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DieseArbeitsmappe"/>
  <mc:AlternateContent xmlns:mc="http://schemas.openxmlformats.org/markup-compatibility/2006">
    <mc:Choice Requires="x15">
      <x15ac:absPath xmlns:x15ac="http://schemas.microsoft.com/office/spreadsheetml/2010/11/ac" url="X:\PRV-A1000000\x - Permis Emission trading\Communication\Newsletters\Exploitants\Newsletter 65\"/>
    </mc:Choice>
  </mc:AlternateContent>
  <xr:revisionPtr revIDLastSave="0" documentId="8_{23A9CF42-548A-4E63-9BEB-40235E3E19A2}" xr6:coauthVersionLast="47" xr6:coauthVersionMax="47" xr10:uidLastSave="{00000000-0000-0000-0000-000000000000}"/>
  <bookViews>
    <workbookView xWindow="-108" yWindow="-108" windowWidth="23256" windowHeight="12456" tabRatio="632" firstSheet="1" activeTab="2" xr2:uid="{00000000-000D-0000-FFFF-FFFF00000000}"/>
  </bookViews>
  <sheets>
    <sheet name="A_Operator&amp;Inst.ID" sheetId="37" state="hidden" r:id="rId1"/>
    <sheet name="Example Annex Xa" sheetId="70" r:id="rId2"/>
    <sheet name="Annex Xa" sheetId="68" r:id="rId3"/>
    <sheet name="Scroll-down lists" sheetId="65" r:id="rId4"/>
    <sheet name="EUwideConstants" sheetId="52" state="hidden" r:id="rId5"/>
    <sheet name="MSParameters" sheetId="57" state="hidden" r:id="rId6"/>
    <sheet name="Translations" sheetId="56" state="hidden" r:id="rId7"/>
    <sheet name="VersionDocumentation" sheetId="54" state="hidden" r:id="rId8"/>
  </sheets>
  <definedNames>
    <definedName name="_xlnm._FilterDatabase" localSheetId="5" hidden="1">MSParameters!$A$104:$F$158</definedName>
    <definedName name="_xlnm._FilterDatabase" localSheetId="6" hidden="1">Translations!$A$1:$B$1151</definedName>
    <definedName name="ActivityDataTiers">EUwideConstants!$A$229:$A$234</definedName>
    <definedName name="AnalysisFrequency">EUwideConstants!$A$152:$A$159</definedName>
    <definedName name="AnnexIActivities">EUwideConstants!$A$105:$A$132</definedName>
    <definedName name="BiomassTiers">EUwideConstants!$A$212:$A$217</definedName>
    <definedName name="CarbonContentTiers">EUwideConstants!$A$253:$A$258</definedName>
    <definedName name="CNTR_ActivityListActivities">#REF!</definedName>
    <definedName name="CNTR_ActivityListAx">#REF!</definedName>
    <definedName name="CNTR_CalcRelevant">#REF!</definedName>
    <definedName name="CNTR_CCUSRelevant">#REF!</definedName>
    <definedName name="CNTR_CheckPFC">#REF!</definedName>
    <definedName name="CNTR_FallBackRelevant">#REF!</definedName>
    <definedName name="CNTR_InstHasCalculation">#REF!</definedName>
    <definedName name="CNTR_InstHasCCU">#REF!</definedName>
    <definedName name="CNTR_InstHasFallBack">#REF!</definedName>
    <definedName name="CNTR_InstHasMeasurement">#REF!</definedName>
    <definedName name="CNTR_InstHasN2O">#REF!</definedName>
    <definedName name="CNTR_InstHasPFC">#REF!</definedName>
    <definedName name="CNTR_InstHasTransferredCO2">#REF!</definedName>
    <definedName name="CNTR_IsWaste">MSParameters!$B$247:$B$405</definedName>
    <definedName name="CNTR_ListPFCmethods">#REF!</definedName>
    <definedName name="CNTR_ListRelevantSections">#REF!</definedName>
    <definedName name="CNTR_MeasurementPoints">#REF!</definedName>
    <definedName name="CNTR_MeasurementRelevant">#REF!</definedName>
    <definedName name="CNTR_PFCCellType">#REF!</definedName>
    <definedName name="CNTR_PFCMethod">#REF!</definedName>
    <definedName name="CNTR_PFCRelevant">#REF!</definedName>
    <definedName name="CNTR_PFCSourceStreamNames">#REF!</definedName>
    <definedName name="CNTR_PFCSourceStreams">EUwideConstants!$Q$368:$Q$369</definedName>
    <definedName name="CNTR_ReportingYear">'A_Operator&amp;Inst.ID'!$R$9</definedName>
    <definedName name="CNTR_SourceStreamNames">#REF!</definedName>
    <definedName name="CNTR_TierList">EUwideConstants!$D$947:$D$954</definedName>
    <definedName name="CNTR_TierListColumn">EUwideConstants!$C$947:$C$954</definedName>
    <definedName name="ConversionFactorTiers">EUwideConstants!$A$223:$A$226</definedName>
    <definedName name="EFTiers">EUwideConstants!$A$245:$A$250</definedName>
    <definedName name="EFUnits">EUwideConstants!$A$266:$A$268</definedName>
    <definedName name="EUconst_ActivityDeterminationMethod">EUwideConstants!$B$62:$C$62</definedName>
    <definedName name="EUconst_ActivityUnits">EUwideConstants!$E$903:$E$906</definedName>
    <definedName name="EUconst_AnnexIList">EUwideConstants!$B$278:$B$305</definedName>
    <definedName name="EUConst_AnnexIListCRF">EUwideConstants!$N$278:$N$305</definedName>
    <definedName name="EUConst_AnnexIListGHG">EUwideConstants!$M$278:$M$305</definedName>
    <definedName name="EUconst_CalcOrMeasureOrOther">EUwideConstants!$B$99:$D$99</definedName>
    <definedName name="EUconst_CEMSHighestTiers">EUwideConstants!$N$895:$N$898</definedName>
    <definedName name="EUconst_CEMSMinimumTiers">EUwideConstants!$G$895:$G$898</definedName>
    <definedName name="EUconst_CEMSType">EUwideConstants!$B$93:$E$93</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EUwideConstants!$B$25</definedName>
    <definedName name="EUconst_CNTR_CCSInstName">EUwideConstants!$B$26</definedName>
    <definedName name="EUconst_CNTR_CCSOpName">EUwideConstants!$B$27</definedName>
    <definedName name="EUconst_CNTR_CEMS">EUwideConstants!$B$24</definedName>
    <definedName name="EUconst_CNTR_ConversionFactor">EUwideConstants!$B$16</definedName>
    <definedName name="EUconst_CNTR_EF">EUwideConstants!$B$9</definedName>
    <definedName name="EUconst_CNTR_NCV">EUwideConstants!$B$8</definedName>
    <definedName name="EUconst_CNTR_NonSustBiomassContent">EUwideConstants!$B$12</definedName>
    <definedName name="EUconst_CNTR_NonSustRFNBOetcContent">EUwideConstants!$B$14</definedName>
    <definedName name="EUconst_CNTR_NoSmallEmitter">EUwideConstants!$B$23</definedName>
    <definedName name="EUconst_CNTR_OxidationFactor">EUwideConstants!$B$15</definedName>
    <definedName name="EUconst_CNTR_RFNBOetcContent">EUwideConstants!$B$13</definedName>
    <definedName name="EUconst_CNTR_SmallEmitter">EUwideConstants!$B$22</definedName>
    <definedName name="EUconst_CNTR_SourceCategory">EUwideConstants!$B$19</definedName>
    <definedName name="EUconst_CNTR_SourceStreamClass">EUwideConstants!$B$21</definedName>
    <definedName name="EUconst_CNTR_SourceStreamName">EUwideConstants!$B$20</definedName>
    <definedName name="EUconst_CO2ImportOrExport">EUwideConstants!$D$1026:$D$1033</definedName>
    <definedName name="EUconst_CO2TransferTypes">EUwideConstants!$B$96:$I$96</definedName>
    <definedName name="EUconst_CO2TransferWeight">EUwideConstants!$C$1026:$C$1033</definedName>
    <definedName name="EUconst_DefaultValue">#REF!</definedName>
    <definedName name="EUconst_DefaultValues">EUwideConstants!$B$28:$C$28</definedName>
    <definedName name="EUconst_DefaultValuesBio">EUwideConstants!$B$29:$C$29</definedName>
    <definedName name="EUconst_EPRTRList">EUwideConstants!$B$957:$B$1021</definedName>
    <definedName name="EUconst_ERR_CheckEstimatedEmissions">EUwideConstants!$B$82</definedName>
    <definedName name="EUconst_ERR_Incomplete">EUwideConstants!$B$78</definedName>
    <definedName name="EUconst_ERR_Inconsistent">EUwideConstants!$B$77</definedName>
    <definedName name="EUconst_ERR_NoN2OSmallEmitters">EUwideConstants!$B$79</definedName>
    <definedName name="EUconst_ERR_ThreshholdDeminimis">EUwideConstants!$B$80</definedName>
    <definedName name="EUconst_ERR_ThreshholdMinor">EUwideConstants!$B$81</definedName>
    <definedName name="EUconst_FallBack">EUwideConstants!$B$95</definedName>
    <definedName name="EUconst_Fuel">EUwideConstants!$B$4</definedName>
    <definedName name="EUconst_FurtherGuidancePoint1">EUwideConstants!$B$63</definedName>
    <definedName name="EUconst_GJ">EUwideConstants!$B$31</definedName>
    <definedName name="EUconst_GJpkNm3">EUwideConstants!$B$38</definedName>
    <definedName name="EUconst_GJpt">EUwideConstants!$B$34</definedName>
    <definedName name="EUconst_gpNm3">EUwideConstants!$B$49</definedName>
    <definedName name="EUconst_hpa">EUwideConstants!$B$47</definedName>
    <definedName name="EUconst_kNm3">EUwideConstants!$B$33</definedName>
    <definedName name="EUconst_kNm3pa">EUwideConstants!$B$50</definedName>
    <definedName name="EUconst_ListCRF1">EUwideConstants!$B$903:$B$932</definedName>
    <definedName name="EUconst_ListCRF2">EUwideConstants!$C$903:$C$944</definedName>
    <definedName name="EUconst_MassBalance">EUwideConstants!$B$6</definedName>
    <definedName name="EUconst_MeasurementPoint">EUwideConstants!$B$60</definedName>
    <definedName name="Euconst_MPReferenceDateTypes">EUwideConstants!$B$86:$G$86</definedName>
    <definedName name="EUconst_MsgEnterThisSection">EUwideConstants!$B$72</definedName>
    <definedName name="EUconst_MsgGoOn">EUwideConstants!$B$73</definedName>
    <definedName name="EUconst_MsgGoOnPFC">EUwideConstants!$B$74</definedName>
    <definedName name="EUconst_MsgGuidanceAbove">EUwideConstants!$B$71</definedName>
    <definedName name="EUconst_MsgNextSheet">EUwideConstants!$B$70</definedName>
    <definedName name="EUconst_MsgSmallEmitters">EUwideConstants!$B$75</definedName>
    <definedName name="EUconst_MsgTierActivityLevel">EUwideConstants!$B$68</definedName>
    <definedName name="EUconst_MsgTierCKD">EUwideConstants!$B$69</definedName>
    <definedName name="EUconst_MSlist">EUwideConstants!$B$84:$AF$84</definedName>
    <definedName name="EUconst_MSlistISOcodes">EUwideConstants!$B$85:$AF$85</definedName>
    <definedName name="EUconst_NA">EUwideConstants!$B$64</definedName>
    <definedName name="EUconst_Nm3ph">EUwideConstants!$B$48</definedName>
    <definedName name="EUconst_NotApplicable">EUwideConstants!$B$67</definedName>
    <definedName name="EUconst_NoTier">EUwideConstants!$B$76</definedName>
    <definedName name="EUconst_NotRelevant">EUwideConstants!$B$66</definedName>
    <definedName name="EUconst_OwnerInstrument">EUwideConstants!$B$61:$C$61</definedName>
    <definedName name="EUconst_PermCCUType">EUwideConstants!$B$100:$E$100</definedName>
    <definedName name="EUconst_PipelineApproaches">EUwideConstants!$B$98:$C$98</definedName>
    <definedName name="EUconst_ProcessCarbonate">EUwideConstants!$B$5</definedName>
    <definedName name="EUconst_ProcessPFC">EUwideConstants!$B$94</definedName>
    <definedName name="EUconst_Relevant">EUwideConstants!$B$65</definedName>
    <definedName name="EUConst_RelSectionCalc">EUwideConstants!$B$87</definedName>
    <definedName name="EUConst_RelSectionCCS">EUwideConstants!$B$92</definedName>
    <definedName name="EUConst_RelSectionFallback">EUwideConstants!$B$89</definedName>
    <definedName name="EUConst_RelSectionMeasure">EUwideConstants!$B$88</definedName>
    <definedName name="EUConst_RelSectionN2O">EUwideConstants!$B$90</definedName>
    <definedName name="EUConst_RelSectionPFC">EUwideConstants!$B$91</definedName>
    <definedName name="EUconst_ReportingYear">EUwideConstants!$B$3:$K$3</definedName>
    <definedName name="Euconst_SourceStream">EUwideConstants!$B$59</definedName>
    <definedName name="EUconst_SumBioCO2">EUwideConstants!$B$52</definedName>
    <definedName name="EUconst_SumBioEnergyIN">EUwideConstants!$B$55</definedName>
    <definedName name="EUconst_SumCO2">EUwideConstants!$B$51</definedName>
    <definedName name="EUconst_SumEnergyIN">EUwideConstants!$B$54</definedName>
    <definedName name="EUconst_SumN2O">EUwideConstants!$B$56</definedName>
    <definedName name="EUconst_SumNonSustBioCO2">EUwideConstants!$B$53</definedName>
    <definedName name="EUconst_SumPFC">EUwideConstants!$B$57</definedName>
    <definedName name="EUconst_t">EUwideConstants!$B$32</definedName>
    <definedName name="EUconst_tC">EUwideConstants!$B$39</definedName>
    <definedName name="EUconst_tCO2pkNm3">EUwideConstants!$B$37</definedName>
    <definedName name="EUconst_tCO2pt">EUwideConstants!$B$35</definedName>
    <definedName name="EUconst_tCO2pTJ">EUwideConstants!$B$36</definedName>
    <definedName name="EUconst_tCO2pTJOrtCO2pt">EUwideConstants!$B$44:$D$44</definedName>
    <definedName name="EUconst_tCpkNm3">EUwideConstants!$B$41</definedName>
    <definedName name="EUconst_tCpt">EUwideConstants!$B$40</definedName>
    <definedName name="EUconst_tCptorNA">EUwideConstants!$B$45:$C$45</definedName>
    <definedName name="EUconst_tCptortCO2pknm3">EUwideConstants!$B$46:$C$46</definedName>
    <definedName name="EUconst_tCptOrtCpkNm3">EUwideConstants!$B$45:$D$45</definedName>
    <definedName name="EUConst_TierActivityListNames">EUwideConstants!$Q$309:$Q$378</definedName>
    <definedName name="EUconst_TJ">EUwideConstants!$B$30</definedName>
    <definedName name="EUconst_torkNm3">EUwideConstants!$B$42:$C$42</definedName>
    <definedName name="EUconst_torkNm3orNA">EUwideConstants!$B$43:$D$43</definedName>
    <definedName name="EUconst_TransCO2Approach">EUwideConstants!$B$97:$D$97</definedName>
    <definedName name="EUconst_TrueFalse">EUwideConstants!$B$2:$C$2</definedName>
    <definedName name="EUconst_Unit">EUwideConstants!$B$18</definedName>
    <definedName name="EUconst_Value">EUwideConstants!$B$17</definedName>
    <definedName name="Euconst_VersionTracking">EUwideConstants!$B$83:$C$83</definedName>
    <definedName name="EUconst_Year">EUwideConstants!$B$60</definedName>
    <definedName name="JUMP_14">#REF!</definedName>
    <definedName name="JUMP_15">#REF!</definedName>
    <definedName name="JUMP_6d">#REF!</definedName>
    <definedName name="JUMP_A_2">'A_Operator&amp;Inst.ID'!$C$16</definedName>
    <definedName name="JUMP_A_3">'A_Operator&amp;Inst.ID'!$C$37</definedName>
    <definedName name="JUMP_A_4">'A_Operator&amp;Inst.ID'!$C$91</definedName>
    <definedName name="JUMP_A_5">'A_Operator&amp;Inst.ID'!$C$115</definedName>
    <definedName name="JUMP_a_Content">#REF!</definedName>
    <definedName name="JUMP_Accounting">#REF!</definedName>
    <definedName name="JUMP_B_6">#REF!</definedName>
    <definedName name="JUMP_B_Bottom">'A_Operator&amp;Inst.ID'!$F$139</definedName>
    <definedName name="JUMP_b_Guidelines_Top">#REF!</definedName>
    <definedName name="JUMP_b_Guidlines_Bottom">#REF!</definedName>
    <definedName name="JUMP_B_MeasurementPoints">#REF!</definedName>
    <definedName name="JUMP_B_SourceStreams">#REF!</definedName>
    <definedName name="JUMP_B_Top">#REF!</definedName>
    <definedName name="JUMP_C_5">'A_Operator&amp;Inst.ID'!$C$9</definedName>
    <definedName name="JUMP_C_6">#REF!</definedName>
    <definedName name="JUMP_C_6a">#REF!</definedName>
    <definedName name="JUMP_C_6e">#REF!</definedName>
    <definedName name="JUMP_C_Bottom">#REF!</definedName>
    <definedName name="JUMP_C_Top">'A_Operator&amp;Inst.ID'!$C$6</definedName>
    <definedName name="JUMP_E_8">#REF!</definedName>
    <definedName name="JUMP_E_Bottom">#REF!</definedName>
    <definedName name="JUMP_E_Top">#REF!</definedName>
    <definedName name="JUMP_F_10">#REF!</definedName>
    <definedName name="JUMP_F_Bottom">#REF!</definedName>
    <definedName name="JUMP_F_Top">#REF!</definedName>
    <definedName name="JUMP_F2_Top" localSheetId="2">'Annex Xa'!$C$5</definedName>
    <definedName name="JUMP_F2_Top" localSheetId="1">'Example Annex Xa'!$C$5</definedName>
    <definedName name="JUMP_F2_Top">#REF!</definedName>
    <definedName name="JUMP_G_12">#REF!</definedName>
    <definedName name="JUMP_G_Bottom">#REF!</definedName>
    <definedName name="JUMP_G_Top">#REF!</definedName>
    <definedName name="JUMP_H_14">#REF!</definedName>
    <definedName name="JUMP_H_14_1">#REF!</definedName>
    <definedName name="JUMP_H_15">#REF!</definedName>
    <definedName name="JUMP_I_Bottom">#REF!</definedName>
    <definedName name="JUMP_I_Summary">#REF!</definedName>
    <definedName name="JUMP_I_Top">#REF!</definedName>
    <definedName name="JUMP_L_26">#REF!</definedName>
    <definedName name="JUMP_L_Top">#REF!</definedName>
    <definedName name="JUMP_MonApp">#REF!</definedName>
    <definedName name="JUMP_PFC_Top">#REF!</definedName>
    <definedName name="JUMP_Summary">#REF!</definedName>
    <definedName name="MeasurementTiers">EUwideConstants!$A$202:$A$205</definedName>
    <definedName name="MeteringDevices">EUwideConstants!$A$186:$A$199</definedName>
    <definedName name="MSPara_BatchReportingMandatory">MSParameters!$B$8</definedName>
    <definedName name="MSPara_CalcFactors">MSParameters!$C$105:$U$105</definedName>
    <definedName name="MSPara_CalcFactorsMatrix">MSParameters!$C$106:$U$234</definedName>
    <definedName name="MSPara_CategoryAddress">MSParameters!$E$18:$E$88</definedName>
    <definedName name="MSPara_CategoryMatrix">MSParameters!$G$18:$DB$88</definedName>
    <definedName name="MSPara_CRFMandatory">MSParameters!$B$6</definedName>
    <definedName name="MSPara_IsFossil">MSParameters!$K$106:$K$234</definedName>
    <definedName name="MSPara_NameOptional">MSParameters!$J$106:$J$234</definedName>
    <definedName name="MSPara_PFCMethA">MSParameters!$C$239:$D$243</definedName>
    <definedName name="MSPara_PFCMethB">MSParameters!$E$239:$F$243</definedName>
    <definedName name="MSPara_ProcMB">MSParameters!$D$169:$U$233</definedName>
    <definedName name="MSPara_ProductionMandatory">MSParameters!$B$7</definedName>
    <definedName name="MSPara_SourceStreamCategory">MSParameters!$A$106:$A$234</definedName>
    <definedName name="NCVTiers">EUwideConstants!$A$237:$A$242</definedName>
    <definedName name="NCVUnits">EUwideConstants!$A$261:$A$263</definedName>
    <definedName name="OperationType">EUwideConstants!$A$162:$A$164</definedName>
    <definedName name="PctUnits">EUwideConstants!$A$271:$A$272</definedName>
    <definedName name="PFCCellTypes">EUwideConstants!$A$171:$A$174</definedName>
    <definedName name="PFCMethods">EUwideConstants!$A$167:$A$168</definedName>
    <definedName name="PFCTiers">EUwideConstants!$A$208:$A$209</definedName>
    <definedName name="PFCUnits">EUwideConstants!$A$177:$A$183</definedName>
    <definedName name="RFNBOTiers">EUwideConstants!$A$220:$A$221</definedName>
    <definedName name="SourceCategory">EUwideConstants!$A$142:$A$144</definedName>
    <definedName name="SourceCategoryCEMS">EUwideConstants!$A$147:$A$148</definedName>
    <definedName name="SpecifiedEmissions2">EUwideConstants!$A$135:$A$139</definedName>
    <definedName name="_xlnm.Print_Area" localSheetId="0">'A_Operator&amp;Inst.ID'!$B$5:$O$136</definedName>
    <definedName name="_xlnm.Print_Area" localSheetId="7">VersionDocumentation!$A$1:$E$96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82" i="68" l="1"/>
  <c r="P1582" i="68"/>
  <c r="N1588" i="68"/>
  <c r="N1587" i="68"/>
  <c r="N1586" i="68"/>
  <c r="N1585" i="68"/>
  <c r="N1584" i="68"/>
  <c r="H1580" i="68"/>
  <c r="H1579" i="68"/>
  <c r="T1578" i="68"/>
  <c r="H1577" i="68"/>
  <c r="GZ1571" i="68"/>
  <c r="DS1571" i="68"/>
  <c r="GO1571" i="68" s="1"/>
  <c r="GO1570" i="68"/>
  <c r="GZ1570" i="68" s="1"/>
  <c r="DS1570" i="68"/>
  <c r="GO1569" i="68"/>
  <c r="GZ1569" i="68" s="1"/>
  <c r="DS1569" i="68"/>
  <c r="HJ1568" i="68"/>
  <c r="HC1568" i="68"/>
  <c r="DS1568" i="68"/>
  <c r="GO1568" i="68" s="1"/>
  <c r="GZ1568" i="68" s="1"/>
  <c r="GO1567" i="68"/>
  <c r="GZ1567" i="68" s="1"/>
  <c r="DS1567" i="68"/>
  <c r="DS1566" i="68"/>
  <c r="GO1566" i="68" s="1"/>
  <c r="GZ1566" i="68" s="1"/>
  <c r="GK1559" i="68"/>
  <c r="GJ1559" i="68"/>
  <c r="GI1559" i="68"/>
  <c r="GH1559" i="68"/>
  <c r="GG1559" i="68"/>
  <c r="GF1559" i="68"/>
  <c r="GE1559" i="68"/>
  <c r="GD1559" i="68"/>
  <c r="GC1559" i="68"/>
  <c r="GB1559" i="68"/>
  <c r="AX1559" i="68"/>
  <c r="DQ1559" i="68" s="1"/>
  <c r="AT1559" i="68"/>
  <c r="AS1559" i="68"/>
  <c r="AR1559" i="68"/>
  <c r="AQ1559" i="68"/>
  <c r="AP1559" i="68"/>
  <c r="AO1559" i="68"/>
  <c r="AN1559" i="68"/>
  <c r="AM1559" i="68"/>
  <c r="AL1559" i="68"/>
  <c r="AK1559" i="68"/>
  <c r="GK1558" i="68"/>
  <c r="GJ1558" i="68"/>
  <c r="GI1558" i="68"/>
  <c r="GH1558" i="68"/>
  <c r="GG1558" i="68"/>
  <c r="GF1558" i="68"/>
  <c r="GE1558" i="68"/>
  <c r="GD1558" i="68"/>
  <c r="GC1558" i="68"/>
  <c r="GB1558" i="68"/>
  <c r="GA1558" i="68"/>
  <c r="FZ1558" i="68"/>
  <c r="FY1558" i="68"/>
  <c r="FX1558" i="68"/>
  <c r="FW1558" i="68"/>
  <c r="FV1558" i="68"/>
  <c r="FU1558" i="68"/>
  <c r="FT1558" i="68"/>
  <c r="FS1558" i="68"/>
  <c r="FR1558" i="68"/>
  <c r="AX1558" i="68"/>
  <c r="DQ1558" i="68" s="1"/>
  <c r="AT1558" i="68"/>
  <c r="AS1558" i="68"/>
  <c r="AR1558" i="68"/>
  <c r="AQ1558" i="68"/>
  <c r="AP1558" i="68"/>
  <c r="AO1558" i="68"/>
  <c r="AN1558" i="68"/>
  <c r="AM1558" i="68"/>
  <c r="AL1558" i="68"/>
  <c r="AK1558" i="68"/>
  <c r="GK1557" i="68"/>
  <c r="GJ1557" i="68"/>
  <c r="GI1557" i="68"/>
  <c r="GH1557" i="68"/>
  <c r="GG1557" i="68"/>
  <c r="GF1557" i="68"/>
  <c r="GE1557" i="68"/>
  <c r="GD1557" i="68"/>
  <c r="GC1557" i="68"/>
  <c r="GB1557" i="68"/>
  <c r="GA1557" i="68"/>
  <c r="FZ1557" i="68"/>
  <c r="FY1557" i="68"/>
  <c r="FX1557" i="68"/>
  <c r="FW1557" i="68"/>
  <c r="FV1557" i="68"/>
  <c r="FU1557" i="68"/>
  <c r="FT1557" i="68"/>
  <c r="FS1557" i="68"/>
  <c r="FR1557" i="68"/>
  <c r="FQ1557" i="68"/>
  <c r="FP1557" i="68"/>
  <c r="FO1557" i="68"/>
  <c r="FN1557" i="68"/>
  <c r="FM1557" i="68"/>
  <c r="FL1557" i="68"/>
  <c r="FK1557" i="68"/>
  <c r="FJ1557" i="68"/>
  <c r="FI1557" i="68"/>
  <c r="FH1557" i="68"/>
  <c r="DQ1557" i="68"/>
  <c r="AX1557" i="68"/>
  <c r="DS1558" i="68" s="1"/>
  <c r="AT1557" i="68"/>
  <c r="AS1557" i="68"/>
  <c r="AR1557" i="68"/>
  <c r="AQ1557" i="68"/>
  <c r="AP1557" i="68"/>
  <c r="AO1557" i="68"/>
  <c r="AN1557" i="68"/>
  <c r="AM1557" i="68"/>
  <c r="AL1557" i="68"/>
  <c r="AK1557" i="68"/>
  <c r="GK1556" i="68"/>
  <c r="GJ1556" i="68"/>
  <c r="GI1556" i="68"/>
  <c r="GH1556" i="68"/>
  <c r="GG1556" i="68"/>
  <c r="GF1556" i="68"/>
  <c r="GE1556" i="68"/>
  <c r="GD1556" i="68"/>
  <c r="GC1556" i="68"/>
  <c r="GB1556" i="68"/>
  <c r="GA1556" i="68"/>
  <c r="FZ1556" i="68"/>
  <c r="FY1556" i="68"/>
  <c r="FX1556" i="68"/>
  <c r="FW1556" i="68"/>
  <c r="FV1556" i="68"/>
  <c r="FU1556" i="68"/>
  <c r="FT1556" i="68"/>
  <c r="FS1556" i="68"/>
  <c r="FR1556" i="68"/>
  <c r="FQ1556" i="68"/>
  <c r="FP1556" i="68"/>
  <c r="FO1556" i="68"/>
  <c r="FN1556" i="68"/>
  <c r="FM1556" i="68"/>
  <c r="FL1556" i="68"/>
  <c r="FK1556" i="68"/>
  <c r="FJ1556" i="68"/>
  <c r="FI1556" i="68"/>
  <c r="FH1556" i="68"/>
  <c r="FG1556" i="68"/>
  <c r="FF1556" i="68"/>
  <c r="FE1556" i="68"/>
  <c r="FD1556" i="68"/>
  <c r="FC1556" i="68"/>
  <c r="FB1556" i="68"/>
  <c r="FA1556" i="68"/>
  <c r="EZ1556" i="68"/>
  <c r="EY1556" i="68"/>
  <c r="EX1556" i="68"/>
  <c r="DQ1556" i="68"/>
  <c r="AX1556" i="68"/>
  <c r="DS1557" i="68" s="1"/>
  <c r="AT1556" i="68"/>
  <c r="AS1556" i="68"/>
  <c r="AR1556" i="68"/>
  <c r="AQ1556" i="68"/>
  <c r="AP1556" i="68"/>
  <c r="AO1556" i="68"/>
  <c r="AN1556" i="68"/>
  <c r="AM1556" i="68"/>
  <c r="AL1556" i="68"/>
  <c r="AK1556" i="68"/>
  <c r="GK1555" i="68"/>
  <c r="GJ1555" i="68"/>
  <c r="GI1555" i="68"/>
  <c r="GH1555" i="68"/>
  <c r="GG1555" i="68"/>
  <c r="GF1555" i="68"/>
  <c r="GE1555" i="68"/>
  <c r="GD1555" i="68"/>
  <c r="GC1555" i="68"/>
  <c r="GB1555" i="68"/>
  <c r="GA1555" i="68"/>
  <c r="FZ1555" i="68"/>
  <c r="FY1555" i="68"/>
  <c r="FX1555" i="68"/>
  <c r="FW1555" i="68"/>
  <c r="FV1555" i="68"/>
  <c r="FU1555" i="68"/>
  <c r="FT1555" i="68"/>
  <c r="FS1555" i="68"/>
  <c r="FR1555" i="68"/>
  <c r="FQ1555" i="68"/>
  <c r="FP1555" i="68"/>
  <c r="FO1555" i="68"/>
  <c r="FN1555" i="68"/>
  <c r="FM1555" i="68"/>
  <c r="FL1555" i="68"/>
  <c r="FK1555" i="68"/>
  <c r="FJ1555" i="68"/>
  <c r="FI1555" i="68"/>
  <c r="FH1555" i="68"/>
  <c r="FG1555" i="68"/>
  <c r="FF1555" i="68"/>
  <c r="FE1555" i="68"/>
  <c r="FD1555" i="68"/>
  <c r="FC1555" i="68"/>
  <c r="FB1555" i="68"/>
  <c r="FA1555" i="68"/>
  <c r="EZ1555" i="68"/>
  <c r="EY1555" i="68"/>
  <c r="EX1555" i="68"/>
  <c r="EW1555" i="68"/>
  <c r="EV1555" i="68"/>
  <c r="EU1555" i="68"/>
  <c r="ET1555" i="68"/>
  <c r="ES1555" i="68"/>
  <c r="ER1555" i="68"/>
  <c r="EQ1555" i="68"/>
  <c r="EP1555" i="68"/>
  <c r="EO1555" i="68"/>
  <c r="EN1555" i="68"/>
  <c r="AX1555" i="68"/>
  <c r="DQ1555" i="68" s="1"/>
  <c r="AT1555" i="68"/>
  <c r="AS1555" i="68"/>
  <c r="AR1555" i="68"/>
  <c r="AQ1555" i="68"/>
  <c r="AP1555" i="68"/>
  <c r="AO1555" i="68"/>
  <c r="AN1555" i="68"/>
  <c r="AM1555" i="68"/>
  <c r="AL1555" i="68"/>
  <c r="AK1555" i="68"/>
  <c r="GK1554" i="68"/>
  <c r="GJ1554" i="68"/>
  <c r="GI1554" i="68"/>
  <c r="GH1554" i="68"/>
  <c r="GG1554" i="68"/>
  <c r="GF1554" i="68"/>
  <c r="GE1554" i="68"/>
  <c r="GD1554" i="68"/>
  <c r="GC1554" i="68"/>
  <c r="GB1554" i="68"/>
  <c r="GA1554" i="68"/>
  <c r="FZ1554" i="68"/>
  <c r="FY1554" i="68"/>
  <c r="FX1554" i="68"/>
  <c r="FW1554" i="68"/>
  <c r="FV1554" i="68"/>
  <c r="FU1554" i="68"/>
  <c r="FT1554" i="68"/>
  <c r="FS1554" i="68"/>
  <c r="FR1554" i="68"/>
  <c r="FQ1554" i="68"/>
  <c r="FP1554" i="68"/>
  <c r="FO1554" i="68"/>
  <c r="FN1554" i="68"/>
  <c r="FM1554" i="68"/>
  <c r="FL1554" i="68"/>
  <c r="FK1554" i="68"/>
  <c r="FJ1554" i="68"/>
  <c r="FI1554" i="68"/>
  <c r="FH1554" i="68"/>
  <c r="FG1554" i="68"/>
  <c r="FF1554" i="68"/>
  <c r="FE1554" i="68"/>
  <c r="FD1554" i="68"/>
  <c r="FC1554" i="68"/>
  <c r="FB1554" i="68"/>
  <c r="FA1554" i="68"/>
  <c r="EZ1554" i="68"/>
  <c r="EY1554" i="68"/>
  <c r="EX1554" i="68"/>
  <c r="EW1554" i="68"/>
  <c r="EV1554" i="68"/>
  <c r="EU1554" i="68"/>
  <c r="ET1554" i="68"/>
  <c r="ES1554" i="68"/>
  <c r="ER1554" i="68"/>
  <c r="EQ1554" i="68"/>
  <c r="EP1554" i="68"/>
  <c r="EO1554" i="68"/>
  <c r="EN1554" i="68"/>
  <c r="EM1554" i="68"/>
  <c r="EL1554" i="68"/>
  <c r="EK1554" i="68"/>
  <c r="EJ1554" i="68"/>
  <c r="EI1554" i="68"/>
  <c r="EH1554" i="68"/>
  <c r="EG1554" i="68"/>
  <c r="EF1554" i="68"/>
  <c r="EE1554" i="68"/>
  <c r="ED1554" i="68"/>
  <c r="AX1554" i="68"/>
  <c r="AT1554" i="68"/>
  <c r="AS1554" i="68"/>
  <c r="AR1554" i="68"/>
  <c r="AQ1554" i="68"/>
  <c r="AP1554" i="68"/>
  <c r="AO1554" i="68"/>
  <c r="AN1554" i="68"/>
  <c r="AM1554" i="68"/>
  <c r="AL1554" i="68"/>
  <c r="AK1554" i="68"/>
  <c r="GK1553" i="68"/>
  <c r="GJ1553" i="68"/>
  <c r="GI1553" i="68"/>
  <c r="GH1553" i="68"/>
  <c r="GG1553" i="68"/>
  <c r="GF1553" i="68"/>
  <c r="GE1553" i="68"/>
  <c r="GD1553" i="68"/>
  <c r="GC1553" i="68"/>
  <c r="GB1553" i="68"/>
  <c r="GA1553" i="68"/>
  <c r="FZ1553" i="68"/>
  <c r="FY1553" i="68"/>
  <c r="FX1553" i="68"/>
  <c r="FW1553" i="68"/>
  <c r="FV1553" i="68"/>
  <c r="FU1553" i="68"/>
  <c r="FT1553" i="68"/>
  <c r="FS1553" i="68"/>
  <c r="FR1553" i="68"/>
  <c r="FQ1553" i="68"/>
  <c r="FP1553" i="68"/>
  <c r="FO1553" i="68"/>
  <c r="FN1553" i="68"/>
  <c r="FM1553" i="68"/>
  <c r="FL1553" i="68"/>
  <c r="FK1553" i="68"/>
  <c r="FJ1553" i="68"/>
  <c r="FI1553" i="68"/>
  <c r="FH1553" i="68"/>
  <c r="FG1553" i="68"/>
  <c r="FF1553" i="68"/>
  <c r="FE1553" i="68"/>
  <c r="FD1553" i="68"/>
  <c r="FC1553" i="68"/>
  <c r="FB1553" i="68"/>
  <c r="FA1553" i="68"/>
  <c r="EZ1553" i="68"/>
  <c r="EY1553" i="68"/>
  <c r="EX1553" i="68"/>
  <c r="EW1553" i="68"/>
  <c r="EV1553" i="68"/>
  <c r="EU1553" i="68"/>
  <c r="ET1553" i="68"/>
  <c r="ES1553" i="68"/>
  <c r="ER1553" i="68"/>
  <c r="EQ1553" i="68"/>
  <c r="EP1553" i="68"/>
  <c r="EO1553" i="68"/>
  <c r="EN1553" i="68"/>
  <c r="EM1553" i="68"/>
  <c r="EL1553" i="68"/>
  <c r="EK1553" i="68"/>
  <c r="EJ1553" i="68"/>
  <c r="EI1553" i="68"/>
  <c r="EH1553" i="68"/>
  <c r="EG1553" i="68"/>
  <c r="EF1553" i="68"/>
  <c r="EE1553" i="68"/>
  <c r="ED1553" i="68"/>
  <c r="EC1553" i="68"/>
  <c r="EB1553" i="68"/>
  <c r="EA1553" i="68"/>
  <c r="DZ1553" i="68"/>
  <c r="DY1553" i="68"/>
  <c r="DX1553" i="68"/>
  <c r="DW1553" i="68"/>
  <c r="DV1553" i="68"/>
  <c r="DU1553" i="68"/>
  <c r="DT1553" i="68"/>
  <c r="AS1553" i="68"/>
  <c r="AK1553" i="68"/>
  <c r="GK1552" i="68"/>
  <c r="GJ1552" i="68"/>
  <c r="GI1552" i="68"/>
  <c r="GH1552" i="68"/>
  <c r="GG1552" i="68"/>
  <c r="GF1552" i="68"/>
  <c r="GE1552" i="68"/>
  <c r="GD1552" i="68"/>
  <c r="GC1552" i="68"/>
  <c r="GB1552" i="68"/>
  <c r="GA1552" i="68"/>
  <c r="FZ1552" i="68"/>
  <c r="FY1552" i="68"/>
  <c r="FX1552" i="68"/>
  <c r="FW1552" i="68"/>
  <c r="FV1552" i="68"/>
  <c r="FU1552" i="68"/>
  <c r="FT1552" i="68"/>
  <c r="FS1552" i="68"/>
  <c r="FR1552" i="68"/>
  <c r="FQ1552" i="68"/>
  <c r="FP1552" i="68"/>
  <c r="FO1552" i="68"/>
  <c r="FN1552" i="68"/>
  <c r="FM1552" i="68"/>
  <c r="FL1552" i="68"/>
  <c r="FK1552" i="68"/>
  <c r="FJ1552" i="68"/>
  <c r="FI1552" i="68"/>
  <c r="FH1552" i="68"/>
  <c r="FG1552" i="68"/>
  <c r="FF1552" i="68"/>
  <c r="FE1552" i="68"/>
  <c r="FD1552" i="68"/>
  <c r="FC1552" i="68"/>
  <c r="FB1552" i="68"/>
  <c r="FA1552" i="68"/>
  <c r="EZ1552" i="68"/>
  <c r="EY1552" i="68"/>
  <c r="EX1552" i="68"/>
  <c r="EW1552" i="68"/>
  <c r="EV1552" i="68"/>
  <c r="EU1552" i="68"/>
  <c r="ET1552" i="68"/>
  <c r="ES1552" i="68"/>
  <c r="ER1552" i="68"/>
  <c r="EQ1552" i="68"/>
  <c r="EP1552" i="68"/>
  <c r="EO1552" i="68"/>
  <c r="EN1552" i="68"/>
  <c r="EM1552" i="68"/>
  <c r="EL1552" i="68"/>
  <c r="EK1552" i="68"/>
  <c r="EJ1552" i="68"/>
  <c r="EI1552" i="68"/>
  <c r="EH1552" i="68"/>
  <c r="EG1552" i="68"/>
  <c r="EF1552" i="68"/>
  <c r="EE1552" i="68"/>
  <c r="ED1552" i="68"/>
  <c r="EC1552" i="68"/>
  <c r="EB1552" i="68"/>
  <c r="EA1552" i="68"/>
  <c r="DZ1552" i="68"/>
  <c r="DY1552" i="68"/>
  <c r="DX1552" i="68"/>
  <c r="DW1552" i="68"/>
  <c r="DV1552" i="68"/>
  <c r="DU1552" i="68"/>
  <c r="DT1552" i="68"/>
  <c r="DS1552" i="68"/>
  <c r="GU1551" i="68"/>
  <c r="GP1551" i="68"/>
  <c r="FR1551" i="68"/>
  <c r="EH1551" i="68"/>
  <c r="ED1551" i="68"/>
  <c r="DG1551" i="68"/>
  <c r="BW1551" i="68"/>
  <c r="BS1551" i="68"/>
  <c r="BI1551" i="68"/>
  <c r="AY1551" i="68"/>
  <c r="EA1547" i="68"/>
  <c r="DZ1547" i="68"/>
  <c r="DY1547" i="68"/>
  <c r="DX1547" i="68"/>
  <c r="DW1547" i="68"/>
  <c r="DV1547" i="68"/>
  <c r="DU1547" i="68"/>
  <c r="DQ1547" i="68"/>
  <c r="BQ1547" i="68"/>
  <c r="BP1547" i="68"/>
  <c r="BO1547" i="68"/>
  <c r="BN1547" i="68"/>
  <c r="BM1547" i="68"/>
  <c r="BL1547" i="68"/>
  <c r="BK1547" i="68"/>
  <c r="U1547" i="68"/>
  <c r="T1547" i="68"/>
  <c r="Q1547" i="68"/>
  <c r="EA1546" i="68"/>
  <c r="DZ1546" i="68"/>
  <c r="DY1546" i="68"/>
  <c r="DX1546" i="68"/>
  <c r="DW1546" i="68"/>
  <c r="DV1546" i="68"/>
  <c r="DU1546" i="68"/>
  <c r="DT1546" i="68"/>
  <c r="DS1564" i="68" s="1"/>
  <c r="DQ1546" i="68"/>
  <c r="BQ1546" i="68"/>
  <c r="BP1546" i="68"/>
  <c r="BO1546" i="68"/>
  <c r="BN1546" i="68"/>
  <c r="BM1546" i="68"/>
  <c r="BL1546" i="68"/>
  <c r="BK1546" i="68"/>
  <c r="BJ1546" i="68"/>
  <c r="BR1546" i="68" s="1"/>
  <c r="W1546" i="68"/>
  <c r="AX1546" i="68" s="1"/>
  <c r="T1546" i="68"/>
  <c r="M1545" i="68"/>
  <c r="FP1551" i="68" s="1"/>
  <c r="J1545" i="68"/>
  <c r="I1545" i="68"/>
  <c r="E1545" i="68"/>
  <c r="FH1551" i="68" s="1"/>
  <c r="U1531" i="68"/>
  <c r="N1545" i="68" s="1"/>
  <c r="U1530" i="68"/>
  <c r="U1529" i="68"/>
  <c r="L1545" i="68" s="1"/>
  <c r="U1528" i="68"/>
  <c r="K1545" i="68" s="1"/>
  <c r="U1527" i="68"/>
  <c r="U1526" i="68"/>
  <c r="U1525" i="68"/>
  <c r="H1545" i="68" s="1"/>
  <c r="U1524" i="68"/>
  <c r="G1545" i="68" s="1"/>
  <c r="U1523" i="68"/>
  <c r="F1545" i="68" s="1"/>
  <c r="U1522" i="68"/>
  <c r="A1516" i="68"/>
  <c r="N1509" i="68"/>
  <c r="N1508" i="68"/>
  <c r="N1507" i="68"/>
  <c r="N1506" i="68"/>
  <c r="N1505" i="68"/>
  <c r="P1503" i="68"/>
  <c r="N1503" i="68"/>
  <c r="H1501" i="68"/>
  <c r="H1500" i="68"/>
  <c r="T1499" i="68"/>
  <c r="H1498" i="68"/>
  <c r="HC1492" i="68"/>
  <c r="GZ1492" i="68"/>
  <c r="DS1492" i="68"/>
  <c r="GO1492" i="68" s="1"/>
  <c r="DS1491" i="68"/>
  <c r="DS1490" i="68"/>
  <c r="HD1489" i="68"/>
  <c r="GZ1489" i="68"/>
  <c r="GO1489" i="68"/>
  <c r="DS1489" i="68"/>
  <c r="DS1488" i="68"/>
  <c r="GO1488" i="68" s="1"/>
  <c r="GZ1488" i="68" s="1"/>
  <c r="DS1487" i="68"/>
  <c r="GK1480" i="68"/>
  <c r="GJ1480" i="68"/>
  <c r="GI1480" i="68"/>
  <c r="GH1480" i="68"/>
  <c r="GG1480" i="68"/>
  <c r="GF1480" i="68"/>
  <c r="GE1480" i="68"/>
  <c r="GD1480" i="68"/>
  <c r="GC1480" i="68"/>
  <c r="GB1480" i="68"/>
  <c r="AX1480" i="68"/>
  <c r="DQ1480" i="68" s="1"/>
  <c r="AT1480" i="68"/>
  <c r="AS1480" i="68"/>
  <c r="AR1480" i="68"/>
  <c r="AQ1480" i="68"/>
  <c r="AP1480" i="68"/>
  <c r="AO1480" i="68"/>
  <c r="AN1480" i="68"/>
  <c r="AM1480" i="68"/>
  <c r="AL1480" i="68"/>
  <c r="AK1480" i="68"/>
  <c r="GK1479" i="68"/>
  <c r="GJ1479" i="68"/>
  <c r="GI1479" i="68"/>
  <c r="GH1479" i="68"/>
  <c r="GG1479" i="68"/>
  <c r="GF1479" i="68"/>
  <c r="GE1479" i="68"/>
  <c r="GD1479" i="68"/>
  <c r="GC1479" i="68"/>
  <c r="GB1479" i="68"/>
  <c r="GA1479" i="68"/>
  <c r="FZ1479" i="68"/>
  <c r="FY1479" i="68"/>
  <c r="FX1479" i="68"/>
  <c r="FW1479" i="68"/>
  <c r="FV1479" i="68"/>
  <c r="FU1479" i="68"/>
  <c r="FT1479" i="68"/>
  <c r="FS1479" i="68"/>
  <c r="FR1479" i="68"/>
  <c r="DQ1479" i="68"/>
  <c r="AX1479" i="68"/>
  <c r="DS1480" i="68" s="1"/>
  <c r="AT1479" i="68"/>
  <c r="AS1479" i="68"/>
  <c r="AR1479" i="68"/>
  <c r="AQ1479" i="68"/>
  <c r="AP1479" i="68"/>
  <c r="AO1479" i="68"/>
  <c r="AN1479" i="68"/>
  <c r="AM1479" i="68"/>
  <c r="AL1479" i="68"/>
  <c r="AK1479" i="68"/>
  <c r="GK1478" i="68"/>
  <c r="GJ1478" i="68"/>
  <c r="GI1478" i="68"/>
  <c r="GH1478" i="68"/>
  <c r="GG1478" i="68"/>
  <c r="GF1478" i="68"/>
  <c r="GE1478" i="68"/>
  <c r="GD1478" i="68"/>
  <c r="GC1478" i="68"/>
  <c r="GB1478" i="68"/>
  <c r="GA1478" i="68"/>
  <c r="FZ1478" i="68"/>
  <c r="FY1478" i="68"/>
  <c r="FX1478" i="68"/>
  <c r="FW1478" i="68"/>
  <c r="FV1478" i="68"/>
  <c r="FU1478" i="68"/>
  <c r="FT1478" i="68"/>
  <c r="FS1478" i="68"/>
  <c r="FR1478" i="68"/>
  <c r="FQ1478" i="68"/>
  <c r="FP1478" i="68"/>
  <c r="FO1478" i="68"/>
  <c r="FN1478" i="68"/>
  <c r="FM1478" i="68"/>
  <c r="FL1478" i="68"/>
  <c r="FK1478" i="68"/>
  <c r="FJ1478" i="68"/>
  <c r="FI1478" i="68"/>
  <c r="FH1478" i="68"/>
  <c r="AX1478" i="68"/>
  <c r="DS1479" i="68" s="1"/>
  <c r="GL1479" i="68" s="1"/>
  <c r="AT1478" i="68"/>
  <c r="AS1478" i="68"/>
  <c r="AR1478" i="68"/>
  <c r="AQ1478" i="68"/>
  <c r="AP1478" i="68"/>
  <c r="AO1478" i="68"/>
  <c r="AN1478" i="68"/>
  <c r="AM1478" i="68"/>
  <c r="AL1478" i="68"/>
  <c r="AK1478" i="68"/>
  <c r="GK1477" i="68"/>
  <c r="GJ1477" i="68"/>
  <c r="GI1477" i="68"/>
  <c r="GH1477" i="68"/>
  <c r="GG1477" i="68"/>
  <c r="GF1477" i="68"/>
  <c r="GE1477" i="68"/>
  <c r="GD1477" i="68"/>
  <c r="GC1477" i="68"/>
  <c r="GB1477" i="68"/>
  <c r="GA1477" i="68"/>
  <c r="FZ1477" i="68"/>
  <c r="FY1477" i="68"/>
  <c r="FX1477" i="68"/>
  <c r="FW1477" i="68"/>
  <c r="FV1477" i="68"/>
  <c r="FU1477" i="68"/>
  <c r="FT1477" i="68"/>
  <c r="FS1477" i="68"/>
  <c r="FR1477" i="68"/>
  <c r="FQ1477" i="68"/>
  <c r="FP1477" i="68"/>
  <c r="FO1477" i="68"/>
  <c r="FN1477" i="68"/>
  <c r="FM1477" i="68"/>
  <c r="FL1477" i="68"/>
  <c r="FK1477" i="68"/>
  <c r="FJ1477" i="68"/>
  <c r="FI1477" i="68"/>
  <c r="FH1477" i="68"/>
  <c r="FG1477" i="68"/>
  <c r="FF1477" i="68"/>
  <c r="FE1477" i="68"/>
  <c r="FD1477" i="68"/>
  <c r="FC1477" i="68"/>
  <c r="FB1477" i="68"/>
  <c r="FA1477" i="68"/>
  <c r="EZ1477" i="68"/>
  <c r="EY1477" i="68"/>
  <c r="EX1477" i="68"/>
  <c r="DQ1477" i="68"/>
  <c r="AX1477" i="68"/>
  <c r="DS1478" i="68" s="1"/>
  <c r="AT1477" i="68"/>
  <c r="AS1477" i="68"/>
  <c r="AR1477" i="68"/>
  <c r="AQ1477" i="68"/>
  <c r="AP1477" i="68"/>
  <c r="AO1477" i="68"/>
  <c r="AN1477" i="68"/>
  <c r="AM1477" i="68"/>
  <c r="AL1477" i="68"/>
  <c r="AK1477" i="68"/>
  <c r="GK1476" i="68"/>
  <c r="GJ1476" i="68"/>
  <c r="GI1476" i="68"/>
  <c r="GH1476" i="68"/>
  <c r="GG1476" i="68"/>
  <c r="GF1476" i="68"/>
  <c r="GE1476" i="68"/>
  <c r="GD1476" i="68"/>
  <c r="GC1476" i="68"/>
  <c r="GB1476" i="68"/>
  <c r="GA1476" i="68"/>
  <c r="FZ1476" i="68"/>
  <c r="FY1476" i="68"/>
  <c r="FX1476" i="68"/>
  <c r="FW1476" i="68"/>
  <c r="FV1476" i="68"/>
  <c r="FU1476" i="68"/>
  <c r="FT1476" i="68"/>
  <c r="FS1476" i="68"/>
  <c r="FR1476" i="68"/>
  <c r="FQ1476" i="68"/>
  <c r="FP1476" i="68"/>
  <c r="FO1476" i="68"/>
  <c r="FN1476" i="68"/>
  <c r="FM1476" i="68"/>
  <c r="FL1476" i="68"/>
  <c r="FK1476" i="68"/>
  <c r="FJ1476" i="68"/>
  <c r="FI1476" i="68"/>
  <c r="FH1476" i="68"/>
  <c r="FG1476" i="68"/>
  <c r="FF1476" i="68"/>
  <c r="FE1476" i="68"/>
  <c r="FD1476" i="68"/>
  <c r="FC1476" i="68"/>
  <c r="FB1476" i="68"/>
  <c r="FA1476" i="68"/>
  <c r="EZ1476" i="68"/>
  <c r="EY1476" i="68"/>
  <c r="EX1476" i="68"/>
  <c r="EW1476" i="68"/>
  <c r="EV1476" i="68"/>
  <c r="EU1476" i="68"/>
  <c r="ET1476" i="68"/>
  <c r="ES1476" i="68"/>
  <c r="ER1476" i="68"/>
  <c r="EQ1476" i="68"/>
  <c r="EP1476" i="68"/>
  <c r="EO1476" i="68"/>
  <c r="EN1476" i="68"/>
  <c r="AX1476" i="68"/>
  <c r="DQ1476" i="68" s="1"/>
  <c r="AT1476" i="68"/>
  <c r="AS1476" i="68"/>
  <c r="AR1476" i="68"/>
  <c r="AQ1476" i="68"/>
  <c r="AP1476" i="68"/>
  <c r="AO1476" i="68"/>
  <c r="AN1476" i="68"/>
  <c r="AM1476" i="68"/>
  <c r="AL1476" i="68"/>
  <c r="AK1476" i="68"/>
  <c r="GK1475" i="68"/>
  <c r="GJ1475" i="68"/>
  <c r="GI1475" i="68"/>
  <c r="GH1475" i="68"/>
  <c r="GG1475" i="68"/>
  <c r="GF1475" i="68"/>
  <c r="GE1475" i="68"/>
  <c r="GD1475" i="68"/>
  <c r="GC1475" i="68"/>
  <c r="GB1475" i="68"/>
  <c r="GA1475" i="68"/>
  <c r="FZ1475" i="68"/>
  <c r="FY1475" i="68"/>
  <c r="FX1475" i="68"/>
  <c r="FW1475" i="68"/>
  <c r="FV1475" i="68"/>
  <c r="FU1475" i="68"/>
  <c r="FT1475" i="68"/>
  <c r="FS1475" i="68"/>
  <c r="FR1475" i="68"/>
  <c r="FQ1475" i="68"/>
  <c r="FP1475" i="68"/>
  <c r="FO1475" i="68"/>
  <c r="FN1475" i="68"/>
  <c r="FM1475" i="68"/>
  <c r="FL1475" i="68"/>
  <c r="FK1475" i="68"/>
  <c r="FJ1475" i="68"/>
  <c r="FI1475" i="68"/>
  <c r="FH1475" i="68"/>
  <c r="FG1475" i="68"/>
  <c r="FF1475" i="68"/>
  <c r="FE1475" i="68"/>
  <c r="FD1475" i="68"/>
  <c r="FC1475" i="68"/>
  <c r="FB1475" i="68"/>
  <c r="FA1475" i="68"/>
  <c r="EZ1475" i="68"/>
  <c r="EY1475" i="68"/>
  <c r="EX1475" i="68"/>
  <c r="EW1475" i="68"/>
  <c r="EV1475" i="68"/>
  <c r="EU1475" i="68"/>
  <c r="ET1475" i="68"/>
  <c r="ES1475" i="68"/>
  <c r="ER1475" i="68"/>
  <c r="EQ1475" i="68"/>
  <c r="EP1475" i="68"/>
  <c r="EO1475" i="68"/>
  <c r="EN1475" i="68"/>
  <c r="EM1475" i="68"/>
  <c r="EL1475" i="68"/>
  <c r="EK1475" i="68"/>
  <c r="EJ1475" i="68"/>
  <c r="EI1475" i="68"/>
  <c r="EH1475" i="68"/>
  <c r="EG1475" i="68"/>
  <c r="EF1475" i="68"/>
  <c r="EE1475" i="68"/>
  <c r="ED1475" i="68"/>
  <c r="AX1475" i="68"/>
  <c r="AT1475" i="68"/>
  <c r="AS1475" i="68"/>
  <c r="AR1475" i="68"/>
  <c r="AQ1475" i="68"/>
  <c r="AP1475" i="68"/>
  <c r="AO1475" i="68"/>
  <c r="AN1475" i="68"/>
  <c r="AM1475" i="68"/>
  <c r="AL1475" i="68"/>
  <c r="AK1475" i="68"/>
  <c r="GK1474" i="68"/>
  <c r="GJ1474" i="68"/>
  <c r="GI1474" i="68"/>
  <c r="GH1474" i="68"/>
  <c r="GG1474" i="68"/>
  <c r="GF1474" i="68"/>
  <c r="GE1474" i="68"/>
  <c r="GD1474" i="68"/>
  <c r="GC1474" i="68"/>
  <c r="GB1474" i="68"/>
  <c r="GA1474" i="68"/>
  <c r="FZ1474" i="68"/>
  <c r="FY1474" i="68"/>
  <c r="FX1474" i="68"/>
  <c r="FW1474" i="68"/>
  <c r="FV1474" i="68"/>
  <c r="FU1474" i="68"/>
  <c r="FT1474" i="68"/>
  <c r="FS1474" i="68"/>
  <c r="FR1474" i="68"/>
  <c r="FQ1474" i="68"/>
  <c r="FP1474" i="68"/>
  <c r="FO1474" i="68"/>
  <c r="FN1474" i="68"/>
  <c r="FM1474" i="68"/>
  <c r="FL1474" i="68"/>
  <c r="FK1474" i="68"/>
  <c r="FJ1474" i="68"/>
  <c r="FI1474" i="68"/>
  <c r="FH1474" i="68"/>
  <c r="FG1474" i="68"/>
  <c r="FF1474" i="68"/>
  <c r="FE1474" i="68"/>
  <c r="FD1474" i="68"/>
  <c r="FC1474" i="68"/>
  <c r="FB1474" i="68"/>
  <c r="FA1474" i="68"/>
  <c r="EZ1474" i="68"/>
  <c r="EY1474" i="68"/>
  <c r="EX1474" i="68"/>
  <c r="EW1474" i="68"/>
  <c r="EV1474" i="68"/>
  <c r="EU1474" i="68"/>
  <c r="ET1474" i="68"/>
  <c r="ES1474" i="68"/>
  <c r="ER1474" i="68"/>
  <c r="EQ1474" i="68"/>
  <c r="EP1474" i="68"/>
  <c r="EO1474" i="68"/>
  <c r="EN1474" i="68"/>
  <c r="EM1474" i="68"/>
  <c r="EL1474" i="68"/>
  <c r="EK1474" i="68"/>
  <c r="EJ1474" i="68"/>
  <c r="EI1474" i="68"/>
  <c r="EH1474" i="68"/>
  <c r="EG1474" i="68"/>
  <c r="EF1474" i="68"/>
  <c r="EE1474" i="68"/>
  <c r="ED1474" i="68"/>
  <c r="EC1474" i="68"/>
  <c r="EB1474" i="68"/>
  <c r="EA1474" i="68"/>
  <c r="DZ1474" i="68"/>
  <c r="DY1474" i="68"/>
  <c r="DX1474" i="68"/>
  <c r="DW1474" i="68"/>
  <c r="DV1474" i="68"/>
  <c r="DU1474" i="68"/>
  <c r="DT1474" i="68"/>
  <c r="GK1473" i="68"/>
  <c r="GJ1473" i="68"/>
  <c r="GI1473" i="68"/>
  <c r="GH1473" i="68"/>
  <c r="GG1473" i="68"/>
  <c r="GF1473" i="68"/>
  <c r="GE1473" i="68"/>
  <c r="GD1473" i="68"/>
  <c r="GC1473" i="68"/>
  <c r="GB1473" i="68"/>
  <c r="GA1473" i="68"/>
  <c r="FZ1473" i="68"/>
  <c r="FY1473" i="68"/>
  <c r="FX1473" i="68"/>
  <c r="FW1473" i="68"/>
  <c r="FV1473" i="68"/>
  <c r="FU1473" i="68"/>
  <c r="FT1473" i="68"/>
  <c r="FS1473" i="68"/>
  <c r="FR1473" i="68"/>
  <c r="FQ1473" i="68"/>
  <c r="FP1473" i="68"/>
  <c r="FO1473" i="68"/>
  <c r="FN1473" i="68"/>
  <c r="FM1473" i="68"/>
  <c r="FL1473" i="68"/>
  <c r="FK1473" i="68"/>
  <c r="FJ1473" i="68"/>
  <c r="FI1473" i="68"/>
  <c r="FH1473" i="68"/>
  <c r="FG1473" i="68"/>
  <c r="FF1473" i="68"/>
  <c r="FE1473" i="68"/>
  <c r="FD1473" i="68"/>
  <c r="FC1473" i="68"/>
  <c r="FB1473" i="68"/>
  <c r="FA1473" i="68"/>
  <c r="EZ1473" i="68"/>
  <c r="EY1473" i="68"/>
  <c r="EX1473" i="68"/>
  <c r="EW1473" i="68"/>
  <c r="EV1473" i="68"/>
  <c r="EU1473" i="68"/>
  <c r="ET1473" i="68"/>
  <c r="ES1473" i="68"/>
  <c r="ER1473" i="68"/>
  <c r="EQ1473" i="68"/>
  <c r="EP1473" i="68"/>
  <c r="EO1473" i="68"/>
  <c r="EN1473" i="68"/>
  <c r="EM1473" i="68"/>
  <c r="EL1473" i="68"/>
  <c r="EK1473" i="68"/>
  <c r="EJ1473" i="68"/>
  <c r="EI1473" i="68"/>
  <c r="EH1473" i="68"/>
  <c r="EG1473" i="68"/>
  <c r="EF1473" i="68"/>
  <c r="EE1473" i="68"/>
  <c r="ED1473" i="68"/>
  <c r="EC1473" i="68"/>
  <c r="EB1473" i="68"/>
  <c r="EA1473" i="68"/>
  <c r="DZ1473" i="68"/>
  <c r="DY1473" i="68"/>
  <c r="DX1473" i="68"/>
  <c r="DW1473" i="68"/>
  <c r="DV1473" i="68"/>
  <c r="DU1473" i="68"/>
  <c r="DT1473" i="68"/>
  <c r="GL1473" i="68" s="1"/>
  <c r="DS1473" i="68"/>
  <c r="GP1472" i="68"/>
  <c r="GI1472" i="68"/>
  <c r="FY1472" i="68"/>
  <c r="EX1472" i="68"/>
  <c r="DT1472" i="68"/>
  <c r="DB1472" i="68"/>
  <c r="DA1472" i="68"/>
  <c r="CM1472" i="68"/>
  <c r="BZ1472" i="68"/>
  <c r="BI1472" i="68"/>
  <c r="BF1472" i="68"/>
  <c r="AR1472" i="68"/>
  <c r="EA1468" i="68"/>
  <c r="DZ1468" i="68"/>
  <c r="DY1468" i="68"/>
  <c r="DX1468" i="68"/>
  <c r="DW1468" i="68"/>
  <c r="DV1468" i="68"/>
  <c r="DU1468" i="68"/>
  <c r="DQ1468" i="68"/>
  <c r="BQ1468" i="68"/>
  <c r="BP1468" i="68"/>
  <c r="BO1468" i="68"/>
  <c r="BN1468" i="68"/>
  <c r="BM1468" i="68"/>
  <c r="BL1468" i="68"/>
  <c r="BK1468" i="68"/>
  <c r="U1468" i="68"/>
  <c r="T1468" i="68"/>
  <c r="Q1468" i="68"/>
  <c r="EA1467" i="68"/>
  <c r="DZ1467" i="68"/>
  <c r="DY1467" i="68"/>
  <c r="DX1467" i="68"/>
  <c r="DW1467" i="68"/>
  <c r="DV1467" i="68"/>
  <c r="DU1467" i="68"/>
  <c r="DT1467" i="68"/>
  <c r="DS1485" i="68" s="1"/>
  <c r="DQ1467" i="68"/>
  <c r="BR1467" i="68"/>
  <c r="BQ1467" i="68"/>
  <c r="BP1467" i="68"/>
  <c r="BO1467" i="68"/>
  <c r="BN1467" i="68"/>
  <c r="BM1467" i="68"/>
  <c r="BL1467" i="68"/>
  <c r="BK1467" i="68"/>
  <c r="BJ1467" i="68"/>
  <c r="AX1467" i="68"/>
  <c r="AX1473" i="68" s="1"/>
  <c r="W1467" i="68"/>
  <c r="T1467" i="68"/>
  <c r="AF1466" i="68"/>
  <c r="AD1466" i="68"/>
  <c r="L1466" i="68"/>
  <c r="EK1472" i="68" s="1"/>
  <c r="J1466" i="68"/>
  <c r="I1466" i="68"/>
  <c r="DK1472" i="68" s="1"/>
  <c r="H1466" i="68"/>
  <c r="CP1472" i="68" s="1"/>
  <c r="E1466" i="68"/>
  <c r="CW1472" i="68" s="1"/>
  <c r="U1452" i="68"/>
  <c r="N1466" i="68" s="1"/>
  <c r="U1451" i="68"/>
  <c r="M1466" i="68" s="1"/>
  <c r="U1450" i="68"/>
  <c r="U1449" i="68"/>
  <c r="K1466" i="68" s="1"/>
  <c r="U1448" i="68"/>
  <c r="U1447" i="68"/>
  <c r="U1446" i="68"/>
  <c r="U1445" i="68"/>
  <c r="G1466" i="68" s="1"/>
  <c r="U1444" i="68"/>
  <c r="F1466" i="68" s="1"/>
  <c r="U1443" i="68"/>
  <c r="A1437" i="68"/>
  <c r="N1430" i="68"/>
  <c r="N1429" i="68"/>
  <c r="N1428" i="68"/>
  <c r="N1427" i="68"/>
  <c r="N1426" i="68"/>
  <c r="P1424" i="68"/>
  <c r="N1424" i="68"/>
  <c r="H1422" i="68"/>
  <c r="H1421" i="68"/>
  <c r="T1420" i="68"/>
  <c r="H1419" i="68"/>
  <c r="GO1413" i="68"/>
  <c r="GZ1413" i="68" s="1"/>
  <c r="DS1413" i="68"/>
  <c r="GO1412" i="68"/>
  <c r="GZ1412" i="68" s="1"/>
  <c r="DS1412" i="68"/>
  <c r="DS1411" i="68"/>
  <c r="DS1410" i="68"/>
  <c r="GO1410" i="68" s="1"/>
  <c r="GZ1410" i="68" s="1"/>
  <c r="DS1409" i="68"/>
  <c r="GO1409" i="68" s="1"/>
  <c r="GZ1409" i="68" s="1"/>
  <c r="HK1408" i="68"/>
  <c r="DS1408" i="68"/>
  <c r="GO1408" i="68" s="1"/>
  <c r="GZ1408" i="68" s="1"/>
  <c r="HH1405" i="68"/>
  <c r="GH1405" i="68"/>
  <c r="ES1405" i="68"/>
  <c r="EG1405" i="68"/>
  <c r="GK1401" i="68"/>
  <c r="GJ1401" i="68"/>
  <c r="GI1401" i="68"/>
  <c r="GH1401" i="68"/>
  <c r="GG1401" i="68"/>
  <c r="GF1401" i="68"/>
  <c r="GE1401" i="68"/>
  <c r="GD1401" i="68"/>
  <c r="GC1401" i="68"/>
  <c r="GB1401" i="68"/>
  <c r="AX1401" i="68"/>
  <c r="AT1401" i="68"/>
  <c r="AS1401" i="68"/>
  <c r="AR1401" i="68"/>
  <c r="AQ1401" i="68"/>
  <c r="AP1401" i="68"/>
  <c r="AO1401" i="68"/>
  <c r="AN1401" i="68"/>
  <c r="AM1401" i="68"/>
  <c r="AL1401" i="68"/>
  <c r="AK1401" i="68"/>
  <c r="GK1400" i="68"/>
  <c r="GJ1400" i="68"/>
  <c r="GI1400" i="68"/>
  <c r="GH1400" i="68"/>
  <c r="GG1400" i="68"/>
  <c r="GF1400" i="68"/>
  <c r="GE1400" i="68"/>
  <c r="GD1400" i="68"/>
  <c r="GC1400" i="68"/>
  <c r="GB1400" i="68"/>
  <c r="GA1400" i="68"/>
  <c r="FZ1400" i="68"/>
  <c r="FY1400" i="68"/>
  <c r="FX1400" i="68"/>
  <c r="FW1400" i="68"/>
  <c r="FV1400" i="68"/>
  <c r="FU1400" i="68"/>
  <c r="FT1400" i="68"/>
  <c r="FS1400" i="68"/>
  <c r="FR1400" i="68"/>
  <c r="AX1400" i="68"/>
  <c r="DQ1400" i="68" s="1"/>
  <c r="AT1400" i="68"/>
  <c r="AS1400" i="68"/>
  <c r="AR1400" i="68"/>
  <c r="AQ1400" i="68"/>
  <c r="AP1400" i="68"/>
  <c r="AO1400" i="68"/>
  <c r="AN1400" i="68"/>
  <c r="AM1400" i="68"/>
  <c r="AL1400" i="68"/>
  <c r="AK1400" i="68"/>
  <c r="GK1399" i="68"/>
  <c r="GJ1399" i="68"/>
  <c r="GI1399" i="68"/>
  <c r="GH1399" i="68"/>
  <c r="GG1399" i="68"/>
  <c r="GF1399" i="68"/>
  <c r="GE1399" i="68"/>
  <c r="GD1399" i="68"/>
  <c r="GC1399" i="68"/>
  <c r="GB1399" i="68"/>
  <c r="GA1399" i="68"/>
  <c r="FZ1399" i="68"/>
  <c r="FY1399" i="68"/>
  <c r="FX1399" i="68"/>
  <c r="FW1399" i="68"/>
  <c r="FV1399" i="68"/>
  <c r="FU1399" i="68"/>
  <c r="FT1399" i="68"/>
  <c r="FS1399" i="68"/>
  <c r="FR1399" i="68"/>
  <c r="FQ1399" i="68"/>
  <c r="FP1399" i="68"/>
  <c r="FO1399" i="68"/>
  <c r="FN1399" i="68"/>
  <c r="FM1399" i="68"/>
  <c r="FL1399" i="68"/>
  <c r="FK1399" i="68"/>
  <c r="FJ1399" i="68"/>
  <c r="FI1399" i="68"/>
  <c r="FH1399" i="68"/>
  <c r="AX1399" i="68"/>
  <c r="DQ1399" i="68" s="1"/>
  <c r="AT1399" i="68"/>
  <c r="AS1399" i="68"/>
  <c r="AR1399" i="68"/>
  <c r="AQ1399" i="68"/>
  <c r="AP1399" i="68"/>
  <c r="AO1399" i="68"/>
  <c r="AN1399" i="68"/>
  <c r="AM1399" i="68"/>
  <c r="AL1399" i="68"/>
  <c r="AK1399" i="68"/>
  <c r="GK1398" i="68"/>
  <c r="GJ1398" i="68"/>
  <c r="GI1398" i="68"/>
  <c r="GH1398" i="68"/>
  <c r="GG1398" i="68"/>
  <c r="GF1398" i="68"/>
  <c r="GE1398" i="68"/>
  <c r="GD1398" i="68"/>
  <c r="GC1398" i="68"/>
  <c r="GB1398" i="68"/>
  <c r="GA1398" i="68"/>
  <c r="FZ1398" i="68"/>
  <c r="FY1398" i="68"/>
  <c r="FX1398" i="68"/>
  <c r="FW1398" i="68"/>
  <c r="FV1398" i="68"/>
  <c r="FU1398" i="68"/>
  <c r="FT1398" i="68"/>
  <c r="FS1398" i="68"/>
  <c r="FR1398" i="68"/>
  <c r="FQ1398" i="68"/>
  <c r="FP1398" i="68"/>
  <c r="FO1398" i="68"/>
  <c r="FN1398" i="68"/>
  <c r="FM1398" i="68"/>
  <c r="FL1398" i="68"/>
  <c r="FK1398" i="68"/>
  <c r="FJ1398" i="68"/>
  <c r="FI1398" i="68"/>
  <c r="FH1398" i="68"/>
  <c r="FG1398" i="68"/>
  <c r="FF1398" i="68"/>
  <c r="FE1398" i="68"/>
  <c r="FD1398" i="68"/>
  <c r="FC1398" i="68"/>
  <c r="FB1398" i="68"/>
  <c r="FA1398" i="68"/>
  <c r="EZ1398" i="68"/>
  <c r="EY1398" i="68"/>
  <c r="EX1398" i="68"/>
  <c r="AX1398" i="68"/>
  <c r="DQ1398" i="68" s="1"/>
  <c r="AT1398" i="68"/>
  <c r="AS1398" i="68"/>
  <c r="AR1398" i="68"/>
  <c r="AQ1398" i="68"/>
  <c r="AP1398" i="68"/>
  <c r="AO1398" i="68"/>
  <c r="AN1398" i="68"/>
  <c r="AM1398" i="68"/>
  <c r="AL1398" i="68"/>
  <c r="AK1398" i="68"/>
  <c r="GK1397" i="68"/>
  <c r="GJ1397" i="68"/>
  <c r="GI1397" i="68"/>
  <c r="GH1397" i="68"/>
  <c r="GG1397" i="68"/>
  <c r="GF1397" i="68"/>
  <c r="GE1397" i="68"/>
  <c r="GD1397" i="68"/>
  <c r="GC1397" i="68"/>
  <c r="GB1397" i="68"/>
  <c r="GA1397" i="68"/>
  <c r="FZ1397" i="68"/>
  <c r="FY1397" i="68"/>
  <c r="FX1397" i="68"/>
  <c r="FW1397" i="68"/>
  <c r="FV1397" i="68"/>
  <c r="FU1397" i="68"/>
  <c r="FT1397" i="68"/>
  <c r="FS1397" i="68"/>
  <c r="FR1397" i="68"/>
  <c r="FQ1397" i="68"/>
  <c r="FP1397" i="68"/>
  <c r="FO1397" i="68"/>
  <c r="FN1397" i="68"/>
  <c r="FM1397" i="68"/>
  <c r="FL1397" i="68"/>
  <c r="FK1397" i="68"/>
  <c r="FJ1397" i="68"/>
  <c r="FI1397" i="68"/>
  <c r="FH1397" i="68"/>
  <c r="FG1397" i="68"/>
  <c r="FF1397" i="68"/>
  <c r="FE1397" i="68"/>
  <c r="FD1397" i="68"/>
  <c r="FC1397" i="68"/>
  <c r="FB1397" i="68"/>
  <c r="FA1397" i="68"/>
  <c r="EZ1397" i="68"/>
  <c r="EY1397" i="68"/>
  <c r="EX1397" i="68"/>
  <c r="EW1397" i="68"/>
  <c r="EV1397" i="68"/>
  <c r="EU1397" i="68"/>
  <c r="ET1397" i="68"/>
  <c r="ES1397" i="68"/>
  <c r="ER1397" i="68"/>
  <c r="EQ1397" i="68"/>
  <c r="EP1397" i="68"/>
  <c r="EO1397" i="68"/>
  <c r="EN1397" i="68"/>
  <c r="DS1397" i="68"/>
  <c r="AX1397" i="68"/>
  <c r="AT1397" i="68"/>
  <c r="AS1397" i="68"/>
  <c r="AR1397" i="68"/>
  <c r="AQ1397" i="68"/>
  <c r="AP1397" i="68"/>
  <c r="AO1397" i="68"/>
  <c r="AN1397" i="68"/>
  <c r="AM1397" i="68"/>
  <c r="AL1397" i="68"/>
  <c r="AK1397" i="68"/>
  <c r="GK1396" i="68"/>
  <c r="GJ1396" i="68"/>
  <c r="GI1396" i="68"/>
  <c r="GH1396" i="68"/>
  <c r="GG1396" i="68"/>
  <c r="GF1396" i="68"/>
  <c r="GE1396" i="68"/>
  <c r="GD1396" i="68"/>
  <c r="GC1396" i="68"/>
  <c r="GB1396" i="68"/>
  <c r="GA1396" i="68"/>
  <c r="FZ1396" i="68"/>
  <c r="FY1396" i="68"/>
  <c r="FX1396" i="68"/>
  <c r="FW1396" i="68"/>
  <c r="FV1396" i="68"/>
  <c r="FU1396" i="68"/>
  <c r="FT1396" i="68"/>
  <c r="FS1396" i="68"/>
  <c r="FR1396" i="68"/>
  <c r="FQ1396" i="68"/>
  <c r="FP1396" i="68"/>
  <c r="FO1396" i="68"/>
  <c r="FN1396" i="68"/>
  <c r="FM1396" i="68"/>
  <c r="FL1396" i="68"/>
  <c r="FK1396" i="68"/>
  <c r="FJ1396" i="68"/>
  <c r="FI1396" i="68"/>
  <c r="FH1396" i="68"/>
  <c r="FG1396" i="68"/>
  <c r="FF1396" i="68"/>
  <c r="FE1396" i="68"/>
  <c r="FD1396" i="68"/>
  <c r="FC1396" i="68"/>
  <c r="FB1396" i="68"/>
  <c r="FA1396" i="68"/>
  <c r="EZ1396" i="68"/>
  <c r="EY1396" i="68"/>
  <c r="EX1396" i="68"/>
  <c r="EW1396" i="68"/>
  <c r="EV1396" i="68"/>
  <c r="EU1396" i="68"/>
  <c r="ET1396" i="68"/>
  <c r="ES1396" i="68"/>
  <c r="ER1396" i="68"/>
  <c r="EQ1396" i="68"/>
  <c r="EP1396" i="68"/>
  <c r="EO1396" i="68"/>
  <c r="EN1396" i="68"/>
  <c r="EM1396" i="68"/>
  <c r="EL1396" i="68"/>
  <c r="EK1396" i="68"/>
  <c r="EJ1396" i="68"/>
  <c r="EI1396" i="68"/>
  <c r="EH1396" i="68"/>
  <c r="EG1396" i="68"/>
  <c r="EF1396" i="68"/>
  <c r="EE1396" i="68"/>
  <c r="ED1396" i="68"/>
  <c r="DQ1396" i="68"/>
  <c r="AX1396" i="68"/>
  <c r="AT1396" i="68"/>
  <c r="AS1396" i="68"/>
  <c r="AR1396" i="68"/>
  <c r="AQ1396" i="68"/>
  <c r="AP1396" i="68"/>
  <c r="AO1396" i="68"/>
  <c r="AN1396" i="68"/>
  <c r="AM1396" i="68"/>
  <c r="AL1396" i="68"/>
  <c r="AK1396" i="68"/>
  <c r="GK1395" i="68"/>
  <c r="GJ1395" i="68"/>
  <c r="GI1395" i="68"/>
  <c r="GH1395" i="68"/>
  <c r="GG1395" i="68"/>
  <c r="GF1395" i="68"/>
  <c r="GE1395" i="68"/>
  <c r="GD1395" i="68"/>
  <c r="GC1395" i="68"/>
  <c r="GB1395" i="68"/>
  <c r="GA1395" i="68"/>
  <c r="FZ1395" i="68"/>
  <c r="FY1395" i="68"/>
  <c r="FX1395" i="68"/>
  <c r="FW1395" i="68"/>
  <c r="FV1395" i="68"/>
  <c r="FU1395" i="68"/>
  <c r="FT1395" i="68"/>
  <c r="FS1395" i="68"/>
  <c r="FR1395" i="68"/>
  <c r="FQ1395" i="68"/>
  <c r="FP1395" i="68"/>
  <c r="FO1395" i="68"/>
  <c r="FN1395" i="68"/>
  <c r="FM1395" i="68"/>
  <c r="FL1395" i="68"/>
  <c r="FK1395" i="68"/>
  <c r="FJ1395" i="68"/>
  <c r="FI1395" i="68"/>
  <c r="FH1395" i="68"/>
  <c r="FG1395" i="68"/>
  <c r="FF1395" i="68"/>
  <c r="FE1395" i="68"/>
  <c r="FD1395" i="68"/>
  <c r="FC1395" i="68"/>
  <c r="FB1395" i="68"/>
  <c r="FA1395" i="68"/>
  <c r="EZ1395" i="68"/>
  <c r="EY1395" i="68"/>
  <c r="EX1395" i="68"/>
  <c r="EW1395" i="68"/>
  <c r="EV1395" i="68"/>
  <c r="EU1395" i="68"/>
  <c r="ET1395" i="68"/>
  <c r="ES1395" i="68"/>
  <c r="ER1395" i="68"/>
  <c r="EQ1395" i="68"/>
  <c r="EP1395" i="68"/>
  <c r="EO1395" i="68"/>
  <c r="EN1395" i="68"/>
  <c r="EM1395" i="68"/>
  <c r="EL1395" i="68"/>
  <c r="EK1395" i="68"/>
  <c r="EJ1395" i="68"/>
  <c r="EI1395" i="68"/>
  <c r="EH1395" i="68"/>
  <c r="EG1395" i="68"/>
  <c r="EF1395" i="68"/>
  <c r="EE1395" i="68"/>
  <c r="ED1395" i="68"/>
  <c r="EC1395" i="68"/>
  <c r="EB1395" i="68"/>
  <c r="EA1395" i="68"/>
  <c r="DZ1395" i="68"/>
  <c r="DY1395" i="68"/>
  <c r="DX1395" i="68"/>
  <c r="DW1395" i="68"/>
  <c r="DV1395" i="68"/>
  <c r="DU1395" i="68"/>
  <c r="DT1395" i="68"/>
  <c r="AT1395" i="68"/>
  <c r="AL1395" i="68"/>
  <c r="GK1394" i="68"/>
  <c r="GJ1394" i="68"/>
  <c r="GI1394" i="68"/>
  <c r="GH1394" i="68"/>
  <c r="GG1394" i="68"/>
  <c r="GF1394" i="68"/>
  <c r="GE1394" i="68"/>
  <c r="GD1394" i="68"/>
  <c r="GC1394" i="68"/>
  <c r="GB1394" i="68"/>
  <c r="GA1394" i="68"/>
  <c r="FZ1394" i="68"/>
  <c r="FY1394" i="68"/>
  <c r="FX1394" i="68"/>
  <c r="FW1394" i="68"/>
  <c r="FV1394" i="68"/>
  <c r="FU1394" i="68"/>
  <c r="FT1394" i="68"/>
  <c r="FS1394" i="68"/>
  <c r="FR1394" i="68"/>
  <c r="FQ1394" i="68"/>
  <c r="FP1394" i="68"/>
  <c r="FO1394" i="68"/>
  <c r="FN1394" i="68"/>
  <c r="FM1394" i="68"/>
  <c r="FL1394" i="68"/>
  <c r="FK1394" i="68"/>
  <c r="FJ1394" i="68"/>
  <c r="FI1394" i="68"/>
  <c r="FH1394" i="68"/>
  <c r="FG1394" i="68"/>
  <c r="FF1394" i="68"/>
  <c r="FE1394" i="68"/>
  <c r="FD1394" i="68"/>
  <c r="FC1394" i="68"/>
  <c r="FB1394" i="68"/>
  <c r="FA1394" i="68"/>
  <c r="EZ1394" i="68"/>
  <c r="EY1394" i="68"/>
  <c r="EX1394" i="68"/>
  <c r="EW1394" i="68"/>
  <c r="EV1394" i="68"/>
  <c r="EU1394" i="68"/>
  <c r="ET1394" i="68"/>
  <c r="ES1394" i="68"/>
  <c r="ER1394" i="68"/>
  <c r="EQ1394" i="68"/>
  <c r="EP1394" i="68"/>
  <c r="EO1394" i="68"/>
  <c r="EN1394" i="68"/>
  <c r="EM1394" i="68"/>
  <c r="EL1394" i="68"/>
  <c r="EK1394" i="68"/>
  <c r="EJ1394" i="68"/>
  <c r="EI1394" i="68"/>
  <c r="EH1394" i="68"/>
  <c r="EG1394" i="68"/>
  <c r="EF1394" i="68"/>
  <c r="EE1394" i="68"/>
  <c r="ED1394" i="68"/>
  <c r="EC1394" i="68"/>
  <c r="EB1394" i="68"/>
  <c r="EA1394" i="68"/>
  <c r="DZ1394" i="68"/>
  <c r="DY1394" i="68"/>
  <c r="DX1394" i="68"/>
  <c r="DW1394" i="68"/>
  <c r="DV1394" i="68"/>
  <c r="DU1394" i="68"/>
  <c r="DT1394" i="68"/>
  <c r="DS1394" i="68"/>
  <c r="AY1394" i="68"/>
  <c r="AX1394" i="68"/>
  <c r="GX1393" i="68"/>
  <c r="GW1393" i="68"/>
  <c r="GJ1393" i="68"/>
  <c r="GH1393" i="68"/>
  <c r="FY1393" i="68"/>
  <c r="FX1393" i="68"/>
  <c r="FW1393" i="68"/>
  <c r="FV1393" i="68"/>
  <c r="EL1393" i="68"/>
  <c r="EB1393" i="68"/>
  <c r="EA1393" i="68"/>
  <c r="DZ1393" i="68"/>
  <c r="DO1393" i="68"/>
  <c r="DN1393" i="68"/>
  <c r="DM1393" i="68"/>
  <c r="DC1393" i="68"/>
  <c r="CQ1393" i="68"/>
  <c r="CP1393" i="68"/>
  <c r="CO1393" i="68"/>
  <c r="CA1393" i="68"/>
  <c r="BZ1393" i="68"/>
  <c r="BR1393" i="68"/>
  <c r="BQ1393" i="68"/>
  <c r="BO1393" i="68"/>
  <c r="BG1393" i="68"/>
  <c r="BF1393" i="68"/>
  <c r="BE1393" i="68"/>
  <c r="BC1393" i="68"/>
  <c r="BB1393" i="68"/>
  <c r="AR1393" i="68"/>
  <c r="AQ1393" i="68"/>
  <c r="AO1393" i="68"/>
  <c r="EA1389" i="68"/>
  <c r="DZ1389" i="68"/>
  <c r="DY1389" i="68"/>
  <c r="DX1389" i="68"/>
  <c r="DW1389" i="68"/>
  <c r="DV1389" i="68"/>
  <c r="DU1389" i="68"/>
  <c r="DQ1389" i="68"/>
  <c r="BQ1389" i="68"/>
  <c r="BP1389" i="68"/>
  <c r="BO1389" i="68"/>
  <c r="BN1389" i="68"/>
  <c r="BM1389" i="68"/>
  <c r="BL1389" i="68"/>
  <c r="BK1389" i="68"/>
  <c r="T1389" i="68"/>
  <c r="Q1389" i="68"/>
  <c r="EA1388" i="68"/>
  <c r="DZ1388" i="68"/>
  <c r="DY1388" i="68"/>
  <c r="DX1388" i="68"/>
  <c r="DW1388" i="68"/>
  <c r="DV1388" i="68"/>
  <c r="DU1388" i="68"/>
  <c r="DT1388" i="68"/>
  <c r="DS1406" i="68" s="1"/>
  <c r="DQ1388" i="68"/>
  <c r="BQ1388" i="68"/>
  <c r="BP1388" i="68"/>
  <c r="BO1388" i="68"/>
  <c r="BN1388" i="68"/>
  <c r="BR1388" i="68" s="1"/>
  <c r="BM1388" i="68"/>
  <c r="BL1388" i="68"/>
  <c r="BK1388" i="68"/>
  <c r="BJ1388" i="68"/>
  <c r="AY1388" i="68"/>
  <c r="AZ1388" i="68" s="1"/>
  <c r="BA1388" i="68" s="1"/>
  <c r="BB1388" i="68" s="1"/>
  <c r="BC1388" i="68" s="1"/>
  <c r="BD1388" i="68" s="1"/>
  <c r="W1388" i="68"/>
  <c r="AX1388" i="68" s="1"/>
  <c r="T1388" i="68"/>
  <c r="AF1387" i="68"/>
  <c r="AE1387" i="68"/>
  <c r="AD1387" i="68"/>
  <c r="AC1387" i="68"/>
  <c r="AB1387" i="68"/>
  <c r="M1387" i="68"/>
  <c r="FP1393" i="68" s="1"/>
  <c r="K1387" i="68"/>
  <c r="FN1393" i="68" s="1"/>
  <c r="J1387" i="68"/>
  <c r="GG1393" i="68" s="1"/>
  <c r="I1387" i="68"/>
  <c r="H1387" i="68"/>
  <c r="GS1405" i="68" s="1"/>
  <c r="G1387" i="68"/>
  <c r="E1387" i="68"/>
  <c r="CC1393" i="68" s="1"/>
  <c r="U1373" i="68"/>
  <c r="N1387" i="68" s="1"/>
  <c r="U1372" i="68"/>
  <c r="U1371" i="68"/>
  <c r="L1387" i="68" s="1"/>
  <c r="BP1393" i="68" s="1"/>
  <c r="U1370" i="68"/>
  <c r="U1369" i="68"/>
  <c r="U1368" i="68"/>
  <c r="U1367" i="68"/>
  <c r="U1366" i="68"/>
  <c r="U1365" i="68"/>
  <c r="F1387" i="68" s="1"/>
  <c r="U1364" i="68"/>
  <c r="A1358" i="68"/>
  <c r="N1351" i="68"/>
  <c r="N1350" i="68"/>
  <c r="N1349" i="68"/>
  <c r="N1348" i="68"/>
  <c r="N1347" i="68"/>
  <c r="P1345" i="68"/>
  <c r="N1345" i="68"/>
  <c r="H1343" i="68"/>
  <c r="H1342" i="68"/>
  <c r="T1341" i="68"/>
  <c r="H1340" i="68"/>
  <c r="HI1334" i="68"/>
  <c r="HD1334" i="68"/>
  <c r="DS1334" i="68"/>
  <c r="GO1334" i="68" s="1"/>
  <c r="GZ1334" i="68" s="1"/>
  <c r="HK1334" i="68" s="1"/>
  <c r="GO1333" i="68"/>
  <c r="GZ1333" i="68" s="1"/>
  <c r="DS1333" i="68"/>
  <c r="DS1332" i="68"/>
  <c r="DS1331" i="68"/>
  <c r="GO1331" i="68" s="1"/>
  <c r="GZ1331" i="68" s="1"/>
  <c r="HE1330" i="68"/>
  <c r="GZ1330" i="68"/>
  <c r="GO1330" i="68"/>
  <c r="DS1330" i="68"/>
  <c r="DS1329" i="68"/>
  <c r="GO1329" i="68" s="1"/>
  <c r="GZ1329" i="68" s="1"/>
  <c r="EB1326" i="68"/>
  <c r="GK1322" i="68"/>
  <c r="GJ1322" i="68"/>
  <c r="GI1322" i="68"/>
  <c r="GH1322" i="68"/>
  <c r="GG1322" i="68"/>
  <c r="GF1322" i="68"/>
  <c r="GE1322" i="68"/>
  <c r="GD1322" i="68"/>
  <c r="GC1322" i="68"/>
  <c r="GB1322" i="68"/>
  <c r="DQ1322" i="68"/>
  <c r="AX1322" i="68"/>
  <c r="AT1322" i="68"/>
  <c r="AS1322" i="68"/>
  <c r="AR1322" i="68"/>
  <c r="AQ1322" i="68"/>
  <c r="AP1322" i="68"/>
  <c r="AO1322" i="68"/>
  <c r="AN1322" i="68"/>
  <c r="AM1322" i="68"/>
  <c r="AL1322" i="68"/>
  <c r="AK1322" i="68"/>
  <c r="GK1321" i="68"/>
  <c r="GJ1321" i="68"/>
  <c r="GI1321" i="68"/>
  <c r="GH1321" i="68"/>
  <c r="GG1321" i="68"/>
  <c r="GF1321" i="68"/>
  <c r="GE1321" i="68"/>
  <c r="GD1321" i="68"/>
  <c r="GC1321" i="68"/>
  <c r="GB1321" i="68"/>
  <c r="GA1321" i="68"/>
  <c r="FZ1321" i="68"/>
  <c r="FY1321" i="68"/>
  <c r="FX1321" i="68"/>
  <c r="FW1321" i="68"/>
  <c r="FV1321" i="68"/>
  <c r="FU1321" i="68"/>
  <c r="FT1321" i="68"/>
  <c r="FS1321" i="68"/>
  <c r="FR1321" i="68"/>
  <c r="DQ1321" i="68"/>
  <c r="AX1321" i="68"/>
  <c r="DS1322" i="68" s="1"/>
  <c r="AT1321" i="68"/>
  <c r="AS1321" i="68"/>
  <c r="AR1321" i="68"/>
  <c r="AQ1321" i="68"/>
  <c r="AP1321" i="68"/>
  <c r="AO1321" i="68"/>
  <c r="AN1321" i="68"/>
  <c r="AM1321" i="68"/>
  <c r="AL1321" i="68"/>
  <c r="AK1321" i="68"/>
  <c r="GK1320" i="68"/>
  <c r="GJ1320" i="68"/>
  <c r="GI1320" i="68"/>
  <c r="GH1320" i="68"/>
  <c r="GG1320" i="68"/>
  <c r="GF1320" i="68"/>
  <c r="GE1320" i="68"/>
  <c r="GD1320" i="68"/>
  <c r="GC1320" i="68"/>
  <c r="GB1320" i="68"/>
  <c r="GA1320" i="68"/>
  <c r="FZ1320" i="68"/>
  <c r="FY1320" i="68"/>
  <c r="FX1320" i="68"/>
  <c r="FW1320" i="68"/>
  <c r="FV1320" i="68"/>
  <c r="FU1320" i="68"/>
  <c r="FT1320" i="68"/>
  <c r="FS1320" i="68"/>
  <c r="FR1320" i="68"/>
  <c r="FQ1320" i="68"/>
  <c r="FP1320" i="68"/>
  <c r="FO1320" i="68"/>
  <c r="FN1320" i="68"/>
  <c r="FM1320" i="68"/>
  <c r="FL1320" i="68"/>
  <c r="FK1320" i="68"/>
  <c r="FJ1320" i="68"/>
  <c r="FI1320" i="68"/>
  <c r="FH1320" i="68"/>
  <c r="AX1320" i="68"/>
  <c r="AT1320" i="68"/>
  <c r="AS1320" i="68"/>
  <c r="AR1320" i="68"/>
  <c r="AQ1320" i="68"/>
  <c r="AP1320" i="68"/>
  <c r="AO1320" i="68"/>
  <c r="AN1320" i="68"/>
  <c r="AM1320" i="68"/>
  <c r="AL1320" i="68"/>
  <c r="AK1320" i="68"/>
  <c r="GK1319" i="68"/>
  <c r="GJ1319" i="68"/>
  <c r="GI1319" i="68"/>
  <c r="GH1319" i="68"/>
  <c r="GG1319" i="68"/>
  <c r="GF1319" i="68"/>
  <c r="GE1319" i="68"/>
  <c r="GD1319" i="68"/>
  <c r="GC1319" i="68"/>
  <c r="GB1319" i="68"/>
  <c r="GA1319" i="68"/>
  <c r="FZ1319" i="68"/>
  <c r="FY1319" i="68"/>
  <c r="FX1319" i="68"/>
  <c r="FW1319" i="68"/>
  <c r="FV1319" i="68"/>
  <c r="FU1319" i="68"/>
  <c r="FT1319" i="68"/>
  <c r="FS1319" i="68"/>
  <c r="FR1319" i="68"/>
  <c r="FQ1319" i="68"/>
  <c r="FP1319" i="68"/>
  <c r="FO1319" i="68"/>
  <c r="FN1319" i="68"/>
  <c r="FM1319" i="68"/>
  <c r="FL1319" i="68"/>
  <c r="FK1319" i="68"/>
  <c r="FJ1319" i="68"/>
  <c r="FI1319" i="68"/>
  <c r="FH1319" i="68"/>
  <c r="FG1319" i="68"/>
  <c r="FF1319" i="68"/>
  <c r="FE1319" i="68"/>
  <c r="FD1319" i="68"/>
  <c r="FC1319" i="68"/>
  <c r="FB1319" i="68"/>
  <c r="FA1319" i="68"/>
  <c r="EZ1319" i="68"/>
  <c r="EY1319" i="68"/>
  <c r="EX1319" i="68"/>
  <c r="DQ1319" i="68"/>
  <c r="AX1319" i="68"/>
  <c r="DS1320" i="68" s="1"/>
  <c r="AT1319" i="68"/>
  <c r="AS1319" i="68"/>
  <c r="AR1319" i="68"/>
  <c r="AQ1319" i="68"/>
  <c r="AP1319" i="68"/>
  <c r="AO1319" i="68"/>
  <c r="AN1319" i="68"/>
  <c r="AM1319" i="68"/>
  <c r="AL1319" i="68"/>
  <c r="AK1319" i="68"/>
  <c r="GK1318" i="68"/>
  <c r="GJ1318" i="68"/>
  <c r="GI1318" i="68"/>
  <c r="GH1318" i="68"/>
  <c r="GG1318" i="68"/>
  <c r="GF1318" i="68"/>
  <c r="GE1318" i="68"/>
  <c r="GD1318" i="68"/>
  <c r="GC1318" i="68"/>
  <c r="GB1318" i="68"/>
  <c r="GA1318" i="68"/>
  <c r="FZ1318" i="68"/>
  <c r="FY1318" i="68"/>
  <c r="FX1318" i="68"/>
  <c r="FW1318" i="68"/>
  <c r="FV1318" i="68"/>
  <c r="FU1318" i="68"/>
  <c r="FT1318" i="68"/>
  <c r="FS1318" i="68"/>
  <c r="FR1318" i="68"/>
  <c r="FQ1318" i="68"/>
  <c r="FP1318" i="68"/>
  <c r="FO1318" i="68"/>
  <c r="FN1318" i="68"/>
  <c r="FM1318" i="68"/>
  <c r="FL1318" i="68"/>
  <c r="FK1318" i="68"/>
  <c r="FJ1318" i="68"/>
  <c r="FI1318" i="68"/>
  <c r="FH1318" i="68"/>
  <c r="FG1318" i="68"/>
  <c r="FF1318" i="68"/>
  <c r="FE1318" i="68"/>
  <c r="FD1318" i="68"/>
  <c r="FC1318" i="68"/>
  <c r="FB1318" i="68"/>
  <c r="FA1318" i="68"/>
  <c r="EZ1318" i="68"/>
  <c r="EY1318" i="68"/>
  <c r="EX1318" i="68"/>
  <c r="EW1318" i="68"/>
  <c r="EV1318" i="68"/>
  <c r="EU1318" i="68"/>
  <c r="ET1318" i="68"/>
  <c r="ES1318" i="68"/>
  <c r="ER1318" i="68"/>
  <c r="EQ1318" i="68"/>
  <c r="EP1318" i="68"/>
  <c r="EO1318" i="68"/>
  <c r="EN1318" i="68"/>
  <c r="DS1318" i="68"/>
  <c r="AX1318" i="68"/>
  <c r="AT1318" i="68"/>
  <c r="AS1318" i="68"/>
  <c r="AR1318" i="68"/>
  <c r="AQ1318" i="68"/>
  <c r="AP1318" i="68"/>
  <c r="AO1318" i="68"/>
  <c r="AN1318" i="68"/>
  <c r="AM1318" i="68"/>
  <c r="AL1318" i="68"/>
  <c r="AK1318" i="68"/>
  <c r="GK1317" i="68"/>
  <c r="GJ1317" i="68"/>
  <c r="GI1317" i="68"/>
  <c r="GH1317" i="68"/>
  <c r="GG1317" i="68"/>
  <c r="GF1317" i="68"/>
  <c r="GE1317" i="68"/>
  <c r="GD1317" i="68"/>
  <c r="GC1317" i="68"/>
  <c r="GB1317" i="68"/>
  <c r="GA1317" i="68"/>
  <c r="FZ1317" i="68"/>
  <c r="FY1317" i="68"/>
  <c r="FX1317" i="68"/>
  <c r="FW1317" i="68"/>
  <c r="FV1317" i="68"/>
  <c r="FU1317" i="68"/>
  <c r="FT1317" i="68"/>
  <c r="FS1317" i="68"/>
  <c r="FR1317" i="68"/>
  <c r="FQ1317" i="68"/>
  <c r="FP1317" i="68"/>
  <c r="FO1317" i="68"/>
  <c r="FN1317" i="68"/>
  <c r="FM1317" i="68"/>
  <c r="FL1317" i="68"/>
  <c r="FK1317" i="68"/>
  <c r="FJ1317" i="68"/>
  <c r="FI1317" i="68"/>
  <c r="FH1317" i="68"/>
  <c r="FG1317" i="68"/>
  <c r="FF1317" i="68"/>
  <c r="FE1317" i="68"/>
  <c r="FD1317" i="68"/>
  <c r="FC1317" i="68"/>
  <c r="FB1317" i="68"/>
  <c r="FA1317" i="68"/>
  <c r="EZ1317" i="68"/>
  <c r="EY1317" i="68"/>
  <c r="EX1317" i="68"/>
  <c r="EW1317" i="68"/>
  <c r="EV1317" i="68"/>
  <c r="EU1317" i="68"/>
  <c r="ET1317" i="68"/>
  <c r="ES1317" i="68"/>
  <c r="ER1317" i="68"/>
  <c r="EQ1317" i="68"/>
  <c r="EP1317" i="68"/>
  <c r="EO1317" i="68"/>
  <c r="EN1317" i="68"/>
  <c r="EM1317" i="68"/>
  <c r="EL1317" i="68"/>
  <c r="EK1317" i="68"/>
  <c r="EJ1317" i="68"/>
  <c r="EI1317" i="68"/>
  <c r="EH1317" i="68"/>
  <c r="EG1317" i="68"/>
  <c r="EF1317" i="68"/>
  <c r="EE1317" i="68"/>
  <c r="ED1317" i="68"/>
  <c r="AX1317" i="68"/>
  <c r="DQ1317" i="68" s="1"/>
  <c r="AT1317" i="68"/>
  <c r="AS1317" i="68"/>
  <c r="AR1317" i="68"/>
  <c r="AQ1317" i="68"/>
  <c r="AP1317" i="68"/>
  <c r="AO1317" i="68"/>
  <c r="AN1317" i="68"/>
  <c r="AM1317" i="68"/>
  <c r="AL1317" i="68"/>
  <c r="AK1317" i="68"/>
  <c r="GK1316" i="68"/>
  <c r="GJ1316" i="68"/>
  <c r="GI1316" i="68"/>
  <c r="GH1316" i="68"/>
  <c r="GG1316" i="68"/>
  <c r="GF1316" i="68"/>
  <c r="GE1316" i="68"/>
  <c r="GD1316" i="68"/>
  <c r="GC1316" i="68"/>
  <c r="GB1316" i="68"/>
  <c r="GA1316" i="68"/>
  <c r="FZ1316" i="68"/>
  <c r="FY1316" i="68"/>
  <c r="FX1316" i="68"/>
  <c r="FW1316" i="68"/>
  <c r="FV1316" i="68"/>
  <c r="FU1316" i="68"/>
  <c r="FT1316" i="68"/>
  <c r="FS1316" i="68"/>
  <c r="FR1316" i="68"/>
  <c r="FQ1316" i="68"/>
  <c r="FP1316" i="68"/>
  <c r="FO1316" i="68"/>
  <c r="FN1316" i="68"/>
  <c r="FM1316" i="68"/>
  <c r="FL1316" i="68"/>
  <c r="FK1316" i="68"/>
  <c r="FJ1316" i="68"/>
  <c r="FI1316" i="68"/>
  <c r="FH1316" i="68"/>
  <c r="FG1316" i="68"/>
  <c r="FF1316" i="68"/>
  <c r="FE1316" i="68"/>
  <c r="FD1316" i="68"/>
  <c r="FC1316" i="68"/>
  <c r="FB1316" i="68"/>
  <c r="FA1316" i="68"/>
  <c r="EZ1316" i="68"/>
  <c r="EY1316" i="68"/>
  <c r="EX1316" i="68"/>
  <c r="EW1316" i="68"/>
  <c r="EV1316" i="68"/>
  <c r="EU1316" i="68"/>
  <c r="ET1316" i="68"/>
  <c r="ES1316" i="68"/>
  <c r="ER1316" i="68"/>
  <c r="EQ1316" i="68"/>
  <c r="EP1316" i="68"/>
  <c r="EO1316" i="68"/>
  <c r="EN1316" i="68"/>
  <c r="EM1316" i="68"/>
  <c r="EL1316" i="68"/>
  <c r="EK1316" i="68"/>
  <c r="EJ1316" i="68"/>
  <c r="EI1316" i="68"/>
  <c r="EH1316" i="68"/>
  <c r="EG1316" i="68"/>
  <c r="EF1316" i="68"/>
  <c r="EE1316" i="68"/>
  <c r="ED1316" i="68"/>
  <c r="EC1316" i="68"/>
  <c r="EB1316" i="68"/>
  <c r="EA1316" i="68"/>
  <c r="DZ1316" i="68"/>
  <c r="DY1316" i="68"/>
  <c r="DX1316" i="68"/>
  <c r="DW1316" i="68"/>
  <c r="DV1316" i="68"/>
  <c r="DU1316" i="68"/>
  <c r="DT1316" i="68"/>
  <c r="AN1316" i="68"/>
  <c r="GK1315" i="68"/>
  <c r="GJ1315" i="68"/>
  <c r="GI1315" i="68"/>
  <c r="GH1315" i="68"/>
  <c r="GG1315" i="68"/>
  <c r="GF1315" i="68"/>
  <c r="GE1315" i="68"/>
  <c r="GD1315" i="68"/>
  <c r="GC1315" i="68"/>
  <c r="GB1315" i="68"/>
  <c r="GA1315" i="68"/>
  <c r="FZ1315" i="68"/>
  <c r="FY1315" i="68"/>
  <c r="FX1315" i="68"/>
  <c r="FW1315" i="68"/>
  <c r="FV1315" i="68"/>
  <c r="FU1315" i="68"/>
  <c r="FT1315" i="68"/>
  <c r="FS1315" i="68"/>
  <c r="FR1315" i="68"/>
  <c r="FQ1315" i="68"/>
  <c r="FP1315" i="68"/>
  <c r="FO1315" i="68"/>
  <c r="FN1315" i="68"/>
  <c r="FM1315" i="68"/>
  <c r="FL1315" i="68"/>
  <c r="FK1315" i="68"/>
  <c r="FJ1315" i="68"/>
  <c r="FI1315" i="68"/>
  <c r="FH1315" i="68"/>
  <c r="FG1315" i="68"/>
  <c r="FF1315" i="68"/>
  <c r="FE1315" i="68"/>
  <c r="FD1315" i="68"/>
  <c r="FC1315" i="68"/>
  <c r="FB1315" i="68"/>
  <c r="FA1315" i="68"/>
  <c r="EZ1315" i="68"/>
  <c r="EY1315" i="68"/>
  <c r="EX1315" i="68"/>
  <c r="EW1315" i="68"/>
  <c r="EV1315" i="68"/>
  <c r="EU1315" i="68"/>
  <c r="ET1315" i="68"/>
  <c r="ES1315" i="68"/>
  <c r="ER1315" i="68"/>
  <c r="EQ1315" i="68"/>
  <c r="EP1315" i="68"/>
  <c r="EO1315" i="68"/>
  <c r="EN1315" i="68"/>
  <c r="EM1315" i="68"/>
  <c r="EL1315" i="68"/>
  <c r="EK1315" i="68"/>
  <c r="EJ1315" i="68"/>
  <c r="EI1315" i="68"/>
  <c r="EH1315" i="68"/>
  <c r="EG1315" i="68"/>
  <c r="EF1315" i="68"/>
  <c r="EE1315" i="68"/>
  <c r="ED1315" i="68"/>
  <c r="EC1315" i="68"/>
  <c r="EB1315" i="68"/>
  <c r="EA1315" i="68"/>
  <c r="DZ1315" i="68"/>
  <c r="DY1315" i="68"/>
  <c r="DX1315" i="68"/>
  <c r="DW1315" i="68"/>
  <c r="DV1315" i="68"/>
  <c r="DU1315" i="68"/>
  <c r="DT1315" i="68"/>
  <c r="DS1315" i="68"/>
  <c r="DS1346" i="68" s="1"/>
  <c r="GJ1314" i="68"/>
  <c r="FX1314" i="68"/>
  <c r="FL1314" i="68"/>
  <c r="EC1314" i="68"/>
  <c r="EB1314" i="68"/>
  <c r="DO1314" i="68"/>
  <c r="DM1314" i="68"/>
  <c r="DE1314" i="68"/>
  <c r="DA1314" i="68"/>
  <c r="BR1314" i="68"/>
  <c r="BQ1314" i="68"/>
  <c r="BG1314" i="68"/>
  <c r="BE1314" i="68"/>
  <c r="AS1314" i="68"/>
  <c r="AO1314" i="68"/>
  <c r="EA1310" i="68"/>
  <c r="DZ1310" i="68"/>
  <c r="DY1310" i="68"/>
  <c r="DX1310" i="68"/>
  <c r="DW1310" i="68"/>
  <c r="DV1310" i="68"/>
  <c r="DU1310" i="68"/>
  <c r="DQ1310" i="68"/>
  <c r="BQ1310" i="68"/>
  <c r="BP1310" i="68"/>
  <c r="BO1310" i="68"/>
  <c r="BN1310" i="68"/>
  <c r="BM1310" i="68"/>
  <c r="BL1310" i="68"/>
  <c r="BK1310" i="68"/>
  <c r="T1310" i="68"/>
  <c r="Q1310" i="68"/>
  <c r="U1310" i="68" s="1"/>
  <c r="EA1309" i="68"/>
  <c r="DZ1309" i="68"/>
  <c r="DY1309" i="68"/>
  <c r="DX1309" i="68"/>
  <c r="DW1309" i="68"/>
  <c r="DV1309" i="68"/>
  <c r="DU1309" i="68"/>
  <c r="DT1309" i="68"/>
  <c r="DS1327" i="68" s="1"/>
  <c r="DQ1309" i="68"/>
  <c r="BQ1309" i="68"/>
  <c r="BR1309" i="68" s="1"/>
  <c r="BP1309" i="68"/>
  <c r="BO1309" i="68"/>
  <c r="BN1309" i="68"/>
  <c r="BM1309" i="68"/>
  <c r="BL1309" i="68"/>
  <c r="BK1309" i="68"/>
  <c r="BJ1309" i="68"/>
  <c r="W1309" i="68"/>
  <c r="AX1309" i="68" s="1"/>
  <c r="T1309" i="68"/>
  <c r="AG1308" i="68"/>
  <c r="AC1308" i="68"/>
  <c r="N1308" i="68"/>
  <c r="FQ1314" i="68" s="1"/>
  <c r="M1308" i="68"/>
  <c r="FP1314" i="68" s="1"/>
  <c r="K1308" i="68"/>
  <c r="FN1314" i="68" s="1"/>
  <c r="J1308" i="68"/>
  <c r="FC1326" i="68" s="1"/>
  <c r="I1308" i="68"/>
  <c r="H1308" i="68"/>
  <c r="G1308" i="68"/>
  <c r="FJ1314" i="68" s="1"/>
  <c r="U1294" i="68"/>
  <c r="U1293" i="68"/>
  <c r="U1292" i="68"/>
  <c r="L1308" i="68" s="1"/>
  <c r="U1291" i="68"/>
  <c r="U1290" i="68"/>
  <c r="U1289" i="68"/>
  <c r="U1288" i="68"/>
  <c r="U1287" i="68"/>
  <c r="U1286" i="68"/>
  <c r="F1308" i="68" s="1"/>
  <c r="U1285" i="68"/>
  <c r="E1308" i="68" s="1"/>
  <c r="A1279" i="68"/>
  <c r="N1272" i="68"/>
  <c r="N1271" i="68"/>
  <c r="N1270" i="68"/>
  <c r="N1269" i="68"/>
  <c r="N1268" i="68"/>
  <c r="P1266" i="68"/>
  <c r="N1266" i="68"/>
  <c r="H1264" i="68"/>
  <c r="H1263" i="68"/>
  <c r="T1262" i="68"/>
  <c r="H1261" i="68"/>
  <c r="DS1255" i="68"/>
  <c r="DS1254" i="68"/>
  <c r="GO1254" i="68" s="1"/>
  <c r="GZ1254" i="68" s="1"/>
  <c r="DS1253" i="68"/>
  <c r="HH1252" i="68"/>
  <c r="GZ1252" i="68"/>
  <c r="DS1252" i="68"/>
  <c r="GO1252" i="68" s="1"/>
  <c r="HK1251" i="68"/>
  <c r="HG1251" i="68"/>
  <c r="DS1251" i="68"/>
  <c r="GO1251" i="68" s="1"/>
  <c r="GZ1251" i="68" s="1"/>
  <c r="DS1250" i="68"/>
  <c r="GO1250" i="68" s="1"/>
  <c r="GZ1250" i="68" s="1"/>
  <c r="GK1243" i="68"/>
  <c r="GJ1243" i="68"/>
  <c r="GI1243" i="68"/>
  <c r="GH1243" i="68"/>
  <c r="GG1243" i="68"/>
  <c r="GF1243" i="68"/>
  <c r="GE1243" i="68"/>
  <c r="GD1243" i="68"/>
  <c r="GC1243" i="68"/>
  <c r="GB1243" i="68"/>
  <c r="DS1243" i="68"/>
  <c r="AX1243" i="68"/>
  <c r="DQ1243" i="68" s="1"/>
  <c r="AT1243" i="68"/>
  <c r="AS1243" i="68"/>
  <c r="AR1243" i="68"/>
  <c r="AQ1243" i="68"/>
  <c r="AP1243" i="68"/>
  <c r="AO1243" i="68"/>
  <c r="AN1243" i="68"/>
  <c r="AM1243" i="68"/>
  <c r="AL1243" i="68"/>
  <c r="AK1243" i="68"/>
  <c r="GK1242" i="68"/>
  <c r="GJ1242" i="68"/>
  <c r="GI1242" i="68"/>
  <c r="GH1242" i="68"/>
  <c r="GG1242" i="68"/>
  <c r="GF1242" i="68"/>
  <c r="GE1242" i="68"/>
  <c r="GD1242" i="68"/>
  <c r="GC1242" i="68"/>
  <c r="GB1242" i="68"/>
  <c r="GA1242" i="68"/>
  <c r="FZ1242" i="68"/>
  <c r="FY1242" i="68"/>
  <c r="FX1242" i="68"/>
  <c r="FW1242" i="68"/>
  <c r="FV1242" i="68"/>
  <c r="FU1242" i="68"/>
  <c r="FT1242" i="68"/>
  <c r="FS1242" i="68"/>
  <c r="FR1242" i="68"/>
  <c r="AX1242" i="68"/>
  <c r="DQ1242" i="68" s="1"/>
  <c r="AT1242" i="68"/>
  <c r="AS1242" i="68"/>
  <c r="AR1242" i="68"/>
  <c r="AQ1242" i="68"/>
  <c r="AP1242" i="68"/>
  <c r="AO1242" i="68"/>
  <c r="AN1242" i="68"/>
  <c r="AM1242" i="68"/>
  <c r="AL1242" i="68"/>
  <c r="AK1242" i="68"/>
  <c r="GK1241" i="68"/>
  <c r="GJ1241" i="68"/>
  <c r="GI1241" i="68"/>
  <c r="GH1241" i="68"/>
  <c r="GG1241" i="68"/>
  <c r="GF1241" i="68"/>
  <c r="GE1241" i="68"/>
  <c r="GD1241" i="68"/>
  <c r="GC1241" i="68"/>
  <c r="GB1241" i="68"/>
  <c r="GA1241" i="68"/>
  <c r="FZ1241" i="68"/>
  <c r="FY1241" i="68"/>
  <c r="FX1241" i="68"/>
  <c r="FW1241" i="68"/>
  <c r="FV1241" i="68"/>
  <c r="FU1241" i="68"/>
  <c r="FT1241" i="68"/>
  <c r="FS1241" i="68"/>
  <c r="FR1241" i="68"/>
  <c r="FQ1241" i="68"/>
  <c r="FP1241" i="68"/>
  <c r="FO1241" i="68"/>
  <c r="FN1241" i="68"/>
  <c r="FM1241" i="68"/>
  <c r="FL1241" i="68"/>
  <c r="FK1241" i="68"/>
  <c r="FJ1241" i="68"/>
  <c r="FI1241" i="68"/>
  <c r="FH1241" i="68"/>
  <c r="AX1241" i="68"/>
  <c r="DS1242" i="68" s="1"/>
  <c r="AT1241" i="68"/>
  <c r="AS1241" i="68"/>
  <c r="AR1241" i="68"/>
  <c r="AQ1241" i="68"/>
  <c r="AP1241" i="68"/>
  <c r="AO1241" i="68"/>
  <c r="AN1241" i="68"/>
  <c r="AM1241" i="68"/>
  <c r="AL1241" i="68"/>
  <c r="AK1241" i="68"/>
  <c r="GK1240" i="68"/>
  <c r="GJ1240" i="68"/>
  <c r="GI1240" i="68"/>
  <c r="GH1240" i="68"/>
  <c r="GG1240" i="68"/>
  <c r="GF1240" i="68"/>
  <c r="GE1240" i="68"/>
  <c r="GD1240" i="68"/>
  <c r="GC1240" i="68"/>
  <c r="GB1240" i="68"/>
  <c r="GA1240" i="68"/>
  <c r="FZ1240" i="68"/>
  <c r="FY1240" i="68"/>
  <c r="FX1240" i="68"/>
  <c r="FW1240" i="68"/>
  <c r="FV1240" i="68"/>
  <c r="FU1240" i="68"/>
  <c r="FT1240" i="68"/>
  <c r="FS1240" i="68"/>
  <c r="FR1240" i="68"/>
  <c r="FQ1240" i="68"/>
  <c r="FP1240" i="68"/>
  <c r="FO1240" i="68"/>
  <c r="FN1240" i="68"/>
  <c r="FM1240" i="68"/>
  <c r="FL1240" i="68"/>
  <c r="FK1240" i="68"/>
  <c r="FJ1240" i="68"/>
  <c r="FI1240" i="68"/>
  <c r="FH1240" i="68"/>
  <c r="FG1240" i="68"/>
  <c r="FF1240" i="68"/>
  <c r="FE1240" i="68"/>
  <c r="FD1240" i="68"/>
  <c r="FC1240" i="68"/>
  <c r="FB1240" i="68"/>
  <c r="FA1240" i="68"/>
  <c r="EZ1240" i="68"/>
  <c r="EY1240" i="68"/>
  <c r="EX1240" i="68"/>
  <c r="DQ1240" i="68"/>
  <c r="AX1240" i="68"/>
  <c r="AT1240" i="68"/>
  <c r="AS1240" i="68"/>
  <c r="AR1240" i="68"/>
  <c r="AQ1240" i="68"/>
  <c r="AP1240" i="68"/>
  <c r="AO1240" i="68"/>
  <c r="AN1240" i="68"/>
  <c r="AM1240" i="68"/>
  <c r="AL1240" i="68"/>
  <c r="AK1240" i="68"/>
  <c r="GK1239" i="68"/>
  <c r="GJ1239" i="68"/>
  <c r="GI1239" i="68"/>
  <c r="GH1239" i="68"/>
  <c r="GG1239" i="68"/>
  <c r="GF1239" i="68"/>
  <c r="GE1239" i="68"/>
  <c r="GD1239" i="68"/>
  <c r="GC1239" i="68"/>
  <c r="GB1239" i="68"/>
  <c r="GA1239" i="68"/>
  <c r="FZ1239" i="68"/>
  <c r="FY1239" i="68"/>
  <c r="FX1239" i="68"/>
  <c r="FW1239" i="68"/>
  <c r="FV1239" i="68"/>
  <c r="FU1239" i="68"/>
  <c r="FT1239" i="68"/>
  <c r="FS1239" i="68"/>
  <c r="FR1239" i="68"/>
  <c r="FQ1239" i="68"/>
  <c r="FP1239" i="68"/>
  <c r="FO1239" i="68"/>
  <c r="FN1239" i="68"/>
  <c r="FM1239" i="68"/>
  <c r="FL1239" i="68"/>
  <c r="FK1239" i="68"/>
  <c r="FJ1239" i="68"/>
  <c r="FI1239" i="68"/>
  <c r="FH1239" i="68"/>
  <c r="FG1239" i="68"/>
  <c r="FF1239" i="68"/>
  <c r="FE1239" i="68"/>
  <c r="FD1239" i="68"/>
  <c r="FC1239" i="68"/>
  <c r="FB1239" i="68"/>
  <c r="FA1239" i="68"/>
  <c r="EZ1239" i="68"/>
  <c r="EY1239" i="68"/>
  <c r="EX1239" i="68"/>
  <c r="EW1239" i="68"/>
  <c r="EV1239" i="68"/>
  <c r="EU1239" i="68"/>
  <c r="ET1239" i="68"/>
  <c r="ES1239" i="68"/>
  <c r="ER1239" i="68"/>
  <c r="EQ1239" i="68"/>
  <c r="EP1239" i="68"/>
  <c r="EO1239" i="68"/>
  <c r="EN1239" i="68"/>
  <c r="DQ1239" i="68"/>
  <c r="AX1239" i="68"/>
  <c r="DS1239" i="68" s="1"/>
  <c r="AT1239" i="68"/>
  <c r="AS1239" i="68"/>
  <c r="AR1239" i="68"/>
  <c r="AQ1239" i="68"/>
  <c r="AP1239" i="68"/>
  <c r="AO1239" i="68"/>
  <c r="AN1239" i="68"/>
  <c r="AM1239" i="68"/>
  <c r="AL1239" i="68"/>
  <c r="AK1239" i="68"/>
  <c r="GK1238" i="68"/>
  <c r="GJ1238" i="68"/>
  <c r="GI1238" i="68"/>
  <c r="GH1238" i="68"/>
  <c r="GG1238" i="68"/>
  <c r="GF1238" i="68"/>
  <c r="GE1238" i="68"/>
  <c r="GD1238" i="68"/>
  <c r="GC1238" i="68"/>
  <c r="GB1238" i="68"/>
  <c r="GA1238" i="68"/>
  <c r="FZ1238" i="68"/>
  <c r="FY1238" i="68"/>
  <c r="FX1238" i="68"/>
  <c r="FW1238" i="68"/>
  <c r="FV1238" i="68"/>
  <c r="FU1238" i="68"/>
  <c r="FT1238" i="68"/>
  <c r="FS1238" i="68"/>
  <c r="FR1238" i="68"/>
  <c r="FQ1238" i="68"/>
  <c r="FP1238" i="68"/>
  <c r="FO1238" i="68"/>
  <c r="FN1238" i="68"/>
  <c r="FM1238" i="68"/>
  <c r="FL1238" i="68"/>
  <c r="FK1238" i="68"/>
  <c r="FJ1238" i="68"/>
  <c r="FI1238" i="68"/>
  <c r="FH1238" i="68"/>
  <c r="FG1238" i="68"/>
  <c r="FF1238" i="68"/>
  <c r="FE1238" i="68"/>
  <c r="FD1238" i="68"/>
  <c r="FC1238" i="68"/>
  <c r="FB1238" i="68"/>
  <c r="FA1238" i="68"/>
  <c r="EZ1238" i="68"/>
  <c r="EY1238" i="68"/>
  <c r="EX1238" i="68"/>
  <c r="EW1238" i="68"/>
  <c r="EV1238" i="68"/>
  <c r="EU1238" i="68"/>
  <c r="ET1238" i="68"/>
  <c r="ES1238" i="68"/>
  <c r="ER1238" i="68"/>
  <c r="EQ1238" i="68"/>
  <c r="EP1238" i="68"/>
  <c r="EO1238" i="68"/>
  <c r="EN1238" i="68"/>
  <c r="EM1238" i="68"/>
  <c r="EL1238" i="68"/>
  <c r="EK1238" i="68"/>
  <c r="EJ1238" i="68"/>
  <c r="EI1238" i="68"/>
  <c r="EH1238" i="68"/>
  <c r="EG1238" i="68"/>
  <c r="EF1238" i="68"/>
  <c r="EE1238" i="68"/>
  <c r="ED1238" i="68"/>
  <c r="AX1238" i="68"/>
  <c r="DQ1238" i="68" s="1"/>
  <c r="AT1238" i="68"/>
  <c r="AS1238" i="68"/>
  <c r="AR1238" i="68"/>
  <c r="AQ1238" i="68"/>
  <c r="AP1238" i="68"/>
  <c r="AO1238" i="68"/>
  <c r="AN1238" i="68"/>
  <c r="AM1238" i="68"/>
  <c r="AL1238" i="68"/>
  <c r="AK1238" i="68"/>
  <c r="GK1237" i="68"/>
  <c r="GJ1237" i="68"/>
  <c r="GI1237" i="68"/>
  <c r="GH1237" i="68"/>
  <c r="GG1237" i="68"/>
  <c r="GF1237" i="68"/>
  <c r="GE1237" i="68"/>
  <c r="GD1237" i="68"/>
  <c r="GC1237" i="68"/>
  <c r="GB1237" i="68"/>
  <c r="GA1237" i="68"/>
  <c r="FZ1237" i="68"/>
  <c r="FY1237" i="68"/>
  <c r="FX1237" i="68"/>
  <c r="FW1237" i="68"/>
  <c r="FV1237" i="68"/>
  <c r="FU1237" i="68"/>
  <c r="FT1237" i="68"/>
  <c r="FS1237" i="68"/>
  <c r="FR1237" i="68"/>
  <c r="FQ1237" i="68"/>
  <c r="FP1237" i="68"/>
  <c r="FO1237" i="68"/>
  <c r="FN1237" i="68"/>
  <c r="FM1237" i="68"/>
  <c r="FL1237" i="68"/>
  <c r="FK1237" i="68"/>
  <c r="FJ1237" i="68"/>
  <c r="FI1237" i="68"/>
  <c r="FH1237" i="68"/>
  <c r="FG1237" i="68"/>
  <c r="FF1237" i="68"/>
  <c r="FE1237" i="68"/>
  <c r="FD1237" i="68"/>
  <c r="FC1237" i="68"/>
  <c r="FB1237" i="68"/>
  <c r="FA1237" i="68"/>
  <c r="EZ1237" i="68"/>
  <c r="EY1237" i="68"/>
  <c r="EX1237" i="68"/>
  <c r="EW1237" i="68"/>
  <c r="EV1237" i="68"/>
  <c r="EU1237" i="68"/>
  <c r="ET1237" i="68"/>
  <c r="ES1237" i="68"/>
  <c r="ER1237" i="68"/>
  <c r="EQ1237" i="68"/>
  <c r="EP1237" i="68"/>
  <c r="EO1237" i="68"/>
  <c r="EN1237" i="68"/>
  <c r="EM1237" i="68"/>
  <c r="EL1237" i="68"/>
  <c r="EK1237" i="68"/>
  <c r="EJ1237" i="68"/>
  <c r="EI1237" i="68"/>
  <c r="EH1237" i="68"/>
  <c r="EG1237" i="68"/>
  <c r="EF1237" i="68"/>
  <c r="EE1237" i="68"/>
  <c r="ED1237" i="68"/>
  <c r="EC1237" i="68"/>
  <c r="EB1237" i="68"/>
  <c r="EA1237" i="68"/>
  <c r="DZ1237" i="68"/>
  <c r="DY1237" i="68"/>
  <c r="DX1237" i="68"/>
  <c r="DW1237" i="68"/>
  <c r="DV1237" i="68"/>
  <c r="DU1237" i="68"/>
  <c r="DT1237" i="68"/>
  <c r="AP1237" i="68"/>
  <c r="AL1237" i="68"/>
  <c r="GK1236" i="68"/>
  <c r="GJ1236" i="68"/>
  <c r="GI1236" i="68"/>
  <c r="GH1236" i="68"/>
  <c r="GG1236" i="68"/>
  <c r="GF1236" i="68"/>
  <c r="GE1236" i="68"/>
  <c r="GD1236" i="68"/>
  <c r="GC1236" i="68"/>
  <c r="GB1236" i="68"/>
  <c r="GA1236" i="68"/>
  <c r="FZ1236" i="68"/>
  <c r="FY1236" i="68"/>
  <c r="FX1236" i="68"/>
  <c r="FW1236" i="68"/>
  <c r="FV1236" i="68"/>
  <c r="FU1236" i="68"/>
  <c r="FT1236" i="68"/>
  <c r="FS1236" i="68"/>
  <c r="FR1236" i="68"/>
  <c r="FQ1236" i="68"/>
  <c r="FP1236" i="68"/>
  <c r="FO1236" i="68"/>
  <c r="FN1236" i="68"/>
  <c r="FM1236" i="68"/>
  <c r="FL1236" i="68"/>
  <c r="FK1236" i="68"/>
  <c r="FJ1236" i="68"/>
  <c r="FI1236" i="68"/>
  <c r="FH1236" i="68"/>
  <c r="FG1236" i="68"/>
  <c r="FF1236" i="68"/>
  <c r="FE1236" i="68"/>
  <c r="FD1236" i="68"/>
  <c r="FC1236" i="68"/>
  <c r="FB1236" i="68"/>
  <c r="FA1236" i="68"/>
  <c r="EZ1236" i="68"/>
  <c r="EY1236" i="68"/>
  <c r="EX1236" i="68"/>
  <c r="EW1236" i="68"/>
  <c r="EV1236" i="68"/>
  <c r="EU1236" i="68"/>
  <c r="ET1236" i="68"/>
  <c r="ES1236" i="68"/>
  <c r="ER1236" i="68"/>
  <c r="EQ1236" i="68"/>
  <c r="EP1236" i="68"/>
  <c r="EO1236" i="68"/>
  <c r="EN1236" i="68"/>
  <c r="EM1236" i="68"/>
  <c r="EL1236" i="68"/>
  <c r="EK1236" i="68"/>
  <c r="EJ1236" i="68"/>
  <c r="EI1236" i="68"/>
  <c r="EH1236" i="68"/>
  <c r="EG1236" i="68"/>
  <c r="EF1236" i="68"/>
  <c r="EE1236" i="68"/>
  <c r="ED1236" i="68"/>
  <c r="EC1236" i="68"/>
  <c r="EB1236" i="68"/>
  <c r="EA1236" i="68"/>
  <c r="DZ1236" i="68"/>
  <c r="DY1236" i="68"/>
  <c r="DX1236" i="68"/>
  <c r="DW1236" i="68"/>
  <c r="DV1236" i="68"/>
  <c r="DU1236" i="68"/>
  <c r="DT1236" i="68"/>
  <c r="DS1236" i="68"/>
  <c r="GL1236" i="68" s="1"/>
  <c r="AY1236" i="68"/>
  <c r="AX1236" i="68"/>
  <c r="GY1235" i="68"/>
  <c r="FQ1235" i="68"/>
  <c r="EO1235" i="68"/>
  <c r="EC1235" i="68"/>
  <c r="CX1235" i="68"/>
  <c r="BT1235" i="68"/>
  <c r="BR1235" i="68"/>
  <c r="AM1235" i="68"/>
  <c r="AL1235" i="68"/>
  <c r="EA1231" i="68"/>
  <c r="DZ1231" i="68"/>
  <c r="DY1231" i="68"/>
  <c r="DX1231" i="68"/>
  <c r="DW1231" i="68"/>
  <c r="DV1231" i="68"/>
  <c r="DU1231" i="68"/>
  <c r="DQ1231" i="68"/>
  <c r="BQ1231" i="68"/>
  <c r="BP1231" i="68"/>
  <c r="BO1231" i="68"/>
  <c r="BN1231" i="68"/>
  <c r="BM1231" i="68"/>
  <c r="BL1231" i="68"/>
  <c r="BK1231" i="68"/>
  <c r="T1231" i="68"/>
  <c r="AT1237" i="68" s="1"/>
  <c r="Q1231" i="68"/>
  <c r="EA1230" i="68"/>
  <c r="DZ1230" i="68"/>
  <c r="DY1230" i="68"/>
  <c r="DX1230" i="68"/>
  <c r="DW1230" i="68"/>
  <c r="DV1230" i="68"/>
  <c r="DU1230" i="68"/>
  <c r="DT1230" i="68"/>
  <c r="DS1248" i="68" s="1"/>
  <c r="DQ1230" i="68"/>
  <c r="BQ1230" i="68"/>
  <c r="BP1230" i="68"/>
  <c r="BO1230" i="68"/>
  <c r="BN1230" i="68"/>
  <c r="BM1230" i="68"/>
  <c r="BL1230" i="68"/>
  <c r="BK1230" i="68"/>
  <c r="BJ1230" i="68"/>
  <c r="BR1230" i="68" s="1"/>
  <c r="AZ1230" i="68"/>
  <c r="BA1230" i="68" s="1"/>
  <c r="AY1230" i="68"/>
  <c r="AX1230" i="68"/>
  <c r="W1230" i="68"/>
  <c r="T1230" i="68"/>
  <c r="AH1229" i="68"/>
  <c r="AG1229" i="68"/>
  <c r="AA1229" i="68"/>
  <c r="N1229" i="68"/>
  <c r="M1229" i="68"/>
  <c r="EB1235" i="68" s="1"/>
  <c r="L1229" i="68"/>
  <c r="DN1235" i="68" s="1"/>
  <c r="K1229" i="68"/>
  <c r="G1229" i="68"/>
  <c r="GR1235" i="68" s="1"/>
  <c r="F1229" i="68"/>
  <c r="GQ1235" i="68" s="1"/>
  <c r="E1229" i="68"/>
  <c r="GP1235" i="68" s="1"/>
  <c r="U1215" i="68"/>
  <c r="U1214" i="68"/>
  <c r="U1213" i="68"/>
  <c r="U1212" i="68"/>
  <c r="U1211" i="68"/>
  <c r="J1229" i="68" s="1"/>
  <c r="U1210" i="68"/>
  <c r="I1229" i="68" s="1"/>
  <c r="U1209" i="68"/>
  <c r="H1229" i="68" s="1"/>
  <c r="U1208" i="68"/>
  <c r="U1207" i="68"/>
  <c r="U1206" i="68"/>
  <c r="A1200" i="68"/>
  <c r="N1193" i="68"/>
  <c r="N1192" i="68"/>
  <c r="N1191" i="68"/>
  <c r="N1190" i="68"/>
  <c r="N1189" i="68"/>
  <c r="P1187" i="68"/>
  <c r="N1187" i="68"/>
  <c r="H1185" i="68"/>
  <c r="H1184" i="68"/>
  <c r="T1183" i="68"/>
  <c r="H1182" i="68"/>
  <c r="DS1176" i="68"/>
  <c r="GO1176" i="68" s="1"/>
  <c r="GZ1176" i="68" s="1"/>
  <c r="DS1175" i="68"/>
  <c r="GO1175" i="68" s="1"/>
  <c r="GZ1175" i="68" s="1"/>
  <c r="DS1174" i="68"/>
  <c r="GO1174" i="68" s="1"/>
  <c r="GZ1174" i="68" s="1"/>
  <c r="DS1173" i="68"/>
  <c r="GO1173" i="68" s="1"/>
  <c r="GZ1173" i="68" s="1"/>
  <c r="DS1172" i="68"/>
  <c r="HK1171" i="68"/>
  <c r="DS1171" i="68"/>
  <c r="GO1171" i="68" s="1"/>
  <c r="GZ1171" i="68" s="1"/>
  <c r="HI1168" i="68"/>
  <c r="GK1164" i="68"/>
  <c r="GJ1164" i="68"/>
  <c r="GI1164" i="68"/>
  <c r="GH1164" i="68"/>
  <c r="GG1164" i="68"/>
  <c r="GF1164" i="68"/>
  <c r="GE1164" i="68"/>
  <c r="GD1164" i="68"/>
  <c r="GC1164" i="68"/>
  <c r="GB1164" i="68"/>
  <c r="DQ1164" i="68"/>
  <c r="AX1164" i="68"/>
  <c r="AT1164" i="68"/>
  <c r="AS1164" i="68"/>
  <c r="AR1164" i="68"/>
  <c r="AQ1164" i="68"/>
  <c r="AP1164" i="68"/>
  <c r="AO1164" i="68"/>
  <c r="AN1164" i="68"/>
  <c r="AM1164" i="68"/>
  <c r="AL1164" i="68"/>
  <c r="AK1164" i="68"/>
  <c r="GK1163" i="68"/>
  <c r="GJ1163" i="68"/>
  <c r="GI1163" i="68"/>
  <c r="GH1163" i="68"/>
  <c r="GG1163" i="68"/>
  <c r="GF1163" i="68"/>
  <c r="GE1163" i="68"/>
  <c r="GD1163" i="68"/>
  <c r="GC1163" i="68"/>
  <c r="GB1163" i="68"/>
  <c r="GA1163" i="68"/>
  <c r="FZ1163" i="68"/>
  <c r="FY1163" i="68"/>
  <c r="FX1163" i="68"/>
  <c r="FW1163" i="68"/>
  <c r="FV1163" i="68"/>
  <c r="FU1163" i="68"/>
  <c r="FT1163" i="68"/>
  <c r="FS1163" i="68"/>
  <c r="FR1163" i="68"/>
  <c r="AX1163" i="68"/>
  <c r="AT1163" i="68"/>
  <c r="AS1163" i="68"/>
  <c r="AR1163" i="68"/>
  <c r="AQ1163" i="68"/>
  <c r="AP1163" i="68"/>
  <c r="AO1163" i="68"/>
  <c r="AN1163" i="68"/>
  <c r="AM1163" i="68"/>
  <c r="AL1163" i="68"/>
  <c r="AK1163" i="68"/>
  <c r="GK1162" i="68"/>
  <c r="GJ1162" i="68"/>
  <c r="GI1162" i="68"/>
  <c r="GH1162" i="68"/>
  <c r="GG1162" i="68"/>
  <c r="GF1162" i="68"/>
  <c r="GE1162" i="68"/>
  <c r="GD1162" i="68"/>
  <c r="GC1162" i="68"/>
  <c r="GB1162" i="68"/>
  <c r="GA1162" i="68"/>
  <c r="FZ1162" i="68"/>
  <c r="FY1162" i="68"/>
  <c r="FX1162" i="68"/>
  <c r="FW1162" i="68"/>
  <c r="FV1162" i="68"/>
  <c r="FU1162" i="68"/>
  <c r="FT1162" i="68"/>
  <c r="FS1162" i="68"/>
  <c r="FR1162" i="68"/>
  <c r="FQ1162" i="68"/>
  <c r="FP1162" i="68"/>
  <c r="FO1162" i="68"/>
  <c r="FN1162" i="68"/>
  <c r="FM1162" i="68"/>
  <c r="FL1162" i="68"/>
  <c r="FK1162" i="68"/>
  <c r="FJ1162" i="68"/>
  <c r="FI1162" i="68"/>
  <c r="FH1162" i="68"/>
  <c r="DQ1162" i="68"/>
  <c r="AX1162" i="68"/>
  <c r="AT1162" i="68"/>
  <c r="AS1162" i="68"/>
  <c r="AR1162" i="68"/>
  <c r="AQ1162" i="68"/>
  <c r="AP1162" i="68"/>
  <c r="AO1162" i="68"/>
  <c r="AN1162" i="68"/>
  <c r="AM1162" i="68"/>
  <c r="AL1162" i="68"/>
  <c r="AK1162" i="68"/>
  <c r="GK1161" i="68"/>
  <c r="GJ1161" i="68"/>
  <c r="GI1161" i="68"/>
  <c r="GH1161" i="68"/>
  <c r="GG1161" i="68"/>
  <c r="GF1161" i="68"/>
  <c r="GE1161" i="68"/>
  <c r="GD1161" i="68"/>
  <c r="GC1161" i="68"/>
  <c r="GB1161" i="68"/>
  <c r="GA1161" i="68"/>
  <c r="FZ1161" i="68"/>
  <c r="FY1161" i="68"/>
  <c r="FX1161" i="68"/>
  <c r="FW1161" i="68"/>
  <c r="FV1161" i="68"/>
  <c r="FU1161" i="68"/>
  <c r="FT1161" i="68"/>
  <c r="FS1161" i="68"/>
  <c r="FR1161" i="68"/>
  <c r="FQ1161" i="68"/>
  <c r="FP1161" i="68"/>
  <c r="FO1161" i="68"/>
  <c r="FN1161" i="68"/>
  <c r="FM1161" i="68"/>
  <c r="FL1161" i="68"/>
  <c r="FK1161" i="68"/>
  <c r="FJ1161" i="68"/>
  <c r="FI1161" i="68"/>
  <c r="FH1161" i="68"/>
  <c r="FG1161" i="68"/>
  <c r="FF1161" i="68"/>
  <c r="FE1161" i="68"/>
  <c r="FD1161" i="68"/>
  <c r="FC1161" i="68"/>
  <c r="FB1161" i="68"/>
  <c r="FA1161" i="68"/>
  <c r="EZ1161" i="68"/>
  <c r="EY1161" i="68"/>
  <c r="EX1161" i="68"/>
  <c r="AX1161" i="68"/>
  <c r="AT1161" i="68"/>
  <c r="AS1161" i="68"/>
  <c r="AR1161" i="68"/>
  <c r="AQ1161" i="68"/>
  <c r="AP1161" i="68"/>
  <c r="AO1161" i="68"/>
  <c r="AN1161" i="68"/>
  <c r="AM1161" i="68"/>
  <c r="AL1161" i="68"/>
  <c r="AK1161" i="68"/>
  <c r="GK1160" i="68"/>
  <c r="GJ1160" i="68"/>
  <c r="GI1160" i="68"/>
  <c r="GH1160" i="68"/>
  <c r="GG1160" i="68"/>
  <c r="GF1160" i="68"/>
  <c r="GE1160" i="68"/>
  <c r="GD1160" i="68"/>
  <c r="GC1160" i="68"/>
  <c r="GB1160" i="68"/>
  <c r="GA1160" i="68"/>
  <c r="FZ1160" i="68"/>
  <c r="FY1160" i="68"/>
  <c r="FX1160" i="68"/>
  <c r="FW1160" i="68"/>
  <c r="FV1160" i="68"/>
  <c r="FU1160" i="68"/>
  <c r="FT1160" i="68"/>
  <c r="FS1160" i="68"/>
  <c r="FR1160" i="68"/>
  <c r="FQ1160" i="68"/>
  <c r="FP1160" i="68"/>
  <c r="FO1160" i="68"/>
  <c r="FN1160" i="68"/>
  <c r="FM1160" i="68"/>
  <c r="FL1160" i="68"/>
  <c r="FK1160" i="68"/>
  <c r="FJ1160" i="68"/>
  <c r="FI1160" i="68"/>
  <c r="FH1160" i="68"/>
  <c r="FG1160" i="68"/>
  <c r="FF1160" i="68"/>
  <c r="FE1160" i="68"/>
  <c r="FD1160" i="68"/>
  <c r="FC1160" i="68"/>
  <c r="FB1160" i="68"/>
  <c r="FA1160" i="68"/>
  <c r="EZ1160" i="68"/>
  <c r="EY1160" i="68"/>
  <c r="EX1160" i="68"/>
  <c r="EW1160" i="68"/>
  <c r="EV1160" i="68"/>
  <c r="EU1160" i="68"/>
  <c r="ET1160" i="68"/>
  <c r="ES1160" i="68"/>
  <c r="ER1160" i="68"/>
  <c r="EQ1160" i="68"/>
  <c r="EP1160" i="68"/>
  <c r="EO1160" i="68"/>
  <c r="EN1160" i="68"/>
  <c r="DQ1160" i="68"/>
  <c r="AX1160" i="68"/>
  <c r="AT1160" i="68"/>
  <c r="AS1160" i="68"/>
  <c r="AR1160" i="68"/>
  <c r="AQ1160" i="68"/>
  <c r="AP1160" i="68"/>
  <c r="AO1160" i="68"/>
  <c r="AN1160" i="68"/>
  <c r="AM1160" i="68"/>
  <c r="AL1160" i="68"/>
  <c r="AK1160" i="68"/>
  <c r="GK1159" i="68"/>
  <c r="GJ1159" i="68"/>
  <c r="GI1159" i="68"/>
  <c r="GH1159" i="68"/>
  <c r="GG1159" i="68"/>
  <c r="GF1159" i="68"/>
  <c r="GE1159" i="68"/>
  <c r="GD1159" i="68"/>
  <c r="GC1159" i="68"/>
  <c r="GB1159" i="68"/>
  <c r="GA1159" i="68"/>
  <c r="FZ1159" i="68"/>
  <c r="FY1159" i="68"/>
  <c r="FX1159" i="68"/>
  <c r="FW1159" i="68"/>
  <c r="FV1159" i="68"/>
  <c r="FU1159" i="68"/>
  <c r="FT1159" i="68"/>
  <c r="FS1159" i="68"/>
  <c r="FR1159" i="68"/>
  <c r="FQ1159" i="68"/>
  <c r="FP1159" i="68"/>
  <c r="FO1159" i="68"/>
  <c r="FN1159" i="68"/>
  <c r="FM1159" i="68"/>
  <c r="FL1159" i="68"/>
  <c r="FK1159" i="68"/>
  <c r="FJ1159" i="68"/>
  <c r="FI1159" i="68"/>
  <c r="FH1159" i="68"/>
  <c r="FG1159" i="68"/>
  <c r="FF1159" i="68"/>
  <c r="FE1159" i="68"/>
  <c r="FD1159" i="68"/>
  <c r="FC1159" i="68"/>
  <c r="FB1159" i="68"/>
  <c r="FA1159" i="68"/>
  <c r="EZ1159" i="68"/>
  <c r="EY1159" i="68"/>
  <c r="EX1159" i="68"/>
  <c r="EW1159" i="68"/>
  <c r="EV1159" i="68"/>
  <c r="EU1159" i="68"/>
  <c r="ET1159" i="68"/>
  <c r="ES1159" i="68"/>
  <c r="ER1159" i="68"/>
  <c r="EQ1159" i="68"/>
  <c r="EP1159" i="68"/>
  <c r="EO1159" i="68"/>
  <c r="EN1159" i="68"/>
  <c r="EM1159" i="68"/>
  <c r="EL1159" i="68"/>
  <c r="EK1159" i="68"/>
  <c r="EJ1159" i="68"/>
  <c r="EI1159" i="68"/>
  <c r="EH1159" i="68"/>
  <c r="EG1159" i="68"/>
  <c r="EF1159" i="68"/>
  <c r="EE1159" i="68"/>
  <c r="ED1159" i="68"/>
  <c r="AX1159" i="68"/>
  <c r="DQ1159" i="68" s="1"/>
  <c r="AT1159" i="68"/>
  <c r="AS1159" i="68"/>
  <c r="AR1159" i="68"/>
  <c r="AQ1159" i="68"/>
  <c r="AP1159" i="68"/>
  <c r="AO1159" i="68"/>
  <c r="AN1159" i="68"/>
  <c r="AM1159" i="68"/>
  <c r="AL1159" i="68"/>
  <c r="AK1159" i="68"/>
  <c r="GK1158" i="68"/>
  <c r="GJ1158" i="68"/>
  <c r="GI1158" i="68"/>
  <c r="GH1158" i="68"/>
  <c r="GG1158" i="68"/>
  <c r="GF1158" i="68"/>
  <c r="GE1158" i="68"/>
  <c r="GD1158" i="68"/>
  <c r="GC1158" i="68"/>
  <c r="GB1158" i="68"/>
  <c r="GA1158" i="68"/>
  <c r="FZ1158" i="68"/>
  <c r="FY1158" i="68"/>
  <c r="FX1158" i="68"/>
  <c r="FW1158" i="68"/>
  <c r="FV1158" i="68"/>
  <c r="FU1158" i="68"/>
  <c r="FT1158" i="68"/>
  <c r="FS1158" i="68"/>
  <c r="FR1158" i="68"/>
  <c r="FQ1158" i="68"/>
  <c r="FP1158" i="68"/>
  <c r="FO1158" i="68"/>
  <c r="FN1158" i="68"/>
  <c r="FM1158" i="68"/>
  <c r="FL1158" i="68"/>
  <c r="FK1158" i="68"/>
  <c r="FJ1158" i="68"/>
  <c r="FI1158" i="68"/>
  <c r="FH1158" i="68"/>
  <c r="FG1158" i="68"/>
  <c r="FF1158" i="68"/>
  <c r="FE1158" i="68"/>
  <c r="FD1158" i="68"/>
  <c r="FC1158" i="68"/>
  <c r="FB1158" i="68"/>
  <c r="FA1158" i="68"/>
  <c r="EZ1158" i="68"/>
  <c r="EY1158" i="68"/>
  <c r="EX1158" i="68"/>
  <c r="EW1158" i="68"/>
  <c r="EV1158" i="68"/>
  <c r="EU1158" i="68"/>
  <c r="ET1158" i="68"/>
  <c r="ES1158" i="68"/>
  <c r="ER1158" i="68"/>
  <c r="EQ1158" i="68"/>
  <c r="EP1158" i="68"/>
  <c r="EO1158" i="68"/>
  <c r="EN1158" i="68"/>
  <c r="EM1158" i="68"/>
  <c r="EL1158" i="68"/>
  <c r="EK1158" i="68"/>
  <c r="EJ1158" i="68"/>
  <c r="EI1158" i="68"/>
  <c r="EH1158" i="68"/>
  <c r="EG1158" i="68"/>
  <c r="EF1158" i="68"/>
  <c r="EE1158" i="68"/>
  <c r="ED1158" i="68"/>
  <c r="EC1158" i="68"/>
  <c r="EB1158" i="68"/>
  <c r="EA1158" i="68"/>
  <c r="DZ1158" i="68"/>
  <c r="DY1158" i="68"/>
  <c r="DX1158" i="68"/>
  <c r="DW1158" i="68"/>
  <c r="DV1158" i="68"/>
  <c r="DU1158" i="68"/>
  <c r="DT1158" i="68"/>
  <c r="AS1158" i="68"/>
  <c r="AQ1158" i="68"/>
  <c r="AP1158" i="68"/>
  <c r="AO1158" i="68"/>
  <c r="AN1158" i="68"/>
  <c r="GK1157" i="68"/>
  <c r="GJ1157" i="68"/>
  <c r="GI1157" i="68"/>
  <c r="GH1157" i="68"/>
  <c r="GG1157" i="68"/>
  <c r="GF1157" i="68"/>
  <c r="GE1157" i="68"/>
  <c r="GD1157" i="68"/>
  <c r="GC1157" i="68"/>
  <c r="GB1157" i="68"/>
  <c r="GA1157" i="68"/>
  <c r="FZ1157" i="68"/>
  <c r="FY1157" i="68"/>
  <c r="FX1157" i="68"/>
  <c r="FW1157" i="68"/>
  <c r="FV1157" i="68"/>
  <c r="FU1157" i="68"/>
  <c r="FT1157" i="68"/>
  <c r="FS1157" i="68"/>
  <c r="FR1157" i="68"/>
  <c r="FQ1157" i="68"/>
  <c r="FP1157" i="68"/>
  <c r="FO1157" i="68"/>
  <c r="FN1157" i="68"/>
  <c r="FM1157" i="68"/>
  <c r="FL1157" i="68"/>
  <c r="FK1157" i="68"/>
  <c r="FJ1157" i="68"/>
  <c r="FI1157" i="68"/>
  <c r="FH1157" i="68"/>
  <c r="FG1157" i="68"/>
  <c r="FF1157" i="68"/>
  <c r="FE1157" i="68"/>
  <c r="FD1157" i="68"/>
  <c r="FC1157" i="68"/>
  <c r="FB1157" i="68"/>
  <c r="FA1157" i="68"/>
  <c r="EZ1157" i="68"/>
  <c r="EY1157" i="68"/>
  <c r="EX1157" i="68"/>
  <c r="EW1157" i="68"/>
  <c r="EV1157" i="68"/>
  <c r="EU1157" i="68"/>
  <c r="ET1157" i="68"/>
  <c r="ES1157" i="68"/>
  <c r="ER1157" i="68"/>
  <c r="EQ1157" i="68"/>
  <c r="EP1157" i="68"/>
  <c r="EO1157" i="68"/>
  <c r="EN1157" i="68"/>
  <c r="EM1157" i="68"/>
  <c r="EL1157" i="68"/>
  <c r="EK1157" i="68"/>
  <c r="EJ1157" i="68"/>
  <c r="EI1157" i="68"/>
  <c r="EH1157" i="68"/>
  <c r="EG1157" i="68"/>
  <c r="EF1157" i="68"/>
  <c r="EE1157" i="68"/>
  <c r="ED1157" i="68"/>
  <c r="EC1157" i="68"/>
  <c r="EB1157" i="68"/>
  <c r="EA1157" i="68"/>
  <c r="DZ1157" i="68"/>
  <c r="DY1157" i="68"/>
  <c r="DX1157" i="68"/>
  <c r="DW1157" i="68"/>
  <c r="DV1157" i="68"/>
  <c r="DU1157" i="68"/>
  <c r="DT1157" i="68"/>
  <c r="DS1157" i="68"/>
  <c r="GV1156" i="68"/>
  <c r="GR1156" i="68"/>
  <c r="GQ1156" i="68"/>
  <c r="GD1156" i="68"/>
  <c r="GC1156" i="68"/>
  <c r="GB1156" i="68"/>
  <c r="FJ1156" i="68"/>
  <c r="FH1156" i="68"/>
  <c r="EX1156" i="68"/>
  <c r="EF1156" i="68"/>
  <c r="EC1156" i="68"/>
  <c r="DZ1156" i="68"/>
  <c r="DN1156" i="68"/>
  <c r="DI1156" i="68"/>
  <c r="DG1156" i="68"/>
  <c r="CY1156" i="68"/>
  <c r="CY1162" i="68" s="1"/>
  <c r="CW1156" i="68"/>
  <c r="CD1156" i="68"/>
  <c r="CC1156" i="68"/>
  <c r="BR1156" i="68"/>
  <c r="BK1156" i="68"/>
  <c r="BA1156" i="68"/>
  <c r="AY1156" i="68"/>
  <c r="AK1156" i="68"/>
  <c r="EA1152" i="68"/>
  <c r="DZ1152" i="68"/>
  <c r="DY1152" i="68"/>
  <c r="DX1152" i="68"/>
  <c r="DW1152" i="68"/>
  <c r="DV1152" i="68"/>
  <c r="DU1152" i="68"/>
  <c r="DQ1152" i="68"/>
  <c r="BQ1152" i="68"/>
  <c r="BP1152" i="68"/>
  <c r="BO1152" i="68"/>
  <c r="BN1152" i="68"/>
  <c r="BM1152" i="68"/>
  <c r="BL1152" i="68"/>
  <c r="BK1152" i="68"/>
  <c r="T1152" i="68"/>
  <c r="Q1152" i="68"/>
  <c r="EA1151" i="68"/>
  <c r="DZ1151" i="68"/>
  <c r="DY1151" i="68"/>
  <c r="DX1151" i="68"/>
  <c r="DW1151" i="68"/>
  <c r="DV1151" i="68"/>
  <c r="DU1151" i="68"/>
  <c r="DT1151" i="68"/>
  <c r="DS1169" i="68" s="1"/>
  <c r="DQ1151" i="68"/>
  <c r="BQ1151" i="68"/>
  <c r="BP1151" i="68"/>
  <c r="BO1151" i="68"/>
  <c r="BN1151" i="68"/>
  <c r="BM1151" i="68"/>
  <c r="BL1151" i="68"/>
  <c r="BK1151" i="68"/>
  <c r="BJ1151" i="68"/>
  <c r="BR1151" i="68" s="1"/>
  <c r="AX1151" i="68"/>
  <c r="W1151" i="68"/>
  <c r="T1151" i="68"/>
  <c r="AH1150" i="68"/>
  <c r="AF1150" i="68"/>
  <c r="AA1150" i="68"/>
  <c r="Z1150" i="68"/>
  <c r="Y1150" i="68"/>
  <c r="N1150" i="68"/>
  <c r="GA1156" i="68" s="1"/>
  <c r="L1150" i="68"/>
  <c r="K1150" i="68"/>
  <c r="J1150" i="68"/>
  <c r="G1150" i="68"/>
  <c r="EZ1156" i="68" s="1"/>
  <c r="F1150" i="68"/>
  <c r="BT1156" i="68" s="1"/>
  <c r="E1150" i="68"/>
  <c r="U1136" i="68"/>
  <c r="U1135" i="68"/>
  <c r="M1150" i="68" s="1"/>
  <c r="U1134" i="68"/>
  <c r="U1133" i="68"/>
  <c r="U1132" i="68"/>
  <c r="U1131" i="68"/>
  <c r="I1150" i="68" s="1"/>
  <c r="U1130" i="68"/>
  <c r="H1150" i="68" s="1"/>
  <c r="U1129" i="68"/>
  <c r="U1128" i="68"/>
  <c r="U1127" i="68"/>
  <c r="A1121" i="68"/>
  <c r="N1114" i="68"/>
  <c r="N1113" i="68"/>
  <c r="N1112" i="68"/>
  <c r="N1111" i="68"/>
  <c r="N1110" i="68"/>
  <c r="P1108" i="68"/>
  <c r="N1108" i="68"/>
  <c r="H1106" i="68"/>
  <c r="H1105" i="68"/>
  <c r="T1104" i="68"/>
  <c r="H1103" i="68"/>
  <c r="DS1097" i="68"/>
  <c r="DS1096" i="68"/>
  <c r="GO1096" i="68" s="1"/>
  <c r="GZ1096" i="68" s="1"/>
  <c r="GO1095" i="68"/>
  <c r="GZ1095" i="68" s="1"/>
  <c r="DS1095" i="68"/>
  <c r="HK1094" i="68"/>
  <c r="HI1094" i="68"/>
  <c r="DS1094" i="68"/>
  <c r="GO1094" i="68" s="1"/>
  <c r="GZ1094" i="68" s="1"/>
  <c r="DS1093" i="68"/>
  <c r="GO1093" i="68" s="1"/>
  <c r="GZ1093" i="68" s="1"/>
  <c r="HI1092" i="68"/>
  <c r="DS1092" i="68"/>
  <c r="GO1092" i="68" s="1"/>
  <c r="GZ1092" i="68" s="1"/>
  <c r="GK1085" i="68"/>
  <c r="GJ1085" i="68"/>
  <c r="GI1085" i="68"/>
  <c r="GH1085" i="68"/>
  <c r="GG1085" i="68"/>
  <c r="GF1085" i="68"/>
  <c r="GE1085" i="68"/>
  <c r="GD1085" i="68"/>
  <c r="GC1085" i="68"/>
  <c r="GB1085" i="68"/>
  <c r="AX1085" i="68"/>
  <c r="DQ1085" i="68" s="1"/>
  <c r="AT1085" i="68"/>
  <c r="AS1085" i="68"/>
  <c r="AR1085" i="68"/>
  <c r="AQ1085" i="68"/>
  <c r="AP1085" i="68"/>
  <c r="AO1085" i="68"/>
  <c r="AN1085" i="68"/>
  <c r="AM1085" i="68"/>
  <c r="AL1085" i="68"/>
  <c r="AK1085" i="68"/>
  <c r="GK1084" i="68"/>
  <c r="GJ1084" i="68"/>
  <c r="GI1084" i="68"/>
  <c r="GH1084" i="68"/>
  <c r="GG1084" i="68"/>
  <c r="GF1084" i="68"/>
  <c r="GE1084" i="68"/>
  <c r="GD1084" i="68"/>
  <c r="GC1084" i="68"/>
  <c r="GB1084" i="68"/>
  <c r="GA1084" i="68"/>
  <c r="FZ1084" i="68"/>
  <c r="FY1084" i="68"/>
  <c r="FX1084" i="68"/>
  <c r="FW1084" i="68"/>
  <c r="FV1084" i="68"/>
  <c r="FU1084" i="68"/>
  <c r="FT1084" i="68"/>
  <c r="FS1084" i="68"/>
  <c r="FR1084" i="68"/>
  <c r="AX1084" i="68"/>
  <c r="DS1085" i="68" s="1"/>
  <c r="AT1084" i="68"/>
  <c r="AS1084" i="68"/>
  <c r="AR1084" i="68"/>
  <c r="AQ1084" i="68"/>
  <c r="AP1084" i="68"/>
  <c r="AO1084" i="68"/>
  <c r="AN1084" i="68"/>
  <c r="AM1084" i="68"/>
  <c r="AL1084" i="68"/>
  <c r="AK1084" i="68"/>
  <c r="GK1083" i="68"/>
  <c r="GJ1083" i="68"/>
  <c r="GI1083" i="68"/>
  <c r="GH1083" i="68"/>
  <c r="GG1083" i="68"/>
  <c r="GF1083" i="68"/>
  <c r="GE1083" i="68"/>
  <c r="GD1083" i="68"/>
  <c r="GC1083" i="68"/>
  <c r="GB1083" i="68"/>
  <c r="GA1083" i="68"/>
  <c r="FZ1083" i="68"/>
  <c r="FY1083" i="68"/>
  <c r="FX1083" i="68"/>
  <c r="FW1083" i="68"/>
  <c r="FV1083" i="68"/>
  <c r="FU1083" i="68"/>
  <c r="FT1083" i="68"/>
  <c r="FS1083" i="68"/>
  <c r="FR1083" i="68"/>
  <c r="FQ1083" i="68"/>
  <c r="FP1083" i="68"/>
  <c r="FO1083" i="68"/>
  <c r="FN1083" i="68"/>
  <c r="FM1083" i="68"/>
  <c r="FL1083" i="68"/>
  <c r="FK1083" i="68"/>
  <c r="FJ1083" i="68"/>
  <c r="FI1083" i="68"/>
  <c r="FH1083" i="68"/>
  <c r="AX1083" i="68"/>
  <c r="DQ1083" i="68" s="1"/>
  <c r="AT1083" i="68"/>
  <c r="AS1083" i="68"/>
  <c r="AR1083" i="68"/>
  <c r="AQ1083" i="68"/>
  <c r="AP1083" i="68"/>
  <c r="AO1083" i="68"/>
  <c r="AN1083" i="68"/>
  <c r="AM1083" i="68"/>
  <c r="AL1083" i="68"/>
  <c r="AK1083" i="68"/>
  <c r="GK1082" i="68"/>
  <c r="GJ1082" i="68"/>
  <c r="GI1082" i="68"/>
  <c r="GH1082" i="68"/>
  <c r="GG1082" i="68"/>
  <c r="GF1082" i="68"/>
  <c r="GE1082" i="68"/>
  <c r="GD1082" i="68"/>
  <c r="GC1082" i="68"/>
  <c r="GB1082" i="68"/>
  <c r="GA1082" i="68"/>
  <c r="FZ1082" i="68"/>
  <c r="FY1082" i="68"/>
  <c r="FX1082" i="68"/>
  <c r="FW1082" i="68"/>
  <c r="FV1082" i="68"/>
  <c r="FU1082" i="68"/>
  <c r="FT1082" i="68"/>
  <c r="FS1082" i="68"/>
  <c r="FR1082" i="68"/>
  <c r="FQ1082" i="68"/>
  <c r="FP1082" i="68"/>
  <c r="FO1082" i="68"/>
  <c r="FN1082" i="68"/>
  <c r="FM1082" i="68"/>
  <c r="FL1082" i="68"/>
  <c r="FK1082" i="68"/>
  <c r="FJ1082" i="68"/>
  <c r="FI1082" i="68"/>
  <c r="FH1082" i="68"/>
  <c r="FG1082" i="68"/>
  <c r="FF1082" i="68"/>
  <c r="FE1082" i="68"/>
  <c r="FD1082" i="68"/>
  <c r="FC1082" i="68"/>
  <c r="FB1082" i="68"/>
  <c r="FA1082" i="68"/>
  <c r="EZ1082" i="68"/>
  <c r="EY1082" i="68"/>
  <c r="EX1082" i="68"/>
  <c r="DQ1082" i="68"/>
  <c r="AX1082" i="68"/>
  <c r="DS1083" i="68" s="1"/>
  <c r="AT1082" i="68"/>
  <c r="AS1082" i="68"/>
  <c r="AR1082" i="68"/>
  <c r="AQ1082" i="68"/>
  <c r="AP1082" i="68"/>
  <c r="AO1082" i="68"/>
  <c r="AN1082" i="68"/>
  <c r="AM1082" i="68"/>
  <c r="AL1082" i="68"/>
  <c r="AK1082" i="68"/>
  <c r="GK1081" i="68"/>
  <c r="GJ1081" i="68"/>
  <c r="GI1081" i="68"/>
  <c r="GH1081" i="68"/>
  <c r="GG1081" i="68"/>
  <c r="GF1081" i="68"/>
  <c r="GE1081" i="68"/>
  <c r="GD1081" i="68"/>
  <c r="GC1081" i="68"/>
  <c r="GB1081" i="68"/>
  <c r="GA1081" i="68"/>
  <c r="FZ1081" i="68"/>
  <c r="FY1081" i="68"/>
  <c r="FX1081" i="68"/>
  <c r="FW1081" i="68"/>
  <c r="FV1081" i="68"/>
  <c r="FU1081" i="68"/>
  <c r="FT1081" i="68"/>
  <c r="FS1081" i="68"/>
  <c r="FR1081" i="68"/>
  <c r="FQ1081" i="68"/>
  <c r="FP1081" i="68"/>
  <c r="FO1081" i="68"/>
  <c r="FN1081" i="68"/>
  <c r="FM1081" i="68"/>
  <c r="FL1081" i="68"/>
  <c r="FK1081" i="68"/>
  <c r="FJ1081" i="68"/>
  <c r="FI1081" i="68"/>
  <c r="FH1081" i="68"/>
  <c r="FG1081" i="68"/>
  <c r="FF1081" i="68"/>
  <c r="FE1081" i="68"/>
  <c r="FD1081" i="68"/>
  <c r="FC1081" i="68"/>
  <c r="FB1081" i="68"/>
  <c r="FA1081" i="68"/>
  <c r="EZ1081" i="68"/>
  <c r="EY1081" i="68"/>
  <c r="EX1081" i="68"/>
  <c r="EW1081" i="68"/>
  <c r="EV1081" i="68"/>
  <c r="EU1081" i="68"/>
  <c r="ET1081" i="68"/>
  <c r="ES1081" i="68"/>
  <c r="ER1081" i="68"/>
  <c r="EQ1081" i="68"/>
  <c r="EP1081" i="68"/>
  <c r="EO1081" i="68"/>
  <c r="EN1081" i="68"/>
  <c r="AX1081" i="68"/>
  <c r="AT1081" i="68"/>
  <c r="AS1081" i="68"/>
  <c r="AR1081" i="68"/>
  <c r="AQ1081" i="68"/>
  <c r="AP1081" i="68"/>
  <c r="AO1081" i="68"/>
  <c r="AN1081" i="68"/>
  <c r="AM1081" i="68"/>
  <c r="AL1081" i="68"/>
  <c r="AK1081" i="68"/>
  <c r="GK1080" i="68"/>
  <c r="GJ1080" i="68"/>
  <c r="GI1080" i="68"/>
  <c r="GH1080" i="68"/>
  <c r="GG1080" i="68"/>
  <c r="GF1080" i="68"/>
  <c r="GE1080" i="68"/>
  <c r="GD1080" i="68"/>
  <c r="GC1080" i="68"/>
  <c r="GB1080" i="68"/>
  <c r="GA1080" i="68"/>
  <c r="FZ1080" i="68"/>
  <c r="FY1080" i="68"/>
  <c r="FX1080" i="68"/>
  <c r="FW1080" i="68"/>
  <c r="FV1080" i="68"/>
  <c r="FU1080" i="68"/>
  <c r="FT1080" i="68"/>
  <c r="FS1080" i="68"/>
  <c r="FR1080" i="68"/>
  <c r="FQ1080" i="68"/>
  <c r="FP1080" i="68"/>
  <c r="FO1080" i="68"/>
  <c r="FN1080" i="68"/>
  <c r="FM1080" i="68"/>
  <c r="FL1080" i="68"/>
  <c r="FK1080" i="68"/>
  <c r="FJ1080" i="68"/>
  <c r="FI1080" i="68"/>
  <c r="FH1080" i="68"/>
  <c r="FG1080" i="68"/>
  <c r="FF1080" i="68"/>
  <c r="FE1080" i="68"/>
  <c r="FD1080" i="68"/>
  <c r="FC1080" i="68"/>
  <c r="FB1080" i="68"/>
  <c r="FA1080" i="68"/>
  <c r="EZ1080" i="68"/>
  <c r="EY1080" i="68"/>
  <c r="EX1080" i="68"/>
  <c r="EW1080" i="68"/>
  <c r="EV1080" i="68"/>
  <c r="EU1080" i="68"/>
  <c r="ET1080" i="68"/>
  <c r="ES1080" i="68"/>
  <c r="ER1080" i="68"/>
  <c r="EQ1080" i="68"/>
  <c r="EP1080" i="68"/>
  <c r="EO1080" i="68"/>
  <c r="EN1080" i="68"/>
  <c r="EM1080" i="68"/>
  <c r="EL1080" i="68"/>
  <c r="EK1080" i="68"/>
  <c r="EJ1080" i="68"/>
  <c r="EI1080" i="68"/>
  <c r="EH1080" i="68"/>
  <c r="EG1080" i="68"/>
  <c r="EF1080" i="68"/>
  <c r="EE1080" i="68"/>
  <c r="ED1080" i="68"/>
  <c r="AX1080" i="68"/>
  <c r="DQ1080" i="68" s="1"/>
  <c r="AT1080" i="68"/>
  <c r="AS1080" i="68"/>
  <c r="AR1080" i="68"/>
  <c r="AQ1080" i="68"/>
  <c r="AP1080" i="68"/>
  <c r="AO1080" i="68"/>
  <c r="AN1080" i="68"/>
  <c r="AM1080" i="68"/>
  <c r="AL1080" i="68"/>
  <c r="AK1080" i="68"/>
  <c r="GK1079" i="68"/>
  <c r="GJ1079" i="68"/>
  <c r="GI1079" i="68"/>
  <c r="GH1079" i="68"/>
  <c r="GG1079" i="68"/>
  <c r="GF1079" i="68"/>
  <c r="GE1079" i="68"/>
  <c r="GD1079" i="68"/>
  <c r="GC1079" i="68"/>
  <c r="GB1079" i="68"/>
  <c r="GA1079" i="68"/>
  <c r="FZ1079" i="68"/>
  <c r="FY1079" i="68"/>
  <c r="FX1079" i="68"/>
  <c r="FW1079" i="68"/>
  <c r="FV1079" i="68"/>
  <c r="FU1079" i="68"/>
  <c r="FT1079" i="68"/>
  <c r="FS1079" i="68"/>
  <c r="FR1079" i="68"/>
  <c r="FQ1079" i="68"/>
  <c r="FP1079" i="68"/>
  <c r="FO1079" i="68"/>
  <c r="FN1079" i="68"/>
  <c r="FM1079" i="68"/>
  <c r="FL1079" i="68"/>
  <c r="FK1079" i="68"/>
  <c r="FJ1079" i="68"/>
  <c r="FI1079" i="68"/>
  <c r="FH1079" i="68"/>
  <c r="FG1079" i="68"/>
  <c r="FF1079" i="68"/>
  <c r="FE1079" i="68"/>
  <c r="FD1079" i="68"/>
  <c r="FC1079" i="68"/>
  <c r="FB1079" i="68"/>
  <c r="FA1079" i="68"/>
  <c r="EZ1079" i="68"/>
  <c r="EY1079" i="68"/>
  <c r="EX1079" i="68"/>
  <c r="EW1079" i="68"/>
  <c r="EV1079" i="68"/>
  <c r="EU1079" i="68"/>
  <c r="ET1079" i="68"/>
  <c r="ES1079" i="68"/>
  <c r="ER1079" i="68"/>
  <c r="EQ1079" i="68"/>
  <c r="EP1079" i="68"/>
  <c r="EO1079" i="68"/>
  <c r="EN1079" i="68"/>
  <c r="EM1079" i="68"/>
  <c r="EL1079" i="68"/>
  <c r="EK1079" i="68"/>
  <c r="EJ1079" i="68"/>
  <c r="EI1079" i="68"/>
  <c r="EH1079" i="68"/>
  <c r="EG1079" i="68"/>
  <c r="EF1079" i="68"/>
  <c r="EE1079" i="68"/>
  <c r="ED1079" i="68"/>
  <c r="EC1079" i="68"/>
  <c r="EB1079" i="68"/>
  <c r="EA1079" i="68"/>
  <c r="DZ1079" i="68"/>
  <c r="DY1079" i="68"/>
  <c r="DX1079" i="68"/>
  <c r="DW1079" i="68"/>
  <c r="DV1079" i="68"/>
  <c r="DU1079" i="68"/>
  <c r="DT1079" i="68"/>
  <c r="AK1079" i="68"/>
  <c r="GK1078" i="68"/>
  <c r="GJ1078" i="68"/>
  <c r="GI1078" i="68"/>
  <c r="GH1078" i="68"/>
  <c r="GG1078" i="68"/>
  <c r="GF1078" i="68"/>
  <c r="GE1078" i="68"/>
  <c r="GD1078" i="68"/>
  <c r="GC1078" i="68"/>
  <c r="GB1078" i="68"/>
  <c r="GA1078" i="68"/>
  <c r="FZ1078" i="68"/>
  <c r="FY1078" i="68"/>
  <c r="FX1078" i="68"/>
  <c r="FW1078" i="68"/>
  <c r="FV1078" i="68"/>
  <c r="FU1078" i="68"/>
  <c r="FT1078" i="68"/>
  <c r="FS1078" i="68"/>
  <c r="FR1078" i="68"/>
  <c r="FQ1078" i="68"/>
  <c r="FP1078" i="68"/>
  <c r="FO1078" i="68"/>
  <c r="FN1078" i="68"/>
  <c r="FM1078" i="68"/>
  <c r="FL1078" i="68"/>
  <c r="FK1078" i="68"/>
  <c r="FJ1078" i="68"/>
  <c r="FI1078" i="68"/>
  <c r="FH1078" i="68"/>
  <c r="FG1078" i="68"/>
  <c r="FF1078" i="68"/>
  <c r="FE1078" i="68"/>
  <c r="FD1078" i="68"/>
  <c r="FC1078" i="68"/>
  <c r="FB1078" i="68"/>
  <c r="FA1078" i="68"/>
  <c r="EZ1078" i="68"/>
  <c r="EY1078" i="68"/>
  <c r="EX1078" i="68"/>
  <c r="EW1078" i="68"/>
  <c r="EV1078" i="68"/>
  <c r="EU1078" i="68"/>
  <c r="ET1078" i="68"/>
  <c r="ES1078" i="68"/>
  <c r="ER1078" i="68"/>
  <c r="EQ1078" i="68"/>
  <c r="EP1078" i="68"/>
  <c r="EO1078" i="68"/>
  <c r="EN1078" i="68"/>
  <c r="EM1078" i="68"/>
  <c r="EL1078" i="68"/>
  <c r="EK1078" i="68"/>
  <c r="EJ1078" i="68"/>
  <c r="EI1078" i="68"/>
  <c r="EH1078" i="68"/>
  <c r="EG1078" i="68"/>
  <c r="EF1078" i="68"/>
  <c r="EE1078" i="68"/>
  <c r="ED1078" i="68"/>
  <c r="EC1078" i="68"/>
  <c r="EB1078" i="68"/>
  <c r="EA1078" i="68"/>
  <c r="DZ1078" i="68"/>
  <c r="DY1078" i="68"/>
  <c r="DX1078" i="68"/>
  <c r="DW1078" i="68"/>
  <c r="DV1078" i="68"/>
  <c r="DU1078" i="68"/>
  <c r="DT1078" i="68"/>
  <c r="DS1078" i="68"/>
  <c r="GL1078" i="68" s="1"/>
  <c r="GU1077" i="68"/>
  <c r="GQ1077" i="68"/>
  <c r="GJ1077" i="68"/>
  <c r="FZ1077" i="68"/>
  <c r="FL1077" i="68"/>
  <c r="FJ1077" i="68"/>
  <c r="FF1077" i="68"/>
  <c r="EV1077" i="68"/>
  <c r="EI1077" i="68"/>
  <c r="EF1077" i="68"/>
  <c r="DO1077" i="68"/>
  <c r="DA1077" i="68"/>
  <c r="CU1077" i="68"/>
  <c r="CN1077" i="68"/>
  <c r="CA1077" i="68"/>
  <c r="BQ1077" i="68"/>
  <c r="BG1077" i="68"/>
  <c r="BC1077" i="68"/>
  <c r="AO1077" i="68"/>
  <c r="AM1077" i="68"/>
  <c r="EA1073" i="68"/>
  <c r="DZ1073" i="68"/>
  <c r="DY1073" i="68"/>
  <c r="DX1073" i="68"/>
  <c r="DW1073" i="68"/>
  <c r="DV1073" i="68"/>
  <c r="DU1073" i="68"/>
  <c r="DQ1073" i="68"/>
  <c r="BQ1073" i="68"/>
  <c r="BP1073" i="68"/>
  <c r="BO1073" i="68"/>
  <c r="BN1073" i="68"/>
  <c r="BM1073" i="68"/>
  <c r="BL1073" i="68"/>
  <c r="BK1073" i="68"/>
  <c r="T1073" i="68"/>
  <c r="Q1073" i="68"/>
  <c r="EA1072" i="68"/>
  <c r="DZ1072" i="68"/>
  <c r="DY1072" i="68"/>
  <c r="DX1072" i="68"/>
  <c r="DW1072" i="68"/>
  <c r="DV1072" i="68"/>
  <c r="DU1072" i="68"/>
  <c r="DT1072" i="68"/>
  <c r="DS1090" i="68" s="1"/>
  <c r="DQ1072" i="68"/>
  <c r="BQ1072" i="68"/>
  <c r="BP1072" i="68"/>
  <c r="BO1072" i="68"/>
  <c r="BN1072" i="68"/>
  <c r="BM1072" i="68"/>
  <c r="BL1072" i="68"/>
  <c r="BK1072" i="68"/>
  <c r="BJ1072" i="68"/>
  <c r="BR1072" i="68" s="1"/>
  <c r="W1072" i="68"/>
  <c r="AX1072" i="68" s="1"/>
  <c r="T1072" i="68"/>
  <c r="AC1071" i="68"/>
  <c r="AA1071" i="68"/>
  <c r="N1071" i="68"/>
  <c r="CV1077" i="68" s="1"/>
  <c r="M1071" i="68"/>
  <c r="FP1077" i="68" s="1"/>
  <c r="J1071" i="68"/>
  <c r="CR1077" i="68" s="1"/>
  <c r="I1071" i="68"/>
  <c r="CQ1077" i="68" s="1"/>
  <c r="G1071" i="68"/>
  <c r="GR1077" i="68" s="1"/>
  <c r="F1071" i="68"/>
  <c r="E1071" i="68"/>
  <c r="U1057" i="68"/>
  <c r="U1056" i="68"/>
  <c r="U1055" i="68"/>
  <c r="L1071" i="68" s="1"/>
  <c r="U1054" i="68"/>
  <c r="K1071" i="68" s="1"/>
  <c r="U1053" i="68"/>
  <c r="U1052" i="68"/>
  <c r="U1051" i="68"/>
  <c r="H1071" i="68" s="1"/>
  <c r="U1050" i="68"/>
  <c r="U1049" i="68"/>
  <c r="U1048" i="68"/>
  <c r="A1042" i="68"/>
  <c r="N1035" i="68"/>
  <c r="N1034" i="68"/>
  <c r="N1033" i="68"/>
  <c r="N1032" i="68"/>
  <c r="N1031" i="68"/>
  <c r="P1029" i="68"/>
  <c r="N1029" i="68"/>
  <c r="H1027" i="68"/>
  <c r="H1026" i="68"/>
  <c r="T1025" i="68"/>
  <c r="H1024" i="68"/>
  <c r="DS1018" i="68"/>
  <c r="DS1017" i="68"/>
  <c r="HK1016" i="68"/>
  <c r="HC1016" i="68"/>
  <c r="GO1016" i="68"/>
  <c r="GZ1016" i="68" s="1"/>
  <c r="DS1016" i="68"/>
  <c r="DS1015" i="68"/>
  <c r="GO1015" i="68" s="1"/>
  <c r="GZ1015" i="68" s="1"/>
  <c r="GZ1014" i="68"/>
  <c r="DS1014" i="68"/>
  <c r="GO1014" i="68" s="1"/>
  <c r="DS1013" i="68"/>
  <c r="GK1006" i="68"/>
  <c r="GJ1006" i="68"/>
  <c r="GI1006" i="68"/>
  <c r="GH1006" i="68"/>
  <c r="GG1006" i="68"/>
  <c r="GF1006" i="68"/>
  <c r="GE1006" i="68"/>
  <c r="GD1006" i="68"/>
  <c r="GC1006" i="68"/>
  <c r="GB1006" i="68"/>
  <c r="DQ1006" i="68"/>
  <c r="AX1006" i="68"/>
  <c r="AT1006" i="68"/>
  <c r="AS1006" i="68"/>
  <c r="AR1006" i="68"/>
  <c r="AQ1006" i="68"/>
  <c r="AP1006" i="68"/>
  <c r="AO1006" i="68"/>
  <c r="AN1006" i="68"/>
  <c r="AM1006" i="68"/>
  <c r="AL1006" i="68"/>
  <c r="AK1006" i="68"/>
  <c r="GK1005" i="68"/>
  <c r="GJ1005" i="68"/>
  <c r="GI1005" i="68"/>
  <c r="GH1005" i="68"/>
  <c r="GG1005" i="68"/>
  <c r="GF1005" i="68"/>
  <c r="GE1005" i="68"/>
  <c r="GD1005" i="68"/>
  <c r="GC1005" i="68"/>
  <c r="GB1005" i="68"/>
  <c r="GA1005" i="68"/>
  <c r="FZ1005" i="68"/>
  <c r="FY1005" i="68"/>
  <c r="FX1005" i="68"/>
  <c r="FW1005" i="68"/>
  <c r="FV1005" i="68"/>
  <c r="FU1005" i="68"/>
  <c r="FT1005" i="68"/>
  <c r="FS1005" i="68"/>
  <c r="FR1005" i="68"/>
  <c r="AX1005" i="68"/>
  <c r="AT1005" i="68"/>
  <c r="AS1005" i="68"/>
  <c r="AR1005" i="68"/>
  <c r="AQ1005" i="68"/>
  <c r="AP1005" i="68"/>
  <c r="AO1005" i="68"/>
  <c r="AN1005" i="68"/>
  <c r="AM1005" i="68"/>
  <c r="AL1005" i="68"/>
  <c r="AK1005" i="68"/>
  <c r="GK1004" i="68"/>
  <c r="GJ1004" i="68"/>
  <c r="GI1004" i="68"/>
  <c r="GH1004" i="68"/>
  <c r="GG1004" i="68"/>
  <c r="GF1004" i="68"/>
  <c r="GE1004" i="68"/>
  <c r="GD1004" i="68"/>
  <c r="GC1004" i="68"/>
  <c r="GB1004" i="68"/>
  <c r="GA1004" i="68"/>
  <c r="FZ1004" i="68"/>
  <c r="FY1004" i="68"/>
  <c r="FX1004" i="68"/>
  <c r="FW1004" i="68"/>
  <c r="FV1004" i="68"/>
  <c r="FU1004" i="68"/>
  <c r="FT1004" i="68"/>
  <c r="FS1004" i="68"/>
  <c r="FR1004" i="68"/>
  <c r="FQ1004" i="68"/>
  <c r="FP1004" i="68"/>
  <c r="FO1004" i="68"/>
  <c r="FN1004" i="68"/>
  <c r="FM1004" i="68"/>
  <c r="FL1004" i="68"/>
  <c r="FK1004" i="68"/>
  <c r="FJ1004" i="68"/>
  <c r="FI1004" i="68"/>
  <c r="FH1004" i="68"/>
  <c r="AX1004" i="68"/>
  <c r="DS1005" i="68" s="1"/>
  <c r="AT1004" i="68"/>
  <c r="AS1004" i="68"/>
  <c r="AR1004" i="68"/>
  <c r="AQ1004" i="68"/>
  <c r="AP1004" i="68"/>
  <c r="AO1004" i="68"/>
  <c r="AN1004" i="68"/>
  <c r="AM1004" i="68"/>
  <c r="AL1004" i="68"/>
  <c r="AK1004" i="68"/>
  <c r="GK1003" i="68"/>
  <c r="GJ1003" i="68"/>
  <c r="GI1003" i="68"/>
  <c r="GH1003" i="68"/>
  <c r="GG1003" i="68"/>
  <c r="GF1003" i="68"/>
  <c r="GE1003" i="68"/>
  <c r="GD1003" i="68"/>
  <c r="GC1003" i="68"/>
  <c r="GB1003" i="68"/>
  <c r="GA1003" i="68"/>
  <c r="FZ1003" i="68"/>
  <c r="FY1003" i="68"/>
  <c r="FX1003" i="68"/>
  <c r="FW1003" i="68"/>
  <c r="FV1003" i="68"/>
  <c r="FU1003" i="68"/>
  <c r="FT1003" i="68"/>
  <c r="FS1003" i="68"/>
  <c r="FR1003" i="68"/>
  <c r="FQ1003" i="68"/>
  <c r="FP1003" i="68"/>
  <c r="FO1003" i="68"/>
  <c r="FN1003" i="68"/>
  <c r="FM1003" i="68"/>
  <c r="FL1003" i="68"/>
  <c r="FK1003" i="68"/>
  <c r="FJ1003" i="68"/>
  <c r="FI1003" i="68"/>
  <c r="FH1003" i="68"/>
  <c r="FG1003" i="68"/>
  <c r="FF1003" i="68"/>
  <c r="FE1003" i="68"/>
  <c r="FD1003" i="68"/>
  <c r="FC1003" i="68"/>
  <c r="FB1003" i="68"/>
  <c r="FA1003" i="68"/>
  <c r="EZ1003" i="68"/>
  <c r="EY1003" i="68"/>
  <c r="EX1003" i="68"/>
  <c r="DS1003" i="68"/>
  <c r="DS1034" i="68" s="1"/>
  <c r="DQ1003" i="68"/>
  <c r="AX1003" i="68"/>
  <c r="DS1004" i="68" s="1"/>
  <c r="AT1003" i="68"/>
  <c r="AS1003" i="68"/>
  <c r="AR1003" i="68"/>
  <c r="AQ1003" i="68"/>
  <c r="AP1003" i="68"/>
  <c r="AO1003" i="68"/>
  <c r="AN1003" i="68"/>
  <c r="AM1003" i="68"/>
  <c r="AL1003" i="68"/>
  <c r="AK1003" i="68"/>
  <c r="GK1002" i="68"/>
  <c r="GJ1002" i="68"/>
  <c r="GI1002" i="68"/>
  <c r="GH1002" i="68"/>
  <c r="GG1002" i="68"/>
  <c r="GF1002" i="68"/>
  <c r="GE1002" i="68"/>
  <c r="GD1002" i="68"/>
  <c r="GC1002" i="68"/>
  <c r="GB1002" i="68"/>
  <c r="GA1002" i="68"/>
  <c r="FZ1002" i="68"/>
  <c r="FY1002" i="68"/>
  <c r="FX1002" i="68"/>
  <c r="FW1002" i="68"/>
  <c r="FV1002" i="68"/>
  <c r="FU1002" i="68"/>
  <c r="FT1002" i="68"/>
  <c r="FS1002" i="68"/>
  <c r="FR1002" i="68"/>
  <c r="FQ1002" i="68"/>
  <c r="FP1002" i="68"/>
  <c r="FO1002" i="68"/>
  <c r="FN1002" i="68"/>
  <c r="FM1002" i="68"/>
  <c r="FL1002" i="68"/>
  <c r="FK1002" i="68"/>
  <c r="FJ1002" i="68"/>
  <c r="FI1002" i="68"/>
  <c r="FH1002" i="68"/>
  <c r="FG1002" i="68"/>
  <c r="FF1002" i="68"/>
  <c r="FE1002" i="68"/>
  <c r="FD1002" i="68"/>
  <c r="FC1002" i="68"/>
  <c r="FB1002" i="68"/>
  <c r="FA1002" i="68"/>
  <c r="EZ1002" i="68"/>
  <c r="EY1002" i="68"/>
  <c r="EX1002" i="68"/>
  <c r="EW1002" i="68"/>
  <c r="EV1002" i="68"/>
  <c r="EU1002" i="68"/>
  <c r="ET1002" i="68"/>
  <c r="ES1002" i="68"/>
  <c r="ER1002" i="68"/>
  <c r="EQ1002" i="68"/>
  <c r="EP1002" i="68"/>
  <c r="EO1002" i="68"/>
  <c r="EN1002" i="68"/>
  <c r="AX1002" i="68"/>
  <c r="DQ1002" i="68" s="1"/>
  <c r="AT1002" i="68"/>
  <c r="AS1002" i="68"/>
  <c r="AR1002" i="68"/>
  <c r="AQ1002" i="68"/>
  <c r="AP1002" i="68"/>
  <c r="AO1002" i="68"/>
  <c r="AN1002" i="68"/>
  <c r="AM1002" i="68"/>
  <c r="AL1002" i="68"/>
  <c r="AK1002" i="68"/>
  <c r="GK1001" i="68"/>
  <c r="GJ1001" i="68"/>
  <c r="GI1001" i="68"/>
  <c r="GH1001" i="68"/>
  <c r="GG1001" i="68"/>
  <c r="GF1001" i="68"/>
  <c r="GE1001" i="68"/>
  <c r="GD1001" i="68"/>
  <c r="GC1001" i="68"/>
  <c r="GB1001" i="68"/>
  <c r="GA1001" i="68"/>
  <c r="FZ1001" i="68"/>
  <c r="FY1001" i="68"/>
  <c r="FX1001" i="68"/>
  <c r="FW1001" i="68"/>
  <c r="FV1001" i="68"/>
  <c r="FU1001" i="68"/>
  <c r="FT1001" i="68"/>
  <c r="FS1001" i="68"/>
  <c r="FR1001" i="68"/>
  <c r="FQ1001" i="68"/>
  <c r="FP1001" i="68"/>
  <c r="FO1001" i="68"/>
  <c r="FN1001" i="68"/>
  <c r="FM1001" i="68"/>
  <c r="FL1001" i="68"/>
  <c r="FK1001" i="68"/>
  <c r="FJ1001" i="68"/>
  <c r="FI1001" i="68"/>
  <c r="FH1001" i="68"/>
  <c r="FG1001" i="68"/>
  <c r="FF1001" i="68"/>
  <c r="FE1001" i="68"/>
  <c r="FD1001" i="68"/>
  <c r="FC1001" i="68"/>
  <c r="FB1001" i="68"/>
  <c r="FA1001" i="68"/>
  <c r="EZ1001" i="68"/>
  <c r="EY1001" i="68"/>
  <c r="EX1001" i="68"/>
  <c r="EW1001" i="68"/>
  <c r="EV1001" i="68"/>
  <c r="EU1001" i="68"/>
  <c r="ET1001" i="68"/>
  <c r="ES1001" i="68"/>
  <c r="ER1001" i="68"/>
  <c r="EQ1001" i="68"/>
  <c r="EP1001" i="68"/>
  <c r="EO1001" i="68"/>
  <c r="EN1001" i="68"/>
  <c r="EM1001" i="68"/>
  <c r="EL1001" i="68"/>
  <c r="EK1001" i="68"/>
  <c r="EJ1001" i="68"/>
  <c r="EI1001" i="68"/>
  <c r="EH1001" i="68"/>
  <c r="EG1001" i="68"/>
  <c r="EF1001" i="68"/>
  <c r="EE1001" i="68"/>
  <c r="ED1001" i="68"/>
  <c r="AX1001" i="68"/>
  <c r="DQ1001" i="68" s="1"/>
  <c r="AT1001" i="68"/>
  <c r="AS1001" i="68"/>
  <c r="AR1001" i="68"/>
  <c r="AQ1001" i="68"/>
  <c r="AP1001" i="68"/>
  <c r="AO1001" i="68"/>
  <c r="AN1001" i="68"/>
  <c r="AM1001" i="68"/>
  <c r="AL1001" i="68"/>
  <c r="AK1001" i="68"/>
  <c r="GK1000" i="68"/>
  <c r="GJ1000" i="68"/>
  <c r="GI1000" i="68"/>
  <c r="GH1000" i="68"/>
  <c r="GG1000" i="68"/>
  <c r="GF1000" i="68"/>
  <c r="GE1000" i="68"/>
  <c r="GD1000" i="68"/>
  <c r="GC1000" i="68"/>
  <c r="GB1000" i="68"/>
  <c r="GA1000" i="68"/>
  <c r="FZ1000" i="68"/>
  <c r="FY1000" i="68"/>
  <c r="FX1000" i="68"/>
  <c r="FW1000" i="68"/>
  <c r="FV1000" i="68"/>
  <c r="FU1000" i="68"/>
  <c r="FT1000" i="68"/>
  <c r="FS1000" i="68"/>
  <c r="FR1000" i="68"/>
  <c r="FQ1000" i="68"/>
  <c r="FP1000" i="68"/>
  <c r="FO1000" i="68"/>
  <c r="FN1000" i="68"/>
  <c r="FM1000" i="68"/>
  <c r="FL1000" i="68"/>
  <c r="FK1000" i="68"/>
  <c r="FJ1000" i="68"/>
  <c r="FI1000" i="68"/>
  <c r="FH1000" i="68"/>
  <c r="FG1000" i="68"/>
  <c r="FF1000" i="68"/>
  <c r="FE1000" i="68"/>
  <c r="FD1000" i="68"/>
  <c r="FC1000" i="68"/>
  <c r="FB1000" i="68"/>
  <c r="FA1000" i="68"/>
  <c r="EZ1000" i="68"/>
  <c r="EY1000" i="68"/>
  <c r="EX1000" i="68"/>
  <c r="EW1000" i="68"/>
  <c r="EV1000" i="68"/>
  <c r="EU1000" i="68"/>
  <c r="ET1000" i="68"/>
  <c r="ES1000" i="68"/>
  <c r="ER1000" i="68"/>
  <c r="EQ1000" i="68"/>
  <c r="EP1000" i="68"/>
  <c r="EO1000" i="68"/>
  <c r="EN1000" i="68"/>
  <c r="EM1000" i="68"/>
  <c r="EL1000" i="68"/>
  <c r="EK1000" i="68"/>
  <c r="EJ1000" i="68"/>
  <c r="EI1000" i="68"/>
  <c r="EH1000" i="68"/>
  <c r="EG1000" i="68"/>
  <c r="EF1000" i="68"/>
  <c r="EE1000" i="68"/>
  <c r="ED1000" i="68"/>
  <c r="EC1000" i="68"/>
  <c r="EB1000" i="68"/>
  <c r="EA1000" i="68"/>
  <c r="DZ1000" i="68"/>
  <c r="DY1000" i="68"/>
  <c r="DX1000" i="68"/>
  <c r="DW1000" i="68"/>
  <c r="DV1000" i="68"/>
  <c r="DU1000" i="68"/>
  <c r="DT1000" i="68"/>
  <c r="AS1000" i="68"/>
  <c r="AO1000" i="68"/>
  <c r="AN1000" i="68"/>
  <c r="GK999" i="68"/>
  <c r="GJ999" i="68"/>
  <c r="GI999" i="68"/>
  <c r="GH999" i="68"/>
  <c r="GG999" i="68"/>
  <c r="GF999" i="68"/>
  <c r="GE999" i="68"/>
  <c r="GD999" i="68"/>
  <c r="GC999" i="68"/>
  <c r="GB999" i="68"/>
  <c r="GA999" i="68"/>
  <c r="FZ999" i="68"/>
  <c r="FY999" i="68"/>
  <c r="FX999" i="68"/>
  <c r="FW999" i="68"/>
  <c r="FV999" i="68"/>
  <c r="FU999" i="68"/>
  <c r="FT999" i="68"/>
  <c r="FS999" i="68"/>
  <c r="FR999" i="68"/>
  <c r="FQ999" i="68"/>
  <c r="FP999" i="68"/>
  <c r="FO999" i="68"/>
  <c r="FN999" i="68"/>
  <c r="FM999" i="68"/>
  <c r="FL999" i="68"/>
  <c r="FK999" i="68"/>
  <c r="FJ999" i="68"/>
  <c r="FI999" i="68"/>
  <c r="FH999" i="68"/>
  <c r="FG999" i="68"/>
  <c r="FF999" i="68"/>
  <c r="FE999" i="68"/>
  <c r="FD999" i="68"/>
  <c r="FC999" i="68"/>
  <c r="FB999" i="68"/>
  <c r="FA999" i="68"/>
  <c r="EZ999" i="68"/>
  <c r="EY999" i="68"/>
  <c r="EX999" i="68"/>
  <c r="EW999" i="68"/>
  <c r="EV999" i="68"/>
  <c r="EU999" i="68"/>
  <c r="ET999" i="68"/>
  <c r="ES999" i="68"/>
  <c r="ER999" i="68"/>
  <c r="EQ999" i="68"/>
  <c r="EP999" i="68"/>
  <c r="EO999" i="68"/>
  <c r="EN999" i="68"/>
  <c r="EM999" i="68"/>
  <c r="EL999" i="68"/>
  <c r="EK999" i="68"/>
  <c r="EJ999" i="68"/>
  <c r="EI999" i="68"/>
  <c r="EH999" i="68"/>
  <c r="EG999" i="68"/>
  <c r="EF999" i="68"/>
  <c r="EE999" i="68"/>
  <c r="ED999" i="68"/>
  <c r="EC999" i="68"/>
  <c r="EB999" i="68"/>
  <c r="EA999" i="68"/>
  <c r="DZ999" i="68"/>
  <c r="DY999" i="68"/>
  <c r="DX999" i="68"/>
  <c r="DW999" i="68"/>
  <c r="DV999" i="68"/>
  <c r="DU999" i="68"/>
  <c r="DT999" i="68"/>
  <c r="DS999" i="68"/>
  <c r="DS1030" i="68" s="1"/>
  <c r="GJ998" i="68"/>
  <c r="GG998" i="68"/>
  <c r="FZ998" i="68"/>
  <c r="FW998" i="68"/>
  <c r="FL998" i="68"/>
  <c r="FK998" i="68"/>
  <c r="EL998" i="68"/>
  <c r="EB998" i="68"/>
  <c r="DY998" i="68"/>
  <c r="DO998" i="68"/>
  <c r="DL998" i="68"/>
  <c r="DB998" i="68"/>
  <c r="DA998" i="68"/>
  <c r="CZ998" i="68"/>
  <c r="CA998" i="68"/>
  <c r="BQ998" i="68"/>
  <c r="BN998" i="68"/>
  <c r="BG998" i="68"/>
  <c r="BD998" i="68"/>
  <c r="AP998" i="68"/>
  <c r="AO998" i="68"/>
  <c r="AN998" i="68"/>
  <c r="EA994" i="68"/>
  <c r="DZ994" i="68"/>
  <c r="DY994" i="68"/>
  <c r="DX994" i="68"/>
  <c r="DW994" i="68"/>
  <c r="DV994" i="68"/>
  <c r="DU994" i="68"/>
  <c r="DQ994" i="68"/>
  <c r="BQ994" i="68"/>
  <c r="BP994" i="68"/>
  <c r="BO994" i="68"/>
  <c r="BN994" i="68"/>
  <c r="BM994" i="68"/>
  <c r="BL994" i="68"/>
  <c r="BK994" i="68"/>
  <c r="T994" i="68"/>
  <c r="AM1000" i="68" s="1"/>
  <c r="Q994" i="68"/>
  <c r="EA993" i="68"/>
  <c r="DZ993" i="68"/>
  <c r="DY993" i="68"/>
  <c r="DX993" i="68"/>
  <c r="DW993" i="68"/>
  <c r="DV993" i="68"/>
  <c r="DU993" i="68"/>
  <c r="DT993" i="68"/>
  <c r="DS1011" i="68" s="1"/>
  <c r="DQ993" i="68"/>
  <c r="BQ993" i="68"/>
  <c r="BP993" i="68"/>
  <c r="BO993" i="68"/>
  <c r="BN993" i="68"/>
  <c r="BR993" i="68" s="1"/>
  <c r="BM993" i="68"/>
  <c r="BL993" i="68"/>
  <c r="BK993" i="68"/>
  <c r="BJ993" i="68"/>
  <c r="W993" i="68"/>
  <c r="AX993" i="68" s="1"/>
  <c r="T993" i="68"/>
  <c r="AD992" i="68"/>
  <c r="AC992" i="68"/>
  <c r="AB992" i="68"/>
  <c r="M992" i="68"/>
  <c r="GJ1010" i="68" s="1"/>
  <c r="J992" i="68"/>
  <c r="FM998" i="68" s="1"/>
  <c r="I992" i="68"/>
  <c r="DX1010" i="68" s="1"/>
  <c r="H992" i="68"/>
  <c r="FU998" i="68" s="1"/>
  <c r="G992" i="68"/>
  <c r="FJ998" i="68" s="1"/>
  <c r="F992" i="68"/>
  <c r="CN998" i="68" s="1"/>
  <c r="U978" i="68"/>
  <c r="N992" i="68" s="1"/>
  <c r="U977" i="68"/>
  <c r="U976" i="68"/>
  <c r="L992" i="68" s="1"/>
  <c r="U975" i="68"/>
  <c r="K992" i="68" s="1"/>
  <c r="U974" i="68"/>
  <c r="U973" i="68"/>
  <c r="U972" i="68"/>
  <c r="U971" i="68"/>
  <c r="U970" i="68"/>
  <c r="U969" i="68"/>
  <c r="E992" i="68" s="1"/>
  <c r="A963" i="68"/>
  <c r="N956" i="68"/>
  <c r="N955" i="68"/>
  <c r="N954" i="68"/>
  <c r="N953" i="68"/>
  <c r="N952" i="68"/>
  <c r="P950" i="68"/>
  <c r="N950" i="68"/>
  <c r="H948" i="68"/>
  <c r="H947" i="68"/>
  <c r="T946" i="68"/>
  <c r="H945" i="68"/>
  <c r="DS939" i="68"/>
  <c r="GO939" i="68" s="1"/>
  <c r="GZ939" i="68" s="1"/>
  <c r="GO938" i="68"/>
  <c r="GZ938" i="68" s="1"/>
  <c r="DS938" i="68"/>
  <c r="HJ937" i="68"/>
  <c r="GO937" i="68"/>
  <c r="GZ937" i="68" s="1"/>
  <c r="DS937" i="68"/>
  <c r="DS936" i="68"/>
  <c r="GO936" i="68" s="1"/>
  <c r="GZ936" i="68" s="1"/>
  <c r="DS935" i="68"/>
  <c r="GO935" i="68" s="1"/>
  <c r="GZ935" i="68" s="1"/>
  <c r="DS934" i="68"/>
  <c r="GO934" i="68" s="1"/>
  <c r="GZ934" i="68" s="1"/>
  <c r="GK927" i="68"/>
  <c r="GJ927" i="68"/>
  <c r="GI927" i="68"/>
  <c r="GH927" i="68"/>
  <c r="GG927" i="68"/>
  <c r="GF927" i="68"/>
  <c r="GE927" i="68"/>
  <c r="GD927" i="68"/>
  <c r="GC927" i="68"/>
  <c r="GB927" i="68"/>
  <c r="AX927" i="68"/>
  <c r="DQ927" i="68" s="1"/>
  <c r="AT927" i="68"/>
  <c r="AS927" i="68"/>
  <c r="AR927" i="68"/>
  <c r="AQ927" i="68"/>
  <c r="AP927" i="68"/>
  <c r="AO927" i="68"/>
  <c r="AN927" i="68"/>
  <c r="AM927" i="68"/>
  <c r="AL927" i="68"/>
  <c r="AK927" i="68"/>
  <c r="GK926" i="68"/>
  <c r="GJ926" i="68"/>
  <c r="GI926" i="68"/>
  <c r="GH926" i="68"/>
  <c r="GG926" i="68"/>
  <c r="GF926" i="68"/>
  <c r="GE926" i="68"/>
  <c r="GD926" i="68"/>
  <c r="GC926" i="68"/>
  <c r="GB926" i="68"/>
  <c r="GA926" i="68"/>
  <c r="FZ926" i="68"/>
  <c r="FY926" i="68"/>
  <c r="FX926" i="68"/>
  <c r="FW926" i="68"/>
  <c r="FV926" i="68"/>
  <c r="FU926" i="68"/>
  <c r="FT926" i="68"/>
  <c r="FS926" i="68"/>
  <c r="FR926" i="68"/>
  <c r="AX926" i="68"/>
  <c r="DQ926" i="68" s="1"/>
  <c r="AT926" i="68"/>
  <c r="AS926" i="68"/>
  <c r="AR926" i="68"/>
  <c r="AQ926" i="68"/>
  <c r="AP926" i="68"/>
  <c r="AO926" i="68"/>
  <c r="AN926" i="68"/>
  <c r="AM926" i="68"/>
  <c r="AL926" i="68"/>
  <c r="AK926" i="68"/>
  <c r="GK925" i="68"/>
  <c r="GJ925" i="68"/>
  <c r="GI925" i="68"/>
  <c r="GH925" i="68"/>
  <c r="GG925" i="68"/>
  <c r="GF925" i="68"/>
  <c r="GE925" i="68"/>
  <c r="GD925" i="68"/>
  <c r="GC925" i="68"/>
  <c r="GB925" i="68"/>
  <c r="GA925" i="68"/>
  <c r="FZ925" i="68"/>
  <c r="FY925" i="68"/>
  <c r="FX925" i="68"/>
  <c r="FW925" i="68"/>
  <c r="FV925" i="68"/>
  <c r="FU925" i="68"/>
  <c r="FT925" i="68"/>
  <c r="FS925" i="68"/>
  <c r="FR925" i="68"/>
  <c r="FQ925" i="68"/>
  <c r="FP925" i="68"/>
  <c r="FO925" i="68"/>
  <c r="FN925" i="68"/>
  <c r="FM925" i="68"/>
  <c r="FL925" i="68"/>
  <c r="FK925" i="68"/>
  <c r="FJ925" i="68"/>
  <c r="FI925" i="68"/>
  <c r="FH925" i="68"/>
  <c r="AX925" i="68"/>
  <c r="DQ925" i="68" s="1"/>
  <c r="AT925" i="68"/>
  <c r="AS925" i="68"/>
  <c r="AR925" i="68"/>
  <c r="AQ925" i="68"/>
  <c r="AP925" i="68"/>
  <c r="AO925" i="68"/>
  <c r="AN925" i="68"/>
  <c r="AM925" i="68"/>
  <c r="AL925" i="68"/>
  <c r="AK925" i="68"/>
  <c r="GK924" i="68"/>
  <c r="GJ924" i="68"/>
  <c r="GI924" i="68"/>
  <c r="GH924" i="68"/>
  <c r="GG924" i="68"/>
  <c r="GF924" i="68"/>
  <c r="GE924" i="68"/>
  <c r="GD924" i="68"/>
  <c r="GC924" i="68"/>
  <c r="GB924" i="68"/>
  <c r="GA924" i="68"/>
  <c r="FZ924" i="68"/>
  <c r="FY924" i="68"/>
  <c r="FX924" i="68"/>
  <c r="FW924" i="68"/>
  <c r="FV924" i="68"/>
  <c r="FU924" i="68"/>
  <c r="FT924" i="68"/>
  <c r="FS924" i="68"/>
  <c r="FR924" i="68"/>
  <c r="FQ924" i="68"/>
  <c r="FP924" i="68"/>
  <c r="FO924" i="68"/>
  <c r="FN924" i="68"/>
  <c r="FM924" i="68"/>
  <c r="FL924" i="68"/>
  <c r="FK924" i="68"/>
  <c r="FJ924" i="68"/>
  <c r="FI924" i="68"/>
  <c r="FH924" i="68"/>
  <c r="FG924" i="68"/>
  <c r="FF924" i="68"/>
  <c r="FE924" i="68"/>
  <c r="FD924" i="68"/>
  <c r="FC924" i="68"/>
  <c r="FB924" i="68"/>
  <c r="FA924" i="68"/>
  <c r="EZ924" i="68"/>
  <c r="EY924" i="68"/>
  <c r="EX924" i="68"/>
  <c r="AX924" i="68"/>
  <c r="DQ924" i="68" s="1"/>
  <c r="AT924" i="68"/>
  <c r="AS924" i="68"/>
  <c r="AR924" i="68"/>
  <c r="AQ924" i="68"/>
  <c r="AP924" i="68"/>
  <c r="AO924" i="68"/>
  <c r="AN924" i="68"/>
  <c r="AM924" i="68"/>
  <c r="AL924" i="68"/>
  <c r="AK924" i="68"/>
  <c r="GK923" i="68"/>
  <c r="GJ923" i="68"/>
  <c r="GI923" i="68"/>
  <c r="GH923" i="68"/>
  <c r="GG923" i="68"/>
  <c r="GF923" i="68"/>
  <c r="GE923" i="68"/>
  <c r="GD923" i="68"/>
  <c r="GC923" i="68"/>
  <c r="GB923" i="68"/>
  <c r="GA923" i="68"/>
  <c r="FZ923" i="68"/>
  <c r="FY923" i="68"/>
  <c r="FX923" i="68"/>
  <c r="FW923" i="68"/>
  <c r="FV923" i="68"/>
  <c r="FU923" i="68"/>
  <c r="FT923" i="68"/>
  <c r="FS923" i="68"/>
  <c r="FR923" i="68"/>
  <c r="FQ923" i="68"/>
  <c r="FP923" i="68"/>
  <c r="FO923" i="68"/>
  <c r="FN923" i="68"/>
  <c r="FM923" i="68"/>
  <c r="FL923" i="68"/>
  <c r="FK923" i="68"/>
  <c r="FJ923" i="68"/>
  <c r="FI923" i="68"/>
  <c r="FH923" i="68"/>
  <c r="FG923" i="68"/>
  <c r="FF923" i="68"/>
  <c r="FE923" i="68"/>
  <c r="FD923" i="68"/>
  <c r="FC923" i="68"/>
  <c r="FB923" i="68"/>
  <c r="FA923" i="68"/>
  <c r="EZ923" i="68"/>
  <c r="EY923" i="68"/>
  <c r="EX923" i="68"/>
  <c r="EW923" i="68"/>
  <c r="EV923" i="68"/>
  <c r="EU923" i="68"/>
  <c r="ET923" i="68"/>
  <c r="ES923" i="68"/>
  <c r="ER923" i="68"/>
  <c r="EQ923" i="68"/>
  <c r="EP923" i="68"/>
  <c r="EO923" i="68"/>
  <c r="EN923" i="68"/>
  <c r="AX923" i="68"/>
  <c r="AT923" i="68"/>
  <c r="AS923" i="68"/>
  <c r="AR923" i="68"/>
  <c r="AQ923" i="68"/>
  <c r="AP923" i="68"/>
  <c r="AO923" i="68"/>
  <c r="AN923" i="68"/>
  <c r="AM923" i="68"/>
  <c r="AL923" i="68"/>
  <c r="AK923" i="68"/>
  <c r="GK922" i="68"/>
  <c r="GJ922" i="68"/>
  <c r="GI922" i="68"/>
  <c r="GH922" i="68"/>
  <c r="GG922" i="68"/>
  <c r="GF922" i="68"/>
  <c r="GE922" i="68"/>
  <c r="GD922" i="68"/>
  <c r="GC922" i="68"/>
  <c r="GB922" i="68"/>
  <c r="GA922" i="68"/>
  <c r="FZ922" i="68"/>
  <c r="FY922" i="68"/>
  <c r="FX922" i="68"/>
  <c r="FW922" i="68"/>
  <c r="FV922" i="68"/>
  <c r="FU922" i="68"/>
  <c r="FT922" i="68"/>
  <c r="FS922" i="68"/>
  <c r="FR922" i="68"/>
  <c r="FQ922" i="68"/>
  <c r="FP922" i="68"/>
  <c r="FO922" i="68"/>
  <c r="FN922" i="68"/>
  <c r="FM922" i="68"/>
  <c r="FL922" i="68"/>
  <c r="FK922" i="68"/>
  <c r="FJ922" i="68"/>
  <c r="FI922" i="68"/>
  <c r="FH922" i="68"/>
  <c r="FG922" i="68"/>
  <c r="FF922" i="68"/>
  <c r="FE922" i="68"/>
  <c r="FD922" i="68"/>
  <c r="FC922" i="68"/>
  <c r="FB922" i="68"/>
  <c r="FA922" i="68"/>
  <c r="EZ922" i="68"/>
  <c r="EY922" i="68"/>
  <c r="EX922" i="68"/>
  <c r="EW922" i="68"/>
  <c r="EV922" i="68"/>
  <c r="EU922" i="68"/>
  <c r="ET922" i="68"/>
  <c r="ES922" i="68"/>
  <c r="ER922" i="68"/>
  <c r="EQ922" i="68"/>
  <c r="EP922" i="68"/>
  <c r="EO922" i="68"/>
  <c r="EN922" i="68"/>
  <c r="EM922" i="68"/>
  <c r="EL922" i="68"/>
  <c r="EK922" i="68"/>
  <c r="EJ922" i="68"/>
  <c r="EI922" i="68"/>
  <c r="EH922" i="68"/>
  <c r="EG922" i="68"/>
  <c r="EF922" i="68"/>
  <c r="EE922" i="68"/>
  <c r="ED922" i="68"/>
  <c r="AX922" i="68"/>
  <c r="DQ922" i="68" s="1"/>
  <c r="AT922" i="68"/>
  <c r="AS922" i="68"/>
  <c r="AR922" i="68"/>
  <c r="AQ922" i="68"/>
  <c r="AP922" i="68"/>
  <c r="AO922" i="68"/>
  <c r="AN922" i="68"/>
  <c r="AM922" i="68"/>
  <c r="AL922" i="68"/>
  <c r="AK922" i="68"/>
  <c r="GK921" i="68"/>
  <c r="GJ921" i="68"/>
  <c r="GI921" i="68"/>
  <c r="GH921" i="68"/>
  <c r="GG921" i="68"/>
  <c r="GF921" i="68"/>
  <c r="GE921" i="68"/>
  <c r="GD921" i="68"/>
  <c r="GC921" i="68"/>
  <c r="GB921" i="68"/>
  <c r="GA921" i="68"/>
  <c r="FZ921" i="68"/>
  <c r="FY921" i="68"/>
  <c r="FX921" i="68"/>
  <c r="FW921" i="68"/>
  <c r="FV921" i="68"/>
  <c r="FU921" i="68"/>
  <c r="FT921" i="68"/>
  <c r="FS921" i="68"/>
  <c r="FR921" i="68"/>
  <c r="FQ921" i="68"/>
  <c r="FP921" i="68"/>
  <c r="FO921" i="68"/>
  <c r="FN921" i="68"/>
  <c r="FM921" i="68"/>
  <c r="FL921" i="68"/>
  <c r="FK921" i="68"/>
  <c r="FJ921" i="68"/>
  <c r="FI921" i="68"/>
  <c r="FH921" i="68"/>
  <c r="FG921" i="68"/>
  <c r="FF921" i="68"/>
  <c r="FE921" i="68"/>
  <c r="FD921" i="68"/>
  <c r="FC921" i="68"/>
  <c r="FB921" i="68"/>
  <c r="FA921" i="68"/>
  <c r="EZ921" i="68"/>
  <c r="EY921" i="68"/>
  <c r="EX921" i="68"/>
  <c r="EW921" i="68"/>
  <c r="EV921" i="68"/>
  <c r="EU921" i="68"/>
  <c r="ET921" i="68"/>
  <c r="ES921" i="68"/>
  <c r="ER921" i="68"/>
  <c r="EQ921" i="68"/>
  <c r="EP921" i="68"/>
  <c r="EO921" i="68"/>
  <c r="EN921" i="68"/>
  <c r="EM921" i="68"/>
  <c r="EL921" i="68"/>
  <c r="EK921" i="68"/>
  <c r="EJ921" i="68"/>
  <c r="EI921" i="68"/>
  <c r="EH921" i="68"/>
  <c r="EG921" i="68"/>
  <c r="EF921" i="68"/>
  <c r="EE921" i="68"/>
  <c r="ED921" i="68"/>
  <c r="EC921" i="68"/>
  <c r="EB921" i="68"/>
  <c r="EA921" i="68"/>
  <c r="DZ921" i="68"/>
  <c r="DY921" i="68"/>
  <c r="DX921" i="68"/>
  <c r="DW921" i="68"/>
  <c r="DV921" i="68"/>
  <c r="DU921" i="68"/>
  <c r="DT921" i="68"/>
  <c r="GK920" i="68"/>
  <c r="GJ920" i="68"/>
  <c r="GI920" i="68"/>
  <c r="GH920" i="68"/>
  <c r="GG920" i="68"/>
  <c r="GF920" i="68"/>
  <c r="GE920" i="68"/>
  <c r="GD920" i="68"/>
  <c r="GC920" i="68"/>
  <c r="GB920" i="68"/>
  <c r="GA920" i="68"/>
  <c r="FZ920" i="68"/>
  <c r="FY920" i="68"/>
  <c r="FX920" i="68"/>
  <c r="FW920" i="68"/>
  <c r="FV920" i="68"/>
  <c r="FU920" i="68"/>
  <c r="FT920" i="68"/>
  <c r="FS920" i="68"/>
  <c r="FR920" i="68"/>
  <c r="FQ920" i="68"/>
  <c r="FP920" i="68"/>
  <c r="FO920" i="68"/>
  <c r="FN920" i="68"/>
  <c r="FM920" i="68"/>
  <c r="FL920" i="68"/>
  <c r="FK920" i="68"/>
  <c r="FJ920" i="68"/>
  <c r="FI920" i="68"/>
  <c r="FH920" i="68"/>
  <c r="FG920" i="68"/>
  <c r="FF920" i="68"/>
  <c r="FE920" i="68"/>
  <c r="FD920" i="68"/>
  <c r="FC920" i="68"/>
  <c r="FB920" i="68"/>
  <c r="FA920" i="68"/>
  <c r="EZ920" i="68"/>
  <c r="EY920" i="68"/>
  <c r="EX920" i="68"/>
  <c r="EW920" i="68"/>
  <c r="EV920" i="68"/>
  <c r="EU920" i="68"/>
  <c r="ET920" i="68"/>
  <c r="ES920" i="68"/>
  <c r="ER920" i="68"/>
  <c r="EQ920" i="68"/>
  <c r="EP920" i="68"/>
  <c r="EO920" i="68"/>
  <c r="EN920" i="68"/>
  <c r="EM920" i="68"/>
  <c r="EL920" i="68"/>
  <c r="EK920" i="68"/>
  <c r="EJ920" i="68"/>
  <c r="EI920" i="68"/>
  <c r="EH920" i="68"/>
  <c r="EG920" i="68"/>
  <c r="EF920" i="68"/>
  <c r="EE920" i="68"/>
  <c r="ED920" i="68"/>
  <c r="EC920" i="68"/>
  <c r="EB920" i="68"/>
  <c r="EA920" i="68"/>
  <c r="DZ920" i="68"/>
  <c r="DY920" i="68"/>
  <c r="DX920" i="68"/>
  <c r="DW920" i="68"/>
  <c r="DV920" i="68"/>
  <c r="DU920" i="68"/>
  <c r="DT920" i="68"/>
  <c r="DS920" i="68"/>
  <c r="GY919" i="68"/>
  <c r="GH919" i="68"/>
  <c r="FW919" i="68"/>
  <c r="EM919" i="68"/>
  <c r="EA919" i="68"/>
  <c r="CB919" i="68"/>
  <c r="BS919" i="68"/>
  <c r="BQ919" i="68"/>
  <c r="BP919" i="68"/>
  <c r="BO919" i="68"/>
  <c r="BG919" i="68"/>
  <c r="EA915" i="68"/>
  <c r="DZ915" i="68"/>
  <c r="DY915" i="68"/>
  <c r="DX915" i="68"/>
  <c r="DW915" i="68"/>
  <c r="DV915" i="68"/>
  <c r="DU915" i="68"/>
  <c r="DQ915" i="68"/>
  <c r="BQ915" i="68"/>
  <c r="BP915" i="68"/>
  <c r="BO915" i="68"/>
  <c r="BN915" i="68"/>
  <c r="BM915" i="68"/>
  <c r="BL915" i="68"/>
  <c r="BK915" i="68"/>
  <c r="T915" i="68"/>
  <c r="Q915" i="68"/>
  <c r="U915" i="68" s="1"/>
  <c r="EA914" i="68"/>
  <c r="DZ914" i="68"/>
  <c r="DY914" i="68"/>
  <c r="DX914" i="68"/>
  <c r="DW914" i="68"/>
  <c r="DV914" i="68"/>
  <c r="DU914" i="68"/>
  <c r="DT914" i="68"/>
  <c r="DS932" i="68" s="1"/>
  <c r="DQ914" i="68"/>
  <c r="BQ914" i="68"/>
  <c r="BR914" i="68" s="1"/>
  <c r="BP914" i="68"/>
  <c r="BO914" i="68"/>
  <c r="BN914" i="68"/>
  <c r="BM914" i="68"/>
  <c r="BL914" i="68"/>
  <c r="BK914" i="68"/>
  <c r="BJ914" i="68"/>
  <c r="W914" i="68"/>
  <c r="AX914" i="68" s="1"/>
  <c r="T914" i="68"/>
  <c r="AF913" i="68"/>
  <c r="N913" i="68"/>
  <c r="FQ919" i="68" s="1"/>
  <c r="J913" i="68"/>
  <c r="I913" i="68"/>
  <c r="H913" i="68"/>
  <c r="FK919" i="68" s="1"/>
  <c r="E913" i="68"/>
  <c r="CC919" i="68" s="1"/>
  <c r="U899" i="68"/>
  <c r="U898" i="68"/>
  <c r="M913" i="68" s="1"/>
  <c r="GX919" i="68" s="1"/>
  <c r="U897" i="68"/>
  <c r="L913" i="68" s="1"/>
  <c r="GI919" i="68" s="1"/>
  <c r="U896" i="68"/>
  <c r="K913" i="68" s="1"/>
  <c r="U895" i="68"/>
  <c r="U894" i="68"/>
  <c r="U893" i="68"/>
  <c r="U892" i="68"/>
  <c r="G913" i="68" s="1"/>
  <c r="U891" i="68"/>
  <c r="F913" i="68" s="1"/>
  <c r="U890" i="68"/>
  <c r="A884" i="68"/>
  <c r="N877" i="68"/>
  <c r="N876" i="68"/>
  <c r="N875" i="68"/>
  <c r="N874" i="68"/>
  <c r="N873" i="68"/>
  <c r="P871" i="68"/>
  <c r="N871" i="68"/>
  <c r="H869" i="68"/>
  <c r="H868" i="68"/>
  <c r="T867" i="68"/>
  <c r="H866" i="68"/>
  <c r="HJ860" i="68"/>
  <c r="DS860" i="68"/>
  <c r="GO860" i="68" s="1"/>
  <c r="GZ860" i="68" s="1"/>
  <c r="HK859" i="68"/>
  <c r="DS859" i="68"/>
  <c r="GO859" i="68" s="1"/>
  <c r="GZ859" i="68" s="1"/>
  <c r="HF859" i="68" s="1"/>
  <c r="GZ858" i="68"/>
  <c r="GO858" i="68"/>
  <c r="DS858" i="68"/>
  <c r="HH857" i="68"/>
  <c r="DS857" i="68"/>
  <c r="GO857" i="68" s="1"/>
  <c r="GZ857" i="68" s="1"/>
  <c r="DS856" i="68"/>
  <c r="HE855" i="68"/>
  <c r="DS855" i="68"/>
  <c r="GO855" i="68" s="1"/>
  <c r="GZ855" i="68" s="1"/>
  <c r="GL848" i="68"/>
  <c r="GK848" i="68"/>
  <c r="GJ848" i="68"/>
  <c r="GI848" i="68"/>
  <c r="GH848" i="68"/>
  <c r="GG848" i="68"/>
  <c r="GF848" i="68"/>
  <c r="GE848" i="68"/>
  <c r="GD848" i="68"/>
  <c r="GC848" i="68"/>
  <c r="GB848" i="68"/>
  <c r="AX848" i="68"/>
  <c r="DQ848" i="68" s="1"/>
  <c r="AT848" i="68"/>
  <c r="AS848" i="68"/>
  <c r="AR848" i="68"/>
  <c r="AQ848" i="68"/>
  <c r="AP848" i="68"/>
  <c r="AO848" i="68"/>
  <c r="AN848" i="68"/>
  <c r="AM848" i="68"/>
  <c r="AL848" i="68"/>
  <c r="AK848" i="68"/>
  <c r="GK847" i="68"/>
  <c r="GJ847" i="68"/>
  <c r="GI847" i="68"/>
  <c r="GH847" i="68"/>
  <c r="GG847" i="68"/>
  <c r="GF847" i="68"/>
  <c r="GE847" i="68"/>
  <c r="GD847" i="68"/>
  <c r="GC847" i="68"/>
  <c r="GB847" i="68"/>
  <c r="GA847" i="68"/>
  <c r="FZ847" i="68"/>
  <c r="FY847" i="68"/>
  <c r="FX847" i="68"/>
  <c r="FW847" i="68"/>
  <c r="FV847" i="68"/>
  <c r="FU847" i="68"/>
  <c r="FT847" i="68"/>
  <c r="FS847" i="68"/>
  <c r="FR847" i="68"/>
  <c r="DS847" i="68"/>
  <c r="DQ847" i="68"/>
  <c r="AX847" i="68"/>
  <c r="DS848" i="68" s="1"/>
  <c r="AT847" i="68"/>
  <c r="AS847" i="68"/>
  <c r="AR847" i="68"/>
  <c r="AQ847" i="68"/>
  <c r="AP847" i="68"/>
  <c r="AO847" i="68"/>
  <c r="AN847" i="68"/>
  <c r="AM847" i="68"/>
  <c r="AL847" i="68"/>
  <c r="AK847" i="68"/>
  <c r="GK846" i="68"/>
  <c r="GJ846" i="68"/>
  <c r="GI846" i="68"/>
  <c r="GH846" i="68"/>
  <c r="GG846" i="68"/>
  <c r="GF846" i="68"/>
  <c r="GE846" i="68"/>
  <c r="GD846" i="68"/>
  <c r="GC846" i="68"/>
  <c r="GB846" i="68"/>
  <c r="GA846" i="68"/>
  <c r="FZ846" i="68"/>
  <c r="FY846" i="68"/>
  <c r="FX846" i="68"/>
  <c r="FW846" i="68"/>
  <c r="FV846" i="68"/>
  <c r="FU846" i="68"/>
  <c r="FT846" i="68"/>
  <c r="FS846" i="68"/>
  <c r="FR846" i="68"/>
  <c r="FQ846" i="68"/>
  <c r="FP846" i="68"/>
  <c r="FO846" i="68"/>
  <c r="FN846" i="68"/>
  <c r="FM846" i="68"/>
  <c r="FL846" i="68"/>
  <c r="FK846" i="68"/>
  <c r="FJ846" i="68"/>
  <c r="FI846" i="68"/>
  <c r="FH846" i="68"/>
  <c r="DQ846" i="68"/>
  <c r="AX846" i="68"/>
  <c r="AT846" i="68"/>
  <c r="AS846" i="68"/>
  <c r="AR846" i="68"/>
  <c r="AQ846" i="68"/>
  <c r="AP846" i="68"/>
  <c r="AO846" i="68"/>
  <c r="AN846" i="68"/>
  <c r="AM846" i="68"/>
  <c r="AL846" i="68"/>
  <c r="AK846" i="68"/>
  <c r="GK845" i="68"/>
  <c r="GJ845" i="68"/>
  <c r="GI845" i="68"/>
  <c r="GH845" i="68"/>
  <c r="GG845" i="68"/>
  <c r="GF845" i="68"/>
  <c r="GE845" i="68"/>
  <c r="GD845" i="68"/>
  <c r="GC845" i="68"/>
  <c r="GB845" i="68"/>
  <c r="GA845" i="68"/>
  <c r="FZ845" i="68"/>
  <c r="FY845" i="68"/>
  <c r="FX845" i="68"/>
  <c r="FW845" i="68"/>
  <c r="FV845" i="68"/>
  <c r="FU845" i="68"/>
  <c r="FT845" i="68"/>
  <c r="FS845" i="68"/>
  <c r="FR845" i="68"/>
  <c r="FQ845" i="68"/>
  <c r="FP845" i="68"/>
  <c r="FO845" i="68"/>
  <c r="FN845" i="68"/>
  <c r="FM845" i="68"/>
  <c r="FL845" i="68"/>
  <c r="FK845" i="68"/>
  <c r="FJ845" i="68"/>
  <c r="FI845" i="68"/>
  <c r="FH845" i="68"/>
  <c r="FG845" i="68"/>
  <c r="FF845" i="68"/>
  <c r="FE845" i="68"/>
  <c r="FD845" i="68"/>
  <c r="FC845" i="68"/>
  <c r="FB845" i="68"/>
  <c r="FA845" i="68"/>
  <c r="EZ845" i="68"/>
  <c r="EY845" i="68"/>
  <c r="EX845" i="68"/>
  <c r="AX845" i="68"/>
  <c r="DQ845" i="68" s="1"/>
  <c r="AT845" i="68"/>
  <c r="AS845" i="68"/>
  <c r="AR845" i="68"/>
  <c r="AQ845" i="68"/>
  <c r="AP845" i="68"/>
  <c r="AO845" i="68"/>
  <c r="AN845" i="68"/>
  <c r="AM845" i="68"/>
  <c r="AL845" i="68"/>
  <c r="AK845" i="68"/>
  <c r="GK844" i="68"/>
  <c r="GJ844" i="68"/>
  <c r="GI844" i="68"/>
  <c r="GH844" i="68"/>
  <c r="GG844" i="68"/>
  <c r="GF844" i="68"/>
  <c r="GE844" i="68"/>
  <c r="GD844" i="68"/>
  <c r="GC844" i="68"/>
  <c r="GB844" i="68"/>
  <c r="GA844" i="68"/>
  <c r="FZ844" i="68"/>
  <c r="FY844" i="68"/>
  <c r="FX844" i="68"/>
  <c r="FW844" i="68"/>
  <c r="FV844" i="68"/>
  <c r="FU844" i="68"/>
  <c r="FT844" i="68"/>
  <c r="FS844" i="68"/>
  <c r="FR844" i="68"/>
  <c r="FQ844" i="68"/>
  <c r="FP844" i="68"/>
  <c r="FO844" i="68"/>
  <c r="FN844" i="68"/>
  <c r="FM844" i="68"/>
  <c r="FL844" i="68"/>
  <c r="FK844" i="68"/>
  <c r="FJ844" i="68"/>
  <c r="FI844" i="68"/>
  <c r="FH844" i="68"/>
  <c r="FG844" i="68"/>
  <c r="FF844" i="68"/>
  <c r="FE844" i="68"/>
  <c r="FD844" i="68"/>
  <c r="FC844" i="68"/>
  <c r="FB844" i="68"/>
  <c r="FA844" i="68"/>
  <c r="EZ844" i="68"/>
  <c r="EY844" i="68"/>
  <c r="EX844" i="68"/>
  <c r="EW844" i="68"/>
  <c r="EV844" i="68"/>
  <c r="EU844" i="68"/>
  <c r="ET844" i="68"/>
  <c r="ES844" i="68"/>
  <c r="ER844" i="68"/>
  <c r="EQ844" i="68"/>
  <c r="EP844" i="68"/>
  <c r="EO844" i="68"/>
  <c r="EN844" i="68"/>
  <c r="DQ844" i="68"/>
  <c r="AX844" i="68"/>
  <c r="DS845" i="68" s="1"/>
  <c r="AT844" i="68"/>
  <c r="AS844" i="68"/>
  <c r="AR844" i="68"/>
  <c r="AQ844" i="68"/>
  <c r="AP844" i="68"/>
  <c r="AO844" i="68"/>
  <c r="AN844" i="68"/>
  <c r="AM844" i="68"/>
  <c r="AL844" i="68"/>
  <c r="AK844" i="68"/>
  <c r="GK843" i="68"/>
  <c r="GJ843" i="68"/>
  <c r="GI843" i="68"/>
  <c r="GH843" i="68"/>
  <c r="GG843" i="68"/>
  <c r="GF843" i="68"/>
  <c r="GE843" i="68"/>
  <c r="GD843" i="68"/>
  <c r="GC843" i="68"/>
  <c r="GB843" i="68"/>
  <c r="GA843" i="68"/>
  <c r="FZ843" i="68"/>
  <c r="FY843" i="68"/>
  <c r="FX843" i="68"/>
  <c r="FW843" i="68"/>
  <c r="FV843" i="68"/>
  <c r="FU843" i="68"/>
  <c r="FT843" i="68"/>
  <c r="FS843" i="68"/>
  <c r="FR843" i="68"/>
  <c r="FQ843" i="68"/>
  <c r="FP843" i="68"/>
  <c r="FO843" i="68"/>
  <c r="FN843" i="68"/>
  <c r="FM843" i="68"/>
  <c r="FL843" i="68"/>
  <c r="FK843" i="68"/>
  <c r="FJ843" i="68"/>
  <c r="FI843" i="68"/>
  <c r="FH843" i="68"/>
  <c r="FG843" i="68"/>
  <c r="FF843" i="68"/>
  <c r="FE843" i="68"/>
  <c r="FD843" i="68"/>
  <c r="FC843" i="68"/>
  <c r="FB843" i="68"/>
  <c r="FA843" i="68"/>
  <c r="EZ843" i="68"/>
  <c r="EY843" i="68"/>
  <c r="EX843" i="68"/>
  <c r="EW843" i="68"/>
  <c r="EV843" i="68"/>
  <c r="EU843" i="68"/>
  <c r="ET843" i="68"/>
  <c r="ES843" i="68"/>
  <c r="ER843" i="68"/>
  <c r="EQ843" i="68"/>
  <c r="EP843" i="68"/>
  <c r="EO843" i="68"/>
  <c r="EN843" i="68"/>
  <c r="EM843" i="68"/>
  <c r="EL843" i="68"/>
  <c r="EK843" i="68"/>
  <c r="EJ843" i="68"/>
  <c r="EI843" i="68"/>
  <c r="EH843" i="68"/>
  <c r="EG843" i="68"/>
  <c r="EF843" i="68"/>
  <c r="EE843" i="68"/>
  <c r="ED843" i="68"/>
  <c r="AX843" i="68"/>
  <c r="DS844" i="68" s="1"/>
  <c r="AT843" i="68"/>
  <c r="AS843" i="68"/>
  <c r="AR843" i="68"/>
  <c r="AQ843" i="68"/>
  <c r="AP843" i="68"/>
  <c r="AO843" i="68"/>
  <c r="AN843" i="68"/>
  <c r="AM843" i="68"/>
  <c r="AL843" i="68"/>
  <c r="AK843" i="68"/>
  <c r="GK842" i="68"/>
  <c r="GJ842" i="68"/>
  <c r="GI842" i="68"/>
  <c r="GH842" i="68"/>
  <c r="GG842" i="68"/>
  <c r="GF842" i="68"/>
  <c r="GE842" i="68"/>
  <c r="GD842" i="68"/>
  <c r="GC842" i="68"/>
  <c r="GB842" i="68"/>
  <c r="GA842" i="68"/>
  <c r="FZ842" i="68"/>
  <c r="FY842" i="68"/>
  <c r="FX842" i="68"/>
  <c r="FW842" i="68"/>
  <c r="FV842" i="68"/>
  <c r="FU842" i="68"/>
  <c r="FT842" i="68"/>
  <c r="FS842" i="68"/>
  <c r="FR842" i="68"/>
  <c r="FQ842" i="68"/>
  <c r="FP842" i="68"/>
  <c r="FO842" i="68"/>
  <c r="FN842" i="68"/>
  <c r="FM842" i="68"/>
  <c r="FL842" i="68"/>
  <c r="FK842" i="68"/>
  <c r="FJ842" i="68"/>
  <c r="FI842" i="68"/>
  <c r="FH842" i="68"/>
  <c r="FG842" i="68"/>
  <c r="FF842" i="68"/>
  <c r="FE842" i="68"/>
  <c r="FD842" i="68"/>
  <c r="FC842" i="68"/>
  <c r="FB842" i="68"/>
  <c r="FA842" i="68"/>
  <c r="EZ842" i="68"/>
  <c r="EY842" i="68"/>
  <c r="EX842" i="68"/>
  <c r="EW842" i="68"/>
  <c r="EV842" i="68"/>
  <c r="EU842" i="68"/>
  <c r="ET842" i="68"/>
  <c r="ES842" i="68"/>
  <c r="ER842" i="68"/>
  <c r="EQ842" i="68"/>
  <c r="EP842" i="68"/>
  <c r="EO842" i="68"/>
  <c r="EN842" i="68"/>
  <c r="EM842" i="68"/>
  <c r="EL842" i="68"/>
  <c r="EK842" i="68"/>
  <c r="EJ842" i="68"/>
  <c r="EI842" i="68"/>
  <c r="EH842" i="68"/>
  <c r="EG842" i="68"/>
  <c r="EF842" i="68"/>
  <c r="EE842" i="68"/>
  <c r="ED842" i="68"/>
  <c r="EC842" i="68"/>
  <c r="EB842" i="68"/>
  <c r="EA842" i="68"/>
  <c r="DZ842" i="68"/>
  <c r="DY842" i="68"/>
  <c r="DX842" i="68"/>
  <c r="DW842" i="68"/>
  <c r="DV842" i="68"/>
  <c r="DU842" i="68"/>
  <c r="DT842" i="68"/>
  <c r="GK841" i="68"/>
  <c r="GJ841" i="68"/>
  <c r="GI841" i="68"/>
  <c r="GH841" i="68"/>
  <c r="GG841" i="68"/>
  <c r="GF841" i="68"/>
  <c r="GE841" i="68"/>
  <c r="GD841" i="68"/>
  <c r="GC841" i="68"/>
  <c r="GB841" i="68"/>
  <c r="GA841" i="68"/>
  <c r="FZ841" i="68"/>
  <c r="FY841" i="68"/>
  <c r="FX841" i="68"/>
  <c r="FW841" i="68"/>
  <c r="FV841" i="68"/>
  <c r="FU841" i="68"/>
  <c r="FT841" i="68"/>
  <c r="FS841" i="68"/>
  <c r="FR841" i="68"/>
  <c r="FQ841" i="68"/>
  <c r="FP841" i="68"/>
  <c r="FO841" i="68"/>
  <c r="FN841" i="68"/>
  <c r="FM841" i="68"/>
  <c r="FL841" i="68"/>
  <c r="FK841" i="68"/>
  <c r="FJ841" i="68"/>
  <c r="FI841" i="68"/>
  <c r="FH841" i="68"/>
  <c r="FG841" i="68"/>
  <c r="FF841" i="68"/>
  <c r="FE841" i="68"/>
  <c r="FD841" i="68"/>
  <c r="FC841" i="68"/>
  <c r="FB841" i="68"/>
  <c r="FA841" i="68"/>
  <c r="EZ841" i="68"/>
  <c r="EY841" i="68"/>
  <c r="EX841" i="68"/>
  <c r="EW841" i="68"/>
  <c r="EV841" i="68"/>
  <c r="EU841" i="68"/>
  <c r="ET841" i="68"/>
  <c r="ES841" i="68"/>
  <c r="ER841" i="68"/>
  <c r="EQ841" i="68"/>
  <c r="EP841" i="68"/>
  <c r="EO841" i="68"/>
  <c r="EN841" i="68"/>
  <c r="EM841" i="68"/>
  <c r="EL841" i="68"/>
  <c r="EK841" i="68"/>
  <c r="EJ841" i="68"/>
  <c r="EI841" i="68"/>
  <c r="EH841" i="68"/>
  <c r="EG841" i="68"/>
  <c r="EF841" i="68"/>
  <c r="EE841" i="68"/>
  <c r="ED841" i="68"/>
  <c r="EC841" i="68"/>
  <c r="EB841" i="68"/>
  <c r="EA841" i="68"/>
  <c r="DZ841" i="68"/>
  <c r="DY841" i="68"/>
  <c r="DX841" i="68"/>
  <c r="DW841" i="68"/>
  <c r="DV841" i="68"/>
  <c r="DU841" i="68"/>
  <c r="DT841" i="68"/>
  <c r="DS841" i="68"/>
  <c r="GL841" i="68" s="1"/>
  <c r="GP840" i="68"/>
  <c r="GB840" i="68"/>
  <c r="FZ840" i="68"/>
  <c r="FP840" i="68"/>
  <c r="FN840" i="68"/>
  <c r="FM840" i="68"/>
  <c r="ED840" i="68"/>
  <c r="EC840" i="68"/>
  <c r="DT840" i="68"/>
  <c r="DO840" i="68"/>
  <c r="DE840" i="68"/>
  <c r="DC840" i="68"/>
  <c r="DB840" i="68"/>
  <c r="BS840" i="68"/>
  <c r="BR840" i="68"/>
  <c r="BI840" i="68"/>
  <c r="BG840" i="68"/>
  <c r="AS840" i="68"/>
  <c r="AQ840" i="68"/>
  <c r="AP840" i="68"/>
  <c r="EA836" i="68"/>
  <c r="DZ836" i="68"/>
  <c r="DY836" i="68"/>
  <c r="DX836" i="68"/>
  <c r="DW836" i="68"/>
  <c r="DV836" i="68"/>
  <c r="DU836" i="68"/>
  <c r="DQ836" i="68"/>
  <c r="BQ836" i="68"/>
  <c r="BP836" i="68"/>
  <c r="BO836" i="68"/>
  <c r="BN836" i="68"/>
  <c r="BM836" i="68"/>
  <c r="BL836" i="68"/>
  <c r="BK836" i="68"/>
  <c r="AG836" i="68"/>
  <c r="V836" i="68"/>
  <c r="AF836" i="68" s="1"/>
  <c r="U836" i="68"/>
  <c r="T836" i="68"/>
  <c r="Q836" i="68"/>
  <c r="EA835" i="68"/>
  <c r="DZ835" i="68"/>
  <c r="DY835" i="68"/>
  <c r="DX835" i="68"/>
  <c r="DW835" i="68"/>
  <c r="DV835" i="68"/>
  <c r="DU835" i="68"/>
  <c r="DT835" i="68"/>
  <c r="DS853" i="68" s="1"/>
  <c r="DQ835" i="68"/>
  <c r="BR835" i="68"/>
  <c r="BQ835" i="68"/>
  <c r="BP835" i="68"/>
  <c r="BO835" i="68"/>
  <c r="BN835" i="68"/>
  <c r="BM835" i="68"/>
  <c r="BL835" i="68"/>
  <c r="BK835" i="68"/>
  <c r="BJ835" i="68"/>
  <c r="W835" i="68"/>
  <c r="AX835" i="68" s="1"/>
  <c r="T835" i="68"/>
  <c r="AG834" i="68"/>
  <c r="AE834" i="68"/>
  <c r="AD834" i="68"/>
  <c r="M834" i="68"/>
  <c r="K834" i="68"/>
  <c r="J834" i="68"/>
  <c r="I834" i="68"/>
  <c r="H834" i="68"/>
  <c r="E834" i="68"/>
  <c r="FH840" i="68" s="1"/>
  <c r="U820" i="68"/>
  <c r="N834" i="68" s="1"/>
  <c r="U819" i="68"/>
  <c r="U818" i="68"/>
  <c r="L834" i="68" s="1"/>
  <c r="U817" i="68"/>
  <c r="U816" i="68"/>
  <c r="U815" i="68"/>
  <c r="U814" i="68"/>
  <c r="U813" i="68"/>
  <c r="G834" i="68" s="1"/>
  <c r="U812" i="68"/>
  <c r="F834" i="68" s="1"/>
  <c r="U811" i="68"/>
  <c r="A805" i="68"/>
  <c r="N798" i="68"/>
  <c r="N797" i="68"/>
  <c r="N796" i="68"/>
  <c r="N795" i="68"/>
  <c r="N794" i="68"/>
  <c r="P792" i="68"/>
  <c r="N792" i="68"/>
  <c r="H790" i="68"/>
  <c r="H789" i="68"/>
  <c r="T788" i="68"/>
  <c r="H787" i="68"/>
  <c r="DS781" i="68"/>
  <c r="GO781" i="68" s="1"/>
  <c r="GZ781" i="68" s="1"/>
  <c r="DS780" i="68"/>
  <c r="GO780" i="68" s="1"/>
  <c r="GZ780" i="68" s="1"/>
  <c r="DS779" i="68"/>
  <c r="GO779" i="68" s="1"/>
  <c r="GZ779" i="68" s="1"/>
  <c r="DS778" i="68"/>
  <c r="GO778" i="68" s="1"/>
  <c r="GZ778" i="68" s="1"/>
  <c r="HF778" i="68" s="1"/>
  <c r="HE777" i="68"/>
  <c r="DS777" i="68"/>
  <c r="GO777" i="68" s="1"/>
  <c r="GZ777" i="68" s="1"/>
  <c r="DS776" i="68"/>
  <c r="GO776" i="68" s="1"/>
  <c r="GZ776" i="68" s="1"/>
  <c r="GK769" i="68"/>
  <c r="GJ769" i="68"/>
  <c r="GI769" i="68"/>
  <c r="GH769" i="68"/>
  <c r="GG769" i="68"/>
  <c r="GF769" i="68"/>
  <c r="GE769" i="68"/>
  <c r="GD769" i="68"/>
  <c r="GC769" i="68"/>
  <c r="GB769" i="68"/>
  <c r="AX769" i="68"/>
  <c r="DQ769" i="68" s="1"/>
  <c r="AT769" i="68"/>
  <c r="AS769" i="68"/>
  <c r="AR769" i="68"/>
  <c r="AQ769" i="68"/>
  <c r="AP769" i="68"/>
  <c r="AO769" i="68"/>
  <c r="AN769" i="68"/>
  <c r="AM769" i="68"/>
  <c r="AL769" i="68"/>
  <c r="AK769" i="68"/>
  <c r="GK768" i="68"/>
  <c r="GJ768" i="68"/>
  <c r="GI768" i="68"/>
  <c r="GH768" i="68"/>
  <c r="GG768" i="68"/>
  <c r="GF768" i="68"/>
  <c r="GE768" i="68"/>
  <c r="GD768" i="68"/>
  <c r="GC768" i="68"/>
  <c r="GB768" i="68"/>
  <c r="GA768" i="68"/>
  <c r="FZ768" i="68"/>
  <c r="FY768" i="68"/>
  <c r="FX768" i="68"/>
  <c r="FW768" i="68"/>
  <c r="FV768" i="68"/>
  <c r="FU768" i="68"/>
  <c r="FT768" i="68"/>
  <c r="FS768" i="68"/>
  <c r="FR768" i="68"/>
  <c r="DQ768" i="68"/>
  <c r="AX768" i="68"/>
  <c r="DS769" i="68" s="1"/>
  <c r="AT768" i="68"/>
  <c r="AS768" i="68"/>
  <c r="AR768" i="68"/>
  <c r="AQ768" i="68"/>
  <c r="AP768" i="68"/>
  <c r="AO768" i="68"/>
  <c r="AN768" i="68"/>
  <c r="AM768" i="68"/>
  <c r="AL768" i="68"/>
  <c r="AK768" i="68"/>
  <c r="GK767" i="68"/>
  <c r="GJ767" i="68"/>
  <c r="GI767" i="68"/>
  <c r="GH767" i="68"/>
  <c r="GG767" i="68"/>
  <c r="GF767" i="68"/>
  <c r="GE767" i="68"/>
  <c r="GD767" i="68"/>
  <c r="GC767" i="68"/>
  <c r="GB767" i="68"/>
  <c r="GA767" i="68"/>
  <c r="FZ767" i="68"/>
  <c r="FY767" i="68"/>
  <c r="FX767" i="68"/>
  <c r="FW767" i="68"/>
  <c r="FV767" i="68"/>
  <c r="FU767" i="68"/>
  <c r="FT767" i="68"/>
  <c r="FS767" i="68"/>
  <c r="FR767" i="68"/>
  <c r="FQ767" i="68"/>
  <c r="FP767" i="68"/>
  <c r="FO767" i="68"/>
  <c r="FN767" i="68"/>
  <c r="FM767" i="68"/>
  <c r="FL767" i="68"/>
  <c r="FK767" i="68"/>
  <c r="FJ767" i="68"/>
  <c r="FI767" i="68"/>
  <c r="FH767" i="68"/>
  <c r="AX767" i="68"/>
  <c r="DQ767" i="68" s="1"/>
  <c r="AT767" i="68"/>
  <c r="AS767" i="68"/>
  <c r="AR767" i="68"/>
  <c r="AQ767" i="68"/>
  <c r="AP767" i="68"/>
  <c r="AO767" i="68"/>
  <c r="AN767" i="68"/>
  <c r="AM767" i="68"/>
  <c r="AL767" i="68"/>
  <c r="AK767" i="68"/>
  <c r="GK766" i="68"/>
  <c r="GJ766" i="68"/>
  <c r="GI766" i="68"/>
  <c r="GH766" i="68"/>
  <c r="GG766" i="68"/>
  <c r="GF766" i="68"/>
  <c r="GE766" i="68"/>
  <c r="GD766" i="68"/>
  <c r="GC766" i="68"/>
  <c r="GB766" i="68"/>
  <c r="GA766" i="68"/>
  <c r="FZ766" i="68"/>
  <c r="FY766" i="68"/>
  <c r="FX766" i="68"/>
  <c r="FW766" i="68"/>
  <c r="FV766" i="68"/>
  <c r="FU766" i="68"/>
  <c r="FT766" i="68"/>
  <c r="FS766" i="68"/>
  <c r="FR766" i="68"/>
  <c r="FQ766" i="68"/>
  <c r="FP766" i="68"/>
  <c r="FO766" i="68"/>
  <c r="FN766" i="68"/>
  <c r="FM766" i="68"/>
  <c r="FL766" i="68"/>
  <c r="FK766" i="68"/>
  <c r="FJ766" i="68"/>
  <c r="FI766" i="68"/>
  <c r="FH766" i="68"/>
  <c r="FG766" i="68"/>
  <c r="FF766" i="68"/>
  <c r="FE766" i="68"/>
  <c r="FD766" i="68"/>
  <c r="FC766" i="68"/>
  <c r="FB766" i="68"/>
  <c r="FA766" i="68"/>
  <c r="EZ766" i="68"/>
  <c r="EY766" i="68"/>
  <c r="EX766" i="68"/>
  <c r="AX766" i="68"/>
  <c r="DS766" i="68" s="1"/>
  <c r="AT766" i="68"/>
  <c r="AS766" i="68"/>
  <c r="AR766" i="68"/>
  <c r="AQ766" i="68"/>
  <c r="AP766" i="68"/>
  <c r="AO766" i="68"/>
  <c r="AN766" i="68"/>
  <c r="AM766" i="68"/>
  <c r="AL766" i="68"/>
  <c r="AK766" i="68"/>
  <c r="GK765" i="68"/>
  <c r="GJ765" i="68"/>
  <c r="GI765" i="68"/>
  <c r="GH765" i="68"/>
  <c r="GG765" i="68"/>
  <c r="GF765" i="68"/>
  <c r="GE765" i="68"/>
  <c r="GD765" i="68"/>
  <c r="GC765" i="68"/>
  <c r="GB765" i="68"/>
  <c r="GA765" i="68"/>
  <c r="FZ765" i="68"/>
  <c r="FY765" i="68"/>
  <c r="FX765" i="68"/>
  <c r="FW765" i="68"/>
  <c r="FV765" i="68"/>
  <c r="FU765" i="68"/>
  <c r="FT765" i="68"/>
  <c r="FS765" i="68"/>
  <c r="FR765" i="68"/>
  <c r="FQ765" i="68"/>
  <c r="FP765" i="68"/>
  <c r="FO765" i="68"/>
  <c r="FN765" i="68"/>
  <c r="FM765" i="68"/>
  <c r="FL765" i="68"/>
  <c r="FK765" i="68"/>
  <c r="FJ765" i="68"/>
  <c r="FI765" i="68"/>
  <c r="FH765" i="68"/>
  <c r="FG765" i="68"/>
  <c r="FF765" i="68"/>
  <c r="FE765" i="68"/>
  <c r="FD765" i="68"/>
  <c r="FC765" i="68"/>
  <c r="FB765" i="68"/>
  <c r="FA765" i="68"/>
  <c r="EZ765" i="68"/>
  <c r="EY765" i="68"/>
  <c r="EX765" i="68"/>
  <c r="EW765" i="68"/>
  <c r="EV765" i="68"/>
  <c r="EU765" i="68"/>
  <c r="ET765" i="68"/>
  <c r="ES765" i="68"/>
  <c r="ER765" i="68"/>
  <c r="EQ765" i="68"/>
  <c r="EP765" i="68"/>
  <c r="EO765" i="68"/>
  <c r="EN765" i="68"/>
  <c r="AX765" i="68"/>
  <c r="DQ765" i="68" s="1"/>
  <c r="AT765" i="68"/>
  <c r="AS765" i="68"/>
  <c r="AR765" i="68"/>
  <c r="AQ765" i="68"/>
  <c r="AP765" i="68"/>
  <c r="AO765" i="68"/>
  <c r="AN765" i="68"/>
  <c r="AM765" i="68"/>
  <c r="AL765" i="68"/>
  <c r="AK765" i="68"/>
  <c r="GK764" i="68"/>
  <c r="GJ764" i="68"/>
  <c r="GI764" i="68"/>
  <c r="GH764" i="68"/>
  <c r="GG764" i="68"/>
  <c r="GF764" i="68"/>
  <c r="GE764" i="68"/>
  <c r="GD764" i="68"/>
  <c r="GC764" i="68"/>
  <c r="GB764" i="68"/>
  <c r="GA764" i="68"/>
  <c r="FZ764" i="68"/>
  <c r="FY764" i="68"/>
  <c r="FX764" i="68"/>
  <c r="FW764" i="68"/>
  <c r="FV764" i="68"/>
  <c r="FU764" i="68"/>
  <c r="FT764" i="68"/>
  <c r="FS764" i="68"/>
  <c r="FR764" i="68"/>
  <c r="FQ764" i="68"/>
  <c r="FP764" i="68"/>
  <c r="FO764" i="68"/>
  <c r="FN764" i="68"/>
  <c r="FM764" i="68"/>
  <c r="FL764" i="68"/>
  <c r="FK764" i="68"/>
  <c r="FJ764" i="68"/>
  <c r="FI764" i="68"/>
  <c r="FH764" i="68"/>
  <c r="FG764" i="68"/>
  <c r="FF764" i="68"/>
  <c r="FE764" i="68"/>
  <c r="FD764" i="68"/>
  <c r="FC764" i="68"/>
  <c r="FB764" i="68"/>
  <c r="FA764" i="68"/>
  <c r="EZ764" i="68"/>
  <c r="EY764" i="68"/>
  <c r="EX764" i="68"/>
  <c r="EW764" i="68"/>
  <c r="EV764" i="68"/>
  <c r="EU764" i="68"/>
  <c r="ET764" i="68"/>
  <c r="ES764" i="68"/>
  <c r="ER764" i="68"/>
  <c r="EQ764" i="68"/>
  <c r="EP764" i="68"/>
  <c r="EO764" i="68"/>
  <c r="EN764" i="68"/>
  <c r="EM764" i="68"/>
  <c r="EL764" i="68"/>
  <c r="EK764" i="68"/>
  <c r="EJ764" i="68"/>
  <c r="EI764" i="68"/>
  <c r="EH764" i="68"/>
  <c r="EG764" i="68"/>
  <c r="EF764" i="68"/>
  <c r="EE764" i="68"/>
  <c r="ED764" i="68"/>
  <c r="AX764" i="68"/>
  <c r="DQ764" i="68" s="1"/>
  <c r="AT764" i="68"/>
  <c r="AS764" i="68"/>
  <c r="AR764" i="68"/>
  <c r="AQ764" i="68"/>
  <c r="AP764" i="68"/>
  <c r="AO764" i="68"/>
  <c r="AN764" i="68"/>
  <c r="AM764" i="68"/>
  <c r="AL764" i="68"/>
  <c r="AK764" i="68"/>
  <c r="GK763" i="68"/>
  <c r="GJ763" i="68"/>
  <c r="GI763" i="68"/>
  <c r="GH763" i="68"/>
  <c r="GG763" i="68"/>
  <c r="GF763" i="68"/>
  <c r="GE763" i="68"/>
  <c r="GD763" i="68"/>
  <c r="GC763" i="68"/>
  <c r="GB763" i="68"/>
  <c r="GA763" i="68"/>
  <c r="FZ763" i="68"/>
  <c r="FY763" i="68"/>
  <c r="FX763" i="68"/>
  <c r="FW763" i="68"/>
  <c r="FV763" i="68"/>
  <c r="FU763" i="68"/>
  <c r="FT763" i="68"/>
  <c r="FS763" i="68"/>
  <c r="FR763" i="68"/>
  <c r="FQ763" i="68"/>
  <c r="FP763" i="68"/>
  <c r="FO763" i="68"/>
  <c r="FN763" i="68"/>
  <c r="FM763" i="68"/>
  <c r="FL763" i="68"/>
  <c r="FK763" i="68"/>
  <c r="FJ763" i="68"/>
  <c r="FI763" i="68"/>
  <c r="FH763" i="68"/>
  <c r="FG763" i="68"/>
  <c r="FF763" i="68"/>
  <c r="FE763" i="68"/>
  <c r="FD763" i="68"/>
  <c r="FC763" i="68"/>
  <c r="FB763" i="68"/>
  <c r="FA763" i="68"/>
  <c r="EZ763" i="68"/>
  <c r="EY763" i="68"/>
  <c r="EX763" i="68"/>
  <c r="EW763" i="68"/>
  <c r="EV763" i="68"/>
  <c r="EU763" i="68"/>
  <c r="ET763" i="68"/>
  <c r="ES763" i="68"/>
  <c r="ER763" i="68"/>
  <c r="EQ763" i="68"/>
  <c r="EP763" i="68"/>
  <c r="EO763" i="68"/>
  <c r="EN763" i="68"/>
  <c r="EM763" i="68"/>
  <c r="EL763" i="68"/>
  <c r="EK763" i="68"/>
  <c r="EJ763" i="68"/>
  <c r="EI763" i="68"/>
  <c r="EH763" i="68"/>
  <c r="EG763" i="68"/>
  <c r="EF763" i="68"/>
  <c r="EE763" i="68"/>
  <c r="ED763" i="68"/>
  <c r="EC763" i="68"/>
  <c r="EB763" i="68"/>
  <c r="EA763" i="68"/>
  <c r="DZ763" i="68"/>
  <c r="DY763" i="68"/>
  <c r="DX763" i="68"/>
  <c r="DW763" i="68"/>
  <c r="DV763" i="68"/>
  <c r="DU763" i="68"/>
  <c r="DT763" i="68"/>
  <c r="AM763" i="68"/>
  <c r="AK763" i="68"/>
  <c r="GK762" i="68"/>
  <c r="GJ762" i="68"/>
  <c r="GI762" i="68"/>
  <c r="GH762" i="68"/>
  <c r="GG762" i="68"/>
  <c r="GF762" i="68"/>
  <c r="GE762" i="68"/>
  <c r="GD762" i="68"/>
  <c r="GC762" i="68"/>
  <c r="GB762" i="68"/>
  <c r="GA762" i="68"/>
  <c r="FZ762" i="68"/>
  <c r="FY762" i="68"/>
  <c r="FX762" i="68"/>
  <c r="FW762" i="68"/>
  <c r="FV762" i="68"/>
  <c r="FU762" i="68"/>
  <c r="FT762" i="68"/>
  <c r="FS762" i="68"/>
  <c r="FR762" i="68"/>
  <c r="FQ762" i="68"/>
  <c r="FP762" i="68"/>
  <c r="FO762" i="68"/>
  <c r="FN762" i="68"/>
  <c r="FM762" i="68"/>
  <c r="FL762" i="68"/>
  <c r="FK762" i="68"/>
  <c r="FJ762" i="68"/>
  <c r="FI762" i="68"/>
  <c r="FH762" i="68"/>
  <c r="FG762" i="68"/>
  <c r="FF762" i="68"/>
  <c r="FE762" i="68"/>
  <c r="FD762" i="68"/>
  <c r="FC762" i="68"/>
  <c r="FB762" i="68"/>
  <c r="FA762" i="68"/>
  <c r="EZ762" i="68"/>
  <c r="EY762" i="68"/>
  <c r="EX762" i="68"/>
  <c r="EW762" i="68"/>
  <c r="EV762" i="68"/>
  <c r="EU762" i="68"/>
  <c r="ET762" i="68"/>
  <c r="ES762" i="68"/>
  <c r="ER762" i="68"/>
  <c r="EQ762" i="68"/>
  <c r="EP762" i="68"/>
  <c r="EO762" i="68"/>
  <c r="EN762" i="68"/>
  <c r="EM762" i="68"/>
  <c r="EL762" i="68"/>
  <c r="EK762" i="68"/>
  <c r="EJ762" i="68"/>
  <c r="EI762" i="68"/>
  <c r="EH762" i="68"/>
  <c r="EG762" i="68"/>
  <c r="EF762" i="68"/>
  <c r="EE762" i="68"/>
  <c r="ED762" i="68"/>
  <c r="EC762" i="68"/>
  <c r="EB762" i="68"/>
  <c r="EA762" i="68"/>
  <c r="DZ762" i="68"/>
  <c r="DY762" i="68"/>
  <c r="DX762" i="68"/>
  <c r="DW762" i="68"/>
  <c r="DV762" i="68"/>
  <c r="DU762" i="68"/>
  <c r="DT762" i="68"/>
  <c r="DS762" i="68"/>
  <c r="DS793" i="68" s="1"/>
  <c r="AX762" i="68"/>
  <c r="GJ761" i="68"/>
  <c r="FZ761" i="68"/>
  <c r="FL761" i="68"/>
  <c r="EB761" i="68"/>
  <c r="DO761" i="68"/>
  <c r="DA761" i="68"/>
  <c r="BQ761" i="68"/>
  <c r="BG761" i="68"/>
  <c r="AO761" i="68"/>
  <c r="EA757" i="68"/>
  <c r="DZ757" i="68"/>
  <c r="DY757" i="68"/>
  <c r="DX757" i="68"/>
  <c r="DW757" i="68"/>
  <c r="DV757" i="68"/>
  <c r="DU757" i="68"/>
  <c r="DQ757" i="68"/>
  <c r="BQ757" i="68"/>
  <c r="BP757" i="68"/>
  <c r="BO757" i="68"/>
  <c r="BN757" i="68"/>
  <c r="BM757" i="68"/>
  <c r="BL757" i="68"/>
  <c r="BK757" i="68"/>
  <c r="T757" i="68"/>
  <c r="AT763" i="68" s="1"/>
  <c r="Q757" i="68"/>
  <c r="U757" i="68" s="1"/>
  <c r="EA756" i="68"/>
  <c r="DZ756" i="68"/>
  <c r="DY756" i="68"/>
  <c r="DX756" i="68"/>
  <c r="DW756" i="68"/>
  <c r="DV756" i="68"/>
  <c r="DU756" i="68"/>
  <c r="DT756" i="68"/>
  <c r="DS774" i="68" s="1"/>
  <c r="DQ756" i="68"/>
  <c r="BQ756" i="68"/>
  <c r="BP756" i="68"/>
  <c r="BO756" i="68"/>
  <c r="BR756" i="68" s="1"/>
  <c r="BN756" i="68"/>
  <c r="BM756" i="68"/>
  <c r="BL756" i="68"/>
  <c r="BK756" i="68"/>
  <c r="BJ756" i="68"/>
  <c r="AX756" i="68"/>
  <c r="AY756" i="68" s="1"/>
  <c r="W756" i="68"/>
  <c r="T756" i="68"/>
  <c r="AF755" i="68"/>
  <c r="AC755" i="68"/>
  <c r="N755" i="68"/>
  <c r="FQ761" i="68" s="1"/>
  <c r="M755" i="68"/>
  <c r="FP761" i="68" s="1"/>
  <c r="L755" i="68"/>
  <c r="FO761" i="68" s="1"/>
  <c r="J755" i="68"/>
  <c r="FM761" i="68" s="1"/>
  <c r="I755" i="68"/>
  <c r="FV761" i="68" s="1"/>
  <c r="G755" i="68"/>
  <c r="EP761" i="68" s="1"/>
  <c r="U741" i="68"/>
  <c r="U740" i="68"/>
  <c r="U739" i="68"/>
  <c r="U738" i="68"/>
  <c r="K755" i="68" s="1"/>
  <c r="U737" i="68"/>
  <c r="U736" i="68"/>
  <c r="U735" i="68"/>
  <c r="H755" i="68" s="1"/>
  <c r="U734" i="68"/>
  <c r="U733" i="68"/>
  <c r="F755" i="68" s="1"/>
  <c r="U732" i="68"/>
  <c r="E755" i="68" s="1"/>
  <c r="A726" i="68"/>
  <c r="N719" i="68"/>
  <c r="N718" i="68"/>
  <c r="N717" i="68"/>
  <c r="N716" i="68"/>
  <c r="N715" i="68"/>
  <c r="P713" i="68"/>
  <c r="N713" i="68"/>
  <c r="H711" i="68"/>
  <c r="H710" i="68"/>
  <c r="T709" i="68"/>
  <c r="H708" i="68"/>
  <c r="DS702" i="68"/>
  <c r="DS701" i="68"/>
  <c r="DS700" i="68"/>
  <c r="GO700" i="68" s="1"/>
  <c r="GZ700" i="68" s="1"/>
  <c r="HH699" i="68"/>
  <c r="HF699" i="68"/>
  <c r="HE699" i="68"/>
  <c r="DS699" i="68"/>
  <c r="GO699" i="68" s="1"/>
  <c r="GZ699" i="68" s="1"/>
  <c r="DS698" i="68"/>
  <c r="GO698" i="68" s="1"/>
  <c r="GZ698" i="68" s="1"/>
  <c r="GO697" i="68"/>
  <c r="GZ697" i="68" s="1"/>
  <c r="DS697" i="68"/>
  <c r="FT694" i="68"/>
  <c r="GK690" i="68"/>
  <c r="GJ690" i="68"/>
  <c r="GI690" i="68"/>
  <c r="GH690" i="68"/>
  <c r="GG690" i="68"/>
  <c r="GF690" i="68"/>
  <c r="GE690" i="68"/>
  <c r="GD690" i="68"/>
  <c r="GC690" i="68"/>
  <c r="GB690" i="68"/>
  <c r="AX690" i="68"/>
  <c r="DQ690" i="68" s="1"/>
  <c r="AT690" i="68"/>
  <c r="AS690" i="68"/>
  <c r="AR690" i="68"/>
  <c r="AQ690" i="68"/>
  <c r="AP690" i="68"/>
  <c r="AO690" i="68"/>
  <c r="AN690" i="68"/>
  <c r="AM690" i="68"/>
  <c r="AL690" i="68"/>
  <c r="AK690" i="68"/>
  <c r="GK689" i="68"/>
  <c r="GJ689" i="68"/>
  <c r="GI689" i="68"/>
  <c r="GH689" i="68"/>
  <c r="GG689" i="68"/>
  <c r="GF689" i="68"/>
  <c r="GE689" i="68"/>
  <c r="GD689" i="68"/>
  <c r="GC689" i="68"/>
  <c r="GB689" i="68"/>
  <c r="GA689" i="68"/>
  <c r="FZ689" i="68"/>
  <c r="FY689" i="68"/>
  <c r="FX689" i="68"/>
  <c r="FW689" i="68"/>
  <c r="FV689" i="68"/>
  <c r="FU689" i="68"/>
  <c r="FT689" i="68"/>
  <c r="FS689" i="68"/>
  <c r="FR689" i="68"/>
  <c r="AX689" i="68"/>
  <c r="DQ689" i="68" s="1"/>
  <c r="AT689" i="68"/>
  <c r="AS689" i="68"/>
  <c r="AR689" i="68"/>
  <c r="AQ689" i="68"/>
  <c r="AP689" i="68"/>
  <c r="AO689" i="68"/>
  <c r="AN689" i="68"/>
  <c r="AM689" i="68"/>
  <c r="AL689" i="68"/>
  <c r="AK689" i="68"/>
  <c r="GL688" i="68"/>
  <c r="GK688" i="68"/>
  <c r="GJ688" i="68"/>
  <c r="GI688" i="68"/>
  <c r="GH688" i="68"/>
  <c r="GG688" i="68"/>
  <c r="GF688" i="68"/>
  <c r="GE688" i="68"/>
  <c r="GD688" i="68"/>
  <c r="GC688" i="68"/>
  <c r="GB688" i="68"/>
  <c r="GA688" i="68"/>
  <c r="FZ688" i="68"/>
  <c r="FY688" i="68"/>
  <c r="FX688" i="68"/>
  <c r="FW688" i="68"/>
  <c r="FV688" i="68"/>
  <c r="FU688" i="68"/>
  <c r="FT688" i="68"/>
  <c r="FS688" i="68"/>
  <c r="FR688" i="68"/>
  <c r="FQ688" i="68"/>
  <c r="FP688" i="68"/>
  <c r="FO688" i="68"/>
  <c r="FN688" i="68"/>
  <c r="FM688" i="68"/>
  <c r="FL688" i="68"/>
  <c r="FK688" i="68"/>
  <c r="FJ688" i="68"/>
  <c r="FI688" i="68"/>
  <c r="FH688" i="68"/>
  <c r="DQ688" i="68"/>
  <c r="AX688" i="68"/>
  <c r="DS689" i="68" s="1"/>
  <c r="AT688" i="68"/>
  <c r="AS688" i="68"/>
  <c r="AR688" i="68"/>
  <c r="AQ688" i="68"/>
  <c r="AP688" i="68"/>
  <c r="AO688" i="68"/>
  <c r="AN688" i="68"/>
  <c r="AM688" i="68"/>
  <c r="AL688" i="68"/>
  <c r="AK688" i="68"/>
  <c r="GK687" i="68"/>
  <c r="GJ687" i="68"/>
  <c r="GI687" i="68"/>
  <c r="GH687" i="68"/>
  <c r="GG687" i="68"/>
  <c r="GF687" i="68"/>
  <c r="GE687" i="68"/>
  <c r="GD687" i="68"/>
  <c r="GC687" i="68"/>
  <c r="GB687" i="68"/>
  <c r="GA687" i="68"/>
  <c r="FZ687" i="68"/>
  <c r="FY687" i="68"/>
  <c r="FX687" i="68"/>
  <c r="FW687" i="68"/>
  <c r="FV687" i="68"/>
  <c r="FU687" i="68"/>
  <c r="FT687" i="68"/>
  <c r="FS687" i="68"/>
  <c r="FR687" i="68"/>
  <c r="FQ687" i="68"/>
  <c r="FP687" i="68"/>
  <c r="FO687" i="68"/>
  <c r="FN687" i="68"/>
  <c r="FM687" i="68"/>
  <c r="FL687" i="68"/>
  <c r="FK687" i="68"/>
  <c r="FJ687" i="68"/>
  <c r="FI687" i="68"/>
  <c r="FH687" i="68"/>
  <c r="FG687" i="68"/>
  <c r="FF687" i="68"/>
  <c r="FE687" i="68"/>
  <c r="FD687" i="68"/>
  <c r="FC687" i="68"/>
  <c r="FB687" i="68"/>
  <c r="FA687" i="68"/>
  <c r="EZ687" i="68"/>
  <c r="EY687" i="68"/>
  <c r="EX687" i="68"/>
  <c r="DQ687" i="68"/>
  <c r="AX687" i="68"/>
  <c r="DS688" i="68" s="1"/>
  <c r="AT687" i="68"/>
  <c r="AS687" i="68"/>
  <c r="AR687" i="68"/>
  <c r="AQ687" i="68"/>
  <c r="AP687" i="68"/>
  <c r="AO687" i="68"/>
  <c r="AN687" i="68"/>
  <c r="AM687" i="68"/>
  <c r="AL687" i="68"/>
  <c r="AK687" i="68"/>
  <c r="GK686" i="68"/>
  <c r="GJ686" i="68"/>
  <c r="GI686" i="68"/>
  <c r="GH686" i="68"/>
  <c r="GG686" i="68"/>
  <c r="GF686" i="68"/>
  <c r="GE686" i="68"/>
  <c r="GD686" i="68"/>
  <c r="GC686" i="68"/>
  <c r="GB686" i="68"/>
  <c r="GA686" i="68"/>
  <c r="FZ686" i="68"/>
  <c r="FY686" i="68"/>
  <c r="FX686" i="68"/>
  <c r="FW686" i="68"/>
  <c r="FV686" i="68"/>
  <c r="FU686" i="68"/>
  <c r="FT686" i="68"/>
  <c r="FS686" i="68"/>
  <c r="FR686" i="68"/>
  <c r="FQ686" i="68"/>
  <c r="FP686" i="68"/>
  <c r="FO686" i="68"/>
  <c r="FN686" i="68"/>
  <c r="FM686" i="68"/>
  <c r="FL686" i="68"/>
  <c r="FK686" i="68"/>
  <c r="FJ686" i="68"/>
  <c r="FI686" i="68"/>
  <c r="FH686" i="68"/>
  <c r="FG686" i="68"/>
  <c r="FF686" i="68"/>
  <c r="FE686" i="68"/>
  <c r="FD686" i="68"/>
  <c r="FC686" i="68"/>
  <c r="FB686" i="68"/>
  <c r="FA686" i="68"/>
  <c r="EZ686" i="68"/>
  <c r="EY686" i="68"/>
  <c r="EX686" i="68"/>
  <c r="EW686" i="68"/>
  <c r="EV686" i="68"/>
  <c r="EU686" i="68"/>
  <c r="ET686" i="68"/>
  <c r="ES686" i="68"/>
  <c r="ER686" i="68"/>
  <c r="EQ686" i="68"/>
  <c r="EP686" i="68"/>
  <c r="EO686" i="68"/>
  <c r="EN686" i="68"/>
  <c r="AX686" i="68"/>
  <c r="DQ686" i="68" s="1"/>
  <c r="AT686" i="68"/>
  <c r="AS686" i="68"/>
  <c r="AR686" i="68"/>
  <c r="AQ686" i="68"/>
  <c r="AP686" i="68"/>
  <c r="AO686" i="68"/>
  <c r="AN686" i="68"/>
  <c r="AM686" i="68"/>
  <c r="AL686" i="68"/>
  <c r="AK686" i="68"/>
  <c r="GK685" i="68"/>
  <c r="GJ685" i="68"/>
  <c r="GI685" i="68"/>
  <c r="GH685" i="68"/>
  <c r="GG685" i="68"/>
  <c r="GF685" i="68"/>
  <c r="GE685" i="68"/>
  <c r="GD685" i="68"/>
  <c r="GC685" i="68"/>
  <c r="GB685" i="68"/>
  <c r="GA685" i="68"/>
  <c r="FZ685" i="68"/>
  <c r="FY685" i="68"/>
  <c r="FX685" i="68"/>
  <c r="FW685" i="68"/>
  <c r="FV685" i="68"/>
  <c r="FU685" i="68"/>
  <c r="FT685" i="68"/>
  <c r="FS685" i="68"/>
  <c r="FR685" i="68"/>
  <c r="FQ685" i="68"/>
  <c r="FP685" i="68"/>
  <c r="FO685" i="68"/>
  <c r="FN685" i="68"/>
  <c r="FM685" i="68"/>
  <c r="FL685" i="68"/>
  <c r="FK685" i="68"/>
  <c r="FJ685" i="68"/>
  <c r="FI685" i="68"/>
  <c r="FH685" i="68"/>
  <c r="FG685" i="68"/>
  <c r="FF685" i="68"/>
  <c r="FE685" i="68"/>
  <c r="FD685" i="68"/>
  <c r="FC685" i="68"/>
  <c r="FB685" i="68"/>
  <c r="FA685" i="68"/>
  <c r="EZ685" i="68"/>
  <c r="EY685" i="68"/>
  <c r="EX685" i="68"/>
  <c r="EW685" i="68"/>
  <c r="EV685" i="68"/>
  <c r="EU685" i="68"/>
  <c r="ET685" i="68"/>
  <c r="ES685" i="68"/>
  <c r="ER685" i="68"/>
  <c r="EQ685" i="68"/>
  <c r="EP685" i="68"/>
  <c r="EO685" i="68"/>
  <c r="EN685" i="68"/>
  <c r="EM685" i="68"/>
  <c r="EL685" i="68"/>
  <c r="EK685" i="68"/>
  <c r="EJ685" i="68"/>
  <c r="EI685" i="68"/>
  <c r="EH685" i="68"/>
  <c r="EG685" i="68"/>
  <c r="EF685" i="68"/>
  <c r="EE685" i="68"/>
  <c r="ED685" i="68"/>
  <c r="DQ685" i="68"/>
  <c r="AX685" i="68"/>
  <c r="DS686" i="68" s="1"/>
  <c r="AT685" i="68"/>
  <c r="AS685" i="68"/>
  <c r="AR685" i="68"/>
  <c r="AQ685" i="68"/>
  <c r="AP685" i="68"/>
  <c r="AO685" i="68"/>
  <c r="AN685" i="68"/>
  <c r="AM685" i="68"/>
  <c r="AL685" i="68"/>
  <c r="AK685" i="68"/>
  <c r="GK684" i="68"/>
  <c r="GJ684" i="68"/>
  <c r="GI684" i="68"/>
  <c r="GH684" i="68"/>
  <c r="GG684" i="68"/>
  <c r="GF684" i="68"/>
  <c r="GE684" i="68"/>
  <c r="GD684" i="68"/>
  <c r="GC684" i="68"/>
  <c r="GB684" i="68"/>
  <c r="GA684" i="68"/>
  <c r="FZ684" i="68"/>
  <c r="FY684" i="68"/>
  <c r="FX684" i="68"/>
  <c r="FW684" i="68"/>
  <c r="FV684" i="68"/>
  <c r="FU684" i="68"/>
  <c r="FT684" i="68"/>
  <c r="FS684" i="68"/>
  <c r="FR684" i="68"/>
  <c r="FQ684" i="68"/>
  <c r="FP684" i="68"/>
  <c r="FO684" i="68"/>
  <c r="FN684" i="68"/>
  <c r="FM684" i="68"/>
  <c r="FL684" i="68"/>
  <c r="FK684" i="68"/>
  <c r="FJ684" i="68"/>
  <c r="FI684" i="68"/>
  <c r="FH684" i="68"/>
  <c r="FG684" i="68"/>
  <c r="FF684" i="68"/>
  <c r="FE684" i="68"/>
  <c r="FD684" i="68"/>
  <c r="FC684" i="68"/>
  <c r="FB684" i="68"/>
  <c r="FA684" i="68"/>
  <c r="EZ684" i="68"/>
  <c r="EY684" i="68"/>
  <c r="EX684" i="68"/>
  <c r="EW684" i="68"/>
  <c r="EV684" i="68"/>
  <c r="EU684" i="68"/>
  <c r="ET684" i="68"/>
  <c r="ES684" i="68"/>
  <c r="ER684" i="68"/>
  <c r="EQ684" i="68"/>
  <c r="EP684" i="68"/>
  <c r="EO684" i="68"/>
  <c r="EN684" i="68"/>
  <c r="EM684" i="68"/>
  <c r="EL684" i="68"/>
  <c r="EK684" i="68"/>
  <c r="EJ684" i="68"/>
  <c r="EI684" i="68"/>
  <c r="EH684" i="68"/>
  <c r="EG684" i="68"/>
  <c r="EF684" i="68"/>
  <c r="EE684" i="68"/>
  <c r="ED684" i="68"/>
  <c r="EC684" i="68"/>
  <c r="EB684" i="68"/>
  <c r="EA684" i="68"/>
  <c r="DZ684" i="68"/>
  <c r="DY684" i="68"/>
  <c r="DX684" i="68"/>
  <c r="DW684" i="68"/>
  <c r="DV684" i="68"/>
  <c r="DU684" i="68"/>
  <c r="DT684" i="68"/>
  <c r="AS684" i="68"/>
  <c r="AP684" i="68"/>
  <c r="AO684" i="68"/>
  <c r="GK683" i="68"/>
  <c r="GJ683" i="68"/>
  <c r="GI683" i="68"/>
  <c r="GH683" i="68"/>
  <c r="GG683" i="68"/>
  <c r="GF683" i="68"/>
  <c r="GE683" i="68"/>
  <c r="GD683" i="68"/>
  <c r="GC683" i="68"/>
  <c r="GB683" i="68"/>
  <c r="GA683" i="68"/>
  <c r="FZ683" i="68"/>
  <c r="FY683" i="68"/>
  <c r="FX683" i="68"/>
  <c r="FW683" i="68"/>
  <c r="FV683" i="68"/>
  <c r="FU683" i="68"/>
  <c r="FT683" i="68"/>
  <c r="FS683" i="68"/>
  <c r="FR683" i="68"/>
  <c r="FQ683" i="68"/>
  <c r="FP683" i="68"/>
  <c r="FO683" i="68"/>
  <c r="FN683" i="68"/>
  <c r="FM683" i="68"/>
  <c r="FL683" i="68"/>
  <c r="FK683" i="68"/>
  <c r="FJ683" i="68"/>
  <c r="FI683" i="68"/>
  <c r="FH683" i="68"/>
  <c r="FG683" i="68"/>
  <c r="FF683" i="68"/>
  <c r="FE683" i="68"/>
  <c r="FD683" i="68"/>
  <c r="FC683" i="68"/>
  <c r="FB683" i="68"/>
  <c r="FA683" i="68"/>
  <c r="EZ683" i="68"/>
  <c r="EY683" i="68"/>
  <c r="EX683" i="68"/>
  <c r="EW683" i="68"/>
  <c r="EV683" i="68"/>
  <c r="EU683" i="68"/>
  <c r="ET683" i="68"/>
  <c r="ES683" i="68"/>
  <c r="ER683" i="68"/>
  <c r="EQ683" i="68"/>
  <c r="EP683" i="68"/>
  <c r="EO683" i="68"/>
  <c r="EN683" i="68"/>
  <c r="EM683" i="68"/>
  <c r="EL683" i="68"/>
  <c r="EK683" i="68"/>
  <c r="EJ683" i="68"/>
  <c r="EI683" i="68"/>
  <c r="EH683" i="68"/>
  <c r="EG683" i="68"/>
  <c r="EF683" i="68"/>
  <c r="EE683" i="68"/>
  <c r="ED683" i="68"/>
  <c r="EC683" i="68"/>
  <c r="EB683" i="68"/>
  <c r="EA683" i="68"/>
  <c r="DZ683" i="68"/>
  <c r="DY683" i="68"/>
  <c r="DX683" i="68"/>
  <c r="DW683" i="68"/>
  <c r="DV683" i="68"/>
  <c r="DU683" i="68"/>
  <c r="DT683" i="68"/>
  <c r="DS683" i="68"/>
  <c r="GL683" i="68" s="1"/>
  <c r="GR682" i="68"/>
  <c r="GQ682" i="68"/>
  <c r="FI682" i="68"/>
  <c r="EF682" i="68"/>
  <c r="EE682" i="68"/>
  <c r="CX682" i="68"/>
  <c r="CF682" i="68"/>
  <c r="BU682" i="68"/>
  <c r="BT682" i="68"/>
  <c r="AL682" i="68"/>
  <c r="EA678" i="68"/>
  <c r="DZ678" i="68"/>
  <c r="DY678" i="68"/>
  <c r="DX678" i="68"/>
  <c r="DW678" i="68"/>
  <c r="DV678" i="68"/>
  <c r="DU678" i="68"/>
  <c r="DQ678" i="68"/>
  <c r="BQ678" i="68"/>
  <c r="BP678" i="68"/>
  <c r="BO678" i="68"/>
  <c r="BN678" i="68"/>
  <c r="BM678" i="68"/>
  <c r="BL678" i="68"/>
  <c r="BK678" i="68"/>
  <c r="T678" i="68"/>
  <c r="AT684" i="68" s="1"/>
  <c r="Q678" i="68"/>
  <c r="EA677" i="68"/>
  <c r="DZ677" i="68"/>
  <c r="DY677" i="68"/>
  <c r="DX677" i="68"/>
  <c r="DW677" i="68"/>
  <c r="DV677" i="68"/>
  <c r="DU677" i="68"/>
  <c r="DT677" i="68"/>
  <c r="DQ677" i="68"/>
  <c r="BQ677" i="68"/>
  <c r="BP677" i="68"/>
  <c r="BO677" i="68"/>
  <c r="BN677" i="68"/>
  <c r="BM677" i="68"/>
  <c r="BL677" i="68"/>
  <c r="BK677" i="68"/>
  <c r="BR677" i="68" s="1"/>
  <c r="BJ677" i="68"/>
  <c r="W677" i="68"/>
  <c r="AX677" i="68" s="1"/>
  <c r="T677" i="68"/>
  <c r="AF676" i="68"/>
  <c r="Z676" i="68"/>
  <c r="K676" i="68"/>
  <c r="J676" i="68"/>
  <c r="G676" i="68"/>
  <c r="FJ682" i="68" s="1"/>
  <c r="F676" i="68"/>
  <c r="HC694" i="68" s="1"/>
  <c r="U662" i="68"/>
  <c r="N676" i="68" s="1"/>
  <c r="U661" i="68"/>
  <c r="M676" i="68" s="1"/>
  <c r="U660" i="68"/>
  <c r="L676" i="68" s="1"/>
  <c r="U659" i="68"/>
  <c r="U658" i="68"/>
  <c r="U657" i="68"/>
  <c r="I676" i="68" s="1"/>
  <c r="U656" i="68"/>
  <c r="H676" i="68" s="1"/>
  <c r="U655" i="68"/>
  <c r="U654" i="68"/>
  <c r="U653" i="68"/>
  <c r="E676" i="68" s="1"/>
  <c r="A647" i="68"/>
  <c r="N640" i="68"/>
  <c r="N639" i="68"/>
  <c r="N638" i="68"/>
  <c r="N637" i="68"/>
  <c r="N636" i="68"/>
  <c r="P634" i="68"/>
  <c r="N634" i="68"/>
  <c r="H632" i="68"/>
  <c r="H631" i="68"/>
  <c r="T630" i="68"/>
  <c r="H629" i="68"/>
  <c r="GZ623" i="68"/>
  <c r="GO623" i="68"/>
  <c r="DS623" i="68"/>
  <c r="DS622" i="68"/>
  <c r="DS621" i="68"/>
  <c r="GO620" i="68"/>
  <c r="GZ620" i="68" s="1"/>
  <c r="DS620" i="68"/>
  <c r="DS619" i="68"/>
  <c r="DS618" i="68"/>
  <c r="GO618" i="68" s="1"/>
  <c r="GZ618" i="68" s="1"/>
  <c r="GK611" i="68"/>
  <c r="GJ611" i="68"/>
  <c r="GI611" i="68"/>
  <c r="GH611" i="68"/>
  <c r="GG611" i="68"/>
  <c r="GF611" i="68"/>
  <c r="GE611" i="68"/>
  <c r="GD611" i="68"/>
  <c r="GC611" i="68"/>
  <c r="GB611" i="68"/>
  <c r="AX611" i="68"/>
  <c r="DQ611" i="68" s="1"/>
  <c r="AT611" i="68"/>
  <c r="AS611" i="68"/>
  <c r="AR611" i="68"/>
  <c r="AQ611" i="68"/>
  <c r="AP611" i="68"/>
  <c r="AO611" i="68"/>
  <c r="AN611" i="68"/>
  <c r="AM611" i="68"/>
  <c r="AL611" i="68"/>
  <c r="AK611" i="68"/>
  <c r="GK610" i="68"/>
  <c r="GJ610" i="68"/>
  <c r="GI610" i="68"/>
  <c r="GH610" i="68"/>
  <c r="GG610" i="68"/>
  <c r="GF610" i="68"/>
  <c r="GE610" i="68"/>
  <c r="GD610" i="68"/>
  <c r="GC610" i="68"/>
  <c r="GB610" i="68"/>
  <c r="GA610" i="68"/>
  <c r="FZ610" i="68"/>
  <c r="FY610" i="68"/>
  <c r="FX610" i="68"/>
  <c r="FW610" i="68"/>
  <c r="FV610" i="68"/>
  <c r="FU610" i="68"/>
  <c r="FT610" i="68"/>
  <c r="FS610" i="68"/>
  <c r="FR610" i="68"/>
  <c r="DQ610" i="68"/>
  <c r="AX610" i="68"/>
  <c r="DS611" i="68" s="1"/>
  <c r="AT610" i="68"/>
  <c r="AS610" i="68"/>
  <c r="AR610" i="68"/>
  <c r="AQ610" i="68"/>
  <c r="AP610" i="68"/>
  <c r="AO610" i="68"/>
  <c r="AN610" i="68"/>
  <c r="AM610" i="68"/>
  <c r="AL610" i="68"/>
  <c r="AK610" i="68"/>
  <c r="GK609" i="68"/>
  <c r="GJ609" i="68"/>
  <c r="GI609" i="68"/>
  <c r="GH609" i="68"/>
  <c r="GG609" i="68"/>
  <c r="GF609" i="68"/>
  <c r="GE609" i="68"/>
  <c r="GD609" i="68"/>
  <c r="GC609" i="68"/>
  <c r="GB609" i="68"/>
  <c r="GA609" i="68"/>
  <c r="FZ609" i="68"/>
  <c r="FY609" i="68"/>
  <c r="FX609" i="68"/>
  <c r="FW609" i="68"/>
  <c r="FV609" i="68"/>
  <c r="FU609" i="68"/>
  <c r="FT609" i="68"/>
  <c r="FS609" i="68"/>
  <c r="FR609" i="68"/>
  <c r="FQ609" i="68"/>
  <c r="FP609" i="68"/>
  <c r="FO609" i="68"/>
  <c r="FN609" i="68"/>
  <c r="FM609" i="68"/>
  <c r="FL609" i="68"/>
  <c r="FK609" i="68"/>
  <c r="FJ609" i="68"/>
  <c r="FI609" i="68"/>
  <c r="FH609" i="68"/>
  <c r="AX609" i="68"/>
  <c r="AT609" i="68"/>
  <c r="AS609" i="68"/>
  <c r="AR609" i="68"/>
  <c r="AQ609" i="68"/>
  <c r="AP609" i="68"/>
  <c r="AO609" i="68"/>
  <c r="AN609" i="68"/>
  <c r="AM609" i="68"/>
  <c r="AL609" i="68"/>
  <c r="AK609" i="68"/>
  <c r="GK608" i="68"/>
  <c r="GJ608" i="68"/>
  <c r="GI608" i="68"/>
  <c r="GH608" i="68"/>
  <c r="GG608" i="68"/>
  <c r="GF608" i="68"/>
  <c r="GE608" i="68"/>
  <c r="GD608" i="68"/>
  <c r="GC608" i="68"/>
  <c r="GB608" i="68"/>
  <c r="GA608" i="68"/>
  <c r="FZ608" i="68"/>
  <c r="FY608" i="68"/>
  <c r="FX608" i="68"/>
  <c r="FW608" i="68"/>
  <c r="FV608" i="68"/>
  <c r="FU608" i="68"/>
  <c r="FT608" i="68"/>
  <c r="FS608" i="68"/>
  <c r="FR608" i="68"/>
  <c r="FQ608" i="68"/>
  <c r="FP608" i="68"/>
  <c r="FO608" i="68"/>
  <c r="FN608" i="68"/>
  <c r="FM608" i="68"/>
  <c r="FL608" i="68"/>
  <c r="FK608" i="68"/>
  <c r="FJ608" i="68"/>
  <c r="FI608" i="68"/>
  <c r="FH608" i="68"/>
  <c r="FG608" i="68"/>
  <c r="FF608" i="68"/>
  <c r="FE608" i="68"/>
  <c r="FD608" i="68"/>
  <c r="FC608" i="68"/>
  <c r="FB608" i="68"/>
  <c r="FA608" i="68"/>
  <c r="EZ608" i="68"/>
  <c r="EY608" i="68"/>
  <c r="EX608" i="68"/>
  <c r="AX608" i="68"/>
  <c r="AT608" i="68"/>
  <c r="AS608" i="68"/>
  <c r="AR608" i="68"/>
  <c r="AQ608" i="68"/>
  <c r="AP608" i="68"/>
  <c r="AO608" i="68"/>
  <c r="AN608" i="68"/>
  <c r="AM608" i="68"/>
  <c r="AL608" i="68"/>
  <c r="AK608" i="68"/>
  <c r="GK607" i="68"/>
  <c r="GJ607" i="68"/>
  <c r="GI607" i="68"/>
  <c r="GH607" i="68"/>
  <c r="GG607" i="68"/>
  <c r="GF607" i="68"/>
  <c r="GE607" i="68"/>
  <c r="GD607" i="68"/>
  <c r="GC607" i="68"/>
  <c r="GB607" i="68"/>
  <c r="GA607" i="68"/>
  <c r="FZ607" i="68"/>
  <c r="FY607" i="68"/>
  <c r="FX607" i="68"/>
  <c r="FW607" i="68"/>
  <c r="FV607" i="68"/>
  <c r="FU607" i="68"/>
  <c r="FT607" i="68"/>
  <c r="FS607" i="68"/>
  <c r="FR607" i="68"/>
  <c r="FQ607" i="68"/>
  <c r="FP607" i="68"/>
  <c r="FO607" i="68"/>
  <c r="FN607" i="68"/>
  <c r="FM607" i="68"/>
  <c r="FL607" i="68"/>
  <c r="FK607" i="68"/>
  <c r="FJ607" i="68"/>
  <c r="FI607" i="68"/>
  <c r="FH607" i="68"/>
  <c r="FG607" i="68"/>
  <c r="FF607" i="68"/>
  <c r="FE607" i="68"/>
  <c r="FD607" i="68"/>
  <c r="FC607" i="68"/>
  <c r="FB607" i="68"/>
  <c r="FA607" i="68"/>
  <c r="EZ607" i="68"/>
  <c r="EY607" i="68"/>
  <c r="EX607" i="68"/>
  <c r="EW607" i="68"/>
  <c r="EV607" i="68"/>
  <c r="EU607" i="68"/>
  <c r="ET607" i="68"/>
  <c r="ES607" i="68"/>
  <c r="ER607" i="68"/>
  <c r="EQ607" i="68"/>
  <c r="EP607" i="68"/>
  <c r="EO607" i="68"/>
  <c r="EN607" i="68"/>
  <c r="AX607" i="68"/>
  <c r="DQ607" i="68" s="1"/>
  <c r="AT607" i="68"/>
  <c r="AS607" i="68"/>
  <c r="AR607" i="68"/>
  <c r="AQ607" i="68"/>
  <c r="AP607" i="68"/>
  <c r="AO607" i="68"/>
  <c r="AN607" i="68"/>
  <c r="AM607" i="68"/>
  <c r="AL607" i="68"/>
  <c r="AK607" i="68"/>
  <c r="GK606" i="68"/>
  <c r="GJ606" i="68"/>
  <c r="GI606" i="68"/>
  <c r="GH606" i="68"/>
  <c r="GG606" i="68"/>
  <c r="GF606" i="68"/>
  <c r="GE606" i="68"/>
  <c r="GD606" i="68"/>
  <c r="GC606" i="68"/>
  <c r="GB606" i="68"/>
  <c r="GA606" i="68"/>
  <c r="FZ606" i="68"/>
  <c r="FY606" i="68"/>
  <c r="FX606" i="68"/>
  <c r="FW606" i="68"/>
  <c r="FV606" i="68"/>
  <c r="FU606" i="68"/>
  <c r="FT606" i="68"/>
  <c r="FS606" i="68"/>
  <c r="FR606" i="68"/>
  <c r="FQ606" i="68"/>
  <c r="FP606" i="68"/>
  <c r="FO606" i="68"/>
  <c r="FN606" i="68"/>
  <c r="FM606" i="68"/>
  <c r="FL606" i="68"/>
  <c r="FK606" i="68"/>
  <c r="FJ606" i="68"/>
  <c r="FI606" i="68"/>
  <c r="FH606" i="68"/>
  <c r="FG606" i="68"/>
  <c r="FF606" i="68"/>
  <c r="FE606" i="68"/>
  <c r="FD606" i="68"/>
  <c r="FC606" i="68"/>
  <c r="FB606" i="68"/>
  <c r="FA606" i="68"/>
  <c r="EZ606" i="68"/>
  <c r="EY606" i="68"/>
  <c r="EX606" i="68"/>
  <c r="EW606" i="68"/>
  <c r="EV606" i="68"/>
  <c r="EU606" i="68"/>
  <c r="ET606" i="68"/>
  <c r="ES606" i="68"/>
  <c r="ER606" i="68"/>
  <c r="EQ606" i="68"/>
  <c r="EP606" i="68"/>
  <c r="EO606" i="68"/>
  <c r="EN606" i="68"/>
  <c r="EM606" i="68"/>
  <c r="EL606" i="68"/>
  <c r="EK606" i="68"/>
  <c r="EJ606" i="68"/>
  <c r="EI606" i="68"/>
  <c r="EH606" i="68"/>
  <c r="EG606" i="68"/>
  <c r="EF606" i="68"/>
  <c r="EE606" i="68"/>
  <c r="ED606" i="68"/>
  <c r="AX606" i="68"/>
  <c r="DQ606" i="68" s="1"/>
  <c r="AT606" i="68"/>
  <c r="AS606" i="68"/>
  <c r="AR606" i="68"/>
  <c r="AQ606" i="68"/>
  <c r="AP606" i="68"/>
  <c r="AO606" i="68"/>
  <c r="AN606" i="68"/>
  <c r="AM606" i="68"/>
  <c r="AL606" i="68"/>
  <c r="AK606" i="68"/>
  <c r="GK605" i="68"/>
  <c r="GJ605" i="68"/>
  <c r="GI605" i="68"/>
  <c r="GH605" i="68"/>
  <c r="GG605" i="68"/>
  <c r="GF605" i="68"/>
  <c r="GE605" i="68"/>
  <c r="GD605" i="68"/>
  <c r="GC605" i="68"/>
  <c r="GB605" i="68"/>
  <c r="GA605" i="68"/>
  <c r="FZ605" i="68"/>
  <c r="FY605" i="68"/>
  <c r="FX605" i="68"/>
  <c r="FW605" i="68"/>
  <c r="FV605" i="68"/>
  <c r="FU605" i="68"/>
  <c r="FT605" i="68"/>
  <c r="FS605" i="68"/>
  <c r="FR605" i="68"/>
  <c r="FQ605" i="68"/>
  <c r="FP605" i="68"/>
  <c r="FO605" i="68"/>
  <c r="FN605" i="68"/>
  <c r="FM605" i="68"/>
  <c r="FL605" i="68"/>
  <c r="FK605" i="68"/>
  <c r="FJ605" i="68"/>
  <c r="FI605" i="68"/>
  <c r="FH605" i="68"/>
  <c r="FG605" i="68"/>
  <c r="FF605" i="68"/>
  <c r="FE605" i="68"/>
  <c r="FD605" i="68"/>
  <c r="FC605" i="68"/>
  <c r="FB605" i="68"/>
  <c r="FA605" i="68"/>
  <c r="EZ605" i="68"/>
  <c r="EY605" i="68"/>
  <c r="EX605" i="68"/>
  <c r="EW605" i="68"/>
  <c r="EV605" i="68"/>
  <c r="EU605" i="68"/>
  <c r="ET605" i="68"/>
  <c r="ES605" i="68"/>
  <c r="ER605" i="68"/>
  <c r="EQ605" i="68"/>
  <c r="EP605" i="68"/>
  <c r="EO605" i="68"/>
  <c r="EN605" i="68"/>
  <c r="EM605" i="68"/>
  <c r="EL605" i="68"/>
  <c r="EK605" i="68"/>
  <c r="EJ605" i="68"/>
  <c r="EI605" i="68"/>
  <c r="EH605" i="68"/>
  <c r="EG605" i="68"/>
  <c r="EF605" i="68"/>
  <c r="EE605" i="68"/>
  <c r="ED605" i="68"/>
  <c r="EC605" i="68"/>
  <c r="EB605" i="68"/>
  <c r="EA605" i="68"/>
  <c r="DZ605" i="68"/>
  <c r="DY605" i="68"/>
  <c r="DX605" i="68"/>
  <c r="DW605" i="68"/>
  <c r="DV605" i="68"/>
  <c r="DU605" i="68"/>
  <c r="DT605" i="68"/>
  <c r="GK604" i="68"/>
  <c r="GJ604" i="68"/>
  <c r="GI604" i="68"/>
  <c r="GH604" i="68"/>
  <c r="GG604" i="68"/>
  <c r="GF604" i="68"/>
  <c r="GE604" i="68"/>
  <c r="GD604" i="68"/>
  <c r="GC604" i="68"/>
  <c r="GB604" i="68"/>
  <c r="GA604" i="68"/>
  <c r="FZ604" i="68"/>
  <c r="FY604" i="68"/>
  <c r="FX604" i="68"/>
  <c r="FW604" i="68"/>
  <c r="FV604" i="68"/>
  <c r="FU604" i="68"/>
  <c r="FT604" i="68"/>
  <c r="FS604" i="68"/>
  <c r="FR604" i="68"/>
  <c r="FQ604" i="68"/>
  <c r="FP604" i="68"/>
  <c r="FO604" i="68"/>
  <c r="FN604" i="68"/>
  <c r="FM604" i="68"/>
  <c r="FL604" i="68"/>
  <c r="FK604" i="68"/>
  <c r="FJ604" i="68"/>
  <c r="FI604" i="68"/>
  <c r="FH604" i="68"/>
  <c r="FG604" i="68"/>
  <c r="FF604" i="68"/>
  <c r="FE604" i="68"/>
  <c r="FD604" i="68"/>
  <c r="FC604" i="68"/>
  <c r="FB604" i="68"/>
  <c r="FA604" i="68"/>
  <c r="EZ604" i="68"/>
  <c r="EY604" i="68"/>
  <c r="EX604" i="68"/>
  <c r="EW604" i="68"/>
  <c r="EV604" i="68"/>
  <c r="EU604" i="68"/>
  <c r="ET604" i="68"/>
  <c r="ES604" i="68"/>
  <c r="ER604" i="68"/>
  <c r="EQ604" i="68"/>
  <c r="EP604" i="68"/>
  <c r="EO604" i="68"/>
  <c r="EN604" i="68"/>
  <c r="EM604" i="68"/>
  <c r="EL604" i="68"/>
  <c r="EK604" i="68"/>
  <c r="EJ604" i="68"/>
  <c r="EI604" i="68"/>
  <c r="EH604" i="68"/>
  <c r="EG604" i="68"/>
  <c r="EF604" i="68"/>
  <c r="EE604" i="68"/>
  <c r="ED604" i="68"/>
  <c r="EC604" i="68"/>
  <c r="EB604" i="68"/>
  <c r="EA604" i="68"/>
  <c r="DZ604" i="68"/>
  <c r="DY604" i="68"/>
  <c r="DX604" i="68"/>
  <c r="DW604" i="68"/>
  <c r="DV604" i="68"/>
  <c r="DU604" i="68"/>
  <c r="DT604" i="68"/>
  <c r="DS604" i="68"/>
  <c r="FX603" i="68"/>
  <c r="FN603" i="68"/>
  <c r="FJ603" i="68"/>
  <c r="EJ603" i="68"/>
  <c r="DZ603" i="68"/>
  <c r="DI603" i="68"/>
  <c r="CW603" i="68"/>
  <c r="BY603" i="68"/>
  <c r="BO603" i="68"/>
  <c r="BA603" i="68"/>
  <c r="AK603" i="68"/>
  <c r="EA599" i="68"/>
  <c r="DZ599" i="68"/>
  <c r="DY599" i="68"/>
  <c r="DX599" i="68"/>
  <c r="DW599" i="68"/>
  <c r="DV599" i="68"/>
  <c r="DU599" i="68"/>
  <c r="DQ599" i="68"/>
  <c r="BQ599" i="68"/>
  <c r="BP599" i="68"/>
  <c r="BO599" i="68"/>
  <c r="BN599" i="68"/>
  <c r="BM599" i="68"/>
  <c r="BL599" i="68"/>
  <c r="BK599" i="68"/>
  <c r="T599" i="68"/>
  <c r="Q599" i="68"/>
  <c r="EA598" i="68"/>
  <c r="DZ598" i="68"/>
  <c r="DY598" i="68"/>
  <c r="DX598" i="68"/>
  <c r="DW598" i="68"/>
  <c r="DV598" i="68"/>
  <c r="DU598" i="68"/>
  <c r="DT598" i="68"/>
  <c r="DS616" i="68" s="1"/>
  <c r="DQ598" i="68"/>
  <c r="BQ598" i="68"/>
  <c r="BP598" i="68"/>
  <c r="BO598" i="68"/>
  <c r="BN598" i="68"/>
  <c r="BM598" i="68"/>
  <c r="BL598" i="68"/>
  <c r="BK598" i="68"/>
  <c r="BJ598" i="68"/>
  <c r="BR598" i="68" s="1"/>
  <c r="AX598" i="68"/>
  <c r="AX604" i="68" s="1"/>
  <c r="W598" i="68"/>
  <c r="T598" i="68"/>
  <c r="Y597" i="68"/>
  <c r="L597" i="68"/>
  <c r="GW603" i="68" s="1"/>
  <c r="K597" i="68"/>
  <c r="GV603" i="68" s="1"/>
  <c r="G597" i="68"/>
  <c r="GR603" i="68" s="1"/>
  <c r="F597" i="68"/>
  <c r="GQ603" i="68" s="1"/>
  <c r="E597" i="68"/>
  <c r="GP603" i="68" s="1"/>
  <c r="U583" i="68"/>
  <c r="N597" i="68" s="1"/>
  <c r="U582" i="68"/>
  <c r="M597" i="68" s="1"/>
  <c r="U581" i="68"/>
  <c r="U580" i="68"/>
  <c r="U579" i="68"/>
  <c r="J597" i="68" s="1"/>
  <c r="U578" i="68"/>
  <c r="I597" i="68" s="1"/>
  <c r="U577" i="68"/>
  <c r="H597" i="68" s="1"/>
  <c r="U576" i="68"/>
  <c r="U575" i="68"/>
  <c r="U574" i="68"/>
  <c r="A568" i="68"/>
  <c r="N561" i="68"/>
  <c r="N560" i="68"/>
  <c r="N559" i="68"/>
  <c r="N558" i="68"/>
  <c r="N557" i="68"/>
  <c r="P555" i="68"/>
  <c r="N555" i="68"/>
  <c r="H553" i="68"/>
  <c r="H552" i="68"/>
  <c r="T551" i="68"/>
  <c r="H550" i="68"/>
  <c r="HJ544" i="68"/>
  <c r="HI544" i="68"/>
  <c r="HE544" i="68"/>
  <c r="GO544" i="68"/>
  <c r="GZ544" i="68" s="1"/>
  <c r="DS544" i="68"/>
  <c r="DS543" i="68"/>
  <c r="GO543" i="68" s="1"/>
  <c r="GZ543" i="68" s="1"/>
  <c r="DS542" i="68"/>
  <c r="GO542" i="68" s="1"/>
  <c r="GZ542" i="68" s="1"/>
  <c r="HI542" i="68" s="1"/>
  <c r="DS541" i="68"/>
  <c r="GO541" i="68" s="1"/>
  <c r="GZ541" i="68" s="1"/>
  <c r="DS540" i="68"/>
  <c r="GO540" i="68" s="1"/>
  <c r="GZ540" i="68" s="1"/>
  <c r="DS539" i="68"/>
  <c r="GO539" i="68" s="1"/>
  <c r="GZ539" i="68" s="1"/>
  <c r="GK532" i="68"/>
  <c r="GJ532" i="68"/>
  <c r="GI532" i="68"/>
  <c r="GH532" i="68"/>
  <c r="GG532" i="68"/>
  <c r="GF532" i="68"/>
  <c r="GE532" i="68"/>
  <c r="GD532" i="68"/>
  <c r="GC532" i="68"/>
  <c r="GB532" i="68"/>
  <c r="DS532" i="68"/>
  <c r="AX532" i="68"/>
  <c r="DQ532" i="68" s="1"/>
  <c r="AT532" i="68"/>
  <c r="AS532" i="68"/>
  <c r="AR532" i="68"/>
  <c r="AQ532" i="68"/>
  <c r="AP532" i="68"/>
  <c r="AO532" i="68"/>
  <c r="AN532" i="68"/>
  <c r="AM532" i="68"/>
  <c r="AL532" i="68"/>
  <c r="AK532" i="68"/>
  <c r="GK531" i="68"/>
  <c r="GJ531" i="68"/>
  <c r="GI531" i="68"/>
  <c r="GH531" i="68"/>
  <c r="GG531" i="68"/>
  <c r="GF531" i="68"/>
  <c r="GE531" i="68"/>
  <c r="GD531" i="68"/>
  <c r="GC531" i="68"/>
  <c r="GB531" i="68"/>
  <c r="GA531" i="68"/>
  <c r="FZ531" i="68"/>
  <c r="FY531" i="68"/>
  <c r="FX531" i="68"/>
  <c r="FW531" i="68"/>
  <c r="FV531" i="68"/>
  <c r="FU531" i="68"/>
  <c r="FT531" i="68"/>
  <c r="FS531" i="68"/>
  <c r="FR531" i="68"/>
  <c r="DS531" i="68"/>
  <c r="DQ531" i="68"/>
  <c r="AX531" i="68"/>
  <c r="AT531" i="68"/>
  <c r="AS531" i="68"/>
  <c r="AR531" i="68"/>
  <c r="AQ531" i="68"/>
  <c r="AP531" i="68"/>
  <c r="AO531" i="68"/>
  <c r="AN531" i="68"/>
  <c r="AM531" i="68"/>
  <c r="AL531" i="68"/>
  <c r="AK531" i="68"/>
  <c r="GK530" i="68"/>
  <c r="GJ530" i="68"/>
  <c r="GI530" i="68"/>
  <c r="GH530" i="68"/>
  <c r="GG530" i="68"/>
  <c r="GF530" i="68"/>
  <c r="GE530" i="68"/>
  <c r="GD530" i="68"/>
  <c r="GC530" i="68"/>
  <c r="GB530" i="68"/>
  <c r="GA530" i="68"/>
  <c r="FZ530" i="68"/>
  <c r="FY530" i="68"/>
  <c r="FX530" i="68"/>
  <c r="FW530" i="68"/>
  <c r="FV530" i="68"/>
  <c r="FU530" i="68"/>
  <c r="FT530" i="68"/>
  <c r="FS530" i="68"/>
  <c r="FR530" i="68"/>
  <c r="FQ530" i="68"/>
  <c r="FP530" i="68"/>
  <c r="FO530" i="68"/>
  <c r="FN530" i="68"/>
  <c r="FM530" i="68"/>
  <c r="FL530" i="68"/>
  <c r="FK530" i="68"/>
  <c r="FJ530" i="68"/>
  <c r="FI530" i="68"/>
  <c r="FH530" i="68"/>
  <c r="DQ530" i="68"/>
  <c r="AX530" i="68"/>
  <c r="AT530" i="68"/>
  <c r="AS530" i="68"/>
  <c r="AR530" i="68"/>
  <c r="AQ530" i="68"/>
  <c r="AP530" i="68"/>
  <c r="AO530" i="68"/>
  <c r="AN530" i="68"/>
  <c r="AM530" i="68"/>
  <c r="AL530" i="68"/>
  <c r="AK530" i="68"/>
  <c r="GK529" i="68"/>
  <c r="GJ529" i="68"/>
  <c r="GI529" i="68"/>
  <c r="GH529" i="68"/>
  <c r="GG529" i="68"/>
  <c r="GF529" i="68"/>
  <c r="GE529" i="68"/>
  <c r="GD529" i="68"/>
  <c r="GC529" i="68"/>
  <c r="GB529" i="68"/>
  <c r="GA529" i="68"/>
  <c r="FZ529" i="68"/>
  <c r="FY529" i="68"/>
  <c r="FX529" i="68"/>
  <c r="FW529" i="68"/>
  <c r="FV529" i="68"/>
  <c r="FU529" i="68"/>
  <c r="FT529" i="68"/>
  <c r="FS529" i="68"/>
  <c r="FR529" i="68"/>
  <c r="FQ529" i="68"/>
  <c r="FP529" i="68"/>
  <c r="FO529" i="68"/>
  <c r="FN529" i="68"/>
  <c r="FM529" i="68"/>
  <c r="FL529" i="68"/>
  <c r="FK529" i="68"/>
  <c r="FJ529" i="68"/>
  <c r="FI529" i="68"/>
  <c r="FH529" i="68"/>
  <c r="FG529" i="68"/>
  <c r="FF529" i="68"/>
  <c r="FE529" i="68"/>
  <c r="FD529" i="68"/>
  <c r="FC529" i="68"/>
  <c r="FB529" i="68"/>
  <c r="FA529" i="68"/>
  <c r="EZ529" i="68"/>
  <c r="EY529" i="68"/>
  <c r="EX529" i="68"/>
  <c r="AX529" i="68"/>
  <c r="DQ529" i="68" s="1"/>
  <c r="AT529" i="68"/>
  <c r="AS529" i="68"/>
  <c r="AR529" i="68"/>
  <c r="AQ529" i="68"/>
  <c r="AP529" i="68"/>
  <c r="AO529" i="68"/>
  <c r="AN529" i="68"/>
  <c r="AM529" i="68"/>
  <c r="AL529" i="68"/>
  <c r="AK529" i="68"/>
  <c r="GK528" i="68"/>
  <c r="GJ528" i="68"/>
  <c r="GI528" i="68"/>
  <c r="GH528" i="68"/>
  <c r="GG528" i="68"/>
  <c r="GF528" i="68"/>
  <c r="GE528" i="68"/>
  <c r="GD528" i="68"/>
  <c r="GC528" i="68"/>
  <c r="GB528" i="68"/>
  <c r="GA528" i="68"/>
  <c r="FZ528" i="68"/>
  <c r="FY528" i="68"/>
  <c r="FX528" i="68"/>
  <c r="FW528" i="68"/>
  <c r="FV528" i="68"/>
  <c r="FU528" i="68"/>
  <c r="FT528" i="68"/>
  <c r="FS528" i="68"/>
  <c r="FR528" i="68"/>
  <c r="FQ528" i="68"/>
  <c r="FP528" i="68"/>
  <c r="FO528" i="68"/>
  <c r="FN528" i="68"/>
  <c r="FM528" i="68"/>
  <c r="FL528" i="68"/>
  <c r="FK528" i="68"/>
  <c r="FJ528" i="68"/>
  <c r="FI528" i="68"/>
  <c r="FH528" i="68"/>
  <c r="FG528" i="68"/>
  <c r="FF528" i="68"/>
  <c r="FE528" i="68"/>
  <c r="FD528" i="68"/>
  <c r="FC528" i="68"/>
  <c r="FB528" i="68"/>
  <c r="FA528" i="68"/>
  <c r="EZ528" i="68"/>
  <c r="EY528" i="68"/>
  <c r="EX528" i="68"/>
  <c r="EW528" i="68"/>
  <c r="EV528" i="68"/>
  <c r="EU528" i="68"/>
  <c r="ET528" i="68"/>
  <c r="ES528" i="68"/>
  <c r="ER528" i="68"/>
  <c r="EQ528" i="68"/>
  <c r="EP528" i="68"/>
  <c r="EO528" i="68"/>
  <c r="EN528" i="68"/>
  <c r="DQ528" i="68"/>
  <c r="AX528" i="68"/>
  <c r="DS529" i="68" s="1"/>
  <c r="AT528" i="68"/>
  <c r="AS528" i="68"/>
  <c r="AR528" i="68"/>
  <c r="AQ528" i="68"/>
  <c r="AP528" i="68"/>
  <c r="AO528" i="68"/>
  <c r="AN528" i="68"/>
  <c r="AM528" i="68"/>
  <c r="AL528" i="68"/>
  <c r="AK528" i="68"/>
  <c r="GK527" i="68"/>
  <c r="GJ527" i="68"/>
  <c r="GI527" i="68"/>
  <c r="GH527" i="68"/>
  <c r="GG527" i="68"/>
  <c r="GF527" i="68"/>
  <c r="GE527" i="68"/>
  <c r="GD527" i="68"/>
  <c r="GC527" i="68"/>
  <c r="GB527" i="68"/>
  <c r="GA527" i="68"/>
  <c r="FZ527" i="68"/>
  <c r="FY527" i="68"/>
  <c r="FX527" i="68"/>
  <c r="FW527" i="68"/>
  <c r="FV527" i="68"/>
  <c r="FU527" i="68"/>
  <c r="FT527" i="68"/>
  <c r="FS527" i="68"/>
  <c r="FR527" i="68"/>
  <c r="FQ527" i="68"/>
  <c r="FP527" i="68"/>
  <c r="FO527" i="68"/>
  <c r="FN527" i="68"/>
  <c r="FM527" i="68"/>
  <c r="FL527" i="68"/>
  <c r="FK527" i="68"/>
  <c r="FJ527" i="68"/>
  <c r="FI527" i="68"/>
  <c r="FH527" i="68"/>
  <c r="FG527" i="68"/>
  <c r="FF527" i="68"/>
  <c r="FE527" i="68"/>
  <c r="FD527" i="68"/>
  <c r="FC527" i="68"/>
  <c r="FB527" i="68"/>
  <c r="FA527" i="68"/>
  <c r="EZ527" i="68"/>
  <c r="EY527" i="68"/>
  <c r="EX527" i="68"/>
  <c r="EW527" i="68"/>
  <c r="EV527" i="68"/>
  <c r="EU527" i="68"/>
  <c r="ET527" i="68"/>
  <c r="ES527" i="68"/>
  <c r="ER527" i="68"/>
  <c r="EQ527" i="68"/>
  <c r="EP527" i="68"/>
  <c r="EO527" i="68"/>
  <c r="EN527" i="68"/>
  <c r="EM527" i="68"/>
  <c r="EL527" i="68"/>
  <c r="EK527" i="68"/>
  <c r="EJ527" i="68"/>
  <c r="EI527" i="68"/>
  <c r="EH527" i="68"/>
  <c r="EG527" i="68"/>
  <c r="EF527" i="68"/>
  <c r="EE527" i="68"/>
  <c r="ED527" i="68"/>
  <c r="AX527" i="68"/>
  <c r="AT527" i="68"/>
  <c r="AS527" i="68"/>
  <c r="AR527" i="68"/>
  <c r="AQ527" i="68"/>
  <c r="AP527" i="68"/>
  <c r="AO527" i="68"/>
  <c r="AN527" i="68"/>
  <c r="AM527" i="68"/>
  <c r="AL527" i="68"/>
  <c r="AK527" i="68"/>
  <c r="GK526" i="68"/>
  <c r="GJ526" i="68"/>
  <c r="GI526" i="68"/>
  <c r="GH526" i="68"/>
  <c r="GG526" i="68"/>
  <c r="GF526" i="68"/>
  <c r="GE526" i="68"/>
  <c r="GD526" i="68"/>
  <c r="GC526" i="68"/>
  <c r="GB526" i="68"/>
  <c r="GA526" i="68"/>
  <c r="FZ526" i="68"/>
  <c r="FY526" i="68"/>
  <c r="FX526" i="68"/>
  <c r="FW526" i="68"/>
  <c r="FV526" i="68"/>
  <c r="FU526" i="68"/>
  <c r="FT526" i="68"/>
  <c r="FS526" i="68"/>
  <c r="FR526" i="68"/>
  <c r="FQ526" i="68"/>
  <c r="FP526" i="68"/>
  <c r="FO526" i="68"/>
  <c r="FN526" i="68"/>
  <c r="FM526" i="68"/>
  <c r="FL526" i="68"/>
  <c r="FK526" i="68"/>
  <c r="FJ526" i="68"/>
  <c r="FI526" i="68"/>
  <c r="FH526" i="68"/>
  <c r="FG526" i="68"/>
  <c r="FF526" i="68"/>
  <c r="FE526" i="68"/>
  <c r="FD526" i="68"/>
  <c r="FC526" i="68"/>
  <c r="FB526" i="68"/>
  <c r="FA526" i="68"/>
  <c r="EZ526" i="68"/>
  <c r="EY526" i="68"/>
  <c r="EX526" i="68"/>
  <c r="EW526" i="68"/>
  <c r="EV526" i="68"/>
  <c r="EU526" i="68"/>
  <c r="ET526" i="68"/>
  <c r="ES526" i="68"/>
  <c r="ER526" i="68"/>
  <c r="EQ526" i="68"/>
  <c r="EP526" i="68"/>
  <c r="EO526" i="68"/>
  <c r="EN526" i="68"/>
  <c r="EM526" i="68"/>
  <c r="EL526" i="68"/>
  <c r="EK526" i="68"/>
  <c r="EJ526" i="68"/>
  <c r="EI526" i="68"/>
  <c r="EH526" i="68"/>
  <c r="EG526" i="68"/>
  <c r="EF526" i="68"/>
  <c r="EE526" i="68"/>
  <c r="ED526" i="68"/>
  <c r="EC526" i="68"/>
  <c r="EB526" i="68"/>
  <c r="EA526" i="68"/>
  <c r="DZ526" i="68"/>
  <c r="DY526" i="68"/>
  <c r="DX526" i="68"/>
  <c r="DW526" i="68"/>
  <c r="DV526" i="68"/>
  <c r="DU526" i="68"/>
  <c r="DT526" i="68"/>
  <c r="AM526" i="68"/>
  <c r="AK526" i="68"/>
  <c r="GK525" i="68"/>
  <c r="GJ525" i="68"/>
  <c r="GI525" i="68"/>
  <c r="GH525" i="68"/>
  <c r="GG525" i="68"/>
  <c r="GF525" i="68"/>
  <c r="GE525" i="68"/>
  <c r="GD525" i="68"/>
  <c r="GC525" i="68"/>
  <c r="GB525" i="68"/>
  <c r="GA525" i="68"/>
  <c r="FZ525" i="68"/>
  <c r="FY525" i="68"/>
  <c r="FX525" i="68"/>
  <c r="FW525" i="68"/>
  <c r="FV525" i="68"/>
  <c r="FU525" i="68"/>
  <c r="FT525" i="68"/>
  <c r="FS525" i="68"/>
  <c r="FR525" i="68"/>
  <c r="FQ525" i="68"/>
  <c r="FP525" i="68"/>
  <c r="FO525" i="68"/>
  <c r="FN525" i="68"/>
  <c r="FM525" i="68"/>
  <c r="FL525" i="68"/>
  <c r="FK525" i="68"/>
  <c r="FJ525" i="68"/>
  <c r="FI525" i="68"/>
  <c r="FH525" i="68"/>
  <c r="FG525" i="68"/>
  <c r="FF525" i="68"/>
  <c r="FE525" i="68"/>
  <c r="FD525" i="68"/>
  <c r="FC525" i="68"/>
  <c r="FB525" i="68"/>
  <c r="FA525" i="68"/>
  <c r="EZ525" i="68"/>
  <c r="EY525" i="68"/>
  <c r="EX525" i="68"/>
  <c r="EW525" i="68"/>
  <c r="EV525" i="68"/>
  <c r="EU525" i="68"/>
  <c r="ET525" i="68"/>
  <c r="ES525" i="68"/>
  <c r="ER525" i="68"/>
  <c r="EQ525" i="68"/>
  <c r="EP525" i="68"/>
  <c r="EO525" i="68"/>
  <c r="EN525" i="68"/>
  <c r="EM525" i="68"/>
  <c r="EL525" i="68"/>
  <c r="EK525" i="68"/>
  <c r="EJ525" i="68"/>
  <c r="EI525" i="68"/>
  <c r="EH525" i="68"/>
  <c r="EG525" i="68"/>
  <c r="EF525" i="68"/>
  <c r="EE525" i="68"/>
  <c r="ED525" i="68"/>
  <c r="EC525" i="68"/>
  <c r="EB525" i="68"/>
  <c r="EA525" i="68"/>
  <c r="DZ525" i="68"/>
  <c r="DY525" i="68"/>
  <c r="DX525" i="68"/>
  <c r="DW525" i="68"/>
  <c r="DV525" i="68"/>
  <c r="DU525" i="68"/>
  <c r="DT525" i="68"/>
  <c r="DS525" i="68"/>
  <c r="GL525" i="68" s="1"/>
  <c r="GX524" i="68"/>
  <c r="GQ524" i="68"/>
  <c r="GG524" i="68"/>
  <c r="FI524" i="68"/>
  <c r="FF524" i="68"/>
  <c r="EY524" i="68"/>
  <c r="ES524" i="68"/>
  <c r="EO524" i="68"/>
  <c r="DU524" i="68"/>
  <c r="DP524" i="68"/>
  <c r="BT524" i="68"/>
  <c r="BS524" i="68"/>
  <c r="BJ524" i="68"/>
  <c r="BH524" i="68"/>
  <c r="BG524" i="68"/>
  <c r="AZ524" i="68"/>
  <c r="AY524" i="68"/>
  <c r="AL524" i="68"/>
  <c r="EA520" i="68"/>
  <c r="DZ520" i="68"/>
  <c r="DY520" i="68"/>
  <c r="DX520" i="68"/>
  <c r="DW520" i="68"/>
  <c r="DV520" i="68"/>
  <c r="DU520" i="68"/>
  <c r="DQ520" i="68"/>
  <c r="BQ520" i="68"/>
  <c r="BP520" i="68"/>
  <c r="BO520" i="68"/>
  <c r="BN520" i="68"/>
  <c r="BM520" i="68"/>
  <c r="BL520" i="68"/>
  <c r="BK520" i="68"/>
  <c r="U520" i="68"/>
  <c r="T520" i="68"/>
  <c r="AS526" i="68" s="1"/>
  <c r="Q520" i="68"/>
  <c r="EA519" i="68"/>
  <c r="DZ519" i="68"/>
  <c r="DY519" i="68"/>
  <c r="DX519" i="68"/>
  <c r="DW519" i="68"/>
  <c r="DV519" i="68"/>
  <c r="DU519" i="68"/>
  <c r="DT519" i="68"/>
  <c r="DS537" i="68" s="1"/>
  <c r="DQ519" i="68"/>
  <c r="BQ519" i="68"/>
  <c r="BP519" i="68"/>
  <c r="BO519" i="68"/>
  <c r="BN519" i="68"/>
  <c r="BM519" i="68"/>
  <c r="BL519" i="68"/>
  <c r="BK519" i="68"/>
  <c r="BJ519" i="68"/>
  <c r="BR519" i="68" s="1"/>
  <c r="AX519" i="68"/>
  <c r="W519" i="68"/>
  <c r="T519" i="68"/>
  <c r="Z518" i="68"/>
  <c r="Y518" i="68"/>
  <c r="N518" i="68"/>
  <c r="GK524" i="68" s="1"/>
  <c r="M518" i="68"/>
  <c r="GJ524" i="68" s="1"/>
  <c r="J518" i="68"/>
  <c r="I518" i="68"/>
  <c r="F518" i="68"/>
  <c r="CX524" i="68" s="1"/>
  <c r="E518" i="68"/>
  <c r="EN524" i="68" s="1"/>
  <c r="U504" i="68"/>
  <c r="U503" i="68"/>
  <c r="U502" i="68"/>
  <c r="L518" i="68" s="1"/>
  <c r="U501" i="68"/>
  <c r="K518" i="68" s="1"/>
  <c r="U500" i="68"/>
  <c r="U499" i="68"/>
  <c r="U498" i="68"/>
  <c r="H518" i="68" s="1"/>
  <c r="U497" i="68"/>
  <c r="G518" i="68" s="1"/>
  <c r="U496" i="68"/>
  <c r="U495" i="68"/>
  <c r="A489" i="68"/>
  <c r="N482" i="68"/>
  <c r="N481" i="68"/>
  <c r="N480" i="68"/>
  <c r="N479" i="68"/>
  <c r="N478" i="68"/>
  <c r="P476" i="68"/>
  <c r="N476" i="68"/>
  <c r="H474" i="68"/>
  <c r="H473" i="68"/>
  <c r="T472" i="68"/>
  <c r="H471" i="68"/>
  <c r="DS465" i="68"/>
  <c r="GO465" i="68" s="1"/>
  <c r="GZ465" i="68" s="1"/>
  <c r="DS464" i="68"/>
  <c r="GO464" i="68" s="1"/>
  <c r="GZ464" i="68" s="1"/>
  <c r="HG463" i="68"/>
  <c r="DS463" i="68"/>
  <c r="GO463" i="68" s="1"/>
  <c r="GZ463" i="68" s="1"/>
  <c r="HD463" i="68" s="1"/>
  <c r="DS462" i="68"/>
  <c r="GO462" i="68" s="1"/>
  <c r="GZ462" i="68" s="1"/>
  <c r="DS461" i="68"/>
  <c r="GO461" i="68" s="1"/>
  <c r="GZ461" i="68" s="1"/>
  <c r="HK461" i="68" s="1"/>
  <c r="HJ460" i="68"/>
  <c r="HH460" i="68"/>
  <c r="DS460" i="68"/>
  <c r="GO460" i="68" s="1"/>
  <c r="GZ460" i="68" s="1"/>
  <c r="GK453" i="68"/>
  <c r="GJ453" i="68"/>
  <c r="GI453" i="68"/>
  <c r="GH453" i="68"/>
  <c r="GG453" i="68"/>
  <c r="GF453" i="68"/>
  <c r="GE453" i="68"/>
  <c r="GD453" i="68"/>
  <c r="GC453" i="68"/>
  <c r="GB453" i="68"/>
  <c r="AX453" i="68"/>
  <c r="DQ453" i="68" s="1"/>
  <c r="AT453" i="68"/>
  <c r="AS453" i="68"/>
  <c r="AR453" i="68"/>
  <c r="AQ453" i="68"/>
  <c r="AP453" i="68"/>
  <c r="AO453" i="68"/>
  <c r="AN453" i="68"/>
  <c r="AM453" i="68"/>
  <c r="AL453" i="68"/>
  <c r="AK453" i="68"/>
  <c r="GK452" i="68"/>
  <c r="GJ452" i="68"/>
  <c r="GI452" i="68"/>
  <c r="GH452" i="68"/>
  <c r="GG452" i="68"/>
  <c r="GF452" i="68"/>
  <c r="GE452" i="68"/>
  <c r="GD452" i="68"/>
  <c r="GC452" i="68"/>
  <c r="GB452" i="68"/>
  <c r="GA452" i="68"/>
  <c r="FZ452" i="68"/>
  <c r="FY452" i="68"/>
  <c r="FX452" i="68"/>
  <c r="FW452" i="68"/>
  <c r="FV452" i="68"/>
  <c r="FU452" i="68"/>
  <c r="FT452" i="68"/>
  <c r="FS452" i="68"/>
  <c r="FR452" i="68"/>
  <c r="DQ452" i="68"/>
  <c r="AX452" i="68"/>
  <c r="DS453" i="68" s="1"/>
  <c r="AT452" i="68"/>
  <c r="AS452" i="68"/>
  <c r="AR452" i="68"/>
  <c r="AQ452" i="68"/>
  <c r="AP452" i="68"/>
  <c r="AO452" i="68"/>
  <c r="AN452" i="68"/>
  <c r="AM452" i="68"/>
  <c r="AL452" i="68"/>
  <c r="AK452" i="68"/>
  <c r="GK451" i="68"/>
  <c r="GJ451" i="68"/>
  <c r="GI451" i="68"/>
  <c r="GH451" i="68"/>
  <c r="GG451" i="68"/>
  <c r="GF451" i="68"/>
  <c r="GE451" i="68"/>
  <c r="GD451" i="68"/>
  <c r="GC451" i="68"/>
  <c r="GB451" i="68"/>
  <c r="GA451" i="68"/>
  <c r="FZ451" i="68"/>
  <c r="FY451" i="68"/>
  <c r="FX451" i="68"/>
  <c r="FW451" i="68"/>
  <c r="FV451" i="68"/>
  <c r="FU451" i="68"/>
  <c r="FT451" i="68"/>
  <c r="FS451" i="68"/>
  <c r="FR451" i="68"/>
  <c r="FQ451" i="68"/>
  <c r="FP451" i="68"/>
  <c r="FO451" i="68"/>
  <c r="FN451" i="68"/>
  <c r="FM451" i="68"/>
  <c r="FL451" i="68"/>
  <c r="FK451" i="68"/>
  <c r="FJ451" i="68"/>
  <c r="FI451" i="68"/>
  <c r="FH451" i="68"/>
  <c r="DQ451" i="68"/>
  <c r="AX451" i="68"/>
  <c r="AT451" i="68"/>
  <c r="AS451" i="68"/>
  <c r="AR451" i="68"/>
  <c r="AQ451" i="68"/>
  <c r="AP451" i="68"/>
  <c r="AO451" i="68"/>
  <c r="AN451" i="68"/>
  <c r="AM451" i="68"/>
  <c r="AL451" i="68"/>
  <c r="AK451" i="68"/>
  <c r="GK450" i="68"/>
  <c r="GJ450" i="68"/>
  <c r="GI450" i="68"/>
  <c r="GH450" i="68"/>
  <c r="GG450" i="68"/>
  <c r="GF450" i="68"/>
  <c r="GE450" i="68"/>
  <c r="GD450" i="68"/>
  <c r="GC450" i="68"/>
  <c r="GB450" i="68"/>
  <c r="GA450" i="68"/>
  <c r="FZ450" i="68"/>
  <c r="FY450" i="68"/>
  <c r="FX450" i="68"/>
  <c r="FW450" i="68"/>
  <c r="FV450" i="68"/>
  <c r="FU450" i="68"/>
  <c r="FT450" i="68"/>
  <c r="FS450" i="68"/>
  <c r="FR450" i="68"/>
  <c r="FQ450" i="68"/>
  <c r="FP450" i="68"/>
  <c r="FO450" i="68"/>
  <c r="FN450" i="68"/>
  <c r="FM450" i="68"/>
  <c r="FL450" i="68"/>
  <c r="FK450" i="68"/>
  <c r="FJ450" i="68"/>
  <c r="FI450" i="68"/>
  <c r="FH450" i="68"/>
  <c r="FG450" i="68"/>
  <c r="FF450" i="68"/>
  <c r="FE450" i="68"/>
  <c r="FD450" i="68"/>
  <c r="FC450" i="68"/>
  <c r="FB450" i="68"/>
  <c r="FA450" i="68"/>
  <c r="EZ450" i="68"/>
  <c r="EY450" i="68"/>
  <c r="EX450" i="68"/>
  <c r="DQ450" i="68"/>
  <c r="AX450" i="68"/>
  <c r="DS451" i="68" s="1"/>
  <c r="GL451" i="68" s="1"/>
  <c r="AT450" i="68"/>
  <c r="AS450" i="68"/>
  <c r="AR450" i="68"/>
  <c r="AQ450" i="68"/>
  <c r="AP450" i="68"/>
  <c r="AO450" i="68"/>
  <c r="AN450" i="68"/>
  <c r="AM450" i="68"/>
  <c r="AL450" i="68"/>
  <c r="AK450" i="68"/>
  <c r="GK449" i="68"/>
  <c r="GJ449" i="68"/>
  <c r="GI449" i="68"/>
  <c r="GH449" i="68"/>
  <c r="GG449" i="68"/>
  <c r="GF449" i="68"/>
  <c r="GE449" i="68"/>
  <c r="GD449" i="68"/>
  <c r="GC449" i="68"/>
  <c r="GB449" i="68"/>
  <c r="GA449" i="68"/>
  <c r="FZ449" i="68"/>
  <c r="FY449" i="68"/>
  <c r="FX449" i="68"/>
  <c r="FW449" i="68"/>
  <c r="FV449" i="68"/>
  <c r="FU449" i="68"/>
  <c r="FT449" i="68"/>
  <c r="FS449" i="68"/>
  <c r="FR449" i="68"/>
  <c r="FQ449" i="68"/>
  <c r="FP449" i="68"/>
  <c r="FO449" i="68"/>
  <c r="FN449" i="68"/>
  <c r="FM449" i="68"/>
  <c r="FL449" i="68"/>
  <c r="FK449" i="68"/>
  <c r="FJ449" i="68"/>
  <c r="FI449" i="68"/>
  <c r="FH449" i="68"/>
  <c r="FG449" i="68"/>
  <c r="FF449" i="68"/>
  <c r="FE449" i="68"/>
  <c r="FD449" i="68"/>
  <c r="FC449" i="68"/>
  <c r="FB449" i="68"/>
  <c r="FA449" i="68"/>
  <c r="EZ449" i="68"/>
  <c r="EY449" i="68"/>
  <c r="EX449" i="68"/>
  <c r="EW449" i="68"/>
  <c r="EV449" i="68"/>
  <c r="EU449" i="68"/>
  <c r="ET449" i="68"/>
  <c r="ES449" i="68"/>
  <c r="ER449" i="68"/>
  <c r="EQ449" i="68"/>
  <c r="EP449" i="68"/>
  <c r="EO449" i="68"/>
  <c r="EN449" i="68"/>
  <c r="AX449" i="68"/>
  <c r="DQ449" i="68" s="1"/>
  <c r="AT449" i="68"/>
  <c r="AS449" i="68"/>
  <c r="AR449" i="68"/>
  <c r="AQ449" i="68"/>
  <c r="AP449" i="68"/>
  <c r="AO449" i="68"/>
  <c r="AN449" i="68"/>
  <c r="AM449" i="68"/>
  <c r="AL449" i="68"/>
  <c r="AK449" i="68"/>
  <c r="GK448" i="68"/>
  <c r="GJ448" i="68"/>
  <c r="GI448" i="68"/>
  <c r="GH448" i="68"/>
  <c r="GG448" i="68"/>
  <c r="GF448" i="68"/>
  <c r="GE448" i="68"/>
  <c r="GD448" i="68"/>
  <c r="GC448" i="68"/>
  <c r="GB448" i="68"/>
  <c r="GA448" i="68"/>
  <c r="FZ448" i="68"/>
  <c r="FY448" i="68"/>
  <c r="FX448" i="68"/>
  <c r="FW448" i="68"/>
  <c r="FV448" i="68"/>
  <c r="FU448" i="68"/>
  <c r="FT448" i="68"/>
  <c r="FS448" i="68"/>
  <c r="FR448" i="68"/>
  <c r="FQ448" i="68"/>
  <c r="FP448" i="68"/>
  <c r="FO448" i="68"/>
  <c r="FN448" i="68"/>
  <c r="FM448" i="68"/>
  <c r="FL448" i="68"/>
  <c r="FK448" i="68"/>
  <c r="FJ448" i="68"/>
  <c r="FI448" i="68"/>
  <c r="FH448" i="68"/>
  <c r="FG448" i="68"/>
  <c r="FF448" i="68"/>
  <c r="FE448" i="68"/>
  <c r="FD448" i="68"/>
  <c r="FC448" i="68"/>
  <c r="FB448" i="68"/>
  <c r="FA448" i="68"/>
  <c r="EZ448" i="68"/>
  <c r="EY448" i="68"/>
  <c r="EX448" i="68"/>
  <c r="EW448" i="68"/>
  <c r="EV448" i="68"/>
  <c r="EU448" i="68"/>
  <c r="ET448" i="68"/>
  <c r="ES448" i="68"/>
  <c r="ER448" i="68"/>
  <c r="EQ448" i="68"/>
  <c r="EP448" i="68"/>
  <c r="EO448" i="68"/>
  <c r="EN448" i="68"/>
  <c r="EM448" i="68"/>
  <c r="EL448" i="68"/>
  <c r="EK448" i="68"/>
  <c r="EJ448" i="68"/>
  <c r="EI448" i="68"/>
  <c r="EH448" i="68"/>
  <c r="EG448" i="68"/>
  <c r="EF448" i="68"/>
  <c r="EE448" i="68"/>
  <c r="ED448" i="68"/>
  <c r="AX448" i="68"/>
  <c r="DQ448" i="68" s="1"/>
  <c r="AT448" i="68"/>
  <c r="AS448" i="68"/>
  <c r="AR448" i="68"/>
  <c r="AQ448" i="68"/>
  <c r="AP448" i="68"/>
  <c r="AO448" i="68"/>
  <c r="AN448" i="68"/>
  <c r="AM448" i="68"/>
  <c r="AL448" i="68"/>
  <c r="AK448" i="68"/>
  <c r="GK447" i="68"/>
  <c r="GJ447" i="68"/>
  <c r="GI447" i="68"/>
  <c r="GH447" i="68"/>
  <c r="GG447" i="68"/>
  <c r="GF447" i="68"/>
  <c r="GE447" i="68"/>
  <c r="GD447" i="68"/>
  <c r="GC447" i="68"/>
  <c r="GB447" i="68"/>
  <c r="GA447" i="68"/>
  <c r="FZ447" i="68"/>
  <c r="FY447" i="68"/>
  <c r="FX447" i="68"/>
  <c r="FW447" i="68"/>
  <c r="FV447" i="68"/>
  <c r="FU447" i="68"/>
  <c r="FT447" i="68"/>
  <c r="FS447" i="68"/>
  <c r="FR447" i="68"/>
  <c r="FQ447" i="68"/>
  <c r="FP447" i="68"/>
  <c r="FO447" i="68"/>
  <c r="FN447" i="68"/>
  <c r="FM447" i="68"/>
  <c r="FL447" i="68"/>
  <c r="FK447" i="68"/>
  <c r="FJ447" i="68"/>
  <c r="FI447" i="68"/>
  <c r="FH447" i="68"/>
  <c r="FG447" i="68"/>
  <c r="FF447" i="68"/>
  <c r="FE447" i="68"/>
  <c r="FD447" i="68"/>
  <c r="FC447" i="68"/>
  <c r="FB447" i="68"/>
  <c r="FA447" i="68"/>
  <c r="EZ447" i="68"/>
  <c r="EY447" i="68"/>
  <c r="EX447" i="68"/>
  <c r="EW447" i="68"/>
  <c r="EV447" i="68"/>
  <c r="EU447" i="68"/>
  <c r="ET447" i="68"/>
  <c r="ES447" i="68"/>
  <c r="ER447" i="68"/>
  <c r="EQ447" i="68"/>
  <c r="EP447" i="68"/>
  <c r="EO447" i="68"/>
  <c r="EN447" i="68"/>
  <c r="EM447" i="68"/>
  <c r="EL447" i="68"/>
  <c r="EK447" i="68"/>
  <c r="EJ447" i="68"/>
  <c r="EI447" i="68"/>
  <c r="EH447" i="68"/>
  <c r="EG447" i="68"/>
  <c r="EF447" i="68"/>
  <c r="EE447" i="68"/>
  <c r="ED447" i="68"/>
  <c r="EC447" i="68"/>
  <c r="EB447" i="68"/>
  <c r="EA447" i="68"/>
  <c r="DZ447" i="68"/>
  <c r="DY447" i="68"/>
  <c r="DX447" i="68"/>
  <c r="DW447" i="68"/>
  <c r="DV447" i="68"/>
  <c r="DU447" i="68"/>
  <c r="DT447" i="68"/>
  <c r="GK446" i="68"/>
  <c r="GJ446" i="68"/>
  <c r="GI446" i="68"/>
  <c r="GH446" i="68"/>
  <c r="GG446" i="68"/>
  <c r="GF446" i="68"/>
  <c r="GE446" i="68"/>
  <c r="GD446" i="68"/>
  <c r="GC446" i="68"/>
  <c r="GB446" i="68"/>
  <c r="GA446" i="68"/>
  <c r="FZ446" i="68"/>
  <c r="FY446" i="68"/>
  <c r="FX446" i="68"/>
  <c r="FW446" i="68"/>
  <c r="FV446" i="68"/>
  <c r="FU446" i="68"/>
  <c r="FT446" i="68"/>
  <c r="FS446" i="68"/>
  <c r="FR446" i="68"/>
  <c r="FQ446" i="68"/>
  <c r="FP446" i="68"/>
  <c r="FO446" i="68"/>
  <c r="FN446" i="68"/>
  <c r="FM446" i="68"/>
  <c r="FL446" i="68"/>
  <c r="FK446" i="68"/>
  <c r="FJ446" i="68"/>
  <c r="FI446" i="68"/>
  <c r="FH446" i="68"/>
  <c r="FG446" i="68"/>
  <c r="FF446" i="68"/>
  <c r="FE446" i="68"/>
  <c r="FD446" i="68"/>
  <c r="FC446" i="68"/>
  <c r="FB446" i="68"/>
  <c r="FA446" i="68"/>
  <c r="EZ446" i="68"/>
  <c r="EY446" i="68"/>
  <c r="EX446" i="68"/>
  <c r="EW446" i="68"/>
  <c r="EV446" i="68"/>
  <c r="EU446" i="68"/>
  <c r="ET446" i="68"/>
  <c r="ES446" i="68"/>
  <c r="ER446" i="68"/>
  <c r="EQ446" i="68"/>
  <c r="EP446" i="68"/>
  <c r="EO446" i="68"/>
  <c r="EN446" i="68"/>
  <c r="EM446" i="68"/>
  <c r="EL446" i="68"/>
  <c r="EK446" i="68"/>
  <c r="EJ446" i="68"/>
  <c r="EI446" i="68"/>
  <c r="EH446" i="68"/>
  <c r="EG446" i="68"/>
  <c r="EF446" i="68"/>
  <c r="EE446" i="68"/>
  <c r="ED446" i="68"/>
  <c r="EC446" i="68"/>
  <c r="EB446" i="68"/>
  <c r="EA446" i="68"/>
  <c r="DZ446" i="68"/>
  <c r="DY446" i="68"/>
  <c r="DX446" i="68"/>
  <c r="DW446" i="68"/>
  <c r="DV446" i="68"/>
  <c r="DU446" i="68"/>
  <c r="DT446" i="68"/>
  <c r="DS446" i="68"/>
  <c r="GK445" i="68"/>
  <c r="GC445" i="68"/>
  <c r="GA445" i="68"/>
  <c r="FQ445" i="68"/>
  <c r="EC445" i="68"/>
  <c r="DF445" i="68"/>
  <c r="CQ445" i="68"/>
  <c r="CP445" i="68"/>
  <c r="BW445" i="68"/>
  <c r="BR445" i="68"/>
  <c r="BH445" i="68"/>
  <c r="AO445" i="68"/>
  <c r="EA441" i="68"/>
  <c r="DZ441" i="68"/>
  <c r="DY441" i="68"/>
  <c r="DX441" i="68"/>
  <c r="DW441" i="68"/>
  <c r="DV441" i="68"/>
  <c r="DU441" i="68"/>
  <c r="DQ441" i="68"/>
  <c r="BQ441" i="68"/>
  <c r="BP441" i="68"/>
  <c r="BO441" i="68"/>
  <c r="BN441" i="68"/>
  <c r="BM441" i="68"/>
  <c r="BL441" i="68"/>
  <c r="BK441" i="68"/>
  <c r="U441" i="68"/>
  <c r="V441" i="68" s="1"/>
  <c r="T441" i="68"/>
  <c r="AN447" i="68" s="1"/>
  <c r="Q441" i="68"/>
  <c r="EA440" i="68"/>
  <c r="DZ440" i="68"/>
  <c r="DY440" i="68"/>
  <c r="DX440" i="68"/>
  <c r="DW440" i="68"/>
  <c r="DV440" i="68"/>
  <c r="DU440" i="68"/>
  <c r="DT440" i="68"/>
  <c r="DQ440" i="68"/>
  <c r="BQ440" i="68"/>
  <c r="BR440" i="68" s="1"/>
  <c r="BP440" i="68"/>
  <c r="BO440" i="68"/>
  <c r="BN440" i="68"/>
  <c r="BM440" i="68"/>
  <c r="BL440" i="68"/>
  <c r="BK440" i="68"/>
  <c r="BJ440" i="68"/>
  <c r="W440" i="68"/>
  <c r="AX440" i="68" s="1"/>
  <c r="T440" i="68"/>
  <c r="AC439" i="68"/>
  <c r="AB439" i="68"/>
  <c r="N439" i="68"/>
  <c r="DP445" i="68" s="1"/>
  <c r="L439" i="68"/>
  <c r="DN445" i="68" s="1"/>
  <c r="I439" i="68"/>
  <c r="GF445" i="68" s="1"/>
  <c r="H439" i="68"/>
  <c r="BV445" i="68" s="1"/>
  <c r="F439" i="68"/>
  <c r="EE445" i="68" s="1"/>
  <c r="E439" i="68"/>
  <c r="CC445" i="68" s="1"/>
  <c r="U425" i="68"/>
  <c r="U424" i="68"/>
  <c r="M439" i="68" s="1"/>
  <c r="U423" i="68"/>
  <c r="U422" i="68"/>
  <c r="K439" i="68" s="1"/>
  <c r="U421" i="68"/>
  <c r="J439" i="68" s="1"/>
  <c r="U420" i="68"/>
  <c r="U419" i="68"/>
  <c r="U418" i="68"/>
  <c r="G439" i="68" s="1"/>
  <c r="U417" i="68"/>
  <c r="U416" i="68"/>
  <c r="A410" i="68"/>
  <c r="N403" i="68"/>
  <c r="N402" i="68"/>
  <c r="N401" i="68"/>
  <c r="N400" i="68"/>
  <c r="N399" i="68"/>
  <c r="P397" i="68"/>
  <c r="N397" i="68"/>
  <c r="H395" i="68"/>
  <c r="H394" i="68"/>
  <c r="T393" i="68"/>
  <c r="H392" i="68"/>
  <c r="DS386" i="68"/>
  <c r="GO386" i="68" s="1"/>
  <c r="GZ386" i="68" s="1"/>
  <c r="GO385" i="68"/>
  <c r="GZ385" i="68" s="1"/>
  <c r="DS385" i="68"/>
  <c r="HH384" i="68"/>
  <c r="GO384" i="68"/>
  <c r="GZ384" i="68" s="1"/>
  <c r="DS384" i="68"/>
  <c r="DS383" i="68"/>
  <c r="DS382" i="68"/>
  <c r="GO382" i="68" s="1"/>
  <c r="GZ382" i="68" s="1"/>
  <c r="HJ381" i="68"/>
  <c r="HH381" i="68"/>
  <c r="DS381" i="68"/>
  <c r="GO381" i="68" s="1"/>
  <c r="GZ381" i="68" s="1"/>
  <c r="GK374" i="68"/>
  <c r="GJ374" i="68"/>
  <c r="GI374" i="68"/>
  <c r="GH374" i="68"/>
  <c r="GG374" i="68"/>
  <c r="GF374" i="68"/>
  <c r="GE374" i="68"/>
  <c r="GD374" i="68"/>
  <c r="GC374" i="68"/>
  <c r="GB374" i="68"/>
  <c r="DQ374" i="68"/>
  <c r="AX374" i="68"/>
  <c r="AT374" i="68"/>
  <c r="AS374" i="68"/>
  <c r="AR374" i="68"/>
  <c r="AQ374" i="68"/>
  <c r="AP374" i="68"/>
  <c r="AO374" i="68"/>
  <c r="AN374" i="68"/>
  <c r="AM374" i="68"/>
  <c r="AL374" i="68"/>
  <c r="AK374" i="68"/>
  <c r="GK373" i="68"/>
  <c r="GJ373" i="68"/>
  <c r="GI373" i="68"/>
  <c r="GH373" i="68"/>
  <c r="GG373" i="68"/>
  <c r="GF373" i="68"/>
  <c r="GE373" i="68"/>
  <c r="GD373" i="68"/>
  <c r="GC373" i="68"/>
  <c r="GB373" i="68"/>
  <c r="GA373" i="68"/>
  <c r="FZ373" i="68"/>
  <c r="FY373" i="68"/>
  <c r="FX373" i="68"/>
  <c r="FW373" i="68"/>
  <c r="FV373" i="68"/>
  <c r="FU373" i="68"/>
  <c r="FT373" i="68"/>
  <c r="FS373" i="68"/>
  <c r="FR373" i="68"/>
  <c r="DQ373" i="68"/>
  <c r="AX373" i="68"/>
  <c r="DS374" i="68" s="1"/>
  <c r="AT373" i="68"/>
  <c r="AS373" i="68"/>
  <c r="AR373" i="68"/>
  <c r="AQ373" i="68"/>
  <c r="AP373" i="68"/>
  <c r="AO373" i="68"/>
  <c r="AN373" i="68"/>
  <c r="AM373" i="68"/>
  <c r="AL373" i="68"/>
  <c r="AK373" i="68"/>
  <c r="GK372" i="68"/>
  <c r="GJ372" i="68"/>
  <c r="GI372" i="68"/>
  <c r="GH372" i="68"/>
  <c r="GG372" i="68"/>
  <c r="GF372" i="68"/>
  <c r="GE372" i="68"/>
  <c r="GD372" i="68"/>
  <c r="GC372" i="68"/>
  <c r="GB372" i="68"/>
  <c r="GA372" i="68"/>
  <c r="FZ372" i="68"/>
  <c r="FY372" i="68"/>
  <c r="FX372" i="68"/>
  <c r="FW372" i="68"/>
  <c r="FV372" i="68"/>
  <c r="FU372" i="68"/>
  <c r="FT372" i="68"/>
  <c r="FS372" i="68"/>
  <c r="FR372" i="68"/>
  <c r="FQ372" i="68"/>
  <c r="FP372" i="68"/>
  <c r="FO372" i="68"/>
  <c r="FN372" i="68"/>
  <c r="FM372" i="68"/>
  <c r="FL372" i="68"/>
  <c r="FK372" i="68"/>
  <c r="FJ372" i="68"/>
  <c r="FI372" i="68"/>
  <c r="FH372" i="68"/>
  <c r="DQ372" i="68"/>
  <c r="AX372" i="68"/>
  <c r="DS373" i="68" s="1"/>
  <c r="AT372" i="68"/>
  <c r="AS372" i="68"/>
  <c r="AR372" i="68"/>
  <c r="AQ372" i="68"/>
  <c r="AP372" i="68"/>
  <c r="AO372" i="68"/>
  <c r="AN372" i="68"/>
  <c r="AM372" i="68"/>
  <c r="AL372" i="68"/>
  <c r="AK372" i="68"/>
  <c r="GK371" i="68"/>
  <c r="GJ371" i="68"/>
  <c r="GI371" i="68"/>
  <c r="GH371" i="68"/>
  <c r="GG371" i="68"/>
  <c r="GF371" i="68"/>
  <c r="GE371" i="68"/>
  <c r="GD371" i="68"/>
  <c r="GC371" i="68"/>
  <c r="GB371" i="68"/>
  <c r="GA371" i="68"/>
  <c r="FZ371" i="68"/>
  <c r="FY371" i="68"/>
  <c r="FX371" i="68"/>
  <c r="FW371" i="68"/>
  <c r="FV371" i="68"/>
  <c r="FU371" i="68"/>
  <c r="FT371" i="68"/>
  <c r="FS371" i="68"/>
  <c r="FR371" i="68"/>
  <c r="FQ371" i="68"/>
  <c r="FP371" i="68"/>
  <c r="FO371" i="68"/>
  <c r="FN371" i="68"/>
  <c r="FM371" i="68"/>
  <c r="FL371" i="68"/>
  <c r="FK371" i="68"/>
  <c r="FJ371" i="68"/>
  <c r="FI371" i="68"/>
  <c r="FH371" i="68"/>
  <c r="FG371" i="68"/>
  <c r="FF371" i="68"/>
  <c r="FE371" i="68"/>
  <c r="FD371" i="68"/>
  <c r="FC371" i="68"/>
  <c r="FB371" i="68"/>
  <c r="FA371" i="68"/>
  <c r="EZ371" i="68"/>
  <c r="EY371" i="68"/>
  <c r="EX371" i="68"/>
  <c r="DQ371" i="68"/>
  <c r="AX371" i="68"/>
  <c r="DS372" i="68" s="1"/>
  <c r="AT371" i="68"/>
  <c r="AS371" i="68"/>
  <c r="AR371" i="68"/>
  <c r="AQ371" i="68"/>
  <c r="AP371" i="68"/>
  <c r="AO371" i="68"/>
  <c r="AN371" i="68"/>
  <c r="AM371" i="68"/>
  <c r="AL371" i="68"/>
  <c r="AK371" i="68"/>
  <c r="GK370" i="68"/>
  <c r="GJ370" i="68"/>
  <c r="GI370" i="68"/>
  <c r="GH370" i="68"/>
  <c r="GG370" i="68"/>
  <c r="GF370" i="68"/>
  <c r="GE370" i="68"/>
  <c r="GD370" i="68"/>
  <c r="GC370" i="68"/>
  <c r="GB370" i="68"/>
  <c r="GA370" i="68"/>
  <c r="FZ370" i="68"/>
  <c r="FY370" i="68"/>
  <c r="FX370" i="68"/>
  <c r="FW370" i="68"/>
  <c r="FV370" i="68"/>
  <c r="FU370" i="68"/>
  <c r="FT370" i="68"/>
  <c r="FS370" i="68"/>
  <c r="FR370" i="68"/>
  <c r="FQ370" i="68"/>
  <c r="FP370" i="68"/>
  <c r="FO370" i="68"/>
  <c r="FN370" i="68"/>
  <c r="FM370" i="68"/>
  <c r="FL370" i="68"/>
  <c r="FK370" i="68"/>
  <c r="FJ370" i="68"/>
  <c r="FI370" i="68"/>
  <c r="FH370" i="68"/>
  <c r="FG370" i="68"/>
  <c r="FF370" i="68"/>
  <c r="FE370" i="68"/>
  <c r="FD370" i="68"/>
  <c r="FC370" i="68"/>
  <c r="FB370" i="68"/>
  <c r="FA370" i="68"/>
  <c r="EZ370" i="68"/>
  <c r="EY370" i="68"/>
  <c r="EX370" i="68"/>
  <c r="EW370" i="68"/>
  <c r="EV370" i="68"/>
  <c r="EU370" i="68"/>
  <c r="ET370" i="68"/>
  <c r="ES370" i="68"/>
  <c r="ER370" i="68"/>
  <c r="EQ370" i="68"/>
  <c r="EP370" i="68"/>
  <c r="EO370" i="68"/>
  <c r="EN370" i="68"/>
  <c r="AX370" i="68"/>
  <c r="DQ370" i="68" s="1"/>
  <c r="AT370" i="68"/>
  <c r="AS370" i="68"/>
  <c r="AR370" i="68"/>
  <c r="AQ370" i="68"/>
  <c r="AP370" i="68"/>
  <c r="AO370" i="68"/>
  <c r="AN370" i="68"/>
  <c r="AM370" i="68"/>
  <c r="AL370" i="68"/>
  <c r="AK370" i="68"/>
  <c r="GK369" i="68"/>
  <c r="GJ369" i="68"/>
  <c r="GI369" i="68"/>
  <c r="GH369" i="68"/>
  <c r="GG369" i="68"/>
  <c r="GF369" i="68"/>
  <c r="GE369" i="68"/>
  <c r="GD369" i="68"/>
  <c r="GC369" i="68"/>
  <c r="GB369" i="68"/>
  <c r="GA369" i="68"/>
  <c r="FZ369" i="68"/>
  <c r="FY369" i="68"/>
  <c r="FX369" i="68"/>
  <c r="FW369" i="68"/>
  <c r="FV369" i="68"/>
  <c r="FU369" i="68"/>
  <c r="FT369" i="68"/>
  <c r="FS369" i="68"/>
  <c r="FR369" i="68"/>
  <c r="FQ369" i="68"/>
  <c r="FP369" i="68"/>
  <c r="FO369" i="68"/>
  <c r="FN369" i="68"/>
  <c r="FM369" i="68"/>
  <c r="FL369" i="68"/>
  <c r="FK369" i="68"/>
  <c r="FJ369" i="68"/>
  <c r="FI369" i="68"/>
  <c r="FH369" i="68"/>
  <c r="FG369" i="68"/>
  <c r="FF369" i="68"/>
  <c r="FE369" i="68"/>
  <c r="FD369" i="68"/>
  <c r="FC369" i="68"/>
  <c r="FB369" i="68"/>
  <c r="FA369" i="68"/>
  <c r="EZ369" i="68"/>
  <c r="EY369" i="68"/>
  <c r="EX369" i="68"/>
  <c r="EW369" i="68"/>
  <c r="EV369" i="68"/>
  <c r="EU369" i="68"/>
  <c r="ET369" i="68"/>
  <c r="ES369" i="68"/>
  <c r="ER369" i="68"/>
  <c r="EQ369" i="68"/>
  <c r="EP369" i="68"/>
  <c r="EO369" i="68"/>
  <c r="EN369" i="68"/>
  <c r="EM369" i="68"/>
  <c r="EL369" i="68"/>
  <c r="EK369" i="68"/>
  <c r="EJ369" i="68"/>
  <c r="EI369" i="68"/>
  <c r="EH369" i="68"/>
  <c r="EG369" i="68"/>
  <c r="EF369" i="68"/>
  <c r="EE369" i="68"/>
  <c r="ED369" i="68"/>
  <c r="AX369" i="68"/>
  <c r="DQ369" i="68" s="1"/>
  <c r="AT369" i="68"/>
  <c r="AS369" i="68"/>
  <c r="AR369" i="68"/>
  <c r="AQ369" i="68"/>
  <c r="AP369" i="68"/>
  <c r="AO369" i="68"/>
  <c r="AN369" i="68"/>
  <c r="AM369" i="68"/>
  <c r="AL369" i="68"/>
  <c r="AK369" i="68"/>
  <c r="GK368" i="68"/>
  <c r="GJ368" i="68"/>
  <c r="GI368" i="68"/>
  <c r="GH368" i="68"/>
  <c r="GG368" i="68"/>
  <c r="GF368" i="68"/>
  <c r="GE368" i="68"/>
  <c r="GD368" i="68"/>
  <c r="GC368" i="68"/>
  <c r="GB368" i="68"/>
  <c r="GA368" i="68"/>
  <c r="FZ368" i="68"/>
  <c r="FY368" i="68"/>
  <c r="FX368" i="68"/>
  <c r="FW368" i="68"/>
  <c r="FV368" i="68"/>
  <c r="FU368" i="68"/>
  <c r="FT368" i="68"/>
  <c r="FS368" i="68"/>
  <c r="FR368" i="68"/>
  <c r="FQ368" i="68"/>
  <c r="FP368" i="68"/>
  <c r="FO368" i="68"/>
  <c r="FN368" i="68"/>
  <c r="FM368" i="68"/>
  <c r="FL368" i="68"/>
  <c r="FK368" i="68"/>
  <c r="FJ368" i="68"/>
  <c r="FI368" i="68"/>
  <c r="FH368" i="68"/>
  <c r="FG368" i="68"/>
  <c r="FF368" i="68"/>
  <c r="FE368" i="68"/>
  <c r="FD368" i="68"/>
  <c r="FC368" i="68"/>
  <c r="FB368" i="68"/>
  <c r="FA368" i="68"/>
  <c r="EZ368" i="68"/>
  <c r="EY368" i="68"/>
  <c r="EX368" i="68"/>
  <c r="EW368" i="68"/>
  <c r="EV368" i="68"/>
  <c r="EU368" i="68"/>
  <c r="ET368" i="68"/>
  <c r="ES368" i="68"/>
  <c r="ER368" i="68"/>
  <c r="EQ368" i="68"/>
  <c r="EP368" i="68"/>
  <c r="EO368" i="68"/>
  <c r="EN368" i="68"/>
  <c r="EM368" i="68"/>
  <c r="EL368" i="68"/>
  <c r="EK368" i="68"/>
  <c r="EJ368" i="68"/>
  <c r="EI368" i="68"/>
  <c r="EH368" i="68"/>
  <c r="EG368" i="68"/>
  <c r="EF368" i="68"/>
  <c r="EE368" i="68"/>
  <c r="ED368" i="68"/>
  <c r="EC368" i="68"/>
  <c r="EB368" i="68"/>
  <c r="EA368" i="68"/>
  <c r="DZ368" i="68"/>
  <c r="DY368" i="68"/>
  <c r="DX368" i="68"/>
  <c r="DW368" i="68"/>
  <c r="DV368" i="68"/>
  <c r="DU368" i="68"/>
  <c r="DT368" i="68"/>
  <c r="GK367" i="68"/>
  <c r="GJ367" i="68"/>
  <c r="GI367" i="68"/>
  <c r="GH367" i="68"/>
  <c r="GG367" i="68"/>
  <c r="GF367" i="68"/>
  <c r="GE367" i="68"/>
  <c r="GD367" i="68"/>
  <c r="GC367" i="68"/>
  <c r="GB367" i="68"/>
  <c r="GA367" i="68"/>
  <c r="FZ367" i="68"/>
  <c r="FY367" i="68"/>
  <c r="FX367" i="68"/>
  <c r="FW367" i="68"/>
  <c r="FV367" i="68"/>
  <c r="FU367" i="68"/>
  <c r="FT367" i="68"/>
  <c r="FS367" i="68"/>
  <c r="FR367" i="68"/>
  <c r="FQ367" i="68"/>
  <c r="FP367" i="68"/>
  <c r="FO367" i="68"/>
  <c r="FN367" i="68"/>
  <c r="FM367" i="68"/>
  <c r="FL367" i="68"/>
  <c r="FK367" i="68"/>
  <c r="FJ367" i="68"/>
  <c r="FI367" i="68"/>
  <c r="FH367" i="68"/>
  <c r="FG367" i="68"/>
  <c r="FF367" i="68"/>
  <c r="FE367" i="68"/>
  <c r="FD367" i="68"/>
  <c r="FC367" i="68"/>
  <c r="FB367" i="68"/>
  <c r="FA367" i="68"/>
  <c r="EZ367" i="68"/>
  <c r="EY367" i="68"/>
  <c r="EX367" i="68"/>
  <c r="EW367" i="68"/>
  <c r="EV367" i="68"/>
  <c r="EU367" i="68"/>
  <c r="ET367" i="68"/>
  <c r="ES367" i="68"/>
  <c r="ER367" i="68"/>
  <c r="EQ367" i="68"/>
  <c r="EP367" i="68"/>
  <c r="EO367" i="68"/>
  <c r="EN367" i="68"/>
  <c r="EM367" i="68"/>
  <c r="EL367" i="68"/>
  <c r="EK367" i="68"/>
  <c r="EJ367" i="68"/>
  <c r="EI367" i="68"/>
  <c r="EH367" i="68"/>
  <c r="EG367" i="68"/>
  <c r="EF367" i="68"/>
  <c r="EE367" i="68"/>
  <c r="ED367" i="68"/>
  <c r="EC367" i="68"/>
  <c r="EB367" i="68"/>
  <c r="EA367" i="68"/>
  <c r="DZ367" i="68"/>
  <c r="DY367" i="68"/>
  <c r="DX367" i="68"/>
  <c r="DW367" i="68"/>
  <c r="DV367" i="68"/>
  <c r="DU367" i="68"/>
  <c r="DT367" i="68"/>
  <c r="DS367" i="68"/>
  <c r="DS398" i="68" s="1"/>
  <c r="GX366" i="68"/>
  <c r="GT366" i="68"/>
  <c r="FV366" i="68"/>
  <c r="FJ366" i="68"/>
  <c r="EL366" i="68"/>
  <c r="EH366" i="68"/>
  <c r="DV366" i="68"/>
  <c r="DK366" i="68"/>
  <c r="CY366" i="68"/>
  <c r="CA366" i="68"/>
  <c r="BW366" i="68"/>
  <c r="BK366" i="68"/>
  <c r="BC366" i="68"/>
  <c r="AM366" i="68"/>
  <c r="EA362" i="68"/>
  <c r="DZ362" i="68"/>
  <c r="DY362" i="68"/>
  <c r="DX362" i="68"/>
  <c r="DW362" i="68"/>
  <c r="DV362" i="68"/>
  <c r="DU362" i="68"/>
  <c r="DQ362" i="68"/>
  <c r="BQ362" i="68"/>
  <c r="BP362" i="68"/>
  <c r="BO362" i="68"/>
  <c r="BN362" i="68"/>
  <c r="BM362" i="68"/>
  <c r="BL362" i="68"/>
  <c r="BK362" i="68"/>
  <c r="T362" i="68"/>
  <c r="AK368" i="68" s="1"/>
  <c r="Q362" i="68"/>
  <c r="EA361" i="68"/>
  <c r="DZ361" i="68"/>
  <c r="DY361" i="68"/>
  <c r="DX361" i="68"/>
  <c r="DW361" i="68"/>
  <c r="DV361" i="68"/>
  <c r="DU361" i="68"/>
  <c r="DT361" i="68"/>
  <c r="DS379" i="68" s="1"/>
  <c r="DQ361" i="68"/>
  <c r="BQ361" i="68"/>
  <c r="BP361" i="68"/>
  <c r="BO361" i="68"/>
  <c r="BN361" i="68"/>
  <c r="BM361" i="68"/>
  <c r="BL361" i="68"/>
  <c r="BK361" i="68"/>
  <c r="BJ361" i="68"/>
  <c r="BR361" i="68" s="1"/>
  <c r="W361" i="68"/>
  <c r="AX361" i="68" s="1"/>
  <c r="T361" i="68"/>
  <c r="AA360" i="68"/>
  <c r="N360" i="68"/>
  <c r="FQ366" i="68" s="1"/>
  <c r="M360" i="68"/>
  <c r="FP366" i="68" s="1"/>
  <c r="L360" i="68"/>
  <c r="FO366" i="68" s="1"/>
  <c r="I360" i="68"/>
  <c r="FL366" i="68" s="1"/>
  <c r="G360" i="68"/>
  <c r="E360" i="68"/>
  <c r="GB366" i="68" s="1"/>
  <c r="U346" i="68"/>
  <c r="U345" i="68"/>
  <c r="U344" i="68"/>
  <c r="U343" i="68"/>
  <c r="K360" i="68" s="1"/>
  <c r="U342" i="68"/>
  <c r="J360" i="68" s="1"/>
  <c r="U341" i="68"/>
  <c r="U340" i="68"/>
  <c r="H360" i="68" s="1"/>
  <c r="U339" i="68"/>
  <c r="U338" i="68"/>
  <c r="F360" i="68" s="1"/>
  <c r="U337" i="68"/>
  <c r="A331" i="68"/>
  <c r="N324" i="68"/>
  <c r="N323" i="68"/>
  <c r="N322" i="68"/>
  <c r="N321" i="68"/>
  <c r="N320" i="68"/>
  <c r="P318" i="68"/>
  <c r="N318" i="68"/>
  <c r="T314" i="68"/>
  <c r="H313" i="68"/>
  <c r="DS307" i="68"/>
  <c r="GO307" i="68" s="1"/>
  <c r="GZ307" i="68" s="1"/>
  <c r="DS306" i="68"/>
  <c r="GO306" i="68" s="1"/>
  <c r="GZ306" i="68" s="1"/>
  <c r="DS305" i="68"/>
  <c r="GO305" i="68" s="1"/>
  <c r="GZ305" i="68" s="1"/>
  <c r="HG305" i="68" s="1"/>
  <c r="DS304" i="68"/>
  <c r="GO304" i="68" s="1"/>
  <c r="GZ304" i="68" s="1"/>
  <c r="HJ304" i="68" s="1"/>
  <c r="DS303" i="68"/>
  <c r="GO303" i="68" s="1"/>
  <c r="GZ303" i="68" s="1"/>
  <c r="DS302" i="68"/>
  <c r="GO302" i="68" s="1"/>
  <c r="GZ302" i="68" s="1"/>
  <c r="HH302" i="68" s="1"/>
  <c r="GK295" i="68"/>
  <c r="GJ295" i="68"/>
  <c r="GI295" i="68"/>
  <c r="GH295" i="68"/>
  <c r="GG295" i="68"/>
  <c r="GF295" i="68"/>
  <c r="GE295" i="68"/>
  <c r="GD295" i="68"/>
  <c r="GC295" i="68"/>
  <c r="GB295" i="68"/>
  <c r="AX295" i="68"/>
  <c r="DQ295" i="68" s="1"/>
  <c r="AT295" i="68"/>
  <c r="AS295" i="68"/>
  <c r="AR295" i="68"/>
  <c r="AQ295" i="68"/>
  <c r="AP295" i="68"/>
  <c r="AO295" i="68"/>
  <c r="AN295" i="68"/>
  <c r="AM295" i="68"/>
  <c r="AL295" i="68"/>
  <c r="AK295" i="68"/>
  <c r="GK294" i="68"/>
  <c r="GJ294" i="68"/>
  <c r="GI294" i="68"/>
  <c r="GH294" i="68"/>
  <c r="GG294" i="68"/>
  <c r="GF294" i="68"/>
  <c r="GE294" i="68"/>
  <c r="GD294" i="68"/>
  <c r="GC294" i="68"/>
  <c r="GB294" i="68"/>
  <c r="GA294" i="68"/>
  <c r="FZ294" i="68"/>
  <c r="FY294" i="68"/>
  <c r="FX294" i="68"/>
  <c r="FW294" i="68"/>
  <c r="FV294" i="68"/>
  <c r="FU294" i="68"/>
  <c r="FT294" i="68"/>
  <c r="FS294" i="68"/>
  <c r="FR294" i="68"/>
  <c r="AX294" i="68"/>
  <c r="DS294" i="68" s="1"/>
  <c r="AT294" i="68"/>
  <c r="AS294" i="68"/>
  <c r="AR294" i="68"/>
  <c r="AQ294" i="68"/>
  <c r="AP294" i="68"/>
  <c r="AO294" i="68"/>
  <c r="AN294" i="68"/>
  <c r="AM294" i="68"/>
  <c r="AL294" i="68"/>
  <c r="AK294" i="68"/>
  <c r="GK293" i="68"/>
  <c r="GJ293" i="68"/>
  <c r="GI293" i="68"/>
  <c r="GH293" i="68"/>
  <c r="GG293" i="68"/>
  <c r="GF293" i="68"/>
  <c r="GE293" i="68"/>
  <c r="GD293" i="68"/>
  <c r="GC293" i="68"/>
  <c r="GB293" i="68"/>
  <c r="GA293" i="68"/>
  <c r="FZ293" i="68"/>
  <c r="FY293" i="68"/>
  <c r="FX293" i="68"/>
  <c r="FW293" i="68"/>
  <c r="FV293" i="68"/>
  <c r="FU293" i="68"/>
  <c r="FT293" i="68"/>
  <c r="FS293" i="68"/>
  <c r="FR293" i="68"/>
  <c r="FQ293" i="68"/>
  <c r="FP293" i="68"/>
  <c r="FO293" i="68"/>
  <c r="FN293" i="68"/>
  <c r="FM293" i="68"/>
  <c r="FL293" i="68"/>
  <c r="FK293" i="68"/>
  <c r="FJ293" i="68"/>
  <c r="FI293" i="68"/>
  <c r="FH293" i="68"/>
  <c r="DQ293" i="68"/>
  <c r="AX293" i="68"/>
  <c r="AT293" i="68"/>
  <c r="AS293" i="68"/>
  <c r="AR293" i="68"/>
  <c r="AQ293" i="68"/>
  <c r="AP293" i="68"/>
  <c r="AO293" i="68"/>
  <c r="AN293" i="68"/>
  <c r="AM293" i="68"/>
  <c r="AL293" i="68"/>
  <c r="AK293" i="68"/>
  <c r="GK292" i="68"/>
  <c r="GJ292" i="68"/>
  <c r="GI292" i="68"/>
  <c r="GH292" i="68"/>
  <c r="GG292" i="68"/>
  <c r="GF292" i="68"/>
  <c r="GE292" i="68"/>
  <c r="GD292" i="68"/>
  <c r="GC292" i="68"/>
  <c r="GB292" i="68"/>
  <c r="GA292" i="68"/>
  <c r="FZ292" i="68"/>
  <c r="FY292" i="68"/>
  <c r="FX292" i="68"/>
  <c r="FW292" i="68"/>
  <c r="FV292" i="68"/>
  <c r="FU292" i="68"/>
  <c r="FT292" i="68"/>
  <c r="FS292" i="68"/>
  <c r="FR292" i="68"/>
  <c r="FQ292" i="68"/>
  <c r="FP292" i="68"/>
  <c r="FO292" i="68"/>
  <c r="FN292" i="68"/>
  <c r="FM292" i="68"/>
  <c r="FL292" i="68"/>
  <c r="FK292" i="68"/>
  <c r="FJ292" i="68"/>
  <c r="FI292" i="68"/>
  <c r="FH292" i="68"/>
  <c r="FG292" i="68"/>
  <c r="FF292" i="68"/>
  <c r="FE292" i="68"/>
  <c r="FD292" i="68"/>
  <c r="FC292" i="68"/>
  <c r="FB292" i="68"/>
  <c r="FA292" i="68"/>
  <c r="EZ292" i="68"/>
  <c r="EY292" i="68"/>
  <c r="EX292" i="68"/>
  <c r="AX292" i="68"/>
  <c r="AT292" i="68"/>
  <c r="AS292" i="68"/>
  <c r="AR292" i="68"/>
  <c r="AQ292" i="68"/>
  <c r="AP292" i="68"/>
  <c r="AO292" i="68"/>
  <c r="AN292" i="68"/>
  <c r="AM292" i="68"/>
  <c r="AL292" i="68"/>
  <c r="AK292" i="68"/>
  <c r="GK291" i="68"/>
  <c r="GJ291" i="68"/>
  <c r="GI291" i="68"/>
  <c r="GH291" i="68"/>
  <c r="GG291" i="68"/>
  <c r="GF291" i="68"/>
  <c r="GE291" i="68"/>
  <c r="GD291" i="68"/>
  <c r="GC291" i="68"/>
  <c r="GB291" i="68"/>
  <c r="GA291" i="68"/>
  <c r="FZ291" i="68"/>
  <c r="FY291" i="68"/>
  <c r="FX291" i="68"/>
  <c r="FW291" i="68"/>
  <c r="FV291" i="68"/>
  <c r="FU291" i="68"/>
  <c r="FT291" i="68"/>
  <c r="FS291" i="68"/>
  <c r="FR291" i="68"/>
  <c r="FQ291" i="68"/>
  <c r="FP291" i="68"/>
  <c r="FO291" i="68"/>
  <c r="FN291" i="68"/>
  <c r="FM291" i="68"/>
  <c r="FL291" i="68"/>
  <c r="FK291" i="68"/>
  <c r="FJ291" i="68"/>
  <c r="FI291" i="68"/>
  <c r="FH291" i="68"/>
  <c r="FG291" i="68"/>
  <c r="FF291" i="68"/>
  <c r="FE291" i="68"/>
  <c r="FD291" i="68"/>
  <c r="FC291" i="68"/>
  <c r="FB291" i="68"/>
  <c r="FA291" i="68"/>
  <c r="EZ291" i="68"/>
  <c r="EY291" i="68"/>
  <c r="EX291" i="68"/>
  <c r="EW291" i="68"/>
  <c r="EV291" i="68"/>
  <c r="EU291" i="68"/>
  <c r="ET291" i="68"/>
  <c r="ES291" i="68"/>
  <c r="ER291" i="68"/>
  <c r="EQ291" i="68"/>
  <c r="EP291" i="68"/>
  <c r="EO291" i="68"/>
  <c r="EN291" i="68"/>
  <c r="AX291" i="68"/>
  <c r="DQ291" i="68" s="1"/>
  <c r="AT291" i="68"/>
  <c r="AS291" i="68"/>
  <c r="AR291" i="68"/>
  <c r="AQ291" i="68"/>
  <c r="AP291" i="68"/>
  <c r="AO291" i="68"/>
  <c r="AN291" i="68"/>
  <c r="AM291" i="68"/>
  <c r="AL291" i="68"/>
  <c r="AK291" i="68"/>
  <c r="GK290" i="68"/>
  <c r="GJ290" i="68"/>
  <c r="GI290" i="68"/>
  <c r="GH290" i="68"/>
  <c r="GG290" i="68"/>
  <c r="GF290" i="68"/>
  <c r="GE290" i="68"/>
  <c r="GD290" i="68"/>
  <c r="GC290" i="68"/>
  <c r="GB290" i="68"/>
  <c r="GA290" i="68"/>
  <c r="FZ290" i="68"/>
  <c r="FY290" i="68"/>
  <c r="FX290" i="68"/>
  <c r="FW290" i="68"/>
  <c r="FV290" i="68"/>
  <c r="FU290" i="68"/>
  <c r="FT290" i="68"/>
  <c r="FS290" i="68"/>
  <c r="FR290" i="68"/>
  <c r="FQ290" i="68"/>
  <c r="FP290" i="68"/>
  <c r="FO290" i="68"/>
  <c r="FN290" i="68"/>
  <c r="FM290" i="68"/>
  <c r="FL290" i="68"/>
  <c r="FK290" i="68"/>
  <c r="FJ290" i="68"/>
  <c r="FI290" i="68"/>
  <c r="FH290" i="68"/>
  <c r="FG290" i="68"/>
  <c r="FF290" i="68"/>
  <c r="FE290" i="68"/>
  <c r="FD290" i="68"/>
  <c r="FC290" i="68"/>
  <c r="FB290" i="68"/>
  <c r="FA290" i="68"/>
  <c r="EZ290" i="68"/>
  <c r="EY290" i="68"/>
  <c r="EX290" i="68"/>
  <c r="EW290" i="68"/>
  <c r="EV290" i="68"/>
  <c r="EU290" i="68"/>
  <c r="ET290" i="68"/>
  <c r="ES290" i="68"/>
  <c r="ER290" i="68"/>
  <c r="EQ290" i="68"/>
  <c r="EP290" i="68"/>
  <c r="EO290" i="68"/>
  <c r="EN290" i="68"/>
  <c r="EM290" i="68"/>
  <c r="EL290" i="68"/>
  <c r="EK290" i="68"/>
  <c r="EJ290" i="68"/>
  <c r="EI290" i="68"/>
  <c r="EH290" i="68"/>
  <c r="EG290" i="68"/>
  <c r="EF290" i="68"/>
  <c r="EE290" i="68"/>
  <c r="ED290" i="68"/>
  <c r="AX290" i="68"/>
  <c r="DS291" i="68" s="1"/>
  <c r="AT290" i="68"/>
  <c r="AS290" i="68"/>
  <c r="AR290" i="68"/>
  <c r="AQ290" i="68"/>
  <c r="AP290" i="68"/>
  <c r="AO290" i="68"/>
  <c r="AN290" i="68"/>
  <c r="AM290" i="68"/>
  <c r="AL290" i="68"/>
  <c r="AK290" i="68"/>
  <c r="GK289" i="68"/>
  <c r="GJ289" i="68"/>
  <c r="GI289" i="68"/>
  <c r="GH289" i="68"/>
  <c r="GG289" i="68"/>
  <c r="GF289" i="68"/>
  <c r="GE289" i="68"/>
  <c r="GD289" i="68"/>
  <c r="GC289" i="68"/>
  <c r="GB289" i="68"/>
  <c r="GA289" i="68"/>
  <c r="FZ289" i="68"/>
  <c r="FY289" i="68"/>
  <c r="FX289" i="68"/>
  <c r="FW289" i="68"/>
  <c r="FV289" i="68"/>
  <c r="FU289" i="68"/>
  <c r="FT289" i="68"/>
  <c r="FS289" i="68"/>
  <c r="FR289" i="68"/>
  <c r="FQ289" i="68"/>
  <c r="FP289" i="68"/>
  <c r="FO289" i="68"/>
  <c r="FN289" i="68"/>
  <c r="FM289" i="68"/>
  <c r="FL289" i="68"/>
  <c r="FK289" i="68"/>
  <c r="FJ289" i="68"/>
  <c r="FI289" i="68"/>
  <c r="FH289" i="68"/>
  <c r="FG289" i="68"/>
  <c r="FF289" i="68"/>
  <c r="FE289" i="68"/>
  <c r="FD289" i="68"/>
  <c r="FC289" i="68"/>
  <c r="FB289" i="68"/>
  <c r="FA289" i="68"/>
  <c r="EZ289" i="68"/>
  <c r="EY289" i="68"/>
  <c r="EX289" i="68"/>
  <c r="EW289" i="68"/>
  <c r="EV289" i="68"/>
  <c r="EU289" i="68"/>
  <c r="ET289" i="68"/>
  <c r="ES289" i="68"/>
  <c r="ER289" i="68"/>
  <c r="EQ289" i="68"/>
  <c r="EP289" i="68"/>
  <c r="EO289" i="68"/>
  <c r="EN289" i="68"/>
  <c r="EM289" i="68"/>
  <c r="EL289" i="68"/>
  <c r="EK289" i="68"/>
  <c r="EJ289" i="68"/>
  <c r="EI289" i="68"/>
  <c r="EH289" i="68"/>
  <c r="EG289" i="68"/>
  <c r="EF289" i="68"/>
  <c r="EE289" i="68"/>
  <c r="ED289" i="68"/>
  <c r="EC289" i="68"/>
  <c r="EB289" i="68"/>
  <c r="EA289" i="68"/>
  <c r="DZ289" i="68"/>
  <c r="DY289" i="68"/>
  <c r="DX289" i="68"/>
  <c r="DW289" i="68"/>
  <c r="DV289" i="68"/>
  <c r="DU289" i="68"/>
  <c r="DT289" i="68"/>
  <c r="AT289" i="68"/>
  <c r="GK288" i="68"/>
  <c r="GJ288" i="68"/>
  <c r="GI288" i="68"/>
  <c r="GH288" i="68"/>
  <c r="GG288" i="68"/>
  <c r="GF288" i="68"/>
  <c r="GE288" i="68"/>
  <c r="GD288" i="68"/>
  <c r="GC288" i="68"/>
  <c r="GB288" i="68"/>
  <c r="GA288" i="68"/>
  <c r="FZ288" i="68"/>
  <c r="FY288" i="68"/>
  <c r="FX288" i="68"/>
  <c r="FW288" i="68"/>
  <c r="FV288" i="68"/>
  <c r="FU288" i="68"/>
  <c r="FT288" i="68"/>
  <c r="FS288" i="68"/>
  <c r="FR288" i="68"/>
  <c r="FQ288" i="68"/>
  <c r="FP288" i="68"/>
  <c r="FO288" i="68"/>
  <c r="FN288" i="68"/>
  <c r="FM288" i="68"/>
  <c r="FL288" i="68"/>
  <c r="FK288" i="68"/>
  <c r="FJ288" i="68"/>
  <c r="FI288" i="68"/>
  <c r="FH288" i="68"/>
  <c r="FG288" i="68"/>
  <c r="FF288" i="68"/>
  <c r="FE288" i="68"/>
  <c r="FD288" i="68"/>
  <c r="FC288" i="68"/>
  <c r="FB288" i="68"/>
  <c r="FA288" i="68"/>
  <c r="EZ288" i="68"/>
  <c r="EY288" i="68"/>
  <c r="EX288" i="68"/>
  <c r="EW288" i="68"/>
  <c r="EV288" i="68"/>
  <c r="EU288" i="68"/>
  <c r="ET288" i="68"/>
  <c r="ES288" i="68"/>
  <c r="ER288" i="68"/>
  <c r="EQ288" i="68"/>
  <c r="EP288" i="68"/>
  <c r="EO288" i="68"/>
  <c r="EN288" i="68"/>
  <c r="EM288" i="68"/>
  <c r="EL288" i="68"/>
  <c r="EK288" i="68"/>
  <c r="EJ288" i="68"/>
  <c r="EI288" i="68"/>
  <c r="EH288" i="68"/>
  <c r="EG288" i="68"/>
  <c r="EF288" i="68"/>
  <c r="EE288" i="68"/>
  <c r="ED288" i="68"/>
  <c r="EC288" i="68"/>
  <c r="EB288" i="68"/>
  <c r="EA288" i="68"/>
  <c r="DZ288" i="68"/>
  <c r="DY288" i="68"/>
  <c r="DX288" i="68"/>
  <c r="DW288" i="68"/>
  <c r="DV288" i="68"/>
  <c r="DU288" i="68"/>
  <c r="DT288" i="68"/>
  <c r="DS288" i="68"/>
  <c r="EA283" i="68"/>
  <c r="DZ283" i="68"/>
  <c r="DY283" i="68"/>
  <c r="DX283" i="68"/>
  <c r="DW283" i="68"/>
  <c r="DV283" i="68"/>
  <c r="DU283" i="68"/>
  <c r="DQ283" i="68"/>
  <c r="BQ283" i="68"/>
  <c r="BP283" i="68"/>
  <c r="BO283" i="68"/>
  <c r="BN283" i="68"/>
  <c r="BM283" i="68"/>
  <c r="BL283" i="68"/>
  <c r="BK283" i="68"/>
  <c r="T283" i="68"/>
  <c r="AM289" i="68" s="1"/>
  <c r="Q283" i="68"/>
  <c r="U283" i="68" s="1"/>
  <c r="EA282" i="68"/>
  <c r="DZ282" i="68"/>
  <c r="DY282" i="68"/>
  <c r="DX282" i="68"/>
  <c r="DW282" i="68"/>
  <c r="DV282" i="68"/>
  <c r="DU282" i="68"/>
  <c r="DT282" i="68"/>
  <c r="DS300" i="68" s="1"/>
  <c r="DQ282" i="68"/>
  <c r="BQ282" i="68"/>
  <c r="BP282" i="68"/>
  <c r="BO282" i="68"/>
  <c r="BN282" i="68"/>
  <c r="BM282" i="68"/>
  <c r="BL282" i="68"/>
  <c r="BK282" i="68"/>
  <c r="BJ282" i="68"/>
  <c r="W282" i="68"/>
  <c r="AX282" i="68" s="1"/>
  <c r="T282" i="68"/>
  <c r="K281" i="68"/>
  <c r="BY287" i="68" s="1"/>
  <c r="J281" i="68"/>
  <c r="DB287" i="68" s="1"/>
  <c r="G281" i="68"/>
  <c r="EF287" i="68" s="1"/>
  <c r="U267" i="68"/>
  <c r="N281" i="68" s="1"/>
  <c r="U266" i="68"/>
  <c r="M281" i="68" s="1"/>
  <c r="U265" i="68"/>
  <c r="L281" i="68" s="1"/>
  <c r="U264" i="68"/>
  <c r="U263" i="68"/>
  <c r="U262" i="68"/>
  <c r="I281" i="68" s="1"/>
  <c r="U261" i="68"/>
  <c r="H281" i="68" s="1"/>
  <c r="U260" i="68"/>
  <c r="U259" i="68"/>
  <c r="F281" i="68" s="1"/>
  <c r="U258" i="68"/>
  <c r="A252" i="68"/>
  <c r="N245" i="68"/>
  <c r="N244" i="68"/>
  <c r="N243" i="68"/>
  <c r="N242" i="68"/>
  <c r="N241" i="68"/>
  <c r="P239" i="68"/>
  <c r="N239" i="68"/>
  <c r="T235" i="68"/>
  <c r="H234" i="68"/>
  <c r="GO228" i="68"/>
  <c r="GZ228" i="68" s="1"/>
  <c r="HG228" i="68" s="1"/>
  <c r="DS228" i="68"/>
  <c r="GO227" i="68"/>
  <c r="GZ227" i="68" s="1"/>
  <c r="DS227" i="68"/>
  <c r="DS226" i="68"/>
  <c r="GO226" i="68" s="1"/>
  <c r="GZ226" i="68" s="1"/>
  <c r="DS225" i="68"/>
  <c r="GO225" i="68" s="1"/>
  <c r="GZ225" i="68" s="1"/>
  <c r="DS224" i="68"/>
  <c r="DS223" i="68"/>
  <c r="GO223" i="68" s="1"/>
  <c r="GZ223" i="68" s="1"/>
  <c r="HB223" i="68" s="1"/>
  <c r="GO216" i="68"/>
  <c r="GZ216" i="68" s="1"/>
  <c r="GK216" i="68"/>
  <c r="GJ216" i="68"/>
  <c r="GI216" i="68"/>
  <c r="GH216" i="68"/>
  <c r="GG216" i="68"/>
  <c r="GF216" i="68"/>
  <c r="GE216" i="68"/>
  <c r="GD216" i="68"/>
  <c r="GC216" i="68"/>
  <c r="GB216" i="68"/>
  <c r="AX216" i="68"/>
  <c r="DQ216" i="68" s="1"/>
  <c r="AT216" i="68"/>
  <c r="AS216" i="68"/>
  <c r="AR216" i="68"/>
  <c r="AQ216" i="68"/>
  <c r="AP216" i="68"/>
  <c r="AO216" i="68"/>
  <c r="AN216" i="68"/>
  <c r="AM216" i="68"/>
  <c r="AL216" i="68"/>
  <c r="AK216" i="68"/>
  <c r="GK215" i="68"/>
  <c r="GJ215" i="68"/>
  <c r="GI215" i="68"/>
  <c r="GH215" i="68"/>
  <c r="GG215" i="68"/>
  <c r="GF215" i="68"/>
  <c r="GE215" i="68"/>
  <c r="GD215" i="68"/>
  <c r="GC215" i="68"/>
  <c r="GB215" i="68"/>
  <c r="GA215" i="68"/>
  <c r="FZ215" i="68"/>
  <c r="FY215" i="68"/>
  <c r="FX215" i="68"/>
  <c r="FW215" i="68"/>
  <c r="FV215" i="68"/>
  <c r="FU215" i="68"/>
  <c r="FT215" i="68"/>
  <c r="FS215" i="68"/>
  <c r="FR215" i="68"/>
  <c r="DQ215" i="68"/>
  <c r="AX215" i="68"/>
  <c r="DS216" i="68" s="1"/>
  <c r="AT215" i="68"/>
  <c r="AS215" i="68"/>
  <c r="AR215" i="68"/>
  <c r="AQ215" i="68"/>
  <c r="AP215" i="68"/>
  <c r="AO215" i="68"/>
  <c r="AN215" i="68"/>
  <c r="AM215" i="68"/>
  <c r="AL215" i="68"/>
  <c r="AK215" i="68"/>
  <c r="GK214" i="68"/>
  <c r="GJ214" i="68"/>
  <c r="GI214" i="68"/>
  <c r="GH214" i="68"/>
  <c r="GG214" i="68"/>
  <c r="GF214" i="68"/>
  <c r="GE214" i="68"/>
  <c r="GD214" i="68"/>
  <c r="GC214" i="68"/>
  <c r="GB214" i="68"/>
  <c r="GA214" i="68"/>
  <c r="FZ214" i="68"/>
  <c r="FY214" i="68"/>
  <c r="FX214" i="68"/>
  <c r="FW214" i="68"/>
  <c r="FV214" i="68"/>
  <c r="FU214" i="68"/>
  <c r="FT214" i="68"/>
  <c r="FS214" i="68"/>
  <c r="FR214" i="68"/>
  <c r="FQ214" i="68"/>
  <c r="FP214" i="68"/>
  <c r="FO214" i="68"/>
  <c r="FN214" i="68"/>
  <c r="FM214" i="68"/>
  <c r="FL214" i="68"/>
  <c r="FK214" i="68"/>
  <c r="FJ214" i="68"/>
  <c r="FI214" i="68"/>
  <c r="FH214" i="68"/>
  <c r="AX214" i="68"/>
  <c r="DQ214" i="68" s="1"/>
  <c r="AT214" i="68"/>
  <c r="AS214" i="68"/>
  <c r="AR214" i="68"/>
  <c r="AQ214" i="68"/>
  <c r="AP214" i="68"/>
  <c r="AO214" i="68"/>
  <c r="AN214" i="68"/>
  <c r="AM214" i="68"/>
  <c r="AL214" i="68"/>
  <c r="AK214" i="68"/>
  <c r="GK213" i="68"/>
  <c r="GJ213" i="68"/>
  <c r="GI213" i="68"/>
  <c r="GH213" i="68"/>
  <c r="GG213" i="68"/>
  <c r="GF213" i="68"/>
  <c r="GE213" i="68"/>
  <c r="GD213" i="68"/>
  <c r="GC213" i="68"/>
  <c r="GB213" i="68"/>
  <c r="GA213" i="68"/>
  <c r="FZ213" i="68"/>
  <c r="FY213" i="68"/>
  <c r="FX213" i="68"/>
  <c r="FW213" i="68"/>
  <c r="FV213" i="68"/>
  <c r="FU213" i="68"/>
  <c r="FT213" i="68"/>
  <c r="FS213" i="68"/>
  <c r="FR213" i="68"/>
  <c r="FQ213" i="68"/>
  <c r="FP213" i="68"/>
  <c r="FO213" i="68"/>
  <c r="FN213" i="68"/>
  <c r="FM213" i="68"/>
  <c r="FL213" i="68"/>
  <c r="FK213" i="68"/>
  <c r="FJ213" i="68"/>
  <c r="FI213" i="68"/>
  <c r="FH213" i="68"/>
  <c r="FG213" i="68"/>
  <c r="FF213" i="68"/>
  <c r="FE213" i="68"/>
  <c r="FD213" i="68"/>
  <c r="FC213" i="68"/>
  <c r="FB213" i="68"/>
  <c r="FA213" i="68"/>
  <c r="EZ213" i="68"/>
  <c r="EY213" i="68"/>
  <c r="EX213" i="68"/>
  <c r="AX213" i="68"/>
  <c r="DQ213" i="68" s="1"/>
  <c r="AT213" i="68"/>
  <c r="AS213" i="68"/>
  <c r="AR213" i="68"/>
  <c r="AQ213" i="68"/>
  <c r="AP213" i="68"/>
  <c r="AO213" i="68"/>
  <c r="AN213" i="68"/>
  <c r="AM213" i="68"/>
  <c r="AL213" i="68"/>
  <c r="AK213" i="68"/>
  <c r="GK212" i="68"/>
  <c r="GJ212" i="68"/>
  <c r="GI212" i="68"/>
  <c r="GH212" i="68"/>
  <c r="GG212" i="68"/>
  <c r="GF212" i="68"/>
  <c r="GE212" i="68"/>
  <c r="GD212" i="68"/>
  <c r="GC212" i="68"/>
  <c r="GB212" i="68"/>
  <c r="GA212" i="68"/>
  <c r="FZ212" i="68"/>
  <c r="FY212" i="68"/>
  <c r="FX212" i="68"/>
  <c r="FW212" i="68"/>
  <c r="FV212" i="68"/>
  <c r="FU212" i="68"/>
  <c r="FT212" i="68"/>
  <c r="FS212" i="68"/>
  <c r="FR212" i="68"/>
  <c r="FQ212" i="68"/>
  <c r="FP212" i="68"/>
  <c r="FO212" i="68"/>
  <c r="FN212" i="68"/>
  <c r="FM212" i="68"/>
  <c r="FL212" i="68"/>
  <c r="FK212" i="68"/>
  <c r="FJ212" i="68"/>
  <c r="FI212" i="68"/>
  <c r="FH212" i="68"/>
  <c r="FG212" i="68"/>
  <c r="FF212" i="68"/>
  <c r="FE212" i="68"/>
  <c r="FD212" i="68"/>
  <c r="FC212" i="68"/>
  <c r="FB212" i="68"/>
  <c r="FA212" i="68"/>
  <c r="EZ212" i="68"/>
  <c r="EY212" i="68"/>
  <c r="EX212" i="68"/>
  <c r="EW212" i="68"/>
  <c r="EV212" i="68"/>
  <c r="EU212" i="68"/>
  <c r="ET212" i="68"/>
  <c r="ES212" i="68"/>
  <c r="ER212" i="68"/>
  <c r="EQ212" i="68"/>
  <c r="EP212" i="68"/>
  <c r="EO212" i="68"/>
  <c r="EN212" i="68"/>
  <c r="AX212" i="68"/>
  <c r="DQ212" i="68" s="1"/>
  <c r="AT212" i="68"/>
  <c r="AS212" i="68"/>
  <c r="AR212" i="68"/>
  <c r="AQ212" i="68"/>
  <c r="AP212" i="68"/>
  <c r="AO212" i="68"/>
  <c r="AN212" i="68"/>
  <c r="AM212" i="68"/>
  <c r="AL212" i="68"/>
  <c r="AK212" i="68"/>
  <c r="GK211" i="68"/>
  <c r="GJ211" i="68"/>
  <c r="GI211" i="68"/>
  <c r="GH211" i="68"/>
  <c r="GG211" i="68"/>
  <c r="GF211" i="68"/>
  <c r="GE211" i="68"/>
  <c r="GD211" i="68"/>
  <c r="GC211" i="68"/>
  <c r="GB211" i="68"/>
  <c r="GA211" i="68"/>
  <c r="FZ211" i="68"/>
  <c r="FY211" i="68"/>
  <c r="FX211" i="68"/>
  <c r="FW211" i="68"/>
  <c r="FV211" i="68"/>
  <c r="FU211" i="68"/>
  <c r="FT211" i="68"/>
  <c r="FS211" i="68"/>
  <c r="FR211" i="68"/>
  <c r="FQ211" i="68"/>
  <c r="FP211" i="68"/>
  <c r="FO211" i="68"/>
  <c r="FN211" i="68"/>
  <c r="FM211" i="68"/>
  <c r="FL211" i="68"/>
  <c r="FK211" i="68"/>
  <c r="FJ211" i="68"/>
  <c r="FI211" i="68"/>
  <c r="FH211" i="68"/>
  <c r="FG211" i="68"/>
  <c r="FF211" i="68"/>
  <c r="FE211" i="68"/>
  <c r="FD211" i="68"/>
  <c r="FC211" i="68"/>
  <c r="FB211" i="68"/>
  <c r="FA211" i="68"/>
  <c r="EZ211" i="68"/>
  <c r="EY211" i="68"/>
  <c r="EX211" i="68"/>
  <c r="EW211" i="68"/>
  <c r="EV211" i="68"/>
  <c r="EU211" i="68"/>
  <c r="ET211" i="68"/>
  <c r="ES211" i="68"/>
  <c r="ER211" i="68"/>
  <c r="EQ211" i="68"/>
  <c r="EP211" i="68"/>
  <c r="EO211" i="68"/>
  <c r="EN211" i="68"/>
  <c r="EM211" i="68"/>
  <c r="EL211" i="68"/>
  <c r="EK211" i="68"/>
  <c r="EJ211" i="68"/>
  <c r="EI211" i="68"/>
  <c r="EH211" i="68"/>
  <c r="EG211" i="68"/>
  <c r="EF211" i="68"/>
  <c r="EE211" i="68"/>
  <c r="ED211" i="68"/>
  <c r="AX211" i="68"/>
  <c r="AT211" i="68"/>
  <c r="AS211" i="68"/>
  <c r="AR211" i="68"/>
  <c r="AQ211" i="68"/>
  <c r="AP211" i="68"/>
  <c r="AO211" i="68"/>
  <c r="AN211" i="68"/>
  <c r="AM211" i="68"/>
  <c r="AL211" i="68"/>
  <c r="AK211" i="68"/>
  <c r="GK210" i="68"/>
  <c r="GJ210" i="68"/>
  <c r="GI210" i="68"/>
  <c r="GH210" i="68"/>
  <c r="GG210" i="68"/>
  <c r="GF210" i="68"/>
  <c r="GE210" i="68"/>
  <c r="GD210" i="68"/>
  <c r="GC210" i="68"/>
  <c r="GB210" i="68"/>
  <c r="GA210" i="68"/>
  <c r="FZ210" i="68"/>
  <c r="FY210" i="68"/>
  <c r="FX210" i="68"/>
  <c r="FW210" i="68"/>
  <c r="FV210" i="68"/>
  <c r="FU210" i="68"/>
  <c r="FT210" i="68"/>
  <c r="FS210" i="68"/>
  <c r="FR210" i="68"/>
  <c r="FQ210" i="68"/>
  <c r="FP210" i="68"/>
  <c r="FO210" i="68"/>
  <c r="FN210" i="68"/>
  <c r="FM210" i="68"/>
  <c r="FL210" i="68"/>
  <c r="FK210" i="68"/>
  <c r="FJ210" i="68"/>
  <c r="FI210" i="68"/>
  <c r="FH210" i="68"/>
  <c r="FG210" i="68"/>
  <c r="FF210" i="68"/>
  <c r="FE210" i="68"/>
  <c r="FD210" i="68"/>
  <c r="FC210" i="68"/>
  <c r="FB210" i="68"/>
  <c r="FA210" i="68"/>
  <c r="EZ210" i="68"/>
  <c r="EY210" i="68"/>
  <c r="EX210" i="68"/>
  <c r="EW210" i="68"/>
  <c r="EV210" i="68"/>
  <c r="EU210" i="68"/>
  <c r="ET210" i="68"/>
  <c r="ES210" i="68"/>
  <c r="ER210" i="68"/>
  <c r="EQ210" i="68"/>
  <c r="EP210" i="68"/>
  <c r="EO210" i="68"/>
  <c r="EN210" i="68"/>
  <c r="EM210" i="68"/>
  <c r="EL210" i="68"/>
  <c r="EK210" i="68"/>
  <c r="EJ210" i="68"/>
  <c r="EI210" i="68"/>
  <c r="EH210" i="68"/>
  <c r="EG210" i="68"/>
  <c r="EF210" i="68"/>
  <c r="EE210" i="68"/>
  <c r="ED210" i="68"/>
  <c r="EC210" i="68"/>
  <c r="EB210" i="68"/>
  <c r="EA210" i="68"/>
  <c r="DZ210" i="68"/>
  <c r="DY210" i="68"/>
  <c r="DX210" i="68"/>
  <c r="DW210" i="68"/>
  <c r="DV210" i="68"/>
  <c r="DU210" i="68"/>
  <c r="DT210" i="68"/>
  <c r="AK210" i="68"/>
  <c r="GK209" i="68"/>
  <c r="GJ209" i="68"/>
  <c r="GI209" i="68"/>
  <c r="GH209" i="68"/>
  <c r="GG209" i="68"/>
  <c r="GF209" i="68"/>
  <c r="GE209" i="68"/>
  <c r="GD209" i="68"/>
  <c r="GC209" i="68"/>
  <c r="GB209" i="68"/>
  <c r="GA209" i="68"/>
  <c r="FZ209" i="68"/>
  <c r="FY209" i="68"/>
  <c r="FX209" i="68"/>
  <c r="FW209" i="68"/>
  <c r="FV209" i="68"/>
  <c r="FU209" i="68"/>
  <c r="FT209" i="68"/>
  <c r="FS209" i="68"/>
  <c r="FR209" i="68"/>
  <c r="FQ209" i="68"/>
  <c r="FP209" i="68"/>
  <c r="FO209" i="68"/>
  <c r="FN209" i="68"/>
  <c r="FM209" i="68"/>
  <c r="FL209" i="68"/>
  <c r="FK209" i="68"/>
  <c r="FJ209" i="68"/>
  <c r="FI209" i="68"/>
  <c r="FH209" i="68"/>
  <c r="FG209" i="68"/>
  <c r="FF209" i="68"/>
  <c r="FE209" i="68"/>
  <c r="FD209" i="68"/>
  <c r="FC209" i="68"/>
  <c r="FB209" i="68"/>
  <c r="FA209" i="68"/>
  <c r="EZ209" i="68"/>
  <c r="EY209" i="68"/>
  <c r="EX209" i="68"/>
  <c r="EW209" i="68"/>
  <c r="EV209" i="68"/>
  <c r="EU209" i="68"/>
  <c r="ET209" i="68"/>
  <c r="ES209" i="68"/>
  <c r="ER209" i="68"/>
  <c r="EQ209" i="68"/>
  <c r="EP209" i="68"/>
  <c r="EO209" i="68"/>
  <c r="EN209" i="68"/>
  <c r="EM209" i="68"/>
  <c r="EL209" i="68"/>
  <c r="EK209" i="68"/>
  <c r="EJ209" i="68"/>
  <c r="EI209" i="68"/>
  <c r="EH209" i="68"/>
  <c r="EG209" i="68"/>
  <c r="EF209" i="68"/>
  <c r="EE209" i="68"/>
  <c r="ED209" i="68"/>
  <c r="EC209" i="68"/>
  <c r="EB209" i="68"/>
  <c r="EA209" i="68"/>
  <c r="DZ209" i="68"/>
  <c r="DY209" i="68"/>
  <c r="DX209" i="68"/>
  <c r="DW209" i="68"/>
  <c r="DV209" i="68"/>
  <c r="DU209" i="68"/>
  <c r="DT209" i="68"/>
  <c r="DS209" i="68"/>
  <c r="DJ208" i="68"/>
  <c r="EA204" i="68"/>
  <c r="DZ204" i="68"/>
  <c r="DY204" i="68"/>
  <c r="DX204" i="68"/>
  <c r="DW204" i="68"/>
  <c r="DV204" i="68"/>
  <c r="DU204" i="68"/>
  <c r="DQ204" i="68"/>
  <c r="BQ204" i="68"/>
  <c r="BP204" i="68"/>
  <c r="BO204" i="68"/>
  <c r="BN204" i="68"/>
  <c r="BM204" i="68"/>
  <c r="BL204" i="68"/>
  <c r="BK204" i="68"/>
  <c r="T204" i="68"/>
  <c r="AR210" i="68" s="1"/>
  <c r="Q204" i="68"/>
  <c r="EA203" i="68"/>
  <c r="DZ203" i="68"/>
  <c r="DY203" i="68"/>
  <c r="DX203" i="68"/>
  <c r="DW203" i="68"/>
  <c r="DV203" i="68"/>
  <c r="DU203" i="68"/>
  <c r="DT203" i="68"/>
  <c r="DS221" i="68" s="1"/>
  <c r="DQ203" i="68"/>
  <c r="BQ203" i="68"/>
  <c r="BP203" i="68"/>
  <c r="BO203" i="68"/>
  <c r="BN203" i="68"/>
  <c r="BM203" i="68"/>
  <c r="BL203" i="68"/>
  <c r="BK203" i="68"/>
  <c r="BJ203" i="68"/>
  <c r="W203" i="68"/>
  <c r="AX203" i="68" s="1"/>
  <c r="T203" i="68"/>
  <c r="AB202" i="68"/>
  <c r="AA202" i="68"/>
  <c r="M202" i="68"/>
  <c r="FP208" i="68" s="1"/>
  <c r="H202" i="68"/>
  <c r="FU208" i="68" s="1"/>
  <c r="G202" i="68"/>
  <c r="CY208" i="68" s="1"/>
  <c r="F202" i="68"/>
  <c r="EO208" i="68" s="1"/>
  <c r="U188" i="68"/>
  <c r="N202" i="68" s="1"/>
  <c r="U187" i="68"/>
  <c r="U186" i="68"/>
  <c r="L202" i="68" s="1"/>
  <c r="U185" i="68"/>
  <c r="K202" i="68" s="1"/>
  <c r="U184" i="68"/>
  <c r="J202" i="68" s="1"/>
  <c r="U183" i="68"/>
  <c r="I202" i="68" s="1"/>
  <c r="U182" i="68"/>
  <c r="U181" i="68"/>
  <c r="U180" i="68"/>
  <c r="U179" i="68"/>
  <c r="E202" i="68" s="1"/>
  <c r="FR208" i="68" s="1"/>
  <c r="A173" i="68"/>
  <c r="N166" i="70"/>
  <c r="N165" i="70"/>
  <c r="N164" i="70"/>
  <c r="N163" i="70"/>
  <c r="N162" i="70"/>
  <c r="P160" i="70"/>
  <c r="N160" i="70"/>
  <c r="T156" i="70"/>
  <c r="H155" i="70"/>
  <c r="DS149" i="70"/>
  <c r="GO149" i="70" s="1"/>
  <c r="GZ149" i="70" s="1"/>
  <c r="DS148" i="70"/>
  <c r="DS147" i="70"/>
  <c r="GO147" i="70" s="1"/>
  <c r="GZ147" i="70" s="1"/>
  <c r="DS146" i="70"/>
  <c r="GO146" i="70" s="1"/>
  <c r="GZ146" i="70" s="1"/>
  <c r="HF146" i="70" s="1"/>
  <c r="DS145" i="70"/>
  <c r="GO145" i="70" s="1"/>
  <c r="GZ145" i="70" s="1"/>
  <c r="HE145" i="70" s="1"/>
  <c r="DS144" i="70"/>
  <c r="GK137" i="70"/>
  <c r="GJ137" i="70"/>
  <c r="GI137" i="70"/>
  <c r="GH137" i="70"/>
  <c r="GG137" i="70"/>
  <c r="GF137" i="70"/>
  <c r="GE137" i="70"/>
  <c r="GD137" i="70"/>
  <c r="GC137" i="70"/>
  <c r="GB137" i="70"/>
  <c r="AX137" i="70"/>
  <c r="DQ137" i="70" s="1"/>
  <c r="AT137" i="70"/>
  <c r="AS137" i="70"/>
  <c r="AR137" i="70"/>
  <c r="AQ137" i="70"/>
  <c r="AP137" i="70"/>
  <c r="AO137" i="70"/>
  <c r="AN137" i="70"/>
  <c r="AM137" i="70"/>
  <c r="AL137" i="70"/>
  <c r="AK137" i="70"/>
  <c r="GK136" i="70"/>
  <c r="GJ136" i="70"/>
  <c r="GI136" i="70"/>
  <c r="GH136" i="70"/>
  <c r="GG136" i="70"/>
  <c r="GF136" i="70"/>
  <c r="GE136" i="70"/>
  <c r="GD136" i="70"/>
  <c r="GC136" i="70"/>
  <c r="GB136" i="70"/>
  <c r="GA136" i="70"/>
  <c r="FZ136" i="70"/>
  <c r="FY136" i="70"/>
  <c r="FX136" i="70"/>
  <c r="FW136" i="70"/>
  <c r="FV136" i="70"/>
  <c r="FU136" i="70"/>
  <c r="FT136" i="70"/>
  <c r="FS136" i="70"/>
  <c r="FR136" i="70"/>
  <c r="AX136" i="70"/>
  <c r="DQ136" i="70" s="1"/>
  <c r="AT136" i="70"/>
  <c r="AS136" i="70"/>
  <c r="AR136" i="70"/>
  <c r="AQ136" i="70"/>
  <c r="AP136" i="70"/>
  <c r="AO136" i="70"/>
  <c r="AN136" i="70"/>
  <c r="AM136" i="70"/>
  <c r="AL136" i="70"/>
  <c r="AK136" i="70"/>
  <c r="GK135" i="70"/>
  <c r="GJ135" i="70"/>
  <c r="GI135" i="70"/>
  <c r="GH135" i="70"/>
  <c r="GG135" i="70"/>
  <c r="GF135" i="70"/>
  <c r="GE135" i="70"/>
  <c r="GD135" i="70"/>
  <c r="GC135" i="70"/>
  <c r="GB135" i="70"/>
  <c r="GA135" i="70"/>
  <c r="FZ135" i="70"/>
  <c r="FY135" i="70"/>
  <c r="FX135" i="70"/>
  <c r="FW135" i="70"/>
  <c r="FV135" i="70"/>
  <c r="FU135" i="70"/>
  <c r="FT135" i="70"/>
  <c r="FS135" i="70"/>
  <c r="FR135" i="70"/>
  <c r="FQ135" i="70"/>
  <c r="FP135" i="70"/>
  <c r="FO135" i="70"/>
  <c r="FN135" i="70"/>
  <c r="FM135" i="70"/>
  <c r="FL135" i="70"/>
  <c r="FK135" i="70"/>
  <c r="FJ135" i="70"/>
  <c r="FI135" i="70"/>
  <c r="FH135" i="70"/>
  <c r="AX135" i="70"/>
  <c r="DQ135" i="70" s="1"/>
  <c r="AT135" i="70"/>
  <c r="AS135" i="70"/>
  <c r="AR135" i="70"/>
  <c r="AQ135" i="70"/>
  <c r="AP135" i="70"/>
  <c r="AO135" i="70"/>
  <c r="AN135" i="70"/>
  <c r="AM135" i="70"/>
  <c r="AL135" i="70"/>
  <c r="AK135" i="70"/>
  <c r="GK134" i="70"/>
  <c r="GJ134" i="70"/>
  <c r="GI134" i="70"/>
  <c r="GH134" i="70"/>
  <c r="GG134" i="70"/>
  <c r="GF134" i="70"/>
  <c r="GE134" i="70"/>
  <c r="GD134" i="70"/>
  <c r="GC134" i="70"/>
  <c r="GB134" i="70"/>
  <c r="GA134" i="70"/>
  <c r="FZ134" i="70"/>
  <c r="FY134" i="70"/>
  <c r="FX134" i="70"/>
  <c r="FW134" i="70"/>
  <c r="FV134" i="70"/>
  <c r="FU134" i="70"/>
  <c r="FT134" i="70"/>
  <c r="FS134" i="70"/>
  <c r="FR134" i="70"/>
  <c r="FQ134" i="70"/>
  <c r="FP134" i="70"/>
  <c r="FO134" i="70"/>
  <c r="FN134" i="70"/>
  <c r="FM134" i="70"/>
  <c r="FL134" i="70"/>
  <c r="FK134" i="70"/>
  <c r="FJ134" i="70"/>
  <c r="FI134" i="70"/>
  <c r="FH134" i="70"/>
  <c r="FG134" i="70"/>
  <c r="FF134" i="70"/>
  <c r="FE134" i="70"/>
  <c r="FD134" i="70"/>
  <c r="FC134" i="70"/>
  <c r="FB134" i="70"/>
  <c r="FA134" i="70"/>
  <c r="EZ134" i="70"/>
  <c r="EY134" i="70"/>
  <c r="EX134" i="70"/>
  <c r="AX134" i="70"/>
  <c r="DQ134" i="70" s="1"/>
  <c r="AT134" i="70"/>
  <c r="AS134" i="70"/>
  <c r="AR134" i="70"/>
  <c r="AQ134" i="70"/>
  <c r="AP134" i="70"/>
  <c r="AO134" i="70"/>
  <c r="AN134" i="70"/>
  <c r="AM134" i="70"/>
  <c r="AL134" i="70"/>
  <c r="AK134" i="70"/>
  <c r="GK133" i="70"/>
  <c r="GJ133" i="70"/>
  <c r="GI133" i="70"/>
  <c r="GH133" i="70"/>
  <c r="GG133" i="70"/>
  <c r="GF133" i="70"/>
  <c r="GE133" i="70"/>
  <c r="GD133" i="70"/>
  <c r="GC133" i="70"/>
  <c r="GB133" i="70"/>
  <c r="GA133" i="70"/>
  <c r="FZ133" i="70"/>
  <c r="FY133" i="70"/>
  <c r="FX133" i="70"/>
  <c r="FW133" i="70"/>
  <c r="FV133" i="70"/>
  <c r="FU133" i="70"/>
  <c r="FT133" i="70"/>
  <c r="FS133" i="70"/>
  <c r="FR133" i="70"/>
  <c r="FQ133" i="70"/>
  <c r="FP133" i="70"/>
  <c r="FO133" i="70"/>
  <c r="FN133" i="70"/>
  <c r="FM133" i="70"/>
  <c r="FL133" i="70"/>
  <c r="FK133" i="70"/>
  <c r="FJ133" i="70"/>
  <c r="FI133" i="70"/>
  <c r="FH133" i="70"/>
  <c r="FG133" i="70"/>
  <c r="FF133" i="70"/>
  <c r="FE133" i="70"/>
  <c r="FD133" i="70"/>
  <c r="FC133" i="70"/>
  <c r="FB133" i="70"/>
  <c r="FA133" i="70"/>
  <c r="EZ133" i="70"/>
  <c r="EY133" i="70"/>
  <c r="EX133" i="70"/>
  <c r="EW133" i="70"/>
  <c r="EV133" i="70"/>
  <c r="EU133" i="70"/>
  <c r="ET133" i="70"/>
  <c r="ES133" i="70"/>
  <c r="ER133" i="70"/>
  <c r="EQ133" i="70"/>
  <c r="EP133" i="70"/>
  <c r="EO133" i="70"/>
  <c r="EN133" i="70"/>
  <c r="AX133" i="70"/>
  <c r="AT133" i="70"/>
  <c r="AS133" i="70"/>
  <c r="AR133" i="70"/>
  <c r="AQ133" i="70"/>
  <c r="AP133" i="70"/>
  <c r="AO133" i="70"/>
  <c r="AN133" i="70"/>
  <c r="AM133" i="70"/>
  <c r="AL133" i="70"/>
  <c r="AK133" i="70"/>
  <c r="GK132" i="70"/>
  <c r="GJ132" i="70"/>
  <c r="GI132" i="70"/>
  <c r="GH132" i="70"/>
  <c r="GG132" i="70"/>
  <c r="GF132" i="70"/>
  <c r="GE132" i="70"/>
  <c r="GD132" i="70"/>
  <c r="GC132" i="70"/>
  <c r="GB132" i="70"/>
  <c r="GA132" i="70"/>
  <c r="FZ132" i="70"/>
  <c r="FY132" i="70"/>
  <c r="FX132" i="70"/>
  <c r="FW132" i="70"/>
  <c r="FV132" i="70"/>
  <c r="FU132" i="70"/>
  <c r="FT132" i="70"/>
  <c r="FS132" i="70"/>
  <c r="FR132" i="70"/>
  <c r="FQ132" i="70"/>
  <c r="FP132" i="70"/>
  <c r="FO132" i="70"/>
  <c r="FN132" i="70"/>
  <c r="FM132" i="70"/>
  <c r="FL132" i="70"/>
  <c r="FK132" i="70"/>
  <c r="FJ132" i="70"/>
  <c r="FI132" i="70"/>
  <c r="FH132" i="70"/>
  <c r="FG132" i="70"/>
  <c r="FF132" i="70"/>
  <c r="FE132" i="70"/>
  <c r="FD132" i="70"/>
  <c r="FC132" i="70"/>
  <c r="FB132" i="70"/>
  <c r="FA132" i="70"/>
  <c r="EZ132" i="70"/>
  <c r="EY132" i="70"/>
  <c r="EX132" i="70"/>
  <c r="EW132" i="70"/>
  <c r="EV132" i="70"/>
  <c r="EU132" i="70"/>
  <c r="ET132" i="70"/>
  <c r="ES132" i="70"/>
  <c r="ER132" i="70"/>
  <c r="EQ132" i="70"/>
  <c r="EP132" i="70"/>
  <c r="EO132" i="70"/>
  <c r="EN132" i="70"/>
  <c r="EM132" i="70"/>
  <c r="EL132" i="70"/>
  <c r="EK132" i="70"/>
  <c r="EJ132" i="70"/>
  <c r="EI132" i="70"/>
  <c r="EH132" i="70"/>
  <c r="EG132" i="70"/>
  <c r="EF132" i="70"/>
  <c r="EE132" i="70"/>
  <c r="ED132" i="70"/>
  <c r="DQ132" i="70"/>
  <c r="AX132" i="70"/>
  <c r="DS133" i="70" s="1"/>
  <c r="AT132" i="70"/>
  <c r="AS132" i="70"/>
  <c r="AR132" i="70"/>
  <c r="AQ132" i="70"/>
  <c r="AP132" i="70"/>
  <c r="AO132" i="70"/>
  <c r="AN132" i="70"/>
  <c r="AM132" i="70"/>
  <c r="AL132" i="70"/>
  <c r="AK132" i="70"/>
  <c r="GK131" i="70"/>
  <c r="GJ131" i="70"/>
  <c r="GI131" i="70"/>
  <c r="GH131" i="70"/>
  <c r="GG131" i="70"/>
  <c r="GF131" i="70"/>
  <c r="GE131" i="70"/>
  <c r="GD131" i="70"/>
  <c r="GC131" i="70"/>
  <c r="GB131" i="70"/>
  <c r="GA131" i="70"/>
  <c r="FZ131" i="70"/>
  <c r="FY131" i="70"/>
  <c r="FX131" i="70"/>
  <c r="FW131" i="70"/>
  <c r="FV131" i="70"/>
  <c r="FU131" i="70"/>
  <c r="FT131" i="70"/>
  <c r="FS131" i="70"/>
  <c r="FR131" i="70"/>
  <c r="FQ131" i="70"/>
  <c r="FP131" i="70"/>
  <c r="FO131" i="70"/>
  <c r="FN131" i="70"/>
  <c r="FM131" i="70"/>
  <c r="FL131" i="70"/>
  <c r="FK131" i="70"/>
  <c r="FJ131" i="70"/>
  <c r="FI131" i="70"/>
  <c r="FH131" i="70"/>
  <c r="FG131" i="70"/>
  <c r="FF131" i="70"/>
  <c r="FE131" i="70"/>
  <c r="FD131" i="70"/>
  <c r="FC131" i="70"/>
  <c r="FB131" i="70"/>
  <c r="FA131" i="70"/>
  <c r="EZ131" i="70"/>
  <c r="EY131" i="70"/>
  <c r="EX131" i="70"/>
  <c r="EW131" i="70"/>
  <c r="EV131" i="70"/>
  <c r="EU131" i="70"/>
  <c r="ET131" i="70"/>
  <c r="ES131" i="70"/>
  <c r="ER131" i="70"/>
  <c r="EQ131" i="70"/>
  <c r="EP131" i="70"/>
  <c r="EO131" i="70"/>
  <c r="EN131" i="70"/>
  <c r="EM131" i="70"/>
  <c r="EL131" i="70"/>
  <c r="EK131" i="70"/>
  <c r="EJ131" i="70"/>
  <c r="EI131" i="70"/>
  <c r="EH131" i="70"/>
  <c r="EG131" i="70"/>
  <c r="EF131" i="70"/>
  <c r="EE131" i="70"/>
  <c r="ED131" i="70"/>
  <c r="EC131" i="70"/>
  <c r="EB131" i="70"/>
  <c r="EA131" i="70"/>
  <c r="DZ131" i="70"/>
  <c r="DY131" i="70"/>
  <c r="DX131" i="70"/>
  <c r="DW131" i="70"/>
  <c r="DV131" i="70"/>
  <c r="DU131" i="70"/>
  <c r="DT131" i="70"/>
  <c r="GK130" i="70"/>
  <c r="GJ130" i="70"/>
  <c r="GI130" i="70"/>
  <c r="GH130" i="70"/>
  <c r="GG130" i="70"/>
  <c r="GF130" i="70"/>
  <c r="GE130" i="70"/>
  <c r="GD130" i="70"/>
  <c r="GC130" i="70"/>
  <c r="GB130" i="70"/>
  <c r="GA130" i="70"/>
  <c r="FZ130" i="70"/>
  <c r="FY130" i="70"/>
  <c r="FX130" i="70"/>
  <c r="FW130" i="70"/>
  <c r="FV130" i="70"/>
  <c r="FU130" i="70"/>
  <c r="FT130" i="70"/>
  <c r="FS130" i="70"/>
  <c r="FR130" i="70"/>
  <c r="FQ130" i="70"/>
  <c r="FP130" i="70"/>
  <c r="FO130" i="70"/>
  <c r="FN130" i="70"/>
  <c r="FM130" i="70"/>
  <c r="FL130" i="70"/>
  <c r="FK130" i="70"/>
  <c r="FJ130" i="70"/>
  <c r="FI130" i="70"/>
  <c r="FH130" i="70"/>
  <c r="FG130" i="70"/>
  <c r="FF130" i="70"/>
  <c r="FE130" i="70"/>
  <c r="FD130" i="70"/>
  <c r="FC130" i="70"/>
  <c r="FB130" i="70"/>
  <c r="FA130" i="70"/>
  <c r="EZ130" i="70"/>
  <c r="EY130" i="70"/>
  <c r="EX130" i="70"/>
  <c r="EW130" i="70"/>
  <c r="EV130" i="70"/>
  <c r="EU130" i="70"/>
  <c r="ET130" i="70"/>
  <c r="ES130" i="70"/>
  <c r="ER130" i="70"/>
  <c r="EQ130" i="70"/>
  <c r="EP130" i="70"/>
  <c r="EO130" i="70"/>
  <c r="EN130" i="70"/>
  <c r="EM130" i="70"/>
  <c r="EL130" i="70"/>
  <c r="EK130" i="70"/>
  <c r="EJ130" i="70"/>
  <c r="EI130" i="70"/>
  <c r="EH130" i="70"/>
  <c r="EG130" i="70"/>
  <c r="EF130" i="70"/>
  <c r="EE130" i="70"/>
  <c r="ED130" i="70"/>
  <c r="EC130" i="70"/>
  <c r="EB130" i="70"/>
  <c r="EA130" i="70"/>
  <c r="DZ130" i="70"/>
  <c r="DY130" i="70"/>
  <c r="DX130" i="70"/>
  <c r="DW130" i="70"/>
  <c r="DV130" i="70"/>
  <c r="DU130" i="70"/>
  <c r="DT130" i="70"/>
  <c r="DS130" i="70"/>
  <c r="EA125" i="70"/>
  <c r="DZ125" i="70"/>
  <c r="DY125" i="70"/>
  <c r="DX125" i="70"/>
  <c r="DW125" i="70"/>
  <c r="DV125" i="70"/>
  <c r="DU125" i="70"/>
  <c r="DQ125" i="70"/>
  <c r="BQ125" i="70"/>
  <c r="BP125" i="70"/>
  <c r="BO125" i="70"/>
  <c r="BN125" i="70"/>
  <c r="BM125" i="70"/>
  <c r="BL125" i="70"/>
  <c r="BK125" i="70"/>
  <c r="T125" i="70"/>
  <c r="AM131" i="70" s="1"/>
  <c r="Q125" i="70"/>
  <c r="EA124" i="70"/>
  <c r="DZ124" i="70"/>
  <c r="DY124" i="70"/>
  <c r="DX124" i="70"/>
  <c r="DW124" i="70"/>
  <c r="DV124" i="70"/>
  <c r="DU124" i="70"/>
  <c r="DT124" i="70"/>
  <c r="DQ124" i="70"/>
  <c r="BQ124" i="70"/>
  <c r="BP124" i="70"/>
  <c r="BO124" i="70"/>
  <c r="BN124" i="70"/>
  <c r="BM124" i="70"/>
  <c r="BL124" i="70"/>
  <c r="BK124" i="70"/>
  <c r="BJ124" i="70"/>
  <c r="W124" i="70"/>
  <c r="AX124" i="70" s="1"/>
  <c r="T124" i="70"/>
  <c r="N123" i="70"/>
  <c r="FQ129" i="70" s="1"/>
  <c r="M123" i="70"/>
  <c r="FP129" i="70" s="1"/>
  <c r="L123" i="70"/>
  <c r="AR129" i="70" s="1"/>
  <c r="J123" i="70"/>
  <c r="U109" i="70"/>
  <c r="U108" i="70"/>
  <c r="U107" i="70"/>
  <c r="U106" i="70"/>
  <c r="K123" i="70" s="1"/>
  <c r="U105" i="70"/>
  <c r="U104" i="70"/>
  <c r="I123" i="70" s="1"/>
  <c r="U103" i="70"/>
  <c r="H123" i="70" s="1"/>
  <c r="GS129" i="70" s="1"/>
  <c r="U102" i="70"/>
  <c r="G123" i="70" s="1"/>
  <c r="U101" i="70"/>
  <c r="F123" i="70" s="1"/>
  <c r="DU129" i="70" s="1"/>
  <c r="U100" i="70"/>
  <c r="E123" i="70" s="1"/>
  <c r="A94" i="70"/>
  <c r="N87" i="70"/>
  <c r="N86" i="70"/>
  <c r="N85" i="70"/>
  <c r="N84" i="70"/>
  <c r="N83" i="70"/>
  <c r="P81" i="70"/>
  <c r="N81" i="70"/>
  <c r="T77" i="70"/>
  <c r="H76" i="70"/>
  <c r="DS70" i="70"/>
  <c r="GO70" i="70" s="1"/>
  <c r="GZ70" i="70" s="1"/>
  <c r="HI70" i="70" s="1"/>
  <c r="DS69" i="70"/>
  <c r="DS68" i="70"/>
  <c r="GO68" i="70" s="1"/>
  <c r="GZ68" i="70" s="1"/>
  <c r="DS67" i="70"/>
  <c r="GO67" i="70" s="1"/>
  <c r="GZ67" i="70" s="1"/>
  <c r="DS66" i="70"/>
  <c r="GO66" i="70" s="1"/>
  <c r="GZ66" i="70" s="1"/>
  <c r="HF66" i="70" s="1"/>
  <c r="DS65" i="70"/>
  <c r="GO65" i="70" s="1"/>
  <c r="GZ65" i="70" s="1"/>
  <c r="HE65" i="70" s="1"/>
  <c r="GK58" i="70"/>
  <c r="GJ58" i="70"/>
  <c r="GI58" i="70"/>
  <c r="GH58" i="70"/>
  <c r="GG58" i="70"/>
  <c r="GF58" i="70"/>
  <c r="GE58" i="70"/>
  <c r="GD58" i="70"/>
  <c r="GC58" i="70"/>
  <c r="GB58" i="70"/>
  <c r="AX58" i="70"/>
  <c r="DQ58" i="70" s="1"/>
  <c r="AT58" i="70"/>
  <c r="AS58" i="70"/>
  <c r="AR58" i="70"/>
  <c r="AQ58" i="70"/>
  <c r="AP58" i="70"/>
  <c r="AO58" i="70"/>
  <c r="AN58" i="70"/>
  <c r="AM58" i="70"/>
  <c r="AL58" i="70"/>
  <c r="AK58" i="70"/>
  <c r="GK57" i="70"/>
  <c r="GJ57" i="70"/>
  <c r="GI57" i="70"/>
  <c r="GH57" i="70"/>
  <c r="GG57" i="70"/>
  <c r="GF57" i="70"/>
  <c r="GE57" i="70"/>
  <c r="GD57" i="70"/>
  <c r="GC57" i="70"/>
  <c r="GB57" i="70"/>
  <c r="GA57" i="70"/>
  <c r="FZ57" i="70"/>
  <c r="FY57" i="70"/>
  <c r="FX57" i="70"/>
  <c r="FW57" i="70"/>
  <c r="FV57" i="70"/>
  <c r="FU57" i="70"/>
  <c r="FT57" i="70"/>
  <c r="FS57" i="70"/>
  <c r="FR57" i="70"/>
  <c r="AX57" i="70"/>
  <c r="AT57" i="70"/>
  <c r="AS57" i="70"/>
  <c r="AR57" i="70"/>
  <c r="AQ57" i="70"/>
  <c r="AP57" i="70"/>
  <c r="AO57" i="70"/>
  <c r="AN57" i="70"/>
  <c r="AM57" i="70"/>
  <c r="AL57" i="70"/>
  <c r="AK57" i="70"/>
  <c r="GK56" i="70"/>
  <c r="GJ56" i="70"/>
  <c r="GI56" i="70"/>
  <c r="GH56" i="70"/>
  <c r="GG56" i="70"/>
  <c r="GF56" i="70"/>
  <c r="GE56" i="70"/>
  <c r="GD56" i="70"/>
  <c r="GC56" i="70"/>
  <c r="GB56" i="70"/>
  <c r="GA56" i="70"/>
  <c r="FZ56" i="70"/>
  <c r="FY56" i="70"/>
  <c r="FX56" i="70"/>
  <c r="FW56" i="70"/>
  <c r="FV56" i="70"/>
  <c r="FU56" i="70"/>
  <c r="FT56" i="70"/>
  <c r="FS56" i="70"/>
  <c r="FR56" i="70"/>
  <c r="FQ56" i="70"/>
  <c r="FP56" i="70"/>
  <c r="FO56" i="70"/>
  <c r="FN56" i="70"/>
  <c r="FM56" i="70"/>
  <c r="FL56" i="70"/>
  <c r="FK56" i="70"/>
  <c r="FJ56" i="70"/>
  <c r="FI56" i="70"/>
  <c r="FH56" i="70"/>
  <c r="DQ56" i="70"/>
  <c r="AX56" i="70"/>
  <c r="AT56" i="70"/>
  <c r="AS56" i="70"/>
  <c r="AR56" i="70"/>
  <c r="AQ56" i="70"/>
  <c r="AP56" i="70"/>
  <c r="AO56" i="70"/>
  <c r="AN56" i="70"/>
  <c r="AM56" i="70"/>
  <c r="AL56" i="70"/>
  <c r="AK56"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AX55" i="70"/>
  <c r="AT55" i="70"/>
  <c r="AS55" i="70"/>
  <c r="AR55" i="70"/>
  <c r="AQ55" i="70"/>
  <c r="AP55" i="70"/>
  <c r="AO55" i="70"/>
  <c r="AN55" i="70"/>
  <c r="AM55" i="70"/>
  <c r="AL55" i="70"/>
  <c r="AK55" i="70"/>
  <c r="GK54" i="70"/>
  <c r="GJ54" i="70"/>
  <c r="GI54" i="70"/>
  <c r="GH54" i="70"/>
  <c r="GG54" i="70"/>
  <c r="GF54" i="70"/>
  <c r="GE54" i="70"/>
  <c r="GD54" i="70"/>
  <c r="GC54" i="70"/>
  <c r="GB54" i="70"/>
  <c r="GA54" i="70"/>
  <c r="FZ54" i="70"/>
  <c r="FY54" i="70"/>
  <c r="FX54" i="70"/>
  <c r="FW54" i="70"/>
  <c r="FV54" i="70"/>
  <c r="FU54" i="70"/>
  <c r="FT54" i="70"/>
  <c r="FS54" i="70"/>
  <c r="FR54" i="70"/>
  <c r="FQ54" i="70"/>
  <c r="FP54" i="70"/>
  <c r="FO54" i="70"/>
  <c r="FN54" i="70"/>
  <c r="FM54" i="70"/>
  <c r="FL54" i="70"/>
  <c r="FK54" i="70"/>
  <c r="FJ54" i="70"/>
  <c r="FI54" i="70"/>
  <c r="FH54" i="70"/>
  <c r="FG54" i="70"/>
  <c r="FF54" i="70"/>
  <c r="FE54" i="70"/>
  <c r="FD54" i="70"/>
  <c r="FC54" i="70"/>
  <c r="FB54" i="70"/>
  <c r="FA54" i="70"/>
  <c r="EZ54" i="70"/>
  <c r="EY54" i="70"/>
  <c r="EX54" i="70"/>
  <c r="EW54" i="70"/>
  <c r="EV54" i="70"/>
  <c r="EU54" i="70"/>
  <c r="ET54" i="70"/>
  <c r="ES54" i="70"/>
  <c r="ER54" i="70"/>
  <c r="EQ54" i="70"/>
  <c r="EP54" i="70"/>
  <c r="EO54" i="70"/>
  <c r="EN54" i="70"/>
  <c r="AX54" i="70"/>
  <c r="AT54" i="70"/>
  <c r="AS54" i="70"/>
  <c r="AR54" i="70"/>
  <c r="AQ54" i="70"/>
  <c r="AP54" i="70"/>
  <c r="AO54" i="70"/>
  <c r="AN54" i="70"/>
  <c r="AM54" i="70"/>
  <c r="AL54" i="70"/>
  <c r="AK54"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S53" i="70"/>
  <c r="ER53" i="70"/>
  <c r="EQ53" i="70"/>
  <c r="EP53" i="70"/>
  <c r="EO53" i="70"/>
  <c r="EN53" i="70"/>
  <c r="EM53" i="70"/>
  <c r="EL53" i="70"/>
  <c r="EK53" i="70"/>
  <c r="EJ53" i="70"/>
  <c r="EI53" i="70"/>
  <c r="EH53" i="70"/>
  <c r="EG53" i="70"/>
  <c r="EF53" i="70"/>
  <c r="EE53" i="70"/>
  <c r="ED53" i="70"/>
  <c r="AX53" i="70"/>
  <c r="DQ53" i="70" s="1"/>
  <c r="AT53" i="70"/>
  <c r="AS53" i="70"/>
  <c r="AR53" i="70"/>
  <c r="AQ53" i="70"/>
  <c r="AP53" i="70"/>
  <c r="AO53" i="70"/>
  <c r="AN53" i="70"/>
  <c r="AM53" i="70"/>
  <c r="AL53" i="70"/>
  <c r="AK53" i="70"/>
  <c r="GK52" i="70"/>
  <c r="GJ52" i="70"/>
  <c r="GI52" i="70"/>
  <c r="GH52" i="70"/>
  <c r="GG52" i="70"/>
  <c r="GF52" i="70"/>
  <c r="GE52" i="70"/>
  <c r="GD52" i="70"/>
  <c r="GC52" i="70"/>
  <c r="GB52" i="70"/>
  <c r="GA52" i="70"/>
  <c r="FZ52" i="70"/>
  <c r="FY52" i="70"/>
  <c r="FX52" i="70"/>
  <c r="FW52" i="70"/>
  <c r="FV52" i="70"/>
  <c r="FU52" i="70"/>
  <c r="FT52" i="70"/>
  <c r="FS52" i="70"/>
  <c r="FR52" i="70"/>
  <c r="FQ52" i="70"/>
  <c r="FP52" i="70"/>
  <c r="FO52" i="70"/>
  <c r="FN52" i="70"/>
  <c r="FM52" i="70"/>
  <c r="FL52" i="70"/>
  <c r="FK52" i="70"/>
  <c r="FJ52" i="70"/>
  <c r="FI52" i="70"/>
  <c r="FH52" i="70"/>
  <c r="FG52" i="70"/>
  <c r="FF52" i="70"/>
  <c r="FE52" i="70"/>
  <c r="FD52" i="70"/>
  <c r="FC52" i="70"/>
  <c r="FB52" i="70"/>
  <c r="FA52" i="70"/>
  <c r="EZ52" i="70"/>
  <c r="EY52" i="70"/>
  <c r="EX52" i="70"/>
  <c r="EW52" i="70"/>
  <c r="EV52" i="70"/>
  <c r="EU52" i="70"/>
  <c r="ET52" i="70"/>
  <c r="ES52" i="70"/>
  <c r="ER52" i="70"/>
  <c r="EQ52" i="70"/>
  <c r="EP52" i="70"/>
  <c r="EO52" i="70"/>
  <c r="EN52" i="70"/>
  <c r="EM52" i="70"/>
  <c r="EL52" i="70"/>
  <c r="EK52" i="70"/>
  <c r="EJ52" i="70"/>
  <c r="EI52" i="70"/>
  <c r="EH52" i="70"/>
  <c r="EG52" i="70"/>
  <c r="EF52" i="70"/>
  <c r="EE52" i="70"/>
  <c r="ED52" i="70"/>
  <c r="EC52" i="70"/>
  <c r="EB52" i="70"/>
  <c r="EA52" i="70"/>
  <c r="DZ52" i="70"/>
  <c r="DY52" i="70"/>
  <c r="DX52" i="70"/>
  <c r="DW52" i="70"/>
  <c r="DV52" i="70"/>
  <c r="DU52" i="70"/>
  <c r="DT52" i="70"/>
  <c r="GK51" i="70"/>
  <c r="GJ51" i="70"/>
  <c r="GI51" i="70"/>
  <c r="GH51" i="70"/>
  <c r="GG51" i="70"/>
  <c r="GF51" i="70"/>
  <c r="GE51" i="70"/>
  <c r="GD51" i="70"/>
  <c r="GC51" i="70"/>
  <c r="GB51" i="70"/>
  <c r="GA51" i="70"/>
  <c r="FZ51" i="70"/>
  <c r="FY51" i="70"/>
  <c r="FX51" i="70"/>
  <c r="FW51" i="70"/>
  <c r="FV51" i="70"/>
  <c r="FU51" i="70"/>
  <c r="FT51" i="70"/>
  <c r="FS51" i="70"/>
  <c r="FR51" i="70"/>
  <c r="FQ51" i="70"/>
  <c r="FP51" i="70"/>
  <c r="FO51" i="70"/>
  <c r="FN51" i="70"/>
  <c r="FM51" i="70"/>
  <c r="FL51" i="70"/>
  <c r="FK51" i="70"/>
  <c r="FJ51" i="70"/>
  <c r="FI51" i="70"/>
  <c r="FH51" i="70"/>
  <c r="FG51" i="70"/>
  <c r="FF51" i="70"/>
  <c r="FE51" i="70"/>
  <c r="FD51" i="70"/>
  <c r="FC51" i="70"/>
  <c r="FB51" i="70"/>
  <c r="FA51" i="70"/>
  <c r="EZ51" i="70"/>
  <c r="EY51" i="70"/>
  <c r="EX51" i="70"/>
  <c r="EW51" i="70"/>
  <c r="EV51" i="70"/>
  <c r="EU51" i="70"/>
  <c r="ET51" i="70"/>
  <c r="ES51" i="70"/>
  <c r="ER51" i="70"/>
  <c r="EQ51" i="70"/>
  <c r="EP51" i="70"/>
  <c r="EO51" i="70"/>
  <c r="EN51" i="70"/>
  <c r="EM51" i="70"/>
  <c r="EL51" i="70"/>
  <c r="EK51" i="70"/>
  <c r="EJ51" i="70"/>
  <c r="EI51" i="70"/>
  <c r="EH51" i="70"/>
  <c r="EG51" i="70"/>
  <c r="EF51" i="70"/>
  <c r="EE51" i="70"/>
  <c r="ED51" i="70"/>
  <c r="EC51" i="70"/>
  <c r="EB51" i="70"/>
  <c r="EA51" i="70"/>
  <c r="DZ51" i="70"/>
  <c r="DY51" i="70"/>
  <c r="DX51" i="70"/>
  <c r="DW51" i="70"/>
  <c r="DV51" i="70"/>
  <c r="DU51" i="70"/>
  <c r="DT51" i="70"/>
  <c r="DS51" i="70"/>
  <c r="EA46" i="70"/>
  <c r="DZ46" i="70"/>
  <c r="DY46" i="70"/>
  <c r="DX46" i="70"/>
  <c r="DW46" i="70"/>
  <c r="DV46" i="70"/>
  <c r="DU46" i="70"/>
  <c r="DQ46" i="70"/>
  <c r="BQ46" i="70"/>
  <c r="BP46" i="70"/>
  <c r="BO46" i="70"/>
  <c r="BN46" i="70"/>
  <c r="BM46" i="70"/>
  <c r="BL46" i="70"/>
  <c r="BK46" i="70"/>
  <c r="T46" i="70"/>
  <c r="AL52" i="70" s="1"/>
  <c r="Q46" i="70"/>
  <c r="EA45" i="70"/>
  <c r="DZ45" i="70"/>
  <c r="DY45" i="70"/>
  <c r="DX45" i="70"/>
  <c r="DW45" i="70"/>
  <c r="DV45" i="70"/>
  <c r="DU45" i="70"/>
  <c r="DT45" i="70"/>
  <c r="DS63" i="70" s="1"/>
  <c r="DQ45" i="70"/>
  <c r="BQ45" i="70"/>
  <c r="BP45" i="70"/>
  <c r="BO45" i="70"/>
  <c r="BN45" i="70"/>
  <c r="BM45" i="70"/>
  <c r="BL45" i="70"/>
  <c r="BK45" i="70"/>
  <c r="BJ45" i="70"/>
  <c r="BR45" i="70" s="1"/>
  <c r="W45" i="70"/>
  <c r="AX45" i="70" s="1"/>
  <c r="T45" i="70"/>
  <c r="L44" i="70"/>
  <c r="GI62" i="70" s="1"/>
  <c r="J44" i="70"/>
  <c r="ES50" i="70" s="1"/>
  <c r="H44" i="70"/>
  <c r="FK50" i="70" s="1"/>
  <c r="F44" i="70"/>
  <c r="CD50" i="70" s="1"/>
  <c r="U30" i="70"/>
  <c r="N44" i="70" s="1"/>
  <c r="GY50" i="70" s="1"/>
  <c r="U29" i="70"/>
  <c r="M44" i="70" s="1"/>
  <c r="U28" i="70"/>
  <c r="U27" i="70"/>
  <c r="K44" i="70" s="1"/>
  <c r="U26" i="70"/>
  <c r="U25" i="70"/>
  <c r="I44" i="70" s="1"/>
  <c r="BC50" i="70" s="1"/>
  <c r="U24" i="70"/>
  <c r="U23" i="70"/>
  <c r="G44" i="70" s="1"/>
  <c r="U22" i="70"/>
  <c r="U21" i="70"/>
  <c r="A15" i="70"/>
  <c r="N166" i="68"/>
  <c r="N165" i="68"/>
  <c r="N164" i="68"/>
  <c r="N163" i="68"/>
  <c r="N162" i="68"/>
  <c r="P160" i="68"/>
  <c r="N160" i="68"/>
  <c r="T156" i="68"/>
  <c r="H155" i="68"/>
  <c r="DS149" i="68"/>
  <c r="GO149" i="68" s="1"/>
  <c r="GZ149" i="68" s="1"/>
  <c r="DS148" i="68"/>
  <c r="GO148" i="68" s="1"/>
  <c r="GZ148" i="68" s="1"/>
  <c r="DS147" i="68"/>
  <c r="DS146" i="68"/>
  <c r="GO146" i="68" s="1"/>
  <c r="GZ146" i="68" s="1"/>
  <c r="DS145" i="68"/>
  <c r="GO145" i="68" s="1"/>
  <c r="GZ145" i="68" s="1"/>
  <c r="DS144" i="68"/>
  <c r="GO144" i="68" s="1"/>
  <c r="GZ144" i="68" s="1"/>
  <c r="GK137" i="68"/>
  <c r="GJ137" i="68"/>
  <c r="GI137" i="68"/>
  <c r="GH137" i="68"/>
  <c r="GG137" i="68"/>
  <c r="GF137" i="68"/>
  <c r="GE137" i="68"/>
  <c r="GD137" i="68"/>
  <c r="GC137" i="68"/>
  <c r="GB137" i="68"/>
  <c r="DQ137" i="68"/>
  <c r="AX137" i="68"/>
  <c r="AT137" i="68"/>
  <c r="AS137" i="68"/>
  <c r="AR137" i="68"/>
  <c r="AQ137" i="68"/>
  <c r="AP137" i="68"/>
  <c r="AO137" i="68"/>
  <c r="AN137" i="68"/>
  <c r="AM137" i="68"/>
  <c r="AL137" i="68"/>
  <c r="AK137" i="68"/>
  <c r="GK136" i="68"/>
  <c r="GJ136" i="68"/>
  <c r="GI136" i="68"/>
  <c r="GH136" i="68"/>
  <c r="GG136" i="68"/>
  <c r="GF136" i="68"/>
  <c r="GE136" i="68"/>
  <c r="GD136" i="68"/>
  <c r="GC136" i="68"/>
  <c r="GB136" i="68"/>
  <c r="GA136" i="68"/>
  <c r="FZ136" i="68"/>
  <c r="FY136" i="68"/>
  <c r="FX136" i="68"/>
  <c r="FW136" i="68"/>
  <c r="FV136" i="68"/>
  <c r="FU136" i="68"/>
  <c r="FT136" i="68"/>
  <c r="FS136" i="68"/>
  <c r="FR136" i="68"/>
  <c r="AX136" i="68"/>
  <c r="AT136" i="68"/>
  <c r="AS136" i="68"/>
  <c r="AR136" i="68"/>
  <c r="AQ136" i="68"/>
  <c r="AP136" i="68"/>
  <c r="AO136" i="68"/>
  <c r="AN136" i="68"/>
  <c r="AM136" i="68"/>
  <c r="AL136" i="68"/>
  <c r="AK136" i="68"/>
  <c r="GK135" i="68"/>
  <c r="GJ135" i="68"/>
  <c r="GI135" i="68"/>
  <c r="GH135" i="68"/>
  <c r="GG135" i="68"/>
  <c r="GF135" i="68"/>
  <c r="GE135" i="68"/>
  <c r="GD135" i="68"/>
  <c r="GC135" i="68"/>
  <c r="GB135" i="68"/>
  <c r="GA135" i="68"/>
  <c r="FZ135" i="68"/>
  <c r="FY135" i="68"/>
  <c r="FX135" i="68"/>
  <c r="FW135" i="68"/>
  <c r="FV135" i="68"/>
  <c r="FU135" i="68"/>
  <c r="FT135" i="68"/>
  <c r="FS135" i="68"/>
  <c r="FR135" i="68"/>
  <c r="FQ135" i="68"/>
  <c r="FP135" i="68"/>
  <c r="FO135" i="68"/>
  <c r="FN135" i="68"/>
  <c r="FM135" i="68"/>
  <c r="FL135" i="68"/>
  <c r="FK135" i="68"/>
  <c r="FJ135" i="68"/>
  <c r="FI135" i="68"/>
  <c r="FH135" i="68"/>
  <c r="AX135" i="68"/>
  <c r="AT135" i="68"/>
  <c r="AS135" i="68"/>
  <c r="AR135" i="68"/>
  <c r="AQ135" i="68"/>
  <c r="AP135" i="68"/>
  <c r="AO135" i="68"/>
  <c r="AN135" i="68"/>
  <c r="AM135" i="68"/>
  <c r="AL135" i="68"/>
  <c r="AK135" i="68"/>
  <c r="GK134" i="68"/>
  <c r="GJ134" i="68"/>
  <c r="GI134" i="68"/>
  <c r="GH134" i="68"/>
  <c r="GG134" i="68"/>
  <c r="GF134" i="68"/>
  <c r="GE134" i="68"/>
  <c r="GD134" i="68"/>
  <c r="GC134" i="68"/>
  <c r="GB134" i="68"/>
  <c r="GA134" i="68"/>
  <c r="FZ134" i="68"/>
  <c r="FY134" i="68"/>
  <c r="FX134" i="68"/>
  <c r="FW134" i="68"/>
  <c r="FV134" i="68"/>
  <c r="FU134" i="68"/>
  <c r="FT134" i="68"/>
  <c r="FS134" i="68"/>
  <c r="FR134" i="68"/>
  <c r="FQ134" i="68"/>
  <c r="FP134" i="68"/>
  <c r="FO134" i="68"/>
  <c r="FN134" i="68"/>
  <c r="FM134" i="68"/>
  <c r="FL134" i="68"/>
  <c r="FK134" i="68"/>
  <c r="FJ134" i="68"/>
  <c r="FI134" i="68"/>
  <c r="FH134" i="68"/>
  <c r="FG134" i="68"/>
  <c r="FF134" i="68"/>
  <c r="FE134" i="68"/>
  <c r="FD134" i="68"/>
  <c r="FC134" i="68"/>
  <c r="FB134" i="68"/>
  <c r="FA134" i="68"/>
  <c r="EZ134" i="68"/>
  <c r="EY134" i="68"/>
  <c r="EX134" i="68"/>
  <c r="AX134" i="68"/>
  <c r="DS135" i="68" s="1"/>
  <c r="AT134" i="68"/>
  <c r="AS134" i="68"/>
  <c r="AR134" i="68"/>
  <c r="AQ134" i="68"/>
  <c r="AP134" i="68"/>
  <c r="AO134" i="68"/>
  <c r="AN134" i="68"/>
  <c r="AM134" i="68"/>
  <c r="AL134" i="68"/>
  <c r="AK134" i="68"/>
  <c r="GK133" i="68"/>
  <c r="GJ133" i="68"/>
  <c r="GI133" i="68"/>
  <c r="GH133" i="68"/>
  <c r="GG133" i="68"/>
  <c r="GF133" i="68"/>
  <c r="GE133" i="68"/>
  <c r="GD133" i="68"/>
  <c r="GC133" i="68"/>
  <c r="GB133" i="68"/>
  <c r="GA133" i="68"/>
  <c r="FZ133" i="68"/>
  <c r="FY133" i="68"/>
  <c r="FX133" i="68"/>
  <c r="FW133" i="68"/>
  <c r="FV133" i="68"/>
  <c r="FU133" i="68"/>
  <c r="FT133" i="68"/>
  <c r="FS133" i="68"/>
  <c r="FR133" i="68"/>
  <c r="FQ133" i="68"/>
  <c r="FP133" i="68"/>
  <c r="FO133" i="68"/>
  <c r="FN133" i="68"/>
  <c r="FM133" i="68"/>
  <c r="FL133" i="68"/>
  <c r="FK133" i="68"/>
  <c r="FJ133" i="68"/>
  <c r="FI133" i="68"/>
  <c r="FH133" i="68"/>
  <c r="FG133" i="68"/>
  <c r="FF133" i="68"/>
  <c r="FE133" i="68"/>
  <c r="FD133" i="68"/>
  <c r="FC133" i="68"/>
  <c r="FB133" i="68"/>
  <c r="FA133" i="68"/>
  <c r="EZ133" i="68"/>
  <c r="EY133" i="68"/>
  <c r="EX133" i="68"/>
  <c r="EW133" i="68"/>
  <c r="EV133" i="68"/>
  <c r="EU133" i="68"/>
  <c r="ET133" i="68"/>
  <c r="ES133" i="68"/>
  <c r="ER133" i="68"/>
  <c r="EQ133" i="68"/>
  <c r="EP133" i="68"/>
  <c r="EO133" i="68"/>
  <c r="EN133" i="68"/>
  <c r="AX133" i="68"/>
  <c r="DS134" i="68" s="1"/>
  <c r="AT133" i="68"/>
  <c r="AS133" i="68"/>
  <c r="AR133" i="68"/>
  <c r="AQ133" i="68"/>
  <c r="AP133" i="68"/>
  <c r="AO133" i="68"/>
  <c r="AN133" i="68"/>
  <c r="AM133" i="68"/>
  <c r="AL133" i="68"/>
  <c r="AK133" i="68"/>
  <c r="GK132" i="68"/>
  <c r="GJ132" i="68"/>
  <c r="GI132" i="68"/>
  <c r="GH132" i="68"/>
  <c r="GG132" i="68"/>
  <c r="GF132" i="68"/>
  <c r="GE132" i="68"/>
  <c r="GD132" i="68"/>
  <c r="GC132" i="68"/>
  <c r="GB132" i="68"/>
  <c r="GA132" i="68"/>
  <c r="FZ132" i="68"/>
  <c r="FY132" i="68"/>
  <c r="FX132" i="68"/>
  <c r="FW132" i="68"/>
  <c r="FV132" i="68"/>
  <c r="FU132" i="68"/>
  <c r="FT132" i="68"/>
  <c r="FS132" i="68"/>
  <c r="FR132" i="68"/>
  <c r="FQ132" i="68"/>
  <c r="FP132" i="68"/>
  <c r="FO132" i="68"/>
  <c r="FN132" i="68"/>
  <c r="FM132" i="68"/>
  <c r="FL132" i="68"/>
  <c r="FK132" i="68"/>
  <c r="FJ132" i="68"/>
  <c r="FI132" i="68"/>
  <c r="FH132" i="68"/>
  <c r="FG132" i="68"/>
  <c r="FF132" i="68"/>
  <c r="FE132" i="68"/>
  <c r="FD132" i="68"/>
  <c r="FC132" i="68"/>
  <c r="FB132" i="68"/>
  <c r="FA132" i="68"/>
  <c r="EZ132" i="68"/>
  <c r="EY132" i="68"/>
  <c r="EX132" i="68"/>
  <c r="EW132" i="68"/>
  <c r="EV132" i="68"/>
  <c r="EU132" i="68"/>
  <c r="ET132" i="68"/>
  <c r="ES132" i="68"/>
  <c r="ER132" i="68"/>
  <c r="EQ132" i="68"/>
  <c r="EP132" i="68"/>
  <c r="EO132" i="68"/>
  <c r="EN132" i="68"/>
  <c r="EM132" i="68"/>
  <c r="EL132" i="68"/>
  <c r="EK132" i="68"/>
  <c r="EJ132" i="68"/>
  <c r="EI132" i="68"/>
  <c r="EH132" i="68"/>
  <c r="EG132" i="68"/>
  <c r="EF132" i="68"/>
  <c r="EE132" i="68"/>
  <c r="ED132" i="68"/>
  <c r="AX132" i="68"/>
  <c r="DS133" i="68" s="1"/>
  <c r="AT132" i="68"/>
  <c r="AS132" i="68"/>
  <c r="AR132" i="68"/>
  <c r="AQ132" i="68"/>
  <c r="AP132" i="68"/>
  <c r="AO132" i="68"/>
  <c r="AN132" i="68"/>
  <c r="AM132" i="68"/>
  <c r="AL132" i="68"/>
  <c r="AK132" i="68"/>
  <c r="GK131" i="68"/>
  <c r="GJ131" i="68"/>
  <c r="GI131" i="68"/>
  <c r="GH131" i="68"/>
  <c r="GG131" i="68"/>
  <c r="GF131" i="68"/>
  <c r="GE131" i="68"/>
  <c r="GD131" i="68"/>
  <c r="GC131" i="68"/>
  <c r="GB131" i="68"/>
  <c r="GA131" i="68"/>
  <c r="FZ131" i="68"/>
  <c r="FY131" i="68"/>
  <c r="FX131" i="68"/>
  <c r="FW131" i="68"/>
  <c r="FV131" i="68"/>
  <c r="FU131" i="68"/>
  <c r="FT131" i="68"/>
  <c r="FS131" i="68"/>
  <c r="FR131" i="68"/>
  <c r="FQ131" i="68"/>
  <c r="FP131" i="68"/>
  <c r="FO131" i="68"/>
  <c r="FN131" i="68"/>
  <c r="FM131" i="68"/>
  <c r="FL131" i="68"/>
  <c r="FK131" i="68"/>
  <c r="FJ131" i="68"/>
  <c r="FI131" i="68"/>
  <c r="FH131" i="68"/>
  <c r="FG131" i="68"/>
  <c r="FF131" i="68"/>
  <c r="FE131" i="68"/>
  <c r="FD131" i="68"/>
  <c r="FC131" i="68"/>
  <c r="FB131" i="68"/>
  <c r="FA131" i="68"/>
  <c r="EZ131" i="68"/>
  <c r="EY131" i="68"/>
  <c r="EX131" i="68"/>
  <c r="EW131" i="68"/>
  <c r="EV131" i="68"/>
  <c r="EU131" i="68"/>
  <c r="ET131" i="68"/>
  <c r="ES131" i="68"/>
  <c r="ER131" i="68"/>
  <c r="EQ131" i="68"/>
  <c r="EP131" i="68"/>
  <c r="EO131" i="68"/>
  <c r="EN131" i="68"/>
  <c r="EM131" i="68"/>
  <c r="EL131" i="68"/>
  <c r="EK131" i="68"/>
  <c r="EJ131" i="68"/>
  <c r="EI131" i="68"/>
  <c r="EH131" i="68"/>
  <c r="EG131" i="68"/>
  <c r="EF131" i="68"/>
  <c r="EE131" i="68"/>
  <c r="ED131" i="68"/>
  <c r="EC131" i="68"/>
  <c r="EB131" i="68"/>
  <c r="EA131" i="68"/>
  <c r="DZ131" i="68"/>
  <c r="DY131" i="68"/>
  <c r="DX131" i="68"/>
  <c r="DW131" i="68"/>
  <c r="DV131" i="68"/>
  <c r="DU131" i="68"/>
  <c r="DT131" i="68"/>
  <c r="GK130" i="68"/>
  <c r="GJ130" i="68"/>
  <c r="GI130" i="68"/>
  <c r="GH130" i="68"/>
  <c r="GG130" i="68"/>
  <c r="GF130" i="68"/>
  <c r="GE130" i="68"/>
  <c r="GD130" i="68"/>
  <c r="GC130" i="68"/>
  <c r="GB130" i="68"/>
  <c r="GA130" i="68"/>
  <c r="FZ130" i="68"/>
  <c r="FY130" i="68"/>
  <c r="FX130" i="68"/>
  <c r="FW130" i="68"/>
  <c r="FV130" i="68"/>
  <c r="FU130" i="68"/>
  <c r="FT130" i="68"/>
  <c r="FS130" i="68"/>
  <c r="FR130" i="68"/>
  <c r="FQ130" i="68"/>
  <c r="FP130" i="68"/>
  <c r="FO130" i="68"/>
  <c r="FN130" i="68"/>
  <c r="FM130" i="68"/>
  <c r="FL130" i="68"/>
  <c r="FK130" i="68"/>
  <c r="FJ130" i="68"/>
  <c r="FI130" i="68"/>
  <c r="FH130" i="68"/>
  <c r="FG130" i="68"/>
  <c r="FF130" i="68"/>
  <c r="FE130" i="68"/>
  <c r="FD130" i="68"/>
  <c r="FC130" i="68"/>
  <c r="FB130" i="68"/>
  <c r="FA130" i="68"/>
  <c r="EZ130" i="68"/>
  <c r="EY130" i="68"/>
  <c r="EX130" i="68"/>
  <c r="EW130" i="68"/>
  <c r="EV130" i="68"/>
  <c r="EU130" i="68"/>
  <c r="ET130" i="68"/>
  <c r="ES130" i="68"/>
  <c r="ER130" i="68"/>
  <c r="EQ130" i="68"/>
  <c r="EP130" i="68"/>
  <c r="EO130" i="68"/>
  <c r="EN130" i="68"/>
  <c r="EM130" i="68"/>
  <c r="EL130" i="68"/>
  <c r="EK130" i="68"/>
  <c r="EJ130" i="68"/>
  <c r="EI130" i="68"/>
  <c r="EH130" i="68"/>
  <c r="EG130" i="68"/>
  <c r="EF130" i="68"/>
  <c r="EE130" i="68"/>
  <c r="ED130" i="68"/>
  <c r="EC130" i="68"/>
  <c r="EB130" i="68"/>
  <c r="EA130" i="68"/>
  <c r="DZ130" i="68"/>
  <c r="DY130" i="68"/>
  <c r="DX130" i="68"/>
  <c r="DW130" i="68"/>
  <c r="DV130" i="68"/>
  <c r="DU130" i="68"/>
  <c r="DT130" i="68"/>
  <c r="DS130" i="68"/>
  <c r="EA125" i="68"/>
  <c r="DZ125" i="68"/>
  <c r="DY125" i="68"/>
  <c r="DX125" i="68"/>
  <c r="DW125" i="68"/>
  <c r="DV125" i="68"/>
  <c r="DU125" i="68"/>
  <c r="DQ125" i="68"/>
  <c r="BQ125" i="68"/>
  <c r="BP125" i="68"/>
  <c r="BO125" i="68"/>
  <c r="BN125" i="68"/>
  <c r="BM125" i="68"/>
  <c r="BL125" i="68"/>
  <c r="BK125" i="68"/>
  <c r="T125" i="68"/>
  <c r="AS131" i="68" s="1"/>
  <c r="Q125" i="68"/>
  <c r="EA124" i="68"/>
  <c r="DZ124" i="68"/>
  <c r="DY124" i="68"/>
  <c r="DX124" i="68"/>
  <c r="DW124" i="68"/>
  <c r="DV124" i="68"/>
  <c r="DU124" i="68"/>
  <c r="DT124" i="68"/>
  <c r="DS142" i="68" s="1"/>
  <c r="DQ124" i="68"/>
  <c r="BQ124" i="68"/>
  <c r="BP124" i="68"/>
  <c r="BO124" i="68"/>
  <c r="BN124" i="68"/>
  <c r="BM124" i="68"/>
  <c r="BL124" i="68"/>
  <c r="BK124" i="68"/>
  <c r="BJ124" i="68"/>
  <c r="AX124" i="68"/>
  <c r="W124" i="68"/>
  <c r="T124" i="68"/>
  <c r="M123" i="68"/>
  <c r="G123" i="68"/>
  <c r="FJ129" i="68" s="1"/>
  <c r="U109" i="68"/>
  <c r="N123" i="68" s="1"/>
  <c r="U108" i="68"/>
  <c r="U107" i="68"/>
  <c r="L123" i="68" s="1"/>
  <c r="U106" i="68"/>
  <c r="K123" i="68" s="1"/>
  <c r="U105" i="68"/>
  <c r="J123" i="68" s="1"/>
  <c r="U104" i="68"/>
  <c r="I123" i="68" s="1"/>
  <c r="U103" i="68"/>
  <c r="H123" i="68" s="1"/>
  <c r="U102" i="68"/>
  <c r="U101" i="68"/>
  <c r="F123" i="68" s="1"/>
  <c r="FI129" i="68" s="1"/>
  <c r="U100" i="68"/>
  <c r="E123" i="68" s="1"/>
  <c r="A94" i="68"/>
  <c r="DS70" i="68"/>
  <c r="GO70" i="68" s="1"/>
  <c r="GZ70" i="68" s="1"/>
  <c r="DS69" i="68"/>
  <c r="GO69" i="68" s="1"/>
  <c r="DS68" i="68"/>
  <c r="GO68" i="68" s="1"/>
  <c r="GZ68" i="68" s="1"/>
  <c r="HE68" i="68" s="1"/>
  <c r="DS67" i="68"/>
  <c r="GO67" i="68" s="1"/>
  <c r="GZ67" i="68" s="1"/>
  <c r="DS66" i="68"/>
  <c r="GO66" i="68" s="1"/>
  <c r="GZ66" i="68" s="1"/>
  <c r="DS65" i="68"/>
  <c r="GO65" i="68" s="1"/>
  <c r="GZ65" i="68" s="1"/>
  <c r="HC65" i="68" s="1"/>
  <c r="GO58" i="68"/>
  <c r="GK58" i="68"/>
  <c r="GJ58" i="68"/>
  <c r="GI58" i="68"/>
  <c r="GH58" i="68"/>
  <c r="GG58" i="68"/>
  <c r="GF58" i="68"/>
  <c r="GE58" i="68"/>
  <c r="GD58" i="68"/>
  <c r="GC58" i="68"/>
  <c r="GB58" i="68"/>
  <c r="DS58" i="68"/>
  <c r="GO57" i="68"/>
  <c r="GK57" i="68"/>
  <c r="GJ57" i="68"/>
  <c r="GI57" i="68"/>
  <c r="GH57" i="68"/>
  <c r="GG57" i="68"/>
  <c r="GF57" i="68"/>
  <c r="GE57" i="68"/>
  <c r="GD57" i="68"/>
  <c r="GC57" i="68"/>
  <c r="GB57" i="68"/>
  <c r="GA57" i="68"/>
  <c r="FZ57" i="68"/>
  <c r="FY57" i="68"/>
  <c r="FX57" i="68"/>
  <c r="FW57" i="68"/>
  <c r="FV57" i="68"/>
  <c r="FU57" i="68"/>
  <c r="FT57" i="68"/>
  <c r="FS57" i="68"/>
  <c r="FR57" i="68"/>
  <c r="DS57" i="68"/>
  <c r="GO56" i="68"/>
  <c r="GK56" i="68"/>
  <c r="GJ56" i="68"/>
  <c r="GI56" i="68"/>
  <c r="GH56" i="68"/>
  <c r="GG56" i="68"/>
  <c r="GF56" i="68"/>
  <c r="GE56" i="68"/>
  <c r="GD56" i="68"/>
  <c r="GC56" i="68"/>
  <c r="GB56" i="68"/>
  <c r="GA56" i="68"/>
  <c r="FZ56" i="68"/>
  <c r="FY56" i="68"/>
  <c r="FX56" i="68"/>
  <c r="FW56" i="68"/>
  <c r="FV56" i="68"/>
  <c r="FU56" i="68"/>
  <c r="FT56" i="68"/>
  <c r="FS56" i="68"/>
  <c r="FR56" i="68"/>
  <c r="FQ56" i="68"/>
  <c r="FP56" i="68"/>
  <c r="FO56" i="68"/>
  <c r="FN56" i="68"/>
  <c r="FM56" i="68"/>
  <c r="FL56" i="68"/>
  <c r="FK56" i="68"/>
  <c r="FJ56" i="68"/>
  <c r="FI56" i="68"/>
  <c r="FH56" i="68"/>
  <c r="DS56" i="68"/>
  <c r="GK55" i="68"/>
  <c r="GJ55" i="68"/>
  <c r="GI55" i="68"/>
  <c r="GH55" i="68"/>
  <c r="GG55" i="68"/>
  <c r="GF55" i="68"/>
  <c r="GE55" i="68"/>
  <c r="GD55" i="68"/>
  <c r="GC55" i="68"/>
  <c r="GB55" i="68"/>
  <c r="GA55" i="68"/>
  <c r="FZ55" i="68"/>
  <c r="FY55" i="68"/>
  <c r="FX55" i="68"/>
  <c r="FW55" i="68"/>
  <c r="FV55" i="68"/>
  <c r="FU55" i="68"/>
  <c r="FT55" i="68"/>
  <c r="FS55" i="68"/>
  <c r="FR55" i="68"/>
  <c r="FQ55" i="68"/>
  <c r="FP55" i="68"/>
  <c r="FO55" i="68"/>
  <c r="FN55" i="68"/>
  <c r="FM55" i="68"/>
  <c r="FL55" i="68"/>
  <c r="FK55" i="68"/>
  <c r="FJ55" i="68"/>
  <c r="FI55" i="68"/>
  <c r="FH55" i="68"/>
  <c r="FG55" i="68"/>
  <c r="FF55" i="68"/>
  <c r="FE55" i="68"/>
  <c r="FD55" i="68"/>
  <c r="FC55" i="68"/>
  <c r="FB55" i="68"/>
  <c r="FA55" i="68"/>
  <c r="EZ55" i="68"/>
  <c r="EY55" i="68"/>
  <c r="EX55" i="68"/>
  <c r="DS55" i="68"/>
  <c r="GO55" i="68" s="1"/>
  <c r="GO54" i="68"/>
  <c r="GK54" i="68"/>
  <c r="GJ54" i="68"/>
  <c r="GI54" i="68"/>
  <c r="GH54" i="68"/>
  <c r="GG54" i="68"/>
  <c r="GF54" i="68"/>
  <c r="GE54" i="68"/>
  <c r="GD54" i="68"/>
  <c r="GC54" i="68"/>
  <c r="GB54" i="68"/>
  <c r="GA54" i="68"/>
  <c r="FZ54" i="68"/>
  <c r="FY54" i="68"/>
  <c r="FX54" i="68"/>
  <c r="FW54" i="68"/>
  <c r="FV54" i="68"/>
  <c r="FU54" i="68"/>
  <c r="FT54" i="68"/>
  <c r="FS54" i="68"/>
  <c r="FR54" i="68"/>
  <c r="FQ54" i="68"/>
  <c r="FP54" i="68"/>
  <c r="FO54" i="68"/>
  <c r="FN54" i="68"/>
  <c r="FM54" i="68"/>
  <c r="FL54" i="68"/>
  <c r="FK54" i="68"/>
  <c r="FJ54" i="68"/>
  <c r="FI54" i="68"/>
  <c r="FH54" i="68"/>
  <c r="FG54" i="68"/>
  <c r="FF54" i="68"/>
  <c r="FE54" i="68"/>
  <c r="FD54" i="68"/>
  <c r="FC54" i="68"/>
  <c r="FB54" i="68"/>
  <c r="FA54" i="68"/>
  <c r="EZ54" i="68"/>
  <c r="EY54" i="68"/>
  <c r="EX54" i="68"/>
  <c r="EW54" i="68"/>
  <c r="EV54" i="68"/>
  <c r="EU54" i="68"/>
  <c r="ET54" i="68"/>
  <c r="ES54" i="68"/>
  <c r="ER54" i="68"/>
  <c r="EQ54" i="68"/>
  <c r="EP54" i="68"/>
  <c r="EO54" i="68"/>
  <c r="EN54" i="68"/>
  <c r="DS54" i="68"/>
  <c r="GK53" i="68"/>
  <c r="GJ53" i="68"/>
  <c r="GI53" i="68"/>
  <c r="GH53" i="68"/>
  <c r="GG53" i="68"/>
  <c r="GF53" i="68"/>
  <c r="GE53" i="68"/>
  <c r="GD53" i="68"/>
  <c r="GC53" i="68"/>
  <c r="GB53" i="68"/>
  <c r="GA53" i="68"/>
  <c r="FZ53" i="68"/>
  <c r="FY53" i="68"/>
  <c r="FX53" i="68"/>
  <c r="FW53" i="68"/>
  <c r="FV53" i="68"/>
  <c r="FU53" i="68"/>
  <c r="FT53" i="68"/>
  <c r="FS53" i="68"/>
  <c r="FR53" i="68"/>
  <c r="FQ53" i="68"/>
  <c r="FP53" i="68"/>
  <c r="FO53" i="68"/>
  <c r="FN53" i="68"/>
  <c r="FM53" i="68"/>
  <c r="FL53" i="68"/>
  <c r="FK53" i="68"/>
  <c r="FJ53" i="68"/>
  <c r="FI53" i="68"/>
  <c r="FH53" i="68"/>
  <c r="FG53" i="68"/>
  <c r="FF53" i="68"/>
  <c r="FE53" i="68"/>
  <c r="FD53" i="68"/>
  <c r="FC53" i="68"/>
  <c r="FB53" i="68"/>
  <c r="FA53" i="68"/>
  <c r="EZ53" i="68"/>
  <c r="EY53" i="68"/>
  <c r="EX53" i="68"/>
  <c r="EW53" i="68"/>
  <c r="EV53" i="68"/>
  <c r="EU53" i="68"/>
  <c r="ET53" i="68"/>
  <c r="ES53" i="68"/>
  <c r="ER53" i="68"/>
  <c r="EQ53" i="68"/>
  <c r="EP53" i="68"/>
  <c r="EO53" i="68"/>
  <c r="EN53" i="68"/>
  <c r="EM53" i="68"/>
  <c r="EL53" i="68"/>
  <c r="EK53" i="68"/>
  <c r="EJ53" i="68"/>
  <c r="EI53" i="68"/>
  <c r="EH53" i="68"/>
  <c r="EG53" i="68"/>
  <c r="EF53" i="68"/>
  <c r="EE53" i="68"/>
  <c r="ED53" i="68"/>
  <c r="GK52" i="68"/>
  <c r="GJ52" i="68"/>
  <c r="GI52" i="68"/>
  <c r="GH52" i="68"/>
  <c r="GG52" i="68"/>
  <c r="GF52" i="68"/>
  <c r="GE52" i="68"/>
  <c r="GD52" i="68"/>
  <c r="GC52" i="68"/>
  <c r="GB52" i="68"/>
  <c r="GA52" i="68"/>
  <c r="FZ52" i="68"/>
  <c r="FY52" i="68"/>
  <c r="FX52" i="68"/>
  <c r="FW52" i="68"/>
  <c r="FV52" i="68"/>
  <c r="FU52" i="68"/>
  <c r="FT52" i="68"/>
  <c r="FS52" i="68"/>
  <c r="FR52" i="68"/>
  <c r="FQ52" i="68"/>
  <c r="FP52" i="68"/>
  <c r="FO52" i="68"/>
  <c r="FN52" i="68"/>
  <c r="FM52" i="68"/>
  <c r="FL52" i="68"/>
  <c r="FK52" i="68"/>
  <c r="FJ52" i="68"/>
  <c r="FI52" i="68"/>
  <c r="FH52" i="68"/>
  <c r="FG52" i="68"/>
  <c r="FF52" i="68"/>
  <c r="FE52" i="68"/>
  <c r="FD52" i="68"/>
  <c r="FC52" i="68"/>
  <c r="FB52" i="68"/>
  <c r="FA52" i="68"/>
  <c r="EZ52" i="68"/>
  <c r="EY52" i="68"/>
  <c r="EX52" i="68"/>
  <c r="EW52" i="68"/>
  <c r="EV52" i="68"/>
  <c r="EU52" i="68"/>
  <c r="ET52" i="68"/>
  <c r="ES52" i="68"/>
  <c r="ER52" i="68"/>
  <c r="EQ52" i="68"/>
  <c r="EP52" i="68"/>
  <c r="EO52" i="68"/>
  <c r="EN52" i="68"/>
  <c r="EM52" i="68"/>
  <c r="EL52" i="68"/>
  <c r="EK52" i="68"/>
  <c r="EJ52" i="68"/>
  <c r="EI52" i="68"/>
  <c r="EH52" i="68"/>
  <c r="EG52" i="68"/>
  <c r="EF52" i="68"/>
  <c r="EE52" i="68"/>
  <c r="ED52" i="68"/>
  <c r="EC52" i="68"/>
  <c r="EB52" i="68"/>
  <c r="EA52" i="68"/>
  <c r="DZ52" i="68"/>
  <c r="DY52" i="68"/>
  <c r="DX52" i="68"/>
  <c r="DW52" i="68"/>
  <c r="DV52" i="68"/>
  <c r="DU52" i="68"/>
  <c r="DT52" i="68"/>
  <c r="GK51" i="68"/>
  <c r="GJ51" i="68"/>
  <c r="GI51" i="68"/>
  <c r="GH51" i="68"/>
  <c r="GG51" i="68"/>
  <c r="GF51" i="68"/>
  <c r="GE51" i="68"/>
  <c r="GD51" i="68"/>
  <c r="GC51" i="68"/>
  <c r="GB51" i="68"/>
  <c r="GA51" i="68"/>
  <c r="FZ51" i="68"/>
  <c r="FY51" i="68"/>
  <c r="FX51" i="68"/>
  <c r="FW51" i="68"/>
  <c r="FV51" i="68"/>
  <c r="FU51" i="68"/>
  <c r="FT51" i="68"/>
  <c r="FS51" i="68"/>
  <c r="FR51" i="68"/>
  <c r="FQ51" i="68"/>
  <c r="FP51" i="68"/>
  <c r="FO51" i="68"/>
  <c r="FN51" i="68"/>
  <c r="FM51" i="68"/>
  <c r="FL51" i="68"/>
  <c r="FK51" i="68"/>
  <c r="FJ51" i="68"/>
  <c r="FI51" i="68"/>
  <c r="FH51" i="68"/>
  <c r="FG51" i="68"/>
  <c r="FF51" i="68"/>
  <c r="FE51" i="68"/>
  <c r="FD51" i="68"/>
  <c r="FC51" i="68"/>
  <c r="FB51" i="68"/>
  <c r="FA51" i="68"/>
  <c r="EZ51" i="68"/>
  <c r="EY51" i="68"/>
  <c r="EX51" i="68"/>
  <c r="EW51" i="68"/>
  <c r="EV51" i="68"/>
  <c r="EU51" i="68"/>
  <c r="ET51" i="68"/>
  <c r="ES51" i="68"/>
  <c r="ER51" i="68"/>
  <c r="EQ51" i="68"/>
  <c r="EP51" i="68"/>
  <c r="EO51" i="68"/>
  <c r="EN51" i="68"/>
  <c r="EM51" i="68"/>
  <c r="EL51" i="68"/>
  <c r="EK51" i="68"/>
  <c r="EJ51" i="68"/>
  <c r="EI51" i="68"/>
  <c r="EH51" i="68"/>
  <c r="EG51" i="68"/>
  <c r="EF51" i="68"/>
  <c r="EE51" i="68"/>
  <c r="ED51" i="68"/>
  <c r="EC51" i="68"/>
  <c r="EB51" i="68"/>
  <c r="EA51" i="68"/>
  <c r="DZ51" i="68"/>
  <c r="DY51" i="68"/>
  <c r="DX51" i="68"/>
  <c r="DW51" i="68"/>
  <c r="DV51" i="68"/>
  <c r="DU51" i="68"/>
  <c r="DT51" i="68"/>
  <c r="DS51" i="68"/>
  <c r="EA46" i="68"/>
  <c r="DZ46" i="68"/>
  <c r="DY46" i="68"/>
  <c r="DX46" i="68"/>
  <c r="DW46" i="68"/>
  <c r="DV46" i="68"/>
  <c r="DU46" i="68"/>
  <c r="DQ46" i="68"/>
  <c r="BQ46" i="68"/>
  <c r="BP46" i="68"/>
  <c r="BO46" i="68"/>
  <c r="BN46" i="68"/>
  <c r="BM46" i="68"/>
  <c r="BL46" i="68"/>
  <c r="BK46" i="68"/>
  <c r="EA45" i="68"/>
  <c r="DZ45" i="68"/>
  <c r="DY45" i="68"/>
  <c r="DX45" i="68"/>
  <c r="DW45" i="68"/>
  <c r="DV45" i="68"/>
  <c r="DU45" i="68"/>
  <c r="DT45" i="68"/>
  <c r="DS63" i="68" s="1"/>
  <c r="DQ45" i="68"/>
  <c r="BQ45" i="68"/>
  <c r="BP45" i="68"/>
  <c r="BO45" i="68"/>
  <c r="BN45" i="68"/>
  <c r="BM45" i="68"/>
  <c r="BL45" i="68"/>
  <c r="BK45" i="68"/>
  <c r="BJ45" i="68"/>
  <c r="N44" i="68"/>
  <c r="M44" i="68"/>
  <c r="L44" i="68"/>
  <c r="K44" i="68"/>
  <c r="J44" i="68"/>
  <c r="I44" i="68"/>
  <c r="FV50" i="68" s="1"/>
  <c r="H44" i="68"/>
  <c r="G44" i="68"/>
  <c r="N87" i="68"/>
  <c r="N86" i="68"/>
  <c r="N85" i="68"/>
  <c r="N84" i="68"/>
  <c r="N83" i="68"/>
  <c r="P81" i="68"/>
  <c r="N81" i="68"/>
  <c r="T77" i="68"/>
  <c r="H76" i="68"/>
  <c r="AX58" i="68"/>
  <c r="DQ58" i="68" s="1"/>
  <c r="AT58" i="68"/>
  <c r="AS58" i="68"/>
  <c r="AR58" i="68"/>
  <c r="AQ58" i="68"/>
  <c r="AP58" i="68"/>
  <c r="AO58" i="68"/>
  <c r="AN58" i="68"/>
  <c r="AM58" i="68"/>
  <c r="AL58" i="68"/>
  <c r="AK58" i="68"/>
  <c r="AX57" i="68"/>
  <c r="AT57" i="68"/>
  <c r="AS57" i="68"/>
  <c r="AR57" i="68"/>
  <c r="AQ57" i="68"/>
  <c r="AP57" i="68"/>
  <c r="AO57" i="68"/>
  <c r="AN57" i="68"/>
  <c r="AM57" i="68"/>
  <c r="AL57" i="68"/>
  <c r="AK57" i="68"/>
  <c r="AX56" i="68"/>
  <c r="DQ56" i="68" s="1"/>
  <c r="AT56" i="68"/>
  <c r="AS56" i="68"/>
  <c r="AR56" i="68"/>
  <c r="AQ56" i="68"/>
  <c r="AP56" i="68"/>
  <c r="AO56" i="68"/>
  <c r="AN56" i="68"/>
  <c r="AM56" i="68"/>
  <c r="AL56" i="68"/>
  <c r="AK56" i="68"/>
  <c r="AX55" i="68"/>
  <c r="AT55" i="68"/>
  <c r="AS55" i="68"/>
  <c r="AR55" i="68"/>
  <c r="AQ55" i="68"/>
  <c r="AP55" i="68"/>
  <c r="AO55" i="68"/>
  <c r="AN55" i="68"/>
  <c r="AM55" i="68"/>
  <c r="AL55" i="68"/>
  <c r="AK55" i="68"/>
  <c r="AX54" i="68"/>
  <c r="DQ54" i="68" s="1"/>
  <c r="AT54" i="68"/>
  <c r="AS54" i="68"/>
  <c r="AR54" i="68"/>
  <c r="AQ54" i="68"/>
  <c r="AP54" i="68"/>
  <c r="AO54" i="68"/>
  <c r="AN54" i="68"/>
  <c r="AM54" i="68"/>
  <c r="AL54" i="68"/>
  <c r="AK54" i="68"/>
  <c r="AX53" i="68"/>
  <c r="AT53" i="68"/>
  <c r="AS53" i="68"/>
  <c r="AR53" i="68"/>
  <c r="AQ53" i="68"/>
  <c r="AP53" i="68"/>
  <c r="AO53" i="68"/>
  <c r="AN53" i="68"/>
  <c r="AM53" i="68"/>
  <c r="AL53" i="68"/>
  <c r="AK53" i="68"/>
  <c r="T46" i="68"/>
  <c r="AT52" i="68" s="1"/>
  <c r="Q46" i="68"/>
  <c r="U46" i="68" s="1"/>
  <c r="W45" i="68"/>
  <c r="AX45" i="68" s="1"/>
  <c r="AX51" i="68" s="1"/>
  <c r="T45" i="68"/>
  <c r="U30" i="68"/>
  <c r="U29" i="68"/>
  <c r="U28" i="68"/>
  <c r="U27" i="68"/>
  <c r="U26" i="68"/>
  <c r="U25" i="68"/>
  <c r="U24" i="68"/>
  <c r="U23" i="68"/>
  <c r="U22" i="68"/>
  <c r="U21" i="68"/>
  <c r="E44" i="68" s="1"/>
  <c r="A15" i="68"/>
  <c r="ER50" i="70" l="1"/>
  <c r="GC1582" i="68"/>
  <c r="DU1582" i="68"/>
  <c r="EO1582" i="68"/>
  <c r="EY1582" i="68"/>
  <c r="FI1582" i="68"/>
  <c r="GQ1582" i="68"/>
  <c r="FS1582" i="68"/>
  <c r="GC1563" i="68"/>
  <c r="DU1563" i="68"/>
  <c r="GQ1563" i="68"/>
  <c r="EE1563" i="68"/>
  <c r="HC1563" i="68"/>
  <c r="EO1563" i="68"/>
  <c r="EE1582" i="68"/>
  <c r="EY1563" i="68"/>
  <c r="FS1563" i="68"/>
  <c r="GQ1551" i="68"/>
  <c r="FI1563" i="68"/>
  <c r="EO1551" i="68"/>
  <c r="CD1551" i="68"/>
  <c r="EY1551" i="68"/>
  <c r="CN1551" i="68"/>
  <c r="FI1551" i="68"/>
  <c r="CX1551" i="68"/>
  <c r="AL1551" i="68"/>
  <c r="Z1545" i="68"/>
  <c r="FS1551" i="68"/>
  <c r="DH1551" i="68"/>
  <c r="AZ1551" i="68"/>
  <c r="GC1551" i="68"/>
  <c r="DU1551" i="68"/>
  <c r="BJ1551" i="68"/>
  <c r="EE1551" i="68"/>
  <c r="BT1551" i="68"/>
  <c r="GR1582" i="68"/>
  <c r="EF1582" i="68"/>
  <c r="EP1582" i="68"/>
  <c r="DV1582" i="68"/>
  <c r="FT1582" i="68"/>
  <c r="EZ1582" i="68"/>
  <c r="GD1582" i="68"/>
  <c r="FJ1582" i="68"/>
  <c r="GD1563" i="68"/>
  <c r="DV1563" i="68"/>
  <c r="GR1563" i="68"/>
  <c r="EF1563" i="68"/>
  <c r="HD1563" i="68"/>
  <c r="EP1563" i="68"/>
  <c r="EZ1563" i="68"/>
  <c r="FJ1563" i="68"/>
  <c r="FT1563" i="68"/>
  <c r="EZ1551" i="68"/>
  <c r="CO1551" i="68"/>
  <c r="FJ1551" i="68"/>
  <c r="CY1551" i="68"/>
  <c r="AM1551" i="68"/>
  <c r="AA1545" i="68"/>
  <c r="FT1551" i="68"/>
  <c r="DI1551" i="68"/>
  <c r="BA1551" i="68"/>
  <c r="GD1551" i="68"/>
  <c r="DV1551" i="68"/>
  <c r="BK1551" i="68"/>
  <c r="EF1551" i="68"/>
  <c r="BU1551" i="68"/>
  <c r="GR1551" i="68"/>
  <c r="EP1551" i="68"/>
  <c r="CE1551" i="68"/>
  <c r="GS1582" i="68"/>
  <c r="EG1582" i="68"/>
  <c r="FA1582" i="68"/>
  <c r="FK1582" i="68"/>
  <c r="EQ1582" i="68"/>
  <c r="DW1582" i="68"/>
  <c r="FU1582" i="68"/>
  <c r="GE1582" i="68"/>
  <c r="GS1563" i="68"/>
  <c r="EG1563" i="68"/>
  <c r="HE1563" i="68"/>
  <c r="EQ1563" i="68"/>
  <c r="FA1563" i="68"/>
  <c r="FK1563" i="68"/>
  <c r="DW1563" i="68"/>
  <c r="GE1563" i="68"/>
  <c r="FU1563" i="68"/>
  <c r="FA1551" i="68"/>
  <c r="CP1551" i="68"/>
  <c r="FK1551" i="68"/>
  <c r="CZ1551" i="68"/>
  <c r="AN1551" i="68"/>
  <c r="AB1545" i="68"/>
  <c r="FU1551" i="68"/>
  <c r="DJ1551" i="68"/>
  <c r="BB1551" i="68"/>
  <c r="GE1551" i="68"/>
  <c r="DW1551" i="68"/>
  <c r="GO1564" i="68" s="1"/>
  <c r="BL1551" i="68"/>
  <c r="EG1551" i="68"/>
  <c r="BV1551" i="68"/>
  <c r="GS1551" i="68"/>
  <c r="EQ1551" i="68"/>
  <c r="CF1551" i="68"/>
  <c r="AX1552" i="68"/>
  <c r="AY1546" i="68"/>
  <c r="FD1582" i="68"/>
  <c r="GV1582" i="68"/>
  <c r="FX1582" i="68"/>
  <c r="EJ1582" i="68"/>
  <c r="ET1582" i="68"/>
  <c r="DZ1582" i="68"/>
  <c r="HH1563" i="68"/>
  <c r="ET1563" i="68"/>
  <c r="FN1582" i="68"/>
  <c r="FD1563" i="68"/>
  <c r="FN1563" i="68"/>
  <c r="FX1563" i="68"/>
  <c r="GH1582" i="68"/>
  <c r="GH1563" i="68"/>
  <c r="DZ1563" i="68"/>
  <c r="GV1563" i="68"/>
  <c r="EJ1563" i="68"/>
  <c r="FX1551" i="68"/>
  <c r="DM1551" i="68"/>
  <c r="BE1551" i="68"/>
  <c r="GH1551" i="68"/>
  <c r="DZ1551" i="68"/>
  <c r="BO1551" i="68"/>
  <c r="EJ1551" i="68"/>
  <c r="BY1551" i="68"/>
  <c r="GV1551" i="68"/>
  <c r="ET1551" i="68"/>
  <c r="CI1551" i="68"/>
  <c r="FD1551" i="68"/>
  <c r="CS1551" i="68"/>
  <c r="FN1551" i="68"/>
  <c r="DC1551" i="68"/>
  <c r="AQ1551" i="68"/>
  <c r="AE1545" i="68"/>
  <c r="FE1582" i="68"/>
  <c r="FY1582" i="68"/>
  <c r="GI1582" i="68"/>
  <c r="EA1582" i="68"/>
  <c r="GW1582" i="68"/>
  <c r="EK1582" i="68"/>
  <c r="EU1582" i="68"/>
  <c r="FO1582" i="68"/>
  <c r="FE1563" i="68"/>
  <c r="FO1563" i="68"/>
  <c r="FY1563" i="68"/>
  <c r="GI1563" i="68"/>
  <c r="EA1563" i="68"/>
  <c r="EU1563" i="68"/>
  <c r="HI1563" i="68"/>
  <c r="FY1551" i="68"/>
  <c r="DN1551" i="68"/>
  <c r="BF1551" i="68"/>
  <c r="GW1563" i="68"/>
  <c r="GI1551" i="68"/>
  <c r="EA1551" i="68"/>
  <c r="BP1551" i="68"/>
  <c r="EK1563" i="68"/>
  <c r="EK1551" i="68"/>
  <c r="BZ1551" i="68"/>
  <c r="GW1551" i="68"/>
  <c r="EU1551" i="68"/>
  <c r="CJ1551" i="68"/>
  <c r="FE1551" i="68"/>
  <c r="CT1551" i="68"/>
  <c r="FO1551" i="68"/>
  <c r="DD1551" i="68"/>
  <c r="AR1551" i="68"/>
  <c r="AF1545" i="68"/>
  <c r="FQ1582" i="68"/>
  <c r="GK1582" i="68"/>
  <c r="EC1582" i="68"/>
  <c r="GY1582" i="68"/>
  <c r="EM1582" i="68"/>
  <c r="GA1582" i="68"/>
  <c r="FG1582" i="68"/>
  <c r="FQ1563" i="68"/>
  <c r="EW1582" i="68"/>
  <c r="GA1563" i="68"/>
  <c r="GK1563" i="68"/>
  <c r="EC1563" i="68"/>
  <c r="GY1563" i="68"/>
  <c r="EM1563" i="68"/>
  <c r="FG1563" i="68"/>
  <c r="HK1563" i="68"/>
  <c r="GK1551" i="68"/>
  <c r="EC1551" i="68"/>
  <c r="BR1551" i="68"/>
  <c r="EW1563" i="68"/>
  <c r="EM1551" i="68"/>
  <c r="CB1551" i="68"/>
  <c r="GY1551" i="68"/>
  <c r="EW1551" i="68"/>
  <c r="CL1551" i="68"/>
  <c r="FG1551" i="68"/>
  <c r="CV1551" i="68"/>
  <c r="FQ1551" i="68"/>
  <c r="DF1551" i="68"/>
  <c r="AT1551" i="68"/>
  <c r="AH1545" i="68"/>
  <c r="GA1551" i="68"/>
  <c r="DP1551" i="68"/>
  <c r="BH1551" i="68"/>
  <c r="ER1582" i="68"/>
  <c r="DX1582" i="68"/>
  <c r="GT1582" i="68"/>
  <c r="FV1582" i="68"/>
  <c r="FB1582" i="68"/>
  <c r="FL1582" i="68"/>
  <c r="GT1563" i="68"/>
  <c r="EH1563" i="68"/>
  <c r="HF1563" i="68"/>
  <c r="ER1563" i="68"/>
  <c r="FB1563" i="68"/>
  <c r="EH1582" i="68"/>
  <c r="FL1563" i="68"/>
  <c r="FV1563" i="68"/>
  <c r="GF1582" i="68"/>
  <c r="GF1563" i="68"/>
  <c r="DX1563" i="68"/>
  <c r="BG1551" i="68"/>
  <c r="BS1554" i="68"/>
  <c r="BS1555" i="68"/>
  <c r="BS1556" i="68"/>
  <c r="CQ1551" i="68"/>
  <c r="DO1551" i="68"/>
  <c r="FB1551" i="68"/>
  <c r="FZ1551" i="68"/>
  <c r="ES1582" i="68"/>
  <c r="FM1582" i="68"/>
  <c r="FW1582" i="68"/>
  <c r="DY1582" i="68"/>
  <c r="GU1582" i="68"/>
  <c r="FC1582" i="68"/>
  <c r="EI1582" i="68"/>
  <c r="HG1563" i="68"/>
  <c r="ES1563" i="68"/>
  <c r="FC1563" i="68"/>
  <c r="FM1563" i="68"/>
  <c r="FW1563" i="68"/>
  <c r="GU1563" i="68"/>
  <c r="GG1563" i="68"/>
  <c r="GG1582" i="68"/>
  <c r="EI1563" i="68"/>
  <c r="V1547" i="68"/>
  <c r="AT1547" i="68"/>
  <c r="AX1547" i="68" s="1"/>
  <c r="CR1551" i="68"/>
  <c r="FC1551" i="68"/>
  <c r="AG1545" i="68"/>
  <c r="AS1551" i="68"/>
  <c r="BI1558" i="68"/>
  <c r="ED1559" i="68" s="1"/>
  <c r="BI1559" i="68"/>
  <c r="BI1554" i="68"/>
  <c r="BI1555" i="68"/>
  <c r="ED1556" i="68" s="1"/>
  <c r="BI1556" i="68"/>
  <c r="BI1557" i="68"/>
  <c r="ED1558" i="68" s="1"/>
  <c r="CG1551" i="68"/>
  <c r="DE1551" i="68"/>
  <c r="DT1551" i="68"/>
  <c r="ER1551" i="68"/>
  <c r="GB1551" i="68"/>
  <c r="CH1551" i="68"/>
  <c r="ES1551" i="68"/>
  <c r="GT1551" i="68"/>
  <c r="DQ1554" i="68"/>
  <c r="DS1555" i="68"/>
  <c r="FP1582" i="68"/>
  <c r="FZ1582" i="68"/>
  <c r="FF1582" i="68"/>
  <c r="EL1582" i="68"/>
  <c r="GJ1582" i="68"/>
  <c r="EB1582" i="68"/>
  <c r="GX1582" i="68"/>
  <c r="FF1563" i="68"/>
  <c r="FP1563" i="68"/>
  <c r="EV1582" i="68"/>
  <c r="FZ1563" i="68"/>
  <c r="GJ1563" i="68"/>
  <c r="EB1563" i="68"/>
  <c r="GX1563" i="68"/>
  <c r="EL1563" i="68"/>
  <c r="HJ1563" i="68"/>
  <c r="EV1563" i="68"/>
  <c r="AY1557" i="68"/>
  <c r="AY1554" i="68"/>
  <c r="BW1559" i="68"/>
  <c r="BW1558" i="68"/>
  <c r="ER1559" i="68" s="1"/>
  <c r="BW1555" i="68"/>
  <c r="BW1556" i="68"/>
  <c r="BW1557" i="68"/>
  <c r="ER1558" i="68" s="1"/>
  <c r="CU1551" i="68"/>
  <c r="DG1559" i="68"/>
  <c r="DG1555" i="68"/>
  <c r="DG1556" i="68"/>
  <c r="DG1557" i="68"/>
  <c r="DG1558" i="68"/>
  <c r="DG1554" i="68"/>
  <c r="FF1551" i="68"/>
  <c r="BX1551" i="68"/>
  <c r="EI1551" i="68"/>
  <c r="DS1583" i="68"/>
  <c r="GL1552" i="68"/>
  <c r="DS1588" i="68"/>
  <c r="GO1557" i="68"/>
  <c r="GZ1557" i="68" s="1"/>
  <c r="GL1557" i="68"/>
  <c r="Y1545" i="68"/>
  <c r="AK1551" i="68"/>
  <c r="AY1559" i="68" s="1"/>
  <c r="BM1551" i="68"/>
  <c r="CK1551" i="68"/>
  <c r="CW1551" i="68"/>
  <c r="DX1551" i="68"/>
  <c r="EV1551" i="68"/>
  <c r="GF1551" i="68"/>
  <c r="BN1551" i="68"/>
  <c r="DY1551" i="68"/>
  <c r="GG1551" i="68"/>
  <c r="GX1551" i="68"/>
  <c r="DY1563" i="68"/>
  <c r="GB1582" i="68"/>
  <c r="DT1582" i="68"/>
  <c r="FH1582" i="68"/>
  <c r="H1584" i="68"/>
  <c r="EN1582" i="68"/>
  <c r="GP1582" i="68"/>
  <c r="FR1563" i="68"/>
  <c r="EX1582" i="68"/>
  <c r="GB1563" i="68"/>
  <c r="DT1563" i="68"/>
  <c r="GP1563" i="68"/>
  <c r="ED1563" i="68"/>
  <c r="HB1563" i="68"/>
  <c r="EN1563" i="68"/>
  <c r="ED1582" i="68"/>
  <c r="EX1563" i="68"/>
  <c r="FH1563" i="68"/>
  <c r="FR1582" i="68"/>
  <c r="BC1551" i="68"/>
  <c r="CA1551" i="68"/>
  <c r="CM1551" i="68"/>
  <c r="DK1551" i="68"/>
  <c r="EL1551" i="68"/>
  <c r="EX1551" i="68"/>
  <c r="FV1551" i="68"/>
  <c r="BD1551" i="68"/>
  <c r="DL1551" i="68"/>
  <c r="FW1551" i="68"/>
  <c r="AC1545" i="68"/>
  <c r="AO1551" i="68"/>
  <c r="BQ1551" i="68"/>
  <c r="CC1551" i="68"/>
  <c r="DA1551" i="68"/>
  <c r="EB1551" i="68"/>
  <c r="GP1553" i="68" s="1"/>
  <c r="EN1551" i="68"/>
  <c r="FL1551" i="68"/>
  <c r="GJ1551" i="68"/>
  <c r="AD1545" i="68"/>
  <c r="AR1553" i="68"/>
  <c r="AQ1553" i="68"/>
  <c r="AP1553" i="68"/>
  <c r="AO1553" i="68"/>
  <c r="AN1553" i="68"/>
  <c r="AM1553" i="68"/>
  <c r="AL1553" i="68"/>
  <c r="AT1553" i="68"/>
  <c r="AP1551" i="68"/>
  <c r="DB1551" i="68"/>
  <c r="FM1551" i="68"/>
  <c r="HG1570" i="68"/>
  <c r="HK1570" i="68"/>
  <c r="HJ1570" i="68"/>
  <c r="HI1570" i="68"/>
  <c r="HH1570" i="68"/>
  <c r="HF1570" i="68"/>
  <c r="HE1570" i="68"/>
  <c r="HD1570" i="68"/>
  <c r="HC1570" i="68"/>
  <c r="HB1570" i="68"/>
  <c r="DS1589" i="68"/>
  <c r="GO1558" i="68"/>
  <c r="GZ1558" i="68" s="1"/>
  <c r="GL1558" i="68"/>
  <c r="HE1566" i="68"/>
  <c r="HD1566" i="68"/>
  <c r="HC1566" i="68"/>
  <c r="HB1566" i="68"/>
  <c r="HK1566" i="68"/>
  <c r="HF1566" i="68"/>
  <c r="HJ1566" i="68"/>
  <c r="HI1566" i="68"/>
  <c r="HH1566" i="68"/>
  <c r="HG1566" i="68"/>
  <c r="DS1556" i="68"/>
  <c r="HF1567" i="68"/>
  <c r="HE1567" i="68"/>
  <c r="HD1567" i="68"/>
  <c r="HC1567" i="68"/>
  <c r="HG1567" i="68"/>
  <c r="HK1567" i="68"/>
  <c r="HJ1567" i="68"/>
  <c r="HI1567" i="68"/>
  <c r="HH1567" i="68"/>
  <c r="HB1567" i="68"/>
  <c r="HL1567" i="68" s="1"/>
  <c r="HG1568" i="68"/>
  <c r="HF1568" i="68"/>
  <c r="HE1568" i="68"/>
  <c r="HD1568" i="68"/>
  <c r="HB1568" i="68"/>
  <c r="HL1568" i="68" s="1"/>
  <c r="HH1568" i="68"/>
  <c r="HK1568" i="68"/>
  <c r="HI1568" i="68"/>
  <c r="HF1569" i="68"/>
  <c r="HK1569" i="68"/>
  <c r="HJ1569" i="68"/>
  <c r="HI1569" i="68"/>
  <c r="HH1569" i="68"/>
  <c r="HB1569" i="68"/>
  <c r="HL1569" i="68" s="1"/>
  <c r="HG1569" i="68"/>
  <c r="HE1569" i="68"/>
  <c r="HD1569" i="68"/>
  <c r="HC1569" i="68"/>
  <c r="GL1569" i="68"/>
  <c r="GL1567" i="68"/>
  <c r="DS1559" i="68"/>
  <c r="HH1571" i="68"/>
  <c r="HB1571" i="68"/>
  <c r="HL1571" i="68" s="1"/>
  <c r="HJ1571" i="68"/>
  <c r="HI1571" i="68"/>
  <c r="HG1571" i="68"/>
  <c r="HF1571" i="68"/>
  <c r="HE1571" i="68"/>
  <c r="HD1571" i="68"/>
  <c r="HC1571" i="68"/>
  <c r="HK1571" i="68"/>
  <c r="GL1568" i="68"/>
  <c r="FD1503" i="68"/>
  <c r="ET1503" i="68"/>
  <c r="DZ1503" i="68"/>
  <c r="GV1503" i="68"/>
  <c r="FX1503" i="68"/>
  <c r="GH1503" i="68"/>
  <c r="FN1484" i="68"/>
  <c r="FX1484" i="68"/>
  <c r="GH1484" i="68"/>
  <c r="DZ1484" i="68"/>
  <c r="FN1503" i="68"/>
  <c r="HH1484" i="68"/>
  <c r="ET1484" i="68"/>
  <c r="EJ1484" i="68"/>
  <c r="EJ1503" i="68"/>
  <c r="GV1484" i="68"/>
  <c r="FD1484" i="68"/>
  <c r="ET1472" i="68"/>
  <c r="DM1472" i="68"/>
  <c r="CI1472" i="68"/>
  <c r="GH1472" i="68"/>
  <c r="FD1472" i="68"/>
  <c r="BE1472" i="68"/>
  <c r="AQ1472" i="68"/>
  <c r="DZ1472" i="68"/>
  <c r="CS1472" i="68"/>
  <c r="AE1466" i="68"/>
  <c r="BY1472" i="68"/>
  <c r="GV1472" i="68"/>
  <c r="FN1472" i="68"/>
  <c r="BO1472" i="68"/>
  <c r="FX1472" i="68"/>
  <c r="EJ1472" i="68"/>
  <c r="DC1472" i="68"/>
  <c r="FP1503" i="68"/>
  <c r="EB1503" i="68"/>
  <c r="GX1503" i="68"/>
  <c r="FZ1503" i="68"/>
  <c r="FF1503" i="68"/>
  <c r="EL1503" i="68"/>
  <c r="GJ1503" i="68"/>
  <c r="FZ1484" i="68"/>
  <c r="GJ1484" i="68"/>
  <c r="EB1484" i="68"/>
  <c r="GX1484" i="68"/>
  <c r="EL1484" i="68"/>
  <c r="EV1503" i="68"/>
  <c r="FF1484" i="68"/>
  <c r="HJ1484" i="68"/>
  <c r="FP1484" i="68"/>
  <c r="EV1484" i="68"/>
  <c r="GJ1472" i="68"/>
  <c r="CK1472" i="68"/>
  <c r="BG1472" i="68"/>
  <c r="EV1472" i="68"/>
  <c r="FF1472" i="68"/>
  <c r="EB1472" i="68"/>
  <c r="CU1472" i="68"/>
  <c r="GX1472" i="68"/>
  <c r="FP1472" i="68"/>
  <c r="BQ1472" i="68"/>
  <c r="EL1472" i="68"/>
  <c r="DE1472" i="68"/>
  <c r="DO1472" i="68"/>
  <c r="AG1466" i="68"/>
  <c r="FZ1472" i="68"/>
  <c r="CA1472" i="68"/>
  <c r="AS1472" i="68"/>
  <c r="CW1477" i="68"/>
  <c r="CW1478" i="68"/>
  <c r="FQ1503" i="68"/>
  <c r="GK1503" i="68"/>
  <c r="EC1503" i="68"/>
  <c r="GY1503" i="68"/>
  <c r="EM1503" i="68"/>
  <c r="GA1503" i="68"/>
  <c r="FG1503" i="68"/>
  <c r="EW1503" i="68"/>
  <c r="GA1484" i="68"/>
  <c r="GK1484" i="68"/>
  <c r="EC1484" i="68"/>
  <c r="GY1484" i="68"/>
  <c r="FG1484" i="68"/>
  <c r="FG1472" i="68"/>
  <c r="CV1472" i="68"/>
  <c r="HK1484" i="68"/>
  <c r="EM1484" i="68"/>
  <c r="FQ1472" i="68"/>
  <c r="DF1472" i="68"/>
  <c r="AT1472" i="68"/>
  <c r="FQ1484" i="68"/>
  <c r="EW1484" i="68"/>
  <c r="GK1472" i="68"/>
  <c r="CL1472" i="68"/>
  <c r="BH1472" i="68"/>
  <c r="EC1472" i="68"/>
  <c r="EW1472" i="68"/>
  <c r="GY1472" i="68"/>
  <c r="BR1472" i="68"/>
  <c r="DP1472" i="68"/>
  <c r="EM1472" i="68"/>
  <c r="AH1466" i="68"/>
  <c r="GA1472" i="68"/>
  <c r="CB1472" i="68"/>
  <c r="CP1477" i="68"/>
  <c r="GC1503" i="68"/>
  <c r="DU1503" i="68"/>
  <c r="EO1503" i="68"/>
  <c r="EY1503" i="68"/>
  <c r="FI1503" i="68"/>
  <c r="FS1503" i="68"/>
  <c r="EE1503" i="68"/>
  <c r="GQ1484" i="68"/>
  <c r="EE1484" i="68"/>
  <c r="GQ1503" i="68"/>
  <c r="HC1484" i="68"/>
  <c r="EO1484" i="68"/>
  <c r="EY1484" i="68"/>
  <c r="FS1484" i="68"/>
  <c r="FS1472" i="68"/>
  <c r="DH1472" i="68"/>
  <c r="AZ1472" i="68"/>
  <c r="GC1472" i="68"/>
  <c r="DU1472" i="68"/>
  <c r="BJ1472" i="68"/>
  <c r="FI1484" i="68"/>
  <c r="DU1484" i="68"/>
  <c r="GC1484" i="68"/>
  <c r="FI1472" i="68"/>
  <c r="EE1472" i="68"/>
  <c r="CX1472" i="68"/>
  <c r="BT1472" i="68"/>
  <c r="Z1466" i="68"/>
  <c r="EO1472" i="68"/>
  <c r="AL1472" i="68"/>
  <c r="CN1472" i="68"/>
  <c r="CD1472" i="68"/>
  <c r="GQ1472" i="68"/>
  <c r="EY1472" i="68"/>
  <c r="GR1503" i="68"/>
  <c r="EF1503" i="68"/>
  <c r="GD1503" i="68"/>
  <c r="FJ1503" i="68"/>
  <c r="EP1503" i="68"/>
  <c r="DV1503" i="68"/>
  <c r="EZ1503" i="68"/>
  <c r="HD1484" i="68"/>
  <c r="EP1484" i="68"/>
  <c r="EZ1484" i="68"/>
  <c r="FT1503" i="68"/>
  <c r="FJ1484" i="68"/>
  <c r="GD1484" i="68"/>
  <c r="DV1484" i="68"/>
  <c r="FT1484" i="68"/>
  <c r="EF1484" i="68"/>
  <c r="GR1484" i="68"/>
  <c r="CY1472" i="68"/>
  <c r="BU1472" i="68"/>
  <c r="AA1466" i="68"/>
  <c r="FT1472" i="68"/>
  <c r="EP1472" i="68"/>
  <c r="AM1472" i="68"/>
  <c r="FJ1472" i="68"/>
  <c r="DI1472" i="68"/>
  <c r="CE1472" i="68"/>
  <c r="GD1472" i="68"/>
  <c r="BK1472" i="68"/>
  <c r="EF1472" i="68"/>
  <c r="EZ1472" i="68"/>
  <c r="BA1472" i="68"/>
  <c r="DV1472" i="68"/>
  <c r="GR1472" i="68"/>
  <c r="CO1472" i="68"/>
  <c r="ES1503" i="68"/>
  <c r="FM1503" i="68"/>
  <c r="FW1503" i="68"/>
  <c r="DY1503" i="68"/>
  <c r="GU1503" i="68"/>
  <c r="EI1503" i="68"/>
  <c r="GG1503" i="68"/>
  <c r="FC1484" i="68"/>
  <c r="FM1484" i="68"/>
  <c r="FW1484" i="68"/>
  <c r="GU1484" i="68"/>
  <c r="EI1484" i="68"/>
  <c r="GU1472" i="68"/>
  <c r="EI1472" i="68"/>
  <c r="BX1472" i="68"/>
  <c r="FC1503" i="68"/>
  <c r="ES1472" i="68"/>
  <c r="CH1472" i="68"/>
  <c r="HG1484" i="68"/>
  <c r="GG1484" i="68"/>
  <c r="V1468" i="68"/>
  <c r="AT1468" i="68"/>
  <c r="BM1472" i="68"/>
  <c r="FL1472" i="68"/>
  <c r="AR1474" i="68"/>
  <c r="AP1474" i="68"/>
  <c r="AX1468" i="68"/>
  <c r="AY1472" i="68"/>
  <c r="BN1472" i="68"/>
  <c r="DD1472" i="68"/>
  <c r="FM1472" i="68"/>
  <c r="GT1472" i="68"/>
  <c r="DQ1475" i="68"/>
  <c r="DS1476" i="68"/>
  <c r="DB1480" i="68"/>
  <c r="FE1503" i="68"/>
  <c r="FY1503" i="68"/>
  <c r="GI1503" i="68"/>
  <c r="EA1503" i="68"/>
  <c r="EU1503" i="68"/>
  <c r="GW1503" i="68"/>
  <c r="FO1503" i="68"/>
  <c r="FO1484" i="68"/>
  <c r="FY1484" i="68"/>
  <c r="GI1484" i="68"/>
  <c r="HI1484" i="68"/>
  <c r="EU1484" i="68"/>
  <c r="EU1472" i="68"/>
  <c r="CJ1472" i="68"/>
  <c r="EK1484" i="68"/>
  <c r="FE1472" i="68"/>
  <c r="CT1472" i="68"/>
  <c r="EK1503" i="68"/>
  <c r="GW1484" i="68"/>
  <c r="EA1484" i="68"/>
  <c r="CC1472" i="68"/>
  <c r="CQ1472" i="68"/>
  <c r="DX1472" i="68"/>
  <c r="GB1472" i="68"/>
  <c r="GS1503" i="68"/>
  <c r="EG1503" i="68"/>
  <c r="FA1503" i="68"/>
  <c r="FK1503" i="68"/>
  <c r="GE1503" i="68"/>
  <c r="EQ1503" i="68"/>
  <c r="DW1503" i="68"/>
  <c r="HE1484" i="68"/>
  <c r="EQ1484" i="68"/>
  <c r="FA1484" i="68"/>
  <c r="FU1503" i="68"/>
  <c r="FK1484" i="68"/>
  <c r="GE1484" i="68"/>
  <c r="DW1484" i="68"/>
  <c r="GE1472" i="68"/>
  <c r="DW1472" i="68"/>
  <c r="GP1474" i="68" s="1"/>
  <c r="BL1472" i="68"/>
  <c r="FU1484" i="68"/>
  <c r="GS1472" i="68"/>
  <c r="EG1472" i="68"/>
  <c r="BV1472" i="68"/>
  <c r="EG1484" i="68"/>
  <c r="BB1472" i="68"/>
  <c r="BP1472" i="68"/>
  <c r="CR1472" i="68"/>
  <c r="DG1472" i="68"/>
  <c r="DY1472" i="68"/>
  <c r="GO1473" i="68" s="1"/>
  <c r="FA1472" i="68"/>
  <c r="FO1472" i="68"/>
  <c r="GW1472" i="68"/>
  <c r="AS1474" i="68"/>
  <c r="GS1484" i="68"/>
  <c r="AK1472" i="68"/>
  <c r="BF1477" i="68" s="1"/>
  <c r="BC1472" i="68"/>
  <c r="EN1472" i="68"/>
  <c r="FB1472" i="68"/>
  <c r="GF1472" i="68"/>
  <c r="AK1474" i="68"/>
  <c r="BZ1475" i="68"/>
  <c r="AT1474" i="68"/>
  <c r="Y1466" i="68"/>
  <c r="BD1472" i="68"/>
  <c r="CF1472" i="68"/>
  <c r="DJ1472" i="68"/>
  <c r="EA1472" i="68"/>
  <c r="FC1472" i="68"/>
  <c r="FR1472" i="68"/>
  <c r="GG1472" i="68"/>
  <c r="AL1474" i="68"/>
  <c r="DA1477" i="68"/>
  <c r="DA1478" i="68"/>
  <c r="EH1472" i="68"/>
  <c r="AY1467" i="68"/>
  <c r="BS1472" i="68"/>
  <c r="CG1472" i="68"/>
  <c r="DS1504" i="68"/>
  <c r="AM1474" i="68"/>
  <c r="DY1484" i="68"/>
  <c r="GB1503" i="68"/>
  <c r="DT1503" i="68"/>
  <c r="FH1503" i="68"/>
  <c r="H1505" i="68"/>
  <c r="EN1503" i="68"/>
  <c r="FR1503" i="68"/>
  <c r="EX1503" i="68"/>
  <c r="ED1503" i="68"/>
  <c r="GP1484" i="68"/>
  <c r="ED1484" i="68"/>
  <c r="GP1503" i="68"/>
  <c r="HB1484" i="68"/>
  <c r="EN1484" i="68"/>
  <c r="EX1484" i="68"/>
  <c r="FR1484" i="68"/>
  <c r="GB1484" i="68"/>
  <c r="FH1484" i="68"/>
  <c r="DT1484" i="68"/>
  <c r="AN1472" i="68"/>
  <c r="DL1472" i="68"/>
  <c r="EQ1472" i="68"/>
  <c r="FU1472" i="68"/>
  <c r="AN1474" i="68"/>
  <c r="DS1510" i="68"/>
  <c r="GO1479" i="68"/>
  <c r="GZ1479" i="68" s="1"/>
  <c r="DS1511" i="68"/>
  <c r="GL1480" i="68"/>
  <c r="GO1480" i="68"/>
  <c r="GZ1480" i="68" s="1"/>
  <c r="ES1484" i="68"/>
  <c r="ER1503" i="68"/>
  <c r="FL1503" i="68"/>
  <c r="DX1503" i="68"/>
  <c r="GT1503" i="68"/>
  <c r="FV1503" i="68"/>
  <c r="EH1503" i="68"/>
  <c r="FB1484" i="68"/>
  <c r="GF1503" i="68"/>
  <c r="FL1484" i="68"/>
  <c r="FV1484" i="68"/>
  <c r="FB1503" i="68"/>
  <c r="GT1484" i="68"/>
  <c r="EH1484" i="68"/>
  <c r="ER1484" i="68"/>
  <c r="HF1484" i="68"/>
  <c r="DX1484" i="68"/>
  <c r="GF1484" i="68"/>
  <c r="AB1466" i="68"/>
  <c r="AO1472" i="68"/>
  <c r="ED1472" i="68"/>
  <c r="ER1472" i="68"/>
  <c r="FH1472" i="68"/>
  <c r="FV1472" i="68"/>
  <c r="AO1474" i="68"/>
  <c r="DS1509" i="68"/>
  <c r="GO1478" i="68"/>
  <c r="GZ1478" i="68" s="1"/>
  <c r="GL1478" i="68"/>
  <c r="FE1484" i="68"/>
  <c r="CM1478" i="68"/>
  <c r="CM1479" i="68"/>
  <c r="FK1472" i="68"/>
  <c r="AC1466" i="68"/>
  <c r="AP1472" i="68"/>
  <c r="BW1472" i="68"/>
  <c r="CZ1472" i="68"/>
  <c r="DN1472" i="68"/>
  <c r="FW1472" i="68"/>
  <c r="AQ1474" i="68"/>
  <c r="HI1488" i="68"/>
  <c r="HG1488" i="68"/>
  <c r="HD1488" i="68"/>
  <c r="HK1488" i="68"/>
  <c r="HJ1488" i="68"/>
  <c r="HH1488" i="68"/>
  <c r="HF1488" i="68"/>
  <c r="HE1488" i="68"/>
  <c r="HB1488" i="68"/>
  <c r="HJ1489" i="68"/>
  <c r="HH1489" i="68"/>
  <c r="HE1489" i="68"/>
  <c r="HK1489" i="68"/>
  <c r="HI1489" i="68"/>
  <c r="HG1489" i="68"/>
  <c r="HF1489" i="68"/>
  <c r="HC1489" i="68"/>
  <c r="HB1489" i="68"/>
  <c r="DQ1478" i="68"/>
  <c r="GO1491" i="68"/>
  <c r="GZ1491" i="68" s="1"/>
  <c r="DS1477" i="68"/>
  <c r="GO1487" i="68"/>
  <c r="GZ1487" i="68" s="1"/>
  <c r="HC1488" i="68"/>
  <c r="HH1492" i="68"/>
  <c r="HG1492" i="68"/>
  <c r="HD1492" i="68"/>
  <c r="HB1492" i="68"/>
  <c r="HK1492" i="68"/>
  <c r="HJ1492" i="68"/>
  <c r="HI1492" i="68"/>
  <c r="HF1492" i="68"/>
  <c r="HE1492" i="68"/>
  <c r="GO1490" i="68"/>
  <c r="GZ1490" i="68" s="1"/>
  <c r="BE1388" i="68"/>
  <c r="CC1398" i="68"/>
  <c r="GC1424" i="68"/>
  <c r="DU1424" i="68"/>
  <c r="GQ1424" i="68"/>
  <c r="EE1424" i="68"/>
  <c r="EO1424" i="68"/>
  <c r="FS1424" i="68"/>
  <c r="FI1424" i="68"/>
  <c r="HC1405" i="68"/>
  <c r="EO1405" i="68"/>
  <c r="EY1405" i="68"/>
  <c r="GC1405" i="68"/>
  <c r="DU1405" i="68"/>
  <c r="GQ1405" i="68"/>
  <c r="FS1393" i="68"/>
  <c r="DH1393" i="68"/>
  <c r="AZ1393" i="68"/>
  <c r="FS1405" i="68"/>
  <c r="FI1405" i="68"/>
  <c r="GC1393" i="68"/>
  <c r="DU1393" i="68"/>
  <c r="BJ1393" i="68"/>
  <c r="GQ1393" i="68"/>
  <c r="EE1393" i="68"/>
  <c r="EE1405" i="68"/>
  <c r="CN1393" i="68"/>
  <c r="Z1387" i="68"/>
  <c r="CD1393" i="68"/>
  <c r="EY1424" i="68"/>
  <c r="FI1393" i="68"/>
  <c r="AL1393" i="68"/>
  <c r="BT1393" i="68"/>
  <c r="EY1393" i="68"/>
  <c r="CX1393" i="68"/>
  <c r="EO1393" i="68"/>
  <c r="BF1400" i="68"/>
  <c r="DO1394" i="68"/>
  <c r="GO1406" i="68"/>
  <c r="BR1394" i="68"/>
  <c r="CO1400" i="68"/>
  <c r="DM1398" i="68"/>
  <c r="EG1409" i="68"/>
  <c r="EG1411" i="68"/>
  <c r="FQ1424" i="68"/>
  <c r="GA1424" i="68"/>
  <c r="GK1424" i="68"/>
  <c r="EC1424" i="68"/>
  <c r="EW1424" i="68"/>
  <c r="GY1424" i="68"/>
  <c r="EM1424" i="68"/>
  <c r="FG1424" i="68"/>
  <c r="GY1405" i="68"/>
  <c r="FQ1405" i="68"/>
  <c r="EM1405" i="68"/>
  <c r="GA1405" i="68"/>
  <c r="EW1405" i="68"/>
  <c r="HK1405" i="68"/>
  <c r="EC1405" i="68"/>
  <c r="FG1393" i="68"/>
  <c r="CV1393" i="68"/>
  <c r="FQ1393" i="68"/>
  <c r="DF1393" i="68"/>
  <c r="AT1393" i="68"/>
  <c r="AH1387" i="68"/>
  <c r="FG1405" i="68"/>
  <c r="GA1393" i="68"/>
  <c r="DP1393" i="68"/>
  <c r="GK1405" i="68"/>
  <c r="BS1393" i="68"/>
  <c r="CP1394" i="68"/>
  <c r="DN1398" i="68"/>
  <c r="EW1393" i="68"/>
  <c r="ES1409" i="68"/>
  <c r="ES1428" i="68" s="1"/>
  <c r="ES1411" i="68"/>
  <c r="BD1393" i="68"/>
  <c r="DY1393" i="68"/>
  <c r="GD1424" i="68"/>
  <c r="GR1424" i="68"/>
  <c r="EF1424" i="68"/>
  <c r="EP1424" i="68"/>
  <c r="EZ1424" i="68"/>
  <c r="HD1405" i="68"/>
  <c r="EP1405" i="68"/>
  <c r="EZ1405" i="68"/>
  <c r="DV1424" i="68"/>
  <c r="FT1424" i="68"/>
  <c r="FJ1424" i="68"/>
  <c r="GR1405" i="68"/>
  <c r="GD1405" i="68"/>
  <c r="DV1405" i="68"/>
  <c r="FJ1405" i="68"/>
  <c r="EF1405" i="68"/>
  <c r="FT1405" i="68"/>
  <c r="FT1393" i="68"/>
  <c r="DI1393" i="68"/>
  <c r="BA1393" i="68"/>
  <c r="GD1393" i="68"/>
  <c r="DV1393" i="68"/>
  <c r="BK1393" i="68"/>
  <c r="GR1393" i="68"/>
  <c r="EF1393" i="68"/>
  <c r="BU1393" i="68"/>
  <c r="EP1393" i="68"/>
  <c r="CA1398" i="68"/>
  <c r="CA1394" i="68"/>
  <c r="CY1393" i="68"/>
  <c r="EZ1393" i="68"/>
  <c r="HI1409" i="68"/>
  <c r="HH1409" i="68"/>
  <c r="HG1409" i="68"/>
  <c r="HF1409" i="68"/>
  <c r="HE1409" i="68"/>
  <c r="HD1409" i="68"/>
  <c r="HC1409" i="68"/>
  <c r="HB1409" i="68"/>
  <c r="HK1409" i="68"/>
  <c r="HJ1409" i="68"/>
  <c r="GS1424" i="68"/>
  <c r="EG1424" i="68"/>
  <c r="EQ1424" i="68"/>
  <c r="FA1424" i="68"/>
  <c r="GE1424" i="68"/>
  <c r="DW1424" i="68"/>
  <c r="FU1424" i="68"/>
  <c r="FK1424" i="68"/>
  <c r="GE1405" i="68"/>
  <c r="FA1405" i="68"/>
  <c r="DW1405" i="68"/>
  <c r="FK1405" i="68"/>
  <c r="FU1405" i="68"/>
  <c r="GE1393" i="68"/>
  <c r="DW1393" i="68"/>
  <c r="BL1393" i="68"/>
  <c r="GS1393" i="68"/>
  <c r="EG1393" i="68"/>
  <c r="BV1393" i="68"/>
  <c r="EQ1393" i="68"/>
  <c r="CF1393" i="68"/>
  <c r="HE1405" i="68"/>
  <c r="EQ1405" i="68"/>
  <c r="BF1401" i="68"/>
  <c r="BF1397" i="68"/>
  <c r="CB1393" i="68"/>
  <c r="CZ1393" i="68"/>
  <c r="FA1393" i="68"/>
  <c r="GT1424" i="68"/>
  <c r="ER1424" i="68"/>
  <c r="FB1424" i="68"/>
  <c r="FL1424" i="68"/>
  <c r="FB1405" i="68"/>
  <c r="DX1424" i="68"/>
  <c r="FV1424" i="68"/>
  <c r="FL1405" i="68"/>
  <c r="HF1405" i="68"/>
  <c r="GF1405" i="68"/>
  <c r="DX1405" i="68"/>
  <c r="GF1424" i="68"/>
  <c r="GT1405" i="68"/>
  <c r="EH1405" i="68"/>
  <c r="EH1424" i="68"/>
  <c r="FV1405" i="68"/>
  <c r="ER1405" i="68"/>
  <c r="GF1393" i="68"/>
  <c r="DX1393" i="68"/>
  <c r="BM1393" i="68"/>
  <c r="GT1393" i="68"/>
  <c r="EH1393" i="68"/>
  <c r="BW1393" i="68"/>
  <c r="ER1393" i="68"/>
  <c r="CG1393" i="68"/>
  <c r="FB1393" i="68"/>
  <c r="BF1388" i="68"/>
  <c r="DA1393" i="68"/>
  <c r="GI1393" i="68"/>
  <c r="CA1396" i="68"/>
  <c r="DQ1401" i="68"/>
  <c r="DS1401" i="68"/>
  <c r="CQ1399" i="68"/>
  <c r="CQ1401" i="68"/>
  <c r="ES1424" i="68"/>
  <c r="FC1424" i="68"/>
  <c r="FM1424" i="68"/>
  <c r="DY1424" i="68"/>
  <c r="FW1424" i="68"/>
  <c r="GU1424" i="68"/>
  <c r="EI1424" i="68"/>
  <c r="GG1424" i="68"/>
  <c r="GG1405" i="68"/>
  <c r="FC1405" i="68"/>
  <c r="DY1405" i="68"/>
  <c r="FM1405" i="68"/>
  <c r="GU1405" i="68"/>
  <c r="EI1405" i="68"/>
  <c r="HG1405" i="68"/>
  <c r="FW1405" i="68"/>
  <c r="GU1393" i="68"/>
  <c r="EI1393" i="68"/>
  <c r="BX1393" i="68"/>
  <c r="ES1393" i="68"/>
  <c r="CH1393" i="68"/>
  <c r="FC1393" i="68"/>
  <c r="CR1393" i="68"/>
  <c r="AM1393" i="68"/>
  <c r="BH1393" i="68"/>
  <c r="DB1393" i="68"/>
  <c r="EC1393" i="68"/>
  <c r="FJ1393" i="68"/>
  <c r="AN1393" i="68"/>
  <c r="BN1393" i="68"/>
  <c r="CE1393" i="68"/>
  <c r="DC1397" i="68"/>
  <c r="EK1393" i="68"/>
  <c r="FK1393" i="68"/>
  <c r="GK1393" i="68"/>
  <c r="CP1401" i="68"/>
  <c r="BO1401" i="68"/>
  <c r="CL1393" i="68"/>
  <c r="DJ1393" i="68"/>
  <c r="FL1393" i="68"/>
  <c r="GL1394" i="68"/>
  <c r="CO1397" i="68"/>
  <c r="FR1424" i="68"/>
  <c r="GB1424" i="68"/>
  <c r="DT1424" i="68"/>
  <c r="GP1424" i="68"/>
  <c r="ED1424" i="68"/>
  <c r="EN1424" i="68"/>
  <c r="EX1424" i="68"/>
  <c r="GP1405" i="68"/>
  <c r="ED1405" i="68"/>
  <c r="HB1405" i="68"/>
  <c r="EN1405" i="68"/>
  <c r="GB1405" i="68"/>
  <c r="FR1405" i="68"/>
  <c r="EX1405" i="68"/>
  <c r="FH1424" i="68"/>
  <c r="DT1405" i="68"/>
  <c r="FH1405" i="68"/>
  <c r="FH1393" i="68"/>
  <c r="CW1393" i="68"/>
  <c r="AK1393" i="68"/>
  <c r="CC1400" i="68" s="1"/>
  <c r="Y1387" i="68"/>
  <c r="FR1393" i="68"/>
  <c r="DG1393" i="68"/>
  <c r="AY1393" i="68"/>
  <c r="GB1393" i="68"/>
  <c r="DT1393" i="68"/>
  <c r="BI1393" i="68"/>
  <c r="GP1393" i="68"/>
  <c r="ED1393" i="68"/>
  <c r="EX1393" i="68"/>
  <c r="AS1395" i="68"/>
  <c r="AR1395" i="68"/>
  <c r="AQ1395" i="68"/>
  <c r="AP1395" i="68"/>
  <c r="AO1395" i="68"/>
  <c r="AN1395" i="68"/>
  <c r="AM1395" i="68"/>
  <c r="AK1395" i="68"/>
  <c r="AP1393" i="68"/>
  <c r="CM1393" i="68"/>
  <c r="DK1393" i="68"/>
  <c r="EM1393" i="68"/>
  <c r="FM1393" i="68"/>
  <c r="BB1398" i="68"/>
  <c r="DO1397" i="68"/>
  <c r="DO1399" i="68"/>
  <c r="DO1396" i="68"/>
  <c r="FE1424" i="68"/>
  <c r="FO1424" i="68"/>
  <c r="FY1424" i="68"/>
  <c r="EU1424" i="68"/>
  <c r="GW1424" i="68"/>
  <c r="EK1424" i="68"/>
  <c r="GI1424" i="68"/>
  <c r="EA1424" i="68"/>
  <c r="GW1405" i="68"/>
  <c r="FO1405" i="68"/>
  <c r="EK1405" i="68"/>
  <c r="FY1405" i="68"/>
  <c r="HI1405" i="68"/>
  <c r="GI1405" i="68"/>
  <c r="EU1393" i="68"/>
  <c r="CJ1393" i="68"/>
  <c r="FE1393" i="68"/>
  <c r="CT1393" i="68"/>
  <c r="FE1405" i="68"/>
  <c r="FO1393" i="68"/>
  <c r="DD1393" i="68"/>
  <c r="EU1405" i="68"/>
  <c r="AA1387" i="68"/>
  <c r="U1389" i="68"/>
  <c r="BQ1400" i="68"/>
  <c r="BQ1394" i="68"/>
  <c r="BQ1398" i="68"/>
  <c r="BQ1396" i="68"/>
  <c r="DL1393" i="68"/>
  <c r="EN1393" i="68"/>
  <c r="FU1393" i="68"/>
  <c r="GY1393" i="68"/>
  <c r="EA1405" i="68"/>
  <c r="DS1428" i="68"/>
  <c r="GL1397" i="68"/>
  <c r="HJ1410" i="68"/>
  <c r="HI1410" i="68"/>
  <c r="HH1410" i="68"/>
  <c r="HG1410" i="68"/>
  <c r="HF1410" i="68"/>
  <c r="HE1410" i="68"/>
  <c r="HD1410" i="68"/>
  <c r="HC1410" i="68"/>
  <c r="HB1410" i="68"/>
  <c r="HK1410" i="68"/>
  <c r="DZ1424" i="68"/>
  <c r="DS1425" i="68"/>
  <c r="FZ1393" i="68"/>
  <c r="HJ1405" i="68"/>
  <c r="ET1424" i="68"/>
  <c r="FD1424" i="68"/>
  <c r="FN1424" i="68"/>
  <c r="FX1424" i="68"/>
  <c r="FN1405" i="68"/>
  <c r="FX1405" i="68"/>
  <c r="GV1424" i="68"/>
  <c r="EJ1424" i="68"/>
  <c r="FD1405" i="68"/>
  <c r="DZ1405" i="68"/>
  <c r="GH1424" i="68"/>
  <c r="GV1405" i="68"/>
  <c r="EJ1405" i="68"/>
  <c r="ET1405" i="68"/>
  <c r="AG1387" i="68"/>
  <c r="AS1393" i="68"/>
  <c r="CS1393" i="68"/>
  <c r="DE1393" i="68"/>
  <c r="FD1393" i="68"/>
  <c r="FF1424" i="68"/>
  <c r="FP1424" i="68"/>
  <c r="FZ1424" i="68"/>
  <c r="GJ1424" i="68"/>
  <c r="EB1424" i="68"/>
  <c r="FZ1405" i="68"/>
  <c r="EV1424" i="68"/>
  <c r="GJ1405" i="68"/>
  <c r="EB1405" i="68"/>
  <c r="GX1424" i="68"/>
  <c r="EL1424" i="68"/>
  <c r="GX1405" i="68"/>
  <c r="FP1405" i="68"/>
  <c r="EL1405" i="68"/>
  <c r="EV1405" i="68"/>
  <c r="FF1405" i="68"/>
  <c r="CI1393" i="68"/>
  <c r="CU1393" i="68"/>
  <c r="ET1393" i="68"/>
  <c r="FF1393" i="68"/>
  <c r="DQ1397" i="68"/>
  <c r="DS1398" i="68"/>
  <c r="GO1397" i="68"/>
  <c r="GZ1397" i="68" s="1"/>
  <c r="BY1393" i="68"/>
  <c r="CK1393" i="68"/>
  <c r="EJ1393" i="68"/>
  <c r="EV1393" i="68"/>
  <c r="GV1393" i="68"/>
  <c r="HH1408" i="68"/>
  <c r="HG1408" i="68"/>
  <c r="HF1408" i="68"/>
  <c r="HE1408" i="68"/>
  <c r="HC1408" i="68"/>
  <c r="HB1408" i="68"/>
  <c r="HL1408" i="68" s="1"/>
  <c r="HJ1408" i="68"/>
  <c r="DS1400" i="68"/>
  <c r="HH1413" i="68"/>
  <c r="HG1413" i="68"/>
  <c r="HF1413" i="68"/>
  <c r="HE1413" i="68"/>
  <c r="HD1413" i="68"/>
  <c r="HC1413" i="68"/>
  <c r="HJ1413" i="68"/>
  <c r="HI1413" i="68"/>
  <c r="HB1413" i="68"/>
  <c r="HL1413" i="68" s="1"/>
  <c r="HG1412" i="68"/>
  <c r="HF1412" i="68"/>
  <c r="HE1412" i="68"/>
  <c r="HD1412" i="68"/>
  <c r="HC1412" i="68"/>
  <c r="HK1412" i="68"/>
  <c r="HJ1412" i="68"/>
  <c r="HI1412" i="68"/>
  <c r="HH1412" i="68"/>
  <c r="HK1413" i="68"/>
  <c r="DS1399" i="68"/>
  <c r="GO1411" i="68"/>
  <c r="GZ1411" i="68" s="1"/>
  <c r="HB1412" i="68"/>
  <c r="HL1412" i="68" s="1"/>
  <c r="HD1408" i="68"/>
  <c r="HI1408" i="68"/>
  <c r="H1426" i="68"/>
  <c r="GL1408" i="68"/>
  <c r="GC1345" i="68"/>
  <c r="DU1345" i="68"/>
  <c r="GQ1345" i="68"/>
  <c r="EE1345" i="68"/>
  <c r="EY1345" i="68"/>
  <c r="FS1345" i="68"/>
  <c r="FI1345" i="68"/>
  <c r="FS1326" i="68"/>
  <c r="DU1326" i="68"/>
  <c r="GC1326" i="68"/>
  <c r="GQ1326" i="68"/>
  <c r="EO1326" i="68"/>
  <c r="HC1326" i="68"/>
  <c r="EY1326" i="68"/>
  <c r="FI1326" i="68"/>
  <c r="EE1326" i="68"/>
  <c r="EO1345" i="68"/>
  <c r="EY1314" i="68"/>
  <c r="CN1314" i="68"/>
  <c r="FI1314" i="68"/>
  <c r="CX1314" i="68"/>
  <c r="AL1314" i="68"/>
  <c r="Z1308" i="68"/>
  <c r="FS1314" i="68"/>
  <c r="DH1314" i="68"/>
  <c r="AZ1314" i="68"/>
  <c r="GC1314" i="68"/>
  <c r="DU1314" i="68"/>
  <c r="BJ1314" i="68"/>
  <c r="GQ1314" i="68"/>
  <c r="EE1314" i="68"/>
  <c r="BT1314" i="68"/>
  <c r="EO1314" i="68"/>
  <c r="CD1314" i="68"/>
  <c r="FC1334" i="68"/>
  <c r="FC1333" i="68"/>
  <c r="GB1345" i="68"/>
  <c r="DT1345" i="68"/>
  <c r="GP1345" i="68"/>
  <c r="ED1345" i="68"/>
  <c r="FH1345" i="68"/>
  <c r="GP1326" i="68"/>
  <c r="EX1345" i="68"/>
  <c r="H1347" i="68"/>
  <c r="EN1345" i="68"/>
  <c r="FR1326" i="68"/>
  <c r="FR1345" i="68"/>
  <c r="DT1326" i="68"/>
  <c r="HB1326" i="68"/>
  <c r="EX1326" i="68"/>
  <c r="GB1326" i="68"/>
  <c r="EN1326" i="68"/>
  <c r="ED1326" i="68"/>
  <c r="FH1326" i="68"/>
  <c r="EX1314" i="68"/>
  <c r="CM1314" i="68"/>
  <c r="FH1314" i="68"/>
  <c r="CW1314" i="68"/>
  <c r="AK1314" i="68"/>
  <c r="BR1319" i="68" s="1"/>
  <c r="Y1308" i="68"/>
  <c r="FR1314" i="68"/>
  <c r="DG1314" i="68"/>
  <c r="AY1314" i="68"/>
  <c r="EN1314" i="68"/>
  <c r="GB1314" i="68"/>
  <c r="DT1314" i="68"/>
  <c r="BI1314" i="68"/>
  <c r="GP1314" i="68"/>
  <c r="ED1314" i="68"/>
  <c r="BS1314" i="68"/>
  <c r="CC1314" i="68"/>
  <c r="AT1310" i="68"/>
  <c r="AX1310" i="68" s="1"/>
  <c r="V1310" i="68"/>
  <c r="FE1345" i="68"/>
  <c r="FO1345" i="68"/>
  <c r="GI1345" i="68"/>
  <c r="EA1345" i="68"/>
  <c r="FY1345" i="68"/>
  <c r="EK1345" i="68"/>
  <c r="GW1345" i="68"/>
  <c r="EU1345" i="68"/>
  <c r="GW1326" i="68"/>
  <c r="EU1326" i="68"/>
  <c r="FE1326" i="68"/>
  <c r="HI1326" i="68"/>
  <c r="FY1326" i="68"/>
  <c r="EA1326" i="68"/>
  <c r="GI1326" i="68"/>
  <c r="EK1326" i="68"/>
  <c r="FO1326" i="68"/>
  <c r="GI1314" i="68"/>
  <c r="EA1314" i="68"/>
  <c r="BP1314" i="68"/>
  <c r="GW1314" i="68"/>
  <c r="EK1314" i="68"/>
  <c r="BZ1314" i="68"/>
  <c r="EU1314" i="68"/>
  <c r="CJ1314" i="68"/>
  <c r="FE1314" i="68"/>
  <c r="CT1314" i="68"/>
  <c r="FO1314" i="68"/>
  <c r="DD1314" i="68"/>
  <c r="AR1314" i="68"/>
  <c r="AF1308" i="68"/>
  <c r="FY1314" i="68"/>
  <c r="DN1314" i="68"/>
  <c r="BF1314" i="68"/>
  <c r="AY1309" i="68"/>
  <c r="AX1315" i="68"/>
  <c r="EZ1314" i="68"/>
  <c r="GS1345" i="68"/>
  <c r="EG1345" i="68"/>
  <c r="EQ1345" i="68"/>
  <c r="FK1345" i="68"/>
  <c r="FA1345" i="68"/>
  <c r="FU1345" i="68"/>
  <c r="GE1345" i="68"/>
  <c r="DW1326" i="68"/>
  <c r="GE1326" i="68"/>
  <c r="EG1326" i="68"/>
  <c r="FA1326" i="68"/>
  <c r="FK1326" i="68"/>
  <c r="DW1345" i="68"/>
  <c r="FU1326" i="68"/>
  <c r="EQ1326" i="68"/>
  <c r="AD1308" i="68"/>
  <c r="AO1316" i="68"/>
  <c r="AM1316" i="68"/>
  <c r="AP1314" i="68"/>
  <c r="BR1321" i="68"/>
  <c r="BR1320" i="68"/>
  <c r="EM1321" i="68" s="1"/>
  <c r="BR1322" i="68"/>
  <c r="CP1314" i="68"/>
  <c r="DB1314" i="68"/>
  <c r="FA1314" i="68"/>
  <c r="FM1314" i="68"/>
  <c r="GK1314" i="68"/>
  <c r="AP1316" i="68"/>
  <c r="HH1329" i="68"/>
  <c r="HF1329" i="68"/>
  <c r="HE1329" i="68"/>
  <c r="HK1329" i="68"/>
  <c r="HJ1329" i="68"/>
  <c r="HG1329" i="68"/>
  <c r="HC1329" i="68"/>
  <c r="HB1329" i="68"/>
  <c r="HI1329" i="68"/>
  <c r="HD1329" i="68"/>
  <c r="ER1345" i="68"/>
  <c r="FB1345" i="68"/>
  <c r="FV1345" i="68"/>
  <c r="EH1345" i="68"/>
  <c r="GT1345" i="68"/>
  <c r="GF1326" i="68"/>
  <c r="GF1345" i="68"/>
  <c r="EH1326" i="68"/>
  <c r="FL1345" i="68"/>
  <c r="GT1326" i="68"/>
  <c r="ER1326" i="68"/>
  <c r="HF1326" i="68"/>
  <c r="DX1345" i="68"/>
  <c r="FV1326" i="68"/>
  <c r="DX1326" i="68"/>
  <c r="FB1326" i="68"/>
  <c r="AE1308" i="68"/>
  <c r="AQ1314" i="68"/>
  <c r="BG1318" i="68"/>
  <c r="BG1322" i="68"/>
  <c r="CE1314" i="68"/>
  <c r="CQ1314" i="68"/>
  <c r="DC1314" i="68"/>
  <c r="DO1319" i="68"/>
  <c r="DO1317" i="68"/>
  <c r="DO1322" i="68"/>
  <c r="DO1318" i="68"/>
  <c r="DO1321" i="68"/>
  <c r="EP1314" i="68"/>
  <c r="FB1314" i="68"/>
  <c r="FZ1314" i="68"/>
  <c r="AQ1316" i="68"/>
  <c r="FL1326" i="68"/>
  <c r="CO1314" i="68"/>
  <c r="ES1345" i="68"/>
  <c r="FC1345" i="68"/>
  <c r="FW1345" i="68"/>
  <c r="EI1345" i="68"/>
  <c r="GU1345" i="68"/>
  <c r="FM1345" i="68"/>
  <c r="DY1345" i="68"/>
  <c r="GG1345" i="68"/>
  <c r="EI1326" i="68"/>
  <c r="GU1326" i="68"/>
  <c r="ES1326" i="68"/>
  <c r="FM1326" i="68"/>
  <c r="FW1326" i="68"/>
  <c r="DY1326" i="68"/>
  <c r="GG1326" i="68"/>
  <c r="HG1326" i="68"/>
  <c r="BH1314" i="68"/>
  <c r="CF1314" i="68"/>
  <c r="CR1314" i="68"/>
  <c r="DP1314" i="68"/>
  <c r="EQ1314" i="68"/>
  <c r="FC1314" i="68"/>
  <c r="GA1314" i="68"/>
  <c r="AR1316" i="68"/>
  <c r="GS1326" i="68"/>
  <c r="FD1345" i="68"/>
  <c r="FN1345" i="68"/>
  <c r="FX1345" i="68"/>
  <c r="EJ1345" i="68"/>
  <c r="GV1345" i="68"/>
  <c r="GH1345" i="68"/>
  <c r="GV1326" i="68"/>
  <c r="ET1326" i="68"/>
  <c r="FD1326" i="68"/>
  <c r="ET1345" i="68"/>
  <c r="DZ1345" i="68"/>
  <c r="DZ1326" i="68"/>
  <c r="GH1326" i="68"/>
  <c r="FX1326" i="68"/>
  <c r="EJ1326" i="68"/>
  <c r="HH1326" i="68"/>
  <c r="FN1326" i="68"/>
  <c r="BU1314" i="68"/>
  <c r="CG1314" i="68"/>
  <c r="CS1314" i="68"/>
  <c r="DE1320" i="68"/>
  <c r="DE1318" i="68"/>
  <c r="DE1321" i="68"/>
  <c r="DE1319" i="68"/>
  <c r="EF1314" i="68"/>
  <c r="ER1314" i="68"/>
  <c r="FD1314" i="68"/>
  <c r="GR1314" i="68"/>
  <c r="AS1316" i="68"/>
  <c r="DO1320" i="68"/>
  <c r="HE1326" i="68"/>
  <c r="BQ1322" i="68"/>
  <c r="BQ1317" i="68"/>
  <c r="EL1318" i="68" s="1"/>
  <c r="BQ1318" i="68"/>
  <c r="BQ1319" i="68"/>
  <c r="AH1308" i="68"/>
  <c r="AT1314" i="68"/>
  <c r="BV1314" i="68"/>
  <c r="CH1314" i="68"/>
  <c r="DF1314" i="68"/>
  <c r="EG1314" i="68"/>
  <c r="ES1314" i="68"/>
  <c r="GS1314" i="68"/>
  <c r="AT1316" i="68"/>
  <c r="FP1345" i="68"/>
  <c r="FZ1345" i="68"/>
  <c r="EL1345" i="68"/>
  <c r="FZ1326" i="68"/>
  <c r="GX1345" i="68"/>
  <c r="FF1345" i="68"/>
  <c r="EB1345" i="68"/>
  <c r="FF1326" i="68"/>
  <c r="HJ1326" i="68"/>
  <c r="FP1326" i="68"/>
  <c r="EV1345" i="68"/>
  <c r="GJ1326" i="68"/>
  <c r="EL1326" i="68"/>
  <c r="EV1326" i="68"/>
  <c r="GX1326" i="68"/>
  <c r="GJ1345" i="68"/>
  <c r="BK1314" i="68"/>
  <c r="BW1314" i="68"/>
  <c r="CI1314" i="68"/>
  <c r="CU1314" i="68"/>
  <c r="DV1314" i="68"/>
  <c r="GO1346" i="68" s="1"/>
  <c r="EH1314" i="68"/>
  <c r="ET1314" i="68"/>
  <c r="FF1314" i="68"/>
  <c r="GD1314" i="68"/>
  <c r="GT1314" i="68"/>
  <c r="DQ1318" i="68"/>
  <c r="DS1319" i="68"/>
  <c r="FQ1345" i="68"/>
  <c r="GA1345" i="68"/>
  <c r="GY1345" i="68"/>
  <c r="EM1345" i="68"/>
  <c r="FG1345" i="68"/>
  <c r="EC1345" i="68"/>
  <c r="GK1345" i="68"/>
  <c r="EW1345" i="68"/>
  <c r="FG1326" i="68"/>
  <c r="HK1326" i="68"/>
  <c r="FQ1326" i="68"/>
  <c r="EC1326" i="68"/>
  <c r="EM1326" i="68"/>
  <c r="GY1326" i="68"/>
  <c r="EW1326" i="68"/>
  <c r="GA1326" i="68"/>
  <c r="GK1326" i="68"/>
  <c r="BL1314" i="68"/>
  <c r="BX1314" i="68"/>
  <c r="CV1314" i="68"/>
  <c r="DW1314" i="68"/>
  <c r="EI1314" i="68"/>
  <c r="FG1314" i="68"/>
  <c r="GE1314" i="68"/>
  <c r="GU1314" i="68"/>
  <c r="DA1322" i="68"/>
  <c r="DA1317" i="68"/>
  <c r="DA1321" i="68"/>
  <c r="FV1322" i="68" s="1"/>
  <c r="DA1318" i="68"/>
  <c r="DA1320" i="68"/>
  <c r="DA1319" i="68"/>
  <c r="BA1314" i="68"/>
  <c r="BM1314" i="68"/>
  <c r="BY1314" i="68"/>
  <c r="CK1314" i="68"/>
  <c r="DI1314" i="68"/>
  <c r="DX1314" i="68"/>
  <c r="GO1327" i="68" s="1"/>
  <c r="EJ1314" i="68"/>
  <c r="EV1314" i="68"/>
  <c r="FT1314" i="68"/>
  <c r="GF1314" i="68"/>
  <c r="GV1314" i="68"/>
  <c r="DS1351" i="68"/>
  <c r="GL1320" i="68"/>
  <c r="GO1320" i="68"/>
  <c r="GZ1320" i="68" s="1"/>
  <c r="DM1322" i="68"/>
  <c r="DM1319" i="68"/>
  <c r="DM1317" i="68"/>
  <c r="DM1318" i="68"/>
  <c r="DM1321" i="68"/>
  <c r="DM1320" i="68"/>
  <c r="BB1314" i="68"/>
  <c r="BN1314" i="68"/>
  <c r="CL1314" i="68"/>
  <c r="DJ1314" i="68"/>
  <c r="DY1314" i="68"/>
  <c r="EW1314" i="68"/>
  <c r="FU1314" i="68"/>
  <c r="GG1314" i="68"/>
  <c r="BG1315" i="68"/>
  <c r="BQ1320" i="68"/>
  <c r="DS1349" i="68"/>
  <c r="GL1318" i="68"/>
  <c r="GO1318" i="68"/>
  <c r="GZ1318" i="68" s="1"/>
  <c r="AA1308" i="68"/>
  <c r="AM1314" i="68"/>
  <c r="BC1314" i="68"/>
  <c r="BO1314" i="68"/>
  <c r="CA1314" i="68"/>
  <c r="CY1314" i="68"/>
  <c r="DK1314" i="68"/>
  <c r="DZ1314" i="68"/>
  <c r="EL1314" i="68"/>
  <c r="FV1314" i="68"/>
  <c r="GH1314" i="68"/>
  <c r="GX1314" i="68"/>
  <c r="AK1316" i="68"/>
  <c r="BG1320" i="68" s="1"/>
  <c r="DE1317" i="68"/>
  <c r="GR1345" i="68"/>
  <c r="EF1345" i="68"/>
  <c r="EP1345" i="68"/>
  <c r="GD1345" i="68"/>
  <c r="HD1326" i="68"/>
  <c r="EZ1345" i="68"/>
  <c r="FT1345" i="68"/>
  <c r="DV1345" i="68"/>
  <c r="DV1326" i="68"/>
  <c r="GD1326" i="68"/>
  <c r="EF1326" i="68"/>
  <c r="FJ1345" i="68"/>
  <c r="FJ1326" i="68"/>
  <c r="EP1326" i="68"/>
  <c r="FT1326" i="68"/>
  <c r="GR1326" i="68"/>
  <c r="EZ1326" i="68"/>
  <c r="AB1308" i="68"/>
  <c r="AN1314" i="68"/>
  <c r="BD1314" i="68"/>
  <c r="CB1314" i="68"/>
  <c r="CZ1314" i="68"/>
  <c r="DL1314" i="68"/>
  <c r="EM1314" i="68"/>
  <c r="FK1314" i="68"/>
  <c r="FW1314" i="68"/>
  <c r="GY1314" i="68"/>
  <c r="GL1315" i="68"/>
  <c r="AL1316" i="68"/>
  <c r="HJ1331" i="68"/>
  <c r="HH1331" i="68"/>
  <c r="HG1331" i="68"/>
  <c r="HB1331" i="68"/>
  <c r="HC1331" i="68"/>
  <c r="HI1331" i="68"/>
  <c r="HF1331" i="68"/>
  <c r="HE1331" i="68"/>
  <c r="HK1331" i="68"/>
  <c r="HD1331" i="68"/>
  <c r="HI1330" i="68"/>
  <c r="HG1330" i="68"/>
  <c r="HF1330" i="68"/>
  <c r="HK1330" i="68"/>
  <c r="HH1330" i="68"/>
  <c r="HD1330" i="68"/>
  <c r="HC1330" i="68"/>
  <c r="HB1330" i="68"/>
  <c r="DS1353" i="68"/>
  <c r="GO1322" i="68"/>
  <c r="GZ1322" i="68" s="1"/>
  <c r="HJ1330" i="68"/>
  <c r="GL1333" i="68"/>
  <c r="DQ1320" i="68"/>
  <c r="DS1321" i="68"/>
  <c r="GL1322" i="68"/>
  <c r="HG1333" i="68"/>
  <c r="HF1333" i="68"/>
  <c r="HE1333" i="68"/>
  <c r="HD1333" i="68"/>
  <c r="HC1333" i="68"/>
  <c r="HB1333" i="68"/>
  <c r="HL1333" i="68" s="1"/>
  <c r="HK1333" i="68"/>
  <c r="HJ1333" i="68"/>
  <c r="HI1333" i="68"/>
  <c r="HH1333" i="68"/>
  <c r="GO1332" i="68"/>
  <c r="GZ1332" i="68" s="1"/>
  <c r="HH1334" i="68"/>
  <c r="HG1334" i="68"/>
  <c r="HF1334" i="68"/>
  <c r="HE1334" i="68"/>
  <c r="HB1334" i="68"/>
  <c r="HJ1334" i="68"/>
  <c r="HC1334" i="68"/>
  <c r="BB1230" i="68"/>
  <c r="BC1230" i="68" s="1"/>
  <c r="BD1230" i="68" s="1"/>
  <c r="BE1230" i="68" s="1"/>
  <c r="BF1230" i="68"/>
  <c r="DN1238" i="68"/>
  <c r="GE1266" i="68"/>
  <c r="GS1266" i="68"/>
  <c r="EG1266" i="68"/>
  <c r="EQ1266" i="68"/>
  <c r="FA1266" i="68"/>
  <c r="FK1247" i="68"/>
  <c r="FU1266" i="68"/>
  <c r="HE1247" i="68"/>
  <c r="DW1266" i="68"/>
  <c r="FU1247" i="68"/>
  <c r="EQ1247" i="68"/>
  <c r="GE1247" i="68"/>
  <c r="FA1247" i="68"/>
  <c r="DW1247" i="68"/>
  <c r="FK1266" i="68"/>
  <c r="GS1247" i="68"/>
  <c r="GE1235" i="68"/>
  <c r="DW1235" i="68"/>
  <c r="BL1235" i="68"/>
  <c r="EQ1235" i="68"/>
  <c r="GR1236" i="68" s="1"/>
  <c r="FA1235" i="68"/>
  <c r="BB1235" i="68"/>
  <c r="GS1235" i="68"/>
  <c r="CP1235" i="68"/>
  <c r="AB1229" i="68"/>
  <c r="FK1235" i="68"/>
  <c r="EG1235" i="68"/>
  <c r="CZ1235" i="68"/>
  <c r="BV1235" i="68"/>
  <c r="EG1247" i="68"/>
  <c r="FU1235" i="68"/>
  <c r="AN1235" i="68"/>
  <c r="DJ1235" i="68"/>
  <c r="CF1235" i="68"/>
  <c r="GU1266" i="68"/>
  <c r="ES1266" i="68"/>
  <c r="FC1266" i="68"/>
  <c r="FM1266" i="68"/>
  <c r="FW1247" i="68"/>
  <c r="EI1266" i="68"/>
  <c r="ES1247" i="68"/>
  <c r="HG1247" i="68"/>
  <c r="GG1247" i="68"/>
  <c r="FC1247" i="68"/>
  <c r="DY1266" i="68"/>
  <c r="GU1247" i="68"/>
  <c r="FW1266" i="68"/>
  <c r="EI1247" i="68"/>
  <c r="DY1247" i="68"/>
  <c r="GU1235" i="68"/>
  <c r="EI1235" i="68"/>
  <c r="BX1235" i="68"/>
  <c r="FM1247" i="68"/>
  <c r="GG1266" i="68"/>
  <c r="DY1235" i="68"/>
  <c r="GO1236" i="68" s="1"/>
  <c r="CR1235" i="68"/>
  <c r="AD1229" i="68"/>
  <c r="FM1235" i="68"/>
  <c r="BN1235" i="68"/>
  <c r="DB1235" i="68"/>
  <c r="CH1235" i="68"/>
  <c r="FW1235" i="68"/>
  <c r="ES1235" i="68"/>
  <c r="AP1235" i="68"/>
  <c r="DL1235" i="68"/>
  <c r="GG1235" i="68"/>
  <c r="FC1235" i="68"/>
  <c r="BD1235" i="68"/>
  <c r="ER1266" i="68"/>
  <c r="FV1266" i="68"/>
  <c r="GT1266" i="68"/>
  <c r="EH1266" i="68"/>
  <c r="FL1266" i="68"/>
  <c r="DX1266" i="68"/>
  <c r="FB1247" i="68"/>
  <c r="FB1266" i="68"/>
  <c r="ER1247" i="68"/>
  <c r="HF1247" i="68"/>
  <c r="GF1247" i="68"/>
  <c r="GF1266" i="68"/>
  <c r="FL1247" i="68"/>
  <c r="GT1247" i="68"/>
  <c r="EH1247" i="68"/>
  <c r="GF1235" i="68"/>
  <c r="DX1235" i="68"/>
  <c r="BM1235" i="68"/>
  <c r="DX1247" i="68"/>
  <c r="FV1247" i="68"/>
  <c r="FB1235" i="68"/>
  <c r="BC1235" i="68"/>
  <c r="GT1235" i="68"/>
  <c r="CQ1235" i="68"/>
  <c r="AC1229" i="68"/>
  <c r="FL1235" i="68"/>
  <c r="EH1235" i="68"/>
  <c r="DA1235" i="68"/>
  <c r="BW1235" i="68"/>
  <c r="FV1235" i="68"/>
  <c r="ER1235" i="68"/>
  <c r="AO1235" i="68"/>
  <c r="DK1235" i="68"/>
  <c r="CG1235" i="68"/>
  <c r="AF1229" i="68"/>
  <c r="BR1240" i="68"/>
  <c r="CT1235" i="68"/>
  <c r="EA1235" i="68"/>
  <c r="DS1274" i="68"/>
  <c r="GL1243" i="68"/>
  <c r="GO1243" i="68"/>
  <c r="GZ1243" i="68" s="1"/>
  <c r="FD1266" i="68"/>
  <c r="GV1266" i="68"/>
  <c r="EJ1266" i="68"/>
  <c r="FN1266" i="68"/>
  <c r="GH1266" i="68"/>
  <c r="FN1247" i="68"/>
  <c r="FX1266" i="68"/>
  <c r="ET1266" i="68"/>
  <c r="HH1247" i="68"/>
  <c r="GH1247" i="68"/>
  <c r="FD1247" i="68"/>
  <c r="DZ1266" i="68"/>
  <c r="DZ1247" i="68"/>
  <c r="EJ1247" i="68"/>
  <c r="FX1247" i="68"/>
  <c r="GV1235" i="68"/>
  <c r="EJ1235" i="68"/>
  <c r="BY1235" i="68"/>
  <c r="ET1247" i="68"/>
  <c r="GV1247" i="68"/>
  <c r="BE1235" i="68"/>
  <c r="BS1235" i="68"/>
  <c r="CU1235" i="68"/>
  <c r="EP1235" i="68"/>
  <c r="FD1235" i="68"/>
  <c r="FR1235" i="68"/>
  <c r="GH1235" i="68"/>
  <c r="FP1266" i="68"/>
  <c r="GX1247" i="68"/>
  <c r="GJ1266" i="68"/>
  <c r="EV1266" i="68"/>
  <c r="EB1266" i="68"/>
  <c r="FZ1266" i="68"/>
  <c r="FZ1247" i="68"/>
  <c r="GX1266" i="68"/>
  <c r="FF1266" i="68"/>
  <c r="EL1266" i="68"/>
  <c r="HJ1247" i="68"/>
  <c r="GJ1247" i="68"/>
  <c r="FF1247" i="68"/>
  <c r="EB1247" i="68"/>
  <c r="FP1247" i="68"/>
  <c r="EV1247" i="68"/>
  <c r="EV1235" i="68"/>
  <c r="CK1235" i="68"/>
  <c r="EL1247" i="68"/>
  <c r="BG1235" i="68"/>
  <c r="BU1235" i="68"/>
  <c r="CI1235" i="68"/>
  <c r="CY1235" i="68"/>
  <c r="DM1235" i="68"/>
  <c r="ED1235" i="68"/>
  <c r="FF1235" i="68"/>
  <c r="GJ1235" i="68"/>
  <c r="EX1247" i="68"/>
  <c r="FG1266" i="68"/>
  <c r="FQ1266" i="68"/>
  <c r="GA1266" i="68"/>
  <c r="GK1266" i="68"/>
  <c r="EC1266" i="68"/>
  <c r="GY1247" i="68"/>
  <c r="EM1247" i="68"/>
  <c r="HK1247" i="68"/>
  <c r="EW1266" i="68"/>
  <c r="GA1247" i="68"/>
  <c r="GY1266" i="68"/>
  <c r="EM1266" i="68"/>
  <c r="GK1247" i="68"/>
  <c r="FG1247" i="68"/>
  <c r="EC1247" i="68"/>
  <c r="FQ1247" i="68"/>
  <c r="EW1247" i="68"/>
  <c r="FG1235" i="68"/>
  <c r="CV1235" i="68"/>
  <c r="BH1235" i="68"/>
  <c r="CL1235" i="68"/>
  <c r="EE1235" i="68"/>
  <c r="FI1235" i="68"/>
  <c r="GK1235" i="68"/>
  <c r="GR1247" i="68"/>
  <c r="FE1266" i="68"/>
  <c r="FO1266" i="68"/>
  <c r="FY1266" i="68"/>
  <c r="GI1247" i="68"/>
  <c r="EA1247" i="68"/>
  <c r="GW1247" i="68"/>
  <c r="GI1266" i="68"/>
  <c r="EU1266" i="68"/>
  <c r="EA1266" i="68"/>
  <c r="HI1247" i="68"/>
  <c r="FE1247" i="68"/>
  <c r="EK1266" i="68"/>
  <c r="FY1247" i="68"/>
  <c r="EU1247" i="68"/>
  <c r="EU1235" i="68"/>
  <c r="CJ1235" i="68"/>
  <c r="FO1247" i="68"/>
  <c r="GW1266" i="68"/>
  <c r="EK1247" i="68"/>
  <c r="BF1235" i="68"/>
  <c r="FE1235" i="68"/>
  <c r="Y1229" i="68"/>
  <c r="AQ1235" i="68"/>
  <c r="BI1235" i="68"/>
  <c r="CM1235" i="68"/>
  <c r="DO1235" i="68"/>
  <c r="EF1235" i="68"/>
  <c r="ET1235" i="68"/>
  <c r="FJ1235" i="68"/>
  <c r="FX1235" i="68"/>
  <c r="AM1237" i="68"/>
  <c r="GI1235" i="68"/>
  <c r="Z1229" i="68"/>
  <c r="AR1235" i="68"/>
  <c r="BJ1235" i="68"/>
  <c r="BZ1235" i="68"/>
  <c r="CN1235" i="68"/>
  <c r="DP1235" i="68"/>
  <c r="EW1235" i="68"/>
  <c r="FY1235" i="68"/>
  <c r="AN1237" i="68"/>
  <c r="DS1273" i="68"/>
  <c r="GO1242" i="68"/>
  <c r="GZ1242" i="68" s="1"/>
  <c r="GL1242" i="68"/>
  <c r="CX1240" i="68"/>
  <c r="CX1242" i="68"/>
  <c r="FS1243" i="68" s="1"/>
  <c r="CX1236" i="68"/>
  <c r="CX1243" i="68"/>
  <c r="CX1241" i="68"/>
  <c r="GB1266" i="68"/>
  <c r="DT1266" i="68"/>
  <c r="GP1266" i="68"/>
  <c r="EX1266" i="68"/>
  <c r="FR1266" i="68"/>
  <c r="ED1266" i="68"/>
  <c r="EN1266" i="68"/>
  <c r="FH1266" i="68"/>
  <c r="GP1247" i="68"/>
  <c r="ED1247" i="68"/>
  <c r="FR1247" i="68"/>
  <c r="EN1247" i="68"/>
  <c r="GB1247" i="68"/>
  <c r="FH1235" i="68"/>
  <c r="CW1235" i="68"/>
  <c r="AK1235" i="68"/>
  <c r="BR1239" i="68" s="1"/>
  <c r="DT1247" i="68"/>
  <c r="FH1247" i="68"/>
  <c r="HB1247" i="68"/>
  <c r="AS1235" i="68"/>
  <c r="BK1235" i="68"/>
  <c r="CA1235" i="68"/>
  <c r="CO1235" i="68"/>
  <c r="DC1235" i="68"/>
  <c r="DT1235" i="68"/>
  <c r="EX1235" i="68"/>
  <c r="FZ1235" i="68"/>
  <c r="BT1236" i="68"/>
  <c r="FS1266" i="68"/>
  <c r="GC1266" i="68"/>
  <c r="DU1266" i="68"/>
  <c r="GQ1266" i="68"/>
  <c r="EE1266" i="68"/>
  <c r="EO1266" i="68"/>
  <c r="EY1247" i="68"/>
  <c r="EY1266" i="68"/>
  <c r="FI1266" i="68"/>
  <c r="GQ1247" i="68"/>
  <c r="EE1247" i="68"/>
  <c r="FS1247" i="68"/>
  <c r="EO1247" i="68"/>
  <c r="HC1247" i="68"/>
  <c r="FI1247" i="68"/>
  <c r="DU1247" i="68"/>
  <c r="GC1247" i="68"/>
  <c r="FS1235" i="68"/>
  <c r="DH1235" i="68"/>
  <c r="AZ1235" i="68"/>
  <c r="AT1235" i="68"/>
  <c r="CB1235" i="68"/>
  <c r="DD1235" i="68"/>
  <c r="DU1235" i="68"/>
  <c r="GO1248" i="68" s="1"/>
  <c r="EK1235" i="68"/>
  <c r="EY1235" i="68"/>
  <c r="GA1235" i="68"/>
  <c r="DS1270" i="68"/>
  <c r="GO1239" i="68"/>
  <c r="GZ1239" i="68" s="1"/>
  <c r="GL1239" i="68"/>
  <c r="GR1266" i="68"/>
  <c r="EF1266" i="68"/>
  <c r="EZ1266" i="68"/>
  <c r="FT1266" i="68"/>
  <c r="GD1266" i="68"/>
  <c r="HD1247" i="68"/>
  <c r="DV1266" i="68"/>
  <c r="EF1247" i="68"/>
  <c r="FT1247" i="68"/>
  <c r="EP1266" i="68"/>
  <c r="EP1247" i="68"/>
  <c r="FJ1247" i="68"/>
  <c r="DV1247" i="68"/>
  <c r="GD1247" i="68"/>
  <c r="FT1235" i="68"/>
  <c r="DI1235" i="68"/>
  <c r="BA1235" i="68"/>
  <c r="FJ1266" i="68"/>
  <c r="EZ1247" i="68"/>
  <c r="AY1235" i="68"/>
  <c r="BO1235" i="68"/>
  <c r="CC1235" i="68"/>
  <c r="DE1235" i="68"/>
  <c r="DV1235" i="68"/>
  <c r="EL1235" i="68"/>
  <c r="EZ1235" i="68"/>
  <c r="FN1235" i="68"/>
  <c r="GB1235" i="68"/>
  <c r="DS1267" i="68"/>
  <c r="HE1250" i="68"/>
  <c r="HD1250" i="68"/>
  <c r="HC1250" i="68"/>
  <c r="HB1250" i="68"/>
  <c r="HL1250" i="68" s="1"/>
  <c r="HI1250" i="68"/>
  <c r="HH1250" i="68"/>
  <c r="HK1250" i="68"/>
  <c r="HJ1250" i="68"/>
  <c r="HG1250" i="68"/>
  <c r="HF1250" i="68"/>
  <c r="AS1237" i="68"/>
  <c r="AR1237" i="68"/>
  <c r="AQ1237" i="68"/>
  <c r="AO1237" i="68"/>
  <c r="AK1237" i="68"/>
  <c r="BP1235" i="68"/>
  <c r="CD1235" i="68"/>
  <c r="DF1235" i="68"/>
  <c r="EM1235" i="68"/>
  <c r="FO1235" i="68"/>
  <c r="GC1235" i="68"/>
  <c r="GW1235" i="68"/>
  <c r="BT1243" i="68"/>
  <c r="BT1238" i="68"/>
  <c r="BT1242" i="68"/>
  <c r="EO1243" i="68" s="1"/>
  <c r="BT1239" i="68"/>
  <c r="EO1240" i="68" s="1"/>
  <c r="BT1240" i="68"/>
  <c r="AE1229" i="68"/>
  <c r="U1231" i="68"/>
  <c r="BQ1235" i="68"/>
  <c r="CE1235" i="68"/>
  <c r="CS1235" i="68"/>
  <c r="DG1235" i="68"/>
  <c r="DZ1235" i="68"/>
  <c r="EN1235" i="68"/>
  <c r="FP1235" i="68"/>
  <c r="GD1235" i="68"/>
  <c r="GX1235" i="68"/>
  <c r="DQ1241" i="68"/>
  <c r="DS1241" i="68"/>
  <c r="HG1252" i="68"/>
  <c r="HF1252" i="68"/>
  <c r="HE1252" i="68"/>
  <c r="HD1252" i="68"/>
  <c r="HC1252" i="68"/>
  <c r="HB1252" i="68"/>
  <c r="HK1252" i="68"/>
  <c r="HJ1252" i="68"/>
  <c r="HI1252" i="68"/>
  <c r="DS1240" i="68"/>
  <c r="HG1254" i="68"/>
  <c r="HF1254" i="68"/>
  <c r="HE1254" i="68"/>
  <c r="HC1254" i="68"/>
  <c r="HH1254" i="68"/>
  <c r="HD1254" i="68"/>
  <c r="HB1254" i="68"/>
  <c r="HK1254" i="68"/>
  <c r="HJ1254" i="68"/>
  <c r="HI1254" i="68"/>
  <c r="GO1253" i="68"/>
  <c r="GZ1253" i="68" s="1"/>
  <c r="GO1255" i="68"/>
  <c r="GZ1255" i="68" s="1"/>
  <c r="HF1251" i="68"/>
  <c r="HE1251" i="68"/>
  <c r="HD1251" i="68"/>
  <c r="HC1251" i="68"/>
  <c r="HB1251" i="68"/>
  <c r="HJ1251" i="68"/>
  <c r="HI1251" i="68"/>
  <c r="HH1251" i="68"/>
  <c r="GL1250" i="68"/>
  <c r="H1268" i="68"/>
  <c r="GS1187" i="68"/>
  <c r="EG1187" i="68"/>
  <c r="EQ1187" i="68"/>
  <c r="FA1187" i="68"/>
  <c r="FK1187" i="68"/>
  <c r="DW1187" i="68"/>
  <c r="GE1187" i="68"/>
  <c r="FU1187" i="68"/>
  <c r="FU1168" i="68"/>
  <c r="DW1168" i="68"/>
  <c r="GE1168" i="68"/>
  <c r="EG1168" i="68"/>
  <c r="GS1168" i="68"/>
  <c r="HE1168" i="68"/>
  <c r="FK1168" i="68"/>
  <c r="FK1156" i="68"/>
  <c r="CZ1156" i="68"/>
  <c r="FU1156" i="68"/>
  <c r="DJ1156" i="68"/>
  <c r="BB1156" i="68"/>
  <c r="FA1168" i="68"/>
  <c r="EQ1168" i="68"/>
  <c r="CP1156" i="68"/>
  <c r="DW1156" i="68"/>
  <c r="FA1156" i="68"/>
  <c r="BV1156" i="68"/>
  <c r="AN1156" i="68"/>
  <c r="AB1150" i="68"/>
  <c r="GE1156" i="68"/>
  <c r="EG1156" i="68"/>
  <c r="CF1156" i="68"/>
  <c r="EQ1156" i="68"/>
  <c r="GS1156" i="68"/>
  <c r="BL1156" i="68"/>
  <c r="ER1187" i="68"/>
  <c r="GF1187" i="68"/>
  <c r="FV1187" i="68"/>
  <c r="FB1187" i="68"/>
  <c r="EH1187" i="68"/>
  <c r="GT1187" i="68"/>
  <c r="FL1187" i="68"/>
  <c r="FV1168" i="68"/>
  <c r="DX1168" i="68"/>
  <c r="DX1187" i="68"/>
  <c r="GF1168" i="68"/>
  <c r="EH1168" i="68"/>
  <c r="ER1168" i="68"/>
  <c r="FB1168" i="68"/>
  <c r="HF1168" i="68"/>
  <c r="FL1168" i="68"/>
  <c r="FB1156" i="68"/>
  <c r="CQ1156" i="68"/>
  <c r="DX1156" i="68"/>
  <c r="GT1168" i="68"/>
  <c r="BW1156" i="68"/>
  <c r="AO1156" i="68"/>
  <c r="AC1150" i="68"/>
  <c r="GF1156" i="68"/>
  <c r="DA1156" i="68"/>
  <c r="EH1156" i="68"/>
  <c r="FV1156" i="68"/>
  <c r="BC1156" i="68"/>
  <c r="FL1156" i="68"/>
  <c r="CG1156" i="68"/>
  <c r="GT1156" i="68"/>
  <c r="DK1156" i="68"/>
  <c r="BM1156" i="68"/>
  <c r="ER1156" i="68"/>
  <c r="BT1163" i="68"/>
  <c r="BT1164" i="68"/>
  <c r="BT1161" i="68"/>
  <c r="BT1162" i="68"/>
  <c r="BT1159" i="68"/>
  <c r="BT1160" i="68"/>
  <c r="EO1161" i="68" s="1"/>
  <c r="FP1187" i="68"/>
  <c r="FZ1168" i="68"/>
  <c r="EL1187" i="68"/>
  <c r="GX1187" i="68"/>
  <c r="FZ1187" i="68"/>
  <c r="FF1187" i="68"/>
  <c r="EB1187" i="68"/>
  <c r="GJ1187" i="68"/>
  <c r="EV1187" i="68"/>
  <c r="GJ1168" i="68"/>
  <c r="EL1168" i="68"/>
  <c r="EV1168" i="68"/>
  <c r="GX1168" i="68"/>
  <c r="FF1168" i="68"/>
  <c r="HJ1168" i="68"/>
  <c r="EB1168" i="68"/>
  <c r="FZ1156" i="68"/>
  <c r="DO1156" i="68"/>
  <c r="BG1156" i="68"/>
  <c r="FP1168" i="68"/>
  <c r="GJ1156" i="68"/>
  <c r="DE1156" i="68"/>
  <c r="EL1156" i="68"/>
  <c r="CK1156" i="68"/>
  <c r="FP1156" i="68"/>
  <c r="GX1156" i="68"/>
  <c r="EV1156" i="68"/>
  <c r="BQ1156" i="68"/>
  <c r="CU1156" i="68"/>
  <c r="CA1156" i="68"/>
  <c r="AS1156" i="68"/>
  <c r="EB1156" i="68"/>
  <c r="AG1150" i="68"/>
  <c r="FF1156" i="68"/>
  <c r="FD1187" i="68"/>
  <c r="FN1168" i="68"/>
  <c r="FX1187" i="68"/>
  <c r="EJ1187" i="68"/>
  <c r="GV1187" i="68"/>
  <c r="DZ1187" i="68"/>
  <c r="DZ1168" i="68"/>
  <c r="ET1187" i="68"/>
  <c r="GH1168" i="68"/>
  <c r="EJ1168" i="68"/>
  <c r="ET1168" i="68"/>
  <c r="GV1168" i="68"/>
  <c r="FD1168" i="68"/>
  <c r="HH1168" i="68"/>
  <c r="FN1187" i="68"/>
  <c r="FX1168" i="68"/>
  <c r="GH1187" i="68"/>
  <c r="FN1156" i="68"/>
  <c r="DC1156" i="68"/>
  <c r="AQ1156" i="68"/>
  <c r="AT1156" i="68"/>
  <c r="CC1161" i="68"/>
  <c r="CC1164" i="68"/>
  <c r="CC1160" i="68"/>
  <c r="CC1162" i="68"/>
  <c r="CC1163" i="68"/>
  <c r="CS1156" i="68"/>
  <c r="DH1156" i="68"/>
  <c r="FG1156" i="68"/>
  <c r="FX1156" i="68"/>
  <c r="ES1187" i="68"/>
  <c r="FC1187" i="68"/>
  <c r="FM1187" i="68"/>
  <c r="FW1187" i="68"/>
  <c r="EI1187" i="68"/>
  <c r="GU1187" i="68"/>
  <c r="FW1168" i="68"/>
  <c r="DY1168" i="68"/>
  <c r="DY1187" i="68"/>
  <c r="GG1168" i="68"/>
  <c r="EI1168" i="68"/>
  <c r="ES1168" i="68"/>
  <c r="GU1168" i="68"/>
  <c r="GG1187" i="68"/>
  <c r="FW1156" i="68"/>
  <c r="DL1156" i="68"/>
  <c r="FM1168" i="68"/>
  <c r="FC1168" i="68"/>
  <c r="GG1156" i="68"/>
  <c r="DY1156" i="68"/>
  <c r="BN1156" i="68"/>
  <c r="DG1162" i="68"/>
  <c r="DG1164" i="68"/>
  <c r="DG1159" i="68"/>
  <c r="DG1163" i="68"/>
  <c r="DG1160" i="68"/>
  <c r="FE1187" i="68"/>
  <c r="FO1187" i="68"/>
  <c r="FY1187" i="68"/>
  <c r="GI1187" i="68"/>
  <c r="EA1187" i="68"/>
  <c r="EK1187" i="68"/>
  <c r="GW1187" i="68"/>
  <c r="EU1187" i="68"/>
  <c r="GI1168" i="68"/>
  <c r="EK1168" i="68"/>
  <c r="EU1168" i="68"/>
  <c r="GW1168" i="68"/>
  <c r="FE1168" i="68"/>
  <c r="FO1168" i="68"/>
  <c r="FY1168" i="68"/>
  <c r="EA1168" i="68"/>
  <c r="GI1156" i="68"/>
  <c r="EA1156" i="68"/>
  <c r="BP1156" i="68"/>
  <c r="GW1156" i="68"/>
  <c r="EK1156" i="68"/>
  <c r="BZ1156" i="68"/>
  <c r="AY1164" i="68"/>
  <c r="AY1163" i="68"/>
  <c r="AY1159" i="68"/>
  <c r="AY1160" i="68"/>
  <c r="DT1161" i="68" s="1"/>
  <c r="CD1162" i="68"/>
  <c r="CD1163" i="68"/>
  <c r="EY1164" i="68" s="1"/>
  <c r="CD1164" i="68"/>
  <c r="CD1160" i="68"/>
  <c r="CD1161" i="68"/>
  <c r="EY1162" i="68" s="1"/>
  <c r="CT1156" i="68"/>
  <c r="DI1163" i="68"/>
  <c r="DI1164" i="68"/>
  <c r="DI1162" i="68"/>
  <c r="DI1159" i="68"/>
  <c r="DI1160" i="68"/>
  <c r="ES1156" i="68"/>
  <c r="FY1156" i="68"/>
  <c r="BK1162" i="68"/>
  <c r="BK1164" i="68"/>
  <c r="BK1159" i="68"/>
  <c r="BK1160" i="68"/>
  <c r="CR1156" i="68"/>
  <c r="AZ1156" i="68"/>
  <c r="BO1156" i="68"/>
  <c r="EE1156" i="68"/>
  <c r="GO1169" i="68" s="1"/>
  <c r="ET1156" i="68"/>
  <c r="FQ1187" i="68"/>
  <c r="GA1187" i="68"/>
  <c r="GK1187" i="68"/>
  <c r="EC1187" i="68"/>
  <c r="GY1187" i="68"/>
  <c r="EM1187" i="68"/>
  <c r="FG1187" i="68"/>
  <c r="EW1187" i="68"/>
  <c r="EW1168" i="68"/>
  <c r="GY1168" i="68"/>
  <c r="FG1168" i="68"/>
  <c r="HK1168" i="68"/>
  <c r="FQ1168" i="68"/>
  <c r="GK1168" i="68"/>
  <c r="EM1168" i="68"/>
  <c r="GA1168" i="68"/>
  <c r="GY1156" i="68"/>
  <c r="EM1156" i="68"/>
  <c r="CB1156" i="68"/>
  <c r="EW1156" i="68"/>
  <c r="CL1156" i="68"/>
  <c r="BA1163" i="68"/>
  <c r="BA1164" i="68"/>
  <c r="BA1162" i="68"/>
  <c r="DV1163" i="68" s="1"/>
  <c r="CV1156" i="68"/>
  <c r="DM1156" i="68"/>
  <c r="EU1156" i="68"/>
  <c r="GU1156" i="68"/>
  <c r="BR1162" i="68"/>
  <c r="BR1163" i="68"/>
  <c r="EM1164" i="68" s="1"/>
  <c r="BR1164" i="68"/>
  <c r="BR1160" i="68"/>
  <c r="EM1161" i="68" s="1"/>
  <c r="BR1161" i="68"/>
  <c r="EM1162" i="68" s="1"/>
  <c r="CH1156" i="68"/>
  <c r="CW1163" i="68"/>
  <c r="CW1164" i="68"/>
  <c r="CW1162" i="68"/>
  <c r="CW1161" i="68"/>
  <c r="CW1159" i="68"/>
  <c r="CW1160" i="68"/>
  <c r="DN1162" i="68"/>
  <c r="DN1163" i="68"/>
  <c r="DN1164" i="68"/>
  <c r="DN1160" i="68"/>
  <c r="DN1161" i="68"/>
  <c r="FM1156" i="68"/>
  <c r="DQ1161" i="68"/>
  <c r="DS1162" i="68"/>
  <c r="BK1163" i="68"/>
  <c r="EF1164" i="68" s="1"/>
  <c r="AY1151" i="68"/>
  <c r="AL1156" i="68"/>
  <c r="BD1156" i="68"/>
  <c r="CI1156" i="68"/>
  <c r="CY1164" i="68"/>
  <c r="CY1163" i="68"/>
  <c r="FT1164" i="68" s="1"/>
  <c r="CY1159" i="68"/>
  <c r="CY1161" i="68"/>
  <c r="CY1160" i="68"/>
  <c r="DP1156" i="68"/>
  <c r="FO1156" i="68"/>
  <c r="BR1159" i="68"/>
  <c r="EM1160" i="68" s="1"/>
  <c r="AY1161" i="68"/>
  <c r="HG1175" i="68"/>
  <c r="HF1175" i="68"/>
  <c r="HE1175" i="68"/>
  <c r="HC1175" i="68"/>
  <c r="HH1175" i="68"/>
  <c r="HD1175" i="68"/>
  <c r="HB1175" i="68"/>
  <c r="HL1175" i="68" s="1"/>
  <c r="HK1175" i="68"/>
  <c r="HJ1175" i="68"/>
  <c r="HI1175" i="68"/>
  <c r="GB1187" i="68"/>
  <c r="DT1187" i="68"/>
  <c r="GP1168" i="68"/>
  <c r="EN1187" i="68"/>
  <c r="H1189" i="68"/>
  <c r="FH1187" i="68"/>
  <c r="EX1187" i="68"/>
  <c r="ED1187" i="68"/>
  <c r="GP1187" i="68"/>
  <c r="FR1187" i="68"/>
  <c r="EX1168" i="68"/>
  <c r="HB1168" i="68"/>
  <c r="FH1168" i="68"/>
  <c r="FR1168" i="68"/>
  <c r="DT1168" i="68"/>
  <c r="GB1168" i="68"/>
  <c r="ED1168" i="68"/>
  <c r="EN1168" i="68"/>
  <c r="GP1156" i="68"/>
  <c r="ED1156" i="68"/>
  <c r="BS1156" i="68"/>
  <c r="AM1156" i="68"/>
  <c r="BE1156" i="68"/>
  <c r="BU1156" i="68"/>
  <c r="CJ1156" i="68"/>
  <c r="DT1156" i="68"/>
  <c r="EI1156" i="68"/>
  <c r="AX1157" i="68"/>
  <c r="DS1161" i="68"/>
  <c r="DS1160" i="68"/>
  <c r="EC1168" i="68"/>
  <c r="GC1187" i="68"/>
  <c r="DU1187" i="68"/>
  <c r="GQ1187" i="68"/>
  <c r="EE1187" i="68"/>
  <c r="EO1187" i="68"/>
  <c r="EY1187" i="68"/>
  <c r="FI1187" i="68"/>
  <c r="FS1187" i="68"/>
  <c r="HC1168" i="68"/>
  <c r="FI1168" i="68"/>
  <c r="FS1168" i="68"/>
  <c r="DU1168" i="68"/>
  <c r="GQ1168" i="68"/>
  <c r="EY1168" i="68"/>
  <c r="GC1168" i="68"/>
  <c r="EY1156" i="68"/>
  <c r="CN1156" i="68"/>
  <c r="FI1156" i="68"/>
  <c r="CX1156" i="68"/>
  <c r="BF1156" i="68"/>
  <c r="DB1156" i="68"/>
  <c r="DU1156" i="68"/>
  <c r="GV1157" i="68" s="1"/>
  <c r="EJ1156" i="68"/>
  <c r="FQ1156" i="68"/>
  <c r="EE1168" i="68"/>
  <c r="GR1187" i="68"/>
  <c r="EF1187" i="68"/>
  <c r="FJ1187" i="68"/>
  <c r="EP1187" i="68"/>
  <c r="HD1168" i="68"/>
  <c r="DV1187" i="68"/>
  <c r="GD1187" i="68"/>
  <c r="EZ1187" i="68"/>
  <c r="FT1187" i="68"/>
  <c r="FJ1168" i="68"/>
  <c r="FT1168" i="68"/>
  <c r="DV1168" i="68"/>
  <c r="GD1168" i="68"/>
  <c r="EF1168" i="68"/>
  <c r="EP1168" i="68"/>
  <c r="EZ1168" i="68"/>
  <c r="GR1168" i="68"/>
  <c r="EP1156" i="68"/>
  <c r="CE1156" i="68"/>
  <c r="BH1156" i="68"/>
  <c r="CM1156" i="68"/>
  <c r="DD1156" i="68"/>
  <c r="DV1156" i="68"/>
  <c r="GO1157" i="68" s="1"/>
  <c r="FC1156" i="68"/>
  <c r="FR1156" i="68"/>
  <c r="GH1156" i="68"/>
  <c r="DS1188" i="68"/>
  <c r="GL1157" i="68"/>
  <c r="CC1159" i="68"/>
  <c r="DG1161" i="68"/>
  <c r="EO1168" i="68"/>
  <c r="HH1176" i="68"/>
  <c r="HG1176" i="68"/>
  <c r="HF1176" i="68"/>
  <c r="HD1176" i="68"/>
  <c r="HB1176" i="68"/>
  <c r="HL1176" i="68" s="1"/>
  <c r="HE1176" i="68"/>
  <c r="HC1176" i="68"/>
  <c r="HK1176" i="68"/>
  <c r="HI1176" i="68"/>
  <c r="HJ1176" i="68"/>
  <c r="AD1150" i="68"/>
  <c r="AM1158" i="68"/>
  <c r="AL1158" i="68"/>
  <c r="AK1158" i="68"/>
  <c r="BA1159" i="68" s="1"/>
  <c r="AT1158" i="68"/>
  <c r="AR1158" i="68"/>
  <c r="AP1156" i="68"/>
  <c r="BI1156" i="68"/>
  <c r="BX1156" i="68"/>
  <c r="CO1156" i="68"/>
  <c r="EN1156" i="68"/>
  <c r="FD1156" i="68"/>
  <c r="FS1156" i="68"/>
  <c r="CD1159" i="68"/>
  <c r="DN1159" i="68"/>
  <c r="BK1161" i="68"/>
  <c r="EF1162" i="68" s="1"/>
  <c r="AE1150" i="68"/>
  <c r="U1152" i="68"/>
  <c r="AR1156" i="68"/>
  <c r="BJ1156" i="68"/>
  <c r="BY1156" i="68"/>
  <c r="DF1156" i="68"/>
  <c r="EO1156" i="68"/>
  <c r="FE1156" i="68"/>
  <c r="FT1156" i="68"/>
  <c r="GK1156" i="68"/>
  <c r="DI1161" i="68"/>
  <c r="HG1168" i="68"/>
  <c r="GO1172" i="68"/>
  <c r="GZ1172" i="68" s="1"/>
  <c r="DQ1163" i="68"/>
  <c r="DS1164" i="68"/>
  <c r="DS1163" i="68"/>
  <c r="HH1171" i="68"/>
  <c r="HG1171" i="68"/>
  <c r="HF1171" i="68"/>
  <c r="HE1171" i="68"/>
  <c r="HD1171" i="68"/>
  <c r="HC1171" i="68"/>
  <c r="HB1171" i="68"/>
  <c r="HJ1171" i="68"/>
  <c r="HI1171" i="68"/>
  <c r="HF1174" i="68"/>
  <c r="HD1174" i="68"/>
  <c r="HK1174" i="68"/>
  <c r="HJ1174" i="68"/>
  <c r="HI1174" i="68"/>
  <c r="HH1174" i="68"/>
  <c r="HG1174" i="68"/>
  <c r="HE1174" i="68"/>
  <c r="HC1174" i="68"/>
  <c r="HJ1173" i="68"/>
  <c r="HI1173" i="68"/>
  <c r="HH1173" i="68"/>
  <c r="HG1173" i="68"/>
  <c r="HF1173" i="68"/>
  <c r="HE1173" i="68"/>
  <c r="HD1173" i="68"/>
  <c r="HB1173" i="68"/>
  <c r="HL1173" i="68" s="1"/>
  <c r="HB1174" i="68"/>
  <c r="HL1174" i="68" s="1"/>
  <c r="HC1173" i="68"/>
  <c r="HK1173" i="68"/>
  <c r="GL1173" i="68"/>
  <c r="GL1176" i="68"/>
  <c r="CQ1085" i="68"/>
  <c r="CR1085" i="68"/>
  <c r="CR1081" i="68"/>
  <c r="CV1085" i="68"/>
  <c r="GV1108" i="68"/>
  <c r="ET1108" i="68"/>
  <c r="FD1108" i="68"/>
  <c r="FX1108" i="68"/>
  <c r="GH1089" i="68"/>
  <c r="DZ1089" i="68"/>
  <c r="FN1108" i="68"/>
  <c r="EJ1108" i="68"/>
  <c r="FN1089" i="68"/>
  <c r="GH1108" i="68"/>
  <c r="FX1089" i="68"/>
  <c r="EJ1089" i="68"/>
  <c r="FD1089" i="68"/>
  <c r="HH1089" i="68"/>
  <c r="ET1089" i="68"/>
  <c r="DZ1108" i="68"/>
  <c r="GV1089" i="68"/>
  <c r="ET1077" i="68"/>
  <c r="DM1077" i="68"/>
  <c r="BY1077" i="68"/>
  <c r="FD1077" i="68"/>
  <c r="CI1077" i="68"/>
  <c r="GH1077" i="68"/>
  <c r="DZ1077" i="68"/>
  <c r="CS1077" i="68"/>
  <c r="FN1077" i="68"/>
  <c r="AQ1077" i="68"/>
  <c r="AE1071" i="68"/>
  <c r="GV1077" i="68"/>
  <c r="EJ1077" i="68"/>
  <c r="DC1077" i="68"/>
  <c r="BE1077" i="68"/>
  <c r="FX1077" i="68"/>
  <c r="BO1077" i="68"/>
  <c r="GW1108" i="68"/>
  <c r="EU1108" i="68"/>
  <c r="FE1108" i="68"/>
  <c r="FO1108" i="68"/>
  <c r="FY1108" i="68"/>
  <c r="GW1089" i="68"/>
  <c r="EK1089" i="68"/>
  <c r="EK1108" i="68"/>
  <c r="HI1089" i="68"/>
  <c r="EU1089" i="68"/>
  <c r="FE1089" i="68"/>
  <c r="EA1108" i="68"/>
  <c r="GI1089" i="68"/>
  <c r="FY1089" i="68"/>
  <c r="EA1089" i="68"/>
  <c r="GW1077" i="68"/>
  <c r="EK1077" i="68"/>
  <c r="FO1089" i="68"/>
  <c r="FE1077" i="68"/>
  <c r="DN1077" i="68"/>
  <c r="BZ1077" i="68"/>
  <c r="CJ1077" i="68"/>
  <c r="GI1077" i="68"/>
  <c r="EA1077" i="68"/>
  <c r="GI1108" i="68"/>
  <c r="CT1077" i="68"/>
  <c r="FO1077" i="68"/>
  <c r="AR1077" i="68"/>
  <c r="AF1071" i="68"/>
  <c r="DD1077" i="68"/>
  <c r="BF1077" i="68"/>
  <c r="FY1077" i="68"/>
  <c r="BP1077" i="68"/>
  <c r="EU1077" i="68"/>
  <c r="AY1072" i="68"/>
  <c r="AX1078" i="68"/>
  <c r="FU1108" i="68"/>
  <c r="GE1108" i="68"/>
  <c r="GS1108" i="68"/>
  <c r="EG1108" i="68"/>
  <c r="EQ1108" i="68"/>
  <c r="FA1108" i="68"/>
  <c r="FU1089" i="68"/>
  <c r="GE1089" i="68"/>
  <c r="DW1089" i="68"/>
  <c r="FK1108" i="68"/>
  <c r="GS1089" i="68"/>
  <c r="EG1089" i="68"/>
  <c r="DW1108" i="68"/>
  <c r="FA1089" i="68"/>
  <c r="FK1089" i="68"/>
  <c r="FU1077" i="68"/>
  <c r="DJ1077" i="68"/>
  <c r="GS1077" i="68"/>
  <c r="EG1077" i="68"/>
  <c r="CZ1077" i="68"/>
  <c r="BB1077" i="68"/>
  <c r="EQ1077" i="68"/>
  <c r="BL1077" i="68"/>
  <c r="HE1089" i="68"/>
  <c r="EQ1089" i="68"/>
  <c r="BV1077" i="68"/>
  <c r="GE1077" i="68"/>
  <c r="FA1077" i="68"/>
  <c r="CF1077" i="68"/>
  <c r="DW1077" i="68"/>
  <c r="CP1077" i="68"/>
  <c r="FK1077" i="68"/>
  <c r="AN1077" i="68"/>
  <c r="AB1071" i="68"/>
  <c r="FR1108" i="68"/>
  <c r="GB1108" i="68"/>
  <c r="DT1108" i="68"/>
  <c r="EN1108" i="68"/>
  <c r="EX1089" i="68"/>
  <c r="ED1108" i="68"/>
  <c r="FH1108" i="68"/>
  <c r="GB1089" i="68"/>
  <c r="GP1108" i="68"/>
  <c r="GP1089" i="68"/>
  <c r="ED1089" i="68"/>
  <c r="HB1089" i="68"/>
  <c r="EN1089" i="68"/>
  <c r="FH1089" i="68"/>
  <c r="EX1108" i="68"/>
  <c r="FR1089" i="68"/>
  <c r="DT1089" i="68"/>
  <c r="DA1081" i="68"/>
  <c r="DO1083" i="68"/>
  <c r="DO1081" i="68"/>
  <c r="DO1080" i="68"/>
  <c r="DS1082" i="68"/>
  <c r="DQ1081" i="68"/>
  <c r="FI1108" i="68"/>
  <c r="FS1108" i="68"/>
  <c r="GC1108" i="68"/>
  <c r="DU1108" i="68"/>
  <c r="GQ1108" i="68"/>
  <c r="EE1108" i="68"/>
  <c r="EO1108" i="68"/>
  <c r="FI1089" i="68"/>
  <c r="FS1089" i="68"/>
  <c r="GC1089" i="68"/>
  <c r="DU1089" i="68"/>
  <c r="EY1108" i="68"/>
  <c r="EY1089" i="68"/>
  <c r="HC1089" i="68"/>
  <c r="EO1089" i="68"/>
  <c r="GQ1089" i="68"/>
  <c r="FI1077" i="68"/>
  <c r="CX1077" i="68"/>
  <c r="GC1077" i="68"/>
  <c r="DU1077" i="68"/>
  <c r="GQ1078" i="68" s="1"/>
  <c r="EE1089" i="68"/>
  <c r="BD1077" i="68"/>
  <c r="CB1077" i="68"/>
  <c r="CO1077" i="68"/>
  <c r="DB1077" i="68"/>
  <c r="DP1077" i="68"/>
  <c r="EH1077" i="68"/>
  <c r="GD1108" i="68"/>
  <c r="DV1108" i="68"/>
  <c r="GR1108" i="68"/>
  <c r="EF1108" i="68"/>
  <c r="EZ1108" i="68"/>
  <c r="FJ1089" i="68"/>
  <c r="FT1108" i="68"/>
  <c r="FJ1108" i="68"/>
  <c r="GR1089" i="68"/>
  <c r="HD1089" i="68"/>
  <c r="EP1089" i="68"/>
  <c r="EZ1089" i="68"/>
  <c r="EP1108" i="68"/>
  <c r="EF1089" i="68"/>
  <c r="FT1089" i="68"/>
  <c r="DV1089" i="68"/>
  <c r="GD1089" i="68"/>
  <c r="GD1077" i="68"/>
  <c r="BQ1083" i="68"/>
  <c r="BQ1085" i="68"/>
  <c r="BQ1082" i="68"/>
  <c r="EL1083" i="68" s="1"/>
  <c r="CC1077" i="68"/>
  <c r="DT1077" i="68"/>
  <c r="EX1077" i="68"/>
  <c r="AD1071" i="68"/>
  <c r="AT1079" i="68"/>
  <c r="AS1079" i="68"/>
  <c r="AR1079" i="68"/>
  <c r="AQ1079" i="68"/>
  <c r="AP1079" i="68"/>
  <c r="AO1079" i="68"/>
  <c r="AL1079" i="68"/>
  <c r="AP1077" i="68"/>
  <c r="BR1077" i="68"/>
  <c r="CD1077" i="68"/>
  <c r="DV1077" i="68"/>
  <c r="EY1077" i="68"/>
  <c r="FM1077" i="68"/>
  <c r="GA1077" i="68"/>
  <c r="AM1079" i="68"/>
  <c r="GF1108" i="68"/>
  <c r="GT1108" i="68"/>
  <c r="EH1108" i="68"/>
  <c r="ER1108" i="68"/>
  <c r="FL1108" i="68"/>
  <c r="FV1089" i="68"/>
  <c r="FV1108" i="68"/>
  <c r="HF1089" i="68"/>
  <c r="FB1089" i="68"/>
  <c r="FL1089" i="68"/>
  <c r="DX1108" i="68"/>
  <c r="EH1089" i="68"/>
  <c r="GF1089" i="68"/>
  <c r="GT1089" i="68"/>
  <c r="GT1077" i="68"/>
  <c r="ER1089" i="68"/>
  <c r="FB1108" i="68"/>
  <c r="U1073" i="68"/>
  <c r="BG1085" i="68"/>
  <c r="BG1082" i="68"/>
  <c r="EB1083" i="68" s="1"/>
  <c r="BG1078" i="68"/>
  <c r="BG1080" i="68"/>
  <c r="EB1081" i="68" s="1"/>
  <c r="BG1083" i="68"/>
  <c r="BG1081" i="68"/>
  <c r="BS1077" i="68"/>
  <c r="CE1077" i="68"/>
  <c r="DE1077" i="68"/>
  <c r="EL1077" i="68"/>
  <c r="EZ1077" i="68"/>
  <c r="GB1077" i="68"/>
  <c r="GX1077" i="68"/>
  <c r="AN1079" i="68"/>
  <c r="DA1080" i="68"/>
  <c r="CN1084" i="68"/>
  <c r="CN1085" i="68"/>
  <c r="CN1082" i="68"/>
  <c r="GG1108" i="68"/>
  <c r="GU1108" i="68"/>
  <c r="ES1108" i="68"/>
  <c r="FC1108" i="68"/>
  <c r="FM1108" i="68"/>
  <c r="FW1108" i="68"/>
  <c r="GG1089" i="68"/>
  <c r="DY1089" i="68"/>
  <c r="GU1089" i="68"/>
  <c r="EI1089" i="68"/>
  <c r="EI1108" i="68"/>
  <c r="HG1089" i="68"/>
  <c r="ES1089" i="68"/>
  <c r="DY1108" i="68"/>
  <c r="FM1089" i="68"/>
  <c r="GG1077" i="68"/>
  <c r="DY1077" i="68"/>
  <c r="GQ1079" i="68" s="1"/>
  <c r="FW1089" i="68"/>
  <c r="FC1089" i="68"/>
  <c r="ES1077" i="68"/>
  <c r="BH1077" i="68"/>
  <c r="BT1077" i="68"/>
  <c r="DG1077" i="68"/>
  <c r="DX1077" i="68"/>
  <c r="EM1077" i="68"/>
  <c r="GY1077" i="68"/>
  <c r="CA1081" i="68"/>
  <c r="AG1071" i="68"/>
  <c r="AS1077" i="68"/>
  <c r="BI1077" i="68"/>
  <c r="BU1077" i="68"/>
  <c r="CG1077" i="68"/>
  <c r="DH1077" i="68"/>
  <c r="EN1077" i="68"/>
  <c r="FB1077" i="68"/>
  <c r="GF1077" i="68"/>
  <c r="DX1089" i="68"/>
  <c r="AH1071" i="68"/>
  <c r="AT1077" i="68"/>
  <c r="BJ1077" i="68"/>
  <c r="CH1077" i="68"/>
  <c r="CU1081" i="68"/>
  <c r="CU1083" i="68"/>
  <c r="CU1084" i="68"/>
  <c r="FP1085" i="68" s="1"/>
  <c r="CU1085" i="68"/>
  <c r="CU1082" i="68"/>
  <c r="DI1077" i="68"/>
  <c r="EO1077" i="68"/>
  <c r="FC1077" i="68"/>
  <c r="FR1077" i="68"/>
  <c r="BQ1080" i="68"/>
  <c r="CN1081" i="68"/>
  <c r="DS1114" i="68"/>
  <c r="GL1083" i="68"/>
  <c r="GO1083" i="68"/>
  <c r="GZ1083" i="68" s="1"/>
  <c r="FF1108" i="68"/>
  <c r="FP1108" i="68"/>
  <c r="GJ1108" i="68"/>
  <c r="EB1108" i="68"/>
  <c r="GX1089" i="68"/>
  <c r="EL1089" i="68"/>
  <c r="EL1108" i="68"/>
  <c r="FP1089" i="68"/>
  <c r="FZ1089" i="68"/>
  <c r="EV1108" i="68"/>
  <c r="GJ1089" i="68"/>
  <c r="EB1089" i="68"/>
  <c r="FZ1108" i="68"/>
  <c r="FF1089" i="68"/>
  <c r="HJ1089" i="68"/>
  <c r="GX1108" i="68"/>
  <c r="EV1089" i="68"/>
  <c r="AY1077" i="68"/>
  <c r="BK1077" i="68"/>
  <c r="BW1077" i="68"/>
  <c r="DK1077" i="68"/>
  <c r="EB1077" i="68"/>
  <c r="EP1077" i="68"/>
  <c r="FS1077" i="68"/>
  <c r="BC1083" i="68"/>
  <c r="BC1085" i="68"/>
  <c r="BC1082" i="68"/>
  <c r="DX1083" i="68" s="1"/>
  <c r="BC1081" i="68"/>
  <c r="BC1078" i="68"/>
  <c r="BC1080" i="68"/>
  <c r="DX1081" i="68" s="1"/>
  <c r="BC1084" i="68"/>
  <c r="DX1085" i="68" s="1"/>
  <c r="EW1108" i="68"/>
  <c r="FG1108" i="68"/>
  <c r="FQ1108" i="68"/>
  <c r="GA1108" i="68"/>
  <c r="GK1108" i="68"/>
  <c r="EC1108" i="68"/>
  <c r="EM1108" i="68"/>
  <c r="HK1089" i="68"/>
  <c r="EW1089" i="68"/>
  <c r="FG1089" i="68"/>
  <c r="FQ1089" i="68"/>
  <c r="GY1108" i="68"/>
  <c r="GK1089" i="68"/>
  <c r="GA1089" i="68"/>
  <c r="EC1089" i="68"/>
  <c r="EM1089" i="68"/>
  <c r="EW1077" i="68"/>
  <c r="CL1077" i="68"/>
  <c r="FQ1077" i="68"/>
  <c r="DF1077" i="68"/>
  <c r="GY1089" i="68"/>
  <c r="AZ1077" i="68"/>
  <c r="BX1077" i="68"/>
  <c r="CW1077" i="68"/>
  <c r="DL1077" i="68"/>
  <c r="EC1077" i="68"/>
  <c r="FT1077" i="68"/>
  <c r="DS1109" i="68"/>
  <c r="Y1071" i="68"/>
  <c r="AK1077" i="68"/>
  <c r="CR1084" i="68" s="1"/>
  <c r="FM1085" i="68" s="1"/>
  <c r="BA1077" i="68"/>
  <c r="BM1077" i="68"/>
  <c r="CK1077" i="68"/>
  <c r="CY1077" i="68"/>
  <c r="ED1077" i="68"/>
  <c r="ER1077" i="68"/>
  <c r="FG1077" i="68"/>
  <c r="FV1077" i="68"/>
  <c r="GK1077" i="68"/>
  <c r="CA1083" i="68"/>
  <c r="CA1085" i="68"/>
  <c r="CA1082" i="68"/>
  <c r="EV1083" i="68" s="1"/>
  <c r="CA1084" i="68"/>
  <c r="EV1085" i="68" s="1"/>
  <c r="CA1080" i="68"/>
  <c r="Z1071" i="68"/>
  <c r="AL1077" i="68"/>
  <c r="BN1077" i="68"/>
  <c r="CM1077" i="68"/>
  <c r="EE1077" i="68"/>
  <c r="FH1077" i="68"/>
  <c r="FW1077" i="68"/>
  <c r="GP1077" i="68"/>
  <c r="HG1096" i="68"/>
  <c r="HF1096" i="68"/>
  <c r="HE1096" i="68"/>
  <c r="HC1096" i="68"/>
  <c r="HJ1096" i="68"/>
  <c r="HI1096" i="68"/>
  <c r="HH1096" i="68"/>
  <c r="HD1096" i="68"/>
  <c r="HB1096" i="68"/>
  <c r="HL1096" i="68" s="1"/>
  <c r="HK1096" i="68"/>
  <c r="DS1081" i="68"/>
  <c r="DQ1084" i="68"/>
  <c r="DS1116" i="68"/>
  <c r="GL1085" i="68"/>
  <c r="DS1084" i="68"/>
  <c r="GO1085" i="68"/>
  <c r="GZ1085" i="68" s="1"/>
  <c r="HF1095" i="68"/>
  <c r="HE1095" i="68"/>
  <c r="HC1095" i="68"/>
  <c r="HB1095" i="68"/>
  <c r="HL1095" i="68" s="1"/>
  <c r="HK1095" i="68"/>
  <c r="HI1095" i="68"/>
  <c r="HG1095" i="68"/>
  <c r="HD1095" i="68"/>
  <c r="HJ1095" i="68"/>
  <c r="HH1095" i="68"/>
  <c r="HD1092" i="68"/>
  <c r="HC1092" i="68"/>
  <c r="HB1092" i="68"/>
  <c r="HL1092" i="68" s="1"/>
  <c r="HK1092" i="68"/>
  <c r="HJ1092" i="68"/>
  <c r="HH1092" i="68"/>
  <c r="HF1092" i="68"/>
  <c r="HE1092" i="68"/>
  <c r="HG1092" i="68"/>
  <c r="HE1093" i="68"/>
  <c r="HD1093" i="68"/>
  <c r="HC1093" i="68"/>
  <c r="HB1093" i="68"/>
  <c r="HK1093" i="68"/>
  <c r="HI1093" i="68"/>
  <c r="HG1093" i="68"/>
  <c r="HF1093" i="68"/>
  <c r="GO1097" i="68"/>
  <c r="GZ1097" i="68" s="1"/>
  <c r="HH1093" i="68"/>
  <c r="HJ1093" i="68"/>
  <c r="HF1094" i="68"/>
  <c r="HE1094" i="68"/>
  <c r="HD1094" i="68"/>
  <c r="HC1094" i="68"/>
  <c r="HB1094" i="68"/>
  <c r="HL1094" i="68" s="1"/>
  <c r="HJ1094" i="68"/>
  <c r="HH1094" i="68"/>
  <c r="HG1094" i="68"/>
  <c r="GL1094" i="68"/>
  <c r="GL1092" i="68"/>
  <c r="H1110" i="68"/>
  <c r="GV1029" i="68"/>
  <c r="EJ1029" i="68"/>
  <c r="FX1029" i="68"/>
  <c r="ET1029" i="68"/>
  <c r="GH1029" i="68"/>
  <c r="FD1029" i="68"/>
  <c r="HH1010" i="68"/>
  <c r="ET1010" i="68"/>
  <c r="DZ1029" i="68"/>
  <c r="FD1010" i="68"/>
  <c r="FN1010" i="68"/>
  <c r="GH1010" i="68"/>
  <c r="DZ1010" i="68"/>
  <c r="GV1010" i="68"/>
  <c r="EJ1010" i="68"/>
  <c r="FN1029" i="68"/>
  <c r="FX1010" i="68"/>
  <c r="GV998" i="68"/>
  <c r="EJ998" i="68"/>
  <c r="BY998" i="68"/>
  <c r="ET998" i="68"/>
  <c r="CI998" i="68"/>
  <c r="FD998" i="68"/>
  <c r="CS998" i="68"/>
  <c r="FN998" i="68"/>
  <c r="DC998" i="68"/>
  <c r="AQ998" i="68"/>
  <c r="AE992" i="68"/>
  <c r="FX998" i="68"/>
  <c r="DM998" i="68"/>
  <c r="BE998" i="68"/>
  <c r="GH998" i="68"/>
  <c r="DZ998" i="68"/>
  <c r="BO998" i="68"/>
  <c r="DL1001" i="68"/>
  <c r="AX999" i="68"/>
  <c r="AY993" i="68"/>
  <c r="FE1029" i="68"/>
  <c r="FO1029" i="68"/>
  <c r="GW1029" i="68"/>
  <c r="EK1029" i="68"/>
  <c r="FY1029" i="68"/>
  <c r="EU1029" i="68"/>
  <c r="EA1029" i="68"/>
  <c r="HI1010" i="68"/>
  <c r="EU1010" i="68"/>
  <c r="GI1029" i="68"/>
  <c r="FE1010" i="68"/>
  <c r="FO1010" i="68"/>
  <c r="GI1010" i="68"/>
  <c r="EA1010" i="68"/>
  <c r="GW1010" i="68"/>
  <c r="EK1010" i="68"/>
  <c r="FY1010" i="68"/>
  <c r="EU998" i="68"/>
  <c r="CJ998" i="68"/>
  <c r="FE998" i="68"/>
  <c r="CT998" i="68"/>
  <c r="EA998" i="68"/>
  <c r="BP998" i="68"/>
  <c r="FO998" i="68"/>
  <c r="DD998" i="68"/>
  <c r="AR998" i="68"/>
  <c r="AF992" i="68"/>
  <c r="FY998" i="68"/>
  <c r="DN998" i="68"/>
  <c r="BF998" i="68"/>
  <c r="GI998" i="68"/>
  <c r="GW998" i="68"/>
  <c r="EK998" i="68"/>
  <c r="BZ998" i="68"/>
  <c r="FQ1029" i="68"/>
  <c r="GA1029" i="68"/>
  <c r="GK1029" i="68"/>
  <c r="EW1029" i="68"/>
  <c r="GY1029" i="68"/>
  <c r="EM1029" i="68"/>
  <c r="FG1010" i="68"/>
  <c r="EC1029" i="68"/>
  <c r="FQ1010" i="68"/>
  <c r="GA1010" i="68"/>
  <c r="GY1010" i="68"/>
  <c r="EM1010" i="68"/>
  <c r="HK1010" i="68"/>
  <c r="EW1010" i="68"/>
  <c r="EC1010" i="68"/>
  <c r="GY998" i="68"/>
  <c r="FG998" i="68"/>
  <c r="CV998" i="68"/>
  <c r="EM998" i="68"/>
  <c r="GK1010" i="68"/>
  <c r="CB998" i="68"/>
  <c r="FQ998" i="68"/>
  <c r="DF998" i="68"/>
  <c r="AT998" i="68"/>
  <c r="AH992" i="68"/>
  <c r="GA998" i="68"/>
  <c r="DP998" i="68"/>
  <c r="BH998" i="68"/>
  <c r="GK998" i="68"/>
  <c r="EC998" i="68"/>
  <c r="BR998" i="68"/>
  <c r="FG1029" i="68"/>
  <c r="EW998" i="68"/>
  <c r="CL998" i="68"/>
  <c r="CN1005" i="68"/>
  <c r="CN1001" i="68"/>
  <c r="BG1002" i="68"/>
  <c r="EB1003" i="68" s="1"/>
  <c r="GB1029" i="68"/>
  <c r="EX1029" i="68"/>
  <c r="DT1029" i="68"/>
  <c r="GP1029" i="68"/>
  <c r="FH1029" i="68"/>
  <c r="ED1029" i="68"/>
  <c r="FR1010" i="68"/>
  <c r="GB1010" i="68"/>
  <c r="DT1010" i="68"/>
  <c r="FR1029" i="68"/>
  <c r="GP1010" i="68"/>
  <c r="ED1010" i="68"/>
  <c r="EX1010" i="68"/>
  <c r="EN1029" i="68"/>
  <c r="FH1010" i="68"/>
  <c r="HB1010" i="68"/>
  <c r="FH998" i="68"/>
  <c r="CW998" i="68"/>
  <c r="AK998" i="68"/>
  <c r="DB1001" i="68" s="1"/>
  <c r="Y992" i="68"/>
  <c r="FR998" i="68"/>
  <c r="DG998" i="68"/>
  <c r="AY998" i="68"/>
  <c r="GB998" i="68"/>
  <c r="DT998" i="68"/>
  <c r="BI998" i="68"/>
  <c r="EN1010" i="68"/>
  <c r="GP998" i="68"/>
  <c r="ED998" i="68"/>
  <c r="BS998" i="68"/>
  <c r="EN998" i="68"/>
  <c r="CC998" i="68"/>
  <c r="EX998" i="68"/>
  <c r="CM998" i="68"/>
  <c r="DX1018" i="68"/>
  <c r="BQ1001" i="68"/>
  <c r="DO1004" i="68"/>
  <c r="GJ1014" i="68"/>
  <c r="GJ1015" i="68"/>
  <c r="GJ1017" i="68"/>
  <c r="GJ1016" i="68"/>
  <c r="GJ1035" i="68" s="1"/>
  <c r="GJ1013" i="68"/>
  <c r="GJ1018" i="68"/>
  <c r="Z992" i="68"/>
  <c r="AL998" i="68"/>
  <c r="BB998" i="68"/>
  <c r="BN1002" i="68"/>
  <c r="BN1003" i="68"/>
  <c r="EI1004" i="68" s="1"/>
  <c r="BN1005" i="68"/>
  <c r="BN1004" i="68"/>
  <c r="CX998" i="68"/>
  <c r="DJ998" i="68"/>
  <c r="FI998" i="68"/>
  <c r="AL1000" i="68"/>
  <c r="CZ1001" i="68"/>
  <c r="DO1002" i="68"/>
  <c r="DA1003" i="68"/>
  <c r="AA992" i="68"/>
  <c r="AM998" i="68"/>
  <c r="BC998" i="68"/>
  <c r="CA1005" i="68"/>
  <c r="EV1006" i="68" s="1"/>
  <c r="CA1006" i="68"/>
  <c r="CA1003" i="68"/>
  <c r="EV1004" i="68" s="1"/>
  <c r="CA1004" i="68"/>
  <c r="CA1001" i="68"/>
  <c r="CY998" i="68"/>
  <c r="DK998" i="68"/>
  <c r="FV998" i="68"/>
  <c r="GX998" i="68"/>
  <c r="GC1029" i="68"/>
  <c r="DU1029" i="68"/>
  <c r="GQ1029" i="68"/>
  <c r="EE1029" i="68"/>
  <c r="EY1029" i="68"/>
  <c r="FI1029" i="68"/>
  <c r="FS1029" i="68"/>
  <c r="EO1029" i="68"/>
  <c r="FS1010" i="68"/>
  <c r="GC1010" i="68"/>
  <c r="DU1010" i="68"/>
  <c r="GQ1010" i="68"/>
  <c r="EE1010" i="68"/>
  <c r="EY1010" i="68"/>
  <c r="FI1010" i="68"/>
  <c r="HC1010" i="68"/>
  <c r="GR1029" i="68"/>
  <c r="DV1029" i="68"/>
  <c r="FJ1029" i="68"/>
  <c r="EF1029" i="68"/>
  <c r="FT1029" i="68"/>
  <c r="EP1029" i="68"/>
  <c r="GD1010" i="68"/>
  <c r="DV1010" i="68"/>
  <c r="GD1029" i="68"/>
  <c r="GR1010" i="68"/>
  <c r="EF1010" i="68"/>
  <c r="HD1010" i="68"/>
  <c r="EP1010" i="68"/>
  <c r="EZ1029" i="68"/>
  <c r="FJ1010" i="68"/>
  <c r="EZ1010" i="68"/>
  <c r="BQ1006" i="68"/>
  <c r="BQ1005" i="68"/>
  <c r="BQ1004" i="68"/>
  <c r="EL1005" i="68" s="1"/>
  <c r="BQ1002" i="68"/>
  <c r="EL1003" i="68" s="1"/>
  <c r="CO998" i="68"/>
  <c r="DA1006" i="68"/>
  <c r="DA1005" i="68"/>
  <c r="FV1006" i="68" s="1"/>
  <c r="DA1004" i="68"/>
  <c r="DA1002" i="68"/>
  <c r="EZ998" i="68"/>
  <c r="BQ1003" i="68"/>
  <c r="GS1029" i="68"/>
  <c r="EG1029" i="68"/>
  <c r="EQ1029" i="68"/>
  <c r="DW1029" i="68"/>
  <c r="FK1029" i="68"/>
  <c r="GE1029" i="68"/>
  <c r="FA1029" i="68"/>
  <c r="GE1010" i="68"/>
  <c r="DW1010" i="68"/>
  <c r="GS1010" i="68"/>
  <c r="EG1010" i="68"/>
  <c r="FU1029" i="68"/>
  <c r="HE1010" i="68"/>
  <c r="EQ1010" i="68"/>
  <c r="FK1010" i="68"/>
  <c r="FU1010" i="68"/>
  <c r="FA1010" i="68"/>
  <c r="AT1000" i="68"/>
  <c r="AR1000" i="68"/>
  <c r="AP1000" i="68"/>
  <c r="CD998" i="68"/>
  <c r="CP998" i="68"/>
  <c r="DB1005" i="68"/>
  <c r="FW1006" i="68" s="1"/>
  <c r="DB1004" i="68"/>
  <c r="DB1006" i="68"/>
  <c r="DB1003" i="68"/>
  <c r="EO998" i="68"/>
  <c r="FA998" i="68"/>
  <c r="AQ1000" i="68"/>
  <c r="GL1003" i="68"/>
  <c r="DL1006" i="68"/>
  <c r="DL1003" i="68"/>
  <c r="DL1004" i="68"/>
  <c r="DL1002" i="68"/>
  <c r="FL1029" i="68"/>
  <c r="GT1029" i="68"/>
  <c r="EH1029" i="68"/>
  <c r="FV1029" i="68"/>
  <c r="GT1010" i="68"/>
  <c r="EH1010" i="68"/>
  <c r="GF1029" i="68"/>
  <c r="DX1029" i="68"/>
  <c r="HF1010" i="68"/>
  <c r="ER1010" i="68"/>
  <c r="FB1010" i="68"/>
  <c r="FB1029" i="68"/>
  <c r="FV1010" i="68"/>
  <c r="ER1029" i="68"/>
  <c r="FL1010" i="68"/>
  <c r="GF1010" i="68"/>
  <c r="U994" i="68"/>
  <c r="BG1001" i="68"/>
  <c r="BG1006" i="68"/>
  <c r="BG1003" i="68"/>
  <c r="EB1004" i="68" s="1"/>
  <c r="CE998" i="68"/>
  <c r="CQ998" i="68"/>
  <c r="DO1005" i="68"/>
  <c r="DO1006" i="68"/>
  <c r="DO1001" i="68"/>
  <c r="DO1003" i="68"/>
  <c r="EP998" i="68"/>
  <c r="FB998" i="68"/>
  <c r="GO1034" i="68"/>
  <c r="GZ1034" i="68" s="1"/>
  <c r="GL1034" i="68"/>
  <c r="GO1003" i="68"/>
  <c r="GZ1003" i="68" s="1"/>
  <c r="ES1029" i="68"/>
  <c r="FC1029" i="68"/>
  <c r="FM1029" i="68"/>
  <c r="GU1029" i="68"/>
  <c r="EI1029" i="68"/>
  <c r="FW1029" i="68"/>
  <c r="GG1029" i="68"/>
  <c r="DY1029" i="68"/>
  <c r="GU1010" i="68"/>
  <c r="EI1010" i="68"/>
  <c r="HG1010" i="68"/>
  <c r="ES1010" i="68"/>
  <c r="FC1010" i="68"/>
  <c r="FW1010" i="68"/>
  <c r="GG1010" i="68"/>
  <c r="DY1010" i="68"/>
  <c r="FM1010" i="68"/>
  <c r="BT998" i="68"/>
  <c r="CF998" i="68"/>
  <c r="CR998" i="68"/>
  <c r="EE998" i="68"/>
  <c r="EQ998" i="68"/>
  <c r="FC998" i="68"/>
  <c r="GQ998" i="68"/>
  <c r="EO1010" i="68"/>
  <c r="GO1018" i="68"/>
  <c r="GZ1018" i="68" s="1"/>
  <c r="AG992" i="68"/>
  <c r="AS998" i="68"/>
  <c r="BU998" i="68"/>
  <c r="CG998" i="68"/>
  <c r="DE998" i="68"/>
  <c r="EF998" i="68"/>
  <c r="ER998" i="68"/>
  <c r="FP998" i="68"/>
  <c r="GR998" i="68"/>
  <c r="DB1002" i="68"/>
  <c r="FT1010" i="68"/>
  <c r="BJ998" i="68"/>
  <c r="BV998" i="68"/>
  <c r="CH998" i="68"/>
  <c r="DU998" i="68"/>
  <c r="GO999" i="68" s="1"/>
  <c r="EG998" i="68"/>
  <c r="ES998" i="68"/>
  <c r="GC998" i="68"/>
  <c r="GS998" i="68"/>
  <c r="GJ1033" i="68"/>
  <c r="HC1015" i="68"/>
  <c r="HB1015" i="68"/>
  <c r="HK1015" i="68"/>
  <c r="HJ1015" i="68"/>
  <c r="HI1015" i="68"/>
  <c r="HH1015" i="68"/>
  <c r="HG1015" i="68"/>
  <c r="HD1015" i="68"/>
  <c r="HF1015" i="68"/>
  <c r="HE1015" i="68"/>
  <c r="EY998" i="68"/>
  <c r="FZ1029" i="68"/>
  <c r="EV1029" i="68"/>
  <c r="GJ1029" i="68"/>
  <c r="FF1029" i="68"/>
  <c r="EB1029" i="68"/>
  <c r="FP1029" i="68"/>
  <c r="GX1029" i="68"/>
  <c r="EL1029" i="68"/>
  <c r="FF1010" i="68"/>
  <c r="FP1010" i="68"/>
  <c r="FZ1010" i="68"/>
  <c r="GX1010" i="68"/>
  <c r="EL1010" i="68"/>
  <c r="HJ1010" i="68"/>
  <c r="EV1010" i="68"/>
  <c r="EB1010" i="68"/>
  <c r="BK998" i="68"/>
  <c r="BW998" i="68"/>
  <c r="CU998" i="68"/>
  <c r="DV998" i="68"/>
  <c r="EH998" i="68"/>
  <c r="FF998" i="68"/>
  <c r="GD998" i="68"/>
  <c r="GT998" i="68"/>
  <c r="BG1004" i="68"/>
  <c r="DL1005" i="68"/>
  <c r="BN1006" i="68"/>
  <c r="BD1003" i="68"/>
  <c r="DY1004" i="68" s="1"/>
  <c r="BD1004" i="68"/>
  <c r="GL999" i="68"/>
  <c r="AZ998" i="68"/>
  <c r="BL998" i="68"/>
  <c r="BX998" i="68"/>
  <c r="DH998" i="68"/>
  <c r="DW998" i="68"/>
  <c r="EI998" i="68"/>
  <c r="FS998" i="68"/>
  <c r="GE998" i="68"/>
  <c r="GU998" i="68"/>
  <c r="CA1002" i="68"/>
  <c r="EV1003" i="68" s="1"/>
  <c r="CZ1006" i="68"/>
  <c r="CZ1003" i="68"/>
  <c r="CZ1005" i="68"/>
  <c r="FU1006" i="68" s="1"/>
  <c r="CZ1004" i="68"/>
  <c r="CZ1002" i="68"/>
  <c r="BA998" i="68"/>
  <c r="BM998" i="68"/>
  <c r="CK998" i="68"/>
  <c r="DI998" i="68"/>
  <c r="DX998" i="68"/>
  <c r="EV998" i="68"/>
  <c r="FT998" i="68"/>
  <c r="GF998" i="68"/>
  <c r="AK1000" i="68"/>
  <c r="BD1001" i="68" s="1"/>
  <c r="DS1035" i="68"/>
  <c r="GL1004" i="68"/>
  <c r="GO1004" i="68"/>
  <c r="GZ1004" i="68" s="1"/>
  <c r="DQ1005" i="68"/>
  <c r="DS1006" i="68"/>
  <c r="GJ1034" i="68"/>
  <c r="DQ1004" i="68"/>
  <c r="DS1036" i="68"/>
  <c r="GO1005" i="68"/>
  <c r="GZ1005" i="68" s="1"/>
  <c r="GL1005" i="68"/>
  <c r="HB1014" i="68"/>
  <c r="HK1014" i="68"/>
  <c r="HJ1014" i="68"/>
  <c r="HI1014" i="68"/>
  <c r="HH1014" i="68"/>
  <c r="HG1014" i="68"/>
  <c r="HF1014" i="68"/>
  <c r="HE1014" i="68"/>
  <c r="HD1014" i="68"/>
  <c r="HC1014" i="68"/>
  <c r="HF1016" i="68"/>
  <c r="HJ1016" i="68"/>
  <c r="HI1016" i="68"/>
  <c r="HH1016" i="68"/>
  <c r="HG1016" i="68"/>
  <c r="HE1016" i="68"/>
  <c r="HD1016" i="68"/>
  <c r="HB1016" i="68"/>
  <c r="HL1016" i="68" s="1"/>
  <c r="GJ1032" i="68"/>
  <c r="GO1013" i="68"/>
  <c r="GZ1013" i="68" s="1"/>
  <c r="DS1002" i="68"/>
  <c r="GJ1037" i="68"/>
  <c r="GJ1036" i="68"/>
  <c r="GO1017" i="68"/>
  <c r="GZ1017" i="68" s="1"/>
  <c r="H1031" i="68"/>
  <c r="AT915" i="68"/>
  <c r="V915" i="68"/>
  <c r="GC950" i="68"/>
  <c r="DU950" i="68"/>
  <c r="GQ950" i="68"/>
  <c r="EE950" i="68"/>
  <c r="EO950" i="68"/>
  <c r="EY950" i="68"/>
  <c r="FI931" i="68"/>
  <c r="FS950" i="68"/>
  <c r="GC931" i="68"/>
  <c r="FI950" i="68"/>
  <c r="EE931" i="68"/>
  <c r="HC931" i="68"/>
  <c r="EY931" i="68"/>
  <c r="FS931" i="68"/>
  <c r="GQ931" i="68"/>
  <c r="DU931" i="68"/>
  <c r="EO931" i="68"/>
  <c r="FI919" i="68"/>
  <c r="CX919" i="68"/>
  <c r="AL919" i="68"/>
  <c r="Z913" i="68"/>
  <c r="FS919" i="68"/>
  <c r="DH919" i="68"/>
  <c r="AZ919" i="68"/>
  <c r="GC919" i="68"/>
  <c r="DU919" i="68"/>
  <c r="BJ919" i="68"/>
  <c r="GQ919" i="68"/>
  <c r="EE919" i="68"/>
  <c r="BT919" i="68"/>
  <c r="EO919" i="68"/>
  <c r="CD919" i="68"/>
  <c r="EY919" i="68"/>
  <c r="CN919" i="68"/>
  <c r="GR950" i="68"/>
  <c r="EF950" i="68"/>
  <c r="EP950" i="68"/>
  <c r="EZ950" i="68"/>
  <c r="FJ931" i="68"/>
  <c r="FT950" i="68"/>
  <c r="FT931" i="68"/>
  <c r="GR931" i="68"/>
  <c r="EF931" i="68"/>
  <c r="FJ950" i="68"/>
  <c r="DV950" i="68"/>
  <c r="HD931" i="68"/>
  <c r="EP931" i="68"/>
  <c r="GD950" i="68"/>
  <c r="GD931" i="68"/>
  <c r="EZ931" i="68"/>
  <c r="DV931" i="68"/>
  <c r="FT919" i="68"/>
  <c r="DI919" i="68"/>
  <c r="BA919" i="68"/>
  <c r="GD919" i="68"/>
  <c r="DV919" i="68"/>
  <c r="BK919" i="68"/>
  <c r="GR919" i="68"/>
  <c r="EF919" i="68"/>
  <c r="BU919" i="68"/>
  <c r="EP919" i="68"/>
  <c r="EZ919" i="68"/>
  <c r="CO919" i="68"/>
  <c r="CE919" i="68"/>
  <c r="FJ919" i="68"/>
  <c r="CY919" i="68"/>
  <c r="AM919" i="68"/>
  <c r="AA913" i="68"/>
  <c r="ER950" i="68"/>
  <c r="FB950" i="68"/>
  <c r="FV950" i="68"/>
  <c r="FV931" i="68"/>
  <c r="EH950" i="68"/>
  <c r="GT950" i="68"/>
  <c r="GF931" i="68"/>
  <c r="DX931" i="68"/>
  <c r="FL950" i="68"/>
  <c r="DX950" i="68"/>
  <c r="HF931" i="68"/>
  <c r="ER931" i="68"/>
  <c r="GF950" i="68"/>
  <c r="FB931" i="68"/>
  <c r="EH931" i="68"/>
  <c r="GT931" i="68"/>
  <c r="GF919" i="68"/>
  <c r="DX919" i="68"/>
  <c r="BM919" i="68"/>
  <c r="GT919" i="68"/>
  <c r="EH919" i="68"/>
  <c r="BW919" i="68"/>
  <c r="FL931" i="68"/>
  <c r="ER919" i="68"/>
  <c r="CG919" i="68"/>
  <c r="FB919" i="68"/>
  <c r="CQ919" i="68"/>
  <c r="FL919" i="68"/>
  <c r="AT921" i="68"/>
  <c r="AS921" i="68"/>
  <c r="AR921" i="68"/>
  <c r="AQ921" i="68"/>
  <c r="AP921" i="68"/>
  <c r="AO921" i="68"/>
  <c r="AN921" i="68"/>
  <c r="AM921" i="68"/>
  <c r="AL921" i="68"/>
  <c r="AK921" i="68"/>
  <c r="CZ919" i="68"/>
  <c r="BG925" i="68"/>
  <c r="ES950" i="68"/>
  <c r="FC950" i="68"/>
  <c r="FM950" i="68"/>
  <c r="EI950" i="68"/>
  <c r="GU950" i="68"/>
  <c r="GG931" i="68"/>
  <c r="DY931" i="68"/>
  <c r="DY950" i="68"/>
  <c r="HG931" i="68"/>
  <c r="ES931" i="68"/>
  <c r="GG950" i="68"/>
  <c r="EI931" i="68"/>
  <c r="FC931" i="68"/>
  <c r="FW931" i="68"/>
  <c r="GU931" i="68"/>
  <c r="FW950" i="68"/>
  <c r="FM931" i="68"/>
  <c r="GG919" i="68"/>
  <c r="DY919" i="68"/>
  <c r="BN919" i="68"/>
  <c r="GU919" i="68"/>
  <c r="EI919" i="68"/>
  <c r="BX919" i="68"/>
  <c r="ES919" i="68"/>
  <c r="CH919" i="68"/>
  <c r="FC919" i="68"/>
  <c r="CR919" i="68"/>
  <c r="FM919" i="68"/>
  <c r="DB919" i="68"/>
  <c r="BP925" i="68"/>
  <c r="DA919" i="68"/>
  <c r="FV919" i="68"/>
  <c r="BQ927" i="68"/>
  <c r="BQ924" i="68"/>
  <c r="BQ923" i="68"/>
  <c r="EL924" i="68" s="1"/>
  <c r="DK919" i="68"/>
  <c r="BS925" i="68"/>
  <c r="DL919" i="68"/>
  <c r="GS950" i="68"/>
  <c r="EG950" i="68"/>
  <c r="EQ950" i="68"/>
  <c r="FA950" i="68"/>
  <c r="FU950" i="68"/>
  <c r="FU931" i="68"/>
  <c r="GS931" i="68"/>
  <c r="EG931" i="68"/>
  <c r="FK950" i="68"/>
  <c r="DW950" i="68"/>
  <c r="GE950" i="68"/>
  <c r="GE931" i="68"/>
  <c r="HE931" i="68"/>
  <c r="FA931" i="68"/>
  <c r="DW931" i="68"/>
  <c r="EQ931" i="68"/>
  <c r="FU919" i="68"/>
  <c r="DJ919" i="68"/>
  <c r="BB919" i="68"/>
  <c r="GE919" i="68"/>
  <c r="DW919" i="68"/>
  <c r="BL919" i="68"/>
  <c r="GS919" i="68"/>
  <c r="EG919" i="68"/>
  <c r="BV919" i="68"/>
  <c r="FK931" i="68"/>
  <c r="EQ919" i="68"/>
  <c r="CF919" i="68"/>
  <c r="FA919" i="68"/>
  <c r="CP919" i="68"/>
  <c r="FD950" i="68"/>
  <c r="FN950" i="68"/>
  <c r="GV950" i="68"/>
  <c r="GH931" i="68"/>
  <c r="DZ931" i="68"/>
  <c r="GV931" i="68"/>
  <c r="EJ931" i="68"/>
  <c r="DZ950" i="68"/>
  <c r="GH950" i="68"/>
  <c r="ET950" i="68"/>
  <c r="FD931" i="68"/>
  <c r="FN931" i="68"/>
  <c r="EJ950" i="68"/>
  <c r="HH931" i="68"/>
  <c r="FX931" i="68"/>
  <c r="ET931" i="68"/>
  <c r="FX950" i="68"/>
  <c r="GV919" i="68"/>
  <c r="EJ919" i="68"/>
  <c r="BY919" i="68"/>
  <c r="ET919" i="68"/>
  <c r="CI919" i="68"/>
  <c r="FD919" i="68"/>
  <c r="CS919" i="68"/>
  <c r="FN919" i="68"/>
  <c r="DC919" i="68"/>
  <c r="FX919" i="68"/>
  <c r="AB913" i="68"/>
  <c r="AN919" i="68"/>
  <c r="CA919" i="68"/>
  <c r="DM919" i="68"/>
  <c r="FE950" i="68"/>
  <c r="FO950" i="68"/>
  <c r="FY950" i="68"/>
  <c r="GW931" i="68"/>
  <c r="EK931" i="68"/>
  <c r="EA950" i="68"/>
  <c r="GI950" i="68"/>
  <c r="EU950" i="68"/>
  <c r="FE931" i="68"/>
  <c r="EK950" i="68"/>
  <c r="HI931" i="68"/>
  <c r="FY931" i="68"/>
  <c r="EA931" i="68"/>
  <c r="EU931" i="68"/>
  <c r="GW950" i="68"/>
  <c r="FO931" i="68"/>
  <c r="GW919" i="68"/>
  <c r="EK919" i="68"/>
  <c r="BZ919" i="68"/>
  <c r="EU919" i="68"/>
  <c r="CJ919" i="68"/>
  <c r="GI931" i="68"/>
  <c r="FE919" i="68"/>
  <c r="CT919" i="68"/>
  <c r="FO919" i="68"/>
  <c r="DD919" i="68"/>
  <c r="AR919" i="68"/>
  <c r="FY919" i="68"/>
  <c r="DN919" i="68"/>
  <c r="BF919" i="68"/>
  <c r="AC913" i="68"/>
  <c r="AO919" i="68"/>
  <c r="CB927" i="68"/>
  <c r="CB925" i="68"/>
  <c r="DZ919" i="68"/>
  <c r="FP950" i="68"/>
  <c r="FZ950" i="68"/>
  <c r="GX931" i="68"/>
  <c r="EL931" i="68"/>
  <c r="EB950" i="68"/>
  <c r="HJ931" i="68"/>
  <c r="EV931" i="68"/>
  <c r="GJ950" i="68"/>
  <c r="EV950" i="68"/>
  <c r="FP931" i="68"/>
  <c r="FZ931" i="68"/>
  <c r="EL950" i="68"/>
  <c r="FF931" i="68"/>
  <c r="EB931" i="68"/>
  <c r="GX950" i="68"/>
  <c r="EV919" i="68"/>
  <c r="CK919" i="68"/>
  <c r="GJ931" i="68"/>
  <c r="FF919" i="68"/>
  <c r="CU919" i="68"/>
  <c r="FP919" i="68"/>
  <c r="DE919" i="68"/>
  <c r="AS919" i="68"/>
  <c r="AG913" i="68"/>
  <c r="FZ919" i="68"/>
  <c r="DO919" i="68"/>
  <c r="FF950" i="68"/>
  <c r="GJ919" i="68"/>
  <c r="EB919" i="68"/>
  <c r="AD913" i="68"/>
  <c r="AP919" i="68"/>
  <c r="GL920" i="68"/>
  <c r="AE913" i="68"/>
  <c r="AQ919" i="68"/>
  <c r="EL919" i="68"/>
  <c r="GB950" i="68"/>
  <c r="DT950" i="68"/>
  <c r="GP950" i="68"/>
  <c r="ED950" i="68"/>
  <c r="EX931" i="68"/>
  <c r="EX950" i="68"/>
  <c r="FH931" i="68"/>
  <c r="FR950" i="68"/>
  <c r="GB931" i="68"/>
  <c r="DT931" i="68"/>
  <c r="EN950" i="68"/>
  <c r="GP931" i="68"/>
  <c r="ED931" i="68"/>
  <c r="FH950" i="68"/>
  <c r="HB931" i="68"/>
  <c r="FR931" i="68"/>
  <c r="FH919" i="68"/>
  <c r="CW919" i="68"/>
  <c r="AK919" i="68"/>
  <c r="CC927" i="68" s="1"/>
  <c r="Y913" i="68"/>
  <c r="FR919" i="68"/>
  <c r="DG919" i="68"/>
  <c r="AY919" i="68"/>
  <c r="GB919" i="68"/>
  <c r="DT919" i="68"/>
  <c r="BI919" i="68"/>
  <c r="EN931" i="68"/>
  <c r="GP919" i="68"/>
  <c r="ED919" i="68"/>
  <c r="EN919" i="68"/>
  <c r="BC919" i="68"/>
  <c r="CM919" i="68"/>
  <c r="BD919" i="68"/>
  <c r="EX919" i="68"/>
  <c r="AY914" i="68"/>
  <c r="AX915" i="68"/>
  <c r="BJ915" i="68" s="1"/>
  <c r="AX920" i="68"/>
  <c r="BE919" i="68"/>
  <c r="DS951" i="68"/>
  <c r="BR919" i="68"/>
  <c r="EC919" i="68"/>
  <c r="GK919" i="68"/>
  <c r="FG950" i="68"/>
  <c r="EM931" i="68"/>
  <c r="HF936" i="68"/>
  <c r="HE936" i="68"/>
  <c r="HD936" i="68"/>
  <c r="HC936" i="68"/>
  <c r="HB936" i="68"/>
  <c r="HL936" i="68" s="1"/>
  <c r="HK936" i="68"/>
  <c r="HJ936" i="68"/>
  <c r="HI936" i="68"/>
  <c r="HH936" i="68"/>
  <c r="HG936" i="68"/>
  <c r="BH919" i="68"/>
  <c r="DP919" i="68"/>
  <c r="GA919" i="68"/>
  <c r="DS923" i="68"/>
  <c r="DQ923" i="68"/>
  <c r="DS924" i="68"/>
  <c r="AH913" i="68"/>
  <c r="AT919" i="68"/>
  <c r="DF919" i="68"/>
  <c r="FQ950" i="68"/>
  <c r="GA950" i="68"/>
  <c r="GK950" i="68"/>
  <c r="EC950" i="68"/>
  <c r="HK931" i="68"/>
  <c r="EW931" i="68"/>
  <c r="EW950" i="68"/>
  <c r="FQ931" i="68"/>
  <c r="EM950" i="68"/>
  <c r="GY950" i="68"/>
  <c r="FG931" i="68"/>
  <c r="GA931" i="68"/>
  <c r="EC931" i="68"/>
  <c r="GY931" i="68"/>
  <c r="GK931" i="68"/>
  <c r="CV919" i="68"/>
  <c r="FG919" i="68"/>
  <c r="CL919" i="68"/>
  <c r="EW919" i="68"/>
  <c r="HD934" i="68"/>
  <c r="HC934" i="68"/>
  <c r="HB934" i="68"/>
  <c r="HK934" i="68"/>
  <c r="HJ934" i="68"/>
  <c r="HI934" i="68"/>
  <c r="HH934" i="68"/>
  <c r="HG934" i="68"/>
  <c r="DS927" i="68"/>
  <c r="HG938" i="68"/>
  <c r="HF938" i="68"/>
  <c r="HE938" i="68"/>
  <c r="HD938" i="68"/>
  <c r="HC938" i="68"/>
  <c r="HJ938" i="68"/>
  <c r="HI938" i="68"/>
  <c r="HH938" i="68"/>
  <c r="HB938" i="68"/>
  <c r="HE934" i="68"/>
  <c r="HF937" i="68"/>
  <c r="HE937" i="68"/>
  <c r="HD937" i="68"/>
  <c r="HC937" i="68"/>
  <c r="HH937" i="68"/>
  <c r="HG937" i="68"/>
  <c r="HB937" i="68"/>
  <c r="HK937" i="68"/>
  <c r="HK938" i="68"/>
  <c r="DS926" i="68"/>
  <c r="HF934" i="68"/>
  <c r="HI937" i="68"/>
  <c r="HE935" i="68"/>
  <c r="HD935" i="68"/>
  <c r="HC935" i="68"/>
  <c r="HB935" i="68"/>
  <c r="HL935" i="68" s="1"/>
  <c r="HK935" i="68"/>
  <c r="HJ935" i="68"/>
  <c r="HI935" i="68"/>
  <c r="HH935" i="68"/>
  <c r="HH939" i="68"/>
  <c r="HG939" i="68"/>
  <c r="HF939" i="68"/>
  <c r="HE939" i="68"/>
  <c r="HD939" i="68"/>
  <c r="HK939" i="68"/>
  <c r="HJ939" i="68"/>
  <c r="HI939" i="68"/>
  <c r="HC939" i="68"/>
  <c r="HB939" i="68"/>
  <c r="HL939" i="68" s="1"/>
  <c r="DS925" i="68"/>
  <c r="HF935" i="68"/>
  <c r="HG935" i="68"/>
  <c r="GL936" i="68"/>
  <c r="H952" i="68"/>
  <c r="GS871" i="68"/>
  <c r="EG871" i="68"/>
  <c r="EQ871" i="68"/>
  <c r="FA871" i="68"/>
  <c r="DW871" i="68"/>
  <c r="GE871" i="68"/>
  <c r="FK871" i="68"/>
  <c r="FK852" i="68"/>
  <c r="FU852" i="68"/>
  <c r="FU871" i="68"/>
  <c r="FA852" i="68"/>
  <c r="DW852" i="68"/>
  <c r="GS852" i="68"/>
  <c r="EQ852" i="68"/>
  <c r="EG852" i="68"/>
  <c r="FK840" i="68"/>
  <c r="CZ840" i="68"/>
  <c r="AN840" i="68"/>
  <c r="AB834" i="68"/>
  <c r="GE852" i="68"/>
  <c r="CP840" i="68"/>
  <c r="FU840" i="68"/>
  <c r="DJ840" i="68"/>
  <c r="BB840" i="68"/>
  <c r="GE840" i="68"/>
  <c r="DW840" i="68"/>
  <c r="BL840" i="68"/>
  <c r="GS840" i="68"/>
  <c r="EG840" i="68"/>
  <c r="BV840" i="68"/>
  <c r="HE852" i="68"/>
  <c r="EQ840" i="68"/>
  <c r="CF840" i="68"/>
  <c r="FA840" i="68"/>
  <c r="GC871" i="68"/>
  <c r="DU871" i="68"/>
  <c r="GQ871" i="68"/>
  <c r="EE871" i="68"/>
  <c r="FS871" i="68"/>
  <c r="EY871" i="68"/>
  <c r="FI871" i="68"/>
  <c r="EO871" i="68"/>
  <c r="EY852" i="68"/>
  <c r="FI852" i="68"/>
  <c r="HC852" i="68"/>
  <c r="FS852" i="68"/>
  <c r="DU852" i="68"/>
  <c r="GQ852" i="68"/>
  <c r="EO852" i="68"/>
  <c r="GC852" i="68"/>
  <c r="EY840" i="68"/>
  <c r="CN840" i="68"/>
  <c r="EO840" i="68"/>
  <c r="FI840" i="68"/>
  <c r="CX840" i="68"/>
  <c r="AL840" i="68"/>
  <c r="Z834" i="68"/>
  <c r="CD840" i="68"/>
  <c r="FS840" i="68"/>
  <c r="DH840" i="68"/>
  <c r="AZ840" i="68"/>
  <c r="EE852" i="68"/>
  <c r="GC840" i="68"/>
  <c r="DU840" i="68"/>
  <c r="BJ840" i="68"/>
  <c r="GQ840" i="68"/>
  <c r="EE840" i="68"/>
  <c r="BT840" i="68"/>
  <c r="GR871" i="68"/>
  <c r="EF871" i="68"/>
  <c r="FT871" i="68"/>
  <c r="EZ871" i="68"/>
  <c r="DV871" i="68"/>
  <c r="GD871" i="68"/>
  <c r="EZ852" i="68"/>
  <c r="FJ852" i="68"/>
  <c r="FT852" i="68"/>
  <c r="GD852" i="68"/>
  <c r="DV852" i="68"/>
  <c r="FJ871" i="68"/>
  <c r="GR852" i="68"/>
  <c r="EP871" i="68"/>
  <c r="EP852" i="68"/>
  <c r="EF852" i="68"/>
  <c r="EZ840" i="68"/>
  <c r="CO840" i="68"/>
  <c r="FJ840" i="68"/>
  <c r="CY840" i="68"/>
  <c r="AM840" i="68"/>
  <c r="AA834" i="68"/>
  <c r="FT840" i="68"/>
  <c r="DI840" i="68"/>
  <c r="BA840" i="68"/>
  <c r="GD840" i="68"/>
  <c r="DV840" i="68"/>
  <c r="GO853" i="68" s="1"/>
  <c r="BK840" i="68"/>
  <c r="GR840" i="68"/>
  <c r="EF840" i="68"/>
  <c r="BU840" i="68"/>
  <c r="HD852" i="68"/>
  <c r="EP840" i="68"/>
  <c r="CE840" i="68"/>
  <c r="DS875" i="68"/>
  <c r="GO844" i="68"/>
  <c r="GZ844" i="68" s="1"/>
  <c r="GL844" i="68"/>
  <c r="AK842" i="68"/>
  <c r="AT842" i="68"/>
  <c r="AS842" i="68"/>
  <c r="AL842" i="68"/>
  <c r="AR842" i="68"/>
  <c r="AQ842" i="68"/>
  <c r="AP842" i="68"/>
  <c r="AO842" i="68"/>
  <c r="AN842" i="68"/>
  <c r="AM842" i="68"/>
  <c r="BR843" i="68"/>
  <c r="FE871" i="68"/>
  <c r="FO871" i="68"/>
  <c r="GI871" i="68"/>
  <c r="EK871" i="68"/>
  <c r="GW871" i="68"/>
  <c r="GI852" i="68"/>
  <c r="EA852" i="68"/>
  <c r="EA871" i="68"/>
  <c r="GW852" i="68"/>
  <c r="EK852" i="68"/>
  <c r="FY871" i="68"/>
  <c r="FY852" i="68"/>
  <c r="EU852" i="68"/>
  <c r="EU871" i="68"/>
  <c r="FO852" i="68"/>
  <c r="FE852" i="68"/>
  <c r="GI840" i="68"/>
  <c r="EA840" i="68"/>
  <c r="BP840" i="68"/>
  <c r="GW840" i="68"/>
  <c r="EK840" i="68"/>
  <c r="BZ840" i="68"/>
  <c r="DN840" i="68"/>
  <c r="EU840" i="68"/>
  <c r="CJ840" i="68"/>
  <c r="FE840" i="68"/>
  <c r="CT840" i="68"/>
  <c r="FY840" i="68"/>
  <c r="HI852" i="68"/>
  <c r="FO840" i="68"/>
  <c r="DD840" i="68"/>
  <c r="AR840" i="68"/>
  <c r="AF834" i="68"/>
  <c r="BF840" i="68"/>
  <c r="AX841" i="68"/>
  <c r="AY835" i="68"/>
  <c r="DB848" i="68"/>
  <c r="DB843" i="68"/>
  <c r="DB844" i="68"/>
  <c r="FQ871" i="68"/>
  <c r="GA871" i="68"/>
  <c r="EM871" i="68"/>
  <c r="GY871" i="68"/>
  <c r="EW871" i="68"/>
  <c r="GK871" i="68"/>
  <c r="FG871" i="68"/>
  <c r="EC871" i="68"/>
  <c r="GY852" i="68"/>
  <c r="EM852" i="68"/>
  <c r="HK852" i="68"/>
  <c r="EW852" i="68"/>
  <c r="EC852" i="68"/>
  <c r="FQ852" i="68"/>
  <c r="GK852" i="68"/>
  <c r="GA852" i="68"/>
  <c r="GY840" i="68"/>
  <c r="EM840" i="68"/>
  <c r="CB840" i="68"/>
  <c r="FG852" i="68"/>
  <c r="EW840" i="68"/>
  <c r="CL840" i="68"/>
  <c r="GK840" i="68"/>
  <c r="FG840" i="68"/>
  <c r="CV840" i="68"/>
  <c r="FQ840" i="68"/>
  <c r="DF840" i="68"/>
  <c r="AT840" i="68"/>
  <c r="AH834" i="68"/>
  <c r="GA840" i="68"/>
  <c r="DP840" i="68"/>
  <c r="BH840" i="68"/>
  <c r="ER871" i="68"/>
  <c r="FB871" i="68"/>
  <c r="DX871" i="68"/>
  <c r="GF871" i="68"/>
  <c r="FL871" i="68"/>
  <c r="EH871" i="68"/>
  <c r="GT871" i="68"/>
  <c r="FV871" i="68"/>
  <c r="FL852" i="68"/>
  <c r="FV852" i="68"/>
  <c r="GF852" i="68"/>
  <c r="DX852" i="68"/>
  <c r="GT852" i="68"/>
  <c r="EH852" i="68"/>
  <c r="ER852" i="68"/>
  <c r="HF852" i="68"/>
  <c r="AH836" i="68"/>
  <c r="BG844" i="68"/>
  <c r="BS844" i="68"/>
  <c r="BS845" i="68"/>
  <c r="BS847" i="68"/>
  <c r="BS846" i="68"/>
  <c r="CQ840" i="68"/>
  <c r="DC848" i="68"/>
  <c r="DC845" i="68"/>
  <c r="DO847" i="68"/>
  <c r="DO845" i="68"/>
  <c r="DO846" i="68"/>
  <c r="DO848" i="68"/>
  <c r="FB840" i="68"/>
  <c r="DS878" i="68"/>
  <c r="GO847" i="68"/>
  <c r="GZ847" i="68" s="1"/>
  <c r="GL847" i="68"/>
  <c r="ES871" i="68"/>
  <c r="FC871" i="68"/>
  <c r="GG871" i="68"/>
  <c r="FM871" i="68"/>
  <c r="EI871" i="68"/>
  <c r="GU871" i="68"/>
  <c r="FW852" i="68"/>
  <c r="DY871" i="68"/>
  <c r="GG852" i="68"/>
  <c r="DY852" i="68"/>
  <c r="FW871" i="68"/>
  <c r="GU852" i="68"/>
  <c r="ES852" i="68"/>
  <c r="FM852" i="68"/>
  <c r="HG852" i="68"/>
  <c r="AT836" i="68"/>
  <c r="AX836" i="68" s="1"/>
  <c r="CR840" i="68"/>
  <c r="FC840" i="68"/>
  <c r="FD871" i="68"/>
  <c r="GH871" i="68"/>
  <c r="FN871" i="68"/>
  <c r="EJ871" i="68"/>
  <c r="GV871" i="68"/>
  <c r="FX871" i="68"/>
  <c r="ET871" i="68"/>
  <c r="DZ871" i="68"/>
  <c r="FX852" i="68"/>
  <c r="GH852" i="68"/>
  <c r="DZ852" i="68"/>
  <c r="GV852" i="68"/>
  <c r="EJ852" i="68"/>
  <c r="HH852" i="68"/>
  <c r="ET852" i="68"/>
  <c r="FN852" i="68"/>
  <c r="FD852" i="68"/>
  <c r="W836" i="68"/>
  <c r="AY836" i="68" s="1"/>
  <c r="BI845" i="68"/>
  <c r="BI846" i="68"/>
  <c r="CG840" i="68"/>
  <c r="CS840" i="68"/>
  <c r="DE846" i="68"/>
  <c r="DE845" i="68"/>
  <c r="ER840" i="68"/>
  <c r="FD840" i="68"/>
  <c r="Y836" i="68"/>
  <c r="CH840" i="68"/>
  <c r="ES840" i="68"/>
  <c r="ED852" i="68"/>
  <c r="FP871" i="68"/>
  <c r="EL871" i="68"/>
  <c r="GX871" i="68"/>
  <c r="FZ871" i="68"/>
  <c r="EV871" i="68"/>
  <c r="EB871" i="68"/>
  <c r="GJ852" i="68"/>
  <c r="EB852" i="68"/>
  <c r="GX852" i="68"/>
  <c r="EL852" i="68"/>
  <c r="GJ871" i="68"/>
  <c r="HJ852" i="68"/>
  <c r="EV852" i="68"/>
  <c r="FF852" i="68"/>
  <c r="FF871" i="68"/>
  <c r="FP852" i="68"/>
  <c r="Z836" i="68"/>
  <c r="AY840" i="68"/>
  <c r="BW840" i="68"/>
  <c r="CI840" i="68"/>
  <c r="CU840" i="68"/>
  <c r="DG840" i="68"/>
  <c r="EH840" i="68"/>
  <c r="ET840" i="68"/>
  <c r="FF840" i="68"/>
  <c r="FR840" i="68"/>
  <c r="GT840" i="68"/>
  <c r="DO843" i="68"/>
  <c r="AA836" i="68"/>
  <c r="BX840" i="68"/>
  <c r="EI840" i="68"/>
  <c r="GU840" i="68"/>
  <c r="BG842" i="68"/>
  <c r="BG843" i="68"/>
  <c r="EB844" i="68" s="1"/>
  <c r="DE848" i="68"/>
  <c r="EI852" i="68"/>
  <c r="Y834" i="68"/>
  <c r="AB836" i="68"/>
  <c r="AK840" i="68"/>
  <c r="BR845" i="68" s="1"/>
  <c r="BM840" i="68"/>
  <c r="BY840" i="68"/>
  <c r="CK840" i="68"/>
  <c r="CW840" i="68"/>
  <c r="DX840" i="68"/>
  <c r="EJ840" i="68"/>
  <c r="EV840" i="68"/>
  <c r="GF840" i="68"/>
  <c r="GV840" i="68"/>
  <c r="DQ843" i="68"/>
  <c r="DS876" i="68"/>
  <c r="GO845" i="68"/>
  <c r="GZ845" i="68" s="1"/>
  <c r="GL845" i="68"/>
  <c r="FB852" i="68"/>
  <c r="AC836" i="68"/>
  <c r="BN840" i="68"/>
  <c r="DY840" i="68"/>
  <c r="GG840" i="68"/>
  <c r="BG841" i="68"/>
  <c r="BI843" i="68"/>
  <c r="BG846" i="68"/>
  <c r="FC852" i="68"/>
  <c r="GB871" i="68"/>
  <c r="DT871" i="68"/>
  <c r="FR871" i="68"/>
  <c r="EX871" i="68"/>
  <c r="ED871" i="68"/>
  <c r="EN871" i="68"/>
  <c r="HB852" i="68"/>
  <c r="EN852" i="68"/>
  <c r="GP871" i="68"/>
  <c r="EX852" i="68"/>
  <c r="FH852" i="68"/>
  <c r="FR852" i="68"/>
  <c r="FH871" i="68"/>
  <c r="DT852" i="68"/>
  <c r="GP852" i="68"/>
  <c r="GB852" i="68"/>
  <c r="AD836" i="68"/>
  <c r="BC840" i="68"/>
  <c r="BO840" i="68"/>
  <c r="CA840" i="68"/>
  <c r="CM840" i="68"/>
  <c r="DK840" i="68"/>
  <c r="DZ840" i="68"/>
  <c r="EL840" i="68"/>
  <c r="EX840" i="68"/>
  <c r="FV840" i="68"/>
  <c r="GH840" i="68"/>
  <c r="GX840" i="68"/>
  <c r="AE836" i="68"/>
  <c r="BD840" i="68"/>
  <c r="DL840" i="68"/>
  <c r="FW840" i="68"/>
  <c r="DC843" i="68"/>
  <c r="BI848" i="68"/>
  <c r="FZ852" i="68"/>
  <c r="AC834" i="68"/>
  <c r="AO840" i="68"/>
  <c r="BE840" i="68"/>
  <c r="BQ840" i="68"/>
  <c r="CC840" i="68"/>
  <c r="DA840" i="68"/>
  <c r="DM840" i="68"/>
  <c r="EB840" i="68"/>
  <c r="EN840" i="68"/>
  <c r="FL840" i="68"/>
  <c r="FX840" i="68"/>
  <c r="GJ840" i="68"/>
  <c r="DS872" i="68"/>
  <c r="DS879" i="68"/>
  <c r="GO848" i="68"/>
  <c r="GZ848" i="68" s="1"/>
  <c r="DE847" i="68"/>
  <c r="FZ848" i="68" s="1"/>
  <c r="HK855" i="68"/>
  <c r="HJ855" i="68"/>
  <c r="HI855" i="68"/>
  <c r="HH855" i="68"/>
  <c r="HB855" i="68"/>
  <c r="HL855" i="68" s="1"/>
  <c r="HD855" i="68"/>
  <c r="HC855" i="68"/>
  <c r="HG859" i="68"/>
  <c r="HE859" i="68"/>
  <c r="HD859" i="68"/>
  <c r="HC859" i="68"/>
  <c r="HB859" i="68"/>
  <c r="HL859" i="68" s="1"/>
  <c r="HJ859" i="68"/>
  <c r="HH859" i="68"/>
  <c r="HI859" i="68"/>
  <c r="HF855" i="68"/>
  <c r="HG855" i="68"/>
  <c r="DS846" i="68"/>
  <c r="GO856" i="68"/>
  <c r="GZ856" i="68" s="1"/>
  <c r="HB857" i="68"/>
  <c r="HL857" i="68" s="1"/>
  <c r="HK857" i="68"/>
  <c r="HJ857" i="68"/>
  <c r="HI857" i="68"/>
  <c r="HD857" i="68"/>
  <c r="H873" i="68"/>
  <c r="HH860" i="68"/>
  <c r="HG860" i="68"/>
  <c r="HI860" i="68"/>
  <c r="HF860" i="68"/>
  <c r="HE860" i="68"/>
  <c r="HD860" i="68"/>
  <c r="HC860" i="68"/>
  <c r="HB860" i="68"/>
  <c r="HL860" i="68" s="1"/>
  <c r="HK860" i="68"/>
  <c r="HC857" i="68"/>
  <c r="HF858" i="68"/>
  <c r="HI858" i="68"/>
  <c r="HH858" i="68"/>
  <c r="HG858" i="68"/>
  <c r="HE858" i="68"/>
  <c r="HD858" i="68"/>
  <c r="HC858" i="68"/>
  <c r="HK858" i="68"/>
  <c r="HE857" i="68"/>
  <c r="HB858" i="68"/>
  <c r="HF857" i="68"/>
  <c r="HJ858" i="68"/>
  <c r="HG857" i="68"/>
  <c r="GL859" i="68"/>
  <c r="GL857" i="68"/>
  <c r="FI792" i="68"/>
  <c r="FS792" i="68"/>
  <c r="GC792" i="68"/>
  <c r="DU792" i="68"/>
  <c r="GQ792" i="68"/>
  <c r="EE792" i="68"/>
  <c r="EO792" i="68"/>
  <c r="FI773" i="68"/>
  <c r="FS773" i="68"/>
  <c r="EY792" i="68"/>
  <c r="GQ773" i="68"/>
  <c r="EE773" i="68"/>
  <c r="HC773" i="68"/>
  <c r="EO773" i="68"/>
  <c r="EY773" i="68"/>
  <c r="GC773" i="68"/>
  <c r="DU773" i="68"/>
  <c r="FI761" i="68"/>
  <c r="CX761" i="68"/>
  <c r="AL761" i="68"/>
  <c r="Z755" i="68"/>
  <c r="FS761" i="68"/>
  <c r="DH761" i="68"/>
  <c r="AZ761" i="68"/>
  <c r="GC761" i="68"/>
  <c r="DU761" i="68"/>
  <c r="BJ761" i="68"/>
  <c r="GQ761" i="68"/>
  <c r="EE761" i="68"/>
  <c r="BT761" i="68"/>
  <c r="EO761" i="68"/>
  <c r="CD761" i="68"/>
  <c r="EY761" i="68"/>
  <c r="CN761" i="68"/>
  <c r="AT757" i="68"/>
  <c r="AX757" i="68" s="1"/>
  <c r="V757" i="68"/>
  <c r="FU792" i="68"/>
  <c r="GE792" i="68"/>
  <c r="DW792" i="68"/>
  <c r="GS792" i="68"/>
  <c r="EG792" i="68"/>
  <c r="EQ792" i="68"/>
  <c r="FA792" i="68"/>
  <c r="FU773" i="68"/>
  <c r="GE773" i="68"/>
  <c r="DW773" i="68"/>
  <c r="FK792" i="68"/>
  <c r="HE773" i="68"/>
  <c r="EQ773" i="68"/>
  <c r="FA773" i="68"/>
  <c r="FK773" i="68"/>
  <c r="GS773" i="68"/>
  <c r="EG773" i="68"/>
  <c r="FU761" i="68"/>
  <c r="DJ761" i="68"/>
  <c r="BB761" i="68"/>
  <c r="GE761" i="68"/>
  <c r="DW761" i="68"/>
  <c r="BL761" i="68"/>
  <c r="GS761" i="68"/>
  <c r="EG761" i="68"/>
  <c r="BV761" i="68"/>
  <c r="EQ761" i="68"/>
  <c r="CF761" i="68"/>
  <c r="FA761" i="68"/>
  <c r="CP761" i="68"/>
  <c r="FK761" i="68"/>
  <c r="CZ761" i="68"/>
  <c r="AN761" i="68"/>
  <c r="AB755" i="68"/>
  <c r="FH792" i="68"/>
  <c r="FR792" i="68"/>
  <c r="GB792" i="68"/>
  <c r="DT792" i="68"/>
  <c r="GP792" i="68"/>
  <c r="ED792" i="68"/>
  <c r="EN792" i="68"/>
  <c r="FH773" i="68"/>
  <c r="FR773" i="68"/>
  <c r="GB773" i="68"/>
  <c r="DT773" i="68"/>
  <c r="EX792" i="68"/>
  <c r="GP773" i="68"/>
  <c r="HB773" i="68"/>
  <c r="EN773" i="68"/>
  <c r="EX773" i="68"/>
  <c r="ED773" i="68"/>
  <c r="EN761" i="68"/>
  <c r="FH761" i="68"/>
  <c r="CW761" i="68"/>
  <c r="AK761" i="68"/>
  <c r="DA765" i="68" s="1"/>
  <c r="Y755" i="68"/>
  <c r="FR761" i="68"/>
  <c r="DG761" i="68"/>
  <c r="AY761" i="68"/>
  <c r="GB761" i="68"/>
  <c r="DT761" i="68"/>
  <c r="BI761" i="68"/>
  <c r="GP761" i="68"/>
  <c r="ED761" i="68"/>
  <c r="BS761" i="68"/>
  <c r="CC761" i="68"/>
  <c r="EX761" i="68"/>
  <c r="CM761" i="68"/>
  <c r="GV792" i="68"/>
  <c r="EJ792" i="68"/>
  <c r="ET792" i="68"/>
  <c r="FD792" i="68"/>
  <c r="FN792" i="68"/>
  <c r="FX792" i="68"/>
  <c r="GH792" i="68"/>
  <c r="GV773" i="68"/>
  <c r="EJ773" i="68"/>
  <c r="HH773" i="68"/>
  <c r="ET773" i="68"/>
  <c r="FD773" i="68"/>
  <c r="FX773" i="68"/>
  <c r="DZ792" i="68"/>
  <c r="GH773" i="68"/>
  <c r="DZ773" i="68"/>
  <c r="FN773" i="68"/>
  <c r="BE761" i="68"/>
  <c r="GV761" i="68"/>
  <c r="EJ761" i="68"/>
  <c r="BY761" i="68"/>
  <c r="ET761" i="68"/>
  <c r="CI761" i="68"/>
  <c r="FD761" i="68"/>
  <c r="CS761" i="68"/>
  <c r="FN761" i="68"/>
  <c r="DC761" i="68"/>
  <c r="AQ761" i="68"/>
  <c r="AE755" i="68"/>
  <c r="DM761" i="68"/>
  <c r="FX761" i="68"/>
  <c r="GH761" i="68"/>
  <c r="DZ761" i="68"/>
  <c r="BO761" i="68"/>
  <c r="BF756" i="68"/>
  <c r="AY762" i="68"/>
  <c r="AZ756" i="68"/>
  <c r="BA756" i="68" s="1"/>
  <c r="BB756" i="68" s="1"/>
  <c r="BC756" i="68" s="1"/>
  <c r="BD756" i="68" s="1"/>
  <c r="BE756" i="68" s="1"/>
  <c r="AA755" i="68"/>
  <c r="AM761" i="68"/>
  <c r="BC761" i="68"/>
  <c r="CA761" i="68"/>
  <c r="CY761" i="68"/>
  <c r="DK761" i="68"/>
  <c r="EL761" i="68"/>
  <c r="FJ761" i="68"/>
  <c r="GX761" i="68"/>
  <c r="DA769" i="68"/>
  <c r="DA768" i="68"/>
  <c r="FV769" i="68" s="1"/>
  <c r="DA764" i="68"/>
  <c r="BD761" i="68"/>
  <c r="BP761" i="68"/>
  <c r="CB761" i="68"/>
  <c r="DL761" i="68"/>
  <c r="EA761" i="68"/>
  <c r="EM761" i="68"/>
  <c r="FW761" i="68"/>
  <c r="GI761" i="68"/>
  <c r="GY761" i="68"/>
  <c r="GL762" i="68"/>
  <c r="AD755" i="68"/>
  <c r="AP761" i="68"/>
  <c r="BF761" i="68"/>
  <c r="BR761" i="68"/>
  <c r="DB761" i="68"/>
  <c r="DN761" i="68"/>
  <c r="EC761" i="68"/>
  <c r="FY761" i="68"/>
  <c r="GK761" i="68"/>
  <c r="AL763" i="68"/>
  <c r="GF792" i="68"/>
  <c r="DX792" i="68"/>
  <c r="GT792" i="68"/>
  <c r="EH792" i="68"/>
  <c r="ER792" i="68"/>
  <c r="FB792" i="68"/>
  <c r="FL792" i="68"/>
  <c r="GF773" i="68"/>
  <c r="DX773" i="68"/>
  <c r="FV792" i="68"/>
  <c r="GT773" i="68"/>
  <c r="EH773" i="68"/>
  <c r="HF773" i="68"/>
  <c r="ER773" i="68"/>
  <c r="FL773" i="68"/>
  <c r="FV773" i="68"/>
  <c r="BG769" i="68"/>
  <c r="BG765" i="68"/>
  <c r="CE761" i="68"/>
  <c r="CQ761" i="68"/>
  <c r="DO768" i="68"/>
  <c r="DO764" i="68"/>
  <c r="DO765" i="68"/>
  <c r="DO766" i="68"/>
  <c r="DO767" i="68"/>
  <c r="FB761" i="68"/>
  <c r="FT792" i="68"/>
  <c r="GD792" i="68"/>
  <c r="DV792" i="68"/>
  <c r="GR792" i="68"/>
  <c r="EF792" i="68"/>
  <c r="EP792" i="68"/>
  <c r="EZ792" i="68"/>
  <c r="FT773" i="68"/>
  <c r="GD773" i="68"/>
  <c r="DV773" i="68"/>
  <c r="FJ792" i="68"/>
  <c r="GR773" i="68"/>
  <c r="EF773" i="68"/>
  <c r="HD773" i="68"/>
  <c r="EZ773" i="68"/>
  <c r="EP773" i="68"/>
  <c r="FJ773" i="68"/>
  <c r="GG792" i="68"/>
  <c r="DY792" i="68"/>
  <c r="GU792" i="68"/>
  <c r="EI792" i="68"/>
  <c r="ES792" i="68"/>
  <c r="FC792" i="68"/>
  <c r="FM792" i="68"/>
  <c r="GG773" i="68"/>
  <c r="DY773" i="68"/>
  <c r="FW792" i="68"/>
  <c r="GU773" i="68"/>
  <c r="EI773" i="68"/>
  <c r="FC773" i="68"/>
  <c r="FM773" i="68"/>
  <c r="FW773" i="68"/>
  <c r="HG773" i="68"/>
  <c r="ES773" i="68"/>
  <c r="AR761" i="68"/>
  <c r="BH761" i="68"/>
  <c r="CR761" i="68"/>
  <c r="DD761" i="68"/>
  <c r="DP761" i="68"/>
  <c r="FC761" i="68"/>
  <c r="GA761" i="68"/>
  <c r="AN763" i="68"/>
  <c r="CO761" i="68"/>
  <c r="AG755" i="68"/>
  <c r="AS761" i="68"/>
  <c r="BU761" i="68"/>
  <c r="CG761" i="68"/>
  <c r="DE761" i="68"/>
  <c r="EF761" i="68"/>
  <c r="ER761" i="68"/>
  <c r="GR761" i="68"/>
  <c r="AO763" i="68"/>
  <c r="GW792" i="68"/>
  <c r="EK792" i="68"/>
  <c r="EU792" i="68"/>
  <c r="FE792" i="68"/>
  <c r="FO792" i="68"/>
  <c r="FY792" i="68"/>
  <c r="GW773" i="68"/>
  <c r="EK773" i="68"/>
  <c r="HI773" i="68"/>
  <c r="EU773" i="68"/>
  <c r="FO773" i="68"/>
  <c r="FY773" i="68"/>
  <c r="EA792" i="68"/>
  <c r="GI773" i="68"/>
  <c r="EA773" i="68"/>
  <c r="GI792" i="68"/>
  <c r="FE773" i="68"/>
  <c r="AH755" i="68"/>
  <c r="AT761" i="68"/>
  <c r="CH761" i="68"/>
  <c r="CT761" i="68"/>
  <c r="DF761" i="68"/>
  <c r="ES761" i="68"/>
  <c r="FE761" i="68"/>
  <c r="AP763" i="68"/>
  <c r="DA767" i="68"/>
  <c r="BQ768" i="68"/>
  <c r="EL769" i="68" s="1"/>
  <c r="BQ769" i="68"/>
  <c r="BQ764" i="68"/>
  <c r="BQ765" i="68"/>
  <c r="BQ766" i="68"/>
  <c r="EZ761" i="68"/>
  <c r="EV792" i="68"/>
  <c r="FF792" i="68"/>
  <c r="FP792" i="68"/>
  <c r="FZ792" i="68"/>
  <c r="GJ792" i="68"/>
  <c r="EB792" i="68"/>
  <c r="HJ773" i="68"/>
  <c r="EV773" i="68"/>
  <c r="FF773" i="68"/>
  <c r="FP773" i="68"/>
  <c r="FZ773" i="68"/>
  <c r="EL792" i="68"/>
  <c r="GJ773" i="68"/>
  <c r="EB773" i="68"/>
  <c r="GX792" i="68"/>
  <c r="GX773" i="68"/>
  <c r="EL773" i="68"/>
  <c r="BK761" i="68"/>
  <c r="BW761" i="68"/>
  <c r="CU761" i="68"/>
  <c r="DV761" i="68"/>
  <c r="GO793" i="68" s="1"/>
  <c r="EH761" i="68"/>
  <c r="FF761" i="68"/>
  <c r="GD761" i="68"/>
  <c r="GT761" i="68"/>
  <c r="AQ763" i="68"/>
  <c r="EW792" i="68"/>
  <c r="FG792" i="68"/>
  <c r="FQ792" i="68"/>
  <c r="GA792" i="68"/>
  <c r="GK792" i="68"/>
  <c r="EC792" i="68"/>
  <c r="HK773" i="68"/>
  <c r="EW773" i="68"/>
  <c r="FG773" i="68"/>
  <c r="GA773" i="68"/>
  <c r="EM792" i="68"/>
  <c r="GK773" i="68"/>
  <c r="EC773" i="68"/>
  <c r="GY792" i="68"/>
  <c r="GY773" i="68"/>
  <c r="EM773" i="68"/>
  <c r="FQ773" i="68"/>
  <c r="BX761" i="68"/>
  <c r="CJ761" i="68"/>
  <c r="CV761" i="68"/>
  <c r="EI761" i="68"/>
  <c r="EU761" i="68"/>
  <c r="FG761" i="68"/>
  <c r="GU761" i="68"/>
  <c r="BQ762" i="68"/>
  <c r="DA762" i="68"/>
  <c r="AR763" i="68"/>
  <c r="FB773" i="68"/>
  <c r="BA761" i="68"/>
  <c r="BM761" i="68"/>
  <c r="CK761" i="68"/>
  <c r="DI761" i="68"/>
  <c r="DX761" i="68"/>
  <c r="EV761" i="68"/>
  <c r="FT761" i="68"/>
  <c r="GF761" i="68"/>
  <c r="AS763" i="68"/>
  <c r="BN761" i="68"/>
  <c r="BZ761" i="68"/>
  <c r="CL761" i="68"/>
  <c r="DY761" i="68"/>
  <c r="EK761" i="68"/>
  <c r="EW761" i="68"/>
  <c r="GG761" i="68"/>
  <c r="GW761" i="68"/>
  <c r="BG762" i="68"/>
  <c r="DO762" i="68"/>
  <c r="DS797" i="68"/>
  <c r="GO766" i="68"/>
  <c r="GZ766" i="68" s="1"/>
  <c r="GL766" i="68"/>
  <c r="DS800" i="68"/>
  <c r="GO769" i="68"/>
  <c r="GZ769" i="68" s="1"/>
  <c r="GL769" i="68"/>
  <c r="HK781" i="68"/>
  <c r="HJ781" i="68"/>
  <c r="HI781" i="68"/>
  <c r="HH781" i="68"/>
  <c r="HG781" i="68"/>
  <c r="HF781" i="68"/>
  <c r="HE781" i="68"/>
  <c r="HD781" i="68"/>
  <c r="HC781" i="68"/>
  <c r="HB781" i="68"/>
  <c r="HL781" i="68" s="1"/>
  <c r="DS768" i="68"/>
  <c r="HJ779" i="68"/>
  <c r="HI779" i="68"/>
  <c r="HH779" i="68"/>
  <c r="HG779" i="68"/>
  <c r="HF779" i="68"/>
  <c r="HE779" i="68"/>
  <c r="HD779" i="68"/>
  <c r="HC779" i="68"/>
  <c r="HB779" i="68"/>
  <c r="HL779" i="68" s="1"/>
  <c r="HK779" i="68"/>
  <c r="DS767" i="68"/>
  <c r="DQ766" i="68"/>
  <c r="HC776" i="68"/>
  <c r="HB776" i="68"/>
  <c r="HK776" i="68"/>
  <c r="HJ776" i="68"/>
  <c r="HI776" i="68"/>
  <c r="HH776" i="68"/>
  <c r="HG776" i="68"/>
  <c r="HF776" i="68"/>
  <c r="HE776" i="68"/>
  <c r="HE778" i="68"/>
  <c r="HD778" i="68"/>
  <c r="HC778" i="68"/>
  <c r="HB778" i="68"/>
  <c r="HK778" i="68"/>
  <c r="HJ778" i="68"/>
  <c r="HI778" i="68"/>
  <c r="HH778" i="68"/>
  <c r="HG778" i="68"/>
  <c r="DS765" i="68"/>
  <c r="HD776" i="68"/>
  <c r="HD777" i="68"/>
  <c r="HC777" i="68"/>
  <c r="HB777" i="68"/>
  <c r="HK777" i="68"/>
  <c r="HJ777" i="68"/>
  <c r="HI777" i="68"/>
  <c r="HH777" i="68"/>
  <c r="HG777" i="68"/>
  <c r="HF777" i="68"/>
  <c r="HK780" i="68"/>
  <c r="HJ780" i="68"/>
  <c r="HI780" i="68"/>
  <c r="HH780" i="68"/>
  <c r="HG780" i="68"/>
  <c r="HF780" i="68"/>
  <c r="HE780" i="68"/>
  <c r="HD780" i="68"/>
  <c r="HC780" i="68"/>
  <c r="HB780" i="68"/>
  <c r="GL781" i="68"/>
  <c r="H794" i="68"/>
  <c r="GL779" i="68"/>
  <c r="CF689" i="68"/>
  <c r="FA690" i="68" s="1"/>
  <c r="CF690" i="68"/>
  <c r="CF688" i="68"/>
  <c r="FA689" i="68" s="1"/>
  <c r="CF686" i="68"/>
  <c r="CF685" i="68"/>
  <c r="CF687" i="68"/>
  <c r="FA688" i="68" s="1"/>
  <c r="GB713" i="68"/>
  <c r="DT713" i="68"/>
  <c r="FH713" i="68"/>
  <c r="EN713" i="68"/>
  <c r="GP713" i="68"/>
  <c r="ED713" i="68"/>
  <c r="FR694" i="68"/>
  <c r="GB694" i="68"/>
  <c r="DT694" i="68"/>
  <c r="FR713" i="68"/>
  <c r="GP694" i="68"/>
  <c r="ED694" i="68"/>
  <c r="HB694" i="68"/>
  <c r="EN694" i="68"/>
  <c r="EX713" i="68"/>
  <c r="FH694" i="68"/>
  <c r="EX694" i="68"/>
  <c r="GP682" i="68"/>
  <c r="ED682" i="68"/>
  <c r="BS682" i="68"/>
  <c r="EN682" i="68"/>
  <c r="CC682" i="68"/>
  <c r="EX682" i="68"/>
  <c r="CM682" i="68"/>
  <c r="DT682" i="68"/>
  <c r="FH682" i="68"/>
  <c r="CW682" i="68"/>
  <c r="AK682" i="68"/>
  <c r="Y676" i="68"/>
  <c r="BI682" i="68"/>
  <c r="FR682" i="68"/>
  <c r="DG682" i="68"/>
  <c r="AY682" i="68"/>
  <c r="GB682" i="68"/>
  <c r="ES713" i="68"/>
  <c r="FC713" i="68"/>
  <c r="FM713" i="68"/>
  <c r="DY713" i="68"/>
  <c r="GU713" i="68"/>
  <c r="FW713" i="68"/>
  <c r="EI713" i="68"/>
  <c r="GG713" i="68"/>
  <c r="HG694" i="68"/>
  <c r="ES694" i="68"/>
  <c r="FC694" i="68"/>
  <c r="FW694" i="68"/>
  <c r="FM694" i="68"/>
  <c r="GU694" i="68"/>
  <c r="EI694" i="68"/>
  <c r="DY694" i="68"/>
  <c r="FM682" i="68"/>
  <c r="DB682" i="68"/>
  <c r="AP682" i="68"/>
  <c r="AD676" i="68"/>
  <c r="FW682" i="68"/>
  <c r="DL682" i="68"/>
  <c r="BD682" i="68"/>
  <c r="GG682" i="68"/>
  <c r="DY682" i="68"/>
  <c r="BN682" i="68"/>
  <c r="FC682" i="68"/>
  <c r="GU682" i="68"/>
  <c r="EI682" i="68"/>
  <c r="BX682" i="68"/>
  <c r="GG694" i="68"/>
  <c r="ES682" i="68"/>
  <c r="CH682" i="68"/>
  <c r="CR682" i="68"/>
  <c r="BU685" i="68"/>
  <c r="FQ713" i="68"/>
  <c r="GA713" i="68"/>
  <c r="GK713" i="68"/>
  <c r="EC713" i="68"/>
  <c r="FG713" i="68"/>
  <c r="EM713" i="68"/>
  <c r="EW713" i="68"/>
  <c r="FQ694" i="68"/>
  <c r="GA694" i="68"/>
  <c r="GY694" i="68"/>
  <c r="EM694" i="68"/>
  <c r="GY713" i="68"/>
  <c r="GK694" i="68"/>
  <c r="EC694" i="68"/>
  <c r="HK694" i="68"/>
  <c r="EW694" i="68"/>
  <c r="GK682" i="68"/>
  <c r="EC682" i="68"/>
  <c r="BR682" i="68"/>
  <c r="GY682" i="68"/>
  <c r="EM682" i="68"/>
  <c r="CB682" i="68"/>
  <c r="DP682" i="68"/>
  <c r="EW682" i="68"/>
  <c r="CL682" i="68"/>
  <c r="BH682" i="68"/>
  <c r="GA682" i="68"/>
  <c r="FG682" i="68"/>
  <c r="CV682" i="68"/>
  <c r="FQ682" i="68"/>
  <c r="DF682" i="68"/>
  <c r="AT682" i="68"/>
  <c r="AH676" i="68"/>
  <c r="FG694" i="68"/>
  <c r="GS713" i="68"/>
  <c r="EG713" i="68"/>
  <c r="EQ713" i="68"/>
  <c r="FA713" i="68"/>
  <c r="DW713" i="68"/>
  <c r="FU713" i="68"/>
  <c r="GS694" i="68"/>
  <c r="EG694" i="68"/>
  <c r="GE713" i="68"/>
  <c r="HE694" i="68"/>
  <c r="EQ694" i="68"/>
  <c r="FK713" i="68"/>
  <c r="FK694" i="68"/>
  <c r="FA694" i="68"/>
  <c r="GE694" i="68"/>
  <c r="DW694" i="68"/>
  <c r="FA682" i="68"/>
  <c r="CP682" i="68"/>
  <c r="FK682" i="68"/>
  <c r="CZ682" i="68"/>
  <c r="AN682" i="68"/>
  <c r="AB676" i="68"/>
  <c r="FU682" i="68"/>
  <c r="DJ682" i="68"/>
  <c r="BB682" i="68"/>
  <c r="GE682" i="68"/>
  <c r="DW682" i="68"/>
  <c r="BL682" i="68"/>
  <c r="FU694" i="68"/>
  <c r="GS682" i="68"/>
  <c r="EG682" i="68"/>
  <c r="BV682" i="68"/>
  <c r="EQ682" i="68"/>
  <c r="ER713" i="68"/>
  <c r="DX713" i="68"/>
  <c r="GT713" i="68"/>
  <c r="FV713" i="68"/>
  <c r="FB713" i="68"/>
  <c r="EH713" i="68"/>
  <c r="GT694" i="68"/>
  <c r="EH694" i="68"/>
  <c r="GF713" i="68"/>
  <c r="HF694" i="68"/>
  <c r="ER694" i="68"/>
  <c r="FB694" i="68"/>
  <c r="FL713" i="68"/>
  <c r="FL694" i="68"/>
  <c r="GF694" i="68"/>
  <c r="DX694" i="68"/>
  <c r="FV694" i="68"/>
  <c r="FB682" i="68"/>
  <c r="CQ682" i="68"/>
  <c r="ER682" i="68"/>
  <c r="CG682" i="68"/>
  <c r="FL682" i="68"/>
  <c r="DA682" i="68"/>
  <c r="AO682" i="68"/>
  <c r="AC676" i="68"/>
  <c r="FV682" i="68"/>
  <c r="DK682" i="68"/>
  <c r="BC682" i="68"/>
  <c r="GF682" i="68"/>
  <c r="DX682" i="68"/>
  <c r="BM682" i="68"/>
  <c r="GT682" i="68"/>
  <c r="EH682" i="68"/>
  <c r="BW682" i="68"/>
  <c r="DS695" i="68"/>
  <c r="AX683" i="68"/>
  <c r="AY677" i="68"/>
  <c r="BT685" i="68"/>
  <c r="FE713" i="68"/>
  <c r="FO713" i="68"/>
  <c r="FY713" i="68"/>
  <c r="GW713" i="68"/>
  <c r="EK713" i="68"/>
  <c r="GI713" i="68"/>
  <c r="FE694" i="68"/>
  <c r="EA713" i="68"/>
  <c r="FO694" i="68"/>
  <c r="GI694" i="68"/>
  <c r="EA694" i="68"/>
  <c r="GW694" i="68"/>
  <c r="EK694" i="68"/>
  <c r="FY694" i="68"/>
  <c r="HI694" i="68"/>
  <c r="EU694" i="68"/>
  <c r="FO682" i="68"/>
  <c r="FY682" i="68"/>
  <c r="DN682" i="68"/>
  <c r="BF682" i="68"/>
  <c r="GI682" i="68"/>
  <c r="EA682" i="68"/>
  <c r="BP682" i="68"/>
  <c r="GW682" i="68"/>
  <c r="EK682" i="68"/>
  <c r="BZ682" i="68"/>
  <c r="DD682" i="68"/>
  <c r="EU682" i="68"/>
  <c r="CJ682" i="68"/>
  <c r="FE682" i="68"/>
  <c r="CT682" i="68"/>
  <c r="EU713" i="68"/>
  <c r="FP713" i="68"/>
  <c r="FZ713" i="68"/>
  <c r="FF713" i="68"/>
  <c r="EL713" i="68"/>
  <c r="GJ713" i="68"/>
  <c r="FF694" i="68"/>
  <c r="EB713" i="68"/>
  <c r="FP694" i="68"/>
  <c r="FZ694" i="68"/>
  <c r="GJ694" i="68"/>
  <c r="EB694" i="68"/>
  <c r="EL694" i="68"/>
  <c r="GX713" i="68"/>
  <c r="EV713" i="68"/>
  <c r="HJ694" i="68"/>
  <c r="EV694" i="68"/>
  <c r="FZ682" i="68"/>
  <c r="DO682" i="68"/>
  <c r="BG682" i="68"/>
  <c r="AG676" i="68"/>
  <c r="GJ682" i="68"/>
  <c r="EB682" i="68"/>
  <c r="BQ682" i="68"/>
  <c r="AS682" i="68"/>
  <c r="GX682" i="68"/>
  <c r="EL682" i="68"/>
  <c r="CA682" i="68"/>
  <c r="FP682" i="68"/>
  <c r="EV682" i="68"/>
  <c r="CK682" i="68"/>
  <c r="GX694" i="68"/>
  <c r="FF682" i="68"/>
  <c r="CU682" i="68"/>
  <c r="DE682" i="68"/>
  <c r="AR682" i="68"/>
  <c r="FD713" i="68"/>
  <c r="GV713" i="68"/>
  <c r="FX713" i="68"/>
  <c r="EJ713" i="68"/>
  <c r="FN713" i="68"/>
  <c r="GH713" i="68"/>
  <c r="HH694" i="68"/>
  <c r="ET694" i="68"/>
  <c r="FD694" i="68"/>
  <c r="DZ713" i="68"/>
  <c r="FN694" i="68"/>
  <c r="FX694" i="68"/>
  <c r="GV694" i="68"/>
  <c r="EJ694" i="68"/>
  <c r="GH694" i="68"/>
  <c r="ET713" i="68"/>
  <c r="BJ682" i="68"/>
  <c r="DU682" i="68"/>
  <c r="GC682" i="68"/>
  <c r="FT714" i="68"/>
  <c r="AQ684" i="68"/>
  <c r="BU688" i="68"/>
  <c r="BK682" i="68"/>
  <c r="CI682" i="68"/>
  <c r="DV682" i="68"/>
  <c r="GR684" i="68" s="1"/>
  <c r="ET682" i="68"/>
  <c r="GD682" i="68"/>
  <c r="AR684" i="68"/>
  <c r="DS719" i="68"/>
  <c r="GO688" i="68"/>
  <c r="GZ688" i="68" s="1"/>
  <c r="HJ697" i="68"/>
  <c r="HI697" i="68"/>
  <c r="HH697" i="68"/>
  <c r="HG697" i="68"/>
  <c r="HF697" i="68"/>
  <c r="HE697" i="68"/>
  <c r="HD697" i="68"/>
  <c r="HC697" i="68"/>
  <c r="HB697" i="68"/>
  <c r="HL697" i="68" s="1"/>
  <c r="HK697" i="68"/>
  <c r="CS682" i="68"/>
  <c r="FT701" i="68"/>
  <c r="FT702" i="68"/>
  <c r="FT700" i="68"/>
  <c r="FT695" i="68"/>
  <c r="FT696" i="68"/>
  <c r="FT697" i="68"/>
  <c r="FT716" i="68" s="1"/>
  <c r="FT699" i="68"/>
  <c r="FT718" i="68" s="1"/>
  <c r="FT698" i="68"/>
  <c r="FT717" i="68" s="1"/>
  <c r="AZ682" i="68"/>
  <c r="DH682" i="68"/>
  <c r="FS682" i="68"/>
  <c r="BA682" i="68"/>
  <c r="BY682" i="68"/>
  <c r="DI682" i="68"/>
  <c r="EJ682" i="68"/>
  <c r="FT682" i="68"/>
  <c r="GV682" i="68"/>
  <c r="FT719" i="68"/>
  <c r="HB698" i="68"/>
  <c r="HL698" i="68" s="1"/>
  <c r="HK698" i="68"/>
  <c r="HJ698" i="68"/>
  <c r="HI698" i="68"/>
  <c r="HH698" i="68"/>
  <c r="HF698" i="68"/>
  <c r="HG698" i="68"/>
  <c r="HE698" i="68"/>
  <c r="HD698" i="68"/>
  <c r="HC698" i="68"/>
  <c r="CX685" i="68"/>
  <c r="CX686" i="68"/>
  <c r="CX690" i="68"/>
  <c r="CX687" i="68"/>
  <c r="CX689" i="68"/>
  <c r="BT690" i="68"/>
  <c r="BT688" i="68"/>
  <c r="EO689" i="68" s="1"/>
  <c r="BT686" i="68"/>
  <c r="EO687" i="68" s="1"/>
  <c r="BU689" i="68"/>
  <c r="EP690" i="68" s="1"/>
  <c r="BU690" i="68"/>
  <c r="BU686" i="68"/>
  <c r="EP687" i="68" s="1"/>
  <c r="AA676" i="68"/>
  <c r="AM682" i="68"/>
  <c r="BO682" i="68"/>
  <c r="CY682" i="68"/>
  <c r="DZ682" i="68"/>
  <c r="GH682" i="68"/>
  <c r="GC713" i="68"/>
  <c r="DU713" i="68"/>
  <c r="GQ713" i="68"/>
  <c r="EE713" i="68"/>
  <c r="EO713" i="68"/>
  <c r="FI713" i="68"/>
  <c r="FS713" i="68"/>
  <c r="EY713" i="68"/>
  <c r="GC694" i="68"/>
  <c r="DU694" i="68"/>
  <c r="GQ694" i="68"/>
  <c r="EE694" i="68"/>
  <c r="EY694" i="68"/>
  <c r="FS694" i="68"/>
  <c r="FI694" i="68"/>
  <c r="CN682" i="68"/>
  <c r="EY682" i="68"/>
  <c r="AK684" i="68"/>
  <c r="FD682" i="68"/>
  <c r="GR713" i="68"/>
  <c r="EF713" i="68"/>
  <c r="EP713" i="68"/>
  <c r="DV713" i="68"/>
  <c r="FT713" i="68"/>
  <c r="EZ713" i="68"/>
  <c r="GD694" i="68"/>
  <c r="DV694" i="68"/>
  <c r="GR694" i="68"/>
  <c r="EF694" i="68"/>
  <c r="GD713" i="68"/>
  <c r="HD694" i="68"/>
  <c r="EP694" i="68"/>
  <c r="EZ694" i="68"/>
  <c r="FJ713" i="68"/>
  <c r="FJ694" i="68"/>
  <c r="BE682" i="68"/>
  <c r="CO682" i="68"/>
  <c r="DM682" i="68"/>
  <c r="EZ682" i="68"/>
  <c r="FX682" i="68"/>
  <c r="DS714" i="68"/>
  <c r="AL684" i="68"/>
  <c r="DZ694" i="68"/>
  <c r="BT689" i="68"/>
  <c r="CD682" i="68"/>
  <c r="EO682" i="68"/>
  <c r="AM684" i="68"/>
  <c r="BT687" i="68"/>
  <c r="CX688" i="68"/>
  <c r="EO694" i="68"/>
  <c r="AE676" i="68"/>
  <c r="U678" i="68"/>
  <c r="AQ682" i="68"/>
  <c r="CE682" i="68"/>
  <c r="DC682" i="68"/>
  <c r="EP682" i="68"/>
  <c r="GQ684" i="68" s="1"/>
  <c r="FN682" i="68"/>
  <c r="AN684" i="68"/>
  <c r="FT715" i="68"/>
  <c r="DS717" i="68"/>
  <c r="GO686" i="68"/>
  <c r="GZ686" i="68" s="1"/>
  <c r="GL686" i="68"/>
  <c r="BU687" i="68"/>
  <c r="HF700" i="68"/>
  <c r="HJ700" i="68"/>
  <c r="HI700" i="68"/>
  <c r="HH700" i="68"/>
  <c r="HG700" i="68"/>
  <c r="HE700" i="68"/>
  <c r="HD700" i="68"/>
  <c r="HC700" i="68"/>
  <c r="HK700" i="68"/>
  <c r="HB700" i="68"/>
  <c r="DS687" i="68"/>
  <c r="GO702" i="68"/>
  <c r="GZ702" i="68" s="1"/>
  <c r="FT720" i="68"/>
  <c r="GL697" i="68"/>
  <c r="DS720" i="68"/>
  <c r="GO689" i="68"/>
  <c r="GZ689" i="68" s="1"/>
  <c r="GL689" i="68"/>
  <c r="HC699" i="68"/>
  <c r="HB699" i="68"/>
  <c r="HK699" i="68"/>
  <c r="HJ699" i="68"/>
  <c r="HI699" i="68"/>
  <c r="HG699" i="68"/>
  <c r="DS690" i="68"/>
  <c r="GO701" i="68"/>
  <c r="GZ701" i="68" s="1"/>
  <c r="HD699" i="68"/>
  <c r="H715" i="68"/>
  <c r="GS634" i="68"/>
  <c r="EG634" i="68"/>
  <c r="EQ634" i="68"/>
  <c r="FU634" i="68"/>
  <c r="FA634" i="68"/>
  <c r="DW634" i="68"/>
  <c r="FK634" i="68"/>
  <c r="HE615" i="68"/>
  <c r="EQ615" i="68"/>
  <c r="FA615" i="68"/>
  <c r="GE634" i="68"/>
  <c r="FK615" i="68"/>
  <c r="FU615" i="68"/>
  <c r="GE615" i="68"/>
  <c r="DW615" i="68"/>
  <c r="FK603" i="68"/>
  <c r="GS615" i="68"/>
  <c r="DW603" i="68"/>
  <c r="BL603" i="68"/>
  <c r="FU603" i="68"/>
  <c r="EG603" i="68"/>
  <c r="BV603" i="68"/>
  <c r="EG615" i="68"/>
  <c r="GE603" i="68"/>
  <c r="CF603" i="68"/>
  <c r="EQ603" i="68"/>
  <c r="CP603" i="68"/>
  <c r="GS603" i="68"/>
  <c r="FA603" i="68"/>
  <c r="CZ603" i="68"/>
  <c r="AN603" i="68"/>
  <c r="AB597" i="68"/>
  <c r="DJ603" i="68"/>
  <c r="BB603" i="68"/>
  <c r="FB634" i="68"/>
  <c r="FV634" i="68"/>
  <c r="DX634" i="68"/>
  <c r="FL634" i="68"/>
  <c r="EH634" i="68"/>
  <c r="HF615" i="68"/>
  <c r="ER615" i="68"/>
  <c r="GT634" i="68"/>
  <c r="FB615" i="68"/>
  <c r="ER634" i="68"/>
  <c r="GF634" i="68"/>
  <c r="FL615" i="68"/>
  <c r="FV615" i="68"/>
  <c r="GF615" i="68"/>
  <c r="DX615" i="68"/>
  <c r="GT615" i="68"/>
  <c r="EH615" i="68"/>
  <c r="FV603" i="68"/>
  <c r="BM603" i="68"/>
  <c r="EH603" i="68"/>
  <c r="BW603" i="68"/>
  <c r="DX603" i="68"/>
  <c r="GF603" i="68"/>
  <c r="CG603" i="68"/>
  <c r="ER603" i="68"/>
  <c r="CQ603" i="68"/>
  <c r="GT603" i="68"/>
  <c r="FB603" i="68"/>
  <c r="DA603" i="68"/>
  <c r="AO603" i="68"/>
  <c r="AC597" i="68"/>
  <c r="DK603" i="68"/>
  <c r="BC603" i="68"/>
  <c r="FL603" i="68"/>
  <c r="ES634" i="68"/>
  <c r="FC634" i="68"/>
  <c r="DY634" i="68"/>
  <c r="GG634" i="68"/>
  <c r="GU634" i="68"/>
  <c r="FC615" i="68"/>
  <c r="FM615" i="68"/>
  <c r="EI634" i="68"/>
  <c r="FW615" i="68"/>
  <c r="FW634" i="68"/>
  <c r="GG615" i="68"/>
  <c r="DY615" i="68"/>
  <c r="FM634" i="68"/>
  <c r="GU615" i="68"/>
  <c r="EI615" i="68"/>
  <c r="FW603" i="68"/>
  <c r="HG615" i="68"/>
  <c r="ES615" i="68"/>
  <c r="EI603" i="68"/>
  <c r="BX603" i="68"/>
  <c r="GG603" i="68"/>
  <c r="CH603" i="68"/>
  <c r="ES603" i="68"/>
  <c r="CR603" i="68"/>
  <c r="GU603" i="68"/>
  <c r="FC603" i="68"/>
  <c r="DB603" i="68"/>
  <c r="AP603" i="68"/>
  <c r="AD597" i="68"/>
  <c r="DL603" i="68"/>
  <c r="BD603" i="68"/>
  <c r="FM603" i="68"/>
  <c r="DY603" i="68"/>
  <c r="BN603" i="68"/>
  <c r="FZ634" i="68"/>
  <c r="GJ634" i="68"/>
  <c r="FF634" i="68"/>
  <c r="EL634" i="68"/>
  <c r="EV634" i="68"/>
  <c r="FP615" i="68"/>
  <c r="GX634" i="68"/>
  <c r="FZ615" i="68"/>
  <c r="GJ615" i="68"/>
  <c r="EB615" i="68"/>
  <c r="GX615" i="68"/>
  <c r="EL615" i="68"/>
  <c r="EB634" i="68"/>
  <c r="FP634" i="68"/>
  <c r="HJ615" i="68"/>
  <c r="EV615" i="68"/>
  <c r="FF615" i="68"/>
  <c r="GJ603" i="68"/>
  <c r="EV603" i="68"/>
  <c r="CU603" i="68"/>
  <c r="GX603" i="68"/>
  <c r="FF603" i="68"/>
  <c r="DE603" i="68"/>
  <c r="AS603" i="68"/>
  <c r="AG597" i="68"/>
  <c r="DO603" i="68"/>
  <c r="BG603" i="68"/>
  <c r="FP603" i="68"/>
  <c r="EB603" i="68"/>
  <c r="BQ603" i="68"/>
  <c r="CK603" i="68"/>
  <c r="FZ603" i="68"/>
  <c r="EL603" i="68"/>
  <c r="CA603" i="68"/>
  <c r="FQ634" i="68"/>
  <c r="GA634" i="68"/>
  <c r="GK634" i="68"/>
  <c r="FG634" i="68"/>
  <c r="EM634" i="68"/>
  <c r="EW634" i="68"/>
  <c r="GY634" i="68"/>
  <c r="GA615" i="68"/>
  <c r="GK615" i="68"/>
  <c r="EC615" i="68"/>
  <c r="GY615" i="68"/>
  <c r="EM615" i="68"/>
  <c r="EC634" i="68"/>
  <c r="HK615" i="68"/>
  <c r="EW615" i="68"/>
  <c r="FG615" i="68"/>
  <c r="GY603" i="68"/>
  <c r="EM603" i="68"/>
  <c r="FQ615" i="68"/>
  <c r="CV603" i="68"/>
  <c r="EW603" i="68"/>
  <c r="FG603" i="68"/>
  <c r="DF603" i="68"/>
  <c r="AT603" i="68"/>
  <c r="AH597" i="68"/>
  <c r="DP603" i="68"/>
  <c r="BH603" i="68"/>
  <c r="FQ603" i="68"/>
  <c r="EC603" i="68"/>
  <c r="BR603" i="68"/>
  <c r="GA603" i="68"/>
  <c r="CB603" i="68"/>
  <c r="CL603" i="68"/>
  <c r="GK603" i="68"/>
  <c r="BA610" i="68"/>
  <c r="DV611" i="68" s="1"/>
  <c r="BA606" i="68"/>
  <c r="BA607" i="68"/>
  <c r="BA608" i="68"/>
  <c r="DV609" i="68" s="1"/>
  <c r="BA609" i="68"/>
  <c r="DV610" i="68" s="1"/>
  <c r="DS608" i="68"/>
  <c r="DQ608" i="68"/>
  <c r="Z597" i="68"/>
  <c r="AY598" i="68"/>
  <c r="AL603" i="68"/>
  <c r="BZ603" i="68"/>
  <c r="CX603" i="68"/>
  <c r="EK603" i="68"/>
  <c r="EX603" i="68"/>
  <c r="FY603" i="68"/>
  <c r="BA604" i="68"/>
  <c r="DS635" i="68"/>
  <c r="GP634" i="68"/>
  <c r="EN634" i="68"/>
  <c r="FR634" i="68"/>
  <c r="GB634" i="68"/>
  <c r="ED634" i="68"/>
  <c r="GB615" i="68"/>
  <c r="DT615" i="68"/>
  <c r="EX634" i="68"/>
  <c r="GP615" i="68"/>
  <c r="ED615" i="68"/>
  <c r="HB615" i="68"/>
  <c r="EN615" i="68"/>
  <c r="EX615" i="68"/>
  <c r="FH615" i="68"/>
  <c r="DT634" i="68"/>
  <c r="FR615" i="68"/>
  <c r="FH634" i="68"/>
  <c r="AA597" i="68"/>
  <c r="AM603" i="68"/>
  <c r="BO607" i="68"/>
  <c r="BO608" i="68"/>
  <c r="BO611" i="68"/>
  <c r="BO609" i="68"/>
  <c r="EJ610" i="68" s="1"/>
  <c r="BO610" i="68"/>
  <c r="CM603" i="68"/>
  <c r="CY603" i="68"/>
  <c r="EZ603" i="68"/>
  <c r="BA611" i="68"/>
  <c r="BY606" i="68"/>
  <c r="BY611" i="68"/>
  <c r="BY610" i="68"/>
  <c r="BY607" i="68"/>
  <c r="BY608" i="68"/>
  <c r="ET609" i="68" s="1"/>
  <c r="BY609" i="68"/>
  <c r="ET610" i="68" s="1"/>
  <c r="GC634" i="68"/>
  <c r="DU634" i="68"/>
  <c r="GQ634" i="68"/>
  <c r="EE634" i="68"/>
  <c r="EO634" i="68"/>
  <c r="FS634" i="68"/>
  <c r="EY634" i="68"/>
  <c r="GQ615" i="68"/>
  <c r="EE615" i="68"/>
  <c r="HC615" i="68"/>
  <c r="EO615" i="68"/>
  <c r="EY615" i="68"/>
  <c r="FI615" i="68"/>
  <c r="FS615" i="68"/>
  <c r="FI634" i="68"/>
  <c r="EY603" i="68"/>
  <c r="GC615" i="68"/>
  <c r="BP603" i="68"/>
  <c r="CN603" i="68"/>
  <c r="EA603" i="68"/>
  <c r="EN603" i="68"/>
  <c r="HK620" i="68"/>
  <c r="HJ620" i="68"/>
  <c r="HH620" i="68"/>
  <c r="HE620" i="68"/>
  <c r="HF620" i="68"/>
  <c r="HD620" i="68"/>
  <c r="HC620" i="68"/>
  <c r="HB620" i="68"/>
  <c r="HI620" i="68"/>
  <c r="EP634" i="68"/>
  <c r="FT634" i="68"/>
  <c r="EZ634" i="68"/>
  <c r="GD634" i="68"/>
  <c r="EF634" i="68"/>
  <c r="FJ634" i="68"/>
  <c r="GR615" i="68"/>
  <c r="EF615" i="68"/>
  <c r="HD615" i="68"/>
  <c r="EP615" i="68"/>
  <c r="GR634" i="68"/>
  <c r="EZ615" i="68"/>
  <c r="FJ615" i="68"/>
  <c r="DV634" i="68"/>
  <c r="FT615" i="68"/>
  <c r="GD615" i="68"/>
  <c r="DV615" i="68"/>
  <c r="BE603" i="68"/>
  <c r="CC603" i="68"/>
  <c r="CO603" i="68"/>
  <c r="DM603" i="68"/>
  <c r="EO603" i="68"/>
  <c r="FO603" i="68"/>
  <c r="GB603" i="68"/>
  <c r="HG620" i="68"/>
  <c r="AK605" i="68"/>
  <c r="AT605" i="68"/>
  <c r="AR605" i="68"/>
  <c r="AP605" i="68"/>
  <c r="BF603" i="68"/>
  <c r="CD603" i="68"/>
  <c r="DN603" i="68"/>
  <c r="EP603" i="68"/>
  <c r="GC603" i="68"/>
  <c r="AE597" i="68"/>
  <c r="U599" i="68"/>
  <c r="AQ603" i="68"/>
  <c r="BS603" i="68"/>
  <c r="CE603" i="68"/>
  <c r="DC603" i="68"/>
  <c r="ED603" i="68"/>
  <c r="FD603" i="68"/>
  <c r="GD603" i="68"/>
  <c r="AL605" i="68"/>
  <c r="DU615" i="68"/>
  <c r="CW606" i="68"/>
  <c r="CW607" i="68"/>
  <c r="CW610" i="68"/>
  <c r="CW608" i="68"/>
  <c r="CW611" i="68"/>
  <c r="CW609" i="68"/>
  <c r="AF597" i="68"/>
  <c r="AR603" i="68"/>
  <c r="BT603" i="68"/>
  <c r="DD603" i="68"/>
  <c r="EE603" i="68"/>
  <c r="FE603" i="68"/>
  <c r="FR603" i="68"/>
  <c r="AM605" i="68"/>
  <c r="BO606" i="68"/>
  <c r="EJ607" i="68" s="1"/>
  <c r="FN634" i="68"/>
  <c r="DZ634" i="68"/>
  <c r="FD634" i="68"/>
  <c r="GH634" i="68"/>
  <c r="GV634" i="68"/>
  <c r="FD615" i="68"/>
  <c r="ET634" i="68"/>
  <c r="FN615" i="68"/>
  <c r="EJ634" i="68"/>
  <c r="FX615" i="68"/>
  <c r="FX634" i="68"/>
  <c r="GH615" i="68"/>
  <c r="DZ615" i="68"/>
  <c r="GV615" i="68"/>
  <c r="EJ615" i="68"/>
  <c r="HH615" i="68"/>
  <c r="ET615" i="68"/>
  <c r="BI603" i="68"/>
  <c r="BU603" i="68"/>
  <c r="CS603" i="68"/>
  <c r="DT603" i="68"/>
  <c r="EF603" i="68"/>
  <c r="FS603" i="68"/>
  <c r="AN605" i="68"/>
  <c r="FE634" i="68"/>
  <c r="FO634" i="68"/>
  <c r="EA634" i="68"/>
  <c r="GI634" i="68"/>
  <c r="EK634" i="68"/>
  <c r="GW634" i="68"/>
  <c r="FY634" i="68"/>
  <c r="EU634" i="68"/>
  <c r="FO615" i="68"/>
  <c r="FY615" i="68"/>
  <c r="GI615" i="68"/>
  <c r="EA615" i="68"/>
  <c r="GW615" i="68"/>
  <c r="EK615" i="68"/>
  <c r="HI615" i="68"/>
  <c r="EU615" i="68"/>
  <c r="GI603" i="68"/>
  <c r="FE615" i="68"/>
  <c r="BJ603" i="68"/>
  <c r="CT603" i="68"/>
  <c r="DU603" i="68"/>
  <c r="ET603" i="68"/>
  <c r="FT603" i="68"/>
  <c r="AO605" i="68"/>
  <c r="DI610" i="68"/>
  <c r="DI606" i="68"/>
  <c r="DI611" i="68"/>
  <c r="DI607" i="68"/>
  <c r="DI608" i="68"/>
  <c r="DI609" i="68"/>
  <c r="AY603" i="68"/>
  <c r="BK603" i="68"/>
  <c r="CI603" i="68"/>
  <c r="DG603" i="68"/>
  <c r="DV603" i="68"/>
  <c r="GO604" i="68" s="1"/>
  <c r="EU603" i="68"/>
  <c r="FH603" i="68"/>
  <c r="GH603" i="68"/>
  <c r="AQ605" i="68"/>
  <c r="DS609" i="68"/>
  <c r="AZ603" i="68"/>
  <c r="CJ603" i="68"/>
  <c r="DH603" i="68"/>
  <c r="FI603" i="68"/>
  <c r="AS605" i="68"/>
  <c r="DQ609" i="68"/>
  <c r="DS610" i="68"/>
  <c r="GO619" i="68"/>
  <c r="GZ619" i="68" s="1"/>
  <c r="DS607" i="68"/>
  <c r="DS642" i="68"/>
  <c r="GO611" i="68"/>
  <c r="GZ611" i="68" s="1"/>
  <c r="GL611" i="68"/>
  <c r="HJ618" i="68"/>
  <c r="HI618" i="68"/>
  <c r="HH618" i="68"/>
  <c r="HF618" i="68"/>
  <c r="HC618" i="68"/>
  <c r="HK618" i="68"/>
  <c r="HG618" i="68"/>
  <c r="HE618" i="68"/>
  <c r="HD618" i="68"/>
  <c r="HB618" i="68"/>
  <c r="HL618" i="68" s="1"/>
  <c r="GL604" i="68"/>
  <c r="GO621" i="68"/>
  <c r="GZ621" i="68" s="1"/>
  <c r="HH623" i="68"/>
  <c r="HK623" i="68"/>
  <c r="HJ623" i="68"/>
  <c r="HI623" i="68"/>
  <c r="HE623" i="68"/>
  <c r="HD623" i="68"/>
  <c r="HC623" i="68"/>
  <c r="HB623" i="68"/>
  <c r="HF623" i="68"/>
  <c r="HG623" i="68"/>
  <c r="GO622" i="68"/>
  <c r="GZ622" i="68" s="1"/>
  <c r="H636" i="68"/>
  <c r="FD555" i="68"/>
  <c r="FX555" i="68"/>
  <c r="FX536" i="68"/>
  <c r="EJ555" i="68"/>
  <c r="DZ555" i="68"/>
  <c r="GH555" i="68"/>
  <c r="GV536" i="68"/>
  <c r="FN536" i="68"/>
  <c r="FN555" i="68"/>
  <c r="DZ536" i="68"/>
  <c r="HH536" i="68"/>
  <c r="GH536" i="68"/>
  <c r="ET555" i="68"/>
  <c r="ET536" i="68"/>
  <c r="FD536" i="68"/>
  <c r="GV555" i="68"/>
  <c r="GV524" i="68"/>
  <c r="FD524" i="68"/>
  <c r="BE524" i="68"/>
  <c r="DM524" i="68"/>
  <c r="BO524" i="68"/>
  <c r="FN524" i="68"/>
  <c r="EJ536" i="68"/>
  <c r="DZ524" i="68"/>
  <c r="BY524" i="68"/>
  <c r="FX524" i="68"/>
  <c r="CI524" i="68"/>
  <c r="EJ524" i="68"/>
  <c r="CS524" i="68"/>
  <c r="GH524" i="68"/>
  <c r="ET524" i="68"/>
  <c r="DC524" i="68"/>
  <c r="AQ524" i="68"/>
  <c r="AE518" i="68"/>
  <c r="FE555" i="68"/>
  <c r="FO555" i="68"/>
  <c r="FY555" i="68"/>
  <c r="FY536" i="68"/>
  <c r="EK555" i="68"/>
  <c r="GI536" i="68"/>
  <c r="GW555" i="68"/>
  <c r="EA555" i="68"/>
  <c r="GI555" i="68"/>
  <c r="GW536" i="68"/>
  <c r="FO536" i="68"/>
  <c r="EA536" i="68"/>
  <c r="HI536" i="68"/>
  <c r="EK536" i="68"/>
  <c r="EU555" i="68"/>
  <c r="EU536" i="68"/>
  <c r="EU524" i="68"/>
  <c r="FE536" i="68"/>
  <c r="GW524" i="68"/>
  <c r="FE524" i="68"/>
  <c r="BF524" i="68"/>
  <c r="DN524" i="68"/>
  <c r="BP524" i="68"/>
  <c r="FO524" i="68"/>
  <c r="EA524" i="68"/>
  <c r="BZ524" i="68"/>
  <c r="FY524" i="68"/>
  <c r="CJ524" i="68"/>
  <c r="EK524" i="68"/>
  <c r="CT524" i="68"/>
  <c r="GI524" i="68"/>
  <c r="DD524" i="68"/>
  <c r="AR524" i="68"/>
  <c r="AF518" i="68"/>
  <c r="GE555" i="68"/>
  <c r="GS555" i="68"/>
  <c r="EG555" i="68"/>
  <c r="EQ555" i="68"/>
  <c r="FA555" i="68"/>
  <c r="FU555" i="68"/>
  <c r="EQ536" i="68"/>
  <c r="DW555" i="68"/>
  <c r="FA536" i="68"/>
  <c r="GS536" i="68"/>
  <c r="FK536" i="68"/>
  <c r="FK555" i="68"/>
  <c r="FU536" i="68"/>
  <c r="DW536" i="68"/>
  <c r="HE536" i="68"/>
  <c r="GE524" i="68"/>
  <c r="DW524" i="68"/>
  <c r="EG536" i="68"/>
  <c r="CP524" i="68"/>
  <c r="EQ524" i="68"/>
  <c r="CZ524" i="68"/>
  <c r="AN524" i="68"/>
  <c r="AB518" i="68"/>
  <c r="GS524" i="68"/>
  <c r="GE536" i="68"/>
  <c r="FA524" i="68"/>
  <c r="BB524" i="68"/>
  <c r="DJ524" i="68"/>
  <c r="BL524" i="68"/>
  <c r="FK524" i="68"/>
  <c r="BV524" i="68"/>
  <c r="FU524" i="68"/>
  <c r="EG524" i="68"/>
  <c r="CF524" i="68"/>
  <c r="CX530" i="68"/>
  <c r="GR555" i="68"/>
  <c r="EF555" i="68"/>
  <c r="EZ555" i="68"/>
  <c r="DV555" i="68"/>
  <c r="GD555" i="68"/>
  <c r="GD536" i="68"/>
  <c r="EP536" i="68"/>
  <c r="FT555" i="68"/>
  <c r="EZ536" i="68"/>
  <c r="GR536" i="68"/>
  <c r="FJ536" i="68"/>
  <c r="FJ555" i="68"/>
  <c r="DV536" i="68"/>
  <c r="FT536" i="68"/>
  <c r="HD536" i="68"/>
  <c r="EP555" i="68"/>
  <c r="GD524" i="68"/>
  <c r="CO524" i="68"/>
  <c r="EP524" i="68"/>
  <c r="CY524" i="68"/>
  <c r="AM524" i="68"/>
  <c r="AA518" i="68"/>
  <c r="GR524" i="68"/>
  <c r="EZ524" i="68"/>
  <c r="BA524" i="68"/>
  <c r="EF536" i="68"/>
  <c r="DI524" i="68"/>
  <c r="BK524" i="68"/>
  <c r="FJ524" i="68"/>
  <c r="DV524" i="68"/>
  <c r="BU524" i="68"/>
  <c r="FT524" i="68"/>
  <c r="EF524" i="68"/>
  <c r="CE524" i="68"/>
  <c r="ER555" i="68"/>
  <c r="FL555" i="68"/>
  <c r="GF555" i="68"/>
  <c r="FV555" i="68"/>
  <c r="FB555" i="68"/>
  <c r="EH555" i="68"/>
  <c r="GT555" i="68"/>
  <c r="DX555" i="68"/>
  <c r="FB536" i="68"/>
  <c r="GT536" i="68"/>
  <c r="FL536" i="68"/>
  <c r="FV536" i="68"/>
  <c r="HF536" i="68"/>
  <c r="EH536" i="68"/>
  <c r="DX536" i="68"/>
  <c r="ER536" i="68"/>
  <c r="GF536" i="68"/>
  <c r="BS528" i="68"/>
  <c r="CQ524" i="68"/>
  <c r="GU555" i="68"/>
  <c r="ES555" i="68"/>
  <c r="FC555" i="68"/>
  <c r="FM555" i="68"/>
  <c r="FW536" i="68"/>
  <c r="FW555" i="68"/>
  <c r="EI555" i="68"/>
  <c r="DY555" i="68"/>
  <c r="FC536" i="68"/>
  <c r="GG555" i="68"/>
  <c r="GU536" i="68"/>
  <c r="FM536" i="68"/>
  <c r="DY536" i="68"/>
  <c r="EI536" i="68"/>
  <c r="GG536" i="68"/>
  <c r="GU524" i="68"/>
  <c r="EI524" i="68"/>
  <c r="HG536" i="68"/>
  <c r="ES536" i="68"/>
  <c r="V520" i="68"/>
  <c r="AT520" i="68"/>
  <c r="AX520" i="68" s="1"/>
  <c r="BH528" i="68"/>
  <c r="CR524" i="68"/>
  <c r="DT524" i="68"/>
  <c r="FH524" i="68"/>
  <c r="GY524" i="68"/>
  <c r="AG518" i="68"/>
  <c r="AS524" i="68"/>
  <c r="BI524" i="68"/>
  <c r="CG524" i="68"/>
  <c r="DE524" i="68"/>
  <c r="EH524" i="68"/>
  <c r="EV524" i="68"/>
  <c r="FV524" i="68"/>
  <c r="AX525" i="68"/>
  <c r="DS562" i="68"/>
  <c r="GO531" i="68"/>
  <c r="GZ531" i="68" s="1"/>
  <c r="GL531" i="68"/>
  <c r="AH518" i="68"/>
  <c r="AT524" i="68"/>
  <c r="CH524" i="68"/>
  <c r="DF524" i="68"/>
  <c r="EW524" i="68"/>
  <c r="FW524" i="68"/>
  <c r="FP555" i="68"/>
  <c r="GJ555" i="68"/>
  <c r="EB555" i="68"/>
  <c r="EL555" i="68"/>
  <c r="GJ536" i="68"/>
  <c r="FZ555" i="68"/>
  <c r="FF555" i="68"/>
  <c r="GX555" i="68"/>
  <c r="EV555" i="68"/>
  <c r="EB536" i="68"/>
  <c r="HJ536" i="68"/>
  <c r="FZ536" i="68"/>
  <c r="EL536" i="68"/>
  <c r="FF536" i="68"/>
  <c r="FP536" i="68"/>
  <c r="EV536" i="68"/>
  <c r="GX536" i="68"/>
  <c r="BW524" i="68"/>
  <c r="CU524" i="68"/>
  <c r="DG524" i="68"/>
  <c r="DX524" i="68"/>
  <c r="GO537" i="68" s="1"/>
  <c r="EX524" i="68"/>
  <c r="DS560" i="68"/>
  <c r="GO529" i="68"/>
  <c r="GZ529" i="68" s="1"/>
  <c r="GL529" i="68"/>
  <c r="ED555" i="68"/>
  <c r="FQ555" i="68"/>
  <c r="GA555" i="68"/>
  <c r="GK555" i="68"/>
  <c r="EC555" i="68"/>
  <c r="EM555" i="68"/>
  <c r="GK536" i="68"/>
  <c r="FG555" i="68"/>
  <c r="GY536" i="68"/>
  <c r="GY555" i="68"/>
  <c r="EW555" i="68"/>
  <c r="EC536" i="68"/>
  <c r="HK536" i="68"/>
  <c r="GA536" i="68"/>
  <c r="EM536" i="68"/>
  <c r="EW536" i="68"/>
  <c r="FG536" i="68"/>
  <c r="FG524" i="68"/>
  <c r="FQ536" i="68"/>
  <c r="BX524" i="68"/>
  <c r="CV524" i="68"/>
  <c r="DY524" i="68"/>
  <c r="EL524" i="68"/>
  <c r="FL524" i="68"/>
  <c r="GP524" i="68"/>
  <c r="AZ528" i="68"/>
  <c r="AK524" i="68"/>
  <c r="CX531" i="68" s="1"/>
  <c r="BM524" i="68"/>
  <c r="CK524" i="68"/>
  <c r="CW524" i="68"/>
  <c r="EM524" i="68"/>
  <c r="FM524" i="68"/>
  <c r="FZ524" i="68"/>
  <c r="DQ527" i="68"/>
  <c r="DS528" i="68"/>
  <c r="HH540" i="68"/>
  <c r="HG540" i="68"/>
  <c r="HF540" i="68"/>
  <c r="HE540" i="68"/>
  <c r="HD540" i="68"/>
  <c r="HC540" i="68"/>
  <c r="HK540" i="68"/>
  <c r="HJ540" i="68"/>
  <c r="HI540" i="68"/>
  <c r="HB540" i="68"/>
  <c r="HL540" i="68" s="1"/>
  <c r="AY519" i="68"/>
  <c r="BN524" i="68"/>
  <c r="CL524" i="68"/>
  <c r="DK524" i="68"/>
  <c r="GA524" i="68"/>
  <c r="AN526" i="68"/>
  <c r="GB555" i="68"/>
  <c r="DT555" i="68"/>
  <c r="EN555" i="68"/>
  <c r="FH555" i="68"/>
  <c r="HB536" i="68"/>
  <c r="GP555" i="68"/>
  <c r="FR555" i="68"/>
  <c r="ED536" i="68"/>
  <c r="GB536" i="68"/>
  <c r="EN536" i="68"/>
  <c r="EX536" i="68"/>
  <c r="FR536" i="68"/>
  <c r="DT536" i="68"/>
  <c r="FH536" i="68"/>
  <c r="EX555" i="68"/>
  <c r="BC524" i="68"/>
  <c r="CA524" i="68"/>
  <c r="CM524" i="68"/>
  <c r="DL524" i="68"/>
  <c r="EB524" i="68"/>
  <c r="GQ525" i="68" s="1"/>
  <c r="FB524" i="68"/>
  <c r="GB524" i="68"/>
  <c r="DS556" i="68"/>
  <c r="AO526" i="68"/>
  <c r="GP536" i="68"/>
  <c r="GC555" i="68"/>
  <c r="DU555" i="68"/>
  <c r="GQ555" i="68"/>
  <c r="EE555" i="68"/>
  <c r="EO555" i="68"/>
  <c r="FI555" i="68"/>
  <c r="HC536" i="68"/>
  <c r="EY555" i="68"/>
  <c r="FS555" i="68"/>
  <c r="EE536" i="68"/>
  <c r="GC536" i="68"/>
  <c r="EO536" i="68"/>
  <c r="EY536" i="68"/>
  <c r="GQ536" i="68"/>
  <c r="FI536" i="68"/>
  <c r="FS536" i="68"/>
  <c r="FS524" i="68"/>
  <c r="DH524" i="68"/>
  <c r="DU536" i="68"/>
  <c r="BD524" i="68"/>
  <c r="CB524" i="68"/>
  <c r="CN524" i="68"/>
  <c r="EC524" i="68"/>
  <c r="GO525" i="68" s="1"/>
  <c r="FC524" i="68"/>
  <c r="FP524" i="68"/>
  <c r="GC524" i="68"/>
  <c r="GT524" i="68"/>
  <c r="AP526" i="68"/>
  <c r="HI541" i="68"/>
  <c r="HH541" i="68"/>
  <c r="HG541" i="68"/>
  <c r="HF541" i="68"/>
  <c r="HE541" i="68"/>
  <c r="HD541" i="68"/>
  <c r="HK541" i="68"/>
  <c r="HJ541" i="68"/>
  <c r="HC541" i="68"/>
  <c r="HB541" i="68"/>
  <c r="HL541" i="68" s="1"/>
  <c r="AC518" i="68"/>
  <c r="AO524" i="68"/>
  <c r="BQ524" i="68"/>
  <c r="CC524" i="68"/>
  <c r="DA524" i="68"/>
  <c r="ED524" i="68"/>
  <c r="FQ524" i="68"/>
  <c r="BG525" i="68"/>
  <c r="AD518" i="68"/>
  <c r="AR526" i="68"/>
  <c r="AQ526" i="68"/>
  <c r="AL526" i="68"/>
  <c r="AP524" i="68"/>
  <c r="BR524" i="68"/>
  <c r="CD524" i="68"/>
  <c r="DB524" i="68"/>
  <c r="DO524" i="68"/>
  <c r="EE524" i="68"/>
  <c r="ER524" i="68"/>
  <c r="FR524" i="68"/>
  <c r="GF524" i="68"/>
  <c r="AT526" i="68"/>
  <c r="DS530" i="68"/>
  <c r="HG539" i="68"/>
  <c r="HF539" i="68"/>
  <c r="HE539" i="68"/>
  <c r="HD539" i="68"/>
  <c r="HC539" i="68"/>
  <c r="HB539" i="68"/>
  <c r="HK539" i="68"/>
  <c r="HJ539" i="68"/>
  <c r="HI539" i="68"/>
  <c r="HH539" i="68"/>
  <c r="HG543" i="68"/>
  <c r="HF543" i="68"/>
  <c r="HE543" i="68"/>
  <c r="HC543" i="68"/>
  <c r="HB543" i="68"/>
  <c r="HK543" i="68"/>
  <c r="HJ543" i="68"/>
  <c r="HH543" i="68"/>
  <c r="HD543" i="68"/>
  <c r="DS563" i="68"/>
  <c r="GL532" i="68"/>
  <c r="GO532" i="68"/>
  <c r="GZ532" i="68" s="1"/>
  <c r="HI543" i="68"/>
  <c r="HG542" i="68"/>
  <c r="HH542" i="68"/>
  <c r="GL541" i="68"/>
  <c r="HF542" i="68"/>
  <c r="HD542" i="68"/>
  <c r="HE542" i="68"/>
  <c r="HC542" i="68"/>
  <c r="HB542" i="68"/>
  <c r="HL542" i="68" s="1"/>
  <c r="HJ542" i="68"/>
  <c r="HK542" i="68"/>
  <c r="HH544" i="68"/>
  <c r="HG544" i="68"/>
  <c r="HF544" i="68"/>
  <c r="HD544" i="68"/>
  <c r="HC544" i="68"/>
  <c r="HB544" i="68"/>
  <c r="HL544" i="68" s="1"/>
  <c r="HK544" i="68"/>
  <c r="H557" i="68"/>
  <c r="AE441" i="68"/>
  <c r="AD441" i="68"/>
  <c r="AC441" i="68"/>
  <c r="AG441" i="68"/>
  <c r="AF441" i="68"/>
  <c r="AB441" i="68"/>
  <c r="AA441" i="68"/>
  <c r="Z441" i="68"/>
  <c r="Y441" i="68"/>
  <c r="W441" i="68"/>
  <c r="AY441" i="68" s="1"/>
  <c r="AH441" i="68"/>
  <c r="ES476" i="68"/>
  <c r="FC476" i="68"/>
  <c r="FM476" i="68"/>
  <c r="FW476" i="68"/>
  <c r="DY476" i="68"/>
  <c r="GG476" i="68"/>
  <c r="EI476" i="68"/>
  <c r="GU476" i="68"/>
  <c r="FM457" i="68"/>
  <c r="FW457" i="68"/>
  <c r="GG457" i="68"/>
  <c r="DY457" i="68"/>
  <c r="GU457" i="68"/>
  <c r="EI457" i="68"/>
  <c r="HG457" i="68"/>
  <c r="ES457" i="68"/>
  <c r="FC457" i="68"/>
  <c r="FW445" i="68"/>
  <c r="DL445" i="68"/>
  <c r="BD445" i="68"/>
  <c r="GG445" i="68"/>
  <c r="DY445" i="68"/>
  <c r="BN445" i="68"/>
  <c r="GU445" i="68"/>
  <c r="EI445" i="68"/>
  <c r="DB445" i="68"/>
  <c r="CH445" i="68"/>
  <c r="FM445" i="68"/>
  <c r="FC445" i="68"/>
  <c r="ES445" i="68"/>
  <c r="AP445" i="68"/>
  <c r="CR445" i="68"/>
  <c r="AD439" i="68"/>
  <c r="BX445" i="68"/>
  <c r="FD476" i="68"/>
  <c r="GH476" i="68"/>
  <c r="FN476" i="68"/>
  <c r="ET476" i="68"/>
  <c r="FX476" i="68"/>
  <c r="EJ476" i="68"/>
  <c r="GV476" i="68"/>
  <c r="FX457" i="68"/>
  <c r="DZ476" i="68"/>
  <c r="GH457" i="68"/>
  <c r="DZ457" i="68"/>
  <c r="GV457" i="68"/>
  <c r="EJ457" i="68"/>
  <c r="HH457" i="68"/>
  <c r="ET457" i="68"/>
  <c r="GH445" i="68"/>
  <c r="DZ445" i="68"/>
  <c r="BO445" i="68"/>
  <c r="FN457" i="68"/>
  <c r="FD457" i="68"/>
  <c r="DC445" i="68"/>
  <c r="CI445" i="68"/>
  <c r="BE445" i="68"/>
  <c r="FX445" i="68"/>
  <c r="FD445" i="68"/>
  <c r="EJ445" i="68"/>
  <c r="DM445" i="68"/>
  <c r="CS445" i="68"/>
  <c r="AE439" i="68"/>
  <c r="BY445" i="68"/>
  <c r="AQ445" i="68"/>
  <c r="FN445" i="68"/>
  <c r="ET445" i="68"/>
  <c r="GV445" i="68"/>
  <c r="FP476" i="68"/>
  <c r="EL476" i="68"/>
  <c r="GX476" i="68"/>
  <c r="FZ476" i="68"/>
  <c r="FF476" i="68"/>
  <c r="EB476" i="68"/>
  <c r="EV476" i="68"/>
  <c r="GJ457" i="68"/>
  <c r="EB457" i="68"/>
  <c r="GX457" i="68"/>
  <c r="EL457" i="68"/>
  <c r="HJ457" i="68"/>
  <c r="EV457" i="68"/>
  <c r="FF457" i="68"/>
  <c r="FZ457" i="68"/>
  <c r="FP457" i="68"/>
  <c r="GX445" i="68"/>
  <c r="EL445" i="68"/>
  <c r="CA445" i="68"/>
  <c r="FZ445" i="68"/>
  <c r="FF445" i="68"/>
  <c r="BQ445" i="68"/>
  <c r="DO445" i="68"/>
  <c r="CU445" i="68"/>
  <c r="AG439" i="68"/>
  <c r="GJ476" i="68"/>
  <c r="AS445" i="68"/>
  <c r="GJ445" i="68"/>
  <c r="FP445" i="68"/>
  <c r="EV445" i="68"/>
  <c r="EB445" i="68"/>
  <c r="DE445" i="68"/>
  <c r="BG445" i="68"/>
  <c r="CK445" i="68"/>
  <c r="CC451" i="68"/>
  <c r="CC449" i="68"/>
  <c r="CC448" i="68"/>
  <c r="AY440" i="68"/>
  <c r="AX446" i="68"/>
  <c r="BV448" i="68"/>
  <c r="BV449" i="68"/>
  <c r="BV452" i="68"/>
  <c r="EQ453" i="68" s="1"/>
  <c r="BV450" i="68"/>
  <c r="BV453" i="68"/>
  <c r="GR476" i="68"/>
  <c r="EF476" i="68"/>
  <c r="FJ476" i="68"/>
  <c r="EP476" i="68"/>
  <c r="DV476" i="68"/>
  <c r="GD476" i="68"/>
  <c r="EZ476" i="68"/>
  <c r="EZ457" i="68"/>
  <c r="FJ457" i="68"/>
  <c r="FT457" i="68"/>
  <c r="GD457" i="68"/>
  <c r="DV457" i="68"/>
  <c r="FT476" i="68"/>
  <c r="FJ445" i="68"/>
  <c r="CY445" i="68"/>
  <c r="AM445" i="68"/>
  <c r="EP457" i="68"/>
  <c r="EF457" i="68"/>
  <c r="EP445" i="68"/>
  <c r="DV445" i="68"/>
  <c r="BA445" i="68"/>
  <c r="GD445" i="68"/>
  <c r="GR445" i="68"/>
  <c r="FT445" i="68"/>
  <c r="CE445" i="68"/>
  <c r="HD457" i="68"/>
  <c r="GR457" i="68"/>
  <c r="EZ445" i="68"/>
  <c r="EF445" i="68"/>
  <c r="BK445" i="68"/>
  <c r="DI445" i="68"/>
  <c r="CO445" i="68"/>
  <c r="AA439" i="68"/>
  <c r="BU445" i="68"/>
  <c r="DN453" i="68"/>
  <c r="DN451" i="68"/>
  <c r="DN449" i="68"/>
  <c r="DN452" i="68"/>
  <c r="BH452" i="68"/>
  <c r="EC453" i="68" s="1"/>
  <c r="BH447" i="68"/>
  <c r="BH453" i="68"/>
  <c r="BH448" i="68"/>
  <c r="DG445" i="68"/>
  <c r="Y439" i="68"/>
  <c r="BF445" i="68"/>
  <c r="DD445" i="68"/>
  <c r="DX445" i="68"/>
  <c r="EQ445" i="68"/>
  <c r="FH445" i="68"/>
  <c r="AM447" i="68"/>
  <c r="DF451" i="68"/>
  <c r="DF452" i="68"/>
  <c r="DF448" i="68"/>
  <c r="DF449" i="68"/>
  <c r="DF450" i="68"/>
  <c r="AT441" i="68"/>
  <c r="AX441" i="68" s="1"/>
  <c r="AK445" i="68"/>
  <c r="BH451" i="68" s="1"/>
  <c r="EC452" i="68" s="1"/>
  <c r="ER445" i="68"/>
  <c r="FL445" i="68"/>
  <c r="GB445" i="68"/>
  <c r="CP451" i="68"/>
  <c r="CP450" i="68"/>
  <c r="BI445" i="68"/>
  <c r="BJ445" i="68"/>
  <c r="FO445" i="68"/>
  <c r="ED457" i="68"/>
  <c r="GC476" i="68"/>
  <c r="DU476" i="68"/>
  <c r="GQ476" i="68"/>
  <c r="EE476" i="68"/>
  <c r="EO476" i="68"/>
  <c r="EY476" i="68"/>
  <c r="FI476" i="68"/>
  <c r="FS476" i="68"/>
  <c r="HC457" i="68"/>
  <c r="EO457" i="68"/>
  <c r="EY457" i="68"/>
  <c r="FI457" i="68"/>
  <c r="FS457" i="68"/>
  <c r="GC457" i="68"/>
  <c r="DU457" i="68"/>
  <c r="GQ457" i="68"/>
  <c r="EE457" i="68"/>
  <c r="EY445" i="68"/>
  <c r="CN445" i="68"/>
  <c r="FI445" i="68"/>
  <c r="CX445" i="68"/>
  <c r="AL445" i="68"/>
  <c r="Z439" i="68"/>
  <c r="FS445" i="68"/>
  <c r="DH445" i="68"/>
  <c r="GS476" i="68"/>
  <c r="EG476" i="68"/>
  <c r="EQ476" i="68"/>
  <c r="FA476" i="68"/>
  <c r="FK476" i="68"/>
  <c r="DW476" i="68"/>
  <c r="GE476" i="68"/>
  <c r="FU476" i="68"/>
  <c r="FA457" i="68"/>
  <c r="FK457" i="68"/>
  <c r="FU457" i="68"/>
  <c r="GE457" i="68"/>
  <c r="DW457" i="68"/>
  <c r="GS457" i="68"/>
  <c r="EG457" i="68"/>
  <c r="HE457" i="68"/>
  <c r="EQ457" i="68"/>
  <c r="FK445" i="68"/>
  <c r="CZ445" i="68"/>
  <c r="AN445" i="68"/>
  <c r="FU445" i="68"/>
  <c r="DJ445" i="68"/>
  <c r="BB445" i="68"/>
  <c r="GE445" i="68"/>
  <c r="DW445" i="68"/>
  <c r="DS458" i="68"/>
  <c r="AR445" i="68"/>
  <c r="GB476" i="68"/>
  <c r="DT476" i="68"/>
  <c r="H478" i="68"/>
  <c r="EN476" i="68"/>
  <c r="FH476" i="68"/>
  <c r="GP476" i="68"/>
  <c r="EX476" i="68"/>
  <c r="HB457" i="68"/>
  <c r="EN457" i="68"/>
  <c r="ED476" i="68"/>
  <c r="EX457" i="68"/>
  <c r="FH457" i="68"/>
  <c r="FR457" i="68"/>
  <c r="EX445" i="68"/>
  <c r="CM445" i="68"/>
  <c r="FR476" i="68"/>
  <c r="GP457" i="68"/>
  <c r="GB457" i="68"/>
  <c r="DT457" i="68"/>
  <c r="ER476" i="68"/>
  <c r="FL476" i="68"/>
  <c r="DX476" i="68"/>
  <c r="GF476" i="68"/>
  <c r="FV476" i="68"/>
  <c r="FB476" i="68"/>
  <c r="EH476" i="68"/>
  <c r="FL457" i="68"/>
  <c r="FV457" i="68"/>
  <c r="GF457" i="68"/>
  <c r="DX457" i="68"/>
  <c r="GT457" i="68"/>
  <c r="EH457" i="68"/>
  <c r="GT476" i="68"/>
  <c r="FV445" i="68"/>
  <c r="DK445" i="68"/>
  <c r="BC445" i="68"/>
  <c r="FB457" i="68"/>
  <c r="ER457" i="68"/>
  <c r="HF457" i="68"/>
  <c r="AF439" i="68"/>
  <c r="BL445" i="68"/>
  <c r="CD445" i="68"/>
  <c r="CT445" i="68"/>
  <c r="EG445" i="68"/>
  <c r="FA445" i="68"/>
  <c r="CP452" i="68"/>
  <c r="AT445" i="68"/>
  <c r="BM445" i="68"/>
  <c r="EH445" i="68"/>
  <c r="FB445" i="68"/>
  <c r="FR445" i="68"/>
  <c r="GP445" i="68"/>
  <c r="AT447" i="68"/>
  <c r="AS447" i="68"/>
  <c r="AR447" i="68"/>
  <c r="AQ447" i="68"/>
  <c r="AP447" i="68"/>
  <c r="AO447" i="68"/>
  <c r="AL447" i="68"/>
  <c r="AK447" i="68"/>
  <c r="BW448" i="68"/>
  <c r="BW449" i="68"/>
  <c r="BW452" i="68"/>
  <c r="BW451" i="68"/>
  <c r="ER452" i="68" s="1"/>
  <c r="BW450" i="68"/>
  <c r="ER451" i="68" s="1"/>
  <c r="DF453" i="68"/>
  <c r="DS484" i="68"/>
  <c r="GL453" i="68"/>
  <c r="GO453" i="68"/>
  <c r="GZ453" i="68" s="1"/>
  <c r="AH439" i="68"/>
  <c r="AY445" i="68"/>
  <c r="CF445" i="68"/>
  <c r="CW445" i="68"/>
  <c r="GQ445" i="68"/>
  <c r="FE476" i="68"/>
  <c r="FO476" i="68"/>
  <c r="FY476" i="68"/>
  <c r="GI476" i="68"/>
  <c r="EA476" i="68"/>
  <c r="EU476" i="68"/>
  <c r="EK476" i="68"/>
  <c r="GW476" i="68"/>
  <c r="FY457" i="68"/>
  <c r="GI457" i="68"/>
  <c r="EA457" i="68"/>
  <c r="GW457" i="68"/>
  <c r="EK457" i="68"/>
  <c r="HI457" i="68"/>
  <c r="EU457" i="68"/>
  <c r="FE457" i="68"/>
  <c r="FO457" i="68"/>
  <c r="GI445" i="68"/>
  <c r="EA445" i="68"/>
  <c r="BP445" i="68"/>
  <c r="GW445" i="68"/>
  <c r="EK445" i="68"/>
  <c r="BZ445" i="68"/>
  <c r="EU445" i="68"/>
  <c r="CJ445" i="68"/>
  <c r="AZ445" i="68"/>
  <c r="BR453" i="68"/>
  <c r="BR448" i="68"/>
  <c r="BR451" i="68"/>
  <c r="BR450" i="68"/>
  <c r="EM451" i="68" s="1"/>
  <c r="CG445" i="68"/>
  <c r="DA445" i="68"/>
  <c r="DT445" i="68"/>
  <c r="EN445" i="68"/>
  <c r="CQ453" i="68"/>
  <c r="CQ452" i="68"/>
  <c r="FL453" i="68" s="1"/>
  <c r="CQ451" i="68"/>
  <c r="CQ448" i="68"/>
  <c r="CQ450" i="68"/>
  <c r="ED445" i="68"/>
  <c r="BS445" i="68"/>
  <c r="DU445" i="68"/>
  <c r="EO445" i="68"/>
  <c r="FE445" i="68"/>
  <c r="FY445" i="68"/>
  <c r="GS445" i="68"/>
  <c r="DS477" i="68"/>
  <c r="GL446" i="68"/>
  <c r="CP449" i="68"/>
  <c r="BH450" i="68"/>
  <c r="FQ476" i="68"/>
  <c r="GA476" i="68"/>
  <c r="GK476" i="68"/>
  <c r="EC476" i="68"/>
  <c r="GY476" i="68"/>
  <c r="EM476" i="68"/>
  <c r="FG476" i="68"/>
  <c r="EW476" i="68"/>
  <c r="GK457" i="68"/>
  <c r="EC457" i="68"/>
  <c r="GY457" i="68"/>
  <c r="EM457" i="68"/>
  <c r="HK457" i="68"/>
  <c r="EW457" i="68"/>
  <c r="FG457" i="68"/>
  <c r="FQ457" i="68"/>
  <c r="GA457" i="68"/>
  <c r="GY445" i="68"/>
  <c r="EM445" i="68"/>
  <c r="CB445" i="68"/>
  <c r="EW445" i="68"/>
  <c r="CL445" i="68"/>
  <c r="FG445" i="68"/>
  <c r="CV445" i="68"/>
  <c r="BT445" i="68"/>
  <c r="GT445" i="68"/>
  <c r="CQ449" i="68"/>
  <c r="BW453" i="68"/>
  <c r="HI462" i="68"/>
  <c r="HH462" i="68"/>
  <c r="HG462" i="68"/>
  <c r="HE462" i="68"/>
  <c r="HD462" i="68"/>
  <c r="HC462" i="68"/>
  <c r="HB462" i="68"/>
  <c r="HL462" i="68" s="1"/>
  <c r="HK462" i="68"/>
  <c r="HJ462" i="68"/>
  <c r="DS482" i="68"/>
  <c r="GO451" i="68"/>
  <c r="GZ451" i="68" s="1"/>
  <c r="DS450" i="68"/>
  <c r="HH461" i="68"/>
  <c r="HG461" i="68"/>
  <c r="HF461" i="68"/>
  <c r="HD461" i="68"/>
  <c r="HC461" i="68"/>
  <c r="HB461" i="68"/>
  <c r="HL461" i="68" s="1"/>
  <c r="HJ461" i="68"/>
  <c r="HI461" i="68"/>
  <c r="HH465" i="68"/>
  <c r="HG465" i="68"/>
  <c r="HD465" i="68"/>
  <c r="HJ465" i="68"/>
  <c r="HI465" i="68"/>
  <c r="HF465" i="68"/>
  <c r="HE465" i="68"/>
  <c r="HC465" i="68"/>
  <c r="HB465" i="68"/>
  <c r="HL465" i="68" s="1"/>
  <c r="HK465" i="68"/>
  <c r="DS452" i="68"/>
  <c r="HG460" i="68"/>
  <c r="HF460" i="68"/>
  <c r="HE460" i="68"/>
  <c r="HC460" i="68"/>
  <c r="HB460" i="68"/>
  <c r="HD460" i="68"/>
  <c r="HK460" i="68"/>
  <c r="HI460" i="68"/>
  <c r="DS449" i="68"/>
  <c r="HF462" i="68"/>
  <c r="HE461" i="68"/>
  <c r="HG464" i="68"/>
  <c r="HF464" i="68"/>
  <c r="HB464" i="68"/>
  <c r="HL464" i="68" s="1"/>
  <c r="HK464" i="68"/>
  <c r="HJ464" i="68"/>
  <c r="HI464" i="68"/>
  <c r="HH464" i="68"/>
  <c r="HD464" i="68"/>
  <c r="HF463" i="68"/>
  <c r="HC463" i="68"/>
  <c r="HB463" i="68"/>
  <c r="HL463" i="68" s="1"/>
  <c r="HK463" i="68"/>
  <c r="HJ463" i="68"/>
  <c r="HI463" i="68"/>
  <c r="HH463" i="68"/>
  <c r="HE463" i="68"/>
  <c r="GL461" i="68"/>
  <c r="GL462" i="68"/>
  <c r="HC464" i="68"/>
  <c r="HE464" i="68"/>
  <c r="GL465" i="68"/>
  <c r="FD397" i="68"/>
  <c r="FN397" i="68"/>
  <c r="DZ397" i="68"/>
  <c r="GH397" i="68"/>
  <c r="ET397" i="68"/>
  <c r="FX397" i="68"/>
  <c r="EJ397" i="68"/>
  <c r="GV378" i="68"/>
  <c r="FD378" i="68"/>
  <c r="HH378" i="68"/>
  <c r="FN378" i="68"/>
  <c r="DZ378" i="68"/>
  <c r="FX378" i="68"/>
  <c r="EJ378" i="68"/>
  <c r="GH378" i="68"/>
  <c r="ET378" i="68"/>
  <c r="GV397" i="68"/>
  <c r="GV366" i="68"/>
  <c r="EJ366" i="68"/>
  <c r="BY366" i="68"/>
  <c r="GH366" i="68"/>
  <c r="ET366" i="68"/>
  <c r="CI366" i="68"/>
  <c r="DZ366" i="68"/>
  <c r="FD366" i="68"/>
  <c r="CS366" i="68"/>
  <c r="FN366" i="68"/>
  <c r="DC366" i="68"/>
  <c r="AQ366" i="68"/>
  <c r="AE360" i="68"/>
  <c r="BO366" i="68"/>
  <c r="FX366" i="68"/>
  <c r="DM366" i="68"/>
  <c r="BE366" i="68"/>
  <c r="AY361" i="68"/>
  <c r="AX367" i="68"/>
  <c r="GC397" i="68"/>
  <c r="DU397" i="68"/>
  <c r="GQ397" i="68"/>
  <c r="EE397" i="68"/>
  <c r="EO397" i="68"/>
  <c r="EY397" i="68"/>
  <c r="EY378" i="68"/>
  <c r="FS397" i="68"/>
  <c r="FI397" i="68"/>
  <c r="FS378" i="68"/>
  <c r="EE378" i="68"/>
  <c r="GC378" i="68"/>
  <c r="EO378" i="68"/>
  <c r="GQ378" i="68"/>
  <c r="DU378" i="68"/>
  <c r="HC378" i="68"/>
  <c r="FI378" i="68"/>
  <c r="FI366" i="68"/>
  <c r="CX366" i="68"/>
  <c r="AL366" i="68"/>
  <c r="Z360" i="68"/>
  <c r="FS366" i="68"/>
  <c r="DH366" i="68"/>
  <c r="AZ366" i="68"/>
  <c r="GC366" i="68"/>
  <c r="DU366" i="68"/>
  <c r="GO367" i="68" s="1"/>
  <c r="BJ366" i="68"/>
  <c r="GQ366" i="68"/>
  <c r="EE366" i="68"/>
  <c r="BT366" i="68"/>
  <c r="EO366" i="68"/>
  <c r="CD366" i="68"/>
  <c r="EY366" i="68"/>
  <c r="CN366" i="68"/>
  <c r="GS397" i="68"/>
  <c r="EG397" i="68"/>
  <c r="EQ397" i="68"/>
  <c r="FA397" i="68"/>
  <c r="FU397" i="68"/>
  <c r="FK378" i="68"/>
  <c r="FK397" i="68"/>
  <c r="DW397" i="68"/>
  <c r="GE397" i="68"/>
  <c r="GE378" i="68"/>
  <c r="EQ378" i="68"/>
  <c r="GS378" i="68"/>
  <c r="FA378" i="68"/>
  <c r="DW378" i="68"/>
  <c r="FU378" i="68"/>
  <c r="EG378" i="68"/>
  <c r="HE378" i="68"/>
  <c r="FU366" i="68"/>
  <c r="DJ366" i="68"/>
  <c r="BB366" i="68"/>
  <c r="GE366" i="68"/>
  <c r="DW366" i="68"/>
  <c r="BL366" i="68"/>
  <c r="GS366" i="68"/>
  <c r="EG366" i="68"/>
  <c r="BV366" i="68"/>
  <c r="EQ366" i="68"/>
  <c r="CF366" i="68"/>
  <c r="FA366" i="68"/>
  <c r="CP366" i="68"/>
  <c r="FK366" i="68"/>
  <c r="CZ366" i="68"/>
  <c r="AN366" i="68"/>
  <c r="AB360" i="68"/>
  <c r="ES397" i="68"/>
  <c r="FC397" i="68"/>
  <c r="FM397" i="68"/>
  <c r="GU397" i="68"/>
  <c r="FW378" i="68"/>
  <c r="DY397" i="68"/>
  <c r="GG397" i="68"/>
  <c r="FW397" i="68"/>
  <c r="EI397" i="68"/>
  <c r="ES378" i="68"/>
  <c r="GU378" i="68"/>
  <c r="FC378" i="68"/>
  <c r="HG378" i="68"/>
  <c r="FM378" i="68"/>
  <c r="DY378" i="68"/>
  <c r="GG378" i="68"/>
  <c r="EI378" i="68"/>
  <c r="GG366" i="68"/>
  <c r="DY366" i="68"/>
  <c r="BN366" i="68"/>
  <c r="GU366" i="68"/>
  <c r="EI366" i="68"/>
  <c r="BX366" i="68"/>
  <c r="ES366" i="68"/>
  <c r="CH366" i="68"/>
  <c r="FC366" i="68"/>
  <c r="CR366" i="68"/>
  <c r="FM366" i="68"/>
  <c r="DB366" i="68"/>
  <c r="AP366" i="68"/>
  <c r="AD360" i="68"/>
  <c r="FW366" i="68"/>
  <c r="DL366" i="68"/>
  <c r="BD366" i="68"/>
  <c r="BP366" i="68"/>
  <c r="CB366" i="68"/>
  <c r="EA366" i="68"/>
  <c r="EM366" i="68"/>
  <c r="GI366" i="68"/>
  <c r="GY366" i="68"/>
  <c r="GR397" i="68"/>
  <c r="EF397" i="68"/>
  <c r="EP397" i="68"/>
  <c r="FT397" i="68"/>
  <c r="FJ397" i="68"/>
  <c r="DV397" i="68"/>
  <c r="GD397" i="68"/>
  <c r="EF378" i="68"/>
  <c r="GD378" i="68"/>
  <c r="EP378" i="68"/>
  <c r="GR378" i="68"/>
  <c r="EZ378" i="68"/>
  <c r="HD378" i="68"/>
  <c r="FJ378" i="68"/>
  <c r="EZ397" i="68"/>
  <c r="FT378" i="68"/>
  <c r="DV378" i="68"/>
  <c r="AC360" i="68"/>
  <c r="AO366" i="68"/>
  <c r="BQ366" i="68"/>
  <c r="CC366" i="68"/>
  <c r="CO366" i="68"/>
  <c r="DA366" i="68"/>
  <c r="EB366" i="68"/>
  <c r="EN366" i="68"/>
  <c r="EZ366" i="68"/>
  <c r="GJ366" i="68"/>
  <c r="DS403" i="68"/>
  <c r="GO372" i="68"/>
  <c r="GZ372" i="68" s="1"/>
  <c r="GL372" i="68"/>
  <c r="AS368" i="68"/>
  <c r="AR368" i="68"/>
  <c r="AQ368" i="68"/>
  <c r="AP368" i="68"/>
  <c r="AM368" i="68"/>
  <c r="AT368" i="68"/>
  <c r="BF366" i="68"/>
  <c r="BR366" i="68"/>
  <c r="DN366" i="68"/>
  <c r="EC366" i="68"/>
  <c r="FY366" i="68"/>
  <c r="GK366" i="68"/>
  <c r="AL368" i="68"/>
  <c r="ER397" i="68"/>
  <c r="FB397" i="68"/>
  <c r="EH397" i="68"/>
  <c r="GT397" i="68"/>
  <c r="FL397" i="68"/>
  <c r="DX397" i="68"/>
  <c r="GF397" i="68"/>
  <c r="GF378" i="68"/>
  <c r="ER378" i="68"/>
  <c r="GT378" i="68"/>
  <c r="FB378" i="68"/>
  <c r="HF378" i="68"/>
  <c r="FV397" i="68"/>
  <c r="EH378" i="68"/>
  <c r="DX378" i="68"/>
  <c r="FV378" i="68"/>
  <c r="FL378" i="68"/>
  <c r="U362" i="68"/>
  <c r="BG366" i="68"/>
  <c r="BS366" i="68"/>
  <c r="CE366" i="68"/>
  <c r="CQ366" i="68"/>
  <c r="DO366" i="68"/>
  <c r="ED366" i="68"/>
  <c r="EP366" i="68"/>
  <c r="FB366" i="68"/>
  <c r="FZ366" i="68"/>
  <c r="GP366" i="68"/>
  <c r="AN368" i="68"/>
  <c r="AF360" i="68"/>
  <c r="AR366" i="68"/>
  <c r="BH366" i="68"/>
  <c r="DD366" i="68"/>
  <c r="DP366" i="68"/>
  <c r="GA366" i="68"/>
  <c r="AO368" i="68"/>
  <c r="CA369" i="68"/>
  <c r="AG360" i="68"/>
  <c r="AS366" i="68"/>
  <c r="BI366" i="68"/>
  <c r="BU366" i="68"/>
  <c r="CG366" i="68"/>
  <c r="DE366" i="68"/>
  <c r="DT366" i="68"/>
  <c r="EF366" i="68"/>
  <c r="ER366" i="68"/>
  <c r="GR366" i="68"/>
  <c r="DK370" i="68"/>
  <c r="CA371" i="68"/>
  <c r="GB397" i="68"/>
  <c r="DT397" i="68"/>
  <c r="GP397" i="68"/>
  <c r="ED397" i="68"/>
  <c r="EX397" i="68"/>
  <c r="FR397" i="68"/>
  <c r="EN397" i="68"/>
  <c r="FH397" i="68"/>
  <c r="FR378" i="68"/>
  <c r="ED378" i="68"/>
  <c r="GB378" i="68"/>
  <c r="EN378" i="68"/>
  <c r="HB378" i="68"/>
  <c r="FH378" i="68"/>
  <c r="DT378" i="68"/>
  <c r="GP378" i="68"/>
  <c r="EX378" i="68"/>
  <c r="FE397" i="68"/>
  <c r="FO397" i="68"/>
  <c r="FY397" i="68"/>
  <c r="GI378" i="68"/>
  <c r="EA378" i="68"/>
  <c r="EA397" i="68"/>
  <c r="GI397" i="68"/>
  <c r="EU397" i="68"/>
  <c r="EK397" i="68"/>
  <c r="GW397" i="68"/>
  <c r="GW378" i="68"/>
  <c r="FE378" i="68"/>
  <c r="HI378" i="68"/>
  <c r="FO378" i="68"/>
  <c r="EU378" i="68"/>
  <c r="FY378" i="68"/>
  <c r="EK378" i="68"/>
  <c r="AH360" i="68"/>
  <c r="AT366" i="68"/>
  <c r="CT366" i="68"/>
  <c r="DF366" i="68"/>
  <c r="FE366" i="68"/>
  <c r="GL367" i="68"/>
  <c r="DS404" i="68"/>
  <c r="GO373" i="68"/>
  <c r="GZ373" i="68" s="1"/>
  <c r="GL373" i="68"/>
  <c r="FP397" i="68"/>
  <c r="FZ397" i="68"/>
  <c r="EB397" i="68"/>
  <c r="GJ397" i="68"/>
  <c r="EV397" i="68"/>
  <c r="EL397" i="68"/>
  <c r="GX397" i="68"/>
  <c r="FF397" i="68"/>
  <c r="FF378" i="68"/>
  <c r="HJ378" i="68"/>
  <c r="FP378" i="68"/>
  <c r="EB378" i="68"/>
  <c r="FZ378" i="68"/>
  <c r="EL378" i="68"/>
  <c r="GX378" i="68"/>
  <c r="GJ378" i="68"/>
  <c r="AY366" i="68"/>
  <c r="BK373" i="68"/>
  <c r="BK374" i="68"/>
  <c r="BK371" i="68"/>
  <c r="BK369" i="68"/>
  <c r="BW370" i="68"/>
  <c r="CU366" i="68"/>
  <c r="DG366" i="68"/>
  <c r="FF366" i="68"/>
  <c r="FR366" i="68"/>
  <c r="GD366" i="68"/>
  <c r="BC370" i="68"/>
  <c r="EV378" i="68"/>
  <c r="CM366" i="68"/>
  <c r="FQ397" i="68"/>
  <c r="GA397" i="68"/>
  <c r="GK397" i="68"/>
  <c r="EC397" i="68"/>
  <c r="GY378" i="68"/>
  <c r="EM378" i="68"/>
  <c r="EW397" i="68"/>
  <c r="EM397" i="68"/>
  <c r="GY397" i="68"/>
  <c r="FG397" i="68"/>
  <c r="HK378" i="68"/>
  <c r="FQ378" i="68"/>
  <c r="EC378" i="68"/>
  <c r="GA378" i="68"/>
  <c r="GK378" i="68"/>
  <c r="EW378" i="68"/>
  <c r="FG378" i="68"/>
  <c r="CJ366" i="68"/>
  <c r="CV366" i="68"/>
  <c r="EU366" i="68"/>
  <c r="FG366" i="68"/>
  <c r="CA373" i="68"/>
  <c r="CA374" i="68"/>
  <c r="EX366" i="68"/>
  <c r="Y360" i="68"/>
  <c r="AK366" i="68"/>
  <c r="CY370" i="68" s="1"/>
  <c r="BA366" i="68"/>
  <c r="BM366" i="68"/>
  <c r="CK366" i="68"/>
  <c r="CW366" i="68"/>
  <c r="DI366" i="68"/>
  <c r="DX366" i="68"/>
  <c r="EV366" i="68"/>
  <c r="FH366" i="68"/>
  <c r="FT366" i="68"/>
  <c r="GF366" i="68"/>
  <c r="CY372" i="68"/>
  <c r="CY373" i="68"/>
  <c r="FT374" i="68" s="1"/>
  <c r="CY374" i="68"/>
  <c r="CY369" i="68"/>
  <c r="BZ366" i="68"/>
  <c r="CL366" i="68"/>
  <c r="EK366" i="68"/>
  <c r="GO398" i="68" s="1"/>
  <c r="EW366" i="68"/>
  <c r="GW366" i="68"/>
  <c r="DS371" i="68"/>
  <c r="DS370" i="68"/>
  <c r="DS405" i="68"/>
  <c r="GO374" i="68"/>
  <c r="GZ374" i="68" s="1"/>
  <c r="GL374" i="68"/>
  <c r="HF382" i="68"/>
  <c r="HE382" i="68"/>
  <c r="HD382" i="68"/>
  <c r="HC382" i="68"/>
  <c r="HB382" i="68"/>
  <c r="HH382" i="68"/>
  <c r="HK382" i="68"/>
  <c r="HJ382" i="68"/>
  <c r="HI382" i="68"/>
  <c r="HG382" i="68"/>
  <c r="HE381" i="68"/>
  <c r="HD381" i="68"/>
  <c r="HC381" i="68"/>
  <c r="HB381" i="68"/>
  <c r="HG381" i="68"/>
  <c r="GO383" i="68"/>
  <c r="GZ383" i="68" s="1"/>
  <c r="HH386" i="68"/>
  <c r="HG386" i="68"/>
  <c r="HF386" i="68"/>
  <c r="HE386" i="68"/>
  <c r="HD386" i="68"/>
  <c r="HK386" i="68"/>
  <c r="HJ386" i="68"/>
  <c r="HI386" i="68"/>
  <c r="HC386" i="68"/>
  <c r="HB386" i="68"/>
  <c r="HL386" i="68" s="1"/>
  <c r="HF381" i="68"/>
  <c r="HI381" i="68"/>
  <c r="HF384" i="68"/>
  <c r="HE384" i="68"/>
  <c r="HD384" i="68"/>
  <c r="HC384" i="68"/>
  <c r="HG384" i="68"/>
  <c r="HB384" i="68"/>
  <c r="HL384" i="68" s="1"/>
  <c r="HK384" i="68"/>
  <c r="HJ384" i="68"/>
  <c r="HI384" i="68"/>
  <c r="HK381" i="68"/>
  <c r="GL384" i="68"/>
  <c r="HG385" i="68"/>
  <c r="HF385" i="68"/>
  <c r="HE385" i="68"/>
  <c r="HD385" i="68"/>
  <c r="HC385" i="68"/>
  <c r="HI385" i="68"/>
  <c r="HH385" i="68"/>
  <c r="HB385" i="68"/>
  <c r="HL385" i="68" s="1"/>
  <c r="HK385" i="68"/>
  <c r="HJ385" i="68"/>
  <c r="H399" i="68"/>
  <c r="BR282" i="68"/>
  <c r="AT283" i="68"/>
  <c r="V283" i="68"/>
  <c r="AF283" i="68" s="1"/>
  <c r="HC302" i="68"/>
  <c r="HE302" i="68"/>
  <c r="HI302" i="68"/>
  <c r="GL288" i="68"/>
  <c r="CZ208" i="68"/>
  <c r="H236" i="68"/>
  <c r="H237" i="68"/>
  <c r="BR203" i="68"/>
  <c r="FI318" i="68"/>
  <c r="FS318" i="68"/>
  <c r="GC318" i="68"/>
  <c r="DU318" i="68"/>
  <c r="GQ318" i="68"/>
  <c r="EE318" i="68"/>
  <c r="EO318" i="68"/>
  <c r="EY318" i="68"/>
  <c r="HC299" i="68"/>
  <c r="EO299" i="68"/>
  <c r="DU299" i="68"/>
  <c r="GQ299" i="68"/>
  <c r="EY299" i="68"/>
  <c r="EE299" i="68"/>
  <c r="GC299" i="68"/>
  <c r="FS287" i="68"/>
  <c r="FS299" i="68"/>
  <c r="GC287" i="68"/>
  <c r="DU287" i="68"/>
  <c r="FI299" i="68"/>
  <c r="CD287" i="68"/>
  <c r="FI287" i="68"/>
  <c r="BT287" i="68"/>
  <c r="EE287" i="68"/>
  <c r="DH287" i="68"/>
  <c r="CN287" i="68"/>
  <c r="AL287" i="68"/>
  <c r="Z281" i="68"/>
  <c r="EO287" i="68"/>
  <c r="AZ287" i="68"/>
  <c r="CX287" i="68"/>
  <c r="BJ287" i="68"/>
  <c r="EY287" i="68"/>
  <c r="GQ287" i="68"/>
  <c r="AY282" i="68"/>
  <c r="AX288" i="68"/>
  <c r="AX283" i="68"/>
  <c r="BJ283" i="68" s="1"/>
  <c r="FU318" i="68"/>
  <c r="GE318" i="68"/>
  <c r="DW318" i="68"/>
  <c r="GS318" i="68"/>
  <c r="EG318" i="68"/>
  <c r="EQ318" i="68"/>
  <c r="FA318" i="68"/>
  <c r="FK318" i="68"/>
  <c r="FA299" i="68"/>
  <c r="GS299" i="68"/>
  <c r="FU299" i="68"/>
  <c r="EG299" i="68"/>
  <c r="HE299" i="68"/>
  <c r="FK299" i="68"/>
  <c r="DW299" i="68"/>
  <c r="GE299" i="68"/>
  <c r="GE287" i="68"/>
  <c r="GS287" i="68"/>
  <c r="EG287" i="68"/>
  <c r="BV287" i="68"/>
  <c r="EQ299" i="68"/>
  <c r="CP287" i="68"/>
  <c r="AN287" i="68"/>
  <c r="AB281" i="68"/>
  <c r="FU287" i="68"/>
  <c r="EQ287" i="68"/>
  <c r="BB287" i="68"/>
  <c r="CZ287" i="68"/>
  <c r="BL287" i="68"/>
  <c r="FA287" i="68"/>
  <c r="DJ287" i="68"/>
  <c r="DW287" i="68"/>
  <c r="CF287" i="68"/>
  <c r="FK287" i="68"/>
  <c r="GF318" i="68"/>
  <c r="DX318" i="68"/>
  <c r="GT318" i="68"/>
  <c r="EH318" i="68"/>
  <c r="ER318" i="68"/>
  <c r="FL318" i="68"/>
  <c r="GF299" i="68"/>
  <c r="DX299" i="68"/>
  <c r="FB318" i="68"/>
  <c r="HF299" i="68"/>
  <c r="ER299" i="68"/>
  <c r="FL299" i="68"/>
  <c r="FV318" i="68"/>
  <c r="FV299" i="68"/>
  <c r="EH299" i="68"/>
  <c r="FB299" i="68"/>
  <c r="EH287" i="68"/>
  <c r="CQ287" i="68"/>
  <c r="AO287" i="68"/>
  <c r="AC281" i="68"/>
  <c r="GT299" i="68"/>
  <c r="FV287" i="68"/>
  <c r="ER287" i="68"/>
  <c r="BC287" i="68"/>
  <c r="GT287" i="68"/>
  <c r="DA287" i="68"/>
  <c r="BM287" i="68"/>
  <c r="DX287" i="68"/>
  <c r="GF287" i="68"/>
  <c r="FB287" i="68"/>
  <c r="DK287" i="68"/>
  <c r="BW287" i="68"/>
  <c r="CG287" i="68"/>
  <c r="FL287" i="68"/>
  <c r="GW318" i="68"/>
  <c r="EK318" i="68"/>
  <c r="EU318" i="68"/>
  <c r="FE318" i="68"/>
  <c r="FO318" i="68"/>
  <c r="FY318" i="68"/>
  <c r="GI318" i="68"/>
  <c r="EA318" i="68"/>
  <c r="FY299" i="68"/>
  <c r="FE299" i="68"/>
  <c r="EK299" i="68"/>
  <c r="HI299" i="68"/>
  <c r="GI299" i="68"/>
  <c r="FO299" i="68"/>
  <c r="EA299" i="68"/>
  <c r="EU287" i="68"/>
  <c r="FE287" i="68"/>
  <c r="CT287" i="68"/>
  <c r="EU299" i="68"/>
  <c r="GW299" i="68"/>
  <c r="DD287" i="68"/>
  <c r="BP287" i="68"/>
  <c r="GI287" i="68"/>
  <c r="DN287" i="68"/>
  <c r="BZ287" i="68"/>
  <c r="EA287" i="68"/>
  <c r="EK287" i="68"/>
  <c r="AR287" i="68"/>
  <c r="AF281" i="68"/>
  <c r="GW287" i="68"/>
  <c r="FO287" i="68"/>
  <c r="CJ287" i="68"/>
  <c r="FY287" i="68"/>
  <c r="BF287" i="68"/>
  <c r="EV318" i="68"/>
  <c r="FF318" i="68"/>
  <c r="FP318" i="68"/>
  <c r="HJ299" i="68"/>
  <c r="EV299" i="68"/>
  <c r="GX318" i="68"/>
  <c r="FP299" i="68"/>
  <c r="GJ318" i="68"/>
  <c r="EL318" i="68"/>
  <c r="FZ318" i="68"/>
  <c r="GJ299" i="68"/>
  <c r="EB299" i="68"/>
  <c r="EB318" i="68"/>
  <c r="EL299" i="68"/>
  <c r="GX299" i="68"/>
  <c r="FZ299" i="68"/>
  <c r="FF299" i="68"/>
  <c r="EV287" i="68"/>
  <c r="BQ287" i="68"/>
  <c r="GJ287" i="68"/>
  <c r="DO287" i="68"/>
  <c r="FF287" i="68"/>
  <c r="CA287" i="68"/>
  <c r="AS287" i="68"/>
  <c r="EB287" i="68"/>
  <c r="GX287" i="68"/>
  <c r="FP287" i="68"/>
  <c r="CK287" i="68"/>
  <c r="EL287" i="68"/>
  <c r="AG281" i="68"/>
  <c r="FZ287" i="68"/>
  <c r="BG287" i="68"/>
  <c r="DE287" i="68"/>
  <c r="CU287" i="68"/>
  <c r="EW318" i="68"/>
  <c r="FG318" i="68"/>
  <c r="FQ318" i="68"/>
  <c r="GA318" i="68"/>
  <c r="GK318" i="68"/>
  <c r="EC318" i="68"/>
  <c r="GY318" i="68"/>
  <c r="EM318" i="68"/>
  <c r="GK299" i="68"/>
  <c r="EC299" i="68"/>
  <c r="FQ299" i="68"/>
  <c r="EW299" i="68"/>
  <c r="GY299" i="68"/>
  <c r="FG299" i="68"/>
  <c r="GA299" i="68"/>
  <c r="FG287" i="68"/>
  <c r="FQ287" i="68"/>
  <c r="DF287" i="68"/>
  <c r="HK299" i="68"/>
  <c r="GK287" i="68"/>
  <c r="DP287" i="68"/>
  <c r="CB287" i="68"/>
  <c r="EM299" i="68"/>
  <c r="EC287" i="68"/>
  <c r="BH287" i="68"/>
  <c r="GY287" i="68"/>
  <c r="CL287" i="68"/>
  <c r="CV287" i="68"/>
  <c r="EM287" i="68"/>
  <c r="AT287" i="68"/>
  <c r="AH281" i="68"/>
  <c r="EW287" i="68"/>
  <c r="BR287" i="68"/>
  <c r="GA287" i="68"/>
  <c r="H316" i="68"/>
  <c r="H315" i="68"/>
  <c r="AD281" i="68"/>
  <c r="AS289" i="68"/>
  <c r="AR289" i="68"/>
  <c r="AQ289" i="68"/>
  <c r="AP289" i="68"/>
  <c r="AO289" i="68"/>
  <c r="AN289" i="68"/>
  <c r="AK289" i="68"/>
  <c r="AG283" i="68"/>
  <c r="AP287" i="68"/>
  <c r="CE287" i="68"/>
  <c r="CR287" i="68"/>
  <c r="DV287" i="68"/>
  <c r="EI287" i="68"/>
  <c r="AE281" i="68"/>
  <c r="AH283" i="68"/>
  <c r="AQ287" i="68"/>
  <c r="CS287" i="68"/>
  <c r="EJ287" i="68"/>
  <c r="GR287" i="68"/>
  <c r="AL289" i="68"/>
  <c r="CI287" i="68"/>
  <c r="Y283" i="68"/>
  <c r="DZ287" i="68"/>
  <c r="GD287" i="68"/>
  <c r="Z283" i="68"/>
  <c r="BK287" i="68"/>
  <c r="BX287" i="68"/>
  <c r="FM287" i="68"/>
  <c r="EZ287" i="68"/>
  <c r="AA283" i="68"/>
  <c r="CY287" i="68"/>
  <c r="DL287" i="68"/>
  <c r="FC287" i="68"/>
  <c r="GG287" i="68"/>
  <c r="EI299" i="68"/>
  <c r="GV318" i="68"/>
  <c r="EJ318" i="68"/>
  <c r="ET318" i="68"/>
  <c r="FD318" i="68"/>
  <c r="GV299" i="68"/>
  <c r="EJ299" i="68"/>
  <c r="FD299" i="68"/>
  <c r="GH318" i="68"/>
  <c r="FX299" i="68"/>
  <c r="FX318" i="68"/>
  <c r="DZ318" i="68"/>
  <c r="HH299" i="68"/>
  <c r="GH299" i="68"/>
  <c r="FN318" i="68"/>
  <c r="ET299" i="68"/>
  <c r="DZ299" i="68"/>
  <c r="FN299" i="68"/>
  <c r="W283" i="68"/>
  <c r="AY283" i="68" s="1"/>
  <c r="DI287" i="68"/>
  <c r="FN287" i="68"/>
  <c r="AB283" i="68"/>
  <c r="BA287" i="68"/>
  <c r="DM287" i="68"/>
  <c r="EP287" i="68"/>
  <c r="FD287" i="68"/>
  <c r="FT287" i="68"/>
  <c r="GH287" i="68"/>
  <c r="DS322" i="68"/>
  <c r="GO291" i="68"/>
  <c r="GZ291" i="68" s="1"/>
  <c r="GL291" i="68"/>
  <c r="DY287" i="68"/>
  <c r="AC283" i="68"/>
  <c r="BN287" i="68"/>
  <c r="DS319" i="68"/>
  <c r="GV287" i="68"/>
  <c r="E281" i="68"/>
  <c r="AA281" i="68"/>
  <c r="AD283" i="68"/>
  <c r="AM287" i="68"/>
  <c r="BO287" i="68"/>
  <c r="CO287" i="68"/>
  <c r="GG318" i="68"/>
  <c r="DY318" i="68"/>
  <c r="GU318" i="68"/>
  <c r="EI318" i="68"/>
  <c r="ES318" i="68"/>
  <c r="FC318" i="68"/>
  <c r="FM318" i="68"/>
  <c r="FW318" i="68"/>
  <c r="HG299" i="68"/>
  <c r="FM299" i="68"/>
  <c r="FC299" i="68"/>
  <c r="GG299" i="68"/>
  <c r="ES299" i="68"/>
  <c r="GU299" i="68"/>
  <c r="DY299" i="68"/>
  <c r="GU287" i="68"/>
  <c r="FW299" i="68"/>
  <c r="ES287" i="68"/>
  <c r="CH287" i="68"/>
  <c r="BU287" i="68"/>
  <c r="AE283" i="68"/>
  <c r="BD287" i="68"/>
  <c r="DC287" i="68"/>
  <c r="ET287" i="68"/>
  <c r="FW287" i="68"/>
  <c r="FT318" i="68"/>
  <c r="GD318" i="68"/>
  <c r="DV318" i="68"/>
  <c r="GR318" i="68"/>
  <c r="EF318" i="68"/>
  <c r="FT299" i="68"/>
  <c r="FJ318" i="68"/>
  <c r="EZ318" i="68"/>
  <c r="GR299" i="68"/>
  <c r="EF299" i="68"/>
  <c r="EP318" i="68"/>
  <c r="EZ299" i="68"/>
  <c r="GD299" i="68"/>
  <c r="FJ299" i="68"/>
  <c r="EP299" i="68"/>
  <c r="DV299" i="68"/>
  <c r="HD299" i="68"/>
  <c r="BE287" i="68"/>
  <c r="FJ287" i="68"/>
  <c r="FX287" i="68"/>
  <c r="DQ292" i="68"/>
  <c r="DS293" i="68"/>
  <c r="DS295" i="68"/>
  <c r="DS292" i="68"/>
  <c r="DQ290" i="68"/>
  <c r="DS325" i="68"/>
  <c r="GO294" i="68"/>
  <c r="GZ294" i="68" s="1"/>
  <c r="GL294" i="68"/>
  <c r="DQ294" i="68"/>
  <c r="HC303" i="68"/>
  <c r="HB303" i="68"/>
  <c r="HK303" i="68"/>
  <c r="HH303" i="68"/>
  <c r="HG303" i="68"/>
  <c r="HF303" i="68"/>
  <c r="HE303" i="68"/>
  <c r="HF306" i="68"/>
  <c r="HE306" i="68"/>
  <c r="HC306" i="68"/>
  <c r="HG306" i="68"/>
  <c r="HD306" i="68"/>
  <c r="HB306" i="68"/>
  <c r="HL306" i="68" s="1"/>
  <c r="HK306" i="68"/>
  <c r="HJ306" i="68"/>
  <c r="HI306" i="68"/>
  <c r="HD303" i="68"/>
  <c r="HH306" i="68"/>
  <c r="HB302" i="68"/>
  <c r="HK302" i="68"/>
  <c r="HJ302" i="68"/>
  <c r="HG302" i="68"/>
  <c r="HF302" i="68"/>
  <c r="HD302" i="68"/>
  <c r="HI303" i="68"/>
  <c r="HE304" i="68"/>
  <c r="HK307" i="68"/>
  <c r="HJ307" i="68"/>
  <c r="HI307" i="68"/>
  <c r="HH307" i="68"/>
  <c r="HG307" i="68"/>
  <c r="HF307" i="68"/>
  <c r="HD307" i="68"/>
  <c r="HB307" i="68"/>
  <c r="HE307" i="68"/>
  <c r="HC307" i="68"/>
  <c r="HJ303" i="68"/>
  <c r="HD304" i="68"/>
  <c r="HC304" i="68"/>
  <c r="HB304" i="68"/>
  <c r="HL304" i="68" s="1"/>
  <c r="HI304" i="68"/>
  <c r="HH304" i="68"/>
  <c r="HG304" i="68"/>
  <c r="HF304" i="68"/>
  <c r="HK304" i="68"/>
  <c r="HE305" i="68"/>
  <c r="HD305" i="68"/>
  <c r="HB305" i="68"/>
  <c r="HF305" i="68"/>
  <c r="HC305" i="68"/>
  <c r="HK305" i="68"/>
  <c r="HJ305" i="68"/>
  <c r="HI305" i="68"/>
  <c r="HH305" i="68"/>
  <c r="AY203" i="68"/>
  <c r="AZ203" i="68" s="1"/>
  <c r="BA203" i="68" s="1"/>
  <c r="BB203" i="68" s="1"/>
  <c r="BC203" i="68" s="1"/>
  <c r="BD203" i="68" s="1"/>
  <c r="BE203" i="68" s="1"/>
  <c r="AX209" i="68"/>
  <c r="EB208" i="68"/>
  <c r="EL208" i="68"/>
  <c r="AL208" i="68"/>
  <c r="FI208" i="68"/>
  <c r="AM208" i="68"/>
  <c r="FJ208" i="68"/>
  <c r="AN208" i="68"/>
  <c r="FK208" i="68"/>
  <c r="BB208" i="68"/>
  <c r="BQ208" i="68"/>
  <c r="GJ208" i="68"/>
  <c r="CA208" i="68"/>
  <c r="GX208" i="68"/>
  <c r="CX208" i="68"/>
  <c r="Z202" i="68"/>
  <c r="DS240" i="68"/>
  <c r="FL239" i="68"/>
  <c r="DX239" i="68"/>
  <c r="EH239" i="68"/>
  <c r="GT239" i="68"/>
  <c r="FB239" i="68"/>
  <c r="GT220" i="68"/>
  <c r="EH220" i="68"/>
  <c r="GF239" i="68"/>
  <c r="ER239" i="68"/>
  <c r="GF220" i="68"/>
  <c r="ER220" i="68"/>
  <c r="FV239" i="68"/>
  <c r="FB220" i="68"/>
  <c r="HF220" i="68"/>
  <c r="FV220" i="68"/>
  <c r="DX220" i="68"/>
  <c r="GF208" i="68"/>
  <c r="DX208" i="68"/>
  <c r="BM208" i="68"/>
  <c r="BC208" i="68"/>
  <c r="GT208" i="68"/>
  <c r="EH208" i="68"/>
  <c r="BW208" i="68"/>
  <c r="FV208" i="68"/>
  <c r="ER208" i="68"/>
  <c r="CG208" i="68"/>
  <c r="DK208" i="68"/>
  <c r="FB208" i="68"/>
  <c r="CQ208" i="68"/>
  <c r="FL220" i="68"/>
  <c r="FL208" i="68"/>
  <c r="DA208" i="68"/>
  <c r="AO208" i="68"/>
  <c r="AC202" i="68"/>
  <c r="ES239" i="68"/>
  <c r="DY239" i="68"/>
  <c r="FW239" i="68"/>
  <c r="GG239" i="68"/>
  <c r="FM239" i="68"/>
  <c r="GU220" i="68"/>
  <c r="FC220" i="68"/>
  <c r="FM220" i="68"/>
  <c r="FC239" i="68"/>
  <c r="EI220" i="68"/>
  <c r="GU239" i="68"/>
  <c r="EI239" i="68"/>
  <c r="DY220" i="68"/>
  <c r="GG220" i="68"/>
  <c r="HG220" i="68"/>
  <c r="ES220" i="68"/>
  <c r="FW220" i="68"/>
  <c r="GU208" i="68"/>
  <c r="EI208" i="68"/>
  <c r="BX208" i="68"/>
  <c r="DL208" i="68"/>
  <c r="ES208" i="68"/>
  <c r="CH208" i="68"/>
  <c r="FC208" i="68"/>
  <c r="CR208" i="68"/>
  <c r="DY208" i="68"/>
  <c r="BN208" i="68"/>
  <c r="FW208" i="68"/>
  <c r="BD208" i="68"/>
  <c r="FM208" i="68"/>
  <c r="DB208" i="68"/>
  <c r="AP208" i="68"/>
  <c r="AD202" i="68"/>
  <c r="GG208" i="68"/>
  <c r="FX239" i="68"/>
  <c r="EJ239" i="68"/>
  <c r="GH239" i="68"/>
  <c r="HH220" i="68"/>
  <c r="ET220" i="68"/>
  <c r="ET239" i="68"/>
  <c r="FN239" i="68"/>
  <c r="DZ239" i="68"/>
  <c r="GV220" i="68"/>
  <c r="FD220" i="68"/>
  <c r="FD239" i="68"/>
  <c r="DZ220" i="68"/>
  <c r="GV239" i="68"/>
  <c r="GH220" i="68"/>
  <c r="FX220" i="68"/>
  <c r="GV208" i="68"/>
  <c r="EJ208" i="68"/>
  <c r="BY208" i="68"/>
  <c r="ET208" i="68"/>
  <c r="CI208" i="68"/>
  <c r="BO208" i="68"/>
  <c r="FD208" i="68"/>
  <c r="CS208" i="68"/>
  <c r="FN220" i="68"/>
  <c r="FN208" i="68"/>
  <c r="DC208" i="68"/>
  <c r="AQ208" i="68"/>
  <c r="AE202" i="68"/>
  <c r="GH208" i="68"/>
  <c r="DZ208" i="68"/>
  <c r="FX208" i="68"/>
  <c r="DM208" i="68"/>
  <c r="BE208" i="68"/>
  <c r="EJ220" i="68"/>
  <c r="FQ239" i="68"/>
  <c r="GK239" i="68"/>
  <c r="EW239" i="68"/>
  <c r="GY239" i="68"/>
  <c r="FG239" i="68"/>
  <c r="GA239" i="68"/>
  <c r="HK220" i="68"/>
  <c r="FQ220" i="68"/>
  <c r="EC220" i="68"/>
  <c r="EM220" i="68"/>
  <c r="EM239" i="68"/>
  <c r="GY220" i="68"/>
  <c r="GK220" i="68"/>
  <c r="FG220" i="68"/>
  <c r="GA220" i="68"/>
  <c r="EW220" i="68"/>
  <c r="EC239" i="68"/>
  <c r="GY208" i="68"/>
  <c r="EW208" i="68"/>
  <c r="FG208" i="68"/>
  <c r="CV208" i="68"/>
  <c r="CB208" i="68"/>
  <c r="FQ208" i="68"/>
  <c r="DF208" i="68"/>
  <c r="AT208" i="68"/>
  <c r="AH202" i="68"/>
  <c r="EM208" i="68"/>
  <c r="GA208" i="68"/>
  <c r="DP208" i="68"/>
  <c r="BH208" i="68"/>
  <c r="GK208" i="68"/>
  <c r="EC208" i="68"/>
  <c r="BR208" i="68"/>
  <c r="CL208" i="68"/>
  <c r="FE239" i="68"/>
  <c r="FY239" i="68"/>
  <c r="EK239" i="68"/>
  <c r="EU239" i="68"/>
  <c r="FO239" i="68"/>
  <c r="EA239" i="68"/>
  <c r="GW220" i="68"/>
  <c r="FE220" i="68"/>
  <c r="HI220" i="68"/>
  <c r="FO220" i="68"/>
  <c r="GW239" i="68"/>
  <c r="GI220" i="68"/>
  <c r="EU220" i="68"/>
  <c r="GI239" i="68"/>
  <c r="FY220" i="68"/>
  <c r="EA220" i="68"/>
  <c r="EA208" i="68"/>
  <c r="BZ208" i="68"/>
  <c r="EU208" i="68"/>
  <c r="CJ208" i="68"/>
  <c r="EK208" i="68"/>
  <c r="GI208" i="68"/>
  <c r="FE208" i="68"/>
  <c r="CT208" i="68"/>
  <c r="GW208" i="68"/>
  <c r="FO208" i="68"/>
  <c r="DD208" i="68"/>
  <c r="AR208" i="68"/>
  <c r="AF202" i="68"/>
  <c r="FY208" i="68"/>
  <c r="DN208" i="68"/>
  <c r="BF208" i="68"/>
  <c r="BP208" i="68"/>
  <c r="EK220" i="68"/>
  <c r="HJ225" i="68"/>
  <c r="HH225" i="68"/>
  <c r="HG225" i="68"/>
  <c r="HF225" i="68"/>
  <c r="HE225" i="68"/>
  <c r="HC225" i="68"/>
  <c r="HB225" i="68"/>
  <c r="HL225" i="68" s="1"/>
  <c r="HK225" i="68"/>
  <c r="HI225" i="68"/>
  <c r="HD225" i="68"/>
  <c r="FJ239" i="68"/>
  <c r="FT239" i="68"/>
  <c r="EF239" i="68"/>
  <c r="GR239" i="68"/>
  <c r="GD220" i="68"/>
  <c r="EZ239" i="68"/>
  <c r="GD239" i="68"/>
  <c r="EP239" i="68"/>
  <c r="DV239" i="68"/>
  <c r="EP220" i="68"/>
  <c r="EZ220" i="68"/>
  <c r="DV220" i="68"/>
  <c r="HD220" i="68"/>
  <c r="FT220" i="68"/>
  <c r="GR220" i="68"/>
  <c r="EF220" i="68"/>
  <c r="FJ220" i="68"/>
  <c r="CC208" i="68"/>
  <c r="CO208" i="68"/>
  <c r="EN208" i="68"/>
  <c r="EZ208" i="68"/>
  <c r="AL210" i="68"/>
  <c r="EY208" i="68"/>
  <c r="GS239" i="68"/>
  <c r="EG239" i="68"/>
  <c r="FK239" i="68"/>
  <c r="DW239" i="68"/>
  <c r="FU239" i="68"/>
  <c r="FA239" i="68"/>
  <c r="GE239" i="68"/>
  <c r="EQ239" i="68"/>
  <c r="GE220" i="68"/>
  <c r="EQ220" i="68"/>
  <c r="GS220" i="68"/>
  <c r="FU220" i="68"/>
  <c r="EG220" i="68"/>
  <c r="FA220" i="68"/>
  <c r="DW220" i="68"/>
  <c r="HE220" i="68"/>
  <c r="FK220" i="68"/>
  <c r="CD208" i="68"/>
  <c r="CP208" i="68"/>
  <c r="FA208" i="68"/>
  <c r="AY209" i="68"/>
  <c r="AM210" i="68"/>
  <c r="U204" i="68"/>
  <c r="BG208" i="68"/>
  <c r="BS208" i="68"/>
  <c r="CE208" i="68"/>
  <c r="DO208" i="68"/>
  <c r="ED208" i="68"/>
  <c r="GO209" i="68" s="1"/>
  <c r="EP208" i="68"/>
  <c r="FZ208" i="68"/>
  <c r="GP208" i="68"/>
  <c r="AN210" i="68"/>
  <c r="EX208" i="68"/>
  <c r="GC239" i="68"/>
  <c r="DU239" i="68"/>
  <c r="EY239" i="68"/>
  <c r="FS239" i="68"/>
  <c r="EE239" i="68"/>
  <c r="GQ239" i="68"/>
  <c r="FI239" i="68"/>
  <c r="EO239" i="68"/>
  <c r="FS220" i="68"/>
  <c r="EE220" i="68"/>
  <c r="GC220" i="68"/>
  <c r="EO220" i="68"/>
  <c r="GQ220" i="68"/>
  <c r="FI220" i="68"/>
  <c r="DU220" i="68"/>
  <c r="EY220" i="68"/>
  <c r="CN208" i="68"/>
  <c r="BT208" i="68"/>
  <c r="CF208" i="68"/>
  <c r="EE208" i="68"/>
  <c r="EQ208" i="68"/>
  <c r="GQ208" i="68"/>
  <c r="AO210" i="68"/>
  <c r="GX220" i="68"/>
  <c r="CM208" i="68"/>
  <c r="AG202" i="68"/>
  <c r="BF203" i="68"/>
  <c r="AS208" i="68"/>
  <c r="BI208" i="68"/>
  <c r="BU208" i="68"/>
  <c r="DE208" i="68"/>
  <c r="DT208" i="68"/>
  <c r="EF208" i="68"/>
  <c r="GB208" i="68"/>
  <c r="GR208" i="68"/>
  <c r="AP210" i="68"/>
  <c r="CZ213" i="68"/>
  <c r="DS247" i="68"/>
  <c r="GL216" i="68"/>
  <c r="HC220" i="68"/>
  <c r="BJ208" i="68"/>
  <c r="BV208" i="68"/>
  <c r="DU208" i="68"/>
  <c r="EG208" i="68"/>
  <c r="GC208" i="68"/>
  <c r="GS208" i="68"/>
  <c r="AQ210" i="68"/>
  <c r="GL209" i="68"/>
  <c r="EL239" i="68"/>
  <c r="GJ239" i="68"/>
  <c r="FF220" i="68"/>
  <c r="EB239" i="68"/>
  <c r="GX239" i="68"/>
  <c r="FZ239" i="68"/>
  <c r="HJ220" i="68"/>
  <c r="FP220" i="68"/>
  <c r="FP239" i="68"/>
  <c r="EB220" i="68"/>
  <c r="FF239" i="68"/>
  <c r="FZ220" i="68"/>
  <c r="EV220" i="68"/>
  <c r="GJ220" i="68"/>
  <c r="EV239" i="68"/>
  <c r="EL220" i="68"/>
  <c r="AY208" i="68"/>
  <c r="BK208" i="68"/>
  <c r="CU208" i="68"/>
  <c r="DG208" i="68"/>
  <c r="DV208" i="68"/>
  <c r="FF208" i="68"/>
  <c r="GD208" i="68"/>
  <c r="CZ209" i="68"/>
  <c r="AS210" i="68"/>
  <c r="AZ208" i="68"/>
  <c r="BL208" i="68"/>
  <c r="DH208" i="68"/>
  <c r="DW208" i="68"/>
  <c r="FS208" i="68"/>
  <c r="GE208" i="68"/>
  <c r="AT210" i="68"/>
  <c r="DQ211" i="68"/>
  <c r="DS212" i="68"/>
  <c r="GP239" i="68"/>
  <c r="EX239" i="68"/>
  <c r="FH239" i="68"/>
  <c r="DT239" i="68"/>
  <c r="FR220" i="68"/>
  <c r="FR239" i="68"/>
  <c r="ED239" i="68"/>
  <c r="GB239" i="68"/>
  <c r="ED220" i="68"/>
  <c r="GB220" i="68"/>
  <c r="EN239" i="68"/>
  <c r="HB220" i="68"/>
  <c r="FH220" i="68"/>
  <c r="EX220" i="68"/>
  <c r="DT220" i="68"/>
  <c r="EN220" i="68"/>
  <c r="GP220" i="68"/>
  <c r="Y202" i="68"/>
  <c r="AK208" i="68"/>
  <c r="DJ215" i="68" s="1"/>
  <c r="BA208" i="68"/>
  <c r="CK208" i="68"/>
  <c r="CW208" i="68"/>
  <c r="DI208" i="68"/>
  <c r="EV208" i="68"/>
  <c r="FH208" i="68"/>
  <c r="FT208" i="68"/>
  <c r="DS214" i="68"/>
  <c r="DS215" i="68"/>
  <c r="DS213" i="68"/>
  <c r="HI223" i="68"/>
  <c r="HG223" i="68"/>
  <c r="HK223" i="68"/>
  <c r="HJ223" i="68"/>
  <c r="HH223" i="68"/>
  <c r="HF223" i="68"/>
  <c r="HE223" i="68"/>
  <c r="HD223" i="68"/>
  <c r="HC223" i="68"/>
  <c r="HL223" i="68"/>
  <c r="GL223" i="68"/>
  <c r="GL225" i="68"/>
  <c r="GO224" i="68"/>
  <c r="GZ224" i="68" s="1"/>
  <c r="HF226" i="68"/>
  <c r="HD226" i="68"/>
  <c r="HB226" i="68"/>
  <c r="HL226" i="68" s="1"/>
  <c r="HE226" i="68"/>
  <c r="HC226" i="68"/>
  <c r="HK226" i="68"/>
  <c r="HJ226" i="68"/>
  <c r="HG227" i="68"/>
  <c r="HJ227" i="68"/>
  <c r="HK227" i="68"/>
  <c r="HI227" i="68"/>
  <c r="HH227" i="68"/>
  <c r="HE227" i="68"/>
  <c r="HD227" i="68"/>
  <c r="HC227" i="68"/>
  <c r="HB227" i="68"/>
  <c r="HL227" i="68" s="1"/>
  <c r="HG226" i="68"/>
  <c r="HF227" i="68"/>
  <c r="HH226" i="68"/>
  <c r="HI226" i="68"/>
  <c r="HH228" i="68"/>
  <c r="HK228" i="68"/>
  <c r="HJ228" i="68"/>
  <c r="HI228" i="68"/>
  <c r="HF228" i="68"/>
  <c r="HB228" i="68"/>
  <c r="HC228" i="68"/>
  <c r="HD228" i="68"/>
  <c r="HE228" i="68"/>
  <c r="H241" i="68"/>
  <c r="H157" i="70"/>
  <c r="H158" i="70"/>
  <c r="BK50" i="70"/>
  <c r="GD50" i="70"/>
  <c r="HH67" i="70"/>
  <c r="HE67" i="70"/>
  <c r="AY45" i="70"/>
  <c r="AY51" i="70" s="1"/>
  <c r="AX51" i="70"/>
  <c r="ET50" i="70"/>
  <c r="DZ50" i="70"/>
  <c r="GH50" i="70"/>
  <c r="CI50" i="70"/>
  <c r="FJ129" i="70"/>
  <c r="BU129" i="70"/>
  <c r="GJ62" i="70"/>
  <c r="AG44" i="70"/>
  <c r="BQ50" i="70"/>
  <c r="BR50" i="70"/>
  <c r="FL50" i="70"/>
  <c r="HE66" i="70"/>
  <c r="CH50" i="70"/>
  <c r="FM50" i="70"/>
  <c r="DF129" i="70"/>
  <c r="FQ50" i="70"/>
  <c r="DS54" i="70"/>
  <c r="DS85" i="70" s="1"/>
  <c r="BR124" i="70"/>
  <c r="EG129" i="70"/>
  <c r="DA50" i="70"/>
  <c r="DS56" i="70"/>
  <c r="GA129" i="70"/>
  <c r="AN131" i="70"/>
  <c r="AF44" i="70"/>
  <c r="DB50" i="70"/>
  <c r="DQ55" i="70"/>
  <c r="AP131" i="70"/>
  <c r="DD50" i="70"/>
  <c r="GI50" i="70"/>
  <c r="AH44" i="70"/>
  <c r="DF50" i="70"/>
  <c r="GK50" i="70"/>
  <c r="GL51" i="70"/>
  <c r="EC50" i="70"/>
  <c r="HE70" i="70"/>
  <c r="DS82" i="70"/>
  <c r="AT50" i="70"/>
  <c r="HD65" i="70"/>
  <c r="HF70" i="70"/>
  <c r="HK70" i="70"/>
  <c r="GC129" i="70"/>
  <c r="AH123" i="70"/>
  <c r="GQ129" i="70"/>
  <c r="AT129" i="70"/>
  <c r="BH129" i="70"/>
  <c r="BV129" i="70"/>
  <c r="DP129" i="70"/>
  <c r="BR45" i="68"/>
  <c r="AK52" i="68"/>
  <c r="AL52" i="68"/>
  <c r="AM52" i="68"/>
  <c r="AN52" i="68"/>
  <c r="AO52" i="68"/>
  <c r="AP52" i="68"/>
  <c r="AQ52" i="68"/>
  <c r="AR52" i="68"/>
  <c r="AS52" i="68"/>
  <c r="F44" i="68"/>
  <c r="DH50" i="68" s="1"/>
  <c r="FO50" i="68"/>
  <c r="H83" i="68"/>
  <c r="GL51" i="68"/>
  <c r="DV50" i="70"/>
  <c r="EY62" i="70"/>
  <c r="FA81" i="70"/>
  <c r="FK81" i="70"/>
  <c r="FU81" i="70"/>
  <c r="GE81" i="70"/>
  <c r="DW81" i="70"/>
  <c r="GS81" i="70"/>
  <c r="EG81" i="70"/>
  <c r="FU62" i="70"/>
  <c r="GE62" i="70"/>
  <c r="DW62" i="70"/>
  <c r="GS62" i="70"/>
  <c r="EG62" i="70"/>
  <c r="HE62" i="70"/>
  <c r="EQ62" i="70"/>
  <c r="FA62" i="70"/>
  <c r="FU50" i="70"/>
  <c r="DJ50" i="70"/>
  <c r="BB50" i="70"/>
  <c r="GE50" i="70"/>
  <c r="DW50" i="70"/>
  <c r="BL50" i="70"/>
  <c r="EQ81" i="70"/>
  <c r="EQ50" i="70"/>
  <c r="FK62" i="70"/>
  <c r="BT50" i="70"/>
  <c r="EZ62" i="70"/>
  <c r="DU50" i="70"/>
  <c r="FM81" i="70"/>
  <c r="FW81" i="70"/>
  <c r="GG81" i="70"/>
  <c r="DY81" i="70"/>
  <c r="GU81" i="70"/>
  <c r="EI81" i="70"/>
  <c r="ES81" i="70"/>
  <c r="GG62" i="70"/>
  <c r="DY62" i="70"/>
  <c r="GU62" i="70"/>
  <c r="EI62" i="70"/>
  <c r="FC81" i="70"/>
  <c r="HG62" i="70"/>
  <c r="ES62" i="70"/>
  <c r="FC62" i="70"/>
  <c r="FM62" i="70"/>
  <c r="GG50" i="70"/>
  <c r="DY50" i="70"/>
  <c r="BN50" i="70"/>
  <c r="GU50" i="70"/>
  <c r="EI50" i="70"/>
  <c r="BX50" i="70"/>
  <c r="FW62" i="70"/>
  <c r="FC50" i="70"/>
  <c r="BD50" i="70"/>
  <c r="BU50" i="70"/>
  <c r="CN50" i="70"/>
  <c r="DE50" i="70"/>
  <c r="EA50" i="70"/>
  <c r="FP50" i="70"/>
  <c r="GJ50" i="70"/>
  <c r="FX81" i="70"/>
  <c r="GH81" i="70"/>
  <c r="DZ81" i="70"/>
  <c r="FD81" i="70"/>
  <c r="FN81" i="70"/>
  <c r="GV81" i="70"/>
  <c r="GV62" i="70"/>
  <c r="EJ62" i="70"/>
  <c r="HH62" i="70"/>
  <c r="ET62" i="70"/>
  <c r="FD62" i="70"/>
  <c r="ET81" i="70"/>
  <c r="EJ81" i="70"/>
  <c r="GH62" i="70"/>
  <c r="GV50" i="70"/>
  <c r="EJ50" i="70"/>
  <c r="BY50" i="70"/>
  <c r="FX62" i="70"/>
  <c r="FN62" i="70"/>
  <c r="FN50" i="70"/>
  <c r="DC50" i="70"/>
  <c r="AQ50" i="70"/>
  <c r="AE44" i="70"/>
  <c r="DZ62" i="70"/>
  <c r="BE50" i="70"/>
  <c r="BV50" i="70"/>
  <c r="CO50" i="70"/>
  <c r="EB50" i="70"/>
  <c r="FL81" i="70"/>
  <c r="FV81" i="70"/>
  <c r="ER81" i="70"/>
  <c r="DX81" i="70"/>
  <c r="GF62" i="70"/>
  <c r="DX62" i="70"/>
  <c r="GT81" i="70"/>
  <c r="GT62" i="70"/>
  <c r="EH62" i="70"/>
  <c r="FB81" i="70"/>
  <c r="GF81" i="70"/>
  <c r="HF62" i="70"/>
  <c r="ER62" i="70"/>
  <c r="GF50" i="70"/>
  <c r="DX50" i="70"/>
  <c r="BM50" i="70"/>
  <c r="FV62" i="70"/>
  <c r="EH81" i="70"/>
  <c r="FL62" i="70"/>
  <c r="FB50" i="70"/>
  <c r="CQ50" i="70"/>
  <c r="FB62" i="70"/>
  <c r="FY81" i="70"/>
  <c r="GI81" i="70"/>
  <c r="EA81" i="70"/>
  <c r="GW81" i="70"/>
  <c r="EK81" i="70"/>
  <c r="EU81" i="70"/>
  <c r="FE81" i="70"/>
  <c r="GW62" i="70"/>
  <c r="EK62" i="70"/>
  <c r="HI62" i="70"/>
  <c r="EU62" i="70"/>
  <c r="FE62" i="70"/>
  <c r="FO62" i="70"/>
  <c r="FY62" i="70"/>
  <c r="GW50" i="70"/>
  <c r="EK50" i="70"/>
  <c r="BZ50" i="70"/>
  <c r="EU50" i="70"/>
  <c r="CJ50" i="70"/>
  <c r="FO81" i="70"/>
  <c r="FO50" i="70"/>
  <c r="EA62" i="70"/>
  <c r="BF50" i="70"/>
  <c r="BW50" i="70"/>
  <c r="CP50" i="70"/>
  <c r="EY50" i="70"/>
  <c r="GR50" i="70"/>
  <c r="DS87" i="70"/>
  <c r="GO56" i="70"/>
  <c r="GZ56" i="70" s="1"/>
  <c r="GL56" i="70"/>
  <c r="EO50" i="70"/>
  <c r="GJ81" i="70"/>
  <c r="EB81" i="70"/>
  <c r="GX81" i="70"/>
  <c r="EL81" i="70"/>
  <c r="FP81" i="70"/>
  <c r="HJ62" i="70"/>
  <c r="EV62" i="70"/>
  <c r="FF81" i="70"/>
  <c r="FF62" i="70"/>
  <c r="EV81" i="70"/>
  <c r="FP62" i="70"/>
  <c r="FZ81" i="70"/>
  <c r="FZ62" i="70"/>
  <c r="EV50" i="70"/>
  <c r="CK50" i="70"/>
  <c r="EL62" i="70"/>
  <c r="EB62" i="70"/>
  <c r="FZ50" i="70"/>
  <c r="DO50" i="70"/>
  <c r="BG50" i="70"/>
  <c r="GX62" i="70"/>
  <c r="AM50" i="70"/>
  <c r="BH50" i="70"/>
  <c r="CA50" i="70"/>
  <c r="CR50" i="70"/>
  <c r="DK50" i="70"/>
  <c r="EF50" i="70"/>
  <c r="EZ50" i="70"/>
  <c r="FV50" i="70"/>
  <c r="GS50" i="70"/>
  <c r="AK52" i="70"/>
  <c r="DS58" i="70"/>
  <c r="DQ57" i="70"/>
  <c r="Z44" i="70"/>
  <c r="AZ45" i="70"/>
  <c r="AN50" i="70"/>
  <c r="CB50" i="70"/>
  <c r="CS50" i="70"/>
  <c r="DL50" i="70"/>
  <c r="EG50" i="70"/>
  <c r="FA50" i="70"/>
  <c r="FW50" i="70"/>
  <c r="GT50" i="70"/>
  <c r="H79" i="70"/>
  <c r="H78" i="70"/>
  <c r="AA44" i="70"/>
  <c r="U46" i="70"/>
  <c r="AO50" i="70"/>
  <c r="BJ50" i="70"/>
  <c r="CT50" i="70"/>
  <c r="DM50" i="70"/>
  <c r="EH50" i="70"/>
  <c r="FD50" i="70"/>
  <c r="FX50" i="70"/>
  <c r="GX50" i="70"/>
  <c r="AB44" i="70"/>
  <c r="AT52" i="70"/>
  <c r="AS52" i="70"/>
  <c r="AR52" i="70"/>
  <c r="AQ52" i="70"/>
  <c r="AP52" i="70"/>
  <c r="AO52" i="70"/>
  <c r="AN52" i="70"/>
  <c r="AM52" i="70"/>
  <c r="AP50" i="70"/>
  <c r="CU50" i="70"/>
  <c r="DN50" i="70"/>
  <c r="EL50" i="70"/>
  <c r="FE50" i="70"/>
  <c r="FY50" i="70"/>
  <c r="EZ81" i="70"/>
  <c r="FJ81" i="70"/>
  <c r="GR81" i="70"/>
  <c r="EF81" i="70"/>
  <c r="FT62" i="70"/>
  <c r="DV81" i="70"/>
  <c r="GD62" i="70"/>
  <c r="DV62" i="70"/>
  <c r="GR62" i="70"/>
  <c r="EF62" i="70"/>
  <c r="GD81" i="70"/>
  <c r="EP81" i="70"/>
  <c r="FT81" i="70"/>
  <c r="EP62" i="70"/>
  <c r="FT50" i="70"/>
  <c r="DI50" i="70"/>
  <c r="BA50" i="70"/>
  <c r="HD62" i="70"/>
  <c r="EP50" i="70"/>
  <c r="CE50" i="70"/>
  <c r="FJ62" i="70"/>
  <c r="GK81" i="70"/>
  <c r="EC81" i="70"/>
  <c r="GY81" i="70"/>
  <c r="EM81" i="70"/>
  <c r="EW81" i="70"/>
  <c r="FG81" i="70"/>
  <c r="FQ81" i="70"/>
  <c r="HK62" i="70"/>
  <c r="EW62" i="70"/>
  <c r="FG62" i="70"/>
  <c r="FQ62" i="70"/>
  <c r="GA62" i="70"/>
  <c r="GK62" i="70"/>
  <c r="EC62" i="70"/>
  <c r="EW50" i="70"/>
  <c r="CL50" i="70"/>
  <c r="GA81" i="70"/>
  <c r="FG50" i="70"/>
  <c r="CV50" i="70"/>
  <c r="EM62" i="70"/>
  <c r="GA50" i="70"/>
  <c r="GY62" i="70"/>
  <c r="AC44" i="70"/>
  <c r="AR50" i="70"/>
  <c r="BO50" i="70"/>
  <c r="CF50" i="70"/>
  <c r="CY50" i="70"/>
  <c r="DP50" i="70"/>
  <c r="EM50" i="70"/>
  <c r="FF50" i="70"/>
  <c r="GO54" i="70"/>
  <c r="GZ54" i="70" s="1"/>
  <c r="GL54" i="70"/>
  <c r="EO81" i="70"/>
  <c r="EY81" i="70"/>
  <c r="FI81" i="70"/>
  <c r="FS81" i="70"/>
  <c r="GC81" i="70"/>
  <c r="DU81" i="70"/>
  <c r="FI62" i="70"/>
  <c r="FS62" i="70"/>
  <c r="GQ81" i="70"/>
  <c r="GC62" i="70"/>
  <c r="DU62" i="70"/>
  <c r="GQ62" i="70"/>
  <c r="EE62" i="70"/>
  <c r="HC62" i="70"/>
  <c r="EO62" i="70"/>
  <c r="FI50" i="70"/>
  <c r="CX50" i="70"/>
  <c r="AL50" i="70"/>
  <c r="FS50" i="70"/>
  <c r="DH50" i="70"/>
  <c r="AZ50" i="70"/>
  <c r="GQ50" i="70"/>
  <c r="EE50" i="70"/>
  <c r="EE81" i="70"/>
  <c r="E44" i="70"/>
  <c r="AD44" i="70"/>
  <c r="AS50" i="70"/>
  <c r="BP50" i="70"/>
  <c r="CG50" i="70"/>
  <c r="CZ50" i="70"/>
  <c r="FJ50" i="70"/>
  <c r="GC50" i="70"/>
  <c r="HC65" i="70"/>
  <c r="HB65" i="70"/>
  <c r="HK65" i="70"/>
  <c r="HJ65" i="70"/>
  <c r="HI65" i="70"/>
  <c r="HG65" i="70"/>
  <c r="HF65" i="70"/>
  <c r="HH65" i="70"/>
  <c r="HB68" i="70"/>
  <c r="HK68" i="70"/>
  <c r="HJ68" i="70"/>
  <c r="HH68" i="70"/>
  <c r="HC68" i="70"/>
  <c r="HG68" i="70"/>
  <c r="HF68" i="70"/>
  <c r="HD66" i="70"/>
  <c r="HC66" i="70"/>
  <c r="HB66" i="70"/>
  <c r="HK66" i="70"/>
  <c r="HJ66" i="70"/>
  <c r="HH66" i="70"/>
  <c r="HG66" i="70"/>
  <c r="HI66" i="70"/>
  <c r="DS57" i="70"/>
  <c r="DS55" i="70"/>
  <c r="HD68" i="70"/>
  <c r="DQ54" i="70"/>
  <c r="HE68" i="70"/>
  <c r="HJ67" i="70"/>
  <c r="HI67" i="70"/>
  <c r="HC67" i="70"/>
  <c r="HB67" i="70"/>
  <c r="HK67" i="70"/>
  <c r="HG67" i="70"/>
  <c r="HF67" i="70"/>
  <c r="HI68" i="70"/>
  <c r="GU160" i="70"/>
  <c r="ES160" i="70"/>
  <c r="FC160" i="70"/>
  <c r="FM160" i="70"/>
  <c r="EI160" i="70"/>
  <c r="GU141" i="70"/>
  <c r="EI141" i="70"/>
  <c r="DY160" i="70"/>
  <c r="FC141" i="70"/>
  <c r="GG160" i="70"/>
  <c r="FM141" i="70"/>
  <c r="FW160" i="70"/>
  <c r="FW141" i="70"/>
  <c r="GG141" i="70"/>
  <c r="ES141" i="70"/>
  <c r="HG141" i="70"/>
  <c r="FM129" i="70"/>
  <c r="DB129" i="70"/>
  <c r="AP129" i="70"/>
  <c r="AD123" i="70"/>
  <c r="FW129" i="70"/>
  <c r="DL129" i="70"/>
  <c r="BD129" i="70"/>
  <c r="GG129" i="70"/>
  <c r="DY129" i="70"/>
  <c r="BN129" i="70"/>
  <c r="GU129" i="70"/>
  <c r="EI129" i="70"/>
  <c r="BX129" i="70"/>
  <c r="CR129" i="70"/>
  <c r="CH129" i="70"/>
  <c r="FC129" i="70"/>
  <c r="ES129" i="70"/>
  <c r="DY141" i="70"/>
  <c r="HD67" i="70"/>
  <c r="GO69" i="70"/>
  <c r="GZ69" i="70" s="1"/>
  <c r="HD70" i="70"/>
  <c r="HC70" i="70"/>
  <c r="HB70" i="70"/>
  <c r="HL70" i="70" s="1"/>
  <c r="HJ70" i="70"/>
  <c r="HH70" i="70"/>
  <c r="HG70" i="70"/>
  <c r="FR160" i="70"/>
  <c r="GB160" i="70"/>
  <c r="DT160" i="70"/>
  <c r="GP160" i="70"/>
  <c r="ED160" i="70"/>
  <c r="EN160" i="70"/>
  <c r="FR141" i="70"/>
  <c r="FH160" i="70"/>
  <c r="GB141" i="70"/>
  <c r="DT141" i="70"/>
  <c r="EX160" i="70"/>
  <c r="GP141" i="70"/>
  <c r="ED141" i="70"/>
  <c r="HB141" i="70"/>
  <c r="EN141" i="70"/>
  <c r="FH141" i="70"/>
  <c r="EX141" i="70"/>
  <c r="GP129" i="70"/>
  <c r="ED129" i="70"/>
  <c r="BS129" i="70"/>
  <c r="EN129" i="70"/>
  <c r="CC129" i="70"/>
  <c r="EX129" i="70"/>
  <c r="CM129" i="70"/>
  <c r="FH129" i="70"/>
  <c r="CW129" i="70"/>
  <c r="AK129" i="70"/>
  <c r="Y123" i="70"/>
  <c r="FR129" i="70"/>
  <c r="DG129" i="70"/>
  <c r="AY129" i="70"/>
  <c r="GB129" i="70"/>
  <c r="DT129" i="70"/>
  <c r="BI129" i="70"/>
  <c r="FE160" i="70"/>
  <c r="FO160" i="70"/>
  <c r="FY160" i="70"/>
  <c r="HI141" i="70"/>
  <c r="EU141" i="70"/>
  <c r="GW160" i="70"/>
  <c r="EA160" i="70"/>
  <c r="GI160" i="70"/>
  <c r="FO141" i="70"/>
  <c r="FY141" i="70"/>
  <c r="EU160" i="70"/>
  <c r="GI141" i="70"/>
  <c r="EA141" i="70"/>
  <c r="EK160" i="70"/>
  <c r="FE141" i="70"/>
  <c r="EK141" i="70"/>
  <c r="FY129" i="70"/>
  <c r="DN129" i="70"/>
  <c r="BF129" i="70"/>
  <c r="GI129" i="70"/>
  <c r="EA129" i="70"/>
  <c r="BP129" i="70"/>
  <c r="GW129" i="70"/>
  <c r="EK129" i="70"/>
  <c r="BZ129" i="70"/>
  <c r="GW141" i="70"/>
  <c r="EU129" i="70"/>
  <c r="CJ129" i="70"/>
  <c r="FS160" i="70"/>
  <c r="GC160" i="70"/>
  <c r="DU160" i="70"/>
  <c r="GQ160" i="70"/>
  <c r="EE160" i="70"/>
  <c r="EO160" i="70"/>
  <c r="FS141" i="70"/>
  <c r="FI160" i="70"/>
  <c r="EY160" i="70"/>
  <c r="GQ141" i="70"/>
  <c r="EE141" i="70"/>
  <c r="HC141" i="70"/>
  <c r="EO141" i="70"/>
  <c r="EY141" i="70"/>
  <c r="DU141" i="70"/>
  <c r="GC141" i="70"/>
  <c r="EO129" i="70"/>
  <c r="CD129" i="70"/>
  <c r="EY129" i="70"/>
  <c r="CN129" i="70"/>
  <c r="FI129" i="70"/>
  <c r="CX129" i="70"/>
  <c r="AL129" i="70"/>
  <c r="Z123" i="70"/>
  <c r="FS129" i="70"/>
  <c r="DH129" i="70"/>
  <c r="AZ129" i="70"/>
  <c r="FI141" i="70"/>
  <c r="BJ129" i="70"/>
  <c r="EE129" i="70"/>
  <c r="GL130" i="70"/>
  <c r="DS164" i="70"/>
  <c r="GL133" i="70"/>
  <c r="GO133" i="70"/>
  <c r="GZ133" i="70" s="1"/>
  <c r="BT129" i="70"/>
  <c r="GE160" i="70"/>
  <c r="GS160" i="70"/>
  <c r="EG160" i="70"/>
  <c r="EQ160" i="70"/>
  <c r="FA160" i="70"/>
  <c r="GE141" i="70"/>
  <c r="HE141" i="70"/>
  <c r="EQ141" i="70"/>
  <c r="DW160" i="70"/>
  <c r="FA141" i="70"/>
  <c r="FK141" i="70"/>
  <c r="FU160" i="70"/>
  <c r="GS141" i="70"/>
  <c r="DW141" i="70"/>
  <c r="FK160" i="70"/>
  <c r="FU141" i="70"/>
  <c r="EG141" i="70"/>
  <c r="FA129" i="70"/>
  <c r="CP129" i="70"/>
  <c r="FK129" i="70"/>
  <c r="CZ129" i="70"/>
  <c r="AN129" i="70"/>
  <c r="AB123" i="70"/>
  <c r="FU129" i="70"/>
  <c r="DJ129" i="70"/>
  <c r="BB129" i="70"/>
  <c r="GE129" i="70"/>
  <c r="DW129" i="70"/>
  <c r="BL129" i="70"/>
  <c r="AF123" i="70"/>
  <c r="EQ129" i="70"/>
  <c r="GT160" i="70"/>
  <c r="EH160" i="70"/>
  <c r="ER160" i="70"/>
  <c r="FB160" i="70"/>
  <c r="FL160" i="70"/>
  <c r="GT141" i="70"/>
  <c r="EH141" i="70"/>
  <c r="HF141" i="70"/>
  <c r="ER141" i="70"/>
  <c r="DX160" i="70"/>
  <c r="FB141" i="70"/>
  <c r="GF160" i="70"/>
  <c r="FL141" i="70"/>
  <c r="FV160" i="70"/>
  <c r="DX141" i="70"/>
  <c r="GF141" i="70"/>
  <c r="FV141" i="70"/>
  <c r="FB129" i="70"/>
  <c r="CQ129" i="70"/>
  <c r="FL129" i="70"/>
  <c r="DA129" i="70"/>
  <c r="AO129" i="70"/>
  <c r="AC123" i="70"/>
  <c r="FV129" i="70"/>
  <c r="DK129" i="70"/>
  <c r="BC129" i="70"/>
  <c r="GF129" i="70"/>
  <c r="DX129" i="70"/>
  <c r="BM129" i="70"/>
  <c r="GT129" i="70"/>
  <c r="EH129" i="70"/>
  <c r="BW129" i="70"/>
  <c r="ER129" i="70"/>
  <c r="CG129" i="70"/>
  <c r="DS142" i="70"/>
  <c r="CF129" i="70"/>
  <c r="GL70" i="70"/>
  <c r="ET160" i="70"/>
  <c r="FD160" i="70"/>
  <c r="FN160" i="70"/>
  <c r="FX160" i="70"/>
  <c r="HH141" i="70"/>
  <c r="ET141" i="70"/>
  <c r="GV160" i="70"/>
  <c r="DZ160" i="70"/>
  <c r="FD141" i="70"/>
  <c r="GH160" i="70"/>
  <c r="FN141" i="70"/>
  <c r="FX141" i="70"/>
  <c r="GV141" i="70"/>
  <c r="GH141" i="70"/>
  <c r="EJ160" i="70"/>
  <c r="EJ141" i="70"/>
  <c r="DZ141" i="70"/>
  <c r="FN129" i="70"/>
  <c r="DC129" i="70"/>
  <c r="AQ129" i="70"/>
  <c r="AE123" i="70"/>
  <c r="FX129" i="70"/>
  <c r="DM129" i="70"/>
  <c r="BE129" i="70"/>
  <c r="GH129" i="70"/>
  <c r="DZ129" i="70"/>
  <c r="BO129" i="70"/>
  <c r="GV129" i="70"/>
  <c r="EJ129" i="70"/>
  <c r="BY129" i="70"/>
  <c r="ET129" i="70"/>
  <c r="CI129" i="70"/>
  <c r="FD129" i="70"/>
  <c r="CS129" i="70"/>
  <c r="AX130" i="70"/>
  <c r="AY124" i="70"/>
  <c r="FE129" i="70"/>
  <c r="FO129" i="70"/>
  <c r="H83" i="70"/>
  <c r="CT129" i="70"/>
  <c r="DD129" i="70"/>
  <c r="AG123" i="70"/>
  <c r="AS129" i="70"/>
  <c r="DE129" i="70"/>
  <c r="EF129" i="70"/>
  <c r="GR129" i="70"/>
  <c r="AO131" i="70"/>
  <c r="FF160" i="70"/>
  <c r="FP160" i="70"/>
  <c r="FZ160" i="70"/>
  <c r="GJ160" i="70"/>
  <c r="EB160" i="70"/>
  <c r="GX160" i="70"/>
  <c r="FF141" i="70"/>
  <c r="FP141" i="70"/>
  <c r="FZ141" i="70"/>
  <c r="EV160" i="70"/>
  <c r="GJ141" i="70"/>
  <c r="EB141" i="70"/>
  <c r="EL160" i="70"/>
  <c r="EV141" i="70"/>
  <c r="EL141" i="70"/>
  <c r="HJ141" i="70"/>
  <c r="GX141" i="70"/>
  <c r="BK129" i="70"/>
  <c r="CU129" i="70"/>
  <c r="DV129" i="70"/>
  <c r="FF129" i="70"/>
  <c r="GD129" i="70"/>
  <c r="AQ131" i="70"/>
  <c r="FG160" i="70"/>
  <c r="FQ160" i="70"/>
  <c r="GA160" i="70"/>
  <c r="GK160" i="70"/>
  <c r="EC160" i="70"/>
  <c r="FG141" i="70"/>
  <c r="GA141" i="70"/>
  <c r="EW160" i="70"/>
  <c r="GK141" i="70"/>
  <c r="EC141" i="70"/>
  <c r="EM160" i="70"/>
  <c r="GY141" i="70"/>
  <c r="EM141" i="70"/>
  <c r="GY160" i="70"/>
  <c r="EW141" i="70"/>
  <c r="HK141" i="70"/>
  <c r="FQ141" i="70"/>
  <c r="CV129" i="70"/>
  <c r="FG129" i="70"/>
  <c r="AR131" i="70"/>
  <c r="BA129" i="70"/>
  <c r="CK129" i="70"/>
  <c r="DI129" i="70"/>
  <c r="EV129" i="70"/>
  <c r="FT129" i="70"/>
  <c r="AS131" i="70"/>
  <c r="CL129" i="70"/>
  <c r="EW129" i="70"/>
  <c r="AT131" i="70"/>
  <c r="AA123" i="70"/>
  <c r="AM129" i="70"/>
  <c r="CA129" i="70"/>
  <c r="CY129" i="70"/>
  <c r="EL129" i="70"/>
  <c r="GX129" i="70"/>
  <c r="DQ133" i="70"/>
  <c r="DS134" i="70"/>
  <c r="CB129" i="70"/>
  <c r="EM129" i="70"/>
  <c r="GY129" i="70"/>
  <c r="GD160" i="70"/>
  <c r="DV160" i="70"/>
  <c r="GR160" i="70"/>
  <c r="EF160" i="70"/>
  <c r="EP160" i="70"/>
  <c r="EZ160" i="70"/>
  <c r="FJ160" i="70"/>
  <c r="GD141" i="70"/>
  <c r="DV141" i="70"/>
  <c r="GR141" i="70"/>
  <c r="EF141" i="70"/>
  <c r="HD141" i="70"/>
  <c r="EP141" i="70"/>
  <c r="EZ141" i="70"/>
  <c r="FT160" i="70"/>
  <c r="FT141" i="70"/>
  <c r="FJ141" i="70"/>
  <c r="BQ129" i="70"/>
  <c r="CO129" i="70"/>
  <c r="EB129" i="70"/>
  <c r="EZ129" i="70"/>
  <c r="GJ129" i="70"/>
  <c r="AK131" i="70"/>
  <c r="BR129" i="70"/>
  <c r="EC129" i="70"/>
  <c r="GK129" i="70"/>
  <c r="AL131" i="70"/>
  <c r="U125" i="70"/>
  <c r="BG129" i="70"/>
  <c r="CE129" i="70"/>
  <c r="DO129" i="70"/>
  <c r="EP129" i="70"/>
  <c r="FZ129" i="70"/>
  <c r="HC146" i="70"/>
  <c r="HB146" i="70"/>
  <c r="HK146" i="70"/>
  <c r="HJ146" i="70"/>
  <c r="HI146" i="70"/>
  <c r="HH146" i="70"/>
  <c r="HG146" i="70"/>
  <c r="HE146" i="70"/>
  <c r="GO144" i="70"/>
  <c r="GZ144" i="70" s="1"/>
  <c r="HD146" i="70"/>
  <c r="HI149" i="70"/>
  <c r="HH149" i="70"/>
  <c r="HG149" i="70"/>
  <c r="HF149" i="70"/>
  <c r="HE149" i="70"/>
  <c r="HD149" i="70"/>
  <c r="HK149" i="70"/>
  <c r="HJ149" i="70"/>
  <c r="HC149" i="70"/>
  <c r="HB149" i="70"/>
  <c r="HL149" i="70" s="1"/>
  <c r="DS137" i="70"/>
  <c r="DS136" i="70"/>
  <c r="HF147" i="70"/>
  <c r="HE147" i="70"/>
  <c r="HD147" i="70"/>
  <c r="HC147" i="70"/>
  <c r="HK147" i="70"/>
  <c r="HJ147" i="70"/>
  <c r="HI147" i="70"/>
  <c r="HH147" i="70"/>
  <c r="HG147" i="70"/>
  <c r="HB147" i="70"/>
  <c r="GO148" i="70"/>
  <c r="GZ148" i="70" s="1"/>
  <c r="DS135" i="70"/>
  <c r="HB145" i="70"/>
  <c r="HL145" i="70" s="1"/>
  <c r="HK145" i="70"/>
  <c r="HJ145" i="70"/>
  <c r="HI145" i="70"/>
  <c r="HH145" i="70"/>
  <c r="HG145" i="70"/>
  <c r="HF145" i="70"/>
  <c r="HD145" i="70"/>
  <c r="HC145" i="70"/>
  <c r="GL149" i="70"/>
  <c r="H162" i="70"/>
  <c r="BA129" i="68"/>
  <c r="BK129" i="68"/>
  <c r="DI129" i="68"/>
  <c r="DV129" i="68"/>
  <c r="FT129" i="68"/>
  <c r="GD129" i="68"/>
  <c r="BR124" i="68"/>
  <c r="AR131" i="68"/>
  <c r="GB160" i="68"/>
  <c r="DT160" i="68"/>
  <c r="FH160" i="68"/>
  <c r="EN160" i="68"/>
  <c r="GP160" i="68"/>
  <c r="FR160" i="68"/>
  <c r="EX160" i="68"/>
  <c r="ED160" i="68"/>
  <c r="GB141" i="68"/>
  <c r="DT141" i="68"/>
  <c r="GP141" i="68"/>
  <c r="ED141" i="68"/>
  <c r="HB141" i="68"/>
  <c r="EN141" i="68"/>
  <c r="FH141" i="68"/>
  <c r="FR141" i="68"/>
  <c r="EX141" i="68"/>
  <c r="GB129" i="68"/>
  <c r="DT129" i="68"/>
  <c r="BI129" i="68"/>
  <c r="GP129" i="68"/>
  <c r="ED129" i="68"/>
  <c r="BS129" i="68"/>
  <c r="EN129" i="68"/>
  <c r="CC129" i="68"/>
  <c r="DG129" i="68"/>
  <c r="EX129" i="68"/>
  <c r="CM129" i="68"/>
  <c r="FH129" i="68"/>
  <c r="CW129" i="68"/>
  <c r="AK129" i="68"/>
  <c r="Y123" i="68"/>
  <c r="FR129" i="68"/>
  <c r="AY129" i="68"/>
  <c r="GS160" i="68"/>
  <c r="EG160" i="68"/>
  <c r="FA160" i="68"/>
  <c r="FK160" i="68"/>
  <c r="DW160" i="68"/>
  <c r="FU160" i="68"/>
  <c r="GE160" i="68"/>
  <c r="GS141" i="68"/>
  <c r="EG141" i="68"/>
  <c r="HE141" i="68"/>
  <c r="EQ141" i="68"/>
  <c r="FA141" i="68"/>
  <c r="FU141" i="68"/>
  <c r="GE141" i="68"/>
  <c r="EQ160" i="68"/>
  <c r="FK141" i="68"/>
  <c r="DW141" i="68"/>
  <c r="GS129" i="68"/>
  <c r="EG129" i="68"/>
  <c r="BV129" i="68"/>
  <c r="EQ129" i="68"/>
  <c r="CF129" i="68"/>
  <c r="FA129" i="68"/>
  <c r="CP129" i="68"/>
  <c r="FK129" i="68"/>
  <c r="CZ129" i="68"/>
  <c r="AN129" i="68"/>
  <c r="AB123" i="68"/>
  <c r="FU129" i="68"/>
  <c r="DJ129" i="68"/>
  <c r="BB129" i="68"/>
  <c r="GE129" i="68"/>
  <c r="DW129" i="68"/>
  <c r="BL129" i="68"/>
  <c r="ER160" i="68"/>
  <c r="DX160" i="68"/>
  <c r="GT160" i="68"/>
  <c r="FV160" i="68"/>
  <c r="FB160" i="68"/>
  <c r="EH160" i="68"/>
  <c r="GF160" i="68"/>
  <c r="FL160" i="68"/>
  <c r="HF141" i="68"/>
  <c r="ER141" i="68"/>
  <c r="FB141" i="68"/>
  <c r="FL141" i="68"/>
  <c r="GF141" i="68"/>
  <c r="DX141" i="68"/>
  <c r="FV141" i="68"/>
  <c r="EH141" i="68"/>
  <c r="GT141" i="68"/>
  <c r="ER129" i="68"/>
  <c r="CG129" i="68"/>
  <c r="EH129" i="68"/>
  <c r="FB129" i="68"/>
  <c r="CQ129" i="68"/>
  <c r="FL129" i="68"/>
  <c r="DA129" i="68"/>
  <c r="AO129" i="68"/>
  <c r="AC123" i="68"/>
  <c r="FV129" i="68"/>
  <c r="DK129" i="68"/>
  <c r="BC129" i="68"/>
  <c r="GF129" i="68"/>
  <c r="DX129" i="68"/>
  <c r="BM129" i="68"/>
  <c r="BW129" i="68"/>
  <c r="GT129" i="68"/>
  <c r="ES160" i="68"/>
  <c r="FM160" i="68"/>
  <c r="FW160" i="68"/>
  <c r="GU160" i="68"/>
  <c r="FC160" i="68"/>
  <c r="EI160" i="68"/>
  <c r="HG141" i="68"/>
  <c r="ES141" i="68"/>
  <c r="GG160" i="68"/>
  <c r="FC141" i="68"/>
  <c r="FM141" i="68"/>
  <c r="GG141" i="68"/>
  <c r="DY141" i="68"/>
  <c r="DY160" i="68"/>
  <c r="GU141" i="68"/>
  <c r="FW141" i="68"/>
  <c r="EI141" i="68"/>
  <c r="ES129" i="68"/>
  <c r="CH129" i="68"/>
  <c r="FC129" i="68"/>
  <c r="CR129" i="68"/>
  <c r="FM129" i="68"/>
  <c r="DB129" i="68"/>
  <c r="AP129" i="68"/>
  <c r="AD123" i="68"/>
  <c r="FW129" i="68"/>
  <c r="DL129" i="68"/>
  <c r="BD129" i="68"/>
  <c r="GG129" i="68"/>
  <c r="DY129" i="68"/>
  <c r="BN129" i="68"/>
  <c r="GU129" i="68"/>
  <c r="EI129" i="68"/>
  <c r="BX129" i="68"/>
  <c r="FD160" i="68"/>
  <c r="GV160" i="68"/>
  <c r="FX160" i="68"/>
  <c r="EJ160" i="68"/>
  <c r="GH160" i="68"/>
  <c r="FN160" i="68"/>
  <c r="ET160" i="68"/>
  <c r="DZ160" i="68"/>
  <c r="FD141" i="68"/>
  <c r="FN141" i="68"/>
  <c r="FX141" i="68"/>
  <c r="GV141" i="68"/>
  <c r="EJ141" i="68"/>
  <c r="GH141" i="68"/>
  <c r="DZ141" i="68"/>
  <c r="ET141" i="68"/>
  <c r="FD129" i="68"/>
  <c r="CS129" i="68"/>
  <c r="CI129" i="68"/>
  <c r="FN129" i="68"/>
  <c r="DC129" i="68"/>
  <c r="AQ129" i="68"/>
  <c r="AE123" i="68"/>
  <c r="FX129" i="68"/>
  <c r="DM129" i="68"/>
  <c r="BE129" i="68"/>
  <c r="GH129" i="68"/>
  <c r="DZ129" i="68"/>
  <c r="BO129" i="68"/>
  <c r="ET129" i="68"/>
  <c r="GV129" i="68"/>
  <c r="EJ129" i="68"/>
  <c r="BY129" i="68"/>
  <c r="HH141" i="68"/>
  <c r="FE160" i="68"/>
  <c r="FY160" i="68"/>
  <c r="GI160" i="68"/>
  <c r="EA160" i="68"/>
  <c r="EK160" i="68"/>
  <c r="EU160" i="68"/>
  <c r="FE141" i="68"/>
  <c r="GW160" i="68"/>
  <c r="FO141" i="68"/>
  <c r="FO160" i="68"/>
  <c r="FY141" i="68"/>
  <c r="GW141" i="68"/>
  <c r="EK141" i="68"/>
  <c r="HI141" i="68"/>
  <c r="EA141" i="68"/>
  <c r="EU141" i="68"/>
  <c r="FE129" i="68"/>
  <c r="CT129" i="68"/>
  <c r="FO129" i="68"/>
  <c r="DD129" i="68"/>
  <c r="AR129" i="68"/>
  <c r="AF123" i="68"/>
  <c r="FY129" i="68"/>
  <c r="DN129" i="68"/>
  <c r="BF129" i="68"/>
  <c r="GI129" i="68"/>
  <c r="EA129" i="68"/>
  <c r="BP129" i="68"/>
  <c r="GW129" i="68"/>
  <c r="EK129" i="68"/>
  <c r="BZ129" i="68"/>
  <c r="GI141" i="68"/>
  <c r="EU129" i="68"/>
  <c r="CJ129" i="68"/>
  <c r="FQ160" i="68"/>
  <c r="GK160" i="68"/>
  <c r="EC160" i="68"/>
  <c r="GY160" i="68"/>
  <c r="EM160" i="68"/>
  <c r="FG160" i="68"/>
  <c r="FQ141" i="68"/>
  <c r="GA141" i="68"/>
  <c r="GA160" i="68"/>
  <c r="GK141" i="68"/>
  <c r="EC141" i="68"/>
  <c r="EW160" i="68"/>
  <c r="HK141" i="68"/>
  <c r="EW141" i="68"/>
  <c r="FG141" i="68"/>
  <c r="EM141" i="68"/>
  <c r="GY141" i="68"/>
  <c r="FQ129" i="68"/>
  <c r="DF129" i="68"/>
  <c r="AT129" i="68"/>
  <c r="AH123" i="68"/>
  <c r="GA129" i="68"/>
  <c r="DP129" i="68"/>
  <c r="BH129" i="68"/>
  <c r="GK129" i="68"/>
  <c r="EC129" i="68"/>
  <c r="BR129" i="68"/>
  <c r="GY129" i="68"/>
  <c r="EM129" i="68"/>
  <c r="CB129" i="68"/>
  <c r="EW129" i="68"/>
  <c r="CL129" i="68"/>
  <c r="FG129" i="68"/>
  <c r="CV129" i="68"/>
  <c r="FP160" i="68"/>
  <c r="FZ160" i="68"/>
  <c r="FF160" i="68"/>
  <c r="EL160" i="68"/>
  <c r="GJ160" i="68"/>
  <c r="EV160" i="68"/>
  <c r="EB160" i="68"/>
  <c r="GX160" i="68"/>
  <c r="FP141" i="68"/>
  <c r="FZ141" i="68"/>
  <c r="GJ141" i="68"/>
  <c r="EB141" i="68"/>
  <c r="HJ141" i="68"/>
  <c r="EV141" i="68"/>
  <c r="EL141" i="68"/>
  <c r="GX141" i="68"/>
  <c r="DS165" i="68"/>
  <c r="GL134" i="68"/>
  <c r="AZ129" i="68"/>
  <c r="DH129" i="68"/>
  <c r="FS129" i="68"/>
  <c r="CK129" i="68"/>
  <c r="EV129" i="68"/>
  <c r="DS164" i="68"/>
  <c r="GO133" i="68"/>
  <c r="GZ133" i="68" s="1"/>
  <c r="GL133" i="68"/>
  <c r="FF129" i="68"/>
  <c r="Z123" i="68"/>
  <c r="AY124" i="68"/>
  <c r="AL129" i="68"/>
  <c r="CX129" i="68"/>
  <c r="DS166" i="68"/>
  <c r="GO135" i="68"/>
  <c r="GZ135" i="68" s="1"/>
  <c r="GL135" i="68"/>
  <c r="BK137" i="68"/>
  <c r="BK132" i="68"/>
  <c r="EF133" i="68" s="1"/>
  <c r="AA123" i="68"/>
  <c r="AM129" i="68"/>
  <c r="BK136" i="68" s="1"/>
  <c r="CA129" i="68"/>
  <c r="CY129" i="68"/>
  <c r="EL129" i="68"/>
  <c r="GX129" i="68"/>
  <c r="BK133" i="68"/>
  <c r="GC160" i="68"/>
  <c r="DU160" i="68"/>
  <c r="EO160" i="68"/>
  <c r="EY160" i="68"/>
  <c r="GQ160" i="68"/>
  <c r="FS160" i="68"/>
  <c r="GC141" i="68"/>
  <c r="DU141" i="68"/>
  <c r="GQ141" i="68"/>
  <c r="EE141" i="68"/>
  <c r="HC141" i="68"/>
  <c r="EO141" i="68"/>
  <c r="FI160" i="68"/>
  <c r="EE160" i="68"/>
  <c r="FI141" i="68"/>
  <c r="FS141" i="68"/>
  <c r="EY141" i="68"/>
  <c r="CN129" i="68"/>
  <c r="EY129" i="68"/>
  <c r="H158" i="68"/>
  <c r="H157" i="68"/>
  <c r="GR160" i="68"/>
  <c r="EF160" i="68"/>
  <c r="EP160" i="68"/>
  <c r="DV160" i="68"/>
  <c r="FT160" i="68"/>
  <c r="EZ160" i="68"/>
  <c r="GD160" i="68"/>
  <c r="FJ160" i="68"/>
  <c r="GR141" i="68"/>
  <c r="EF141" i="68"/>
  <c r="HD141" i="68"/>
  <c r="EP141" i="68"/>
  <c r="EZ141" i="68"/>
  <c r="FT141" i="68"/>
  <c r="GD141" i="68"/>
  <c r="FJ141" i="68"/>
  <c r="BQ129" i="68"/>
  <c r="CO129" i="68"/>
  <c r="EB129" i="68"/>
  <c r="EZ129" i="68"/>
  <c r="GJ129" i="68"/>
  <c r="AX130" i="68"/>
  <c r="DS161" i="68"/>
  <c r="GL130" i="68"/>
  <c r="BK134" i="68"/>
  <c r="AM131" i="68"/>
  <c r="BA135" i="68" s="1"/>
  <c r="AL131" i="68"/>
  <c r="AK131" i="68"/>
  <c r="AT131" i="68"/>
  <c r="AQ131" i="68"/>
  <c r="AP131" i="68"/>
  <c r="CD129" i="68"/>
  <c r="EO129" i="68"/>
  <c r="DQ132" i="68"/>
  <c r="GO134" i="68"/>
  <c r="GZ134" i="68" s="1"/>
  <c r="DQ136" i="68"/>
  <c r="DS137" i="68"/>
  <c r="U125" i="68"/>
  <c r="BG129" i="68"/>
  <c r="CE129" i="68"/>
  <c r="DO129" i="68"/>
  <c r="EP129" i="68"/>
  <c r="FZ129" i="68"/>
  <c r="DQ134" i="68"/>
  <c r="DS136" i="68"/>
  <c r="BT129" i="68"/>
  <c r="EE129" i="68"/>
  <c r="GQ129" i="68"/>
  <c r="DV141" i="68"/>
  <c r="HK146" i="68"/>
  <c r="HJ146" i="68"/>
  <c r="HI146" i="68"/>
  <c r="HH146" i="68"/>
  <c r="HG146" i="68"/>
  <c r="HF146" i="68"/>
  <c r="HD146" i="68"/>
  <c r="HC146" i="68"/>
  <c r="HB146" i="68"/>
  <c r="HE146" i="68"/>
  <c r="AG123" i="68"/>
  <c r="AS129" i="68"/>
  <c r="BU129" i="68"/>
  <c r="DE129" i="68"/>
  <c r="EF129" i="68"/>
  <c r="FP129" i="68"/>
  <c r="GR129" i="68"/>
  <c r="AN131" i="68"/>
  <c r="CU129" i="68"/>
  <c r="BJ129" i="68"/>
  <c r="DU129" i="68"/>
  <c r="GC129" i="68"/>
  <c r="AO131" i="68"/>
  <c r="FF141" i="68"/>
  <c r="HK145" i="68"/>
  <c r="HJ145" i="68"/>
  <c r="HI145" i="68"/>
  <c r="HH145" i="68"/>
  <c r="HG145" i="68"/>
  <c r="HF145" i="68"/>
  <c r="HE145" i="68"/>
  <c r="HC145" i="68"/>
  <c r="HB145" i="68"/>
  <c r="HL145" i="68" s="1"/>
  <c r="HD145" i="68"/>
  <c r="DQ133" i="68"/>
  <c r="DQ135" i="68"/>
  <c r="HJ144" i="68"/>
  <c r="HI144" i="68"/>
  <c r="HH144" i="68"/>
  <c r="HG144" i="68"/>
  <c r="HF144" i="68"/>
  <c r="HE144" i="68"/>
  <c r="HD144" i="68"/>
  <c r="HB144" i="68"/>
  <c r="HK144" i="68"/>
  <c r="HC144" i="68"/>
  <c r="GO147" i="68"/>
  <c r="GZ147" i="68" s="1"/>
  <c r="HG148" i="68"/>
  <c r="HC148" i="68"/>
  <c r="HB148" i="68"/>
  <c r="HL148" i="68" s="1"/>
  <c r="HK148" i="68"/>
  <c r="HJ148" i="68"/>
  <c r="HH148" i="68"/>
  <c r="HF148" i="68"/>
  <c r="HE148" i="68"/>
  <c r="HD148" i="68"/>
  <c r="HI148" i="68"/>
  <c r="HH149" i="68"/>
  <c r="HG149" i="68"/>
  <c r="HB149" i="68"/>
  <c r="HL149" i="68" s="1"/>
  <c r="HF149" i="68"/>
  <c r="HE149" i="68"/>
  <c r="HD149" i="68"/>
  <c r="HC149" i="68"/>
  <c r="HK149" i="68"/>
  <c r="HJ149" i="68"/>
  <c r="HI149" i="68"/>
  <c r="H162" i="68"/>
  <c r="HH66" i="68"/>
  <c r="HG66" i="68"/>
  <c r="HF66" i="68"/>
  <c r="HE66" i="68"/>
  <c r="HD66" i="68"/>
  <c r="HB66" i="68"/>
  <c r="HJ66" i="68"/>
  <c r="HK66" i="68"/>
  <c r="HI66" i="68"/>
  <c r="HC66" i="68"/>
  <c r="AY45" i="68"/>
  <c r="FQ50" i="68"/>
  <c r="HK67" i="68"/>
  <c r="HJ67" i="68"/>
  <c r="HI67" i="68"/>
  <c r="HH67" i="68"/>
  <c r="HF67" i="68"/>
  <c r="HD67" i="68"/>
  <c r="HC67" i="68"/>
  <c r="HB67" i="68"/>
  <c r="HG67" i="68"/>
  <c r="HE67" i="68"/>
  <c r="HD68" i="68"/>
  <c r="HC68" i="68"/>
  <c r="HB68" i="68"/>
  <c r="HJ68" i="68"/>
  <c r="HH68" i="68"/>
  <c r="HG68" i="68"/>
  <c r="HF68" i="68"/>
  <c r="HK68" i="68"/>
  <c r="HI68" i="68"/>
  <c r="AT46" i="68"/>
  <c r="HK70" i="68"/>
  <c r="HJ70" i="68"/>
  <c r="HI70" i="68"/>
  <c r="HH70" i="68"/>
  <c r="HG70" i="68"/>
  <c r="HF70" i="68"/>
  <c r="HD70" i="68"/>
  <c r="HC70" i="68"/>
  <c r="HB70" i="68"/>
  <c r="HL70" i="68" s="1"/>
  <c r="HE70" i="68"/>
  <c r="V46" i="68"/>
  <c r="AX46" i="68"/>
  <c r="AX52" i="68" s="1"/>
  <c r="HD65" i="68"/>
  <c r="HB65" i="68"/>
  <c r="HL65" i="68" s="1"/>
  <c r="HJ65" i="68"/>
  <c r="HH65" i="68"/>
  <c r="HF65" i="68"/>
  <c r="HK65" i="68"/>
  <c r="HI65" i="68"/>
  <c r="HG65" i="68"/>
  <c r="HE65" i="68"/>
  <c r="AE44" i="68"/>
  <c r="GX50" i="68"/>
  <c r="BG50" i="68"/>
  <c r="AG44" i="68"/>
  <c r="GZ55" i="68"/>
  <c r="AQ50" i="68"/>
  <c r="AS50" i="68"/>
  <c r="DE50" i="68"/>
  <c r="DO50" i="68"/>
  <c r="FP50" i="68"/>
  <c r="FZ50" i="68"/>
  <c r="DS85" i="68"/>
  <c r="FJ81" i="68"/>
  <c r="FT81" i="68"/>
  <c r="GD81" i="68"/>
  <c r="DV81" i="68"/>
  <c r="GR81" i="68"/>
  <c r="EF81" i="68"/>
  <c r="EP81" i="68"/>
  <c r="FT62" i="68"/>
  <c r="GD62" i="68"/>
  <c r="DV62" i="68"/>
  <c r="GR62" i="68"/>
  <c r="EF62" i="68"/>
  <c r="EZ81" i="68"/>
  <c r="HD62" i="68"/>
  <c r="EP62" i="68"/>
  <c r="EZ62" i="68"/>
  <c r="FJ62" i="68"/>
  <c r="EZ50" i="68"/>
  <c r="CO50" i="68"/>
  <c r="FJ50" i="68"/>
  <c r="CY50" i="68"/>
  <c r="AM50" i="68"/>
  <c r="AA44" i="68"/>
  <c r="BA50" i="68"/>
  <c r="DV50" i="68"/>
  <c r="BK50" i="68"/>
  <c r="GR50" i="68"/>
  <c r="FT50" i="68"/>
  <c r="DI50" i="68"/>
  <c r="GD50" i="68"/>
  <c r="EF50" i="68"/>
  <c r="BU50" i="68"/>
  <c r="EP50" i="68"/>
  <c r="CE50" i="68"/>
  <c r="EX81" i="68"/>
  <c r="FH81" i="68"/>
  <c r="FR81" i="68"/>
  <c r="GB81" i="68"/>
  <c r="DT81" i="68"/>
  <c r="GP81" i="68"/>
  <c r="ED81" i="68"/>
  <c r="FH62" i="68"/>
  <c r="FR62" i="68"/>
  <c r="GB62" i="68"/>
  <c r="DT62" i="68"/>
  <c r="DT64" i="68" s="1"/>
  <c r="GP62" i="68"/>
  <c r="ED62" i="68"/>
  <c r="EN81" i="68"/>
  <c r="HB62" i="68"/>
  <c r="EN62" i="68"/>
  <c r="DG50" i="68"/>
  <c r="BS50" i="68"/>
  <c r="EN50" i="68"/>
  <c r="CC50" i="68"/>
  <c r="AY50" i="68"/>
  <c r="AY57" i="68" s="1"/>
  <c r="DT50" i="68"/>
  <c r="EX62" i="68"/>
  <c r="EX50" i="68"/>
  <c r="CM50" i="68"/>
  <c r="BI50" i="68"/>
  <c r="FH50" i="68"/>
  <c r="CW50" i="68"/>
  <c r="AK50" i="68"/>
  <c r="Y44" i="68"/>
  <c r="ED50" i="68"/>
  <c r="FR50" i="68"/>
  <c r="GB50" i="68"/>
  <c r="GP50" i="68"/>
  <c r="FK81" i="68"/>
  <c r="FU81" i="68"/>
  <c r="GE81" i="68"/>
  <c r="DW81" i="68"/>
  <c r="GS81" i="68"/>
  <c r="EG81" i="68"/>
  <c r="GS62" i="68"/>
  <c r="EG62" i="68"/>
  <c r="FA81" i="68"/>
  <c r="HE62" i="68"/>
  <c r="EQ62" i="68"/>
  <c r="EQ81" i="68"/>
  <c r="FK62" i="68"/>
  <c r="GE62" i="68"/>
  <c r="FU62" i="68"/>
  <c r="DW62" i="68"/>
  <c r="FA62" i="68"/>
  <c r="FA50" i="68"/>
  <c r="CP50" i="68"/>
  <c r="FK50" i="68"/>
  <c r="CZ50" i="68"/>
  <c r="AN50" i="68"/>
  <c r="AB44" i="68"/>
  <c r="GE50" i="68"/>
  <c r="FU50" i="68"/>
  <c r="DJ50" i="68"/>
  <c r="BB50" i="68"/>
  <c r="DW50" i="68"/>
  <c r="BL50" i="68"/>
  <c r="GS50" i="68"/>
  <c r="EG50" i="68"/>
  <c r="BV50" i="68"/>
  <c r="EQ50" i="68"/>
  <c r="CF50" i="68"/>
  <c r="FW81" i="68"/>
  <c r="GG81" i="68"/>
  <c r="DY81" i="68"/>
  <c r="GU81" i="68"/>
  <c r="EI81" i="68"/>
  <c r="ES81" i="68"/>
  <c r="FM81" i="68"/>
  <c r="FC81" i="68"/>
  <c r="HG62" i="68"/>
  <c r="ES62" i="68"/>
  <c r="FC62" i="68"/>
  <c r="FW62" i="68"/>
  <c r="GG62" i="68"/>
  <c r="EI62" i="68"/>
  <c r="FM62" i="68"/>
  <c r="DY62" i="68"/>
  <c r="GU62" i="68"/>
  <c r="FM50" i="68"/>
  <c r="DB50" i="68"/>
  <c r="AP50" i="68"/>
  <c r="AD44" i="68"/>
  <c r="EI50" i="68"/>
  <c r="FW50" i="68"/>
  <c r="DL50" i="68"/>
  <c r="BD50" i="68"/>
  <c r="GU50" i="68"/>
  <c r="GG50" i="68"/>
  <c r="DY50" i="68"/>
  <c r="BN50" i="68"/>
  <c r="BX50" i="68"/>
  <c r="ES50" i="68"/>
  <c r="CH50" i="68"/>
  <c r="FC50" i="68"/>
  <c r="CR50" i="68"/>
  <c r="AF44" i="68"/>
  <c r="AR50" i="68"/>
  <c r="BH50" i="68"/>
  <c r="BT50" i="68"/>
  <c r="DD50" i="68"/>
  <c r="DP50" i="68"/>
  <c r="EE50" i="68"/>
  <c r="GA50" i="68"/>
  <c r="GQ50" i="68"/>
  <c r="CQ50" i="68"/>
  <c r="GI81" i="68"/>
  <c r="EA81" i="68"/>
  <c r="GW81" i="68"/>
  <c r="EK81" i="68"/>
  <c r="EU81" i="68"/>
  <c r="FE81" i="68"/>
  <c r="FO81" i="68"/>
  <c r="FE62" i="68"/>
  <c r="FO62" i="68"/>
  <c r="GI62" i="68"/>
  <c r="EA62" i="68"/>
  <c r="FY81" i="68"/>
  <c r="EU62" i="68"/>
  <c r="FY62" i="68"/>
  <c r="EK62" i="68"/>
  <c r="HI62" i="68"/>
  <c r="GW62" i="68"/>
  <c r="AH44" i="68"/>
  <c r="AT50" i="68"/>
  <c r="BJ50" i="68"/>
  <c r="CT50" i="68"/>
  <c r="DF50" i="68"/>
  <c r="DU50" i="68"/>
  <c r="FE50" i="68"/>
  <c r="GC50" i="68"/>
  <c r="GL54" i="68"/>
  <c r="GH81" i="68"/>
  <c r="DZ81" i="68"/>
  <c r="GV81" i="68"/>
  <c r="EJ81" i="68"/>
  <c r="ET81" i="68"/>
  <c r="FD81" i="68"/>
  <c r="FN81" i="68"/>
  <c r="GV62" i="68"/>
  <c r="EJ62" i="68"/>
  <c r="HH62" i="68"/>
  <c r="ET62" i="68"/>
  <c r="FD62" i="68"/>
  <c r="FN62" i="68"/>
  <c r="FX62" i="68"/>
  <c r="FX81" i="68"/>
  <c r="DZ62" i="68"/>
  <c r="CG50" i="68"/>
  <c r="CU50" i="68"/>
  <c r="EU50" i="68"/>
  <c r="DS86" i="68"/>
  <c r="GL55" i="68"/>
  <c r="BW50" i="68"/>
  <c r="BY50" i="68"/>
  <c r="DX50" i="68"/>
  <c r="EJ50" i="68"/>
  <c r="GF50" i="68"/>
  <c r="GV50" i="68"/>
  <c r="DQ53" i="68"/>
  <c r="DC50" i="68"/>
  <c r="FB50" i="68"/>
  <c r="ER50" i="68"/>
  <c r="GT50" i="68"/>
  <c r="GY81" i="68"/>
  <c r="EM81" i="68"/>
  <c r="EW81" i="68"/>
  <c r="FG81" i="68"/>
  <c r="FQ81" i="68"/>
  <c r="GA81" i="68"/>
  <c r="FQ62" i="68"/>
  <c r="GA62" i="68"/>
  <c r="GK81" i="68"/>
  <c r="GY62" i="68"/>
  <c r="EM62" i="68"/>
  <c r="EW62" i="68"/>
  <c r="EC81" i="68"/>
  <c r="HK62" i="68"/>
  <c r="EC62" i="68"/>
  <c r="FG62" i="68"/>
  <c r="GK62" i="68"/>
  <c r="CV50" i="68"/>
  <c r="FS50" i="68"/>
  <c r="BM50" i="68"/>
  <c r="CK50" i="68"/>
  <c r="EV50" i="68"/>
  <c r="Z44" i="68"/>
  <c r="AL50" i="68"/>
  <c r="BZ50" i="68"/>
  <c r="CL50" i="68"/>
  <c r="CX50" i="68"/>
  <c r="EK50" i="68"/>
  <c r="EW50" i="68"/>
  <c r="FI50" i="68"/>
  <c r="GW50" i="68"/>
  <c r="FD50" i="68"/>
  <c r="ET50" i="68"/>
  <c r="AZ50" i="68"/>
  <c r="CJ50" i="68"/>
  <c r="FG50" i="68"/>
  <c r="BC50" i="68"/>
  <c r="BO50" i="68"/>
  <c r="CA50" i="68"/>
  <c r="DK50" i="68"/>
  <c r="DZ50" i="68"/>
  <c r="EL50" i="68"/>
  <c r="GH50" i="68"/>
  <c r="FV81" i="68"/>
  <c r="GF81" i="68"/>
  <c r="DX81" i="68"/>
  <c r="GT81" i="68"/>
  <c r="EH81" i="68"/>
  <c r="ER81" i="68"/>
  <c r="FB81" i="68"/>
  <c r="GF62" i="68"/>
  <c r="DX62" i="68"/>
  <c r="FL81" i="68"/>
  <c r="GT62" i="68"/>
  <c r="EH62" i="68"/>
  <c r="HF62" i="68"/>
  <c r="ER62" i="68"/>
  <c r="FB62" i="68"/>
  <c r="FL62" i="68"/>
  <c r="FV62" i="68"/>
  <c r="CS50" i="68"/>
  <c r="EH50" i="68"/>
  <c r="EY81" i="68"/>
  <c r="FI81" i="68"/>
  <c r="FS81" i="68"/>
  <c r="GC81" i="68"/>
  <c r="DU81" i="68"/>
  <c r="GQ81" i="68"/>
  <c r="GC62" i="68"/>
  <c r="DU62" i="68"/>
  <c r="GQ62" i="68"/>
  <c r="EE62" i="68"/>
  <c r="EE81" i="68"/>
  <c r="EY62" i="68"/>
  <c r="EO62" i="68"/>
  <c r="EO81" i="68"/>
  <c r="FS62" i="68"/>
  <c r="HC62" i="68"/>
  <c r="FI62" i="68"/>
  <c r="BP50" i="68"/>
  <c r="CB50" i="68"/>
  <c r="CN50" i="68"/>
  <c r="EA50" i="68"/>
  <c r="EM50" i="68"/>
  <c r="EY50" i="68"/>
  <c r="GI50" i="68"/>
  <c r="GY50" i="68"/>
  <c r="FN50" i="68"/>
  <c r="GX81" i="68"/>
  <c r="EL81" i="68"/>
  <c r="EV81" i="68"/>
  <c r="FF81" i="68"/>
  <c r="FP81" i="68"/>
  <c r="FZ81" i="68"/>
  <c r="HJ62" i="68"/>
  <c r="EV62" i="68"/>
  <c r="FF62" i="68"/>
  <c r="FP62" i="68"/>
  <c r="FZ62" i="68"/>
  <c r="GJ62" i="68"/>
  <c r="EB62" i="68"/>
  <c r="GJ81" i="68"/>
  <c r="EL62" i="68"/>
  <c r="EB81" i="68"/>
  <c r="GX62" i="68"/>
  <c r="H79" i="68"/>
  <c r="H78" i="68"/>
  <c r="AC44" i="68"/>
  <c r="AO50" i="68"/>
  <c r="BE50" i="68"/>
  <c r="BQ50" i="68"/>
  <c r="DA50" i="68"/>
  <c r="DM50" i="68"/>
  <c r="EB50" i="68"/>
  <c r="FL50" i="68"/>
  <c r="FX50" i="68"/>
  <c r="GJ50" i="68"/>
  <c r="DS82" i="68"/>
  <c r="GH62" i="68"/>
  <c r="CI50" i="68"/>
  <c r="FF50" i="68"/>
  <c r="BF50" i="68"/>
  <c r="BR50" i="68"/>
  <c r="CD50" i="68"/>
  <c r="DN50" i="68"/>
  <c r="EC50" i="68"/>
  <c r="EO50" i="68"/>
  <c r="FY50" i="68"/>
  <c r="GK50" i="68"/>
  <c r="DQ55" i="68"/>
  <c r="HL67" i="68"/>
  <c r="DQ57" i="68"/>
  <c r="GL67" i="68"/>
  <c r="GL65" i="68"/>
  <c r="GZ69" i="68"/>
  <c r="AX1553" i="68" l="1"/>
  <c r="BJ1547" i="68"/>
  <c r="FM1571" i="68"/>
  <c r="FM1566" i="68"/>
  <c r="FM1585" i="68" s="1"/>
  <c r="FM1567" i="68"/>
  <c r="FM1586" i="68" s="1"/>
  <c r="FM1568" i="68"/>
  <c r="FM1587" i="68" s="1"/>
  <c r="FM1565" i="68"/>
  <c r="FM1584" i="68" s="1"/>
  <c r="FM1569" i="68"/>
  <c r="FM1588" i="68" s="1"/>
  <c r="FM1564" i="68"/>
  <c r="FM1583" i="68" s="1"/>
  <c r="FM1570" i="68"/>
  <c r="CQ1557" i="68"/>
  <c r="CQ1558" i="68"/>
  <c r="CQ1559" i="68"/>
  <c r="CQ1554" i="68"/>
  <c r="CQ1555" i="68"/>
  <c r="CQ1556" i="68"/>
  <c r="GF1570" i="68"/>
  <c r="GF1589" i="68" s="1"/>
  <c r="GF1568" i="68"/>
  <c r="GF1587" i="68" s="1"/>
  <c r="GF1569" i="68"/>
  <c r="GF1588" i="68" s="1"/>
  <c r="GF1571" i="68"/>
  <c r="GF1590" i="68" s="1"/>
  <c r="GF1567" i="68"/>
  <c r="GF1586" i="68" s="1"/>
  <c r="GF1565" i="68"/>
  <c r="GF1584" i="68" s="1"/>
  <c r="GF1564" i="68"/>
  <c r="GF1583" i="68" s="1"/>
  <c r="GF1566" i="68"/>
  <c r="GF1585" i="68" s="1"/>
  <c r="CV1559" i="68"/>
  <c r="CV1558" i="68"/>
  <c r="FQ1559" i="68" s="1"/>
  <c r="CV1556" i="68"/>
  <c r="CV1557" i="68"/>
  <c r="FQ1558" i="68" s="1"/>
  <c r="CV1554" i="68"/>
  <c r="CV1555" i="68"/>
  <c r="FG1569" i="68"/>
  <c r="FG1570" i="68"/>
  <c r="FG1567" i="68"/>
  <c r="FG1586" i="68" s="1"/>
  <c r="FG1568" i="68"/>
  <c r="FG1587" i="68" s="1"/>
  <c r="FG1566" i="68"/>
  <c r="FG1585" i="68" s="1"/>
  <c r="FG1571" i="68"/>
  <c r="FG1564" i="68"/>
  <c r="FG1583" i="68" s="1"/>
  <c r="FG1565" i="68"/>
  <c r="FG1584" i="68" s="1"/>
  <c r="GW1553" i="68"/>
  <c r="GW1552" i="68"/>
  <c r="EU1569" i="68"/>
  <c r="EU1567" i="68"/>
  <c r="EU1586" i="68" s="1"/>
  <c r="EU1568" i="68"/>
  <c r="EU1570" i="68"/>
  <c r="EU1566" i="68"/>
  <c r="EU1585" i="68" s="1"/>
  <c r="EU1571" i="68"/>
  <c r="EU1564" i="68"/>
  <c r="EU1583" i="68" s="1"/>
  <c r="EU1565" i="68"/>
  <c r="EU1584" i="68" s="1"/>
  <c r="BY1556" i="68"/>
  <c r="ET1557" i="68" s="1"/>
  <c r="BY1557" i="68"/>
  <c r="ET1558" i="68" s="1"/>
  <c r="BY1559" i="68"/>
  <c r="BY1554" i="68"/>
  <c r="BY1555" i="68"/>
  <c r="BY1558" i="68"/>
  <c r="GE1569" i="68"/>
  <c r="GE1588" i="68" s="1"/>
  <c r="GE1567" i="68"/>
  <c r="GE1586" i="68" s="1"/>
  <c r="GE1568" i="68"/>
  <c r="GE1587" i="68" s="1"/>
  <c r="GE1570" i="68"/>
  <c r="GE1589" i="68" s="1"/>
  <c r="GE1571" i="68"/>
  <c r="GE1590" i="68" s="1"/>
  <c r="GE1566" i="68"/>
  <c r="GE1585" i="68" s="1"/>
  <c r="GE1565" i="68"/>
  <c r="GE1584" i="68" s="1"/>
  <c r="GE1564" i="68"/>
  <c r="GE1583" i="68" s="1"/>
  <c r="BA1556" i="68"/>
  <c r="DV1557" i="68" s="1"/>
  <c r="BA1557" i="68"/>
  <c r="BA1558" i="68"/>
  <c r="BA1552" i="68"/>
  <c r="BA1554" i="68"/>
  <c r="BA1559" i="68"/>
  <c r="BA1555" i="68"/>
  <c r="DV1556" i="68" s="1"/>
  <c r="EP1571" i="68"/>
  <c r="EP1570" i="68"/>
  <c r="EP1567" i="68"/>
  <c r="EP1586" i="68" s="1"/>
  <c r="EP1568" i="68"/>
  <c r="EP1566" i="68"/>
  <c r="EP1585" i="68" s="1"/>
  <c r="EP1569" i="68"/>
  <c r="EP1565" i="68"/>
  <c r="EP1584" i="68" s="1"/>
  <c r="EP1564" i="68"/>
  <c r="EP1583" i="68" s="1"/>
  <c r="CX1557" i="68"/>
  <c r="CX1558" i="68"/>
  <c r="CX1559" i="68"/>
  <c r="CX1556" i="68"/>
  <c r="CX1554" i="68"/>
  <c r="CX1555" i="68"/>
  <c r="DS1587" i="68"/>
  <c r="GO1556" i="68"/>
  <c r="GZ1556" i="68" s="1"/>
  <c r="GL1556" i="68"/>
  <c r="DA1557" i="68"/>
  <c r="DA1558" i="68"/>
  <c r="FV1559" i="68" s="1"/>
  <c r="DA1559" i="68"/>
  <c r="DA1554" i="68"/>
  <c r="DA1555" i="68"/>
  <c r="DA1556" i="68"/>
  <c r="DK1557" i="68"/>
  <c r="DK1558" i="68"/>
  <c r="DK1554" i="68"/>
  <c r="DK1555" i="68"/>
  <c r="DK1556" i="68"/>
  <c r="DK1559" i="68"/>
  <c r="DT1570" i="68"/>
  <c r="GU1570" i="68" s="1"/>
  <c r="DT1566" i="68"/>
  <c r="GW1566" i="68" s="1"/>
  <c r="DT1567" i="68"/>
  <c r="DT1569" i="68"/>
  <c r="DT1564" i="68"/>
  <c r="DT1565" i="68"/>
  <c r="GW1565" i="68" s="1"/>
  <c r="DT1571" i="68"/>
  <c r="GW1571" i="68" s="1"/>
  <c r="DT1568" i="68"/>
  <c r="ER1557" i="68"/>
  <c r="DS1586" i="68"/>
  <c r="GO1555" i="68"/>
  <c r="GZ1555" i="68" s="1"/>
  <c r="GL1555" i="68"/>
  <c r="FC1571" i="68"/>
  <c r="FC1566" i="68"/>
  <c r="FC1585" i="68" s="1"/>
  <c r="FC1570" i="68"/>
  <c r="FC1568" i="68"/>
  <c r="FC1587" i="68" s="1"/>
  <c r="FC1567" i="68"/>
  <c r="FC1586" i="68" s="1"/>
  <c r="FC1569" i="68"/>
  <c r="FC1564" i="68"/>
  <c r="FC1583" i="68" s="1"/>
  <c r="FC1565" i="68"/>
  <c r="FC1584" i="68" s="1"/>
  <c r="GP1552" i="68"/>
  <c r="EM1571" i="68"/>
  <c r="EM1564" i="68"/>
  <c r="EM1583" i="68" s="1"/>
  <c r="EM1569" i="68"/>
  <c r="EM1565" i="68"/>
  <c r="EM1584" i="68" s="1"/>
  <c r="EM1568" i="68"/>
  <c r="EM1570" i="68"/>
  <c r="EM1566" i="68"/>
  <c r="EM1585" i="68" s="1"/>
  <c r="EM1567" i="68"/>
  <c r="BZ1557" i="68"/>
  <c r="BZ1558" i="68"/>
  <c r="BZ1559" i="68"/>
  <c r="BZ1554" i="68"/>
  <c r="BZ1555" i="68"/>
  <c r="BZ1556" i="68"/>
  <c r="EU1557" i="68" s="1"/>
  <c r="EU1588" i="68" s="1"/>
  <c r="EA1571" i="68"/>
  <c r="EA1570" i="68"/>
  <c r="EA1567" i="68"/>
  <c r="EA1566" i="68"/>
  <c r="EA1564" i="68"/>
  <c r="EA1583" i="68" s="1"/>
  <c r="EA1565" i="68"/>
  <c r="EA1584" i="68" s="1"/>
  <c r="EA1569" i="68"/>
  <c r="EA1568" i="68"/>
  <c r="FX1569" i="68"/>
  <c r="FX1588" i="68" s="1"/>
  <c r="FX1571" i="68"/>
  <c r="FX1567" i="68"/>
  <c r="FX1586" i="68" s="1"/>
  <c r="FX1565" i="68"/>
  <c r="FX1584" i="68" s="1"/>
  <c r="FX1570" i="68"/>
  <c r="FX1589" i="68" s="1"/>
  <c r="FX1566" i="68"/>
  <c r="FX1585" i="68" s="1"/>
  <c r="FX1564" i="68"/>
  <c r="FX1583" i="68" s="1"/>
  <c r="FX1568" i="68"/>
  <c r="FX1587" i="68" s="1"/>
  <c r="DW1567" i="68"/>
  <c r="DW1568" i="68"/>
  <c r="DW1569" i="68"/>
  <c r="DW1571" i="68"/>
  <c r="DW1566" i="68"/>
  <c r="DW1564" i="68"/>
  <c r="DW1583" i="68" s="1"/>
  <c r="DW1565" i="68"/>
  <c r="DW1584" i="68" s="1"/>
  <c r="DW1570" i="68"/>
  <c r="DI1559" i="68"/>
  <c r="DI1556" i="68"/>
  <c r="DI1557" i="68"/>
  <c r="DI1558" i="68"/>
  <c r="DI1554" i="68"/>
  <c r="DI1555" i="68"/>
  <c r="EE1570" i="68"/>
  <c r="EE1566" i="68"/>
  <c r="EE1585" i="68" s="1"/>
  <c r="EE1568" i="68"/>
  <c r="EE1569" i="68"/>
  <c r="EE1571" i="68"/>
  <c r="EE1564" i="68"/>
  <c r="EE1583" i="68" s="1"/>
  <c r="EE1567" i="68"/>
  <c r="EE1565" i="68"/>
  <c r="EE1584" i="68" s="1"/>
  <c r="CC1558" i="68"/>
  <c r="CC1559" i="68"/>
  <c r="CC1557" i="68"/>
  <c r="EX1558" i="68" s="1"/>
  <c r="CC1554" i="68"/>
  <c r="CC1555" i="68"/>
  <c r="CC1556" i="68"/>
  <c r="EX1557" i="68" s="1"/>
  <c r="DL1558" i="68"/>
  <c r="DL1559" i="68"/>
  <c r="DL1557" i="68"/>
  <c r="DL1554" i="68"/>
  <c r="DL1556" i="68"/>
  <c r="DL1555" i="68"/>
  <c r="CM1557" i="68"/>
  <c r="FH1558" i="68" s="1"/>
  <c r="CM1558" i="68"/>
  <c r="CM1559" i="68"/>
  <c r="CM1554" i="68"/>
  <c r="CM1555" i="68"/>
  <c r="CM1556" i="68"/>
  <c r="GB1565" i="68"/>
  <c r="GB1584" i="68" s="1"/>
  <c r="GB1571" i="68"/>
  <c r="GB1590" i="68" s="1"/>
  <c r="GB1566" i="68"/>
  <c r="GB1585" i="68" s="1"/>
  <c r="GB1567" i="68"/>
  <c r="GB1586" i="68" s="1"/>
  <c r="GB1570" i="68"/>
  <c r="GB1589" i="68" s="1"/>
  <c r="GB1564" i="68"/>
  <c r="GB1583" i="68" s="1"/>
  <c r="GB1569" i="68"/>
  <c r="GB1588" i="68" s="1"/>
  <c r="GB1568" i="68"/>
  <c r="GB1587" i="68" s="1"/>
  <c r="GL1588" i="68"/>
  <c r="GO1588" i="68"/>
  <c r="GZ1588" i="68" s="1"/>
  <c r="ER1556" i="68"/>
  <c r="EV1570" i="68"/>
  <c r="EV1568" i="68"/>
  <c r="EV1569" i="68"/>
  <c r="EV1567" i="68"/>
  <c r="EV1586" i="68" s="1"/>
  <c r="EV1566" i="68"/>
  <c r="EV1585" i="68" s="1"/>
  <c r="EV1571" i="68"/>
  <c r="EV1564" i="68"/>
  <c r="EV1583" i="68" s="1"/>
  <c r="EV1565" i="68"/>
  <c r="EV1584" i="68" s="1"/>
  <c r="GT1570" i="68"/>
  <c r="GT1571" i="68"/>
  <c r="GT1568" i="68"/>
  <c r="GT1569" i="68"/>
  <c r="GT1567" i="68"/>
  <c r="GT1566" i="68"/>
  <c r="GT1552" i="68"/>
  <c r="GT1553" i="68"/>
  <c r="ED1557" i="68"/>
  <c r="ES1565" i="68"/>
  <c r="ES1584" i="68" s="1"/>
  <c r="ES1570" i="68"/>
  <c r="ES1566" i="68"/>
  <c r="ES1585" i="68" s="1"/>
  <c r="ES1567" i="68"/>
  <c r="ES1586" i="68" s="1"/>
  <c r="ES1568" i="68"/>
  <c r="ES1569" i="68"/>
  <c r="ES1571" i="68"/>
  <c r="ES1564" i="68"/>
  <c r="ES1583" i="68" s="1"/>
  <c r="EN1556" i="68"/>
  <c r="FV1569" i="68"/>
  <c r="FV1588" i="68" s="1"/>
  <c r="FV1570" i="68"/>
  <c r="FV1589" i="68" s="1"/>
  <c r="FV1568" i="68"/>
  <c r="FV1587" i="68" s="1"/>
  <c r="FV1564" i="68"/>
  <c r="FV1583" i="68" s="1"/>
  <c r="FV1567" i="68"/>
  <c r="FV1586" i="68" s="1"/>
  <c r="FV1566" i="68"/>
  <c r="FV1585" i="68" s="1"/>
  <c r="FV1571" i="68"/>
  <c r="FV1565" i="68"/>
  <c r="FV1584" i="68" s="1"/>
  <c r="CL1557" i="68"/>
  <c r="FG1558" i="68" s="1"/>
  <c r="FG1589" i="68" s="1"/>
  <c r="CL1558" i="68"/>
  <c r="CL1559" i="68"/>
  <c r="CL1556" i="68"/>
  <c r="CL1554" i="68"/>
  <c r="CL1555" i="68"/>
  <c r="GI1569" i="68"/>
  <c r="GI1588" i="68" s="1"/>
  <c r="GI1570" i="68"/>
  <c r="GI1589" i="68" s="1"/>
  <c r="GI1564" i="68"/>
  <c r="GI1583" i="68" s="1"/>
  <c r="GI1566" i="68"/>
  <c r="GI1585" i="68" s="1"/>
  <c r="GI1571" i="68"/>
  <c r="GI1590" i="68" s="1"/>
  <c r="GI1568" i="68"/>
  <c r="GI1587" i="68" s="1"/>
  <c r="GI1567" i="68"/>
  <c r="GI1586" i="68" s="1"/>
  <c r="GI1565" i="68"/>
  <c r="GI1584" i="68" s="1"/>
  <c r="BO1558" i="68"/>
  <c r="EJ1559" i="68" s="1"/>
  <c r="BO1557" i="68"/>
  <c r="EJ1558" i="68" s="1"/>
  <c r="BO1554" i="68"/>
  <c r="EJ1555" i="68" s="1"/>
  <c r="BO1555" i="68"/>
  <c r="BO1556" i="68"/>
  <c r="BO1559" i="68"/>
  <c r="FN1571" i="68"/>
  <c r="FN1567" i="68"/>
  <c r="FN1586" i="68" s="1"/>
  <c r="FN1570" i="68"/>
  <c r="FN1568" i="68"/>
  <c r="FN1587" i="68" s="1"/>
  <c r="FN1566" i="68"/>
  <c r="FN1585" i="68" s="1"/>
  <c r="FN1565" i="68"/>
  <c r="FN1584" i="68" s="1"/>
  <c r="FN1569" i="68"/>
  <c r="FN1588" i="68" s="1"/>
  <c r="FN1564" i="68"/>
  <c r="FN1583" i="68" s="1"/>
  <c r="BB1558" i="68"/>
  <c r="DW1559" i="68" s="1"/>
  <c r="DW1590" i="68" s="1"/>
  <c r="BB1559" i="68"/>
  <c r="BB1557" i="68"/>
  <c r="BB1552" i="68"/>
  <c r="BB1556" i="68"/>
  <c r="DW1557" i="68" s="1"/>
  <c r="DW1588" i="68" s="1"/>
  <c r="BB1554" i="68"/>
  <c r="BB1555" i="68"/>
  <c r="DW1556" i="68" s="1"/>
  <c r="DW1587" i="68" s="1"/>
  <c r="FK1569" i="68"/>
  <c r="FK1588" i="68" s="1"/>
  <c r="FK1571" i="68"/>
  <c r="FK1564" i="68"/>
  <c r="FK1583" i="68" s="1"/>
  <c r="FK1566" i="68"/>
  <c r="FK1585" i="68" s="1"/>
  <c r="FK1568" i="68"/>
  <c r="FK1587" i="68" s="1"/>
  <c r="FK1565" i="68"/>
  <c r="FK1584" i="68" s="1"/>
  <c r="FK1567" i="68"/>
  <c r="FK1586" i="68" s="1"/>
  <c r="FK1570" i="68"/>
  <c r="EF1570" i="68"/>
  <c r="EF1566" i="68"/>
  <c r="EF1585" i="68" s="1"/>
  <c r="EF1567" i="68"/>
  <c r="EF1569" i="68"/>
  <c r="EF1571" i="68"/>
  <c r="EF1568" i="68"/>
  <c r="EF1564" i="68"/>
  <c r="EF1583" i="68" s="1"/>
  <c r="EF1565" i="68"/>
  <c r="EF1584" i="68" s="1"/>
  <c r="BT1558" i="68"/>
  <c r="EO1559" i="68" s="1"/>
  <c r="BT1559" i="68"/>
  <c r="BT1554" i="68"/>
  <c r="BT1555" i="68"/>
  <c r="BT1556" i="68"/>
  <c r="BT1557" i="68"/>
  <c r="CN1558" i="68"/>
  <c r="CN1559" i="68"/>
  <c r="CN1557" i="68"/>
  <c r="FI1558" i="68" s="1"/>
  <c r="CN1554" i="68"/>
  <c r="CN1556" i="68"/>
  <c r="CN1555" i="68"/>
  <c r="BQ1558" i="68"/>
  <c r="BQ1559" i="68"/>
  <c r="BQ1554" i="68"/>
  <c r="BQ1555" i="68"/>
  <c r="BQ1556" i="68"/>
  <c r="BQ1557" i="68"/>
  <c r="EL1558" i="68" s="1"/>
  <c r="BD1558" i="68"/>
  <c r="DY1559" i="68" s="1"/>
  <c r="BD1559" i="68"/>
  <c r="BD1554" i="68"/>
  <c r="BD1556" i="68"/>
  <c r="BD1555" i="68"/>
  <c r="DY1556" i="68" s="1"/>
  <c r="BD1557" i="68"/>
  <c r="BD1552" i="68"/>
  <c r="CA1558" i="68"/>
  <c r="CA1557" i="68"/>
  <c r="EV1558" i="68" s="1"/>
  <c r="EV1589" i="68" s="1"/>
  <c r="CA1559" i="68"/>
  <c r="CA1554" i="68"/>
  <c r="CA1555" i="68"/>
  <c r="CA1556" i="68"/>
  <c r="CR1558" i="68"/>
  <c r="CR1559" i="68"/>
  <c r="CR1554" i="68"/>
  <c r="CR1557" i="68"/>
  <c r="CR1555" i="68"/>
  <c r="CR1556" i="68"/>
  <c r="FL1571" i="68"/>
  <c r="FL1569" i="68"/>
  <c r="FL1588" i="68" s="1"/>
  <c r="FL1566" i="68"/>
  <c r="FL1585" i="68" s="1"/>
  <c r="FL1568" i="68"/>
  <c r="FL1587" i="68" s="1"/>
  <c r="FL1565" i="68"/>
  <c r="FL1584" i="68" s="1"/>
  <c r="FL1567" i="68"/>
  <c r="FL1586" i="68" s="1"/>
  <c r="FL1570" i="68"/>
  <c r="FL1564" i="68"/>
  <c r="FL1583" i="68" s="1"/>
  <c r="EC1571" i="68"/>
  <c r="EC1570" i="68"/>
  <c r="EC1567" i="68"/>
  <c r="EC1569" i="68"/>
  <c r="EC1568" i="68"/>
  <c r="EC1566" i="68"/>
  <c r="EC1564" i="68"/>
  <c r="EC1583" i="68" s="1"/>
  <c r="EC1565" i="68"/>
  <c r="EC1584" i="68" s="1"/>
  <c r="EK1571" i="68"/>
  <c r="EK1569" i="68"/>
  <c r="EK1568" i="68"/>
  <c r="EK1564" i="68"/>
  <c r="EK1583" i="68" s="1"/>
  <c r="EK1565" i="68"/>
  <c r="EK1584" i="68" s="1"/>
  <c r="EK1570" i="68"/>
  <c r="EK1566" i="68"/>
  <c r="EK1585" i="68" s="1"/>
  <c r="EK1567" i="68"/>
  <c r="FY1571" i="68"/>
  <c r="FY1566" i="68"/>
  <c r="FY1585" i="68" s="1"/>
  <c r="FY1567" i="68"/>
  <c r="FY1586" i="68" s="1"/>
  <c r="FY1569" i="68"/>
  <c r="FY1588" i="68" s="1"/>
  <c r="FY1565" i="68"/>
  <c r="FY1584" i="68" s="1"/>
  <c r="FY1570" i="68"/>
  <c r="FY1589" i="68" s="1"/>
  <c r="FY1568" i="68"/>
  <c r="FY1587" i="68" s="1"/>
  <c r="FY1564" i="68"/>
  <c r="FY1583" i="68" s="1"/>
  <c r="FD1571" i="68"/>
  <c r="FD1565" i="68"/>
  <c r="FD1584" i="68" s="1"/>
  <c r="FD1566" i="68"/>
  <c r="FD1585" i="68" s="1"/>
  <c r="FD1570" i="68"/>
  <c r="FD1567" i="68"/>
  <c r="FD1586" i="68" s="1"/>
  <c r="FD1569" i="68"/>
  <c r="FD1568" i="68"/>
  <c r="FD1587" i="68" s="1"/>
  <c r="FD1564" i="68"/>
  <c r="FD1583" i="68" s="1"/>
  <c r="AY1552" i="68"/>
  <c r="AZ1546" i="68"/>
  <c r="BO1552" i="68" s="1"/>
  <c r="DJ1557" i="68"/>
  <c r="DJ1558" i="68"/>
  <c r="DJ1559" i="68"/>
  <c r="DJ1556" i="68"/>
  <c r="DJ1554" i="68"/>
  <c r="DJ1555" i="68"/>
  <c r="FA1571" i="68"/>
  <c r="FA1570" i="68"/>
  <c r="FA1567" i="68"/>
  <c r="FA1586" i="68" s="1"/>
  <c r="FA1565" i="68"/>
  <c r="FA1584" i="68" s="1"/>
  <c r="FA1569" i="68"/>
  <c r="FA1568" i="68"/>
  <c r="FA1587" i="68" s="1"/>
  <c r="FA1566" i="68"/>
  <c r="FA1585" i="68" s="1"/>
  <c r="FA1564" i="68"/>
  <c r="FA1583" i="68" s="1"/>
  <c r="DU1566" i="68"/>
  <c r="DU1567" i="68"/>
  <c r="DU1568" i="68"/>
  <c r="DU1569" i="68"/>
  <c r="DU1570" i="68"/>
  <c r="DU1564" i="68"/>
  <c r="DU1583" i="68" s="1"/>
  <c r="DU1565" i="68"/>
  <c r="DU1584" i="68" s="1"/>
  <c r="DU1571" i="68"/>
  <c r="GL1589" i="68"/>
  <c r="GO1589" i="68"/>
  <c r="GZ1589" i="68" s="1"/>
  <c r="HL1570" i="68"/>
  <c r="GL1570" i="68"/>
  <c r="BC1558" i="68"/>
  <c r="DX1559" i="68" s="1"/>
  <c r="BC1557" i="68"/>
  <c r="BC1552" i="68"/>
  <c r="BC1554" i="68"/>
  <c r="BC1555" i="68"/>
  <c r="BC1556" i="68"/>
  <c r="DX1557" i="68" s="1"/>
  <c r="BC1559" i="68"/>
  <c r="FR1566" i="68"/>
  <c r="FR1585" i="68" s="1"/>
  <c r="FR1567" i="68"/>
  <c r="FR1586" i="68" s="1"/>
  <c r="FR1570" i="68"/>
  <c r="FR1589" i="68" s="1"/>
  <c r="FR1568" i="68"/>
  <c r="FR1587" i="68" s="1"/>
  <c r="FR1569" i="68"/>
  <c r="FR1588" i="68" s="1"/>
  <c r="FR1571" i="68"/>
  <c r="FR1565" i="68"/>
  <c r="FR1584" i="68" s="1"/>
  <c r="FR1564" i="68"/>
  <c r="FR1583" i="68" s="1"/>
  <c r="EL1571" i="68"/>
  <c r="EL1569" i="68"/>
  <c r="EL1564" i="68"/>
  <c r="EL1583" i="68" s="1"/>
  <c r="EL1565" i="68"/>
  <c r="EL1584" i="68" s="1"/>
  <c r="EL1568" i="68"/>
  <c r="EL1570" i="68"/>
  <c r="EL1566" i="68"/>
  <c r="EL1585" i="68" s="1"/>
  <c r="EL1567" i="68"/>
  <c r="CH1558" i="68"/>
  <c r="FC1559" i="68" s="1"/>
  <c r="FC1590" i="68" s="1"/>
  <c r="CH1559" i="68"/>
  <c r="CH1555" i="68"/>
  <c r="CH1556" i="68"/>
  <c r="CH1557" i="68"/>
  <c r="CH1554" i="68"/>
  <c r="ED1555" i="68"/>
  <c r="GY1569" i="68"/>
  <c r="GY1566" i="68"/>
  <c r="GY1567" i="68"/>
  <c r="GY1570" i="68"/>
  <c r="GY1568" i="68"/>
  <c r="GY1571" i="68"/>
  <c r="GY1552" i="68"/>
  <c r="GY1553" i="68"/>
  <c r="GK1569" i="68"/>
  <c r="GK1588" i="68" s="1"/>
  <c r="GK1566" i="68"/>
  <c r="GK1585" i="68" s="1"/>
  <c r="GK1571" i="68"/>
  <c r="GK1590" i="68" s="1"/>
  <c r="GK1567" i="68"/>
  <c r="GK1586" i="68" s="1"/>
  <c r="GK1570" i="68"/>
  <c r="GK1589" i="68" s="1"/>
  <c r="GK1568" i="68"/>
  <c r="GK1587" i="68" s="1"/>
  <c r="GK1564" i="68"/>
  <c r="GK1583" i="68" s="1"/>
  <c r="GK1565" i="68"/>
  <c r="GK1584" i="68" s="1"/>
  <c r="BP1558" i="68"/>
  <c r="BP1559" i="68"/>
  <c r="BP1554" i="68"/>
  <c r="BP1556" i="68"/>
  <c r="BP1552" i="68"/>
  <c r="BP1555" i="68"/>
  <c r="BP1557" i="68"/>
  <c r="EK1558" i="68" s="1"/>
  <c r="EK1589" i="68" s="1"/>
  <c r="FO1571" i="68"/>
  <c r="FO1566" i="68"/>
  <c r="FO1585" i="68" s="1"/>
  <c r="FO1570" i="68"/>
  <c r="FO1568" i="68"/>
  <c r="FO1587" i="68" s="1"/>
  <c r="FO1565" i="68"/>
  <c r="FO1584" i="68" s="1"/>
  <c r="FO1569" i="68"/>
  <c r="FO1588" i="68" s="1"/>
  <c r="FO1567" i="68"/>
  <c r="FO1586" i="68" s="1"/>
  <c r="FO1564" i="68"/>
  <c r="FO1583" i="68" s="1"/>
  <c r="DS1553" i="68"/>
  <c r="EQ1571" i="68"/>
  <c r="EQ1570" i="68"/>
  <c r="EQ1566" i="68"/>
  <c r="EQ1585" i="68" s="1"/>
  <c r="EQ1568" i="68"/>
  <c r="EQ1569" i="68"/>
  <c r="EQ1567" i="68"/>
  <c r="EQ1586" i="68" s="1"/>
  <c r="EQ1564" i="68"/>
  <c r="EQ1583" i="68" s="1"/>
  <c r="EQ1565" i="68"/>
  <c r="EQ1584" i="68" s="1"/>
  <c r="CE1557" i="68"/>
  <c r="EZ1558" i="68" s="1"/>
  <c r="CE1558" i="68"/>
  <c r="CE1559" i="68"/>
  <c r="CE1554" i="68"/>
  <c r="CE1555" i="68"/>
  <c r="CE1556" i="68"/>
  <c r="DV1566" i="68"/>
  <c r="DV1567" i="68"/>
  <c r="DV1568" i="68"/>
  <c r="DV1569" i="68"/>
  <c r="DV1570" i="68"/>
  <c r="DV1564" i="68"/>
  <c r="DV1583" i="68" s="1"/>
  <c r="DV1565" i="68"/>
  <c r="DV1584" i="68" s="1"/>
  <c r="DV1571" i="68"/>
  <c r="BJ1558" i="68"/>
  <c r="BJ1559" i="68"/>
  <c r="BJ1555" i="68"/>
  <c r="BJ1556" i="68"/>
  <c r="BJ1557" i="68"/>
  <c r="BJ1554" i="68"/>
  <c r="EE1555" i="68" s="1"/>
  <c r="EE1586" i="68" s="1"/>
  <c r="BJ1552" i="68"/>
  <c r="CD1558" i="68"/>
  <c r="EY1559" i="68" s="1"/>
  <c r="CD1559" i="68"/>
  <c r="CD1554" i="68"/>
  <c r="CD1555" i="68"/>
  <c r="CD1557" i="68"/>
  <c r="EY1558" i="68" s="1"/>
  <c r="CD1556" i="68"/>
  <c r="GC1565" i="68"/>
  <c r="GC1584" i="68" s="1"/>
  <c r="GC1571" i="68"/>
  <c r="GC1590" i="68" s="1"/>
  <c r="GC1566" i="68"/>
  <c r="GC1585" i="68" s="1"/>
  <c r="GC1567" i="68"/>
  <c r="GC1586" i="68" s="1"/>
  <c r="GC1568" i="68"/>
  <c r="GC1587" i="68" s="1"/>
  <c r="GC1570" i="68"/>
  <c r="GC1589" i="68" s="1"/>
  <c r="GC1564" i="68"/>
  <c r="GC1583" i="68" s="1"/>
  <c r="GC1569" i="68"/>
  <c r="GC1588" i="68" s="1"/>
  <c r="DB1557" i="68"/>
  <c r="DB1558" i="68"/>
  <c r="FW1559" i="68" s="1"/>
  <c r="DB1559" i="68"/>
  <c r="DB1554" i="68"/>
  <c r="DB1555" i="68"/>
  <c r="DB1556" i="68"/>
  <c r="GU1553" i="68"/>
  <c r="AG1547" i="68"/>
  <c r="AF1547" i="68"/>
  <c r="AE1547" i="68"/>
  <c r="AD1547" i="68"/>
  <c r="AC1547" i="68"/>
  <c r="AB1547" i="68"/>
  <c r="AA1547" i="68"/>
  <c r="Z1547" i="68"/>
  <c r="Y1547" i="68"/>
  <c r="W1547" i="68"/>
  <c r="AY1547" i="68" s="1"/>
  <c r="BH1553" i="68" s="1"/>
  <c r="EC1554" i="68" s="1"/>
  <c r="EC1585" i="68" s="1"/>
  <c r="AH1547" i="68"/>
  <c r="BS1559" i="68"/>
  <c r="FB1571" i="68"/>
  <c r="FB1570" i="68"/>
  <c r="FB1567" i="68"/>
  <c r="FB1586" i="68" s="1"/>
  <c r="FB1568" i="68"/>
  <c r="FB1587" i="68" s="1"/>
  <c r="FB1565" i="68"/>
  <c r="FB1584" i="68" s="1"/>
  <c r="FB1569" i="68"/>
  <c r="FB1566" i="68"/>
  <c r="FB1585" i="68" s="1"/>
  <c r="FB1564" i="68"/>
  <c r="FB1583" i="68" s="1"/>
  <c r="BH1558" i="68"/>
  <c r="BH1559" i="68"/>
  <c r="BH1554" i="68"/>
  <c r="EC1555" i="68" s="1"/>
  <c r="EC1586" i="68" s="1"/>
  <c r="BH1555" i="68"/>
  <c r="BH1556" i="68"/>
  <c r="EC1557" i="68" s="1"/>
  <c r="EC1588" i="68" s="1"/>
  <c r="BH1557" i="68"/>
  <c r="EC1558" i="68" s="1"/>
  <c r="EC1589" i="68" s="1"/>
  <c r="BH1552" i="68"/>
  <c r="CB1558" i="68"/>
  <c r="CB1559" i="68"/>
  <c r="CB1557" i="68"/>
  <c r="EW1558" i="68" s="1"/>
  <c r="CB1554" i="68"/>
  <c r="CB1555" i="68"/>
  <c r="EW1556" i="68" s="1"/>
  <c r="CB1556" i="68"/>
  <c r="EW1557" i="68" s="1"/>
  <c r="GA1571" i="68"/>
  <c r="GA1566" i="68"/>
  <c r="GA1585" i="68" s="1"/>
  <c r="GA1568" i="68"/>
  <c r="GA1587" i="68" s="1"/>
  <c r="GA1570" i="68"/>
  <c r="GA1589" i="68" s="1"/>
  <c r="GA1569" i="68"/>
  <c r="GA1588" i="68" s="1"/>
  <c r="GA1567" i="68"/>
  <c r="GA1586" i="68" s="1"/>
  <c r="GA1565" i="68"/>
  <c r="GA1584" i="68" s="1"/>
  <c r="GA1564" i="68"/>
  <c r="GA1583" i="68" s="1"/>
  <c r="FE1565" i="68"/>
  <c r="FE1584" i="68" s="1"/>
  <c r="FE1566" i="68"/>
  <c r="FE1585" i="68" s="1"/>
  <c r="FE1570" i="68"/>
  <c r="FE1567" i="68"/>
  <c r="FE1586" i="68" s="1"/>
  <c r="FE1568" i="68"/>
  <c r="FE1587" i="68" s="1"/>
  <c r="FE1569" i="68"/>
  <c r="FE1571" i="68"/>
  <c r="FE1564" i="68"/>
  <c r="FE1583" i="68" s="1"/>
  <c r="DC1557" i="68"/>
  <c r="DC1558" i="68"/>
  <c r="DC1559" i="68"/>
  <c r="DC1554" i="68"/>
  <c r="DC1555" i="68"/>
  <c r="DC1556" i="68"/>
  <c r="BE1558" i="68"/>
  <c r="DZ1559" i="68" s="1"/>
  <c r="BE1559" i="68"/>
  <c r="BE1552" i="68"/>
  <c r="BE1553" i="68"/>
  <c r="DZ1554" i="68" s="1"/>
  <c r="BE1554" i="68"/>
  <c r="BE1555" i="68"/>
  <c r="BE1556" i="68"/>
  <c r="BE1557" i="68"/>
  <c r="ET1570" i="68"/>
  <c r="ET1566" i="68"/>
  <c r="ET1585" i="68" s="1"/>
  <c r="ET1567" i="68"/>
  <c r="ET1586" i="68" s="1"/>
  <c r="ET1568" i="68"/>
  <c r="ET1569" i="68"/>
  <c r="ET1571" i="68"/>
  <c r="ET1564" i="68"/>
  <c r="ET1583" i="68" s="1"/>
  <c r="ET1565" i="68"/>
  <c r="ET1584" i="68" s="1"/>
  <c r="CY1557" i="68"/>
  <c r="CY1558" i="68"/>
  <c r="CY1559" i="68"/>
  <c r="CY1554" i="68"/>
  <c r="CY1555" i="68"/>
  <c r="CY1556" i="68"/>
  <c r="GD1571" i="68"/>
  <c r="GD1590" i="68" s="1"/>
  <c r="GD1566" i="68"/>
  <c r="GD1585" i="68" s="1"/>
  <c r="GD1567" i="68"/>
  <c r="GD1586" i="68" s="1"/>
  <c r="GD1568" i="68"/>
  <c r="GD1587" i="68" s="1"/>
  <c r="GD1570" i="68"/>
  <c r="GD1589" i="68" s="1"/>
  <c r="GD1569" i="68"/>
  <c r="GD1588" i="68" s="1"/>
  <c r="GD1565" i="68"/>
  <c r="GD1584" i="68" s="1"/>
  <c r="GD1564" i="68"/>
  <c r="GD1583" i="68" s="1"/>
  <c r="HL1566" i="68"/>
  <c r="GL1566" i="68"/>
  <c r="FH1570" i="68"/>
  <c r="FH1568" i="68"/>
  <c r="FH1587" i="68" s="1"/>
  <c r="FH1569" i="68"/>
  <c r="FH1588" i="68" s="1"/>
  <c r="FH1567" i="68"/>
  <c r="FH1586" i="68" s="1"/>
  <c r="FH1571" i="68"/>
  <c r="FH1564" i="68"/>
  <c r="FH1583" i="68" s="1"/>
  <c r="FH1566" i="68"/>
  <c r="FH1585" i="68" s="1"/>
  <c r="FH1565" i="68"/>
  <c r="FH1584" i="68" s="1"/>
  <c r="GX1569" i="68"/>
  <c r="GX1566" i="68"/>
  <c r="GX1570" i="68"/>
  <c r="GX1568" i="68"/>
  <c r="GX1571" i="68"/>
  <c r="GX1567" i="68"/>
  <c r="GX1553" i="68"/>
  <c r="GX1552" i="68"/>
  <c r="GU1552" i="68"/>
  <c r="EB1571" i="68"/>
  <c r="EB1570" i="68"/>
  <c r="EB1565" i="68"/>
  <c r="EB1584" i="68" s="1"/>
  <c r="EB1569" i="68"/>
  <c r="EB1568" i="68"/>
  <c r="EB1566" i="68"/>
  <c r="EB1567" i="68"/>
  <c r="EB1564" i="68"/>
  <c r="EB1583" i="68" s="1"/>
  <c r="BS1558" i="68"/>
  <c r="EN1559" i="68" s="1"/>
  <c r="ER1565" i="68"/>
  <c r="ER1584" i="68" s="1"/>
  <c r="ER1570" i="68"/>
  <c r="ER1589" i="68" s="1"/>
  <c r="ER1566" i="68"/>
  <c r="ER1585" i="68" s="1"/>
  <c r="ER1567" i="68"/>
  <c r="ER1586" i="68" s="1"/>
  <c r="ER1569" i="68"/>
  <c r="ER1571" i="68"/>
  <c r="ER1590" i="68" s="1"/>
  <c r="ER1568" i="68"/>
  <c r="ER1564" i="68"/>
  <c r="ER1583" i="68" s="1"/>
  <c r="DP1558" i="68"/>
  <c r="DP1559" i="68"/>
  <c r="DP1557" i="68"/>
  <c r="DP1554" i="68"/>
  <c r="DP1555" i="68"/>
  <c r="DP1556" i="68"/>
  <c r="DD1558" i="68"/>
  <c r="DD1559" i="68"/>
  <c r="DD1554" i="68"/>
  <c r="DD1555" i="68"/>
  <c r="DD1556" i="68"/>
  <c r="DD1557" i="68"/>
  <c r="DM1557" i="68"/>
  <c r="DM1558" i="68"/>
  <c r="DM1559" i="68"/>
  <c r="DM1554" i="68"/>
  <c r="DM1555" i="68"/>
  <c r="DM1556" i="68"/>
  <c r="CF1558" i="68"/>
  <c r="CF1559" i="68"/>
  <c r="CF1554" i="68"/>
  <c r="CF1555" i="68"/>
  <c r="CF1556" i="68"/>
  <c r="CF1557" i="68"/>
  <c r="FA1558" i="68" s="1"/>
  <c r="FA1589" i="68" s="1"/>
  <c r="EG1570" i="68"/>
  <c r="EG1566" i="68"/>
  <c r="EG1585" i="68" s="1"/>
  <c r="EG1567" i="68"/>
  <c r="EG1568" i="68"/>
  <c r="EG1569" i="68"/>
  <c r="EG1564" i="68"/>
  <c r="EG1583" i="68" s="1"/>
  <c r="EG1571" i="68"/>
  <c r="EG1565" i="68"/>
  <c r="EG1584" i="68" s="1"/>
  <c r="GR1566" i="68"/>
  <c r="GR1567" i="68"/>
  <c r="GR1571" i="68"/>
  <c r="GR1568" i="68"/>
  <c r="GR1570" i="68"/>
  <c r="GR1569" i="68"/>
  <c r="GR1552" i="68"/>
  <c r="GR1553" i="68"/>
  <c r="FI1571" i="68"/>
  <c r="FI1569" i="68"/>
  <c r="FI1588" i="68" s="1"/>
  <c r="FI1570" i="68"/>
  <c r="FI1568" i="68"/>
  <c r="FI1587" i="68" s="1"/>
  <c r="FI1564" i="68"/>
  <c r="FI1583" i="68" s="1"/>
  <c r="FI1566" i="68"/>
  <c r="FI1585" i="68" s="1"/>
  <c r="FI1565" i="68"/>
  <c r="FI1584" i="68" s="1"/>
  <c r="FI1567" i="68"/>
  <c r="FI1586" i="68" s="1"/>
  <c r="EX1569" i="68"/>
  <c r="EX1571" i="68"/>
  <c r="EX1564" i="68"/>
  <c r="EX1583" i="68" s="1"/>
  <c r="EX1570" i="68"/>
  <c r="EX1567" i="68"/>
  <c r="EX1586" i="68" s="1"/>
  <c r="EX1565" i="68"/>
  <c r="EX1584" i="68" s="1"/>
  <c r="EX1566" i="68"/>
  <c r="EX1585" i="68" s="1"/>
  <c r="EX1568" i="68"/>
  <c r="EX1587" i="68" s="1"/>
  <c r="CW1556" i="68"/>
  <c r="CW1559" i="68"/>
  <c r="CW1554" i="68"/>
  <c r="CW1555" i="68"/>
  <c r="CW1558" i="68"/>
  <c r="FR1559" i="68" s="1"/>
  <c r="FR1590" i="68" s="1"/>
  <c r="CW1557" i="68"/>
  <c r="GJ1569" i="68"/>
  <c r="GJ1588" i="68" s="1"/>
  <c r="GJ1570" i="68"/>
  <c r="GJ1589" i="68" s="1"/>
  <c r="GJ1566" i="68"/>
  <c r="GJ1585" i="68" s="1"/>
  <c r="GJ1571" i="68"/>
  <c r="GJ1590" i="68" s="1"/>
  <c r="GJ1568" i="68"/>
  <c r="GJ1587" i="68" s="1"/>
  <c r="GJ1567" i="68"/>
  <c r="GJ1586" i="68" s="1"/>
  <c r="GJ1565" i="68"/>
  <c r="GJ1584" i="68" s="1"/>
  <c r="GJ1564" i="68"/>
  <c r="GJ1583" i="68" s="1"/>
  <c r="EI1567" i="68"/>
  <c r="EI1568" i="68"/>
  <c r="EI1569" i="68"/>
  <c r="EI1566" i="68"/>
  <c r="EI1585" i="68" s="1"/>
  <c r="EI1564" i="68"/>
  <c r="EI1583" i="68" s="1"/>
  <c r="EI1571" i="68"/>
  <c r="EI1565" i="68"/>
  <c r="EI1584" i="68" s="1"/>
  <c r="EI1570" i="68"/>
  <c r="BS1557" i="68"/>
  <c r="EN1558" i="68" s="1"/>
  <c r="EW1571" i="68"/>
  <c r="EW1569" i="68"/>
  <c r="EW1568" i="68"/>
  <c r="EW1566" i="68"/>
  <c r="EW1585" i="68" s="1"/>
  <c r="EW1564" i="68"/>
  <c r="EW1583" i="68" s="1"/>
  <c r="EW1570" i="68"/>
  <c r="EW1567" i="68"/>
  <c r="EW1586" i="68" s="1"/>
  <c r="EW1565" i="68"/>
  <c r="EW1584" i="68" s="1"/>
  <c r="FQ1571" i="68"/>
  <c r="FQ1565" i="68"/>
  <c r="FQ1584" i="68" s="1"/>
  <c r="FQ1566" i="68"/>
  <c r="FQ1585" i="68" s="1"/>
  <c r="FQ1567" i="68"/>
  <c r="FQ1586" i="68" s="1"/>
  <c r="FQ1570" i="68"/>
  <c r="FQ1568" i="68"/>
  <c r="FQ1587" i="68" s="1"/>
  <c r="FQ1569" i="68"/>
  <c r="FQ1588" i="68" s="1"/>
  <c r="FQ1564" i="68"/>
  <c r="FQ1583" i="68" s="1"/>
  <c r="CS1558" i="68"/>
  <c r="FN1559" i="68" s="1"/>
  <c r="FN1590" i="68" s="1"/>
  <c r="CS1559" i="68"/>
  <c r="CS1554" i="68"/>
  <c r="CS1557" i="68"/>
  <c r="CS1555" i="68"/>
  <c r="CS1556" i="68"/>
  <c r="CZ1558" i="68"/>
  <c r="CZ1559" i="68"/>
  <c r="CZ1554" i="68"/>
  <c r="CZ1557" i="68"/>
  <c r="CZ1556" i="68"/>
  <c r="CZ1555" i="68"/>
  <c r="BU1558" i="68"/>
  <c r="BU1559" i="68"/>
  <c r="BU1554" i="68"/>
  <c r="BU1555" i="68"/>
  <c r="EP1556" i="68" s="1"/>
  <c r="EP1587" i="68" s="1"/>
  <c r="BU1556" i="68"/>
  <c r="BU1557" i="68"/>
  <c r="EP1558" i="68" s="1"/>
  <c r="EP1589" i="68" s="1"/>
  <c r="CO1558" i="68"/>
  <c r="FJ1559" i="68" s="1"/>
  <c r="CO1559" i="68"/>
  <c r="CO1557" i="68"/>
  <c r="CO1554" i="68"/>
  <c r="CO1555" i="68"/>
  <c r="CO1556" i="68"/>
  <c r="AZ1559" i="68"/>
  <c r="AZ1558" i="68"/>
  <c r="DU1559" i="68" s="1"/>
  <c r="DU1590" i="68" s="1"/>
  <c r="AZ1556" i="68"/>
  <c r="AZ1557" i="68"/>
  <c r="AZ1552" i="68"/>
  <c r="AZ1553" i="68"/>
  <c r="AZ1554" i="68"/>
  <c r="AZ1555" i="68"/>
  <c r="DU1556" i="68" s="1"/>
  <c r="DU1587" i="68" s="1"/>
  <c r="GQ1566" i="68"/>
  <c r="GQ1567" i="68"/>
  <c r="GQ1571" i="68"/>
  <c r="GQ1568" i="68"/>
  <c r="GQ1570" i="68"/>
  <c r="GQ1559" i="68"/>
  <c r="GQ1569" i="68"/>
  <c r="GQ1552" i="68"/>
  <c r="GQ1553" i="68"/>
  <c r="CK1556" i="68"/>
  <c r="CK1559" i="68"/>
  <c r="CK1557" i="68"/>
  <c r="FF1558" i="68" s="1"/>
  <c r="CK1554" i="68"/>
  <c r="CK1555" i="68"/>
  <c r="CK1558" i="68"/>
  <c r="FF1559" i="68" s="1"/>
  <c r="GO1583" i="68"/>
  <c r="AY1558" i="68"/>
  <c r="DT1559" i="68" s="1"/>
  <c r="GT1559" i="68" s="1"/>
  <c r="FZ1571" i="68"/>
  <c r="FZ1567" i="68"/>
  <c r="FZ1586" i="68" s="1"/>
  <c r="FZ1568" i="68"/>
  <c r="FZ1587" i="68" s="1"/>
  <c r="FZ1569" i="68"/>
  <c r="FZ1588" i="68" s="1"/>
  <c r="FZ1565" i="68"/>
  <c r="FZ1584" i="68" s="1"/>
  <c r="FZ1570" i="68"/>
  <c r="FZ1589" i="68" s="1"/>
  <c r="FZ1566" i="68"/>
  <c r="FZ1585" i="68" s="1"/>
  <c r="FZ1564" i="68"/>
  <c r="FZ1583" i="68" s="1"/>
  <c r="BG1558" i="68"/>
  <c r="EB1559" i="68" s="1"/>
  <c r="EB1590" i="68" s="1"/>
  <c r="BG1559" i="68"/>
  <c r="BG1553" i="68"/>
  <c r="BG1554" i="68"/>
  <c r="EB1555" i="68" s="1"/>
  <c r="EB1586" i="68" s="1"/>
  <c r="BG1555" i="68"/>
  <c r="BG1556" i="68"/>
  <c r="EB1557" i="68" s="1"/>
  <c r="EB1588" i="68" s="1"/>
  <c r="BG1557" i="68"/>
  <c r="BG1552" i="68"/>
  <c r="EH1566" i="68"/>
  <c r="EH1585" i="68" s="1"/>
  <c r="EH1567" i="68"/>
  <c r="EH1568" i="68"/>
  <c r="EH1569" i="68"/>
  <c r="EH1570" i="68"/>
  <c r="EH1564" i="68"/>
  <c r="EH1583" i="68" s="1"/>
  <c r="EH1571" i="68"/>
  <c r="EH1565" i="68"/>
  <c r="EH1584" i="68" s="1"/>
  <c r="BR1558" i="68"/>
  <c r="BR1559" i="68"/>
  <c r="BR1554" i="68"/>
  <c r="EM1555" i="68" s="1"/>
  <c r="EM1586" i="68" s="1"/>
  <c r="BR1555" i="68"/>
  <c r="BR1556" i="68"/>
  <c r="EM1557" i="68" s="1"/>
  <c r="EM1588" i="68" s="1"/>
  <c r="BR1552" i="68"/>
  <c r="BR1557" i="68"/>
  <c r="EM1558" i="68" s="1"/>
  <c r="EM1589" i="68" s="1"/>
  <c r="CT1558" i="68"/>
  <c r="FO1559" i="68" s="1"/>
  <c r="FO1590" i="68" s="1"/>
  <c r="CT1559" i="68"/>
  <c r="CT1557" i="68"/>
  <c r="CT1555" i="68"/>
  <c r="CT1556" i="68"/>
  <c r="CT1554" i="68"/>
  <c r="BF1558" i="68"/>
  <c r="BF1559" i="68"/>
  <c r="BF1553" i="68"/>
  <c r="BF1554" i="68"/>
  <c r="BF1555" i="68"/>
  <c r="EA1556" i="68" s="1"/>
  <c r="EA1587" i="68" s="1"/>
  <c r="BF1556" i="68"/>
  <c r="BF1557" i="68"/>
  <c r="EA1558" i="68" s="1"/>
  <c r="EA1589" i="68" s="1"/>
  <c r="BF1552" i="68"/>
  <c r="EJ1570" i="68"/>
  <c r="EJ1568" i="68"/>
  <c r="EJ1569" i="68"/>
  <c r="EJ1571" i="68"/>
  <c r="EJ1567" i="68"/>
  <c r="EJ1564" i="68"/>
  <c r="EJ1583" i="68" s="1"/>
  <c r="EJ1565" i="68"/>
  <c r="EJ1584" i="68" s="1"/>
  <c r="EJ1566" i="68"/>
  <c r="EJ1585" i="68" s="1"/>
  <c r="GS1569" i="68"/>
  <c r="GS1567" i="68"/>
  <c r="GS1571" i="68"/>
  <c r="GS1568" i="68"/>
  <c r="GS1570" i="68"/>
  <c r="GS1566" i="68"/>
  <c r="GS1559" i="68"/>
  <c r="GS1552" i="68"/>
  <c r="GS1553" i="68"/>
  <c r="DH1559" i="68"/>
  <c r="DH1558" i="68"/>
  <c r="DH1556" i="68"/>
  <c r="DH1557" i="68"/>
  <c r="DH1554" i="68"/>
  <c r="DH1555" i="68"/>
  <c r="FS1569" i="68"/>
  <c r="FS1588" i="68" s="1"/>
  <c r="FS1567" i="68"/>
  <c r="FS1586" i="68" s="1"/>
  <c r="FS1570" i="68"/>
  <c r="FS1589" i="68" s="1"/>
  <c r="FS1568" i="68"/>
  <c r="FS1587" i="68" s="1"/>
  <c r="FS1571" i="68"/>
  <c r="FS1566" i="68"/>
  <c r="FS1585" i="68" s="1"/>
  <c r="FS1565" i="68"/>
  <c r="FS1584" i="68" s="1"/>
  <c r="FS1564" i="68"/>
  <c r="FS1583" i="68" s="1"/>
  <c r="DS1590" i="68"/>
  <c r="GO1559" i="68"/>
  <c r="GZ1559" i="68" s="1"/>
  <c r="GL1559" i="68"/>
  <c r="EN1571" i="68"/>
  <c r="EN1570" i="68"/>
  <c r="EN1569" i="68"/>
  <c r="EN1565" i="68"/>
  <c r="EN1584" i="68" s="1"/>
  <c r="EN1568" i="68"/>
  <c r="EN1566" i="68"/>
  <c r="EN1585" i="68" s="1"/>
  <c r="EN1567" i="68"/>
  <c r="EN1586" i="68" s="1"/>
  <c r="EN1564" i="68"/>
  <c r="EN1583" i="68" s="1"/>
  <c r="BN1558" i="68"/>
  <c r="EI1559" i="68" s="1"/>
  <c r="EI1590" i="68" s="1"/>
  <c r="BN1559" i="68"/>
  <c r="BN1557" i="68"/>
  <c r="BN1552" i="68"/>
  <c r="BN1556" i="68"/>
  <c r="BN1554" i="68"/>
  <c r="EI1555" i="68" s="1"/>
  <c r="EI1586" i="68" s="1"/>
  <c r="BN1555" i="68"/>
  <c r="EI1556" i="68" s="1"/>
  <c r="EI1587" i="68" s="1"/>
  <c r="BM1556" i="68"/>
  <c r="EH1557" i="68" s="1"/>
  <c r="EH1588" i="68" s="1"/>
  <c r="BM1558" i="68"/>
  <c r="EH1559" i="68" s="1"/>
  <c r="EH1590" i="68" s="1"/>
  <c r="BM1557" i="68"/>
  <c r="BM1552" i="68"/>
  <c r="BM1559" i="68"/>
  <c r="BM1554" i="68"/>
  <c r="EH1555" i="68" s="1"/>
  <c r="EH1586" i="68" s="1"/>
  <c r="BM1555" i="68"/>
  <c r="CU1559" i="68"/>
  <c r="CU1555" i="68"/>
  <c r="CU1556" i="68"/>
  <c r="CU1558" i="68"/>
  <c r="CU1554" i="68"/>
  <c r="CU1557" i="68"/>
  <c r="AY1556" i="68"/>
  <c r="DT1557" i="68" s="1"/>
  <c r="GR1557" i="68" s="1"/>
  <c r="GO1552" i="68"/>
  <c r="GG1571" i="68"/>
  <c r="GG1590" i="68" s="1"/>
  <c r="GG1570" i="68"/>
  <c r="GG1589" i="68" s="1"/>
  <c r="GG1569" i="68"/>
  <c r="GG1588" i="68" s="1"/>
  <c r="GG1568" i="68"/>
  <c r="GG1587" i="68" s="1"/>
  <c r="GG1567" i="68"/>
  <c r="GG1586" i="68" s="1"/>
  <c r="GG1565" i="68"/>
  <c r="GG1584" i="68" s="1"/>
  <c r="GG1564" i="68"/>
  <c r="GG1583" i="68" s="1"/>
  <c r="GG1566" i="68"/>
  <c r="GG1585" i="68" s="1"/>
  <c r="DN1557" i="68"/>
  <c r="DN1558" i="68"/>
  <c r="DN1559" i="68"/>
  <c r="DN1554" i="68"/>
  <c r="DN1555" i="68"/>
  <c r="DN1556" i="68"/>
  <c r="CI1559" i="68"/>
  <c r="CI1555" i="68"/>
  <c r="CI1556" i="68"/>
  <c r="CI1558" i="68"/>
  <c r="FD1559" i="68" s="1"/>
  <c r="FD1590" i="68" s="1"/>
  <c r="CI1554" i="68"/>
  <c r="CI1557" i="68"/>
  <c r="FD1558" i="68" s="1"/>
  <c r="FD1589" i="68" s="1"/>
  <c r="BV1558" i="68"/>
  <c r="EQ1559" i="68" s="1"/>
  <c r="EQ1590" i="68" s="1"/>
  <c r="BV1559" i="68"/>
  <c r="BV1555" i="68"/>
  <c r="EQ1556" i="68" s="1"/>
  <c r="EQ1587" i="68" s="1"/>
  <c r="BV1556" i="68"/>
  <c r="BV1557" i="68"/>
  <c r="BV1554" i="68"/>
  <c r="CP1557" i="68"/>
  <c r="FK1558" i="68" s="1"/>
  <c r="FK1589" i="68" s="1"/>
  <c r="CP1558" i="68"/>
  <c r="CP1559" i="68"/>
  <c r="CP1554" i="68"/>
  <c r="CP1555" i="68"/>
  <c r="CP1556" i="68"/>
  <c r="BK1559" i="68"/>
  <c r="BK1555" i="68"/>
  <c r="EF1556" i="68" s="1"/>
  <c r="EF1587" i="68" s="1"/>
  <c r="BK1558" i="68"/>
  <c r="BK1556" i="68"/>
  <c r="BK1557" i="68"/>
  <c r="EF1558" i="68" s="1"/>
  <c r="EF1589" i="68" s="1"/>
  <c r="BK1554" i="68"/>
  <c r="BK1552" i="68"/>
  <c r="FT1570" i="68"/>
  <c r="FT1589" i="68" s="1"/>
  <c r="FT1568" i="68"/>
  <c r="FT1587" i="68" s="1"/>
  <c r="FT1569" i="68"/>
  <c r="FT1588" i="68" s="1"/>
  <c r="FT1567" i="68"/>
  <c r="FT1586" i="68" s="1"/>
  <c r="FT1566" i="68"/>
  <c r="FT1585" i="68" s="1"/>
  <c r="FT1564" i="68"/>
  <c r="FT1583" i="68" s="1"/>
  <c r="FT1571" i="68"/>
  <c r="FT1565" i="68"/>
  <c r="FT1584" i="68" s="1"/>
  <c r="EY1571" i="68"/>
  <c r="EY1569" i="68"/>
  <c r="EY1564" i="68"/>
  <c r="EY1583" i="68" s="1"/>
  <c r="EY1570" i="68"/>
  <c r="EY1567" i="68"/>
  <c r="EY1586" i="68" s="1"/>
  <c r="EY1565" i="68"/>
  <c r="EY1584" i="68" s="1"/>
  <c r="EY1568" i="68"/>
  <c r="EY1587" i="68" s="1"/>
  <c r="EY1566" i="68"/>
  <c r="EY1585" i="68" s="1"/>
  <c r="BX1559" i="68"/>
  <c r="BX1558" i="68"/>
  <c r="ES1559" i="68" s="1"/>
  <c r="ES1590" i="68" s="1"/>
  <c r="BX1556" i="68"/>
  <c r="BX1557" i="68"/>
  <c r="BX1554" i="68"/>
  <c r="BX1555" i="68"/>
  <c r="BW1554" i="68"/>
  <c r="AY1555" i="68"/>
  <c r="DT1556" i="68" s="1"/>
  <c r="GT1556" i="68" s="1"/>
  <c r="FP1571" i="68"/>
  <c r="FP1565" i="68"/>
  <c r="FP1584" i="68" s="1"/>
  <c r="FP1566" i="68"/>
  <c r="FP1585" i="68" s="1"/>
  <c r="FP1567" i="68"/>
  <c r="FP1586" i="68" s="1"/>
  <c r="FP1570" i="68"/>
  <c r="FP1569" i="68"/>
  <c r="FP1588" i="68" s="1"/>
  <c r="FP1568" i="68"/>
  <c r="FP1587" i="68" s="1"/>
  <c r="FP1564" i="68"/>
  <c r="FP1583" i="68" s="1"/>
  <c r="DE1558" i="68"/>
  <c r="FZ1559" i="68" s="1"/>
  <c r="FZ1590" i="68" s="1"/>
  <c r="DE1559" i="68"/>
  <c r="DE1554" i="68"/>
  <c r="DE1555" i="68"/>
  <c r="DE1556" i="68"/>
  <c r="DE1557" i="68"/>
  <c r="DF1558" i="68"/>
  <c r="DF1559" i="68"/>
  <c r="DF1555" i="68"/>
  <c r="DF1556" i="68"/>
  <c r="DF1557" i="68"/>
  <c r="DF1554" i="68"/>
  <c r="CJ1559" i="68"/>
  <c r="CJ1558" i="68"/>
  <c r="FE1559" i="68" s="1"/>
  <c r="FE1590" i="68" s="1"/>
  <c r="CJ1556" i="68"/>
  <c r="FE1557" i="68" s="1"/>
  <c r="FE1588" i="68" s="1"/>
  <c r="CJ1557" i="68"/>
  <c r="CJ1555" i="68"/>
  <c r="CJ1554" i="68"/>
  <c r="DZ1571" i="68"/>
  <c r="DZ1569" i="68"/>
  <c r="DZ1567" i="68"/>
  <c r="DZ1566" i="68"/>
  <c r="DZ1564" i="68"/>
  <c r="DZ1583" i="68" s="1"/>
  <c r="DZ1565" i="68"/>
  <c r="DZ1584" i="68" s="1"/>
  <c r="DZ1570" i="68"/>
  <c r="DZ1568" i="68"/>
  <c r="FJ1569" i="68"/>
  <c r="FJ1588" i="68" s="1"/>
  <c r="FJ1570" i="68"/>
  <c r="FJ1564" i="68"/>
  <c r="FJ1583" i="68" s="1"/>
  <c r="FJ1566" i="68"/>
  <c r="FJ1585" i="68" s="1"/>
  <c r="FJ1568" i="68"/>
  <c r="FJ1587" i="68" s="1"/>
  <c r="FJ1565" i="68"/>
  <c r="FJ1584" i="68" s="1"/>
  <c r="FJ1567" i="68"/>
  <c r="FJ1586" i="68" s="1"/>
  <c r="FJ1571" i="68"/>
  <c r="GL1571" i="68"/>
  <c r="ED1571" i="68"/>
  <c r="ED1590" i="68" s="1"/>
  <c r="ED1570" i="68"/>
  <c r="ED1589" i="68" s="1"/>
  <c r="ED1567" i="68"/>
  <c r="ED1568" i="68"/>
  <c r="ED1587" i="68" s="1"/>
  <c r="ED1569" i="68"/>
  <c r="ED1565" i="68"/>
  <c r="ED1584" i="68" s="1"/>
  <c r="ED1566" i="68"/>
  <c r="ED1585" i="68" s="1"/>
  <c r="ED1564" i="68"/>
  <c r="ED1583" i="68" s="1"/>
  <c r="DY1571" i="68"/>
  <c r="DY1569" i="68"/>
  <c r="DY1568" i="68"/>
  <c r="DY1567" i="68"/>
  <c r="DY1566" i="68"/>
  <c r="DY1564" i="68"/>
  <c r="DY1583" i="68" s="1"/>
  <c r="DY1565" i="68"/>
  <c r="DY1584" i="68" s="1"/>
  <c r="DY1570" i="68"/>
  <c r="FF1566" i="68"/>
  <c r="FF1585" i="68" s="1"/>
  <c r="FF1570" i="68"/>
  <c r="FF1567" i="68"/>
  <c r="FF1586" i="68" s="1"/>
  <c r="FF1568" i="68"/>
  <c r="FF1587" i="68" s="1"/>
  <c r="FF1569" i="68"/>
  <c r="FF1571" i="68"/>
  <c r="FF1564" i="68"/>
  <c r="FF1583" i="68" s="1"/>
  <c r="FF1565" i="68"/>
  <c r="FF1584" i="68" s="1"/>
  <c r="CG1558" i="68"/>
  <c r="CG1559" i="68"/>
  <c r="CG1554" i="68"/>
  <c r="CG1555" i="68"/>
  <c r="CG1556" i="68"/>
  <c r="FB1557" i="68" s="1"/>
  <c r="FB1588" i="68" s="1"/>
  <c r="CG1557" i="68"/>
  <c r="FB1558" i="68" s="1"/>
  <c r="FB1589" i="68" s="1"/>
  <c r="FW1569" i="68"/>
  <c r="FW1588" i="68" s="1"/>
  <c r="FW1570" i="68"/>
  <c r="FW1589" i="68" s="1"/>
  <c r="FW1568" i="68"/>
  <c r="FW1587" i="68" s="1"/>
  <c r="FW1564" i="68"/>
  <c r="FW1583" i="68" s="1"/>
  <c r="FW1567" i="68"/>
  <c r="FW1586" i="68" s="1"/>
  <c r="FW1571" i="68"/>
  <c r="FW1565" i="68"/>
  <c r="FW1584" i="68" s="1"/>
  <c r="FW1566" i="68"/>
  <c r="FW1585" i="68" s="1"/>
  <c r="GP1570" i="68"/>
  <c r="DO1557" i="68"/>
  <c r="DO1558" i="68"/>
  <c r="DO1559" i="68"/>
  <c r="DO1554" i="68"/>
  <c r="DO1555" i="68"/>
  <c r="DO1556" i="68"/>
  <c r="DX1570" i="68"/>
  <c r="DX1568" i="68"/>
  <c r="DX1569" i="68"/>
  <c r="DX1571" i="68"/>
  <c r="DX1567" i="68"/>
  <c r="DX1566" i="68"/>
  <c r="DX1564" i="68"/>
  <c r="DX1583" i="68" s="1"/>
  <c r="DX1565" i="68"/>
  <c r="DX1584" i="68" s="1"/>
  <c r="GV1570" i="68"/>
  <c r="GV1569" i="68"/>
  <c r="GV1571" i="68"/>
  <c r="GV1568" i="68"/>
  <c r="GV1557" i="68"/>
  <c r="GV1567" i="68"/>
  <c r="GV1559" i="68"/>
  <c r="GV1566" i="68"/>
  <c r="GV1552" i="68"/>
  <c r="GV1553" i="68"/>
  <c r="GV1556" i="68"/>
  <c r="GH1570" i="68"/>
  <c r="GH1589" i="68" s="1"/>
  <c r="GH1569" i="68"/>
  <c r="GH1588" i="68" s="1"/>
  <c r="GH1567" i="68"/>
  <c r="GH1586" i="68" s="1"/>
  <c r="GH1565" i="68"/>
  <c r="GH1584" i="68" s="1"/>
  <c r="GH1564" i="68"/>
  <c r="GH1583" i="68" s="1"/>
  <c r="GH1566" i="68"/>
  <c r="GH1585" i="68" s="1"/>
  <c r="GH1571" i="68"/>
  <c r="GH1590" i="68" s="1"/>
  <c r="GH1568" i="68"/>
  <c r="GH1587" i="68" s="1"/>
  <c r="BL1559" i="68"/>
  <c r="BL1558" i="68"/>
  <c r="BL1556" i="68"/>
  <c r="EG1557" i="68" s="1"/>
  <c r="EG1588" i="68" s="1"/>
  <c r="BL1557" i="68"/>
  <c r="EG1558" i="68" s="1"/>
  <c r="EG1589" i="68" s="1"/>
  <c r="BL1554" i="68"/>
  <c r="EG1555" i="68" s="1"/>
  <c r="EG1586" i="68" s="1"/>
  <c r="BL1552" i="68"/>
  <c r="BL1555" i="68"/>
  <c r="FU1571" i="68"/>
  <c r="FU1570" i="68"/>
  <c r="FU1589" i="68" s="1"/>
  <c r="FU1569" i="68"/>
  <c r="FU1588" i="68" s="1"/>
  <c r="FU1568" i="68"/>
  <c r="FU1587" i="68" s="1"/>
  <c r="FU1564" i="68"/>
  <c r="FU1583" i="68" s="1"/>
  <c r="FU1567" i="68"/>
  <c r="FU1586" i="68" s="1"/>
  <c r="FU1565" i="68"/>
  <c r="FU1584" i="68" s="1"/>
  <c r="FU1566" i="68"/>
  <c r="FU1585" i="68" s="1"/>
  <c r="EZ1571" i="68"/>
  <c r="EZ1570" i="68"/>
  <c r="EZ1567" i="68"/>
  <c r="EZ1586" i="68" s="1"/>
  <c r="EZ1565" i="68"/>
  <c r="EZ1584" i="68" s="1"/>
  <c r="EZ1566" i="68"/>
  <c r="EZ1585" i="68" s="1"/>
  <c r="EZ1569" i="68"/>
  <c r="EZ1564" i="68"/>
  <c r="EZ1583" i="68" s="1"/>
  <c r="EZ1568" i="68"/>
  <c r="EZ1587" i="68" s="1"/>
  <c r="EO1571" i="68"/>
  <c r="EO1570" i="68"/>
  <c r="EO1567" i="68"/>
  <c r="EO1586" i="68" s="1"/>
  <c r="EO1568" i="68"/>
  <c r="EO1566" i="68"/>
  <c r="EO1585" i="68" s="1"/>
  <c r="EO1564" i="68"/>
  <c r="EO1583" i="68" s="1"/>
  <c r="EO1565" i="68"/>
  <c r="EO1584" i="68" s="1"/>
  <c r="EO1569" i="68"/>
  <c r="DJ1478" i="68"/>
  <c r="DJ1480" i="68"/>
  <c r="DJ1479" i="68"/>
  <c r="DJ1477" i="68"/>
  <c r="DJ1476" i="68"/>
  <c r="DJ1475" i="68"/>
  <c r="EQ1492" i="68"/>
  <c r="EQ1487" i="68"/>
  <c r="EQ1506" i="68" s="1"/>
  <c r="EQ1485" i="68"/>
  <c r="EQ1504" i="68" s="1"/>
  <c r="EQ1489" i="68"/>
  <c r="EQ1488" i="68"/>
  <c r="EQ1507" i="68" s="1"/>
  <c r="EQ1490" i="68"/>
  <c r="EQ1491" i="68"/>
  <c r="EQ1486" i="68"/>
  <c r="EQ1505" i="68" s="1"/>
  <c r="BX1477" i="68"/>
  <c r="ES1478" i="68" s="1"/>
  <c r="BX1479" i="68"/>
  <c r="BX1478" i="68"/>
  <c r="ES1479" i="68" s="1"/>
  <c r="BX1480" i="68"/>
  <c r="BX1475" i="68"/>
  <c r="BX1476" i="68"/>
  <c r="EO1491" i="68"/>
  <c r="EO1486" i="68"/>
  <c r="EO1505" i="68" s="1"/>
  <c r="EO1487" i="68"/>
  <c r="EO1506" i="68" s="1"/>
  <c r="EO1489" i="68"/>
  <c r="EO1490" i="68"/>
  <c r="EO1488" i="68"/>
  <c r="EO1507" i="68" s="1"/>
  <c r="EO1492" i="68"/>
  <c r="EO1485" i="68"/>
  <c r="EO1504" i="68" s="1"/>
  <c r="DZ1488" i="68"/>
  <c r="DZ1490" i="68"/>
  <c r="DZ1486" i="68"/>
  <c r="DZ1505" i="68" s="1"/>
  <c r="DZ1492" i="68"/>
  <c r="DZ1487" i="68"/>
  <c r="DZ1491" i="68"/>
  <c r="DZ1489" i="68"/>
  <c r="DZ1485" i="68"/>
  <c r="DZ1504" i="68" s="1"/>
  <c r="FR1486" i="68"/>
  <c r="FR1505" i="68" s="1"/>
  <c r="FR1491" i="68"/>
  <c r="FR1510" i="68" s="1"/>
  <c r="FR1489" i="68"/>
  <c r="FR1508" i="68" s="1"/>
  <c r="FR1490" i="68"/>
  <c r="FR1509" i="68" s="1"/>
  <c r="FR1485" i="68"/>
  <c r="FR1504" i="68" s="1"/>
  <c r="FR1492" i="68"/>
  <c r="FR1487" i="68"/>
  <c r="FR1506" i="68" s="1"/>
  <c r="FR1488" i="68"/>
  <c r="FR1507" i="68" s="1"/>
  <c r="GH1488" i="68"/>
  <c r="GH1507" i="68" s="1"/>
  <c r="GH1491" i="68"/>
  <c r="GH1510" i="68" s="1"/>
  <c r="GH1492" i="68"/>
  <c r="GH1511" i="68" s="1"/>
  <c r="GH1487" i="68"/>
  <c r="GH1506" i="68" s="1"/>
  <c r="GH1489" i="68"/>
  <c r="GH1508" i="68" s="1"/>
  <c r="GH1486" i="68"/>
  <c r="GH1505" i="68" s="1"/>
  <c r="GH1485" i="68"/>
  <c r="GH1504" i="68" s="1"/>
  <c r="GH1490" i="68"/>
  <c r="GH1509" i="68" s="1"/>
  <c r="HL1488" i="68"/>
  <c r="GL1488" i="68"/>
  <c r="BZ1480" i="68"/>
  <c r="FE1492" i="68"/>
  <c r="FE1491" i="68"/>
  <c r="FE1490" i="68"/>
  <c r="FE1487" i="68"/>
  <c r="FE1506" i="68" s="1"/>
  <c r="FE1485" i="68"/>
  <c r="FE1504" i="68" s="1"/>
  <c r="FE1488" i="68"/>
  <c r="FE1507" i="68" s="1"/>
  <c r="FE1489" i="68"/>
  <c r="FE1508" i="68" s="1"/>
  <c r="FE1486" i="68"/>
  <c r="FE1505" i="68" s="1"/>
  <c r="EH1491" i="68"/>
  <c r="EH1486" i="68"/>
  <c r="EH1505" i="68" s="1"/>
  <c r="EH1489" i="68"/>
  <c r="EH1492" i="68"/>
  <c r="EH1485" i="68"/>
  <c r="EH1504" i="68" s="1"/>
  <c r="EH1490" i="68"/>
  <c r="EH1488" i="68"/>
  <c r="EH1487" i="68"/>
  <c r="EH1506" i="68" s="1"/>
  <c r="GL1511" i="68"/>
  <c r="GO1511" i="68"/>
  <c r="GZ1511" i="68" s="1"/>
  <c r="EX1491" i="68"/>
  <c r="EX1488" i="68"/>
  <c r="EX1507" i="68" s="1"/>
  <c r="EX1489" i="68"/>
  <c r="EX1508" i="68" s="1"/>
  <c r="EX1490" i="68"/>
  <c r="EX1486" i="68"/>
  <c r="EX1505" i="68" s="1"/>
  <c r="EX1485" i="68"/>
  <c r="EX1504" i="68" s="1"/>
  <c r="EX1492" i="68"/>
  <c r="EX1487" i="68"/>
  <c r="EX1506" i="68" s="1"/>
  <c r="DA1476" i="68"/>
  <c r="BD1479" i="68"/>
  <c r="BD1477" i="68"/>
  <c r="BD1480" i="68"/>
  <c r="BD1476" i="68"/>
  <c r="DY1477" i="68" s="1"/>
  <c r="BD1478" i="68"/>
  <c r="DY1479" i="68" s="1"/>
  <c r="BD1473" i="68"/>
  <c r="BD1475" i="68"/>
  <c r="DY1476" i="68" s="1"/>
  <c r="DY1507" i="68" s="1"/>
  <c r="GS1474" i="68"/>
  <c r="GS1473" i="68"/>
  <c r="BN1478" i="68"/>
  <c r="BN1480" i="68"/>
  <c r="BN1479" i="68"/>
  <c r="BN1477" i="68"/>
  <c r="EI1478" i="68" s="1"/>
  <c r="BN1476" i="68"/>
  <c r="EI1477" i="68" s="1"/>
  <c r="BN1475" i="68"/>
  <c r="EI1476" i="68" s="1"/>
  <c r="BM1477" i="68"/>
  <c r="EH1478" i="68" s="1"/>
  <c r="EH1509" i="68" s="1"/>
  <c r="BM1478" i="68"/>
  <c r="EH1479" i="68" s="1"/>
  <c r="EH1510" i="68" s="1"/>
  <c r="BM1480" i="68"/>
  <c r="BM1479" i="68"/>
  <c r="BM1476" i="68"/>
  <c r="BM1475" i="68"/>
  <c r="EH1476" i="68" s="1"/>
  <c r="EH1507" i="68" s="1"/>
  <c r="GU1478" i="68"/>
  <c r="GU1474" i="68"/>
  <c r="GU1473" i="68"/>
  <c r="FJ1488" i="68"/>
  <c r="FJ1507" i="68" s="1"/>
  <c r="FJ1492" i="68"/>
  <c r="FJ1491" i="68"/>
  <c r="FJ1487" i="68"/>
  <c r="FJ1506" i="68" s="1"/>
  <c r="FJ1489" i="68"/>
  <c r="FJ1508" i="68" s="1"/>
  <c r="FJ1486" i="68"/>
  <c r="FJ1505" i="68" s="1"/>
  <c r="FJ1490" i="68"/>
  <c r="FJ1509" i="68" s="1"/>
  <c r="FJ1485" i="68"/>
  <c r="FJ1504" i="68" s="1"/>
  <c r="DU1491" i="68"/>
  <c r="DU1490" i="68"/>
  <c r="DU1488" i="68"/>
  <c r="DU1485" i="68"/>
  <c r="DU1504" i="68" s="1"/>
  <c r="DU1486" i="68"/>
  <c r="DU1505" i="68" s="1"/>
  <c r="DU1492" i="68"/>
  <c r="DU1487" i="68"/>
  <c r="DU1489" i="68"/>
  <c r="DK1477" i="68"/>
  <c r="CP1478" i="68"/>
  <c r="CV1477" i="68"/>
  <c r="CV1478" i="68"/>
  <c r="CV1480" i="68"/>
  <c r="CV1479" i="68"/>
  <c r="FQ1480" i="68" s="1"/>
  <c r="CV1475" i="68"/>
  <c r="CV1476" i="68"/>
  <c r="EB1490" i="68"/>
  <c r="EB1492" i="68"/>
  <c r="EB1491" i="68"/>
  <c r="EB1487" i="68"/>
  <c r="EB1489" i="68"/>
  <c r="EB1485" i="68"/>
  <c r="EB1504" i="68" s="1"/>
  <c r="EB1488" i="68"/>
  <c r="EB1486" i="68"/>
  <c r="EB1505" i="68" s="1"/>
  <c r="CI1476" i="68"/>
  <c r="CI1477" i="68"/>
  <c r="FD1478" i="68" s="1"/>
  <c r="CI1480" i="68"/>
  <c r="CI1478" i="68"/>
  <c r="CI1479" i="68"/>
  <c r="FD1480" i="68" s="1"/>
  <c r="CI1475" i="68"/>
  <c r="FX1491" i="68"/>
  <c r="FX1510" i="68" s="1"/>
  <c r="FX1492" i="68"/>
  <c r="FX1490" i="68"/>
  <c r="FX1509" i="68" s="1"/>
  <c r="FX1487" i="68"/>
  <c r="FX1506" i="68" s="1"/>
  <c r="FX1488" i="68"/>
  <c r="FX1507" i="68" s="1"/>
  <c r="FX1489" i="68"/>
  <c r="FX1508" i="68" s="1"/>
  <c r="FX1485" i="68"/>
  <c r="FX1504" i="68" s="1"/>
  <c r="FX1486" i="68"/>
  <c r="FX1505" i="68" s="1"/>
  <c r="HL1489" i="68"/>
  <c r="GL1489" i="68"/>
  <c r="HF1490" i="68"/>
  <c r="HD1490" i="68"/>
  <c r="HC1490" i="68"/>
  <c r="HB1490" i="68"/>
  <c r="HI1490" i="68"/>
  <c r="HJ1490" i="68"/>
  <c r="HH1490" i="68"/>
  <c r="HG1490" i="68"/>
  <c r="HE1490" i="68"/>
  <c r="HK1490" i="68"/>
  <c r="BZ1478" i="68"/>
  <c r="DL1479" i="68"/>
  <c r="DL1475" i="68"/>
  <c r="DL1480" i="68"/>
  <c r="DL1477" i="68"/>
  <c r="DL1478" i="68"/>
  <c r="DL1476" i="68"/>
  <c r="EN1490" i="68"/>
  <c r="EN1492" i="68"/>
  <c r="EN1491" i="68"/>
  <c r="EN1486" i="68"/>
  <c r="EN1505" i="68" s="1"/>
  <c r="EN1487" i="68"/>
  <c r="EN1506" i="68" s="1"/>
  <c r="EN1485" i="68"/>
  <c r="EN1504" i="68" s="1"/>
  <c r="EN1489" i="68"/>
  <c r="EN1488" i="68"/>
  <c r="EN1507" i="68" s="1"/>
  <c r="CG1480" i="68"/>
  <c r="CG1475" i="68"/>
  <c r="CG1476" i="68"/>
  <c r="CG1477" i="68"/>
  <c r="CG1478" i="68"/>
  <c r="FB1479" i="68" s="1"/>
  <c r="CG1479" i="68"/>
  <c r="FB1480" i="68" s="1"/>
  <c r="DA1475" i="68"/>
  <c r="FU1492" i="68"/>
  <c r="FU1487" i="68"/>
  <c r="FU1506" i="68" s="1"/>
  <c r="FU1489" i="68"/>
  <c r="FU1508" i="68" s="1"/>
  <c r="FU1491" i="68"/>
  <c r="FU1510" i="68" s="1"/>
  <c r="FU1490" i="68"/>
  <c r="FU1509" i="68" s="1"/>
  <c r="FU1486" i="68"/>
  <c r="FU1505" i="68" s="1"/>
  <c r="FU1485" i="68"/>
  <c r="FU1504" i="68" s="1"/>
  <c r="FU1488" i="68"/>
  <c r="FU1507" i="68" s="1"/>
  <c r="EK1492" i="68"/>
  <c r="EK1491" i="68"/>
  <c r="EK1487" i="68"/>
  <c r="EK1506" i="68" s="1"/>
  <c r="EK1489" i="68"/>
  <c r="EK1490" i="68"/>
  <c r="EK1488" i="68"/>
  <c r="EK1486" i="68"/>
  <c r="EK1505" i="68" s="1"/>
  <c r="EK1485" i="68"/>
  <c r="EK1504" i="68" s="1"/>
  <c r="AY1476" i="68"/>
  <c r="AY1477" i="68"/>
  <c r="DT1478" i="68" s="1"/>
  <c r="GS1478" i="68" s="1"/>
  <c r="AY1480" i="68"/>
  <c r="AY1478" i="68"/>
  <c r="AY1479" i="68"/>
  <c r="DT1480" i="68" s="1"/>
  <c r="GU1480" i="68" s="1"/>
  <c r="AY1475" i="68"/>
  <c r="DT1476" i="68" s="1"/>
  <c r="EI1491" i="68"/>
  <c r="EI1487" i="68"/>
  <c r="EI1506" i="68" s="1"/>
  <c r="EI1490" i="68"/>
  <c r="EI1489" i="68"/>
  <c r="EI1492" i="68"/>
  <c r="EI1485" i="68"/>
  <c r="EI1504" i="68" s="1"/>
  <c r="EI1488" i="68"/>
  <c r="EI1486" i="68"/>
  <c r="EI1505" i="68" s="1"/>
  <c r="GQ1488" i="68"/>
  <c r="GQ1474" i="68"/>
  <c r="GQ1473" i="68"/>
  <c r="FI1492" i="68"/>
  <c r="FI1487" i="68"/>
  <c r="FI1506" i="68" s="1"/>
  <c r="FI1491" i="68"/>
  <c r="FI1489" i="68"/>
  <c r="FI1508" i="68" s="1"/>
  <c r="FI1490" i="68"/>
  <c r="FI1509" i="68" s="1"/>
  <c r="FI1488" i="68"/>
  <c r="FI1507" i="68" s="1"/>
  <c r="FI1486" i="68"/>
  <c r="FI1505" i="68" s="1"/>
  <c r="FI1485" i="68"/>
  <c r="FI1504" i="68" s="1"/>
  <c r="EE1492" i="68"/>
  <c r="EE1491" i="68"/>
  <c r="EE1487" i="68"/>
  <c r="EE1506" i="68" s="1"/>
  <c r="EE1489" i="68"/>
  <c r="EE1490" i="68"/>
  <c r="EE1485" i="68"/>
  <c r="EE1504" i="68" s="1"/>
  <c r="EE1488" i="68"/>
  <c r="EE1486" i="68"/>
  <c r="EE1505" i="68" s="1"/>
  <c r="DK1479" i="68"/>
  <c r="CP1476" i="68"/>
  <c r="CA1478" i="68"/>
  <c r="EV1479" i="68" s="1"/>
  <c r="CA1475" i="68"/>
  <c r="CA1476" i="68"/>
  <c r="CA1477" i="68"/>
  <c r="EV1478" i="68" s="1"/>
  <c r="CA1479" i="68"/>
  <c r="EV1480" i="68" s="1"/>
  <c r="CA1480" i="68"/>
  <c r="GJ1491" i="68"/>
  <c r="GJ1510" i="68" s="1"/>
  <c r="GJ1492" i="68"/>
  <c r="GJ1511" i="68" s="1"/>
  <c r="GJ1487" i="68"/>
  <c r="GJ1506" i="68" s="1"/>
  <c r="GJ1488" i="68"/>
  <c r="GJ1507" i="68" s="1"/>
  <c r="GJ1485" i="68"/>
  <c r="GJ1504" i="68" s="1"/>
  <c r="GJ1489" i="68"/>
  <c r="GJ1508" i="68" s="1"/>
  <c r="GJ1486" i="68"/>
  <c r="GJ1505" i="68" s="1"/>
  <c r="GJ1490" i="68"/>
  <c r="GJ1509" i="68" s="1"/>
  <c r="BO1478" i="68"/>
  <c r="BO1480" i="68"/>
  <c r="BO1475" i="68"/>
  <c r="EJ1476" i="68" s="1"/>
  <c r="BO1479" i="68"/>
  <c r="EJ1480" i="68" s="1"/>
  <c r="BO1476" i="68"/>
  <c r="EJ1477" i="68" s="1"/>
  <c r="BO1477" i="68"/>
  <c r="DM1479" i="68"/>
  <c r="DM1475" i="68"/>
  <c r="DM1476" i="68"/>
  <c r="DM1477" i="68"/>
  <c r="DM1478" i="68"/>
  <c r="DM1480" i="68"/>
  <c r="FN1490" i="68"/>
  <c r="FN1509" i="68" s="1"/>
  <c r="FN1492" i="68"/>
  <c r="FN1491" i="68"/>
  <c r="FN1489" i="68"/>
  <c r="FN1508" i="68" s="1"/>
  <c r="FN1488" i="68"/>
  <c r="FN1507" i="68" s="1"/>
  <c r="FN1486" i="68"/>
  <c r="FN1505" i="68" s="1"/>
  <c r="FN1487" i="68"/>
  <c r="FN1506" i="68" s="1"/>
  <c r="FN1485" i="68"/>
  <c r="FN1504" i="68" s="1"/>
  <c r="DS1508" i="68"/>
  <c r="GO1477" i="68"/>
  <c r="GZ1477" i="68" s="1"/>
  <c r="GL1477" i="68"/>
  <c r="DN1479" i="68"/>
  <c r="DN1480" i="68"/>
  <c r="DN1475" i="68"/>
  <c r="DN1476" i="68"/>
  <c r="DN1478" i="68"/>
  <c r="DN1477" i="68"/>
  <c r="BZ1479" i="68"/>
  <c r="EU1480" i="68" s="1"/>
  <c r="BF1478" i="68"/>
  <c r="BS1479" i="68"/>
  <c r="EN1480" i="68" s="1"/>
  <c r="EN1511" i="68" s="1"/>
  <c r="BS1480" i="68"/>
  <c r="BS1475" i="68"/>
  <c r="BS1476" i="68"/>
  <c r="EN1477" i="68" s="1"/>
  <c r="EN1508" i="68" s="1"/>
  <c r="BS1477" i="68"/>
  <c r="BS1478" i="68"/>
  <c r="EN1479" i="68" s="1"/>
  <c r="EN1510" i="68" s="1"/>
  <c r="BL1477" i="68"/>
  <c r="BL1478" i="68"/>
  <c r="BL1480" i="68"/>
  <c r="BL1479" i="68"/>
  <c r="EG1480" i="68" s="1"/>
  <c r="BL1476" i="68"/>
  <c r="EG1477" i="68" s="1"/>
  <c r="BL1475" i="68"/>
  <c r="EG1476" i="68" s="1"/>
  <c r="CJ1477" i="68"/>
  <c r="CJ1480" i="68"/>
  <c r="CJ1478" i="68"/>
  <c r="FE1479" i="68" s="1"/>
  <c r="FE1510" i="68" s="1"/>
  <c r="CJ1479" i="68"/>
  <c r="CJ1475" i="68"/>
  <c r="CJ1476" i="68"/>
  <c r="BJ1468" i="68"/>
  <c r="AX1474" i="68"/>
  <c r="AF1468" i="68"/>
  <c r="AE1468" i="68"/>
  <c r="AH1468" i="68"/>
  <c r="AD1468" i="68"/>
  <c r="AG1468" i="68"/>
  <c r="AC1468" i="68"/>
  <c r="AB1468" i="68"/>
  <c r="AA1468" i="68"/>
  <c r="Z1468" i="68"/>
  <c r="Y1468" i="68"/>
  <c r="W1468" i="68"/>
  <c r="AY1468" i="68" s="1"/>
  <c r="AY1474" i="68" s="1"/>
  <c r="CO1479" i="68"/>
  <c r="FJ1480" i="68" s="1"/>
  <c r="FJ1511" i="68" s="1"/>
  <c r="CO1475" i="68"/>
  <c r="CO1476" i="68"/>
  <c r="CO1477" i="68"/>
  <c r="CO1480" i="68"/>
  <c r="CO1478" i="68"/>
  <c r="EZ1492" i="68"/>
  <c r="EZ1489" i="68"/>
  <c r="EZ1508" i="68" s="1"/>
  <c r="EZ1488" i="68"/>
  <c r="EZ1507" i="68" s="1"/>
  <c r="EZ1486" i="68"/>
  <c r="EZ1505" i="68" s="1"/>
  <c r="EZ1490" i="68"/>
  <c r="EZ1491" i="68"/>
  <c r="EZ1487" i="68"/>
  <c r="EZ1506" i="68" s="1"/>
  <c r="EZ1485" i="68"/>
  <c r="EZ1504" i="68" s="1"/>
  <c r="CD1480" i="68"/>
  <c r="CD1475" i="68"/>
  <c r="CD1476" i="68"/>
  <c r="CD1478" i="68"/>
  <c r="EY1479" i="68" s="1"/>
  <c r="CD1479" i="68"/>
  <c r="CD1477" i="68"/>
  <c r="BJ1479" i="68"/>
  <c r="BJ1476" i="68"/>
  <c r="EE1477" i="68" s="1"/>
  <c r="EE1508" i="68" s="1"/>
  <c r="BJ1477" i="68"/>
  <c r="EE1478" i="68" s="1"/>
  <c r="EE1509" i="68" s="1"/>
  <c r="BJ1478" i="68"/>
  <c r="BJ1480" i="68"/>
  <c r="BJ1475" i="68"/>
  <c r="DK1480" i="68"/>
  <c r="CP1475" i="68"/>
  <c r="BH1480" i="68"/>
  <c r="BH1479" i="68"/>
  <c r="BH1476" i="68"/>
  <c r="EC1477" i="68" s="1"/>
  <c r="BH1477" i="68"/>
  <c r="EC1478" i="68" s="1"/>
  <c r="BH1478" i="68"/>
  <c r="EC1479" i="68" s="1"/>
  <c r="BH1475" i="68"/>
  <c r="BH1474" i="68"/>
  <c r="EC1475" i="68" s="1"/>
  <c r="EC1506" i="68" s="1"/>
  <c r="BH1473" i="68"/>
  <c r="FG1490" i="68"/>
  <c r="FG1492" i="68"/>
  <c r="FG1487" i="68"/>
  <c r="FG1506" i="68" s="1"/>
  <c r="FG1491" i="68"/>
  <c r="FG1485" i="68"/>
  <c r="FG1504" i="68" s="1"/>
  <c r="FG1489" i="68"/>
  <c r="FG1508" i="68" s="1"/>
  <c r="FG1488" i="68"/>
  <c r="FG1507" i="68" s="1"/>
  <c r="FG1486" i="68"/>
  <c r="FG1505" i="68" s="1"/>
  <c r="BG1479" i="68"/>
  <c r="EB1480" i="68" s="1"/>
  <c r="EB1511" i="68" s="1"/>
  <c r="BG1480" i="68"/>
  <c r="BG1474" i="68"/>
  <c r="EB1475" i="68" s="1"/>
  <c r="EB1506" i="68" s="1"/>
  <c r="BG1475" i="68"/>
  <c r="EB1476" i="68" s="1"/>
  <c r="EB1507" i="68" s="1"/>
  <c r="BG1476" i="68"/>
  <c r="BG1477" i="68"/>
  <c r="EB1478" i="68" s="1"/>
  <c r="EB1509" i="68" s="1"/>
  <c r="BG1478" i="68"/>
  <c r="BG1473" i="68"/>
  <c r="FZ1492" i="68"/>
  <c r="FZ1490" i="68"/>
  <c r="FZ1509" i="68" s="1"/>
  <c r="FZ1488" i="68"/>
  <c r="FZ1507" i="68" s="1"/>
  <c r="FZ1489" i="68"/>
  <c r="FZ1508" i="68" s="1"/>
  <c r="FZ1486" i="68"/>
  <c r="FZ1505" i="68" s="1"/>
  <c r="FZ1491" i="68"/>
  <c r="FZ1510" i="68" s="1"/>
  <c r="FZ1487" i="68"/>
  <c r="FZ1506" i="68" s="1"/>
  <c r="FZ1485" i="68"/>
  <c r="FZ1504" i="68" s="1"/>
  <c r="BR1480" i="68"/>
  <c r="BR1475" i="68"/>
  <c r="EM1476" i="68" s="1"/>
  <c r="BR1476" i="68"/>
  <c r="BR1478" i="68"/>
  <c r="EM1479" i="68" s="1"/>
  <c r="BR1479" i="68"/>
  <c r="EM1480" i="68" s="1"/>
  <c r="BR1477" i="68"/>
  <c r="EM1478" i="68" s="1"/>
  <c r="CZ1479" i="68"/>
  <c r="FU1480" i="68" s="1"/>
  <c r="FU1511" i="68" s="1"/>
  <c r="CZ1480" i="68"/>
  <c r="CZ1475" i="68"/>
  <c r="CZ1477" i="68"/>
  <c r="CZ1476" i="68"/>
  <c r="CZ1478" i="68"/>
  <c r="GL1509" i="68"/>
  <c r="GO1509" i="68"/>
  <c r="GZ1509" i="68" s="1"/>
  <c r="FV1488" i="68"/>
  <c r="FV1507" i="68" s="1"/>
  <c r="FV1491" i="68"/>
  <c r="FV1510" i="68" s="1"/>
  <c r="FV1492" i="68"/>
  <c r="FV1490" i="68"/>
  <c r="FV1509" i="68" s="1"/>
  <c r="FV1487" i="68"/>
  <c r="FV1506" i="68" s="1"/>
  <c r="FV1486" i="68"/>
  <c r="FV1505" i="68" s="1"/>
  <c r="FV1489" i="68"/>
  <c r="FV1508" i="68" s="1"/>
  <c r="FV1485" i="68"/>
  <c r="FV1504" i="68" s="1"/>
  <c r="BI1478" i="68"/>
  <c r="BF1476" i="68"/>
  <c r="EA1477" i="68" s="1"/>
  <c r="DY1492" i="68"/>
  <c r="DY1487" i="68"/>
  <c r="DY1489" i="68"/>
  <c r="DY1486" i="68"/>
  <c r="DY1505" i="68" s="1"/>
  <c r="DY1491" i="68"/>
  <c r="DY1490" i="68"/>
  <c r="DY1485" i="68"/>
  <c r="DY1504" i="68" s="1"/>
  <c r="DY1488" i="68"/>
  <c r="DA1480" i="68"/>
  <c r="DG1476" i="68"/>
  <c r="DG1479" i="68"/>
  <c r="DG1477" i="68"/>
  <c r="DG1478" i="68"/>
  <c r="DG1475" i="68"/>
  <c r="DG1480" i="68"/>
  <c r="BZ1477" i="68"/>
  <c r="EU1478" i="68" s="1"/>
  <c r="FW1489" i="68"/>
  <c r="FW1508" i="68" s="1"/>
  <c r="FW1491" i="68"/>
  <c r="FW1510" i="68" s="1"/>
  <c r="FW1492" i="68"/>
  <c r="FW1487" i="68"/>
  <c r="FW1506" i="68" s="1"/>
  <c r="FW1490" i="68"/>
  <c r="FW1509" i="68" s="1"/>
  <c r="FW1488" i="68"/>
  <c r="FW1507" i="68" s="1"/>
  <c r="FW1486" i="68"/>
  <c r="FW1505" i="68" s="1"/>
  <c r="FW1485" i="68"/>
  <c r="FW1504" i="68" s="1"/>
  <c r="GR1492" i="68"/>
  <c r="GR1480" i="68"/>
  <c r="GR1478" i="68"/>
  <c r="GR1474" i="68"/>
  <c r="GR1476" i="68"/>
  <c r="GR1473" i="68"/>
  <c r="EP1492" i="68"/>
  <c r="EP1491" i="68"/>
  <c r="EP1487" i="68"/>
  <c r="EP1506" i="68" s="1"/>
  <c r="EP1488" i="68"/>
  <c r="EP1507" i="68" s="1"/>
  <c r="EP1486" i="68"/>
  <c r="EP1505" i="68" s="1"/>
  <c r="EP1490" i="68"/>
  <c r="EP1485" i="68"/>
  <c r="EP1504" i="68" s="1"/>
  <c r="EP1489" i="68"/>
  <c r="CN1479" i="68"/>
  <c r="CN1475" i="68"/>
  <c r="CN1477" i="68"/>
  <c r="CN1480" i="68"/>
  <c r="CN1476" i="68"/>
  <c r="CN1478" i="68"/>
  <c r="FI1479" i="68" s="1"/>
  <c r="FI1510" i="68" s="1"/>
  <c r="DK1476" i="68"/>
  <c r="CP1479" i="68"/>
  <c r="CL1480" i="68"/>
  <c r="CL1478" i="68"/>
  <c r="FG1479" i="68" s="1"/>
  <c r="FG1510" i="68" s="1"/>
  <c r="CL1479" i="68"/>
  <c r="FG1480" i="68" s="1"/>
  <c r="FG1511" i="68" s="1"/>
  <c r="CL1475" i="68"/>
  <c r="CL1476" i="68"/>
  <c r="CL1477" i="68"/>
  <c r="FG1478" i="68" s="1"/>
  <c r="FG1509" i="68" s="1"/>
  <c r="CK1477" i="68"/>
  <c r="CK1480" i="68"/>
  <c r="CK1478" i="68"/>
  <c r="FF1479" i="68" s="1"/>
  <c r="FF1510" i="68" s="1"/>
  <c r="CK1479" i="68"/>
  <c r="CK1475" i="68"/>
  <c r="CK1476" i="68"/>
  <c r="GV1491" i="68"/>
  <c r="GV1478" i="68"/>
  <c r="GV1473" i="68"/>
  <c r="GV1474" i="68"/>
  <c r="GV1476" i="68"/>
  <c r="GV1480" i="68"/>
  <c r="FD1492" i="68"/>
  <c r="FD1490" i="68"/>
  <c r="FD1487" i="68"/>
  <c r="FD1506" i="68" s="1"/>
  <c r="FD1485" i="68"/>
  <c r="FD1504" i="68" s="1"/>
  <c r="FD1491" i="68"/>
  <c r="FD1489" i="68"/>
  <c r="FD1508" i="68" s="1"/>
  <c r="FD1488" i="68"/>
  <c r="FD1507" i="68" s="1"/>
  <c r="FD1486" i="68"/>
  <c r="FD1505" i="68" s="1"/>
  <c r="ER1492" i="68"/>
  <c r="ER1491" i="68"/>
  <c r="ER1490" i="68"/>
  <c r="ER1487" i="68"/>
  <c r="ER1506" i="68" s="1"/>
  <c r="ER1485" i="68"/>
  <c r="ER1504" i="68" s="1"/>
  <c r="ER1489" i="68"/>
  <c r="ER1486" i="68"/>
  <c r="ER1505" i="68" s="1"/>
  <c r="ER1488" i="68"/>
  <c r="ER1507" i="68" s="1"/>
  <c r="CF1480" i="68"/>
  <c r="CF1475" i="68"/>
  <c r="CF1476" i="68"/>
  <c r="CF1477" i="68"/>
  <c r="CF1479" i="68"/>
  <c r="CF1478" i="68"/>
  <c r="FA1479" i="68" s="1"/>
  <c r="DB1479" i="68"/>
  <c r="FW1480" i="68" s="1"/>
  <c r="FW1511" i="68" s="1"/>
  <c r="DI1480" i="68"/>
  <c r="DI1477" i="68"/>
  <c r="DI1478" i="68"/>
  <c r="DI1475" i="68"/>
  <c r="DI1476" i="68"/>
  <c r="DI1479" i="68"/>
  <c r="GD1486" i="68"/>
  <c r="GD1505" i="68" s="1"/>
  <c r="GD1489" i="68"/>
  <c r="GD1508" i="68" s="1"/>
  <c r="GD1492" i="68"/>
  <c r="GD1511" i="68" s="1"/>
  <c r="GD1488" i="68"/>
  <c r="GD1507" i="68" s="1"/>
  <c r="GD1490" i="68"/>
  <c r="GD1509" i="68" s="1"/>
  <c r="GD1485" i="68"/>
  <c r="GD1504" i="68" s="1"/>
  <c r="GD1491" i="68"/>
  <c r="GD1510" i="68" s="1"/>
  <c r="GD1487" i="68"/>
  <c r="GD1506" i="68" s="1"/>
  <c r="GC1492" i="68"/>
  <c r="GC1511" i="68" s="1"/>
  <c r="GC1488" i="68"/>
  <c r="GC1507" i="68" s="1"/>
  <c r="GC1489" i="68"/>
  <c r="GC1508" i="68" s="1"/>
  <c r="GC1490" i="68"/>
  <c r="GC1509" i="68" s="1"/>
  <c r="GC1486" i="68"/>
  <c r="GC1505" i="68" s="1"/>
  <c r="GC1485" i="68"/>
  <c r="GC1504" i="68" s="1"/>
  <c r="GC1487" i="68"/>
  <c r="GC1506" i="68" s="1"/>
  <c r="GC1491" i="68"/>
  <c r="GC1510" i="68" s="1"/>
  <c r="BW1476" i="68"/>
  <c r="BW1477" i="68"/>
  <c r="BW1479" i="68"/>
  <c r="BW1478" i="68"/>
  <c r="ER1479" i="68" s="1"/>
  <c r="ER1510" i="68" s="1"/>
  <c r="BW1475" i="68"/>
  <c r="BW1480" i="68"/>
  <c r="FL1490" i="68"/>
  <c r="FL1509" i="68" s="1"/>
  <c r="FL1491" i="68"/>
  <c r="FL1489" i="68"/>
  <c r="FL1508" i="68" s="1"/>
  <c r="FL1488" i="68"/>
  <c r="FL1507" i="68" s="1"/>
  <c r="FL1486" i="68"/>
  <c r="FL1505" i="68" s="1"/>
  <c r="FL1492" i="68"/>
  <c r="FL1485" i="68"/>
  <c r="FL1504" i="68" s="1"/>
  <c r="FL1487" i="68"/>
  <c r="FL1506" i="68" s="1"/>
  <c r="BI1477" i="68"/>
  <c r="ED1478" i="68" s="1"/>
  <c r="ED1509" i="68" s="1"/>
  <c r="GP1473" i="68"/>
  <c r="GZ1473" i="68" s="1"/>
  <c r="BF1479" i="68"/>
  <c r="ED1492" i="68"/>
  <c r="ED1487" i="68"/>
  <c r="ED1506" i="68" s="1"/>
  <c r="ED1489" i="68"/>
  <c r="ED1491" i="68"/>
  <c r="ED1490" i="68"/>
  <c r="ED1486" i="68"/>
  <c r="ED1505" i="68" s="1"/>
  <c r="ED1488" i="68"/>
  <c r="ED1485" i="68"/>
  <c r="ED1504" i="68" s="1"/>
  <c r="AY1473" i="68"/>
  <c r="AZ1467" i="68"/>
  <c r="BF1473" i="68"/>
  <c r="CR1480" i="68"/>
  <c r="CR1479" i="68"/>
  <c r="CR1475" i="68"/>
  <c r="CR1476" i="68"/>
  <c r="CR1477" i="68"/>
  <c r="CR1478" i="68"/>
  <c r="FM1479" i="68" s="1"/>
  <c r="FM1510" i="68" s="1"/>
  <c r="EU1490" i="68"/>
  <c r="EU1492" i="68"/>
  <c r="EU1491" i="68"/>
  <c r="EU1487" i="68"/>
  <c r="EU1506" i="68" s="1"/>
  <c r="EU1485" i="68"/>
  <c r="EU1504" i="68" s="1"/>
  <c r="EU1489" i="68"/>
  <c r="EU1488" i="68"/>
  <c r="EU1507" i="68" s="1"/>
  <c r="EU1486" i="68"/>
  <c r="EU1505" i="68" s="1"/>
  <c r="GO1485" i="68"/>
  <c r="FM1490" i="68"/>
  <c r="FM1509" i="68" s="1"/>
  <c r="FM1491" i="68"/>
  <c r="FM1489" i="68"/>
  <c r="FM1508" i="68" s="1"/>
  <c r="FM1488" i="68"/>
  <c r="FM1507" i="68" s="1"/>
  <c r="FM1486" i="68"/>
  <c r="FM1505" i="68" s="1"/>
  <c r="FM1492" i="68"/>
  <c r="FM1487" i="68"/>
  <c r="FM1506" i="68" s="1"/>
  <c r="FM1485" i="68"/>
  <c r="FM1504" i="68" s="1"/>
  <c r="DK1475" i="68"/>
  <c r="CP1480" i="68"/>
  <c r="EC1492" i="68"/>
  <c r="EC1487" i="68"/>
  <c r="EC1489" i="68"/>
  <c r="EC1491" i="68"/>
  <c r="EC1488" i="68"/>
  <c r="EC1490" i="68"/>
  <c r="EC1486" i="68"/>
  <c r="EC1505" i="68" s="1"/>
  <c r="EC1485" i="68"/>
  <c r="EC1504" i="68" s="1"/>
  <c r="DO1479" i="68"/>
  <c r="DO1480" i="68"/>
  <c r="DO1475" i="68"/>
  <c r="DO1476" i="68"/>
  <c r="DO1477" i="68"/>
  <c r="DO1478" i="68"/>
  <c r="BY1477" i="68"/>
  <c r="BY1479" i="68"/>
  <c r="BY1478" i="68"/>
  <c r="ET1479" i="68" s="1"/>
  <c r="BY1475" i="68"/>
  <c r="BY1480" i="68"/>
  <c r="BY1476" i="68"/>
  <c r="CU1476" i="68"/>
  <c r="CU1477" i="68"/>
  <c r="CU1478" i="68"/>
  <c r="FP1479" i="68" s="1"/>
  <c r="CU1479" i="68"/>
  <c r="CU1475" i="68"/>
  <c r="CU1480" i="68"/>
  <c r="EA1478" i="68"/>
  <c r="EA1509" i="68" s="1"/>
  <c r="CT1476" i="68"/>
  <c r="CT1477" i="68"/>
  <c r="CT1478" i="68"/>
  <c r="CT1480" i="68"/>
  <c r="CT1479" i="68"/>
  <c r="FO1480" i="68" s="1"/>
  <c r="CT1475" i="68"/>
  <c r="DD1480" i="68"/>
  <c r="DD1475" i="68"/>
  <c r="DD1476" i="68"/>
  <c r="DD1479" i="68"/>
  <c r="FY1480" i="68" s="1"/>
  <c r="FY1511" i="68" s="1"/>
  <c r="DD1477" i="68"/>
  <c r="DD1478" i="68"/>
  <c r="HL1492" i="68"/>
  <c r="GL1492" i="68"/>
  <c r="HG1491" i="68"/>
  <c r="HK1491" i="68"/>
  <c r="HJ1491" i="68"/>
  <c r="HI1491" i="68"/>
  <c r="HE1491" i="68"/>
  <c r="HB1491" i="68"/>
  <c r="HH1491" i="68"/>
  <c r="HF1491" i="68"/>
  <c r="HC1491" i="68"/>
  <c r="HD1491" i="68"/>
  <c r="BI1476" i="68"/>
  <c r="ED1477" i="68" s="1"/>
  <c r="ED1508" i="68" s="1"/>
  <c r="GO1510" i="68"/>
  <c r="BF1475" i="68"/>
  <c r="EA1476" i="68" s="1"/>
  <c r="DB1477" i="68"/>
  <c r="DA1479" i="68"/>
  <c r="FV1480" i="68" s="1"/>
  <c r="FV1511" i="68" s="1"/>
  <c r="BP1479" i="68"/>
  <c r="BP1480" i="68"/>
  <c r="BP1475" i="68"/>
  <c r="BP1477" i="68"/>
  <c r="BP1473" i="68"/>
  <c r="BP1478" i="68"/>
  <c r="EK1479" i="68" s="1"/>
  <c r="EK1510" i="68" s="1"/>
  <c r="BP1476" i="68"/>
  <c r="DW1491" i="68"/>
  <c r="DW1487" i="68"/>
  <c r="DW1490" i="68"/>
  <c r="DW1492" i="68"/>
  <c r="DW1488" i="68"/>
  <c r="DW1485" i="68"/>
  <c r="DW1504" i="68" s="1"/>
  <c r="DW1486" i="68"/>
  <c r="DW1505" i="68" s="1"/>
  <c r="DW1489" i="68"/>
  <c r="GG1492" i="68"/>
  <c r="GG1511" i="68" s="1"/>
  <c r="GG1487" i="68"/>
  <c r="GG1506" i="68" s="1"/>
  <c r="GG1489" i="68"/>
  <c r="GG1508" i="68" s="1"/>
  <c r="GG1491" i="68"/>
  <c r="GG1510" i="68" s="1"/>
  <c r="GG1490" i="68"/>
  <c r="GG1509" i="68" s="1"/>
  <c r="GG1486" i="68"/>
  <c r="GG1505" i="68" s="1"/>
  <c r="GG1485" i="68"/>
  <c r="GG1504" i="68" s="1"/>
  <c r="GG1488" i="68"/>
  <c r="GG1507" i="68" s="1"/>
  <c r="FC1486" i="68"/>
  <c r="FC1505" i="68" s="1"/>
  <c r="FC1490" i="68"/>
  <c r="FC1487" i="68"/>
  <c r="FC1506" i="68" s="1"/>
  <c r="FC1485" i="68"/>
  <c r="FC1504" i="68" s="1"/>
  <c r="FC1491" i="68"/>
  <c r="FC1489" i="68"/>
  <c r="FC1508" i="68" s="1"/>
  <c r="FC1488" i="68"/>
  <c r="FC1507" i="68" s="1"/>
  <c r="FC1492" i="68"/>
  <c r="BA1477" i="68"/>
  <c r="BA1480" i="68"/>
  <c r="BA1478" i="68"/>
  <c r="BA1476" i="68"/>
  <c r="DV1477" i="68" s="1"/>
  <c r="BA1473" i="68"/>
  <c r="BA1479" i="68"/>
  <c r="DV1480" i="68" s="1"/>
  <c r="DV1511" i="68" s="1"/>
  <c r="BA1475" i="68"/>
  <c r="BA1474" i="68"/>
  <c r="BU1480" i="68"/>
  <c r="BU1475" i="68"/>
  <c r="BU1476" i="68"/>
  <c r="EP1477" i="68" s="1"/>
  <c r="EP1508" i="68" s="1"/>
  <c r="BU1477" i="68"/>
  <c r="BU1479" i="68"/>
  <c r="BU1478" i="68"/>
  <c r="EP1479" i="68" s="1"/>
  <c r="EP1510" i="68" s="1"/>
  <c r="AZ1477" i="68"/>
  <c r="DU1478" i="68" s="1"/>
  <c r="DU1509" i="68" s="1"/>
  <c r="AZ1480" i="68"/>
  <c r="AZ1478" i="68"/>
  <c r="DU1479" i="68" s="1"/>
  <c r="DU1510" i="68" s="1"/>
  <c r="AZ1479" i="68"/>
  <c r="AZ1473" i="68"/>
  <c r="AZ1476" i="68"/>
  <c r="AZ1475" i="68"/>
  <c r="DU1476" i="68" s="1"/>
  <c r="DU1507" i="68" s="1"/>
  <c r="AZ1474" i="68"/>
  <c r="CB1479" i="68"/>
  <c r="CB1475" i="68"/>
  <c r="CB1480" i="68"/>
  <c r="CB1477" i="68"/>
  <c r="EW1478" i="68" s="1"/>
  <c r="CB1476" i="68"/>
  <c r="CB1478" i="68"/>
  <c r="EW1492" i="68"/>
  <c r="EW1487" i="68"/>
  <c r="EW1506" i="68" s="1"/>
  <c r="EW1491" i="68"/>
  <c r="EW1489" i="68"/>
  <c r="EW1488" i="68"/>
  <c r="EW1507" i="68" s="1"/>
  <c r="EW1490" i="68"/>
  <c r="EW1485" i="68"/>
  <c r="EW1504" i="68" s="1"/>
  <c r="EW1486" i="68"/>
  <c r="EW1505" i="68" s="1"/>
  <c r="GK1491" i="68"/>
  <c r="GK1510" i="68" s="1"/>
  <c r="GK1490" i="68"/>
  <c r="GK1509" i="68" s="1"/>
  <c r="GK1492" i="68"/>
  <c r="GK1511" i="68" s="1"/>
  <c r="GK1487" i="68"/>
  <c r="GK1506" i="68" s="1"/>
  <c r="GK1489" i="68"/>
  <c r="GK1508" i="68" s="1"/>
  <c r="GK1486" i="68"/>
  <c r="GK1505" i="68" s="1"/>
  <c r="GK1485" i="68"/>
  <c r="GK1504" i="68" s="1"/>
  <c r="GK1488" i="68"/>
  <c r="GK1507" i="68" s="1"/>
  <c r="CW1479" i="68"/>
  <c r="DE1480" i="68"/>
  <c r="DE1475" i="68"/>
  <c r="DE1476" i="68"/>
  <c r="DE1479" i="68"/>
  <c r="DE1477" i="68"/>
  <c r="DE1478" i="68"/>
  <c r="EV1491" i="68"/>
  <c r="EV1492" i="68"/>
  <c r="EV1486" i="68"/>
  <c r="EV1505" i="68" s="1"/>
  <c r="EV1488" i="68"/>
  <c r="EV1507" i="68" s="1"/>
  <c r="EV1490" i="68"/>
  <c r="EV1485" i="68"/>
  <c r="EV1504" i="68" s="1"/>
  <c r="EV1489" i="68"/>
  <c r="EV1487" i="68"/>
  <c r="EV1506" i="68" s="1"/>
  <c r="EM1489" i="68"/>
  <c r="EM1492" i="68"/>
  <c r="EM1490" i="68"/>
  <c r="EM1488" i="68"/>
  <c r="EM1491" i="68"/>
  <c r="EM1486" i="68"/>
  <c r="EM1505" i="68" s="1"/>
  <c r="EM1485" i="68"/>
  <c r="EM1504" i="68" s="1"/>
  <c r="EM1487" i="68"/>
  <c r="EM1506" i="68" s="1"/>
  <c r="CM1477" i="68"/>
  <c r="FB1491" i="68"/>
  <c r="FB1486" i="68"/>
  <c r="FB1505" i="68" s="1"/>
  <c r="FB1490" i="68"/>
  <c r="FB1487" i="68"/>
  <c r="FB1506" i="68" s="1"/>
  <c r="FB1492" i="68"/>
  <c r="FB1485" i="68"/>
  <c r="FB1504" i="68" s="1"/>
  <c r="FB1488" i="68"/>
  <c r="FB1507" i="68" s="1"/>
  <c r="FB1489" i="68"/>
  <c r="FB1508" i="68" s="1"/>
  <c r="BI1479" i="68"/>
  <c r="BF1480" i="68"/>
  <c r="BB1480" i="68"/>
  <c r="BB1478" i="68"/>
  <c r="DW1479" i="68" s="1"/>
  <c r="DW1510" i="68" s="1"/>
  <c r="BB1479" i="68"/>
  <c r="DW1480" i="68" s="1"/>
  <c r="DW1511" i="68" s="1"/>
  <c r="BB1477" i="68"/>
  <c r="DW1478" i="68" s="1"/>
  <c r="DW1509" i="68" s="1"/>
  <c r="BB1476" i="68"/>
  <c r="BB1475" i="68"/>
  <c r="DW1476" i="68" s="1"/>
  <c r="DW1507" i="68" s="1"/>
  <c r="BB1474" i="68"/>
  <c r="BB1473" i="68"/>
  <c r="GE1490" i="68"/>
  <c r="GE1509" i="68" s="1"/>
  <c r="GE1487" i="68"/>
  <c r="GE1506" i="68" s="1"/>
  <c r="GE1491" i="68"/>
  <c r="GE1510" i="68" s="1"/>
  <c r="GE1492" i="68"/>
  <c r="GE1511" i="68" s="1"/>
  <c r="GE1489" i="68"/>
  <c r="GE1508" i="68" s="1"/>
  <c r="GE1486" i="68"/>
  <c r="GE1505" i="68" s="1"/>
  <c r="GE1485" i="68"/>
  <c r="GE1504" i="68" s="1"/>
  <c r="GE1488" i="68"/>
  <c r="GE1507" i="68" s="1"/>
  <c r="CQ1479" i="68"/>
  <c r="CQ1480" i="68"/>
  <c r="CQ1475" i="68"/>
  <c r="CQ1476" i="68"/>
  <c r="CQ1477" i="68"/>
  <c r="CQ1478" i="68"/>
  <c r="FL1479" i="68" s="1"/>
  <c r="FL1510" i="68" s="1"/>
  <c r="GI1489" i="68"/>
  <c r="GI1508" i="68" s="1"/>
  <c r="GI1491" i="68"/>
  <c r="GI1510" i="68" s="1"/>
  <c r="GI1490" i="68"/>
  <c r="GI1509" i="68" s="1"/>
  <c r="GI1487" i="68"/>
  <c r="GI1506" i="68" s="1"/>
  <c r="GI1488" i="68"/>
  <c r="GI1507" i="68" s="1"/>
  <c r="GI1485" i="68"/>
  <c r="GI1504" i="68" s="1"/>
  <c r="GI1492" i="68"/>
  <c r="GI1511" i="68" s="1"/>
  <c r="GI1486" i="68"/>
  <c r="GI1505" i="68" s="1"/>
  <c r="DS1507" i="68"/>
  <c r="GO1476" i="68"/>
  <c r="GZ1476" i="68" s="1"/>
  <c r="GL1476" i="68"/>
  <c r="CY1478" i="68"/>
  <c r="CY1480" i="68"/>
  <c r="CY1479" i="68"/>
  <c r="FT1480" i="68" s="1"/>
  <c r="CY1475" i="68"/>
  <c r="CY1476" i="68"/>
  <c r="CY1477" i="68"/>
  <c r="DH1480" i="68"/>
  <c r="DH1479" i="68"/>
  <c r="DH1477" i="68"/>
  <c r="DH1478" i="68"/>
  <c r="DH1476" i="68"/>
  <c r="DH1475" i="68"/>
  <c r="DK1478" i="68"/>
  <c r="FQ1492" i="68"/>
  <c r="FQ1486" i="68"/>
  <c r="FQ1505" i="68" s="1"/>
  <c r="FQ1485" i="68"/>
  <c r="FQ1504" i="68" s="1"/>
  <c r="FQ1487" i="68"/>
  <c r="FQ1506" i="68" s="1"/>
  <c r="FQ1489" i="68"/>
  <c r="FQ1508" i="68" s="1"/>
  <c r="FQ1490" i="68"/>
  <c r="FQ1509" i="68" s="1"/>
  <c r="FQ1488" i="68"/>
  <c r="FQ1507" i="68" s="1"/>
  <c r="FQ1491" i="68"/>
  <c r="GA1490" i="68"/>
  <c r="GA1509" i="68" s="1"/>
  <c r="GA1492" i="68"/>
  <c r="GA1488" i="68"/>
  <c r="GA1507" i="68" s="1"/>
  <c r="GA1489" i="68"/>
  <c r="GA1508" i="68" s="1"/>
  <c r="GA1486" i="68"/>
  <c r="GA1505" i="68" s="1"/>
  <c r="GA1485" i="68"/>
  <c r="GA1504" i="68" s="1"/>
  <c r="GA1491" i="68"/>
  <c r="GA1510" i="68" s="1"/>
  <c r="GA1487" i="68"/>
  <c r="GA1506" i="68" s="1"/>
  <c r="FP1491" i="68"/>
  <c r="FP1486" i="68"/>
  <c r="FP1505" i="68" s="1"/>
  <c r="FP1492" i="68"/>
  <c r="FP1485" i="68"/>
  <c r="FP1504" i="68" s="1"/>
  <c r="FP1487" i="68"/>
  <c r="FP1506" i="68" s="1"/>
  <c r="FP1490" i="68"/>
  <c r="FP1509" i="68" s="1"/>
  <c r="FP1489" i="68"/>
  <c r="FP1508" i="68" s="1"/>
  <c r="FP1488" i="68"/>
  <c r="FP1507" i="68" s="1"/>
  <c r="CS1480" i="68"/>
  <c r="CS1475" i="68"/>
  <c r="CS1476" i="68"/>
  <c r="CS1477" i="68"/>
  <c r="CS1478" i="68"/>
  <c r="CS1479" i="68"/>
  <c r="FN1480" i="68" s="1"/>
  <c r="FN1511" i="68" s="1"/>
  <c r="EJ1491" i="68"/>
  <c r="EJ1492" i="68"/>
  <c r="EJ1486" i="68"/>
  <c r="EJ1505" i="68" s="1"/>
  <c r="EJ1488" i="68"/>
  <c r="EJ1485" i="68"/>
  <c r="EJ1504" i="68" s="1"/>
  <c r="EJ1490" i="68"/>
  <c r="EJ1487" i="68"/>
  <c r="EJ1506" i="68" s="1"/>
  <c r="EJ1489" i="68"/>
  <c r="DV1491" i="68"/>
  <c r="DV1486" i="68"/>
  <c r="DV1505" i="68" s="1"/>
  <c r="DV1489" i="68"/>
  <c r="DV1488" i="68"/>
  <c r="DV1485" i="68"/>
  <c r="DV1504" i="68" s="1"/>
  <c r="DV1492" i="68"/>
  <c r="DV1487" i="68"/>
  <c r="DV1490" i="68"/>
  <c r="EL1488" i="68"/>
  <c r="EL1490" i="68"/>
  <c r="EL1492" i="68"/>
  <c r="EL1491" i="68"/>
  <c r="EL1486" i="68"/>
  <c r="EL1505" i="68" s="1"/>
  <c r="EL1487" i="68"/>
  <c r="EL1506" i="68" s="1"/>
  <c r="EL1489" i="68"/>
  <c r="EL1485" i="68"/>
  <c r="EL1504" i="68" s="1"/>
  <c r="FH1479" i="68"/>
  <c r="GW1480" i="68"/>
  <c r="GW1490" i="68"/>
  <c r="GW1478" i="68"/>
  <c r="GW1476" i="68"/>
  <c r="GW1474" i="68"/>
  <c r="GW1473" i="68"/>
  <c r="CM1476" i="68"/>
  <c r="BI1475" i="68"/>
  <c r="ED1476" i="68" s="1"/>
  <c r="ED1507" i="68" s="1"/>
  <c r="FK1492" i="68"/>
  <c r="FK1491" i="68"/>
  <c r="FK1489" i="68"/>
  <c r="FK1508" i="68" s="1"/>
  <c r="FK1490" i="68"/>
  <c r="FK1509" i="68" s="1"/>
  <c r="FK1488" i="68"/>
  <c r="FK1507" i="68" s="1"/>
  <c r="FK1485" i="68"/>
  <c r="FK1504" i="68" s="1"/>
  <c r="FK1486" i="68"/>
  <c r="FK1505" i="68" s="1"/>
  <c r="FK1487" i="68"/>
  <c r="FK1506" i="68" s="1"/>
  <c r="BZ1476" i="68"/>
  <c r="EU1477" i="68" s="1"/>
  <c r="EU1508" i="68" s="1"/>
  <c r="CC1479" i="68"/>
  <c r="CC1475" i="68"/>
  <c r="CC1480" i="68"/>
  <c r="CC1476" i="68"/>
  <c r="CC1477" i="68"/>
  <c r="EX1478" i="68" s="1"/>
  <c r="CC1478" i="68"/>
  <c r="FY1492" i="68"/>
  <c r="FY1490" i="68"/>
  <c r="FY1509" i="68" s="1"/>
  <c r="FY1488" i="68"/>
  <c r="FY1507" i="68" s="1"/>
  <c r="FY1489" i="68"/>
  <c r="FY1508" i="68" s="1"/>
  <c r="FY1486" i="68"/>
  <c r="FY1505" i="68" s="1"/>
  <c r="FY1487" i="68"/>
  <c r="FY1506" i="68" s="1"/>
  <c r="FY1485" i="68"/>
  <c r="FY1504" i="68" s="1"/>
  <c r="FY1491" i="68"/>
  <c r="FY1510" i="68" s="1"/>
  <c r="DB1478" i="68"/>
  <c r="CH1476" i="68"/>
  <c r="CH1477" i="68"/>
  <c r="CH1480" i="68"/>
  <c r="CH1478" i="68"/>
  <c r="FC1479" i="68" s="1"/>
  <c r="FC1510" i="68" s="1"/>
  <c r="CH1475" i="68"/>
  <c r="CH1479" i="68"/>
  <c r="FC1480" i="68" s="1"/>
  <c r="FC1511" i="68" s="1"/>
  <c r="BT1480" i="68"/>
  <c r="BT1476" i="68"/>
  <c r="BT1477" i="68"/>
  <c r="EO1478" i="68" s="1"/>
  <c r="EO1509" i="68" s="1"/>
  <c r="BT1479" i="68"/>
  <c r="BT1478" i="68"/>
  <c r="BT1475" i="68"/>
  <c r="CW1476" i="68"/>
  <c r="BQ1479" i="68"/>
  <c r="EL1480" i="68" s="1"/>
  <c r="EL1511" i="68" s="1"/>
  <c r="BQ1473" i="68"/>
  <c r="BQ1480" i="68"/>
  <c r="BQ1475" i="68"/>
  <c r="BQ1476" i="68"/>
  <c r="EL1477" i="68" s="1"/>
  <c r="EL1508" i="68" s="1"/>
  <c r="BQ1477" i="68"/>
  <c r="BQ1478" i="68"/>
  <c r="EL1479" i="68" s="1"/>
  <c r="EL1510" i="68" s="1"/>
  <c r="ET1492" i="68"/>
  <c r="ET1486" i="68"/>
  <c r="ET1505" i="68" s="1"/>
  <c r="ET1491" i="68"/>
  <c r="ET1489" i="68"/>
  <c r="ET1487" i="68"/>
  <c r="ET1506" i="68" s="1"/>
  <c r="ET1485" i="68"/>
  <c r="ET1504" i="68" s="1"/>
  <c r="ET1488" i="68"/>
  <c r="ET1507" i="68" s="1"/>
  <c r="ET1490" i="68"/>
  <c r="HH1487" i="68"/>
  <c r="HF1487" i="68"/>
  <c r="HC1487" i="68"/>
  <c r="HB1487" i="68"/>
  <c r="HK1487" i="68"/>
  <c r="HI1487" i="68"/>
  <c r="HG1487" i="68"/>
  <c r="HD1487" i="68"/>
  <c r="HJ1487" i="68"/>
  <c r="HE1487" i="68"/>
  <c r="CM1475" i="68"/>
  <c r="GF1491" i="68"/>
  <c r="GF1510" i="68" s="1"/>
  <c r="GF1492" i="68"/>
  <c r="GF1511" i="68" s="1"/>
  <c r="GF1486" i="68"/>
  <c r="GF1505" i="68" s="1"/>
  <c r="GF1488" i="68"/>
  <c r="GF1507" i="68" s="1"/>
  <c r="GF1490" i="68"/>
  <c r="GF1509" i="68" s="1"/>
  <c r="GF1485" i="68"/>
  <c r="GF1504" i="68" s="1"/>
  <c r="GF1487" i="68"/>
  <c r="GF1506" i="68" s="1"/>
  <c r="GF1489" i="68"/>
  <c r="GF1508" i="68" s="1"/>
  <c r="BI1480" i="68"/>
  <c r="DT1492" i="68"/>
  <c r="GP1492" i="68" s="1"/>
  <c r="DT1491" i="68"/>
  <c r="GP1491" i="68" s="1"/>
  <c r="DT1490" i="68"/>
  <c r="GP1490" i="68" s="1"/>
  <c r="DT1488" i="68"/>
  <c r="GP1488" i="68" s="1"/>
  <c r="DT1485" i="68"/>
  <c r="GU1485" i="68" s="1"/>
  <c r="DT1486" i="68"/>
  <c r="DT1489" i="68"/>
  <c r="GP1489" i="68" s="1"/>
  <c r="DT1487" i="68"/>
  <c r="GP1487" i="68" s="1"/>
  <c r="EA1489" i="68"/>
  <c r="EA1486" i="68"/>
  <c r="EA1505" i="68" s="1"/>
  <c r="EA1492" i="68"/>
  <c r="EA1487" i="68"/>
  <c r="EA1490" i="68"/>
  <c r="EA1485" i="68"/>
  <c r="EA1504" i="68" s="1"/>
  <c r="EA1491" i="68"/>
  <c r="EA1488" i="68"/>
  <c r="FO1492" i="68"/>
  <c r="FO1491" i="68"/>
  <c r="FO1489" i="68"/>
  <c r="FO1508" i="68" s="1"/>
  <c r="FO1488" i="68"/>
  <c r="FO1507" i="68" s="1"/>
  <c r="FO1486" i="68"/>
  <c r="FO1505" i="68" s="1"/>
  <c r="FO1485" i="68"/>
  <c r="FO1504" i="68" s="1"/>
  <c r="FO1490" i="68"/>
  <c r="FO1509" i="68" s="1"/>
  <c r="FO1487" i="68"/>
  <c r="FO1506" i="68" s="1"/>
  <c r="DB1476" i="68"/>
  <c r="BK1479" i="68"/>
  <c r="BK1476" i="68"/>
  <c r="BK1477" i="68"/>
  <c r="EF1478" i="68" s="1"/>
  <c r="EF1509" i="68" s="1"/>
  <c r="BK1478" i="68"/>
  <c r="EF1479" i="68" s="1"/>
  <c r="EF1510" i="68" s="1"/>
  <c r="BK1475" i="68"/>
  <c r="EF1476" i="68" s="1"/>
  <c r="EF1507" i="68" s="1"/>
  <c r="BK1480" i="68"/>
  <c r="BK1473" i="68"/>
  <c r="EF1492" i="68"/>
  <c r="EF1490" i="68"/>
  <c r="EF1487" i="68"/>
  <c r="EF1506" i="68" s="1"/>
  <c r="EF1489" i="68"/>
  <c r="EF1491" i="68"/>
  <c r="EF1485" i="68"/>
  <c r="EF1504" i="68" s="1"/>
  <c r="EF1488" i="68"/>
  <c r="EF1486" i="68"/>
  <c r="EF1505" i="68" s="1"/>
  <c r="CX1478" i="68"/>
  <c r="CX1480" i="68"/>
  <c r="CX1479" i="68"/>
  <c r="FS1480" i="68" s="1"/>
  <c r="FS1511" i="68" s="1"/>
  <c r="CX1476" i="68"/>
  <c r="CX1475" i="68"/>
  <c r="CX1477" i="68"/>
  <c r="FS1490" i="68"/>
  <c r="FS1509" i="68" s="1"/>
  <c r="FS1487" i="68"/>
  <c r="FS1506" i="68" s="1"/>
  <c r="FS1491" i="68"/>
  <c r="FS1510" i="68" s="1"/>
  <c r="FS1492" i="68"/>
  <c r="FS1485" i="68"/>
  <c r="FS1504" i="68" s="1"/>
  <c r="FS1488" i="68"/>
  <c r="FS1507" i="68" s="1"/>
  <c r="FS1489" i="68"/>
  <c r="FS1508" i="68" s="1"/>
  <c r="FS1486" i="68"/>
  <c r="FS1505" i="68" s="1"/>
  <c r="DF1480" i="68"/>
  <c r="DF1476" i="68"/>
  <c r="DF1479" i="68"/>
  <c r="GA1480" i="68" s="1"/>
  <c r="GA1511" i="68" s="1"/>
  <c r="DF1477" i="68"/>
  <c r="DF1478" i="68"/>
  <c r="DF1475" i="68"/>
  <c r="CW1475" i="68"/>
  <c r="FF1486" i="68"/>
  <c r="FF1505" i="68" s="1"/>
  <c r="FF1492" i="68"/>
  <c r="FF1489" i="68"/>
  <c r="FF1508" i="68" s="1"/>
  <c r="FF1490" i="68"/>
  <c r="FF1487" i="68"/>
  <c r="FF1506" i="68" s="1"/>
  <c r="FF1485" i="68"/>
  <c r="FF1504" i="68" s="1"/>
  <c r="FF1491" i="68"/>
  <c r="FF1488" i="68"/>
  <c r="FF1507" i="68" s="1"/>
  <c r="GB1491" i="68"/>
  <c r="GB1510" i="68" s="1"/>
  <c r="GB1492" i="68"/>
  <c r="GB1511" i="68" s="1"/>
  <c r="GB1488" i="68"/>
  <c r="GB1507" i="68" s="1"/>
  <c r="GB1489" i="68"/>
  <c r="GB1508" i="68" s="1"/>
  <c r="GB1490" i="68"/>
  <c r="GB1509" i="68" s="1"/>
  <c r="GB1486" i="68"/>
  <c r="GB1505" i="68" s="1"/>
  <c r="GB1485" i="68"/>
  <c r="GB1504" i="68" s="1"/>
  <c r="GB1487" i="68"/>
  <c r="GB1506" i="68" s="1"/>
  <c r="BC1478" i="68"/>
  <c r="BC1473" i="68"/>
  <c r="BC1479" i="68"/>
  <c r="DX1480" i="68" s="1"/>
  <c r="BC1475" i="68"/>
  <c r="DX1476" i="68" s="1"/>
  <c r="BC1476" i="68"/>
  <c r="BC1477" i="68"/>
  <c r="DX1478" i="68" s="1"/>
  <c r="BC1480" i="68"/>
  <c r="BC1474" i="68"/>
  <c r="DX1475" i="68" s="1"/>
  <c r="DX1506" i="68" s="1"/>
  <c r="BV1480" i="68"/>
  <c r="BV1476" i="68"/>
  <c r="EQ1477" i="68" s="1"/>
  <c r="EQ1508" i="68" s="1"/>
  <c r="BV1477" i="68"/>
  <c r="BV1479" i="68"/>
  <c r="BV1478" i="68"/>
  <c r="EQ1479" i="68" s="1"/>
  <c r="EQ1510" i="68" s="1"/>
  <c r="BV1475" i="68"/>
  <c r="CE1479" i="68"/>
  <c r="CE1480" i="68"/>
  <c r="CE1475" i="68"/>
  <c r="CE1476" i="68"/>
  <c r="CE1477" i="68"/>
  <c r="EZ1478" i="68" s="1"/>
  <c r="EZ1509" i="68" s="1"/>
  <c r="CE1478" i="68"/>
  <c r="EZ1479" i="68" s="1"/>
  <c r="EZ1510" i="68" s="1"/>
  <c r="DC1479" i="68"/>
  <c r="DC1480" i="68"/>
  <c r="DC1475" i="68"/>
  <c r="DC1476" i="68"/>
  <c r="DC1477" i="68"/>
  <c r="DC1478" i="68"/>
  <c r="GO1504" i="68"/>
  <c r="GY1491" i="68"/>
  <c r="GY1492" i="68"/>
  <c r="GY1480" i="68"/>
  <c r="GY1487" i="68"/>
  <c r="GY1490" i="68"/>
  <c r="GY1476" i="68"/>
  <c r="GY1488" i="68"/>
  <c r="GY1489" i="68"/>
  <c r="GY1478" i="68"/>
  <c r="GY1473" i="68"/>
  <c r="GY1474" i="68"/>
  <c r="CM1480" i="68"/>
  <c r="FH1480" i="68" s="1"/>
  <c r="FH1511" i="68" s="1"/>
  <c r="DX1491" i="68"/>
  <c r="DX1486" i="68"/>
  <c r="DX1505" i="68" s="1"/>
  <c r="DX1488" i="68"/>
  <c r="DX1492" i="68"/>
  <c r="DX1485" i="68"/>
  <c r="DX1504" i="68" s="1"/>
  <c r="DX1489" i="68"/>
  <c r="DX1490" i="68"/>
  <c r="DX1487" i="68"/>
  <c r="ES1492" i="68"/>
  <c r="ES1487" i="68"/>
  <c r="ES1506" i="68" s="1"/>
  <c r="ES1485" i="68"/>
  <c r="ES1504" i="68" s="1"/>
  <c r="ES1489" i="68"/>
  <c r="ES1488" i="68"/>
  <c r="ES1507" i="68" s="1"/>
  <c r="ES1490" i="68"/>
  <c r="ES1486" i="68"/>
  <c r="ES1505" i="68" s="1"/>
  <c r="ES1491" i="68"/>
  <c r="FH1491" i="68"/>
  <c r="FH1492" i="68"/>
  <c r="FH1486" i="68"/>
  <c r="FH1505" i="68" s="1"/>
  <c r="FH1488" i="68"/>
  <c r="FH1507" i="68" s="1"/>
  <c r="FH1485" i="68"/>
  <c r="FH1504" i="68" s="1"/>
  <c r="FH1487" i="68"/>
  <c r="FH1506" i="68" s="1"/>
  <c r="FH1489" i="68"/>
  <c r="FH1508" i="68" s="1"/>
  <c r="FH1490" i="68"/>
  <c r="FH1509" i="68" s="1"/>
  <c r="EG1492" i="68"/>
  <c r="EG1491" i="68"/>
  <c r="EG1489" i="68"/>
  <c r="EG1485" i="68"/>
  <c r="EG1504" i="68" s="1"/>
  <c r="EG1490" i="68"/>
  <c r="EG1488" i="68"/>
  <c r="EG1486" i="68"/>
  <c r="EG1505" i="68" s="1"/>
  <c r="EG1487" i="68"/>
  <c r="EG1506" i="68" s="1"/>
  <c r="FA1490" i="68"/>
  <c r="FA1492" i="68"/>
  <c r="FA1488" i="68"/>
  <c r="FA1507" i="68" s="1"/>
  <c r="FA1486" i="68"/>
  <c r="FA1505" i="68" s="1"/>
  <c r="FA1491" i="68"/>
  <c r="FA1485" i="68"/>
  <c r="FA1504" i="68" s="1"/>
  <c r="FA1487" i="68"/>
  <c r="FA1506" i="68" s="1"/>
  <c r="FA1489" i="68"/>
  <c r="FA1508" i="68" s="1"/>
  <c r="DB1475" i="68"/>
  <c r="GT1491" i="68"/>
  <c r="GT1492" i="68"/>
  <c r="GT1488" i="68"/>
  <c r="GT1489" i="68"/>
  <c r="GT1478" i="68"/>
  <c r="GT1480" i="68"/>
  <c r="GT1473" i="68"/>
  <c r="GT1490" i="68"/>
  <c r="GT1476" i="68"/>
  <c r="GT1474" i="68"/>
  <c r="FT1491" i="68"/>
  <c r="FT1510" i="68" s="1"/>
  <c r="FT1492" i="68"/>
  <c r="FT1486" i="68"/>
  <c r="FT1505" i="68" s="1"/>
  <c r="FT1488" i="68"/>
  <c r="FT1507" i="68" s="1"/>
  <c r="FT1485" i="68"/>
  <c r="FT1504" i="68" s="1"/>
  <c r="FT1487" i="68"/>
  <c r="FT1506" i="68" s="1"/>
  <c r="FT1490" i="68"/>
  <c r="FT1509" i="68" s="1"/>
  <c r="FT1489" i="68"/>
  <c r="FT1508" i="68" s="1"/>
  <c r="EY1489" i="68"/>
  <c r="EY1508" i="68" s="1"/>
  <c r="EY1490" i="68"/>
  <c r="EY1488" i="68"/>
  <c r="EY1507" i="68" s="1"/>
  <c r="EY1486" i="68"/>
  <c r="EY1505" i="68" s="1"/>
  <c r="EY1492" i="68"/>
  <c r="EY1491" i="68"/>
  <c r="EY1487" i="68"/>
  <c r="EY1506" i="68" s="1"/>
  <c r="EY1485" i="68"/>
  <c r="EY1504" i="68" s="1"/>
  <c r="DP1480" i="68"/>
  <c r="DP1475" i="68"/>
  <c r="DP1476" i="68"/>
  <c r="DP1477" i="68"/>
  <c r="DP1479" i="68"/>
  <c r="DP1478" i="68"/>
  <c r="CW1480" i="68"/>
  <c r="GX1491" i="68"/>
  <c r="GX1490" i="68"/>
  <c r="GX1492" i="68"/>
  <c r="GX1489" i="68"/>
  <c r="GX1480" i="68"/>
  <c r="GX1474" i="68"/>
  <c r="GX1476" i="68"/>
  <c r="GX1488" i="68"/>
  <c r="GX1478" i="68"/>
  <c r="GX1473" i="68"/>
  <c r="BE1479" i="68"/>
  <c r="DZ1480" i="68" s="1"/>
  <c r="DZ1511" i="68" s="1"/>
  <c r="BE1473" i="68"/>
  <c r="BE1474" i="68"/>
  <c r="DZ1475" i="68" s="1"/>
  <c r="DZ1506" i="68" s="1"/>
  <c r="BE1476" i="68"/>
  <c r="BE1477" i="68"/>
  <c r="DZ1478" i="68" s="1"/>
  <c r="DZ1509" i="68" s="1"/>
  <c r="BE1480" i="68"/>
  <c r="BE1478" i="68"/>
  <c r="BE1475" i="68"/>
  <c r="EL1409" i="68"/>
  <c r="EL1410" i="68"/>
  <c r="EL1412" i="68"/>
  <c r="EL1411" i="68"/>
  <c r="EL1413" i="68"/>
  <c r="EL1407" i="68"/>
  <c r="EL1426" i="68" s="1"/>
  <c r="EL1408" i="68"/>
  <c r="EL1427" i="68" s="1"/>
  <c r="EL1406" i="68"/>
  <c r="EL1425" i="68" s="1"/>
  <c r="HL1410" i="68"/>
  <c r="GL1410" i="68"/>
  <c r="FE1412" i="68"/>
  <c r="FE1413" i="68"/>
  <c r="FE1406" i="68"/>
  <c r="FE1425" i="68" s="1"/>
  <c r="FE1407" i="68"/>
  <c r="FE1426" i="68" s="1"/>
  <c r="FE1409" i="68"/>
  <c r="FE1428" i="68" s="1"/>
  <c r="FE1410" i="68"/>
  <c r="FE1429" i="68" s="1"/>
  <c r="FE1411" i="68"/>
  <c r="FE1408" i="68"/>
  <c r="FE1427" i="68" s="1"/>
  <c r="GP1409" i="68"/>
  <c r="GP1410" i="68"/>
  <c r="GP1413" i="68"/>
  <c r="GP1394" i="68"/>
  <c r="GP1395" i="68"/>
  <c r="DT1412" i="68"/>
  <c r="GX1412" i="68" s="1"/>
  <c r="DT1413" i="68"/>
  <c r="GS1413" i="68" s="1"/>
  <c r="DT1408" i="68"/>
  <c r="GW1408" i="68" s="1"/>
  <c r="DT1409" i="68"/>
  <c r="DT1410" i="68"/>
  <c r="DT1411" i="68"/>
  <c r="GP1411" i="68" s="1"/>
  <c r="DT1406" i="68"/>
  <c r="GP1406" i="68" s="1"/>
  <c r="DT1407" i="68"/>
  <c r="DT1426" i="68" s="1"/>
  <c r="GS1426" i="68" s="1"/>
  <c r="EH1412" i="68"/>
  <c r="EH1413" i="68"/>
  <c r="EH1407" i="68"/>
  <c r="EH1426" i="68" s="1"/>
  <c r="EH1408" i="68"/>
  <c r="EH1427" i="68" s="1"/>
  <c r="EH1410" i="68"/>
  <c r="EH1411" i="68"/>
  <c r="EH1409" i="68"/>
  <c r="EH1406" i="68"/>
  <c r="EH1425" i="68" s="1"/>
  <c r="GS1411" i="68"/>
  <c r="GS1412" i="68"/>
  <c r="GS1409" i="68"/>
  <c r="GS1410" i="68"/>
  <c r="GS1394" i="68"/>
  <c r="GS1395" i="68"/>
  <c r="BU1398" i="68"/>
  <c r="BU1399" i="68"/>
  <c r="BU1400" i="68"/>
  <c r="EP1401" i="68" s="1"/>
  <c r="BU1401" i="68"/>
  <c r="BU1396" i="68"/>
  <c r="BU1397" i="68"/>
  <c r="EP1398" i="68" s="1"/>
  <c r="BU1394" i="68"/>
  <c r="DV1412" i="68"/>
  <c r="DV1413" i="68"/>
  <c r="DV1407" i="68"/>
  <c r="DV1426" i="68" s="1"/>
  <c r="DV1408" i="68"/>
  <c r="DV1410" i="68"/>
  <c r="DV1411" i="68"/>
  <c r="DV1406" i="68"/>
  <c r="DV1425" i="68" s="1"/>
  <c r="DV1409" i="68"/>
  <c r="EM1410" i="68"/>
  <c r="EM1412" i="68"/>
  <c r="EM1411" i="68"/>
  <c r="EM1413" i="68"/>
  <c r="EM1408" i="68"/>
  <c r="EM1427" i="68" s="1"/>
  <c r="EM1409" i="68"/>
  <c r="EM1407" i="68"/>
  <c r="EM1426" i="68" s="1"/>
  <c r="EM1406" i="68"/>
  <c r="EM1425" i="68" s="1"/>
  <c r="FP1411" i="68"/>
  <c r="FP1430" i="68" s="1"/>
  <c r="FP1412" i="68"/>
  <c r="FP1408" i="68"/>
  <c r="FP1427" i="68" s="1"/>
  <c r="FP1409" i="68"/>
  <c r="FP1428" i="68" s="1"/>
  <c r="FP1410" i="68"/>
  <c r="FP1429" i="68" s="1"/>
  <c r="FP1413" i="68"/>
  <c r="FP1407" i="68"/>
  <c r="FP1426" i="68" s="1"/>
  <c r="FP1406" i="68"/>
  <c r="FP1425" i="68" s="1"/>
  <c r="DZ1409" i="68"/>
  <c r="DZ1413" i="68"/>
  <c r="DZ1410" i="68"/>
  <c r="DZ1411" i="68"/>
  <c r="DZ1412" i="68"/>
  <c r="DZ1407" i="68"/>
  <c r="DZ1426" i="68" s="1"/>
  <c r="DZ1406" i="68"/>
  <c r="DZ1425" i="68" s="1"/>
  <c r="DZ1408" i="68"/>
  <c r="GX1394" i="68"/>
  <c r="CT1398" i="68"/>
  <c r="CT1399" i="68"/>
  <c r="FO1400" i="68" s="1"/>
  <c r="CT1400" i="68"/>
  <c r="FO1401" i="68" s="1"/>
  <c r="CT1396" i="68"/>
  <c r="CT1397" i="68"/>
  <c r="CT1394" i="68"/>
  <c r="CT1401" i="68"/>
  <c r="DO1398" i="68"/>
  <c r="BI1398" i="68"/>
  <c r="ED1399" i="68" s="1"/>
  <c r="BI1399" i="68"/>
  <c r="BI1400" i="68"/>
  <c r="ED1401" i="68" s="1"/>
  <c r="BI1401" i="68"/>
  <c r="BI1396" i="68"/>
  <c r="BI1397" i="68"/>
  <c r="ED1398" i="68" s="1"/>
  <c r="ED1429" i="68" s="1"/>
  <c r="BI1394" i="68"/>
  <c r="BO1400" i="68"/>
  <c r="EJ1401" i="68" s="1"/>
  <c r="CE1398" i="68"/>
  <c r="CE1399" i="68"/>
  <c r="EZ1400" i="68" s="1"/>
  <c r="CE1400" i="68"/>
  <c r="CE1401" i="68"/>
  <c r="CE1396" i="68"/>
  <c r="CE1397" i="68"/>
  <c r="CE1394" i="68"/>
  <c r="BX1399" i="68"/>
  <c r="BX1400" i="68"/>
  <c r="BX1401" i="68"/>
  <c r="BX1398" i="68"/>
  <c r="ES1399" i="68" s="1"/>
  <c r="ES1430" i="68" s="1"/>
  <c r="BX1397" i="68"/>
  <c r="BX1394" i="68"/>
  <c r="BX1396" i="68"/>
  <c r="CQ1400" i="68"/>
  <c r="FL1401" i="68" s="1"/>
  <c r="CG1398" i="68"/>
  <c r="CG1399" i="68"/>
  <c r="FB1400" i="68" s="1"/>
  <c r="FB1431" i="68" s="1"/>
  <c r="CG1400" i="68"/>
  <c r="FB1401" i="68" s="1"/>
  <c r="CG1401" i="68"/>
  <c r="CG1396" i="68"/>
  <c r="CG1397" i="68"/>
  <c r="CG1394" i="68"/>
  <c r="BF1398" i="68"/>
  <c r="BL1399" i="68"/>
  <c r="BL1400" i="68"/>
  <c r="EG1401" i="68" s="1"/>
  <c r="BL1401" i="68"/>
  <c r="BL1397" i="68"/>
  <c r="BL1398" i="68"/>
  <c r="EG1399" i="68" s="1"/>
  <c r="EG1430" i="68" s="1"/>
  <c r="BL1394" i="68"/>
  <c r="BL1396" i="68"/>
  <c r="CA1399" i="68"/>
  <c r="GD1411" i="68"/>
  <c r="GD1430" i="68" s="1"/>
  <c r="GD1412" i="68"/>
  <c r="GD1431" i="68" s="1"/>
  <c r="GD1413" i="68"/>
  <c r="GD1432" i="68" s="1"/>
  <c r="GD1406" i="68"/>
  <c r="GD1425" i="68" s="1"/>
  <c r="GD1407" i="68"/>
  <c r="GD1426" i="68" s="1"/>
  <c r="GD1408" i="68"/>
  <c r="GD1427" i="68" s="1"/>
  <c r="GD1409" i="68"/>
  <c r="GD1428" i="68" s="1"/>
  <c r="GD1410" i="68"/>
  <c r="GD1429" i="68" s="1"/>
  <c r="ES1410" i="68"/>
  <c r="DN1400" i="68"/>
  <c r="CP1400" i="68"/>
  <c r="FK1401" i="68" s="1"/>
  <c r="FG1411" i="68"/>
  <c r="FG1412" i="68"/>
  <c r="FG1413" i="68"/>
  <c r="FG1406" i="68"/>
  <c r="FG1425" i="68" s="1"/>
  <c r="FG1407" i="68"/>
  <c r="FG1426" i="68" s="1"/>
  <c r="FG1408" i="68"/>
  <c r="FG1427" i="68" s="1"/>
  <c r="FG1409" i="68"/>
  <c r="FG1428" i="68" s="1"/>
  <c r="FG1410" i="68"/>
  <c r="FG1429" i="68" s="1"/>
  <c r="FQ1412" i="68"/>
  <c r="FQ1413" i="68"/>
  <c r="FQ1406" i="68"/>
  <c r="FQ1425" i="68" s="1"/>
  <c r="FQ1407" i="68"/>
  <c r="FQ1426" i="68" s="1"/>
  <c r="FQ1409" i="68"/>
  <c r="FQ1428" i="68" s="1"/>
  <c r="FQ1410" i="68"/>
  <c r="FQ1429" i="68" s="1"/>
  <c r="FQ1411" i="68"/>
  <c r="FQ1430" i="68" s="1"/>
  <c r="FQ1408" i="68"/>
  <c r="FQ1427" i="68" s="1"/>
  <c r="EG1410" i="68"/>
  <c r="CO1394" i="68"/>
  <c r="CN1401" i="68"/>
  <c r="CN1399" i="68"/>
  <c r="FI1400" i="68" s="1"/>
  <c r="FI1431" i="68" s="1"/>
  <c r="CN1400" i="68"/>
  <c r="CN1394" i="68"/>
  <c r="CN1398" i="68"/>
  <c r="CN1396" i="68"/>
  <c r="CN1397" i="68"/>
  <c r="GO1394" i="68"/>
  <c r="CJ1399" i="68"/>
  <c r="FE1400" i="68" s="1"/>
  <c r="FE1431" i="68" s="1"/>
  <c r="CJ1400" i="68"/>
  <c r="CJ1401" i="68"/>
  <c r="CJ1397" i="68"/>
  <c r="CJ1394" i="68"/>
  <c r="CJ1396" i="68"/>
  <c r="CJ1398" i="68"/>
  <c r="GX1410" i="68"/>
  <c r="GX1428" i="68"/>
  <c r="FR1411" i="68"/>
  <c r="FR1430" i="68" s="1"/>
  <c r="FR1412" i="68"/>
  <c r="FR1431" i="68" s="1"/>
  <c r="FR1413" i="68"/>
  <c r="FR1406" i="68"/>
  <c r="FR1425" i="68" s="1"/>
  <c r="FR1407" i="68"/>
  <c r="FR1426" i="68" s="1"/>
  <c r="FR1408" i="68"/>
  <c r="FR1427" i="68" s="1"/>
  <c r="FR1409" i="68"/>
  <c r="FR1428" i="68" s="1"/>
  <c r="FR1410" i="68"/>
  <c r="FR1429" i="68" s="1"/>
  <c r="GU1413" i="68"/>
  <c r="GU1428" i="68"/>
  <c r="GU1409" i="68"/>
  <c r="GU1411" i="68"/>
  <c r="GU1410" i="68"/>
  <c r="GU1412" i="68"/>
  <c r="GU1394" i="68"/>
  <c r="GU1395" i="68"/>
  <c r="CQ1398" i="68"/>
  <c r="BG1397" i="68"/>
  <c r="BW1398" i="68"/>
  <c r="BW1399" i="68"/>
  <c r="ER1400" i="68" s="1"/>
  <c r="BW1400" i="68"/>
  <c r="BW1401" i="68"/>
  <c r="BW1397" i="68"/>
  <c r="ER1398" i="68" s="1"/>
  <c r="ER1429" i="68" s="1"/>
  <c r="BW1394" i="68"/>
  <c r="BW1396" i="68"/>
  <c r="DX1412" i="68"/>
  <c r="DX1413" i="68"/>
  <c r="DX1407" i="68"/>
  <c r="DX1426" i="68" s="1"/>
  <c r="DX1408" i="68"/>
  <c r="DX1409" i="68"/>
  <c r="DX1410" i="68"/>
  <c r="DX1411" i="68"/>
  <c r="DX1406" i="68"/>
  <c r="DX1425" i="68" s="1"/>
  <c r="BF1396" i="68"/>
  <c r="EA1397" i="68" s="1"/>
  <c r="EA1428" i="68" s="1"/>
  <c r="CA1401" i="68"/>
  <c r="BK1398" i="68"/>
  <c r="BK1399" i="68"/>
  <c r="BK1400" i="68"/>
  <c r="BK1401" i="68"/>
  <c r="BK1397" i="68"/>
  <c r="EF1398" i="68" s="1"/>
  <c r="BK1394" i="68"/>
  <c r="BK1396" i="68"/>
  <c r="EF1397" i="68" s="1"/>
  <c r="BZ1397" i="68"/>
  <c r="ES1407" i="68"/>
  <c r="ES1426" i="68" s="1"/>
  <c r="DN1399" i="68"/>
  <c r="BB1397" i="68"/>
  <c r="DW1398" i="68" s="1"/>
  <c r="EG1407" i="68"/>
  <c r="EG1426" i="68" s="1"/>
  <c r="DM1396" i="68"/>
  <c r="CO1399" i="68"/>
  <c r="FJ1400" i="68" s="1"/>
  <c r="BO1396" i="68"/>
  <c r="GC1412" i="68"/>
  <c r="GC1431" i="68" s="1"/>
  <c r="GC1413" i="68"/>
  <c r="GC1432" i="68" s="1"/>
  <c r="GC1411" i="68"/>
  <c r="GC1430" i="68" s="1"/>
  <c r="GC1406" i="68"/>
  <c r="GC1425" i="68" s="1"/>
  <c r="GC1407" i="68"/>
  <c r="GC1426" i="68" s="1"/>
  <c r="GC1409" i="68"/>
  <c r="GC1428" i="68" s="1"/>
  <c r="GC1410" i="68"/>
  <c r="GC1429" i="68" s="1"/>
  <c r="GC1408" i="68"/>
  <c r="GC1427" i="68" s="1"/>
  <c r="CC1397" i="68"/>
  <c r="DA1401" i="68"/>
  <c r="DA1399" i="68"/>
  <c r="DA1400" i="68"/>
  <c r="FV1401" i="68" s="1"/>
  <c r="DA1394" i="68"/>
  <c r="DA1396" i="68"/>
  <c r="DA1397" i="68"/>
  <c r="DA1398" i="68"/>
  <c r="EE1412" i="68"/>
  <c r="EE1408" i="68"/>
  <c r="EE1427" i="68" s="1"/>
  <c r="EE1409" i="68"/>
  <c r="EE1413" i="68"/>
  <c r="EE1410" i="68"/>
  <c r="EE1411" i="68"/>
  <c r="EE1407" i="68"/>
  <c r="EE1426" i="68" s="1"/>
  <c r="EE1406" i="68"/>
  <c r="EE1425" i="68" s="1"/>
  <c r="DS1430" i="68"/>
  <c r="GO1399" i="68"/>
  <c r="GZ1399" i="68" s="1"/>
  <c r="GL1399" i="68"/>
  <c r="EA1413" i="68"/>
  <c r="EA1410" i="68"/>
  <c r="EA1411" i="68"/>
  <c r="EA1408" i="68"/>
  <c r="EA1406" i="68"/>
  <c r="EA1425" i="68" s="1"/>
  <c r="EA1412" i="68"/>
  <c r="EA1407" i="68"/>
  <c r="EA1426" i="68" s="1"/>
  <c r="EA1409" i="68"/>
  <c r="AY1398" i="68"/>
  <c r="AY1399" i="68"/>
  <c r="AY1400" i="68"/>
  <c r="DT1401" i="68" s="1"/>
  <c r="DT1432" i="68" s="1"/>
  <c r="GW1432" i="68" s="1"/>
  <c r="AY1401" i="68"/>
  <c r="AY1397" i="68"/>
  <c r="AY1396" i="68"/>
  <c r="DT1397" i="68" s="1"/>
  <c r="DT1428" i="68" s="1"/>
  <c r="GW1428" i="68" s="1"/>
  <c r="GB1411" i="68"/>
  <c r="GB1430" i="68" s="1"/>
  <c r="GB1412" i="68"/>
  <c r="GB1431" i="68" s="1"/>
  <c r="GB1413" i="68"/>
  <c r="GB1432" i="68" s="1"/>
  <c r="GB1408" i="68"/>
  <c r="GB1427" i="68" s="1"/>
  <c r="GB1409" i="68"/>
  <c r="GB1428" i="68" s="1"/>
  <c r="GB1410" i="68"/>
  <c r="GB1429" i="68" s="1"/>
  <c r="GB1407" i="68"/>
  <c r="GB1426" i="68" s="1"/>
  <c r="GB1406" i="68"/>
  <c r="GB1425" i="68" s="1"/>
  <c r="GH1408" i="68"/>
  <c r="GH1427" i="68" s="1"/>
  <c r="FW1410" i="68"/>
  <c r="FW1429" i="68" s="1"/>
  <c r="FW1412" i="68"/>
  <c r="FW1431" i="68" s="1"/>
  <c r="FW1411" i="68"/>
  <c r="FW1430" i="68" s="1"/>
  <c r="FW1413" i="68"/>
  <c r="FW1408" i="68"/>
  <c r="FW1427" i="68" s="1"/>
  <c r="FW1406" i="68"/>
  <c r="FW1425" i="68" s="1"/>
  <c r="FW1409" i="68"/>
  <c r="FW1428" i="68" s="1"/>
  <c r="FW1407" i="68"/>
  <c r="FW1426" i="68" s="1"/>
  <c r="CQ1397" i="68"/>
  <c r="BG1396" i="68"/>
  <c r="GF1412" i="68"/>
  <c r="GF1431" i="68" s="1"/>
  <c r="GF1413" i="68"/>
  <c r="GF1432" i="68" s="1"/>
  <c r="GF1411" i="68"/>
  <c r="GF1430" i="68" s="1"/>
  <c r="GF1407" i="68"/>
  <c r="GF1426" i="68" s="1"/>
  <c r="GF1408" i="68"/>
  <c r="GF1427" i="68" s="1"/>
  <c r="GF1409" i="68"/>
  <c r="GF1428" i="68" s="1"/>
  <c r="GF1410" i="68"/>
  <c r="GF1429" i="68" s="1"/>
  <c r="GF1406" i="68"/>
  <c r="GF1425" i="68" s="1"/>
  <c r="FU1413" i="68"/>
  <c r="FU1408" i="68"/>
  <c r="FU1427" i="68" s="1"/>
  <c r="FU1409" i="68"/>
  <c r="FU1428" i="68" s="1"/>
  <c r="FU1410" i="68"/>
  <c r="FU1429" i="68" s="1"/>
  <c r="FU1412" i="68"/>
  <c r="FU1431" i="68" s="1"/>
  <c r="FU1411" i="68"/>
  <c r="FU1430" i="68" s="1"/>
  <c r="FU1406" i="68"/>
  <c r="FU1425" i="68" s="1"/>
  <c r="FU1407" i="68"/>
  <c r="FU1426" i="68" s="1"/>
  <c r="CA1400" i="68"/>
  <c r="EV1401" i="68" s="1"/>
  <c r="BC1394" i="68"/>
  <c r="BZ1396" i="68"/>
  <c r="ES1406" i="68"/>
  <c r="ES1425" i="68" s="1"/>
  <c r="DN1396" i="68"/>
  <c r="BB1399" i="68"/>
  <c r="DF1398" i="68"/>
  <c r="DF1399" i="68"/>
  <c r="DF1400" i="68"/>
  <c r="DF1396" i="68"/>
  <c r="DF1401" i="68"/>
  <c r="DF1394" i="68"/>
  <c r="DF1397" i="68"/>
  <c r="EG1406" i="68"/>
  <c r="EG1425" i="68" s="1"/>
  <c r="CO1401" i="68"/>
  <c r="BP1400" i="68"/>
  <c r="GQ1412" i="68"/>
  <c r="GQ1413" i="68"/>
  <c r="GQ1411" i="68"/>
  <c r="GQ1409" i="68"/>
  <c r="GQ1410" i="68"/>
  <c r="GQ1428" i="68"/>
  <c r="GQ1397" i="68"/>
  <c r="GQ1394" i="68"/>
  <c r="GQ1395" i="68"/>
  <c r="EY1410" i="68"/>
  <c r="EY1429" i="68" s="1"/>
  <c r="EY1411" i="68"/>
  <c r="EY1412" i="68"/>
  <c r="EY1413" i="68"/>
  <c r="EY1408" i="68"/>
  <c r="EY1427" i="68" s="1"/>
  <c r="EY1406" i="68"/>
  <c r="EY1425" i="68" s="1"/>
  <c r="EY1409" i="68"/>
  <c r="EY1428" i="68" s="1"/>
  <c r="EY1407" i="68"/>
  <c r="EY1426" i="68" s="1"/>
  <c r="CC1396" i="68"/>
  <c r="EA1401" i="68"/>
  <c r="GL1413" i="68"/>
  <c r="EB1411" i="68"/>
  <c r="EB1412" i="68"/>
  <c r="EB1409" i="68"/>
  <c r="EB1413" i="68"/>
  <c r="EB1408" i="68"/>
  <c r="EB1410" i="68"/>
  <c r="EB1407" i="68"/>
  <c r="EB1426" i="68" s="1"/>
  <c r="EB1406" i="68"/>
  <c r="EB1425" i="68" s="1"/>
  <c r="DE1397" i="68"/>
  <c r="DE1398" i="68"/>
  <c r="DE1399" i="68"/>
  <c r="DE1400" i="68"/>
  <c r="FZ1401" i="68" s="1"/>
  <c r="DE1401" i="68"/>
  <c r="DE1396" i="68"/>
  <c r="DE1394" i="68"/>
  <c r="FX1412" i="68"/>
  <c r="FX1431" i="68" s="1"/>
  <c r="FX1411" i="68"/>
  <c r="FX1430" i="68" s="1"/>
  <c r="FX1413" i="68"/>
  <c r="FX1409" i="68"/>
  <c r="FX1428" i="68" s="1"/>
  <c r="FX1406" i="68"/>
  <c r="FX1425" i="68" s="1"/>
  <c r="FX1407" i="68"/>
  <c r="FX1426" i="68" s="1"/>
  <c r="FX1410" i="68"/>
  <c r="FX1429" i="68" s="1"/>
  <c r="FX1408" i="68"/>
  <c r="FX1427" i="68" s="1"/>
  <c r="BE1398" i="68"/>
  <c r="BQ1399" i="68"/>
  <c r="EL1400" i="68" s="1"/>
  <c r="EL1431" i="68" s="1"/>
  <c r="GI1410" i="68"/>
  <c r="GI1429" i="68" s="1"/>
  <c r="GI1413" i="68"/>
  <c r="GI1432" i="68" s="1"/>
  <c r="GI1412" i="68"/>
  <c r="GI1431" i="68" s="1"/>
  <c r="GI1408" i="68"/>
  <c r="GI1427" i="68" s="1"/>
  <c r="GI1409" i="68"/>
  <c r="GI1428" i="68" s="1"/>
  <c r="GI1411" i="68"/>
  <c r="GI1430" i="68" s="1"/>
  <c r="GI1406" i="68"/>
  <c r="GI1425" i="68" s="1"/>
  <c r="GI1407" i="68"/>
  <c r="GI1426" i="68" s="1"/>
  <c r="DG1398" i="68"/>
  <c r="DG1399" i="68"/>
  <c r="DG1400" i="68"/>
  <c r="DG1401" i="68"/>
  <c r="DG1397" i="68"/>
  <c r="DG1394" i="68"/>
  <c r="DG1396" i="68"/>
  <c r="EN1412" i="68"/>
  <c r="EN1411" i="68"/>
  <c r="EN1413" i="68"/>
  <c r="EN1409" i="68"/>
  <c r="EN1428" i="68" s="1"/>
  <c r="EN1407" i="68"/>
  <c r="EN1426" i="68" s="1"/>
  <c r="EN1406" i="68"/>
  <c r="EN1425" i="68" s="1"/>
  <c r="EN1410" i="68"/>
  <c r="EN1408" i="68"/>
  <c r="EN1427" i="68" s="1"/>
  <c r="GW1413" i="68"/>
  <c r="GH1406" i="68"/>
  <c r="GH1425" i="68" s="1"/>
  <c r="DS1432" i="68"/>
  <c r="GO1401" i="68"/>
  <c r="GZ1401" i="68" s="1"/>
  <c r="GL1401" i="68"/>
  <c r="GT1412" i="68"/>
  <c r="GT1413" i="68"/>
  <c r="GT1428" i="68"/>
  <c r="GT1409" i="68"/>
  <c r="GT1411" i="68"/>
  <c r="GT1410" i="68"/>
  <c r="GT1394" i="68"/>
  <c r="GT1395" i="68"/>
  <c r="GT1397" i="68"/>
  <c r="BF1394" i="68"/>
  <c r="FK1410" i="68"/>
  <c r="FK1429" i="68" s="1"/>
  <c r="FK1413" i="68"/>
  <c r="FK1411" i="68"/>
  <c r="FK1430" i="68" s="1"/>
  <c r="FK1412" i="68"/>
  <c r="FK1408" i="68"/>
  <c r="FK1427" i="68" s="1"/>
  <c r="FK1407" i="68"/>
  <c r="FK1426" i="68" s="1"/>
  <c r="FK1409" i="68"/>
  <c r="FK1428" i="68" s="1"/>
  <c r="FK1406" i="68"/>
  <c r="FK1425" i="68" s="1"/>
  <c r="BE1396" i="68"/>
  <c r="BC1399" i="68"/>
  <c r="ES1413" i="68"/>
  <c r="DN1401" i="68"/>
  <c r="BB1396" i="68"/>
  <c r="DW1397" i="68" s="1"/>
  <c r="EG1413" i="68"/>
  <c r="DM1394" i="68"/>
  <c r="BR1397" i="68"/>
  <c r="BP1397" i="68"/>
  <c r="EK1398" i="68" s="1"/>
  <c r="EK1429" i="68" s="1"/>
  <c r="CX1400" i="68"/>
  <c r="FS1401" i="68" s="1"/>
  <c r="CX1401" i="68"/>
  <c r="CX1397" i="68"/>
  <c r="CX1398" i="68"/>
  <c r="CX1394" i="68"/>
  <c r="CX1396" i="68"/>
  <c r="CX1399" i="68"/>
  <c r="BJ1398" i="68"/>
  <c r="EE1399" i="68" s="1"/>
  <c r="EE1430" i="68" s="1"/>
  <c r="BJ1399" i="68"/>
  <c r="BJ1400" i="68"/>
  <c r="EE1401" i="68" s="1"/>
  <c r="EE1432" i="68" s="1"/>
  <c r="BJ1396" i="68"/>
  <c r="EE1397" i="68" s="1"/>
  <c r="EE1428" i="68" s="1"/>
  <c r="BJ1397" i="68"/>
  <c r="BJ1401" i="68"/>
  <c r="BJ1394" i="68"/>
  <c r="EO1413" i="68"/>
  <c r="EO1407" i="68"/>
  <c r="EO1426" i="68" s="1"/>
  <c r="EO1410" i="68"/>
  <c r="EO1406" i="68"/>
  <c r="EO1425" i="68" s="1"/>
  <c r="EO1409" i="68"/>
  <c r="EO1428" i="68" s="1"/>
  <c r="EO1412" i="68"/>
  <c r="EO1408" i="68"/>
  <c r="EO1427" i="68" s="1"/>
  <c r="EO1411" i="68"/>
  <c r="EX1409" i="68"/>
  <c r="EX1428" i="68" s="1"/>
  <c r="EX1410" i="68"/>
  <c r="EX1429" i="68" s="1"/>
  <c r="EX1411" i="68"/>
  <c r="EX1412" i="68"/>
  <c r="EX1407" i="68"/>
  <c r="EX1426" i="68" s="1"/>
  <c r="EX1408" i="68"/>
  <c r="EX1427" i="68" s="1"/>
  <c r="EX1413" i="68"/>
  <c r="EX1406" i="68"/>
  <c r="EX1425" i="68" s="1"/>
  <c r="DU1412" i="68"/>
  <c r="DU1413" i="68"/>
  <c r="DU1406" i="68"/>
  <c r="DU1425" i="68" s="1"/>
  <c r="DU1407" i="68"/>
  <c r="DU1426" i="68" s="1"/>
  <c r="GV1426" i="68" s="1"/>
  <c r="DU1409" i="68"/>
  <c r="DU1410" i="68"/>
  <c r="DU1411" i="68"/>
  <c r="DU1408" i="68"/>
  <c r="GL1412" i="68"/>
  <c r="GV1428" i="68"/>
  <c r="GV1409" i="68"/>
  <c r="GV1411" i="68"/>
  <c r="GV1410" i="68"/>
  <c r="GV1412" i="68"/>
  <c r="GV1413" i="68"/>
  <c r="GV1397" i="68"/>
  <c r="GV1394" i="68"/>
  <c r="GV1395" i="68"/>
  <c r="GJ1413" i="68"/>
  <c r="GJ1432" i="68" s="1"/>
  <c r="GJ1412" i="68"/>
  <c r="GJ1431" i="68" s="1"/>
  <c r="GJ1411" i="68"/>
  <c r="GJ1430" i="68" s="1"/>
  <c r="GJ1409" i="68"/>
  <c r="GJ1428" i="68" s="1"/>
  <c r="GJ1406" i="68"/>
  <c r="GJ1425" i="68" s="1"/>
  <c r="GJ1407" i="68"/>
  <c r="GJ1426" i="68" s="1"/>
  <c r="GJ1408" i="68"/>
  <c r="GJ1427" i="68" s="1"/>
  <c r="GJ1410" i="68"/>
  <c r="GJ1429" i="68" s="1"/>
  <c r="CS1397" i="68"/>
  <c r="CS1398" i="68"/>
  <c r="CS1399" i="68"/>
  <c r="CS1400" i="68"/>
  <c r="FN1401" i="68" s="1"/>
  <c r="FN1432" i="68" s="1"/>
  <c r="CS1401" i="68"/>
  <c r="CS1396" i="68"/>
  <c r="CS1394" i="68"/>
  <c r="FN1413" i="68"/>
  <c r="FN1411" i="68"/>
  <c r="FN1430" i="68" s="1"/>
  <c r="FN1412" i="68"/>
  <c r="FN1408" i="68"/>
  <c r="FN1427" i="68" s="1"/>
  <c r="FN1407" i="68"/>
  <c r="FN1426" i="68" s="1"/>
  <c r="FN1409" i="68"/>
  <c r="FN1428" i="68" s="1"/>
  <c r="FN1406" i="68"/>
  <c r="FN1425" i="68" s="1"/>
  <c r="FN1410" i="68"/>
  <c r="FN1429" i="68" s="1"/>
  <c r="BC1397" i="68"/>
  <c r="BQ1401" i="68"/>
  <c r="EL1401" i="68" s="1"/>
  <c r="EL1432" i="68" s="1"/>
  <c r="GX1411" i="68"/>
  <c r="DJ1400" i="68"/>
  <c r="DJ1401" i="68"/>
  <c r="DJ1397" i="68"/>
  <c r="DJ1394" i="68"/>
  <c r="DJ1398" i="68"/>
  <c r="DJ1396" i="68"/>
  <c r="DJ1399" i="68"/>
  <c r="GH1412" i="68"/>
  <c r="GH1431" i="68" s="1"/>
  <c r="DC1396" i="68"/>
  <c r="DB1394" i="68"/>
  <c r="DB1396" i="68"/>
  <c r="DB1401" i="68"/>
  <c r="DB1399" i="68"/>
  <c r="DB1397" i="68"/>
  <c r="DB1398" i="68"/>
  <c r="DB1400" i="68"/>
  <c r="FW1401" i="68" s="1"/>
  <c r="FW1432" i="68" s="1"/>
  <c r="EI1412" i="68"/>
  <c r="EI1413" i="68"/>
  <c r="EI1406" i="68"/>
  <c r="EI1425" i="68" s="1"/>
  <c r="EI1407" i="68"/>
  <c r="EI1426" i="68" s="1"/>
  <c r="EI1408" i="68"/>
  <c r="EI1427" i="68" s="1"/>
  <c r="EI1409" i="68"/>
  <c r="EI1410" i="68"/>
  <c r="EI1411" i="68"/>
  <c r="BG1401" i="68"/>
  <c r="BM1399" i="68"/>
  <c r="BM1400" i="68"/>
  <c r="BM1401" i="68"/>
  <c r="BM1398" i="68"/>
  <c r="BM1394" i="68"/>
  <c r="BM1396" i="68"/>
  <c r="EH1397" i="68" s="1"/>
  <c r="BM1397" i="68"/>
  <c r="EH1398" i="68" s="1"/>
  <c r="EH1429" i="68" s="1"/>
  <c r="FL1413" i="68"/>
  <c r="FL1411" i="68"/>
  <c r="FL1430" i="68" s="1"/>
  <c r="FL1409" i="68"/>
  <c r="FL1428" i="68" s="1"/>
  <c r="FL1408" i="68"/>
  <c r="FL1427" i="68" s="1"/>
  <c r="FL1407" i="68"/>
  <c r="FL1426" i="68" s="1"/>
  <c r="FL1406" i="68"/>
  <c r="FL1425" i="68" s="1"/>
  <c r="FL1412" i="68"/>
  <c r="FL1410" i="68"/>
  <c r="FL1429" i="68" s="1"/>
  <c r="EQ1413" i="68"/>
  <c r="EQ1408" i="68"/>
  <c r="EQ1427" i="68" s="1"/>
  <c r="EQ1409" i="68"/>
  <c r="EQ1428" i="68" s="1"/>
  <c r="EQ1410" i="68"/>
  <c r="EQ1407" i="68"/>
  <c r="EQ1426" i="68" s="1"/>
  <c r="EQ1411" i="68"/>
  <c r="EQ1412" i="68"/>
  <c r="EQ1406" i="68"/>
  <c r="EQ1425" i="68" s="1"/>
  <c r="DW1412" i="68"/>
  <c r="DW1413" i="68"/>
  <c r="DW1406" i="68"/>
  <c r="DW1425" i="68" s="1"/>
  <c r="DW1407" i="68"/>
  <c r="DW1426" i="68" s="1"/>
  <c r="DW1408" i="68"/>
  <c r="DW1409" i="68"/>
  <c r="DW1410" i="68"/>
  <c r="DW1411" i="68"/>
  <c r="BA1399" i="68"/>
  <c r="BA1400" i="68"/>
  <c r="DV1401" i="68" s="1"/>
  <c r="BA1401" i="68"/>
  <c r="BA1398" i="68"/>
  <c r="BA1394" i="68"/>
  <c r="BA1396" i="68"/>
  <c r="BA1397" i="68"/>
  <c r="DV1398" i="68" s="1"/>
  <c r="DV1429" i="68" s="1"/>
  <c r="EZ1411" i="68"/>
  <c r="EZ1412" i="68"/>
  <c r="EZ1409" i="68"/>
  <c r="EZ1428" i="68" s="1"/>
  <c r="EZ1410" i="68"/>
  <c r="EZ1429" i="68" s="1"/>
  <c r="EZ1406" i="68"/>
  <c r="EZ1425" i="68" s="1"/>
  <c r="EZ1407" i="68"/>
  <c r="EZ1426" i="68" s="1"/>
  <c r="EZ1408" i="68"/>
  <c r="EZ1427" i="68" s="1"/>
  <c r="EZ1413" i="68"/>
  <c r="BC1398" i="68"/>
  <c r="DX1399" i="68" s="1"/>
  <c r="DX1430" i="68" s="1"/>
  <c r="BZ1394" i="68"/>
  <c r="ES1412" i="68"/>
  <c r="CV1399" i="68"/>
  <c r="CV1400" i="68"/>
  <c r="FQ1401" i="68" s="1"/>
  <c r="FQ1432" i="68" s="1"/>
  <c r="CV1401" i="68"/>
  <c r="CV1398" i="68"/>
  <c r="CV1397" i="68"/>
  <c r="CV1394" i="68"/>
  <c r="CV1396" i="68"/>
  <c r="EG1412" i="68"/>
  <c r="DM1397" i="68"/>
  <c r="BR1400" i="68"/>
  <c r="BP1396" i="68"/>
  <c r="CC1394" i="68"/>
  <c r="AT1389" i="68"/>
  <c r="AX1389" i="68" s="1"/>
  <c r="V1389" i="68"/>
  <c r="FY1412" i="68"/>
  <c r="FY1431" i="68" s="1"/>
  <c r="FY1411" i="68"/>
  <c r="FY1430" i="68" s="1"/>
  <c r="FY1413" i="68"/>
  <c r="FY1407" i="68"/>
  <c r="FY1426" i="68" s="1"/>
  <c r="FY1410" i="68"/>
  <c r="FY1429" i="68" s="1"/>
  <c r="FY1409" i="68"/>
  <c r="FY1428" i="68" s="1"/>
  <c r="FY1408" i="68"/>
  <c r="FY1427" i="68" s="1"/>
  <c r="FY1406" i="68"/>
  <c r="FY1425" i="68" s="1"/>
  <c r="GX1397" i="68"/>
  <c r="ED1412" i="68"/>
  <c r="ED1408" i="68"/>
  <c r="ED1427" i="68" s="1"/>
  <c r="ED1411" i="68"/>
  <c r="ED1410" i="68"/>
  <c r="ED1409" i="68"/>
  <c r="ED1407" i="68"/>
  <c r="ED1426" i="68" s="1"/>
  <c r="ED1406" i="68"/>
  <c r="ED1425" i="68" s="1"/>
  <c r="ED1413" i="68"/>
  <c r="GW1412" i="68"/>
  <c r="CL1400" i="68"/>
  <c r="FG1401" i="68" s="1"/>
  <c r="FG1432" i="68" s="1"/>
  <c r="CL1401" i="68"/>
  <c r="CL1399" i="68"/>
  <c r="FG1400" i="68" s="1"/>
  <c r="FG1431" i="68" s="1"/>
  <c r="CL1394" i="68"/>
  <c r="CL1398" i="68"/>
  <c r="CL1396" i="68"/>
  <c r="CL1397" i="68"/>
  <c r="GH1407" i="68"/>
  <c r="GH1426" i="68" s="1"/>
  <c r="BH1398" i="68"/>
  <c r="BH1399" i="68"/>
  <c r="BH1396" i="68"/>
  <c r="EC1397" i="68" s="1"/>
  <c r="BH1397" i="68"/>
  <c r="EC1398" i="68" s="1"/>
  <c r="BH1401" i="68"/>
  <c r="BH1400" i="68"/>
  <c r="EC1401" i="68" s="1"/>
  <c r="EC1432" i="68" s="1"/>
  <c r="BH1394" i="68"/>
  <c r="BG1400" i="68"/>
  <c r="EB1401" i="68" s="1"/>
  <c r="EB1432" i="68" s="1"/>
  <c r="CA1397" i="68"/>
  <c r="EV1398" i="68" s="1"/>
  <c r="FA1411" i="68"/>
  <c r="FA1412" i="68"/>
  <c r="FA1407" i="68"/>
  <c r="FA1426" i="68" s="1"/>
  <c r="FA1413" i="68"/>
  <c r="FA1410" i="68"/>
  <c r="FA1429" i="68" s="1"/>
  <c r="FA1406" i="68"/>
  <c r="FA1425" i="68" s="1"/>
  <c r="FA1408" i="68"/>
  <c r="FA1427" i="68" s="1"/>
  <c r="FA1409" i="68"/>
  <c r="FA1428" i="68" s="1"/>
  <c r="GL1409" i="68"/>
  <c r="HL1409" i="68"/>
  <c r="BE1394" i="68"/>
  <c r="DI1399" i="68"/>
  <c r="DI1400" i="68"/>
  <c r="DI1401" i="68"/>
  <c r="DI1398" i="68"/>
  <c r="DI1397" i="68"/>
  <c r="DI1394" i="68"/>
  <c r="DI1396" i="68"/>
  <c r="EP1413" i="68"/>
  <c r="EP1408" i="68"/>
  <c r="EP1427" i="68" s="1"/>
  <c r="EP1412" i="68"/>
  <c r="EP1411" i="68"/>
  <c r="EP1406" i="68"/>
  <c r="EP1425" i="68" s="1"/>
  <c r="EP1409" i="68"/>
  <c r="EP1428" i="68" s="1"/>
  <c r="EP1407" i="68"/>
  <c r="EP1426" i="68" s="1"/>
  <c r="EP1410" i="68"/>
  <c r="BC1401" i="68"/>
  <c r="BZ1399" i="68"/>
  <c r="DN1394" i="68"/>
  <c r="BB1394" i="68"/>
  <c r="DM1400" i="68"/>
  <c r="BR1399" i="68"/>
  <c r="EM1400" i="68" s="1"/>
  <c r="EM1431" i="68" s="1"/>
  <c r="BP1399" i="68"/>
  <c r="EK1400" i="68" s="1"/>
  <c r="BT1398" i="68"/>
  <c r="BT1399" i="68"/>
  <c r="BT1401" i="68"/>
  <c r="BT1396" i="68"/>
  <c r="BT1397" i="68"/>
  <c r="EO1398" i="68" s="1"/>
  <c r="EO1429" i="68" s="1"/>
  <c r="BT1400" i="68"/>
  <c r="BT1394" i="68"/>
  <c r="FJ1401" i="68"/>
  <c r="CU1398" i="68"/>
  <c r="CU1399" i="68"/>
  <c r="FP1400" i="68" s="1"/>
  <c r="FP1431" i="68" s="1"/>
  <c r="CU1400" i="68"/>
  <c r="FP1401" i="68" s="1"/>
  <c r="FP1432" i="68" s="1"/>
  <c r="CU1401" i="68"/>
  <c r="CU1397" i="68"/>
  <c r="CU1396" i="68"/>
  <c r="CU1394" i="68"/>
  <c r="FZ1412" i="68"/>
  <c r="FZ1431" i="68" s="1"/>
  <c r="FZ1411" i="68"/>
  <c r="FZ1430" i="68" s="1"/>
  <c r="FZ1413" i="68"/>
  <c r="FZ1408" i="68"/>
  <c r="FZ1427" i="68" s="1"/>
  <c r="FZ1409" i="68"/>
  <c r="FZ1428" i="68" s="1"/>
  <c r="FZ1410" i="68"/>
  <c r="FZ1429" i="68" s="1"/>
  <c r="FZ1406" i="68"/>
  <c r="FZ1425" i="68" s="1"/>
  <c r="FZ1407" i="68"/>
  <c r="FZ1426" i="68" s="1"/>
  <c r="GY1428" i="68"/>
  <c r="GY1413" i="68"/>
  <c r="GY1407" i="68"/>
  <c r="GY1411" i="68"/>
  <c r="GY1410" i="68"/>
  <c r="GY1397" i="68"/>
  <c r="GY1412" i="68"/>
  <c r="GY1409" i="68"/>
  <c r="GY1395" i="68"/>
  <c r="GY1394" i="68"/>
  <c r="EK1413" i="68"/>
  <c r="EK1408" i="68"/>
  <c r="EK1427" i="68" s="1"/>
  <c r="EK1409" i="68"/>
  <c r="EK1410" i="68"/>
  <c r="EK1412" i="68"/>
  <c r="EK1411" i="68"/>
  <c r="EK1406" i="68"/>
  <c r="EK1425" i="68" s="1"/>
  <c r="EK1407" i="68"/>
  <c r="EK1426" i="68" s="1"/>
  <c r="BO1397" i="68"/>
  <c r="EJ1398" i="68" s="1"/>
  <c r="EJ1429" i="68" s="1"/>
  <c r="BG1394" i="68"/>
  <c r="BQ1397" i="68"/>
  <c r="EL1398" i="68" s="1"/>
  <c r="EL1429" i="68" s="1"/>
  <c r="BZ1398" i="68"/>
  <c r="EU1399" i="68" s="1"/>
  <c r="BE1397" i="68"/>
  <c r="DZ1398" i="68" s="1"/>
  <c r="DZ1429" i="68" s="1"/>
  <c r="BC1396" i="68"/>
  <c r="DX1397" i="68" s="1"/>
  <c r="DX1428" i="68" s="1"/>
  <c r="GW1410" i="68"/>
  <c r="GH1411" i="68"/>
  <c r="GH1430" i="68" s="1"/>
  <c r="DC1401" i="68"/>
  <c r="FM1413" i="68"/>
  <c r="FM1411" i="68"/>
  <c r="FM1430" i="68" s="1"/>
  <c r="FM1407" i="68"/>
  <c r="FM1426" i="68" s="1"/>
  <c r="FM1412" i="68"/>
  <c r="FM1410" i="68"/>
  <c r="FM1429" i="68" s="1"/>
  <c r="FM1408" i="68"/>
  <c r="FM1427" i="68" s="1"/>
  <c r="FM1409" i="68"/>
  <c r="FM1428" i="68" s="1"/>
  <c r="FM1406" i="68"/>
  <c r="FM1425" i="68" s="1"/>
  <c r="BG1399" i="68"/>
  <c r="EB1400" i="68" s="1"/>
  <c r="EB1431" i="68" s="1"/>
  <c r="CF1398" i="68"/>
  <c r="FA1399" i="68" s="1"/>
  <c r="FA1430" i="68" s="1"/>
  <c r="CF1399" i="68"/>
  <c r="CF1400" i="68"/>
  <c r="FA1401" i="68" s="1"/>
  <c r="FA1432" i="68" s="1"/>
  <c r="CF1396" i="68"/>
  <c r="CF1397" i="68"/>
  <c r="CF1394" i="68"/>
  <c r="CF1401" i="68"/>
  <c r="GE1411" i="68"/>
  <c r="GE1430" i="68" s="1"/>
  <c r="GE1412" i="68"/>
  <c r="GE1431" i="68" s="1"/>
  <c r="GE1413" i="68"/>
  <c r="GE1432" i="68" s="1"/>
  <c r="GE1406" i="68"/>
  <c r="GE1425" i="68" s="1"/>
  <c r="GE1407" i="68"/>
  <c r="GE1426" i="68" s="1"/>
  <c r="GE1408" i="68"/>
  <c r="GE1427" i="68" s="1"/>
  <c r="GE1409" i="68"/>
  <c r="GE1428" i="68" s="1"/>
  <c r="GE1410" i="68"/>
  <c r="GE1429" i="68" s="1"/>
  <c r="BE1400" i="68"/>
  <c r="DZ1401" i="68" s="1"/>
  <c r="BC1400" i="68"/>
  <c r="DX1401" i="68" s="1"/>
  <c r="DX1432" i="68" s="1"/>
  <c r="BZ1401" i="68"/>
  <c r="CP1397" i="68"/>
  <c r="BB1401" i="68"/>
  <c r="EC1412" i="68"/>
  <c r="EC1407" i="68"/>
  <c r="EC1426" i="68" s="1"/>
  <c r="EC1413" i="68"/>
  <c r="EC1410" i="68"/>
  <c r="EC1411" i="68"/>
  <c r="EC1408" i="68"/>
  <c r="EC1409" i="68"/>
  <c r="EC1406" i="68"/>
  <c r="EC1425" i="68" s="1"/>
  <c r="DM1399" i="68"/>
  <c r="BR1396" i="68"/>
  <c r="EM1397" i="68" s="1"/>
  <c r="FI1413" i="68"/>
  <c r="FI1412" i="68"/>
  <c r="FI1408" i="68"/>
  <c r="FI1427" i="68" s="1"/>
  <c r="FI1409" i="68"/>
  <c r="FI1428" i="68" s="1"/>
  <c r="FI1410" i="68"/>
  <c r="FI1429" i="68" s="1"/>
  <c r="FI1411" i="68"/>
  <c r="FI1430" i="68" s="1"/>
  <c r="FI1406" i="68"/>
  <c r="FI1425" i="68" s="1"/>
  <c r="FI1407" i="68"/>
  <c r="FI1426" i="68" s="1"/>
  <c r="CC1399" i="68"/>
  <c r="EX1400" i="68" s="1"/>
  <c r="EX1431" i="68" s="1"/>
  <c r="DS1431" i="68"/>
  <c r="GO1400" i="68"/>
  <c r="GZ1400" i="68" s="1"/>
  <c r="GL1400" i="68"/>
  <c r="BN1400" i="68"/>
  <c r="BN1401" i="68"/>
  <c r="BN1398" i="68"/>
  <c r="BN1394" i="68"/>
  <c r="BN1396" i="68"/>
  <c r="EI1397" i="68" s="1"/>
  <c r="EI1428" i="68" s="1"/>
  <c r="BN1397" i="68"/>
  <c r="EI1398" i="68" s="1"/>
  <c r="BN1399" i="68"/>
  <c r="EI1400" i="68" s="1"/>
  <c r="EI1431" i="68" s="1"/>
  <c r="EV1399" i="68"/>
  <c r="BS1398" i="68"/>
  <c r="BS1399" i="68"/>
  <c r="EN1400" i="68" s="1"/>
  <c r="EN1431" i="68" s="1"/>
  <c r="BS1400" i="68"/>
  <c r="EN1401" i="68" s="1"/>
  <c r="EN1432" i="68" s="1"/>
  <c r="BS1401" i="68"/>
  <c r="BS1396" i="68"/>
  <c r="BS1397" i="68"/>
  <c r="BS1394" i="68"/>
  <c r="CK1399" i="68"/>
  <c r="FF1400" i="68" s="1"/>
  <c r="CK1400" i="68"/>
  <c r="CK1401" i="68"/>
  <c r="CK1398" i="68"/>
  <c r="CK1394" i="68"/>
  <c r="CK1396" i="68"/>
  <c r="CK1397" i="68"/>
  <c r="CI1398" i="68"/>
  <c r="FD1399" i="68" s="1"/>
  <c r="CI1399" i="68"/>
  <c r="CI1400" i="68"/>
  <c r="FD1401" i="68" s="1"/>
  <c r="CI1401" i="68"/>
  <c r="CI1397" i="68"/>
  <c r="CI1396" i="68"/>
  <c r="CI1394" i="68"/>
  <c r="ET1412" i="68"/>
  <c r="ET1413" i="68"/>
  <c r="ET1407" i="68"/>
  <c r="ET1426" i="68" s="1"/>
  <c r="ET1408" i="68"/>
  <c r="ET1427" i="68" s="1"/>
  <c r="ET1410" i="68"/>
  <c r="ET1411" i="68"/>
  <c r="ET1409" i="68"/>
  <c r="ET1428" i="68" s="1"/>
  <c r="ET1406" i="68"/>
  <c r="ET1425" i="68" s="1"/>
  <c r="GO1425" i="68"/>
  <c r="EU1411" i="68"/>
  <c r="EU1412" i="68"/>
  <c r="EU1413" i="68"/>
  <c r="EU1406" i="68"/>
  <c r="EU1425" i="68" s="1"/>
  <c r="EU1407" i="68"/>
  <c r="EU1426" i="68" s="1"/>
  <c r="EU1408" i="68"/>
  <c r="EU1427" i="68" s="1"/>
  <c r="EU1409" i="68"/>
  <c r="EU1428" i="68" s="1"/>
  <c r="EU1410" i="68"/>
  <c r="FO1407" i="68"/>
  <c r="FO1426" i="68" s="1"/>
  <c r="FO1412" i="68"/>
  <c r="FO1408" i="68"/>
  <c r="FO1427" i="68" s="1"/>
  <c r="FO1409" i="68"/>
  <c r="FO1428" i="68" s="1"/>
  <c r="FO1410" i="68"/>
  <c r="FO1429" i="68" s="1"/>
  <c r="FO1406" i="68"/>
  <c r="FO1425" i="68" s="1"/>
  <c r="FO1413" i="68"/>
  <c r="FO1411" i="68"/>
  <c r="FO1430" i="68" s="1"/>
  <c r="GX1409" i="68"/>
  <c r="CW1399" i="68"/>
  <c r="CW1400" i="68"/>
  <c r="CW1401" i="68"/>
  <c r="CW1398" i="68"/>
  <c r="CW1397" i="68"/>
  <c r="CW1394" i="68"/>
  <c r="CW1396" i="68"/>
  <c r="GW1395" i="68"/>
  <c r="GW1411" i="68"/>
  <c r="BO1394" i="68"/>
  <c r="GH1413" i="68"/>
  <c r="GH1432" i="68" s="1"/>
  <c r="DC1400" i="68"/>
  <c r="FX1401" i="68" s="1"/>
  <c r="FX1432" i="68" s="1"/>
  <c r="CR1398" i="68"/>
  <c r="CR1399" i="68"/>
  <c r="CR1396" i="68"/>
  <c r="CR1397" i="68"/>
  <c r="CR1401" i="68"/>
  <c r="CR1394" i="68"/>
  <c r="CR1400" i="68"/>
  <c r="FM1401" i="68" s="1"/>
  <c r="FM1432" i="68" s="1"/>
  <c r="DY1413" i="68"/>
  <c r="DY1408" i="68"/>
  <c r="DY1409" i="68"/>
  <c r="DY1410" i="68"/>
  <c r="DY1411" i="68"/>
  <c r="DY1406" i="68"/>
  <c r="DY1425" i="68" s="1"/>
  <c r="DY1412" i="68"/>
  <c r="DY1407" i="68"/>
  <c r="DY1426" i="68" s="1"/>
  <c r="CQ1394" i="68"/>
  <c r="BG1398" i="68"/>
  <c r="EB1399" i="68" s="1"/>
  <c r="EB1430" i="68" s="1"/>
  <c r="ER1413" i="68"/>
  <c r="ER1408" i="68"/>
  <c r="ER1427" i="68" s="1"/>
  <c r="ER1409" i="68"/>
  <c r="ER1428" i="68" s="1"/>
  <c r="ER1410" i="68"/>
  <c r="ER1412" i="68"/>
  <c r="ER1411" i="68"/>
  <c r="ER1406" i="68"/>
  <c r="ER1425" i="68" s="1"/>
  <c r="ER1407" i="68"/>
  <c r="ER1426" i="68" s="1"/>
  <c r="FB1412" i="68"/>
  <c r="FB1413" i="68"/>
  <c r="FB1408" i="68"/>
  <c r="FB1427" i="68" s="1"/>
  <c r="FB1410" i="68"/>
  <c r="FB1429" i="68" s="1"/>
  <c r="FB1406" i="68"/>
  <c r="FB1425" i="68" s="1"/>
  <c r="FB1409" i="68"/>
  <c r="FB1428" i="68" s="1"/>
  <c r="FB1411" i="68"/>
  <c r="FB1407" i="68"/>
  <c r="FB1426" i="68" s="1"/>
  <c r="CZ1401" i="68"/>
  <c r="CZ1398" i="68"/>
  <c r="CZ1394" i="68"/>
  <c r="CZ1396" i="68"/>
  <c r="CZ1400" i="68"/>
  <c r="FU1401" i="68" s="1"/>
  <c r="FU1432" i="68" s="1"/>
  <c r="CZ1397" i="68"/>
  <c r="CZ1399" i="68"/>
  <c r="BE1399" i="68"/>
  <c r="FT1412" i="68"/>
  <c r="FT1431" i="68" s="1"/>
  <c r="FT1413" i="68"/>
  <c r="FT1407" i="68"/>
  <c r="FT1426" i="68" s="1"/>
  <c r="FT1408" i="68"/>
  <c r="FT1427" i="68" s="1"/>
  <c r="FT1409" i="68"/>
  <c r="FT1428" i="68" s="1"/>
  <c r="FT1410" i="68"/>
  <c r="FT1429" i="68" s="1"/>
  <c r="FT1406" i="68"/>
  <c r="FT1425" i="68" s="1"/>
  <c r="FT1411" i="68"/>
  <c r="FT1430" i="68" s="1"/>
  <c r="CP1399" i="68"/>
  <c r="FK1400" i="68" s="1"/>
  <c r="FK1431" i="68" s="1"/>
  <c r="BZ1400" i="68"/>
  <c r="EU1401" i="68" s="1"/>
  <c r="CP1396" i="68"/>
  <c r="BB1400" i="68"/>
  <c r="DW1401" i="68" s="1"/>
  <c r="DW1432" i="68" s="1"/>
  <c r="DM1401" i="68"/>
  <c r="BR1401" i="68"/>
  <c r="BP1398" i="68"/>
  <c r="EK1399" i="68" s="1"/>
  <c r="EK1430" i="68" s="1"/>
  <c r="FS1411" i="68"/>
  <c r="FS1430" i="68" s="1"/>
  <c r="FS1412" i="68"/>
  <c r="FS1431" i="68" s="1"/>
  <c r="FS1413" i="68"/>
  <c r="FS1406" i="68"/>
  <c r="FS1425" i="68" s="1"/>
  <c r="FS1407" i="68"/>
  <c r="FS1426" i="68" s="1"/>
  <c r="FS1408" i="68"/>
  <c r="FS1427" i="68" s="1"/>
  <c r="FS1409" i="68"/>
  <c r="FS1428" i="68" s="1"/>
  <c r="FS1410" i="68"/>
  <c r="FS1429" i="68" s="1"/>
  <c r="CC1401" i="68"/>
  <c r="EX1401" i="68" s="1"/>
  <c r="EX1432" i="68" s="1"/>
  <c r="FD1412" i="68"/>
  <c r="FD1413" i="68"/>
  <c r="FD1408" i="68"/>
  <c r="FD1427" i="68" s="1"/>
  <c r="FD1409" i="68"/>
  <c r="FD1428" i="68" s="1"/>
  <c r="FD1410" i="68"/>
  <c r="FD1429" i="68" s="1"/>
  <c r="FD1406" i="68"/>
  <c r="FD1425" i="68" s="1"/>
  <c r="FD1407" i="68"/>
  <c r="FD1426" i="68" s="1"/>
  <c r="FD1411" i="68"/>
  <c r="GW1397" i="68"/>
  <c r="BY1399" i="68"/>
  <c r="BY1400" i="68"/>
  <c r="ET1401" i="68" s="1"/>
  <c r="BY1401" i="68"/>
  <c r="BY1398" i="68"/>
  <c r="ET1399" i="68" s="1"/>
  <c r="ET1430" i="68" s="1"/>
  <c r="BY1394" i="68"/>
  <c r="BY1396" i="68"/>
  <c r="BY1397" i="68"/>
  <c r="FF1412" i="68"/>
  <c r="FF1413" i="68"/>
  <c r="FF1407" i="68"/>
  <c r="FF1426" i="68" s="1"/>
  <c r="FF1408" i="68"/>
  <c r="FF1427" i="68" s="1"/>
  <c r="FF1409" i="68"/>
  <c r="FF1428" i="68" s="1"/>
  <c r="FF1410" i="68"/>
  <c r="FF1429" i="68" s="1"/>
  <c r="FF1411" i="68"/>
  <c r="FF1406" i="68"/>
  <c r="FF1425" i="68" s="1"/>
  <c r="EJ1412" i="68"/>
  <c r="EJ1413" i="68"/>
  <c r="EJ1407" i="68"/>
  <c r="EJ1426" i="68" s="1"/>
  <c r="EJ1408" i="68"/>
  <c r="EJ1427" i="68" s="1"/>
  <c r="EJ1409" i="68"/>
  <c r="EJ1410" i="68"/>
  <c r="EJ1411" i="68"/>
  <c r="EJ1406" i="68"/>
  <c r="EJ1425" i="68" s="1"/>
  <c r="DD1397" i="68"/>
  <c r="DD1398" i="68"/>
  <c r="DD1399" i="68"/>
  <c r="DD1396" i="68"/>
  <c r="DD1401" i="68"/>
  <c r="DD1400" i="68"/>
  <c r="DD1394" i="68"/>
  <c r="DO1401" i="68"/>
  <c r="DK1400" i="68"/>
  <c r="DK1401" i="68"/>
  <c r="DK1398" i="68"/>
  <c r="DK1399" i="68"/>
  <c r="DK1397" i="68"/>
  <c r="DK1394" i="68"/>
  <c r="DK1396" i="68"/>
  <c r="GW1409" i="68"/>
  <c r="BO1399" i="68"/>
  <c r="EJ1400" i="68" s="1"/>
  <c r="GH1410" i="68"/>
  <c r="GH1429" i="68" s="1"/>
  <c r="DC1399" i="68"/>
  <c r="FC1412" i="68"/>
  <c r="FC1407" i="68"/>
  <c r="FC1426" i="68" s="1"/>
  <c r="FC1413" i="68"/>
  <c r="FC1408" i="68"/>
  <c r="FC1427" i="68" s="1"/>
  <c r="FC1409" i="68"/>
  <c r="FC1428" i="68" s="1"/>
  <c r="FC1410" i="68"/>
  <c r="FC1429" i="68" s="1"/>
  <c r="FC1411" i="68"/>
  <c r="FC1406" i="68"/>
  <c r="FC1425" i="68" s="1"/>
  <c r="CQ1396" i="68"/>
  <c r="FV1409" i="68"/>
  <c r="FV1428" i="68" s="1"/>
  <c r="FV1410" i="68"/>
  <c r="FV1429" i="68" s="1"/>
  <c r="FV1412" i="68"/>
  <c r="FV1431" i="68" s="1"/>
  <c r="FV1411" i="68"/>
  <c r="FV1430" i="68" s="1"/>
  <c r="FV1407" i="68"/>
  <c r="FV1426" i="68" s="1"/>
  <c r="FV1408" i="68"/>
  <c r="FV1427" i="68" s="1"/>
  <c r="FV1406" i="68"/>
  <c r="FV1425" i="68" s="1"/>
  <c r="FV1413" i="68"/>
  <c r="CB1401" i="68"/>
  <c r="CB1394" i="68"/>
  <c r="CB1399" i="68"/>
  <c r="EW1400" i="68" s="1"/>
  <c r="CB1400" i="68"/>
  <c r="EW1401" i="68" s="1"/>
  <c r="CB1396" i="68"/>
  <c r="CB1397" i="68"/>
  <c r="EW1398" i="68" s="1"/>
  <c r="EW1429" i="68" s="1"/>
  <c r="CB1398" i="68"/>
  <c r="EW1399" i="68" s="1"/>
  <c r="BV1398" i="68"/>
  <c r="EQ1399" i="68" s="1"/>
  <c r="BV1399" i="68"/>
  <c r="BV1400" i="68"/>
  <c r="EQ1401" i="68" s="1"/>
  <c r="EQ1432" i="68" s="1"/>
  <c r="BV1396" i="68"/>
  <c r="BV1401" i="68"/>
  <c r="BV1397" i="68"/>
  <c r="BV1394" i="68"/>
  <c r="CY1400" i="68"/>
  <c r="FT1401" i="68" s="1"/>
  <c r="CY1401" i="68"/>
  <c r="CY1398" i="68"/>
  <c r="CY1399" i="68"/>
  <c r="CY1394" i="68"/>
  <c r="CY1397" i="68"/>
  <c r="CY1396" i="68"/>
  <c r="BE1401" i="68"/>
  <c r="EF1412" i="68"/>
  <c r="EF1408" i="68"/>
  <c r="EF1427" i="68" s="1"/>
  <c r="EF1409" i="68"/>
  <c r="EF1413" i="68"/>
  <c r="EF1410" i="68"/>
  <c r="EF1411" i="68"/>
  <c r="EF1407" i="68"/>
  <c r="EF1426" i="68" s="1"/>
  <c r="EF1406" i="68"/>
  <c r="EF1425" i="68" s="1"/>
  <c r="BD1401" i="68"/>
  <c r="BD1394" i="68"/>
  <c r="BD1396" i="68"/>
  <c r="BD1398" i="68"/>
  <c r="BD1397" i="68"/>
  <c r="DY1398" i="68" s="1"/>
  <c r="DY1429" i="68" s="1"/>
  <c r="BD1400" i="68"/>
  <c r="BD1399" i="68"/>
  <c r="DY1400" i="68" s="1"/>
  <c r="DY1431" i="68" s="1"/>
  <c r="CP1398" i="68"/>
  <c r="GK1412" i="68"/>
  <c r="GK1431" i="68" s="1"/>
  <c r="GK1411" i="68"/>
  <c r="GK1430" i="68" s="1"/>
  <c r="GK1407" i="68"/>
  <c r="GK1426" i="68" s="1"/>
  <c r="GK1410" i="68"/>
  <c r="GK1429" i="68" s="1"/>
  <c r="GK1409" i="68"/>
  <c r="GK1428" i="68" s="1"/>
  <c r="GK1406" i="68"/>
  <c r="GK1425" i="68" s="1"/>
  <c r="GK1413" i="68"/>
  <c r="GK1432" i="68" s="1"/>
  <c r="GK1408" i="68"/>
  <c r="GK1427" i="68" s="1"/>
  <c r="EW1413" i="68"/>
  <c r="EW1408" i="68"/>
  <c r="EW1427" i="68" s="1"/>
  <c r="EW1409" i="68"/>
  <c r="EW1428" i="68" s="1"/>
  <c r="EW1410" i="68"/>
  <c r="EW1411" i="68"/>
  <c r="EW1412" i="68"/>
  <c r="EW1406" i="68"/>
  <c r="EW1425" i="68" s="1"/>
  <c r="EW1407" i="68"/>
  <c r="EW1426" i="68" s="1"/>
  <c r="CO1396" i="68"/>
  <c r="BP1394" i="68"/>
  <c r="AZ1399" i="68"/>
  <c r="DU1400" i="68" s="1"/>
  <c r="DU1431" i="68" s="1"/>
  <c r="AZ1400" i="68"/>
  <c r="AZ1401" i="68"/>
  <c r="AZ1397" i="68"/>
  <c r="AZ1394" i="68"/>
  <c r="AZ1398" i="68"/>
  <c r="DU1399" i="68" s="1"/>
  <c r="DU1430" i="68" s="1"/>
  <c r="AZ1396" i="68"/>
  <c r="DU1397" i="68" s="1"/>
  <c r="DU1428" i="68" s="1"/>
  <c r="EL1399" i="68"/>
  <c r="EL1430" i="68" s="1"/>
  <c r="FL1400" i="68"/>
  <c r="FL1431" i="68" s="1"/>
  <c r="GR1411" i="68"/>
  <c r="GR1412" i="68"/>
  <c r="GR1413" i="68"/>
  <c r="GR1409" i="68"/>
  <c r="GR1410" i="68"/>
  <c r="GR1428" i="68"/>
  <c r="GR1397" i="68"/>
  <c r="GR1394" i="68"/>
  <c r="GR1395" i="68"/>
  <c r="HF1411" i="68"/>
  <c r="HE1411" i="68"/>
  <c r="HD1411" i="68"/>
  <c r="HC1411" i="68"/>
  <c r="HK1411" i="68"/>
  <c r="HJ1411" i="68"/>
  <c r="HI1411" i="68"/>
  <c r="HH1411" i="68"/>
  <c r="HG1411" i="68"/>
  <c r="HB1411" i="68"/>
  <c r="DS1429" i="68"/>
  <c r="GO1398" i="68"/>
  <c r="GZ1398" i="68" s="1"/>
  <c r="GL1398" i="68"/>
  <c r="EV1412" i="68"/>
  <c r="EV1413" i="68"/>
  <c r="EV1407" i="68"/>
  <c r="EV1426" i="68" s="1"/>
  <c r="EV1408" i="68"/>
  <c r="EV1427" i="68" s="1"/>
  <c r="EV1409" i="68"/>
  <c r="EV1428" i="68" s="1"/>
  <c r="EV1410" i="68"/>
  <c r="EV1411" i="68"/>
  <c r="EV1406" i="68"/>
  <c r="EV1425" i="68" s="1"/>
  <c r="GO1428" i="68"/>
  <c r="GZ1428" i="68" s="1"/>
  <c r="GL1428" i="68"/>
  <c r="DL1401" i="68"/>
  <c r="DL1397" i="68"/>
  <c r="DL1394" i="68"/>
  <c r="DL1399" i="68"/>
  <c r="DL1396" i="68"/>
  <c r="DL1400" i="68"/>
  <c r="DL1398" i="68"/>
  <c r="DO1400" i="68"/>
  <c r="GX1395" i="68"/>
  <c r="GX1413" i="68"/>
  <c r="CM1400" i="68"/>
  <c r="CM1401" i="68"/>
  <c r="CM1398" i="68"/>
  <c r="CM1399" i="68"/>
  <c r="FH1400" i="68" s="1"/>
  <c r="FH1431" i="68" s="1"/>
  <c r="CM1394" i="68"/>
  <c r="CM1396" i="68"/>
  <c r="CM1397" i="68"/>
  <c r="FH1412" i="68"/>
  <c r="FH1413" i="68"/>
  <c r="FH1407" i="68"/>
  <c r="FH1426" i="68" s="1"/>
  <c r="FH1408" i="68"/>
  <c r="FH1427" i="68" s="1"/>
  <c r="FH1409" i="68"/>
  <c r="FH1428" i="68" s="1"/>
  <c r="FH1410" i="68"/>
  <c r="FH1429" i="68" s="1"/>
  <c r="FH1411" i="68"/>
  <c r="FH1430" i="68" s="1"/>
  <c r="FH1406" i="68"/>
  <c r="FH1425" i="68" s="1"/>
  <c r="GW1394" i="68"/>
  <c r="BO1398" i="68"/>
  <c r="GH1409" i="68"/>
  <c r="GH1428" i="68" s="1"/>
  <c r="DC1398" i="68"/>
  <c r="CH1398" i="68"/>
  <c r="FC1399" i="68" s="1"/>
  <c r="FC1430" i="68" s="1"/>
  <c r="CH1399" i="68"/>
  <c r="CH1400" i="68"/>
  <c r="FC1401" i="68" s="1"/>
  <c r="FC1432" i="68" s="1"/>
  <c r="CH1396" i="68"/>
  <c r="CH1397" i="68"/>
  <c r="CH1401" i="68"/>
  <c r="CH1394" i="68"/>
  <c r="GG1413" i="68"/>
  <c r="GG1432" i="68" s="1"/>
  <c r="GG1408" i="68"/>
  <c r="GG1427" i="68" s="1"/>
  <c r="GG1409" i="68"/>
  <c r="GG1428" i="68" s="1"/>
  <c r="GG1410" i="68"/>
  <c r="GG1429" i="68" s="1"/>
  <c r="GG1412" i="68"/>
  <c r="GG1431" i="68" s="1"/>
  <c r="GG1406" i="68"/>
  <c r="GG1425" i="68" s="1"/>
  <c r="GG1411" i="68"/>
  <c r="GG1430" i="68" s="1"/>
  <c r="GG1407" i="68"/>
  <c r="GG1426" i="68" s="1"/>
  <c r="BF1399" i="68"/>
  <c r="EA1400" i="68" s="1"/>
  <c r="EA1431" i="68" s="1"/>
  <c r="FJ1409" i="68"/>
  <c r="FJ1428" i="68" s="1"/>
  <c r="FJ1410" i="68"/>
  <c r="FJ1429" i="68" s="1"/>
  <c r="FJ1413" i="68"/>
  <c r="FJ1411" i="68"/>
  <c r="FJ1430" i="68" s="1"/>
  <c r="FJ1407" i="68"/>
  <c r="FJ1426" i="68" s="1"/>
  <c r="FJ1408" i="68"/>
  <c r="FJ1427" i="68" s="1"/>
  <c r="FJ1412" i="68"/>
  <c r="FJ1406" i="68"/>
  <c r="FJ1425" i="68" s="1"/>
  <c r="ES1408" i="68"/>
  <c r="ES1427" i="68" s="1"/>
  <c r="DN1397" i="68"/>
  <c r="DP1397" i="68"/>
  <c r="DP1398" i="68"/>
  <c r="DP1399" i="68"/>
  <c r="DP1401" i="68"/>
  <c r="DP1396" i="68"/>
  <c r="DP1400" i="68"/>
  <c r="DP1394" i="68"/>
  <c r="GA1411" i="68"/>
  <c r="GA1430" i="68" s="1"/>
  <c r="GA1413" i="68"/>
  <c r="GA1407" i="68"/>
  <c r="GA1426" i="68" s="1"/>
  <c r="GA1408" i="68"/>
  <c r="GA1427" i="68" s="1"/>
  <c r="GA1409" i="68"/>
  <c r="GA1428" i="68" s="1"/>
  <c r="GA1410" i="68"/>
  <c r="GA1429" i="68" s="1"/>
  <c r="GA1412" i="68"/>
  <c r="GA1431" i="68" s="1"/>
  <c r="GA1406" i="68"/>
  <c r="GA1425" i="68" s="1"/>
  <c r="EG1408" i="68"/>
  <c r="EG1427" i="68" s="1"/>
  <c r="CO1398" i="68"/>
  <c r="BR1398" i="68"/>
  <c r="BP1401" i="68"/>
  <c r="CD1401" i="68"/>
  <c r="CD1394" i="68"/>
  <c r="CD1399" i="68"/>
  <c r="CD1400" i="68"/>
  <c r="EY1401" i="68" s="1"/>
  <c r="EY1432" i="68" s="1"/>
  <c r="CD1396" i="68"/>
  <c r="CD1397" i="68"/>
  <c r="CD1398" i="68"/>
  <c r="EY1399" i="68" s="1"/>
  <c r="DH1399" i="68"/>
  <c r="DH1400" i="68"/>
  <c r="DH1401" i="68"/>
  <c r="DH1397" i="68"/>
  <c r="DH1394" i="68"/>
  <c r="DH1396" i="68"/>
  <c r="DH1398" i="68"/>
  <c r="DC1394" i="68"/>
  <c r="AX1316" i="68"/>
  <c r="BJ1310" i="68"/>
  <c r="DL1322" i="68"/>
  <c r="DL1320" i="68"/>
  <c r="DL1319" i="68"/>
  <c r="DL1317" i="68"/>
  <c r="DL1318" i="68"/>
  <c r="DL1321" i="68"/>
  <c r="FT1333" i="68"/>
  <c r="FT1352" i="68" s="1"/>
  <c r="FT1334" i="68"/>
  <c r="FT1328" i="68"/>
  <c r="FT1347" i="68" s="1"/>
  <c r="FT1330" i="68"/>
  <c r="FT1349" i="68" s="1"/>
  <c r="FT1331" i="68"/>
  <c r="FT1350" i="68" s="1"/>
  <c r="FT1327" i="68"/>
  <c r="FT1346" i="68" s="1"/>
  <c r="FT1329" i="68"/>
  <c r="FT1348" i="68" s="1"/>
  <c r="FT1332" i="68"/>
  <c r="FT1351" i="68" s="1"/>
  <c r="GO1349" i="68"/>
  <c r="GZ1349" i="68" s="1"/>
  <c r="GL1349" i="68"/>
  <c r="GU1316" i="68"/>
  <c r="GU1315" i="68"/>
  <c r="EM1333" i="68"/>
  <c r="EM1331" i="68"/>
  <c r="EM1334" i="68"/>
  <c r="EM1329" i="68"/>
  <c r="EM1348" i="68" s="1"/>
  <c r="EM1332" i="68"/>
  <c r="EM1327" i="68"/>
  <c r="EM1346" i="68" s="1"/>
  <c r="EM1330" i="68"/>
  <c r="EM1328" i="68"/>
  <c r="EM1347" i="68" s="1"/>
  <c r="FZ1334" i="68"/>
  <c r="FZ1333" i="68"/>
  <c r="FZ1352" i="68" s="1"/>
  <c r="FZ1329" i="68"/>
  <c r="FZ1348" i="68" s="1"/>
  <c r="FZ1331" i="68"/>
  <c r="FZ1350" i="68" s="1"/>
  <c r="FZ1327" i="68"/>
  <c r="FZ1346" i="68" s="1"/>
  <c r="FZ1332" i="68"/>
  <c r="FZ1351" i="68" s="1"/>
  <c r="FZ1328" i="68"/>
  <c r="FZ1347" i="68" s="1"/>
  <c r="FZ1330" i="68"/>
  <c r="FZ1349" i="68" s="1"/>
  <c r="CR1321" i="68"/>
  <c r="CR1318" i="68"/>
  <c r="CR1320" i="68"/>
  <c r="FM1321" i="68" s="1"/>
  <c r="CR1319" i="68"/>
  <c r="CR1322" i="68"/>
  <c r="CR1317" i="68"/>
  <c r="ER1334" i="68"/>
  <c r="ER1332" i="68"/>
  <c r="ER1327" i="68"/>
  <c r="ER1346" i="68" s="1"/>
  <c r="ER1328" i="68"/>
  <c r="ER1347" i="68" s="1"/>
  <c r="ER1333" i="68"/>
  <c r="ER1330" i="68"/>
  <c r="ER1349" i="68" s="1"/>
  <c r="ER1331" i="68"/>
  <c r="ER1329" i="68"/>
  <c r="ER1348" i="68" s="1"/>
  <c r="DS1316" i="68"/>
  <c r="ED1334" i="68"/>
  <c r="ED1328" i="68"/>
  <c r="ED1347" i="68" s="1"/>
  <c r="ED1327" i="68"/>
  <c r="ED1346" i="68" s="1"/>
  <c r="ED1331" i="68"/>
  <c r="ED1333" i="68"/>
  <c r="ED1332" i="68"/>
  <c r="ED1330" i="68"/>
  <c r="ED1329" i="68"/>
  <c r="ED1348" i="68" s="1"/>
  <c r="EO1332" i="68"/>
  <c r="EO1333" i="68"/>
  <c r="EO1334" i="68"/>
  <c r="EO1330" i="68"/>
  <c r="EO1349" i="68" s="1"/>
  <c r="EO1331" i="68"/>
  <c r="EO1329" i="68"/>
  <c r="EO1348" i="68" s="1"/>
  <c r="EO1328" i="68"/>
  <c r="EO1347" i="68" s="1"/>
  <c r="EO1327" i="68"/>
  <c r="EO1346" i="68" s="1"/>
  <c r="CZ1322" i="68"/>
  <c r="CZ1319" i="68"/>
  <c r="CZ1317" i="68"/>
  <c r="CZ1321" i="68"/>
  <c r="FU1322" i="68" s="1"/>
  <c r="CZ1318" i="68"/>
  <c r="CZ1320" i="68"/>
  <c r="EP1334" i="68"/>
  <c r="EP1332" i="68"/>
  <c r="EP1327" i="68"/>
  <c r="EP1346" i="68" s="1"/>
  <c r="EP1333" i="68"/>
  <c r="EP1330" i="68"/>
  <c r="EP1349" i="68" s="1"/>
  <c r="EP1331" i="68"/>
  <c r="EP1329" i="68"/>
  <c r="EP1348" i="68" s="1"/>
  <c r="EP1328" i="68"/>
  <c r="EP1347" i="68" s="1"/>
  <c r="EC1334" i="68"/>
  <c r="EC1333" i="68"/>
  <c r="EC1328" i="68"/>
  <c r="EC1347" i="68" s="1"/>
  <c r="EC1327" i="68"/>
  <c r="EC1346" i="68" s="1"/>
  <c r="EC1330" i="68"/>
  <c r="EC1329" i="68"/>
  <c r="EC1332" i="68"/>
  <c r="EC1331" i="68"/>
  <c r="DS1350" i="68"/>
  <c r="GO1319" i="68"/>
  <c r="GZ1319" i="68" s="1"/>
  <c r="GL1319" i="68"/>
  <c r="FD1334" i="68"/>
  <c r="FD1327" i="68"/>
  <c r="FD1346" i="68" s="1"/>
  <c r="FD1330" i="68"/>
  <c r="FD1349" i="68" s="1"/>
  <c r="FD1329" i="68"/>
  <c r="FD1348" i="68" s="1"/>
  <c r="FD1331" i="68"/>
  <c r="FD1350" i="68" s="1"/>
  <c r="FD1328" i="68"/>
  <c r="FD1347" i="68" s="1"/>
  <c r="FD1333" i="68"/>
  <c r="FD1332" i="68"/>
  <c r="CF1321" i="68"/>
  <c r="CF1318" i="68"/>
  <c r="CF1322" i="68"/>
  <c r="CF1320" i="68"/>
  <c r="FA1321" i="68" s="1"/>
  <c r="CF1319" i="68"/>
  <c r="FA1320" i="68" s="1"/>
  <c r="CF1317" i="68"/>
  <c r="HL1329" i="68"/>
  <c r="GL1329" i="68"/>
  <c r="AZ1309" i="68"/>
  <c r="AY1315" i="68"/>
  <c r="BZ1319" i="68"/>
  <c r="BZ1317" i="68"/>
  <c r="BZ1321" i="68"/>
  <c r="BZ1320" i="68"/>
  <c r="EU1321" i="68" s="1"/>
  <c r="BZ1322" i="68"/>
  <c r="BZ1318" i="68"/>
  <c r="EU1319" i="68" s="1"/>
  <c r="FE1333" i="68"/>
  <c r="FE1332" i="68"/>
  <c r="FE1327" i="68"/>
  <c r="FE1346" i="68" s="1"/>
  <c r="FE1328" i="68"/>
  <c r="FE1347" i="68" s="1"/>
  <c r="FE1334" i="68"/>
  <c r="FE1330" i="68"/>
  <c r="FE1349" i="68" s="1"/>
  <c r="FE1329" i="68"/>
  <c r="FE1348" i="68" s="1"/>
  <c r="FE1331" i="68"/>
  <c r="FE1350" i="68" s="1"/>
  <c r="AE1310" i="68"/>
  <c r="AD1310" i="68"/>
  <c r="AC1310" i="68"/>
  <c r="AB1310" i="68"/>
  <c r="AA1310" i="68"/>
  <c r="Z1310" i="68"/>
  <c r="Y1310" i="68"/>
  <c r="W1310" i="68"/>
  <c r="AY1310" i="68" s="1"/>
  <c r="AH1310" i="68"/>
  <c r="AG1310" i="68"/>
  <c r="AF1310" i="68"/>
  <c r="EN1332" i="68"/>
  <c r="EN1334" i="68"/>
  <c r="EN1328" i="68"/>
  <c r="EN1347" i="68" s="1"/>
  <c r="EN1330" i="68"/>
  <c r="EN1349" i="68" s="1"/>
  <c r="EN1331" i="68"/>
  <c r="EN1333" i="68"/>
  <c r="EN1329" i="68"/>
  <c r="EN1348" i="68" s="1"/>
  <c r="EN1327" i="68"/>
  <c r="EN1346" i="68" s="1"/>
  <c r="CB1322" i="68"/>
  <c r="CB1317" i="68"/>
  <c r="CB1318" i="68"/>
  <c r="CB1319" i="68"/>
  <c r="EW1320" i="68" s="1"/>
  <c r="CB1320" i="68"/>
  <c r="CB1321" i="68"/>
  <c r="EW1322" i="68" s="1"/>
  <c r="FJ1330" i="68"/>
  <c r="FJ1349" i="68" s="1"/>
  <c r="FJ1334" i="68"/>
  <c r="FJ1328" i="68"/>
  <c r="FJ1347" i="68" s="1"/>
  <c r="FJ1332" i="68"/>
  <c r="FJ1351" i="68" s="1"/>
  <c r="FJ1331" i="68"/>
  <c r="FJ1350" i="68" s="1"/>
  <c r="FJ1333" i="68"/>
  <c r="FJ1327" i="68"/>
  <c r="FJ1346" i="68" s="1"/>
  <c r="FJ1329" i="68"/>
  <c r="FJ1348" i="68" s="1"/>
  <c r="EB1328" i="68"/>
  <c r="EB1347" i="68" s="1"/>
  <c r="FQ1333" i="68"/>
  <c r="FQ1334" i="68"/>
  <c r="FQ1332" i="68"/>
  <c r="FQ1351" i="68" s="1"/>
  <c r="FQ1331" i="68"/>
  <c r="FQ1350" i="68" s="1"/>
  <c r="FQ1327" i="68"/>
  <c r="FQ1346" i="68" s="1"/>
  <c r="FQ1329" i="68"/>
  <c r="FQ1348" i="68" s="1"/>
  <c r="FQ1330" i="68"/>
  <c r="FQ1349" i="68" s="1"/>
  <c r="FQ1328" i="68"/>
  <c r="FQ1347" i="68" s="1"/>
  <c r="GT1316" i="68"/>
  <c r="GT1315" i="68"/>
  <c r="EV1333" i="68"/>
  <c r="EV1334" i="68"/>
  <c r="EV1328" i="68"/>
  <c r="EV1347" i="68" s="1"/>
  <c r="EV1330" i="68"/>
  <c r="EV1349" i="68" s="1"/>
  <c r="EV1331" i="68"/>
  <c r="EV1332" i="68"/>
  <c r="EV1329" i="68"/>
  <c r="EV1348" i="68" s="1"/>
  <c r="EV1327" i="68"/>
  <c r="EV1346" i="68" s="1"/>
  <c r="DF1321" i="68"/>
  <c r="GA1322" i="68" s="1"/>
  <c r="GA1353" i="68" s="1"/>
  <c r="DF1322" i="68"/>
  <c r="DF1320" i="68"/>
  <c r="DF1317" i="68"/>
  <c r="DF1318" i="68"/>
  <c r="DF1319" i="68"/>
  <c r="CS1320" i="68"/>
  <c r="CS1318" i="68"/>
  <c r="CS1322" i="68"/>
  <c r="CS1321" i="68"/>
  <c r="FN1322" i="68" s="1"/>
  <c r="FN1353" i="68" s="1"/>
  <c r="CS1317" i="68"/>
  <c r="CS1319" i="68"/>
  <c r="ET1333" i="68"/>
  <c r="ET1334" i="68"/>
  <c r="ET1328" i="68"/>
  <c r="ET1347" i="68" s="1"/>
  <c r="ET1332" i="68"/>
  <c r="ET1330" i="68"/>
  <c r="ET1349" i="68" s="1"/>
  <c r="ET1331" i="68"/>
  <c r="ET1329" i="68"/>
  <c r="ET1348" i="68" s="1"/>
  <c r="ET1327" i="68"/>
  <c r="ET1346" i="68" s="1"/>
  <c r="BH1321" i="68"/>
  <c r="EC1322" i="68" s="1"/>
  <c r="EC1353" i="68" s="1"/>
  <c r="BH1318" i="68"/>
  <c r="BH1322" i="68"/>
  <c r="BH1320" i="68"/>
  <c r="BH1319" i="68"/>
  <c r="BH1315" i="68"/>
  <c r="BH1317" i="68"/>
  <c r="EC1318" i="68" s="1"/>
  <c r="BH1316" i="68"/>
  <c r="EC1317" i="68" s="1"/>
  <c r="EC1348" i="68" s="1"/>
  <c r="BG1317" i="68"/>
  <c r="EB1318" i="68" s="1"/>
  <c r="EQ1334" i="68"/>
  <c r="EQ1333" i="68"/>
  <c r="EQ1332" i="68"/>
  <c r="EQ1327" i="68"/>
  <c r="EQ1346" i="68" s="1"/>
  <c r="EQ1328" i="68"/>
  <c r="EQ1347" i="68" s="1"/>
  <c r="EQ1331" i="68"/>
  <c r="EQ1329" i="68"/>
  <c r="EQ1348" i="68" s="1"/>
  <c r="EQ1330" i="68"/>
  <c r="EQ1349" i="68" s="1"/>
  <c r="BE1320" i="68"/>
  <c r="BF1321" i="68"/>
  <c r="BF1317" i="68"/>
  <c r="EA1318" i="68" s="1"/>
  <c r="BF1318" i="68"/>
  <c r="BF1322" i="68"/>
  <c r="BF1320" i="68"/>
  <c r="EA1321" i="68" s="1"/>
  <c r="BF1319" i="68"/>
  <c r="BF1315" i="68"/>
  <c r="BF1316" i="68"/>
  <c r="EU1332" i="68"/>
  <c r="EU1334" i="68"/>
  <c r="EU1327" i="68"/>
  <c r="EU1346" i="68" s="1"/>
  <c r="EU1329" i="68"/>
  <c r="EU1348" i="68" s="1"/>
  <c r="EU1330" i="68"/>
  <c r="EU1349" i="68" s="1"/>
  <c r="EU1333" i="68"/>
  <c r="EU1328" i="68"/>
  <c r="EU1347" i="68" s="1"/>
  <c r="EU1331" i="68"/>
  <c r="AY1321" i="68"/>
  <c r="DT1322" i="68" s="1"/>
  <c r="AY1322" i="68"/>
  <c r="AY1320" i="68"/>
  <c r="DT1321" i="68" s="1"/>
  <c r="AY1319" i="68"/>
  <c r="AY1317" i="68"/>
  <c r="AY1318" i="68"/>
  <c r="DT1319" i="68" s="1"/>
  <c r="GU1319" i="68" s="1"/>
  <c r="AY1316" i="68"/>
  <c r="GB1334" i="68"/>
  <c r="GB1353" i="68" s="1"/>
  <c r="GB1333" i="68"/>
  <c r="GB1352" i="68" s="1"/>
  <c r="GB1329" i="68"/>
  <c r="GB1348" i="68" s="1"/>
  <c r="GB1330" i="68"/>
  <c r="GB1349" i="68" s="1"/>
  <c r="GB1331" i="68"/>
  <c r="GB1350" i="68" s="1"/>
  <c r="GB1328" i="68"/>
  <c r="GB1347" i="68" s="1"/>
  <c r="GB1327" i="68"/>
  <c r="GB1346" i="68" s="1"/>
  <c r="GB1332" i="68"/>
  <c r="GB1351" i="68" s="1"/>
  <c r="CD1317" i="68"/>
  <c r="CD1318" i="68"/>
  <c r="CD1322" i="68"/>
  <c r="CD1319" i="68"/>
  <c r="EY1320" i="68" s="1"/>
  <c r="CD1320" i="68"/>
  <c r="CD1321" i="68"/>
  <c r="EY1322" i="68" s="1"/>
  <c r="GC1333" i="68"/>
  <c r="GC1352" i="68" s="1"/>
  <c r="GC1334" i="68"/>
  <c r="GC1353" i="68" s="1"/>
  <c r="GC1329" i="68"/>
  <c r="GC1348" i="68" s="1"/>
  <c r="GC1330" i="68"/>
  <c r="GC1349" i="68" s="1"/>
  <c r="GC1331" i="68"/>
  <c r="GC1350" i="68" s="1"/>
  <c r="GC1327" i="68"/>
  <c r="GC1346" i="68" s="1"/>
  <c r="GC1332" i="68"/>
  <c r="GC1351" i="68" s="1"/>
  <c r="GC1328" i="68"/>
  <c r="GC1347" i="68" s="1"/>
  <c r="BD1322" i="68"/>
  <c r="BD1316" i="68"/>
  <c r="BD1321" i="68"/>
  <c r="DY1322" i="68" s="1"/>
  <c r="BD1317" i="68"/>
  <c r="DY1318" i="68" s="1"/>
  <c r="BD1318" i="68"/>
  <c r="DY1319" i="68" s="1"/>
  <c r="BD1319" i="68"/>
  <c r="BD1320" i="68"/>
  <c r="DY1321" i="68" s="1"/>
  <c r="DY1352" i="68" s="1"/>
  <c r="BD1315" i="68"/>
  <c r="DK1321" i="68"/>
  <c r="DK1322" i="68"/>
  <c r="DK1320" i="68"/>
  <c r="DK1319" i="68"/>
  <c r="DK1317" i="68"/>
  <c r="DK1318" i="68"/>
  <c r="DI1322" i="68"/>
  <c r="DI1320" i="68"/>
  <c r="DI1319" i="68"/>
  <c r="DI1317" i="68"/>
  <c r="DI1318" i="68"/>
  <c r="DI1321" i="68"/>
  <c r="EL1330" i="68"/>
  <c r="EL1349" i="68" s="1"/>
  <c r="EL1333" i="68"/>
  <c r="EL1332" i="68"/>
  <c r="EL1331" i="68"/>
  <c r="EL1329" i="68"/>
  <c r="EL1348" i="68" s="1"/>
  <c r="EL1328" i="68"/>
  <c r="EL1347" i="68" s="1"/>
  <c r="EL1334" i="68"/>
  <c r="EL1327" i="68"/>
  <c r="EL1346" i="68" s="1"/>
  <c r="CH1321" i="68"/>
  <c r="CH1322" i="68"/>
  <c r="CH1320" i="68"/>
  <c r="CH1319" i="68"/>
  <c r="FC1320" i="68" s="1"/>
  <c r="CH1318" i="68"/>
  <c r="CH1317" i="68"/>
  <c r="CG1320" i="68"/>
  <c r="FB1321" i="68" s="1"/>
  <c r="FB1352" i="68" s="1"/>
  <c r="CG1318" i="68"/>
  <c r="CG1322" i="68"/>
  <c r="CG1321" i="68"/>
  <c r="FB1322" i="68" s="1"/>
  <c r="CG1319" i="68"/>
  <c r="CG1317" i="68"/>
  <c r="BG1321" i="68"/>
  <c r="EB1322" i="68" s="1"/>
  <c r="EH1333" i="68"/>
  <c r="EH1334" i="68"/>
  <c r="EH1328" i="68"/>
  <c r="EH1347" i="68" s="1"/>
  <c r="EH1330" i="68"/>
  <c r="EH1331" i="68"/>
  <c r="EH1329" i="68"/>
  <c r="EH1348" i="68" s="1"/>
  <c r="EH1327" i="68"/>
  <c r="EH1346" i="68" s="1"/>
  <c r="EH1332" i="68"/>
  <c r="DB1317" i="68"/>
  <c r="DB1321" i="68"/>
  <c r="DB1318" i="68"/>
  <c r="DB1322" i="68"/>
  <c r="DB1319" i="68"/>
  <c r="DB1320" i="68"/>
  <c r="FU1334" i="68"/>
  <c r="FU1329" i="68"/>
  <c r="FU1348" i="68" s="1"/>
  <c r="FU1331" i="68"/>
  <c r="FU1350" i="68" s="1"/>
  <c r="FU1328" i="68"/>
  <c r="FU1347" i="68" s="1"/>
  <c r="FU1330" i="68"/>
  <c r="FU1349" i="68" s="1"/>
  <c r="FU1332" i="68"/>
  <c r="FU1351" i="68" s="1"/>
  <c r="FU1327" i="68"/>
  <c r="FU1346" i="68" s="1"/>
  <c r="FU1333" i="68"/>
  <c r="FU1352" i="68" s="1"/>
  <c r="BE1318" i="68"/>
  <c r="DN1317" i="68"/>
  <c r="DN1322" i="68"/>
  <c r="DN1318" i="68"/>
  <c r="DN1320" i="68"/>
  <c r="DN1319" i="68"/>
  <c r="DN1321" i="68"/>
  <c r="GW1319" i="68"/>
  <c r="GW1322" i="68"/>
  <c r="GW1315" i="68"/>
  <c r="GW1316" i="68"/>
  <c r="DG1321" i="68"/>
  <c r="DG1322" i="68"/>
  <c r="DG1320" i="68"/>
  <c r="DG1319" i="68"/>
  <c r="DG1317" i="68"/>
  <c r="DG1318" i="68"/>
  <c r="EX1330" i="68"/>
  <c r="EX1349" i="68" s="1"/>
  <c r="EX1333" i="68"/>
  <c r="EX1332" i="68"/>
  <c r="EX1331" i="68"/>
  <c r="EX1350" i="68" s="1"/>
  <c r="EX1329" i="68"/>
  <c r="EX1348" i="68" s="1"/>
  <c r="EX1334" i="68"/>
  <c r="EX1327" i="68"/>
  <c r="EX1346" i="68" s="1"/>
  <c r="EX1328" i="68"/>
  <c r="EX1347" i="68" s="1"/>
  <c r="CX1320" i="68"/>
  <c r="CX1319" i="68"/>
  <c r="CX1317" i="68"/>
  <c r="CX1321" i="68"/>
  <c r="CX1318" i="68"/>
  <c r="CX1322" i="68"/>
  <c r="DU1333" i="68"/>
  <c r="DU1331" i="68"/>
  <c r="DU1334" i="68"/>
  <c r="DU1329" i="68"/>
  <c r="DU1332" i="68"/>
  <c r="DU1328" i="68"/>
  <c r="DU1347" i="68" s="1"/>
  <c r="DU1327" i="68"/>
  <c r="DU1346" i="68" s="1"/>
  <c r="DU1330" i="68"/>
  <c r="GL1353" i="68"/>
  <c r="GO1353" i="68"/>
  <c r="GZ1353" i="68" s="1"/>
  <c r="EF1333" i="68"/>
  <c r="EF1332" i="68"/>
  <c r="EF1328" i="68"/>
  <c r="EF1347" i="68" s="1"/>
  <c r="EF1327" i="68"/>
  <c r="EF1346" i="68" s="1"/>
  <c r="EF1330" i="68"/>
  <c r="EF1331" i="68"/>
  <c r="EF1329" i="68"/>
  <c r="EF1348" i="68" s="1"/>
  <c r="EF1334" i="68"/>
  <c r="CY1321" i="68"/>
  <c r="FT1322" i="68" s="1"/>
  <c r="FT1353" i="68" s="1"/>
  <c r="CY1322" i="68"/>
  <c r="CY1320" i="68"/>
  <c r="CY1319" i="68"/>
  <c r="CY1317" i="68"/>
  <c r="CY1318" i="68"/>
  <c r="CK1322" i="68"/>
  <c r="CK1320" i="68"/>
  <c r="FF1321" i="68" s="1"/>
  <c r="CK1319" i="68"/>
  <c r="FF1320" i="68" s="1"/>
  <c r="CK1321" i="68"/>
  <c r="FF1322" i="68" s="1"/>
  <c r="CK1317" i="68"/>
  <c r="CK1318" i="68"/>
  <c r="FG1332" i="68"/>
  <c r="FG1334" i="68"/>
  <c r="FG1327" i="68"/>
  <c r="FG1346" i="68" s="1"/>
  <c r="FG1329" i="68"/>
  <c r="FG1348" i="68" s="1"/>
  <c r="FG1330" i="68"/>
  <c r="FG1349" i="68" s="1"/>
  <c r="FG1333" i="68"/>
  <c r="FG1328" i="68"/>
  <c r="FG1347" i="68" s="1"/>
  <c r="FG1331" i="68"/>
  <c r="FG1350" i="68" s="1"/>
  <c r="GJ1333" i="68"/>
  <c r="GJ1352" i="68" s="1"/>
  <c r="GJ1332" i="68"/>
  <c r="GJ1351" i="68" s="1"/>
  <c r="GJ1328" i="68"/>
  <c r="GJ1347" i="68" s="1"/>
  <c r="GJ1329" i="68"/>
  <c r="GJ1348" i="68" s="1"/>
  <c r="GJ1327" i="68"/>
  <c r="GJ1346" i="68" s="1"/>
  <c r="GJ1334" i="68"/>
  <c r="GJ1353" i="68" s="1"/>
  <c r="GJ1330" i="68"/>
  <c r="GJ1349" i="68" s="1"/>
  <c r="GJ1331" i="68"/>
  <c r="GJ1350" i="68" s="1"/>
  <c r="BV1321" i="68"/>
  <c r="BV1322" i="68"/>
  <c r="BV1320" i="68"/>
  <c r="EQ1321" i="68" s="1"/>
  <c r="EQ1352" i="68" s="1"/>
  <c r="BV1319" i="68"/>
  <c r="BV1317" i="68"/>
  <c r="BV1318" i="68"/>
  <c r="BU1320" i="68"/>
  <c r="EP1321" i="68" s="1"/>
  <c r="EP1352" i="68" s="1"/>
  <c r="BU1318" i="68"/>
  <c r="EP1319" i="68" s="1"/>
  <c r="EP1350" i="68" s="1"/>
  <c r="BU1321" i="68"/>
  <c r="BU1319" i="68"/>
  <c r="BU1322" i="68"/>
  <c r="BU1317" i="68"/>
  <c r="BG1319" i="68"/>
  <c r="EB1320" i="68" s="1"/>
  <c r="EB1351" i="68" s="1"/>
  <c r="CP1322" i="68"/>
  <c r="CP1317" i="68"/>
  <c r="CP1318" i="68"/>
  <c r="CP1320" i="68"/>
  <c r="CP1321" i="68"/>
  <c r="FK1322" i="68" s="1"/>
  <c r="FK1353" i="68" s="1"/>
  <c r="CP1319" i="68"/>
  <c r="BE1317" i="68"/>
  <c r="DZ1318" i="68" s="1"/>
  <c r="BP1322" i="68"/>
  <c r="BP1317" i="68"/>
  <c r="EK1318" i="68" s="1"/>
  <c r="EK1349" i="68" s="1"/>
  <c r="BP1318" i="68"/>
  <c r="BP1321" i="68"/>
  <c r="BP1320" i="68"/>
  <c r="EK1321" i="68" s="1"/>
  <c r="BP1319" i="68"/>
  <c r="EK1320" i="68" s="1"/>
  <c r="BP1315" i="68"/>
  <c r="BT1321" i="68"/>
  <c r="EO1322" i="68" s="1"/>
  <c r="EO1353" i="68" s="1"/>
  <c r="BT1318" i="68"/>
  <c r="BT1320" i="68"/>
  <c r="EO1321" i="68" s="1"/>
  <c r="EO1352" i="68" s="1"/>
  <c r="BT1319" i="68"/>
  <c r="EO1320" i="68" s="1"/>
  <c r="EO1351" i="68" s="1"/>
  <c r="BT1317" i="68"/>
  <c r="BT1322" i="68"/>
  <c r="FS1332" i="68"/>
  <c r="FS1351" i="68" s="1"/>
  <c r="FS1333" i="68"/>
  <c r="FS1352" i="68" s="1"/>
  <c r="FS1334" i="68"/>
  <c r="FS1327" i="68"/>
  <c r="FS1346" i="68" s="1"/>
  <c r="FS1329" i="68"/>
  <c r="FS1348" i="68" s="1"/>
  <c r="FS1330" i="68"/>
  <c r="FS1349" i="68" s="1"/>
  <c r="FS1331" i="68"/>
  <c r="FS1350" i="68" s="1"/>
  <c r="FS1328" i="68"/>
  <c r="FS1347" i="68" s="1"/>
  <c r="GD1333" i="68"/>
  <c r="GD1352" i="68" s="1"/>
  <c r="GD1334" i="68"/>
  <c r="GD1353" i="68" s="1"/>
  <c r="GD1328" i="68"/>
  <c r="GD1347" i="68" s="1"/>
  <c r="GD1329" i="68"/>
  <c r="GD1348" i="68" s="1"/>
  <c r="GD1330" i="68"/>
  <c r="GD1349" i="68" s="1"/>
  <c r="GD1331" i="68"/>
  <c r="GD1350" i="68" s="1"/>
  <c r="GD1327" i="68"/>
  <c r="GD1346" i="68" s="1"/>
  <c r="GD1332" i="68"/>
  <c r="GD1351" i="68" s="1"/>
  <c r="CA1322" i="68"/>
  <c r="CA1317" i="68"/>
  <c r="CA1318" i="68"/>
  <c r="CA1321" i="68"/>
  <c r="EV1322" i="68" s="1"/>
  <c r="EV1353" i="68" s="1"/>
  <c r="CA1320" i="68"/>
  <c r="CA1319" i="68"/>
  <c r="DJ1320" i="68"/>
  <c r="DJ1319" i="68"/>
  <c r="DJ1322" i="68"/>
  <c r="DJ1317" i="68"/>
  <c r="DJ1321" i="68"/>
  <c r="DJ1318" i="68"/>
  <c r="BY1322" i="68"/>
  <c r="BY1321" i="68"/>
  <c r="BY1320" i="68"/>
  <c r="ET1321" i="68" s="1"/>
  <c r="ET1352" i="68" s="1"/>
  <c r="BY1319" i="68"/>
  <c r="BY1317" i="68"/>
  <c r="BY1318" i="68"/>
  <c r="ET1319" i="68" s="1"/>
  <c r="ET1350" i="68" s="1"/>
  <c r="CV1322" i="68"/>
  <c r="CV1320" i="68"/>
  <c r="CV1319" i="68"/>
  <c r="CV1321" i="68"/>
  <c r="FQ1322" i="68" s="1"/>
  <c r="FQ1353" i="68" s="1"/>
  <c r="CV1317" i="68"/>
  <c r="CV1318" i="68"/>
  <c r="GR1334" i="68"/>
  <c r="GR1322" i="68"/>
  <c r="GR1316" i="68"/>
  <c r="GR1319" i="68"/>
  <c r="GR1315" i="68"/>
  <c r="FN1332" i="68"/>
  <c r="FN1351" i="68" s="1"/>
  <c r="FN1333" i="68"/>
  <c r="FN1334" i="68"/>
  <c r="FN1329" i="68"/>
  <c r="FN1348" i="68" s="1"/>
  <c r="FN1330" i="68"/>
  <c r="FN1349" i="68" s="1"/>
  <c r="FN1331" i="68"/>
  <c r="FN1350" i="68" s="1"/>
  <c r="FN1328" i="68"/>
  <c r="FN1347" i="68" s="1"/>
  <c r="FN1327" i="68"/>
  <c r="FN1346" i="68" s="1"/>
  <c r="GG1334" i="68"/>
  <c r="GG1353" i="68" s="1"/>
  <c r="GG1329" i="68"/>
  <c r="GG1348" i="68" s="1"/>
  <c r="GG1331" i="68"/>
  <c r="GG1350" i="68" s="1"/>
  <c r="GG1333" i="68"/>
  <c r="GG1352" i="68" s="1"/>
  <c r="GG1330" i="68"/>
  <c r="GG1349" i="68" s="1"/>
  <c r="GG1327" i="68"/>
  <c r="GG1346" i="68" s="1"/>
  <c r="GG1332" i="68"/>
  <c r="GG1351" i="68" s="1"/>
  <c r="GG1328" i="68"/>
  <c r="GG1347" i="68" s="1"/>
  <c r="GF1333" i="68"/>
  <c r="GF1352" i="68" s="1"/>
  <c r="GF1334" i="68"/>
  <c r="GF1353" i="68" s="1"/>
  <c r="GF1328" i="68"/>
  <c r="GF1347" i="68" s="1"/>
  <c r="GF1330" i="68"/>
  <c r="GF1349" i="68" s="1"/>
  <c r="GF1331" i="68"/>
  <c r="GF1350" i="68" s="1"/>
  <c r="GF1332" i="68"/>
  <c r="GF1351" i="68" s="1"/>
  <c r="GF1329" i="68"/>
  <c r="GF1348" i="68" s="1"/>
  <c r="GF1327" i="68"/>
  <c r="GF1346" i="68" s="1"/>
  <c r="FK1331" i="68"/>
  <c r="FK1350" i="68" s="1"/>
  <c r="FK1334" i="68"/>
  <c r="FK1332" i="68"/>
  <c r="FK1351" i="68" s="1"/>
  <c r="FK1333" i="68"/>
  <c r="FK1329" i="68"/>
  <c r="FK1348" i="68" s="1"/>
  <c r="FK1327" i="68"/>
  <c r="FK1346" i="68" s="1"/>
  <c r="FK1328" i="68"/>
  <c r="FK1347" i="68" s="1"/>
  <c r="FK1330" i="68"/>
  <c r="FK1349" i="68" s="1"/>
  <c r="EB1333" i="68"/>
  <c r="BE1321" i="68"/>
  <c r="DT1333" i="68"/>
  <c r="GV1333" i="68" s="1"/>
  <c r="DT1334" i="68"/>
  <c r="GU1334" i="68" s="1"/>
  <c r="DT1332" i="68"/>
  <c r="GT1332" i="68" s="1"/>
  <c r="DT1330" i="68"/>
  <c r="GT1330" i="68" s="1"/>
  <c r="DT1331" i="68"/>
  <c r="GW1331" i="68" s="1"/>
  <c r="DT1329" i="68"/>
  <c r="GT1329" i="68" s="1"/>
  <c r="DT1328" i="68"/>
  <c r="DT1347" i="68" s="1"/>
  <c r="GT1347" i="68" s="1"/>
  <c r="DT1327" i="68"/>
  <c r="CN1322" i="68"/>
  <c r="CN1321" i="68"/>
  <c r="FI1322" i="68" s="1"/>
  <c r="CN1317" i="68"/>
  <c r="CN1318" i="68"/>
  <c r="CN1320" i="68"/>
  <c r="CN1319" i="68"/>
  <c r="DV1333" i="68"/>
  <c r="DV1334" i="68"/>
  <c r="DV1328" i="68"/>
  <c r="DV1347" i="68" s="1"/>
  <c r="DV1329" i="68"/>
  <c r="DV1332" i="68"/>
  <c r="DV1327" i="68"/>
  <c r="DV1346" i="68" s="1"/>
  <c r="DV1330" i="68"/>
  <c r="DV1331" i="68"/>
  <c r="BE1319" i="68"/>
  <c r="DZ1320" i="68" s="1"/>
  <c r="DZ1351" i="68" s="1"/>
  <c r="BO1322" i="68"/>
  <c r="BO1317" i="68"/>
  <c r="BO1318" i="68"/>
  <c r="BO1319" i="68"/>
  <c r="BO1320" i="68"/>
  <c r="EJ1321" i="68" s="1"/>
  <c r="EJ1352" i="68" s="1"/>
  <c r="BO1321" i="68"/>
  <c r="EJ1322" i="68" s="1"/>
  <c r="BO1315" i="68"/>
  <c r="CL1320" i="68"/>
  <c r="CL1319" i="68"/>
  <c r="CL1322" i="68"/>
  <c r="CL1321" i="68"/>
  <c r="FG1322" i="68" s="1"/>
  <c r="FG1353" i="68" s="1"/>
  <c r="CL1317" i="68"/>
  <c r="CL1318" i="68"/>
  <c r="BM1322" i="68"/>
  <c r="BM1319" i="68"/>
  <c r="BM1317" i="68"/>
  <c r="BM1318" i="68"/>
  <c r="EH1319" i="68" s="1"/>
  <c r="EH1350" i="68" s="1"/>
  <c r="BM1320" i="68"/>
  <c r="EH1321" i="68" s="1"/>
  <c r="EH1352" i="68" s="1"/>
  <c r="BM1321" i="68"/>
  <c r="BM1315" i="68"/>
  <c r="BX1322" i="68"/>
  <c r="BX1321" i="68"/>
  <c r="BX1320" i="68"/>
  <c r="ES1321" i="68" s="1"/>
  <c r="BX1319" i="68"/>
  <c r="ES1320" i="68" s="1"/>
  <c r="BX1317" i="68"/>
  <c r="BX1318" i="68"/>
  <c r="ES1319" i="68" s="1"/>
  <c r="FP1333" i="68"/>
  <c r="FP1330" i="68"/>
  <c r="FP1349" i="68" s="1"/>
  <c r="FP1332" i="68"/>
  <c r="FP1351" i="68" s="1"/>
  <c r="FP1331" i="68"/>
  <c r="FP1350" i="68" s="1"/>
  <c r="FP1334" i="68"/>
  <c r="FP1327" i="68"/>
  <c r="FP1346" i="68" s="1"/>
  <c r="FP1328" i="68"/>
  <c r="FP1347" i="68" s="1"/>
  <c r="FP1329" i="68"/>
  <c r="FP1348" i="68" s="1"/>
  <c r="DY1334" i="68"/>
  <c r="DY1333" i="68"/>
  <c r="DY1329" i="68"/>
  <c r="DY1331" i="68"/>
  <c r="DY1332" i="68"/>
  <c r="DY1330" i="68"/>
  <c r="DY1327" i="68"/>
  <c r="DY1346" i="68" s="1"/>
  <c r="DY1328" i="68"/>
  <c r="DY1347" i="68" s="1"/>
  <c r="GX1347" i="68" s="1"/>
  <c r="EM1352" i="68"/>
  <c r="FA1333" i="68"/>
  <c r="FA1332" i="68"/>
  <c r="FA1334" i="68"/>
  <c r="FA1330" i="68"/>
  <c r="FA1349" i="68" s="1"/>
  <c r="FA1329" i="68"/>
  <c r="FA1348" i="68" s="1"/>
  <c r="FA1331" i="68"/>
  <c r="FA1350" i="68" s="1"/>
  <c r="FA1328" i="68"/>
  <c r="FA1347" i="68" s="1"/>
  <c r="FA1327" i="68"/>
  <c r="FA1346" i="68" s="1"/>
  <c r="EB1327" i="68"/>
  <c r="EB1346" i="68" s="1"/>
  <c r="BE1322" i="68"/>
  <c r="CC1322" i="68"/>
  <c r="CC1317" i="68"/>
  <c r="CC1318" i="68"/>
  <c r="CC1321" i="68"/>
  <c r="CC1320" i="68"/>
  <c r="EX1321" i="68" s="1"/>
  <c r="EX1352" i="68" s="1"/>
  <c r="CC1319" i="68"/>
  <c r="EM1320" i="68"/>
  <c r="EM1351" i="68" s="1"/>
  <c r="FC1328" i="68"/>
  <c r="FC1347" i="68" s="1"/>
  <c r="GQ1334" i="68"/>
  <c r="GQ1332" i="68"/>
  <c r="GQ1322" i="68"/>
  <c r="GQ1315" i="68"/>
  <c r="GQ1316" i="68"/>
  <c r="GQ1331" i="68"/>
  <c r="GQ1319" i="68"/>
  <c r="GQ1330" i="68"/>
  <c r="DS1352" i="68"/>
  <c r="GO1321" i="68"/>
  <c r="GZ1321" i="68" s="1"/>
  <c r="GL1321" i="68"/>
  <c r="BC1322" i="68"/>
  <c r="BC1321" i="68"/>
  <c r="BC1317" i="68"/>
  <c r="BC1318" i="68"/>
  <c r="DX1319" i="68" s="1"/>
  <c r="BC1320" i="68"/>
  <c r="DX1321" i="68" s="1"/>
  <c r="DX1352" i="68" s="1"/>
  <c r="BC1316" i="68"/>
  <c r="BC1319" i="68"/>
  <c r="BC1315" i="68"/>
  <c r="BN1322" i="68"/>
  <c r="BN1317" i="68"/>
  <c r="EI1318" i="68" s="1"/>
  <c r="BN1321" i="68"/>
  <c r="EI1322" i="68" s="1"/>
  <c r="EI1353" i="68" s="1"/>
  <c r="BN1320" i="68"/>
  <c r="BN1319" i="68"/>
  <c r="BN1318" i="68"/>
  <c r="EI1319" i="68" s="1"/>
  <c r="BN1315" i="68"/>
  <c r="BA1322" i="68"/>
  <c r="BA1321" i="68"/>
  <c r="BA1317" i="68"/>
  <c r="BA1318" i="68"/>
  <c r="BA1320" i="68"/>
  <c r="DV1321" i="68" s="1"/>
  <c r="DV1352" i="68" s="1"/>
  <c r="BA1319" i="68"/>
  <c r="BA1316" i="68"/>
  <c r="DV1317" i="68" s="1"/>
  <c r="DV1348" i="68" s="1"/>
  <c r="BA1315" i="68"/>
  <c r="BL1322" i="68"/>
  <c r="BL1320" i="68"/>
  <c r="BL1319" i="68"/>
  <c r="EG1320" i="68" s="1"/>
  <c r="BL1321" i="68"/>
  <c r="EG1322" i="68" s="1"/>
  <c r="BL1318" i="68"/>
  <c r="EG1319" i="68" s="1"/>
  <c r="BL1317" i="68"/>
  <c r="BL1315" i="68"/>
  <c r="EJ1333" i="68"/>
  <c r="EJ1334" i="68"/>
  <c r="EJ1328" i="68"/>
  <c r="EJ1347" i="68" s="1"/>
  <c r="EJ1330" i="68"/>
  <c r="EJ1331" i="68"/>
  <c r="EJ1329" i="68"/>
  <c r="EJ1348" i="68" s="1"/>
  <c r="EJ1332" i="68"/>
  <c r="EJ1327" i="68"/>
  <c r="EJ1346" i="68" s="1"/>
  <c r="FW1331" i="68"/>
  <c r="FW1350" i="68" s="1"/>
  <c r="FW1334" i="68"/>
  <c r="FW1328" i="68"/>
  <c r="FW1347" i="68" s="1"/>
  <c r="FW1333" i="68"/>
  <c r="FW1352" i="68" s="1"/>
  <c r="FW1330" i="68"/>
  <c r="FW1349" i="68" s="1"/>
  <c r="FW1332" i="68"/>
  <c r="FW1351" i="68" s="1"/>
  <c r="FW1327" i="68"/>
  <c r="FW1346" i="68" s="1"/>
  <c r="FW1329" i="68"/>
  <c r="FW1348" i="68" s="1"/>
  <c r="FB1331" i="68"/>
  <c r="FB1350" i="68" s="1"/>
  <c r="FB1333" i="68"/>
  <c r="FB1334" i="68"/>
  <c r="FB1328" i="68"/>
  <c r="FB1347" i="68" s="1"/>
  <c r="FB1332" i="68"/>
  <c r="FB1329" i="68"/>
  <c r="FB1348" i="68" s="1"/>
  <c r="FB1327" i="68"/>
  <c r="FB1346" i="68" s="1"/>
  <c r="FB1330" i="68"/>
  <c r="FB1349" i="68" s="1"/>
  <c r="EM1322" i="68"/>
  <c r="EM1353" i="68" s="1"/>
  <c r="EG1334" i="68"/>
  <c r="EG1330" i="68"/>
  <c r="EG1331" i="68"/>
  <c r="EG1329" i="68"/>
  <c r="EG1348" i="68" s="1"/>
  <c r="EG1333" i="68"/>
  <c r="EG1332" i="68"/>
  <c r="EG1327" i="68"/>
  <c r="EG1346" i="68" s="1"/>
  <c r="EG1328" i="68"/>
  <c r="EG1347" i="68" s="1"/>
  <c r="EB1330" i="68"/>
  <c r="DD1321" i="68"/>
  <c r="DD1318" i="68"/>
  <c r="DD1322" i="68"/>
  <c r="DD1317" i="68"/>
  <c r="DD1319" i="68"/>
  <c r="DD1320" i="68"/>
  <c r="FO1333" i="68"/>
  <c r="FO1329" i="68"/>
  <c r="FO1348" i="68" s="1"/>
  <c r="FO1330" i="68"/>
  <c r="FO1349" i="68" s="1"/>
  <c r="FO1332" i="68"/>
  <c r="FO1351" i="68" s="1"/>
  <c r="FO1331" i="68"/>
  <c r="FO1350" i="68" s="1"/>
  <c r="FO1334" i="68"/>
  <c r="FO1327" i="68"/>
  <c r="FO1346" i="68" s="1"/>
  <c r="FO1328" i="68"/>
  <c r="FO1347" i="68" s="1"/>
  <c r="BS1319" i="68"/>
  <c r="EN1320" i="68" s="1"/>
  <c r="EN1351" i="68" s="1"/>
  <c r="BS1317" i="68"/>
  <c r="BS1318" i="68"/>
  <c r="BS1321" i="68"/>
  <c r="BS1320" i="68"/>
  <c r="EN1321" i="68" s="1"/>
  <c r="BS1322" i="68"/>
  <c r="CW1322" i="68"/>
  <c r="CW1320" i="68"/>
  <c r="CW1319" i="68"/>
  <c r="CW1317" i="68"/>
  <c r="CW1318" i="68"/>
  <c r="CW1321" i="68"/>
  <c r="FR1333" i="68"/>
  <c r="FR1352" i="68" s="1"/>
  <c r="FR1334" i="68"/>
  <c r="FR1328" i="68"/>
  <c r="FR1347" i="68" s="1"/>
  <c r="FR1329" i="68"/>
  <c r="FR1348" i="68" s="1"/>
  <c r="FR1332" i="68"/>
  <c r="FR1351" i="68" s="1"/>
  <c r="FR1327" i="68"/>
  <c r="FR1346" i="68" s="1"/>
  <c r="FR1330" i="68"/>
  <c r="FR1349" i="68" s="1"/>
  <c r="FR1331" i="68"/>
  <c r="FR1350" i="68" s="1"/>
  <c r="FC1331" i="68"/>
  <c r="FC1350" i="68" s="1"/>
  <c r="BJ1321" i="68"/>
  <c r="EE1322" i="68" s="1"/>
  <c r="EE1353" i="68" s="1"/>
  <c r="BJ1322" i="68"/>
  <c r="BJ1320" i="68"/>
  <c r="BJ1319" i="68"/>
  <c r="EE1320" i="68" s="1"/>
  <c r="BJ1318" i="68"/>
  <c r="EE1319" i="68" s="1"/>
  <c r="BJ1317" i="68"/>
  <c r="EE1318" i="68" s="1"/>
  <c r="EE1349" i="68" s="1"/>
  <c r="BJ1315" i="68"/>
  <c r="HL1331" i="68"/>
  <c r="GL1331" i="68"/>
  <c r="GY1334" i="68"/>
  <c r="GY1330" i="68"/>
  <c r="GY1331" i="68"/>
  <c r="GY1321" i="68"/>
  <c r="GY1332" i="68"/>
  <c r="GY1319" i="68"/>
  <c r="GY1329" i="68"/>
  <c r="GY1322" i="68"/>
  <c r="GY1315" i="68"/>
  <c r="GY1316" i="68"/>
  <c r="BB1316" i="68"/>
  <c r="DW1317" i="68" s="1"/>
  <c r="BB1322" i="68"/>
  <c r="BB1321" i="68"/>
  <c r="DW1322" i="68" s="1"/>
  <c r="DW1353" i="68" s="1"/>
  <c r="BB1317" i="68"/>
  <c r="BB1319" i="68"/>
  <c r="BB1318" i="68"/>
  <c r="DW1319" i="68" s="1"/>
  <c r="BB1320" i="68"/>
  <c r="BB1315" i="68"/>
  <c r="GO1351" i="68"/>
  <c r="GK1332" i="68"/>
  <c r="GK1351" i="68" s="1"/>
  <c r="GK1334" i="68"/>
  <c r="GK1353" i="68" s="1"/>
  <c r="GK1333" i="68"/>
  <c r="GK1352" i="68" s="1"/>
  <c r="GK1328" i="68"/>
  <c r="GK1347" i="68" s="1"/>
  <c r="GK1329" i="68"/>
  <c r="GK1348" i="68" s="1"/>
  <c r="GK1327" i="68"/>
  <c r="GK1346" i="68" s="1"/>
  <c r="GK1330" i="68"/>
  <c r="GK1349" i="68" s="1"/>
  <c r="GK1331" i="68"/>
  <c r="GK1350" i="68" s="1"/>
  <c r="CU1321" i="68"/>
  <c r="CU1322" i="68"/>
  <c r="CU1320" i="68"/>
  <c r="CU1319" i="68"/>
  <c r="CU1317" i="68"/>
  <c r="CU1318" i="68"/>
  <c r="FF1333" i="68"/>
  <c r="FF1334" i="68"/>
  <c r="FF1328" i="68"/>
  <c r="FF1347" i="68" s="1"/>
  <c r="FF1327" i="68"/>
  <c r="FF1346" i="68" s="1"/>
  <c r="FF1332" i="68"/>
  <c r="FF1331" i="68"/>
  <c r="FF1350" i="68" s="1"/>
  <c r="FF1329" i="68"/>
  <c r="FF1348" i="68" s="1"/>
  <c r="FF1330" i="68"/>
  <c r="FF1349" i="68" s="1"/>
  <c r="FX1332" i="68"/>
  <c r="FX1351" i="68" s="1"/>
  <c r="FX1334" i="68"/>
  <c r="FX1333" i="68"/>
  <c r="FX1352" i="68" s="1"/>
  <c r="FX1328" i="68"/>
  <c r="FX1347" i="68" s="1"/>
  <c r="FX1329" i="68"/>
  <c r="FX1348" i="68" s="1"/>
  <c r="FX1331" i="68"/>
  <c r="FX1350" i="68" s="1"/>
  <c r="FX1327" i="68"/>
  <c r="FX1346" i="68" s="1"/>
  <c r="FX1330" i="68"/>
  <c r="FX1349" i="68" s="1"/>
  <c r="FM1334" i="68"/>
  <c r="FM1333" i="68"/>
  <c r="FM1329" i="68"/>
  <c r="FM1348" i="68" s="1"/>
  <c r="FM1332" i="68"/>
  <c r="FM1351" i="68" s="1"/>
  <c r="FM1330" i="68"/>
  <c r="FM1349" i="68" s="1"/>
  <c r="FM1331" i="68"/>
  <c r="FM1350" i="68" s="1"/>
  <c r="FM1327" i="68"/>
  <c r="FM1346" i="68" s="1"/>
  <c r="FM1328" i="68"/>
  <c r="FM1347" i="68" s="1"/>
  <c r="DC1319" i="68"/>
  <c r="DC1317" i="68"/>
  <c r="DC1321" i="68"/>
  <c r="DC1318" i="68"/>
  <c r="DC1320" i="68"/>
  <c r="DC1322" i="68"/>
  <c r="DX1333" i="68"/>
  <c r="DX1334" i="68"/>
  <c r="DX1328" i="68"/>
  <c r="DX1347" i="68" s="1"/>
  <c r="DX1330" i="68"/>
  <c r="DX1331" i="68"/>
  <c r="DX1329" i="68"/>
  <c r="DX1332" i="68"/>
  <c r="DX1327" i="68"/>
  <c r="DX1346" i="68" s="1"/>
  <c r="BR1318" i="68"/>
  <c r="EM1319" i="68" s="1"/>
  <c r="EM1350" i="68" s="1"/>
  <c r="GE1332" i="68"/>
  <c r="GE1351" i="68" s="1"/>
  <c r="GE1333" i="68"/>
  <c r="GE1352" i="68" s="1"/>
  <c r="GE1334" i="68"/>
  <c r="GE1353" i="68" s="1"/>
  <c r="GE1327" i="68"/>
  <c r="GE1346" i="68" s="1"/>
  <c r="GE1329" i="68"/>
  <c r="GE1348" i="68" s="1"/>
  <c r="GE1330" i="68"/>
  <c r="GE1349" i="68" s="1"/>
  <c r="GE1331" i="68"/>
  <c r="GE1350" i="68" s="1"/>
  <c r="GE1328" i="68"/>
  <c r="GE1347" i="68" s="1"/>
  <c r="EB1329" i="68"/>
  <c r="EK1334" i="68"/>
  <c r="EK1329" i="68"/>
  <c r="EK1348" i="68" s="1"/>
  <c r="EK1333" i="68"/>
  <c r="EK1331" i="68"/>
  <c r="EK1332" i="68"/>
  <c r="EK1330" i="68"/>
  <c r="EK1327" i="68"/>
  <c r="EK1346" i="68" s="1"/>
  <c r="EK1328" i="68"/>
  <c r="EK1347" i="68" s="1"/>
  <c r="FC1329" i="68"/>
  <c r="FC1348" i="68" s="1"/>
  <c r="EE1334" i="68"/>
  <c r="EE1328" i="68"/>
  <c r="EE1347" i="68" s="1"/>
  <c r="EE1327" i="68"/>
  <c r="EE1346" i="68" s="1"/>
  <c r="EE1330" i="68"/>
  <c r="EE1329" i="68"/>
  <c r="EE1348" i="68" s="1"/>
  <c r="EE1333" i="68"/>
  <c r="EE1332" i="68"/>
  <c r="EE1331" i="68"/>
  <c r="HL1330" i="68"/>
  <c r="GL1330" i="68"/>
  <c r="GV1330" i="68"/>
  <c r="GV1329" i="68"/>
  <c r="GV1331" i="68"/>
  <c r="GV1334" i="68"/>
  <c r="GV1322" i="68"/>
  <c r="GV1332" i="68"/>
  <c r="GV1316" i="68"/>
  <c r="GV1319" i="68"/>
  <c r="GV1315" i="68"/>
  <c r="GA1332" i="68"/>
  <c r="GA1351" i="68" s="1"/>
  <c r="GA1334" i="68"/>
  <c r="GA1333" i="68"/>
  <c r="GA1352" i="68" s="1"/>
  <c r="GA1329" i="68"/>
  <c r="GA1348" i="68" s="1"/>
  <c r="GA1330" i="68"/>
  <c r="GA1349" i="68" s="1"/>
  <c r="GA1331" i="68"/>
  <c r="GA1350" i="68" s="1"/>
  <c r="GA1328" i="68"/>
  <c r="GA1347" i="68" s="1"/>
  <c r="GA1327" i="68"/>
  <c r="GA1346" i="68" s="1"/>
  <c r="CI1321" i="68"/>
  <c r="FD1322" i="68" s="1"/>
  <c r="FD1353" i="68" s="1"/>
  <c r="CI1322" i="68"/>
  <c r="CI1320" i="68"/>
  <c r="CI1319" i="68"/>
  <c r="CI1317" i="68"/>
  <c r="CI1318" i="68"/>
  <c r="EL1320" i="68"/>
  <c r="EL1351" i="68" s="1"/>
  <c r="GH1330" i="68"/>
  <c r="GH1349" i="68" s="1"/>
  <c r="GH1333" i="68"/>
  <c r="GH1352" i="68" s="1"/>
  <c r="GH1334" i="68"/>
  <c r="GH1353" i="68" s="1"/>
  <c r="GH1331" i="68"/>
  <c r="GH1350" i="68" s="1"/>
  <c r="GH1332" i="68"/>
  <c r="GH1351" i="68" s="1"/>
  <c r="GH1328" i="68"/>
  <c r="GH1347" i="68" s="1"/>
  <c r="GH1329" i="68"/>
  <c r="GH1348" i="68" s="1"/>
  <c r="GH1327" i="68"/>
  <c r="GH1346" i="68" s="1"/>
  <c r="ES1334" i="68"/>
  <c r="ES1327" i="68"/>
  <c r="ES1346" i="68" s="1"/>
  <c r="ES1332" i="68"/>
  <c r="ES1328" i="68"/>
  <c r="ES1347" i="68" s="1"/>
  <c r="ES1333" i="68"/>
  <c r="ES1331" i="68"/>
  <c r="ES1329" i="68"/>
  <c r="ES1348" i="68" s="1"/>
  <c r="ES1330" i="68"/>
  <c r="ES1349" i="68" s="1"/>
  <c r="CQ1319" i="68"/>
  <c r="CQ1322" i="68"/>
  <c r="CQ1317" i="68"/>
  <c r="CQ1318" i="68"/>
  <c r="CQ1321" i="68"/>
  <c r="CQ1320" i="68"/>
  <c r="FV1330" i="68"/>
  <c r="FV1349" i="68" s="1"/>
  <c r="FV1332" i="68"/>
  <c r="FV1351" i="68" s="1"/>
  <c r="FV1334" i="68"/>
  <c r="FV1353" i="68" s="1"/>
  <c r="FV1328" i="68"/>
  <c r="FV1347" i="68" s="1"/>
  <c r="FV1333" i="68"/>
  <c r="FV1352" i="68" s="1"/>
  <c r="FV1329" i="68"/>
  <c r="FV1348" i="68" s="1"/>
  <c r="FV1331" i="68"/>
  <c r="FV1350" i="68" s="1"/>
  <c r="FV1327" i="68"/>
  <c r="FV1346" i="68" s="1"/>
  <c r="BR1317" i="68"/>
  <c r="EM1318" i="68" s="1"/>
  <c r="EM1349" i="68" s="1"/>
  <c r="DW1334" i="68"/>
  <c r="DW1327" i="68"/>
  <c r="DW1346" i="68" s="1"/>
  <c r="DW1333" i="68"/>
  <c r="DW1329" i="68"/>
  <c r="DW1330" i="68"/>
  <c r="DW1332" i="68"/>
  <c r="DW1328" i="68"/>
  <c r="DW1347" i="68" s="1"/>
  <c r="GQ1347" i="68" s="1"/>
  <c r="DW1331" i="68"/>
  <c r="EB1331" i="68"/>
  <c r="CT1321" i="68"/>
  <c r="CT1322" i="68"/>
  <c r="CT1320" i="68"/>
  <c r="FO1321" i="68" s="1"/>
  <c r="FO1352" i="68" s="1"/>
  <c r="CT1319" i="68"/>
  <c r="CT1317" i="68"/>
  <c r="CT1318" i="68"/>
  <c r="GI1331" i="68"/>
  <c r="GI1350" i="68" s="1"/>
  <c r="GI1333" i="68"/>
  <c r="GI1352" i="68" s="1"/>
  <c r="GI1332" i="68"/>
  <c r="GI1351" i="68" s="1"/>
  <c r="GI1328" i="68"/>
  <c r="GI1347" i="68" s="1"/>
  <c r="GI1329" i="68"/>
  <c r="GI1348" i="68" s="1"/>
  <c r="GI1327" i="68"/>
  <c r="GI1346" i="68" s="1"/>
  <c r="GI1330" i="68"/>
  <c r="GI1349" i="68" s="1"/>
  <c r="GI1334" i="68"/>
  <c r="GI1353" i="68" s="1"/>
  <c r="GP1332" i="68"/>
  <c r="GP1334" i="68"/>
  <c r="GP1322" i="68"/>
  <c r="GP1330" i="68"/>
  <c r="GP1331" i="68"/>
  <c r="GP1329" i="68"/>
  <c r="GP1316" i="68"/>
  <c r="GP1319" i="68"/>
  <c r="GP1315" i="68"/>
  <c r="CM1321" i="68"/>
  <c r="FH1322" i="68" s="1"/>
  <c r="CM1322" i="68"/>
  <c r="CM1319" i="68"/>
  <c r="CM1317" i="68"/>
  <c r="CM1318" i="68"/>
  <c r="CM1320" i="68"/>
  <c r="FC1330" i="68"/>
  <c r="FC1349" i="68" s="1"/>
  <c r="FI1334" i="68"/>
  <c r="FI1329" i="68"/>
  <c r="FI1348" i="68" s="1"/>
  <c r="FI1331" i="68"/>
  <c r="FI1350" i="68" s="1"/>
  <c r="FI1332" i="68"/>
  <c r="FI1351" i="68" s="1"/>
  <c r="FI1328" i="68"/>
  <c r="FI1347" i="68" s="1"/>
  <c r="FI1330" i="68"/>
  <c r="FI1349" i="68" s="1"/>
  <c r="FI1333" i="68"/>
  <c r="FI1327" i="68"/>
  <c r="FI1346" i="68" s="1"/>
  <c r="HF1332" i="68"/>
  <c r="HD1332" i="68"/>
  <c r="HC1332" i="68"/>
  <c r="HB1332" i="68"/>
  <c r="HI1332" i="68"/>
  <c r="HK1332" i="68"/>
  <c r="HJ1332" i="68"/>
  <c r="HH1332" i="68"/>
  <c r="HG1332" i="68"/>
  <c r="HE1332" i="68"/>
  <c r="EZ1333" i="68"/>
  <c r="EZ1330" i="68"/>
  <c r="EZ1349" i="68" s="1"/>
  <c r="EZ1329" i="68"/>
  <c r="EZ1348" i="68" s="1"/>
  <c r="EZ1331" i="68"/>
  <c r="EZ1350" i="68" s="1"/>
  <c r="EZ1334" i="68"/>
  <c r="EZ1327" i="68"/>
  <c r="EZ1346" i="68" s="1"/>
  <c r="EZ1328" i="68"/>
  <c r="EZ1347" i="68" s="1"/>
  <c r="EZ1332" i="68"/>
  <c r="GX1334" i="68"/>
  <c r="GX1332" i="68"/>
  <c r="GX1329" i="68"/>
  <c r="GX1319" i="68"/>
  <c r="GX1330" i="68"/>
  <c r="GX1331" i="68"/>
  <c r="GX1322" i="68"/>
  <c r="GX1315" i="68"/>
  <c r="GX1316" i="68"/>
  <c r="EW1334" i="68"/>
  <c r="EW1329" i="68"/>
  <c r="EW1348" i="68" s="1"/>
  <c r="EW1331" i="68"/>
  <c r="EW1333" i="68"/>
  <c r="EW1330" i="68"/>
  <c r="EW1349" i="68" s="1"/>
  <c r="EW1327" i="68"/>
  <c r="EW1346" i="68" s="1"/>
  <c r="EW1332" i="68"/>
  <c r="EW1328" i="68"/>
  <c r="EW1347" i="68" s="1"/>
  <c r="BW1321" i="68"/>
  <c r="ER1322" i="68" s="1"/>
  <c r="ER1353" i="68" s="1"/>
  <c r="BW1322" i="68"/>
  <c r="BW1320" i="68"/>
  <c r="BW1319" i="68"/>
  <c r="ER1320" i="68" s="1"/>
  <c r="ER1351" i="68" s="1"/>
  <c r="BW1317" i="68"/>
  <c r="BW1318" i="68"/>
  <c r="ER1319" i="68" s="1"/>
  <c r="ER1350" i="68" s="1"/>
  <c r="BQ1321" i="68"/>
  <c r="EL1322" i="68" s="1"/>
  <c r="EL1353" i="68" s="1"/>
  <c r="DE1322" i="68"/>
  <c r="DZ1330" i="68"/>
  <c r="DZ1332" i="68"/>
  <c r="DZ1334" i="68"/>
  <c r="DZ1333" i="68"/>
  <c r="DZ1328" i="68"/>
  <c r="DZ1347" i="68" s="1"/>
  <c r="DZ1327" i="68"/>
  <c r="DZ1346" i="68" s="1"/>
  <c r="DZ1331" i="68"/>
  <c r="DZ1329" i="68"/>
  <c r="CO1322" i="68"/>
  <c r="CO1321" i="68"/>
  <c r="CO1317" i="68"/>
  <c r="CO1318" i="68"/>
  <c r="CO1319" i="68"/>
  <c r="CO1320" i="68"/>
  <c r="FJ1321" i="68" s="1"/>
  <c r="FJ1352" i="68" s="1"/>
  <c r="CE1319" i="68"/>
  <c r="EZ1320" i="68" s="1"/>
  <c r="EZ1351" i="68" s="1"/>
  <c r="CE1317" i="68"/>
  <c r="CE1318" i="68"/>
  <c r="CE1322" i="68"/>
  <c r="CE1321" i="68"/>
  <c r="CE1320" i="68"/>
  <c r="EB1334" i="68"/>
  <c r="EA1331" i="68"/>
  <c r="EA1334" i="68"/>
  <c r="EA1333" i="68"/>
  <c r="EA1332" i="68"/>
  <c r="EA1330" i="68"/>
  <c r="EA1329" i="68"/>
  <c r="EA1327" i="68"/>
  <c r="EA1346" i="68" s="1"/>
  <c r="EA1328" i="68"/>
  <c r="EA1347" i="68" s="1"/>
  <c r="BI1320" i="68"/>
  <c r="BI1318" i="68"/>
  <c r="ED1319" i="68" s="1"/>
  <c r="ED1350" i="68" s="1"/>
  <c r="BI1322" i="68"/>
  <c r="BI1319" i="68"/>
  <c r="BI1321" i="68"/>
  <c r="BI1315" i="68"/>
  <c r="BI1317" i="68"/>
  <c r="ED1318" i="68" s="1"/>
  <c r="ED1349" i="68" s="1"/>
  <c r="FC1332" i="68"/>
  <c r="AZ1322" i="68"/>
  <c r="AZ1319" i="68"/>
  <c r="DU1320" i="68" s="1"/>
  <c r="DU1351" i="68" s="1"/>
  <c r="AZ1320" i="68"/>
  <c r="AZ1316" i="68"/>
  <c r="DU1317" i="68" s="1"/>
  <c r="DU1348" i="68" s="1"/>
  <c r="AZ1318" i="68"/>
  <c r="DU1319" i="68" s="1"/>
  <c r="DU1350" i="68" s="1"/>
  <c r="AZ1321" i="68"/>
  <c r="AZ1317" i="68"/>
  <c r="AZ1315" i="68"/>
  <c r="EY1331" i="68"/>
  <c r="EY1350" i="68" s="1"/>
  <c r="EY1333" i="68"/>
  <c r="EY1332" i="68"/>
  <c r="EY1330" i="68"/>
  <c r="EY1349" i="68" s="1"/>
  <c r="EY1329" i="68"/>
  <c r="EY1348" i="68" s="1"/>
  <c r="EY1328" i="68"/>
  <c r="EY1347" i="68" s="1"/>
  <c r="EY1334" i="68"/>
  <c r="EY1327" i="68"/>
  <c r="EY1346" i="68" s="1"/>
  <c r="HL1334" i="68"/>
  <c r="GL1334" i="68"/>
  <c r="BE1315" i="68"/>
  <c r="BK1321" i="68"/>
  <c r="EF1322" i="68" s="1"/>
  <c r="EF1353" i="68" s="1"/>
  <c r="BK1322" i="68"/>
  <c r="BK1320" i="68"/>
  <c r="EF1321" i="68" s="1"/>
  <c r="EF1352" i="68" s="1"/>
  <c r="BK1319" i="68"/>
  <c r="EF1320" i="68" s="1"/>
  <c r="EF1351" i="68" s="1"/>
  <c r="BK1317" i="68"/>
  <c r="BK1318" i="68"/>
  <c r="EF1319" i="68" s="1"/>
  <c r="EF1350" i="68" s="1"/>
  <c r="BK1315" i="68"/>
  <c r="GS1332" i="68"/>
  <c r="GS1334" i="68"/>
  <c r="GS1327" i="68"/>
  <c r="GS1329" i="68"/>
  <c r="GS1330" i="68"/>
  <c r="GS1331" i="68"/>
  <c r="GS1322" i="68"/>
  <c r="GS1315" i="68"/>
  <c r="GS1316" i="68"/>
  <c r="GS1319" i="68"/>
  <c r="EL1319" i="68"/>
  <c r="EL1350" i="68" s="1"/>
  <c r="FZ1322" i="68"/>
  <c r="FZ1353" i="68" s="1"/>
  <c r="DP1320" i="68"/>
  <c r="DP1321" i="68"/>
  <c r="DP1322" i="68"/>
  <c r="DP1318" i="68"/>
  <c r="DP1319" i="68"/>
  <c r="DP1317" i="68"/>
  <c r="EI1334" i="68"/>
  <c r="EI1327" i="68"/>
  <c r="EI1346" i="68" s="1"/>
  <c r="EI1329" i="68"/>
  <c r="EI1348" i="68" s="1"/>
  <c r="EI1333" i="68"/>
  <c r="EI1330" i="68"/>
  <c r="EI1332" i="68"/>
  <c r="EI1331" i="68"/>
  <c r="EI1328" i="68"/>
  <c r="EI1347" i="68" s="1"/>
  <c r="FL1334" i="68"/>
  <c r="FL1332" i="68"/>
  <c r="FL1351" i="68" s="1"/>
  <c r="FL1329" i="68"/>
  <c r="FL1348" i="68" s="1"/>
  <c r="FL1330" i="68"/>
  <c r="FL1349" i="68" s="1"/>
  <c r="FL1333" i="68"/>
  <c r="FL1328" i="68"/>
  <c r="FL1347" i="68" s="1"/>
  <c r="FL1327" i="68"/>
  <c r="FL1346" i="68" s="1"/>
  <c r="FL1331" i="68"/>
  <c r="FL1350" i="68" s="1"/>
  <c r="EB1332" i="68"/>
  <c r="CJ1322" i="68"/>
  <c r="CJ1320" i="68"/>
  <c r="CJ1319" i="68"/>
  <c r="CJ1321" i="68"/>
  <c r="FE1322" i="68" s="1"/>
  <c r="FE1353" i="68" s="1"/>
  <c r="CJ1318" i="68"/>
  <c r="CJ1317" i="68"/>
  <c r="FY1332" i="68"/>
  <c r="FY1351" i="68" s="1"/>
  <c r="FY1334" i="68"/>
  <c r="FY1333" i="68"/>
  <c r="FY1352" i="68" s="1"/>
  <c r="FY1330" i="68"/>
  <c r="FY1349" i="68" s="1"/>
  <c r="FY1331" i="68"/>
  <c r="FY1350" i="68" s="1"/>
  <c r="FY1328" i="68"/>
  <c r="FY1347" i="68" s="1"/>
  <c r="FY1327" i="68"/>
  <c r="FY1346" i="68" s="1"/>
  <c r="FY1329" i="68"/>
  <c r="FY1348" i="68" s="1"/>
  <c r="GO1315" i="68"/>
  <c r="FH1333" i="68"/>
  <c r="FH1334" i="68"/>
  <c r="FH1328" i="68"/>
  <c r="FH1347" i="68" s="1"/>
  <c r="FH1330" i="68"/>
  <c r="FH1349" i="68" s="1"/>
  <c r="FH1331" i="68"/>
  <c r="FH1350" i="68" s="1"/>
  <c r="FH1332" i="68"/>
  <c r="FH1351" i="68" s="1"/>
  <c r="FH1329" i="68"/>
  <c r="FH1348" i="68" s="1"/>
  <c r="FH1327" i="68"/>
  <c r="FH1346" i="68" s="1"/>
  <c r="FC1327" i="68"/>
  <c r="FC1346" i="68" s="1"/>
  <c r="DH1322" i="68"/>
  <c r="DH1321" i="68"/>
  <c r="DH1320" i="68"/>
  <c r="DH1319" i="68"/>
  <c r="DH1318" i="68"/>
  <c r="DH1317" i="68"/>
  <c r="EW1255" i="68"/>
  <c r="EW1253" i="68"/>
  <c r="EW1254" i="68"/>
  <c r="EW1249" i="68"/>
  <c r="EW1268" i="68" s="1"/>
  <c r="EW1250" i="68"/>
  <c r="EW1269" i="68" s="1"/>
  <c r="EW1251" i="68"/>
  <c r="EW1270" i="68" s="1"/>
  <c r="EW1252" i="68"/>
  <c r="EW1248" i="68"/>
  <c r="EW1267" i="68" s="1"/>
  <c r="BD1241" i="68"/>
  <c r="BD1243" i="68"/>
  <c r="BD1242" i="68"/>
  <c r="DY1243" i="68" s="1"/>
  <c r="BD1240" i="68"/>
  <c r="DY1241" i="68" s="1"/>
  <c r="BD1239" i="68"/>
  <c r="DY1240" i="68" s="1"/>
  <c r="BD1236" i="68"/>
  <c r="BD1238" i="68"/>
  <c r="DY1239" i="68" s="1"/>
  <c r="FC1248" i="68"/>
  <c r="FC1267" i="68" s="1"/>
  <c r="FC1249" i="68"/>
  <c r="FC1268" i="68" s="1"/>
  <c r="FC1250" i="68"/>
  <c r="FC1269" i="68" s="1"/>
  <c r="FC1251" i="68"/>
  <c r="FC1270" i="68" s="1"/>
  <c r="FC1252" i="68"/>
  <c r="FC1271" i="68" s="1"/>
  <c r="FC1254" i="68"/>
  <c r="FC1253" i="68"/>
  <c r="FC1255" i="68"/>
  <c r="AZ1243" i="68"/>
  <c r="AZ1239" i="68"/>
  <c r="AZ1240" i="68"/>
  <c r="AZ1242" i="68"/>
  <c r="DU1243" i="68" s="1"/>
  <c r="AZ1238" i="68"/>
  <c r="DU1239" i="68" s="1"/>
  <c r="DU1270" i="68" s="1"/>
  <c r="AZ1241" i="68"/>
  <c r="DU1242" i="68" s="1"/>
  <c r="DU1273" i="68" s="1"/>
  <c r="AZ1236" i="68"/>
  <c r="CO1241" i="68"/>
  <c r="FJ1242" i="68" s="1"/>
  <c r="CO1242" i="68"/>
  <c r="CO1236" i="68"/>
  <c r="CO1240" i="68"/>
  <c r="CO1238" i="68"/>
  <c r="CO1243" i="68"/>
  <c r="CO1239" i="68"/>
  <c r="FR1253" i="68"/>
  <c r="FR1272" i="68" s="1"/>
  <c r="FR1254" i="68"/>
  <c r="FR1273" i="68" s="1"/>
  <c r="FR1250" i="68"/>
  <c r="FR1269" i="68" s="1"/>
  <c r="FR1251" i="68"/>
  <c r="FR1270" i="68" s="1"/>
  <c r="FR1252" i="68"/>
  <c r="FR1271" i="68" s="1"/>
  <c r="FR1255" i="68"/>
  <c r="FR1249" i="68"/>
  <c r="FR1268" i="68" s="1"/>
  <c r="FR1248" i="68"/>
  <c r="FR1267" i="68" s="1"/>
  <c r="FY1253" i="68"/>
  <c r="FY1272" i="68" s="1"/>
  <c r="FY1249" i="68"/>
  <c r="FY1268" i="68" s="1"/>
  <c r="FY1255" i="68"/>
  <c r="FY1254" i="68"/>
  <c r="FY1273" i="68" s="1"/>
  <c r="FY1248" i="68"/>
  <c r="FY1267" i="68" s="1"/>
  <c r="FY1252" i="68"/>
  <c r="FY1271" i="68" s="1"/>
  <c r="FY1251" i="68"/>
  <c r="FY1270" i="68" s="1"/>
  <c r="FY1250" i="68"/>
  <c r="FY1269" i="68" s="1"/>
  <c r="CL1240" i="68"/>
  <c r="CL1242" i="68"/>
  <c r="CL1243" i="68"/>
  <c r="CL1236" i="68"/>
  <c r="CL1241" i="68"/>
  <c r="FG1242" i="68" s="1"/>
  <c r="CL1238" i="68"/>
  <c r="CL1239" i="68"/>
  <c r="EB1255" i="68"/>
  <c r="EB1254" i="68"/>
  <c r="EB1252" i="68"/>
  <c r="EB1253" i="68"/>
  <c r="EB1250" i="68"/>
  <c r="EB1249" i="68"/>
  <c r="EB1268" i="68" s="1"/>
  <c r="EB1248" i="68"/>
  <c r="EB1267" i="68" s="1"/>
  <c r="EB1251" i="68"/>
  <c r="DZ1255" i="68"/>
  <c r="DZ1250" i="68"/>
  <c r="DZ1251" i="68"/>
  <c r="DZ1252" i="68"/>
  <c r="DZ1249" i="68"/>
  <c r="DZ1268" i="68" s="1"/>
  <c r="DZ1253" i="68"/>
  <c r="DZ1248" i="68"/>
  <c r="DZ1267" i="68" s="1"/>
  <c r="DZ1254" i="68"/>
  <c r="DA1241" i="68"/>
  <c r="DA1242" i="68"/>
  <c r="DA1236" i="68"/>
  <c r="DA1238" i="68"/>
  <c r="DA1243" i="68"/>
  <c r="DA1239" i="68"/>
  <c r="DA1240" i="68"/>
  <c r="DB1242" i="68"/>
  <c r="FW1243" i="68" s="1"/>
  <c r="DB1236" i="68"/>
  <c r="DB1238" i="68"/>
  <c r="DB1243" i="68"/>
  <c r="DB1240" i="68"/>
  <c r="DB1241" i="68"/>
  <c r="DB1239" i="68"/>
  <c r="EI1254" i="68"/>
  <c r="EI1255" i="68"/>
  <c r="EI1251" i="68"/>
  <c r="EI1252" i="68"/>
  <c r="EI1253" i="68"/>
  <c r="EI1248" i="68"/>
  <c r="EI1267" i="68" s="1"/>
  <c r="EI1250" i="68"/>
  <c r="EI1269" i="68" s="1"/>
  <c r="EI1249" i="68"/>
  <c r="EI1268" i="68" s="1"/>
  <c r="CP1242" i="68"/>
  <c r="CP1236" i="68"/>
  <c r="CP1241" i="68"/>
  <c r="FK1242" i="68" s="1"/>
  <c r="CP1240" i="68"/>
  <c r="CP1238" i="68"/>
  <c r="CP1243" i="68"/>
  <c r="CP1239" i="68"/>
  <c r="GE1253" i="68"/>
  <c r="GE1272" i="68" s="1"/>
  <c r="GE1254" i="68"/>
  <c r="GE1273" i="68" s="1"/>
  <c r="GE1255" i="68"/>
  <c r="GE1274" i="68" s="1"/>
  <c r="GE1251" i="68"/>
  <c r="GE1270" i="68" s="1"/>
  <c r="GE1252" i="68"/>
  <c r="GE1271" i="68" s="1"/>
  <c r="GE1248" i="68"/>
  <c r="GE1267" i="68" s="1"/>
  <c r="GE1250" i="68"/>
  <c r="GE1269" i="68" s="1"/>
  <c r="GE1249" i="68"/>
  <c r="GE1268" i="68" s="1"/>
  <c r="GQ1236" i="68"/>
  <c r="DS1271" i="68"/>
  <c r="GO1240" i="68"/>
  <c r="GZ1240" i="68" s="1"/>
  <c r="GL1240" i="68"/>
  <c r="FT1254" i="68"/>
  <c r="FT1273" i="68" s="1"/>
  <c r="FT1255" i="68"/>
  <c r="FT1252" i="68"/>
  <c r="FT1271" i="68" s="1"/>
  <c r="FT1248" i="68"/>
  <c r="FT1267" i="68" s="1"/>
  <c r="FT1249" i="68"/>
  <c r="FT1268" i="68" s="1"/>
  <c r="FT1253" i="68"/>
  <c r="FT1272" i="68" s="1"/>
  <c r="FT1251" i="68"/>
  <c r="FT1270" i="68" s="1"/>
  <c r="FT1250" i="68"/>
  <c r="FT1269" i="68" s="1"/>
  <c r="DH1243" i="68"/>
  <c r="DH1240" i="68"/>
  <c r="DH1239" i="68"/>
  <c r="DH1241" i="68"/>
  <c r="DH1242" i="68"/>
  <c r="DH1238" i="68"/>
  <c r="DH1236" i="68"/>
  <c r="EY1254" i="68"/>
  <c r="EY1251" i="68"/>
  <c r="EY1270" i="68" s="1"/>
  <c r="EY1252" i="68"/>
  <c r="EY1271" i="68" s="1"/>
  <c r="EY1248" i="68"/>
  <c r="EY1267" i="68" s="1"/>
  <c r="EY1253" i="68"/>
  <c r="EY1249" i="68"/>
  <c r="EY1268" i="68" s="1"/>
  <c r="EY1255" i="68"/>
  <c r="EY1250" i="68"/>
  <c r="EY1269" i="68" s="1"/>
  <c r="CA1240" i="68"/>
  <c r="CA1241" i="68"/>
  <c r="EV1242" i="68" s="1"/>
  <c r="EV1273" i="68" s="1"/>
  <c r="CA1242" i="68"/>
  <c r="CA1243" i="68"/>
  <c r="CA1239" i="68"/>
  <c r="CA1238" i="68"/>
  <c r="CA1236" i="68"/>
  <c r="ED1255" i="68"/>
  <c r="ED1248" i="68"/>
  <c r="ED1267" i="68" s="1"/>
  <c r="ED1254" i="68"/>
  <c r="ED1250" i="68"/>
  <c r="ED1269" i="68" s="1"/>
  <c r="ED1252" i="68"/>
  <c r="ED1253" i="68"/>
  <c r="ED1251" i="68"/>
  <c r="ED1249" i="68"/>
  <c r="ED1268" i="68" s="1"/>
  <c r="CX1238" i="68"/>
  <c r="BH1243" i="68"/>
  <c r="BH1238" i="68"/>
  <c r="EC1239" i="68" s="1"/>
  <c r="BH1241" i="68"/>
  <c r="BH1239" i="68"/>
  <c r="EC1240" i="68" s="1"/>
  <c r="BH1240" i="68"/>
  <c r="EC1241" i="68" s="1"/>
  <c r="BH1236" i="68"/>
  <c r="BH1242" i="68"/>
  <c r="EC1243" i="68" s="1"/>
  <c r="FF1253" i="68"/>
  <c r="FF1254" i="68"/>
  <c r="FF1250" i="68"/>
  <c r="FF1269" i="68" s="1"/>
  <c r="FF1251" i="68"/>
  <c r="FF1270" i="68" s="1"/>
  <c r="FF1252" i="68"/>
  <c r="FF1271" i="68" s="1"/>
  <c r="FF1255" i="68"/>
  <c r="FF1248" i="68"/>
  <c r="FF1267" i="68" s="1"/>
  <c r="FF1249" i="68"/>
  <c r="FF1268" i="68" s="1"/>
  <c r="GY1237" i="68"/>
  <c r="BR1242" i="68"/>
  <c r="EH1254" i="68"/>
  <c r="EH1250" i="68"/>
  <c r="EH1269" i="68" s="1"/>
  <c r="EH1251" i="68"/>
  <c r="EH1252" i="68"/>
  <c r="EH1253" i="68"/>
  <c r="EH1255" i="68"/>
  <c r="EH1248" i="68"/>
  <c r="EH1267" i="68" s="1"/>
  <c r="EH1249" i="68"/>
  <c r="EH1268" i="68" s="1"/>
  <c r="BN1240" i="68"/>
  <c r="BN1238" i="68"/>
  <c r="BN1241" i="68"/>
  <c r="BN1239" i="68"/>
  <c r="BN1243" i="68"/>
  <c r="BN1242" i="68"/>
  <c r="EI1243" i="68" s="1"/>
  <c r="EI1274" i="68" s="1"/>
  <c r="BN1236" i="68"/>
  <c r="GS1252" i="68"/>
  <c r="GS1236" i="68"/>
  <c r="GS1239" i="68"/>
  <c r="GS1237" i="68"/>
  <c r="EQ1248" i="68"/>
  <c r="EQ1267" i="68" s="1"/>
  <c r="EQ1249" i="68"/>
  <c r="EQ1268" i="68" s="1"/>
  <c r="EQ1255" i="68"/>
  <c r="EQ1250" i="68"/>
  <c r="EQ1269" i="68" s="1"/>
  <c r="EQ1251" i="68"/>
  <c r="EQ1270" i="68" s="1"/>
  <c r="EQ1252" i="68"/>
  <c r="EQ1254" i="68"/>
  <c r="EQ1253" i="68"/>
  <c r="BT1241" i="68"/>
  <c r="EO1242" i="68" s="1"/>
  <c r="GR1237" i="68"/>
  <c r="GP1236" i="68"/>
  <c r="GZ1236" i="68" s="1"/>
  <c r="DG1242" i="68"/>
  <c r="DG1243" i="68"/>
  <c r="DG1240" i="68"/>
  <c r="DG1239" i="68"/>
  <c r="DG1241" i="68"/>
  <c r="DG1236" i="68"/>
  <c r="DG1238" i="68"/>
  <c r="DU1255" i="68"/>
  <c r="DU1249" i="68"/>
  <c r="DU1268" i="68" s="1"/>
  <c r="DU1250" i="68"/>
  <c r="DU1251" i="68"/>
  <c r="DU1252" i="68"/>
  <c r="DU1253" i="68"/>
  <c r="DU1254" i="68"/>
  <c r="DU1248" i="68"/>
  <c r="DU1267" i="68" s="1"/>
  <c r="GL1251" i="68"/>
  <c r="HL1251" i="68"/>
  <c r="BI1243" i="68"/>
  <c r="BI1242" i="68"/>
  <c r="ED1243" i="68" s="1"/>
  <c r="ED1274" i="68" s="1"/>
  <c r="BI1238" i="68"/>
  <c r="BI1241" i="68"/>
  <c r="BI1239" i="68"/>
  <c r="BI1236" i="68"/>
  <c r="BI1240" i="68"/>
  <c r="ED1241" i="68" s="1"/>
  <c r="HL1254" i="68"/>
  <c r="GL1254" i="68"/>
  <c r="GW1236" i="68"/>
  <c r="GW1237" i="68"/>
  <c r="EF1254" i="68"/>
  <c r="EF1248" i="68"/>
  <c r="EF1267" i="68" s="1"/>
  <c r="EF1249" i="68"/>
  <c r="EF1268" i="68" s="1"/>
  <c r="EF1250" i="68"/>
  <c r="EF1269" i="68" s="1"/>
  <c r="EF1251" i="68"/>
  <c r="EF1252" i="68"/>
  <c r="EF1253" i="68"/>
  <c r="EF1255" i="68"/>
  <c r="BK1242" i="68"/>
  <c r="BK1243" i="68"/>
  <c r="BK1241" i="68"/>
  <c r="EF1242" i="68" s="1"/>
  <c r="BK1239" i="68"/>
  <c r="BK1240" i="68"/>
  <c r="EF1241" i="68" s="1"/>
  <c r="EF1272" i="68" s="1"/>
  <c r="BK1238" i="68"/>
  <c r="BK1236" i="68"/>
  <c r="FE1255" i="68"/>
  <c r="FE1249" i="68"/>
  <c r="FE1268" i="68" s="1"/>
  <c r="FE1250" i="68"/>
  <c r="FE1269" i="68" s="1"/>
  <c r="FE1251" i="68"/>
  <c r="FE1270" i="68" s="1"/>
  <c r="FE1252" i="68"/>
  <c r="FE1271" i="68" s="1"/>
  <c r="FE1253" i="68"/>
  <c r="FE1254" i="68"/>
  <c r="FE1248" i="68"/>
  <c r="FE1267" i="68" s="1"/>
  <c r="CV1243" i="68"/>
  <c r="CV1239" i="68"/>
  <c r="CV1242" i="68"/>
  <c r="CV1240" i="68"/>
  <c r="CV1238" i="68"/>
  <c r="CV1236" i="68"/>
  <c r="CV1241" i="68"/>
  <c r="FQ1242" i="68" s="1"/>
  <c r="EM1251" i="68"/>
  <c r="EM1252" i="68"/>
  <c r="EM1254" i="68"/>
  <c r="EM1253" i="68"/>
  <c r="EM1248" i="68"/>
  <c r="EM1267" i="68" s="1"/>
  <c r="EM1255" i="68"/>
  <c r="EM1249" i="68"/>
  <c r="EM1268" i="68" s="1"/>
  <c r="EM1250" i="68"/>
  <c r="EM1269" i="68" s="1"/>
  <c r="DM1241" i="68"/>
  <c r="DM1242" i="68"/>
  <c r="DM1243" i="68"/>
  <c r="DM1236" i="68"/>
  <c r="DM1238" i="68"/>
  <c r="DM1240" i="68"/>
  <c r="DM1239" i="68"/>
  <c r="GJ1254" i="68"/>
  <c r="GJ1273" i="68" s="1"/>
  <c r="GJ1253" i="68"/>
  <c r="GJ1272" i="68" s="1"/>
  <c r="GJ1252" i="68"/>
  <c r="GJ1271" i="68" s="1"/>
  <c r="GJ1255" i="68"/>
  <c r="GJ1274" i="68" s="1"/>
  <c r="GJ1251" i="68"/>
  <c r="GJ1270" i="68" s="1"/>
  <c r="GJ1250" i="68"/>
  <c r="GJ1269" i="68" s="1"/>
  <c r="GJ1249" i="68"/>
  <c r="GJ1268" i="68" s="1"/>
  <c r="GJ1248" i="68"/>
  <c r="GJ1267" i="68" s="1"/>
  <c r="CU1242" i="68"/>
  <c r="CU1243" i="68"/>
  <c r="CU1241" i="68"/>
  <c r="FP1242" i="68" s="1"/>
  <c r="CU1239" i="68"/>
  <c r="CU1238" i="68"/>
  <c r="CU1240" i="68"/>
  <c r="CU1236" i="68"/>
  <c r="FD1254" i="68"/>
  <c r="FD1248" i="68"/>
  <c r="FD1267" i="68" s="1"/>
  <c r="FD1249" i="68"/>
  <c r="FD1268" i="68" s="1"/>
  <c r="FD1250" i="68"/>
  <c r="FD1269" i="68" s="1"/>
  <c r="FD1251" i="68"/>
  <c r="FD1270" i="68" s="1"/>
  <c r="FD1252" i="68"/>
  <c r="FD1271" i="68" s="1"/>
  <c r="FD1255" i="68"/>
  <c r="FD1253" i="68"/>
  <c r="CF1243" i="68"/>
  <c r="CF1240" i="68"/>
  <c r="FA1241" i="68" s="1"/>
  <c r="FA1272" i="68" s="1"/>
  <c r="CF1238" i="68"/>
  <c r="CF1239" i="68"/>
  <c r="CF1242" i="68"/>
  <c r="CF1241" i="68"/>
  <c r="CF1236" i="68"/>
  <c r="BB1240" i="68"/>
  <c r="BB1242" i="68"/>
  <c r="DW1243" i="68" s="1"/>
  <c r="BB1243" i="68"/>
  <c r="BB1241" i="68"/>
  <c r="BB1238" i="68"/>
  <c r="BB1239" i="68"/>
  <c r="DW1240" i="68" s="1"/>
  <c r="DW1271" i="68" s="1"/>
  <c r="BB1236" i="68"/>
  <c r="FU1255" i="68"/>
  <c r="FU1254" i="68"/>
  <c r="FU1273" i="68" s="1"/>
  <c r="FU1253" i="68"/>
  <c r="FU1272" i="68" s="1"/>
  <c r="FU1249" i="68"/>
  <c r="FU1268" i="68" s="1"/>
  <c r="FU1250" i="68"/>
  <c r="FU1269" i="68" s="1"/>
  <c r="FU1252" i="68"/>
  <c r="FU1271" i="68" s="1"/>
  <c r="FU1251" i="68"/>
  <c r="FU1270" i="68" s="1"/>
  <c r="FU1248" i="68"/>
  <c r="FU1267" i="68" s="1"/>
  <c r="DN1239" i="68"/>
  <c r="GQ1237" i="68"/>
  <c r="GP1237" i="68"/>
  <c r="AY1242" i="68"/>
  <c r="DT1243" i="68" s="1"/>
  <c r="GS1243" i="68" s="1"/>
  <c r="AY1243" i="68"/>
  <c r="AY1239" i="68"/>
  <c r="DT1240" i="68" s="1"/>
  <c r="GW1240" i="68" s="1"/>
  <c r="AY1240" i="68"/>
  <c r="AY1241" i="68"/>
  <c r="AY1238" i="68"/>
  <c r="DT1239" i="68" s="1"/>
  <c r="HH1255" i="68"/>
  <c r="HG1255" i="68"/>
  <c r="HF1255" i="68"/>
  <c r="HD1255" i="68"/>
  <c r="HI1255" i="68"/>
  <c r="HE1255" i="68"/>
  <c r="HC1255" i="68"/>
  <c r="HK1255" i="68"/>
  <c r="HJ1255" i="68"/>
  <c r="HB1255" i="68"/>
  <c r="HL1252" i="68"/>
  <c r="GL1252" i="68"/>
  <c r="GO1267" i="68"/>
  <c r="EZ1254" i="68"/>
  <c r="EZ1252" i="68"/>
  <c r="EZ1271" i="68" s="1"/>
  <c r="EZ1255" i="68"/>
  <c r="EZ1253" i="68"/>
  <c r="EZ1251" i="68"/>
  <c r="EZ1270" i="68" s="1"/>
  <c r="EZ1248" i="68"/>
  <c r="EZ1267" i="68" s="1"/>
  <c r="EZ1250" i="68"/>
  <c r="EZ1269" i="68" s="1"/>
  <c r="EZ1249" i="68"/>
  <c r="EZ1268" i="68" s="1"/>
  <c r="GC1253" i="68"/>
  <c r="GC1272" i="68" s="1"/>
  <c r="GC1255" i="68"/>
  <c r="GC1274" i="68" s="1"/>
  <c r="GC1249" i="68"/>
  <c r="GC1268" i="68" s="1"/>
  <c r="GC1250" i="68"/>
  <c r="GC1269" i="68" s="1"/>
  <c r="GC1251" i="68"/>
  <c r="GC1270" i="68" s="1"/>
  <c r="GC1252" i="68"/>
  <c r="GC1271" i="68" s="1"/>
  <c r="GC1254" i="68"/>
  <c r="GC1273" i="68" s="1"/>
  <c r="GC1248" i="68"/>
  <c r="GC1267" i="68" s="1"/>
  <c r="CY1240" i="68"/>
  <c r="CY1241" i="68"/>
  <c r="CY1242" i="68"/>
  <c r="FT1243" i="68" s="1"/>
  <c r="CY1239" i="68"/>
  <c r="CY1243" i="68"/>
  <c r="CY1238" i="68"/>
  <c r="CY1236" i="68"/>
  <c r="BS1242" i="68"/>
  <c r="EN1243" i="68" s="1"/>
  <c r="BS1243" i="68"/>
  <c r="BS1241" i="68"/>
  <c r="BS1238" i="68"/>
  <c r="BS1239" i="68"/>
  <c r="BS1236" i="68"/>
  <c r="BS1240" i="68"/>
  <c r="EN1241" i="68" s="1"/>
  <c r="EN1272" i="68" s="1"/>
  <c r="GH1255" i="68"/>
  <c r="GH1274" i="68" s="1"/>
  <c r="GH1254" i="68"/>
  <c r="GH1273" i="68" s="1"/>
  <c r="GH1250" i="68"/>
  <c r="GH1269" i="68" s="1"/>
  <c r="GH1251" i="68"/>
  <c r="GH1270" i="68" s="1"/>
  <c r="GH1252" i="68"/>
  <c r="GH1271" i="68" s="1"/>
  <c r="GH1253" i="68"/>
  <c r="GH1272" i="68" s="1"/>
  <c r="GH1249" i="68"/>
  <c r="GH1268" i="68" s="1"/>
  <c r="GH1248" i="68"/>
  <c r="GH1267" i="68" s="1"/>
  <c r="FL1253" i="68"/>
  <c r="FL1272" i="68" s="1"/>
  <c r="FL1255" i="68"/>
  <c r="FL1254" i="68"/>
  <c r="FL1252" i="68"/>
  <c r="FL1271" i="68" s="1"/>
  <c r="FL1250" i="68"/>
  <c r="FL1269" i="68" s="1"/>
  <c r="FL1249" i="68"/>
  <c r="FL1268" i="68" s="1"/>
  <c r="FL1251" i="68"/>
  <c r="FL1270" i="68" s="1"/>
  <c r="FL1248" i="68"/>
  <c r="FL1267" i="68" s="1"/>
  <c r="DJ1240" i="68"/>
  <c r="DJ1242" i="68"/>
  <c r="DJ1241" i="68"/>
  <c r="DJ1243" i="68"/>
  <c r="DJ1236" i="68"/>
  <c r="DJ1238" i="68"/>
  <c r="DJ1239" i="68"/>
  <c r="DN1240" i="68"/>
  <c r="CI1242" i="68"/>
  <c r="CI1243" i="68"/>
  <c r="CI1239" i="68"/>
  <c r="CI1241" i="68"/>
  <c r="FD1242" i="68" s="1"/>
  <c r="FD1273" i="68" s="1"/>
  <c r="CI1240" i="68"/>
  <c r="FD1241" i="68" s="1"/>
  <c r="FD1272" i="68" s="1"/>
  <c r="CI1236" i="68"/>
  <c r="CI1238" i="68"/>
  <c r="BE1241" i="68"/>
  <c r="BE1242" i="68"/>
  <c r="DZ1243" i="68" s="1"/>
  <c r="DZ1274" i="68" s="1"/>
  <c r="BE1236" i="68"/>
  <c r="BE1243" i="68"/>
  <c r="BE1238" i="68"/>
  <c r="BE1239" i="68"/>
  <c r="DZ1240" i="68" s="1"/>
  <c r="DZ1271" i="68" s="1"/>
  <c r="BE1240" i="68"/>
  <c r="DZ1241" i="68" s="1"/>
  <c r="CQ1242" i="68"/>
  <c r="CQ1243" i="68"/>
  <c r="CQ1241" i="68"/>
  <c r="CQ1240" i="68"/>
  <c r="CQ1238" i="68"/>
  <c r="CQ1239" i="68"/>
  <c r="CQ1236" i="68"/>
  <c r="CR1243" i="68"/>
  <c r="CR1240" i="68"/>
  <c r="CR1238" i="68"/>
  <c r="CR1241" i="68"/>
  <c r="CR1242" i="68"/>
  <c r="FM1243" i="68" s="1"/>
  <c r="CR1239" i="68"/>
  <c r="CR1236" i="68"/>
  <c r="CS1243" i="68"/>
  <c r="CS1242" i="68"/>
  <c r="FN1243" i="68" s="1"/>
  <c r="CS1240" i="68"/>
  <c r="CS1238" i="68"/>
  <c r="CS1241" i="68"/>
  <c r="CS1239" i="68"/>
  <c r="CS1236" i="68"/>
  <c r="BA1243" i="68"/>
  <c r="BA1240" i="68"/>
  <c r="DV1241" i="68" s="1"/>
  <c r="DV1272" i="68" s="1"/>
  <c r="BA1242" i="68"/>
  <c r="BA1241" i="68"/>
  <c r="DV1242" i="68" s="1"/>
  <c r="BA1238" i="68"/>
  <c r="BA1239" i="68"/>
  <c r="BA1236" i="68"/>
  <c r="FI1255" i="68"/>
  <c r="FI1253" i="68"/>
  <c r="FI1272" i="68" s="1"/>
  <c r="FI1254" i="68"/>
  <c r="FI1249" i="68"/>
  <c r="FI1268" i="68" s="1"/>
  <c r="FI1250" i="68"/>
  <c r="FI1269" i="68" s="1"/>
  <c r="FI1248" i="68"/>
  <c r="FI1267" i="68" s="1"/>
  <c r="FI1251" i="68"/>
  <c r="FI1270" i="68" s="1"/>
  <c r="FI1252" i="68"/>
  <c r="FI1271" i="68" s="1"/>
  <c r="FH1254" i="68"/>
  <c r="FH1255" i="68"/>
  <c r="FH1252" i="68"/>
  <c r="FH1271" i="68" s="1"/>
  <c r="FH1253" i="68"/>
  <c r="FH1272" i="68" s="1"/>
  <c r="FH1248" i="68"/>
  <c r="FH1267" i="68" s="1"/>
  <c r="FH1249" i="68"/>
  <c r="FH1268" i="68" s="1"/>
  <c r="FH1250" i="68"/>
  <c r="FH1269" i="68" s="1"/>
  <c r="FH1251" i="68"/>
  <c r="FH1270" i="68" s="1"/>
  <c r="BF1242" i="68"/>
  <c r="EA1243" i="68" s="1"/>
  <c r="BF1236" i="68"/>
  <c r="BF1243" i="68"/>
  <c r="BF1241" i="68"/>
  <c r="BF1238" i="68"/>
  <c r="EA1239" i="68" s="1"/>
  <c r="BF1240" i="68"/>
  <c r="EA1241" i="68" s="1"/>
  <c r="BF1239" i="68"/>
  <c r="EA1240" i="68" s="1"/>
  <c r="FQ1255" i="68"/>
  <c r="FQ1249" i="68"/>
  <c r="FQ1268" i="68" s="1"/>
  <c r="FQ1254" i="68"/>
  <c r="FQ1250" i="68"/>
  <c r="FQ1269" i="68" s="1"/>
  <c r="FQ1251" i="68"/>
  <c r="FQ1270" i="68" s="1"/>
  <c r="FQ1252" i="68"/>
  <c r="FQ1271" i="68" s="1"/>
  <c r="FQ1253" i="68"/>
  <c r="FQ1272" i="68" s="1"/>
  <c r="FQ1248" i="68"/>
  <c r="FQ1267" i="68" s="1"/>
  <c r="BU1243" i="68"/>
  <c r="BU1242" i="68"/>
  <c r="EP1243" i="68" s="1"/>
  <c r="BU1238" i="68"/>
  <c r="BU1239" i="68"/>
  <c r="EP1240" i="68" s="1"/>
  <c r="BU1241" i="68"/>
  <c r="BU1240" i="68"/>
  <c r="EP1241" i="68" s="1"/>
  <c r="BU1236" i="68"/>
  <c r="GL1274" i="68"/>
  <c r="GO1274" i="68"/>
  <c r="GZ1274" i="68" s="1"/>
  <c r="GT1240" i="68"/>
  <c r="GT1251" i="68"/>
  <c r="GT1243" i="68"/>
  <c r="GT1237" i="68"/>
  <c r="GT1236" i="68"/>
  <c r="GF1254" i="68"/>
  <c r="GF1273" i="68" s="1"/>
  <c r="GF1255" i="68"/>
  <c r="GF1274" i="68" s="1"/>
  <c r="GF1252" i="68"/>
  <c r="GF1271" i="68" s="1"/>
  <c r="GF1248" i="68"/>
  <c r="GF1267" i="68" s="1"/>
  <c r="GF1253" i="68"/>
  <c r="GF1272" i="68" s="1"/>
  <c r="GF1249" i="68"/>
  <c r="GF1268" i="68" s="1"/>
  <c r="GF1251" i="68"/>
  <c r="GF1270" i="68" s="1"/>
  <c r="GF1250" i="68"/>
  <c r="GF1269" i="68" s="1"/>
  <c r="GG1255" i="68"/>
  <c r="GG1274" i="68" s="1"/>
  <c r="GG1254" i="68"/>
  <c r="GG1273" i="68" s="1"/>
  <c r="GG1253" i="68"/>
  <c r="GG1272" i="68" s="1"/>
  <c r="GG1249" i="68"/>
  <c r="GG1268" i="68" s="1"/>
  <c r="GG1250" i="68"/>
  <c r="GG1269" i="68" s="1"/>
  <c r="GG1251" i="68"/>
  <c r="GG1270" i="68" s="1"/>
  <c r="GG1252" i="68"/>
  <c r="GG1271" i="68" s="1"/>
  <c r="GG1248" i="68"/>
  <c r="GG1267" i="68" s="1"/>
  <c r="BL1243" i="68"/>
  <c r="BL1239" i="68"/>
  <c r="EG1240" i="68" s="1"/>
  <c r="BL1240" i="68"/>
  <c r="BL1242" i="68"/>
  <c r="BL1238" i="68"/>
  <c r="BL1241" i="68"/>
  <c r="EG1242" i="68" s="1"/>
  <c r="EG1273" i="68" s="1"/>
  <c r="BL1236" i="68"/>
  <c r="HF1253" i="68"/>
  <c r="HE1253" i="68"/>
  <c r="HD1253" i="68"/>
  <c r="HB1253" i="68"/>
  <c r="HK1253" i="68"/>
  <c r="HJ1253" i="68"/>
  <c r="HI1253" i="68"/>
  <c r="HH1253" i="68"/>
  <c r="HG1253" i="68"/>
  <c r="HC1253" i="68"/>
  <c r="CE1242" i="68"/>
  <c r="CE1243" i="68"/>
  <c r="CE1241" i="68"/>
  <c r="CE1240" i="68"/>
  <c r="EZ1241" i="68" s="1"/>
  <c r="EZ1272" i="68" s="1"/>
  <c r="CE1238" i="68"/>
  <c r="CE1239" i="68"/>
  <c r="CE1236" i="68"/>
  <c r="DF1238" i="68"/>
  <c r="DF1240" i="68"/>
  <c r="DF1239" i="68"/>
  <c r="DF1243" i="68"/>
  <c r="DF1241" i="68"/>
  <c r="DF1242" i="68"/>
  <c r="GA1243" i="68" s="1"/>
  <c r="GA1274" i="68" s="1"/>
  <c r="DF1236" i="68"/>
  <c r="DI1243" i="68"/>
  <c r="DI1241" i="68"/>
  <c r="DI1238" i="68"/>
  <c r="DI1240" i="68"/>
  <c r="DI1242" i="68"/>
  <c r="DI1236" i="68"/>
  <c r="DI1239" i="68"/>
  <c r="DT1254" i="68"/>
  <c r="GY1254" i="68" s="1"/>
  <c r="DT1248" i="68"/>
  <c r="GQ1248" i="68" s="1"/>
  <c r="DT1249" i="68"/>
  <c r="GS1249" i="68" s="1"/>
  <c r="DT1250" i="68"/>
  <c r="GY1250" i="68" s="1"/>
  <c r="DT1251" i="68"/>
  <c r="GY1251" i="68" s="1"/>
  <c r="DT1252" i="68"/>
  <c r="GW1252" i="68" s="1"/>
  <c r="DT1253" i="68"/>
  <c r="GW1253" i="68" s="1"/>
  <c r="DT1255" i="68"/>
  <c r="GT1255" i="68" s="1"/>
  <c r="DP1243" i="68"/>
  <c r="DP1238" i="68"/>
  <c r="DP1242" i="68"/>
  <c r="DP1239" i="68"/>
  <c r="DP1240" i="68"/>
  <c r="DP1241" i="68"/>
  <c r="DP1236" i="68"/>
  <c r="EK1255" i="68"/>
  <c r="EK1254" i="68"/>
  <c r="EK1253" i="68"/>
  <c r="EK1249" i="68"/>
  <c r="EK1268" i="68" s="1"/>
  <c r="EK1250" i="68"/>
  <c r="EK1269" i="68" s="1"/>
  <c r="EK1252" i="68"/>
  <c r="EK1248" i="68"/>
  <c r="EK1267" i="68" s="1"/>
  <c r="EK1251" i="68"/>
  <c r="EC1255" i="68"/>
  <c r="EC1254" i="68"/>
  <c r="EC1253" i="68"/>
  <c r="EC1252" i="68"/>
  <c r="EC1250" i="68"/>
  <c r="EC1248" i="68"/>
  <c r="EC1267" i="68" s="1"/>
  <c r="EC1251" i="68"/>
  <c r="EC1249" i="68"/>
  <c r="EC1268" i="68" s="1"/>
  <c r="BG1242" i="68"/>
  <c r="BG1243" i="68"/>
  <c r="BG1241" i="68"/>
  <c r="BG1238" i="68"/>
  <c r="BG1239" i="68"/>
  <c r="EB1240" i="68" s="1"/>
  <c r="EB1271" i="68" s="1"/>
  <c r="BG1240" i="68"/>
  <c r="BG1236" i="68"/>
  <c r="ET1254" i="68"/>
  <c r="ET1250" i="68"/>
  <c r="ET1269" i="68" s="1"/>
  <c r="ET1255" i="68"/>
  <c r="ET1251" i="68"/>
  <c r="ET1270" i="68" s="1"/>
  <c r="ET1252" i="68"/>
  <c r="ET1253" i="68"/>
  <c r="ET1249" i="68"/>
  <c r="ET1268" i="68" s="1"/>
  <c r="ET1248" i="68"/>
  <c r="ET1267" i="68" s="1"/>
  <c r="CT1240" i="68"/>
  <c r="CT1238" i="68"/>
  <c r="CT1241" i="68"/>
  <c r="FO1242" i="68" s="1"/>
  <c r="CT1239" i="68"/>
  <c r="CT1242" i="68"/>
  <c r="CT1243" i="68"/>
  <c r="CT1236" i="68"/>
  <c r="CG1243" i="68"/>
  <c r="CG1242" i="68"/>
  <c r="FB1243" i="68" s="1"/>
  <c r="CG1238" i="68"/>
  <c r="CG1239" i="68"/>
  <c r="CG1241" i="68"/>
  <c r="FB1242" i="68" s="1"/>
  <c r="FB1273" i="68" s="1"/>
  <c r="CG1236" i="68"/>
  <c r="CG1240" i="68"/>
  <c r="BC1240" i="68"/>
  <c r="BC1241" i="68"/>
  <c r="DX1242" i="68" s="1"/>
  <c r="BC1242" i="68"/>
  <c r="BC1243" i="68"/>
  <c r="BC1239" i="68"/>
  <c r="DX1240" i="68" s="1"/>
  <c r="BC1238" i="68"/>
  <c r="DX1239" i="68" s="1"/>
  <c r="BC1236" i="68"/>
  <c r="EG1255" i="68"/>
  <c r="EG1249" i="68"/>
  <c r="EG1268" i="68" s="1"/>
  <c r="EG1254" i="68"/>
  <c r="EG1250" i="68"/>
  <c r="EG1269" i="68" s="1"/>
  <c r="EG1251" i="68"/>
  <c r="EG1252" i="68"/>
  <c r="EG1253" i="68"/>
  <c r="EG1248" i="68"/>
  <c r="EG1267" i="68" s="1"/>
  <c r="FK1253" i="68"/>
  <c r="FK1272" i="68" s="1"/>
  <c r="FK1255" i="68"/>
  <c r="FK1251" i="68"/>
  <c r="FK1270" i="68" s="1"/>
  <c r="FK1252" i="68"/>
  <c r="FK1271" i="68" s="1"/>
  <c r="FK1254" i="68"/>
  <c r="FK1250" i="68"/>
  <c r="FK1269" i="68" s="1"/>
  <c r="FK1249" i="68"/>
  <c r="FK1268" i="68" s="1"/>
  <c r="FK1248" i="68"/>
  <c r="FK1267" i="68" s="1"/>
  <c r="DN1236" i="68"/>
  <c r="GR1243" i="68"/>
  <c r="GP1243" i="68"/>
  <c r="BQ1241" i="68"/>
  <c r="BQ1242" i="68"/>
  <c r="EL1243" i="68" s="1"/>
  <c r="EL1274" i="68" s="1"/>
  <c r="BQ1240" i="68"/>
  <c r="EL1241" i="68" s="1"/>
  <c r="EL1272" i="68" s="1"/>
  <c r="BQ1236" i="68"/>
  <c r="BQ1238" i="68"/>
  <c r="EL1239" i="68" s="1"/>
  <c r="BQ1243" i="68"/>
  <c r="BQ1239" i="68"/>
  <c r="CD1242" i="68"/>
  <c r="CD1241" i="68"/>
  <c r="CD1236" i="68"/>
  <c r="CD1240" i="68"/>
  <c r="CD1243" i="68"/>
  <c r="CD1238" i="68"/>
  <c r="CD1239" i="68"/>
  <c r="EO1255" i="68"/>
  <c r="EO1274" i="68" s="1"/>
  <c r="EO1254" i="68"/>
  <c r="EO1253" i="68"/>
  <c r="EO1249" i="68"/>
  <c r="EO1268" i="68" s="1"/>
  <c r="EO1251" i="68"/>
  <c r="EO1270" i="68" s="1"/>
  <c r="EO1250" i="68"/>
  <c r="EO1269" i="68" s="1"/>
  <c r="EO1248" i="68"/>
  <c r="EO1267" i="68" s="1"/>
  <c r="EO1252" i="68"/>
  <c r="EO1271" i="68" s="1"/>
  <c r="EM1240" i="68"/>
  <c r="EM1271" i="68" s="1"/>
  <c r="CN1241" i="68"/>
  <c r="FI1242" i="68" s="1"/>
  <c r="FI1273" i="68" s="1"/>
  <c r="CN1243" i="68"/>
  <c r="CN1242" i="68"/>
  <c r="CN1240" i="68"/>
  <c r="CN1239" i="68"/>
  <c r="CN1238" i="68"/>
  <c r="CN1236" i="68"/>
  <c r="FG1253" i="68"/>
  <c r="FG1254" i="68"/>
  <c r="FG1255" i="68"/>
  <c r="FG1251" i="68"/>
  <c r="FG1270" i="68" s="1"/>
  <c r="FG1252" i="68"/>
  <c r="FG1271" i="68" s="1"/>
  <c r="FG1248" i="68"/>
  <c r="FG1267" i="68" s="1"/>
  <c r="FG1250" i="68"/>
  <c r="FG1269" i="68" s="1"/>
  <c r="FG1249" i="68"/>
  <c r="FG1268" i="68" s="1"/>
  <c r="EL1255" i="68"/>
  <c r="EL1250" i="68"/>
  <c r="EL1269" i="68" s="1"/>
  <c r="EL1251" i="68"/>
  <c r="EL1252" i="68"/>
  <c r="EL1253" i="68"/>
  <c r="EL1248" i="68"/>
  <c r="EL1267" i="68" s="1"/>
  <c r="EL1254" i="68"/>
  <c r="EL1249" i="68"/>
  <c r="EL1268" i="68" s="1"/>
  <c r="FZ1253" i="68"/>
  <c r="FZ1272" i="68" s="1"/>
  <c r="FZ1248" i="68"/>
  <c r="FZ1267" i="68" s="1"/>
  <c r="FZ1249" i="68"/>
  <c r="FZ1268" i="68" s="1"/>
  <c r="FZ1255" i="68"/>
  <c r="FZ1250" i="68"/>
  <c r="FZ1269" i="68" s="1"/>
  <c r="FZ1251" i="68"/>
  <c r="FZ1270" i="68" s="1"/>
  <c r="FZ1252" i="68"/>
  <c r="FZ1271" i="68" s="1"/>
  <c r="FZ1254" i="68"/>
  <c r="FZ1273" i="68" s="1"/>
  <c r="BY1243" i="68"/>
  <c r="BY1242" i="68"/>
  <c r="ET1243" i="68" s="1"/>
  <c r="ET1274" i="68" s="1"/>
  <c r="BY1241" i="68"/>
  <c r="BY1240" i="68"/>
  <c r="ET1241" i="68" s="1"/>
  <c r="ET1272" i="68" s="1"/>
  <c r="BY1238" i="68"/>
  <c r="BY1239" i="68"/>
  <c r="ET1240" i="68" s="1"/>
  <c r="ET1271" i="68" s="1"/>
  <c r="BY1236" i="68"/>
  <c r="FN1255" i="68"/>
  <c r="FN1248" i="68"/>
  <c r="FN1267" i="68" s="1"/>
  <c r="FN1254" i="68"/>
  <c r="FN1249" i="68"/>
  <c r="FN1268" i="68" s="1"/>
  <c r="FN1250" i="68"/>
  <c r="FN1269" i="68" s="1"/>
  <c r="FN1253" i="68"/>
  <c r="FN1272" i="68" s="1"/>
  <c r="FN1252" i="68"/>
  <c r="FN1271" i="68" s="1"/>
  <c r="FN1251" i="68"/>
  <c r="FN1270" i="68" s="1"/>
  <c r="BR1241" i="68"/>
  <c r="EM1242" i="68" s="1"/>
  <c r="EM1273" i="68" s="1"/>
  <c r="DK1240" i="68"/>
  <c r="DK1241" i="68"/>
  <c r="DK1243" i="68"/>
  <c r="DK1242" i="68"/>
  <c r="DK1239" i="68"/>
  <c r="DK1236" i="68"/>
  <c r="DK1238" i="68"/>
  <c r="ER1254" i="68"/>
  <c r="ER1248" i="68"/>
  <c r="ER1267" i="68" s="1"/>
  <c r="ER1249" i="68"/>
  <c r="ER1268" i="68" s="1"/>
  <c r="ER1255" i="68"/>
  <c r="ER1250" i="68"/>
  <c r="ER1269" i="68" s="1"/>
  <c r="ER1251" i="68"/>
  <c r="ER1270" i="68" s="1"/>
  <c r="ER1252" i="68"/>
  <c r="ER1253" i="68"/>
  <c r="DL1241" i="68"/>
  <c r="DL1243" i="68"/>
  <c r="DL1236" i="68"/>
  <c r="DL1242" i="68"/>
  <c r="DL1239" i="68"/>
  <c r="DL1240" i="68"/>
  <c r="DL1238" i="68"/>
  <c r="FM1255" i="68"/>
  <c r="FM1254" i="68"/>
  <c r="FM1249" i="68"/>
  <c r="FM1268" i="68" s="1"/>
  <c r="FM1252" i="68"/>
  <c r="FM1271" i="68" s="1"/>
  <c r="FM1248" i="68"/>
  <c r="FM1267" i="68" s="1"/>
  <c r="FM1253" i="68"/>
  <c r="FM1272" i="68" s="1"/>
  <c r="FM1250" i="68"/>
  <c r="FM1269" i="68" s="1"/>
  <c r="FM1251" i="68"/>
  <c r="FM1270" i="68" s="1"/>
  <c r="ES1255" i="68"/>
  <c r="ES1249" i="68"/>
  <c r="ES1268" i="68" s="1"/>
  <c r="ES1250" i="68"/>
  <c r="ES1269" i="68" s="1"/>
  <c r="ES1251" i="68"/>
  <c r="ES1270" i="68" s="1"/>
  <c r="ES1252" i="68"/>
  <c r="ES1253" i="68"/>
  <c r="ES1254" i="68"/>
  <c r="ES1248" i="68"/>
  <c r="ES1267" i="68" s="1"/>
  <c r="BV1238" i="68"/>
  <c r="BV1239" i="68"/>
  <c r="BV1242" i="68"/>
  <c r="EQ1243" i="68" s="1"/>
  <c r="EQ1274" i="68" s="1"/>
  <c r="BV1241" i="68"/>
  <c r="BV1240" i="68"/>
  <c r="EQ1241" i="68" s="1"/>
  <c r="EQ1272" i="68" s="1"/>
  <c r="BV1243" i="68"/>
  <c r="BV1236" i="68"/>
  <c r="DN1241" i="68"/>
  <c r="GQ1243" i="68"/>
  <c r="AT1231" i="68"/>
  <c r="AX1231" i="68" s="1"/>
  <c r="V1231" i="68"/>
  <c r="BP1241" i="68"/>
  <c r="EK1242" i="68" s="1"/>
  <c r="EK1273" i="68" s="1"/>
  <c r="BP1243" i="68"/>
  <c r="BP1240" i="68"/>
  <c r="BP1242" i="68"/>
  <c r="EK1243" i="68" s="1"/>
  <c r="EK1274" i="68" s="1"/>
  <c r="BP1239" i="68"/>
  <c r="BP1236" i="68"/>
  <c r="BP1238" i="68"/>
  <c r="EK1239" i="68" s="1"/>
  <c r="EK1270" i="68" s="1"/>
  <c r="GD1253" i="68"/>
  <c r="GD1272" i="68" s="1"/>
  <c r="GD1254" i="68"/>
  <c r="GD1273" i="68" s="1"/>
  <c r="GD1250" i="68"/>
  <c r="GD1269" i="68" s="1"/>
  <c r="GD1255" i="68"/>
  <c r="GD1274" i="68" s="1"/>
  <c r="GD1251" i="68"/>
  <c r="GD1270" i="68" s="1"/>
  <c r="GD1252" i="68"/>
  <c r="GD1271" i="68" s="1"/>
  <c r="GD1249" i="68"/>
  <c r="GD1268" i="68" s="1"/>
  <c r="GD1248" i="68"/>
  <c r="GD1267" i="68" s="1"/>
  <c r="GO1270" i="68"/>
  <c r="GZ1270" i="68" s="1"/>
  <c r="GL1270" i="68"/>
  <c r="DD1243" i="68"/>
  <c r="DD1238" i="68"/>
  <c r="DD1240" i="68"/>
  <c r="DD1239" i="68"/>
  <c r="DD1242" i="68"/>
  <c r="FY1243" i="68" s="1"/>
  <c r="FY1274" i="68" s="1"/>
  <c r="DD1236" i="68"/>
  <c r="DD1241" i="68"/>
  <c r="FS1253" i="68"/>
  <c r="FS1272" i="68" s="1"/>
  <c r="FS1254" i="68"/>
  <c r="FS1273" i="68" s="1"/>
  <c r="FS1255" i="68"/>
  <c r="FS1274" i="68" s="1"/>
  <c r="FS1251" i="68"/>
  <c r="FS1270" i="68" s="1"/>
  <c r="FS1252" i="68"/>
  <c r="FS1271" i="68" s="1"/>
  <c r="FS1248" i="68"/>
  <c r="FS1267" i="68" s="1"/>
  <c r="FS1249" i="68"/>
  <c r="FS1268" i="68" s="1"/>
  <c r="FS1250" i="68"/>
  <c r="FS1269" i="68" s="1"/>
  <c r="CW1243" i="68"/>
  <c r="CW1242" i="68"/>
  <c r="FR1243" i="68" s="1"/>
  <c r="FR1274" i="68" s="1"/>
  <c r="CW1240" i="68"/>
  <c r="CW1238" i="68"/>
  <c r="CW1241" i="68"/>
  <c r="CW1239" i="68"/>
  <c r="CW1236" i="68"/>
  <c r="GL1273" i="68"/>
  <c r="GO1273" i="68"/>
  <c r="GZ1273" i="68" s="1"/>
  <c r="BZ1240" i="68"/>
  <c r="EU1241" i="68" s="1"/>
  <c r="BZ1242" i="68"/>
  <c r="BZ1241" i="68"/>
  <c r="EU1242" i="68" s="1"/>
  <c r="BZ1243" i="68"/>
  <c r="BZ1238" i="68"/>
  <c r="BZ1239" i="68"/>
  <c r="BZ1236" i="68"/>
  <c r="FO1248" i="68"/>
  <c r="FO1267" i="68" s="1"/>
  <c r="FO1254" i="68"/>
  <c r="FO1249" i="68"/>
  <c r="FO1268" i="68" s="1"/>
  <c r="FO1250" i="68"/>
  <c r="FO1269" i="68" s="1"/>
  <c r="FO1251" i="68"/>
  <c r="FO1270" i="68" s="1"/>
  <c r="FO1252" i="68"/>
  <c r="FO1271" i="68" s="1"/>
  <c r="FO1253" i="68"/>
  <c r="FO1272" i="68" s="1"/>
  <c r="FO1255" i="68"/>
  <c r="EA1255" i="68"/>
  <c r="EA1251" i="68"/>
  <c r="EA1252" i="68"/>
  <c r="EA1253" i="68"/>
  <c r="EA1249" i="68"/>
  <c r="EA1268" i="68" s="1"/>
  <c r="EA1250" i="68"/>
  <c r="EA1254" i="68"/>
  <c r="EA1248" i="68"/>
  <c r="EA1267" i="68" s="1"/>
  <c r="GK1254" i="68"/>
  <c r="GK1273" i="68" s="1"/>
  <c r="GK1253" i="68"/>
  <c r="GK1272" i="68" s="1"/>
  <c r="GK1249" i="68"/>
  <c r="GK1268" i="68" s="1"/>
  <c r="GK1255" i="68"/>
  <c r="GK1274" i="68" s="1"/>
  <c r="GK1250" i="68"/>
  <c r="GK1269" i="68" s="1"/>
  <c r="GK1251" i="68"/>
  <c r="GK1270" i="68" s="1"/>
  <c r="GK1252" i="68"/>
  <c r="GK1271" i="68" s="1"/>
  <c r="GK1248" i="68"/>
  <c r="GK1267" i="68" s="1"/>
  <c r="CK1243" i="68"/>
  <c r="CK1241" i="68"/>
  <c r="CK1238" i="68"/>
  <c r="CK1236" i="68"/>
  <c r="CK1240" i="68"/>
  <c r="FF1241" i="68" s="1"/>
  <c r="CK1239" i="68"/>
  <c r="CK1242" i="68"/>
  <c r="FF1243" i="68" s="1"/>
  <c r="FF1274" i="68" s="1"/>
  <c r="BR1243" i="68"/>
  <c r="FV1253" i="68"/>
  <c r="FV1272" i="68" s="1"/>
  <c r="FV1255" i="68"/>
  <c r="FV1250" i="68"/>
  <c r="FV1269" i="68" s="1"/>
  <c r="FV1251" i="68"/>
  <c r="FV1270" i="68" s="1"/>
  <c r="FV1252" i="68"/>
  <c r="FV1271" i="68" s="1"/>
  <c r="FV1249" i="68"/>
  <c r="FV1268" i="68" s="1"/>
  <c r="FV1248" i="68"/>
  <c r="FV1267" i="68" s="1"/>
  <c r="FV1254" i="68"/>
  <c r="FV1273" i="68" s="1"/>
  <c r="BX1243" i="68"/>
  <c r="BX1239" i="68"/>
  <c r="ES1240" i="68" s="1"/>
  <c r="ES1271" i="68" s="1"/>
  <c r="BX1242" i="68"/>
  <c r="BX1241" i="68"/>
  <c r="ES1242" i="68" s="1"/>
  <c r="ES1273" i="68" s="1"/>
  <c r="BX1240" i="68"/>
  <c r="BX1238" i="68"/>
  <c r="BX1236" i="68"/>
  <c r="CZ1241" i="68"/>
  <c r="CZ1243" i="68"/>
  <c r="CZ1240" i="68"/>
  <c r="CZ1239" i="68"/>
  <c r="CZ1236" i="68"/>
  <c r="CZ1242" i="68"/>
  <c r="CZ1238" i="68"/>
  <c r="DN1243" i="68"/>
  <c r="GQ1255" i="68"/>
  <c r="DE1243" i="68"/>
  <c r="DE1242" i="68"/>
  <c r="FZ1243" i="68" s="1"/>
  <c r="FZ1274" i="68" s="1"/>
  <c r="DE1238" i="68"/>
  <c r="DE1240" i="68"/>
  <c r="DE1239" i="68"/>
  <c r="DE1241" i="68"/>
  <c r="DE1236" i="68"/>
  <c r="DV1254" i="68"/>
  <c r="DV1250" i="68"/>
  <c r="DV1251" i="68"/>
  <c r="DV1252" i="68"/>
  <c r="DV1253" i="68"/>
  <c r="DV1255" i="68"/>
  <c r="DV1249" i="68"/>
  <c r="DV1268" i="68" s="1"/>
  <c r="DV1248" i="68"/>
  <c r="DV1267" i="68" s="1"/>
  <c r="CB1241" i="68"/>
  <c r="CB1243" i="68"/>
  <c r="CB1240" i="68"/>
  <c r="EW1241" i="68" s="1"/>
  <c r="EW1272" i="68" s="1"/>
  <c r="CB1239" i="68"/>
  <c r="CB1238" i="68"/>
  <c r="CB1242" i="68"/>
  <c r="EW1243" i="68" s="1"/>
  <c r="EW1274" i="68" s="1"/>
  <c r="CB1236" i="68"/>
  <c r="EE1248" i="68"/>
  <c r="EE1267" i="68" s="1"/>
  <c r="EE1254" i="68"/>
  <c r="EE1249" i="68"/>
  <c r="EE1268" i="68" s="1"/>
  <c r="EE1250" i="68"/>
  <c r="EE1269" i="68" s="1"/>
  <c r="EE1251" i="68"/>
  <c r="EE1252" i="68"/>
  <c r="EE1253" i="68"/>
  <c r="EE1255" i="68"/>
  <c r="BJ1243" i="68"/>
  <c r="BJ1238" i="68"/>
  <c r="EE1239" i="68" s="1"/>
  <c r="EE1270" i="68" s="1"/>
  <c r="BJ1241" i="68"/>
  <c r="BJ1239" i="68"/>
  <c r="BJ1240" i="68"/>
  <c r="EE1241" i="68" s="1"/>
  <c r="BJ1242" i="68"/>
  <c r="EE1243" i="68" s="1"/>
  <c r="EE1274" i="68" s="1"/>
  <c r="BJ1236" i="68"/>
  <c r="CJ1243" i="68"/>
  <c r="CJ1239" i="68"/>
  <c r="CJ1242" i="68"/>
  <c r="FE1243" i="68" s="1"/>
  <c r="FE1274" i="68" s="1"/>
  <c r="CJ1240" i="68"/>
  <c r="CJ1238" i="68"/>
  <c r="CJ1241" i="68"/>
  <c r="CJ1236" i="68"/>
  <c r="GI1254" i="68"/>
  <c r="GI1273" i="68" s="1"/>
  <c r="GI1251" i="68"/>
  <c r="GI1270" i="68" s="1"/>
  <c r="GI1252" i="68"/>
  <c r="GI1271" i="68" s="1"/>
  <c r="GI1253" i="68"/>
  <c r="GI1272" i="68" s="1"/>
  <c r="GI1250" i="68"/>
  <c r="GI1269" i="68" s="1"/>
  <c r="GI1255" i="68"/>
  <c r="GI1274" i="68" s="1"/>
  <c r="GI1248" i="68"/>
  <c r="GI1267" i="68" s="1"/>
  <c r="GI1249" i="68"/>
  <c r="GI1268" i="68" s="1"/>
  <c r="EX1255" i="68"/>
  <c r="EX1253" i="68"/>
  <c r="EX1254" i="68"/>
  <c r="EX1250" i="68"/>
  <c r="EX1269" i="68" s="1"/>
  <c r="EX1251" i="68"/>
  <c r="EX1270" i="68" s="1"/>
  <c r="EX1252" i="68"/>
  <c r="EX1271" i="68" s="1"/>
  <c r="EX1249" i="68"/>
  <c r="EX1268" i="68" s="1"/>
  <c r="EX1248" i="68"/>
  <c r="EX1267" i="68" s="1"/>
  <c r="GV1255" i="68"/>
  <c r="GV1250" i="68"/>
  <c r="GV1251" i="68"/>
  <c r="GV1253" i="68"/>
  <c r="GV1252" i="68"/>
  <c r="GV1243" i="68"/>
  <c r="GV1240" i="68"/>
  <c r="GV1236" i="68"/>
  <c r="GV1237" i="68"/>
  <c r="GV1254" i="68"/>
  <c r="GY1255" i="68"/>
  <c r="BR1238" i="68"/>
  <c r="EM1239" i="68" s="1"/>
  <c r="EM1270" i="68" s="1"/>
  <c r="DX1254" i="68"/>
  <c r="DX1255" i="68"/>
  <c r="DX1252" i="68"/>
  <c r="DX1253" i="68"/>
  <c r="DX1248" i="68"/>
  <c r="DX1267" i="68" s="1"/>
  <c r="DX1249" i="68"/>
  <c r="DX1268" i="68" s="1"/>
  <c r="DX1251" i="68"/>
  <c r="DX1250" i="68"/>
  <c r="FB1248" i="68"/>
  <c r="FB1267" i="68" s="1"/>
  <c r="FB1249" i="68"/>
  <c r="FB1268" i="68" s="1"/>
  <c r="FB1250" i="68"/>
  <c r="FB1269" i="68" s="1"/>
  <c r="FB1255" i="68"/>
  <c r="FB1253" i="68"/>
  <c r="FB1254" i="68"/>
  <c r="FB1251" i="68"/>
  <c r="FB1270" i="68" s="1"/>
  <c r="FB1252" i="68"/>
  <c r="FB1271" i="68" s="1"/>
  <c r="FW1253" i="68"/>
  <c r="FW1272" i="68" s="1"/>
  <c r="FW1251" i="68"/>
  <c r="FW1270" i="68" s="1"/>
  <c r="FW1252" i="68"/>
  <c r="FW1271" i="68" s="1"/>
  <c r="FW1254" i="68"/>
  <c r="FW1273" i="68" s="1"/>
  <c r="FW1249" i="68"/>
  <c r="FW1268" i="68" s="1"/>
  <c r="FW1248" i="68"/>
  <c r="FW1267" i="68" s="1"/>
  <c r="FW1250" i="68"/>
  <c r="FW1269" i="68" s="1"/>
  <c r="FW1255" i="68"/>
  <c r="DN1242" i="68"/>
  <c r="GR1240" i="68"/>
  <c r="GQ1253" i="68"/>
  <c r="CC1241" i="68"/>
  <c r="CC1242" i="68"/>
  <c r="EX1243" i="68" s="1"/>
  <c r="EX1274" i="68" s="1"/>
  <c r="CC1236" i="68"/>
  <c r="CC1240" i="68"/>
  <c r="CC1243" i="68"/>
  <c r="CC1238" i="68"/>
  <c r="CC1239" i="68"/>
  <c r="FJ1253" i="68"/>
  <c r="FJ1272" i="68" s="1"/>
  <c r="FJ1255" i="68"/>
  <c r="FJ1250" i="68"/>
  <c r="FJ1269" i="68" s="1"/>
  <c r="FJ1251" i="68"/>
  <c r="FJ1270" i="68" s="1"/>
  <c r="FJ1252" i="68"/>
  <c r="FJ1271" i="68" s="1"/>
  <c r="FJ1254" i="68"/>
  <c r="FJ1249" i="68"/>
  <c r="FJ1268" i="68" s="1"/>
  <c r="FJ1248" i="68"/>
  <c r="FJ1267" i="68" s="1"/>
  <c r="GY1236" i="68"/>
  <c r="GB1254" i="68"/>
  <c r="GB1273" i="68" s="1"/>
  <c r="GB1248" i="68"/>
  <c r="GB1267" i="68" s="1"/>
  <c r="GB1249" i="68"/>
  <c r="GB1268" i="68" s="1"/>
  <c r="GB1255" i="68"/>
  <c r="GB1274" i="68" s="1"/>
  <c r="GB1250" i="68"/>
  <c r="GB1269" i="68" s="1"/>
  <c r="GB1251" i="68"/>
  <c r="GB1270" i="68" s="1"/>
  <c r="GB1252" i="68"/>
  <c r="GB1271" i="68" s="1"/>
  <c r="GB1253" i="68"/>
  <c r="GB1272" i="68" s="1"/>
  <c r="DO1242" i="68"/>
  <c r="DO1243" i="68"/>
  <c r="DO1241" i="68"/>
  <c r="DO1238" i="68"/>
  <c r="DO1239" i="68"/>
  <c r="DO1240" i="68"/>
  <c r="DO1236" i="68"/>
  <c r="EV1254" i="68"/>
  <c r="EV1255" i="68"/>
  <c r="EV1252" i="68"/>
  <c r="EV1253" i="68"/>
  <c r="EV1248" i="68"/>
  <c r="EV1267" i="68" s="1"/>
  <c r="EV1249" i="68"/>
  <c r="EV1268" i="68" s="1"/>
  <c r="EV1251" i="68"/>
  <c r="EV1270" i="68" s="1"/>
  <c r="EV1250" i="68"/>
  <c r="EV1269" i="68" s="1"/>
  <c r="FX1253" i="68"/>
  <c r="FX1272" i="68" s="1"/>
  <c r="FX1252" i="68"/>
  <c r="FX1271" i="68" s="1"/>
  <c r="FX1254" i="68"/>
  <c r="FX1273" i="68" s="1"/>
  <c r="FX1248" i="68"/>
  <c r="FX1267" i="68" s="1"/>
  <c r="FX1251" i="68"/>
  <c r="FX1270" i="68" s="1"/>
  <c r="FX1255" i="68"/>
  <c r="FX1250" i="68"/>
  <c r="FX1269" i="68" s="1"/>
  <c r="FX1249" i="68"/>
  <c r="FX1268" i="68" s="1"/>
  <c r="BM1243" i="68"/>
  <c r="BM1240" i="68"/>
  <c r="BM1242" i="68"/>
  <c r="EH1243" i="68" s="1"/>
  <c r="EH1274" i="68" s="1"/>
  <c r="BM1238" i="68"/>
  <c r="BM1241" i="68"/>
  <c r="BM1236" i="68"/>
  <c r="BM1239" i="68"/>
  <c r="EH1240" i="68" s="1"/>
  <c r="EH1271" i="68" s="1"/>
  <c r="GU1255" i="68"/>
  <c r="GU1250" i="68"/>
  <c r="GU1251" i="68"/>
  <c r="GU1253" i="68"/>
  <c r="GU1243" i="68"/>
  <c r="GU1252" i="68"/>
  <c r="GU1240" i="68"/>
  <c r="GU1236" i="68"/>
  <c r="GU1237" i="68"/>
  <c r="DW1254" i="68"/>
  <c r="DW1255" i="68"/>
  <c r="DW1251" i="68"/>
  <c r="DW1252" i="68"/>
  <c r="DW1253" i="68"/>
  <c r="DW1248" i="68"/>
  <c r="DW1267" i="68" s="1"/>
  <c r="DW1249" i="68"/>
  <c r="DW1268" i="68" s="1"/>
  <c r="DW1250" i="68"/>
  <c r="GR1255" i="68"/>
  <c r="GR1253" i="68"/>
  <c r="GP1255" i="68"/>
  <c r="J1268" i="68"/>
  <c r="DS1272" i="68"/>
  <c r="GL1241" i="68"/>
  <c r="GO1241" i="68"/>
  <c r="GZ1241" i="68" s="1"/>
  <c r="GX1255" i="68"/>
  <c r="GX1253" i="68"/>
  <c r="GX1252" i="68"/>
  <c r="GX1243" i="68"/>
  <c r="GX1251" i="68"/>
  <c r="GX1250" i="68"/>
  <c r="GX1237" i="68"/>
  <c r="GX1240" i="68"/>
  <c r="GX1236" i="68"/>
  <c r="BO1240" i="68"/>
  <c r="EJ1241" i="68" s="1"/>
  <c r="BO1241" i="68"/>
  <c r="BO1242" i="68"/>
  <c r="EJ1243" i="68" s="1"/>
  <c r="EJ1274" i="68" s="1"/>
  <c r="BO1239" i="68"/>
  <c r="BO1243" i="68"/>
  <c r="BO1238" i="68"/>
  <c r="EJ1239" i="68" s="1"/>
  <c r="BO1236" i="68"/>
  <c r="EP1248" i="68"/>
  <c r="EP1267" i="68" s="1"/>
  <c r="EP1255" i="68"/>
  <c r="EP1250" i="68"/>
  <c r="EP1269" i="68" s="1"/>
  <c r="EP1249" i="68"/>
  <c r="EP1268" i="68" s="1"/>
  <c r="EP1254" i="68"/>
  <c r="EP1251" i="68"/>
  <c r="EP1270" i="68" s="1"/>
  <c r="EP1252" i="68"/>
  <c r="EP1253" i="68"/>
  <c r="DC1242" i="68"/>
  <c r="FX1243" i="68" s="1"/>
  <c r="FX1274" i="68" s="1"/>
  <c r="DC1243" i="68"/>
  <c r="DC1241" i="68"/>
  <c r="DC1238" i="68"/>
  <c r="DC1240" i="68"/>
  <c r="DC1239" i="68"/>
  <c r="DC1236" i="68"/>
  <c r="EN1252" i="68"/>
  <c r="EN1254" i="68"/>
  <c r="EN1253" i="68"/>
  <c r="EN1255" i="68"/>
  <c r="EN1249" i="68"/>
  <c r="EN1268" i="68" s="1"/>
  <c r="EN1250" i="68"/>
  <c r="EN1269" i="68" s="1"/>
  <c r="EN1251" i="68"/>
  <c r="EN1270" i="68" s="1"/>
  <c r="EN1248" i="68"/>
  <c r="EN1267" i="68" s="1"/>
  <c r="CX1239" i="68"/>
  <c r="CM1240" i="68"/>
  <c r="CM1241" i="68"/>
  <c r="CM1243" i="68"/>
  <c r="CM1242" i="68"/>
  <c r="FH1243" i="68" s="1"/>
  <c r="FH1274" i="68" s="1"/>
  <c r="CM1239" i="68"/>
  <c r="CM1236" i="68"/>
  <c r="CM1238" i="68"/>
  <c r="EU1253" i="68"/>
  <c r="EU1254" i="68"/>
  <c r="EU1255" i="68"/>
  <c r="EU1251" i="68"/>
  <c r="EU1270" i="68" s="1"/>
  <c r="EU1252" i="68"/>
  <c r="EU1248" i="68"/>
  <c r="EU1267" i="68" s="1"/>
  <c r="EU1249" i="68"/>
  <c r="EU1268" i="68" s="1"/>
  <c r="EU1250" i="68"/>
  <c r="EU1269" i="68" s="1"/>
  <c r="GA1248" i="68"/>
  <c r="GA1267" i="68" s="1"/>
  <c r="GA1249" i="68"/>
  <c r="GA1268" i="68" s="1"/>
  <c r="GA1255" i="68"/>
  <c r="GA1250" i="68"/>
  <c r="GA1269" i="68" s="1"/>
  <c r="GA1251" i="68"/>
  <c r="GA1270" i="68" s="1"/>
  <c r="GA1252" i="68"/>
  <c r="GA1271" i="68" s="1"/>
  <c r="GA1253" i="68"/>
  <c r="GA1272" i="68" s="1"/>
  <c r="GA1254" i="68"/>
  <c r="GA1273" i="68" s="1"/>
  <c r="FP1254" i="68"/>
  <c r="FP1248" i="68"/>
  <c r="FP1267" i="68" s="1"/>
  <c r="FP1249" i="68"/>
  <c r="FP1268" i="68" s="1"/>
  <c r="FP1250" i="68"/>
  <c r="FP1269" i="68" s="1"/>
  <c r="FP1251" i="68"/>
  <c r="FP1270" i="68" s="1"/>
  <c r="FP1252" i="68"/>
  <c r="FP1271" i="68" s="1"/>
  <c r="FP1253" i="68"/>
  <c r="FP1272" i="68" s="1"/>
  <c r="FP1255" i="68"/>
  <c r="EJ1254" i="68"/>
  <c r="EJ1255" i="68"/>
  <c r="EJ1252" i="68"/>
  <c r="EJ1253" i="68"/>
  <c r="EJ1248" i="68"/>
  <c r="EJ1267" i="68" s="1"/>
  <c r="EJ1249" i="68"/>
  <c r="EJ1268" i="68" s="1"/>
  <c r="EJ1250" i="68"/>
  <c r="EJ1269" i="68" s="1"/>
  <c r="EJ1251" i="68"/>
  <c r="BR1236" i="68"/>
  <c r="BW1242" i="68"/>
  <c r="ER1243" i="68" s="1"/>
  <c r="BW1243" i="68"/>
  <c r="BW1239" i="68"/>
  <c r="ER1240" i="68" s="1"/>
  <c r="ER1271" i="68" s="1"/>
  <c r="BW1241" i="68"/>
  <c r="ER1242" i="68" s="1"/>
  <c r="ER1273" i="68" s="1"/>
  <c r="BW1236" i="68"/>
  <c r="BW1240" i="68"/>
  <c r="BW1238" i="68"/>
  <c r="CH1238" i="68"/>
  <c r="CH1243" i="68"/>
  <c r="CH1239" i="68"/>
  <c r="CH1242" i="68"/>
  <c r="FC1243" i="68" s="1"/>
  <c r="FC1274" i="68" s="1"/>
  <c r="CH1241" i="68"/>
  <c r="FC1242" i="68" s="1"/>
  <c r="FC1273" i="68" s="1"/>
  <c r="CH1240" i="68"/>
  <c r="CH1236" i="68"/>
  <c r="DY1255" i="68"/>
  <c r="DY1253" i="68"/>
  <c r="DY1254" i="68"/>
  <c r="DY1249" i="68"/>
  <c r="DY1268" i="68" s="1"/>
  <c r="DY1250" i="68"/>
  <c r="DY1251" i="68"/>
  <c r="DY1252" i="68"/>
  <c r="DY1248" i="68"/>
  <c r="DY1267" i="68" s="1"/>
  <c r="FA1254" i="68"/>
  <c r="FA1249" i="68"/>
  <c r="FA1268" i="68" s="1"/>
  <c r="FA1255" i="68"/>
  <c r="FA1253" i="68"/>
  <c r="FA1251" i="68"/>
  <c r="FA1270" i="68" s="1"/>
  <c r="FA1248" i="68"/>
  <c r="FA1267" i="68" s="1"/>
  <c r="FA1250" i="68"/>
  <c r="FA1269" i="68" s="1"/>
  <c r="FA1252" i="68"/>
  <c r="FA1271" i="68" s="1"/>
  <c r="EF1175" i="68"/>
  <c r="EF1170" i="68"/>
  <c r="EF1189" i="68" s="1"/>
  <c r="EF1171" i="68"/>
  <c r="EF1190" i="68" s="1"/>
  <c r="EF1172" i="68"/>
  <c r="EF1174" i="68"/>
  <c r="EF1169" i="68"/>
  <c r="EF1188" i="68" s="1"/>
  <c r="EF1173" i="68"/>
  <c r="EF1176" i="68"/>
  <c r="CJ1162" i="68"/>
  <c r="CJ1163" i="68"/>
  <c r="FE1164" i="68" s="1"/>
  <c r="CJ1164" i="68"/>
  <c r="CJ1159" i="68"/>
  <c r="CJ1160" i="68"/>
  <c r="CJ1161" i="68"/>
  <c r="FE1162" i="68" s="1"/>
  <c r="FH1175" i="68"/>
  <c r="FH1176" i="68"/>
  <c r="FH1170" i="68"/>
  <c r="FH1189" i="68" s="1"/>
  <c r="FH1171" i="68"/>
  <c r="FH1190" i="68" s="1"/>
  <c r="FH1172" i="68"/>
  <c r="FH1191" i="68" s="1"/>
  <c r="FH1173" i="68"/>
  <c r="FH1192" i="68" s="1"/>
  <c r="FH1174" i="68"/>
  <c r="FH1193" i="68" s="1"/>
  <c r="FH1169" i="68"/>
  <c r="FH1188" i="68" s="1"/>
  <c r="EF1195" i="68"/>
  <c r="CS1161" i="68"/>
  <c r="CS1163" i="68"/>
  <c r="CS1164" i="68"/>
  <c r="CS1159" i="68"/>
  <c r="CS1160" i="68"/>
  <c r="CS1162" i="68"/>
  <c r="CU1162" i="68"/>
  <c r="FP1163" i="68" s="1"/>
  <c r="CU1164" i="68"/>
  <c r="CU1161" i="68"/>
  <c r="CU1159" i="68"/>
  <c r="CU1160" i="68"/>
  <c r="CU1163" i="68"/>
  <c r="EH1175" i="68"/>
  <c r="EH1169" i="68"/>
  <c r="EH1188" i="68" s="1"/>
  <c r="EH1170" i="68"/>
  <c r="EH1189" i="68" s="1"/>
  <c r="EH1171" i="68"/>
  <c r="EH1190" i="68" s="1"/>
  <c r="EH1172" i="68"/>
  <c r="EH1173" i="68"/>
  <c r="EH1174" i="68"/>
  <c r="EH1176" i="68"/>
  <c r="CP1162" i="68"/>
  <c r="CP1163" i="68"/>
  <c r="CP1164" i="68"/>
  <c r="CP1160" i="68"/>
  <c r="CP1161" i="68"/>
  <c r="CP1159" i="68"/>
  <c r="GE1174" i="68"/>
  <c r="GE1193" i="68" s="1"/>
  <c r="GE1175" i="68"/>
  <c r="GE1194" i="68" s="1"/>
  <c r="GE1176" i="68"/>
  <c r="GE1195" i="68" s="1"/>
  <c r="GE1169" i="68"/>
  <c r="GE1188" i="68" s="1"/>
  <c r="GE1170" i="68"/>
  <c r="GE1189" i="68" s="1"/>
  <c r="GE1171" i="68"/>
  <c r="GE1190" i="68" s="1"/>
  <c r="GE1172" i="68"/>
  <c r="GE1191" i="68" s="1"/>
  <c r="GE1173" i="68"/>
  <c r="GE1192" i="68" s="1"/>
  <c r="EO1176" i="68"/>
  <c r="EO1175" i="68"/>
  <c r="EO1171" i="68"/>
  <c r="EO1190" i="68" s="1"/>
  <c r="EO1170" i="68"/>
  <c r="EO1189" i="68" s="1"/>
  <c r="EO1174" i="68"/>
  <c r="EO1172" i="68"/>
  <c r="EO1191" i="68" s="1"/>
  <c r="EO1169" i="68"/>
  <c r="EO1188" i="68" s="1"/>
  <c r="EO1173" i="68"/>
  <c r="GD1175" i="68"/>
  <c r="GD1194" i="68" s="1"/>
  <c r="GD1174" i="68"/>
  <c r="GD1193" i="68" s="1"/>
  <c r="GD1169" i="68"/>
  <c r="GD1188" i="68" s="1"/>
  <c r="GD1176" i="68"/>
  <c r="GD1195" i="68" s="1"/>
  <c r="GD1170" i="68"/>
  <c r="GD1189" i="68" s="1"/>
  <c r="GD1171" i="68"/>
  <c r="GD1190" i="68" s="1"/>
  <c r="GD1172" i="68"/>
  <c r="GD1191" i="68" s="1"/>
  <c r="GD1173" i="68"/>
  <c r="GD1192" i="68" s="1"/>
  <c r="CN1164" i="68"/>
  <c r="CN1162" i="68"/>
  <c r="FI1163" i="68" s="1"/>
  <c r="CN1163" i="68"/>
  <c r="FI1164" i="68" s="1"/>
  <c r="CN1159" i="68"/>
  <c r="CN1160" i="68"/>
  <c r="CN1161" i="68"/>
  <c r="BU1163" i="68"/>
  <c r="BU1162" i="68"/>
  <c r="EP1163" i="68" s="1"/>
  <c r="BU1164" i="68"/>
  <c r="BU1159" i="68"/>
  <c r="BU1160" i="68"/>
  <c r="EP1161" i="68" s="1"/>
  <c r="BU1161" i="68"/>
  <c r="EP1162" i="68" s="1"/>
  <c r="GV1161" i="68"/>
  <c r="FG1174" i="68"/>
  <c r="FG1175" i="68"/>
  <c r="FG1176" i="68"/>
  <c r="FG1169" i="68"/>
  <c r="FG1188" i="68" s="1"/>
  <c r="FG1170" i="68"/>
  <c r="FG1189" i="68" s="1"/>
  <c r="FG1171" i="68"/>
  <c r="FG1190" i="68" s="1"/>
  <c r="FG1172" i="68"/>
  <c r="FG1191" i="68" s="1"/>
  <c r="FG1173" i="68"/>
  <c r="FG1192" i="68" s="1"/>
  <c r="DT1160" i="68"/>
  <c r="EA1173" i="68"/>
  <c r="EA1174" i="68"/>
  <c r="EA1176" i="68"/>
  <c r="EA1175" i="68"/>
  <c r="EA1170" i="68"/>
  <c r="EA1189" i="68" s="1"/>
  <c r="EA1172" i="68"/>
  <c r="EA1171" i="68"/>
  <c r="EA1169" i="68"/>
  <c r="EA1188" i="68" s="1"/>
  <c r="GR1161" i="68"/>
  <c r="EX1164" i="68"/>
  <c r="FX1176" i="68"/>
  <c r="FX1174" i="68"/>
  <c r="FX1193" i="68" s="1"/>
  <c r="FX1175" i="68"/>
  <c r="FX1194" i="68" s="1"/>
  <c r="FX1171" i="68"/>
  <c r="FX1190" i="68" s="1"/>
  <c r="FX1170" i="68"/>
  <c r="FX1189" i="68" s="1"/>
  <c r="FX1173" i="68"/>
  <c r="FX1192" i="68" s="1"/>
  <c r="FX1172" i="68"/>
  <c r="FX1191" i="68" s="1"/>
  <c r="FX1169" i="68"/>
  <c r="FX1188" i="68" s="1"/>
  <c r="BQ1164" i="68"/>
  <c r="BQ1160" i="68"/>
  <c r="BQ1161" i="68"/>
  <c r="BQ1162" i="68"/>
  <c r="BQ1163" i="68"/>
  <c r="EL1164" i="68" s="1"/>
  <c r="BQ1159" i="68"/>
  <c r="EL1160" i="68" s="1"/>
  <c r="EB1174" i="68"/>
  <c r="EB1176" i="68"/>
  <c r="EB1175" i="68"/>
  <c r="EB1170" i="68"/>
  <c r="EB1189" i="68" s="1"/>
  <c r="EB1173" i="68"/>
  <c r="EB1172" i="68"/>
  <c r="EB1171" i="68"/>
  <c r="EB1169" i="68"/>
  <c r="EB1188" i="68" s="1"/>
  <c r="EO1164" i="68"/>
  <c r="EO1195" i="68" s="1"/>
  <c r="GF1175" i="68"/>
  <c r="GF1194" i="68" s="1"/>
  <c r="GF1176" i="68"/>
  <c r="GF1195" i="68" s="1"/>
  <c r="GF1174" i="68"/>
  <c r="GF1193" i="68" s="1"/>
  <c r="GF1170" i="68"/>
  <c r="GF1189" i="68" s="1"/>
  <c r="GF1171" i="68"/>
  <c r="GF1190" i="68" s="1"/>
  <c r="GF1172" i="68"/>
  <c r="GF1191" i="68" s="1"/>
  <c r="GF1173" i="68"/>
  <c r="GF1192" i="68" s="1"/>
  <c r="GF1169" i="68"/>
  <c r="GF1188" i="68" s="1"/>
  <c r="BL1162" i="68"/>
  <c r="BL1163" i="68"/>
  <c r="BL1159" i="68"/>
  <c r="BL1160" i="68"/>
  <c r="EG1161" i="68" s="1"/>
  <c r="BL1161" i="68"/>
  <c r="EG1162" i="68" s="1"/>
  <c r="BL1164" i="68"/>
  <c r="EQ1176" i="68"/>
  <c r="EQ1175" i="68"/>
  <c r="EQ1171" i="68"/>
  <c r="EQ1190" i="68" s="1"/>
  <c r="EQ1173" i="68"/>
  <c r="EQ1174" i="68"/>
  <c r="EQ1170" i="68"/>
  <c r="EQ1189" i="68" s="1"/>
  <c r="EQ1172" i="68"/>
  <c r="EQ1191" i="68" s="1"/>
  <c r="EQ1169" i="68"/>
  <c r="EQ1188" i="68" s="1"/>
  <c r="DW1175" i="68"/>
  <c r="DW1176" i="68"/>
  <c r="DW1169" i="68"/>
  <c r="DW1188" i="68" s="1"/>
  <c r="DW1170" i="68"/>
  <c r="DW1189" i="68" s="1"/>
  <c r="DW1171" i="68"/>
  <c r="DW1172" i="68"/>
  <c r="DW1173" i="68"/>
  <c r="DW1174" i="68"/>
  <c r="GL1171" i="68"/>
  <c r="HL1171" i="68"/>
  <c r="DD1161" i="68"/>
  <c r="DD1163" i="68"/>
  <c r="DD1164" i="68"/>
  <c r="DD1162" i="68"/>
  <c r="DD1159" i="68"/>
  <c r="DD1160" i="68"/>
  <c r="DV1175" i="68"/>
  <c r="DV1194" i="68" s="1"/>
  <c r="DV1170" i="68"/>
  <c r="DV1189" i="68" s="1"/>
  <c r="DV1171" i="68"/>
  <c r="DV1172" i="68"/>
  <c r="DV1176" i="68"/>
  <c r="DV1173" i="68"/>
  <c r="DV1174" i="68"/>
  <c r="DV1169" i="68"/>
  <c r="DV1188" i="68" s="1"/>
  <c r="EE1175" i="68"/>
  <c r="EE1171" i="68"/>
  <c r="EE1190" i="68" s="1"/>
  <c r="EE1173" i="68"/>
  <c r="EE1174" i="68"/>
  <c r="EE1172" i="68"/>
  <c r="EE1169" i="68"/>
  <c r="EE1188" i="68" s="1"/>
  <c r="EE1176" i="68"/>
  <c r="EE1170" i="68"/>
  <c r="EE1189" i="68" s="1"/>
  <c r="BE1164" i="68"/>
  <c r="BE1163" i="68"/>
  <c r="BE1160" i="68"/>
  <c r="BE1161" i="68"/>
  <c r="DZ1162" i="68" s="1"/>
  <c r="BE1162" i="68"/>
  <c r="DZ1163" i="68" s="1"/>
  <c r="BE1159" i="68"/>
  <c r="DZ1160" i="68" s="1"/>
  <c r="BE1157" i="68"/>
  <c r="EX1176" i="68"/>
  <c r="EX1172" i="68"/>
  <c r="EX1191" i="68" s="1"/>
  <c r="EX1173" i="68"/>
  <c r="EX1192" i="68" s="1"/>
  <c r="EX1175" i="68"/>
  <c r="EX1174" i="68"/>
  <c r="EX1171" i="68"/>
  <c r="EX1190" i="68" s="1"/>
  <c r="EX1170" i="68"/>
  <c r="EX1189" i="68" s="1"/>
  <c r="EX1169" i="68"/>
  <c r="EX1188" i="68" s="1"/>
  <c r="DP1161" i="68"/>
  <c r="DP1163" i="68"/>
  <c r="DP1164" i="68"/>
  <c r="DP1162" i="68"/>
  <c r="DP1160" i="68"/>
  <c r="DP1159" i="68"/>
  <c r="DV1164" i="68"/>
  <c r="EF1163" i="68"/>
  <c r="EF1194" i="68" s="1"/>
  <c r="FY1176" i="68"/>
  <c r="FY1174" i="68"/>
  <c r="FY1193" i="68" s="1"/>
  <c r="FY1175" i="68"/>
  <c r="FY1194" i="68" s="1"/>
  <c r="FY1169" i="68"/>
  <c r="FY1188" i="68" s="1"/>
  <c r="FY1172" i="68"/>
  <c r="FY1191" i="68" s="1"/>
  <c r="FY1171" i="68"/>
  <c r="FY1190" i="68" s="1"/>
  <c r="FY1170" i="68"/>
  <c r="FY1189" i="68" s="1"/>
  <c r="FY1173" i="68"/>
  <c r="FY1192" i="68" s="1"/>
  <c r="GQ1158" i="68"/>
  <c r="GR1158" i="68"/>
  <c r="EX1163" i="68"/>
  <c r="EX1194" i="68" s="1"/>
  <c r="GS1161" i="68"/>
  <c r="GS1158" i="68"/>
  <c r="GS1160" i="68"/>
  <c r="GS1157" i="68"/>
  <c r="FA1175" i="68"/>
  <c r="FA1174" i="68"/>
  <c r="FA1176" i="68"/>
  <c r="FA1169" i="68"/>
  <c r="FA1188" i="68" s="1"/>
  <c r="FA1173" i="68"/>
  <c r="FA1192" i="68" s="1"/>
  <c r="FA1172" i="68"/>
  <c r="FA1191" i="68" s="1"/>
  <c r="FA1170" i="68"/>
  <c r="FA1189" i="68" s="1"/>
  <c r="FA1171" i="68"/>
  <c r="FA1190" i="68" s="1"/>
  <c r="FU1176" i="68"/>
  <c r="FU1175" i="68"/>
  <c r="FU1194" i="68" s="1"/>
  <c r="FU1171" i="68"/>
  <c r="FU1190" i="68" s="1"/>
  <c r="FU1172" i="68"/>
  <c r="FU1191" i="68" s="1"/>
  <c r="FU1173" i="68"/>
  <c r="FU1192" i="68" s="1"/>
  <c r="FU1174" i="68"/>
  <c r="FU1193" i="68" s="1"/>
  <c r="FU1169" i="68"/>
  <c r="FU1188" i="68" s="1"/>
  <c r="FU1170" i="68"/>
  <c r="FU1189" i="68" s="1"/>
  <c r="CM1164" i="68"/>
  <c r="CM1163" i="68"/>
  <c r="CM1162" i="68"/>
  <c r="CM1159" i="68"/>
  <c r="CM1160" i="68"/>
  <c r="CM1161" i="68"/>
  <c r="FT1175" i="68"/>
  <c r="FT1194" i="68" s="1"/>
  <c r="FT1176" i="68"/>
  <c r="FT1170" i="68"/>
  <c r="FT1189" i="68" s="1"/>
  <c r="FT1171" i="68"/>
  <c r="FT1190" i="68" s="1"/>
  <c r="FT1172" i="68"/>
  <c r="FT1191" i="68" s="1"/>
  <c r="FT1173" i="68"/>
  <c r="FT1192" i="68" s="1"/>
  <c r="FT1174" i="68"/>
  <c r="FT1193" i="68" s="1"/>
  <c r="FT1169" i="68"/>
  <c r="FT1188" i="68" s="1"/>
  <c r="GR1157" i="68"/>
  <c r="GC1174" i="68"/>
  <c r="GC1193" i="68" s="1"/>
  <c r="GC1176" i="68"/>
  <c r="GC1195" i="68" s="1"/>
  <c r="GC1170" i="68"/>
  <c r="GC1189" i="68" s="1"/>
  <c r="GC1171" i="68"/>
  <c r="GC1190" i="68" s="1"/>
  <c r="GC1175" i="68"/>
  <c r="GC1194" i="68" s="1"/>
  <c r="GC1172" i="68"/>
  <c r="GC1191" i="68" s="1"/>
  <c r="GC1173" i="68"/>
  <c r="GC1192" i="68" s="1"/>
  <c r="GC1169" i="68"/>
  <c r="GC1188" i="68" s="1"/>
  <c r="CL1163" i="68"/>
  <c r="CL1164" i="68"/>
  <c r="CL1161" i="68"/>
  <c r="FG1162" i="68" s="1"/>
  <c r="CL1162" i="68"/>
  <c r="FG1163" i="68" s="1"/>
  <c r="CL1159" i="68"/>
  <c r="CL1160" i="68"/>
  <c r="EW1176" i="68"/>
  <c r="EW1171" i="68"/>
  <c r="EW1190" i="68" s="1"/>
  <c r="EW1172" i="68"/>
  <c r="EW1191" i="68" s="1"/>
  <c r="EW1173" i="68"/>
  <c r="EW1175" i="68"/>
  <c r="EW1174" i="68"/>
  <c r="EW1170" i="68"/>
  <c r="EW1189" i="68" s="1"/>
  <c r="EW1169" i="68"/>
  <c r="EW1188" i="68" s="1"/>
  <c r="DT1164" i="68"/>
  <c r="FO1174" i="68"/>
  <c r="FO1193" i="68" s="1"/>
  <c r="FO1175" i="68"/>
  <c r="FO1171" i="68"/>
  <c r="FO1190" i="68" s="1"/>
  <c r="FO1173" i="68"/>
  <c r="FO1192" i="68" s="1"/>
  <c r="FO1170" i="68"/>
  <c r="FO1189" i="68" s="1"/>
  <c r="FO1169" i="68"/>
  <c r="FO1188" i="68" s="1"/>
  <c r="FO1176" i="68"/>
  <c r="FO1172" i="68"/>
  <c r="FO1191" i="68" s="1"/>
  <c r="GQ1157" i="68"/>
  <c r="ES1174" i="68"/>
  <c r="ES1176" i="68"/>
  <c r="ES1170" i="68"/>
  <c r="ES1189" i="68" s="1"/>
  <c r="ES1171" i="68"/>
  <c r="ES1190" i="68" s="1"/>
  <c r="ES1175" i="68"/>
  <c r="ES1172" i="68"/>
  <c r="ES1191" i="68" s="1"/>
  <c r="ES1173" i="68"/>
  <c r="ES1169" i="68"/>
  <c r="ES1188" i="68" s="1"/>
  <c r="FN1176" i="68"/>
  <c r="FN1174" i="68"/>
  <c r="FN1193" i="68" s="1"/>
  <c r="FN1175" i="68"/>
  <c r="FN1173" i="68"/>
  <c r="FN1192" i="68" s="1"/>
  <c r="FN1172" i="68"/>
  <c r="FN1191" i="68" s="1"/>
  <c r="FN1170" i="68"/>
  <c r="FN1189" i="68" s="1"/>
  <c r="FN1169" i="68"/>
  <c r="FN1188" i="68" s="1"/>
  <c r="FN1171" i="68"/>
  <c r="FN1190" i="68" s="1"/>
  <c r="GX1164" i="68"/>
  <c r="GX1161" i="68"/>
  <c r="GX1157" i="68"/>
  <c r="GX1158" i="68"/>
  <c r="GX1160" i="68"/>
  <c r="FF1175" i="68"/>
  <c r="FF1169" i="68"/>
  <c r="FF1188" i="68" s="1"/>
  <c r="FF1170" i="68"/>
  <c r="FF1189" i="68" s="1"/>
  <c r="FF1171" i="68"/>
  <c r="FF1190" i="68" s="1"/>
  <c r="FF1172" i="68"/>
  <c r="FF1191" i="68" s="1"/>
  <c r="FF1176" i="68"/>
  <c r="FF1173" i="68"/>
  <c r="FF1192" i="68" s="1"/>
  <c r="FF1174" i="68"/>
  <c r="FZ1176" i="68"/>
  <c r="FZ1174" i="68"/>
  <c r="FZ1193" i="68" s="1"/>
  <c r="FZ1175" i="68"/>
  <c r="FZ1194" i="68" s="1"/>
  <c r="FZ1169" i="68"/>
  <c r="FZ1188" i="68" s="1"/>
  <c r="FZ1170" i="68"/>
  <c r="FZ1189" i="68" s="1"/>
  <c r="FZ1173" i="68"/>
  <c r="FZ1192" i="68" s="1"/>
  <c r="FZ1171" i="68"/>
  <c r="FZ1190" i="68" s="1"/>
  <c r="FZ1172" i="68"/>
  <c r="FZ1191" i="68" s="1"/>
  <c r="BM1163" i="68"/>
  <c r="BM1164" i="68"/>
  <c r="BM1162" i="68"/>
  <c r="EH1163" i="68" s="1"/>
  <c r="EH1194" i="68" s="1"/>
  <c r="BM1159" i="68"/>
  <c r="BM1160" i="68"/>
  <c r="EH1161" i="68" s="1"/>
  <c r="EH1192" i="68" s="1"/>
  <c r="BM1161" i="68"/>
  <c r="BW1162" i="68"/>
  <c r="ER1163" i="68" s="1"/>
  <c r="BW1164" i="68"/>
  <c r="BW1159" i="68"/>
  <c r="BW1163" i="68"/>
  <c r="BW1160" i="68"/>
  <c r="ER1161" i="68" s="1"/>
  <c r="BW1161" i="68"/>
  <c r="ER1162" i="68" s="1"/>
  <c r="DX1175" i="68"/>
  <c r="DX1176" i="68"/>
  <c r="DX1170" i="68"/>
  <c r="DX1189" i="68" s="1"/>
  <c r="DX1171" i="68"/>
  <c r="DX1172" i="68"/>
  <c r="DX1173" i="68"/>
  <c r="DX1174" i="68"/>
  <c r="DX1169" i="68"/>
  <c r="DX1188" i="68" s="1"/>
  <c r="BB1163" i="68"/>
  <c r="BB1164" i="68"/>
  <c r="BB1162" i="68"/>
  <c r="DW1163" i="68" s="1"/>
  <c r="DW1194" i="68" s="1"/>
  <c r="BB1159" i="68"/>
  <c r="BB1160" i="68"/>
  <c r="DW1161" i="68" s="1"/>
  <c r="DW1192" i="68" s="1"/>
  <c r="BB1161" i="68"/>
  <c r="BB1157" i="68"/>
  <c r="DF1161" i="68"/>
  <c r="DF1162" i="68"/>
  <c r="DF1164" i="68"/>
  <c r="DF1159" i="68"/>
  <c r="DF1163" i="68"/>
  <c r="DF1160" i="68"/>
  <c r="BH1163" i="68"/>
  <c r="BH1164" i="68"/>
  <c r="BH1161" i="68"/>
  <c r="EC1162" i="68" s="1"/>
  <c r="BH1162" i="68"/>
  <c r="EC1163" i="68" s="1"/>
  <c r="BH1160" i="68"/>
  <c r="EC1161" i="68" s="1"/>
  <c r="EC1192" i="68" s="1"/>
  <c r="BH1159" i="68"/>
  <c r="EC1160" i="68" s="1"/>
  <c r="EC1191" i="68" s="1"/>
  <c r="BH1157" i="68"/>
  <c r="FJ1172" i="68"/>
  <c r="FJ1191" i="68" s="1"/>
  <c r="FJ1173" i="68"/>
  <c r="FJ1192" i="68" s="1"/>
  <c r="FJ1176" i="68"/>
  <c r="FJ1174" i="68"/>
  <c r="FJ1193" i="68" s="1"/>
  <c r="FJ1170" i="68"/>
  <c r="FJ1189" i="68" s="1"/>
  <c r="FJ1175" i="68"/>
  <c r="FJ1169" i="68"/>
  <c r="FJ1188" i="68" s="1"/>
  <c r="FJ1171" i="68"/>
  <c r="FJ1190" i="68" s="1"/>
  <c r="EY1173" i="68"/>
  <c r="EY1192" i="68" s="1"/>
  <c r="EY1175" i="68"/>
  <c r="EY1174" i="68"/>
  <c r="EY1193" i="68" s="1"/>
  <c r="EY1169" i="68"/>
  <c r="EY1188" i="68" s="1"/>
  <c r="EY1176" i="68"/>
  <c r="EY1172" i="68"/>
  <c r="EY1191" i="68" s="1"/>
  <c r="EY1171" i="68"/>
  <c r="EY1190" i="68" s="1"/>
  <c r="EY1170" i="68"/>
  <c r="EY1189" i="68" s="1"/>
  <c r="BS1162" i="68"/>
  <c r="BS1161" i="68"/>
  <c r="EN1162" i="68" s="1"/>
  <c r="BS1163" i="68"/>
  <c r="BS1159" i="68"/>
  <c r="BS1164" i="68"/>
  <c r="BS1160" i="68"/>
  <c r="DS1193" i="68"/>
  <c r="GO1162" i="68"/>
  <c r="GZ1162" i="68" s="1"/>
  <c r="GL1162" i="68"/>
  <c r="GU1171" i="68"/>
  <c r="GU1164" i="68"/>
  <c r="GU1161" i="68"/>
  <c r="GU1160" i="68"/>
  <c r="GU1158" i="68"/>
  <c r="GU1157" i="68"/>
  <c r="FE1174" i="68"/>
  <c r="FE1176" i="68"/>
  <c r="FE1170" i="68"/>
  <c r="FE1189" i="68" s="1"/>
  <c r="FE1171" i="68"/>
  <c r="FE1190" i="68" s="1"/>
  <c r="FE1172" i="68"/>
  <c r="FE1191" i="68" s="1"/>
  <c r="FE1173" i="68"/>
  <c r="FE1192" i="68" s="1"/>
  <c r="FE1175" i="68"/>
  <c r="FE1169" i="68"/>
  <c r="FE1188" i="68" s="1"/>
  <c r="GQ1161" i="68"/>
  <c r="EI1175" i="68"/>
  <c r="EI1176" i="68"/>
  <c r="EI1169" i="68"/>
  <c r="EI1188" i="68" s="1"/>
  <c r="EI1170" i="68"/>
  <c r="EI1189" i="68" s="1"/>
  <c r="EI1171" i="68"/>
  <c r="EI1190" i="68" s="1"/>
  <c r="EI1172" i="68"/>
  <c r="EI1173" i="68"/>
  <c r="EI1174" i="68"/>
  <c r="FD1175" i="68"/>
  <c r="FD1169" i="68"/>
  <c r="FD1188" i="68" s="1"/>
  <c r="FD1170" i="68"/>
  <c r="FD1189" i="68" s="1"/>
  <c r="FD1171" i="68"/>
  <c r="FD1190" i="68" s="1"/>
  <c r="FD1176" i="68"/>
  <c r="FD1172" i="68"/>
  <c r="FD1191" i="68" s="1"/>
  <c r="FD1174" i="68"/>
  <c r="FD1173" i="68"/>
  <c r="FD1192" i="68" s="1"/>
  <c r="DK1164" i="68"/>
  <c r="DK1163" i="68"/>
  <c r="DK1159" i="68"/>
  <c r="DK1160" i="68"/>
  <c r="DK1162" i="68"/>
  <c r="DK1161" i="68"/>
  <c r="FV1172" i="68"/>
  <c r="FV1191" i="68" s="1"/>
  <c r="FV1173" i="68"/>
  <c r="FV1192" i="68" s="1"/>
  <c r="FV1176" i="68"/>
  <c r="FV1174" i="68"/>
  <c r="FV1193" i="68" s="1"/>
  <c r="FV1171" i="68"/>
  <c r="FV1190" i="68" s="1"/>
  <c r="FV1175" i="68"/>
  <c r="FV1194" i="68" s="1"/>
  <c r="FV1170" i="68"/>
  <c r="FV1189" i="68" s="1"/>
  <c r="FV1169" i="68"/>
  <c r="FV1188" i="68" s="1"/>
  <c r="CF1163" i="68"/>
  <c r="CF1164" i="68"/>
  <c r="CF1162" i="68"/>
  <c r="FA1163" i="68" s="1"/>
  <c r="FA1194" i="68" s="1"/>
  <c r="CF1161" i="68"/>
  <c r="CF1160" i="68"/>
  <c r="CF1159" i="68"/>
  <c r="DJ1163" i="68"/>
  <c r="DJ1164" i="68"/>
  <c r="DJ1161" i="68"/>
  <c r="DJ1162" i="68"/>
  <c r="DJ1159" i="68"/>
  <c r="DJ1160" i="68"/>
  <c r="BY1163" i="68"/>
  <c r="BY1164" i="68"/>
  <c r="BY1162" i="68"/>
  <c r="ET1163" i="68" s="1"/>
  <c r="BY1159" i="68"/>
  <c r="BY1160" i="68"/>
  <c r="ET1161" i="68" s="1"/>
  <c r="ET1192" i="68" s="1"/>
  <c r="BY1161" i="68"/>
  <c r="CO1161" i="68"/>
  <c r="CO1164" i="68"/>
  <c r="CO1163" i="68"/>
  <c r="FJ1164" i="68" s="1"/>
  <c r="FJ1195" i="68" s="1"/>
  <c r="CO1160" i="68"/>
  <c r="CO1162" i="68"/>
  <c r="CO1159" i="68"/>
  <c r="FR1164" i="68"/>
  <c r="CB1164" i="68"/>
  <c r="CB1162" i="68"/>
  <c r="EW1163" i="68" s="1"/>
  <c r="EW1194" i="68" s="1"/>
  <c r="CB1163" i="68"/>
  <c r="CB1159" i="68"/>
  <c r="CB1160" i="68"/>
  <c r="CB1161" i="68"/>
  <c r="EW1162" i="68" s="1"/>
  <c r="EW1193" i="68" s="1"/>
  <c r="BO1164" i="68"/>
  <c r="BO1163" i="68"/>
  <c r="EJ1164" i="68" s="1"/>
  <c r="BO1159" i="68"/>
  <c r="EJ1160" i="68" s="1"/>
  <c r="BO1160" i="68"/>
  <c r="BO1161" i="68"/>
  <c r="EJ1162" i="68" s="1"/>
  <c r="BO1162" i="68"/>
  <c r="AY1162" i="68"/>
  <c r="DT1163" i="68" s="1"/>
  <c r="GR1163" i="68" s="1"/>
  <c r="GG1176" i="68"/>
  <c r="GG1195" i="68" s="1"/>
  <c r="GG1171" i="68"/>
  <c r="GG1190" i="68" s="1"/>
  <c r="GG1172" i="68"/>
  <c r="GG1191" i="68" s="1"/>
  <c r="GG1173" i="68"/>
  <c r="GG1192" i="68" s="1"/>
  <c r="GG1175" i="68"/>
  <c r="GG1194" i="68" s="1"/>
  <c r="GG1169" i="68"/>
  <c r="GG1188" i="68" s="1"/>
  <c r="GG1170" i="68"/>
  <c r="GG1189" i="68" s="1"/>
  <c r="GG1174" i="68"/>
  <c r="GG1193" i="68" s="1"/>
  <c r="EX1162" i="68"/>
  <c r="EX1193" i="68" s="1"/>
  <c r="CK1163" i="68"/>
  <c r="CK1164" i="68"/>
  <c r="CK1162" i="68"/>
  <c r="FF1163" i="68" s="1"/>
  <c r="FF1194" i="68" s="1"/>
  <c r="CK1159" i="68"/>
  <c r="CK1160" i="68"/>
  <c r="CK1161" i="68"/>
  <c r="EV1175" i="68"/>
  <c r="EV1176" i="68"/>
  <c r="EV1170" i="68"/>
  <c r="EV1189" i="68" s="1"/>
  <c r="EV1171" i="68"/>
  <c r="EV1190" i="68" s="1"/>
  <c r="EV1172" i="68"/>
  <c r="EV1191" i="68" s="1"/>
  <c r="EV1173" i="68"/>
  <c r="EV1174" i="68"/>
  <c r="EV1169" i="68"/>
  <c r="EV1188" i="68" s="1"/>
  <c r="GT1164" i="68"/>
  <c r="GT1161" i="68"/>
  <c r="GT1160" i="68"/>
  <c r="GT1158" i="68"/>
  <c r="GT1157" i="68"/>
  <c r="BJ1162" i="68"/>
  <c r="BJ1164" i="68"/>
  <c r="BJ1159" i="68"/>
  <c r="BJ1160" i="68"/>
  <c r="BJ1161" i="68"/>
  <c r="EE1162" i="68" s="1"/>
  <c r="BJ1163" i="68"/>
  <c r="EE1164" i="68" s="1"/>
  <c r="EE1195" i="68" s="1"/>
  <c r="BX1162" i="68"/>
  <c r="BX1163" i="68"/>
  <c r="BX1159" i="68"/>
  <c r="BX1164" i="68"/>
  <c r="BX1160" i="68"/>
  <c r="BX1161" i="68"/>
  <c r="ES1162" i="68" s="1"/>
  <c r="ES1193" i="68" s="1"/>
  <c r="DU1176" i="68"/>
  <c r="DU1170" i="68"/>
  <c r="DU1189" i="68" s="1"/>
  <c r="DU1171" i="68"/>
  <c r="DU1172" i="68"/>
  <c r="DU1173" i="68"/>
  <c r="DU1175" i="68"/>
  <c r="DU1169" i="68"/>
  <c r="DU1188" i="68" s="1"/>
  <c r="DU1174" i="68"/>
  <c r="EC1176" i="68"/>
  <c r="EC1175" i="68"/>
  <c r="EC1173" i="68"/>
  <c r="EC1172" i="68"/>
  <c r="EC1174" i="68"/>
  <c r="EC1170" i="68"/>
  <c r="EC1189" i="68" s="1"/>
  <c r="EC1169" i="68"/>
  <c r="EC1188" i="68" s="1"/>
  <c r="EC1171" i="68"/>
  <c r="GP1171" i="68"/>
  <c r="GP1164" i="68"/>
  <c r="GP1157" i="68"/>
  <c r="GZ1157" i="68" s="1"/>
  <c r="GP1158" i="68"/>
  <c r="GP1161" i="68"/>
  <c r="GP1160" i="68"/>
  <c r="FT1195" i="68"/>
  <c r="CH1162" i="68"/>
  <c r="FC1163" i="68" s="1"/>
  <c r="CH1164" i="68"/>
  <c r="CH1161" i="68"/>
  <c r="FC1162" i="68" s="1"/>
  <c r="CH1163" i="68"/>
  <c r="CH1159" i="68"/>
  <c r="CH1160" i="68"/>
  <c r="DM1161" i="68"/>
  <c r="DM1164" i="68"/>
  <c r="DM1160" i="68"/>
  <c r="DM1162" i="68"/>
  <c r="DM1163" i="68"/>
  <c r="DM1159" i="68"/>
  <c r="AZ1162" i="68"/>
  <c r="DU1163" i="68" s="1"/>
  <c r="DU1194" i="68" s="1"/>
  <c r="AZ1163" i="68"/>
  <c r="AZ1164" i="68"/>
  <c r="AZ1157" i="68"/>
  <c r="AZ1159" i="68"/>
  <c r="DU1160" i="68" s="1"/>
  <c r="DU1191" i="68" s="1"/>
  <c r="AZ1160" i="68"/>
  <c r="AZ1161" i="68"/>
  <c r="CT1161" i="68"/>
  <c r="CT1162" i="68"/>
  <c r="FO1163" i="68" s="1"/>
  <c r="FO1194" i="68" s="1"/>
  <c r="CT1164" i="68"/>
  <c r="CT1159" i="68"/>
  <c r="CT1160" i="68"/>
  <c r="CT1163" i="68"/>
  <c r="EU1174" i="68"/>
  <c r="EU1175" i="68"/>
  <c r="EU1176" i="68"/>
  <c r="EU1169" i="68"/>
  <c r="EU1188" i="68" s="1"/>
  <c r="EU1170" i="68"/>
  <c r="EU1189" i="68" s="1"/>
  <c r="EU1171" i="68"/>
  <c r="EU1190" i="68" s="1"/>
  <c r="EU1172" i="68"/>
  <c r="EU1191" i="68" s="1"/>
  <c r="EU1173" i="68"/>
  <c r="GQ1164" i="68"/>
  <c r="BN1163" i="68"/>
  <c r="EI1164" i="68" s="1"/>
  <c r="EI1195" i="68" s="1"/>
  <c r="BN1164" i="68"/>
  <c r="BN1162" i="68"/>
  <c r="EI1163" i="68" s="1"/>
  <c r="EI1194" i="68" s="1"/>
  <c r="BN1159" i="68"/>
  <c r="BN1160" i="68"/>
  <c r="BN1161" i="68"/>
  <c r="ET1175" i="68"/>
  <c r="ET1176" i="68"/>
  <c r="ET1169" i="68"/>
  <c r="ET1188" i="68" s="1"/>
  <c r="ET1170" i="68"/>
  <c r="ET1189" i="68" s="1"/>
  <c r="ET1171" i="68"/>
  <c r="ET1190" i="68" s="1"/>
  <c r="ET1172" i="68"/>
  <c r="ET1191" i="68" s="1"/>
  <c r="ET1173" i="68"/>
  <c r="ET1174" i="68"/>
  <c r="EL1172" i="68"/>
  <c r="EL1173" i="68"/>
  <c r="EL1174" i="68"/>
  <c r="EL1176" i="68"/>
  <c r="EL1169" i="68"/>
  <c r="EL1188" i="68" s="1"/>
  <c r="EL1171" i="68"/>
  <c r="EL1190" i="68" s="1"/>
  <c r="EL1175" i="68"/>
  <c r="EL1170" i="68"/>
  <c r="EL1189" i="68" s="1"/>
  <c r="CG1161" i="68"/>
  <c r="FB1162" i="68" s="1"/>
  <c r="FB1193" i="68" s="1"/>
  <c r="CG1163" i="68"/>
  <c r="FB1164" i="68" s="1"/>
  <c r="FB1195" i="68" s="1"/>
  <c r="CG1162" i="68"/>
  <c r="CG1164" i="68"/>
  <c r="CG1159" i="68"/>
  <c r="CG1160" i="68"/>
  <c r="CQ1162" i="68"/>
  <c r="FL1163" i="68" s="1"/>
  <c r="CQ1163" i="68"/>
  <c r="CQ1164" i="68"/>
  <c r="CQ1161" i="68"/>
  <c r="CQ1160" i="68"/>
  <c r="CQ1159" i="68"/>
  <c r="CZ1164" i="68"/>
  <c r="CZ1162" i="68"/>
  <c r="CZ1163" i="68"/>
  <c r="FU1164" i="68" s="1"/>
  <c r="FU1195" i="68" s="1"/>
  <c r="CZ1159" i="68"/>
  <c r="CZ1161" i="68"/>
  <c r="CZ1160" i="68"/>
  <c r="GL1175" i="68"/>
  <c r="BI1163" i="68"/>
  <c r="ED1164" i="68" s="1"/>
  <c r="ED1195" i="68" s="1"/>
  <c r="BI1159" i="68"/>
  <c r="BI1160" i="68"/>
  <c r="ED1161" i="68" s="1"/>
  <c r="BI1161" i="68"/>
  <c r="ED1162" i="68" s="1"/>
  <c r="BI1162" i="68"/>
  <c r="BI1164" i="68"/>
  <c r="CE1162" i="68"/>
  <c r="CE1161" i="68"/>
  <c r="EZ1162" i="68" s="1"/>
  <c r="CE1163" i="68"/>
  <c r="CE1164" i="68"/>
  <c r="CE1159" i="68"/>
  <c r="CE1160" i="68"/>
  <c r="FS1174" i="68"/>
  <c r="FS1193" i="68" s="1"/>
  <c r="FS1175" i="68"/>
  <c r="FS1194" i="68" s="1"/>
  <c r="FS1176" i="68"/>
  <c r="FS1169" i="68"/>
  <c r="FS1188" i="68" s="1"/>
  <c r="FS1170" i="68"/>
  <c r="FS1189" i="68" s="1"/>
  <c r="FS1171" i="68"/>
  <c r="FS1190" i="68" s="1"/>
  <c r="FS1172" i="68"/>
  <c r="FS1191" i="68" s="1"/>
  <c r="FS1173" i="68"/>
  <c r="FS1192" i="68" s="1"/>
  <c r="DS1191" i="68"/>
  <c r="GO1160" i="68"/>
  <c r="GZ1160" i="68" s="1"/>
  <c r="GL1160" i="68"/>
  <c r="EN1174" i="68"/>
  <c r="EN1176" i="68"/>
  <c r="EN1175" i="68"/>
  <c r="EN1172" i="68"/>
  <c r="EN1191" i="68" s="1"/>
  <c r="EN1171" i="68"/>
  <c r="EN1190" i="68" s="1"/>
  <c r="EN1170" i="68"/>
  <c r="EN1189" i="68" s="1"/>
  <c r="EN1173" i="68"/>
  <c r="EN1169" i="68"/>
  <c r="EN1188" i="68" s="1"/>
  <c r="EM1193" i="68"/>
  <c r="CV1162" i="68"/>
  <c r="FQ1163" i="68" s="1"/>
  <c r="FQ1194" i="68" s="1"/>
  <c r="CV1163" i="68"/>
  <c r="CV1164" i="68"/>
  <c r="CV1161" i="68"/>
  <c r="CV1159" i="68"/>
  <c r="CV1160" i="68"/>
  <c r="GY1161" i="68"/>
  <c r="GY1163" i="68"/>
  <c r="GY1164" i="68"/>
  <c r="GY1157" i="68"/>
  <c r="GY1158" i="68"/>
  <c r="GY1160" i="68"/>
  <c r="BZ1163" i="68"/>
  <c r="EU1164" i="68" s="1"/>
  <c r="EU1195" i="68" s="1"/>
  <c r="BZ1164" i="68"/>
  <c r="BZ1161" i="68"/>
  <c r="BZ1162" i="68"/>
  <c r="EU1163" i="68" s="1"/>
  <c r="EU1194" i="68" s="1"/>
  <c r="BZ1159" i="68"/>
  <c r="BZ1160" i="68"/>
  <c r="EK1176" i="68"/>
  <c r="EK1175" i="68"/>
  <c r="EK1171" i="68"/>
  <c r="EK1190" i="68" s="1"/>
  <c r="EK1172" i="68"/>
  <c r="EK1173" i="68"/>
  <c r="EK1174" i="68"/>
  <c r="EK1169" i="68"/>
  <c r="EK1188" i="68" s="1"/>
  <c r="EK1170" i="68"/>
  <c r="EK1189" i="68" s="1"/>
  <c r="DY1176" i="68"/>
  <c r="DY1171" i="68"/>
  <c r="DY1172" i="68"/>
  <c r="DY1173" i="68"/>
  <c r="DY1174" i="68"/>
  <c r="DY1175" i="68"/>
  <c r="DY1170" i="68"/>
  <c r="DY1189" i="68" s="1"/>
  <c r="DY1169" i="68"/>
  <c r="DY1188" i="68" s="1"/>
  <c r="GR1176" i="68"/>
  <c r="EJ1175" i="68"/>
  <c r="EJ1176" i="68"/>
  <c r="EJ1170" i="68"/>
  <c r="EJ1189" i="68" s="1"/>
  <c r="EJ1171" i="68"/>
  <c r="EJ1190" i="68" s="1"/>
  <c r="EJ1172" i="68"/>
  <c r="EJ1173" i="68"/>
  <c r="EJ1174" i="68"/>
  <c r="EJ1169" i="68"/>
  <c r="EJ1188" i="68" s="1"/>
  <c r="DE1161" i="68"/>
  <c r="DE1163" i="68"/>
  <c r="DE1164" i="68"/>
  <c r="DE1162" i="68"/>
  <c r="DE1159" i="68"/>
  <c r="DE1160" i="68"/>
  <c r="GJ1175" i="68"/>
  <c r="GJ1194" i="68" s="1"/>
  <c r="GJ1174" i="68"/>
  <c r="GJ1193" i="68" s="1"/>
  <c r="GJ1170" i="68"/>
  <c r="GJ1189" i="68" s="1"/>
  <c r="GJ1176" i="68"/>
  <c r="GJ1195" i="68" s="1"/>
  <c r="GJ1172" i="68"/>
  <c r="GJ1191" i="68" s="1"/>
  <c r="GJ1173" i="68"/>
  <c r="GJ1192" i="68" s="1"/>
  <c r="GJ1169" i="68"/>
  <c r="GJ1188" i="68" s="1"/>
  <c r="GJ1171" i="68"/>
  <c r="GJ1190" i="68" s="1"/>
  <c r="EO1192" i="68"/>
  <c r="HI1172" i="68"/>
  <c r="HH1172" i="68"/>
  <c r="HG1172" i="68"/>
  <c r="HF1172" i="68"/>
  <c r="HE1172" i="68"/>
  <c r="HD1172" i="68"/>
  <c r="HC1172" i="68"/>
  <c r="HK1172" i="68"/>
  <c r="HB1172" i="68"/>
  <c r="HJ1172" i="68"/>
  <c r="V1152" i="68"/>
  <c r="AT1152" i="68"/>
  <c r="AX1152" i="68" s="1"/>
  <c r="GO1188" i="68"/>
  <c r="DB1162" i="68"/>
  <c r="DB1163" i="68"/>
  <c r="DB1164" i="68"/>
  <c r="DB1161" i="68"/>
  <c r="DB1160" i="68"/>
  <c r="DB1159" i="68"/>
  <c r="FI1176" i="68"/>
  <c r="FI1171" i="68"/>
  <c r="FI1190" i="68" s="1"/>
  <c r="FI1172" i="68"/>
  <c r="FI1191" i="68" s="1"/>
  <c r="FI1173" i="68"/>
  <c r="FI1192" i="68" s="1"/>
  <c r="FI1175" i="68"/>
  <c r="FI1174" i="68"/>
  <c r="FI1193" i="68" s="1"/>
  <c r="FI1170" i="68"/>
  <c r="FI1189" i="68" s="1"/>
  <c r="FI1169" i="68"/>
  <c r="FI1188" i="68" s="1"/>
  <c r="DS1192" i="68"/>
  <c r="GO1161" i="68"/>
  <c r="GZ1161" i="68" s="1"/>
  <c r="GL1161" i="68"/>
  <c r="ED1176" i="68"/>
  <c r="ED1175" i="68"/>
  <c r="ED1173" i="68"/>
  <c r="ED1172" i="68"/>
  <c r="ED1171" i="68"/>
  <c r="ED1190" i="68" s="1"/>
  <c r="ED1169" i="68"/>
  <c r="ED1188" i="68" s="1"/>
  <c r="ED1170" i="68"/>
  <c r="ED1189" i="68" s="1"/>
  <c r="ED1174" i="68"/>
  <c r="CI1162" i="68"/>
  <c r="FD1163" i="68" s="1"/>
  <c r="FD1194" i="68" s="1"/>
  <c r="CI1164" i="68"/>
  <c r="CI1161" i="68"/>
  <c r="FD1162" i="68" s="1"/>
  <c r="FD1193" i="68" s="1"/>
  <c r="CI1163" i="68"/>
  <c r="CI1159" i="68"/>
  <c r="CI1160" i="68"/>
  <c r="BA1161" i="68"/>
  <c r="DV1162" i="68" s="1"/>
  <c r="DV1193" i="68" s="1"/>
  <c r="GA1176" i="68"/>
  <c r="GA1174" i="68"/>
  <c r="GA1193" i="68" s="1"/>
  <c r="GA1175" i="68"/>
  <c r="GA1194" i="68" s="1"/>
  <c r="GA1171" i="68"/>
  <c r="GA1190" i="68" s="1"/>
  <c r="GA1173" i="68"/>
  <c r="GA1192" i="68" s="1"/>
  <c r="GA1169" i="68"/>
  <c r="GA1188" i="68" s="1"/>
  <c r="GA1170" i="68"/>
  <c r="GA1189" i="68" s="1"/>
  <c r="GA1172" i="68"/>
  <c r="GA1191" i="68" s="1"/>
  <c r="GI1176" i="68"/>
  <c r="GI1195" i="68" s="1"/>
  <c r="GI1173" i="68"/>
  <c r="GI1192" i="68" s="1"/>
  <c r="GI1175" i="68"/>
  <c r="GI1194" i="68" s="1"/>
  <c r="GI1174" i="68"/>
  <c r="GI1193" i="68" s="1"/>
  <c r="GI1170" i="68"/>
  <c r="GI1189" i="68" s="1"/>
  <c r="GI1172" i="68"/>
  <c r="GI1191" i="68" s="1"/>
  <c r="GI1171" i="68"/>
  <c r="GI1190" i="68" s="1"/>
  <c r="GI1169" i="68"/>
  <c r="GI1188" i="68" s="1"/>
  <c r="GQ1163" i="68"/>
  <c r="FW1173" i="68"/>
  <c r="FW1192" i="68" s="1"/>
  <c r="FW1176" i="68"/>
  <c r="FW1171" i="68"/>
  <c r="FW1190" i="68" s="1"/>
  <c r="FW1175" i="68"/>
  <c r="FW1194" i="68" s="1"/>
  <c r="FW1169" i="68"/>
  <c r="FW1188" i="68" s="1"/>
  <c r="FW1172" i="68"/>
  <c r="FW1191" i="68" s="1"/>
  <c r="FW1174" i="68"/>
  <c r="FW1193" i="68" s="1"/>
  <c r="FW1170" i="68"/>
  <c r="FW1189" i="68" s="1"/>
  <c r="GH1172" i="68"/>
  <c r="GH1191" i="68" s="1"/>
  <c r="GH1176" i="68"/>
  <c r="GH1195" i="68" s="1"/>
  <c r="GH1173" i="68"/>
  <c r="GH1192" i="68" s="1"/>
  <c r="GH1175" i="68"/>
  <c r="GH1194" i="68" s="1"/>
  <c r="GH1169" i="68"/>
  <c r="GH1188" i="68" s="1"/>
  <c r="GH1170" i="68"/>
  <c r="GH1189" i="68" s="1"/>
  <c r="GH1174" i="68"/>
  <c r="GH1193" i="68" s="1"/>
  <c r="GH1171" i="68"/>
  <c r="GH1190" i="68" s="1"/>
  <c r="BC1164" i="68"/>
  <c r="BC1163" i="68"/>
  <c r="DX1164" i="68" s="1"/>
  <c r="DX1195" i="68" s="1"/>
  <c r="BC1162" i="68"/>
  <c r="BC1159" i="68"/>
  <c r="BC1160" i="68"/>
  <c r="DX1161" i="68" s="1"/>
  <c r="DX1192" i="68" s="1"/>
  <c r="BC1161" i="68"/>
  <c r="BC1157" i="68"/>
  <c r="FL1176" i="68"/>
  <c r="FL1174" i="68"/>
  <c r="FL1193" i="68" s="1"/>
  <c r="FL1175" i="68"/>
  <c r="FL1173" i="68"/>
  <c r="FL1192" i="68" s="1"/>
  <c r="FL1172" i="68"/>
  <c r="FL1191" i="68" s="1"/>
  <c r="FL1170" i="68"/>
  <c r="FL1189" i="68" s="1"/>
  <c r="FL1169" i="68"/>
  <c r="FL1188" i="68" s="1"/>
  <c r="FL1171" i="68"/>
  <c r="FL1190" i="68" s="1"/>
  <c r="FK1173" i="68"/>
  <c r="FK1192" i="68" s="1"/>
  <c r="FK1176" i="68"/>
  <c r="FK1174" i="68"/>
  <c r="FK1193" i="68" s="1"/>
  <c r="FK1175" i="68"/>
  <c r="FK1172" i="68"/>
  <c r="FK1191" i="68" s="1"/>
  <c r="FK1170" i="68"/>
  <c r="FK1189" i="68" s="1"/>
  <c r="FK1169" i="68"/>
  <c r="FK1188" i="68" s="1"/>
  <c r="FK1171" i="68"/>
  <c r="FK1190" i="68" s="1"/>
  <c r="DS1194" i="68"/>
  <c r="GL1163" i="68"/>
  <c r="GO1163" i="68"/>
  <c r="GZ1163" i="68" s="1"/>
  <c r="BA1157" i="68"/>
  <c r="BF1162" i="68"/>
  <c r="EA1163" i="68" s="1"/>
  <c r="EA1194" i="68" s="1"/>
  <c r="BF1163" i="68"/>
  <c r="BF1164" i="68"/>
  <c r="BF1160" i="68"/>
  <c r="BF1161" i="68"/>
  <c r="BF1159" i="68"/>
  <c r="BF1157" i="68"/>
  <c r="GB1175" i="68"/>
  <c r="GB1194" i="68" s="1"/>
  <c r="GB1174" i="68"/>
  <c r="GB1193" i="68" s="1"/>
  <c r="GB1176" i="68"/>
  <c r="GB1195" i="68" s="1"/>
  <c r="GB1169" i="68"/>
  <c r="GB1188" i="68" s="1"/>
  <c r="GB1170" i="68"/>
  <c r="GB1189" i="68" s="1"/>
  <c r="GB1171" i="68"/>
  <c r="GB1190" i="68" s="1"/>
  <c r="GB1172" i="68"/>
  <c r="GB1191" i="68" s="1"/>
  <c r="GB1173" i="68"/>
  <c r="GB1192" i="68" s="1"/>
  <c r="BD1164" i="68"/>
  <c r="BD1162" i="68"/>
  <c r="DY1163" i="68" s="1"/>
  <c r="DY1194" i="68" s="1"/>
  <c r="BD1163" i="68"/>
  <c r="DY1164" i="68" s="1"/>
  <c r="DY1195" i="68" s="1"/>
  <c r="BD1159" i="68"/>
  <c r="BD1160" i="68"/>
  <c r="BD1161" i="68"/>
  <c r="DY1162" i="68" s="1"/>
  <c r="DY1193" i="68" s="1"/>
  <c r="BD1157" i="68"/>
  <c r="BA1160" i="68"/>
  <c r="DV1161" i="68" s="1"/>
  <c r="DV1192" i="68" s="1"/>
  <c r="EM1173" i="68"/>
  <c r="EM1192" i="68" s="1"/>
  <c r="EM1174" i="68"/>
  <c r="EM1176" i="68"/>
  <c r="EM1172" i="68"/>
  <c r="EM1191" i="68" s="1"/>
  <c r="EM1171" i="68"/>
  <c r="EM1190" i="68" s="1"/>
  <c r="EM1170" i="68"/>
  <c r="EM1189" i="68" s="1"/>
  <c r="EM1175" i="68"/>
  <c r="EM1169" i="68"/>
  <c r="EM1188" i="68" s="1"/>
  <c r="CR1161" i="68"/>
  <c r="CR1163" i="68"/>
  <c r="CR1164" i="68"/>
  <c r="CR1160" i="68"/>
  <c r="CR1159" i="68"/>
  <c r="CR1162" i="68"/>
  <c r="FM1163" i="68" s="1"/>
  <c r="GW1173" i="68"/>
  <c r="GW1176" i="68"/>
  <c r="GW1171" i="68"/>
  <c r="GW1174" i="68"/>
  <c r="GW1164" i="68"/>
  <c r="GW1160" i="68"/>
  <c r="GW1161" i="68"/>
  <c r="GW1157" i="68"/>
  <c r="GW1158" i="68"/>
  <c r="GQ1176" i="68"/>
  <c r="FC1171" i="68"/>
  <c r="FC1190" i="68" s="1"/>
  <c r="FC1176" i="68"/>
  <c r="FC1173" i="68"/>
  <c r="FC1192" i="68" s="1"/>
  <c r="FC1174" i="68"/>
  <c r="FC1172" i="68"/>
  <c r="FC1191" i="68" s="1"/>
  <c r="FC1169" i="68"/>
  <c r="FC1188" i="68" s="1"/>
  <c r="FC1170" i="68"/>
  <c r="FC1189" i="68" s="1"/>
  <c r="FC1175" i="68"/>
  <c r="FP1175" i="68"/>
  <c r="FP1174" i="68"/>
  <c r="FP1193" i="68" s="1"/>
  <c r="FP1169" i="68"/>
  <c r="FP1188" i="68" s="1"/>
  <c r="FP1170" i="68"/>
  <c r="FP1189" i="68" s="1"/>
  <c r="FP1171" i="68"/>
  <c r="FP1190" i="68" s="1"/>
  <c r="FP1172" i="68"/>
  <c r="FP1191" i="68" s="1"/>
  <c r="FP1176" i="68"/>
  <c r="FP1173" i="68"/>
  <c r="FP1192" i="68" s="1"/>
  <c r="BV1162" i="68"/>
  <c r="EQ1163" i="68" s="1"/>
  <c r="BV1164" i="68"/>
  <c r="BV1159" i="68"/>
  <c r="BV1163" i="68"/>
  <c r="BV1160" i="68"/>
  <c r="BV1161" i="68"/>
  <c r="DS1195" i="68"/>
  <c r="GO1164" i="68"/>
  <c r="GZ1164" i="68" s="1"/>
  <c r="GL1164" i="68"/>
  <c r="EF1193" i="68"/>
  <c r="EZ1175" i="68"/>
  <c r="EZ1174" i="68"/>
  <c r="EZ1169" i="68"/>
  <c r="EZ1188" i="68" s="1"/>
  <c r="EZ1176" i="68"/>
  <c r="EZ1173" i="68"/>
  <c r="EZ1192" i="68" s="1"/>
  <c r="EZ1171" i="68"/>
  <c r="EZ1190" i="68" s="1"/>
  <c r="EZ1170" i="68"/>
  <c r="EZ1189" i="68" s="1"/>
  <c r="EZ1172" i="68"/>
  <c r="EZ1191" i="68" s="1"/>
  <c r="DT1175" i="68"/>
  <c r="GV1175" i="68" s="1"/>
  <c r="DT1170" i="68"/>
  <c r="GT1170" i="68" s="1"/>
  <c r="DT1171" i="68"/>
  <c r="GV1171" i="68" s="1"/>
  <c r="DT1176" i="68"/>
  <c r="GV1176" i="68" s="1"/>
  <c r="DT1172" i="68"/>
  <c r="GQ1172" i="68" s="1"/>
  <c r="DT1174" i="68"/>
  <c r="GY1174" i="68" s="1"/>
  <c r="DT1173" i="68"/>
  <c r="GS1173" i="68" s="1"/>
  <c r="DT1169" i="68"/>
  <c r="GU1169" i="68" s="1"/>
  <c r="EM1195" i="68"/>
  <c r="GK1175" i="68"/>
  <c r="GK1194" i="68" s="1"/>
  <c r="GK1170" i="68"/>
  <c r="GK1189" i="68" s="1"/>
  <c r="GK1176" i="68"/>
  <c r="GK1195" i="68" s="1"/>
  <c r="GK1172" i="68"/>
  <c r="GK1191" i="68" s="1"/>
  <c r="GK1173" i="68"/>
  <c r="GK1192" i="68" s="1"/>
  <c r="GK1174" i="68"/>
  <c r="GK1193" i="68" s="1"/>
  <c r="GK1171" i="68"/>
  <c r="GK1190" i="68" s="1"/>
  <c r="GK1169" i="68"/>
  <c r="GK1188" i="68" s="1"/>
  <c r="EF1161" i="68"/>
  <c r="EF1192" i="68" s="1"/>
  <c r="EY1195" i="68"/>
  <c r="BP1164" i="68"/>
  <c r="BP1162" i="68"/>
  <c r="BP1163" i="68"/>
  <c r="BP1159" i="68"/>
  <c r="BP1160" i="68"/>
  <c r="BP1161" i="68"/>
  <c r="EK1162" i="68" s="1"/>
  <c r="EK1193" i="68" s="1"/>
  <c r="GQ1174" i="68"/>
  <c r="FM1176" i="68"/>
  <c r="FM1174" i="68"/>
  <c r="FM1193" i="68" s="1"/>
  <c r="FM1175" i="68"/>
  <c r="FM1173" i="68"/>
  <c r="FM1192" i="68" s="1"/>
  <c r="FM1172" i="68"/>
  <c r="FM1191" i="68" s="1"/>
  <c r="FM1170" i="68"/>
  <c r="FM1189" i="68" s="1"/>
  <c r="FM1169" i="68"/>
  <c r="FM1188" i="68" s="1"/>
  <c r="FM1171" i="68"/>
  <c r="FM1190" i="68" s="1"/>
  <c r="DC1162" i="68"/>
  <c r="DC1164" i="68"/>
  <c r="DC1163" i="68"/>
  <c r="DC1161" i="68"/>
  <c r="DC1159" i="68"/>
  <c r="DC1160" i="68"/>
  <c r="DZ1172" i="68"/>
  <c r="DZ1173" i="68"/>
  <c r="DZ1174" i="68"/>
  <c r="DZ1176" i="68"/>
  <c r="DZ1175" i="68"/>
  <c r="DZ1170" i="68"/>
  <c r="DZ1189" i="68" s="1"/>
  <c r="DZ1171" i="68"/>
  <c r="DZ1169" i="68"/>
  <c r="DZ1188" i="68" s="1"/>
  <c r="BG1162" i="68"/>
  <c r="BG1163" i="68"/>
  <c r="BG1161" i="68"/>
  <c r="EB1162" i="68" s="1"/>
  <c r="EB1193" i="68" s="1"/>
  <c r="BG1157" i="68"/>
  <c r="BG1164" i="68"/>
  <c r="BG1160" i="68"/>
  <c r="EB1161" i="68" s="1"/>
  <c r="EB1192" i="68" s="1"/>
  <c r="BG1159" i="68"/>
  <c r="EO1163" i="68"/>
  <c r="EO1194" i="68" s="1"/>
  <c r="FB1174" i="68"/>
  <c r="FB1176" i="68"/>
  <c r="FB1173" i="68"/>
  <c r="FB1192" i="68" s="1"/>
  <c r="FB1172" i="68"/>
  <c r="FB1191" i="68" s="1"/>
  <c r="FB1175" i="68"/>
  <c r="FB1171" i="68"/>
  <c r="FB1190" i="68" s="1"/>
  <c r="FB1170" i="68"/>
  <c r="FB1189" i="68" s="1"/>
  <c r="FB1169" i="68"/>
  <c r="FB1188" i="68" s="1"/>
  <c r="GL1174" i="68"/>
  <c r="EP1176" i="68"/>
  <c r="EP1171" i="68"/>
  <c r="EP1190" i="68" s="1"/>
  <c r="EP1170" i="68"/>
  <c r="EP1189" i="68" s="1"/>
  <c r="EP1174" i="68"/>
  <c r="EP1173" i="68"/>
  <c r="EP1169" i="68"/>
  <c r="EP1188" i="68" s="1"/>
  <c r="EP1172" i="68"/>
  <c r="EP1191" i="68" s="1"/>
  <c r="EP1175" i="68"/>
  <c r="CX1163" i="68"/>
  <c r="CX1164" i="68"/>
  <c r="CX1161" i="68"/>
  <c r="CX1162" i="68"/>
  <c r="CX1159" i="68"/>
  <c r="CX1160" i="68"/>
  <c r="GV1158" i="68"/>
  <c r="FR1175" i="68"/>
  <c r="FR1194" i="68" s="1"/>
  <c r="FR1169" i="68"/>
  <c r="FR1188" i="68" s="1"/>
  <c r="FR1170" i="68"/>
  <c r="FR1189" i="68" s="1"/>
  <c r="FR1171" i="68"/>
  <c r="FR1190" i="68" s="1"/>
  <c r="FR1172" i="68"/>
  <c r="FR1191" i="68" s="1"/>
  <c r="FR1173" i="68"/>
  <c r="FR1192" i="68" s="1"/>
  <c r="FR1176" i="68"/>
  <c r="FR1174" i="68"/>
  <c r="FR1193" i="68" s="1"/>
  <c r="AY1157" i="68"/>
  <c r="AZ1151" i="68"/>
  <c r="BN1157" i="68" s="1"/>
  <c r="EM1163" i="68"/>
  <c r="FQ1174" i="68"/>
  <c r="FQ1193" i="68" s="1"/>
  <c r="FQ1176" i="68"/>
  <c r="FQ1175" i="68"/>
  <c r="FQ1170" i="68"/>
  <c r="FQ1189" i="68" s="1"/>
  <c r="FQ1171" i="68"/>
  <c r="FQ1190" i="68" s="1"/>
  <c r="FQ1172" i="68"/>
  <c r="FQ1191" i="68" s="1"/>
  <c r="FQ1173" i="68"/>
  <c r="FQ1192" i="68" s="1"/>
  <c r="FQ1169" i="68"/>
  <c r="FQ1188" i="68" s="1"/>
  <c r="EF1160" i="68"/>
  <c r="EF1191" i="68" s="1"/>
  <c r="EY1163" i="68"/>
  <c r="EY1194" i="68" s="1"/>
  <c r="DL1164" i="68"/>
  <c r="DL1162" i="68"/>
  <c r="DL1163" i="68"/>
  <c r="DL1159" i="68"/>
  <c r="DL1160" i="68"/>
  <c r="DL1161" i="68"/>
  <c r="GR1160" i="68"/>
  <c r="GR1171" i="68"/>
  <c r="DH1162" i="68"/>
  <c r="DH1163" i="68"/>
  <c r="DH1164" i="68"/>
  <c r="DH1159" i="68"/>
  <c r="DH1160" i="68"/>
  <c r="DH1161" i="68"/>
  <c r="CA1164" i="68"/>
  <c r="CA1163" i="68"/>
  <c r="EV1164" i="68" s="1"/>
  <c r="EV1195" i="68" s="1"/>
  <c r="CA1159" i="68"/>
  <c r="CA1160" i="68"/>
  <c r="CA1162" i="68"/>
  <c r="CA1161" i="68"/>
  <c r="EV1162" i="68" s="1"/>
  <c r="EV1193" i="68" s="1"/>
  <c r="DO1162" i="68"/>
  <c r="DO1163" i="68"/>
  <c r="DO1161" i="68"/>
  <c r="DO1159" i="68"/>
  <c r="DO1164" i="68"/>
  <c r="DO1160" i="68"/>
  <c r="EO1162" i="68"/>
  <c r="EO1193" i="68" s="1"/>
  <c r="DA1161" i="68"/>
  <c r="DA1164" i="68"/>
  <c r="DA1160" i="68"/>
  <c r="DA1162" i="68"/>
  <c r="DA1163" i="68"/>
  <c r="DA1159" i="68"/>
  <c r="ER1175" i="68"/>
  <c r="ER1176" i="68"/>
  <c r="ER1169" i="68"/>
  <c r="ER1188" i="68" s="1"/>
  <c r="ER1170" i="68"/>
  <c r="ER1189" i="68" s="1"/>
  <c r="ER1171" i="68"/>
  <c r="ER1190" i="68" s="1"/>
  <c r="ER1172" i="68"/>
  <c r="ER1191" i="68" s="1"/>
  <c r="ER1174" i="68"/>
  <c r="ER1173" i="68"/>
  <c r="EG1176" i="68"/>
  <c r="EG1175" i="68"/>
  <c r="EG1170" i="68"/>
  <c r="EG1189" i="68" s="1"/>
  <c r="EG1171" i="68"/>
  <c r="EG1190" i="68" s="1"/>
  <c r="EG1172" i="68"/>
  <c r="EG1173" i="68"/>
  <c r="EG1169" i="68"/>
  <c r="EG1188" i="68" s="1"/>
  <c r="EG1174" i="68"/>
  <c r="CW1082" i="68"/>
  <c r="CW1084" i="68"/>
  <c r="FR1085" i="68" s="1"/>
  <c r="CW1085" i="68"/>
  <c r="CW1081" i="68"/>
  <c r="CW1083" i="68"/>
  <c r="CW1080" i="68"/>
  <c r="ER1096" i="68"/>
  <c r="ER1097" i="68"/>
  <c r="ER1091" i="68"/>
  <c r="ER1110" i="68" s="1"/>
  <c r="ER1092" i="68"/>
  <c r="ER1111" i="68" s="1"/>
  <c r="ER1093" i="68"/>
  <c r="ER1112" i="68" s="1"/>
  <c r="ER1094" i="68"/>
  <c r="ER1095" i="68"/>
  <c r="ER1090" i="68"/>
  <c r="ER1109" i="68" s="1"/>
  <c r="FJ1095" i="68"/>
  <c r="FJ1114" i="68" s="1"/>
  <c r="FJ1090" i="68"/>
  <c r="FJ1109" i="68" s="1"/>
  <c r="FJ1091" i="68"/>
  <c r="FJ1110" i="68" s="1"/>
  <c r="FJ1097" i="68"/>
  <c r="FJ1093" i="68"/>
  <c r="FJ1112" i="68" s="1"/>
  <c r="FJ1092" i="68"/>
  <c r="FJ1111" i="68" s="1"/>
  <c r="FJ1094" i="68"/>
  <c r="FJ1113" i="68" s="1"/>
  <c r="FJ1096" i="68"/>
  <c r="CO1084" i="68"/>
  <c r="CO1083" i="68"/>
  <c r="CO1085" i="68"/>
  <c r="CO1081" i="68"/>
  <c r="CO1082" i="68"/>
  <c r="CO1080" i="68"/>
  <c r="GB1096" i="68"/>
  <c r="GB1115" i="68" s="1"/>
  <c r="GB1097" i="68"/>
  <c r="GB1116" i="68" s="1"/>
  <c r="GB1091" i="68"/>
  <c r="GB1110" i="68" s="1"/>
  <c r="GB1092" i="68"/>
  <c r="GB1111" i="68" s="1"/>
  <c r="GB1093" i="68"/>
  <c r="GB1112" i="68" s="1"/>
  <c r="GB1094" i="68"/>
  <c r="GB1113" i="68" s="1"/>
  <c r="GB1095" i="68"/>
  <c r="GB1114" i="68" s="1"/>
  <c r="GB1090" i="68"/>
  <c r="GB1109" i="68" s="1"/>
  <c r="CP1084" i="68"/>
  <c r="CP1085" i="68"/>
  <c r="CP1083" i="68"/>
  <c r="FK1084" i="68" s="1"/>
  <c r="CP1080" i="68"/>
  <c r="CP1082" i="68"/>
  <c r="CP1081" i="68"/>
  <c r="FU1097" i="68"/>
  <c r="FU1096" i="68"/>
  <c r="FU1115" i="68" s="1"/>
  <c r="FU1095" i="68"/>
  <c r="FU1114" i="68" s="1"/>
  <c r="FU1090" i="68"/>
  <c r="FU1109" i="68" s="1"/>
  <c r="FU1092" i="68"/>
  <c r="FU1111" i="68" s="1"/>
  <c r="FU1094" i="68"/>
  <c r="FU1113" i="68" s="1"/>
  <c r="FU1091" i="68"/>
  <c r="FU1110" i="68" s="1"/>
  <c r="FU1093" i="68"/>
  <c r="FU1112" i="68" s="1"/>
  <c r="CJ1081" i="68"/>
  <c r="CJ1082" i="68"/>
  <c r="CJ1083" i="68"/>
  <c r="CJ1085" i="68"/>
  <c r="CJ1084" i="68"/>
  <c r="FE1085" i="68" s="1"/>
  <c r="CJ1080" i="68"/>
  <c r="EU1096" i="68"/>
  <c r="EU1097" i="68"/>
  <c r="EU1094" i="68"/>
  <c r="EU1095" i="68"/>
  <c r="EU1090" i="68"/>
  <c r="EU1109" i="68" s="1"/>
  <c r="EU1092" i="68"/>
  <c r="EU1111" i="68" s="1"/>
  <c r="EU1093" i="68"/>
  <c r="EU1112" i="68" s="1"/>
  <c r="EU1091" i="68"/>
  <c r="EU1110" i="68" s="1"/>
  <c r="BE1084" i="68"/>
  <c r="BE1083" i="68"/>
  <c r="BE1081" i="68"/>
  <c r="BE1085" i="68"/>
  <c r="BE1082" i="68"/>
  <c r="DZ1083" i="68" s="1"/>
  <c r="DZ1114" i="68" s="1"/>
  <c r="BE1078" i="68"/>
  <c r="BE1080" i="68"/>
  <c r="DZ1081" i="68" s="1"/>
  <c r="DZ1112" i="68" s="1"/>
  <c r="BY1082" i="68"/>
  <c r="BY1084" i="68"/>
  <c r="BY1085" i="68"/>
  <c r="BY1083" i="68"/>
  <c r="BY1080" i="68"/>
  <c r="BY1081" i="68"/>
  <c r="ET1082" i="68" s="1"/>
  <c r="BX1081" i="68"/>
  <c r="ES1082" i="68" s="1"/>
  <c r="BX1082" i="68"/>
  <c r="BX1083" i="68"/>
  <c r="ES1084" i="68" s="1"/>
  <c r="ES1115" i="68" s="1"/>
  <c r="BX1084" i="68"/>
  <c r="BX1080" i="68"/>
  <c r="BX1085" i="68"/>
  <c r="FQ1097" i="68"/>
  <c r="FQ1092" i="68"/>
  <c r="FQ1111" i="68" s="1"/>
  <c r="FQ1093" i="68"/>
  <c r="FQ1112" i="68" s="1"/>
  <c r="FQ1094" i="68"/>
  <c r="FQ1113" i="68" s="1"/>
  <c r="FQ1096" i="68"/>
  <c r="FQ1095" i="68"/>
  <c r="FQ1114" i="68" s="1"/>
  <c r="FQ1090" i="68"/>
  <c r="FQ1109" i="68" s="1"/>
  <c r="FQ1091" i="68"/>
  <c r="FQ1110" i="68" s="1"/>
  <c r="EB1090" i="68"/>
  <c r="EB1109" i="68" s="1"/>
  <c r="EB1097" i="68"/>
  <c r="EB1091" i="68"/>
  <c r="EB1110" i="68" s="1"/>
  <c r="EB1092" i="68"/>
  <c r="EB1093" i="68"/>
  <c r="EB1095" i="68"/>
  <c r="EB1096" i="68"/>
  <c r="EB1094" i="68"/>
  <c r="FP1084" i="68"/>
  <c r="GY1092" i="68"/>
  <c r="GY1096" i="68"/>
  <c r="GY1079" i="68"/>
  <c r="GY1078" i="68"/>
  <c r="BS1085" i="68"/>
  <c r="BS1082" i="68"/>
  <c r="BS1084" i="68"/>
  <c r="BS1081" i="68"/>
  <c r="EN1082" i="68" s="1"/>
  <c r="BS1083" i="68"/>
  <c r="EN1084" i="68" s="1"/>
  <c r="BS1080" i="68"/>
  <c r="GT1097" i="68"/>
  <c r="GT1094" i="68"/>
  <c r="GT1078" i="68"/>
  <c r="GT1079" i="68"/>
  <c r="GD1095" i="68"/>
  <c r="GD1114" i="68" s="1"/>
  <c r="GD1096" i="68"/>
  <c r="GD1115" i="68" s="1"/>
  <c r="GD1093" i="68"/>
  <c r="GD1112" i="68" s="1"/>
  <c r="GD1094" i="68"/>
  <c r="GD1113" i="68" s="1"/>
  <c r="GD1097" i="68"/>
  <c r="GD1116" i="68" s="1"/>
  <c r="GD1091" i="68"/>
  <c r="GD1110" i="68" s="1"/>
  <c r="GD1092" i="68"/>
  <c r="GD1111" i="68" s="1"/>
  <c r="GD1090" i="68"/>
  <c r="GD1109" i="68" s="1"/>
  <c r="CB1083" i="68"/>
  <c r="CB1084" i="68"/>
  <c r="CB1085" i="68"/>
  <c r="CB1082" i="68"/>
  <c r="EW1083" i="68" s="1"/>
  <c r="CB1080" i="68"/>
  <c r="CB1081" i="68"/>
  <c r="EW1082" i="68" s="1"/>
  <c r="DU1097" i="68"/>
  <c r="DU1092" i="68"/>
  <c r="DU1093" i="68"/>
  <c r="DU1096" i="68"/>
  <c r="DU1094" i="68"/>
  <c r="DU1095" i="68"/>
  <c r="DU1090" i="68"/>
  <c r="DU1109" i="68" s="1"/>
  <c r="DU1091" i="68"/>
  <c r="DU1110" i="68" s="1"/>
  <c r="DS1113" i="68"/>
  <c r="GO1082" i="68"/>
  <c r="GZ1082" i="68" s="1"/>
  <c r="GL1082" i="68"/>
  <c r="DA1083" i="68"/>
  <c r="GS1095" i="68"/>
  <c r="GS1092" i="68"/>
  <c r="GS1078" i="68"/>
  <c r="GS1079" i="68"/>
  <c r="BP1083" i="68"/>
  <c r="EK1084" i="68" s="1"/>
  <c r="EK1115" i="68" s="1"/>
  <c r="BP1084" i="68"/>
  <c r="BP1085" i="68"/>
  <c r="BP1082" i="68"/>
  <c r="BP1081" i="68"/>
  <c r="BP1080" i="68"/>
  <c r="EK1081" i="68" s="1"/>
  <c r="BZ1082" i="68"/>
  <c r="BZ1083" i="68"/>
  <c r="BZ1084" i="68"/>
  <c r="EU1085" i="68" s="1"/>
  <c r="EU1116" i="68" s="1"/>
  <c r="BZ1085" i="68"/>
  <c r="BZ1081" i="68"/>
  <c r="EU1082" i="68" s="1"/>
  <c r="EU1113" i="68" s="1"/>
  <c r="BZ1080" i="68"/>
  <c r="DC1085" i="68"/>
  <c r="DC1082" i="68"/>
  <c r="DC1084" i="68"/>
  <c r="FX1085" i="68" s="1"/>
  <c r="DC1083" i="68"/>
  <c r="DC1080" i="68"/>
  <c r="DC1081" i="68"/>
  <c r="DM1084" i="68"/>
  <c r="DM1083" i="68"/>
  <c r="DM1081" i="68"/>
  <c r="DM1082" i="68"/>
  <c r="DM1080" i="68"/>
  <c r="DM1085" i="68"/>
  <c r="CV1083" i="68"/>
  <c r="CQ1081" i="68"/>
  <c r="DX1116" i="68"/>
  <c r="CE1085" i="68"/>
  <c r="CE1082" i="68"/>
  <c r="EZ1083" i="68" s="1"/>
  <c r="CE1084" i="68"/>
  <c r="EZ1085" i="68" s="1"/>
  <c r="CE1083" i="68"/>
  <c r="CE1081" i="68"/>
  <c r="CE1080" i="68"/>
  <c r="GR1079" i="68"/>
  <c r="GP1095" i="68"/>
  <c r="GP1078" i="68"/>
  <c r="GP1079" i="68"/>
  <c r="GO1078" i="68"/>
  <c r="AZ1081" i="68"/>
  <c r="AZ1082" i="68"/>
  <c r="DU1083" i="68" s="1"/>
  <c r="DU1114" i="68" s="1"/>
  <c r="AZ1083" i="68"/>
  <c r="AZ1085" i="68"/>
  <c r="AZ1084" i="68"/>
  <c r="DU1085" i="68" s="1"/>
  <c r="AZ1078" i="68"/>
  <c r="AZ1080" i="68"/>
  <c r="FG1095" i="68"/>
  <c r="FG1096" i="68"/>
  <c r="FG1097" i="68"/>
  <c r="FG1094" i="68"/>
  <c r="FG1113" i="68" s="1"/>
  <c r="FG1090" i="68"/>
  <c r="FG1109" i="68" s="1"/>
  <c r="FG1092" i="68"/>
  <c r="FG1111" i="68" s="1"/>
  <c r="FG1093" i="68"/>
  <c r="FG1112" i="68" s="1"/>
  <c r="FG1091" i="68"/>
  <c r="FG1110" i="68" s="1"/>
  <c r="GJ1095" i="68"/>
  <c r="GJ1114" i="68" s="1"/>
  <c r="GJ1096" i="68"/>
  <c r="GJ1115" i="68" s="1"/>
  <c r="GJ1090" i="68"/>
  <c r="GJ1109" i="68" s="1"/>
  <c r="GJ1091" i="68"/>
  <c r="GJ1110" i="68" s="1"/>
  <c r="GJ1092" i="68"/>
  <c r="GJ1111" i="68" s="1"/>
  <c r="GJ1097" i="68"/>
  <c r="GJ1116" i="68" s="1"/>
  <c r="GJ1093" i="68"/>
  <c r="GJ1112" i="68" s="1"/>
  <c r="GJ1094" i="68"/>
  <c r="GJ1113" i="68" s="1"/>
  <c r="FM1090" i="68"/>
  <c r="FM1109" i="68" s="1"/>
  <c r="FM1091" i="68"/>
  <c r="FM1110" i="68" s="1"/>
  <c r="FM1092" i="68"/>
  <c r="FM1111" i="68" s="1"/>
  <c r="FM1097" i="68"/>
  <c r="FM1116" i="68" s="1"/>
  <c r="FM1093" i="68"/>
  <c r="FM1112" i="68" s="1"/>
  <c r="FM1096" i="68"/>
  <c r="FM1094" i="68"/>
  <c r="FM1113" i="68" s="1"/>
  <c r="FM1095" i="68"/>
  <c r="FM1114" i="68" s="1"/>
  <c r="EB1082" i="68"/>
  <c r="GU1079" i="68"/>
  <c r="DV1093" i="68"/>
  <c r="DV1096" i="68"/>
  <c r="DV1094" i="68"/>
  <c r="DV1095" i="68"/>
  <c r="DV1091" i="68"/>
  <c r="DV1110" i="68" s="1"/>
  <c r="DV1092" i="68"/>
  <c r="DV1090" i="68"/>
  <c r="DV1109" i="68" s="1"/>
  <c r="DV1097" i="68"/>
  <c r="BD1083" i="68"/>
  <c r="BD1084" i="68"/>
  <c r="DY1085" i="68" s="1"/>
  <c r="BD1085" i="68"/>
  <c r="BD1081" i="68"/>
  <c r="DY1082" i="68" s="1"/>
  <c r="BD1078" i="68"/>
  <c r="BD1082" i="68"/>
  <c r="DY1083" i="68" s="1"/>
  <c r="BD1080" i="68"/>
  <c r="DY1081" i="68" s="1"/>
  <c r="DY1112" i="68" s="1"/>
  <c r="GC1097" i="68"/>
  <c r="GC1116" i="68" s="1"/>
  <c r="GC1092" i="68"/>
  <c r="GC1111" i="68" s="1"/>
  <c r="GC1093" i="68"/>
  <c r="GC1112" i="68" s="1"/>
  <c r="GC1094" i="68"/>
  <c r="GC1113" i="68" s="1"/>
  <c r="GC1090" i="68"/>
  <c r="GC1109" i="68" s="1"/>
  <c r="GC1091" i="68"/>
  <c r="GC1110" i="68" s="1"/>
  <c r="GC1096" i="68"/>
  <c r="GC1115" i="68" s="1"/>
  <c r="GC1095" i="68"/>
  <c r="GC1114" i="68" s="1"/>
  <c r="DA1084" i="68"/>
  <c r="CF1085" i="68"/>
  <c r="CF1084" i="68"/>
  <c r="CF1082" i="68"/>
  <c r="CF1081" i="68"/>
  <c r="CF1080" i="68"/>
  <c r="CF1083" i="68"/>
  <c r="FA1084" i="68" s="1"/>
  <c r="DJ1082" i="68"/>
  <c r="DJ1083" i="68"/>
  <c r="DJ1084" i="68"/>
  <c r="DJ1081" i="68"/>
  <c r="DJ1085" i="68"/>
  <c r="DJ1080" i="68"/>
  <c r="DN1084" i="68"/>
  <c r="DN1085" i="68"/>
  <c r="DN1083" i="68"/>
  <c r="DN1081" i="68"/>
  <c r="DN1080" i="68"/>
  <c r="DN1082" i="68"/>
  <c r="DZ1090" i="68"/>
  <c r="DZ1109" i="68" s="1"/>
  <c r="DZ1097" i="68"/>
  <c r="DZ1091" i="68"/>
  <c r="DZ1110" i="68" s="1"/>
  <c r="DZ1093" i="68"/>
  <c r="DZ1095" i="68"/>
  <c r="DZ1096" i="68"/>
  <c r="DZ1094" i="68"/>
  <c r="DZ1092" i="68"/>
  <c r="CV1082" i="68"/>
  <c r="CQ1083" i="68"/>
  <c r="DS1115" i="68"/>
  <c r="GL1084" i="68"/>
  <c r="GO1084" i="68"/>
  <c r="GZ1084" i="68" s="1"/>
  <c r="EV1084" i="68"/>
  <c r="EW1097" i="68"/>
  <c r="EW1096" i="68"/>
  <c r="EW1090" i="68"/>
  <c r="EW1109" i="68" s="1"/>
  <c r="EW1092" i="68"/>
  <c r="EW1111" i="68" s="1"/>
  <c r="EW1094" i="68"/>
  <c r="EW1095" i="68"/>
  <c r="EW1093" i="68"/>
  <c r="EW1112" i="68" s="1"/>
  <c r="EW1091" i="68"/>
  <c r="EW1110" i="68" s="1"/>
  <c r="DX1082" i="68"/>
  <c r="DX1113" i="68" s="1"/>
  <c r="GL1114" i="68"/>
  <c r="GO1114" i="68"/>
  <c r="GZ1114" i="68" s="1"/>
  <c r="CH1081" i="68"/>
  <c r="CH1082" i="68"/>
  <c r="CH1085" i="68"/>
  <c r="CH1084" i="68"/>
  <c r="FC1085" i="68" s="1"/>
  <c r="CH1080" i="68"/>
  <c r="CH1083" i="68"/>
  <c r="FC1084" i="68" s="1"/>
  <c r="GF1096" i="68"/>
  <c r="GF1115" i="68" s="1"/>
  <c r="GF1097" i="68"/>
  <c r="GF1116" i="68" s="1"/>
  <c r="GF1095" i="68"/>
  <c r="GF1114" i="68" s="1"/>
  <c r="GF1091" i="68"/>
  <c r="GF1110" i="68" s="1"/>
  <c r="GF1093" i="68"/>
  <c r="GF1112" i="68" s="1"/>
  <c r="GF1094" i="68"/>
  <c r="GF1113" i="68" s="1"/>
  <c r="GF1090" i="68"/>
  <c r="GF1109" i="68" s="1"/>
  <c r="GF1092" i="68"/>
  <c r="GF1111" i="68" s="1"/>
  <c r="GU1078" i="68"/>
  <c r="CC1084" i="68"/>
  <c r="EX1085" i="68" s="1"/>
  <c r="EX1116" i="68" s="1"/>
  <c r="CC1083" i="68"/>
  <c r="EX1084" i="68" s="1"/>
  <c r="EX1115" i="68" s="1"/>
  <c r="CC1082" i="68"/>
  <c r="CC1081" i="68"/>
  <c r="CC1080" i="68"/>
  <c r="CC1085" i="68"/>
  <c r="FT1096" i="68"/>
  <c r="FT1115" i="68" s="1"/>
  <c r="FT1097" i="68"/>
  <c r="FT1095" i="68"/>
  <c r="FT1114" i="68" s="1"/>
  <c r="FT1091" i="68"/>
  <c r="FT1110" i="68" s="1"/>
  <c r="FT1093" i="68"/>
  <c r="FT1112" i="68" s="1"/>
  <c r="FT1094" i="68"/>
  <c r="FT1113" i="68" s="1"/>
  <c r="FT1092" i="68"/>
  <c r="FT1111" i="68" s="1"/>
  <c r="FT1090" i="68"/>
  <c r="FT1109" i="68" s="1"/>
  <c r="EE1090" i="68"/>
  <c r="EE1109" i="68" s="1"/>
  <c r="EE1097" i="68"/>
  <c r="EE1091" i="68"/>
  <c r="EE1110" i="68" s="1"/>
  <c r="EE1092" i="68"/>
  <c r="EE1111" i="68" s="1"/>
  <c r="EE1093" i="68"/>
  <c r="EE1094" i="68"/>
  <c r="EE1095" i="68"/>
  <c r="EE1096" i="68"/>
  <c r="FS1095" i="68"/>
  <c r="FS1114" i="68" s="1"/>
  <c r="FS1096" i="68"/>
  <c r="FS1115" i="68" s="1"/>
  <c r="FS1097" i="68"/>
  <c r="FS1094" i="68"/>
  <c r="FS1113" i="68" s="1"/>
  <c r="FS1090" i="68"/>
  <c r="FS1109" i="68" s="1"/>
  <c r="FS1092" i="68"/>
  <c r="FS1111" i="68" s="1"/>
  <c r="FS1093" i="68"/>
  <c r="FS1112" i="68" s="1"/>
  <c r="FS1091" i="68"/>
  <c r="FS1110" i="68" s="1"/>
  <c r="DT1091" i="68"/>
  <c r="DT1110" i="68" s="1"/>
  <c r="GY1110" i="68" s="1"/>
  <c r="DT1092" i="68"/>
  <c r="GU1092" i="68" s="1"/>
  <c r="DT1093" i="68"/>
  <c r="GQ1093" i="68" s="1"/>
  <c r="DT1096" i="68"/>
  <c r="GU1096" i="68" s="1"/>
  <c r="DT1094" i="68"/>
  <c r="GQ1094" i="68" s="1"/>
  <c r="DT1095" i="68"/>
  <c r="GV1095" i="68" s="1"/>
  <c r="DT1097" i="68"/>
  <c r="GR1097" i="68" s="1"/>
  <c r="DT1090" i="68"/>
  <c r="EX1097" i="68"/>
  <c r="EX1096" i="68"/>
  <c r="EX1090" i="68"/>
  <c r="EX1109" i="68" s="1"/>
  <c r="EX1091" i="68"/>
  <c r="EX1110" i="68" s="1"/>
  <c r="EX1093" i="68"/>
  <c r="EX1112" i="68" s="1"/>
  <c r="EX1095" i="68"/>
  <c r="EX1092" i="68"/>
  <c r="EX1111" i="68" s="1"/>
  <c r="EX1094" i="68"/>
  <c r="EX1113" i="68" s="1"/>
  <c r="BF1084" i="68"/>
  <c r="BF1085" i="68"/>
  <c r="BF1083" i="68"/>
  <c r="BF1081" i="68"/>
  <c r="EA1082" i="68" s="1"/>
  <c r="BF1082" i="68"/>
  <c r="BF1080" i="68"/>
  <c r="BF1078" i="68"/>
  <c r="EK1097" i="68"/>
  <c r="EK1096" i="68"/>
  <c r="EK1090" i="68"/>
  <c r="EK1109" i="68" s="1"/>
  <c r="EK1092" i="68"/>
  <c r="EK1111" i="68" s="1"/>
  <c r="EK1094" i="68"/>
  <c r="EK1095" i="68"/>
  <c r="EK1093" i="68"/>
  <c r="EK1091" i="68"/>
  <c r="EK1110" i="68" s="1"/>
  <c r="GP1110" i="68" s="1"/>
  <c r="GV1097" i="68"/>
  <c r="GV1078" i="68"/>
  <c r="GV1092" i="68"/>
  <c r="GV1079" i="68"/>
  <c r="GV1082" i="68"/>
  <c r="GH1097" i="68"/>
  <c r="GH1116" i="68" s="1"/>
  <c r="GH1095" i="68"/>
  <c r="GH1114" i="68" s="1"/>
  <c r="GH1096" i="68"/>
  <c r="GH1115" i="68" s="1"/>
  <c r="GH1090" i="68"/>
  <c r="GH1109" i="68" s="1"/>
  <c r="GH1091" i="68"/>
  <c r="GH1110" i="68" s="1"/>
  <c r="GH1093" i="68"/>
  <c r="GH1112" i="68" s="1"/>
  <c r="GH1094" i="68"/>
  <c r="GH1113" i="68" s="1"/>
  <c r="GH1092" i="68"/>
  <c r="GH1111" i="68" s="1"/>
  <c r="CV1081" i="68"/>
  <c r="CQ1080" i="68"/>
  <c r="GO1116" i="68"/>
  <c r="BW1081" i="68"/>
  <c r="BW1083" i="68"/>
  <c r="BW1084" i="68"/>
  <c r="BW1080" i="68"/>
  <c r="BW1082" i="68"/>
  <c r="ER1083" i="68" s="1"/>
  <c r="ER1114" i="68" s="1"/>
  <c r="BW1085" i="68"/>
  <c r="FP1096" i="68"/>
  <c r="FP1097" i="68"/>
  <c r="FP1116" i="68" s="1"/>
  <c r="FP1091" i="68"/>
  <c r="FP1110" i="68" s="1"/>
  <c r="FP1092" i="68"/>
  <c r="FP1111" i="68" s="1"/>
  <c r="FP1093" i="68"/>
  <c r="FP1112" i="68" s="1"/>
  <c r="FP1094" i="68"/>
  <c r="FP1113" i="68" s="1"/>
  <c r="FP1095" i="68"/>
  <c r="FP1114" i="68" s="1"/>
  <c r="FP1090" i="68"/>
  <c r="FP1109" i="68" s="1"/>
  <c r="BT1085" i="68"/>
  <c r="BT1084" i="68"/>
  <c r="EO1085" i="68" s="1"/>
  <c r="BT1081" i="68"/>
  <c r="EO1082" i="68" s="1"/>
  <c r="BT1083" i="68"/>
  <c r="BT1080" i="68"/>
  <c r="BT1082" i="68"/>
  <c r="EO1083" i="68" s="1"/>
  <c r="DO1084" i="68"/>
  <c r="BV1085" i="68"/>
  <c r="BV1080" i="68"/>
  <c r="BV1083" i="68"/>
  <c r="EQ1084" i="68" s="1"/>
  <c r="BV1084" i="68"/>
  <c r="EQ1085" i="68" s="1"/>
  <c r="BV1081" i="68"/>
  <c r="EQ1082" i="68" s="1"/>
  <c r="EQ1113" i="68" s="1"/>
  <c r="BV1082" i="68"/>
  <c r="FA1097" i="68"/>
  <c r="FA1096" i="68"/>
  <c r="FA1091" i="68"/>
  <c r="FA1110" i="68" s="1"/>
  <c r="FA1092" i="68"/>
  <c r="FA1111" i="68" s="1"/>
  <c r="FA1093" i="68"/>
  <c r="FA1112" i="68" s="1"/>
  <c r="FA1094" i="68"/>
  <c r="FA1113" i="68" s="1"/>
  <c r="FA1095" i="68"/>
  <c r="FA1090" i="68"/>
  <c r="FA1109" i="68" s="1"/>
  <c r="ET1093" i="68"/>
  <c r="ET1112" i="68" s="1"/>
  <c r="ET1094" i="68"/>
  <c r="ET1095" i="68"/>
  <c r="ET1097" i="68"/>
  <c r="ET1091" i="68"/>
  <c r="ET1110" i="68" s="1"/>
  <c r="ET1092" i="68"/>
  <c r="ET1111" i="68" s="1"/>
  <c r="ET1096" i="68"/>
  <c r="ET1090" i="68"/>
  <c r="ET1109" i="68" s="1"/>
  <c r="CR1083" i="68"/>
  <c r="FM1084" i="68" s="1"/>
  <c r="FM1115" i="68" s="1"/>
  <c r="DF1081" i="68"/>
  <c r="DF1082" i="68"/>
  <c r="DF1085" i="68"/>
  <c r="DF1080" i="68"/>
  <c r="DF1083" i="68"/>
  <c r="DF1084" i="68"/>
  <c r="BJ1085" i="68"/>
  <c r="BJ1080" i="68"/>
  <c r="BJ1082" i="68"/>
  <c r="BJ1083" i="68"/>
  <c r="EE1084" i="68" s="1"/>
  <c r="EE1115" i="68" s="1"/>
  <c r="BJ1084" i="68"/>
  <c r="EE1085" i="68" s="1"/>
  <c r="EE1116" i="68" s="1"/>
  <c r="BJ1081" i="68"/>
  <c r="EE1082" i="68" s="1"/>
  <c r="EE1113" i="68" s="1"/>
  <c r="BJ1078" i="68"/>
  <c r="CM1083" i="68"/>
  <c r="CM1085" i="68"/>
  <c r="CM1082" i="68"/>
  <c r="CM1080" i="68"/>
  <c r="CM1084" i="68"/>
  <c r="FH1085" i="68" s="1"/>
  <c r="CM1081" i="68"/>
  <c r="CL1082" i="68"/>
  <c r="CL1083" i="68"/>
  <c r="FG1084" i="68" s="1"/>
  <c r="FG1115" i="68" s="1"/>
  <c r="CL1084" i="68"/>
  <c r="CL1085" i="68"/>
  <c r="CL1081" i="68"/>
  <c r="CL1080" i="68"/>
  <c r="DX1084" i="68"/>
  <c r="BK1081" i="68"/>
  <c r="BK1083" i="68"/>
  <c r="BK1084" i="68"/>
  <c r="EF1085" i="68" s="1"/>
  <c r="BK1080" i="68"/>
  <c r="EF1081" i="68" s="1"/>
  <c r="BK1082" i="68"/>
  <c r="EF1083" i="68" s="1"/>
  <c r="EF1114" i="68" s="1"/>
  <c r="BK1085" i="68"/>
  <c r="EV1082" i="68"/>
  <c r="BH1085" i="68"/>
  <c r="BH1084" i="68"/>
  <c r="BH1080" i="68"/>
  <c r="BH1082" i="68"/>
  <c r="BH1081" i="68"/>
  <c r="EC1082" i="68" s="1"/>
  <c r="BH1083" i="68"/>
  <c r="EC1084" i="68" s="1"/>
  <c r="BH1078" i="68"/>
  <c r="FL1090" i="68"/>
  <c r="FL1109" i="68" s="1"/>
  <c r="FL1091" i="68"/>
  <c r="FL1110" i="68" s="1"/>
  <c r="FL1092" i="68"/>
  <c r="FL1111" i="68" s="1"/>
  <c r="FL1097" i="68"/>
  <c r="FL1093" i="68"/>
  <c r="FL1112" i="68" s="1"/>
  <c r="FL1095" i="68"/>
  <c r="FL1114" i="68" s="1"/>
  <c r="FL1094" i="68"/>
  <c r="FL1113" i="68" s="1"/>
  <c r="FL1096" i="68"/>
  <c r="EZ1097" i="68"/>
  <c r="EZ1096" i="68"/>
  <c r="EZ1090" i="68"/>
  <c r="EZ1109" i="68" s="1"/>
  <c r="EZ1091" i="68"/>
  <c r="EZ1110" i="68" s="1"/>
  <c r="EZ1092" i="68"/>
  <c r="EZ1111" i="68" s="1"/>
  <c r="EZ1093" i="68"/>
  <c r="EZ1112" i="68" s="1"/>
  <c r="EZ1095" i="68"/>
  <c r="EZ1094" i="68"/>
  <c r="EZ1113" i="68" s="1"/>
  <c r="CX1082" i="68"/>
  <c r="CX1083" i="68"/>
  <c r="CX1084" i="68"/>
  <c r="FS1085" i="68" s="1"/>
  <c r="FS1116" i="68" s="1"/>
  <c r="CX1085" i="68"/>
  <c r="CX1081" i="68"/>
  <c r="CX1080" i="68"/>
  <c r="DO1082" i="68"/>
  <c r="FH1096" i="68"/>
  <c r="FH1097" i="68"/>
  <c r="FH1095" i="68"/>
  <c r="FH1114" i="68" s="1"/>
  <c r="FH1091" i="68"/>
  <c r="FH1110" i="68" s="1"/>
  <c r="FH1093" i="68"/>
  <c r="FH1112" i="68" s="1"/>
  <c r="FH1094" i="68"/>
  <c r="FH1113" i="68" s="1"/>
  <c r="FH1090" i="68"/>
  <c r="FH1109" i="68" s="1"/>
  <c r="FH1092" i="68"/>
  <c r="FH1111" i="68" s="1"/>
  <c r="EQ1090" i="68"/>
  <c r="EQ1109" i="68" s="1"/>
  <c r="EQ1091" i="68"/>
  <c r="EQ1110" i="68" s="1"/>
  <c r="EQ1092" i="68"/>
  <c r="EQ1111" i="68" s="1"/>
  <c r="EQ1093" i="68"/>
  <c r="EQ1112" i="68" s="1"/>
  <c r="EQ1094" i="68"/>
  <c r="EQ1097" i="68"/>
  <c r="EQ1095" i="68"/>
  <c r="EQ1096" i="68"/>
  <c r="GW1097" i="68"/>
  <c r="GW1092" i="68"/>
  <c r="GW1096" i="68"/>
  <c r="GW1094" i="68"/>
  <c r="GW1078" i="68"/>
  <c r="GW1079" i="68"/>
  <c r="GW1093" i="68"/>
  <c r="CQ1084" i="68"/>
  <c r="FL1085" i="68" s="1"/>
  <c r="FL1116" i="68" s="1"/>
  <c r="ES1097" i="68"/>
  <c r="ES1092" i="68"/>
  <c r="ES1111" i="68" s="1"/>
  <c r="ES1093" i="68"/>
  <c r="ES1112" i="68" s="1"/>
  <c r="ES1094" i="68"/>
  <c r="ES1095" i="68"/>
  <c r="ES1096" i="68"/>
  <c r="ES1090" i="68"/>
  <c r="ES1109" i="68" s="1"/>
  <c r="ES1091" i="68"/>
  <c r="ES1110" i="68" s="1"/>
  <c r="EH1093" i="68"/>
  <c r="EH1094" i="68"/>
  <c r="EH1095" i="68"/>
  <c r="EH1096" i="68"/>
  <c r="EH1091" i="68"/>
  <c r="EH1110" i="68" s="1"/>
  <c r="EH1097" i="68"/>
  <c r="EH1092" i="68"/>
  <c r="EH1111" i="68" s="1"/>
  <c r="EH1090" i="68"/>
  <c r="EH1109" i="68" s="1"/>
  <c r="FI1097" i="68"/>
  <c r="FI1095" i="68"/>
  <c r="FI1114" i="68" s="1"/>
  <c r="FI1090" i="68"/>
  <c r="FI1109" i="68" s="1"/>
  <c r="FI1092" i="68"/>
  <c r="FI1111" i="68" s="1"/>
  <c r="FI1096" i="68"/>
  <c r="FI1094" i="68"/>
  <c r="FI1113" i="68" s="1"/>
  <c r="FI1091" i="68"/>
  <c r="FI1110" i="68" s="1"/>
  <c r="FI1093" i="68"/>
  <c r="FI1112" i="68" s="1"/>
  <c r="FR1095" i="68"/>
  <c r="FR1114" i="68" s="1"/>
  <c r="FR1096" i="68"/>
  <c r="FR1115" i="68" s="1"/>
  <c r="FR1093" i="68"/>
  <c r="FR1112" i="68" s="1"/>
  <c r="FR1094" i="68"/>
  <c r="FR1113" i="68" s="1"/>
  <c r="FR1097" i="68"/>
  <c r="FR1091" i="68"/>
  <c r="FR1110" i="68" s="1"/>
  <c r="FR1092" i="68"/>
  <c r="FR1111" i="68" s="1"/>
  <c r="FR1090" i="68"/>
  <c r="FR1109" i="68" s="1"/>
  <c r="GL1095" i="68"/>
  <c r="BN1082" i="68"/>
  <c r="EI1083" i="68" s="1"/>
  <c r="EI1114" i="68" s="1"/>
  <c r="BN1083" i="68"/>
  <c r="BN1084" i="68"/>
  <c r="EI1085" i="68" s="1"/>
  <c r="BN1085" i="68"/>
  <c r="BN1078" i="68"/>
  <c r="BN1080" i="68"/>
  <c r="BN1081" i="68"/>
  <c r="EI1082" i="68" s="1"/>
  <c r="CY1083" i="68"/>
  <c r="CY1085" i="68"/>
  <c r="CY1082" i="68"/>
  <c r="CY1081" i="68"/>
  <c r="CY1084" i="68"/>
  <c r="FT1085" i="68" s="1"/>
  <c r="FT1116" i="68" s="1"/>
  <c r="CY1080" i="68"/>
  <c r="AY1081" i="68"/>
  <c r="DT1082" i="68" s="1"/>
  <c r="AY1083" i="68"/>
  <c r="DT1084" i="68" s="1"/>
  <c r="AY1084" i="68"/>
  <c r="AY1080" i="68"/>
  <c r="AY1085" i="68"/>
  <c r="AY1082" i="68"/>
  <c r="EL1096" i="68"/>
  <c r="EL1090" i="68"/>
  <c r="EL1109" i="68" s="1"/>
  <c r="EL1091" i="68"/>
  <c r="EL1110" i="68" s="1"/>
  <c r="EL1093" i="68"/>
  <c r="EL1097" i="68"/>
  <c r="EL1095" i="68"/>
  <c r="EL1092" i="68"/>
  <c r="EL1111" i="68" s="1"/>
  <c r="EL1094" i="68"/>
  <c r="DX1096" i="68"/>
  <c r="DX1097" i="68"/>
  <c r="DX1095" i="68"/>
  <c r="DX1091" i="68"/>
  <c r="DX1110" i="68" s="1"/>
  <c r="DX1093" i="68"/>
  <c r="DX1112" i="68" s="1"/>
  <c r="DX1094" i="68"/>
  <c r="DX1090" i="68"/>
  <c r="DX1109" i="68" s="1"/>
  <c r="DX1092" i="68"/>
  <c r="EI1096" i="68"/>
  <c r="EI1097" i="68"/>
  <c r="EI1094" i="68"/>
  <c r="EI1095" i="68"/>
  <c r="EI1090" i="68"/>
  <c r="EI1109" i="68" s="1"/>
  <c r="EI1092" i="68"/>
  <c r="EI1111" i="68" s="1"/>
  <c r="EI1093" i="68"/>
  <c r="EI1091" i="68"/>
  <c r="EI1110" i="68" s="1"/>
  <c r="GX1097" i="68"/>
  <c r="GX1092" i="68"/>
  <c r="GX1093" i="68"/>
  <c r="GX1096" i="68"/>
  <c r="GX1082" i="68"/>
  <c r="GX1094" i="68"/>
  <c r="GX1084" i="68"/>
  <c r="GX1078" i="68"/>
  <c r="GX1079" i="68"/>
  <c r="BG1084" i="68"/>
  <c r="EB1085" i="68" s="1"/>
  <c r="EB1116" i="68" s="1"/>
  <c r="FB1096" i="68"/>
  <c r="FB1090" i="68"/>
  <c r="FB1109" i="68" s="1"/>
  <c r="FB1091" i="68"/>
  <c r="FB1110" i="68" s="1"/>
  <c r="FB1092" i="68"/>
  <c r="FB1111" i="68" s="1"/>
  <c r="FB1093" i="68"/>
  <c r="FB1112" i="68" s="1"/>
  <c r="FB1094" i="68"/>
  <c r="FB1113" i="68" s="1"/>
  <c r="FB1095" i="68"/>
  <c r="FB1097" i="68"/>
  <c r="GU1093" i="68"/>
  <c r="BQ1081" i="68"/>
  <c r="EL1082" i="68" s="1"/>
  <c r="EL1113" i="68" s="1"/>
  <c r="EP1090" i="68"/>
  <c r="EP1109" i="68" s="1"/>
  <c r="EP1091" i="68"/>
  <c r="EP1110" i="68" s="1"/>
  <c r="EP1092" i="68"/>
  <c r="EP1111" i="68" s="1"/>
  <c r="EP1093" i="68"/>
  <c r="EP1112" i="68" s="1"/>
  <c r="EP1094" i="68"/>
  <c r="EP1097" i="68"/>
  <c r="EP1095" i="68"/>
  <c r="EP1096" i="68"/>
  <c r="DO1085" i="68"/>
  <c r="EN1096" i="68"/>
  <c r="EN1090" i="68"/>
  <c r="EN1109" i="68" s="1"/>
  <c r="EN1091" i="68"/>
  <c r="EN1110" i="68" s="1"/>
  <c r="EN1092" i="68"/>
  <c r="EN1111" i="68" s="1"/>
  <c r="EN1093" i="68"/>
  <c r="EN1112" i="68" s="1"/>
  <c r="EN1097" i="68"/>
  <c r="EN1095" i="68"/>
  <c r="EN1094" i="68"/>
  <c r="EG1097" i="68"/>
  <c r="EG1092" i="68"/>
  <c r="EG1111" i="68" s="1"/>
  <c r="EG1093" i="68"/>
  <c r="EG1094" i="68"/>
  <c r="EG1095" i="68"/>
  <c r="EG1096" i="68"/>
  <c r="EG1090" i="68"/>
  <c r="EG1109" i="68" s="1"/>
  <c r="EG1091" i="68"/>
  <c r="EG1110" i="68" s="1"/>
  <c r="EA1097" i="68"/>
  <c r="EA1091" i="68"/>
  <c r="EA1110" i="68" s="1"/>
  <c r="EA1092" i="68"/>
  <c r="EA1094" i="68"/>
  <c r="EA1096" i="68"/>
  <c r="EA1090" i="68"/>
  <c r="EA1109" i="68" s="1"/>
  <c r="EA1095" i="68"/>
  <c r="EA1093" i="68"/>
  <c r="CS1083" i="68"/>
  <c r="CS1085" i="68"/>
  <c r="CS1080" i="68"/>
  <c r="CS1081" i="68"/>
  <c r="CS1084" i="68"/>
  <c r="FN1085" i="68" s="1"/>
  <c r="FN1116" i="68" s="1"/>
  <c r="CS1082" i="68"/>
  <c r="FD1096" i="68"/>
  <c r="FD1097" i="68"/>
  <c r="FD1091" i="68"/>
  <c r="FD1110" i="68" s="1"/>
  <c r="FD1092" i="68"/>
  <c r="FD1111" i="68" s="1"/>
  <c r="FD1093" i="68"/>
  <c r="FD1112" i="68" s="1"/>
  <c r="FD1094" i="68"/>
  <c r="FD1113" i="68" s="1"/>
  <c r="FD1095" i="68"/>
  <c r="FD1090" i="68"/>
  <c r="FD1109" i="68" s="1"/>
  <c r="CR1082" i="68"/>
  <c r="CQ1082" i="68"/>
  <c r="GR1096" i="68"/>
  <c r="HI1097" i="68"/>
  <c r="HH1097" i="68"/>
  <c r="HG1097" i="68"/>
  <c r="HF1097" i="68"/>
  <c r="HD1097" i="68"/>
  <c r="HC1097" i="68"/>
  <c r="HK1097" i="68"/>
  <c r="HE1097" i="68"/>
  <c r="HJ1097" i="68"/>
  <c r="HB1097" i="68"/>
  <c r="GL1093" i="68"/>
  <c r="HL1093" i="68"/>
  <c r="CK1082" i="68"/>
  <c r="CK1084" i="68"/>
  <c r="FF1085" i="68" s="1"/>
  <c r="CK1085" i="68"/>
  <c r="CK1081" i="68"/>
  <c r="CK1080" i="68"/>
  <c r="CK1083" i="68"/>
  <c r="GO1109" i="68"/>
  <c r="EM1096" i="68"/>
  <c r="EM1091" i="68"/>
  <c r="EM1110" i="68" s="1"/>
  <c r="EM1092" i="68"/>
  <c r="EM1111" i="68" s="1"/>
  <c r="EM1094" i="68"/>
  <c r="EM1093" i="68"/>
  <c r="EM1097" i="68"/>
  <c r="EM1095" i="68"/>
  <c r="EM1090" i="68"/>
  <c r="EM1109" i="68" s="1"/>
  <c r="EV1096" i="68"/>
  <c r="EV1097" i="68"/>
  <c r="EV1116" i="68" s="1"/>
  <c r="EV1095" i="68"/>
  <c r="EV1114" i="68" s="1"/>
  <c r="EV1091" i="68"/>
  <c r="EV1110" i="68" s="1"/>
  <c r="EV1093" i="68"/>
  <c r="EV1112" i="68" s="1"/>
  <c r="EV1094" i="68"/>
  <c r="EV1092" i="68"/>
  <c r="EV1111" i="68" s="1"/>
  <c r="EV1090" i="68"/>
  <c r="EV1109" i="68" s="1"/>
  <c r="DI1082" i="68"/>
  <c r="DI1084" i="68"/>
  <c r="DI1085" i="68"/>
  <c r="DI1083" i="68"/>
  <c r="DI1080" i="68"/>
  <c r="DI1081" i="68"/>
  <c r="DH1081" i="68"/>
  <c r="DH1082" i="68"/>
  <c r="DH1083" i="68"/>
  <c r="DH1084" i="68"/>
  <c r="DH1080" i="68"/>
  <c r="DH1085" i="68"/>
  <c r="GO1090" i="68"/>
  <c r="EB1114" i="68"/>
  <c r="CD1084" i="68"/>
  <c r="CD1085" i="68"/>
  <c r="CD1083" i="68"/>
  <c r="CD1082" i="68"/>
  <c r="EY1083" i="68" s="1"/>
  <c r="EY1114" i="68" s="1"/>
  <c r="CD1081" i="68"/>
  <c r="CD1080" i="68"/>
  <c r="BL1081" i="68"/>
  <c r="EG1082" i="68" s="1"/>
  <c r="EG1113" i="68" s="1"/>
  <c r="BL1082" i="68"/>
  <c r="BL1083" i="68"/>
  <c r="BL1085" i="68"/>
  <c r="BL1084" i="68"/>
  <c r="EG1085" i="68" s="1"/>
  <c r="EG1116" i="68" s="1"/>
  <c r="BL1080" i="68"/>
  <c r="EG1081" i="68" s="1"/>
  <c r="EG1112" i="68" s="1"/>
  <c r="CT1081" i="68"/>
  <c r="CT1082" i="68"/>
  <c r="CT1085" i="68"/>
  <c r="CT1080" i="68"/>
  <c r="CT1083" i="68"/>
  <c r="FO1084" i="68" s="1"/>
  <c r="FO1115" i="68" s="1"/>
  <c r="CT1084" i="68"/>
  <c r="FO1085" i="68" s="1"/>
  <c r="FY1090" i="68"/>
  <c r="FY1109" i="68" s="1"/>
  <c r="FY1091" i="68"/>
  <c r="FY1110" i="68" s="1"/>
  <c r="FY1092" i="68"/>
  <c r="FY1111" i="68" s="1"/>
  <c r="FY1093" i="68"/>
  <c r="FY1112" i="68" s="1"/>
  <c r="FY1094" i="68"/>
  <c r="FY1113" i="68" s="1"/>
  <c r="FY1096" i="68"/>
  <c r="FY1115" i="68" s="1"/>
  <c r="FY1097" i="68"/>
  <c r="FY1095" i="68"/>
  <c r="FY1114" i="68" s="1"/>
  <c r="EJ1096" i="68"/>
  <c r="EJ1097" i="68"/>
  <c r="EJ1095" i="68"/>
  <c r="EJ1091" i="68"/>
  <c r="EJ1110" i="68" s="1"/>
  <c r="EJ1093" i="68"/>
  <c r="EJ1094" i="68"/>
  <c r="EJ1092" i="68"/>
  <c r="EJ1111" i="68" s="1"/>
  <c r="EJ1090" i="68"/>
  <c r="EJ1109" i="68" s="1"/>
  <c r="GR1092" i="68"/>
  <c r="DS1112" i="68"/>
  <c r="GO1081" i="68"/>
  <c r="GZ1081" i="68" s="1"/>
  <c r="GL1081" i="68"/>
  <c r="EB1112" i="68"/>
  <c r="EF1096" i="68"/>
  <c r="EF1097" i="68"/>
  <c r="EF1091" i="68"/>
  <c r="EF1110" i="68" s="1"/>
  <c r="EF1092" i="68"/>
  <c r="EF1111" i="68" s="1"/>
  <c r="EF1093" i="68"/>
  <c r="EF1094" i="68"/>
  <c r="EF1095" i="68"/>
  <c r="EF1090" i="68"/>
  <c r="EF1109" i="68" s="1"/>
  <c r="FK1091" i="68"/>
  <c r="FK1110" i="68" s="1"/>
  <c r="FK1092" i="68"/>
  <c r="FK1111" i="68" s="1"/>
  <c r="FK1096" i="68"/>
  <c r="FK1094" i="68"/>
  <c r="FK1113" i="68" s="1"/>
  <c r="FK1095" i="68"/>
  <c r="FK1114" i="68" s="1"/>
  <c r="FK1090" i="68"/>
  <c r="FK1109" i="68" s="1"/>
  <c r="FK1097" i="68"/>
  <c r="FK1093" i="68"/>
  <c r="FK1112" i="68" s="1"/>
  <c r="DD1085" i="68"/>
  <c r="DD1084" i="68"/>
  <c r="DD1082" i="68"/>
  <c r="DD1083" i="68"/>
  <c r="DD1080" i="68"/>
  <c r="DD1081" i="68"/>
  <c r="FO1090" i="68"/>
  <c r="FO1109" i="68" s="1"/>
  <c r="FO1091" i="68"/>
  <c r="FO1110" i="68" s="1"/>
  <c r="FO1092" i="68"/>
  <c r="FO1111" i="68" s="1"/>
  <c r="FO1097" i="68"/>
  <c r="FO1093" i="68"/>
  <c r="FO1112" i="68" s="1"/>
  <c r="FO1096" i="68"/>
  <c r="FO1094" i="68"/>
  <c r="FO1113" i="68" s="1"/>
  <c r="FO1095" i="68"/>
  <c r="FO1114" i="68" s="1"/>
  <c r="BM1082" i="68"/>
  <c r="BM1084" i="68"/>
  <c r="EH1085" i="68" s="1"/>
  <c r="BM1085" i="68"/>
  <c r="BM1083" i="68"/>
  <c r="BM1080" i="68"/>
  <c r="EH1081" i="68" s="1"/>
  <c r="EH1112" i="68" s="1"/>
  <c r="BM1078" i="68"/>
  <c r="BM1081" i="68"/>
  <c r="EH1082" i="68" s="1"/>
  <c r="EH1113" i="68" s="1"/>
  <c r="EC1097" i="68"/>
  <c r="EC1091" i="68"/>
  <c r="EC1110" i="68" s="1"/>
  <c r="EC1092" i="68"/>
  <c r="EC1093" i="68"/>
  <c r="EC1094" i="68"/>
  <c r="EC1096" i="68"/>
  <c r="EC1095" i="68"/>
  <c r="EC1090" i="68"/>
  <c r="EC1109" i="68" s="1"/>
  <c r="CG1083" i="68"/>
  <c r="CG1085" i="68"/>
  <c r="CG1084" i="68"/>
  <c r="FB1085" i="68" s="1"/>
  <c r="FB1116" i="68" s="1"/>
  <c r="CG1082" i="68"/>
  <c r="FB1083" i="68" s="1"/>
  <c r="FB1114" i="68" s="1"/>
  <c r="CG1081" i="68"/>
  <c r="CG1080" i="68"/>
  <c r="DY1097" i="68"/>
  <c r="DY1096" i="68"/>
  <c r="DY1090" i="68"/>
  <c r="DY1109" i="68" s="1"/>
  <c r="DY1092" i="68"/>
  <c r="DY1094" i="68"/>
  <c r="DY1095" i="68"/>
  <c r="DY1091" i="68"/>
  <c r="DY1110" i="68" s="1"/>
  <c r="DY1093" i="68"/>
  <c r="FI1085" i="68"/>
  <c r="FI1116" i="68" s="1"/>
  <c r="BR1084" i="68"/>
  <c r="BR1085" i="68"/>
  <c r="BR1083" i="68"/>
  <c r="EM1084" i="68" s="1"/>
  <c r="EM1115" i="68" s="1"/>
  <c r="BR1081" i="68"/>
  <c r="BR1080" i="68"/>
  <c r="EM1081" i="68" s="1"/>
  <c r="EM1112" i="68" s="1"/>
  <c r="BR1082" i="68"/>
  <c r="EM1083" i="68" s="1"/>
  <c r="EM1114" i="68" s="1"/>
  <c r="BR1078" i="68"/>
  <c r="BQ1084" i="68"/>
  <c r="EL1085" i="68" s="1"/>
  <c r="EO1091" i="68"/>
  <c r="EO1110" i="68" s="1"/>
  <c r="EO1092" i="68"/>
  <c r="EO1111" i="68" s="1"/>
  <c r="EO1093" i="68"/>
  <c r="EO1112" i="68" s="1"/>
  <c r="EO1094" i="68"/>
  <c r="EO1096" i="68"/>
  <c r="EO1097" i="68"/>
  <c r="EO1090" i="68"/>
  <c r="EO1109" i="68" s="1"/>
  <c r="EO1095" i="68"/>
  <c r="GQ1097" i="68"/>
  <c r="DA1085" i="68"/>
  <c r="ED1090" i="68"/>
  <c r="ED1109" i="68" s="1"/>
  <c r="ED1097" i="68"/>
  <c r="ED1091" i="68"/>
  <c r="ED1110" i="68" s="1"/>
  <c r="ED1092" i="68"/>
  <c r="ED1111" i="68" s="1"/>
  <c r="ED1093" i="68"/>
  <c r="ED1094" i="68"/>
  <c r="ED1095" i="68"/>
  <c r="ED1096" i="68"/>
  <c r="GI1095" i="68"/>
  <c r="GI1114" i="68" s="1"/>
  <c r="GI1096" i="68"/>
  <c r="GI1115" i="68" s="1"/>
  <c r="GI1090" i="68"/>
  <c r="GI1109" i="68" s="1"/>
  <c r="GI1091" i="68"/>
  <c r="GI1110" i="68" s="1"/>
  <c r="GI1092" i="68"/>
  <c r="GI1111" i="68" s="1"/>
  <c r="GI1094" i="68"/>
  <c r="GI1113" i="68" s="1"/>
  <c r="GI1093" i="68"/>
  <c r="GI1112" i="68" s="1"/>
  <c r="GI1097" i="68"/>
  <c r="GI1116" i="68" s="1"/>
  <c r="FX1097" i="68"/>
  <c r="FX1095" i="68"/>
  <c r="FX1114" i="68" s="1"/>
  <c r="FX1090" i="68"/>
  <c r="FX1109" i="68" s="1"/>
  <c r="FX1091" i="68"/>
  <c r="FX1110" i="68" s="1"/>
  <c r="FX1092" i="68"/>
  <c r="FX1111" i="68" s="1"/>
  <c r="FX1093" i="68"/>
  <c r="FX1112" i="68" s="1"/>
  <c r="FX1096" i="68"/>
  <c r="FX1115" i="68" s="1"/>
  <c r="FX1094" i="68"/>
  <c r="FX1113" i="68" s="1"/>
  <c r="CR1080" i="68"/>
  <c r="CN1080" i="68"/>
  <c r="DX1114" i="68"/>
  <c r="DK1083" i="68"/>
  <c r="DK1085" i="68"/>
  <c r="DK1082" i="68"/>
  <c r="DK1084" i="68"/>
  <c r="DK1081" i="68"/>
  <c r="DK1080" i="68"/>
  <c r="DG1081" i="68"/>
  <c r="DG1083" i="68"/>
  <c r="DG1084" i="68"/>
  <c r="DG1082" i="68"/>
  <c r="DG1080" i="68"/>
  <c r="DG1085" i="68"/>
  <c r="BA1082" i="68"/>
  <c r="DV1083" i="68" s="1"/>
  <c r="BA1084" i="68"/>
  <c r="BA1085" i="68"/>
  <c r="BA1081" i="68"/>
  <c r="DV1082" i="68" s="1"/>
  <c r="DV1113" i="68" s="1"/>
  <c r="BA1080" i="68"/>
  <c r="BA1083" i="68"/>
  <c r="BA1078" i="68"/>
  <c r="GA1090" i="68"/>
  <c r="GA1109" i="68" s="1"/>
  <c r="GA1091" i="68"/>
  <c r="GA1110" i="68" s="1"/>
  <c r="GA1092" i="68"/>
  <c r="GA1111" i="68" s="1"/>
  <c r="GA1093" i="68"/>
  <c r="GA1112" i="68" s="1"/>
  <c r="GA1094" i="68"/>
  <c r="GA1113" i="68" s="1"/>
  <c r="GA1096" i="68"/>
  <c r="GA1115" i="68" s="1"/>
  <c r="GA1097" i="68"/>
  <c r="GA1095" i="68"/>
  <c r="GA1114" i="68" s="1"/>
  <c r="EL1081" i="68"/>
  <c r="EL1112" i="68" s="1"/>
  <c r="BU1083" i="68"/>
  <c r="BU1085" i="68"/>
  <c r="BU1080" i="68"/>
  <c r="BU1084" i="68"/>
  <c r="EP1085" i="68" s="1"/>
  <c r="EP1116" i="68" s="1"/>
  <c r="BU1082" i="68"/>
  <c r="EP1083" i="68" s="1"/>
  <c r="BU1081" i="68"/>
  <c r="FC1096" i="68"/>
  <c r="FC1090" i="68"/>
  <c r="FC1109" i="68" s="1"/>
  <c r="FC1091" i="68"/>
  <c r="FC1110" i="68" s="1"/>
  <c r="FC1092" i="68"/>
  <c r="FC1111" i="68" s="1"/>
  <c r="FC1093" i="68"/>
  <c r="FC1112" i="68" s="1"/>
  <c r="FC1094" i="68"/>
  <c r="FC1113" i="68" s="1"/>
  <c r="FC1095" i="68"/>
  <c r="FC1097" i="68"/>
  <c r="GG1097" i="68"/>
  <c r="GG1116" i="68" s="1"/>
  <c r="GG1095" i="68"/>
  <c r="GG1114" i="68" s="1"/>
  <c r="GG1096" i="68"/>
  <c r="GG1115" i="68" s="1"/>
  <c r="GG1090" i="68"/>
  <c r="GG1109" i="68" s="1"/>
  <c r="GG1092" i="68"/>
  <c r="GG1111" i="68" s="1"/>
  <c r="GG1094" i="68"/>
  <c r="GG1113" i="68" s="1"/>
  <c r="GG1093" i="68"/>
  <c r="GG1112" i="68" s="1"/>
  <c r="GG1091" i="68"/>
  <c r="GG1110" i="68" s="1"/>
  <c r="CN1083" i="68"/>
  <c r="FI1084" i="68" s="1"/>
  <c r="FI1115" i="68" s="1"/>
  <c r="AT1073" i="68"/>
  <c r="AX1073" i="68" s="1"/>
  <c r="V1073" i="68"/>
  <c r="FV1097" i="68"/>
  <c r="FV1096" i="68"/>
  <c r="FV1115" i="68" s="1"/>
  <c r="FV1095" i="68"/>
  <c r="FV1114" i="68" s="1"/>
  <c r="FV1090" i="68"/>
  <c r="FV1109" i="68" s="1"/>
  <c r="FV1091" i="68"/>
  <c r="FV1110" i="68" s="1"/>
  <c r="FV1093" i="68"/>
  <c r="FV1112" i="68" s="1"/>
  <c r="FV1092" i="68"/>
  <c r="FV1111" i="68" s="1"/>
  <c r="FV1094" i="68"/>
  <c r="FV1113" i="68" s="1"/>
  <c r="DP1085" i="68"/>
  <c r="DP1084" i="68"/>
  <c r="DP1080" i="68"/>
  <c r="DP1082" i="68"/>
  <c r="DP1083" i="68"/>
  <c r="DP1081" i="68"/>
  <c r="GQ1096" i="68"/>
  <c r="BB1082" i="68"/>
  <c r="DW1083" i="68" s="1"/>
  <c r="BB1083" i="68"/>
  <c r="BB1084" i="68"/>
  <c r="DW1085" i="68" s="1"/>
  <c r="BB1085" i="68"/>
  <c r="BB1081" i="68"/>
  <c r="DW1082" i="68" s="1"/>
  <c r="DW1113" i="68" s="1"/>
  <c r="BB1078" i="68"/>
  <c r="BB1080" i="68"/>
  <c r="DW1081" i="68" s="1"/>
  <c r="DW1112" i="68" s="1"/>
  <c r="DW1096" i="68"/>
  <c r="DW1097" i="68"/>
  <c r="DW1094" i="68"/>
  <c r="DW1095" i="68"/>
  <c r="DW1090" i="68"/>
  <c r="DW1109" i="68" s="1"/>
  <c r="DW1092" i="68"/>
  <c r="DW1093" i="68"/>
  <c r="DW1091" i="68"/>
  <c r="DW1110" i="68" s="1"/>
  <c r="GX1110" i="68" s="1"/>
  <c r="BO1083" i="68"/>
  <c r="EJ1084" i="68" s="1"/>
  <c r="EJ1115" i="68" s="1"/>
  <c r="BO1085" i="68"/>
  <c r="BO1082" i="68"/>
  <c r="EJ1083" i="68" s="1"/>
  <c r="EJ1114" i="68" s="1"/>
  <c r="BO1078" i="68"/>
  <c r="BO1081" i="68"/>
  <c r="BO1084" i="68"/>
  <c r="BO1080" i="68"/>
  <c r="EJ1081" i="68" s="1"/>
  <c r="CI1081" i="68"/>
  <c r="CI1083" i="68"/>
  <c r="FD1084" i="68" s="1"/>
  <c r="FD1115" i="68" s="1"/>
  <c r="CI1084" i="68"/>
  <c r="CI1082" i="68"/>
  <c r="FD1083" i="68" s="1"/>
  <c r="FD1114" i="68" s="1"/>
  <c r="CI1080" i="68"/>
  <c r="CI1085" i="68"/>
  <c r="CV1084" i="68"/>
  <c r="FQ1085" i="68" s="1"/>
  <c r="FQ1116" i="68" s="1"/>
  <c r="FZ1090" i="68"/>
  <c r="FZ1109" i="68" s="1"/>
  <c r="FZ1091" i="68"/>
  <c r="FZ1110" i="68" s="1"/>
  <c r="FZ1092" i="68"/>
  <c r="FZ1111" i="68" s="1"/>
  <c r="FZ1093" i="68"/>
  <c r="FZ1112" i="68" s="1"/>
  <c r="FZ1094" i="68"/>
  <c r="FZ1113" i="68" s="1"/>
  <c r="FZ1097" i="68"/>
  <c r="FZ1095" i="68"/>
  <c r="FZ1114" i="68" s="1"/>
  <c r="FZ1096" i="68"/>
  <c r="FZ1115" i="68" s="1"/>
  <c r="EL1114" i="68"/>
  <c r="GL1096" i="68"/>
  <c r="DL1083" i="68"/>
  <c r="DL1084" i="68"/>
  <c r="DL1085" i="68"/>
  <c r="DL1081" i="68"/>
  <c r="DL1082" i="68"/>
  <c r="DL1080" i="68"/>
  <c r="GK1095" i="68"/>
  <c r="GK1114" i="68" s="1"/>
  <c r="GK1096" i="68"/>
  <c r="GK1115" i="68" s="1"/>
  <c r="GK1090" i="68"/>
  <c r="GK1109" i="68" s="1"/>
  <c r="GK1091" i="68"/>
  <c r="GK1110" i="68" s="1"/>
  <c r="GK1092" i="68"/>
  <c r="GK1111" i="68" s="1"/>
  <c r="GK1097" i="68"/>
  <c r="GK1116" i="68" s="1"/>
  <c r="GK1093" i="68"/>
  <c r="GK1112" i="68" s="1"/>
  <c r="GK1094" i="68"/>
  <c r="GK1113" i="68" s="1"/>
  <c r="FF1095" i="68"/>
  <c r="FF1096" i="68"/>
  <c r="FF1093" i="68"/>
  <c r="FF1112" i="68" s="1"/>
  <c r="FF1094" i="68"/>
  <c r="FF1113" i="68" s="1"/>
  <c r="FF1091" i="68"/>
  <c r="FF1110" i="68" s="1"/>
  <c r="FF1092" i="68"/>
  <c r="FF1111" i="68" s="1"/>
  <c r="FF1097" i="68"/>
  <c r="FF1090" i="68"/>
  <c r="FF1109" i="68" s="1"/>
  <c r="CU1080" i="68"/>
  <c r="BI1083" i="68"/>
  <c r="BI1085" i="68"/>
  <c r="BI1080" i="68"/>
  <c r="BI1082" i="68"/>
  <c r="ED1083" i="68" s="1"/>
  <c r="ED1114" i="68" s="1"/>
  <c r="BI1084" i="68"/>
  <c r="ED1085" i="68" s="1"/>
  <c r="BI1078" i="68"/>
  <c r="BI1081" i="68"/>
  <c r="ED1082" i="68" s="1"/>
  <c r="ED1113" i="68" s="1"/>
  <c r="FW1096" i="68"/>
  <c r="FW1115" i="68" s="1"/>
  <c r="FW1097" i="68"/>
  <c r="FW1095" i="68"/>
  <c r="FW1114" i="68" s="1"/>
  <c r="FW1091" i="68"/>
  <c r="FW1110" i="68" s="1"/>
  <c r="FW1092" i="68"/>
  <c r="FW1111" i="68" s="1"/>
  <c r="FW1094" i="68"/>
  <c r="FW1113" i="68" s="1"/>
  <c r="FW1093" i="68"/>
  <c r="FW1112" i="68" s="1"/>
  <c r="FW1090" i="68"/>
  <c r="FW1109" i="68" s="1"/>
  <c r="DE1083" i="68"/>
  <c r="DE1085" i="68"/>
  <c r="DE1082" i="68"/>
  <c r="DE1080" i="68"/>
  <c r="DE1084" i="68"/>
  <c r="FZ1085" i="68" s="1"/>
  <c r="FZ1116" i="68" s="1"/>
  <c r="DE1081" i="68"/>
  <c r="GU1094" i="68"/>
  <c r="GU1097" i="68"/>
  <c r="DB1084" i="68"/>
  <c r="FW1085" i="68" s="1"/>
  <c r="DB1085" i="68"/>
  <c r="DB1083" i="68"/>
  <c r="DB1082" i="68"/>
  <c r="DB1080" i="68"/>
  <c r="DB1081" i="68"/>
  <c r="EY1097" i="68"/>
  <c r="EY1096" i="68"/>
  <c r="EY1091" i="68"/>
  <c r="EY1110" i="68" s="1"/>
  <c r="EY1092" i="68"/>
  <c r="EY1111" i="68" s="1"/>
  <c r="EY1094" i="68"/>
  <c r="EY1113" i="68" s="1"/>
  <c r="EY1095" i="68"/>
  <c r="EY1090" i="68"/>
  <c r="EY1109" i="68" s="1"/>
  <c r="EY1093" i="68"/>
  <c r="EY1112" i="68" s="1"/>
  <c r="DA1082" i="68"/>
  <c r="CZ1083" i="68"/>
  <c r="CZ1084" i="68"/>
  <c r="CZ1085" i="68"/>
  <c r="CZ1081" i="68"/>
  <c r="CZ1082" i="68"/>
  <c r="CZ1080" i="68"/>
  <c r="GE1095" i="68"/>
  <c r="GE1114" i="68" s="1"/>
  <c r="GE1096" i="68"/>
  <c r="GE1115" i="68" s="1"/>
  <c r="GE1097" i="68"/>
  <c r="GE1116" i="68" s="1"/>
  <c r="GE1094" i="68"/>
  <c r="GE1113" i="68" s="1"/>
  <c r="GE1090" i="68"/>
  <c r="GE1109" i="68" s="1"/>
  <c r="GE1092" i="68"/>
  <c r="GE1111" i="68" s="1"/>
  <c r="GE1093" i="68"/>
  <c r="GE1112" i="68" s="1"/>
  <c r="GE1091" i="68"/>
  <c r="GE1110" i="68" s="1"/>
  <c r="AZ1072" i="68"/>
  <c r="BL1078" i="68" s="1"/>
  <c r="AY1078" i="68"/>
  <c r="FE1097" i="68"/>
  <c r="FE1092" i="68"/>
  <c r="FE1111" i="68" s="1"/>
  <c r="FE1093" i="68"/>
  <c r="FE1112" i="68" s="1"/>
  <c r="FE1094" i="68"/>
  <c r="FE1113" i="68" s="1"/>
  <c r="FE1095" i="68"/>
  <c r="FE1090" i="68"/>
  <c r="FE1109" i="68" s="1"/>
  <c r="FE1096" i="68"/>
  <c r="FE1091" i="68"/>
  <c r="FE1110" i="68" s="1"/>
  <c r="FN1090" i="68"/>
  <c r="FN1109" i="68" s="1"/>
  <c r="FN1091" i="68"/>
  <c r="FN1110" i="68" s="1"/>
  <c r="FN1092" i="68"/>
  <c r="FN1111" i="68" s="1"/>
  <c r="FN1097" i="68"/>
  <c r="FN1093" i="68"/>
  <c r="FN1112" i="68" s="1"/>
  <c r="FN1096" i="68"/>
  <c r="FN1094" i="68"/>
  <c r="FN1113" i="68" s="1"/>
  <c r="FN1095" i="68"/>
  <c r="FN1114" i="68" s="1"/>
  <c r="CV1080" i="68"/>
  <c r="GR1078" i="68"/>
  <c r="FZ1018" i="68"/>
  <c r="FZ1017" i="68"/>
  <c r="FZ1036" i="68" s="1"/>
  <c r="FZ1011" i="68"/>
  <c r="FZ1030" i="68" s="1"/>
  <c r="FZ1016" i="68"/>
  <c r="FZ1035" i="68" s="1"/>
  <c r="FZ1012" i="68"/>
  <c r="FZ1031" i="68" s="1"/>
  <c r="FZ1014" i="68"/>
  <c r="FZ1033" i="68" s="1"/>
  <c r="FZ1013" i="68"/>
  <c r="FZ1032" i="68" s="1"/>
  <c r="FZ1015" i="68"/>
  <c r="FZ1034" i="68" s="1"/>
  <c r="FL1018" i="68"/>
  <c r="FL1014" i="68"/>
  <c r="FL1033" i="68" s="1"/>
  <c r="FL1017" i="68"/>
  <c r="FL1015" i="68"/>
  <c r="FL1034" i="68" s="1"/>
  <c r="FL1016" i="68"/>
  <c r="FL1035" i="68" s="1"/>
  <c r="FL1011" i="68"/>
  <c r="FL1030" i="68" s="1"/>
  <c r="FL1012" i="68"/>
  <c r="FL1031" i="68" s="1"/>
  <c r="FL1013" i="68"/>
  <c r="FL1032" i="68" s="1"/>
  <c r="FU1018" i="68"/>
  <c r="FU1012" i="68"/>
  <c r="FU1031" i="68" s="1"/>
  <c r="FU1013" i="68"/>
  <c r="FU1032" i="68" s="1"/>
  <c r="FU1017" i="68"/>
  <c r="FU1036" i="68" s="1"/>
  <c r="FU1014" i="68"/>
  <c r="FU1033" i="68" s="1"/>
  <c r="FU1015" i="68"/>
  <c r="FU1034" i="68" s="1"/>
  <c r="FU1011" i="68"/>
  <c r="FU1030" i="68" s="1"/>
  <c r="FU1016" i="68"/>
  <c r="FU1035" i="68" s="1"/>
  <c r="CO1006" i="68"/>
  <c r="CO1004" i="68"/>
  <c r="FJ1005" i="68" s="1"/>
  <c r="CO1005" i="68"/>
  <c r="FJ1006" i="68" s="1"/>
  <c r="CO1002" i="68"/>
  <c r="CO1003" i="68"/>
  <c r="CO1001" i="68"/>
  <c r="EI1005" i="68"/>
  <c r="EI1036" i="68" s="1"/>
  <c r="DX1011" i="68"/>
  <c r="DX1030" i="68" s="1"/>
  <c r="BI1006" i="68"/>
  <c r="BI1001" i="68"/>
  <c r="BI1005" i="68"/>
  <c r="ED1006" i="68" s="1"/>
  <c r="BI1002" i="68"/>
  <c r="BI1004" i="68"/>
  <c r="BI1003" i="68"/>
  <c r="ED1004" i="68" s="1"/>
  <c r="CL1005" i="68"/>
  <c r="CL1002" i="68"/>
  <c r="CL1006" i="68"/>
  <c r="CL1003" i="68"/>
  <c r="CL1004" i="68"/>
  <c r="CL1001" i="68"/>
  <c r="GA1014" i="68"/>
  <c r="GA1033" i="68" s="1"/>
  <c r="GA1018" i="68"/>
  <c r="GA1015" i="68"/>
  <c r="GA1034" i="68" s="1"/>
  <c r="GA1017" i="68"/>
  <c r="GA1036" i="68" s="1"/>
  <c r="GA1016" i="68"/>
  <c r="GA1035" i="68" s="1"/>
  <c r="GA1012" i="68"/>
  <c r="GA1031" i="68" s="1"/>
  <c r="GA1013" i="68"/>
  <c r="GA1032" i="68" s="1"/>
  <c r="GA1011" i="68"/>
  <c r="GA1030" i="68" s="1"/>
  <c r="GW1000" i="68"/>
  <c r="GW999" i="68"/>
  <c r="CS1006" i="68"/>
  <c r="CS1001" i="68"/>
  <c r="CS1005" i="68"/>
  <c r="FN1006" i="68" s="1"/>
  <c r="CS1002" i="68"/>
  <c r="CS1004" i="68"/>
  <c r="CS1003" i="68"/>
  <c r="GH1013" i="68"/>
  <c r="GH1032" i="68" s="1"/>
  <c r="GH1014" i="68"/>
  <c r="GH1033" i="68" s="1"/>
  <c r="GH1018" i="68"/>
  <c r="GH1037" i="68" s="1"/>
  <c r="GH1017" i="68"/>
  <c r="GH1036" i="68" s="1"/>
  <c r="GH1016" i="68"/>
  <c r="GH1035" i="68" s="1"/>
  <c r="GH1015" i="68"/>
  <c r="GH1034" i="68" s="1"/>
  <c r="GH1012" i="68"/>
  <c r="GH1031" i="68" s="1"/>
  <c r="GH1011" i="68"/>
  <c r="GH1030" i="68" s="1"/>
  <c r="DH1006" i="68"/>
  <c r="DH1005" i="68"/>
  <c r="DH1001" i="68"/>
  <c r="DH1002" i="68"/>
  <c r="DH1003" i="68"/>
  <c r="DH1004" i="68"/>
  <c r="FP1017" i="68"/>
  <c r="FP1015" i="68"/>
  <c r="FP1034" i="68" s="1"/>
  <c r="FP1016" i="68"/>
  <c r="FP1035" i="68" s="1"/>
  <c r="FP1018" i="68"/>
  <c r="FP1012" i="68"/>
  <c r="FP1031" i="68" s="1"/>
  <c r="FP1014" i="68"/>
  <c r="FP1033" i="68" s="1"/>
  <c r="FP1011" i="68"/>
  <c r="FP1030" i="68" s="1"/>
  <c r="FP1013" i="68"/>
  <c r="FP1032" i="68" s="1"/>
  <c r="GS999" i="68"/>
  <c r="GS1000" i="68"/>
  <c r="CR1005" i="68"/>
  <c r="CR1006" i="68"/>
  <c r="CR1001" i="68"/>
  <c r="CR1003" i="68"/>
  <c r="CR1004" i="68"/>
  <c r="CR1002" i="68"/>
  <c r="EI1018" i="68"/>
  <c r="EI1017" i="68"/>
  <c r="EI1015" i="68"/>
  <c r="EI1014" i="68"/>
  <c r="EI1012" i="68"/>
  <c r="EI1031" i="68" s="1"/>
  <c r="EI1011" i="68"/>
  <c r="EI1030" i="68" s="1"/>
  <c r="EI1013" i="68"/>
  <c r="EI1032" i="68" s="1"/>
  <c r="EI1016" i="68"/>
  <c r="FK1018" i="68"/>
  <c r="FK1014" i="68"/>
  <c r="FK1033" i="68" s="1"/>
  <c r="FK1017" i="68"/>
  <c r="FK1015" i="68"/>
  <c r="FK1034" i="68" s="1"/>
  <c r="FK1016" i="68"/>
  <c r="FK1035" i="68" s="1"/>
  <c r="FK1011" i="68"/>
  <c r="FK1030" i="68" s="1"/>
  <c r="FK1013" i="68"/>
  <c r="FK1032" i="68" s="1"/>
  <c r="FK1012" i="68"/>
  <c r="FK1031" i="68" s="1"/>
  <c r="EF1015" i="68"/>
  <c r="EF1016" i="68"/>
  <c r="EF1013" i="68"/>
  <c r="EF1032" i="68" s="1"/>
  <c r="EF1017" i="68"/>
  <c r="EF1018" i="68"/>
  <c r="EF1011" i="68"/>
  <c r="EF1030" i="68" s="1"/>
  <c r="EF1012" i="68"/>
  <c r="EF1031" i="68" s="1"/>
  <c r="EF1014" i="68"/>
  <c r="DK1005" i="68"/>
  <c r="DK1006" i="68"/>
  <c r="DK1003" i="68"/>
  <c r="DK1004" i="68"/>
  <c r="DK1001" i="68"/>
  <c r="DK1002" i="68"/>
  <c r="EI1006" i="68"/>
  <c r="DX1012" i="68"/>
  <c r="DX1031" i="68" s="1"/>
  <c r="EX1018" i="68"/>
  <c r="EX1013" i="68"/>
  <c r="EX1032" i="68" s="1"/>
  <c r="EX1017" i="68"/>
  <c r="EX1014" i="68"/>
  <c r="EX1033" i="68" s="1"/>
  <c r="EX1016" i="68"/>
  <c r="EX1015" i="68"/>
  <c r="EX1034" i="68" s="1"/>
  <c r="EX1011" i="68"/>
  <c r="EX1030" i="68" s="1"/>
  <c r="EX1012" i="68"/>
  <c r="EX1031" i="68" s="1"/>
  <c r="CB1006" i="68"/>
  <c r="CB1003" i="68"/>
  <c r="EW1004" i="68" s="1"/>
  <c r="CB1004" i="68"/>
  <c r="CB1005" i="68"/>
  <c r="EW1006" i="68" s="1"/>
  <c r="CB1002" i="68"/>
  <c r="EW1003" i="68" s="1"/>
  <c r="CB1001" i="68"/>
  <c r="FQ1016" i="68"/>
  <c r="FQ1035" i="68" s="1"/>
  <c r="FQ1012" i="68"/>
  <c r="FQ1031" i="68" s="1"/>
  <c r="FQ1014" i="68"/>
  <c r="FQ1033" i="68" s="1"/>
  <c r="FQ1017" i="68"/>
  <c r="FQ1015" i="68"/>
  <c r="FQ1034" i="68" s="1"/>
  <c r="FQ1013" i="68"/>
  <c r="FQ1032" i="68" s="1"/>
  <c r="FQ1011" i="68"/>
  <c r="FQ1030" i="68" s="1"/>
  <c r="FQ1018" i="68"/>
  <c r="CJ1006" i="68"/>
  <c r="CJ1001" i="68"/>
  <c r="CJ1002" i="68"/>
  <c r="CJ1003" i="68"/>
  <c r="CJ1005" i="68"/>
  <c r="FE1006" i="68" s="1"/>
  <c r="CJ1004" i="68"/>
  <c r="FE1005" i="68" s="1"/>
  <c r="FN1018" i="68"/>
  <c r="FN1017" i="68"/>
  <c r="FN1016" i="68"/>
  <c r="FN1035" i="68" s="1"/>
  <c r="FN1012" i="68"/>
  <c r="FN1031" i="68" s="1"/>
  <c r="FN1013" i="68"/>
  <c r="FN1032" i="68" s="1"/>
  <c r="FN1011" i="68"/>
  <c r="FN1030" i="68" s="1"/>
  <c r="FN1014" i="68"/>
  <c r="FN1033" i="68" s="1"/>
  <c r="FN1015" i="68"/>
  <c r="FN1034" i="68" s="1"/>
  <c r="FU1037" i="68"/>
  <c r="FF1016" i="68"/>
  <c r="FF1013" i="68"/>
  <c r="FF1032" i="68" s="1"/>
  <c r="FF1018" i="68"/>
  <c r="FF1012" i="68"/>
  <c r="FF1031" i="68" s="1"/>
  <c r="FF1015" i="68"/>
  <c r="FF1034" i="68" s="1"/>
  <c r="FF1017" i="68"/>
  <c r="FF1011" i="68"/>
  <c r="FF1030" i="68" s="1"/>
  <c r="FF1014" i="68"/>
  <c r="FF1033" i="68" s="1"/>
  <c r="CF1005" i="68"/>
  <c r="CF1006" i="68"/>
  <c r="CF1001" i="68"/>
  <c r="CF1003" i="68"/>
  <c r="FA1004" i="68" s="1"/>
  <c r="CF1004" i="68"/>
  <c r="FA1005" i="68" s="1"/>
  <c r="CF1002" i="68"/>
  <c r="FV1013" i="68"/>
  <c r="FV1032" i="68" s="1"/>
  <c r="FV1014" i="68"/>
  <c r="FV1033" i="68" s="1"/>
  <c r="FV1017" i="68"/>
  <c r="FV1036" i="68" s="1"/>
  <c r="FV1015" i="68"/>
  <c r="FV1034" i="68" s="1"/>
  <c r="FV1011" i="68"/>
  <c r="FV1030" i="68" s="1"/>
  <c r="FV1016" i="68"/>
  <c r="FV1035" i="68" s="1"/>
  <c r="FV1012" i="68"/>
  <c r="FV1031" i="68" s="1"/>
  <c r="FV1018" i="68"/>
  <c r="CI1005" i="68"/>
  <c r="CI1006" i="68"/>
  <c r="CI1001" i="68"/>
  <c r="CI1002" i="68"/>
  <c r="CI1003" i="68"/>
  <c r="FD1004" i="68" s="1"/>
  <c r="CI1004" i="68"/>
  <c r="HG1017" i="68"/>
  <c r="HF1017" i="68"/>
  <c r="HE1017" i="68"/>
  <c r="HD1017" i="68"/>
  <c r="HC1017" i="68"/>
  <c r="HB1017" i="68"/>
  <c r="HK1017" i="68"/>
  <c r="HI1017" i="68"/>
  <c r="HH1017" i="68"/>
  <c r="HJ1017" i="68"/>
  <c r="HI1013" i="68"/>
  <c r="HH1013" i="68"/>
  <c r="HC1013" i="68"/>
  <c r="HB1013" i="68"/>
  <c r="HG1013" i="68"/>
  <c r="HF1013" i="68"/>
  <c r="HE1013" i="68"/>
  <c r="HK1013" i="68"/>
  <c r="HJ1013" i="68"/>
  <c r="HD1013" i="68"/>
  <c r="BL1006" i="68"/>
  <c r="BL1001" i="68"/>
  <c r="BL1002" i="68"/>
  <c r="BL1005" i="68"/>
  <c r="EG1006" i="68" s="1"/>
  <c r="BL1003" i="68"/>
  <c r="BL1004" i="68"/>
  <c r="EG1005" i="68" s="1"/>
  <c r="GR1003" i="68"/>
  <c r="GR1000" i="68"/>
  <c r="GR999" i="68"/>
  <c r="HH1018" i="68"/>
  <c r="HF1018" i="68"/>
  <c r="HI1018" i="68"/>
  <c r="HG1018" i="68"/>
  <c r="HE1018" i="68"/>
  <c r="HD1018" i="68"/>
  <c r="HC1018" i="68"/>
  <c r="HB1018" i="68"/>
  <c r="HK1018" i="68"/>
  <c r="HJ1018" i="68"/>
  <c r="BT1005" i="68"/>
  <c r="BT1006" i="68"/>
  <c r="BT1001" i="68"/>
  <c r="BT1003" i="68"/>
  <c r="BT1004" i="68"/>
  <c r="EO1005" i="68" s="1"/>
  <c r="EO1036" i="68" s="1"/>
  <c r="BT1002" i="68"/>
  <c r="CQ1005" i="68"/>
  <c r="CQ1001" i="68"/>
  <c r="CQ1003" i="68"/>
  <c r="CQ1006" i="68"/>
  <c r="CQ1004" i="68"/>
  <c r="FL1005" i="68" s="1"/>
  <c r="FL1036" i="68" s="1"/>
  <c r="CQ1002" i="68"/>
  <c r="FI1018" i="68"/>
  <c r="FI1012" i="68"/>
  <c r="FI1031" i="68" s="1"/>
  <c r="FI1013" i="68"/>
  <c r="FI1032" i="68" s="1"/>
  <c r="FI1017" i="68"/>
  <c r="FI1011" i="68"/>
  <c r="FI1030" i="68" s="1"/>
  <c r="FI1015" i="68"/>
  <c r="FI1034" i="68" s="1"/>
  <c r="FI1014" i="68"/>
  <c r="FI1033" i="68" s="1"/>
  <c r="FI1016" i="68"/>
  <c r="FI1035" i="68" s="1"/>
  <c r="EI1003" i="68"/>
  <c r="EI1034" i="68" s="1"/>
  <c r="DX1017" i="68"/>
  <c r="AY1005" i="68"/>
  <c r="AY1006" i="68"/>
  <c r="AY1001" i="68"/>
  <c r="AY1002" i="68"/>
  <c r="DT1003" i="68" s="1"/>
  <c r="GS1003" i="68" s="1"/>
  <c r="AY1003" i="68"/>
  <c r="AY1004" i="68"/>
  <c r="BD999" i="68"/>
  <c r="BR1005" i="68"/>
  <c r="BR1004" i="68"/>
  <c r="BR1003" i="68"/>
  <c r="EM1004" i="68" s="1"/>
  <c r="BR1001" i="68"/>
  <c r="EM1002" i="68" s="1"/>
  <c r="BR1006" i="68"/>
  <c r="BR1002" i="68"/>
  <c r="FG1016" i="68"/>
  <c r="FG1018" i="68"/>
  <c r="FG1017" i="68"/>
  <c r="FG1013" i="68"/>
  <c r="FG1032" i="68" s="1"/>
  <c r="FG1011" i="68"/>
  <c r="FG1030" i="68" s="1"/>
  <c r="FG1012" i="68"/>
  <c r="FG1031" i="68" s="1"/>
  <c r="FG1015" i="68"/>
  <c r="FG1034" i="68" s="1"/>
  <c r="FG1014" i="68"/>
  <c r="FG1033" i="68" s="1"/>
  <c r="DN1005" i="68"/>
  <c r="DN1004" i="68"/>
  <c r="DN1003" i="68"/>
  <c r="DN1002" i="68"/>
  <c r="DN1001" i="68"/>
  <c r="DN1006" i="68"/>
  <c r="FY1018" i="68"/>
  <c r="FY1015" i="68"/>
  <c r="FY1034" i="68" s="1"/>
  <c r="FY1017" i="68"/>
  <c r="FY1036" i="68" s="1"/>
  <c r="FY1016" i="68"/>
  <c r="FY1035" i="68" s="1"/>
  <c r="FY1011" i="68"/>
  <c r="FY1030" i="68" s="1"/>
  <c r="FY1014" i="68"/>
  <c r="FY1033" i="68" s="1"/>
  <c r="FY1012" i="68"/>
  <c r="FY1031" i="68" s="1"/>
  <c r="FY1013" i="68"/>
  <c r="FY1032" i="68" s="1"/>
  <c r="BO1005" i="68"/>
  <c r="BO1006" i="68"/>
  <c r="BO1003" i="68"/>
  <c r="EJ1004" i="68" s="1"/>
  <c r="BO1004" i="68"/>
  <c r="EJ1005" i="68" s="1"/>
  <c r="BO1001" i="68"/>
  <c r="EJ1002" i="68" s="1"/>
  <c r="BO1002" i="68"/>
  <c r="EJ1003" i="68" s="1"/>
  <c r="AZ1006" i="68"/>
  <c r="AZ1001" i="68"/>
  <c r="DU1002" i="68" s="1"/>
  <c r="AZ1002" i="68"/>
  <c r="AZ1003" i="68"/>
  <c r="DU1004" i="68" s="1"/>
  <c r="AZ1005" i="68"/>
  <c r="AZ1004" i="68"/>
  <c r="DU1005" i="68" s="1"/>
  <c r="AZ999" i="68"/>
  <c r="CU1005" i="68"/>
  <c r="CU1006" i="68"/>
  <c r="CU1001" i="68"/>
  <c r="CU1002" i="68"/>
  <c r="CU1003" i="68"/>
  <c r="CU1004" i="68"/>
  <c r="EO1017" i="68"/>
  <c r="EO1015" i="68"/>
  <c r="EO1016" i="68"/>
  <c r="EO1018" i="68"/>
  <c r="EO1012" i="68"/>
  <c r="EO1031" i="68" s="1"/>
  <c r="EO1013" i="68"/>
  <c r="EO1032" i="68" s="1"/>
  <c r="EO1011" i="68"/>
  <c r="EO1030" i="68" s="1"/>
  <c r="EO1014" i="68"/>
  <c r="EO1033" i="68" s="1"/>
  <c r="CE1005" i="68"/>
  <c r="EZ1006" i="68" s="1"/>
  <c r="CE1006" i="68"/>
  <c r="CE1001" i="68"/>
  <c r="CE1003" i="68"/>
  <c r="CE1004" i="68"/>
  <c r="CE1002" i="68"/>
  <c r="FB1017" i="68"/>
  <c r="FB1016" i="68"/>
  <c r="FB1018" i="68"/>
  <c r="FB1015" i="68"/>
  <c r="FB1034" i="68" s="1"/>
  <c r="FB1012" i="68"/>
  <c r="FB1031" i="68" s="1"/>
  <c r="FB1014" i="68"/>
  <c r="FB1033" i="68" s="1"/>
  <c r="FB1011" i="68"/>
  <c r="FB1030" i="68" s="1"/>
  <c r="FB1013" i="68"/>
  <c r="FB1032" i="68" s="1"/>
  <c r="EL1004" i="68"/>
  <c r="EL1006" i="68"/>
  <c r="DV1018" i="68"/>
  <c r="DV1016" i="68"/>
  <c r="DV1014" i="68"/>
  <c r="DV1017" i="68"/>
  <c r="DV1012" i="68"/>
  <c r="DV1031" i="68" s="1"/>
  <c r="DV1015" i="68"/>
  <c r="DV1013" i="68"/>
  <c r="DV1011" i="68"/>
  <c r="DV1030" i="68" s="1"/>
  <c r="EY1018" i="68"/>
  <c r="EY1017" i="68"/>
  <c r="EY1014" i="68"/>
  <c r="EY1033" i="68" s="1"/>
  <c r="EY1015" i="68"/>
  <c r="EY1034" i="68" s="1"/>
  <c r="EY1016" i="68"/>
  <c r="EY1011" i="68"/>
  <c r="EY1030" i="68" s="1"/>
  <c r="EY1012" i="68"/>
  <c r="EY1031" i="68" s="1"/>
  <c r="EY1013" i="68"/>
  <c r="EY1032" i="68" s="1"/>
  <c r="EV1005" i="68"/>
  <c r="BB1002" i="68"/>
  <c r="BB1003" i="68"/>
  <c r="DW1004" i="68" s="1"/>
  <c r="BB1004" i="68"/>
  <c r="BB1005" i="68"/>
  <c r="DW1006" i="68" s="1"/>
  <c r="BB1006" i="68"/>
  <c r="BB1001" i="68"/>
  <c r="BB999" i="68"/>
  <c r="CM1005" i="68"/>
  <c r="FH1006" i="68" s="1"/>
  <c r="CM1006" i="68"/>
  <c r="CM1003" i="68"/>
  <c r="CM1004" i="68"/>
  <c r="CM1001" i="68"/>
  <c r="CM1002" i="68"/>
  <c r="DG1005" i="68"/>
  <c r="DG1006" i="68"/>
  <c r="DG1001" i="68"/>
  <c r="DG1002" i="68"/>
  <c r="DG1003" i="68"/>
  <c r="DG1004" i="68"/>
  <c r="CV1006" i="68"/>
  <c r="CV1001" i="68"/>
  <c r="CV1002" i="68"/>
  <c r="CV1005" i="68"/>
  <c r="CV1003" i="68"/>
  <c r="CV1004" i="68"/>
  <c r="EK1018" i="68"/>
  <c r="EK1012" i="68"/>
  <c r="EK1031" i="68" s="1"/>
  <c r="EK1017" i="68"/>
  <c r="EK1013" i="68"/>
  <c r="EK1032" i="68" s="1"/>
  <c r="EK1014" i="68"/>
  <c r="EK1011" i="68"/>
  <c r="EK1030" i="68" s="1"/>
  <c r="EK1016" i="68"/>
  <c r="EK1015" i="68"/>
  <c r="BY1006" i="68"/>
  <c r="BY1005" i="68"/>
  <c r="ET1006" i="68" s="1"/>
  <c r="BY1002" i="68"/>
  <c r="ET1003" i="68" s="1"/>
  <c r="ET1034" i="68" s="1"/>
  <c r="BY1003" i="68"/>
  <c r="BY1004" i="68"/>
  <c r="ET1005" i="68" s="1"/>
  <c r="BY1001" i="68"/>
  <c r="ET1018" i="68"/>
  <c r="ET1017" i="68"/>
  <c r="ET1013" i="68"/>
  <c r="ET1032" i="68" s="1"/>
  <c r="ET1016" i="68"/>
  <c r="ET1015" i="68"/>
  <c r="ET1012" i="68"/>
  <c r="ET1031" i="68" s="1"/>
  <c r="ET1014" i="68"/>
  <c r="ET1033" i="68" s="1"/>
  <c r="ET1011" i="68"/>
  <c r="ET1030" i="68" s="1"/>
  <c r="BX1006" i="68"/>
  <c r="BX1001" i="68"/>
  <c r="BX1002" i="68"/>
  <c r="ES1003" i="68" s="1"/>
  <c r="BX1003" i="68"/>
  <c r="ES1004" i="68" s="1"/>
  <c r="BX1005" i="68"/>
  <c r="ES1006" i="68" s="1"/>
  <c r="BX1004" i="68"/>
  <c r="EQ1014" i="68"/>
  <c r="EQ1033" i="68" s="1"/>
  <c r="EQ1015" i="68"/>
  <c r="EQ1016" i="68"/>
  <c r="EQ1018" i="68"/>
  <c r="EQ1013" i="68"/>
  <c r="EQ1032" i="68" s="1"/>
  <c r="EQ1011" i="68"/>
  <c r="EQ1030" i="68" s="1"/>
  <c r="EQ1012" i="68"/>
  <c r="EQ1031" i="68" s="1"/>
  <c r="EQ1017" i="68"/>
  <c r="FD1015" i="68"/>
  <c r="FD1034" i="68" s="1"/>
  <c r="FD1016" i="68"/>
  <c r="FD1018" i="68"/>
  <c r="FD1014" i="68"/>
  <c r="FD1033" i="68" s="1"/>
  <c r="FD1013" i="68"/>
  <c r="FD1032" i="68" s="1"/>
  <c r="FD1017" i="68"/>
  <c r="FD1011" i="68"/>
  <c r="FD1030" i="68" s="1"/>
  <c r="FD1012" i="68"/>
  <c r="FD1031" i="68" s="1"/>
  <c r="GL1036" i="68"/>
  <c r="GO1036" i="68"/>
  <c r="GZ1036" i="68" s="1"/>
  <c r="BW1005" i="68"/>
  <c r="ER1006" i="68" s="1"/>
  <c r="BW1006" i="68"/>
  <c r="BW1001" i="68"/>
  <c r="BW1002" i="68"/>
  <c r="ER1003" i="68" s="1"/>
  <c r="ER1034" i="68" s="1"/>
  <c r="BW1003" i="68"/>
  <c r="BW1004" i="68"/>
  <c r="GO1011" i="68"/>
  <c r="ER1015" i="68"/>
  <c r="ER1016" i="68"/>
  <c r="ER1018" i="68"/>
  <c r="ER1017" i="68"/>
  <c r="ER1013" i="68"/>
  <c r="ER1032" i="68" s="1"/>
  <c r="ER1011" i="68"/>
  <c r="ER1030" i="68" s="1"/>
  <c r="ER1014" i="68"/>
  <c r="ER1033" i="68" s="1"/>
  <c r="ER1012" i="68"/>
  <c r="ER1031" i="68" s="1"/>
  <c r="EG1016" i="68"/>
  <c r="EG1018" i="68"/>
  <c r="EG1017" i="68"/>
  <c r="EG1015" i="68"/>
  <c r="EG1014" i="68"/>
  <c r="EG1012" i="68"/>
  <c r="EG1031" i="68" s="1"/>
  <c r="EG1013" i="68"/>
  <c r="EG1032" i="68" s="1"/>
  <c r="EG1011" i="68"/>
  <c r="EG1030" i="68" s="1"/>
  <c r="GO1030" i="68"/>
  <c r="GD1016" i="68"/>
  <c r="GD1035" i="68" s="1"/>
  <c r="GD1018" i="68"/>
  <c r="GD1037" i="68" s="1"/>
  <c r="GD1012" i="68"/>
  <c r="GD1031" i="68" s="1"/>
  <c r="GD1017" i="68"/>
  <c r="GD1036" i="68" s="1"/>
  <c r="GD1011" i="68"/>
  <c r="GD1030" i="68" s="1"/>
  <c r="GD1015" i="68"/>
  <c r="GD1034" i="68" s="1"/>
  <c r="GD1014" i="68"/>
  <c r="GD1033" i="68" s="1"/>
  <c r="GD1013" i="68"/>
  <c r="GD1032" i="68" s="1"/>
  <c r="EE1014" i="68"/>
  <c r="EE1015" i="68"/>
  <c r="EE1016" i="68"/>
  <c r="EE1018" i="68"/>
  <c r="EE1017" i="68"/>
  <c r="EE1013" i="68"/>
  <c r="EE1032" i="68" s="1"/>
  <c r="EE1012" i="68"/>
  <c r="EE1031" i="68" s="1"/>
  <c r="EE1011" i="68"/>
  <c r="EE1030" i="68" s="1"/>
  <c r="DT1015" i="68"/>
  <c r="GS1015" i="68" s="1"/>
  <c r="DT1016" i="68"/>
  <c r="GY1016" i="68" s="1"/>
  <c r="DT1018" i="68"/>
  <c r="GW1018" i="68" s="1"/>
  <c r="DT1017" i="68"/>
  <c r="GS1017" i="68" s="1"/>
  <c r="DT1014" i="68"/>
  <c r="GR1014" i="68" s="1"/>
  <c r="DT1012" i="68"/>
  <c r="DT1031" i="68" s="1"/>
  <c r="GS1031" i="68" s="1"/>
  <c r="DT1011" i="68"/>
  <c r="DT1013" i="68"/>
  <c r="GW1013" i="68" s="1"/>
  <c r="BE1006" i="68"/>
  <c r="BE1004" i="68"/>
  <c r="BE1002" i="68"/>
  <c r="BE999" i="68"/>
  <c r="BE1001" i="68"/>
  <c r="DZ1002" i="68" s="1"/>
  <c r="BE1005" i="68"/>
  <c r="DZ1006" i="68" s="1"/>
  <c r="BE1003" i="68"/>
  <c r="DZ1004" i="68" s="1"/>
  <c r="EI1035" i="68"/>
  <c r="GL1016" i="68"/>
  <c r="GL1035" i="68"/>
  <c r="GO1035" i="68"/>
  <c r="GZ1035" i="68" s="1"/>
  <c r="BK1005" i="68"/>
  <c r="BK1006" i="68"/>
  <c r="BK1001" i="68"/>
  <c r="BK1002" i="68"/>
  <c r="EF1003" i="68" s="1"/>
  <c r="EF1034" i="68" s="1"/>
  <c r="BK1003" i="68"/>
  <c r="EF1004" i="68" s="1"/>
  <c r="EF1035" i="68" s="1"/>
  <c r="BK1004" i="68"/>
  <c r="EF1005" i="68" s="1"/>
  <c r="EF1036" i="68" s="1"/>
  <c r="CH1005" i="68"/>
  <c r="FC1006" i="68" s="1"/>
  <c r="CH1006" i="68"/>
  <c r="CH1001" i="68"/>
  <c r="CH1002" i="68"/>
  <c r="CH1004" i="68"/>
  <c r="CH1003" i="68"/>
  <c r="FM1018" i="68"/>
  <c r="FM1017" i="68"/>
  <c r="FM1015" i="68"/>
  <c r="FM1034" i="68" s="1"/>
  <c r="FM1012" i="68"/>
  <c r="FM1031" i="68" s="1"/>
  <c r="FM1013" i="68"/>
  <c r="FM1032" i="68" s="1"/>
  <c r="FM1011" i="68"/>
  <c r="FM1030" i="68" s="1"/>
  <c r="FM1014" i="68"/>
  <c r="FM1033" i="68" s="1"/>
  <c r="FM1016" i="68"/>
  <c r="FM1035" i="68" s="1"/>
  <c r="CP1005" i="68"/>
  <c r="CP1006" i="68"/>
  <c r="CP1004" i="68"/>
  <c r="FK1005" i="68" s="1"/>
  <c r="FK1036" i="68" s="1"/>
  <c r="CP1003" i="68"/>
  <c r="CP1001" i="68"/>
  <c r="CP1002" i="68"/>
  <c r="CC1006" i="68"/>
  <c r="CC1004" i="68"/>
  <c r="EX1005" i="68" s="1"/>
  <c r="EX1036" i="68" s="1"/>
  <c r="CC1005" i="68"/>
  <c r="CC1002" i="68"/>
  <c r="CC1003" i="68"/>
  <c r="EX1004" i="68" s="1"/>
  <c r="EX1035" i="68" s="1"/>
  <c r="CC1001" i="68"/>
  <c r="GB1018" i="68"/>
  <c r="GB1037" i="68" s="1"/>
  <c r="GB1015" i="68"/>
  <c r="GB1034" i="68" s="1"/>
  <c r="GB1017" i="68"/>
  <c r="GB1036" i="68" s="1"/>
  <c r="GB1016" i="68"/>
  <c r="GB1035" i="68" s="1"/>
  <c r="GB1012" i="68"/>
  <c r="GB1031" i="68" s="1"/>
  <c r="GB1013" i="68"/>
  <c r="GB1032" i="68" s="1"/>
  <c r="GB1014" i="68"/>
  <c r="GB1033" i="68" s="1"/>
  <c r="GB1011" i="68"/>
  <c r="GB1030" i="68" s="1"/>
  <c r="BH1005" i="68"/>
  <c r="BH1006" i="68"/>
  <c r="BH1001" i="68"/>
  <c r="BH1003" i="68"/>
  <c r="EC1004" i="68" s="1"/>
  <c r="BH1004" i="68"/>
  <c r="EC1005" i="68" s="1"/>
  <c r="BH1002" i="68"/>
  <c r="BH999" i="68"/>
  <c r="GY1015" i="68"/>
  <c r="GY1018" i="68"/>
  <c r="GY1013" i="68"/>
  <c r="GY999" i="68"/>
  <c r="GY1003" i="68"/>
  <c r="GY1014" i="68"/>
  <c r="GY1000" i="68"/>
  <c r="EA1017" i="68"/>
  <c r="EA1014" i="68"/>
  <c r="EA1015" i="68"/>
  <c r="EA1012" i="68"/>
  <c r="EA1031" i="68" s="1"/>
  <c r="EA1011" i="68"/>
  <c r="EA1030" i="68" s="1"/>
  <c r="EA1018" i="68"/>
  <c r="EA1013" i="68"/>
  <c r="EA1016" i="68"/>
  <c r="DM1006" i="68"/>
  <c r="DM1004" i="68"/>
  <c r="DM1002" i="68"/>
  <c r="DM1005" i="68"/>
  <c r="DM1001" i="68"/>
  <c r="DM1003" i="68"/>
  <c r="GV1016" i="68"/>
  <c r="GV1013" i="68"/>
  <c r="GV1014" i="68"/>
  <c r="GV1017" i="68"/>
  <c r="GV1015" i="68"/>
  <c r="GV999" i="68"/>
  <c r="GV1000" i="68"/>
  <c r="GV1003" i="68"/>
  <c r="ED1016" i="68"/>
  <c r="ED1018" i="68"/>
  <c r="ED1017" i="68"/>
  <c r="ED1013" i="68"/>
  <c r="ED1032" i="68" s="1"/>
  <c r="ED1015" i="68"/>
  <c r="ED1012" i="68"/>
  <c r="ED1031" i="68" s="1"/>
  <c r="ED1011" i="68"/>
  <c r="ED1030" i="68" s="1"/>
  <c r="ED1014" i="68"/>
  <c r="DS1033" i="68"/>
  <c r="GO1002" i="68"/>
  <c r="GZ1002" i="68" s="1"/>
  <c r="GL1002" i="68"/>
  <c r="EB1017" i="68"/>
  <c r="EB1015" i="68"/>
  <c r="EB1034" i="68" s="1"/>
  <c r="EB1016" i="68"/>
  <c r="EB1035" i="68" s="1"/>
  <c r="EB1018" i="68"/>
  <c r="EB1011" i="68"/>
  <c r="EB1030" i="68" s="1"/>
  <c r="EB1013" i="68"/>
  <c r="EB1014" i="68"/>
  <c r="EB1012" i="68"/>
  <c r="EB1031" i="68" s="1"/>
  <c r="BV1005" i="68"/>
  <c r="BV1006" i="68"/>
  <c r="BV1001" i="68"/>
  <c r="BV1002" i="68"/>
  <c r="BV1004" i="68"/>
  <c r="BV1003" i="68"/>
  <c r="EQ1004" i="68" s="1"/>
  <c r="EQ1035" i="68" s="1"/>
  <c r="DE1005" i="68"/>
  <c r="FZ1006" i="68" s="1"/>
  <c r="FZ1037" i="68" s="1"/>
  <c r="DE1006" i="68"/>
  <c r="DE1001" i="68"/>
  <c r="DE1002" i="68"/>
  <c r="DE1004" i="68"/>
  <c r="DE1003" i="68"/>
  <c r="DY1018" i="68"/>
  <c r="DY1017" i="68"/>
  <c r="DY1012" i="68"/>
  <c r="DY1031" i="68" s="1"/>
  <c r="DY1013" i="68"/>
  <c r="DY1011" i="68"/>
  <c r="DY1030" i="68" s="1"/>
  <c r="DY1015" i="68"/>
  <c r="DY1016" i="68"/>
  <c r="DY1014" i="68"/>
  <c r="EB1002" i="68"/>
  <c r="EB1033" i="68" s="1"/>
  <c r="CD1005" i="68"/>
  <c r="EY1006" i="68" s="1"/>
  <c r="EY1037" i="68" s="1"/>
  <c r="CD1004" i="68"/>
  <c r="CD1006" i="68"/>
  <c r="CD1003" i="68"/>
  <c r="CD1002" i="68"/>
  <c r="CD1001" i="68"/>
  <c r="DW1018" i="68"/>
  <c r="DW1017" i="68"/>
  <c r="DW1016" i="68"/>
  <c r="DW1014" i="68"/>
  <c r="DW1012" i="68"/>
  <c r="DW1031" i="68" s="1"/>
  <c r="GP1031" i="68" s="1"/>
  <c r="DW1011" i="68"/>
  <c r="DW1030" i="68" s="1"/>
  <c r="DW1015" i="68"/>
  <c r="DW1013" i="68"/>
  <c r="DU1016" i="68"/>
  <c r="DU1018" i="68"/>
  <c r="DU1017" i="68"/>
  <c r="DU1014" i="68"/>
  <c r="DU1012" i="68"/>
  <c r="DU1031" i="68" s="1"/>
  <c r="GV1031" i="68" s="1"/>
  <c r="DU1015" i="68"/>
  <c r="DU1013" i="68"/>
  <c r="DU1011" i="68"/>
  <c r="DU1030" i="68" s="1"/>
  <c r="EV1037" i="68"/>
  <c r="BG999" i="68"/>
  <c r="EL1002" i="68"/>
  <c r="FR1016" i="68"/>
  <c r="FR1035" i="68" s="1"/>
  <c r="FR1018" i="68"/>
  <c r="FR1017" i="68"/>
  <c r="FR1036" i="68" s="1"/>
  <c r="FR1014" i="68"/>
  <c r="FR1033" i="68" s="1"/>
  <c r="FR1015" i="68"/>
  <c r="FR1034" i="68" s="1"/>
  <c r="FR1013" i="68"/>
  <c r="FR1032" i="68" s="1"/>
  <c r="FR1011" i="68"/>
  <c r="FR1030" i="68" s="1"/>
  <c r="FR1012" i="68"/>
  <c r="FR1031" i="68" s="1"/>
  <c r="DP1005" i="68"/>
  <c r="DP1006" i="68"/>
  <c r="DP1001" i="68"/>
  <c r="DP1003" i="68"/>
  <c r="DP1004" i="68"/>
  <c r="DP1002" i="68"/>
  <c r="EC1017" i="68"/>
  <c r="EC1015" i="68"/>
  <c r="EC1016" i="68"/>
  <c r="EC1013" i="68"/>
  <c r="EC1018" i="68"/>
  <c r="EC1014" i="68"/>
  <c r="EC1012" i="68"/>
  <c r="EC1031" i="68" s="1"/>
  <c r="EC1011" i="68"/>
  <c r="EC1030" i="68" s="1"/>
  <c r="DD1005" i="68"/>
  <c r="DD1006" i="68"/>
  <c r="DD1001" i="68"/>
  <c r="DD1003" i="68"/>
  <c r="DD1004" i="68"/>
  <c r="DD1002" i="68"/>
  <c r="GI1014" i="68"/>
  <c r="GI1033" i="68" s="1"/>
  <c r="GI1015" i="68"/>
  <c r="GI1034" i="68" s="1"/>
  <c r="GI1018" i="68"/>
  <c r="GI1037" i="68" s="1"/>
  <c r="GI1017" i="68"/>
  <c r="GI1036" i="68" s="1"/>
  <c r="GI1016" i="68"/>
  <c r="GI1035" i="68" s="1"/>
  <c r="GI1013" i="68"/>
  <c r="GI1032" i="68" s="1"/>
  <c r="GI1011" i="68"/>
  <c r="GI1030" i="68" s="1"/>
  <c r="GI1012" i="68"/>
  <c r="GI1031" i="68" s="1"/>
  <c r="FX1014" i="68"/>
  <c r="FX1033" i="68" s="1"/>
  <c r="FX1018" i="68"/>
  <c r="FX1015" i="68"/>
  <c r="FX1034" i="68" s="1"/>
  <c r="FX1017" i="68"/>
  <c r="FX1036" i="68" s="1"/>
  <c r="FX1016" i="68"/>
  <c r="FX1035" i="68" s="1"/>
  <c r="FX1013" i="68"/>
  <c r="FX1032" i="68" s="1"/>
  <c r="FX1011" i="68"/>
  <c r="FX1030" i="68" s="1"/>
  <c r="FX1012" i="68"/>
  <c r="FX1031" i="68" s="1"/>
  <c r="DI1006" i="68"/>
  <c r="DI1005" i="68"/>
  <c r="DI1002" i="68"/>
  <c r="DI1003" i="68"/>
  <c r="DI1004" i="68"/>
  <c r="DI1001" i="68"/>
  <c r="GU1018" i="68"/>
  <c r="GU1016" i="68"/>
  <c r="GU1013" i="68"/>
  <c r="GU1017" i="68"/>
  <c r="GU1014" i="68"/>
  <c r="GU1003" i="68"/>
  <c r="GU1015" i="68"/>
  <c r="GU999" i="68"/>
  <c r="GU1000" i="68"/>
  <c r="BD1002" i="68"/>
  <c r="DY1003" i="68" s="1"/>
  <c r="DY1034" i="68" s="1"/>
  <c r="EV1017" i="68"/>
  <c r="EV1018" i="68"/>
  <c r="EV1012" i="68"/>
  <c r="EV1031" i="68" s="1"/>
  <c r="EV1016" i="68"/>
  <c r="EV1035" i="68" s="1"/>
  <c r="EV1015" i="68"/>
  <c r="EV1034" i="68" s="1"/>
  <c r="EV1011" i="68"/>
  <c r="EV1030" i="68" s="1"/>
  <c r="EV1014" i="68"/>
  <c r="EV1033" i="68" s="1"/>
  <c r="EV1013" i="68"/>
  <c r="EV1032" i="68" s="1"/>
  <c r="BJ1005" i="68"/>
  <c r="EE1006" i="68" s="1"/>
  <c r="EE1037" i="68" s="1"/>
  <c r="BJ1006" i="68"/>
  <c r="BJ1001" i="68"/>
  <c r="BJ1002" i="68"/>
  <c r="EE1003" i="68" s="1"/>
  <c r="EE1034" i="68" s="1"/>
  <c r="BJ1004" i="68"/>
  <c r="BJ1003" i="68"/>
  <c r="EE1004" i="68" s="1"/>
  <c r="EE1035" i="68" s="1"/>
  <c r="CG1006" i="68"/>
  <c r="CG1001" i="68"/>
  <c r="CG1002" i="68"/>
  <c r="CG1005" i="68"/>
  <c r="FB1006" i="68" s="1"/>
  <c r="FB1037" i="68" s="1"/>
  <c r="CG1004" i="68"/>
  <c r="CG1003" i="68"/>
  <c r="GG1018" i="68"/>
  <c r="GG1037" i="68" s="1"/>
  <c r="GG1016" i="68"/>
  <c r="GG1035" i="68" s="1"/>
  <c r="GG1012" i="68"/>
  <c r="GG1031" i="68" s="1"/>
  <c r="GG1013" i="68"/>
  <c r="GG1032" i="68" s="1"/>
  <c r="GG1017" i="68"/>
  <c r="GG1036" i="68" s="1"/>
  <c r="GG1014" i="68"/>
  <c r="GG1033" i="68" s="1"/>
  <c r="GG1011" i="68"/>
  <c r="GG1030" i="68" s="1"/>
  <c r="GG1015" i="68"/>
  <c r="GG1034" i="68" s="1"/>
  <c r="BD1005" i="68"/>
  <c r="GE1016" i="68"/>
  <c r="GE1035" i="68" s="1"/>
  <c r="GE1018" i="68"/>
  <c r="GE1037" i="68" s="1"/>
  <c r="GE1011" i="68"/>
  <c r="GE1030" i="68" s="1"/>
  <c r="GE1017" i="68"/>
  <c r="GE1036" i="68" s="1"/>
  <c r="GE1012" i="68"/>
  <c r="GE1031" i="68" s="1"/>
  <c r="GE1013" i="68"/>
  <c r="GE1032" i="68" s="1"/>
  <c r="GE1015" i="68"/>
  <c r="GE1034" i="68" s="1"/>
  <c r="GE1014" i="68"/>
  <c r="GE1033" i="68" s="1"/>
  <c r="EZ1018" i="68"/>
  <c r="EZ1017" i="68"/>
  <c r="EZ1014" i="68"/>
  <c r="EZ1033" i="68" s="1"/>
  <c r="EZ1015" i="68"/>
  <c r="EZ1034" i="68" s="1"/>
  <c r="EZ1011" i="68"/>
  <c r="EZ1030" i="68" s="1"/>
  <c r="EZ1012" i="68"/>
  <c r="EZ1031" i="68" s="1"/>
  <c r="EZ1013" i="68"/>
  <c r="EZ1032" i="68" s="1"/>
  <c r="EZ1016" i="68"/>
  <c r="GC1017" i="68"/>
  <c r="GC1036" i="68" s="1"/>
  <c r="GC1016" i="68"/>
  <c r="GC1035" i="68" s="1"/>
  <c r="GC1012" i="68"/>
  <c r="GC1031" i="68" s="1"/>
  <c r="GC1018" i="68"/>
  <c r="GC1037" i="68" s="1"/>
  <c r="GC1014" i="68"/>
  <c r="GC1033" i="68" s="1"/>
  <c r="GC1011" i="68"/>
  <c r="GC1030" i="68" s="1"/>
  <c r="GC1015" i="68"/>
  <c r="GC1034" i="68" s="1"/>
  <c r="GC1013" i="68"/>
  <c r="GC1032" i="68" s="1"/>
  <c r="BC1005" i="68"/>
  <c r="DX1006" i="68" s="1"/>
  <c r="DX1037" i="68" s="1"/>
  <c r="BC1006" i="68"/>
  <c r="BC1003" i="68"/>
  <c r="BC1004" i="68"/>
  <c r="DX1005" i="68" s="1"/>
  <c r="DX1036" i="68" s="1"/>
  <c r="BC1001" i="68"/>
  <c r="DX1002" i="68" s="1"/>
  <c r="BC999" i="68"/>
  <c r="BC1002" i="68"/>
  <c r="DA1001" i="68"/>
  <c r="DX1013" i="68"/>
  <c r="BS1005" i="68"/>
  <c r="EN1006" i="68" s="1"/>
  <c r="BS1006" i="68"/>
  <c r="BS1001" i="68"/>
  <c r="BS1003" i="68"/>
  <c r="EN1004" i="68" s="1"/>
  <c r="BS1002" i="68"/>
  <c r="EN1003" i="68" s="1"/>
  <c r="EN1034" i="68" s="1"/>
  <c r="BS1004" i="68"/>
  <c r="CW1006" i="68"/>
  <c r="CW1005" i="68"/>
  <c r="FR1006" i="68" s="1"/>
  <c r="FR1037" i="68" s="1"/>
  <c r="CW1002" i="68"/>
  <c r="CW1003" i="68"/>
  <c r="CW1004" i="68"/>
  <c r="CW1001" i="68"/>
  <c r="CN1002" i="68"/>
  <c r="EW1018" i="68"/>
  <c r="EW1012" i="68"/>
  <c r="EW1031" i="68" s="1"/>
  <c r="EW1013" i="68"/>
  <c r="EW1032" i="68" s="1"/>
  <c r="EW1016" i="68"/>
  <c r="EW1015" i="68"/>
  <c r="EW1011" i="68"/>
  <c r="EW1030" i="68" s="1"/>
  <c r="EW1014" i="68"/>
  <c r="EW1033" i="68" s="1"/>
  <c r="EW1017" i="68"/>
  <c r="FO1014" i="68"/>
  <c r="FO1033" i="68" s="1"/>
  <c r="FO1017" i="68"/>
  <c r="FO1015" i="68"/>
  <c r="FO1034" i="68" s="1"/>
  <c r="FO1016" i="68"/>
  <c r="FO1035" i="68" s="1"/>
  <c r="FO1012" i="68"/>
  <c r="FO1031" i="68" s="1"/>
  <c r="FO1018" i="68"/>
  <c r="FO1011" i="68"/>
  <c r="FO1030" i="68" s="1"/>
  <c r="FO1013" i="68"/>
  <c r="FO1032" i="68" s="1"/>
  <c r="AY999" i="68"/>
  <c r="AZ993" i="68"/>
  <c r="BI999" i="68" s="1"/>
  <c r="DS1037" i="68"/>
  <c r="GO1006" i="68"/>
  <c r="GZ1006" i="68" s="1"/>
  <c r="GL1006" i="68"/>
  <c r="CK1006" i="68"/>
  <c r="CK1005" i="68"/>
  <c r="CK1002" i="68"/>
  <c r="CK1003" i="68"/>
  <c r="FF1004" i="68" s="1"/>
  <c r="FF1035" i="68" s="1"/>
  <c r="CK1004" i="68"/>
  <c r="CK1001" i="68"/>
  <c r="DY1005" i="68"/>
  <c r="DY1036" i="68" s="1"/>
  <c r="FT1017" i="68"/>
  <c r="FT1036" i="68" s="1"/>
  <c r="FT1016" i="68"/>
  <c r="FT1035" i="68" s="1"/>
  <c r="FT1011" i="68"/>
  <c r="FT1030" i="68" s="1"/>
  <c r="FT1012" i="68"/>
  <c r="FT1031" i="68" s="1"/>
  <c r="FT1018" i="68"/>
  <c r="FT1014" i="68"/>
  <c r="FT1033" i="68" s="1"/>
  <c r="FT1015" i="68"/>
  <c r="FT1034" i="68" s="1"/>
  <c r="FT1013" i="68"/>
  <c r="FT1032" i="68" s="1"/>
  <c r="BU1006" i="68"/>
  <c r="BU1005" i="68"/>
  <c r="BU1001" i="68"/>
  <c r="BU1002" i="68"/>
  <c r="BU1004" i="68"/>
  <c r="EP1005" i="68" s="1"/>
  <c r="BU1003" i="68"/>
  <c r="GQ1018" i="68"/>
  <c r="GQ1017" i="68"/>
  <c r="GQ1016" i="68"/>
  <c r="GQ1014" i="68"/>
  <c r="GQ1015" i="68"/>
  <c r="GQ1013" i="68"/>
  <c r="GQ1003" i="68"/>
  <c r="GQ1000" i="68"/>
  <c r="GQ999" i="68"/>
  <c r="FW1014" i="68"/>
  <c r="FW1033" i="68" s="1"/>
  <c r="FW1018" i="68"/>
  <c r="FW1037" i="68" s="1"/>
  <c r="FW1015" i="68"/>
  <c r="FW1034" i="68" s="1"/>
  <c r="FW1013" i="68"/>
  <c r="FW1032" i="68" s="1"/>
  <c r="FW1017" i="68"/>
  <c r="FW1036" i="68" s="1"/>
  <c r="FW1011" i="68"/>
  <c r="FW1030" i="68" s="1"/>
  <c r="FW1016" i="68"/>
  <c r="FW1035" i="68" s="1"/>
  <c r="FW1012" i="68"/>
  <c r="FW1031" i="68" s="1"/>
  <c r="BG1005" i="68"/>
  <c r="EB1006" i="68" s="1"/>
  <c r="EB1037" i="68" s="1"/>
  <c r="EH1018" i="68"/>
  <c r="EH1017" i="68"/>
  <c r="EH1015" i="68"/>
  <c r="EH1014" i="68"/>
  <c r="EH1012" i="68"/>
  <c r="EH1031" i="68" s="1"/>
  <c r="EH1016" i="68"/>
  <c r="EH1013" i="68"/>
  <c r="EH1032" i="68" s="1"/>
  <c r="EH1011" i="68"/>
  <c r="EH1030" i="68" s="1"/>
  <c r="FJ1018" i="68"/>
  <c r="FJ1013" i="68"/>
  <c r="FJ1032" i="68" s="1"/>
  <c r="FJ1014" i="68"/>
  <c r="FJ1033" i="68" s="1"/>
  <c r="FJ1011" i="68"/>
  <c r="FJ1030" i="68" s="1"/>
  <c r="FJ1016" i="68"/>
  <c r="FJ1035" i="68" s="1"/>
  <c r="FJ1017" i="68"/>
  <c r="FJ1015" i="68"/>
  <c r="FJ1034" i="68" s="1"/>
  <c r="FJ1012" i="68"/>
  <c r="FJ1031" i="68" s="1"/>
  <c r="FS1016" i="68"/>
  <c r="FS1035" i="68" s="1"/>
  <c r="FS1018" i="68"/>
  <c r="FS1011" i="68"/>
  <c r="FS1030" i="68" s="1"/>
  <c r="FS1014" i="68"/>
  <c r="FS1033" i="68" s="1"/>
  <c r="FS1015" i="68"/>
  <c r="FS1034" i="68" s="1"/>
  <c r="FS1013" i="68"/>
  <c r="FS1032" i="68" s="1"/>
  <c r="FS1017" i="68"/>
  <c r="FS1036" i="68" s="1"/>
  <c r="FS1012" i="68"/>
  <c r="FS1031" i="68" s="1"/>
  <c r="DJ1005" i="68"/>
  <c r="DJ1002" i="68"/>
  <c r="DJ1003" i="68"/>
  <c r="DJ1004" i="68"/>
  <c r="DJ1001" i="68"/>
  <c r="DJ1006" i="68"/>
  <c r="DX1014" i="68"/>
  <c r="CN1004" i="68"/>
  <c r="FI1005" i="68" s="1"/>
  <c r="FI1036" i="68" s="1"/>
  <c r="BP1006" i="68"/>
  <c r="BP1003" i="68"/>
  <c r="BP1005" i="68"/>
  <c r="EK1006" i="68" s="1"/>
  <c r="EK1037" i="68" s="1"/>
  <c r="BP1004" i="68"/>
  <c r="BP1002" i="68"/>
  <c r="EK1003" i="68" s="1"/>
  <c r="EK1034" i="68" s="1"/>
  <c r="BP999" i="68"/>
  <c r="BP1001" i="68"/>
  <c r="EK1002" i="68" s="1"/>
  <c r="EK1033" i="68" s="1"/>
  <c r="FE1016" i="68"/>
  <c r="FE1018" i="68"/>
  <c r="FE1017" i="68"/>
  <c r="FE1015" i="68"/>
  <c r="FE1034" i="68" s="1"/>
  <c r="FE1014" i="68"/>
  <c r="FE1033" i="68" s="1"/>
  <c r="FE1013" i="68"/>
  <c r="FE1032" i="68" s="1"/>
  <c r="FE1012" i="68"/>
  <c r="FE1031" i="68" s="1"/>
  <c r="FE1011" i="68"/>
  <c r="FE1030" i="68" s="1"/>
  <c r="EJ1017" i="68"/>
  <c r="EJ1018" i="68"/>
  <c r="EJ1012" i="68"/>
  <c r="EJ1031" i="68" s="1"/>
  <c r="EJ1014" i="68"/>
  <c r="EJ1011" i="68"/>
  <c r="EJ1030" i="68" s="1"/>
  <c r="EJ1013" i="68"/>
  <c r="EJ1032" i="68" s="1"/>
  <c r="EJ1016" i="68"/>
  <c r="EJ1015" i="68"/>
  <c r="BF1005" i="68"/>
  <c r="EA1006" i="68" s="1"/>
  <c r="EA1037" i="68" s="1"/>
  <c r="BF1004" i="68"/>
  <c r="BF1006" i="68"/>
  <c r="BF1003" i="68"/>
  <c r="BF999" i="68"/>
  <c r="BF1001" i="68"/>
  <c r="EA1002" i="68" s="1"/>
  <c r="EA1033" i="68" s="1"/>
  <c r="BF1002" i="68"/>
  <c r="GL1014" i="68"/>
  <c r="HL1014" i="68"/>
  <c r="BM1006" i="68"/>
  <c r="BM1005" i="68"/>
  <c r="BM1002" i="68"/>
  <c r="EH1003" i="68" s="1"/>
  <c r="EH1034" i="68" s="1"/>
  <c r="BM1003" i="68"/>
  <c r="EH1004" i="68" s="1"/>
  <c r="BM1004" i="68"/>
  <c r="EH1005" i="68" s="1"/>
  <c r="EH1036" i="68" s="1"/>
  <c r="BM1001" i="68"/>
  <c r="BM999" i="68"/>
  <c r="DY1035" i="68"/>
  <c r="EL1018" i="68"/>
  <c r="EL1017" i="68"/>
  <c r="EL1036" i="68" s="1"/>
  <c r="EL1013" i="68"/>
  <c r="EL1032" i="68" s="1"/>
  <c r="EL1014" i="68"/>
  <c r="EL1016" i="68"/>
  <c r="EL1011" i="68"/>
  <c r="EL1030" i="68" s="1"/>
  <c r="EL1012" i="68"/>
  <c r="EL1031" i="68" s="1"/>
  <c r="EL1015" i="68"/>
  <c r="EL1034" i="68" s="1"/>
  <c r="FC1017" i="68"/>
  <c r="FC1014" i="68"/>
  <c r="FC1033" i="68" s="1"/>
  <c r="FC1015" i="68"/>
  <c r="FC1034" i="68" s="1"/>
  <c r="FC1016" i="68"/>
  <c r="FC1012" i="68"/>
  <c r="FC1031" i="68" s="1"/>
  <c r="FC1013" i="68"/>
  <c r="FC1032" i="68" s="1"/>
  <c r="FC1011" i="68"/>
  <c r="FC1030" i="68" s="1"/>
  <c r="FC1018" i="68"/>
  <c r="AT994" i="68"/>
  <c r="AX994" i="68" s="1"/>
  <c r="V994" i="68"/>
  <c r="FV1037" i="68"/>
  <c r="CX1005" i="68"/>
  <c r="FS1006" i="68" s="1"/>
  <c r="FS1037" i="68" s="1"/>
  <c r="CX1002" i="68"/>
  <c r="CX1003" i="68"/>
  <c r="CX1004" i="68"/>
  <c r="CX1006" i="68"/>
  <c r="CX1001" i="68"/>
  <c r="GJ1012" i="68"/>
  <c r="GJ1031" i="68" s="1"/>
  <c r="DX1015" i="68"/>
  <c r="GP1015" i="68"/>
  <c r="GP1018" i="68"/>
  <c r="GP1017" i="68"/>
  <c r="GP1016" i="68"/>
  <c r="GP1014" i="68"/>
  <c r="GP1013" i="68"/>
  <c r="GP1003" i="68"/>
  <c r="GP999" i="68"/>
  <c r="GZ999" i="68" s="1"/>
  <c r="GP1000" i="68"/>
  <c r="CN1003" i="68"/>
  <c r="EM1018" i="68"/>
  <c r="EM1017" i="68"/>
  <c r="EM1014" i="68"/>
  <c r="EM1015" i="68"/>
  <c r="EM1011" i="68"/>
  <c r="EM1030" i="68" s="1"/>
  <c r="EM1012" i="68"/>
  <c r="EM1031" i="68" s="1"/>
  <c r="EM1016" i="68"/>
  <c r="EM1013" i="68"/>
  <c r="EM1032" i="68" s="1"/>
  <c r="BZ1005" i="68"/>
  <c r="EU1006" i="68" s="1"/>
  <c r="BZ1002" i="68"/>
  <c r="EU1003" i="68" s="1"/>
  <c r="EU1034" i="68" s="1"/>
  <c r="BZ1003" i="68"/>
  <c r="BZ1006" i="68"/>
  <c r="BZ1004" i="68"/>
  <c r="BZ1001" i="68"/>
  <c r="DC1005" i="68"/>
  <c r="DC1001" i="68"/>
  <c r="DC1006" i="68"/>
  <c r="DC1003" i="68"/>
  <c r="DC1004" i="68"/>
  <c r="DC1002" i="68"/>
  <c r="CY1005" i="68"/>
  <c r="CY1006" i="68"/>
  <c r="CY1003" i="68"/>
  <c r="CY1004" i="68"/>
  <c r="CY1001" i="68"/>
  <c r="CY1002" i="68"/>
  <c r="GK1015" i="68"/>
  <c r="GK1034" i="68" s="1"/>
  <c r="GK1018" i="68"/>
  <c r="GK1037" i="68" s="1"/>
  <c r="GK1017" i="68"/>
  <c r="GK1036" i="68" s="1"/>
  <c r="GK1016" i="68"/>
  <c r="GK1035" i="68" s="1"/>
  <c r="GK1013" i="68"/>
  <c r="GK1032" i="68" s="1"/>
  <c r="GK1014" i="68"/>
  <c r="GK1033" i="68" s="1"/>
  <c r="GK1011" i="68"/>
  <c r="GK1030" i="68" s="1"/>
  <c r="GK1012" i="68"/>
  <c r="GK1031" i="68" s="1"/>
  <c r="BA1006" i="68"/>
  <c r="BA1005" i="68"/>
  <c r="DV1006" i="68" s="1"/>
  <c r="DV1037" i="68" s="1"/>
  <c r="BA1002" i="68"/>
  <c r="DV1003" i="68" s="1"/>
  <c r="DV1034" i="68" s="1"/>
  <c r="BA1003" i="68"/>
  <c r="BA1004" i="68"/>
  <c r="DV1005" i="68" s="1"/>
  <c r="DV1036" i="68" s="1"/>
  <c r="BA1001" i="68"/>
  <c r="DV1002" i="68" s="1"/>
  <c r="DV1033" i="68" s="1"/>
  <c r="BA999" i="68"/>
  <c r="BD1006" i="68"/>
  <c r="GT1017" i="68"/>
  <c r="GT1016" i="68"/>
  <c r="GT1015" i="68"/>
  <c r="GT1018" i="68"/>
  <c r="GT1014" i="68"/>
  <c r="GT1003" i="68"/>
  <c r="GT1013" i="68"/>
  <c r="GT999" i="68"/>
  <c r="GT1000" i="68"/>
  <c r="HL1015" i="68"/>
  <c r="GL1015" i="68"/>
  <c r="ES1016" i="68"/>
  <c r="ES1018" i="68"/>
  <c r="ES1013" i="68"/>
  <c r="ES1032" i="68" s="1"/>
  <c r="ES1014" i="68"/>
  <c r="ES1033" i="68" s="1"/>
  <c r="ES1012" i="68"/>
  <c r="ES1031" i="68" s="1"/>
  <c r="ES1017" i="68"/>
  <c r="ES1015" i="68"/>
  <c r="ES1011" i="68"/>
  <c r="ES1030" i="68" s="1"/>
  <c r="GF1017" i="68"/>
  <c r="GF1036" i="68" s="1"/>
  <c r="GF1016" i="68"/>
  <c r="GF1035" i="68" s="1"/>
  <c r="GF1011" i="68"/>
  <c r="GF1030" i="68" s="1"/>
  <c r="GF1012" i="68"/>
  <c r="GF1031" i="68" s="1"/>
  <c r="GF1018" i="68"/>
  <c r="GF1037" i="68" s="1"/>
  <c r="GF1013" i="68"/>
  <c r="GF1032" i="68" s="1"/>
  <c r="GF1014" i="68"/>
  <c r="GF1033" i="68" s="1"/>
  <c r="GF1015" i="68"/>
  <c r="GF1034" i="68" s="1"/>
  <c r="FA1017" i="68"/>
  <c r="FA1015" i="68"/>
  <c r="FA1034" i="68" s="1"/>
  <c r="FA1016" i="68"/>
  <c r="FA1012" i="68"/>
  <c r="FA1031" i="68" s="1"/>
  <c r="FA1014" i="68"/>
  <c r="FA1033" i="68" s="1"/>
  <c r="FA1013" i="68"/>
  <c r="FA1032" i="68" s="1"/>
  <c r="FA1011" i="68"/>
  <c r="FA1030" i="68" s="1"/>
  <c r="FA1018" i="68"/>
  <c r="EP1017" i="68"/>
  <c r="EP1016" i="68"/>
  <c r="EP1018" i="68"/>
  <c r="EP1013" i="68"/>
  <c r="EP1032" i="68" s="1"/>
  <c r="EP1015" i="68"/>
  <c r="EP1014" i="68"/>
  <c r="EP1033" i="68" s="1"/>
  <c r="EP1011" i="68"/>
  <c r="EP1030" i="68" s="1"/>
  <c r="EP1012" i="68"/>
  <c r="EP1031" i="68" s="1"/>
  <c r="GX1014" i="68"/>
  <c r="GX1015" i="68"/>
  <c r="GX1017" i="68"/>
  <c r="GX1018" i="68"/>
  <c r="GX1013" i="68"/>
  <c r="GX1016" i="68"/>
  <c r="GX999" i="68"/>
  <c r="GX1000" i="68"/>
  <c r="GX1003" i="68"/>
  <c r="BN1001" i="68"/>
  <c r="EI1002" i="68" s="1"/>
  <c r="EI1033" i="68" s="1"/>
  <c r="GJ1011" i="68"/>
  <c r="GJ1030" i="68" s="1"/>
  <c r="DX1016" i="68"/>
  <c r="EN1017" i="68"/>
  <c r="EN1015" i="68"/>
  <c r="EN1016" i="68"/>
  <c r="EN1014" i="68"/>
  <c r="EN1033" i="68" s="1"/>
  <c r="EN1011" i="68"/>
  <c r="EN1030" i="68" s="1"/>
  <c r="EN1012" i="68"/>
  <c r="EN1031" i="68" s="1"/>
  <c r="EN1018" i="68"/>
  <c r="EN1013" i="68"/>
  <c r="EN1032" i="68" s="1"/>
  <c r="FH1017" i="68"/>
  <c r="FH1018" i="68"/>
  <c r="FH1012" i="68"/>
  <c r="FH1031" i="68" s="1"/>
  <c r="FH1013" i="68"/>
  <c r="FH1032" i="68" s="1"/>
  <c r="FH1011" i="68"/>
  <c r="FH1030" i="68" s="1"/>
  <c r="FH1015" i="68"/>
  <c r="FH1034" i="68" s="1"/>
  <c r="FH1014" i="68"/>
  <c r="FH1033" i="68" s="1"/>
  <c r="FH1016" i="68"/>
  <c r="FH1035" i="68" s="1"/>
  <c r="CN1006" i="68"/>
  <c r="FI1006" i="68" s="1"/>
  <c r="FI1037" i="68" s="1"/>
  <c r="DF1005" i="68"/>
  <c r="DF1006" i="68"/>
  <c r="DF1001" i="68"/>
  <c r="DF1002" i="68"/>
  <c r="DF1004" i="68"/>
  <c r="DF1003" i="68"/>
  <c r="CT1005" i="68"/>
  <c r="FO1006" i="68" s="1"/>
  <c r="FO1037" i="68" s="1"/>
  <c r="CT1006" i="68"/>
  <c r="CT1001" i="68"/>
  <c r="CT1002" i="68"/>
  <c r="CT1004" i="68"/>
  <c r="FO1005" i="68" s="1"/>
  <c r="FO1036" i="68" s="1"/>
  <c r="CT1003" i="68"/>
  <c r="EU1016" i="68"/>
  <c r="EU1018" i="68"/>
  <c r="EU1017" i="68"/>
  <c r="EU1015" i="68"/>
  <c r="EU1011" i="68"/>
  <c r="EU1030" i="68" s="1"/>
  <c r="EU1013" i="68"/>
  <c r="EU1032" i="68" s="1"/>
  <c r="EU1014" i="68"/>
  <c r="EU1033" i="68" s="1"/>
  <c r="EU1012" i="68"/>
  <c r="EU1031" i="68" s="1"/>
  <c r="DZ1018" i="68"/>
  <c r="DZ1017" i="68"/>
  <c r="DZ1013" i="68"/>
  <c r="DZ1014" i="68"/>
  <c r="DZ1016" i="68"/>
  <c r="DZ1012" i="68"/>
  <c r="DZ1031" i="68" s="1"/>
  <c r="GX1031" i="68" s="1"/>
  <c r="DZ1011" i="68"/>
  <c r="DZ1030" i="68" s="1"/>
  <c r="DZ1015" i="68"/>
  <c r="DT915" i="68"/>
  <c r="GS958" i="68"/>
  <c r="GS935" i="68"/>
  <c r="GS934" i="68"/>
  <c r="GS920" i="68"/>
  <c r="GS921" i="68"/>
  <c r="ED938" i="68"/>
  <c r="ED932" i="68"/>
  <c r="ED951" i="68" s="1"/>
  <c r="ED933" i="68"/>
  <c r="ED952" i="68" s="1"/>
  <c r="ED939" i="68"/>
  <c r="ED934" i="68"/>
  <c r="ED953" i="68" s="1"/>
  <c r="ED935" i="68"/>
  <c r="ED936" i="68"/>
  <c r="ED937" i="68"/>
  <c r="FZ932" i="68"/>
  <c r="FZ951" i="68" s="1"/>
  <c r="FZ933" i="68"/>
  <c r="FZ952" i="68" s="1"/>
  <c r="FZ934" i="68"/>
  <c r="FZ953" i="68" s="1"/>
  <c r="FZ935" i="68"/>
  <c r="FZ954" i="68" s="1"/>
  <c r="FZ936" i="68"/>
  <c r="FZ955" i="68" s="1"/>
  <c r="FZ938" i="68"/>
  <c r="FZ957" i="68" s="1"/>
  <c r="FZ937" i="68"/>
  <c r="FZ956" i="68" s="1"/>
  <c r="FZ939" i="68"/>
  <c r="EW926" i="68"/>
  <c r="EW957" i="68" s="1"/>
  <c r="GI938" i="68"/>
  <c r="GI957" i="68" s="1"/>
  <c r="GI937" i="68"/>
  <c r="GI956" i="68" s="1"/>
  <c r="GI933" i="68"/>
  <c r="GI952" i="68" s="1"/>
  <c r="GI934" i="68"/>
  <c r="GI953" i="68" s="1"/>
  <c r="GI939" i="68"/>
  <c r="GI958" i="68" s="1"/>
  <c r="GI935" i="68"/>
  <c r="GI954" i="68" s="1"/>
  <c r="GI936" i="68"/>
  <c r="GI955" i="68" s="1"/>
  <c r="GI932" i="68"/>
  <c r="GI951" i="68" s="1"/>
  <c r="DZ938" i="68"/>
  <c r="DZ932" i="68"/>
  <c r="DZ951" i="68" s="1"/>
  <c r="DZ933" i="68"/>
  <c r="DZ952" i="68" s="1"/>
  <c r="DZ939" i="68"/>
  <c r="DZ934" i="68"/>
  <c r="DZ935" i="68"/>
  <c r="DZ936" i="68"/>
  <c r="DZ937" i="68"/>
  <c r="DY939" i="68"/>
  <c r="DY938" i="68"/>
  <c r="DY932" i="68"/>
  <c r="DY951" i="68" s="1"/>
  <c r="DY933" i="68"/>
  <c r="DY952" i="68" s="1"/>
  <c r="DY934" i="68"/>
  <c r="DY935" i="68"/>
  <c r="DY937" i="68"/>
  <c r="DY936" i="68"/>
  <c r="CG923" i="68"/>
  <c r="CG924" i="68"/>
  <c r="CG925" i="68"/>
  <c r="FB926" i="68" s="1"/>
  <c r="CG926" i="68"/>
  <c r="CG927" i="68"/>
  <c r="CG922" i="68"/>
  <c r="GR955" i="68"/>
  <c r="GR935" i="68"/>
  <c r="GR936" i="68"/>
  <c r="GR920" i="68"/>
  <c r="GR923" i="68"/>
  <c r="GR921" i="68"/>
  <c r="CN927" i="68"/>
  <c r="CN925" i="68"/>
  <c r="CN926" i="68"/>
  <c r="FI927" i="68" s="1"/>
  <c r="CN924" i="68"/>
  <c r="CN923" i="68"/>
  <c r="CN922" i="68"/>
  <c r="CV925" i="68"/>
  <c r="CV926" i="68"/>
  <c r="FQ927" i="68" s="1"/>
  <c r="FQ958" i="68" s="1"/>
  <c r="CV927" i="68"/>
  <c r="CV924" i="68"/>
  <c r="CV923" i="68"/>
  <c r="CV922" i="68"/>
  <c r="DP923" i="68"/>
  <c r="DP925" i="68"/>
  <c r="DP926" i="68"/>
  <c r="DP927" i="68"/>
  <c r="DP922" i="68"/>
  <c r="DP924" i="68"/>
  <c r="DE923" i="68"/>
  <c r="DE924" i="68"/>
  <c r="DE925" i="68"/>
  <c r="DE926" i="68"/>
  <c r="DE927" i="68"/>
  <c r="DE922" i="68"/>
  <c r="FP938" i="68"/>
  <c r="FP933" i="68"/>
  <c r="FP952" i="68" s="1"/>
  <c r="FP934" i="68"/>
  <c r="FP953" i="68" s="1"/>
  <c r="FP935" i="68"/>
  <c r="FP954" i="68" s="1"/>
  <c r="FP936" i="68"/>
  <c r="FP955" i="68" s="1"/>
  <c r="FP939" i="68"/>
  <c r="FP937" i="68"/>
  <c r="FP956" i="68" s="1"/>
  <c r="FP932" i="68"/>
  <c r="FP951" i="68" s="1"/>
  <c r="CJ925" i="68"/>
  <c r="CJ926" i="68"/>
  <c r="CJ927" i="68"/>
  <c r="CJ924" i="68"/>
  <c r="FE925" i="68" s="1"/>
  <c r="FE956" i="68" s="1"/>
  <c r="CJ923" i="68"/>
  <c r="CJ922" i="68"/>
  <c r="FE938" i="68"/>
  <c r="FE939" i="68"/>
  <c r="FE934" i="68"/>
  <c r="FE953" i="68" s="1"/>
  <c r="FE935" i="68"/>
  <c r="FE954" i="68" s="1"/>
  <c r="FE936" i="68"/>
  <c r="FE955" i="68" s="1"/>
  <c r="FE937" i="68"/>
  <c r="FE932" i="68"/>
  <c r="FE951" i="68" s="1"/>
  <c r="FE933" i="68"/>
  <c r="FE952" i="68" s="1"/>
  <c r="ET938" i="68"/>
  <c r="ET939" i="68"/>
  <c r="ET935" i="68"/>
  <c r="ET954" i="68" s="1"/>
  <c r="ET936" i="68"/>
  <c r="ET937" i="68"/>
  <c r="ET933" i="68"/>
  <c r="ET952" i="68" s="1"/>
  <c r="ET934" i="68"/>
  <c r="ET953" i="68" s="1"/>
  <c r="ET932" i="68"/>
  <c r="ET951" i="68" s="1"/>
  <c r="GH938" i="68"/>
  <c r="GH957" i="68" s="1"/>
  <c r="GH937" i="68"/>
  <c r="GH956" i="68" s="1"/>
  <c r="GH932" i="68"/>
  <c r="GH951" i="68" s="1"/>
  <c r="GH933" i="68"/>
  <c r="GH952" i="68" s="1"/>
  <c r="GH934" i="68"/>
  <c r="GH953" i="68" s="1"/>
  <c r="GH939" i="68"/>
  <c r="GH958" i="68" s="1"/>
  <c r="GH935" i="68"/>
  <c r="GH954" i="68" s="1"/>
  <c r="GH936" i="68"/>
  <c r="GH955" i="68" s="1"/>
  <c r="BL925" i="68"/>
  <c r="EG926" i="68" s="1"/>
  <c r="BL926" i="68"/>
  <c r="BL927" i="68"/>
  <c r="BL923" i="68"/>
  <c r="BL924" i="68"/>
  <c r="EG925" i="68" s="1"/>
  <c r="EG956" i="68" s="1"/>
  <c r="BL922" i="68"/>
  <c r="EG923" i="68" s="1"/>
  <c r="EG954" i="68" s="1"/>
  <c r="BS923" i="68"/>
  <c r="BQ925" i="68"/>
  <c r="BP927" i="68"/>
  <c r="GG939" i="68"/>
  <c r="GG958" i="68" s="1"/>
  <c r="GG938" i="68"/>
  <c r="GG957" i="68" s="1"/>
  <c r="GG937" i="68"/>
  <c r="GG956" i="68" s="1"/>
  <c r="GG932" i="68"/>
  <c r="GG951" i="68" s="1"/>
  <c r="GG933" i="68"/>
  <c r="GG952" i="68" s="1"/>
  <c r="GG934" i="68"/>
  <c r="GG953" i="68" s="1"/>
  <c r="GG935" i="68"/>
  <c r="GG954" i="68" s="1"/>
  <c r="GG936" i="68"/>
  <c r="GG955" i="68" s="1"/>
  <c r="BG923" i="68"/>
  <c r="EB924" i="68" s="1"/>
  <c r="EB955" i="68" s="1"/>
  <c r="ER933" i="68"/>
  <c r="ER952" i="68" s="1"/>
  <c r="ER934" i="68"/>
  <c r="ER953" i="68" s="1"/>
  <c r="ER938" i="68"/>
  <c r="ER935" i="68"/>
  <c r="ER954" i="68" s="1"/>
  <c r="ER936" i="68"/>
  <c r="ER937" i="68"/>
  <c r="ER939" i="68"/>
  <c r="ER932" i="68"/>
  <c r="ER951" i="68" s="1"/>
  <c r="GX958" i="68"/>
  <c r="BK924" i="68"/>
  <c r="BK925" i="68"/>
  <c r="EF926" i="68" s="1"/>
  <c r="EF957" i="68" s="1"/>
  <c r="BK926" i="68"/>
  <c r="BK927" i="68"/>
  <c r="BK922" i="68"/>
  <c r="EF923" i="68" s="1"/>
  <c r="BK923" i="68"/>
  <c r="GC938" i="68"/>
  <c r="GC957" i="68" s="1"/>
  <c r="GC939" i="68"/>
  <c r="GC958" i="68" s="1"/>
  <c r="GC934" i="68"/>
  <c r="GC953" i="68" s="1"/>
  <c r="GC935" i="68"/>
  <c r="GC954" i="68" s="1"/>
  <c r="GC936" i="68"/>
  <c r="GC955" i="68" s="1"/>
  <c r="GC937" i="68"/>
  <c r="GC956" i="68" s="1"/>
  <c r="GC933" i="68"/>
  <c r="GC952" i="68" s="1"/>
  <c r="GC932" i="68"/>
  <c r="GC951" i="68" s="1"/>
  <c r="GO920" i="68"/>
  <c r="EL925" i="68"/>
  <c r="CL926" i="68"/>
  <c r="FG927" i="68" s="1"/>
  <c r="CL927" i="68"/>
  <c r="CL925" i="68"/>
  <c r="CL924" i="68"/>
  <c r="CL923" i="68"/>
  <c r="CL922" i="68"/>
  <c r="EM933" i="68"/>
  <c r="EM952" i="68" s="1"/>
  <c r="EM934" i="68"/>
  <c r="EM953" i="68" s="1"/>
  <c r="EM938" i="68"/>
  <c r="EM935" i="68"/>
  <c r="EM936" i="68"/>
  <c r="EM937" i="68"/>
  <c r="EM932" i="68"/>
  <c r="EM951" i="68" s="1"/>
  <c r="EM939" i="68"/>
  <c r="BE927" i="68"/>
  <c r="BE924" i="68"/>
  <c r="BE925" i="68"/>
  <c r="DZ926" i="68" s="1"/>
  <c r="DZ957" i="68" s="1"/>
  <c r="BE920" i="68"/>
  <c r="BE922" i="68"/>
  <c r="DZ923" i="68" s="1"/>
  <c r="DZ954" i="68" s="1"/>
  <c r="BE926" i="68"/>
  <c r="DZ927" i="68" s="1"/>
  <c r="BE923" i="68"/>
  <c r="DG924" i="68"/>
  <c r="DG925" i="68"/>
  <c r="DG926" i="68"/>
  <c r="DG927" i="68"/>
  <c r="DG922" i="68"/>
  <c r="DG923" i="68"/>
  <c r="DT933" i="68"/>
  <c r="DT952" i="68" s="1"/>
  <c r="GR952" i="68" s="1"/>
  <c r="DT934" i="68"/>
  <c r="GR934" i="68" s="1"/>
  <c r="DT935" i="68"/>
  <c r="GX935" i="68" s="1"/>
  <c r="DT936" i="68"/>
  <c r="GX936" i="68" s="1"/>
  <c r="DT937" i="68"/>
  <c r="GR937" i="68" s="1"/>
  <c r="DT938" i="68"/>
  <c r="GR938" i="68" s="1"/>
  <c r="DT939" i="68"/>
  <c r="GR939" i="68" s="1"/>
  <c r="DT932" i="68"/>
  <c r="GY958" i="68"/>
  <c r="CU924" i="68"/>
  <c r="CU925" i="68"/>
  <c r="FP926" i="68" s="1"/>
  <c r="FP957" i="68" s="1"/>
  <c r="CU926" i="68"/>
  <c r="CU927" i="68"/>
  <c r="CU923" i="68"/>
  <c r="CU922" i="68"/>
  <c r="BZ926" i="68"/>
  <c r="EU927" i="68" s="1"/>
  <c r="BZ927" i="68"/>
  <c r="BZ923" i="68"/>
  <c r="EU924" i="68" s="1"/>
  <c r="BZ925" i="68"/>
  <c r="EU926" i="68" s="1"/>
  <c r="EU957" i="68" s="1"/>
  <c r="BZ922" i="68"/>
  <c r="BZ924" i="68"/>
  <c r="DC923" i="68"/>
  <c r="DC925" i="68"/>
  <c r="DC926" i="68"/>
  <c r="FX927" i="68" s="1"/>
  <c r="DC922" i="68"/>
  <c r="DC927" i="68"/>
  <c r="DC924" i="68"/>
  <c r="EG938" i="68"/>
  <c r="EG939" i="68"/>
  <c r="EG934" i="68"/>
  <c r="EG953" i="68" s="1"/>
  <c r="EG935" i="68"/>
  <c r="EG936" i="68"/>
  <c r="EG937" i="68"/>
  <c r="EG932" i="68"/>
  <c r="EG951" i="68" s="1"/>
  <c r="EG933" i="68"/>
  <c r="EG952" i="68" s="1"/>
  <c r="BO922" i="68"/>
  <c r="BW924" i="68"/>
  <c r="BW925" i="68"/>
  <c r="BW926" i="68"/>
  <c r="BW927" i="68"/>
  <c r="BW922" i="68"/>
  <c r="BW923" i="68"/>
  <c r="GX921" i="68"/>
  <c r="GX938" i="68"/>
  <c r="EF933" i="68"/>
  <c r="EF952" i="68" s="1"/>
  <c r="EF939" i="68"/>
  <c r="EF934" i="68"/>
  <c r="EF953" i="68" s="1"/>
  <c r="EF935" i="68"/>
  <c r="EF936" i="68"/>
  <c r="EF937" i="68"/>
  <c r="EF938" i="68"/>
  <c r="EF932" i="68"/>
  <c r="EF951" i="68" s="1"/>
  <c r="CX926" i="68"/>
  <c r="CX927" i="68"/>
  <c r="CX925" i="68"/>
  <c r="CX924" i="68"/>
  <c r="CX923" i="68"/>
  <c r="CX922" i="68"/>
  <c r="FI939" i="68"/>
  <c r="FI937" i="68"/>
  <c r="FI956" i="68" s="1"/>
  <c r="FI938" i="68"/>
  <c r="FI932" i="68"/>
  <c r="FI951" i="68" s="1"/>
  <c r="FI933" i="68"/>
  <c r="FI952" i="68" s="1"/>
  <c r="FI934" i="68"/>
  <c r="FI953" i="68" s="1"/>
  <c r="FI935" i="68"/>
  <c r="FI954" i="68" s="1"/>
  <c r="FI936" i="68"/>
  <c r="FI955" i="68" s="1"/>
  <c r="DS957" i="68"/>
  <c r="GO926" i="68"/>
  <c r="GZ926" i="68" s="1"/>
  <c r="GL926" i="68"/>
  <c r="EC938" i="68"/>
  <c r="EC932" i="68"/>
  <c r="EC951" i="68" s="1"/>
  <c r="EC939" i="68"/>
  <c r="EC934" i="68"/>
  <c r="EC935" i="68"/>
  <c r="EC936" i="68"/>
  <c r="EC937" i="68"/>
  <c r="EC933" i="68"/>
  <c r="EC952" i="68" s="1"/>
  <c r="GO932" i="68"/>
  <c r="BD927" i="68"/>
  <c r="BD925" i="68"/>
  <c r="BD920" i="68"/>
  <c r="BD922" i="68"/>
  <c r="DY923" i="68" s="1"/>
  <c r="DY954" i="68" s="1"/>
  <c r="BD926" i="68"/>
  <c r="DY927" i="68" s="1"/>
  <c r="DY958" i="68" s="1"/>
  <c r="BD924" i="68"/>
  <c r="DY925" i="68" s="1"/>
  <c r="DY956" i="68" s="1"/>
  <c r="BD923" i="68"/>
  <c r="GB937" i="68"/>
  <c r="GB956" i="68" s="1"/>
  <c r="GB938" i="68"/>
  <c r="GB957" i="68" s="1"/>
  <c r="GB933" i="68"/>
  <c r="GB952" i="68" s="1"/>
  <c r="GB934" i="68"/>
  <c r="GB953" i="68" s="1"/>
  <c r="GB935" i="68"/>
  <c r="GB954" i="68" s="1"/>
  <c r="GB936" i="68"/>
  <c r="GB955" i="68" s="1"/>
  <c r="GB939" i="68"/>
  <c r="GB958" i="68" s="1"/>
  <c r="GB932" i="68"/>
  <c r="GB951" i="68" s="1"/>
  <c r="GY920" i="68"/>
  <c r="GY935" i="68"/>
  <c r="EV938" i="68"/>
  <c r="EV939" i="68"/>
  <c r="EV937" i="68"/>
  <c r="EV933" i="68"/>
  <c r="EV952" i="68" s="1"/>
  <c r="EV934" i="68"/>
  <c r="EV953" i="68" s="1"/>
  <c r="EV936" i="68"/>
  <c r="EV932" i="68"/>
  <c r="EV951" i="68" s="1"/>
  <c r="EV935" i="68"/>
  <c r="EV954" i="68" s="1"/>
  <c r="BF924" i="68"/>
  <c r="BF925" i="68"/>
  <c r="BF926" i="68"/>
  <c r="BF920" i="68"/>
  <c r="BF927" i="68"/>
  <c r="BF922" i="68"/>
  <c r="BF923" i="68"/>
  <c r="EA924" i="68" s="1"/>
  <c r="BB926" i="68"/>
  <c r="BB927" i="68"/>
  <c r="BB924" i="68"/>
  <c r="BB923" i="68"/>
  <c r="DW924" i="68" s="1"/>
  <c r="BB920" i="68"/>
  <c r="BB922" i="68"/>
  <c r="DW923" i="68" s="1"/>
  <c r="BB925" i="68"/>
  <c r="DW926" i="68" s="1"/>
  <c r="DW957" i="68" s="1"/>
  <c r="CR925" i="68"/>
  <c r="FM926" i="68" s="1"/>
  <c r="FM957" i="68" s="1"/>
  <c r="CR926" i="68"/>
  <c r="CR927" i="68"/>
  <c r="CR924" i="68"/>
  <c r="CR923" i="68"/>
  <c r="CR922" i="68"/>
  <c r="BO925" i="68"/>
  <c r="GX920" i="68"/>
  <c r="GX934" i="68"/>
  <c r="CY926" i="68"/>
  <c r="CY927" i="68"/>
  <c r="CY925" i="68"/>
  <c r="CY924" i="68"/>
  <c r="CY923" i="68"/>
  <c r="CY922" i="68"/>
  <c r="BA925" i="68"/>
  <c r="DV926" i="68" s="1"/>
  <c r="BA926" i="68"/>
  <c r="BA927" i="68"/>
  <c r="BA924" i="68"/>
  <c r="DV925" i="68" s="1"/>
  <c r="BA923" i="68"/>
  <c r="DV924" i="68" s="1"/>
  <c r="DV955" i="68" s="1"/>
  <c r="BA920" i="68"/>
  <c r="BA922" i="68"/>
  <c r="BT925" i="68"/>
  <c r="EO926" i="68" s="1"/>
  <c r="BT926" i="68"/>
  <c r="BT927" i="68"/>
  <c r="BT924" i="68"/>
  <c r="EO925" i="68" s="1"/>
  <c r="BT922" i="68"/>
  <c r="BT923" i="68"/>
  <c r="EO924" i="68" s="1"/>
  <c r="EO955" i="68" s="1"/>
  <c r="CC922" i="68"/>
  <c r="GL939" i="68"/>
  <c r="GA932" i="68"/>
  <c r="GA951" i="68" s="1"/>
  <c r="GA933" i="68"/>
  <c r="GA952" i="68" s="1"/>
  <c r="GA934" i="68"/>
  <c r="GA953" i="68" s="1"/>
  <c r="GA935" i="68"/>
  <c r="GA954" i="68" s="1"/>
  <c r="GA936" i="68"/>
  <c r="GA955" i="68" s="1"/>
  <c r="GA938" i="68"/>
  <c r="GA957" i="68" s="1"/>
  <c r="GA937" i="68"/>
  <c r="GA956" i="68" s="1"/>
  <c r="GA939" i="68"/>
  <c r="CM926" i="68"/>
  <c r="CM927" i="68"/>
  <c r="CM925" i="68"/>
  <c r="CM924" i="68"/>
  <c r="CM923" i="68"/>
  <c r="CM922" i="68"/>
  <c r="GY938" i="68"/>
  <c r="GJ938" i="68"/>
  <c r="GJ957" i="68" s="1"/>
  <c r="GJ937" i="68"/>
  <c r="GJ956" i="68" s="1"/>
  <c r="GJ933" i="68"/>
  <c r="GJ952" i="68" s="1"/>
  <c r="GJ934" i="68"/>
  <c r="GJ953" i="68" s="1"/>
  <c r="GJ939" i="68"/>
  <c r="GJ958" i="68" s="1"/>
  <c r="GJ935" i="68"/>
  <c r="GJ954" i="68" s="1"/>
  <c r="GJ936" i="68"/>
  <c r="GJ955" i="68" s="1"/>
  <c r="GJ932" i="68"/>
  <c r="GJ951" i="68" s="1"/>
  <c r="DN924" i="68"/>
  <c r="DN925" i="68"/>
  <c r="DN926" i="68"/>
  <c r="DN927" i="68"/>
  <c r="DN922" i="68"/>
  <c r="DN923" i="68"/>
  <c r="GW939" i="68"/>
  <c r="GW937" i="68"/>
  <c r="GW934" i="68"/>
  <c r="GW938" i="68"/>
  <c r="GW935" i="68"/>
  <c r="GW936" i="68"/>
  <c r="GW924" i="68"/>
  <c r="GW920" i="68"/>
  <c r="GW921" i="68"/>
  <c r="GW927" i="68"/>
  <c r="EK939" i="68"/>
  <c r="EK932" i="68"/>
  <c r="EK951" i="68" s="1"/>
  <c r="EK933" i="68"/>
  <c r="EK952" i="68" s="1"/>
  <c r="EK934" i="68"/>
  <c r="EK953" i="68" s="1"/>
  <c r="EK938" i="68"/>
  <c r="EK935" i="68"/>
  <c r="EK937" i="68"/>
  <c r="EK936" i="68"/>
  <c r="CS923" i="68"/>
  <c r="CS924" i="68"/>
  <c r="CS925" i="68"/>
  <c r="CS926" i="68"/>
  <c r="FN927" i="68" s="1"/>
  <c r="FN958" i="68" s="1"/>
  <c r="CS927" i="68"/>
  <c r="CS922" i="68"/>
  <c r="FN938" i="68"/>
  <c r="FN932" i="68"/>
  <c r="FN951" i="68" s="1"/>
  <c r="FN933" i="68"/>
  <c r="FN952" i="68" s="1"/>
  <c r="FN934" i="68"/>
  <c r="FN953" i="68" s="1"/>
  <c r="FN935" i="68"/>
  <c r="FN954" i="68" s="1"/>
  <c r="FN936" i="68"/>
  <c r="FN955" i="68" s="1"/>
  <c r="FN939" i="68"/>
  <c r="FN937" i="68"/>
  <c r="FN956" i="68" s="1"/>
  <c r="CP924" i="68"/>
  <c r="CP925" i="68"/>
  <c r="CP926" i="68"/>
  <c r="FK927" i="68" s="1"/>
  <c r="CP923" i="68"/>
  <c r="CP922" i="68"/>
  <c r="CP927" i="68"/>
  <c r="DJ926" i="68"/>
  <c r="DJ927" i="68"/>
  <c r="DJ925" i="68"/>
  <c r="DJ924" i="68"/>
  <c r="DJ922" i="68"/>
  <c r="DJ923" i="68"/>
  <c r="FU939" i="68"/>
  <c r="FU937" i="68"/>
  <c r="FU956" i="68" s="1"/>
  <c r="FU932" i="68"/>
  <c r="FU951" i="68" s="1"/>
  <c r="FU933" i="68"/>
  <c r="FU952" i="68" s="1"/>
  <c r="FU934" i="68"/>
  <c r="FU953" i="68" s="1"/>
  <c r="FU935" i="68"/>
  <c r="FU954" i="68" s="1"/>
  <c r="FU936" i="68"/>
  <c r="FU955" i="68" s="1"/>
  <c r="FU938" i="68"/>
  <c r="FU957" i="68" s="1"/>
  <c r="DL927" i="68"/>
  <c r="DL925" i="68"/>
  <c r="DL924" i="68"/>
  <c r="DL922" i="68"/>
  <c r="DL923" i="68"/>
  <c r="DL926" i="68"/>
  <c r="DA927" i="68"/>
  <c r="DA924" i="68"/>
  <c r="DA925" i="68"/>
  <c r="DA923" i="68"/>
  <c r="DA922" i="68"/>
  <c r="DA926" i="68"/>
  <c r="FW937" i="68"/>
  <c r="FW956" i="68" s="1"/>
  <c r="FW939" i="68"/>
  <c r="FW933" i="68"/>
  <c r="FW952" i="68" s="1"/>
  <c r="FW934" i="68"/>
  <c r="FW953" i="68" s="1"/>
  <c r="FW935" i="68"/>
  <c r="FW954" i="68" s="1"/>
  <c r="FW936" i="68"/>
  <c r="FW955" i="68" s="1"/>
  <c r="FW938" i="68"/>
  <c r="FW957" i="68" s="1"/>
  <c r="FW932" i="68"/>
  <c r="FW951" i="68" s="1"/>
  <c r="GT938" i="68"/>
  <c r="GT939" i="68"/>
  <c r="GT927" i="68"/>
  <c r="GT937" i="68"/>
  <c r="GT934" i="68"/>
  <c r="GT935" i="68"/>
  <c r="GT936" i="68"/>
  <c r="GT920" i="68"/>
  <c r="GT921" i="68"/>
  <c r="DX938" i="68"/>
  <c r="DX939" i="68"/>
  <c r="DX937" i="68"/>
  <c r="DX933" i="68"/>
  <c r="DX952" i="68" s="1"/>
  <c r="DX934" i="68"/>
  <c r="DX935" i="68"/>
  <c r="DX932" i="68"/>
  <c r="DX951" i="68" s="1"/>
  <c r="DX936" i="68"/>
  <c r="GX939" i="68"/>
  <c r="GX937" i="68"/>
  <c r="DI925" i="68"/>
  <c r="DI926" i="68"/>
  <c r="DI927" i="68"/>
  <c r="DI923" i="68"/>
  <c r="DI924" i="68"/>
  <c r="DI922" i="68"/>
  <c r="FT938" i="68"/>
  <c r="FT957" i="68" s="1"/>
  <c r="FT939" i="68"/>
  <c r="FT937" i="68"/>
  <c r="FT956" i="68" s="1"/>
  <c r="FT932" i="68"/>
  <c r="FT951" i="68" s="1"/>
  <c r="FT933" i="68"/>
  <c r="FT952" i="68" s="1"/>
  <c r="FT934" i="68"/>
  <c r="FT953" i="68" s="1"/>
  <c r="FT936" i="68"/>
  <c r="FT955" i="68" s="1"/>
  <c r="FT935" i="68"/>
  <c r="FT954" i="68" s="1"/>
  <c r="EO932" i="68"/>
  <c r="EO951" i="68" s="1"/>
  <c r="EO934" i="68"/>
  <c r="EO953" i="68" s="1"/>
  <c r="EO938" i="68"/>
  <c r="EO935" i="68"/>
  <c r="EO954" i="68" s="1"/>
  <c r="EO936" i="68"/>
  <c r="EO937" i="68"/>
  <c r="EO939" i="68"/>
  <c r="EO933" i="68"/>
  <c r="EO952" i="68" s="1"/>
  <c r="GL934" i="68"/>
  <c r="HL934" i="68"/>
  <c r="AY924" i="68"/>
  <c r="AY925" i="68"/>
  <c r="AY926" i="68"/>
  <c r="DT927" i="68" s="1"/>
  <c r="DT958" i="68" s="1"/>
  <c r="GW958" i="68" s="1"/>
  <c r="AY927" i="68"/>
  <c r="AY922" i="68"/>
  <c r="DT923" i="68" s="1"/>
  <c r="DT954" i="68" s="1"/>
  <c r="GS954" i="68" s="1"/>
  <c r="AY923" i="68"/>
  <c r="DT924" i="68" s="1"/>
  <c r="DT955" i="68" s="1"/>
  <c r="GS955" i="68" s="1"/>
  <c r="CD924" i="68"/>
  <c r="CD925" i="68"/>
  <c r="CD926" i="68"/>
  <c r="EY927" i="68" s="1"/>
  <c r="EY958" i="68" s="1"/>
  <c r="CD923" i="68"/>
  <c r="CD922" i="68"/>
  <c r="CD927" i="68"/>
  <c r="GL935" i="68"/>
  <c r="DS958" i="68"/>
  <c r="GO927" i="68"/>
  <c r="GZ927" i="68" s="1"/>
  <c r="GL927" i="68"/>
  <c r="FG937" i="68"/>
  <c r="FG938" i="68"/>
  <c r="FG939" i="68"/>
  <c r="FG936" i="68"/>
  <c r="FG955" i="68" s="1"/>
  <c r="FG932" i="68"/>
  <c r="FG951" i="68" s="1"/>
  <c r="FG933" i="68"/>
  <c r="FG952" i="68" s="1"/>
  <c r="FG934" i="68"/>
  <c r="FG953" i="68" s="1"/>
  <c r="FG935" i="68"/>
  <c r="FG954" i="68" s="1"/>
  <c r="DS955" i="68"/>
  <c r="GO924" i="68"/>
  <c r="GZ924" i="68" s="1"/>
  <c r="GL924" i="68"/>
  <c r="BR924" i="68"/>
  <c r="EM925" i="68" s="1"/>
  <c r="EM956" i="68" s="1"/>
  <c r="BR925" i="68"/>
  <c r="BR926" i="68"/>
  <c r="BR927" i="68"/>
  <c r="BR920" i="68"/>
  <c r="BR922" i="68"/>
  <c r="BR923" i="68"/>
  <c r="BC926" i="68"/>
  <c r="DX927" i="68" s="1"/>
  <c r="DX958" i="68" s="1"/>
  <c r="BC927" i="68"/>
  <c r="BC924" i="68"/>
  <c r="BC923" i="68"/>
  <c r="BC920" i="68"/>
  <c r="BC922" i="68"/>
  <c r="DX923" i="68" s="1"/>
  <c r="DX954" i="68" s="1"/>
  <c r="BC925" i="68"/>
  <c r="DX926" i="68" s="1"/>
  <c r="DX957" i="68" s="1"/>
  <c r="FH938" i="68"/>
  <c r="FH939" i="68"/>
  <c r="FH937" i="68"/>
  <c r="FH956" i="68" s="1"/>
  <c r="FH933" i="68"/>
  <c r="FH952" i="68" s="1"/>
  <c r="FH934" i="68"/>
  <c r="FH953" i="68" s="1"/>
  <c r="FH932" i="68"/>
  <c r="FH951" i="68" s="1"/>
  <c r="FH936" i="68"/>
  <c r="FH955" i="68" s="1"/>
  <c r="FH935" i="68"/>
  <c r="FH954" i="68" s="1"/>
  <c r="GY921" i="68"/>
  <c r="GY934" i="68"/>
  <c r="CK925" i="68"/>
  <c r="CK926" i="68"/>
  <c r="FF927" i="68" s="1"/>
  <c r="FF958" i="68" s="1"/>
  <c r="CK927" i="68"/>
  <c r="CK924" i="68"/>
  <c r="FF925" i="68" s="1"/>
  <c r="FF956" i="68" s="1"/>
  <c r="CK923" i="68"/>
  <c r="CK922" i="68"/>
  <c r="CB924" i="68"/>
  <c r="EW925" i="68" s="1"/>
  <c r="EW956" i="68" s="1"/>
  <c r="FO938" i="68"/>
  <c r="FO932" i="68"/>
  <c r="FO951" i="68" s="1"/>
  <c r="FO933" i="68"/>
  <c r="FO952" i="68" s="1"/>
  <c r="FO934" i="68"/>
  <c r="FO953" i="68" s="1"/>
  <c r="FO935" i="68"/>
  <c r="FO954" i="68" s="1"/>
  <c r="FO936" i="68"/>
  <c r="FO955" i="68" s="1"/>
  <c r="FO939" i="68"/>
  <c r="FO937" i="68"/>
  <c r="FO956" i="68" s="1"/>
  <c r="FD938" i="68"/>
  <c r="FD933" i="68"/>
  <c r="FD952" i="68" s="1"/>
  <c r="FD934" i="68"/>
  <c r="FD953" i="68" s="1"/>
  <c r="FD935" i="68"/>
  <c r="FD954" i="68" s="1"/>
  <c r="FD936" i="68"/>
  <c r="FD955" i="68" s="1"/>
  <c r="FD937" i="68"/>
  <c r="FD939" i="68"/>
  <c r="FD932" i="68"/>
  <c r="FD951" i="68" s="1"/>
  <c r="BS922" i="68"/>
  <c r="BP922" i="68"/>
  <c r="EK923" i="68" s="1"/>
  <c r="EK954" i="68" s="1"/>
  <c r="CH924" i="68"/>
  <c r="FC925" i="68" s="1"/>
  <c r="FC956" i="68" s="1"/>
  <c r="CH925" i="68"/>
  <c r="CH926" i="68"/>
  <c r="CH927" i="68"/>
  <c r="CH922" i="68"/>
  <c r="CH923" i="68"/>
  <c r="FC939" i="68"/>
  <c r="FC932" i="68"/>
  <c r="FC951" i="68" s="1"/>
  <c r="FC933" i="68"/>
  <c r="FC952" i="68" s="1"/>
  <c r="FC934" i="68"/>
  <c r="FC953" i="68" s="1"/>
  <c r="FC935" i="68"/>
  <c r="FC954" i="68" s="1"/>
  <c r="FC936" i="68"/>
  <c r="FC955" i="68" s="1"/>
  <c r="FC937" i="68"/>
  <c r="FC938" i="68"/>
  <c r="BO924" i="68"/>
  <c r="EJ925" i="68" s="1"/>
  <c r="BM925" i="68"/>
  <c r="EH926" i="68" s="1"/>
  <c r="EH957" i="68" s="1"/>
  <c r="BM926" i="68"/>
  <c r="BM927" i="68"/>
  <c r="BM923" i="68"/>
  <c r="BM924" i="68"/>
  <c r="EH925" i="68" s="1"/>
  <c r="EH956" i="68" s="1"/>
  <c r="BM922" i="68"/>
  <c r="EH923" i="68" s="1"/>
  <c r="EH954" i="68" s="1"/>
  <c r="GF938" i="68"/>
  <c r="GF957" i="68" s="1"/>
  <c r="GF939" i="68"/>
  <c r="GF958" i="68" s="1"/>
  <c r="GF937" i="68"/>
  <c r="GF956" i="68" s="1"/>
  <c r="GF932" i="68"/>
  <c r="GF951" i="68" s="1"/>
  <c r="GF933" i="68"/>
  <c r="GF952" i="68" s="1"/>
  <c r="GF934" i="68"/>
  <c r="GF953" i="68" s="1"/>
  <c r="GF936" i="68"/>
  <c r="GF955" i="68" s="1"/>
  <c r="GF935" i="68"/>
  <c r="GF954" i="68" s="1"/>
  <c r="CE923" i="68"/>
  <c r="CE925" i="68"/>
  <c r="EZ926" i="68" s="1"/>
  <c r="EZ957" i="68" s="1"/>
  <c r="CE926" i="68"/>
  <c r="CE922" i="68"/>
  <c r="CE924" i="68"/>
  <c r="CE927" i="68"/>
  <c r="GQ937" i="68"/>
  <c r="GQ938" i="68"/>
  <c r="GQ939" i="68"/>
  <c r="GQ958" i="68"/>
  <c r="GQ934" i="68"/>
  <c r="GQ935" i="68"/>
  <c r="GQ936" i="68"/>
  <c r="GQ955" i="68"/>
  <c r="GQ927" i="68"/>
  <c r="GQ924" i="68"/>
  <c r="GQ920" i="68"/>
  <c r="GQ921" i="68"/>
  <c r="DU938" i="68"/>
  <c r="DU939" i="68"/>
  <c r="DU934" i="68"/>
  <c r="DU935" i="68"/>
  <c r="DU936" i="68"/>
  <c r="DU937" i="68"/>
  <c r="DU933" i="68"/>
  <c r="DU952" i="68" s="1"/>
  <c r="GW952" i="68" s="1"/>
  <c r="DU932" i="68"/>
  <c r="DU951" i="68" s="1"/>
  <c r="CC926" i="68"/>
  <c r="EX927" i="68" s="1"/>
  <c r="AX921" i="68"/>
  <c r="DS921" i="68" s="1"/>
  <c r="CW925" i="68"/>
  <c r="CW926" i="68"/>
  <c r="FR927" i="68" s="1"/>
  <c r="CW927" i="68"/>
  <c r="CW924" i="68"/>
  <c r="CW923" i="68"/>
  <c r="CW922" i="68"/>
  <c r="GY939" i="68"/>
  <c r="GY937" i="68"/>
  <c r="EL939" i="68"/>
  <c r="EL932" i="68"/>
  <c r="EL951" i="68" s="1"/>
  <c r="EL933" i="68"/>
  <c r="EL952" i="68" s="1"/>
  <c r="EL934" i="68"/>
  <c r="EL953" i="68" s="1"/>
  <c r="EL938" i="68"/>
  <c r="EL935" i="68"/>
  <c r="EL936" i="68"/>
  <c r="EL955" i="68" s="1"/>
  <c r="EL937" i="68"/>
  <c r="CB922" i="68"/>
  <c r="CI924" i="68"/>
  <c r="CI925" i="68"/>
  <c r="CI926" i="68"/>
  <c r="FD927" i="68" s="1"/>
  <c r="FD958" i="68" s="1"/>
  <c r="CI927" i="68"/>
  <c r="CI922" i="68"/>
  <c r="CI923" i="68"/>
  <c r="CF925" i="68"/>
  <c r="CF926" i="68"/>
  <c r="FA927" i="68" s="1"/>
  <c r="FA958" i="68" s="1"/>
  <c r="CF927" i="68"/>
  <c r="CF923" i="68"/>
  <c r="CF922" i="68"/>
  <c r="CF924" i="68"/>
  <c r="FA925" i="68" s="1"/>
  <c r="EQ932" i="68"/>
  <c r="EQ951" i="68" s="1"/>
  <c r="EQ933" i="68"/>
  <c r="EQ952" i="68" s="1"/>
  <c r="EQ934" i="68"/>
  <c r="EQ953" i="68" s="1"/>
  <c r="EQ938" i="68"/>
  <c r="EQ935" i="68"/>
  <c r="EQ954" i="68" s="1"/>
  <c r="EQ936" i="68"/>
  <c r="EQ937" i="68"/>
  <c r="EQ939" i="68"/>
  <c r="BS924" i="68"/>
  <c r="EN925" i="68" s="1"/>
  <c r="DK926" i="68"/>
  <c r="DK927" i="68"/>
  <c r="DK924" i="68"/>
  <c r="DK922" i="68"/>
  <c r="DK923" i="68"/>
  <c r="DK925" i="68"/>
  <c r="BP926" i="68"/>
  <c r="EK927" i="68" s="1"/>
  <c r="EK958" i="68" s="1"/>
  <c r="EI938" i="68"/>
  <c r="EI939" i="68"/>
  <c r="EI936" i="68"/>
  <c r="EI937" i="68"/>
  <c r="EI932" i="68"/>
  <c r="EI951" i="68" s="1"/>
  <c r="EI933" i="68"/>
  <c r="EI952" i="68" s="1"/>
  <c r="EI935" i="68"/>
  <c r="EI934" i="68"/>
  <c r="EI953" i="68" s="1"/>
  <c r="BG922" i="68"/>
  <c r="CO927" i="68"/>
  <c r="CO924" i="68"/>
  <c r="CO925" i="68"/>
  <c r="FJ926" i="68" s="1"/>
  <c r="FJ957" i="68" s="1"/>
  <c r="CO926" i="68"/>
  <c r="CO923" i="68"/>
  <c r="CO922" i="68"/>
  <c r="DV938" i="68"/>
  <c r="DV939" i="68"/>
  <c r="DV935" i="68"/>
  <c r="DV936" i="68"/>
  <c r="DV937" i="68"/>
  <c r="DV933" i="68"/>
  <c r="DV952" i="68" s="1"/>
  <c r="GY952" i="68" s="1"/>
  <c r="DV934" i="68"/>
  <c r="DV932" i="68"/>
  <c r="DV951" i="68" s="1"/>
  <c r="FJ937" i="68"/>
  <c r="FJ956" i="68" s="1"/>
  <c r="FJ938" i="68"/>
  <c r="FJ932" i="68"/>
  <c r="FJ951" i="68" s="1"/>
  <c r="FJ933" i="68"/>
  <c r="FJ952" i="68" s="1"/>
  <c r="FJ934" i="68"/>
  <c r="FJ953" i="68" s="1"/>
  <c r="FJ935" i="68"/>
  <c r="FJ954" i="68" s="1"/>
  <c r="FJ936" i="68"/>
  <c r="FJ955" i="68" s="1"/>
  <c r="FJ939" i="68"/>
  <c r="BJ924" i="68"/>
  <c r="EE925" i="68" s="1"/>
  <c r="EE956" i="68" s="1"/>
  <c r="BJ925" i="68"/>
  <c r="BJ926" i="68"/>
  <c r="EE927" i="68" s="1"/>
  <c r="EE958" i="68" s="1"/>
  <c r="BJ927" i="68"/>
  <c r="BJ922" i="68"/>
  <c r="BJ923" i="68"/>
  <c r="HL937" i="68"/>
  <c r="GL937" i="68"/>
  <c r="BH925" i="68"/>
  <c r="BH926" i="68"/>
  <c r="BH927" i="68"/>
  <c r="BH922" i="68"/>
  <c r="EC923" i="68" s="1"/>
  <c r="EC954" i="68" s="1"/>
  <c r="BH923" i="68"/>
  <c r="BH924" i="68"/>
  <c r="EC925" i="68" s="1"/>
  <c r="EC956" i="68" s="1"/>
  <c r="BH920" i="68"/>
  <c r="GY936" i="68"/>
  <c r="FM938" i="68"/>
  <c r="FM932" i="68"/>
  <c r="FM951" i="68" s="1"/>
  <c r="FM934" i="68"/>
  <c r="FM953" i="68" s="1"/>
  <c r="FM935" i="68"/>
  <c r="FM954" i="68" s="1"/>
  <c r="FM936" i="68"/>
  <c r="FM955" i="68" s="1"/>
  <c r="FM939" i="68"/>
  <c r="FM937" i="68"/>
  <c r="FM956" i="68" s="1"/>
  <c r="FM933" i="68"/>
  <c r="FM952" i="68" s="1"/>
  <c r="CZ927" i="68"/>
  <c r="CZ925" i="68"/>
  <c r="CZ926" i="68"/>
  <c r="FU927" i="68" s="1"/>
  <c r="CZ924" i="68"/>
  <c r="CZ923" i="68"/>
  <c r="CZ922" i="68"/>
  <c r="FL938" i="68"/>
  <c r="FL933" i="68"/>
  <c r="FL952" i="68" s="1"/>
  <c r="FL934" i="68"/>
  <c r="FL953" i="68" s="1"/>
  <c r="FL935" i="68"/>
  <c r="FL954" i="68" s="1"/>
  <c r="FL936" i="68"/>
  <c r="FL955" i="68" s="1"/>
  <c r="FL939" i="68"/>
  <c r="FL932" i="68"/>
  <c r="FL951" i="68" s="1"/>
  <c r="FL937" i="68"/>
  <c r="FL956" i="68" s="1"/>
  <c r="HL938" i="68"/>
  <c r="GL938" i="68"/>
  <c r="DS954" i="68"/>
  <c r="GL923" i="68"/>
  <c r="GO923" i="68"/>
  <c r="GZ923" i="68" s="1"/>
  <c r="GO951" i="68"/>
  <c r="AY920" i="68"/>
  <c r="AZ914" i="68"/>
  <c r="EX938" i="68"/>
  <c r="EX939" i="68"/>
  <c r="EX932" i="68"/>
  <c r="EX951" i="68" s="1"/>
  <c r="EX933" i="68"/>
  <c r="EX952" i="68" s="1"/>
  <c r="EX934" i="68"/>
  <c r="EX953" i="68" s="1"/>
  <c r="EX935" i="68"/>
  <c r="EX954" i="68" s="1"/>
  <c r="EX936" i="68"/>
  <c r="EX955" i="68" s="1"/>
  <c r="EX937" i="68"/>
  <c r="DD925" i="68"/>
  <c r="DD926" i="68"/>
  <c r="DD927" i="68"/>
  <c r="DD922" i="68"/>
  <c r="DD923" i="68"/>
  <c r="DD924" i="68"/>
  <c r="EU937" i="68"/>
  <c r="EU938" i="68"/>
  <c r="EU939" i="68"/>
  <c r="EU936" i="68"/>
  <c r="EU932" i="68"/>
  <c r="EU951" i="68" s="1"/>
  <c r="EU933" i="68"/>
  <c r="EU952" i="68" s="1"/>
  <c r="EU934" i="68"/>
  <c r="EU953" i="68" s="1"/>
  <c r="EU935" i="68"/>
  <c r="EU954" i="68" s="1"/>
  <c r="DW938" i="68"/>
  <c r="DW939" i="68"/>
  <c r="DW936" i="68"/>
  <c r="DW937" i="68"/>
  <c r="DW932" i="68"/>
  <c r="DW951" i="68" s="1"/>
  <c r="DW933" i="68"/>
  <c r="DW952" i="68" s="1"/>
  <c r="DW935" i="68"/>
  <c r="DW934" i="68"/>
  <c r="BQ922" i="68"/>
  <c r="EL923" i="68" s="1"/>
  <c r="EL954" i="68" s="1"/>
  <c r="BX925" i="68"/>
  <c r="BX926" i="68"/>
  <c r="BX927" i="68"/>
  <c r="BX924" i="68"/>
  <c r="ES925" i="68" s="1"/>
  <c r="BX923" i="68"/>
  <c r="ES924" i="68" s="1"/>
  <c r="ES955" i="68" s="1"/>
  <c r="BX922" i="68"/>
  <c r="BO923" i="68"/>
  <c r="EJ924" i="68" s="1"/>
  <c r="GX924" i="68"/>
  <c r="EZ939" i="68"/>
  <c r="EZ933" i="68"/>
  <c r="EZ952" i="68" s="1"/>
  <c r="EZ934" i="68"/>
  <c r="EZ953" i="68" s="1"/>
  <c r="EZ935" i="68"/>
  <c r="EZ954" i="68" s="1"/>
  <c r="EZ936" i="68"/>
  <c r="EZ955" i="68" s="1"/>
  <c r="EZ937" i="68"/>
  <c r="EZ932" i="68"/>
  <c r="EZ951" i="68" s="1"/>
  <c r="EZ938" i="68"/>
  <c r="FS937" i="68"/>
  <c r="FS956" i="68" s="1"/>
  <c r="FS938" i="68"/>
  <c r="FS957" i="68" s="1"/>
  <c r="FS939" i="68"/>
  <c r="FS936" i="68"/>
  <c r="FS955" i="68" s="1"/>
  <c r="FS932" i="68"/>
  <c r="FS951" i="68" s="1"/>
  <c r="FS933" i="68"/>
  <c r="FS952" i="68" s="1"/>
  <c r="FS935" i="68"/>
  <c r="FS954" i="68" s="1"/>
  <c r="FS934" i="68"/>
  <c r="FS953" i="68" s="1"/>
  <c r="CC923" i="68"/>
  <c r="DS956" i="68"/>
  <c r="GO925" i="68"/>
  <c r="GZ925" i="68" s="1"/>
  <c r="GL925" i="68"/>
  <c r="FQ938" i="68"/>
  <c r="FQ939" i="68"/>
  <c r="FQ934" i="68"/>
  <c r="FQ953" i="68" s="1"/>
  <c r="FQ935" i="68"/>
  <c r="FQ954" i="68" s="1"/>
  <c r="FQ936" i="68"/>
  <c r="FQ955" i="68" s="1"/>
  <c r="FQ937" i="68"/>
  <c r="FQ956" i="68" s="1"/>
  <c r="FQ933" i="68"/>
  <c r="FQ952" i="68" s="1"/>
  <c r="FQ932" i="68"/>
  <c r="FQ951" i="68" s="1"/>
  <c r="GP937" i="68"/>
  <c r="GP938" i="68"/>
  <c r="GP958" i="68"/>
  <c r="GP934" i="68"/>
  <c r="GP939" i="68"/>
  <c r="GP935" i="68"/>
  <c r="GP936" i="68"/>
  <c r="GP955" i="68"/>
  <c r="GP924" i="68"/>
  <c r="GP927" i="68"/>
  <c r="GP920" i="68"/>
  <c r="GP921" i="68"/>
  <c r="FR938" i="68"/>
  <c r="FR957" i="68" s="1"/>
  <c r="FR939" i="68"/>
  <c r="FR935" i="68"/>
  <c r="FR954" i="68" s="1"/>
  <c r="FR936" i="68"/>
  <c r="FR955" i="68" s="1"/>
  <c r="FR937" i="68"/>
  <c r="FR956" i="68" s="1"/>
  <c r="FR932" i="68"/>
  <c r="FR951" i="68" s="1"/>
  <c r="FR934" i="68"/>
  <c r="FR953" i="68" s="1"/>
  <c r="FR933" i="68"/>
  <c r="FR952" i="68" s="1"/>
  <c r="DO923" i="68"/>
  <c r="DO925" i="68"/>
  <c r="DO926" i="68"/>
  <c r="DO927" i="68"/>
  <c r="DO922" i="68"/>
  <c r="DO924" i="68"/>
  <c r="EB938" i="68"/>
  <c r="EB933" i="68"/>
  <c r="EB952" i="68" s="1"/>
  <c r="EB939" i="68"/>
  <c r="EB934" i="68"/>
  <c r="EB935" i="68"/>
  <c r="EB936" i="68"/>
  <c r="EB937" i="68"/>
  <c r="EB932" i="68"/>
  <c r="EB951" i="68" s="1"/>
  <c r="CB926" i="68"/>
  <c r="EW927" i="68" s="1"/>
  <c r="EA938" i="68"/>
  <c r="EA933" i="68"/>
  <c r="EA952" i="68" s="1"/>
  <c r="EA939" i="68"/>
  <c r="EA934" i="68"/>
  <c r="EA935" i="68"/>
  <c r="EA936" i="68"/>
  <c r="EA937" i="68"/>
  <c r="EA932" i="68"/>
  <c r="EA951" i="68" s="1"/>
  <c r="BY925" i="68"/>
  <c r="ET926" i="68" s="1"/>
  <c r="ET957" i="68" s="1"/>
  <c r="BY926" i="68"/>
  <c r="BY927" i="68"/>
  <c r="BY924" i="68"/>
  <c r="BY923" i="68"/>
  <c r="BY922" i="68"/>
  <c r="FK938" i="68"/>
  <c r="FK933" i="68"/>
  <c r="FK952" i="68" s="1"/>
  <c r="FK934" i="68"/>
  <c r="FK953" i="68" s="1"/>
  <c r="FK935" i="68"/>
  <c r="FK954" i="68" s="1"/>
  <c r="FK936" i="68"/>
  <c r="FK955" i="68" s="1"/>
  <c r="FK939" i="68"/>
  <c r="FK932" i="68"/>
  <c r="FK951" i="68" s="1"/>
  <c r="FK937" i="68"/>
  <c r="FK956" i="68" s="1"/>
  <c r="FA939" i="68"/>
  <c r="FA932" i="68"/>
  <c r="FA951" i="68" s="1"/>
  <c r="FA934" i="68"/>
  <c r="FA953" i="68" s="1"/>
  <c r="FA935" i="68"/>
  <c r="FA954" i="68" s="1"/>
  <c r="FA936" i="68"/>
  <c r="FA955" i="68" s="1"/>
  <c r="FA937" i="68"/>
  <c r="FA938" i="68"/>
  <c r="FA933" i="68"/>
  <c r="FA952" i="68" s="1"/>
  <c r="BQ926" i="68"/>
  <c r="EL927" i="68" s="1"/>
  <c r="EL958" i="68" s="1"/>
  <c r="BP924" i="68"/>
  <c r="EK925" i="68" s="1"/>
  <c r="EK956" i="68" s="1"/>
  <c r="ES938" i="68"/>
  <c r="ES939" i="68"/>
  <c r="ES934" i="68"/>
  <c r="ES953" i="68" s="1"/>
  <c r="ES935" i="68"/>
  <c r="ES954" i="68" s="1"/>
  <c r="ES936" i="68"/>
  <c r="ES937" i="68"/>
  <c r="ES933" i="68"/>
  <c r="ES952" i="68" s="1"/>
  <c r="ES932" i="68"/>
  <c r="ES951" i="68" s="1"/>
  <c r="BG927" i="68"/>
  <c r="BO927" i="68"/>
  <c r="FV937" i="68"/>
  <c r="FV956" i="68" s="1"/>
  <c r="FV939" i="68"/>
  <c r="FV932" i="68"/>
  <c r="FV951" i="68" s="1"/>
  <c r="FV933" i="68"/>
  <c r="FV952" i="68" s="1"/>
  <c r="FV934" i="68"/>
  <c r="FV953" i="68" s="1"/>
  <c r="FV935" i="68"/>
  <c r="FV954" i="68" s="1"/>
  <c r="FV936" i="68"/>
  <c r="FV955" i="68" s="1"/>
  <c r="FV938" i="68"/>
  <c r="FV957" i="68" s="1"/>
  <c r="GX923" i="68"/>
  <c r="GX954" i="68"/>
  <c r="GD938" i="68"/>
  <c r="GD957" i="68" s="1"/>
  <c r="GD939" i="68"/>
  <c r="GD958" i="68" s="1"/>
  <c r="GD935" i="68"/>
  <c r="GD954" i="68" s="1"/>
  <c r="GD936" i="68"/>
  <c r="GD955" i="68" s="1"/>
  <c r="GD937" i="68"/>
  <c r="GD956" i="68" s="1"/>
  <c r="GD932" i="68"/>
  <c r="GD951" i="68" s="1"/>
  <c r="GD933" i="68"/>
  <c r="GD952" i="68" s="1"/>
  <c r="GD934" i="68"/>
  <c r="GD953" i="68" s="1"/>
  <c r="EY939" i="68"/>
  <c r="EY933" i="68"/>
  <c r="EY952" i="68" s="1"/>
  <c r="EY934" i="68"/>
  <c r="EY953" i="68" s="1"/>
  <c r="EY935" i="68"/>
  <c r="EY954" i="68" s="1"/>
  <c r="EY936" i="68"/>
  <c r="EY955" i="68" s="1"/>
  <c r="EY938" i="68"/>
  <c r="EY937" i="68"/>
  <c r="EY932" i="68"/>
  <c r="EY951" i="68" s="1"/>
  <c r="CC925" i="68"/>
  <c r="EX926" i="68" s="1"/>
  <c r="EX957" i="68" s="1"/>
  <c r="GX927" i="68"/>
  <c r="EN933" i="68"/>
  <c r="EN952" i="68" s="1"/>
  <c r="EN934" i="68"/>
  <c r="EN953" i="68" s="1"/>
  <c r="EN938" i="68"/>
  <c r="EN935" i="68"/>
  <c r="EN954" i="68" s="1"/>
  <c r="EN936" i="68"/>
  <c r="EN937" i="68"/>
  <c r="EN932" i="68"/>
  <c r="EN951" i="68" s="1"/>
  <c r="EN939" i="68"/>
  <c r="GY924" i="68"/>
  <c r="FF938" i="68"/>
  <c r="FF939" i="68"/>
  <c r="FF935" i="68"/>
  <c r="FF954" i="68" s="1"/>
  <c r="FF936" i="68"/>
  <c r="FF955" i="68" s="1"/>
  <c r="FF937" i="68"/>
  <c r="FF932" i="68"/>
  <c r="FF951" i="68" s="1"/>
  <c r="FF934" i="68"/>
  <c r="FF953" i="68" s="1"/>
  <c r="FF933" i="68"/>
  <c r="FF952" i="68" s="1"/>
  <c r="CT924" i="68"/>
  <c r="CT925" i="68"/>
  <c r="CT926" i="68"/>
  <c r="FO927" i="68" s="1"/>
  <c r="CT927" i="68"/>
  <c r="CT923" i="68"/>
  <c r="CT922" i="68"/>
  <c r="FY939" i="68"/>
  <c r="FY932" i="68"/>
  <c r="FY951" i="68" s="1"/>
  <c r="FY934" i="68"/>
  <c r="FY953" i="68" s="1"/>
  <c r="FY935" i="68"/>
  <c r="FY954" i="68" s="1"/>
  <c r="FY936" i="68"/>
  <c r="FY955" i="68" s="1"/>
  <c r="FY938" i="68"/>
  <c r="FY957" i="68" s="1"/>
  <c r="FY933" i="68"/>
  <c r="FY952" i="68" s="1"/>
  <c r="FY937" i="68"/>
  <c r="FY956" i="68" s="1"/>
  <c r="DM927" i="68"/>
  <c r="DM924" i="68"/>
  <c r="DM925" i="68"/>
  <c r="DM922" i="68"/>
  <c r="DM923" i="68"/>
  <c r="DM926" i="68"/>
  <c r="EJ938" i="68"/>
  <c r="EJ939" i="68"/>
  <c r="EJ937" i="68"/>
  <c r="EJ933" i="68"/>
  <c r="EJ952" i="68" s="1"/>
  <c r="EJ934" i="68"/>
  <c r="EJ953" i="68" s="1"/>
  <c r="EJ935" i="68"/>
  <c r="EJ932" i="68"/>
  <c r="EJ951" i="68" s="1"/>
  <c r="EJ936" i="68"/>
  <c r="BV924" i="68"/>
  <c r="BV925" i="68"/>
  <c r="EQ926" i="68" s="1"/>
  <c r="EQ957" i="68" s="1"/>
  <c r="BV926" i="68"/>
  <c r="BV927" i="68"/>
  <c r="BV922" i="68"/>
  <c r="BV923" i="68"/>
  <c r="BS927" i="68"/>
  <c r="GU939" i="68"/>
  <c r="GU958" i="68"/>
  <c r="GU955" i="68"/>
  <c r="GU954" i="68"/>
  <c r="GU927" i="68"/>
  <c r="GU937" i="68"/>
  <c r="GU934" i="68"/>
  <c r="GU938" i="68"/>
  <c r="GU935" i="68"/>
  <c r="GU936" i="68"/>
  <c r="GU920" i="68"/>
  <c r="GU921" i="68"/>
  <c r="GU924" i="68"/>
  <c r="BG920" i="68"/>
  <c r="BO926" i="68"/>
  <c r="EJ927" i="68" s="1"/>
  <c r="EJ958" i="68" s="1"/>
  <c r="CQ923" i="68"/>
  <c r="CQ925" i="68"/>
  <c r="CQ926" i="68"/>
  <c r="FL927" i="68" s="1"/>
  <c r="FL958" i="68" s="1"/>
  <c r="CQ924" i="68"/>
  <c r="CQ922" i="68"/>
  <c r="CQ927" i="68"/>
  <c r="EH938" i="68"/>
  <c r="EH939" i="68"/>
  <c r="EH935" i="68"/>
  <c r="EH936" i="68"/>
  <c r="EH937" i="68"/>
  <c r="EH932" i="68"/>
  <c r="EH951" i="68" s="1"/>
  <c r="EH933" i="68"/>
  <c r="EH952" i="68" s="1"/>
  <c r="GT952" i="68" s="1"/>
  <c r="EH934" i="68"/>
  <c r="EH953" i="68" s="1"/>
  <c r="GX932" i="68"/>
  <c r="GX955" i="68"/>
  <c r="BU923" i="68"/>
  <c r="BU924" i="68"/>
  <c r="EP925" i="68" s="1"/>
  <c r="BU925" i="68"/>
  <c r="BU926" i="68"/>
  <c r="EP927" i="68" s="1"/>
  <c r="EP958" i="68" s="1"/>
  <c r="BU927" i="68"/>
  <c r="BU922" i="68"/>
  <c r="AZ925" i="68"/>
  <c r="DU926" i="68" s="1"/>
  <c r="DU957" i="68" s="1"/>
  <c r="AZ926" i="68"/>
  <c r="AZ927" i="68"/>
  <c r="AZ924" i="68"/>
  <c r="AZ923" i="68"/>
  <c r="AZ920" i="68"/>
  <c r="AZ922" i="68"/>
  <c r="DU923" i="68" s="1"/>
  <c r="AC915" i="68"/>
  <c r="AB915" i="68"/>
  <c r="AA915" i="68"/>
  <c r="Z915" i="68"/>
  <c r="Y915" i="68"/>
  <c r="BR915" i="68" s="1"/>
  <c r="W915" i="68"/>
  <c r="AY915" i="68" s="1"/>
  <c r="AH915" i="68"/>
  <c r="AG915" i="68"/>
  <c r="AF915" i="68"/>
  <c r="AE915" i="68"/>
  <c r="AD915" i="68"/>
  <c r="CC924" i="68"/>
  <c r="EX925" i="68" s="1"/>
  <c r="EX956" i="68" s="1"/>
  <c r="GK938" i="68"/>
  <c r="GK957" i="68" s="1"/>
  <c r="GK937" i="68"/>
  <c r="GK956" i="68" s="1"/>
  <c r="GK932" i="68"/>
  <c r="GK951" i="68" s="1"/>
  <c r="GK934" i="68"/>
  <c r="GK953" i="68" s="1"/>
  <c r="GK939" i="68"/>
  <c r="GK958" i="68" s="1"/>
  <c r="GK935" i="68"/>
  <c r="GK954" i="68" s="1"/>
  <c r="GK936" i="68"/>
  <c r="GK955" i="68" s="1"/>
  <c r="GK933" i="68"/>
  <c r="GK952" i="68" s="1"/>
  <c r="FX939" i="68"/>
  <c r="FX933" i="68"/>
  <c r="FX952" i="68" s="1"/>
  <c r="FX934" i="68"/>
  <c r="FX953" i="68" s="1"/>
  <c r="FX935" i="68"/>
  <c r="FX954" i="68" s="1"/>
  <c r="FX936" i="68"/>
  <c r="FX955" i="68" s="1"/>
  <c r="FX938" i="68"/>
  <c r="FX957" i="68" s="1"/>
  <c r="FX937" i="68"/>
  <c r="FX956" i="68" s="1"/>
  <c r="FX932" i="68"/>
  <c r="FX951" i="68" s="1"/>
  <c r="DB924" i="68"/>
  <c r="DB925" i="68"/>
  <c r="DB926" i="68"/>
  <c r="DB923" i="68"/>
  <c r="DB922" i="68"/>
  <c r="DB927" i="68"/>
  <c r="EW939" i="68"/>
  <c r="EW937" i="68"/>
  <c r="EW938" i="68"/>
  <c r="EW932" i="68"/>
  <c r="EW951" i="68" s="1"/>
  <c r="EW933" i="68"/>
  <c r="EW952" i="68" s="1"/>
  <c r="EW934" i="68"/>
  <c r="EW953" i="68" s="1"/>
  <c r="EW935" i="68"/>
  <c r="EW954" i="68" s="1"/>
  <c r="EW936" i="68"/>
  <c r="DF924" i="68"/>
  <c r="DF925" i="68"/>
  <c r="DF926" i="68"/>
  <c r="GA927" i="68" s="1"/>
  <c r="GA958" i="68" s="1"/>
  <c r="DF927" i="68"/>
  <c r="DF922" i="68"/>
  <c r="DF923" i="68"/>
  <c r="BI923" i="68"/>
  <c r="BI924" i="68"/>
  <c r="ED925" i="68" s="1"/>
  <c r="ED956" i="68" s="1"/>
  <c r="BI925" i="68"/>
  <c r="ED926" i="68" s="1"/>
  <c r="ED957" i="68" s="1"/>
  <c r="BI926" i="68"/>
  <c r="BI927" i="68"/>
  <c r="BI922" i="68"/>
  <c r="ED923" i="68" s="1"/>
  <c r="ED954" i="68" s="1"/>
  <c r="BI920" i="68"/>
  <c r="CB923" i="68"/>
  <c r="CA926" i="68"/>
  <c r="EV927" i="68" s="1"/>
  <c r="EV958" i="68" s="1"/>
  <c r="CA927" i="68"/>
  <c r="CA923" i="68"/>
  <c r="EV924" i="68" s="1"/>
  <c r="EV955" i="68" s="1"/>
  <c r="CA925" i="68"/>
  <c r="CA922" i="68"/>
  <c r="CA924" i="68"/>
  <c r="EV925" i="68" s="1"/>
  <c r="EV956" i="68" s="1"/>
  <c r="GV958" i="68"/>
  <c r="GV955" i="68"/>
  <c r="GV954" i="68"/>
  <c r="GV939" i="68"/>
  <c r="GV937" i="68"/>
  <c r="GV934" i="68"/>
  <c r="GV938" i="68"/>
  <c r="GV935" i="68"/>
  <c r="GV936" i="68"/>
  <c r="GV927" i="68"/>
  <c r="GV924" i="68"/>
  <c r="GV920" i="68"/>
  <c r="GV921" i="68"/>
  <c r="GE937" i="68"/>
  <c r="GE956" i="68" s="1"/>
  <c r="GE938" i="68"/>
  <c r="GE957" i="68" s="1"/>
  <c r="GE939" i="68"/>
  <c r="GE958" i="68" s="1"/>
  <c r="GE936" i="68"/>
  <c r="GE955" i="68" s="1"/>
  <c r="GE932" i="68"/>
  <c r="GE951" i="68" s="1"/>
  <c r="GE933" i="68"/>
  <c r="GE952" i="68" s="1"/>
  <c r="GE935" i="68"/>
  <c r="GE954" i="68" s="1"/>
  <c r="GE934" i="68"/>
  <c r="GE953" i="68" s="1"/>
  <c r="BG924" i="68"/>
  <c r="EB925" i="68" s="1"/>
  <c r="EB956" i="68" s="1"/>
  <c r="BS926" i="68"/>
  <c r="EN926" i="68" s="1"/>
  <c r="EN957" i="68" s="1"/>
  <c r="BP923" i="68"/>
  <c r="EK924" i="68" s="1"/>
  <c r="EK955" i="68" s="1"/>
  <c r="BN926" i="68"/>
  <c r="EI927" i="68" s="1"/>
  <c r="BN927" i="68"/>
  <c r="BN923" i="68"/>
  <c r="BN920" i="68"/>
  <c r="BN924" i="68"/>
  <c r="BN925" i="68"/>
  <c r="BN922" i="68"/>
  <c r="EI923" i="68" s="1"/>
  <c r="EI954" i="68" s="1"/>
  <c r="BG926" i="68"/>
  <c r="EB927" i="68" s="1"/>
  <c r="FB939" i="68"/>
  <c r="FB932" i="68"/>
  <c r="FB951" i="68" s="1"/>
  <c r="FB933" i="68"/>
  <c r="FB952" i="68" s="1"/>
  <c r="FB934" i="68"/>
  <c r="FB953" i="68" s="1"/>
  <c r="FB935" i="68"/>
  <c r="FB954" i="68" s="1"/>
  <c r="FB936" i="68"/>
  <c r="FB955" i="68" s="1"/>
  <c r="FB937" i="68"/>
  <c r="FB938" i="68"/>
  <c r="EP932" i="68"/>
  <c r="EP951" i="68" s="1"/>
  <c r="EP933" i="68"/>
  <c r="EP952" i="68" s="1"/>
  <c r="EP934" i="68"/>
  <c r="EP953" i="68" s="1"/>
  <c r="EP938" i="68"/>
  <c r="EP935" i="68"/>
  <c r="EP954" i="68" s="1"/>
  <c r="EP936" i="68"/>
  <c r="EP937" i="68"/>
  <c r="EP939" i="68"/>
  <c r="DH925" i="68"/>
  <c r="DH926" i="68"/>
  <c r="DH927" i="68"/>
  <c r="DH923" i="68"/>
  <c r="DH924" i="68"/>
  <c r="DH922" i="68"/>
  <c r="EE932" i="68"/>
  <c r="EE951" i="68" s="1"/>
  <c r="EE933" i="68"/>
  <c r="EE952" i="68" s="1"/>
  <c r="EE939" i="68"/>
  <c r="EE934" i="68"/>
  <c r="EE953" i="68" s="1"/>
  <c r="EE935" i="68"/>
  <c r="EE936" i="68"/>
  <c r="EE937" i="68"/>
  <c r="EE938" i="68"/>
  <c r="AX842" i="68"/>
  <c r="BJ836" i="68"/>
  <c r="FZ856" i="68"/>
  <c r="FZ875" i="68" s="1"/>
  <c r="FZ857" i="68"/>
  <c r="FZ876" i="68" s="1"/>
  <c r="FZ860" i="68"/>
  <c r="FZ859" i="68"/>
  <c r="FZ878" i="68" s="1"/>
  <c r="FZ858" i="68"/>
  <c r="FZ877" i="68" s="1"/>
  <c r="FZ855" i="68"/>
  <c r="FZ874" i="68" s="1"/>
  <c r="FZ853" i="68"/>
  <c r="FZ872" i="68" s="1"/>
  <c r="FZ854" i="68"/>
  <c r="FZ873" i="68" s="1"/>
  <c r="GU854" i="68"/>
  <c r="GU842" i="68"/>
  <c r="GU845" i="68"/>
  <c r="GU841" i="68"/>
  <c r="FA855" i="68"/>
  <c r="FA874" i="68" s="1"/>
  <c r="FA859" i="68"/>
  <c r="FA856" i="68"/>
  <c r="FA875" i="68" s="1"/>
  <c r="FA857" i="68"/>
  <c r="FA876" i="68" s="1"/>
  <c r="FA858" i="68"/>
  <c r="FA853" i="68"/>
  <c r="FA872" i="68" s="1"/>
  <c r="FA854" i="68"/>
  <c r="FA873" i="68" s="1"/>
  <c r="FA860" i="68"/>
  <c r="BO847" i="68"/>
  <c r="BO848" i="68"/>
  <c r="BO846" i="68"/>
  <c r="BO843" i="68"/>
  <c r="EJ844" i="68" s="1"/>
  <c r="BO844" i="68"/>
  <c r="EJ845" i="68" s="1"/>
  <c r="BO845" i="68"/>
  <c r="EJ846" i="68" s="1"/>
  <c r="DZ859" i="68"/>
  <c r="DZ854" i="68"/>
  <c r="DZ873" i="68" s="1"/>
  <c r="DZ855" i="68"/>
  <c r="DZ856" i="68"/>
  <c r="DZ857" i="68"/>
  <c r="DZ860" i="68"/>
  <c r="DZ858" i="68"/>
  <c r="DZ853" i="68"/>
  <c r="DZ872" i="68" s="1"/>
  <c r="DY860" i="68"/>
  <c r="DY859" i="68"/>
  <c r="DY854" i="68"/>
  <c r="DY873" i="68" s="1"/>
  <c r="DY855" i="68"/>
  <c r="DY857" i="68"/>
  <c r="DY856" i="68"/>
  <c r="DY858" i="68"/>
  <c r="DY853" i="68"/>
  <c r="DY872" i="68" s="1"/>
  <c r="CQ846" i="68"/>
  <c r="FL847" i="68" s="1"/>
  <c r="CQ844" i="68"/>
  <c r="CQ847" i="68"/>
  <c r="FL848" i="68" s="1"/>
  <c r="CQ845" i="68"/>
  <c r="CQ848" i="68"/>
  <c r="CQ843" i="68"/>
  <c r="EH860" i="68"/>
  <c r="EH858" i="68"/>
  <c r="EH857" i="68"/>
  <c r="EH856" i="68"/>
  <c r="EH859" i="68"/>
  <c r="EH854" i="68"/>
  <c r="EH873" i="68" s="1"/>
  <c r="EH853" i="68"/>
  <c r="EH872" i="68" s="1"/>
  <c r="EH855" i="68"/>
  <c r="EH874" i="68" s="1"/>
  <c r="FE858" i="68"/>
  <c r="FE857" i="68"/>
  <c r="FE876" i="68" s="1"/>
  <c r="FE855" i="68"/>
  <c r="FE874" i="68" s="1"/>
  <c r="FE853" i="68"/>
  <c r="FE872" i="68" s="1"/>
  <c r="FE856" i="68"/>
  <c r="FE875" i="68" s="1"/>
  <c r="FE854" i="68"/>
  <c r="FE873" i="68" s="1"/>
  <c r="FE859" i="68"/>
  <c r="FE860" i="68"/>
  <c r="BR848" i="68"/>
  <c r="CD848" i="68"/>
  <c r="CD846" i="68"/>
  <c r="CD843" i="68"/>
  <c r="CD844" i="68"/>
  <c r="CD845" i="68"/>
  <c r="EY846" i="68" s="1"/>
  <c r="CD847" i="68"/>
  <c r="EY848" i="68" s="1"/>
  <c r="FS858" i="68"/>
  <c r="FS877" i="68" s="1"/>
  <c r="FS859" i="68"/>
  <c r="FS878" i="68" s="1"/>
  <c r="FS855" i="68"/>
  <c r="FS874" i="68" s="1"/>
  <c r="FS857" i="68"/>
  <c r="FS876" i="68" s="1"/>
  <c r="FS856" i="68"/>
  <c r="FS875" i="68" s="1"/>
  <c r="FS860" i="68"/>
  <c r="FS854" i="68"/>
  <c r="FS873" i="68" s="1"/>
  <c r="FS853" i="68"/>
  <c r="FS872" i="68" s="1"/>
  <c r="FZ879" i="68"/>
  <c r="GO841" i="68"/>
  <c r="DM848" i="68"/>
  <c r="DM843" i="68"/>
  <c r="DM847" i="68"/>
  <c r="DM844" i="68"/>
  <c r="DM845" i="68"/>
  <c r="DM846" i="68"/>
  <c r="GP842" i="68"/>
  <c r="BC847" i="68"/>
  <c r="BC848" i="68"/>
  <c r="BC843" i="68"/>
  <c r="DX844" i="68" s="1"/>
  <c r="BC844" i="68"/>
  <c r="BC846" i="68"/>
  <c r="DX847" i="68" s="1"/>
  <c r="BC841" i="68"/>
  <c r="BC842" i="68"/>
  <c r="DX843" i="68" s="1"/>
  <c r="BC845" i="68"/>
  <c r="DX846" i="68" s="1"/>
  <c r="GV860" i="68"/>
  <c r="GV842" i="68"/>
  <c r="GV841" i="68"/>
  <c r="BX847" i="68"/>
  <c r="ES848" i="68" s="1"/>
  <c r="ES879" i="68" s="1"/>
  <c r="BX848" i="68"/>
  <c r="BX846" i="68"/>
  <c r="BX844" i="68"/>
  <c r="BX845" i="68"/>
  <c r="ES846" i="68" s="1"/>
  <c r="BX843" i="68"/>
  <c r="FP858" i="68"/>
  <c r="FP877" i="68" s="1"/>
  <c r="FP860" i="68"/>
  <c r="FP856" i="68"/>
  <c r="FP875" i="68" s="1"/>
  <c r="FP853" i="68"/>
  <c r="FP872" i="68" s="1"/>
  <c r="FP859" i="68"/>
  <c r="FP857" i="68"/>
  <c r="FP876" i="68" s="1"/>
  <c r="FP854" i="68"/>
  <c r="FP873" i="68" s="1"/>
  <c r="FP855" i="68"/>
  <c r="FP874" i="68" s="1"/>
  <c r="CH845" i="68"/>
  <c r="CH846" i="68"/>
  <c r="CH848" i="68"/>
  <c r="CH843" i="68"/>
  <c r="CH847" i="68"/>
  <c r="FC848" i="68" s="1"/>
  <c r="CH844" i="68"/>
  <c r="CS847" i="68"/>
  <c r="FN848" i="68" s="1"/>
  <c r="FN879" i="68" s="1"/>
  <c r="CS845" i="68"/>
  <c r="CS848" i="68"/>
  <c r="CS846" i="68"/>
  <c r="CS844" i="68"/>
  <c r="CS843" i="68"/>
  <c r="GH853" i="68"/>
  <c r="GH872" i="68" s="1"/>
  <c r="GH854" i="68"/>
  <c r="GH873" i="68" s="1"/>
  <c r="GH855" i="68"/>
  <c r="GH874" i="68" s="1"/>
  <c r="GH856" i="68"/>
  <c r="GH875" i="68" s="1"/>
  <c r="GH857" i="68"/>
  <c r="GH876" i="68" s="1"/>
  <c r="GH860" i="68"/>
  <c r="GH879" i="68" s="1"/>
  <c r="GH858" i="68"/>
  <c r="GH877" i="68" s="1"/>
  <c r="GH859" i="68"/>
  <c r="GH878" i="68" s="1"/>
  <c r="GG860" i="68"/>
  <c r="GG879" i="68" s="1"/>
  <c r="GG853" i="68"/>
  <c r="GG872" i="68" s="1"/>
  <c r="GG854" i="68"/>
  <c r="GG873" i="68" s="1"/>
  <c r="GG855" i="68"/>
  <c r="GG874" i="68" s="1"/>
  <c r="GG859" i="68"/>
  <c r="GG878" i="68" s="1"/>
  <c r="GG856" i="68"/>
  <c r="GG875" i="68" s="1"/>
  <c r="GG858" i="68"/>
  <c r="GG877" i="68" s="1"/>
  <c r="GG857" i="68"/>
  <c r="GG876" i="68" s="1"/>
  <c r="EN847" i="68"/>
  <c r="EN878" i="68" s="1"/>
  <c r="GY859" i="68"/>
  <c r="GY841" i="68"/>
  <c r="GY842" i="68"/>
  <c r="CT847" i="68"/>
  <c r="CT845" i="68"/>
  <c r="CT848" i="68"/>
  <c r="CT846" i="68"/>
  <c r="FO847" i="68" s="1"/>
  <c r="CT844" i="68"/>
  <c r="CT843" i="68"/>
  <c r="FO859" i="68"/>
  <c r="FO857" i="68"/>
  <c r="FO876" i="68" s="1"/>
  <c r="FO858" i="68"/>
  <c r="FO877" i="68" s="1"/>
  <c r="FO855" i="68"/>
  <c r="FO874" i="68" s="1"/>
  <c r="FO853" i="68"/>
  <c r="FO872" i="68" s="1"/>
  <c r="FO860" i="68"/>
  <c r="FO856" i="68"/>
  <c r="FO875" i="68" s="1"/>
  <c r="FO854" i="68"/>
  <c r="FO873" i="68" s="1"/>
  <c r="BA846" i="68"/>
  <c r="BA847" i="68"/>
  <c r="DV848" i="68" s="1"/>
  <c r="BA848" i="68"/>
  <c r="BA845" i="68"/>
  <c r="DV846" i="68" s="1"/>
  <c r="BA844" i="68"/>
  <c r="DV845" i="68" s="1"/>
  <c r="BA843" i="68"/>
  <c r="DV844" i="68" s="1"/>
  <c r="BA842" i="68"/>
  <c r="BA841" i="68"/>
  <c r="CF844" i="68"/>
  <c r="CF845" i="68"/>
  <c r="FA846" i="68" s="1"/>
  <c r="FA877" i="68" s="1"/>
  <c r="CF847" i="68"/>
  <c r="CF843" i="68"/>
  <c r="CF846" i="68"/>
  <c r="CF848" i="68"/>
  <c r="CP848" i="68"/>
  <c r="CP843" i="68"/>
  <c r="CP846" i="68"/>
  <c r="FK847" i="68" s="1"/>
  <c r="CP844" i="68"/>
  <c r="CP847" i="68"/>
  <c r="CP845" i="68"/>
  <c r="FU860" i="68"/>
  <c r="FU854" i="68"/>
  <c r="FU873" i="68" s="1"/>
  <c r="FU855" i="68"/>
  <c r="FU874" i="68" s="1"/>
  <c r="FU858" i="68"/>
  <c r="FU877" i="68" s="1"/>
  <c r="FU857" i="68"/>
  <c r="FU876" i="68" s="1"/>
  <c r="FU856" i="68"/>
  <c r="FU875" i="68" s="1"/>
  <c r="FU859" i="68"/>
  <c r="FU878" i="68" s="1"/>
  <c r="FU853" i="68"/>
  <c r="FU872" i="68" s="1"/>
  <c r="DP847" i="68"/>
  <c r="DP844" i="68"/>
  <c r="DP845" i="68"/>
  <c r="DP846" i="68"/>
  <c r="DP848" i="68"/>
  <c r="DP843" i="68"/>
  <c r="CB847" i="68"/>
  <c r="CB848" i="68"/>
  <c r="CB846" i="68"/>
  <c r="EW847" i="68" s="1"/>
  <c r="CB843" i="68"/>
  <c r="CB844" i="68"/>
  <c r="CB845" i="68"/>
  <c r="DA848" i="68"/>
  <c r="DA843" i="68"/>
  <c r="DA844" i="68"/>
  <c r="DA846" i="68"/>
  <c r="DA845" i="68"/>
  <c r="DA847" i="68"/>
  <c r="FV848" i="68" s="1"/>
  <c r="EI860" i="68"/>
  <c r="EI859" i="68"/>
  <c r="EI858" i="68"/>
  <c r="EI854" i="68"/>
  <c r="EI873" i="68" s="1"/>
  <c r="EI856" i="68"/>
  <c r="EI855" i="68"/>
  <c r="EI874" i="68" s="1"/>
  <c r="EI857" i="68"/>
  <c r="EI853" i="68"/>
  <c r="EI872" i="68" s="1"/>
  <c r="GT842" i="68"/>
  <c r="GT841" i="68"/>
  <c r="CG845" i="68"/>
  <c r="FB846" i="68" s="1"/>
  <c r="CG847" i="68"/>
  <c r="FB848" i="68" s="1"/>
  <c r="CG846" i="68"/>
  <c r="CG843" i="68"/>
  <c r="CG848" i="68"/>
  <c r="CG844" i="68"/>
  <c r="FX854" i="68"/>
  <c r="FX873" i="68" s="1"/>
  <c r="FX855" i="68"/>
  <c r="FX874" i="68" s="1"/>
  <c r="FX856" i="68"/>
  <c r="FX875" i="68" s="1"/>
  <c r="FX857" i="68"/>
  <c r="FX876" i="68" s="1"/>
  <c r="FX860" i="68"/>
  <c r="FX859" i="68"/>
  <c r="FX878" i="68" s="1"/>
  <c r="FX858" i="68"/>
  <c r="FX877" i="68" s="1"/>
  <c r="FX853" i="68"/>
  <c r="FX872" i="68" s="1"/>
  <c r="DX859" i="68"/>
  <c r="DX860" i="68"/>
  <c r="DX854" i="68"/>
  <c r="DX873" i="68" s="1"/>
  <c r="DX855" i="68"/>
  <c r="DX857" i="68"/>
  <c r="DX856" i="68"/>
  <c r="DX853" i="68"/>
  <c r="DX872" i="68" s="1"/>
  <c r="DX858" i="68"/>
  <c r="GA857" i="68"/>
  <c r="GA876" i="68" s="1"/>
  <c r="GA860" i="68"/>
  <c r="GA859" i="68"/>
  <c r="GA878" i="68" s="1"/>
  <c r="GA858" i="68"/>
  <c r="GA877" i="68" s="1"/>
  <c r="GA855" i="68"/>
  <c r="GA874" i="68" s="1"/>
  <c r="GA856" i="68"/>
  <c r="GA875" i="68" s="1"/>
  <c r="GA853" i="68"/>
  <c r="GA872" i="68" s="1"/>
  <c r="GA854" i="68"/>
  <c r="GA873" i="68" s="1"/>
  <c r="DI846" i="68"/>
  <c r="DI847" i="68"/>
  <c r="DI845" i="68"/>
  <c r="DI848" i="68"/>
  <c r="DI844" i="68"/>
  <c r="DI843" i="68"/>
  <c r="BT844" i="68"/>
  <c r="BT845" i="68"/>
  <c r="EO846" i="68" s="1"/>
  <c r="BT847" i="68"/>
  <c r="BT848" i="68"/>
  <c r="BT846" i="68"/>
  <c r="EO847" i="68" s="1"/>
  <c r="BT843" i="68"/>
  <c r="FI860" i="68"/>
  <c r="FI854" i="68"/>
  <c r="FI873" i="68" s="1"/>
  <c r="FI855" i="68"/>
  <c r="FI874" i="68" s="1"/>
  <c r="FI858" i="68"/>
  <c r="FI877" i="68" s="1"/>
  <c r="FI859" i="68"/>
  <c r="FI857" i="68"/>
  <c r="FI876" i="68" s="1"/>
  <c r="FI853" i="68"/>
  <c r="FI872" i="68" s="1"/>
  <c r="FI856" i="68"/>
  <c r="FI875" i="68" s="1"/>
  <c r="GE858" i="68"/>
  <c r="GE877" i="68" s="1"/>
  <c r="GE853" i="68"/>
  <c r="GE872" i="68" s="1"/>
  <c r="GE854" i="68"/>
  <c r="GE873" i="68" s="1"/>
  <c r="GE859" i="68"/>
  <c r="GE878" i="68" s="1"/>
  <c r="GE860" i="68"/>
  <c r="GE879" i="68" s="1"/>
  <c r="GE857" i="68"/>
  <c r="GE876" i="68" s="1"/>
  <c r="GE856" i="68"/>
  <c r="GE875" i="68" s="1"/>
  <c r="GE855" i="68"/>
  <c r="GE874" i="68" s="1"/>
  <c r="FK854" i="68"/>
  <c r="FK873" i="68" s="1"/>
  <c r="FK855" i="68"/>
  <c r="FK874" i="68" s="1"/>
  <c r="FK860" i="68"/>
  <c r="FK856" i="68"/>
  <c r="FK875" i="68" s="1"/>
  <c r="FK859" i="68"/>
  <c r="FK857" i="68"/>
  <c r="FK876" i="68" s="1"/>
  <c r="FK858" i="68"/>
  <c r="FK877" i="68" s="1"/>
  <c r="FK853" i="68"/>
  <c r="FK872" i="68" s="1"/>
  <c r="CA847" i="68"/>
  <c r="EV848" i="68" s="1"/>
  <c r="CA848" i="68"/>
  <c r="CA846" i="68"/>
  <c r="EV847" i="68" s="1"/>
  <c r="EV878" i="68" s="1"/>
  <c r="CA843" i="68"/>
  <c r="CA844" i="68"/>
  <c r="CA845" i="68"/>
  <c r="DU860" i="68"/>
  <c r="DU857" i="68"/>
  <c r="DU853" i="68"/>
  <c r="DU872" i="68" s="1"/>
  <c r="DU854" i="68"/>
  <c r="DU873" i="68" s="1"/>
  <c r="DU855" i="68"/>
  <c r="DU856" i="68"/>
  <c r="DU859" i="68"/>
  <c r="DU858" i="68"/>
  <c r="GL860" i="68"/>
  <c r="DS877" i="68"/>
  <c r="GO846" i="68"/>
  <c r="GZ846" i="68" s="1"/>
  <c r="GL846" i="68"/>
  <c r="GL879" i="68"/>
  <c r="GO879" i="68"/>
  <c r="GZ879" i="68" s="1"/>
  <c r="CC848" i="68"/>
  <c r="CC847" i="68"/>
  <c r="EX848" i="68" s="1"/>
  <c r="CC846" i="68"/>
  <c r="EX847" i="68" s="1"/>
  <c r="CC843" i="68"/>
  <c r="CC844" i="68"/>
  <c r="CC845" i="68"/>
  <c r="GX855" i="68"/>
  <c r="GX841" i="68"/>
  <c r="GX842" i="68"/>
  <c r="GB860" i="68"/>
  <c r="GB879" i="68" s="1"/>
  <c r="GB859" i="68"/>
  <c r="GB878" i="68" s="1"/>
  <c r="GB858" i="68"/>
  <c r="GB877" i="68" s="1"/>
  <c r="GB856" i="68"/>
  <c r="GB875" i="68" s="1"/>
  <c r="GB857" i="68"/>
  <c r="GB876" i="68" s="1"/>
  <c r="GB855" i="68"/>
  <c r="GB874" i="68" s="1"/>
  <c r="GB853" i="68"/>
  <c r="GB872" i="68" s="1"/>
  <c r="GB854" i="68"/>
  <c r="GB873" i="68" s="1"/>
  <c r="FB859" i="68"/>
  <c r="FB856" i="68"/>
  <c r="FB875" i="68" s="1"/>
  <c r="FB857" i="68"/>
  <c r="FB876" i="68" s="1"/>
  <c r="FB858" i="68"/>
  <c r="FB860" i="68"/>
  <c r="FB855" i="68"/>
  <c r="FB874" i="68" s="1"/>
  <c r="FB853" i="68"/>
  <c r="FB872" i="68" s="1"/>
  <c r="FB854" i="68"/>
  <c r="FB873" i="68" s="1"/>
  <c r="FF860" i="68"/>
  <c r="FF859" i="68"/>
  <c r="FF857" i="68"/>
  <c r="FF876" i="68" s="1"/>
  <c r="FF856" i="68"/>
  <c r="FF875" i="68" s="1"/>
  <c r="FF854" i="68"/>
  <c r="FF873" i="68" s="1"/>
  <c r="FF858" i="68"/>
  <c r="FF853" i="68"/>
  <c r="FF872" i="68" s="1"/>
  <c r="FF855" i="68"/>
  <c r="FF874" i="68" s="1"/>
  <c r="FW854" i="68"/>
  <c r="FW873" i="68" s="1"/>
  <c r="FW855" i="68"/>
  <c r="FW874" i="68" s="1"/>
  <c r="FW856" i="68"/>
  <c r="FW875" i="68" s="1"/>
  <c r="FW857" i="68"/>
  <c r="FW876" i="68" s="1"/>
  <c r="FW860" i="68"/>
  <c r="FW859" i="68"/>
  <c r="FW878" i="68" s="1"/>
  <c r="FW858" i="68"/>
  <c r="FW877" i="68" s="1"/>
  <c r="FW853" i="68"/>
  <c r="FW872" i="68" s="1"/>
  <c r="GL878" i="68"/>
  <c r="GO878" i="68"/>
  <c r="GZ878" i="68" s="1"/>
  <c r="EN846" i="68"/>
  <c r="GF859" i="68"/>
  <c r="GF878" i="68" s="1"/>
  <c r="GF860" i="68"/>
  <c r="GF879" i="68" s="1"/>
  <c r="GF858" i="68"/>
  <c r="GF877" i="68" s="1"/>
  <c r="GF853" i="68"/>
  <c r="GF872" i="68" s="1"/>
  <c r="GF854" i="68"/>
  <c r="GF873" i="68" s="1"/>
  <c r="GF856" i="68"/>
  <c r="GF875" i="68" s="1"/>
  <c r="GF855" i="68"/>
  <c r="GF874" i="68" s="1"/>
  <c r="GF857" i="68"/>
  <c r="GF876" i="68" s="1"/>
  <c r="DF846" i="68"/>
  <c r="DF845" i="68"/>
  <c r="DF847" i="68"/>
  <c r="DF848" i="68"/>
  <c r="DF844" i="68"/>
  <c r="DF843" i="68"/>
  <c r="GK855" i="68"/>
  <c r="GK874" i="68" s="1"/>
  <c r="GK856" i="68"/>
  <c r="GK875" i="68" s="1"/>
  <c r="GK857" i="68"/>
  <c r="GK876" i="68" s="1"/>
  <c r="GK859" i="68"/>
  <c r="GK878" i="68" s="1"/>
  <c r="GK860" i="68"/>
  <c r="GK879" i="68" s="1"/>
  <c r="GK858" i="68"/>
  <c r="GK877" i="68" s="1"/>
  <c r="GK854" i="68"/>
  <c r="GK873" i="68" s="1"/>
  <c r="GK853" i="68"/>
  <c r="GK872" i="68" s="1"/>
  <c r="CJ847" i="68"/>
  <c r="CJ848" i="68"/>
  <c r="CJ846" i="68"/>
  <c r="CJ844" i="68"/>
  <c r="CJ843" i="68"/>
  <c r="CJ845" i="68"/>
  <c r="FE846" i="68" s="1"/>
  <c r="FE877" i="68" s="1"/>
  <c r="EU858" i="68"/>
  <c r="EU860" i="68"/>
  <c r="EU859" i="68"/>
  <c r="EU855" i="68"/>
  <c r="EU874" i="68" s="1"/>
  <c r="EU857" i="68"/>
  <c r="EU856" i="68"/>
  <c r="EU875" i="68" s="1"/>
  <c r="EU853" i="68"/>
  <c r="EU872" i="68" s="1"/>
  <c r="EU854" i="68"/>
  <c r="EU873" i="68" s="1"/>
  <c r="GO875" i="68"/>
  <c r="DV860" i="68"/>
  <c r="DV859" i="68"/>
  <c r="DV858" i="68"/>
  <c r="DV854" i="68"/>
  <c r="DV873" i="68" s="1"/>
  <c r="DV855" i="68"/>
  <c r="DV857" i="68"/>
  <c r="DV856" i="68"/>
  <c r="DV853" i="68"/>
  <c r="DV872" i="68" s="1"/>
  <c r="CX846" i="68"/>
  <c r="CX847" i="68"/>
  <c r="CX848" i="68"/>
  <c r="CX843" i="68"/>
  <c r="CX845" i="68"/>
  <c r="CX844" i="68"/>
  <c r="EY860" i="68"/>
  <c r="EY854" i="68"/>
  <c r="EY873" i="68" s="1"/>
  <c r="EY855" i="68"/>
  <c r="EY874" i="68" s="1"/>
  <c r="EY859" i="68"/>
  <c r="EY856" i="68"/>
  <c r="EY875" i="68" s="1"/>
  <c r="EY857" i="68"/>
  <c r="EY876" i="68" s="1"/>
  <c r="EY853" i="68"/>
  <c r="EY872" i="68" s="1"/>
  <c r="EY858" i="68"/>
  <c r="HL858" i="68"/>
  <c r="GL858" i="68"/>
  <c r="BQ848" i="68"/>
  <c r="BQ843" i="68"/>
  <c r="BQ844" i="68"/>
  <c r="EL845" i="68" s="1"/>
  <c r="BQ845" i="68"/>
  <c r="EL846" i="68" s="1"/>
  <c r="BQ846" i="68"/>
  <c r="EL847" i="68" s="1"/>
  <c r="BQ847" i="68"/>
  <c r="DL847" i="68"/>
  <c r="DL848" i="68"/>
  <c r="DL843" i="68"/>
  <c r="DL844" i="68"/>
  <c r="DL846" i="68"/>
  <c r="DL845" i="68"/>
  <c r="EB843" i="68"/>
  <c r="EV859" i="68"/>
  <c r="EV860" i="68"/>
  <c r="EV854" i="68"/>
  <c r="EV873" i="68" s="1"/>
  <c r="EV855" i="68"/>
  <c r="EV874" i="68" s="1"/>
  <c r="EV857" i="68"/>
  <c r="EV856" i="68"/>
  <c r="EV875" i="68" s="1"/>
  <c r="EV858" i="68"/>
  <c r="EV853" i="68"/>
  <c r="EV872" i="68" s="1"/>
  <c r="ED846" i="68"/>
  <c r="CR846" i="68"/>
  <c r="FM847" i="68" s="1"/>
  <c r="CR844" i="68"/>
  <c r="CR847" i="68"/>
  <c r="CR845" i="68"/>
  <c r="CR848" i="68"/>
  <c r="CR843" i="68"/>
  <c r="EN845" i="68"/>
  <c r="FV853" i="68"/>
  <c r="FV872" i="68" s="1"/>
  <c r="FV854" i="68"/>
  <c r="FV873" i="68" s="1"/>
  <c r="FV855" i="68"/>
  <c r="FV874" i="68" s="1"/>
  <c r="FV856" i="68"/>
  <c r="FV875" i="68" s="1"/>
  <c r="FV860" i="68"/>
  <c r="FV858" i="68"/>
  <c r="FV877" i="68" s="1"/>
  <c r="FV857" i="68"/>
  <c r="FV876" i="68" s="1"/>
  <c r="FV859" i="68"/>
  <c r="FV878" i="68" s="1"/>
  <c r="FQ858" i="68"/>
  <c r="FQ877" i="68" s="1"/>
  <c r="FQ859" i="68"/>
  <c r="FQ857" i="68"/>
  <c r="FQ876" i="68" s="1"/>
  <c r="FQ853" i="68"/>
  <c r="FQ872" i="68" s="1"/>
  <c r="FQ855" i="68"/>
  <c r="FQ874" i="68" s="1"/>
  <c r="FQ860" i="68"/>
  <c r="FQ854" i="68"/>
  <c r="FQ873" i="68" s="1"/>
  <c r="FQ856" i="68"/>
  <c r="FQ875" i="68" s="1"/>
  <c r="AZ835" i="68"/>
  <c r="BO841" i="68" s="1"/>
  <c r="AY841" i="68"/>
  <c r="FY855" i="68"/>
  <c r="FY874" i="68" s="1"/>
  <c r="FY856" i="68"/>
  <c r="FY875" i="68" s="1"/>
  <c r="FY857" i="68"/>
  <c r="FY876" i="68" s="1"/>
  <c r="FY860" i="68"/>
  <c r="FY859" i="68"/>
  <c r="FY878" i="68" s="1"/>
  <c r="FY853" i="68"/>
  <c r="FY872" i="68" s="1"/>
  <c r="FY854" i="68"/>
  <c r="FY873" i="68" s="1"/>
  <c r="FY858" i="68"/>
  <c r="FY877" i="68" s="1"/>
  <c r="CE848" i="68"/>
  <c r="CE844" i="68"/>
  <c r="CE845" i="68"/>
  <c r="CE843" i="68"/>
  <c r="CE847" i="68"/>
  <c r="EZ848" i="68" s="1"/>
  <c r="CE846" i="68"/>
  <c r="EZ847" i="68" s="1"/>
  <c r="GD858" i="68"/>
  <c r="GD877" i="68" s="1"/>
  <c r="GD860" i="68"/>
  <c r="GD879" i="68" s="1"/>
  <c r="GD859" i="68"/>
  <c r="GD878" i="68" s="1"/>
  <c r="GD857" i="68"/>
  <c r="GD876" i="68" s="1"/>
  <c r="GD856" i="68"/>
  <c r="GD875" i="68" s="1"/>
  <c r="GD853" i="68"/>
  <c r="GD872" i="68" s="1"/>
  <c r="GD854" i="68"/>
  <c r="GD873" i="68" s="1"/>
  <c r="GD855" i="68"/>
  <c r="GD874" i="68" s="1"/>
  <c r="GQ858" i="68"/>
  <c r="GQ857" i="68"/>
  <c r="GQ856" i="68"/>
  <c r="GQ842" i="68"/>
  <c r="GQ844" i="68"/>
  <c r="GQ841" i="68"/>
  <c r="BV845" i="68"/>
  <c r="BV847" i="68"/>
  <c r="EQ848" i="68" s="1"/>
  <c r="BV848" i="68"/>
  <c r="BV844" i="68"/>
  <c r="EQ845" i="68" s="1"/>
  <c r="BV843" i="68"/>
  <c r="BV846" i="68"/>
  <c r="EQ847" i="68" s="1"/>
  <c r="EQ878" i="68" s="1"/>
  <c r="DJ846" i="68"/>
  <c r="DJ847" i="68"/>
  <c r="DJ848" i="68"/>
  <c r="DJ843" i="68"/>
  <c r="DJ845" i="68"/>
  <c r="DJ844" i="68"/>
  <c r="BE848" i="68"/>
  <c r="BE843" i="68"/>
  <c r="BE847" i="68"/>
  <c r="DZ848" i="68" s="1"/>
  <c r="DZ879" i="68" s="1"/>
  <c r="BE844" i="68"/>
  <c r="DZ845" i="68" s="1"/>
  <c r="DZ876" i="68" s="1"/>
  <c r="BE845" i="68"/>
  <c r="BE846" i="68"/>
  <c r="BE841" i="68"/>
  <c r="BE842" i="68"/>
  <c r="BD847" i="68"/>
  <c r="BD848" i="68"/>
  <c r="BD843" i="68"/>
  <c r="BD844" i="68"/>
  <c r="BD846" i="68"/>
  <c r="DY847" i="68" s="1"/>
  <c r="DY878" i="68" s="1"/>
  <c r="BD841" i="68"/>
  <c r="BD842" i="68"/>
  <c r="DY843" i="68" s="1"/>
  <c r="DY874" i="68" s="1"/>
  <c r="BD845" i="68"/>
  <c r="DY846" i="68" s="1"/>
  <c r="DY877" i="68" s="1"/>
  <c r="DT858" i="68"/>
  <c r="GP858" i="68" s="1"/>
  <c r="DT860" i="68"/>
  <c r="GP860" i="68" s="1"/>
  <c r="DT856" i="68"/>
  <c r="GP856" i="68" s="1"/>
  <c r="DT853" i="68"/>
  <c r="GV853" i="68" s="1"/>
  <c r="DT854" i="68"/>
  <c r="GV854" i="68" s="1"/>
  <c r="DT859" i="68"/>
  <c r="GP859" i="68" s="1"/>
  <c r="DT857" i="68"/>
  <c r="GP857" i="68" s="1"/>
  <c r="DT855" i="68"/>
  <c r="GP855" i="68" s="1"/>
  <c r="ED856" i="68"/>
  <c r="ED857" i="68"/>
  <c r="ED858" i="68"/>
  <c r="ED859" i="68"/>
  <c r="ED855" i="68"/>
  <c r="ED874" i="68" s="1"/>
  <c r="ED860" i="68"/>
  <c r="ED853" i="68"/>
  <c r="ED872" i="68" s="1"/>
  <c r="ED854" i="68"/>
  <c r="ED873" i="68" s="1"/>
  <c r="AZ836" i="68"/>
  <c r="BO842" i="68" s="1"/>
  <c r="DO844" i="68"/>
  <c r="BG845" i="68"/>
  <c r="EB846" i="68" s="1"/>
  <c r="FL854" i="68"/>
  <c r="FL873" i="68" s="1"/>
  <c r="FL855" i="68"/>
  <c r="FL874" i="68" s="1"/>
  <c r="FL860" i="68"/>
  <c r="FL856" i="68"/>
  <c r="FL875" i="68" s="1"/>
  <c r="FL859" i="68"/>
  <c r="FL857" i="68"/>
  <c r="FL876" i="68" s="1"/>
  <c r="FL858" i="68"/>
  <c r="FL877" i="68" s="1"/>
  <c r="FL853" i="68"/>
  <c r="FL872" i="68" s="1"/>
  <c r="CV847" i="68"/>
  <c r="FQ848" i="68" s="1"/>
  <c r="CV848" i="68"/>
  <c r="CV846" i="68"/>
  <c r="FQ847" i="68" s="1"/>
  <c r="FQ878" i="68" s="1"/>
  <c r="CV844" i="68"/>
  <c r="CV843" i="68"/>
  <c r="CV845" i="68"/>
  <c r="EC855" i="68"/>
  <c r="EC856" i="68"/>
  <c r="EC857" i="68"/>
  <c r="EC858" i="68"/>
  <c r="EC860" i="68"/>
  <c r="EC853" i="68"/>
  <c r="EC872" i="68" s="1"/>
  <c r="EC859" i="68"/>
  <c r="EC854" i="68"/>
  <c r="EC873" i="68" s="1"/>
  <c r="DS842" i="68"/>
  <c r="DN848" i="68"/>
  <c r="DN843" i="68"/>
  <c r="DN847" i="68"/>
  <c r="DN844" i="68"/>
  <c r="DN845" i="68"/>
  <c r="DN846" i="68"/>
  <c r="BR847" i="68"/>
  <c r="FT859" i="68"/>
  <c r="FT878" i="68" s="1"/>
  <c r="FT860" i="68"/>
  <c r="FT854" i="68"/>
  <c r="FT873" i="68" s="1"/>
  <c r="FT858" i="68"/>
  <c r="FT877" i="68" s="1"/>
  <c r="FT855" i="68"/>
  <c r="FT874" i="68" s="1"/>
  <c r="FT857" i="68"/>
  <c r="FT876" i="68" s="1"/>
  <c r="FT856" i="68"/>
  <c r="FT875" i="68" s="1"/>
  <c r="FT853" i="68"/>
  <c r="FT872" i="68" s="1"/>
  <c r="BJ845" i="68"/>
  <c r="BJ846" i="68"/>
  <c r="EE847" i="68" s="1"/>
  <c r="BJ848" i="68"/>
  <c r="BJ847" i="68"/>
  <c r="EE848" i="68" s="1"/>
  <c r="BJ841" i="68"/>
  <c r="BJ843" i="68"/>
  <c r="BJ842" i="68"/>
  <c r="BJ844" i="68"/>
  <c r="EE845" i="68" s="1"/>
  <c r="CZ847" i="68"/>
  <c r="CZ848" i="68"/>
  <c r="CZ843" i="68"/>
  <c r="CZ844" i="68"/>
  <c r="CZ846" i="68"/>
  <c r="CZ845" i="68"/>
  <c r="EN854" i="68"/>
  <c r="EN873" i="68" s="1"/>
  <c r="EN859" i="68"/>
  <c r="EN855" i="68"/>
  <c r="EN874" i="68" s="1"/>
  <c r="EN856" i="68"/>
  <c r="EN875" i="68" s="1"/>
  <c r="EN857" i="68"/>
  <c r="EN858" i="68"/>
  <c r="EN860" i="68"/>
  <c r="EN853" i="68"/>
  <c r="EN872" i="68" s="1"/>
  <c r="AY846" i="68"/>
  <c r="DT847" i="68" s="1"/>
  <c r="GU847" i="68" s="1"/>
  <c r="AY848" i="68"/>
  <c r="AY847" i="68"/>
  <c r="AY845" i="68"/>
  <c r="DT846" i="68" s="1"/>
  <c r="GV846" i="68" s="1"/>
  <c r="AY842" i="68"/>
  <c r="AY844" i="68"/>
  <c r="DT845" i="68" s="1"/>
  <c r="GX845" i="68" s="1"/>
  <c r="AY843" i="68"/>
  <c r="DT844" i="68" s="1"/>
  <c r="GU844" i="68" s="1"/>
  <c r="EP856" i="68"/>
  <c r="EP875" i="68" s="1"/>
  <c r="EP857" i="68"/>
  <c r="EP858" i="68"/>
  <c r="EP860" i="68"/>
  <c r="EP854" i="68"/>
  <c r="EP873" i="68" s="1"/>
  <c r="EP853" i="68"/>
  <c r="EP872" i="68" s="1"/>
  <c r="EP859" i="68"/>
  <c r="EP855" i="68"/>
  <c r="EP874" i="68" s="1"/>
  <c r="CW846" i="68"/>
  <c r="CW847" i="68"/>
  <c r="CW848" i="68"/>
  <c r="CW845" i="68"/>
  <c r="CW844" i="68"/>
  <c r="CW843" i="68"/>
  <c r="FD858" i="68"/>
  <c r="FD860" i="68"/>
  <c r="FD859" i="68"/>
  <c r="FD856" i="68"/>
  <c r="FD875" i="68" s="1"/>
  <c r="FD857" i="68"/>
  <c r="FD876" i="68" s="1"/>
  <c r="FD855" i="68"/>
  <c r="FD874" i="68" s="1"/>
  <c r="FD853" i="68"/>
  <c r="FD872" i="68" s="1"/>
  <c r="FD854" i="68"/>
  <c r="FD873" i="68" s="1"/>
  <c r="EB845" i="68"/>
  <c r="EB876" i="68" s="1"/>
  <c r="EW860" i="68"/>
  <c r="EW854" i="68"/>
  <c r="EW873" i="68" s="1"/>
  <c r="EW855" i="68"/>
  <c r="EW874" i="68" s="1"/>
  <c r="EW859" i="68"/>
  <c r="EW857" i="68"/>
  <c r="EW856" i="68"/>
  <c r="EW875" i="68" s="1"/>
  <c r="EW858" i="68"/>
  <c r="EW853" i="68"/>
  <c r="EW872" i="68" s="1"/>
  <c r="BF848" i="68"/>
  <c r="BF843" i="68"/>
  <c r="BF847" i="68"/>
  <c r="EA848" i="68" s="1"/>
  <c r="BF844" i="68"/>
  <c r="EA845" i="68" s="1"/>
  <c r="EA876" i="68" s="1"/>
  <c r="BF845" i="68"/>
  <c r="BF846" i="68"/>
  <c r="EA847" i="68" s="1"/>
  <c r="BF841" i="68"/>
  <c r="BF842" i="68"/>
  <c r="EA843" i="68" s="1"/>
  <c r="BZ846" i="68"/>
  <c r="BZ847" i="68"/>
  <c r="EU848" i="68" s="1"/>
  <c r="EU879" i="68" s="1"/>
  <c r="BZ848" i="68"/>
  <c r="BZ843" i="68"/>
  <c r="BZ845" i="68"/>
  <c r="EU846" i="68" s="1"/>
  <c r="BZ844" i="68"/>
  <c r="EU845" i="68" s="1"/>
  <c r="EU876" i="68" s="1"/>
  <c r="EK860" i="68"/>
  <c r="EK854" i="68"/>
  <c r="EK873" i="68" s="1"/>
  <c r="EK859" i="68"/>
  <c r="EK855" i="68"/>
  <c r="EK874" i="68" s="1"/>
  <c r="EK858" i="68"/>
  <c r="EK857" i="68"/>
  <c r="EK853" i="68"/>
  <c r="EK872" i="68" s="1"/>
  <c r="EK856" i="68"/>
  <c r="CY847" i="68"/>
  <c r="CY848" i="68"/>
  <c r="CY843" i="68"/>
  <c r="CY844" i="68"/>
  <c r="CY846" i="68"/>
  <c r="CY845" i="68"/>
  <c r="FJ854" i="68"/>
  <c r="FJ873" i="68" s="1"/>
  <c r="FJ855" i="68"/>
  <c r="FJ874" i="68" s="1"/>
  <c r="FJ860" i="68"/>
  <c r="FJ856" i="68"/>
  <c r="FJ875" i="68" s="1"/>
  <c r="FJ859" i="68"/>
  <c r="FJ858" i="68"/>
  <c r="FJ877" i="68" s="1"/>
  <c r="FJ857" i="68"/>
  <c r="FJ876" i="68" s="1"/>
  <c r="FJ853" i="68"/>
  <c r="FJ872" i="68" s="1"/>
  <c r="GP841" i="68"/>
  <c r="CN847" i="68"/>
  <c r="FI848" i="68" s="1"/>
  <c r="FI879" i="68" s="1"/>
  <c r="CN848" i="68"/>
  <c r="CN843" i="68"/>
  <c r="CN846" i="68"/>
  <c r="CN844" i="68"/>
  <c r="CN845" i="68"/>
  <c r="GS858" i="68"/>
  <c r="GS859" i="68"/>
  <c r="GS846" i="68"/>
  <c r="GS860" i="68"/>
  <c r="GS847" i="68"/>
  <c r="GS855" i="68"/>
  <c r="GS856" i="68"/>
  <c r="GS857" i="68"/>
  <c r="GS842" i="68"/>
  <c r="GS845" i="68"/>
  <c r="GS844" i="68"/>
  <c r="GS841" i="68"/>
  <c r="GO872" i="68"/>
  <c r="FR858" i="68"/>
  <c r="FR877" i="68" s="1"/>
  <c r="FR860" i="68"/>
  <c r="FR855" i="68"/>
  <c r="FR874" i="68" s="1"/>
  <c r="FR857" i="68"/>
  <c r="FR876" i="68" s="1"/>
  <c r="FR856" i="68"/>
  <c r="FR875" i="68" s="1"/>
  <c r="FR854" i="68"/>
  <c r="FR873" i="68" s="1"/>
  <c r="FR853" i="68"/>
  <c r="FR872" i="68" s="1"/>
  <c r="FR859" i="68"/>
  <c r="FR878" i="68" s="1"/>
  <c r="CK846" i="68"/>
  <c r="CK847" i="68"/>
  <c r="FF848" i="68" s="1"/>
  <c r="FF879" i="68" s="1"/>
  <c r="CK845" i="68"/>
  <c r="FF846" i="68" s="1"/>
  <c r="FF877" i="68" s="1"/>
  <c r="CK844" i="68"/>
  <c r="CK848" i="68"/>
  <c r="CK843" i="68"/>
  <c r="DG847" i="68"/>
  <c r="DG848" i="68"/>
  <c r="DG846" i="68"/>
  <c r="DG845" i="68"/>
  <c r="DG844" i="68"/>
  <c r="DG843" i="68"/>
  <c r="EL860" i="68"/>
  <c r="EL854" i="68"/>
  <c r="EL873" i="68" s="1"/>
  <c r="EL859" i="68"/>
  <c r="EL855" i="68"/>
  <c r="EL874" i="68" s="1"/>
  <c r="EL856" i="68"/>
  <c r="EL858" i="68"/>
  <c r="EL857" i="68"/>
  <c r="EL853" i="68"/>
  <c r="EL872" i="68" s="1"/>
  <c r="FN860" i="68"/>
  <c r="FN856" i="68"/>
  <c r="FN875" i="68" s="1"/>
  <c r="FN859" i="68"/>
  <c r="FN857" i="68"/>
  <c r="FN876" i="68" s="1"/>
  <c r="FN858" i="68"/>
  <c r="FN877" i="68" s="1"/>
  <c r="FN854" i="68"/>
  <c r="FN873" i="68" s="1"/>
  <c r="FN853" i="68"/>
  <c r="FN872" i="68" s="1"/>
  <c r="FN855" i="68"/>
  <c r="FN874" i="68" s="1"/>
  <c r="DC847" i="68"/>
  <c r="FX848" i="68" s="1"/>
  <c r="FX879" i="68" s="1"/>
  <c r="BG847" i="68"/>
  <c r="EB847" i="68" s="1"/>
  <c r="EB878" i="68" s="1"/>
  <c r="BU845" i="68"/>
  <c r="EP846" i="68" s="1"/>
  <c r="BU847" i="68"/>
  <c r="BU848" i="68"/>
  <c r="BU844" i="68"/>
  <c r="EP845" i="68" s="1"/>
  <c r="EP876" i="68" s="1"/>
  <c r="BU843" i="68"/>
  <c r="BU846" i="68"/>
  <c r="EP847" i="68" s="1"/>
  <c r="EP878" i="68" s="1"/>
  <c r="EZ860" i="68"/>
  <c r="EZ854" i="68"/>
  <c r="EZ873" i="68" s="1"/>
  <c r="EZ855" i="68"/>
  <c r="EZ874" i="68" s="1"/>
  <c r="EZ859" i="68"/>
  <c r="EZ856" i="68"/>
  <c r="EZ875" i="68" s="1"/>
  <c r="EZ857" i="68"/>
  <c r="EZ876" i="68" s="1"/>
  <c r="EZ858" i="68"/>
  <c r="EZ853" i="68"/>
  <c r="EZ872" i="68" s="1"/>
  <c r="BL847" i="68"/>
  <c r="EG848" i="68" s="1"/>
  <c r="EG879" i="68" s="1"/>
  <c r="BL848" i="68"/>
  <c r="BL846" i="68"/>
  <c r="EG847" i="68" s="1"/>
  <c r="EG878" i="68" s="1"/>
  <c r="BL843" i="68"/>
  <c r="BL842" i="68"/>
  <c r="BL845" i="68"/>
  <c r="BL844" i="68"/>
  <c r="EG845" i="68" s="1"/>
  <c r="EG876" i="68" s="1"/>
  <c r="BL841" i="68"/>
  <c r="EG860" i="68"/>
  <c r="EG857" i="68"/>
  <c r="EG855" i="68"/>
  <c r="EG874" i="68" s="1"/>
  <c r="EG853" i="68"/>
  <c r="EG872" i="68" s="1"/>
  <c r="EG856" i="68"/>
  <c r="EG858" i="68"/>
  <c r="EG859" i="68"/>
  <c r="EG854" i="68"/>
  <c r="EG873" i="68" s="1"/>
  <c r="ER858" i="68"/>
  <c r="ER860" i="68"/>
  <c r="ER856" i="68"/>
  <c r="ER875" i="68" s="1"/>
  <c r="ER854" i="68"/>
  <c r="ER873" i="68" s="1"/>
  <c r="ER853" i="68"/>
  <c r="ER872" i="68" s="1"/>
  <c r="ER859" i="68"/>
  <c r="ER855" i="68"/>
  <c r="ER874" i="68" s="1"/>
  <c r="ER857" i="68"/>
  <c r="HK856" i="68"/>
  <c r="HJ856" i="68"/>
  <c r="HI856" i="68"/>
  <c r="HC856" i="68"/>
  <c r="HE856" i="68"/>
  <c r="HD856" i="68"/>
  <c r="HB856" i="68"/>
  <c r="GL875" i="68" s="1"/>
  <c r="HG856" i="68"/>
  <c r="HF856" i="68"/>
  <c r="HH856" i="68"/>
  <c r="FH859" i="68"/>
  <c r="FH860" i="68"/>
  <c r="FH854" i="68"/>
  <c r="FH873" i="68" s="1"/>
  <c r="FH858" i="68"/>
  <c r="FH877" i="68" s="1"/>
  <c r="FH855" i="68"/>
  <c r="FH874" i="68" s="1"/>
  <c r="FH857" i="68"/>
  <c r="FH876" i="68" s="1"/>
  <c r="FH856" i="68"/>
  <c r="FH875" i="68" s="1"/>
  <c r="FH853" i="68"/>
  <c r="FH872" i="68" s="1"/>
  <c r="BY846" i="68"/>
  <c r="ET847" i="68" s="1"/>
  <c r="BY847" i="68"/>
  <c r="ET848" i="68" s="1"/>
  <c r="BY848" i="68"/>
  <c r="BY845" i="68"/>
  <c r="BY844" i="68"/>
  <c r="ET845" i="68" s="1"/>
  <c r="BY843" i="68"/>
  <c r="CU848" i="68"/>
  <c r="CU846" i="68"/>
  <c r="CU847" i="68"/>
  <c r="CU844" i="68"/>
  <c r="CU843" i="68"/>
  <c r="CU845" i="68"/>
  <c r="ET860" i="68"/>
  <c r="ET858" i="68"/>
  <c r="ET859" i="68"/>
  <c r="ET855" i="68"/>
  <c r="ET874" i="68" s="1"/>
  <c r="ET857" i="68"/>
  <c r="ET856" i="68"/>
  <c r="ET875" i="68" s="1"/>
  <c r="ET853" i="68"/>
  <c r="ET872" i="68" s="1"/>
  <c r="ET854" i="68"/>
  <c r="ET873" i="68" s="1"/>
  <c r="FM855" i="68"/>
  <c r="FM874" i="68" s="1"/>
  <c r="FM860" i="68"/>
  <c r="FM856" i="68"/>
  <c r="FM875" i="68" s="1"/>
  <c r="FM859" i="68"/>
  <c r="FM857" i="68"/>
  <c r="FM876" i="68" s="1"/>
  <c r="FM858" i="68"/>
  <c r="FM877" i="68" s="1"/>
  <c r="FM854" i="68"/>
  <c r="FM873" i="68" s="1"/>
  <c r="FM853" i="68"/>
  <c r="FM872" i="68" s="1"/>
  <c r="BG848" i="68"/>
  <c r="CL846" i="68"/>
  <c r="CL847" i="68"/>
  <c r="FG848" i="68" s="1"/>
  <c r="CL848" i="68"/>
  <c r="CL843" i="68"/>
  <c r="CL845" i="68"/>
  <c r="FG846" i="68" s="1"/>
  <c r="CL844" i="68"/>
  <c r="EM854" i="68"/>
  <c r="EM873" i="68" s="1"/>
  <c r="EM859" i="68"/>
  <c r="EM855" i="68"/>
  <c r="EM874" i="68" s="1"/>
  <c r="EM856" i="68"/>
  <c r="EM857" i="68"/>
  <c r="EM858" i="68"/>
  <c r="EM860" i="68"/>
  <c r="EM853" i="68"/>
  <c r="EM872" i="68" s="1"/>
  <c r="DB847" i="68"/>
  <c r="FW848" i="68" s="1"/>
  <c r="FW879" i="68" s="1"/>
  <c r="GW855" i="68"/>
  <c r="GW856" i="68"/>
  <c r="GW857" i="68"/>
  <c r="GW858" i="68"/>
  <c r="GW860" i="68"/>
  <c r="GW844" i="68"/>
  <c r="GW845" i="68"/>
  <c r="GW847" i="68"/>
  <c r="GW859" i="68"/>
  <c r="GW841" i="68"/>
  <c r="GW842" i="68"/>
  <c r="GW846" i="68"/>
  <c r="BR846" i="68"/>
  <c r="EM847" i="68" s="1"/>
  <c r="CO848" i="68"/>
  <c r="CO843" i="68"/>
  <c r="CO846" i="68"/>
  <c r="FJ847" i="68" s="1"/>
  <c r="FJ878" i="68" s="1"/>
  <c r="CO844" i="68"/>
  <c r="CO847" i="68"/>
  <c r="FJ848" i="68" s="1"/>
  <c r="FJ879" i="68" s="1"/>
  <c r="CO845" i="68"/>
  <c r="EE857" i="68"/>
  <c r="EE858" i="68"/>
  <c r="EE860" i="68"/>
  <c r="EE855" i="68"/>
  <c r="EE874" i="68" s="1"/>
  <c r="EE856" i="68"/>
  <c r="EE853" i="68"/>
  <c r="EE872" i="68" s="1"/>
  <c r="EE854" i="68"/>
  <c r="EE873" i="68" s="1"/>
  <c r="EE859" i="68"/>
  <c r="GC858" i="68"/>
  <c r="GC877" i="68" s="1"/>
  <c r="GC857" i="68"/>
  <c r="GC876" i="68" s="1"/>
  <c r="GC855" i="68"/>
  <c r="GC874" i="68" s="1"/>
  <c r="GC856" i="68"/>
  <c r="GC875" i="68" s="1"/>
  <c r="GC853" i="68"/>
  <c r="GC872" i="68" s="1"/>
  <c r="GC854" i="68"/>
  <c r="GC873" i="68" s="1"/>
  <c r="GC859" i="68"/>
  <c r="GC878" i="68" s="1"/>
  <c r="GC860" i="68"/>
  <c r="GC879" i="68" s="1"/>
  <c r="EQ857" i="68"/>
  <c r="EQ858" i="68"/>
  <c r="EQ859" i="68"/>
  <c r="EQ855" i="68"/>
  <c r="EQ874" i="68" s="1"/>
  <c r="EQ860" i="68"/>
  <c r="EQ854" i="68"/>
  <c r="EQ873" i="68" s="1"/>
  <c r="EQ853" i="68"/>
  <c r="EQ872" i="68" s="1"/>
  <c r="EQ856" i="68"/>
  <c r="EQ875" i="68" s="1"/>
  <c r="DK847" i="68"/>
  <c r="DK848" i="68"/>
  <c r="DK843" i="68"/>
  <c r="DK844" i="68"/>
  <c r="DK846" i="68"/>
  <c r="DK845" i="68"/>
  <c r="EX860" i="68"/>
  <c r="EX854" i="68"/>
  <c r="EX873" i="68" s="1"/>
  <c r="EX855" i="68"/>
  <c r="EX874" i="68" s="1"/>
  <c r="EX859" i="68"/>
  <c r="EX856" i="68"/>
  <c r="EX875" i="68" s="1"/>
  <c r="EX857" i="68"/>
  <c r="EX876" i="68" s="1"/>
  <c r="EX858" i="68"/>
  <c r="EX853" i="68"/>
  <c r="EX872" i="68" s="1"/>
  <c r="BM846" i="68"/>
  <c r="BM847" i="68"/>
  <c r="EH848" i="68" s="1"/>
  <c r="EH879" i="68" s="1"/>
  <c r="BM845" i="68"/>
  <c r="EH846" i="68" s="1"/>
  <c r="EH877" i="68" s="1"/>
  <c r="BM848" i="68"/>
  <c r="BM843" i="68"/>
  <c r="EH844" i="68" s="1"/>
  <c r="EH875" i="68" s="1"/>
  <c r="BM842" i="68"/>
  <c r="BM844" i="68"/>
  <c r="BM841" i="68"/>
  <c r="CI848" i="68"/>
  <c r="CI845" i="68"/>
  <c r="CI847" i="68"/>
  <c r="CI846" i="68"/>
  <c r="FD847" i="68" s="1"/>
  <c r="FD878" i="68" s="1"/>
  <c r="CI844" i="68"/>
  <c r="CI843" i="68"/>
  <c r="EB859" i="68"/>
  <c r="EB855" i="68"/>
  <c r="EB856" i="68"/>
  <c r="EB875" i="68" s="1"/>
  <c r="EB857" i="68"/>
  <c r="EB858" i="68"/>
  <c r="EB860" i="68"/>
  <c r="EB853" i="68"/>
  <c r="EB872" i="68" s="1"/>
  <c r="EB854" i="68"/>
  <c r="EB873" i="68" s="1"/>
  <c r="ES860" i="68"/>
  <c r="ES859" i="68"/>
  <c r="ES857" i="68"/>
  <c r="ES853" i="68"/>
  <c r="ES872" i="68" s="1"/>
  <c r="ES855" i="68"/>
  <c r="ES874" i="68" s="1"/>
  <c r="ES858" i="68"/>
  <c r="ES856" i="68"/>
  <c r="ES875" i="68" s="1"/>
  <c r="ES854" i="68"/>
  <c r="ES873" i="68" s="1"/>
  <c r="BS843" i="68"/>
  <c r="DC846" i="68"/>
  <c r="DB845" i="68"/>
  <c r="DD844" i="68"/>
  <c r="DD846" i="68"/>
  <c r="DD845" i="68"/>
  <c r="DD843" i="68"/>
  <c r="DD847" i="68"/>
  <c r="DD848" i="68"/>
  <c r="BP847" i="68"/>
  <c r="BP848" i="68"/>
  <c r="BP846" i="68"/>
  <c r="EK847" i="68" s="1"/>
  <c r="EK878" i="68" s="1"/>
  <c r="BP843" i="68"/>
  <c r="EK844" i="68" s="1"/>
  <c r="EK875" i="68" s="1"/>
  <c r="BP844" i="68"/>
  <c r="BP845" i="68"/>
  <c r="EK846" i="68" s="1"/>
  <c r="EK877" i="68" s="1"/>
  <c r="BP841" i="68"/>
  <c r="BP842" i="68"/>
  <c r="EA859" i="68"/>
  <c r="EA854" i="68"/>
  <c r="EA873" i="68" s="1"/>
  <c r="EA855" i="68"/>
  <c r="EA856" i="68"/>
  <c r="EA857" i="68"/>
  <c r="EA858" i="68"/>
  <c r="EA860" i="68"/>
  <c r="EA853" i="68"/>
  <c r="EA872" i="68" s="1"/>
  <c r="GR860" i="68"/>
  <c r="GR858" i="68"/>
  <c r="GR859" i="68"/>
  <c r="GR846" i="68"/>
  <c r="GR847" i="68"/>
  <c r="GR855" i="68"/>
  <c r="GR856" i="68"/>
  <c r="GR842" i="68"/>
  <c r="GR857" i="68"/>
  <c r="GR845" i="68"/>
  <c r="GR844" i="68"/>
  <c r="GR841" i="68"/>
  <c r="AZ847" i="68"/>
  <c r="AZ848" i="68"/>
  <c r="AZ846" i="68"/>
  <c r="DU847" i="68" s="1"/>
  <c r="AZ842" i="68"/>
  <c r="AZ844" i="68"/>
  <c r="AZ843" i="68"/>
  <c r="DU844" i="68" s="1"/>
  <c r="DU875" i="68" s="1"/>
  <c r="AZ841" i="68"/>
  <c r="AZ845" i="68"/>
  <c r="EO859" i="68"/>
  <c r="EO855" i="68"/>
  <c r="EO874" i="68" s="1"/>
  <c r="EO856" i="68"/>
  <c r="EO875" i="68" s="1"/>
  <c r="EO857" i="68"/>
  <c r="EO858" i="68"/>
  <c r="EO860" i="68"/>
  <c r="EO854" i="68"/>
  <c r="EO873" i="68" s="1"/>
  <c r="EO853" i="68"/>
  <c r="EO872" i="68" s="1"/>
  <c r="BN846" i="68"/>
  <c r="BN847" i="68"/>
  <c r="EI848" i="68" s="1"/>
  <c r="EI879" i="68" s="1"/>
  <c r="BN848" i="68"/>
  <c r="BN843" i="68"/>
  <c r="BN845" i="68"/>
  <c r="BN844" i="68"/>
  <c r="EI845" i="68" s="1"/>
  <c r="EI876" i="68" s="1"/>
  <c r="BN841" i="68"/>
  <c r="BN842" i="68"/>
  <c r="GL855" i="68"/>
  <c r="CM847" i="68"/>
  <c r="CM848" i="68"/>
  <c r="CM843" i="68"/>
  <c r="CM846" i="68"/>
  <c r="FH847" i="68" s="1"/>
  <c r="FH878" i="68" s="1"/>
  <c r="CM844" i="68"/>
  <c r="CM845" i="68"/>
  <c r="FC857" i="68"/>
  <c r="FC876" i="68" s="1"/>
  <c r="FC858" i="68"/>
  <c r="FC855" i="68"/>
  <c r="FC874" i="68" s="1"/>
  <c r="FC859" i="68"/>
  <c r="FC856" i="68"/>
  <c r="FC875" i="68" s="1"/>
  <c r="FC853" i="68"/>
  <c r="FC872" i="68" s="1"/>
  <c r="FC854" i="68"/>
  <c r="FC873" i="68" s="1"/>
  <c r="FC860" i="68"/>
  <c r="GO876" i="68"/>
  <c r="GZ876" i="68" s="1"/>
  <c r="GL876" i="68"/>
  <c r="BS848" i="68"/>
  <c r="EN848" i="68" s="1"/>
  <c r="EN879" i="68" s="1"/>
  <c r="DE843" i="68"/>
  <c r="BI847" i="68"/>
  <c r="ED848" i="68" s="1"/>
  <c r="ED879" i="68" s="1"/>
  <c r="DE844" i="68"/>
  <c r="BI844" i="68"/>
  <c r="ED845" i="68" s="1"/>
  <c r="ED876" i="68" s="1"/>
  <c r="BW847" i="68"/>
  <c r="BW848" i="68"/>
  <c r="BW846" i="68"/>
  <c r="ER847" i="68" s="1"/>
  <c r="ER878" i="68" s="1"/>
  <c r="BW844" i="68"/>
  <c r="BW845" i="68"/>
  <c r="BW843" i="68"/>
  <c r="GJ854" i="68"/>
  <c r="GJ873" i="68" s="1"/>
  <c r="GJ855" i="68"/>
  <c r="GJ874" i="68" s="1"/>
  <c r="GJ856" i="68"/>
  <c r="GJ875" i="68" s="1"/>
  <c r="GJ857" i="68"/>
  <c r="GJ876" i="68" s="1"/>
  <c r="GJ859" i="68"/>
  <c r="GJ878" i="68" s="1"/>
  <c r="GJ860" i="68"/>
  <c r="GJ879" i="68" s="1"/>
  <c r="GJ858" i="68"/>
  <c r="GJ877" i="68" s="1"/>
  <c r="GJ853" i="68"/>
  <c r="GJ872" i="68" s="1"/>
  <c r="EJ859" i="68"/>
  <c r="EJ860" i="68"/>
  <c r="EJ854" i="68"/>
  <c r="EJ873" i="68" s="1"/>
  <c r="EJ858" i="68"/>
  <c r="EJ856" i="68"/>
  <c r="EJ855" i="68"/>
  <c r="EJ874" i="68" s="1"/>
  <c r="EJ857" i="68"/>
  <c r="EJ853" i="68"/>
  <c r="EJ872" i="68" s="1"/>
  <c r="DC844" i="68"/>
  <c r="BH844" i="68"/>
  <c r="BH845" i="68"/>
  <c r="BH848" i="68"/>
  <c r="BH846" i="68"/>
  <c r="EC847" i="68" s="1"/>
  <c r="EC878" i="68" s="1"/>
  <c r="BH841" i="68"/>
  <c r="BH843" i="68"/>
  <c r="BH842" i="68"/>
  <c r="BH847" i="68"/>
  <c r="EC848" i="68" s="1"/>
  <c r="EC879" i="68" s="1"/>
  <c r="FG858" i="68"/>
  <c r="FG860" i="68"/>
  <c r="FG854" i="68"/>
  <c r="FG873" i="68" s="1"/>
  <c r="FG859" i="68"/>
  <c r="FG855" i="68"/>
  <c r="FG874" i="68" s="1"/>
  <c r="FG857" i="68"/>
  <c r="FG876" i="68" s="1"/>
  <c r="FG856" i="68"/>
  <c r="FG875" i="68" s="1"/>
  <c r="FG853" i="68"/>
  <c r="FG872" i="68" s="1"/>
  <c r="DB846" i="68"/>
  <c r="GI854" i="68"/>
  <c r="GI873" i="68" s="1"/>
  <c r="GI855" i="68"/>
  <c r="GI874" i="68" s="1"/>
  <c r="GI856" i="68"/>
  <c r="GI875" i="68" s="1"/>
  <c r="GI857" i="68"/>
  <c r="GI876" i="68" s="1"/>
  <c r="GI859" i="68"/>
  <c r="GI878" i="68" s="1"/>
  <c r="GI860" i="68"/>
  <c r="GI879" i="68" s="1"/>
  <c r="GI853" i="68"/>
  <c r="GI872" i="68" s="1"/>
  <c r="GI858" i="68"/>
  <c r="GI877" i="68" s="1"/>
  <c r="BR844" i="68"/>
  <c r="EM845" i="68" s="1"/>
  <c r="EM876" i="68" s="1"/>
  <c r="BK846" i="68"/>
  <c r="EF847" i="68" s="1"/>
  <c r="BK848" i="68"/>
  <c r="BK847" i="68"/>
  <c r="BK843" i="68"/>
  <c r="EF844" i="68" s="1"/>
  <c r="BK842" i="68"/>
  <c r="BK845" i="68"/>
  <c r="EF846" i="68" s="1"/>
  <c r="EF877" i="68" s="1"/>
  <c r="BK844" i="68"/>
  <c r="BK841" i="68"/>
  <c r="EF858" i="68"/>
  <c r="EF860" i="68"/>
  <c r="EF859" i="68"/>
  <c r="EF856" i="68"/>
  <c r="EF857" i="68"/>
  <c r="EF855" i="68"/>
  <c r="EF874" i="68" s="1"/>
  <c r="EF853" i="68"/>
  <c r="EF872" i="68" s="1"/>
  <c r="EF854" i="68"/>
  <c r="EF873" i="68" s="1"/>
  <c r="DH847" i="68"/>
  <c r="DH848" i="68"/>
  <c r="DH846" i="68"/>
  <c r="DH845" i="68"/>
  <c r="DH844" i="68"/>
  <c r="DH843" i="68"/>
  <c r="BB846" i="68"/>
  <c r="BB847" i="68"/>
  <c r="DW848" i="68" s="1"/>
  <c r="DW879" i="68" s="1"/>
  <c r="BB848" i="68"/>
  <c r="BB843" i="68"/>
  <c r="BB845" i="68"/>
  <c r="BB844" i="68"/>
  <c r="DW845" i="68" s="1"/>
  <c r="DW876" i="68" s="1"/>
  <c r="BB841" i="68"/>
  <c r="BB842" i="68"/>
  <c r="DW860" i="68"/>
  <c r="DW859" i="68"/>
  <c r="DW854" i="68"/>
  <c r="DW873" i="68" s="1"/>
  <c r="DW855" i="68"/>
  <c r="DW857" i="68"/>
  <c r="DW856" i="68"/>
  <c r="DW858" i="68"/>
  <c r="DW853" i="68"/>
  <c r="DW872" i="68" s="1"/>
  <c r="BN769" i="68"/>
  <c r="BN766" i="68"/>
  <c r="BN767" i="68"/>
  <c r="BN768" i="68"/>
  <c r="EI769" i="68" s="1"/>
  <c r="BN764" i="68"/>
  <c r="BN765" i="68"/>
  <c r="EI766" i="68" s="1"/>
  <c r="BN762" i="68"/>
  <c r="FZ774" i="68"/>
  <c r="FZ793" i="68" s="1"/>
  <c r="FZ775" i="68"/>
  <c r="FZ794" i="68" s="1"/>
  <c r="FZ780" i="68"/>
  <c r="FZ799" i="68" s="1"/>
  <c r="FZ776" i="68"/>
  <c r="FZ795" i="68" s="1"/>
  <c r="FZ777" i="68"/>
  <c r="FZ796" i="68" s="1"/>
  <c r="FZ778" i="68"/>
  <c r="FZ797" i="68" s="1"/>
  <c r="FZ779" i="68"/>
  <c r="FZ798" i="68" s="1"/>
  <c r="FZ781" i="68"/>
  <c r="EA780" i="68"/>
  <c r="EA781" i="68"/>
  <c r="EA774" i="68"/>
  <c r="EA793" i="68" s="1"/>
  <c r="EA776" i="68"/>
  <c r="EA777" i="68"/>
  <c r="EA778" i="68"/>
  <c r="EA779" i="68"/>
  <c r="EA775" i="68"/>
  <c r="EA794" i="68" s="1"/>
  <c r="BU769" i="68"/>
  <c r="BU764" i="68"/>
  <c r="BU765" i="68"/>
  <c r="BU766" i="68"/>
  <c r="BU767" i="68"/>
  <c r="EP768" i="68" s="1"/>
  <c r="EP799" i="68" s="1"/>
  <c r="BU768" i="68"/>
  <c r="EP769" i="68" s="1"/>
  <c r="BU762" i="68"/>
  <c r="CR769" i="68"/>
  <c r="CR764" i="68"/>
  <c r="CR765" i="68"/>
  <c r="CR766" i="68"/>
  <c r="CR767" i="68"/>
  <c r="CR768" i="68"/>
  <c r="CR762" i="68"/>
  <c r="EP774" i="68"/>
  <c r="EP793" i="68" s="1"/>
  <c r="EP775" i="68"/>
  <c r="EP794" i="68" s="1"/>
  <c r="EP776" i="68"/>
  <c r="EP795" i="68" s="1"/>
  <c r="EP777" i="68"/>
  <c r="EP796" i="68" s="1"/>
  <c r="EP781" i="68"/>
  <c r="EP778" i="68"/>
  <c r="EP779" i="68"/>
  <c r="EP780" i="68"/>
  <c r="FD779" i="68"/>
  <c r="FD780" i="68"/>
  <c r="FD781" i="68"/>
  <c r="FD776" i="68"/>
  <c r="FD795" i="68" s="1"/>
  <c r="FD777" i="68"/>
  <c r="FD796" i="68" s="1"/>
  <c r="FD778" i="68"/>
  <c r="FD797" i="68" s="1"/>
  <c r="FD774" i="68"/>
  <c r="FD793" i="68" s="1"/>
  <c r="FD775" i="68"/>
  <c r="FD794" i="68" s="1"/>
  <c r="CM769" i="68"/>
  <c r="CM767" i="68"/>
  <c r="CM768" i="68"/>
  <c r="FH769" i="68" s="1"/>
  <c r="FH800" i="68" s="1"/>
  <c r="CM764" i="68"/>
  <c r="CM765" i="68"/>
  <c r="CM762" i="68"/>
  <c r="CM766" i="68"/>
  <c r="GB779" i="68"/>
  <c r="GB798" i="68" s="1"/>
  <c r="GB780" i="68"/>
  <c r="GB799" i="68" s="1"/>
  <c r="GB781" i="68"/>
  <c r="GB800" i="68" s="1"/>
  <c r="GB776" i="68"/>
  <c r="GB795" i="68" s="1"/>
  <c r="GB777" i="68"/>
  <c r="GB796" i="68" s="1"/>
  <c r="GB778" i="68"/>
  <c r="GB797" i="68" s="1"/>
  <c r="GB774" i="68"/>
  <c r="GB793" i="68" s="1"/>
  <c r="GB775" i="68"/>
  <c r="GB794" i="68" s="1"/>
  <c r="GE779" i="68"/>
  <c r="GE798" i="68" s="1"/>
  <c r="GE780" i="68"/>
  <c r="GE799" i="68" s="1"/>
  <c r="GE781" i="68"/>
  <c r="GE800" i="68" s="1"/>
  <c r="GE774" i="68"/>
  <c r="GE793" i="68" s="1"/>
  <c r="GE775" i="68"/>
  <c r="GE794" i="68" s="1"/>
  <c r="GE776" i="68"/>
  <c r="GE795" i="68" s="1"/>
  <c r="GE777" i="68"/>
  <c r="GE796" i="68" s="1"/>
  <c r="GE778" i="68"/>
  <c r="GE797" i="68" s="1"/>
  <c r="AZ765" i="68"/>
  <c r="DU766" i="68" s="1"/>
  <c r="AZ766" i="68"/>
  <c r="AZ767" i="68"/>
  <c r="DU768" i="68" s="1"/>
  <c r="DU799" i="68" s="1"/>
  <c r="AZ768" i="68"/>
  <c r="AZ769" i="68"/>
  <c r="AZ764" i="68"/>
  <c r="AZ762" i="68"/>
  <c r="EE775" i="68"/>
  <c r="EE794" i="68" s="1"/>
  <c r="EE780" i="68"/>
  <c r="EE776" i="68"/>
  <c r="EE795" i="68" s="1"/>
  <c r="EE777" i="68"/>
  <c r="EE778" i="68"/>
  <c r="EE779" i="68"/>
  <c r="EE781" i="68"/>
  <c r="EE774" i="68"/>
  <c r="EE793" i="68" s="1"/>
  <c r="FH779" i="68"/>
  <c r="FH798" i="68" s="1"/>
  <c r="FH780" i="68"/>
  <c r="FH781" i="68"/>
  <c r="FH774" i="68"/>
  <c r="FH793" i="68" s="1"/>
  <c r="FH775" i="68"/>
  <c r="FH794" i="68" s="1"/>
  <c r="FH776" i="68"/>
  <c r="FH795" i="68" s="1"/>
  <c r="FH777" i="68"/>
  <c r="FH796" i="68" s="1"/>
  <c r="FH778" i="68"/>
  <c r="FH797" i="68" s="1"/>
  <c r="FP779" i="68"/>
  <c r="FP798" i="68" s="1"/>
  <c r="FP780" i="68"/>
  <c r="FP781" i="68"/>
  <c r="FP776" i="68"/>
  <c r="FP795" i="68" s="1"/>
  <c r="FP777" i="68"/>
  <c r="FP796" i="68" s="1"/>
  <c r="FP778" i="68"/>
  <c r="FP797" i="68" s="1"/>
  <c r="FP774" i="68"/>
  <c r="FP793" i="68" s="1"/>
  <c r="FP775" i="68"/>
  <c r="FP794" i="68" s="1"/>
  <c r="GI780" i="68"/>
  <c r="GI799" i="68" s="1"/>
  <c r="GI781" i="68"/>
  <c r="GI800" i="68" s="1"/>
  <c r="GI779" i="68"/>
  <c r="GI798" i="68" s="1"/>
  <c r="GI774" i="68"/>
  <c r="GI793" i="68" s="1"/>
  <c r="GI776" i="68"/>
  <c r="GI795" i="68" s="1"/>
  <c r="GI777" i="68"/>
  <c r="GI796" i="68" s="1"/>
  <c r="GI778" i="68"/>
  <c r="GI797" i="68" s="1"/>
  <c r="GI775" i="68"/>
  <c r="GI794" i="68" s="1"/>
  <c r="BH764" i="68"/>
  <c r="BH765" i="68"/>
  <c r="EC766" i="68" s="1"/>
  <c r="BH766" i="68"/>
  <c r="BH769" i="68"/>
  <c r="BH767" i="68"/>
  <c r="EC768" i="68" s="1"/>
  <c r="BH768" i="68"/>
  <c r="EC769" i="68" s="1"/>
  <c r="BH762" i="68"/>
  <c r="DY780" i="68"/>
  <c r="DY781" i="68"/>
  <c r="DY774" i="68"/>
  <c r="DY793" i="68" s="1"/>
  <c r="DY775" i="68"/>
  <c r="DY794" i="68" s="1"/>
  <c r="DY776" i="68"/>
  <c r="DY777" i="68"/>
  <c r="DY778" i="68"/>
  <c r="DY779" i="68"/>
  <c r="EZ780" i="68"/>
  <c r="EZ781" i="68"/>
  <c r="EZ774" i="68"/>
  <c r="EZ793" i="68" s="1"/>
  <c r="EZ775" i="68"/>
  <c r="EZ794" i="68" s="1"/>
  <c r="EZ777" i="68"/>
  <c r="EZ796" i="68" s="1"/>
  <c r="EZ778" i="68"/>
  <c r="EZ797" i="68" s="1"/>
  <c r="EZ779" i="68"/>
  <c r="EZ776" i="68"/>
  <c r="EZ795" i="68" s="1"/>
  <c r="FV779" i="68"/>
  <c r="FV798" i="68" s="1"/>
  <c r="FV780" i="68"/>
  <c r="FV799" i="68" s="1"/>
  <c r="FV781" i="68"/>
  <c r="FV775" i="68"/>
  <c r="FV794" i="68" s="1"/>
  <c r="FV776" i="68"/>
  <c r="FV795" i="68" s="1"/>
  <c r="FV777" i="68"/>
  <c r="FV796" i="68" s="1"/>
  <c r="FV778" i="68"/>
  <c r="FV797" i="68" s="1"/>
  <c r="FV774" i="68"/>
  <c r="FV793" i="68" s="1"/>
  <c r="DK769" i="68"/>
  <c r="DK767" i="68"/>
  <c r="DK768" i="68"/>
  <c r="DK764" i="68"/>
  <c r="DK765" i="68"/>
  <c r="DK766" i="68"/>
  <c r="DK762" i="68"/>
  <c r="CI765" i="68"/>
  <c r="CI766" i="68"/>
  <c r="FD767" i="68" s="1"/>
  <c r="FD798" i="68" s="1"/>
  <c r="CI769" i="68"/>
  <c r="CI767" i="68"/>
  <c r="CI768" i="68"/>
  <c r="CI764" i="68"/>
  <c r="CI762" i="68"/>
  <c r="ET780" i="68"/>
  <c r="ET781" i="68"/>
  <c r="ET778" i="68"/>
  <c r="ET779" i="68"/>
  <c r="ET774" i="68"/>
  <c r="ET793" i="68" s="1"/>
  <c r="ET775" i="68"/>
  <c r="ET794" i="68" s="1"/>
  <c r="ET776" i="68"/>
  <c r="ET795" i="68" s="1"/>
  <c r="ET777" i="68"/>
  <c r="ET796" i="68" s="1"/>
  <c r="FR779" i="68"/>
  <c r="FR798" i="68" s="1"/>
  <c r="FR780" i="68"/>
  <c r="FR799" i="68" s="1"/>
  <c r="FR781" i="68"/>
  <c r="FR778" i="68"/>
  <c r="FR797" i="68" s="1"/>
  <c r="FR774" i="68"/>
  <c r="FR793" i="68" s="1"/>
  <c r="FR775" i="68"/>
  <c r="FR794" i="68" s="1"/>
  <c r="FR776" i="68"/>
  <c r="FR795" i="68" s="1"/>
  <c r="FR777" i="68"/>
  <c r="FR796" i="68" s="1"/>
  <c r="CZ767" i="68"/>
  <c r="CZ768" i="68"/>
  <c r="CZ764" i="68"/>
  <c r="CZ765" i="68"/>
  <c r="CZ769" i="68"/>
  <c r="CZ766" i="68"/>
  <c r="CZ762" i="68"/>
  <c r="BB769" i="68"/>
  <c r="BB766" i="68"/>
  <c r="DW767" i="68" s="1"/>
  <c r="BB767" i="68"/>
  <c r="BB768" i="68"/>
  <c r="DW769" i="68" s="1"/>
  <c r="BB764" i="68"/>
  <c r="BB765" i="68"/>
  <c r="BB762" i="68"/>
  <c r="FU780" i="68"/>
  <c r="FU799" i="68" s="1"/>
  <c r="FU781" i="68"/>
  <c r="FU774" i="68"/>
  <c r="FU793" i="68" s="1"/>
  <c r="FU775" i="68"/>
  <c r="FU794" i="68" s="1"/>
  <c r="FU776" i="68"/>
  <c r="FU795" i="68" s="1"/>
  <c r="FU777" i="68"/>
  <c r="FU796" i="68" s="1"/>
  <c r="FU778" i="68"/>
  <c r="FU797" i="68" s="1"/>
  <c r="FU779" i="68"/>
  <c r="FU798" i="68" s="1"/>
  <c r="DH765" i="68"/>
  <c r="DH766" i="68"/>
  <c r="DH767" i="68"/>
  <c r="DH769" i="68"/>
  <c r="DH768" i="68"/>
  <c r="DH764" i="68"/>
  <c r="DH762" i="68"/>
  <c r="EC781" i="68"/>
  <c r="EC774" i="68"/>
  <c r="EC793" i="68" s="1"/>
  <c r="EC775" i="68"/>
  <c r="EC794" i="68" s="1"/>
  <c r="EC780" i="68"/>
  <c r="EC776" i="68"/>
  <c r="EC777" i="68"/>
  <c r="EC778" i="68"/>
  <c r="EC779" i="68"/>
  <c r="GG780" i="68"/>
  <c r="GG799" i="68" s="1"/>
  <c r="GG781" i="68"/>
  <c r="GG800" i="68" s="1"/>
  <c r="GG779" i="68"/>
  <c r="GG798" i="68" s="1"/>
  <c r="GG774" i="68"/>
  <c r="GG793" i="68" s="1"/>
  <c r="GG775" i="68"/>
  <c r="GG794" i="68" s="1"/>
  <c r="GG776" i="68"/>
  <c r="GG795" i="68" s="1"/>
  <c r="GG777" i="68"/>
  <c r="GG796" i="68" s="1"/>
  <c r="GG778" i="68"/>
  <c r="GG797" i="68" s="1"/>
  <c r="FL780" i="68"/>
  <c r="FL781" i="68"/>
  <c r="FL774" i="68"/>
  <c r="FL793" i="68" s="1"/>
  <c r="FL779" i="68"/>
  <c r="FL798" i="68" s="1"/>
  <c r="FL775" i="68"/>
  <c r="FL794" i="68" s="1"/>
  <c r="FL777" i="68"/>
  <c r="FL796" i="68" s="1"/>
  <c r="FL778" i="68"/>
  <c r="FL797" i="68" s="1"/>
  <c r="FL776" i="68"/>
  <c r="FL795" i="68" s="1"/>
  <c r="DN769" i="68"/>
  <c r="DN768" i="68"/>
  <c r="DN765" i="68"/>
  <c r="DN766" i="68"/>
  <c r="DN767" i="68"/>
  <c r="DN762" i="68"/>
  <c r="DN764" i="68"/>
  <c r="FV800" i="68"/>
  <c r="CY769" i="68"/>
  <c r="CY767" i="68"/>
  <c r="CY768" i="68"/>
  <c r="CY764" i="68"/>
  <c r="CY765" i="68"/>
  <c r="CY766" i="68"/>
  <c r="CY762" i="68"/>
  <c r="BO769" i="68"/>
  <c r="BO767" i="68"/>
  <c r="BO768" i="68"/>
  <c r="BO764" i="68"/>
  <c r="BO765" i="68"/>
  <c r="EJ766" i="68" s="1"/>
  <c r="EJ797" i="68" s="1"/>
  <c r="BO762" i="68"/>
  <c r="BO766" i="68"/>
  <c r="EJ767" i="68" s="1"/>
  <c r="EJ798" i="68" s="1"/>
  <c r="GU769" i="68"/>
  <c r="GU762" i="68"/>
  <c r="GU763" i="68"/>
  <c r="GK781" i="68"/>
  <c r="GK800" i="68" s="1"/>
  <c r="GK780" i="68"/>
  <c r="GK799" i="68" s="1"/>
  <c r="GK779" i="68"/>
  <c r="GK798" i="68" s="1"/>
  <c r="GK774" i="68"/>
  <c r="GK793" i="68" s="1"/>
  <c r="GK775" i="68"/>
  <c r="GK794" i="68" s="1"/>
  <c r="GK776" i="68"/>
  <c r="GK795" i="68" s="1"/>
  <c r="GK777" i="68"/>
  <c r="GK796" i="68" s="1"/>
  <c r="GK778" i="68"/>
  <c r="GK797" i="68" s="1"/>
  <c r="CU769" i="68"/>
  <c r="CU765" i="68"/>
  <c r="CU766" i="68"/>
  <c r="CU767" i="68"/>
  <c r="FP768" i="68" s="1"/>
  <c r="FP799" i="68" s="1"/>
  <c r="CU768" i="68"/>
  <c r="CU764" i="68"/>
  <c r="CU762" i="68"/>
  <c r="EV779" i="68"/>
  <c r="EV780" i="68"/>
  <c r="EV781" i="68"/>
  <c r="EV774" i="68"/>
  <c r="EV793" i="68" s="1"/>
  <c r="EV775" i="68"/>
  <c r="EV794" i="68" s="1"/>
  <c r="EV776" i="68"/>
  <c r="EV795" i="68" s="1"/>
  <c r="EV777" i="68"/>
  <c r="EV796" i="68" s="1"/>
  <c r="EV778" i="68"/>
  <c r="EL766" i="68"/>
  <c r="FY781" i="68"/>
  <c r="FY774" i="68"/>
  <c r="FY793" i="68" s="1"/>
  <c r="FY775" i="68"/>
  <c r="FY794" i="68" s="1"/>
  <c r="FY780" i="68"/>
  <c r="FY799" i="68" s="1"/>
  <c r="FY776" i="68"/>
  <c r="FY795" i="68" s="1"/>
  <c r="FY777" i="68"/>
  <c r="FY796" i="68" s="1"/>
  <c r="FY778" i="68"/>
  <c r="FY797" i="68" s="1"/>
  <c r="FY779" i="68"/>
  <c r="FY798" i="68" s="1"/>
  <c r="CO769" i="68"/>
  <c r="CO768" i="68"/>
  <c r="FJ769" i="68" s="1"/>
  <c r="CO764" i="68"/>
  <c r="CO765" i="68"/>
  <c r="CO766" i="68"/>
  <c r="CO762" i="68"/>
  <c r="CO767" i="68"/>
  <c r="FJ768" i="68" s="1"/>
  <c r="GO774" i="68"/>
  <c r="EF780" i="68"/>
  <c r="EF781" i="68"/>
  <c r="EF776" i="68"/>
  <c r="EF795" i="68" s="1"/>
  <c r="EF777" i="68"/>
  <c r="EF778" i="68"/>
  <c r="EF779" i="68"/>
  <c r="EF774" i="68"/>
  <c r="EF793" i="68" s="1"/>
  <c r="EF775" i="68"/>
  <c r="EF794" i="68" s="1"/>
  <c r="ER779" i="68"/>
  <c r="ER780" i="68"/>
  <c r="ER781" i="68"/>
  <c r="ER776" i="68"/>
  <c r="ER795" i="68" s="1"/>
  <c r="ER777" i="68"/>
  <c r="ER796" i="68" s="1"/>
  <c r="ER778" i="68"/>
  <c r="ER774" i="68"/>
  <c r="ER793" i="68" s="1"/>
  <c r="ER775" i="68"/>
  <c r="ER794" i="68" s="1"/>
  <c r="DB769" i="68"/>
  <c r="DB768" i="68"/>
  <c r="FW769" i="68" s="1"/>
  <c r="DB765" i="68"/>
  <c r="DB766" i="68"/>
  <c r="DB762" i="68"/>
  <c r="DB764" i="68"/>
  <c r="DB767" i="68"/>
  <c r="CA769" i="68"/>
  <c r="CA767" i="68"/>
  <c r="CA768" i="68"/>
  <c r="EV769" i="68" s="1"/>
  <c r="EV800" i="68" s="1"/>
  <c r="CA764" i="68"/>
  <c r="CA765" i="68"/>
  <c r="EV766" i="68" s="1"/>
  <c r="CA762" i="68"/>
  <c r="CA766" i="68"/>
  <c r="BY769" i="68"/>
  <c r="BY766" i="68"/>
  <c r="BY767" i="68"/>
  <c r="ET768" i="68" s="1"/>
  <c r="ET799" i="68" s="1"/>
  <c r="BY768" i="68"/>
  <c r="BY764" i="68"/>
  <c r="BY765" i="68"/>
  <c r="BY762" i="68"/>
  <c r="EJ780" i="68"/>
  <c r="EJ781" i="68"/>
  <c r="EJ774" i="68"/>
  <c r="EJ793" i="68" s="1"/>
  <c r="EJ775" i="68"/>
  <c r="EJ794" i="68" s="1"/>
  <c r="EJ776" i="68"/>
  <c r="EJ795" i="68" s="1"/>
  <c r="EJ777" i="68"/>
  <c r="EJ778" i="68"/>
  <c r="EJ779" i="68"/>
  <c r="BS769" i="68"/>
  <c r="BS764" i="68"/>
  <c r="BS765" i="68"/>
  <c r="EN766" i="68" s="1"/>
  <c r="EN797" i="68" s="1"/>
  <c r="BS766" i="68"/>
  <c r="BS767" i="68"/>
  <c r="EN768" i="68" s="1"/>
  <c r="BS762" i="68"/>
  <c r="BS768" i="68"/>
  <c r="CP769" i="68"/>
  <c r="CP768" i="68"/>
  <c r="FK769" i="68" s="1"/>
  <c r="CP765" i="68"/>
  <c r="CP766" i="68"/>
  <c r="CP762" i="68"/>
  <c r="CP767" i="68"/>
  <c r="FK768" i="68" s="1"/>
  <c r="FK799" i="68" s="1"/>
  <c r="CP764" i="68"/>
  <c r="FS779" i="68"/>
  <c r="FS798" i="68" s="1"/>
  <c r="FS780" i="68"/>
  <c r="FS799" i="68" s="1"/>
  <c r="FS781" i="68"/>
  <c r="FS774" i="68"/>
  <c r="FS793" i="68" s="1"/>
  <c r="FS775" i="68"/>
  <c r="FS794" i="68" s="1"/>
  <c r="FS776" i="68"/>
  <c r="FS795" i="68" s="1"/>
  <c r="FS777" i="68"/>
  <c r="FS796" i="68" s="1"/>
  <c r="FS778" i="68"/>
  <c r="FS797" i="68" s="1"/>
  <c r="HL780" i="68"/>
  <c r="GL780" i="68"/>
  <c r="BW765" i="68"/>
  <c r="ER766" i="68" s="1"/>
  <c r="ER797" i="68" s="1"/>
  <c r="BW766" i="68"/>
  <c r="BW767" i="68"/>
  <c r="BW768" i="68"/>
  <c r="ER769" i="68" s="1"/>
  <c r="BW769" i="68"/>
  <c r="BW762" i="68"/>
  <c r="BW764" i="68"/>
  <c r="EL765" i="68"/>
  <c r="EL796" i="68" s="1"/>
  <c r="FO779" i="68"/>
  <c r="FO798" i="68" s="1"/>
  <c r="FO775" i="68"/>
  <c r="FO794" i="68" s="1"/>
  <c r="FO776" i="68"/>
  <c r="FO795" i="68" s="1"/>
  <c r="FO777" i="68"/>
  <c r="FO796" i="68" s="1"/>
  <c r="FO778" i="68"/>
  <c r="FO797" i="68" s="1"/>
  <c r="FO780" i="68"/>
  <c r="FO774" i="68"/>
  <c r="FO793" i="68" s="1"/>
  <c r="FO781" i="68"/>
  <c r="DO769" i="68"/>
  <c r="BR769" i="68"/>
  <c r="BR768" i="68"/>
  <c r="EM769" i="68" s="1"/>
  <c r="BR765" i="68"/>
  <c r="EM766" i="68" s="1"/>
  <c r="BR766" i="68"/>
  <c r="BR767" i="68"/>
  <c r="EM768" i="68" s="1"/>
  <c r="BR762" i="68"/>
  <c r="BR764" i="68"/>
  <c r="DL767" i="68"/>
  <c r="DL768" i="68"/>
  <c r="DL769" i="68"/>
  <c r="DL764" i="68"/>
  <c r="DL765" i="68"/>
  <c r="DL766" i="68"/>
  <c r="DL762" i="68"/>
  <c r="BC769" i="68"/>
  <c r="BC767" i="68"/>
  <c r="BC768" i="68"/>
  <c r="DX769" i="68" s="1"/>
  <c r="DX800" i="68" s="1"/>
  <c r="BC764" i="68"/>
  <c r="BC765" i="68"/>
  <c r="DX766" i="68" s="1"/>
  <c r="BC762" i="68"/>
  <c r="BC766" i="68"/>
  <c r="EG780" i="68"/>
  <c r="EG781" i="68"/>
  <c r="EG777" i="68"/>
  <c r="EG778" i="68"/>
  <c r="EG779" i="68"/>
  <c r="EG774" i="68"/>
  <c r="EG793" i="68" s="1"/>
  <c r="EG775" i="68"/>
  <c r="EG794" i="68" s="1"/>
  <c r="EG776" i="68"/>
  <c r="EG795" i="68" s="1"/>
  <c r="CD769" i="68"/>
  <c r="CD768" i="68"/>
  <c r="EY769" i="68" s="1"/>
  <c r="CD765" i="68"/>
  <c r="CD766" i="68"/>
  <c r="CD762" i="68"/>
  <c r="CD767" i="68"/>
  <c r="EY768" i="68" s="1"/>
  <c r="CD764" i="68"/>
  <c r="FI780" i="68"/>
  <c r="FI781" i="68"/>
  <c r="FI779" i="68"/>
  <c r="FI798" i="68" s="1"/>
  <c r="FI774" i="68"/>
  <c r="FI793" i="68" s="1"/>
  <c r="FI775" i="68"/>
  <c r="FI794" i="68" s="1"/>
  <c r="FI776" i="68"/>
  <c r="FI795" i="68" s="1"/>
  <c r="FI777" i="68"/>
  <c r="FI796" i="68" s="1"/>
  <c r="FI778" i="68"/>
  <c r="FI797" i="68" s="1"/>
  <c r="GL800" i="68"/>
  <c r="GO800" i="68"/>
  <c r="GZ800" i="68" s="1"/>
  <c r="GW763" i="68"/>
  <c r="GW762" i="68"/>
  <c r="GA775" i="68"/>
  <c r="GA794" i="68" s="1"/>
  <c r="GA780" i="68"/>
  <c r="GA799" i="68" s="1"/>
  <c r="GA776" i="68"/>
  <c r="GA795" i="68" s="1"/>
  <c r="GA777" i="68"/>
  <c r="GA796" i="68" s="1"/>
  <c r="GA778" i="68"/>
  <c r="GA797" i="68" s="1"/>
  <c r="GA779" i="68"/>
  <c r="GA798" i="68" s="1"/>
  <c r="GA781" i="68"/>
  <c r="GA774" i="68"/>
  <c r="GA793" i="68" s="1"/>
  <c r="BK765" i="68"/>
  <c r="BK766" i="68"/>
  <c r="BK769" i="68"/>
  <c r="BK767" i="68"/>
  <c r="BK768" i="68"/>
  <c r="EF769" i="68" s="1"/>
  <c r="EF800" i="68" s="1"/>
  <c r="BK764" i="68"/>
  <c r="EF765" i="68" s="1"/>
  <c r="EF796" i="68" s="1"/>
  <c r="BK762" i="68"/>
  <c r="DF764" i="68"/>
  <c r="DF765" i="68"/>
  <c r="DF766" i="68"/>
  <c r="DF767" i="68"/>
  <c r="DF769" i="68"/>
  <c r="DF768" i="68"/>
  <c r="GA769" i="68" s="1"/>
  <c r="DF762" i="68"/>
  <c r="EU779" i="68"/>
  <c r="EU780" i="68"/>
  <c r="EU781" i="68"/>
  <c r="EU774" i="68"/>
  <c r="EU793" i="68" s="1"/>
  <c r="EU775" i="68"/>
  <c r="EU794" i="68" s="1"/>
  <c r="EU776" i="68"/>
  <c r="EU795" i="68" s="1"/>
  <c r="EU777" i="68"/>
  <c r="EU796" i="68" s="1"/>
  <c r="EU778" i="68"/>
  <c r="ES780" i="68"/>
  <c r="ES781" i="68"/>
  <c r="ES777" i="68"/>
  <c r="ES796" i="68" s="1"/>
  <c r="ES778" i="68"/>
  <c r="ES779" i="68"/>
  <c r="ES774" i="68"/>
  <c r="ES793" i="68" s="1"/>
  <c r="ES775" i="68"/>
  <c r="ES794" i="68" s="1"/>
  <c r="ES776" i="68"/>
  <c r="ES795" i="68" s="1"/>
  <c r="EH780" i="68"/>
  <c r="EH781" i="68"/>
  <c r="EH778" i="68"/>
  <c r="EH779" i="68"/>
  <c r="EH774" i="68"/>
  <c r="EH793" i="68" s="1"/>
  <c r="EH775" i="68"/>
  <c r="EH794" i="68" s="1"/>
  <c r="EH776" i="68"/>
  <c r="EH795" i="68" s="1"/>
  <c r="EH777" i="68"/>
  <c r="BF769" i="68"/>
  <c r="BF768" i="68"/>
  <c r="BF765" i="68"/>
  <c r="EA766" i="68" s="1"/>
  <c r="EA797" i="68" s="1"/>
  <c r="BF766" i="68"/>
  <c r="BF762" i="68"/>
  <c r="BF764" i="68"/>
  <c r="BF767" i="68"/>
  <c r="EA768" i="68" s="1"/>
  <c r="EA799" i="68" s="1"/>
  <c r="CB767" i="68"/>
  <c r="CB768" i="68"/>
  <c r="CB764" i="68"/>
  <c r="CB765" i="68"/>
  <c r="EW766" i="68" s="1"/>
  <c r="CB769" i="68"/>
  <c r="CB762" i="68"/>
  <c r="CB766" i="68"/>
  <c r="EW767" i="68" s="1"/>
  <c r="GV779" i="68"/>
  <c r="GV776" i="68"/>
  <c r="GV763" i="68"/>
  <c r="GV762" i="68"/>
  <c r="GP763" i="68"/>
  <c r="GP762" i="68"/>
  <c r="ED774" i="68"/>
  <c r="ED793" i="68" s="1"/>
  <c r="ED775" i="68"/>
  <c r="ED794" i="68" s="1"/>
  <c r="ED780" i="68"/>
  <c r="ED776" i="68"/>
  <c r="ED795" i="68" s="1"/>
  <c r="ED777" i="68"/>
  <c r="ED778" i="68"/>
  <c r="ED779" i="68"/>
  <c r="ED781" i="68"/>
  <c r="CF764" i="68"/>
  <c r="CF765" i="68"/>
  <c r="CF766" i="68"/>
  <c r="CF769" i="68"/>
  <c r="CF767" i="68"/>
  <c r="FA768" i="68" s="1"/>
  <c r="FA799" i="68" s="1"/>
  <c r="CF768" i="68"/>
  <c r="CF762" i="68"/>
  <c r="CX769" i="68"/>
  <c r="CX766" i="68"/>
  <c r="CX767" i="68"/>
  <c r="CX768" i="68"/>
  <c r="FS769" i="68" s="1"/>
  <c r="FS800" i="68" s="1"/>
  <c r="CX764" i="68"/>
  <c r="CX762" i="68"/>
  <c r="CX765" i="68"/>
  <c r="CW769" i="68"/>
  <c r="CW766" i="68"/>
  <c r="CW767" i="68"/>
  <c r="CW768" i="68"/>
  <c r="CW764" i="68"/>
  <c r="CW762" i="68"/>
  <c r="CW765" i="68"/>
  <c r="DI769" i="68"/>
  <c r="DI766" i="68"/>
  <c r="DI767" i="68"/>
  <c r="DI768" i="68"/>
  <c r="DI764" i="68"/>
  <c r="DI762" i="68"/>
  <c r="DI765" i="68"/>
  <c r="FG779" i="68"/>
  <c r="FG780" i="68"/>
  <c r="FG781" i="68"/>
  <c r="FG774" i="68"/>
  <c r="FG793" i="68" s="1"/>
  <c r="FG775" i="68"/>
  <c r="FG794" i="68" s="1"/>
  <c r="FG776" i="68"/>
  <c r="FG795" i="68" s="1"/>
  <c r="FG777" i="68"/>
  <c r="FG796" i="68" s="1"/>
  <c r="FG778" i="68"/>
  <c r="FG797" i="68" s="1"/>
  <c r="EL780" i="68"/>
  <c r="EL781" i="68"/>
  <c r="EL775" i="68"/>
  <c r="EL794" i="68" s="1"/>
  <c r="EL776" i="68"/>
  <c r="EL795" i="68" s="1"/>
  <c r="EL777" i="68"/>
  <c r="EL778" i="68"/>
  <c r="EL779" i="68"/>
  <c r="EL774" i="68"/>
  <c r="EL793" i="68" s="1"/>
  <c r="EL800" i="68"/>
  <c r="CT764" i="68"/>
  <c r="CT769" i="68"/>
  <c r="CT765" i="68"/>
  <c r="CT766" i="68"/>
  <c r="CT767" i="68"/>
  <c r="CT768" i="68"/>
  <c r="CT762" i="68"/>
  <c r="DV780" i="68"/>
  <c r="DV781" i="68"/>
  <c r="DV778" i="68"/>
  <c r="DV779" i="68"/>
  <c r="DV774" i="68"/>
  <c r="DV793" i="68" s="1"/>
  <c r="DV775" i="68"/>
  <c r="DV794" i="68" s="1"/>
  <c r="DV776" i="68"/>
  <c r="DV777" i="68"/>
  <c r="CQ769" i="68"/>
  <c r="CQ764" i="68"/>
  <c r="CQ765" i="68"/>
  <c r="CQ766" i="68"/>
  <c r="CQ767" i="68"/>
  <c r="CQ762" i="68"/>
  <c r="CQ768" i="68"/>
  <c r="FL769" i="68" s="1"/>
  <c r="FL800" i="68" s="1"/>
  <c r="BP767" i="68"/>
  <c r="BP768" i="68"/>
  <c r="EK769" i="68" s="1"/>
  <c r="BP769" i="68"/>
  <c r="BP764" i="68"/>
  <c r="EK765" i="68" s="1"/>
  <c r="EK796" i="68" s="1"/>
  <c r="BP765" i="68"/>
  <c r="EK766" i="68" s="1"/>
  <c r="BP762" i="68"/>
  <c r="BP766" i="68"/>
  <c r="DM769" i="68"/>
  <c r="DM768" i="68"/>
  <c r="DM764" i="68"/>
  <c r="DM765" i="68"/>
  <c r="DM766" i="68"/>
  <c r="DM767" i="68"/>
  <c r="DM762" i="68"/>
  <c r="BE768" i="68"/>
  <c r="DZ769" i="68" s="1"/>
  <c r="BE764" i="68"/>
  <c r="BE765" i="68"/>
  <c r="DZ766" i="68" s="1"/>
  <c r="BE769" i="68"/>
  <c r="BE766" i="68"/>
  <c r="BE767" i="68"/>
  <c r="DZ768" i="68" s="1"/>
  <c r="BE762" i="68"/>
  <c r="BE763" i="68"/>
  <c r="DZ764" i="68" s="1"/>
  <c r="DZ795" i="68" s="1"/>
  <c r="BI769" i="68"/>
  <c r="BI764" i="68"/>
  <c r="ED765" i="68" s="1"/>
  <c r="ED796" i="68" s="1"/>
  <c r="BI765" i="68"/>
  <c r="BI766" i="68"/>
  <c r="ED767" i="68" s="1"/>
  <c r="ED798" i="68" s="1"/>
  <c r="BI767" i="68"/>
  <c r="BI768" i="68"/>
  <c r="ED769" i="68" s="1"/>
  <c r="BI762" i="68"/>
  <c r="EX780" i="68"/>
  <c r="EX781" i="68"/>
  <c r="EX779" i="68"/>
  <c r="EX775" i="68"/>
  <c r="EX794" i="68" s="1"/>
  <c r="EX776" i="68"/>
  <c r="EX795" i="68" s="1"/>
  <c r="EX777" i="68"/>
  <c r="EX796" i="68" s="1"/>
  <c r="EX778" i="68"/>
  <c r="EX797" i="68" s="1"/>
  <c r="EX774" i="68"/>
  <c r="EX793" i="68" s="1"/>
  <c r="FK780" i="68"/>
  <c r="FK781" i="68"/>
  <c r="FK774" i="68"/>
  <c r="FK793" i="68" s="1"/>
  <c r="FK779" i="68"/>
  <c r="FK798" i="68" s="1"/>
  <c r="FK776" i="68"/>
  <c r="FK795" i="68" s="1"/>
  <c r="FK777" i="68"/>
  <c r="FK796" i="68" s="1"/>
  <c r="FK778" i="68"/>
  <c r="FK797" i="68" s="1"/>
  <c r="FK775" i="68"/>
  <c r="FK794" i="68" s="1"/>
  <c r="BT769" i="68"/>
  <c r="BT764" i="68"/>
  <c r="BT765" i="68"/>
  <c r="BT766" i="68"/>
  <c r="EO767" i="68" s="1"/>
  <c r="BT767" i="68"/>
  <c r="BT768" i="68"/>
  <c r="EO769" i="68" s="1"/>
  <c r="BT762" i="68"/>
  <c r="FF779" i="68"/>
  <c r="FF780" i="68"/>
  <c r="FF781" i="68"/>
  <c r="FF778" i="68"/>
  <c r="FF797" i="68" s="1"/>
  <c r="FF774" i="68"/>
  <c r="FF793" i="68" s="1"/>
  <c r="FF775" i="68"/>
  <c r="FF794" i="68" s="1"/>
  <c r="FF776" i="68"/>
  <c r="FF795" i="68" s="1"/>
  <c r="FF777" i="68"/>
  <c r="FF796" i="68" s="1"/>
  <c r="CK769" i="68"/>
  <c r="CK766" i="68"/>
  <c r="CK767" i="68"/>
  <c r="FF768" i="68" s="1"/>
  <c r="FF799" i="68" s="1"/>
  <c r="CK768" i="68"/>
  <c r="CK764" i="68"/>
  <c r="CK765" i="68"/>
  <c r="CK762" i="68"/>
  <c r="CV765" i="68"/>
  <c r="CV766" i="68"/>
  <c r="CV767" i="68"/>
  <c r="CV768" i="68"/>
  <c r="FQ769" i="68" s="1"/>
  <c r="FQ800" i="68" s="1"/>
  <c r="CV769" i="68"/>
  <c r="CV764" i="68"/>
  <c r="CV762" i="68"/>
  <c r="EW780" i="68"/>
  <c r="EW781" i="68"/>
  <c r="EW779" i="68"/>
  <c r="EW774" i="68"/>
  <c r="EW793" i="68" s="1"/>
  <c r="EW775" i="68"/>
  <c r="EW794" i="68" s="1"/>
  <c r="EW776" i="68"/>
  <c r="EW795" i="68" s="1"/>
  <c r="EW777" i="68"/>
  <c r="EW796" i="68" s="1"/>
  <c r="EW778" i="68"/>
  <c r="CH764" i="68"/>
  <c r="CH765" i="68"/>
  <c r="CH766" i="68"/>
  <c r="FC767" i="68" s="1"/>
  <c r="CH769" i="68"/>
  <c r="CH767" i="68"/>
  <c r="CH768" i="68"/>
  <c r="FC769" i="68" s="1"/>
  <c r="CH762" i="68"/>
  <c r="EK780" i="68"/>
  <c r="EK781" i="68"/>
  <c r="EK774" i="68"/>
  <c r="EK793" i="68" s="1"/>
  <c r="EK775" i="68"/>
  <c r="EK794" i="68" s="1"/>
  <c r="EK776" i="68"/>
  <c r="EK795" i="68" s="1"/>
  <c r="EK777" i="68"/>
  <c r="EK778" i="68"/>
  <c r="EK779" i="68"/>
  <c r="GR780" i="68"/>
  <c r="GR777" i="68"/>
  <c r="GR763" i="68"/>
  <c r="GR762" i="68"/>
  <c r="FW780" i="68"/>
  <c r="FW799" i="68" s="1"/>
  <c r="FW781" i="68"/>
  <c r="FW774" i="68"/>
  <c r="FW793" i="68" s="1"/>
  <c r="FW776" i="68"/>
  <c r="FW795" i="68" s="1"/>
  <c r="FW777" i="68"/>
  <c r="FW796" i="68" s="1"/>
  <c r="FW778" i="68"/>
  <c r="FW797" i="68" s="1"/>
  <c r="FW779" i="68"/>
  <c r="FW798" i="68" s="1"/>
  <c r="FW775" i="68"/>
  <c r="FW794" i="68" s="1"/>
  <c r="GD779" i="68"/>
  <c r="GD798" i="68" s="1"/>
  <c r="GD780" i="68"/>
  <c r="GD799" i="68" s="1"/>
  <c r="GD781" i="68"/>
  <c r="GD800" i="68" s="1"/>
  <c r="GD778" i="68"/>
  <c r="GD797" i="68" s="1"/>
  <c r="GD774" i="68"/>
  <c r="GD793" i="68" s="1"/>
  <c r="GD775" i="68"/>
  <c r="GD794" i="68" s="1"/>
  <c r="GD776" i="68"/>
  <c r="GD795" i="68" s="1"/>
  <c r="GD777" i="68"/>
  <c r="GD796" i="68" s="1"/>
  <c r="CE769" i="68"/>
  <c r="CE764" i="68"/>
  <c r="CE765" i="68"/>
  <c r="CE766" i="68"/>
  <c r="EZ767" i="68" s="1"/>
  <c r="EZ798" i="68" s="1"/>
  <c r="CE767" i="68"/>
  <c r="EZ768" i="68" s="1"/>
  <c r="EZ799" i="68" s="1"/>
  <c r="CE762" i="68"/>
  <c r="CE768" i="68"/>
  <c r="BD767" i="68"/>
  <c r="BD768" i="68"/>
  <c r="DY769" i="68" s="1"/>
  <c r="DY800" i="68" s="1"/>
  <c r="BD764" i="68"/>
  <c r="BD765" i="68"/>
  <c r="BD769" i="68"/>
  <c r="BD762" i="68"/>
  <c r="BD766" i="68"/>
  <c r="DY767" i="68" s="1"/>
  <c r="DY798" i="68" s="1"/>
  <c r="FN781" i="68"/>
  <c r="FN774" i="68"/>
  <c r="FN793" i="68" s="1"/>
  <c r="FN779" i="68"/>
  <c r="FN798" i="68" s="1"/>
  <c r="FN775" i="68"/>
  <c r="FN794" i="68" s="1"/>
  <c r="FN776" i="68"/>
  <c r="FN795" i="68" s="1"/>
  <c r="FN777" i="68"/>
  <c r="FN796" i="68" s="1"/>
  <c r="FN778" i="68"/>
  <c r="FN797" i="68" s="1"/>
  <c r="FN780" i="68"/>
  <c r="GO762" i="68"/>
  <c r="EN780" i="68"/>
  <c r="EN781" i="68"/>
  <c r="EN774" i="68"/>
  <c r="EN793" i="68" s="1"/>
  <c r="EN775" i="68"/>
  <c r="EN794" i="68" s="1"/>
  <c r="EN777" i="68"/>
  <c r="EN796" i="68" s="1"/>
  <c r="EN778" i="68"/>
  <c r="EN779" i="68"/>
  <c r="EN776" i="68"/>
  <c r="EN795" i="68" s="1"/>
  <c r="BV769" i="68"/>
  <c r="BV764" i="68"/>
  <c r="BV765" i="68"/>
  <c r="EQ766" i="68" s="1"/>
  <c r="EQ797" i="68" s="1"/>
  <c r="BV766" i="68"/>
  <c r="BV767" i="68"/>
  <c r="EQ768" i="68" s="1"/>
  <c r="EQ799" i="68" s="1"/>
  <c r="BV768" i="68"/>
  <c r="EQ769" i="68" s="1"/>
  <c r="EQ800" i="68" s="1"/>
  <c r="BV762" i="68"/>
  <c r="FA781" i="68"/>
  <c r="FA774" i="68"/>
  <c r="FA793" i="68" s="1"/>
  <c r="FA775" i="68"/>
  <c r="FA794" i="68" s="1"/>
  <c r="FA776" i="68"/>
  <c r="FA795" i="68" s="1"/>
  <c r="FA777" i="68"/>
  <c r="FA796" i="68" s="1"/>
  <c r="FA778" i="68"/>
  <c r="FA797" i="68" s="1"/>
  <c r="FA780" i="68"/>
  <c r="FA779" i="68"/>
  <c r="DU780" i="68"/>
  <c r="DU781" i="68"/>
  <c r="DU777" i="68"/>
  <c r="DU778" i="68"/>
  <c r="DU779" i="68"/>
  <c r="DU774" i="68"/>
  <c r="DU793" i="68" s="1"/>
  <c r="DU775" i="68"/>
  <c r="DU794" i="68" s="1"/>
  <c r="DU776" i="68"/>
  <c r="CN767" i="68"/>
  <c r="CN768" i="68"/>
  <c r="CN769" i="68"/>
  <c r="CN764" i="68"/>
  <c r="CN765" i="68"/>
  <c r="CN762" i="68"/>
  <c r="CN766" i="68"/>
  <c r="GL777" i="68"/>
  <c r="HL777" i="68"/>
  <c r="DS798" i="68"/>
  <c r="GO767" i="68"/>
  <c r="GZ767" i="68" s="1"/>
  <c r="GL767" i="68"/>
  <c r="GO797" i="68"/>
  <c r="GZ797" i="68" s="1"/>
  <c r="GL797" i="68"/>
  <c r="BM769" i="68"/>
  <c r="BM766" i="68"/>
  <c r="EH767" i="68" s="1"/>
  <c r="EH798" i="68" s="1"/>
  <c r="BM767" i="68"/>
  <c r="BM768" i="68"/>
  <c r="EH769" i="68" s="1"/>
  <c r="EH800" i="68" s="1"/>
  <c r="BM764" i="68"/>
  <c r="BM765" i="68"/>
  <c r="BM762" i="68"/>
  <c r="CJ765" i="68"/>
  <c r="CJ766" i="68"/>
  <c r="CJ769" i="68"/>
  <c r="CJ767" i="68"/>
  <c r="FE768" i="68" s="1"/>
  <c r="FE799" i="68" s="1"/>
  <c r="CJ768" i="68"/>
  <c r="CJ764" i="68"/>
  <c r="CJ762" i="68"/>
  <c r="FM781" i="68"/>
  <c r="FM774" i="68"/>
  <c r="FM793" i="68" s="1"/>
  <c r="FM779" i="68"/>
  <c r="FM798" i="68" s="1"/>
  <c r="FM775" i="68"/>
  <c r="FM794" i="68" s="1"/>
  <c r="FM776" i="68"/>
  <c r="FM795" i="68" s="1"/>
  <c r="FM777" i="68"/>
  <c r="FM796" i="68" s="1"/>
  <c r="FM778" i="68"/>
  <c r="FM797" i="68" s="1"/>
  <c r="FM780" i="68"/>
  <c r="FT779" i="68"/>
  <c r="FT798" i="68" s="1"/>
  <c r="FT780" i="68"/>
  <c r="FT799" i="68" s="1"/>
  <c r="FT781" i="68"/>
  <c r="FT774" i="68"/>
  <c r="FT793" i="68" s="1"/>
  <c r="FT775" i="68"/>
  <c r="FT794" i="68" s="1"/>
  <c r="FT776" i="68"/>
  <c r="FT795" i="68" s="1"/>
  <c r="FT777" i="68"/>
  <c r="FT796" i="68" s="1"/>
  <c r="FT778" i="68"/>
  <c r="FT797" i="68" s="1"/>
  <c r="BG767" i="68"/>
  <c r="DX780" i="68"/>
  <c r="DX781" i="68"/>
  <c r="DX774" i="68"/>
  <c r="DX793" i="68" s="1"/>
  <c r="DX775" i="68"/>
  <c r="DX794" i="68" s="1"/>
  <c r="DX776" i="68"/>
  <c r="DX777" i="68"/>
  <c r="DX778" i="68"/>
  <c r="DX779" i="68"/>
  <c r="DZ780" i="68"/>
  <c r="DZ781" i="68"/>
  <c r="DZ775" i="68"/>
  <c r="DZ794" i="68" s="1"/>
  <c r="DZ776" i="68"/>
  <c r="DZ777" i="68"/>
  <c r="DZ778" i="68"/>
  <c r="DZ779" i="68"/>
  <c r="DZ774" i="68"/>
  <c r="DZ793" i="68" s="1"/>
  <c r="EQ775" i="68"/>
  <c r="EQ794" i="68" s="1"/>
  <c r="EQ776" i="68"/>
  <c r="EQ795" i="68" s="1"/>
  <c r="EQ777" i="68"/>
  <c r="EQ796" i="68" s="1"/>
  <c r="EQ781" i="68"/>
  <c r="EQ778" i="68"/>
  <c r="EQ779" i="68"/>
  <c r="EQ780" i="68"/>
  <c r="EQ774" i="68"/>
  <c r="EQ793" i="68" s="1"/>
  <c r="GQ779" i="68"/>
  <c r="GQ776" i="68"/>
  <c r="GQ763" i="68"/>
  <c r="GQ762" i="68"/>
  <c r="GC779" i="68"/>
  <c r="GC798" i="68" s="1"/>
  <c r="GC780" i="68"/>
  <c r="GC799" i="68" s="1"/>
  <c r="GC781" i="68"/>
  <c r="GC800" i="68" s="1"/>
  <c r="GC777" i="68"/>
  <c r="GC796" i="68" s="1"/>
  <c r="GC778" i="68"/>
  <c r="GC797" i="68" s="1"/>
  <c r="GC774" i="68"/>
  <c r="GC793" i="68" s="1"/>
  <c r="GC775" i="68"/>
  <c r="GC794" i="68" s="1"/>
  <c r="GC776" i="68"/>
  <c r="GC795" i="68" s="1"/>
  <c r="CC768" i="68"/>
  <c r="CC764" i="68"/>
  <c r="CC765" i="68"/>
  <c r="CC769" i="68"/>
  <c r="CC766" i="68"/>
  <c r="EX767" i="68" s="1"/>
  <c r="EX798" i="68" s="1"/>
  <c r="CC762" i="68"/>
  <c r="CC767" i="68"/>
  <c r="EX768" i="68" s="1"/>
  <c r="EX799" i="68" s="1"/>
  <c r="DS796" i="68"/>
  <c r="GO765" i="68"/>
  <c r="GZ765" i="68" s="1"/>
  <c r="GL765" i="68"/>
  <c r="BA769" i="68"/>
  <c r="BA766" i="68"/>
  <c r="BA767" i="68"/>
  <c r="DV768" i="68" s="1"/>
  <c r="DV799" i="68" s="1"/>
  <c r="BA768" i="68"/>
  <c r="BA764" i="68"/>
  <c r="BA765" i="68"/>
  <c r="DV766" i="68" s="1"/>
  <c r="DV797" i="68" s="1"/>
  <c r="BA762" i="68"/>
  <c r="BA763" i="68"/>
  <c r="DV764" i="68" s="1"/>
  <c r="DV795" i="68" s="1"/>
  <c r="BX765" i="68"/>
  <c r="BX766" i="68"/>
  <c r="ES767" i="68" s="1"/>
  <c r="ES798" i="68" s="1"/>
  <c r="BX767" i="68"/>
  <c r="BX768" i="68"/>
  <c r="ES769" i="68" s="1"/>
  <c r="ES800" i="68" s="1"/>
  <c r="BX769" i="68"/>
  <c r="BX764" i="68"/>
  <c r="BX762" i="68"/>
  <c r="EB780" i="68"/>
  <c r="EB781" i="68"/>
  <c r="EB774" i="68"/>
  <c r="EB793" i="68" s="1"/>
  <c r="EB775" i="68"/>
  <c r="EB794" i="68" s="1"/>
  <c r="GY794" i="68" s="1"/>
  <c r="EB777" i="68"/>
  <c r="EB778" i="68"/>
  <c r="EB779" i="68"/>
  <c r="EB776" i="68"/>
  <c r="FC775" i="68"/>
  <c r="FC794" i="68" s="1"/>
  <c r="FC781" i="68"/>
  <c r="FC776" i="68"/>
  <c r="FC795" i="68" s="1"/>
  <c r="FC777" i="68"/>
  <c r="FC796" i="68" s="1"/>
  <c r="FC778" i="68"/>
  <c r="FC797" i="68" s="1"/>
  <c r="FC780" i="68"/>
  <c r="FC779" i="68"/>
  <c r="FC774" i="68"/>
  <c r="FC793" i="68" s="1"/>
  <c r="BG766" i="68"/>
  <c r="EB767" i="68" s="1"/>
  <c r="GF779" i="68"/>
  <c r="GF798" i="68" s="1"/>
  <c r="GF780" i="68"/>
  <c r="GF799" i="68" s="1"/>
  <c r="GF781" i="68"/>
  <c r="GF800" i="68" s="1"/>
  <c r="GF774" i="68"/>
  <c r="GF793" i="68" s="1"/>
  <c r="GF775" i="68"/>
  <c r="GF794" i="68" s="1"/>
  <c r="GF776" i="68"/>
  <c r="GF795" i="68" s="1"/>
  <c r="GF777" i="68"/>
  <c r="GF796" i="68" s="1"/>
  <c r="GF778" i="68"/>
  <c r="GF797" i="68" s="1"/>
  <c r="BQ767" i="68"/>
  <c r="EL768" i="68" s="1"/>
  <c r="BG768" i="68"/>
  <c r="EB769" i="68" s="1"/>
  <c r="EB800" i="68" s="1"/>
  <c r="DC769" i="68"/>
  <c r="DC764" i="68"/>
  <c r="DC765" i="68"/>
  <c r="DC766" i="68"/>
  <c r="DC767" i="68"/>
  <c r="DC762" i="68"/>
  <c r="DC768" i="68"/>
  <c r="GH779" i="68"/>
  <c r="GH798" i="68" s="1"/>
  <c r="GH780" i="68"/>
  <c r="GH799" i="68" s="1"/>
  <c r="GH781" i="68"/>
  <c r="GH800" i="68" s="1"/>
  <c r="GH775" i="68"/>
  <c r="GH794" i="68" s="1"/>
  <c r="GH776" i="68"/>
  <c r="GH795" i="68" s="1"/>
  <c r="GH777" i="68"/>
  <c r="GH796" i="68" s="1"/>
  <c r="GH778" i="68"/>
  <c r="GH797" i="68" s="1"/>
  <c r="GH774" i="68"/>
  <c r="GH793" i="68" s="1"/>
  <c r="AY765" i="68"/>
  <c r="DT766" i="68" s="1"/>
  <c r="DT797" i="68" s="1"/>
  <c r="GP797" i="68" s="1"/>
  <c r="AY766" i="68"/>
  <c r="AY767" i="68"/>
  <c r="AY768" i="68"/>
  <c r="DT769" i="68" s="1"/>
  <c r="GR769" i="68" s="1"/>
  <c r="AY764" i="68"/>
  <c r="AY769" i="68"/>
  <c r="GS762" i="68"/>
  <c r="GS763" i="68"/>
  <c r="BJ764" i="68"/>
  <c r="BJ765" i="68"/>
  <c r="EE766" i="68" s="1"/>
  <c r="EE797" i="68" s="1"/>
  <c r="BJ766" i="68"/>
  <c r="BJ769" i="68"/>
  <c r="BJ767" i="68"/>
  <c r="BJ768" i="68"/>
  <c r="EE769" i="68" s="1"/>
  <c r="EE800" i="68" s="1"/>
  <c r="BJ762" i="68"/>
  <c r="EY780" i="68"/>
  <c r="EY781" i="68"/>
  <c r="EY774" i="68"/>
  <c r="EY793" i="68" s="1"/>
  <c r="EY776" i="68"/>
  <c r="EY795" i="68" s="1"/>
  <c r="EY777" i="68"/>
  <c r="EY796" i="68" s="1"/>
  <c r="EY778" i="68"/>
  <c r="EY797" i="68" s="1"/>
  <c r="EY775" i="68"/>
  <c r="EY794" i="68" s="1"/>
  <c r="EY779" i="68"/>
  <c r="GL776" i="68"/>
  <c r="HL776" i="68"/>
  <c r="DS799" i="68"/>
  <c r="GO768" i="68"/>
  <c r="GZ768" i="68" s="1"/>
  <c r="GL768" i="68"/>
  <c r="CL769" i="68"/>
  <c r="CL766" i="68"/>
  <c r="FG767" i="68" s="1"/>
  <c r="FG798" i="68" s="1"/>
  <c r="CL767" i="68"/>
  <c r="CL768" i="68"/>
  <c r="FG769" i="68" s="1"/>
  <c r="FG800" i="68" s="1"/>
  <c r="CL764" i="68"/>
  <c r="CL762" i="68"/>
  <c r="CL765" i="68"/>
  <c r="FQ780" i="68"/>
  <c r="FQ781" i="68"/>
  <c r="FQ777" i="68"/>
  <c r="FQ796" i="68" s="1"/>
  <c r="FQ778" i="68"/>
  <c r="FQ797" i="68" s="1"/>
  <c r="FQ774" i="68"/>
  <c r="FQ793" i="68" s="1"/>
  <c r="FQ775" i="68"/>
  <c r="FQ794" i="68" s="1"/>
  <c r="FQ779" i="68"/>
  <c r="FQ798" i="68" s="1"/>
  <c r="FQ776" i="68"/>
  <c r="FQ795" i="68" s="1"/>
  <c r="GT779" i="68"/>
  <c r="GT780" i="68"/>
  <c r="GT778" i="68"/>
  <c r="GT763" i="68"/>
  <c r="GT762" i="68"/>
  <c r="GJ780" i="68"/>
  <c r="GJ799" i="68" s="1"/>
  <c r="GJ781" i="68"/>
  <c r="GJ800" i="68" s="1"/>
  <c r="GJ779" i="68"/>
  <c r="GJ798" i="68" s="1"/>
  <c r="GJ774" i="68"/>
  <c r="GJ793" i="68" s="1"/>
  <c r="GJ775" i="68"/>
  <c r="GJ794" i="68" s="1"/>
  <c r="GJ777" i="68"/>
  <c r="GJ796" i="68" s="1"/>
  <c r="GJ778" i="68"/>
  <c r="GJ797" i="68" s="1"/>
  <c r="GJ776" i="68"/>
  <c r="GJ795" i="68" s="1"/>
  <c r="FE780" i="68"/>
  <c r="FE781" i="68"/>
  <c r="FE777" i="68"/>
  <c r="FE796" i="68" s="1"/>
  <c r="FE778" i="68"/>
  <c r="FE797" i="68" s="1"/>
  <c r="FE779" i="68"/>
  <c r="FE774" i="68"/>
  <c r="FE793" i="68" s="1"/>
  <c r="FE775" i="68"/>
  <c r="FE794" i="68" s="1"/>
  <c r="FE776" i="68"/>
  <c r="FE795" i="68" s="1"/>
  <c r="DE769" i="68"/>
  <c r="DE764" i="68"/>
  <c r="DE765" i="68"/>
  <c r="DE766" i="68"/>
  <c r="DE767" i="68"/>
  <c r="DE768" i="68"/>
  <c r="DE762" i="68"/>
  <c r="DP764" i="68"/>
  <c r="DP769" i="68"/>
  <c r="DP765" i="68"/>
  <c r="DP766" i="68"/>
  <c r="DP767" i="68"/>
  <c r="DP768" i="68"/>
  <c r="DP762" i="68"/>
  <c r="EI780" i="68"/>
  <c r="EI781" i="68"/>
  <c r="EI779" i="68"/>
  <c r="EI774" i="68"/>
  <c r="EI793" i="68" s="1"/>
  <c r="EI775" i="68"/>
  <c r="EI794" i="68" s="1"/>
  <c r="EI776" i="68"/>
  <c r="EI795" i="68" s="1"/>
  <c r="EI777" i="68"/>
  <c r="EI778" i="68"/>
  <c r="EB766" i="68"/>
  <c r="EB797" i="68" s="1"/>
  <c r="DA766" i="68"/>
  <c r="GX780" i="68"/>
  <c r="GX774" i="68"/>
  <c r="GX776" i="68"/>
  <c r="GX777" i="68"/>
  <c r="GX763" i="68"/>
  <c r="GX762" i="68"/>
  <c r="DG765" i="68"/>
  <c r="DG766" i="68"/>
  <c r="DG767" i="68"/>
  <c r="DG769" i="68"/>
  <c r="DG768" i="68"/>
  <c r="DG764" i="68"/>
  <c r="DG762" i="68"/>
  <c r="BL765" i="68"/>
  <c r="EG766" i="68" s="1"/>
  <c r="EG797" i="68" s="1"/>
  <c r="BL766" i="68"/>
  <c r="EG767" i="68" s="1"/>
  <c r="EG798" i="68" s="1"/>
  <c r="BL769" i="68"/>
  <c r="BL767" i="68"/>
  <c r="BL768" i="68"/>
  <c r="BL764" i="68"/>
  <c r="EG765" i="68" s="1"/>
  <c r="EG796" i="68" s="1"/>
  <c r="BL762" i="68"/>
  <c r="AC757" i="68"/>
  <c r="AB757" i="68"/>
  <c r="AA757" i="68"/>
  <c r="Z757" i="68"/>
  <c r="Y757" i="68"/>
  <c r="W757" i="68"/>
  <c r="AY757" i="68" s="1"/>
  <c r="AH757" i="68"/>
  <c r="AG757" i="68"/>
  <c r="AE757" i="68"/>
  <c r="AF757" i="68"/>
  <c r="AD757" i="68"/>
  <c r="EO781" i="68"/>
  <c r="EO780" i="68"/>
  <c r="EO774" i="68"/>
  <c r="EO793" i="68" s="1"/>
  <c r="EO775" i="68"/>
  <c r="EO794" i="68" s="1"/>
  <c r="EO776" i="68"/>
  <c r="EO795" i="68" s="1"/>
  <c r="EO777" i="68"/>
  <c r="EO796" i="68" s="1"/>
  <c r="EO778" i="68"/>
  <c r="EO779" i="68"/>
  <c r="DJ769" i="68"/>
  <c r="DJ766" i="68"/>
  <c r="DJ767" i="68"/>
  <c r="DJ768" i="68"/>
  <c r="DJ764" i="68"/>
  <c r="DJ762" i="68"/>
  <c r="DJ765" i="68"/>
  <c r="GL778" i="68"/>
  <c r="HL778" i="68"/>
  <c r="BZ769" i="68"/>
  <c r="BZ766" i="68"/>
  <c r="EU767" i="68" s="1"/>
  <c r="EU798" i="68" s="1"/>
  <c r="BZ767" i="68"/>
  <c r="BZ768" i="68"/>
  <c r="EU769" i="68" s="1"/>
  <c r="EU800" i="68" s="1"/>
  <c r="BZ764" i="68"/>
  <c r="BZ765" i="68"/>
  <c r="BZ762" i="68"/>
  <c r="FB774" i="68"/>
  <c r="FB793" i="68" s="1"/>
  <c r="FB775" i="68"/>
  <c r="FB794" i="68" s="1"/>
  <c r="FB781" i="68"/>
  <c r="FB776" i="68"/>
  <c r="FB795" i="68" s="1"/>
  <c r="FB777" i="68"/>
  <c r="FB796" i="68" s="1"/>
  <c r="FB778" i="68"/>
  <c r="FB797" i="68" s="1"/>
  <c r="FB780" i="68"/>
  <c r="FB779" i="68"/>
  <c r="EM780" i="68"/>
  <c r="EM781" i="68"/>
  <c r="EM774" i="68"/>
  <c r="EM793" i="68" s="1"/>
  <c r="EM776" i="68"/>
  <c r="EM795" i="68" s="1"/>
  <c r="EM777" i="68"/>
  <c r="EM778" i="68"/>
  <c r="EM779" i="68"/>
  <c r="EM775" i="68"/>
  <c r="EM794" i="68" s="1"/>
  <c r="CG769" i="68"/>
  <c r="CG764" i="68"/>
  <c r="CG765" i="68"/>
  <c r="CG766" i="68"/>
  <c r="CG767" i="68"/>
  <c r="FB768" i="68" s="1"/>
  <c r="FB799" i="68" s="1"/>
  <c r="CG768" i="68"/>
  <c r="CG762" i="68"/>
  <c r="DD764" i="68"/>
  <c r="DD765" i="68"/>
  <c r="DD766" i="68"/>
  <c r="DD767" i="68"/>
  <c r="DD769" i="68"/>
  <c r="DD768" i="68"/>
  <c r="DD762" i="68"/>
  <c r="FJ779" i="68"/>
  <c r="FJ798" i="68" s="1"/>
  <c r="FJ780" i="68"/>
  <c r="FJ781" i="68"/>
  <c r="FJ775" i="68"/>
  <c r="FJ794" i="68" s="1"/>
  <c r="FJ776" i="68"/>
  <c r="FJ795" i="68" s="1"/>
  <c r="FJ777" i="68"/>
  <c r="FJ796" i="68" s="1"/>
  <c r="FJ778" i="68"/>
  <c r="FJ797" i="68" s="1"/>
  <c r="FJ774" i="68"/>
  <c r="FJ793" i="68" s="1"/>
  <c r="BG764" i="68"/>
  <c r="EB765" i="68" s="1"/>
  <c r="EB796" i="68" s="1"/>
  <c r="GY781" i="68"/>
  <c r="GY776" i="68"/>
  <c r="GY778" i="68"/>
  <c r="GY779" i="68"/>
  <c r="GY780" i="68"/>
  <c r="GY763" i="68"/>
  <c r="GY762" i="68"/>
  <c r="CS769" i="68"/>
  <c r="CS764" i="68"/>
  <c r="CS765" i="68"/>
  <c r="CS766" i="68"/>
  <c r="CS767" i="68"/>
  <c r="CS768" i="68"/>
  <c r="CS762" i="68"/>
  <c r="FX780" i="68"/>
  <c r="FX799" i="68" s="1"/>
  <c r="FX781" i="68"/>
  <c r="FX774" i="68"/>
  <c r="FX793" i="68" s="1"/>
  <c r="FX775" i="68"/>
  <c r="FX794" i="68" s="1"/>
  <c r="FX777" i="68"/>
  <c r="FX796" i="68" s="1"/>
  <c r="FX778" i="68"/>
  <c r="FX797" i="68" s="1"/>
  <c r="FX779" i="68"/>
  <c r="FX798" i="68" s="1"/>
  <c r="FX776" i="68"/>
  <c r="FX795" i="68" s="1"/>
  <c r="DT780" i="68"/>
  <c r="GV780" i="68" s="1"/>
  <c r="DT781" i="68"/>
  <c r="GV781" i="68" s="1"/>
  <c r="DT776" i="68"/>
  <c r="GU776" i="68" s="1"/>
  <c r="DT777" i="68"/>
  <c r="GV777" i="68" s="1"/>
  <c r="DT778" i="68"/>
  <c r="GV778" i="68" s="1"/>
  <c r="DT779" i="68"/>
  <c r="GP779" i="68" s="1"/>
  <c r="DT774" i="68"/>
  <c r="DT775" i="68"/>
  <c r="DT794" i="68" s="1"/>
  <c r="GU794" i="68" s="1"/>
  <c r="DW780" i="68"/>
  <c r="DW781" i="68"/>
  <c r="DW779" i="68"/>
  <c r="DW774" i="68"/>
  <c r="DW793" i="68" s="1"/>
  <c r="DW775" i="68"/>
  <c r="DW794" i="68" s="1"/>
  <c r="DW776" i="68"/>
  <c r="DW777" i="68"/>
  <c r="DW778" i="68"/>
  <c r="BJ757" i="68"/>
  <c r="AX763" i="68"/>
  <c r="EN701" i="68"/>
  <c r="EN698" i="68"/>
  <c r="EN717" i="68" s="1"/>
  <c r="EN702" i="68"/>
  <c r="EN699" i="68"/>
  <c r="EN700" i="68"/>
  <c r="EN696" i="68"/>
  <c r="EN715" i="68" s="1"/>
  <c r="EN697" i="68"/>
  <c r="EN716" i="68" s="1"/>
  <c r="EN695" i="68"/>
  <c r="EN714" i="68" s="1"/>
  <c r="CE688" i="68"/>
  <c r="CE689" i="68"/>
  <c r="CE690" i="68"/>
  <c r="CE685" i="68"/>
  <c r="CE687" i="68"/>
  <c r="CE686" i="68"/>
  <c r="DZ701" i="68"/>
  <c r="DZ696" i="68"/>
  <c r="DZ715" i="68" s="1"/>
  <c r="DZ702" i="68"/>
  <c r="DZ697" i="68"/>
  <c r="DZ698" i="68"/>
  <c r="DZ699" i="68"/>
  <c r="DZ695" i="68"/>
  <c r="DZ714" i="68" s="1"/>
  <c r="DZ700" i="68"/>
  <c r="DM688" i="68"/>
  <c r="DM687" i="68"/>
  <c r="DM690" i="68"/>
  <c r="DM686" i="68"/>
  <c r="DM689" i="68"/>
  <c r="DM685" i="68"/>
  <c r="DU700" i="68"/>
  <c r="DU701" i="68"/>
  <c r="DU699" i="68"/>
  <c r="DU695" i="68"/>
  <c r="DU714" i="68" s="1"/>
  <c r="DU702" i="68"/>
  <c r="DU698" i="68"/>
  <c r="DU697" i="68"/>
  <c r="DU696" i="68"/>
  <c r="DU715" i="68" s="1"/>
  <c r="BK690" i="68"/>
  <c r="BK688" i="68"/>
  <c r="BK689" i="68"/>
  <c r="EF690" i="68" s="1"/>
  <c r="BK685" i="68"/>
  <c r="EF686" i="68" s="1"/>
  <c r="BK687" i="68"/>
  <c r="EF688" i="68" s="1"/>
  <c r="BK683" i="68"/>
  <c r="BK686" i="68"/>
  <c r="EJ701" i="68"/>
  <c r="EJ696" i="68"/>
  <c r="EJ715" i="68" s="1"/>
  <c r="EJ697" i="68"/>
  <c r="EJ716" i="68" s="1"/>
  <c r="EJ699" i="68"/>
  <c r="EJ698" i="68"/>
  <c r="EJ700" i="68"/>
  <c r="EJ695" i="68"/>
  <c r="EJ714" i="68" s="1"/>
  <c r="EJ702" i="68"/>
  <c r="EV701" i="68"/>
  <c r="EV695" i="68"/>
  <c r="EV714" i="68" s="1"/>
  <c r="EV696" i="68"/>
  <c r="EV715" i="68" s="1"/>
  <c r="EV697" i="68"/>
  <c r="EV716" i="68" s="1"/>
  <c r="EV699" i="68"/>
  <c r="EV702" i="68"/>
  <c r="EV698" i="68"/>
  <c r="EV717" i="68" s="1"/>
  <c r="EV700" i="68"/>
  <c r="GW684" i="68"/>
  <c r="GW683" i="68"/>
  <c r="BM689" i="68"/>
  <c r="EH690" i="68" s="1"/>
  <c r="BM685" i="68"/>
  <c r="BM686" i="68"/>
  <c r="BM688" i="68"/>
  <c r="EH689" i="68" s="1"/>
  <c r="BM687" i="68"/>
  <c r="EH688" i="68" s="1"/>
  <c r="BM683" i="68"/>
  <c r="BM690" i="68"/>
  <c r="CQ688" i="68"/>
  <c r="CQ689" i="68"/>
  <c r="FL690" i="68" s="1"/>
  <c r="CQ690" i="68"/>
  <c r="CQ685" i="68"/>
  <c r="CQ686" i="68"/>
  <c r="CQ687" i="68"/>
  <c r="FU702" i="68"/>
  <c r="FU695" i="68"/>
  <c r="FU714" i="68" s="1"/>
  <c r="FU696" i="68"/>
  <c r="FU715" i="68" s="1"/>
  <c r="FU697" i="68"/>
  <c r="FU716" i="68" s="1"/>
  <c r="FU698" i="68"/>
  <c r="FU717" i="68" s="1"/>
  <c r="FU701" i="68"/>
  <c r="FU720" i="68" s="1"/>
  <c r="FU700" i="68"/>
  <c r="FU719" i="68" s="1"/>
  <c r="FU699" i="68"/>
  <c r="FU718" i="68" s="1"/>
  <c r="EI702" i="68"/>
  <c r="EI701" i="68"/>
  <c r="EI696" i="68"/>
  <c r="EI715" i="68" s="1"/>
  <c r="EI698" i="68"/>
  <c r="EI697" i="68"/>
  <c r="EI716" i="68" s="1"/>
  <c r="EI700" i="68"/>
  <c r="EI695" i="68"/>
  <c r="EI714" i="68" s="1"/>
  <c r="EI699" i="68"/>
  <c r="GR683" i="68"/>
  <c r="DO688" i="68"/>
  <c r="DO689" i="68"/>
  <c r="DO690" i="68"/>
  <c r="DO685" i="68"/>
  <c r="DO687" i="68"/>
  <c r="DO686" i="68"/>
  <c r="CO688" i="68"/>
  <c r="FJ689" i="68" s="1"/>
  <c r="FJ720" i="68" s="1"/>
  <c r="CO687" i="68"/>
  <c r="CO690" i="68"/>
  <c r="CO689" i="68"/>
  <c r="FJ690" i="68" s="1"/>
  <c r="CO686" i="68"/>
  <c r="CO685" i="68"/>
  <c r="DV702" i="68"/>
  <c r="DV701" i="68"/>
  <c r="DV699" i="68"/>
  <c r="DV696" i="68"/>
  <c r="DV715" i="68" s="1"/>
  <c r="DV700" i="68"/>
  <c r="DV698" i="68"/>
  <c r="DV697" i="68"/>
  <c r="DV695" i="68"/>
  <c r="DV714" i="68" s="1"/>
  <c r="GC701" i="68"/>
  <c r="GC720" i="68" s="1"/>
  <c r="GC700" i="68"/>
  <c r="GC719" i="68" s="1"/>
  <c r="GC697" i="68"/>
  <c r="GC716" i="68" s="1"/>
  <c r="GC696" i="68"/>
  <c r="GC715" i="68" s="1"/>
  <c r="GC702" i="68"/>
  <c r="GC721" i="68" s="1"/>
  <c r="GC695" i="68"/>
  <c r="GC714" i="68" s="1"/>
  <c r="GC698" i="68"/>
  <c r="GC717" i="68" s="1"/>
  <c r="GC699" i="68"/>
  <c r="GC718" i="68" s="1"/>
  <c r="EO720" i="68"/>
  <c r="GL719" i="68"/>
  <c r="GO719" i="68"/>
  <c r="GZ719" i="68" s="1"/>
  <c r="CA686" i="68"/>
  <c r="EV687" i="68" s="1"/>
  <c r="EV718" i="68" s="1"/>
  <c r="CA690" i="68"/>
  <c r="CA687" i="68"/>
  <c r="CA689" i="68"/>
  <c r="CA688" i="68"/>
  <c r="EV689" i="68" s="1"/>
  <c r="CA685" i="68"/>
  <c r="BP689" i="68"/>
  <c r="EK690" i="68" s="1"/>
  <c r="BP686" i="68"/>
  <c r="EK687" i="68" s="1"/>
  <c r="EK718" i="68" s="1"/>
  <c r="BP687" i="68"/>
  <c r="BP690" i="68"/>
  <c r="BP688" i="68"/>
  <c r="BP685" i="68"/>
  <c r="EA701" i="68"/>
  <c r="EA702" i="68"/>
  <c r="EA697" i="68"/>
  <c r="EA698" i="68"/>
  <c r="EA699" i="68"/>
  <c r="EA700" i="68"/>
  <c r="EA695" i="68"/>
  <c r="EA714" i="68" s="1"/>
  <c r="EA696" i="68"/>
  <c r="EA715" i="68" s="1"/>
  <c r="BL690" i="68"/>
  <c r="BL688" i="68"/>
  <c r="EG689" i="68" s="1"/>
  <c r="BL689" i="68"/>
  <c r="BL686" i="68"/>
  <c r="BL687" i="68"/>
  <c r="BL685" i="68"/>
  <c r="EG686" i="68" s="1"/>
  <c r="DW702" i="68"/>
  <c r="DW701" i="68"/>
  <c r="DW696" i="68"/>
  <c r="DW715" i="68" s="1"/>
  <c r="DW699" i="68"/>
  <c r="DW695" i="68"/>
  <c r="DW714" i="68" s="1"/>
  <c r="DW700" i="68"/>
  <c r="DW698" i="68"/>
  <c r="DW697" i="68"/>
  <c r="BH690" i="68"/>
  <c r="BH689" i="68"/>
  <c r="EC690" i="68" s="1"/>
  <c r="BH688" i="68"/>
  <c r="BH686" i="68"/>
  <c r="BH683" i="68"/>
  <c r="BH687" i="68"/>
  <c r="EC688" i="68" s="1"/>
  <c r="EC719" i="68" s="1"/>
  <c r="BH685" i="68"/>
  <c r="EC701" i="68"/>
  <c r="EC702" i="68"/>
  <c r="EC697" i="68"/>
  <c r="EC699" i="68"/>
  <c r="EC700" i="68"/>
  <c r="EC696" i="68"/>
  <c r="EC715" i="68" s="1"/>
  <c r="EC698" i="68"/>
  <c r="EC695" i="68"/>
  <c r="EC714" i="68" s="1"/>
  <c r="BN689" i="68"/>
  <c r="EI690" i="68" s="1"/>
  <c r="EI721" i="68" s="1"/>
  <c r="BN685" i="68"/>
  <c r="EI686" i="68" s="1"/>
  <c r="EI717" i="68" s="1"/>
  <c r="BN686" i="68"/>
  <c r="BN687" i="68"/>
  <c r="EI688" i="68" s="1"/>
  <c r="BN690" i="68"/>
  <c r="BN688" i="68"/>
  <c r="CM688" i="68"/>
  <c r="CM686" i="68"/>
  <c r="CM687" i="68"/>
  <c r="CM690" i="68"/>
  <c r="CM685" i="68"/>
  <c r="CM689" i="68"/>
  <c r="FH690" i="68" s="1"/>
  <c r="FH721" i="68" s="1"/>
  <c r="ED702" i="68"/>
  <c r="ED697" i="68"/>
  <c r="ED716" i="68" s="1"/>
  <c r="ED698" i="68"/>
  <c r="ED699" i="68"/>
  <c r="ED700" i="68"/>
  <c r="ED696" i="68"/>
  <c r="ED715" i="68" s="1"/>
  <c r="ED701" i="68"/>
  <c r="ED695" i="68"/>
  <c r="ED714" i="68" s="1"/>
  <c r="FA719" i="68"/>
  <c r="CV690" i="68"/>
  <c r="CV686" i="68"/>
  <c r="CV687" i="68"/>
  <c r="CV689" i="68"/>
  <c r="CV688" i="68"/>
  <c r="CV685" i="68"/>
  <c r="HH702" i="68"/>
  <c r="HG702" i="68"/>
  <c r="HF702" i="68"/>
  <c r="HD702" i="68"/>
  <c r="HJ702" i="68"/>
  <c r="HI702" i="68"/>
  <c r="HE702" i="68"/>
  <c r="HC702" i="68"/>
  <c r="HB702" i="68"/>
  <c r="HK702" i="68"/>
  <c r="GQ683" i="68"/>
  <c r="AT678" i="68"/>
  <c r="AX678" i="68" s="1"/>
  <c r="V678" i="68"/>
  <c r="BE688" i="68"/>
  <c r="DZ689" i="68" s="1"/>
  <c r="DZ720" i="68" s="1"/>
  <c r="BE690" i="68"/>
  <c r="BE687" i="68"/>
  <c r="BE689" i="68"/>
  <c r="DZ690" i="68" s="1"/>
  <c r="DZ721" i="68" s="1"/>
  <c r="BE686" i="68"/>
  <c r="BE683" i="68"/>
  <c r="BE685" i="68"/>
  <c r="DZ686" i="68" s="1"/>
  <c r="DZ717" i="68" s="1"/>
  <c r="GD701" i="68"/>
  <c r="GD720" i="68" s="1"/>
  <c r="GD700" i="68"/>
  <c r="GD719" i="68" s="1"/>
  <c r="GD702" i="68"/>
  <c r="GD721" i="68" s="1"/>
  <c r="GD695" i="68"/>
  <c r="GD714" i="68" s="1"/>
  <c r="GD697" i="68"/>
  <c r="GD716" i="68" s="1"/>
  <c r="GD696" i="68"/>
  <c r="GD715" i="68" s="1"/>
  <c r="GD699" i="68"/>
  <c r="GD718" i="68" s="1"/>
  <c r="GD698" i="68"/>
  <c r="GD717" i="68" s="1"/>
  <c r="EP689" i="68"/>
  <c r="FX702" i="68"/>
  <c r="FX698" i="68"/>
  <c r="FX717" i="68" s="1"/>
  <c r="FX699" i="68"/>
  <c r="FX718" i="68" s="1"/>
  <c r="FX701" i="68"/>
  <c r="FX720" i="68" s="1"/>
  <c r="FX700" i="68"/>
  <c r="FX719" i="68" s="1"/>
  <c r="FX696" i="68"/>
  <c r="FX715" i="68" s="1"/>
  <c r="FX697" i="68"/>
  <c r="FX716" i="68" s="1"/>
  <c r="FX695" i="68"/>
  <c r="FX714" i="68" s="1"/>
  <c r="GI697" i="68"/>
  <c r="GI716" i="68" s="1"/>
  <c r="GI702" i="68"/>
  <c r="GI721" i="68" s="1"/>
  <c r="GI698" i="68"/>
  <c r="GI717" i="68" s="1"/>
  <c r="GI699" i="68"/>
  <c r="GI718" i="68" s="1"/>
  <c r="GI701" i="68"/>
  <c r="GI720" i="68" s="1"/>
  <c r="GI696" i="68"/>
  <c r="GI715" i="68" s="1"/>
  <c r="GI695" i="68"/>
  <c r="GI714" i="68" s="1"/>
  <c r="GI700" i="68"/>
  <c r="GI719" i="68" s="1"/>
  <c r="FV702" i="68"/>
  <c r="FV696" i="68"/>
  <c r="FV715" i="68" s="1"/>
  <c r="FV697" i="68"/>
  <c r="FV716" i="68" s="1"/>
  <c r="FV698" i="68"/>
  <c r="FV717" i="68" s="1"/>
  <c r="FV699" i="68"/>
  <c r="FV718" i="68" s="1"/>
  <c r="FV700" i="68"/>
  <c r="FV719" i="68" s="1"/>
  <c r="FV701" i="68"/>
  <c r="FV720" i="68" s="1"/>
  <c r="FV695" i="68"/>
  <c r="FV714" i="68" s="1"/>
  <c r="GE700" i="68"/>
  <c r="GE719" i="68" s="1"/>
  <c r="GE702" i="68"/>
  <c r="GE721" i="68" s="1"/>
  <c r="GE695" i="68"/>
  <c r="GE714" i="68" s="1"/>
  <c r="GE696" i="68"/>
  <c r="GE715" i="68" s="1"/>
  <c r="GE698" i="68"/>
  <c r="GE717" i="68" s="1"/>
  <c r="GE697" i="68"/>
  <c r="GE716" i="68" s="1"/>
  <c r="GE699" i="68"/>
  <c r="GE718" i="68" s="1"/>
  <c r="GE701" i="68"/>
  <c r="GE720" i="68" s="1"/>
  <c r="CL685" i="68"/>
  <c r="CL688" i="68"/>
  <c r="CL686" i="68"/>
  <c r="CL687" i="68"/>
  <c r="FG688" i="68" s="1"/>
  <c r="CL690" i="68"/>
  <c r="CL689" i="68"/>
  <c r="FG690" i="68" s="1"/>
  <c r="GK696" i="68"/>
  <c r="GK715" i="68" s="1"/>
  <c r="GK697" i="68"/>
  <c r="GK716" i="68" s="1"/>
  <c r="GK702" i="68"/>
  <c r="GK721" i="68" s="1"/>
  <c r="GK699" i="68"/>
  <c r="GK718" i="68" s="1"/>
  <c r="GK701" i="68"/>
  <c r="GK720" i="68" s="1"/>
  <c r="GK700" i="68"/>
  <c r="GK719" i="68" s="1"/>
  <c r="GK695" i="68"/>
  <c r="GK714" i="68" s="1"/>
  <c r="GK698" i="68"/>
  <c r="GK717" i="68" s="1"/>
  <c r="FM697" i="68"/>
  <c r="FM716" i="68" s="1"/>
  <c r="FM701" i="68"/>
  <c r="FM699" i="68"/>
  <c r="FM718" i="68" s="1"/>
  <c r="FM700" i="68"/>
  <c r="FM719" i="68" s="1"/>
  <c r="FM702" i="68"/>
  <c r="FM698" i="68"/>
  <c r="FM717" i="68" s="1"/>
  <c r="FM696" i="68"/>
  <c r="FM715" i="68" s="1"/>
  <c r="FM695" i="68"/>
  <c r="FM714" i="68" s="1"/>
  <c r="FY696" i="68"/>
  <c r="FY715" i="68" s="1"/>
  <c r="FY697" i="68"/>
  <c r="FY716" i="68" s="1"/>
  <c r="FY699" i="68"/>
  <c r="FY718" i="68" s="1"/>
  <c r="FY701" i="68"/>
  <c r="FY720" i="68" s="1"/>
  <c r="FY700" i="68"/>
  <c r="FY719" i="68" s="1"/>
  <c r="FY702" i="68"/>
  <c r="FY695" i="68"/>
  <c r="FY714" i="68" s="1"/>
  <c r="FY698" i="68"/>
  <c r="FY717" i="68" s="1"/>
  <c r="DS721" i="68"/>
  <c r="GO690" i="68"/>
  <c r="GZ690" i="68" s="1"/>
  <c r="GL690" i="68"/>
  <c r="GL720" i="68"/>
  <c r="GO720" i="68"/>
  <c r="GO683" i="68"/>
  <c r="FS690" i="68"/>
  <c r="FN697" i="68"/>
  <c r="FN716" i="68" s="1"/>
  <c r="FN698" i="68"/>
  <c r="FN717" i="68" s="1"/>
  <c r="FN701" i="68"/>
  <c r="FN699" i="68"/>
  <c r="FN718" i="68" s="1"/>
  <c r="FN700" i="68"/>
  <c r="FN719" i="68" s="1"/>
  <c r="FN696" i="68"/>
  <c r="FN715" i="68" s="1"/>
  <c r="FN695" i="68"/>
  <c r="FN714" i="68" s="1"/>
  <c r="FN702" i="68"/>
  <c r="GX702" i="68"/>
  <c r="GX701" i="68"/>
  <c r="GX683" i="68"/>
  <c r="GX684" i="68"/>
  <c r="FO698" i="68"/>
  <c r="FO717" i="68" s="1"/>
  <c r="FO701" i="68"/>
  <c r="FO699" i="68"/>
  <c r="FO718" i="68" s="1"/>
  <c r="FO700" i="68"/>
  <c r="FO719" i="68" s="1"/>
  <c r="FO702" i="68"/>
  <c r="FO695" i="68"/>
  <c r="FO714" i="68" s="1"/>
  <c r="FO696" i="68"/>
  <c r="FO715" i="68" s="1"/>
  <c r="FO697" i="68"/>
  <c r="FO716" i="68" s="1"/>
  <c r="AY683" i="68"/>
  <c r="AZ677" i="68"/>
  <c r="BA677" i="68" s="1"/>
  <c r="CA683" i="68" s="1"/>
  <c r="BC686" i="68"/>
  <c r="BC690" i="68"/>
  <c r="BC687" i="68"/>
  <c r="DX688" i="68" s="1"/>
  <c r="DX719" i="68" s="1"/>
  <c r="BC689" i="68"/>
  <c r="BC688" i="68"/>
  <c r="DX689" i="68" s="1"/>
  <c r="DX720" i="68" s="1"/>
  <c r="BC685" i="68"/>
  <c r="DX686" i="68" s="1"/>
  <c r="DX717" i="68" s="1"/>
  <c r="BC683" i="68"/>
  <c r="DX701" i="68"/>
  <c r="DX702" i="68"/>
  <c r="DX696" i="68"/>
  <c r="DX715" i="68" s="1"/>
  <c r="DX697" i="68"/>
  <c r="DX699" i="68"/>
  <c r="DX695" i="68"/>
  <c r="DX714" i="68" s="1"/>
  <c r="DX700" i="68"/>
  <c r="DX698" i="68"/>
  <c r="FA697" i="68"/>
  <c r="FA716" i="68" s="1"/>
  <c r="FA701" i="68"/>
  <c r="FA699" i="68"/>
  <c r="FA718" i="68" s="1"/>
  <c r="FA702" i="68"/>
  <c r="FA700" i="68"/>
  <c r="FA695" i="68"/>
  <c r="FA714" i="68" s="1"/>
  <c r="FA698" i="68"/>
  <c r="FA717" i="68" s="1"/>
  <c r="FA696" i="68"/>
  <c r="FA715" i="68" s="1"/>
  <c r="FW702" i="68"/>
  <c r="FW697" i="68"/>
  <c r="FW716" i="68" s="1"/>
  <c r="FW698" i="68"/>
  <c r="FW717" i="68" s="1"/>
  <c r="FW699" i="68"/>
  <c r="FW718" i="68" s="1"/>
  <c r="FW701" i="68"/>
  <c r="FW720" i="68" s="1"/>
  <c r="FW700" i="68"/>
  <c r="FW719" i="68" s="1"/>
  <c r="FW696" i="68"/>
  <c r="FW715" i="68" s="1"/>
  <c r="FW695" i="68"/>
  <c r="FW714" i="68" s="1"/>
  <c r="CC688" i="68"/>
  <c r="CC690" i="68"/>
  <c r="CC687" i="68"/>
  <c r="EX688" i="68" s="1"/>
  <c r="CC689" i="68"/>
  <c r="EX690" i="68" s="1"/>
  <c r="CC686" i="68"/>
  <c r="CC685" i="68"/>
  <c r="EE698" i="68"/>
  <c r="EE699" i="68"/>
  <c r="EE700" i="68"/>
  <c r="EE697" i="68"/>
  <c r="EE716" i="68" s="1"/>
  <c r="EE702" i="68"/>
  <c r="EE701" i="68"/>
  <c r="EE695" i="68"/>
  <c r="EE714" i="68" s="1"/>
  <c r="EE696" i="68"/>
  <c r="EE715" i="68" s="1"/>
  <c r="BO686" i="68"/>
  <c r="BO687" i="68"/>
  <c r="EJ688" i="68" s="1"/>
  <c r="EJ719" i="68" s="1"/>
  <c r="BO689" i="68"/>
  <c r="EJ690" i="68" s="1"/>
  <c r="EJ721" i="68" s="1"/>
  <c r="BO685" i="68"/>
  <c r="BO690" i="68"/>
  <c r="BO688" i="68"/>
  <c r="FF702" i="68"/>
  <c r="FF700" i="68"/>
  <c r="FF695" i="68"/>
  <c r="FF714" i="68" s="1"/>
  <c r="FF701" i="68"/>
  <c r="FF697" i="68"/>
  <c r="FF716" i="68" s="1"/>
  <c r="FF699" i="68"/>
  <c r="FF718" i="68" s="1"/>
  <c r="FF698" i="68"/>
  <c r="FF717" i="68" s="1"/>
  <c r="FF696" i="68"/>
  <c r="FF715" i="68" s="1"/>
  <c r="DY702" i="68"/>
  <c r="DY701" i="68"/>
  <c r="DY696" i="68"/>
  <c r="DY715" i="68" s="1"/>
  <c r="DY697" i="68"/>
  <c r="DY698" i="68"/>
  <c r="DY700" i="68"/>
  <c r="DY699" i="68"/>
  <c r="DY695" i="68"/>
  <c r="DY714" i="68" s="1"/>
  <c r="GL698" i="68"/>
  <c r="DS718" i="68"/>
  <c r="GO687" i="68"/>
  <c r="GZ687" i="68" s="1"/>
  <c r="GL687" i="68"/>
  <c r="GV697" i="68"/>
  <c r="GV698" i="68"/>
  <c r="GV699" i="68"/>
  <c r="GV684" i="68"/>
  <c r="GV683" i="68"/>
  <c r="EL696" i="68"/>
  <c r="EL715" i="68" s="1"/>
  <c r="EL701" i="68"/>
  <c r="EL697" i="68"/>
  <c r="EL716" i="68" s="1"/>
  <c r="EL698" i="68"/>
  <c r="EL702" i="68"/>
  <c r="EL699" i="68"/>
  <c r="EL700" i="68"/>
  <c r="EL695" i="68"/>
  <c r="EL714" i="68" s="1"/>
  <c r="BF689" i="68"/>
  <c r="BF690" i="68"/>
  <c r="BF687" i="68"/>
  <c r="EA688" i="68" s="1"/>
  <c r="EA719" i="68" s="1"/>
  <c r="BF688" i="68"/>
  <c r="BF686" i="68"/>
  <c r="BF683" i="68"/>
  <c r="BF685" i="68"/>
  <c r="DK686" i="68"/>
  <c r="DK687" i="68"/>
  <c r="DK688" i="68"/>
  <c r="DK690" i="68"/>
  <c r="DK685" i="68"/>
  <c r="DK689" i="68"/>
  <c r="GF701" i="68"/>
  <c r="GF720" i="68" s="1"/>
  <c r="GF702" i="68"/>
  <c r="GF721" i="68" s="1"/>
  <c r="GF700" i="68"/>
  <c r="GF719" i="68" s="1"/>
  <c r="GF695" i="68"/>
  <c r="GF714" i="68" s="1"/>
  <c r="GF696" i="68"/>
  <c r="GF715" i="68" s="1"/>
  <c r="GF697" i="68"/>
  <c r="GF716" i="68" s="1"/>
  <c r="GF699" i="68"/>
  <c r="GF718" i="68" s="1"/>
  <c r="GF698" i="68"/>
  <c r="GF717" i="68" s="1"/>
  <c r="BB685" i="68"/>
  <c r="DW686" i="68" s="1"/>
  <c r="DW717" i="68" s="1"/>
  <c r="BB686" i="68"/>
  <c r="BB690" i="68"/>
  <c r="BB687" i="68"/>
  <c r="DW688" i="68" s="1"/>
  <c r="DW719" i="68" s="1"/>
  <c r="BB689" i="68"/>
  <c r="DW690" i="68" s="1"/>
  <c r="DW721" i="68" s="1"/>
  <c r="BB688" i="68"/>
  <c r="BB683" i="68"/>
  <c r="FK697" i="68"/>
  <c r="FK716" i="68" s="1"/>
  <c r="FK698" i="68"/>
  <c r="FK717" i="68" s="1"/>
  <c r="FK701" i="68"/>
  <c r="FK699" i="68"/>
  <c r="FK718" i="68" s="1"/>
  <c r="FK700" i="68"/>
  <c r="FK719" i="68" s="1"/>
  <c r="FK696" i="68"/>
  <c r="FK715" i="68" s="1"/>
  <c r="FK695" i="68"/>
  <c r="FK714" i="68" s="1"/>
  <c r="FK702" i="68"/>
  <c r="DP688" i="68"/>
  <c r="DP689" i="68"/>
  <c r="DP690" i="68"/>
  <c r="DP685" i="68"/>
  <c r="DP686" i="68"/>
  <c r="DP687" i="68"/>
  <c r="EM701" i="68"/>
  <c r="EM697" i="68"/>
  <c r="EM716" i="68" s="1"/>
  <c r="EM698" i="68"/>
  <c r="EM702" i="68"/>
  <c r="EM699" i="68"/>
  <c r="EM700" i="68"/>
  <c r="EM695" i="68"/>
  <c r="EM714" i="68" s="1"/>
  <c r="EM696" i="68"/>
  <c r="EM715" i="68" s="1"/>
  <c r="BD689" i="68"/>
  <c r="DY690" i="68" s="1"/>
  <c r="DY721" i="68" s="1"/>
  <c r="BD686" i="68"/>
  <c r="BD690" i="68"/>
  <c r="BD687" i="68"/>
  <c r="BD688" i="68"/>
  <c r="DY689" i="68" s="1"/>
  <c r="DY720" i="68" s="1"/>
  <c r="BD683" i="68"/>
  <c r="BD685" i="68"/>
  <c r="FC701" i="68"/>
  <c r="FC698" i="68"/>
  <c r="FC717" i="68" s="1"/>
  <c r="FC699" i="68"/>
  <c r="FC718" i="68" s="1"/>
  <c r="FC702" i="68"/>
  <c r="FC700" i="68"/>
  <c r="FC697" i="68"/>
  <c r="FC716" i="68" s="1"/>
  <c r="FC696" i="68"/>
  <c r="FC715" i="68" s="1"/>
  <c r="FC695" i="68"/>
  <c r="FC714" i="68" s="1"/>
  <c r="AY690" i="68"/>
  <c r="AY685" i="68"/>
  <c r="AY687" i="68"/>
  <c r="AY689" i="68"/>
  <c r="AY688" i="68"/>
  <c r="DT689" i="68" s="1"/>
  <c r="GW689" i="68" s="1"/>
  <c r="AY686" i="68"/>
  <c r="DT699" i="68"/>
  <c r="GX699" i="68" s="1"/>
  <c r="DT700" i="68"/>
  <c r="GW700" i="68" s="1"/>
  <c r="DT702" i="68"/>
  <c r="DT701" i="68"/>
  <c r="GR701" i="68" s="1"/>
  <c r="DT696" i="68"/>
  <c r="DT695" i="68"/>
  <c r="GW695" i="68" s="1"/>
  <c r="DT697" i="68"/>
  <c r="GW697" i="68" s="1"/>
  <c r="DT698" i="68"/>
  <c r="GW698" i="68" s="1"/>
  <c r="BZ688" i="68"/>
  <c r="BZ685" i="68"/>
  <c r="BZ686" i="68"/>
  <c r="BZ690" i="68"/>
  <c r="BZ687" i="68"/>
  <c r="BZ683" i="68"/>
  <c r="BZ689" i="68"/>
  <c r="EU690" i="68" s="1"/>
  <c r="EF699" i="68"/>
  <c r="EF700" i="68"/>
  <c r="EF698" i="68"/>
  <c r="EF697" i="68"/>
  <c r="EF716" i="68" s="1"/>
  <c r="EF702" i="68"/>
  <c r="EF695" i="68"/>
  <c r="EF714" i="68" s="1"/>
  <c r="EF701" i="68"/>
  <c r="EF696" i="68"/>
  <c r="EF715" i="68" s="1"/>
  <c r="CI690" i="68"/>
  <c r="CI689" i="68"/>
  <c r="FD690" i="68" s="1"/>
  <c r="FD721" i="68" s="1"/>
  <c r="CI685" i="68"/>
  <c r="CI687" i="68"/>
  <c r="FD688" i="68" s="1"/>
  <c r="CI688" i="68"/>
  <c r="CI686" i="68"/>
  <c r="GH696" i="68"/>
  <c r="GH715" i="68" s="1"/>
  <c r="GH697" i="68"/>
  <c r="GH716" i="68" s="1"/>
  <c r="GH702" i="68"/>
  <c r="GH721" i="68" s="1"/>
  <c r="GH698" i="68"/>
  <c r="GH717" i="68" s="1"/>
  <c r="GH699" i="68"/>
  <c r="GH718" i="68" s="1"/>
  <c r="GH695" i="68"/>
  <c r="GH714" i="68" s="1"/>
  <c r="GH701" i="68"/>
  <c r="GH720" i="68" s="1"/>
  <c r="GH700" i="68"/>
  <c r="GH719" i="68" s="1"/>
  <c r="EK702" i="68"/>
  <c r="EK696" i="68"/>
  <c r="EK715" i="68" s="1"/>
  <c r="EK701" i="68"/>
  <c r="EK697" i="68"/>
  <c r="EK716" i="68" s="1"/>
  <c r="EK698" i="68"/>
  <c r="EK700" i="68"/>
  <c r="EK695" i="68"/>
  <c r="EK714" i="68" s="1"/>
  <c r="EK699" i="68"/>
  <c r="GT701" i="68"/>
  <c r="GT702" i="68"/>
  <c r="GT700" i="68"/>
  <c r="GT697" i="68"/>
  <c r="GT699" i="68"/>
  <c r="GT684" i="68"/>
  <c r="GT683" i="68"/>
  <c r="GS702" i="68"/>
  <c r="GS698" i="68"/>
  <c r="GS699" i="68"/>
  <c r="GS697" i="68"/>
  <c r="GS689" i="68"/>
  <c r="GS684" i="68"/>
  <c r="GS683" i="68"/>
  <c r="HG701" i="68"/>
  <c r="HE701" i="68"/>
  <c r="HJ701" i="68"/>
  <c r="HI701" i="68"/>
  <c r="HH701" i="68"/>
  <c r="HF701" i="68"/>
  <c r="HD701" i="68"/>
  <c r="HC701" i="68"/>
  <c r="HB701" i="68"/>
  <c r="HK701" i="68"/>
  <c r="FJ696" i="68"/>
  <c r="FJ715" i="68" s="1"/>
  <c r="FJ697" i="68"/>
  <c r="FJ716" i="68" s="1"/>
  <c r="FJ698" i="68"/>
  <c r="FJ717" i="68" s="1"/>
  <c r="FJ701" i="68"/>
  <c r="FJ699" i="68"/>
  <c r="FJ718" i="68" s="1"/>
  <c r="FJ700" i="68"/>
  <c r="FJ719" i="68" s="1"/>
  <c r="FJ695" i="68"/>
  <c r="FJ714" i="68" s="1"/>
  <c r="FJ702" i="68"/>
  <c r="FD699" i="68"/>
  <c r="FD718" i="68" s="1"/>
  <c r="FD702" i="68"/>
  <c r="FD700" i="68"/>
  <c r="FD701" i="68"/>
  <c r="FD697" i="68"/>
  <c r="FD716" i="68" s="1"/>
  <c r="FD696" i="68"/>
  <c r="FD715" i="68" s="1"/>
  <c r="FD698" i="68"/>
  <c r="FD717" i="68" s="1"/>
  <c r="FD695" i="68"/>
  <c r="FD714" i="68" s="1"/>
  <c r="BQ688" i="68"/>
  <c r="EL689" i="68" s="1"/>
  <c r="EL720" i="68" s="1"/>
  <c r="BQ687" i="68"/>
  <c r="EL688" i="68" s="1"/>
  <c r="EL719" i="68" s="1"/>
  <c r="BQ690" i="68"/>
  <c r="BQ685" i="68"/>
  <c r="BQ686" i="68"/>
  <c r="BQ683" i="68"/>
  <c r="BQ689" i="68"/>
  <c r="EB701" i="68"/>
  <c r="EB702" i="68"/>
  <c r="EB698" i="68"/>
  <c r="EB699" i="68"/>
  <c r="EB700" i="68"/>
  <c r="EB696" i="68"/>
  <c r="EB715" i="68" s="1"/>
  <c r="EB695" i="68"/>
  <c r="EB714" i="68" s="1"/>
  <c r="EB697" i="68"/>
  <c r="CT689" i="68"/>
  <c r="FO690" i="68" s="1"/>
  <c r="FO721" i="68" s="1"/>
  <c r="CT690" i="68"/>
  <c r="CT685" i="68"/>
  <c r="CT686" i="68"/>
  <c r="CT687" i="68"/>
  <c r="CT688" i="68"/>
  <c r="FO689" i="68" s="1"/>
  <c r="FO720" i="68" s="1"/>
  <c r="DN689" i="68"/>
  <c r="DN690" i="68"/>
  <c r="DN687" i="68"/>
  <c r="DN685" i="68"/>
  <c r="DN688" i="68"/>
  <c r="DN686" i="68"/>
  <c r="FE702" i="68"/>
  <c r="FE700" i="68"/>
  <c r="FE701" i="68"/>
  <c r="FE697" i="68"/>
  <c r="FE716" i="68" s="1"/>
  <c r="FE699" i="68"/>
  <c r="FE718" i="68" s="1"/>
  <c r="FE698" i="68"/>
  <c r="FE717" i="68" s="1"/>
  <c r="FE696" i="68"/>
  <c r="FE715" i="68" s="1"/>
  <c r="FE695" i="68"/>
  <c r="FE714" i="68" s="1"/>
  <c r="FL698" i="68"/>
  <c r="FL717" i="68" s="1"/>
  <c r="FL701" i="68"/>
  <c r="FL699" i="68"/>
  <c r="FL718" i="68" s="1"/>
  <c r="FL696" i="68"/>
  <c r="FL715" i="68" s="1"/>
  <c r="FL700" i="68"/>
  <c r="FL719" i="68" s="1"/>
  <c r="FL695" i="68"/>
  <c r="FL714" i="68" s="1"/>
  <c r="FL702" i="68"/>
  <c r="FL697" i="68"/>
  <c r="FL716" i="68" s="1"/>
  <c r="DJ685" i="68"/>
  <c r="DJ686" i="68"/>
  <c r="DJ687" i="68"/>
  <c r="DJ688" i="68"/>
  <c r="DJ690" i="68"/>
  <c r="DJ689" i="68"/>
  <c r="FG700" i="68"/>
  <c r="FG702" i="68"/>
  <c r="FG696" i="68"/>
  <c r="FG715" i="68" s="1"/>
  <c r="FG701" i="68"/>
  <c r="FG698" i="68"/>
  <c r="FG717" i="68" s="1"/>
  <c r="FG697" i="68"/>
  <c r="FG716" i="68" s="1"/>
  <c r="FG699" i="68"/>
  <c r="FG718" i="68" s="1"/>
  <c r="FG695" i="68"/>
  <c r="FG714" i="68" s="1"/>
  <c r="CB689" i="68"/>
  <c r="CB686" i="68"/>
  <c r="CB690" i="68"/>
  <c r="CB687" i="68"/>
  <c r="CB688" i="68"/>
  <c r="CB685" i="68"/>
  <c r="CB683" i="68"/>
  <c r="CR688" i="68"/>
  <c r="CR689" i="68"/>
  <c r="CR690" i="68"/>
  <c r="CR686" i="68"/>
  <c r="CR687" i="68"/>
  <c r="CR685" i="68"/>
  <c r="DL689" i="68"/>
  <c r="DL686" i="68"/>
  <c r="DL687" i="68"/>
  <c r="DL688" i="68"/>
  <c r="DL690" i="68"/>
  <c r="DL685" i="68"/>
  <c r="ES700" i="68"/>
  <c r="ES696" i="68"/>
  <c r="ES715" i="68" s="1"/>
  <c r="ES702" i="68"/>
  <c r="ES701" i="68"/>
  <c r="ES695" i="68"/>
  <c r="ES714" i="68" s="1"/>
  <c r="ES697" i="68"/>
  <c r="ES716" i="68" s="1"/>
  <c r="ES699" i="68"/>
  <c r="ES698" i="68"/>
  <c r="ES717" i="68" s="1"/>
  <c r="DG690" i="68"/>
  <c r="DG689" i="68"/>
  <c r="DG685" i="68"/>
  <c r="DG687" i="68"/>
  <c r="DG688" i="68"/>
  <c r="DG686" i="68"/>
  <c r="BS688" i="68"/>
  <c r="EN689" i="68" s="1"/>
  <c r="EN720" i="68" s="1"/>
  <c r="BS689" i="68"/>
  <c r="BS690" i="68"/>
  <c r="BS685" i="68"/>
  <c r="BS686" i="68"/>
  <c r="BS687" i="68"/>
  <c r="EN688" i="68" s="1"/>
  <c r="EN719" i="68" s="1"/>
  <c r="BS683" i="68"/>
  <c r="GB699" i="68"/>
  <c r="GB718" i="68" s="1"/>
  <c r="GB701" i="68"/>
  <c r="GB720" i="68" s="1"/>
  <c r="GB700" i="68"/>
  <c r="GB719" i="68" s="1"/>
  <c r="GB702" i="68"/>
  <c r="GB721" i="68" s="1"/>
  <c r="GB697" i="68"/>
  <c r="GB716" i="68" s="1"/>
  <c r="GB696" i="68"/>
  <c r="GB715" i="68" s="1"/>
  <c r="GB698" i="68"/>
  <c r="GB717" i="68" s="1"/>
  <c r="GB695" i="68"/>
  <c r="GB714" i="68" s="1"/>
  <c r="GL699" i="68"/>
  <c r="HL699" i="68"/>
  <c r="GO717" i="68"/>
  <c r="GZ717" i="68" s="1"/>
  <c r="GL717" i="68"/>
  <c r="EO701" i="68"/>
  <c r="EO697" i="68"/>
  <c r="EO716" i="68" s="1"/>
  <c r="EO702" i="68"/>
  <c r="EO699" i="68"/>
  <c r="EO718" i="68" s="1"/>
  <c r="EO700" i="68"/>
  <c r="EO698" i="68"/>
  <c r="EO717" i="68" s="1"/>
  <c r="EO696" i="68"/>
  <c r="EO715" i="68" s="1"/>
  <c r="EO695" i="68"/>
  <c r="EO714" i="68" s="1"/>
  <c r="CN689" i="68"/>
  <c r="FI690" i="68" s="1"/>
  <c r="CN688" i="68"/>
  <c r="FI689" i="68" s="1"/>
  <c r="FI720" i="68" s="1"/>
  <c r="CN686" i="68"/>
  <c r="CN687" i="68"/>
  <c r="CN690" i="68"/>
  <c r="CN685" i="68"/>
  <c r="BJ689" i="68"/>
  <c r="EE690" i="68" s="1"/>
  <c r="EE721" i="68" s="1"/>
  <c r="BJ690" i="68"/>
  <c r="BJ688" i="68"/>
  <c r="EE689" i="68" s="1"/>
  <c r="EE720" i="68" s="1"/>
  <c r="BJ685" i="68"/>
  <c r="EE686" i="68" s="1"/>
  <c r="EE717" i="68" s="1"/>
  <c r="BJ686" i="68"/>
  <c r="BJ687" i="68"/>
  <c r="EE688" i="68" s="1"/>
  <c r="EE719" i="68" s="1"/>
  <c r="BJ683" i="68"/>
  <c r="ET695" i="68"/>
  <c r="ET714" i="68" s="1"/>
  <c r="ET701" i="68"/>
  <c r="ET696" i="68"/>
  <c r="ET715" i="68" s="1"/>
  <c r="ET702" i="68"/>
  <c r="ET699" i="68"/>
  <c r="ET697" i="68"/>
  <c r="ET716" i="68" s="1"/>
  <c r="ET700" i="68"/>
  <c r="ET698" i="68"/>
  <c r="ET717" i="68" s="1"/>
  <c r="DE689" i="68"/>
  <c r="DE690" i="68"/>
  <c r="DE688" i="68"/>
  <c r="DE686" i="68"/>
  <c r="DE687" i="68"/>
  <c r="DE685" i="68"/>
  <c r="GJ702" i="68"/>
  <c r="GJ721" i="68" s="1"/>
  <c r="GJ698" i="68"/>
  <c r="GJ717" i="68" s="1"/>
  <c r="GJ699" i="68"/>
  <c r="GJ718" i="68" s="1"/>
  <c r="GJ695" i="68"/>
  <c r="GJ714" i="68" s="1"/>
  <c r="GJ701" i="68"/>
  <c r="GJ720" i="68" s="1"/>
  <c r="GJ700" i="68"/>
  <c r="GJ719" i="68" s="1"/>
  <c r="GJ696" i="68"/>
  <c r="GJ715" i="68" s="1"/>
  <c r="GJ697" i="68"/>
  <c r="GJ716" i="68" s="1"/>
  <c r="EQ698" i="68"/>
  <c r="EQ717" i="68" s="1"/>
  <c r="EQ702" i="68"/>
  <c r="EQ699" i="68"/>
  <c r="EQ700" i="68"/>
  <c r="EQ696" i="68"/>
  <c r="EQ715" i="68" s="1"/>
  <c r="EQ701" i="68"/>
  <c r="EQ697" i="68"/>
  <c r="EQ716" i="68" s="1"/>
  <c r="EQ695" i="68"/>
  <c r="EQ714" i="68" s="1"/>
  <c r="GA698" i="68"/>
  <c r="GA717" i="68" s="1"/>
  <c r="GA699" i="68"/>
  <c r="GA718" i="68" s="1"/>
  <c r="GA701" i="68"/>
  <c r="GA720" i="68" s="1"/>
  <c r="GA700" i="68"/>
  <c r="GA719" i="68" s="1"/>
  <c r="GA697" i="68"/>
  <c r="GA716" i="68" s="1"/>
  <c r="GA696" i="68"/>
  <c r="GA715" i="68" s="1"/>
  <c r="GA702" i="68"/>
  <c r="GA695" i="68"/>
  <c r="GA714" i="68" s="1"/>
  <c r="CH689" i="68"/>
  <c r="FC690" i="68" s="1"/>
  <c r="FC721" i="68" s="1"/>
  <c r="CH690" i="68"/>
  <c r="CH685" i="68"/>
  <c r="CH688" i="68"/>
  <c r="FC689" i="68" s="1"/>
  <c r="FC720" i="68" s="1"/>
  <c r="CH686" i="68"/>
  <c r="CH687" i="68"/>
  <c r="FC688" i="68" s="1"/>
  <c r="FC719" i="68" s="1"/>
  <c r="FR700" i="68"/>
  <c r="FR719" i="68" s="1"/>
  <c r="FR702" i="68"/>
  <c r="FR695" i="68"/>
  <c r="FR714" i="68" s="1"/>
  <c r="FR697" i="68"/>
  <c r="FR716" i="68" s="1"/>
  <c r="FR699" i="68"/>
  <c r="FR718" i="68" s="1"/>
  <c r="FR698" i="68"/>
  <c r="FR717" i="68" s="1"/>
  <c r="FR696" i="68"/>
  <c r="FR715" i="68" s="1"/>
  <c r="FR701" i="68"/>
  <c r="FR720" i="68" s="1"/>
  <c r="FA720" i="68"/>
  <c r="CK689" i="68"/>
  <c r="FF690" i="68" s="1"/>
  <c r="FF721" i="68" s="1"/>
  <c r="CK685" i="68"/>
  <c r="CK688" i="68"/>
  <c r="CK686" i="68"/>
  <c r="CK690" i="68"/>
  <c r="CK687" i="68"/>
  <c r="FF688" i="68" s="1"/>
  <c r="FF719" i="68" s="1"/>
  <c r="DC688" i="68"/>
  <c r="DC689" i="68"/>
  <c r="FX690" i="68" s="1"/>
  <c r="FX721" i="68" s="1"/>
  <c r="DC690" i="68"/>
  <c r="DC685" i="68"/>
  <c r="DC686" i="68"/>
  <c r="DC687" i="68"/>
  <c r="EZ701" i="68"/>
  <c r="EZ698" i="68"/>
  <c r="EZ717" i="68" s="1"/>
  <c r="EZ699" i="68"/>
  <c r="EZ718" i="68" s="1"/>
  <c r="EZ702" i="68"/>
  <c r="EZ700" i="68"/>
  <c r="EZ695" i="68"/>
  <c r="EZ714" i="68" s="1"/>
  <c r="EZ696" i="68"/>
  <c r="EZ715" i="68" s="1"/>
  <c r="EZ697" i="68"/>
  <c r="EZ716" i="68" s="1"/>
  <c r="FI702" i="68"/>
  <c r="FI695" i="68"/>
  <c r="FI714" i="68" s="1"/>
  <c r="FI696" i="68"/>
  <c r="FI715" i="68" s="1"/>
  <c r="FI697" i="68"/>
  <c r="FI716" i="68" s="1"/>
  <c r="FI698" i="68"/>
  <c r="FI717" i="68" s="1"/>
  <c r="FI701" i="68"/>
  <c r="FI699" i="68"/>
  <c r="FI718" i="68" s="1"/>
  <c r="FI700" i="68"/>
  <c r="FI719" i="68" s="1"/>
  <c r="DI689" i="68"/>
  <c r="DI685" i="68"/>
  <c r="DI686" i="68"/>
  <c r="DI688" i="68"/>
  <c r="DI687" i="68"/>
  <c r="DI690" i="68"/>
  <c r="CS689" i="68"/>
  <c r="CS690" i="68"/>
  <c r="CS686" i="68"/>
  <c r="CS688" i="68"/>
  <c r="FN689" i="68" s="1"/>
  <c r="FN720" i="68" s="1"/>
  <c r="CS687" i="68"/>
  <c r="CS685" i="68"/>
  <c r="GQ689" i="68"/>
  <c r="CU690" i="68"/>
  <c r="CU685" i="68"/>
  <c r="CU687" i="68"/>
  <c r="CU689" i="68"/>
  <c r="CU688" i="68"/>
  <c r="FP689" i="68" s="1"/>
  <c r="CU686" i="68"/>
  <c r="FZ697" i="68"/>
  <c r="FZ716" i="68" s="1"/>
  <c r="FZ698" i="68"/>
  <c r="FZ717" i="68" s="1"/>
  <c r="FZ699" i="68"/>
  <c r="FZ718" i="68" s="1"/>
  <c r="FZ701" i="68"/>
  <c r="FZ720" i="68" s="1"/>
  <c r="FZ700" i="68"/>
  <c r="FZ719" i="68" s="1"/>
  <c r="FZ702" i="68"/>
  <c r="FZ695" i="68"/>
  <c r="FZ714" i="68" s="1"/>
  <c r="FZ696" i="68"/>
  <c r="FZ715" i="68" s="1"/>
  <c r="CJ690" i="68"/>
  <c r="CJ689" i="68"/>
  <c r="FE690" i="68" s="1"/>
  <c r="FE721" i="68" s="1"/>
  <c r="CJ688" i="68"/>
  <c r="CJ686" i="68"/>
  <c r="CJ687" i="68"/>
  <c r="FE688" i="68" s="1"/>
  <c r="FE719" i="68" s="1"/>
  <c r="CJ685" i="68"/>
  <c r="FB697" i="68"/>
  <c r="FB716" i="68" s="1"/>
  <c r="FB701" i="68"/>
  <c r="FB698" i="68"/>
  <c r="FB717" i="68" s="1"/>
  <c r="FB699" i="68"/>
  <c r="FB718" i="68" s="1"/>
  <c r="FB702" i="68"/>
  <c r="FB700" i="68"/>
  <c r="FB695" i="68"/>
  <c r="FB714" i="68" s="1"/>
  <c r="FB696" i="68"/>
  <c r="FB715" i="68" s="1"/>
  <c r="GY697" i="68"/>
  <c r="GY699" i="68"/>
  <c r="GY702" i="68"/>
  <c r="GY701" i="68"/>
  <c r="GY689" i="68"/>
  <c r="GY700" i="68"/>
  <c r="GY698" i="68"/>
  <c r="GY684" i="68"/>
  <c r="GY683" i="68"/>
  <c r="FQ700" i="68"/>
  <c r="FQ719" i="68" s="1"/>
  <c r="FQ702" i="68"/>
  <c r="FQ699" i="68"/>
  <c r="FQ718" i="68" s="1"/>
  <c r="FQ695" i="68"/>
  <c r="FQ714" i="68" s="1"/>
  <c r="FQ697" i="68"/>
  <c r="FQ716" i="68" s="1"/>
  <c r="FQ698" i="68"/>
  <c r="FQ717" i="68" s="1"/>
  <c r="FQ696" i="68"/>
  <c r="FQ715" i="68" s="1"/>
  <c r="FQ701" i="68"/>
  <c r="BI689" i="68"/>
  <c r="ED690" i="68" s="1"/>
  <c r="ED721" i="68" s="1"/>
  <c r="BI690" i="68"/>
  <c r="BI688" i="68"/>
  <c r="ED689" i="68" s="1"/>
  <c r="ED720" i="68" s="1"/>
  <c r="BI686" i="68"/>
  <c r="BI683" i="68"/>
  <c r="BI687" i="68"/>
  <c r="ED688" i="68" s="1"/>
  <c r="ED719" i="68" s="1"/>
  <c r="BI685" i="68"/>
  <c r="GP699" i="68"/>
  <c r="GP701" i="68"/>
  <c r="GP700" i="68"/>
  <c r="GP698" i="68"/>
  <c r="GP702" i="68"/>
  <c r="GP697" i="68"/>
  <c r="GP683" i="68"/>
  <c r="GP684" i="68"/>
  <c r="GP689" i="68"/>
  <c r="EH702" i="68"/>
  <c r="EH698" i="68"/>
  <c r="EH697" i="68"/>
  <c r="EH716" i="68" s="1"/>
  <c r="EH700" i="68"/>
  <c r="EH701" i="68"/>
  <c r="EH695" i="68"/>
  <c r="EH714" i="68" s="1"/>
  <c r="EH696" i="68"/>
  <c r="EH715" i="68" s="1"/>
  <c r="EH699" i="68"/>
  <c r="CP689" i="68"/>
  <c r="CP690" i="68"/>
  <c r="CP687" i="68"/>
  <c r="CP688" i="68"/>
  <c r="CP685" i="68"/>
  <c r="CP686" i="68"/>
  <c r="EW702" i="68"/>
  <c r="EW695" i="68"/>
  <c r="EW714" i="68" s="1"/>
  <c r="EW696" i="68"/>
  <c r="EW715" i="68" s="1"/>
  <c r="EW697" i="68"/>
  <c r="EW716" i="68" s="1"/>
  <c r="EW701" i="68"/>
  <c r="EW698" i="68"/>
  <c r="EW717" i="68" s="1"/>
  <c r="EW699" i="68"/>
  <c r="EW700" i="68"/>
  <c r="EO688" i="68"/>
  <c r="EO719" i="68" s="1"/>
  <c r="CD689" i="68"/>
  <c r="CD690" i="68"/>
  <c r="CD687" i="68"/>
  <c r="CD685" i="68"/>
  <c r="CD688" i="68"/>
  <c r="EY689" i="68" s="1"/>
  <c r="CD686" i="68"/>
  <c r="EP701" i="68"/>
  <c r="EP697" i="68"/>
  <c r="EP716" i="68" s="1"/>
  <c r="EP698" i="68"/>
  <c r="EP717" i="68" s="1"/>
  <c r="EP702" i="68"/>
  <c r="EP721" i="68" s="1"/>
  <c r="EP699" i="68"/>
  <c r="EP718" i="68" s="1"/>
  <c r="EP700" i="68"/>
  <c r="EP696" i="68"/>
  <c r="EP715" i="68" s="1"/>
  <c r="EP695" i="68"/>
  <c r="EP714" i="68" s="1"/>
  <c r="FS700" i="68"/>
  <c r="FS719" i="68" s="1"/>
  <c r="FS702" i="68"/>
  <c r="FS695" i="68"/>
  <c r="FS714" i="68" s="1"/>
  <c r="FS696" i="68"/>
  <c r="FS715" i="68" s="1"/>
  <c r="FS698" i="68"/>
  <c r="FS717" i="68" s="1"/>
  <c r="FS697" i="68"/>
  <c r="FS716" i="68" s="1"/>
  <c r="FS701" i="68"/>
  <c r="FS720" i="68" s="1"/>
  <c r="FS699" i="68"/>
  <c r="FS718" i="68" s="1"/>
  <c r="BY688" i="68"/>
  <c r="ET689" i="68" s="1"/>
  <c r="ET720" i="68" s="1"/>
  <c r="BY685" i="68"/>
  <c r="BY686" i="68"/>
  <c r="BY689" i="68"/>
  <c r="BY690" i="68"/>
  <c r="BY687" i="68"/>
  <c r="BY683" i="68"/>
  <c r="DH690" i="68"/>
  <c r="DH689" i="68"/>
  <c r="DH686" i="68"/>
  <c r="DH687" i="68"/>
  <c r="DH685" i="68"/>
  <c r="DH688" i="68"/>
  <c r="FP701" i="68"/>
  <c r="FP699" i="68"/>
  <c r="FP718" i="68" s="1"/>
  <c r="FP700" i="68"/>
  <c r="FP719" i="68" s="1"/>
  <c r="FP702" i="68"/>
  <c r="FP698" i="68"/>
  <c r="FP717" i="68" s="1"/>
  <c r="FP695" i="68"/>
  <c r="FP714" i="68" s="1"/>
  <c r="FP697" i="68"/>
  <c r="FP716" i="68" s="1"/>
  <c r="FP696" i="68"/>
  <c r="FP715" i="68" s="1"/>
  <c r="EU700" i="68"/>
  <c r="EU702" i="68"/>
  <c r="EU696" i="68"/>
  <c r="EU715" i="68" s="1"/>
  <c r="EU698" i="68"/>
  <c r="EU717" i="68" s="1"/>
  <c r="EU701" i="68"/>
  <c r="EU699" i="68"/>
  <c r="EU697" i="68"/>
  <c r="EU716" i="68" s="1"/>
  <c r="EU695" i="68"/>
  <c r="EU714" i="68" s="1"/>
  <c r="GO695" i="68"/>
  <c r="DA688" i="68"/>
  <c r="DA690" i="68"/>
  <c r="DA687" i="68"/>
  <c r="DA689" i="68"/>
  <c r="DA686" i="68"/>
  <c r="DA685" i="68"/>
  <c r="ER702" i="68"/>
  <c r="ER699" i="68"/>
  <c r="ER700" i="68"/>
  <c r="ER696" i="68"/>
  <c r="ER715" i="68" s="1"/>
  <c r="ER701" i="68"/>
  <c r="ER695" i="68"/>
  <c r="ER714" i="68" s="1"/>
  <c r="ER698" i="68"/>
  <c r="ER717" i="68" s="1"/>
  <c r="ER697" i="68"/>
  <c r="ER716" i="68" s="1"/>
  <c r="DF689" i="68"/>
  <c r="GA690" i="68" s="1"/>
  <c r="GA721" i="68" s="1"/>
  <c r="DF690" i="68"/>
  <c r="DF688" i="68"/>
  <c r="DF685" i="68"/>
  <c r="DF686" i="68"/>
  <c r="DF687" i="68"/>
  <c r="BR689" i="68"/>
  <c r="EM690" i="68" s="1"/>
  <c r="EM721" i="68" s="1"/>
  <c r="BR690" i="68"/>
  <c r="BR687" i="68"/>
  <c r="EM688" i="68" s="1"/>
  <c r="EM719" i="68" s="1"/>
  <c r="BR688" i="68"/>
  <c r="BR685" i="68"/>
  <c r="BR686" i="68"/>
  <c r="BR683" i="68"/>
  <c r="GG702" i="68"/>
  <c r="GG721" i="68" s="1"/>
  <c r="GG700" i="68"/>
  <c r="GG719" i="68" s="1"/>
  <c r="GG695" i="68"/>
  <c r="GG714" i="68" s="1"/>
  <c r="GG696" i="68"/>
  <c r="GG715" i="68" s="1"/>
  <c r="GG697" i="68"/>
  <c r="GG716" i="68" s="1"/>
  <c r="GG698" i="68"/>
  <c r="GG717" i="68" s="1"/>
  <c r="GG699" i="68"/>
  <c r="GG718" i="68" s="1"/>
  <c r="GG701" i="68"/>
  <c r="GG720" i="68" s="1"/>
  <c r="EX696" i="68"/>
  <c r="EX715" i="68" s="1"/>
  <c r="EX697" i="68"/>
  <c r="EX716" i="68" s="1"/>
  <c r="EX701" i="68"/>
  <c r="EX698" i="68"/>
  <c r="EX717" i="68" s="1"/>
  <c r="EX699" i="68"/>
  <c r="EX718" i="68" s="1"/>
  <c r="EX702" i="68"/>
  <c r="EX700" i="68"/>
  <c r="EX695" i="68"/>
  <c r="EX714" i="68" s="1"/>
  <c r="FA721" i="68"/>
  <c r="CG689" i="68"/>
  <c r="CG690" i="68"/>
  <c r="CG688" i="68"/>
  <c r="FB689" i="68" s="1"/>
  <c r="FB720" i="68" s="1"/>
  <c r="CG686" i="68"/>
  <c r="CG685" i="68"/>
  <c r="CG687" i="68"/>
  <c r="FB688" i="68" s="1"/>
  <c r="FB719" i="68" s="1"/>
  <c r="CW685" i="68"/>
  <c r="CW686" i="68"/>
  <c r="CW689" i="68"/>
  <c r="CW688" i="68"/>
  <c r="CW690" i="68"/>
  <c r="CW687" i="68"/>
  <c r="HL700" i="68"/>
  <c r="GL700" i="68"/>
  <c r="GU702" i="68"/>
  <c r="GU701" i="68"/>
  <c r="GU700" i="68"/>
  <c r="GU697" i="68"/>
  <c r="GU698" i="68"/>
  <c r="GU699" i="68"/>
  <c r="GU689" i="68"/>
  <c r="GU684" i="68"/>
  <c r="GU683" i="68"/>
  <c r="EP688" i="68"/>
  <c r="EP719" i="68" s="1"/>
  <c r="EO690" i="68"/>
  <c r="EO721" i="68" s="1"/>
  <c r="GO714" i="68"/>
  <c r="EY697" i="68"/>
  <c r="EY716" i="68" s="1"/>
  <c r="EY701" i="68"/>
  <c r="EY698" i="68"/>
  <c r="EY717" i="68" s="1"/>
  <c r="EY699" i="68"/>
  <c r="EY718" i="68" s="1"/>
  <c r="EY702" i="68"/>
  <c r="EY695" i="68"/>
  <c r="EY714" i="68" s="1"/>
  <c r="EY700" i="68"/>
  <c r="EY696" i="68"/>
  <c r="EY715" i="68" s="1"/>
  <c r="CY686" i="68"/>
  <c r="CY690" i="68"/>
  <c r="CY687" i="68"/>
  <c r="CY689" i="68"/>
  <c r="FT690" i="68" s="1"/>
  <c r="FT721" i="68" s="1"/>
  <c r="CY688" i="68"/>
  <c r="CY685" i="68"/>
  <c r="BA685" i="68"/>
  <c r="BA686" i="68"/>
  <c r="BA689" i="68"/>
  <c r="BA688" i="68"/>
  <c r="DV689" i="68" s="1"/>
  <c r="DV720" i="68" s="1"/>
  <c r="BA690" i="68"/>
  <c r="BA687" i="68"/>
  <c r="DV688" i="68" s="1"/>
  <c r="BA683" i="68"/>
  <c r="AZ690" i="68"/>
  <c r="AZ686" i="68"/>
  <c r="DU687" i="68" s="1"/>
  <c r="AZ687" i="68"/>
  <c r="AZ683" i="68"/>
  <c r="AZ689" i="68"/>
  <c r="DU690" i="68" s="1"/>
  <c r="DU721" i="68" s="1"/>
  <c r="AZ688" i="68"/>
  <c r="DU689" i="68" s="1"/>
  <c r="DU720" i="68" s="1"/>
  <c r="AZ685" i="68"/>
  <c r="DU686" i="68" s="1"/>
  <c r="DU717" i="68" s="1"/>
  <c r="GQ701" i="68"/>
  <c r="BG688" i="68"/>
  <c r="BG689" i="68"/>
  <c r="EB690" i="68" s="1"/>
  <c r="EB721" i="68" s="1"/>
  <c r="BG690" i="68"/>
  <c r="BG685" i="68"/>
  <c r="EB686" i="68" s="1"/>
  <c r="EB717" i="68" s="1"/>
  <c r="BG686" i="68"/>
  <c r="EB687" i="68" s="1"/>
  <c r="EB718" i="68" s="1"/>
  <c r="BG683" i="68"/>
  <c r="BG687" i="68"/>
  <c r="DD688" i="68"/>
  <c r="DD689" i="68"/>
  <c r="FY690" i="68" s="1"/>
  <c r="FY721" i="68" s="1"/>
  <c r="DD690" i="68"/>
  <c r="DD686" i="68"/>
  <c r="DD687" i="68"/>
  <c r="DD685" i="68"/>
  <c r="BW690" i="68"/>
  <c r="BW688" i="68"/>
  <c r="ER689" i="68" s="1"/>
  <c r="ER720" i="68" s="1"/>
  <c r="BW685" i="68"/>
  <c r="BW687" i="68"/>
  <c r="BW689" i="68"/>
  <c r="BW683" i="68"/>
  <c r="BW686" i="68"/>
  <c r="ER687" i="68" s="1"/>
  <c r="BV689" i="68"/>
  <c r="BV690" i="68"/>
  <c r="BV688" i="68"/>
  <c r="BV685" i="68"/>
  <c r="BV686" i="68"/>
  <c r="BV687" i="68"/>
  <c r="EQ688" i="68" s="1"/>
  <c r="EQ719" i="68" s="1"/>
  <c r="BV683" i="68"/>
  <c r="CZ689" i="68"/>
  <c r="CZ686" i="68"/>
  <c r="CZ690" i="68"/>
  <c r="CZ687" i="68"/>
  <c r="CZ688" i="68"/>
  <c r="CZ685" i="68"/>
  <c r="EG700" i="68"/>
  <c r="EG701" i="68"/>
  <c r="EG699" i="68"/>
  <c r="EG698" i="68"/>
  <c r="EG697" i="68"/>
  <c r="EG716" i="68" s="1"/>
  <c r="EG702" i="68"/>
  <c r="EG695" i="68"/>
  <c r="EG714" i="68" s="1"/>
  <c r="EG696" i="68"/>
  <c r="EG715" i="68" s="1"/>
  <c r="BX690" i="68"/>
  <c r="BX688" i="68"/>
  <c r="BX686" i="68"/>
  <c r="ES687" i="68" s="1"/>
  <c r="ES718" i="68" s="1"/>
  <c r="BX687" i="68"/>
  <c r="ES688" i="68" s="1"/>
  <c r="ES719" i="68" s="1"/>
  <c r="BX689" i="68"/>
  <c r="BX683" i="68"/>
  <c r="BX685" i="68"/>
  <c r="DB689" i="68"/>
  <c r="DB690" i="68"/>
  <c r="DB687" i="68"/>
  <c r="DB688" i="68"/>
  <c r="DB686" i="68"/>
  <c r="DB685" i="68"/>
  <c r="FH701" i="68"/>
  <c r="FH702" i="68"/>
  <c r="FH695" i="68"/>
  <c r="FH714" i="68" s="1"/>
  <c r="FH696" i="68"/>
  <c r="FH715" i="68" s="1"/>
  <c r="FH697" i="68"/>
  <c r="FH716" i="68" s="1"/>
  <c r="FH699" i="68"/>
  <c r="FH718" i="68" s="1"/>
  <c r="FH698" i="68"/>
  <c r="FH717" i="68" s="1"/>
  <c r="FH700" i="68"/>
  <c r="FH719" i="68" s="1"/>
  <c r="HK619" i="68"/>
  <c r="HJ619" i="68"/>
  <c r="HI619" i="68"/>
  <c r="HG619" i="68"/>
  <c r="HD619" i="68"/>
  <c r="HH619" i="68"/>
  <c r="HF619" i="68"/>
  <c r="HE619" i="68"/>
  <c r="HC619" i="68"/>
  <c r="HB619" i="68"/>
  <c r="CJ610" i="68"/>
  <c r="CJ611" i="68"/>
  <c r="CJ606" i="68"/>
  <c r="CJ607" i="68"/>
  <c r="CJ608" i="68"/>
  <c r="CJ609" i="68"/>
  <c r="FE610" i="68" s="1"/>
  <c r="EA618" i="68"/>
  <c r="EA619" i="68"/>
  <c r="EA620" i="68"/>
  <c r="EA623" i="68"/>
  <c r="EA622" i="68"/>
  <c r="EA621" i="68"/>
  <c r="EA617" i="68"/>
  <c r="EA636" i="68" s="1"/>
  <c r="EA616" i="68"/>
  <c r="EA635" i="68" s="1"/>
  <c r="ET623" i="68"/>
  <c r="ET620" i="68"/>
  <c r="ET618" i="68"/>
  <c r="ET637" i="68" s="1"/>
  <c r="ET616" i="68"/>
  <c r="ET635" i="68" s="1"/>
  <c r="ET622" i="68"/>
  <c r="ET641" i="68" s="1"/>
  <c r="ET621" i="68"/>
  <c r="ET640" i="68" s="1"/>
  <c r="ET617" i="68"/>
  <c r="ET636" i="68" s="1"/>
  <c r="ET619" i="68"/>
  <c r="ET638" i="68" s="1"/>
  <c r="GO616" i="68"/>
  <c r="DV623" i="68"/>
  <c r="DV622" i="68"/>
  <c r="DV620" i="68"/>
  <c r="DV616" i="68"/>
  <c r="DV635" i="68" s="1"/>
  <c r="DV618" i="68"/>
  <c r="DV621" i="68"/>
  <c r="DV619" i="68"/>
  <c r="DV617" i="68"/>
  <c r="DV636" i="68" s="1"/>
  <c r="EY618" i="68"/>
  <c r="EY637" i="68" s="1"/>
  <c r="EY622" i="68"/>
  <c r="EY619" i="68"/>
  <c r="EY638" i="68" s="1"/>
  <c r="EY620" i="68"/>
  <c r="EY639" i="68" s="1"/>
  <c r="EY621" i="68"/>
  <c r="EY623" i="68"/>
  <c r="EY617" i="68"/>
  <c r="EY636" i="68" s="1"/>
  <c r="EY616" i="68"/>
  <c r="EY635" i="68" s="1"/>
  <c r="GO635" i="68"/>
  <c r="DV641" i="68"/>
  <c r="FG621" i="68"/>
  <c r="FG623" i="68"/>
  <c r="FG618" i="68"/>
  <c r="FG637" i="68" s="1"/>
  <c r="FG616" i="68"/>
  <c r="FG635" i="68" s="1"/>
  <c r="FG620" i="68"/>
  <c r="FG639" i="68" s="1"/>
  <c r="FG617" i="68"/>
  <c r="FG636" i="68" s="1"/>
  <c r="FG622" i="68"/>
  <c r="FG619" i="68"/>
  <c r="FG638" i="68" s="1"/>
  <c r="DO610" i="68"/>
  <c r="DO611" i="68"/>
  <c r="DO609" i="68"/>
  <c r="DO606" i="68"/>
  <c r="DO607" i="68"/>
  <c r="DO608" i="68"/>
  <c r="CG611" i="68"/>
  <c r="CG610" i="68"/>
  <c r="FB611" i="68" s="1"/>
  <c r="CG606" i="68"/>
  <c r="CG607" i="68"/>
  <c r="CG608" i="68"/>
  <c r="CG609" i="68"/>
  <c r="FB610" i="68" s="1"/>
  <c r="FL619" i="68"/>
  <c r="FL638" i="68" s="1"/>
  <c r="FL622" i="68"/>
  <c r="FL620" i="68"/>
  <c r="FL639" i="68" s="1"/>
  <c r="FL621" i="68"/>
  <c r="FL640" i="68" s="1"/>
  <c r="FL618" i="68"/>
  <c r="FL637" i="68" s="1"/>
  <c r="FL617" i="68"/>
  <c r="FL636" i="68" s="1"/>
  <c r="FL623" i="68"/>
  <c r="FL616" i="68"/>
  <c r="FL635" i="68" s="1"/>
  <c r="GW605" i="68"/>
  <c r="BB610" i="68"/>
  <c r="BB611" i="68"/>
  <c r="BB606" i="68"/>
  <c r="DW607" i="68" s="1"/>
  <c r="BB607" i="68"/>
  <c r="DW608" i="68" s="1"/>
  <c r="BB608" i="68"/>
  <c r="BB609" i="68"/>
  <c r="BB604" i="68"/>
  <c r="BV611" i="68"/>
  <c r="BV606" i="68"/>
  <c r="BV610" i="68"/>
  <c r="EQ611" i="68" s="1"/>
  <c r="BV607" i="68"/>
  <c r="BV608" i="68"/>
  <c r="EQ609" i="68" s="1"/>
  <c r="BV609" i="68"/>
  <c r="FA620" i="68"/>
  <c r="FA639" i="68" s="1"/>
  <c r="FA621" i="68"/>
  <c r="FA623" i="68"/>
  <c r="FA617" i="68"/>
  <c r="FA636" i="68" s="1"/>
  <c r="FA622" i="68"/>
  <c r="FA619" i="68"/>
  <c r="FA638" i="68" s="1"/>
  <c r="FA616" i="68"/>
  <c r="FA635" i="68" s="1"/>
  <c r="FA618" i="68"/>
  <c r="FA637" i="68" s="1"/>
  <c r="GV605" i="68"/>
  <c r="GV623" i="68"/>
  <c r="GR605" i="68"/>
  <c r="GP604" i="68"/>
  <c r="GZ604" i="68" s="1"/>
  <c r="DS641" i="68"/>
  <c r="GO610" i="68"/>
  <c r="GZ610" i="68" s="1"/>
  <c r="GL610" i="68"/>
  <c r="AZ610" i="68"/>
  <c r="DU611" i="68" s="1"/>
  <c r="AZ611" i="68"/>
  <c r="AZ606" i="68"/>
  <c r="DU607" i="68" s="1"/>
  <c r="AZ607" i="68"/>
  <c r="DU608" i="68" s="1"/>
  <c r="AZ608" i="68"/>
  <c r="AZ609" i="68"/>
  <c r="AZ604" i="68"/>
  <c r="GI618" i="68"/>
  <c r="GI637" i="68" s="1"/>
  <c r="GI623" i="68"/>
  <c r="GI642" i="68" s="1"/>
  <c r="GI619" i="68"/>
  <c r="GI638" i="68" s="1"/>
  <c r="GI620" i="68"/>
  <c r="GI639" i="68" s="1"/>
  <c r="GI622" i="68"/>
  <c r="GI641" i="68" s="1"/>
  <c r="GI621" i="68"/>
  <c r="GI640" i="68" s="1"/>
  <c r="GI617" i="68"/>
  <c r="GI636" i="68" s="1"/>
  <c r="GI616" i="68"/>
  <c r="GI635" i="68" s="1"/>
  <c r="GD620" i="68"/>
  <c r="GD639" i="68" s="1"/>
  <c r="GD622" i="68"/>
  <c r="GD641" i="68" s="1"/>
  <c r="GD623" i="68"/>
  <c r="GD642" i="68" s="1"/>
  <c r="GD617" i="68"/>
  <c r="GD636" i="68" s="1"/>
  <c r="GD621" i="68"/>
  <c r="GD640" i="68" s="1"/>
  <c r="GD616" i="68"/>
  <c r="GD635" i="68" s="1"/>
  <c r="GD618" i="68"/>
  <c r="GD637" i="68" s="1"/>
  <c r="GD619" i="68"/>
  <c r="GD638" i="68" s="1"/>
  <c r="EO620" i="68"/>
  <c r="EO621" i="68"/>
  <c r="EO623" i="68"/>
  <c r="EO618" i="68"/>
  <c r="EO637" i="68" s="1"/>
  <c r="EO622" i="68"/>
  <c r="EO616" i="68"/>
  <c r="EO635" i="68" s="1"/>
  <c r="EO617" i="68"/>
  <c r="EO636" i="68" s="1"/>
  <c r="EO619" i="68"/>
  <c r="EO638" i="68" s="1"/>
  <c r="ED621" i="68"/>
  <c r="ED622" i="68"/>
  <c r="ED618" i="68"/>
  <c r="ED637" i="68" s="1"/>
  <c r="ED619" i="68"/>
  <c r="ED617" i="68"/>
  <c r="ED636" i="68" s="1"/>
  <c r="ED616" i="68"/>
  <c r="ED635" i="68" s="1"/>
  <c r="ED623" i="68"/>
  <c r="ED620" i="68"/>
  <c r="DV640" i="68"/>
  <c r="BH610" i="68"/>
  <c r="BH611" i="68"/>
  <c r="BH609" i="68"/>
  <c r="EC610" i="68" s="1"/>
  <c r="BH604" i="68"/>
  <c r="BH607" i="68"/>
  <c r="BH606" i="68"/>
  <c r="EC607" i="68" s="1"/>
  <c r="BH608" i="68"/>
  <c r="EC609" i="68" s="1"/>
  <c r="EW623" i="68"/>
  <c r="EW617" i="68"/>
  <c r="EW636" i="68" s="1"/>
  <c r="EW618" i="68"/>
  <c r="EW637" i="68" s="1"/>
  <c r="EW622" i="68"/>
  <c r="EW620" i="68"/>
  <c r="EW616" i="68"/>
  <c r="EW635" i="68" s="1"/>
  <c r="EW621" i="68"/>
  <c r="EW619" i="68"/>
  <c r="EW638" i="68" s="1"/>
  <c r="GU604" i="68"/>
  <c r="GU605" i="68"/>
  <c r="DJ610" i="68"/>
  <c r="DJ611" i="68"/>
  <c r="DJ606" i="68"/>
  <c r="DJ607" i="68"/>
  <c r="DJ608" i="68"/>
  <c r="DJ609" i="68"/>
  <c r="EQ622" i="68"/>
  <c r="EQ620" i="68"/>
  <c r="EQ623" i="68"/>
  <c r="EQ618" i="68"/>
  <c r="EQ637" i="68" s="1"/>
  <c r="EQ616" i="68"/>
  <c r="EQ635" i="68" s="1"/>
  <c r="EQ621" i="68"/>
  <c r="EQ617" i="68"/>
  <c r="EQ636" i="68" s="1"/>
  <c r="EQ619" i="68"/>
  <c r="EQ638" i="68" s="1"/>
  <c r="GV604" i="68"/>
  <c r="HG622" i="68"/>
  <c r="HC622" i="68"/>
  <c r="HB622" i="68"/>
  <c r="HI622" i="68"/>
  <c r="HH622" i="68"/>
  <c r="HK622" i="68"/>
  <c r="HJ622" i="68"/>
  <c r="HF622" i="68"/>
  <c r="HE622" i="68"/>
  <c r="HD622" i="68"/>
  <c r="DG610" i="68"/>
  <c r="DG606" i="68"/>
  <c r="DG611" i="68"/>
  <c r="DG607" i="68"/>
  <c r="DG608" i="68"/>
  <c r="DG609" i="68"/>
  <c r="FY620" i="68"/>
  <c r="FY639" i="68" s="1"/>
  <c r="FY622" i="68"/>
  <c r="FY641" i="68" s="1"/>
  <c r="FY621" i="68"/>
  <c r="FY640" i="68" s="1"/>
  <c r="FY619" i="68"/>
  <c r="FY638" i="68" s="1"/>
  <c r="FY623" i="68"/>
  <c r="FY617" i="68"/>
  <c r="FY636" i="68" s="1"/>
  <c r="FY618" i="68"/>
  <c r="FY637" i="68" s="1"/>
  <c r="FY616" i="68"/>
  <c r="FY635" i="68" s="1"/>
  <c r="EJ622" i="68"/>
  <c r="EJ641" i="68" s="1"/>
  <c r="EJ617" i="68"/>
  <c r="EJ636" i="68" s="1"/>
  <c r="EJ619" i="68"/>
  <c r="EJ616" i="68"/>
  <c r="EJ635" i="68" s="1"/>
  <c r="EJ620" i="68"/>
  <c r="EJ623" i="68"/>
  <c r="EJ618" i="68"/>
  <c r="EJ637" i="68" s="1"/>
  <c r="EJ621" i="68"/>
  <c r="FT622" i="68"/>
  <c r="FT641" i="68" s="1"/>
  <c r="FT623" i="68"/>
  <c r="FT617" i="68"/>
  <c r="FT636" i="68" s="1"/>
  <c r="FT619" i="68"/>
  <c r="FT638" i="68" s="1"/>
  <c r="FT616" i="68"/>
  <c r="FT635" i="68" s="1"/>
  <c r="FT621" i="68"/>
  <c r="FT640" i="68" s="1"/>
  <c r="FT620" i="68"/>
  <c r="FT639" i="68" s="1"/>
  <c r="FT618" i="68"/>
  <c r="FT637" i="68" s="1"/>
  <c r="ET608" i="68"/>
  <c r="ET639" i="68" s="1"/>
  <c r="EJ609" i="68"/>
  <c r="DV608" i="68"/>
  <c r="DV639" i="68" s="1"/>
  <c r="DP610" i="68"/>
  <c r="DP611" i="68"/>
  <c r="DP609" i="68"/>
  <c r="DP606" i="68"/>
  <c r="DP607" i="68"/>
  <c r="DP608" i="68"/>
  <c r="EL617" i="68"/>
  <c r="EL636" i="68" s="1"/>
  <c r="EL622" i="68"/>
  <c r="EL618" i="68"/>
  <c r="EL637" i="68" s="1"/>
  <c r="EL619" i="68"/>
  <c r="EL621" i="68"/>
  <c r="EL620" i="68"/>
  <c r="EL623" i="68"/>
  <c r="EL616" i="68"/>
  <c r="EL635" i="68" s="1"/>
  <c r="CR610" i="68"/>
  <c r="FM611" i="68" s="1"/>
  <c r="CR611" i="68"/>
  <c r="CR609" i="68"/>
  <c r="CR608" i="68"/>
  <c r="CR606" i="68"/>
  <c r="CR607" i="68"/>
  <c r="DY623" i="68"/>
  <c r="DY622" i="68"/>
  <c r="DY617" i="68"/>
  <c r="DY636" i="68" s="1"/>
  <c r="DY618" i="68"/>
  <c r="DY620" i="68"/>
  <c r="DY616" i="68"/>
  <c r="DY635" i="68" s="1"/>
  <c r="DY621" i="68"/>
  <c r="DY619" i="68"/>
  <c r="GQ608" i="68"/>
  <c r="HL623" i="68"/>
  <c r="GL623" i="68"/>
  <c r="DS640" i="68"/>
  <c r="GO609" i="68"/>
  <c r="GZ609" i="68" s="1"/>
  <c r="GL609" i="68"/>
  <c r="CI606" i="68"/>
  <c r="CI607" i="68"/>
  <c r="CI608" i="68"/>
  <c r="FD609" i="68" s="1"/>
  <c r="FD640" i="68" s="1"/>
  <c r="CI609" i="68"/>
  <c r="FD610" i="68" s="1"/>
  <c r="CI610" i="68"/>
  <c r="FD611" i="68" s="1"/>
  <c r="CI611" i="68"/>
  <c r="FO621" i="68"/>
  <c r="FO640" i="68" s="1"/>
  <c r="FO623" i="68"/>
  <c r="FO620" i="68"/>
  <c r="FO639" i="68" s="1"/>
  <c r="FO618" i="68"/>
  <c r="FO637" i="68" s="1"/>
  <c r="FO617" i="68"/>
  <c r="FO636" i="68" s="1"/>
  <c r="FO616" i="68"/>
  <c r="FO635" i="68" s="1"/>
  <c r="FO619" i="68"/>
  <c r="FO638" i="68" s="1"/>
  <c r="FO622" i="68"/>
  <c r="EJ638" i="68"/>
  <c r="EE623" i="68"/>
  <c r="EE622" i="68"/>
  <c r="EE621" i="68"/>
  <c r="EE619" i="68"/>
  <c r="EE617" i="68"/>
  <c r="EE636" i="68" s="1"/>
  <c r="EE616" i="68"/>
  <c r="EE635" i="68" s="1"/>
  <c r="EE620" i="68"/>
  <c r="EE618" i="68"/>
  <c r="EE637" i="68" s="1"/>
  <c r="ET611" i="68"/>
  <c r="ET642" i="68" s="1"/>
  <c r="EJ608" i="68"/>
  <c r="EJ639" i="68" s="1"/>
  <c r="DV607" i="68"/>
  <c r="DV638" i="68" s="1"/>
  <c r="DE611" i="68"/>
  <c r="DE610" i="68"/>
  <c r="DE606" i="68"/>
  <c r="DE607" i="68"/>
  <c r="DE608" i="68"/>
  <c r="DE609" i="68"/>
  <c r="GG623" i="68"/>
  <c r="GG642" i="68" s="1"/>
  <c r="GG616" i="68"/>
  <c r="GG635" i="68" s="1"/>
  <c r="GG617" i="68"/>
  <c r="GG636" i="68" s="1"/>
  <c r="GG618" i="68"/>
  <c r="GG637" i="68" s="1"/>
  <c r="GG620" i="68"/>
  <c r="GG639" i="68" s="1"/>
  <c r="GG622" i="68"/>
  <c r="GG641" i="68" s="1"/>
  <c r="GG621" i="68"/>
  <c r="GG640" i="68" s="1"/>
  <c r="GG619" i="68"/>
  <c r="GG638" i="68" s="1"/>
  <c r="BC610" i="68"/>
  <c r="BC607" i="68"/>
  <c r="BC608" i="68"/>
  <c r="DX609" i="68" s="1"/>
  <c r="BC609" i="68"/>
  <c r="BC611" i="68"/>
  <c r="BC604" i="68"/>
  <c r="BC606" i="68"/>
  <c r="DX607" i="68" s="1"/>
  <c r="BW611" i="68"/>
  <c r="BW606" i="68"/>
  <c r="BW610" i="68"/>
  <c r="ER611" i="68" s="1"/>
  <c r="BW607" i="68"/>
  <c r="ER608" i="68" s="1"/>
  <c r="BW608" i="68"/>
  <c r="BW609" i="68"/>
  <c r="ER610" i="68" s="1"/>
  <c r="FB621" i="68"/>
  <c r="FB623" i="68"/>
  <c r="FB617" i="68"/>
  <c r="FB636" i="68" s="1"/>
  <c r="FB622" i="68"/>
  <c r="FB619" i="68"/>
  <c r="FB638" i="68" s="1"/>
  <c r="FB616" i="68"/>
  <c r="FB635" i="68" s="1"/>
  <c r="FB620" i="68"/>
  <c r="FB639" i="68" s="1"/>
  <c r="FB618" i="68"/>
  <c r="FB637" i="68" s="1"/>
  <c r="GW604" i="68"/>
  <c r="GW623" i="68"/>
  <c r="BL610" i="68"/>
  <c r="EG611" i="68" s="1"/>
  <c r="BL611" i="68"/>
  <c r="BL606" i="68"/>
  <c r="BL607" i="68"/>
  <c r="BL608" i="68"/>
  <c r="EG609" i="68" s="1"/>
  <c r="EG640" i="68" s="1"/>
  <c r="BL609" i="68"/>
  <c r="EG610" i="68" s="1"/>
  <c r="BK606" i="68"/>
  <c r="EF607" i="68" s="1"/>
  <c r="EF638" i="68" s="1"/>
  <c r="BK607" i="68"/>
  <c r="EF608" i="68" s="1"/>
  <c r="BK611" i="68"/>
  <c r="BK608" i="68"/>
  <c r="BK610" i="68"/>
  <c r="EF611" i="68" s="1"/>
  <c r="BK609" i="68"/>
  <c r="EF610" i="68" s="1"/>
  <c r="CT611" i="68"/>
  <c r="CT606" i="68"/>
  <c r="CT607" i="68"/>
  <c r="CT610" i="68"/>
  <c r="CT608" i="68"/>
  <c r="CT609" i="68"/>
  <c r="FO610" i="68" s="1"/>
  <c r="DZ622" i="68"/>
  <c r="DZ617" i="68"/>
  <c r="DZ636" i="68" s="1"/>
  <c r="DZ618" i="68"/>
  <c r="DZ619" i="68"/>
  <c r="DZ621" i="68"/>
  <c r="DZ623" i="68"/>
  <c r="DZ620" i="68"/>
  <c r="DZ616" i="68"/>
  <c r="DZ635" i="68" s="1"/>
  <c r="DN610" i="68"/>
  <c r="DN611" i="68"/>
  <c r="DN608" i="68"/>
  <c r="DN609" i="68"/>
  <c r="DN606" i="68"/>
  <c r="DN607" i="68"/>
  <c r="FJ623" i="68"/>
  <c r="FJ617" i="68"/>
  <c r="FJ636" i="68" s="1"/>
  <c r="FJ618" i="68"/>
  <c r="FJ637" i="68" s="1"/>
  <c r="FJ619" i="68"/>
  <c r="FJ638" i="68" s="1"/>
  <c r="FJ622" i="68"/>
  <c r="FJ620" i="68"/>
  <c r="FJ639" i="68" s="1"/>
  <c r="FJ616" i="68"/>
  <c r="FJ635" i="68" s="1"/>
  <c r="FJ621" i="68"/>
  <c r="FJ640" i="68" s="1"/>
  <c r="DT623" i="68"/>
  <c r="GU623" i="68" s="1"/>
  <c r="DT618" i="68"/>
  <c r="GQ618" i="68" s="1"/>
  <c r="DT617" i="68"/>
  <c r="GQ617" i="68" s="1"/>
  <c r="DT622" i="68"/>
  <c r="GU622" i="68" s="1"/>
  <c r="DT620" i="68"/>
  <c r="GU620" i="68" s="1"/>
  <c r="DT616" i="68"/>
  <c r="GU616" i="68" s="1"/>
  <c r="DT621" i="68"/>
  <c r="GV621" i="68" s="1"/>
  <c r="DT619" i="68"/>
  <c r="GV619" i="68" s="1"/>
  <c r="DV642" i="68"/>
  <c r="EM622" i="68"/>
  <c r="EM618" i="68"/>
  <c r="EM637" i="68" s="1"/>
  <c r="EM619" i="68"/>
  <c r="EM620" i="68"/>
  <c r="EM621" i="68"/>
  <c r="EM617" i="68"/>
  <c r="EM636" i="68" s="1"/>
  <c r="EM623" i="68"/>
  <c r="EM616" i="68"/>
  <c r="EM635" i="68" s="1"/>
  <c r="CA611" i="68"/>
  <c r="CA607" i="68"/>
  <c r="EV608" i="68" s="1"/>
  <c r="CA610" i="68"/>
  <c r="EV611" i="68" s="1"/>
  <c r="CA608" i="68"/>
  <c r="CA609" i="68"/>
  <c r="EV610" i="68" s="1"/>
  <c r="EV641" i="68" s="1"/>
  <c r="CA606" i="68"/>
  <c r="EB619" i="68"/>
  <c r="EB620" i="68"/>
  <c r="EB621" i="68"/>
  <c r="EB623" i="68"/>
  <c r="EB622" i="68"/>
  <c r="EB618" i="68"/>
  <c r="EB617" i="68"/>
  <c r="EB636" i="68" s="1"/>
  <c r="EB616" i="68"/>
  <c r="EB635" i="68" s="1"/>
  <c r="BN610" i="68"/>
  <c r="EI611" i="68" s="1"/>
  <c r="EI642" i="68" s="1"/>
  <c r="BN611" i="68"/>
  <c r="BN606" i="68"/>
  <c r="EI607" i="68" s="1"/>
  <c r="BN607" i="68"/>
  <c r="BN608" i="68"/>
  <c r="EI609" i="68" s="1"/>
  <c r="BN609" i="68"/>
  <c r="CH611" i="68"/>
  <c r="CH610" i="68"/>
  <c r="FC611" i="68" s="1"/>
  <c r="CH606" i="68"/>
  <c r="CH607" i="68"/>
  <c r="CH608" i="68"/>
  <c r="FC609" i="68" s="1"/>
  <c r="CH609" i="68"/>
  <c r="DK607" i="68"/>
  <c r="DK611" i="68"/>
  <c r="DK608" i="68"/>
  <c r="DK609" i="68"/>
  <c r="DK606" i="68"/>
  <c r="DK610" i="68"/>
  <c r="GW608" i="68"/>
  <c r="GW619" i="68"/>
  <c r="CZ610" i="68"/>
  <c r="FU611" i="68" s="1"/>
  <c r="CZ611" i="68"/>
  <c r="CZ607" i="68"/>
  <c r="CZ608" i="68"/>
  <c r="CZ609" i="68"/>
  <c r="CZ606" i="68"/>
  <c r="GV622" i="68"/>
  <c r="GP619" i="68"/>
  <c r="AY610" i="68"/>
  <c r="AY606" i="68"/>
  <c r="AY607" i="68"/>
  <c r="DT608" i="68" s="1"/>
  <c r="GR608" i="68" s="1"/>
  <c r="AY608" i="68"/>
  <c r="DT609" i="68" s="1"/>
  <c r="GU609" i="68" s="1"/>
  <c r="AY609" i="68"/>
  <c r="AY611" i="68"/>
  <c r="BJ611" i="68"/>
  <c r="BJ606" i="68"/>
  <c r="BJ607" i="68"/>
  <c r="BJ610" i="68"/>
  <c r="BJ608" i="68"/>
  <c r="EE609" i="68" s="1"/>
  <c r="EE640" i="68" s="1"/>
  <c r="BJ609" i="68"/>
  <c r="GH617" i="68"/>
  <c r="GH636" i="68" s="1"/>
  <c r="GH618" i="68"/>
  <c r="GH637" i="68" s="1"/>
  <c r="GH623" i="68"/>
  <c r="GH642" i="68" s="1"/>
  <c r="GH619" i="68"/>
  <c r="GH638" i="68" s="1"/>
  <c r="GH621" i="68"/>
  <c r="GH640" i="68" s="1"/>
  <c r="GH620" i="68"/>
  <c r="GH639" i="68" s="1"/>
  <c r="GH622" i="68"/>
  <c r="GH641" i="68" s="1"/>
  <c r="GH616" i="68"/>
  <c r="GH635" i="68" s="1"/>
  <c r="FR611" i="68"/>
  <c r="CD610" i="68"/>
  <c r="CD611" i="68"/>
  <c r="CD608" i="68"/>
  <c r="CD609" i="68"/>
  <c r="EY610" i="68" s="1"/>
  <c r="EY641" i="68" s="1"/>
  <c r="CD606" i="68"/>
  <c r="CD607" i="68"/>
  <c r="EZ622" i="68"/>
  <c r="EZ619" i="68"/>
  <c r="EZ638" i="68" s="1"/>
  <c r="EZ620" i="68"/>
  <c r="EZ639" i="68" s="1"/>
  <c r="EZ621" i="68"/>
  <c r="EZ618" i="68"/>
  <c r="EZ637" i="68" s="1"/>
  <c r="EZ623" i="68"/>
  <c r="EZ617" i="68"/>
  <c r="EZ636" i="68" s="1"/>
  <c r="EZ616" i="68"/>
  <c r="EZ635" i="68" s="1"/>
  <c r="CN610" i="68"/>
  <c r="CN611" i="68"/>
  <c r="CN607" i="68"/>
  <c r="CN608" i="68"/>
  <c r="CN609" i="68"/>
  <c r="CN606" i="68"/>
  <c r="GB621" i="68"/>
  <c r="GB640" i="68" s="1"/>
  <c r="GB623" i="68"/>
  <c r="GB642" i="68" s="1"/>
  <c r="GB618" i="68"/>
  <c r="GB637" i="68" s="1"/>
  <c r="GB622" i="68"/>
  <c r="GB641" i="68" s="1"/>
  <c r="GB620" i="68"/>
  <c r="GB639" i="68" s="1"/>
  <c r="GB617" i="68"/>
  <c r="GB636" i="68" s="1"/>
  <c r="GB616" i="68"/>
  <c r="GB635" i="68" s="1"/>
  <c r="GB619" i="68"/>
  <c r="GB638" i="68" s="1"/>
  <c r="CX610" i="68"/>
  <c r="FS611" i="68" s="1"/>
  <c r="CX611" i="68"/>
  <c r="CX606" i="68"/>
  <c r="CX607" i="68"/>
  <c r="CX608" i="68"/>
  <c r="CX609" i="68"/>
  <c r="DF611" i="68"/>
  <c r="DF610" i="68"/>
  <c r="GA611" i="68" s="1"/>
  <c r="DF606" i="68"/>
  <c r="DF607" i="68"/>
  <c r="DF608" i="68"/>
  <c r="DF609" i="68"/>
  <c r="GX619" i="68"/>
  <c r="GX623" i="68"/>
  <c r="GX620" i="68"/>
  <c r="GX622" i="68"/>
  <c r="GX621" i="68"/>
  <c r="GX618" i="68"/>
  <c r="GX604" i="68"/>
  <c r="GX609" i="68"/>
  <c r="GX605" i="68"/>
  <c r="GX608" i="68"/>
  <c r="GJ623" i="68"/>
  <c r="GJ642" i="68" s="1"/>
  <c r="GJ619" i="68"/>
  <c r="GJ638" i="68" s="1"/>
  <c r="GJ620" i="68"/>
  <c r="GJ639" i="68" s="1"/>
  <c r="GJ622" i="68"/>
  <c r="GJ641" i="68" s="1"/>
  <c r="GJ616" i="68"/>
  <c r="GJ635" i="68" s="1"/>
  <c r="GJ621" i="68"/>
  <c r="GJ640" i="68" s="1"/>
  <c r="GJ618" i="68"/>
  <c r="GJ637" i="68" s="1"/>
  <c r="GJ617" i="68"/>
  <c r="GJ636" i="68" s="1"/>
  <c r="FW623" i="68"/>
  <c r="FW618" i="68"/>
  <c r="FW637" i="68" s="1"/>
  <c r="FW619" i="68"/>
  <c r="FW638" i="68" s="1"/>
  <c r="FW620" i="68"/>
  <c r="FW639" i="68" s="1"/>
  <c r="FW622" i="68"/>
  <c r="FW641" i="68" s="1"/>
  <c r="FW621" i="68"/>
  <c r="FW640" i="68" s="1"/>
  <c r="FW617" i="68"/>
  <c r="FW636" i="68" s="1"/>
  <c r="FW616" i="68"/>
  <c r="FW635" i="68" s="1"/>
  <c r="BM606" i="68"/>
  <c r="BM607" i="68"/>
  <c r="BM608" i="68"/>
  <c r="EH609" i="68" s="1"/>
  <c r="BM611" i="68"/>
  <c r="BM609" i="68"/>
  <c r="EH610" i="68" s="1"/>
  <c r="BM610" i="68"/>
  <c r="ER623" i="68"/>
  <c r="ER622" i="68"/>
  <c r="ER618" i="68"/>
  <c r="ER637" i="68" s="1"/>
  <c r="ER620" i="68"/>
  <c r="ER616" i="68"/>
  <c r="ER635" i="68" s="1"/>
  <c r="ER621" i="68"/>
  <c r="ER617" i="68"/>
  <c r="ER636" i="68" s="1"/>
  <c r="ER619" i="68"/>
  <c r="ER638" i="68" s="1"/>
  <c r="GW622" i="68"/>
  <c r="GW618" i="68"/>
  <c r="GR621" i="68"/>
  <c r="GQ622" i="68"/>
  <c r="GQ623" i="68"/>
  <c r="GP622" i="68"/>
  <c r="DS638" i="68"/>
  <c r="GO607" i="68"/>
  <c r="GZ607" i="68" s="1"/>
  <c r="GL607" i="68"/>
  <c r="FE623" i="68"/>
  <c r="FE622" i="68"/>
  <c r="FE619" i="68"/>
  <c r="FE638" i="68" s="1"/>
  <c r="FE621" i="68"/>
  <c r="FE616" i="68"/>
  <c r="FE635" i="68" s="1"/>
  <c r="FE620" i="68"/>
  <c r="FE639" i="68" s="1"/>
  <c r="FE618" i="68"/>
  <c r="FE637" i="68" s="1"/>
  <c r="FE617" i="68"/>
  <c r="FE636" i="68" s="1"/>
  <c r="DC610" i="68"/>
  <c r="DC611" i="68"/>
  <c r="DC609" i="68"/>
  <c r="DC606" i="68"/>
  <c r="DC608" i="68"/>
  <c r="DC607" i="68"/>
  <c r="BF610" i="68"/>
  <c r="EA611" i="68" s="1"/>
  <c r="EA642" i="68" s="1"/>
  <c r="BF611" i="68"/>
  <c r="BF608" i="68"/>
  <c r="EA609" i="68" s="1"/>
  <c r="EA640" i="68" s="1"/>
  <c r="BF609" i="68"/>
  <c r="BF604" i="68"/>
  <c r="BF607" i="68"/>
  <c r="EA608" i="68" s="1"/>
  <c r="EA639" i="68" s="1"/>
  <c r="BF606" i="68"/>
  <c r="DM609" i="68"/>
  <c r="DM610" i="68"/>
  <c r="DM611" i="68"/>
  <c r="DM608" i="68"/>
  <c r="DM607" i="68"/>
  <c r="DM606" i="68"/>
  <c r="HL620" i="68"/>
  <c r="GL620" i="68"/>
  <c r="BP610" i="68"/>
  <c r="EK611" i="68" s="1"/>
  <c r="BP611" i="68"/>
  <c r="BP607" i="68"/>
  <c r="BP608" i="68"/>
  <c r="EK609" i="68" s="1"/>
  <c r="BP609" i="68"/>
  <c r="BP606" i="68"/>
  <c r="EK607" i="68" s="1"/>
  <c r="BZ610" i="68"/>
  <c r="EU611" i="68" s="1"/>
  <c r="BZ611" i="68"/>
  <c r="BZ606" i="68"/>
  <c r="BZ607" i="68"/>
  <c r="EU608" i="68" s="1"/>
  <c r="EU639" i="68" s="1"/>
  <c r="BZ608" i="68"/>
  <c r="EU609" i="68" s="1"/>
  <c r="BZ609" i="68"/>
  <c r="EC620" i="68"/>
  <c r="EC621" i="68"/>
  <c r="EC618" i="68"/>
  <c r="EC619" i="68"/>
  <c r="EC617" i="68"/>
  <c r="EC636" i="68" s="1"/>
  <c r="EC616" i="68"/>
  <c r="EC635" i="68" s="1"/>
  <c r="EC623" i="68"/>
  <c r="EC622" i="68"/>
  <c r="CU606" i="68"/>
  <c r="CU607" i="68"/>
  <c r="CU610" i="68"/>
  <c r="FP611" i="68" s="1"/>
  <c r="CU611" i="68"/>
  <c r="CU608" i="68"/>
  <c r="CU609" i="68"/>
  <c r="FP610" i="68" s="1"/>
  <c r="FZ622" i="68"/>
  <c r="FZ641" i="68" s="1"/>
  <c r="FZ621" i="68"/>
  <c r="FZ640" i="68" s="1"/>
  <c r="FZ619" i="68"/>
  <c r="FZ638" i="68" s="1"/>
  <c r="FZ623" i="68"/>
  <c r="FZ620" i="68"/>
  <c r="FZ639" i="68" s="1"/>
  <c r="FZ617" i="68"/>
  <c r="FZ636" i="68" s="1"/>
  <c r="FZ618" i="68"/>
  <c r="FZ637" i="68" s="1"/>
  <c r="FZ616" i="68"/>
  <c r="FZ635" i="68" s="1"/>
  <c r="BX610" i="68"/>
  <c r="ES611" i="68" s="1"/>
  <c r="BX611" i="68"/>
  <c r="BX606" i="68"/>
  <c r="BX607" i="68"/>
  <c r="ES608" i="68" s="1"/>
  <c r="BX608" i="68"/>
  <c r="BX609" i="68"/>
  <c r="ES610" i="68" s="1"/>
  <c r="GS621" i="68"/>
  <c r="GS618" i="68"/>
  <c r="GS622" i="68"/>
  <c r="GS619" i="68"/>
  <c r="GS620" i="68"/>
  <c r="GS623" i="68"/>
  <c r="GS608" i="68"/>
  <c r="GS609" i="68"/>
  <c r="GS605" i="68"/>
  <c r="GS604" i="68"/>
  <c r="GV620" i="68"/>
  <c r="GR618" i="68"/>
  <c r="GQ605" i="68"/>
  <c r="GQ621" i="68"/>
  <c r="GP605" i="68"/>
  <c r="HF621" i="68"/>
  <c r="HG621" i="68"/>
  <c r="HE621" i="68"/>
  <c r="HD621" i="68"/>
  <c r="HC621" i="68"/>
  <c r="HB621" i="68"/>
  <c r="HK621" i="68"/>
  <c r="HJ621" i="68"/>
  <c r="HI621" i="68"/>
  <c r="HH621" i="68"/>
  <c r="CS611" i="68"/>
  <c r="CS606" i="68"/>
  <c r="CS607" i="68"/>
  <c r="CS610" i="68"/>
  <c r="CS608" i="68"/>
  <c r="CS609" i="68"/>
  <c r="FN610" i="68" s="1"/>
  <c r="FX619" i="68"/>
  <c r="FX638" i="68" s="1"/>
  <c r="FX620" i="68"/>
  <c r="FX639" i="68" s="1"/>
  <c r="FX622" i="68"/>
  <c r="FX641" i="68" s="1"/>
  <c r="FX623" i="68"/>
  <c r="FX621" i="68"/>
  <c r="FX640" i="68" s="1"/>
  <c r="FX617" i="68"/>
  <c r="FX636" i="68" s="1"/>
  <c r="FX618" i="68"/>
  <c r="FX637" i="68" s="1"/>
  <c r="FX616" i="68"/>
  <c r="FX635" i="68" s="1"/>
  <c r="CE610" i="68"/>
  <c r="EZ611" i="68" s="1"/>
  <c r="EZ642" i="68" s="1"/>
  <c r="CE611" i="68"/>
  <c r="CE609" i="68"/>
  <c r="CE606" i="68"/>
  <c r="CE608" i="68"/>
  <c r="EZ609" i="68" s="1"/>
  <c r="EZ640" i="68" s="1"/>
  <c r="CE607" i="68"/>
  <c r="CO610" i="68"/>
  <c r="FJ611" i="68" s="1"/>
  <c r="FJ642" i="68" s="1"/>
  <c r="CO608" i="68"/>
  <c r="CO609" i="68"/>
  <c r="CO611" i="68"/>
  <c r="CO606" i="68"/>
  <c r="CO607" i="68"/>
  <c r="EP621" i="68"/>
  <c r="EP620" i="68"/>
  <c r="EP623" i="68"/>
  <c r="EP618" i="68"/>
  <c r="EP637" i="68" s="1"/>
  <c r="EP622" i="68"/>
  <c r="EP616" i="68"/>
  <c r="EP635" i="68" s="1"/>
  <c r="EP617" i="68"/>
  <c r="EP636" i="68" s="1"/>
  <c r="EP619" i="68"/>
  <c r="EP638" i="68" s="1"/>
  <c r="GC621" i="68"/>
  <c r="GC640" i="68" s="1"/>
  <c r="GC619" i="68"/>
  <c r="GC638" i="68" s="1"/>
  <c r="GC623" i="68"/>
  <c r="GC642" i="68" s="1"/>
  <c r="GC622" i="68"/>
  <c r="GC641" i="68" s="1"/>
  <c r="GC620" i="68"/>
  <c r="GC639" i="68" s="1"/>
  <c r="GC617" i="68"/>
  <c r="GC636" i="68" s="1"/>
  <c r="GC616" i="68"/>
  <c r="GC635" i="68" s="1"/>
  <c r="GC618" i="68"/>
  <c r="GC637" i="68" s="1"/>
  <c r="FR623" i="68"/>
  <c r="FR622" i="68"/>
  <c r="FR641" i="68" s="1"/>
  <c r="FR620" i="68"/>
  <c r="FR639" i="68" s="1"/>
  <c r="FR618" i="68"/>
  <c r="FR637" i="68" s="1"/>
  <c r="FR616" i="68"/>
  <c r="FR635" i="68" s="1"/>
  <c r="FR619" i="68"/>
  <c r="FR638" i="68" s="1"/>
  <c r="FR621" i="68"/>
  <c r="FR640" i="68" s="1"/>
  <c r="FR617" i="68"/>
  <c r="FR636" i="68" s="1"/>
  <c r="CL610" i="68"/>
  <c r="FG611" i="68" s="1"/>
  <c r="FG642" i="68" s="1"/>
  <c r="CL611" i="68"/>
  <c r="CL606" i="68"/>
  <c r="CL607" i="68"/>
  <c r="CL608" i="68"/>
  <c r="FG609" i="68" s="1"/>
  <c r="FG640" i="68" s="1"/>
  <c r="CL609" i="68"/>
  <c r="FG610" i="68" s="1"/>
  <c r="FG641" i="68" s="1"/>
  <c r="GK620" i="68"/>
  <c r="GK639" i="68" s="1"/>
  <c r="GK622" i="68"/>
  <c r="GK641" i="68" s="1"/>
  <c r="GK623" i="68"/>
  <c r="GK642" i="68" s="1"/>
  <c r="GK621" i="68"/>
  <c r="GK640" i="68" s="1"/>
  <c r="GK618" i="68"/>
  <c r="GK637" i="68" s="1"/>
  <c r="GK619" i="68"/>
  <c r="GK638" i="68" s="1"/>
  <c r="GK617" i="68"/>
  <c r="GK636" i="68" s="1"/>
  <c r="GK616" i="68"/>
  <c r="GK635" i="68" s="1"/>
  <c r="CK606" i="68"/>
  <c r="CK607" i="68"/>
  <c r="CK608" i="68"/>
  <c r="CK609" i="68"/>
  <c r="FF610" i="68" s="1"/>
  <c r="CK610" i="68"/>
  <c r="CK611" i="68"/>
  <c r="BD610" i="68"/>
  <c r="DY611" i="68" s="1"/>
  <c r="DY642" i="68" s="1"/>
  <c r="BD611" i="68"/>
  <c r="BD607" i="68"/>
  <c r="DY608" i="68" s="1"/>
  <c r="DY639" i="68" s="1"/>
  <c r="BD608" i="68"/>
  <c r="BD609" i="68"/>
  <c r="DY610" i="68" s="1"/>
  <c r="DY641" i="68" s="1"/>
  <c r="BD604" i="68"/>
  <c r="BD606" i="68"/>
  <c r="FM622" i="68"/>
  <c r="FM620" i="68"/>
  <c r="FM639" i="68" s="1"/>
  <c r="FM621" i="68"/>
  <c r="FM640" i="68" s="1"/>
  <c r="FM618" i="68"/>
  <c r="FM637" i="68" s="1"/>
  <c r="FM617" i="68"/>
  <c r="FM636" i="68" s="1"/>
  <c r="FM623" i="68"/>
  <c r="FM616" i="68"/>
  <c r="FM635" i="68" s="1"/>
  <c r="FM619" i="68"/>
  <c r="FM638" i="68" s="1"/>
  <c r="DA610" i="68"/>
  <c r="FV611" i="68" s="1"/>
  <c r="DA611" i="68"/>
  <c r="DA608" i="68"/>
  <c r="DA609" i="68"/>
  <c r="DA607" i="68"/>
  <c r="DA606" i="68"/>
  <c r="EH623" i="68"/>
  <c r="EH622" i="68"/>
  <c r="EH620" i="68"/>
  <c r="EH619" i="68"/>
  <c r="EH617" i="68"/>
  <c r="EH636" i="68" s="1"/>
  <c r="EH616" i="68"/>
  <c r="EH635" i="68" s="1"/>
  <c r="EH618" i="68"/>
  <c r="EH637" i="68" s="1"/>
  <c r="EH621" i="68"/>
  <c r="CP610" i="68"/>
  <c r="CP611" i="68"/>
  <c r="CP608" i="68"/>
  <c r="CP609" i="68"/>
  <c r="FK610" i="68" s="1"/>
  <c r="CP606" i="68"/>
  <c r="CP607" i="68"/>
  <c r="DW622" i="68"/>
  <c r="DW618" i="68"/>
  <c r="DW621" i="68"/>
  <c r="DW623" i="68"/>
  <c r="DW620" i="68"/>
  <c r="DW616" i="68"/>
  <c r="DW635" i="68" s="1"/>
  <c r="DW619" i="68"/>
  <c r="DW617" i="68"/>
  <c r="DW636" i="68" s="1"/>
  <c r="GR622" i="68"/>
  <c r="GP623" i="68"/>
  <c r="GL618" i="68"/>
  <c r="EU621" i="68"/>
  <c r="EU623" i="68"/>
  <c r="EU622" i="68"/>
  <c r="EU618" i="68"/>
  <c r="EU637" i="68" s="1"/>
  <c r="EU616" i="68"/>
  <c r="EU635" i="68" s="1"/>
  <c r="EU617" i="68"/>
  <c r="EU636" i="68" s="1"/>
  <c r="EU619" i="68"/>
  <c r="EU638" i="68" s="1"/>
  <c r="EU620" i="68"/>
  <c r="BU611" i="68"/>
  <c r="BU606" i="68"/>
  <c r="BU610" i="68"/>
  <c r="BU607" i="68"/>
  <c r="EP608" i="68" s="1"/>
  <c r="EP639" i="68" s="1"/>
  <c r="BU608" i="68"/>
  <c r="BU609" i="68"/>
  <c r="EP610" i="68" s="1"/>
  <c r="EP641" i="68" s="1"/>
  <c r="DD610" i="68"/>
  <c r="DD611" i="68"/>
  <c r="DD609" i="68"/>
  <c r="DD607" i="68"/>
  <c r="DD608" i="68"/>
  <c r="DD606" i="68"/>
  <c r="DU623" i="68"/>
  <c r="DU622" i="68"/>
  <c r="DU619" i="68"/>
  <c r="DU617" i="68"/>
  <c r="DU636" i="68" s="1"/>
  <c r="DU620" i="68"/>
  <c r="DU616" i="68"/>
  <c r="DU635" i="68" s="1"/>
  <c r="DU618" i="68"/>
  <c r="DU621" i="68"/>
  <c r="BS610" i="68"/>
  <c r="EN611" i="68" s="1"/>
  <c r="EN642" i="68" s="1"/>
  <c r="BS611" i="68"/>
  <c r="BS609" i="68"/>
  <c r="BS606" i="68"/>
  <c r="BS607" i="68"/>
  <c r="BS608" i="68"/>
  <c r="EN609" i="68" s="1"/>
  <c r="CC610" i="68"/>
  <c r="CC611" i="68"/>
  <c r="CC608" i="68"/>
  <c r="CC609" i="68"/>
  <c r="EX610" i="68" s="1"/>
  <c r="CC607" i="68"/>
  <c r="CC606" i="68"/>
  <c r="AY604" i="68"/>
  <c r="AZ598" i="68"/>
  <c r="BK604" i="68" s="1"/>
  <c r="CB610" i="68"/>
  <c r="CB611" i="68"/>
  <c r="CB607" i="68"/>
  <c r="CB608" i="68"/>
  <c r="EW609" i="68" s="1"/>
  <c r="EW640" i="68" s="1"/>
  <c r="CB609" i="68"/>
  <c r="EW610" i="68" s="1"/>
  <c r="EW641" i="68" s="1"/>
  <c r="CB606" i="68"/>
  <c r="CV610" i="68"/>
  <c r="FQ611" i="68" s="1"/>
  <c r="CV611" i="68"/>
  <c r="CV606" i="68"/>
  <c r="CV607" i="68"/>
  <c r="CV608" i="68"/>
  <c r="CV609" i="68"/>
  <c r="GA621" i="68"/>
  <c r="GA640" i="68" s="1"/>
  <c r="GA623" i="68"/>
  <c r="GA619" i="68"/>
  <c r="GA638" i="68" s="1"/>
  <c r="GA622" i="68"/>
  <c r="GA641" i="68" s="1"/>
  <c r="GA620" i="68"/>
  <c r="GA639" i="68" s="1"/>
  <c r="GA617" i="68"/>
  <c r="GA636" i="68" s="1"/>
  <c r="GA618" i="68"/>
  <c r="GA637" i="68" s="1"/>
  <c r="GA616" i="68"/>
  <c r="GA635" i="68" s="1"/>
  <c r="BQ610" i="68"/>
  <c r="BQ608" i="68"/>
  <c r="EL609" i="68" s="1"/>
  <c r="EL640" i="68" s="1"/>
  <c r="BQ609" i="68"/>
  <c r="BQ611" i="68"/>
  <c r="BQ606" i="68"/>
  <c r="BQ607" i="68"/>
  <c r="EL608" i="68" s="1"/>
  <c r="EL639" i="68" s="1"/>
  <c r="BQ604" i="68"/>
  <c r="FP621" i="68"/>
  <c r="FP640" i="68" s="1"/>
  <c r="FP618" i="68"/>
  <c r="FP637" i="68" s="1"/>
  <c r="FP617" i="68"/>
  <c r="FP636" i="68" s="1"/>
  <c r="FP616" i="68"/>
  <c r="FP635" i="68" s="1"/>
  <c r="FP619" i="68"/>
  <c r="FP638" i="68" s="1"/>
  <c r="FP623" i="68"/>
  <c r="FP622" i="68"/>
  <c r="FP620" i="68"/>
  <c r="FP639" i="68" s="1"/>
  <c r="DL610" i="68"/>
  <c r="DL611" i="68"/>
  <c r="DL607" i="68"/>
  <c r="DL608" i="68"/>
  <c r="DL609" i="68"/>
  <c r="DL606" i="68"/>
  <c r="ES623" i="68"/>
  <c r="ES619" i="68"/>
  <c r="ES638" i="68" s="1"/>
  <c r="ES620" i="68"/>
  <c r="ES618" i="68"/>
  <c r="ES637" i="68" s="1"/>
  <c r="ES616" i="68"/>
  <c r="ES635" i="68" s="1"/>
  <c r="ES622" i="68"/>
  <c r="ES621" i="68"/>
  <c r="ES617" i="68"/>
  <c r="ES636" i="68" s="1"/>
  <c r="FC621" i="68"/>
  <c r="FC623" i="68"/>
  <c r="FC622" i="68"/>
  <c r="FC619" i="68"/>
  <c r="FC638" i="68" s="1"/>
  <c r="FC616" i="68"/>
  <c r="FC635" i="68" s="1"/>
  <c r="FC620" i="68"/>
  <c r="FC639" i="68" s="1"/>
  <c r="FC618" i="68"/>
  <c r="FC637" i="68" s="1"/>
  <c r="FC617" i="68"/>
  <c r="FC636" i="68" s="1"/>
  <c r="GE621" i="68"/>
  <c r="GE640" i="68" s="1"/>
  <c r="GE623" i="68"/>
  <c r="GE642" i="68" s="1"/>
  <c r="GE618" i="68"/>
  <c r="GE637" i="68" s="1"/>
  <c r="GE622" i="68"/>
  <c r="GE641" i="68" s="1"/>
  <c r="GE617" i="68"/>
  <c r="GE636" i="68" s="1"/>
  <c r="GE620" i="68"/>
  <c r="GE639" i="68" s="1"/>
  <c r="GE616" i="68"/>
  <c r="GE635" i="68" s="1"/>
  <c r="GE619" i="68"/>
  <c r="GE638" i="68" s="1"/>
  <c r="GP618" i="68"/>
  <c r="GL642" i="68"/>
  <c r="GO642" i="68"/>
  <c r="GZ642" i="68" s="1"/>
  <c r="BI611" i="68"/>
  <c r="BI604" i="68"/>
  <c r="BI606" i="68"/>
  <c r="ED607" i="68" s="1"/>
  <c r="ED638" i="68" s="1"/>
  <c r="BI607" i="68"/>
  <c r="BI608" i="68"/>
  <c r="BI610" i="68"/>
  <c r="ED611" i="68" s="1"/>
  <c r="ED642" i="68" s="1"/>
  <c r="BI609" i="68"/>
  <c r="FN621" i="68"/>
  <c r="FN640" i="68" s="1"/>
  <c r="FN623" i="68"/>
  <c r="FN620" i="68"/>
  <c r="FN639" i="68" s="1"/>
  <c r="FN618" i="68"/>
  <c r="FN637" i="68" s="1"/>
  <c r="FN617" i="68"/>
  <c r="FN636" i="68" s="1"/>
  <c r="FN616" i="68"/>
  <c r="FN635" i="68" s="1"/>
  <c r="FN619" i="68"/>
  <c r="FN638" i="68" s="1"/>
  <c r="FN622" i="68"/>
  <c r="BT610" i="68"/>
  <c r="BT611" i="68"/>
  <c r="BT609" i="68"/>
  <c r="EO610" i="68" s="1"/>
  <c r="EO641" i="68" s="1"/>
  <c r="BT607" i="68"/>
  <c r="EO608" i="68" s="1"/>
  <c r="EO639" i="68" s="1"/>
  <c r="BT606" i="68"/>
  <c r="BT608" i="68"/>
  <c r="BE610" i="68"/>
  <c r="DZ611" i="68" s="1"/>
  <c r="DZ642" i="68" s="1"/>
  <c r="BE608" i="68"/>
  <c r="DZ609" i="68" s="1"/>
  <c r="DZ640" i="68" s="1"/>
  <c r="BE609" i="68"/>
  <c r="BE611" i="68"/>
  <c r="BE604" i="68"/>
  <c r="BE607" i="68"/>
  <c r="DZ608" i="68" s="1"/>
  <c r="DZ639" i="68" s="1"/>
  <c r="BE606" i="68"/>
  <c r="EF623" i="68"/>
  <c r="EF618" i="68"/>
  <c r="EF637" i="68" s="1"/>
  <c r="EF621" i="68"/>
  <c r="EF619" i="68"/>
  <c r="EF617" i="68"/>
  <c r="EF636" i="68" s="1"/>
  <c r="EF616" i="68"/>
  <c r="EF635" i="68" s="1"/>
  <c r="EF620" i="68"/>
  <c r="EF622" i="68"/>
  <c r="CY607" i="68"/>
  <c r="CY608" i="68"/>
  <c r="CY610" i="68"/>
  <c r="FT611" i="68" s="1"/>
  <c r="FT642" i="68" s="1"/>
  <c r="CY611" i="68"/>
  <c r="CY609" i="68"/>
  <c r="CY606" i="68"/>
  <c r="FH622" i="68"/>
  <c r="FH623" i="68"/>
  <c r="FH617" i="68"/>
  <c r="FH636" i="68" s="1"/>
  <c r="FH619" i="68"/>
  <c r="FH638" i="68" s="1"/>
  <c r="FH621" i="68"/>
  <c r="FH640" i="68" s="1"/>
  <c r="FH616" i="68"/>
  <c r="FH635" i="68" s="1"/>
  <c r="FH620" i="68"/>
  <c r="FH639" i="68" s="1"/>
  <c r="FH618" i="68"/>
  <c r="FH637" i="68" s="1"/>
  <c r="FQ619" i="68"/>
  <c r="FQ638" i="68" s="1"/>
  <c r="FQ622" i="68"/>
  <c r="FQ617" i="68"/>
  <c r="FQ636" i="68" s="1"/>
  <c r="FQ618" i="68"/>
  <c r="FQ637" i="68" s="1"/>
  <c r="FQ616" i="68"/>
  <c r="FQ635" i="68" s="1"/>
  <c r="FQ623" i="68"/>
  <c r="FQ621" i="68"/>
  <c r="FQ640" i="68" s="1"/>
  <c r="FQ620" i="68"/>
  <c r="FQ639" i="68" s="1"/>
  <c r="FF623" i="68"/>
  <c r="FF620" i="68"/>
  <c r="FF639" i="68" s="1"/>
  <c r="FF622" i="68"/>
  <c r="FF621" i="68"/>
  <c r="FF619" i="68"/>
  <c r="FF638" i="68" s="1"/>
  <c r="FF616" i="68"/>
  <c r="FF635" i="68" s="1"/>
  <c r="FF618" i="68"/>
  <c r="FF637" i="68" s="1"/>
  <c r="FF617" i="68"/>
  <c r="FF636" i="68" s="1"/>
  <c r="GT622" i="68"/>
  <c r="GT623" i="68"/>
  <c r="GT619" i="68"/>
  <c r="GT609" i="68"/>
  <c r="GT620" i="68"/>
  <c r="GT618" i="68"/>
  <c r="GT608" i="68"/>
  <c r="GT621" i="68"/>
  <c r="GT604" i="68"/>
  <c r="GT605" i="68"/>
  <c r="DX622" i="68"/>
  <c r="DX617" i="68"/>
  <c r="DX636" i="68" s="1"/>
  <c r="DX619" i="68"/>
  <c r="DX623" i="68"/>
  <c r="DX620" i="68"/>
  <c r="DX616" i="68"/>
  <c r="DX635" i="68" s="1"/>
  <c r="DX618" i="68"/>
  <c r="DX621" i="68"/>
  <c r="CF610" i="68"/>
  <c r="FA611" i="68" s="1"/>
  <c r="FA642" i="68" s="1"/>
  <c r="CF611" i="68"/>
  <c r="CF609" i="68"/>
  <c r="CF608" i="68"/>
  <c r="FA609" i="68" s="1"/>
  <c r="FA640" i="68" s="1"/>
  <c r="CF606" i="68"/>
  <c r="CF607" i="68"/>
  <c r="FU623" i="68"/>
  <c r="FU616" i="68"/>
  <c r="FU635" i="68" s="1"/>
  <c r="FU617" i="68"/>
  <c r="FU636" i="68" s="1"/>
  <c r="FU618" i="68"/>
  <c r="FU637" i="68" s="1"/>
  <c r="FU620" i="68"/>
  <c r="FU639" i="68" s="1"/>
  <c r="FU621" i="68"/>
  <c r="FU640" i="68" s="1"/>
  <c r="FU619" i="68"/>
  <c r="FU638" i="68" s="1"/>
  <c r="FU622" i="68"/>
  <c r="FU641" i="68" s="1"/>
  <c r="GV609" i="68"/>
  <c r="GR623" i="68"/>
  <c r="GP620" i="68"/>
  <c r="EK623" i="68"/>
  <c r="EK617" i="68"/>
  <c r="EK636" i="68" s="1"/>
  <c r="EK622" i="68"/>
  <c r="EK618" i="68"/>
  <c r="EK637" i="68" s="1"/>
  <c r="EK620" i="68"/>
  <c r="EK619" i="68"/>
  <c r="EK616" i="68"/>
  <c r="EK635" i="68" s="1"/>
  <c r="EK621" i="68"/>
  <c r="AT599" i="68"/>
  <c r="AX599" i="68" s="1"/>
  <c r="V599" i="68"/>
  <c r="FS621" i="68"/>
  <c r="FS640" i="68" s="1"/>
  <c r="FS623" i="68"/>
  <c r="FS618" i="68"/>
  <c r="FS637" i="68" s="1"/>
  <c r="FS616" i="68"/>
  <c r="FS635" i="68" s="1"/>
  <c r="FS619" i="68"/>
  <c r="FS638" i="68" s="1"/>
  <c r="FS622" i="68"/>
  <c r="FS641" i="68" s="1"/>
  <c r="FS620" i="68"/>
  <c r="FS639" i="68" s="1"/>
  <c r="FS617" i="68"/>
  <c r="FS636" i="68" s="1"/>
  <c r="CM607" i="68"/>
  <c r="CM608" i="68"/>
  <c r="CM609" i="68"/>
  <c r="CM611" i="68"/>
  <c r="CM610" i="68"/>
  <c r="CM606" i="68"/>
  <c r="EX617" i="68"/>
  <c r="EX636" i="68" s="1"/>
  <c r="EX618" i="68"/>
  <c r="EX637" i="68" s="1"/>
  <c r="EX622" i="68"/>
  <c r="EX619" i="68"/>
  <c r="EX638" i="68" s="1"/>
  <c r="EX623" i="68"/>
  <c r="EX621" i="68"/>
  <c r="EX620" i="68"/>
  <c r="EX639" i="68" s="1"/>
  <c r="EX616" i="68"/>
  <c r="EX635" i="68" s="1"/>
  <c r="BR610" i="68"/>
  <c r="EM611" i="68" s="1"/>
  <c r="EM642" i="68" s="1"/>
  <c r="BR611" i="68"/>
  <c r="BR608" i="68"/>
  <c r="EM609" i="68" s="1"/>
  <c r="EM640" i="68" s="1"/>
  <c r="BR609" i="68"/>
  <c r="BR606" i="68"/>
  <c r="EM607" i="68" s="1"/>
  <c r="EM638" i="68" s="1"/>
  <c r="BR607" i="68"/>
  <c r="BR604" i="68"/>
  <c r="EV622" i="68"/>
  <c r="EV623" i="68"/>
  <c r="EV617" i="68"/>
  <c r="EV636" i="68" s="1"/>
  <c r="EV619" i="68"/>
  <c r="EV638" i="68" s="1"/>
  <c r="EV621" i="68"/>
  <c r="EV618" i="68"/>
  <c r="EV637" i="68" s="1"/>
  <c r="EV616" i="68"/>
  <c r="EV635" i="68" s="1"/>
  <c r="EV620" i="68"/>
  <c r="CQ610" i="68"/>
  <c r="FL611" i="68" s="1"/>
  <c r="FL642" i="68" s="1"/>
  <c r="CQ611" i="68"/>
  <c r="CQ609" i="68"/>
  <c r="CQ606" i="68"/>
  <c r="CQ608" i="68"/>
  <c r="CQ607" i="68"/>
  <c r="GF622" i="68"/>
  <c r="GF641" i="68" s="1"/>
  <c r="GF616" i="68"/>
  <c r="GF635" i="68" s="1"/>
  <c r="GF617" i="68"/>
  <c r="GF636" i="68" s="1"/>
  <c r="GF623" i="68"/>
  <c r="GF642" i="68" s="1"/>
  <c r="GF619" i="68"/>
  <c r="GF638" i="68" s="1"/>
  <c r="GF620" i="68"/>
  <c r="GF639" i="68" s="1"/>
  <c r="GF621" i="68"/>
  <c r="GF640" i="68" s="1"/>
  <c r="GF618" i="68"/>
  <c r="GF637" i="68" s="1"/>
  <c r="FK618" i="68"/>
  <c r="FK637" i="68" s="1"/>
  <c r="FK619" i="68"/>
  <c r="FK638" i="68" s="1"/>
  <c r="FK622" i="68"/>
  <c r="FK620" i="68"/>
  <c r="FK639" i="68" s="1"/>
  <c r="FK617" i="68"/>
  <c r="FK636" i="68" s="1"/>
  <c r="FK623" i="68"/>
  <c r="FK621" i="68"/>
  <c r="FK640" i="68" s="1"/>
  <c r="FK616" i="68"/>
  <c r="FK635" i="68" s="1"/>
  <c r="GQ620" i="68"/>
  <c r="GP621" i="68"/>
  <c r="DH610" i="68"/>
  <c r="DH611" i="68"/>
  <c r="DH606" i="68"/>
  <c r="DH607" i="68"/>
  <c r="DH608" i="68"/>
  <c r="DH609" i="68"/>
  <c r="FD618" i="68"/>
  <c r="FD637" i="68" s="1"/>
  <c r="FD622" i="68"/>
  <c r="FD619" i="68"/>
  <c r="FD638" i="68" s="1"/>
  <c r="FD621" i="68"/>
  <c r="FD616" i="68"/>
  <c r="FD635" i="68" s="1"/>
  <c r="FD620" i="68"/>
  <c r="FD639" i="68" s="1"/>
  <c r="FD617" i="68"/>
  <c r="FD636" i="68" s="1"/>
  <c r="FD623" i="68"/>
  <c r="FI623" i="68"/>
  <c r="FI617" i="68"/>
  <c r="FI636" i="68" s="1"/>
  <c r="FI618" i="68"/>
  <c r="FI637" i="68" s="1"/>
  <c r="FI622" i="68"/>
  <c r="FI620" i="68"/>
  <c r="FI639" i="68" s="1"/>
  <c r="FI621" i="68"/>
  <c r="FI640" i="68" s="1"/>
  <c r="FI616" i="68"/>
  <c r="FI635" i="68" s="1"/>
  <c r="FI619" i="68"/>
  <c r="FI638" i="68" s="1"/>
  <c r="EJ611" i="68"/>
  <c r="EJ642" i="68" s="1"/>
  <c r="EN619" i="68"/>
  <c r="EN638" i="68" s="1"/>
  <c r="EN620" i="68"/>
  <c r="EN621" i="68"/>
  <c r="EN623" i="68"/>
  <c r="EN618" i="68"/>
  <c r="EN637" i="68" s="1"/>
  <c r="EN622" i="68"/>
  <c r="EN616" i="68"/>
  <c r="EN635" i="68" s="1"/>
  <c r="EN617" i="68"/>
  <c r="EN636" i="68" s="1"/>
  <c r="DS639" i="68"/>
  <c r="GO608" i="68"/>
  <c r="GZ608" i="68" s="1"/>
  <c r="GL608" i="68"/>
  <c r="GY623" i="68"/>
  <c r="GY620" i="68"/>
  <c r="GY622" i="68"/>
  <c r="GY619" i="68"/>
  <c r="GY618" i="68"/>
  <c r="GY621" i="68"/>
  <c r="GY604" i="68"/>
  <c r="GY609" i="68"/>
  <c r="GY605" i="68"/>
  <c r="GY608" i="68"/>
  <c r="BG610" i="68"/>
  <c r="EB611" i="68" s="1"/>
  <c r="EB642" i="68" s="1"/>
  <c r="BG611" i="68"/>
  <c r="BG609" i="68"/>
  <c r="BG606" i="68"/>
  <c r="BG604" i="68"/>
  <c r="BG607" i="68"/>
  <c r="EB608" i="68" s="1"/>
  <c r="EB639" i="68" s="1"/>
  <c r="BG608" i="68"/>
  <c r="DB610" i="68"/>
  <c r="DB611" i="68"/>
  <c r="DB608" i="68"/>
  <c r="DB609" i="68"/>
  <c r="DB607" i="68"/>
  <c r="DB606" i="68"/>
  <c r="EI623" i="68"/>
  <c r="EI622" i="68"/>
  <c r="EI618" i="68"/>
  <c r="EI637" i="68" s="1"/>
  <c r="EI621" i="68"/>
  <c r="EI619" i="68"/>
  <c r="EI617" i="68"/>
  <c r="EI636" i="68" s="1"/>
  <c r="EI616" i="68"/>
  <c r="EI635" i="68" s="1"/>
  <c r="EI620" i="68"/>
  <c r="FV617" i="68"/>
  <c r="FV636" i="68" s="1"/>
  <c r="FV623" i="68"/>
  <c r="FV618" i="68"/>
  <c r="FV637" i="68" s="1"/>
  <c r="FV619" i="68"/>
  <c r="FV638" i="68" s="1"/>
  <c r="FV622" i="68"/>
  <c r="FV641" i="68" s="1"/>
  <c r="FV621" i="68"/>
  <c r="FV640" i="68" s="1"/>
  <c r="FV616" i="68"/>
  <c r="FV635" i="68" s="1"/>
  <c r="FV620" i="68"/>
  <c r="FV639" i="68" s="1"/>
  <c r="GW609" i="68"/>
  <c r="EG623" i="68"/>
  <c r="EG619" i="68"/>
  <c r="EG621" i="68"/>
  <c r="EG617" i="68"/>
  <c r="EG636" i="68" s="1"/>
  <c r="EG616" i="68"/>
  <c r="EG635" i="68" s="1"/>
  <c r="EG620" i="68"/>
  <c r="EG622" i="68"/>
  <c r="EG618" i="68"/>
  <c r="EG637" i="68" s="1"/>
  <c r="GR604" i="68"/>
  <c r="GQ604" i="68"/>
  <c r="AX526" i="68"/>
  <c r="BJ520" i="68"/>
  <c r="DZ543" i="68"/>
  <c r="DZ541" i="68"/>
  <c r="DZ542" i="68"/>
  <c r="DZ544" i="68"/>
  <c r="DZ539" i="68"/>
  <c r="DZ538" i="68"/>
  <c r="DZ557" i="68" s="1"/>
  <c r="DZ537" i="68"/>
  <c r="DZ556" i="68" s="1"/>
  <c r="DZ540" i="68"/>
  <c r="HL539" i="68"/>
  <c r="GL539" i="68"/>
  <c r="CN531" i="68"/>
  <c r="CN532" i="68"/>
  <c r="CN527" i="68"/>
  <c r="CN528" i="68"/>
  <c r="CN529" i="68"/>
  <c r="CN530" i="68"/>
  <c r="GC544" i="68"/>
  <c r="GC563" i="68" s="1"/>
  <c r="GC537" i="68"/>
  <c r="GC556" i="68" s="1"/>
  <c r="GC538" i="68"/>
  <c r="GC557" i="68" s="1"/>
  <c r="GC543" i="68"/>
  <c r="GC562" i="68" s="1"/>
  <c r="GC539" i="68"/>
  <c r="GC558" i="68" s="1"/>
  <c r="GC540" i="68"/>
  <c r="GC559" i="68" s="1"/>
  <c r="GC541" i="68"/>
  <c r="GC560" i="68" s="1"/>
  <c r="GC542" i="68"/>
  <c r="GC561" i="68" s="1"/>
  <c r="GO556" i="68"/>
  <c r="EX541" i="68"/>
  <c r="EX560" i="68" s="1"/>
  <c r="EX542" i="68"/>
  <c r="EX543" i="68"/>
  <c r="EX539" i="68"/>
  <c r="EX558" i="68" s="1"/>
  <c r="EX537" i="68"/>
  <c r="EX556" i="68" s="1"/>
  <c r="EX540" i="68"/>
  <c r="EX559" i="68" s="1"/>
  <c r="EX538" i="68"/>
  <c r="EX557" i="68" s="1"/>
  <c r="EX544" i="68"/>
  <c r="CW532" i="68"/>
  <c r="CW529" i="68"/>
  <c r="CW530" i="68"/>
  <c r="CW531" i="68"/>
  <c r="FR532" i="68" s="1"/>
  <c r="CW528" i="68"/>
  <c r="CW527" i="68"/>
  <c r="EW544" i="68"/>
  <c r="EW540" i="68"/>
  <c r="EW559" i="68" s="1"/>
  <c r="EW541" i="68"/>
  <c r="EW542" i="68"/>
  <c r="EW543" i="68"/>
  <c r="EW539" i="68"/>
  <c r="EW558" i="68" s="1"/>
  <c r="EW537" i="68"/>
  <c r="EW556" i="68" s="1"/>
  <c r="EW538" i="68"/>
  <c r="EW557" i="68" s="1"/>
  <c r="EV543" i="68"/>
  <c r="EV544" i="68"/>
  <c r="EV539" i="68"/>
  <c r="EV558" i="68" s="1"/>
  <c r="EV540" i="68"/>
  <c r="EV559" i="68" s="1"/>
  <c r="EV541" i="68"/>
  <c r="EV542" i="68"/>
  <c r="EV538" i="68"/>
  <c r="EV557" i="68" s="1"/>
  <c r="EV537" i="68"/>
  <c r="EV556" i="68" s="1"/>
  <c r="DS526" i="68"/>
  <c r="BH527" i="68"/>
  <c r="EC528" i="68" s="1"/>
  <c r="EI544" i="68"/>
  <c r="EI538" i="68"/>
  <c r="EI557" i="68" s="1"/>
  <c r="EI539" i="68"/>
  <c r="EI558" i="68" s="1"/>
  <c r="EI540" i="68"/>
  <c r="EI541" i="68"/>
  <c r="EI543" i="68"/>
  <c r="EI542" i="68"/>
  <c r="EI537" i="68"/>
  <c r="EI556" i="68" s="1"/>
  <c r="BS527" i="68"/>
  <c r="ER544" i="68"/>
  <c r="ER537" i="68"/>
  <c r="ER556" i="68" s="1"/>
  <c r="ER538" i="68"/>
  <c r="ER557" i="68" s="1"/>
  <c r="ER539" i="68"/>
  <c r="ER558" i="68" s="1"/>
  <c r="ER540" i="68"/>
  <c r="ER559" i="68" s="1"/>
  <c r="ER543" i="68"/>
  <c r="ER542" i="68"/>
  <c r="ER541" i="68"/>
  <c r="EF537" i="68"/>
  <c r="EF556" i="68" s="1"/>
  <c r="EF538" i="68"/>
  <c r="EF557" i="68" s="1"/>
  <c r="EF539" i="68"/>
  <c r="EF558" i="68" s="1"/>
  <c r="EF540" i="68"/>
  <c r="EF544" i="68"/>
  <c r="EF541" i="68"/>
  <c r="EF543" i="68"/>
  <c r="EF542" i="68"/>
  <c r="FT543" i="68"/>
  <c r="FT562" i="68" s="1"/>
  <c r="FT544" i="68"/>
  <c r="FT539" i="68"/>
  <c r="FT558" i="68" s="1"/>
  <c r="FT540" i="68"/>
  <c r="FT559" i="68" s="1"/>
  <c r="FT541" i="68"/>
  <c r="FT560" i="68" s="1"/>
  <c r="FT537" i="68"/>
  <c r="FT556" i="68" s="1"/>
  <c r="FT542" i="68"/>
  <c r="FT561" i="68" s="1"/>
  <c r="FT538" i="68"/>
  <c r="FT557" i="68" s="1"/>
  <c r="GS525" i="68"/>
  <c r="GS526" i="68"/>
  <c r="BP531" i="68"/>
  <c r="BP532" i="68"/>
  <c r="BP530" i="68"/>
  <c r="EK531" i="68" s="1"/>
  <c r="BP527" i="68"/>
  <c r="BP528" i="68"/>
  <c r="BP529" i="68"/>
  <c r="FO543" i="68"/>
  <c r="FO541" i="68"/>
  <c r="FO560" i="68" s="1"/>
  <c r="FO539" i="68"/>
  <c r="FO558" i="68" s="1"/>
  <c r="FO537" i="68"/>
  <c r="FO556" i="68" s="1"/>
  <c r="FO544" i="68"/>
  <c r="FO542" i="68"/>
  <c r="FO561" i="68" s="1"/>
  <c r="FO538" i="68"/>
  <c r="FO557" i="68" s="1"/>
  <c r="FO540" i="68"/>
  <c r="FO559" i="68" s="1"/>
  <c r="BO530" i="68"/>
  <c r="BO531" i="68"/>
  <c r="BO532" i="68"/>
  <c r="BO527" i="68"/>
  <c r="EJ528" i="68" s="1"/>
  <c r="BO528" i="68"/>
  <c r="BO529" i="68"/>
  <c r="EJ530" i="68" s="1"/>
  <c r="EO544" i="68"/>
  <c r="EO540" i="68"/>
  <c r="EO559" i="68" s="1"/>
  <c r="EO541" i="68"/>
  <c r="EO538" i="68"/>
  <c r="EO557" i="68" s="1"/>
  <c r="EO542" i="68"/>
  <c r="EO539" i="68"/>
  <c r="EO558" i="68" s="1"/>
  <c r="EO543" i="68"/>
  <c r="EO537" i="68"/>
  <c r="EO556" i="68" s="1"/>
  <c r="DS561" i="68"/>
  <c r="GO530" i="68"/>
  <c r="GZ530" i="68" s="1"/>
  <c r="GL530" i="68"/>
  <c r="BJ527" i="68"/>
  <c r="CB531" i="68"/>
  <c r="CB532" i="68"/>
  <c r="CB527" i="68"/>
  <c r="CB530" i="68"/>
  <c r="CB528" i="68"/>
  <c r="CB529" i="68"/>
  <c r="EW530" i="68" s="1"/>
  <c r="EW561" i="68" s="1"/>
  <c r="EE542" i="68"/>
  <c r="EE544" i="68"/>
  <c r="EE540" i="68"/>
  <c r="EE537" i="68"/>
  <c r="EE556" i="68" s="1"/>
  <c r="EE541" i="68"/>
  <c r="EE539" i="68"/>
  <c r="EE558" i="68" s="1"/>
  <c r="EE538" i="68"/>
  <c r="EE557" i="68" s="1"/>
  <c r="EE543" i="68"/>
  <c r="EN543" i="68"/>
  <c r="EN544" i="68"/>
  <c r="EN540" i="68"/>
  <c r="EN559" i="68" s="1"/>
  <c r="EN541" i="68"/>
  <c r="EN538" i="68"/>
  <c r="EN557" i="68" s="1"/>
  <c r="EN542" i="68"/>
  <c r="EN539" i="68"/>
  <c r="EN558" i="68" s="1"/>
  <c r="EN537" i="68"/>
  <c r="EN556" i="68" s="1"/>
  <c r="DK530" i="68"/>
  <c r="DK531" i="68"/>
  <c r="DK532" i="68"/>
  <c r="DK527" i="68"/>
  <c r="DK528" i="68"/>
  <c r="DK529" i="68"/>
  <c r="CK532" i="68"/>
  <c r="CK529" i="68"/>
  <c r="FF530" i="68" s="1"/>
  <c r="CK531" i="68"/>
  <c r="FF532" i="68" s="1"/>
  <c r="CK530" i="68"/>
  <c r="FF531" i="68" s="1"/>
  <c r="CK528" i="68"/>
  <c r="CK527" i="68"/>
  <c r="EM542" i="68"/>
  <c r="EM543" i="68"/>
  <c r="EM544" i="68"/>
  <c r="EM537" i="68"/>
  <c r="EM556" i="68" s="1"/>
  <c r="EM540" i="68"/>
  <c r="EM541" i="68"/>
  <c r="EM538" i="68"/>
  <c r="EM557" i="68" s="1"/>
  <c r="EM539" i="68"/>
  <c r="EM558" i="68" s="1"/>
  <c r="FP544" i="68"/>
  <c r="FP543" i="68"/>
  <c r="FP537" i="68"/>
  <c r="FP556" i="68" s="1"/>
  <c r="FP538" i="68"/>
  <c r="FP557" i="68" s="1"/>
  <c r="FP539" i="68"/>
  <c r="FP558" i="68" s="1"/>
  <c r="FP540" i="68"/>
  <c r="FP559" i="68" s="1"/>
  <c r="FP542" i="68"/>
  <c r="FP561" i="68" s="1"/>
  <c r="FP541" i="68"/>
  <c r="FP560" i="68" s="1"/>
  <c r="BH531" i="68"/>
  <c r="DY544" i="68"/>
  <c r="DY540" i="68"/>
  <c r="DY543" i="68"/>
  <c r="DY541" i="68"/>
  <c r="DY542" i="68"/>
  <c r="DY539" i="68"/>
  <c r="DY538" i="68"/>
  <c r="DY557" i="68" s="1"/>
  <c r="DY537" i="68"/>
  <c r="DY556" i="68" s="1"/>
  <c r="BS530" i="68"/>
  <c r="DX543" i="68"/>
  <c r="DX544" i="68"/>
  <c r="DX539" i="68"/>
  <c r="DX540" i="68"/>
  <c r="DX541" i="68"/>
  <c r="DX542" i="68"/>
  <c r="DX537" i="68"/>
  <c r="DX556" i="68" s="1"/>
  <c r="DX538" i="68"/>
  <c r="DX557" i="68" s="1"/>
  <c r="BA532" i="68"/>
  <c r="BA529" i="68"/>
  <c r="DV530" i="68" s="1"/>
  <c r="DV561" i="68" s="1"/>
  <c r="BA531" i="68"/>
  <c r="DV532" i="68" s="1"/>
  <c r="DV563" i="68" s="1"/>
  <c r="BA530" i="68"/>
  <c r="BA528" i="68"/>
  <c r="DV529" i="68" s="1"/>
  <c r="DV560" i="68" s="1"/>
  <c r="BA527" i="68"/>
  <c r="DV528" i="68" s="1"/>
  <c r="DV559" i="68" s="1"/>
  <c r="BA525" i="68"/>
  <c r="DV543" i="68"/>
  <c r="DV537" i="68"/>
  <c r="DV556" i="68" s="1"/>
  <c r="DV538" i="68"/>
  <c r="DV557" i="68" s="1"/>
  <c r="DV539" i="68"/>
  <c r="DV544" i="68"/>
  <c r="DV540" i="68"/>
  <c r="DV541" i="68"/>
  <c r="DV542" i="68"/>
  <c r="FK544" i="68"/>
  <c r="FK542" i="68"/>
  <c r="FK561" i="68" s="1"/>
  <c r="FK543" i="68"/>
  <c r="FK538" i="68"/>
  <c r="FK557" i="68" s="1"/>
  <c r="FK540" i="68"/>
  <c r="FK559" i="68" s="1"/>
  <c r="FK541" i="68"/>
  <c r="FK560" i="68" s="1"/>
  <c r="FK539" i="68"/>
  <c r="FK558" i="68" s="1"/>
  <c r="FK537" i="68"/>
  <c r="FK556" i="68" s="1"/>
  <c r="DN531" i="68"/>
  <c r="DN532" i="68"/>
  <c r="DN530" i="68"/>
  <c r="DN527" i="68"/>
  <c r="DN528" i="68"/>
  <c r="DN529" i="68"/>
  <c r="DC531" i="68"/>
  <c r="DC532" i="68"/>
  <c r="DC527" i="68"/>
  <c r="DC528" i="68"/>
  <c r="DC529" i="68"/>
  <c r="DC530" i="68"/>
  <c r="DM530" i="68"/>
  <c r="DM531" i="68"/>
  <c r="DM532" i="68"/>
  <c r="DM527" i="68"/>
  <c r="DM528" i="68"/>
  <c r="DM529" i="68"/>
  <c r="FN543" i="68"/>
  <c r="FN540" i="68"/>
  <c r="FN559" i="68" s="1"/>
  <c r="FN541" i="68"/>
  <c r="FN560" i="68" s="1"/>
  <c r="FN539" i="68"/>
  <c r="FN558" i="68" s="1"/>
  <c r="FN537" i="68"/>
  <c r="FN556" i="68" s="1"/>
  <c r="FN542" i="68"/>
  <c r="FN561" i="68" s="1"/>
  <c r="FN538" i="68"/>
  <c r="FN557" i="68" s="1"/>
  <c r="FN544" i="68"/>
  <c r="BQ531" i="68"/>
  <c r="BQ532" i="68"/>
  <c r="BQ530" i="68"/>
  <c r="BQ527" i="68"/>
  <c r="BQ528" i="68"/>
  <c r="EL529" i="68" s="1"/>
  <c r="BQ529" i="68"/>
  <c r="EL530" i="68" s="1"/>
  <c r="DO531" i="68"/>
  <c r="DO532" i="68"/>
  <c r="DO530" i="68"/>
  <c r="DO527" i="68"/>
  <c r="DO528" i="68"/>
  <c r="DO529" i="68"/>
  <c r="BD531" i="68"/>
  <c r="BD532" i="68"/>
  <c r="BD530" i="68"/>
  <c r="DY531" i="68" s="1"/>
  <c r="DY562" i="68" s="1"/>
  <c r="BD527" i="68"/>
  <c r="BD528" i="68"/>
  <c r="DY529" i="68" s="1"/>
  <c r="DY560" i="68" s="1"/>
  <c r="BD525" i="68"/>
  <c r="BD529" i="68"/>
  <c r="DY530" i="68" s="1"/>
  <c r="DY561" i="68" s="1"/>
  <c r="AZ527" i="68"/>
  <c r="DU528" i="68" s="1"/>
  <c r="GB543" i="68"/>
  <c r="GB562" i="68" s="1"/>
  <c r="GB544" i="68"/>
  <c r="GB563" i="68" s="1"/>
  <c r="GB537" i="68"/>
  <c r="GB556" i="68" s="1"/>
  <c r="GB538" i="68"/>
  <c r="GB557" i="68" s="1"/>
  <c r="GB539" i="68"/>
  <c r="GB558" i="68" s="1"/>
  <c r="GB540" i="68"/>
  <c r="GB559" i="68" s="1"/>
  <c r="GB542" i="68"/>
  <c r="GB561" i="68" s="1"/>
  <c r="GB541" i="68"/>
  <c r="GB560" i="68" s="1"/>
  <c r="CL530" i="68"/>
  <c r="CL531" i="68"/>
  <c r="CL532" i="68"/>
  <c r="CL529" i="68"/>
  <c r="FG530" i="68" s="1"/>
  <c r="CL527" i="68"/>
  <c r="CL528" i="68"/>
  <c r="BM532" i="68"/>
  <c r="BM529" i="68"/>
  <c r="EH530" i="68" s="1"/>
  <c r="BM530" i="68"/>
  <c r="BM531" i="68"/>
  <c r="EH532" i="68" s="1"/>
  <c r="BM528" i="68"/>
  <c r="EH529" i="68" s="1"/>
  <c r="EH560" i="68" s="1"/>
  <c r="BM527" i="68"/>
  <c r="EH528" i="68" s="1"/>
  <c r="GA544" i="68"/>
  <c r="GA543" i="68"/>
  <c r="GA562" i="68" s="1"/>
  <c r="GA538" i="68"/>
  <c r="GA557" i="68" s="1"/>
  <c r="GA542" i="68"/>
  <c r="GA561" i="68" s="1"/>
  <c r="GA540" i="68"/>
  <c r="GA559" i="68" s="1"/>
  <c r="GA539" i="68"/>
  <c r="GA558" i="68" s="1"/>
  <c r="GA537" i="68"/>
  <c r="GA556" i="68" s="1"/>
  <c r="GA541" i="68"/>
  <c r="GA560" i="68" s="1"/>
  <c r="DG531" i="68"/>
  <c r="DG528" i="68"/>
  <c r="DG529" i="68"/>
  <c r="DG530" i="68"/>
  <c r="DG527" i="68"/>
  <c r="DG532" i="68"/>
  <c r="FF543" i="68"/>
  <c r="FF537" i="68"/>
  <c r="FF556" i="68" s="1"/>
  <c r="FF538" i="68"/>
  <c r="FF557" i="68" s="1"/>
  <c r="FF539" i="68"/>
  <c r="FF558" i="68" s="1"/>
  <c r="FF544" i="68"/>
  <c r="FF540" i="68"/>
  <c r="FF559" i="68" s="1"/>
  <c r="FF541" i="68"/>
  <c r="FF560" i="68" s="1"/>
  <c r="FF542" i="68"/>
  <c r="CR532" i="68"/>
  <c r="CR527" i="68"/>
  <c r="CR528" i="68"/>
  <c r="CR529" i="68"/>
  <c r="CR530" i="68"/>
  <c r="FM531" i="68" s="1"/>
  <c r="CR531" i="68"/>
  <c r="BH532" i="68"/>
  <c r="FM542" i="68"/>
  <c r="FM561" i="68" s="1"/>
  <c r="FM543" i="68"/>
  <c r="FM540" i="68"/>
  <c r="FM559" i="68" s="1"/>
  <c r="FM541" i="68"/>
  <c r="FM560" i="68" s="1"/>
  <c r="FM539" i="68"/>
  <c r="FM558" i="68" s="1"/>
  <c r="FM537" i="68"/>
  <c r="FM556" i="68" s="1"/>
  <c r="FM544" i="68"/>
  <c r="FM538" i="68"/>
  <c r="FM557" i="68" s="1"/>
  <c r="DP531" i="68"/>
  <c r="EH543" i="68"/>
  <c r="EH537" i="68"/>
  <c r="EH556" i="68" s="1"/>
  <c r="EH538" i="68"/>
  <c r="EH557" i="68" s="1"/>
  <c r="EH539" i="68"/>
  <c r="EH558" i="68" s="1"/>
  <c r="EH540" i="68"/>
  <c r="EH541" i="68"/>
  <c r="EH542" i="68"/>
  <c r="EH544" i="68"/>
  <c r="CF532" i="68"/>
  <c r="CF527" i="68"/>
  <c r="CF531" i="68"/>
  <c r="FA532" i="68" s="1"/>
  <c r="CF530" i="68"/>
  <c r="CF528" i="68"/>
  <c r="CF529" i="68"/>
  <c r="FA530" i="68" s="1"/>
  <c r="BF531" i="68"/>
  <c r="BF532" i="68"/>
  <c r="BF530" i="68"/>
  <c r="EA531" i="68" s="1"/>
  <c r="BF527" i="68"/>
  <c r="EA528" i="68" s="1"/>
  <c r="EA559" i="68" s="1"/>
  <c r="BF528" i="68"/>
  <c r="BF529" i="68"/>
  <c r="EA530" i="68" s="1"/>
  <c r="EA561" i="68" s="1"/>
  <c r="BF525" i="68"/>
  <c r="BE531" i="68"/>
  <c r="BE532" i="68"/>
  <c r="BE525" i="68"/>
  <c r="BE530" i="68"/>
  <c r="DZ531" i="68" s="1"/>
  <c r="DZ562" i="68" s="1"/>
  <c r="BE527" i="68"/>
  <c r="BE528" i="68"/>
  <c r="BE529" i="68"/>
  <c r="FR543" i="68"/>
  <c r="FR562" i="68" s="1"/>
  <c r="FR537" i="68"/>
  <c r="FR556" i="68" s="1"/>
  <c r="FR538" i="68"/>
  <c r="FR557" i="68" s="1"/>
  <c r="FR539" i="68"/>
  <c r="FR558" i="68" s="1"/>
  <c r="FR540" i="68"/>
  <c r="FR559" i="68" s="1"/>
  <c r="FR541" i="68"/>
  <c r="FR560" i="68" s="1"/>
  <c r="FR544" i="68"/>
  <c r="FR542" i="68"/>
  <c r="FR561" i="68" s="1"/>
  <c r="EA542" i="68"/>
  <c r="EA544" i="68"/>
  <c r="EA539" i="68"/>
  <c r="EA538" i="68"/>
  <c r="EA557" i="68" s="1"/>
  <c r="EA540" i="68"/>
  <c r="EA537" i="68"/>
  <c r="EA556" i="68" s="1"/>
  <c r="EA541" i="68"/>
  <c r="EA543" i="68"/>
  <c r="GL544" i="68"/>
  <c r="GL543" i="68"/>
  <c r="HL543" i="68"/>
  <c r="DB531" i="68"/>
  <c r="DB532" i="68"/>
  <c r="DB527" i="68"/>
  <c r="DB528" i="68"/>
  <c r="DB529" i="68"/>
  <c r="DB530" i="68"/>
  <c r="ED543" i="68"/>
  <c r="ED544" i="68"/>
  <c r="ED540" i="68"/>
  <c r="ED537" i="68"/>
  <c r="ED556" i="68" s="1"/>
  <c r="ED542" i="68"/>
  <c r="ED541" i="68"/>
  <c r="ED539" i="68"/>
  <c r="ED558" i="68" s="1"/>
  <c r="ED538" i="68"/>
  <c r="ED557" i="68" s="1"/>
  <c r="BN530" i="68"/>
  <c r="EI531" i="68" s="1"/>
  <c r="EI562" i="68" s="1"/>
  <c r="BN531" i="68"/>
  <c r="BN532" i="68"/>
  <c r="BN528" i="68"/>
  <c r="BN529" i="68"/>
  <c r="EI530" i="68" s="1"/>
  <c r="EI561" i="68" s="1"/>
  <c r="BN527" i="68"/>
  <c r="EI528" i="68" s="1"/>
  <c r="EI559" i="68" s="1"/>
  <c r="CV532" i="68"/>
  <c r="CV529" i="68"/>
  <c r="CV530" i="68"/>
  <c r="CV531" i="68"/>
  <c r="FQ532" i="68" s="1"/>
  <c r="CV527" i="68"/>
  <c r="CV528" i="68"/>
  <c r="CU531" i="68"/>
  <c r="CU532" i="68"/>
  <c r="CU528" i="68"/>
  <c r="CU529" i="68"/>
  <c r="CU530" i="68"/>
  <c r="CU527" i="68"/>
  <c r="EL541" i="68"/>
  <c r="EL542" i="68"/>
  <c r="EL543" i="68"/>
  <c r="EL544" i="68"/>
  <c r="EL537" i="68"/>
  <c r="EL556" i="68" s="1"/>
  <c r="EL540" i="68"/>
  <c r="EL538" i="68"/>
  <c r="EL557" i="68" s="1"/>
  <c r="EL539" i="68"/>
  <c r="EL558" i="68" s="1"/>
  <c r="BT531" i="68"/>
  <c r="BG530" i="68"/>
  <c r="BS532" i="68"/>
  <c r="GR526" i="68"/>
  <c r="GR525" i="68"/>
  <c r="FJ541" i="68"/>
  <c r="FJ560" i="68" s="1"/>
  <c r="FJ544" i="68"/>
  <c r="FJ542" i="68"/>
  <c r="FJ561" i="68" s="1"/>
  <c r="FJ538" i="68"/>
  <c r="FJ557" i="68" s="1"/>
  <c r="FJ540" i="68"/>
  <c r="FJ559" i="68" s="1"/>
  <c r="FJ539" i="68"/>
  <c r="FJ558" i="68" s="1"/>
  <c r="FJ543" i="68"/>
  <c r="FJ537" i="68"/>
  <c r="FJ556" i="68" s="1"/>
  <c r="CZ531" i="68"/>
  <c r="FU532" i="68" s="1"/>
  <c r="CZ532" i="68"/>
  <c r="CZ530" i="68"/>
  <c r="CZ527" i="68"/>
  <c r="CZ528" i="68"/>
  <c r="CZ529" i="68"/>
  <c r="FA543" i="68"/>
  <c r="FA544" i="68"/>
  <c r="FA542" i="68"/>
  <c r="FA537" i="68"/>
  <c r="FA556" i="68" s="1"/>
  <c r="FA541" i="68"/>
  <c r="FA560" i="68" s="1"/>
  <c r="FA539" i="68"/>
  <c r="FA558" i="68" s="1"/>
  <c r="FA540" i="68"/>
  <c r="FA559" i="68" s="1"/>
  <c r="FA538" i="68"/>
  <c r="FA557" i="68" s="1"/>
  <c r="DD532" i="68"/>
  <c r="DD527" i="68"/>
  <c r="DD528" i="68"/>
  <c r="DD531" i="68"/>
  <c r="FY532" i="68" s="1"/>
  <c r="DD529" i="68"/>
  <c r="DD530" i="68"/>
  <c r="GP525" i="68"/>
  <c r="GZ525" i="68" s="1"/>
  <c r="GP526" i="68"/>
  <c r="GL542" i="68"/>
  <c r="CD531" i="68"/>
  <c r="CD532" i="68"/>
  <c r="CD527" i="68"/>
  <c r="CD530" i="68"/>
  <c r="EY531" i="68" s="1"/>
  <c r="CD528" i="68"/>
  <c r="CD529" i="68"/>
  <c r="EY530" i="68" s="1"/>
  <c r="DU544" i="68"/>
  <c r="DU537" i="68"/>
  <c r="DU556" i="68" s="1"/>
  <c r="DU538" i="68"/>
  <c r="DU557" i="68" s="1"/>
  <c r="DU543" i="68"/>
  <c r="DU539" i="68"/>
  <c r="DU540" i="68"/>
  <c r="DU541" i="68"/>
  <c r="DU542" i="68"/>
  <c r="DL531" i="68"/>
  <c r="DL532" i="68"/>
  <c r="DL530" i="68"/>
  <c r="DL527" i="68"/>
  <c r="DL528" i="68"/>
  <c r="DL529" i="68"/>
  <c r="AY527" i="68"/>
  <c r="BX532" i="68"/>
  <c r="BX529" i="68"/>
  <c r="BX531" i="68"/>
  <c r="BX530" i="68"/>
  <c r="ES531" i="68" s="1"/>
  <c r="BX528" i="68"/>
  <c r="BX527" i="68"/>
  <c r="EC544" i="68"/>
  <c r="EC543" i="68"/>
  <c r="EC541" i="68"/>
  <c r="EC542" i="68"/>
  <c r="EC537" i="68"/>
  <c r="EC556" i="68" s="1"/>
  <c r="EC540" i="68"/>
  <c r="EC539" i="68"/>
  <c r="EC538" i="68"/>
  <c r="EC557" i="68" s="1"/>
  <c r="BW531" i="68"/>
  <c r="BW528" i="68"/>
  <c r="ER529" i="68" s="1"/>
  <c r="ER560" i="68" s="1"/>
  <c r="BW529" i="68"/>
  <c r="ER530" i="68" s="1"/>
  <c r="ER561" i="68" s="1"/>
  <c r="BW532" i="68"/>
  <c r="BW527" i="68"/>
  <c r="BW530" i="68"/>
  <c r="ER531" i="68" s="1"/>
  <c r="ER562" i="68" s="1"/>
  <c r="FZ542" i="68"/>
  <c r="FZ561" i="68" s="1"/>
  <c r="FZ544" i="68"/>
  <c r="FZ543" i="68"/>
  <c r="FZ562" i="68" s="1"/>
  <c r="FZ538" i="68"/>
  <c r="FZ557" i="68" s="1"/>
  <c r="FZ540" i="68"/>
  <c r="FZ559" i="68" s="1"/>
  <c r="FZ539" i="68"/>
  <c r="FZ558" i="68" s="1"/>
  <c r="FZ537" i="68"/>
  <c r="FZ556" i="68" s="1"/>
  <c r="FZ541" i="68"/>
  <c r="FZ560" i="68" s="1"/>
  <c r="DF528" i="68"/>
  <c r="DF531" i="68"/>
  <c r="DF529" i="68"/>
  <c r="DF530" i="68"/>
  <c r="DF532" i="68"/>
  <c r="DF527" i="68"/>
  <c r="GL562" i="68"/>
  <c r="GO562" i="68"/>
  <c r="GZ562" i="68" s="1"/>
  <c r="DE532" i="68"/>
  <c r="DE527" i="68"/>
  <c r="DE528" i="68"/>
  <c r="DE531" i="68"/>
  <c r="DE529" i="68"/>
  <c r="DE530" i="68"/>
  <c r="BT529" i="68"/>
  <c r="AG520" i="68"/>
  <c r="AF520" i="68"/>
  <c r="AE520" i="68"/>
  <c r="AD520" i="68"/>
  <c r="AC520" i="68"/>
  <c r="AB520" i="68"/>
  <c r="AA520" i="68"/>
  <c r="Z520" i="68"/>
  <c r="Y520" i="68"/>
  <c r="W520" i="68"/>
  <c r="AY520" i="68" s="1"/>
  <c r="BA526" i="68" s="1"/>
  <c r="DV527" i="68" s="1"/>
  <c r="DV558" i="68" s="1"/>
  <c r="AH520" i="68"/>
  <c r="DP529" i="68"/>
  <c r="BS531" i="68"/>
  <c r="EN532" i="68" s="1"/>
  <c r="EN563" i="68" s="1"/>
  <c r="FV541" i="68"/>
  <c r="FV560" i="68" s="1"/>
  <c r="FV542" i="68"/>
  <c r="FV561" i="68" s="1"/>
  <c r="FV544" i="68"/>
  <c r="FV543" i="68"/>
  <c r="FV562" i="68" s="1"/>
  <c r="FV538" i="68"/>
  <c r="FV557" i="68" s="1"/>
  <c r="FV540" i="68"/>
  <c r="FV559" i="68" s="1"/>
  <c r="FV539" i="68"/>
  <c r="FV558" i="68" s="1"/>
  <c r="FV537" i="68"/>
  <c r="FV556" i="68" s="1"/>
  <c r="CE531" i="68"/>
  <c r="EZ532" i="68" s="1"/>
  <c r="CE532" i="68"/>
  <c r="CE527" i="68"/>
  <c r="CE530" i="68"/>
  <c r="EZ531" i="68" s="1"/>
  <c r="CE528" i="68"/>
  <c r="CE529" i="68"/>
  <c r="EZ530" i="68" s="1"/>
  <c r="GW526" i="68"/>
  <c r="GW525" i="68"/>
  <c r="CS532" i="68"/>
  <c r="CS527" i="68"/>
  <c r="CS528" i="68"/>
  <c r="CS529" i="68"/>
  <c r="CS530" i="68"/>
  <c r="FN531" i="68" s="1"/>
  <c r="FN562" i="68" s="1"/>
  <c r="CS531" i="68"/>
  <c r="FN532" i="68" s="1"/>
  <c r="FN563" i="68" s="1"/>
  <c r="GV525" i="68"/>
  <c r="GV526" i="68"/>
  <c r="FG542" i="68"/>
  <c r="FG544" i="68"/>
  <c r="FG538" i="68"/>
  <c r="FG557" i="68" s="1"/>
  <c r="FG539" i="68"/>
  <c r="FG558" i="68" s="1"/>
  <c r="FG540" i="68"/>
  <c r="FG559" i="68" s="1"/>
  <c r="FG541" i="68"/>
  <c r="FG560" i="68" s="1"/>
  <c r="FG543" i="68"/>
  <c r="FG537" i="68"/>
  <c r="FG556" i="68" s="1"/>
  <c r="DI532" i="68"/>
  <c r="DI531" i="68"/>
  <c r="DI529" i="68"/>
  <c r="DI530" i="68"/>
  <c r="DI528" i="68"/>
  <c r="DI527" i="68"/>
  <c r="BR531" i="68"/>
  <c r="EM532" i="68" s="1"/>
  <c r="EM563" i="68" s="1"/>
  <c r="BR532" i="68"/>
  <c r="BR530" i="68"/>
  <c r="EM531" i="68" s="1"/>
  <c r="EM562" i="68" s="1"/>
  <c r="BR527" i="68"/>
  <c r="BR528" i="68"/>
  <c r="EM529" i="68" s="1"/>
  <c r="EM560" i="68" s="1"/>
  <c r="BR529" i="68"/>
  <c r="BR525" i="68"/>
  <c r="DH532" i="68"/>
  <c r="DH531" i="68"/>
  <c r="DH529" i="68"/>
  <c r="DH530" i="68"/>
  <c r="DH527" i="68"/>
  <c r="DH528" i="68"/>
  <c r="CM530" i="68"/>
  <c r="CM531" i="68"/>
  <c r="FH532" i="68" s="1"/>
  <c r="CM532" i="68"/>
  <c r="CM527" i="68"/>
  <c r="CM528" i="68"/>
  <c r="CM529" i="68"/>
  <c r="AZ519" i="68"/>
  <c r="BP525" i="68" s="1"/>
  <c r="AZ525" i="68"/>
  <c r="AY525" i="68"/>
  <c r="AZ530" i="68"/>
  <c r="AY530" i="68"/>
  <c r="CH531" i="68"/>
  <c r="FC532" i="68" s="1"/>
  <c r="FC563" i="68" s="1"/>
  <c r="CH530" i="68"/>
  <c r="CH528" i="68"/>
  <c r="CH529" i="68"/>
  <c r="FC530" i="68" s="1"/>
  <c r="FC561" i="68" s="1"/>
  <c r="CH532" i="68"/>
  <c r="CH527" i="68"/>
  <c r="CG532" i="68"/>
  <c r="CG527" i="68"/>
  <c r="CG531" i="68"/>
  <c r="FB532" i="68" s="1"/>
  <c r="CG530" i="68"/>
  <c r="CG528" i="68"/>
  <c r="CG529" i="68"/>
  <c r="FB530" i="68" s="1"/>
  <c r="BT528" i="68"/>
  <c r="EO529" i="68" s="1"/>
  <c r="EO560" i="68" s="1"/>
  <c r="FC544" i="68"/>
  <c r="FC543" i="68"/>
  <c r="FC540" i="68"/>
  <c r="FC559" i="68" s="1"/>
  <c r="FC538" i="68"/>
  <c r="FC557" i="68" s="1"/>
  <c r="FC541" i="68"/>
  <c r="FC560" i="68" s="1"/>
  <c r="FC542" i="68"/>
  <c r="FC539" i="68"/>
  <c r="FC558" i="68" s="1"/>
  <c r="FC537" i="68"/>
  <c r="FC556" i="68" s="1"/>
  <c r="DP528" i="68"/>
  <c r="BG529" i="68"/>
  <c r="EB530" i="68" s="1"/>
  <c r="FL544" i="68"/>
  <c r="FL542" i="68"/>
  <c r="FL561" i="68" s="1"/>
  <c r="FL543" i="68"/>
  <c r="FL538" i="68"/>
  <c r="FL557" i="68" s="1"/>
  <c r="FL540" i="68"/>
  <c r="FL559" i="68" s="1"/>
  <c r="FL541" i="68"/>
  <c r="FL560" i="68" s="1"/>
  <c r="FL539" i="68"/>
  <c r="FL558" i="68" s="1"/>
  <c r="FL537" i="68"/>
  <c r="FL556" i="68" s="1"/>
  <c r="EZ542" i="68"/>
  <c r="EZ543" i="68"/>
  <c r="EZ544" i="68"/>
  <c r="EZ537" i="68"/>
  <c r="EZ556" i="68" s="1"/>
  <c r="EZ540" i="68"/>
  <c r="EZ559" i="68" s="1"/>
  <c r="EZ538" i="68"/>
  <c r="EZ557" i="68" s="1"/>
  <c r="EZ541" i="68"/>
  <c r="EZ560" i="68" s="1"/>
  <c r="EZ539" i="68"/>
  <c r="EZ558" i="68" s="1"/>
  <c r="BV528" i="68"/>
  <c r="BV529" i="68"/>
  <c r="EQ530" i="68" s="1"/>
  <c r="BV531" i="68"/>
  <c r="BV532" i="68"/>
  <c r="BV530" i="68"/>
  <c r="EQ531" i="68" s="1"/>
  <c r="EQ562" i="68" s="1"/>
  <c r="BV527" i="68"/>
  <c r="CP531" i="68"/>
  <c r="FK532" i="68" s="1"/>
  <c r="FK563" i="68" s="1"/>
  <c r="CP532" i="68"/>
  <c r="CP527" i="68"/>
  <c r="CP528" i="68"/>
  <c r="CP529" i="68"/>
  <c r="CP530" i="68"/>
  <c r="EQ544" i="68"/>
  <c r="EQ542" i="68"/>
  <c r="EQ541" i="68"/>
  <c r="EQ538" i="68"/>
  <c r="EQ557" i="68" s="1"/>
  <c r="EQ539" i="68"/>
  <c r="EQ558" i="68" s="1"/>
  <c r="EQ543" i="68"/>
  <c r="EQ537" i="68"/>
  <c r="EQ556" i="68" s="1"/>
  <c r="EQ540" i="68"/>
  <c r="EQ559" i="68" s="1"/>
  <c r="CT532" i="68"/>
  <c r="CT528" i="68"/>
  <c r="CT529" i="68"/>
  <c r="CT530" i="68"/>
  <c r="FO531" i="68" s="1"/>
  <c r="FO562" i="68" s="1"/>
  <c r="CT531" i="68"/>
  <c r="FO532" i="68" s="1"/>
  <c r="FO563" i="68" s="1"/>
  <c r="CT527" i="68"/>
  <c r="FE544" i="68"/>
  <c r="FE537" i="68"/>
  <c r="FE556" i="68" s="1"/>
  <c r="FE538" i="68"/>
  <c r="FE557" i="68" s="1"/>
  <c r="FE539" i="68"/>
  <c r="FE558" i="68" s="1"/>
  <c r="FE540" i="68"/>
  <c r="FE559" i="68" s="1"/>
  <c r="FE541" i="68"/>
  <c r="FE560" i="68" s="1"/>
  <c r="FE542" i="68"/>
  <c r="FE543" i="68"/>
  <c r="GI543" i="68"/>
  <c r="GI562" i="68" s="1"/>
  <c r="GI542" i="68"/>
  <c r="GI561" i="68" s="1"/>
  <c r="GI537" i="68"/>
  <c r="GI556" i="68" s="1"/>
  <c r="GI539" i="68"/>
  <c r="GI558" i="68" s="1"/>
  <c r="GI540" i="68"/>
  <c r="GI559" i="68" s="1"/>
  <c r="GI544" i="68"/>
  <c r="GI563" i="68" s="1"/>
  <c r="GI541" i="68"/>
  <c r="GI560" i="68" s="1"/>
  <c r="GI538" i="68"/>
  <c r="GI557" i="68" s="1"/>
  <c r="CA530" i="68"/>
  <c r="CA531" i="68"/>
  <c r="EV532" i="68" s="1"/>
  <c r="EV563" i="68" s="1"/>
  <c r="CA532" i="68"/>
  <c r="CA527" i="68"/>
  <c r="CA528" i="68"/>
  <c r="EV529" i="68" s="1"/>
  <c r="EV560" i="68" s="1"/>
  <c r="CA529" i="68"/>
  <c r="EV530" i="68" s="1"/>
  <c r="EV561" i="68" s="1"/>
  <c r="AZ531" i="68"/>
  <c r="AY531" i="68"/>
  <c r="EB544" i="68"/>
  <c r="EB539" i="68"/>
  <c r="EB538" i="68"/>
  <c r="EB557" i="68" s="1"/>
  <c r="EB540" i="68"/>
  <c r="EB537" i="68"/>
  <c r="EB556" i="68" s="1"/>
  <c r="EB543" i="68"/>
  <c r="EB541" i="68"/>
  <c r="EB542" i="68"/>
  <c r="BJ531" i="68"/>
  <c r="BI532" i="68"/>
  <c r="BI527" i="68"/>
  <c r="ED528" i="68" s="1"/>
  <c r="ED559" i="68" s="1"/>
  <c r="BI528" i="68"/>
  <c r="BI529" i="68"/>
  <c r="ED530" i="68" s="1"/>
  <c r="ED561" i="68" s="1"/>
  <c r="BI531" i="68"/>
  <c r="ED532" i="68" s="1"/>
  <c r="ED563" i="68" s="1"/>
  <c r="BI530" i="68"/>
  <c r="BI525" i="68"/>
  <c r="BT527" i="68"/>
  <c r="DP527" i="68"/>
  <c r="BG528" i="68"/>
  <c r="EB529" i="68" s="1"/>
  <c r="CY530" i="68"/>
  <c r="CY531" i="68"/>
  <c r="CY532" i="68"/>
  <c r="CY527" i="68"/>
  <c r="CY528" i="68"/>
  <c r="CY529" i="68"/>
  <c r="CX528" i="68"/>
  <c r="EG544" i="68"/>
  <c r="EG537" i="68"/>
  <c r="EG556" i="68" s="1"/>
  <c r="EG538" i="68"/>
  <c r="EG557" i="68" s="1"/>
  <c r="EG539" i="68"/>
  <c r="EG558" i="68" s="1"/>
  <c r="EG540" i="68"/>
  <c r="EG543" i="68"/>
  <c r="EG541" i="68"/>
  <c r="EG542" i="68"/>
  <c r="CI531" i="68"/>
  <c r="CI530" i="68"/>
  <c r="CI528" i="68"/>
  <c r="CI529" i="68"/>
  <c r="FD530" i="68" s="1"/>
  <c r="FD561" i="68" s="1"/>
  <c r="CI532" i="68"/>
  <c r="CI527" i="68"/>
  <c r="FD537" i="68"/>
  <c r="FD556" i="68" s="1"/>
  <c r="FD538" i="68"/>
  <c r="FD557" i="68" s="1"/>
  <c r="FD544" i="68"/>
  <c r="FD539" i="68"/>
  <c r="FD558" i="68" s="1"/>
  <c r="FD540" i="68"/>
  <c r="FD559" i="68" s="1"/>
  <c r="FD542" i="68"/>
  <c r="FD541" i="68"/>
  <c r="FD560" i="68" s="1"/>
  <c r="FD543" i="68"/>
  <c r="FX542" i="68"/>
  <c r="FX561" i="68" s="1"/>
  <c r="FX544" i="68"/>
  <c r="FX543" i="68"/>
  <c r="FX562" i="68" s="1"/>
  <c r="FX538" i="68"/>
  <c r="FX557" i="68" s="1"/>
  <c r="FX540" i="68"/>
  <c r="FX559" i="68" s="1"/>
  <c r="FX539" i="68"/>
  <c r="FX558" i="68" s="1"/>
  <c r="FX537" i="68"/>
  <c r="FX556" i="68" s="1"/>
  <c r="FX541" i="68"/>
  <c r="FX560" i="68" s="1"/>
  <c r="GL540" i="68"/>
  <c r="GT530" i="68"/>
  <c r="GT526" i="68"/>
  <c r="GT525" i="68"/>
  <c r="FS542" i="68"/>
  <c r="FS561" i="68" s="1"/>
  <c r="FS543" i="68"/>
  <c r="FS562" i="68" s="1"/>
  <c r="FS544" i="68"/>
  <c r="FS538" i="68"/>
  <c r="FS557" i="68" s="1"/>
  <c r="FS539" i="68"/>
  <c r="FS558" i="68" s="1"/>
  <c r="FS540" i="68"/>
  <c r="FS559" i="68" s="1"/>
  <c r="FS541" i="68"/>
  <c r="FS560" i="68" s="1"/>
  <c r="FS537" i="68"/>
  <c r="FS556" i="68" s="1"/>
  <c r="BC530" i="68"/>
  <c r="DX531" i="68" s="1"/>
  <c r="DX562" i="68" s="1"/>
  <c r="BC531" i="68"/>
  <c r="DX532" i="68" s="1"/>
  <c r="DX563" i="68" s="1"/>
  <c r="BC532" i="68"/>
  <c r="BC527" i="68"/>
  <c r="DX528" i="68" s="1"/>
  <c r="DX559" i="68" s="1"/>
  <c r="BC528" i="68"/>
  <c r="BC529" i="68"/>
  <c r="DX530" i="68" s="1"/>
  <c r="DX561" i="68" s="1"/>
  <c r="BC525" i="68"/>
  <c r="BC526" i="68"/>
  <c r="DX527" i="68" s="1"/>
  <c r="DX558" i="68" s="1"/>
  <c r="AZ529" i="68"/>
  <c r="DU530" i="68" s="1"/>
  <c r="DU561" i="68" s="1"/>
  <c r="AY529" i="68"/>
  <c r="DT530" i="68" s="1"/>
  <c r="GV530" i="68" s="1"/>
  <c r="BJ532" i="68"/>
  <c r="BT530" i="68"/>
  <c r="EO531" i="68" s="1"/>
  <c r="EO562" i="68" s="1"/>
  <c r="ES544" i="68"/>
  <c r="ES537" i="68"/>
  <c r="ES556" i="68" s="1"/>
  <c r="ES538" i="68"/>
  <c r="ES557" i="68" s="1"/>
  <c r="ES539" i="68"/>
  <c r="ES558" i="68" s="1"/>
  <c r="ES540" i="68"/>
  <c r="ES559" i="68" s="1"/>
  <c r="ES541" i="68"/>
  <c r="ES542" i="68"/>
  <c r="ES543" i="68"/>
  <c r="GX530" i="68"/>
  <c r="DP530" i="68"/>
  <c r="BG527" i="68"/>
  <c r="EB528" i="68" s="1"/>
  <c r="EB559" i="68" s="1"/>
  <c r="FB543" i="68"/>
  <c r="FB537" i="68"/>
  <c r="FB556" i="68" s="1"/>
  <c r="FB540" i="68"/>
  <c r="FB559" i="68" s="1"/>
  <c r="FB538" i="68"/>
  <c r="FB557" i="68" s="1"/>
  <c r="FB539" i="68"/>
  <c r="FB558" i="68" s="1"/>
  <c r="FB544" i="68"/>
  <c r="FB541" i="68"/>
  <c r="FB560" i="68" s="1"/>
  <c r="FB542" i="68"/>
  <c r="BU532" i="68"/>
  <c r="BU527" i="68"/>
  <c r="BU528" i="68"/>
  <c r="EP529" i="68" s="1"/>
  <c r="EP560" i="68" s="1"/>
  <c r="BU529" i="68"/>
  <c r="BU531" i="68"/>
  <c r="BU530" i="68"/>
  <c r="EP531" i="68" s="1"/>
  <c r="EP562" i="68" s="1"/>
  <c r="EP544" i="68"/>
  <c r="EP540" i="68"/>
  <c r="EP559" i="68" s="1"/>
  <c r="EP541" i="68"/>
  <c r="EP538" i="68"/>
  <c r="EP557" i="68" s="1"/>
  <c r="EP542" i="68"/>
  <c r="EP539" i="68"/>
  <c r="EP558" i="68" s="1"/>
  <c r="EP543" i="68"/>
  <c r="EP537" i="68"/>
  <c r="EP556" i="68" s="1"/>
  <c r="CX532" i="68"/>
  <c r="FS532" i="68" s="1"/>
  <c r="FS563" i="68" s="1"/>
  <c r="BL532" i="68"/>
  <c r="BL529" i="68"/>
  <c r="BL530" i="68"/>
  <c r="EG531" i="68" s="1"/>
  <c r="EG562" i="68" s="1"/>
  <c r="BL531" i="68"/>
  <c r="EG532" i="68" s="1"/>
  <c r="EG563" i="68" s="1"/>
  <c r="BL528" i="68"/>
  <c r="EG529" i="68" s="1"/>
  <c r="EG560" i="68" s="1"/>
  <c r="BL525" i="68"/>
  <c r="BL527" i="68"/>
  <c r="CJ532" i="68"/>
  <c r="CJ529" i="68"/>
  <c r="FE530" i="68" s="1"/>
  <c r="FE561" i="68" s="1"/>
  <c r="CJ528" i="68"/>
  <c r="CJ527" i="68"/>
  <c r="CJ531" i="68"/>
  <c r="FE532" i="68" s="1"/>
  <c r="FE563" i="68" s="1"/>
  <c r="CJ530" i="68"/>
  <c r="EU542" i="68"/>
  <c r="EU544" i="68"/>
  <c r="EU538" i="68"/>
  <c r="EU557" i="68" s="1"/>
  <c r="EU539" i="68"/>
  <c r="EU558" i="68" s="1"/>
  <c r="EU540" i="68"/>
  <c r="EU559" i="68" s="1"/>
  <c r="EU541" i="68"/>
  <c r="EU543" i="68"/>
  <c r="EU537" i="68"/>
  <c r="EU556" i="68" s="1"/>
  <c r="FY542" i="68"/>
  <c r="FY561" i="68" s="1"/>
  <c r="FY544" i="68"/>
  <c r="FY543" i="68"/>
  <c r="FY562" i="68" s="1"/>
  <c r="FY538" i="68"/>
  <c r="FY557" i="68" s="1"/>
  <c r="FY541" i="68"/>
  <c r="FY560" i="68" s="1"/>
  <c r="FY537" i="68"/>
  <c r="FY556" i="68" s="1"/>
  <c r="FY540" i="68"/>
  <c r="FY559" i="68" s="1"/>
  <c r="FY539" i="68"/>
  <c r="FY558" i="68" s="1"/>
  <c r="ET543" i="68"/>
  <c r="ET537" i="68"/>
  <c r="ET556" i="68" s="1"/>
  <c r="ET538" i="68"/>
  <c r="ET557" i="68" s="1"/>
  <c r="ET539" i="68"/>
  <c r="ET558" i="68" s="1"/>
  <c r="ET540" i="68"/>
  <c r="ET559" i="68" s="1"/>
  <c r="ET541" i="68"/>
  <c r="ET542" i="68"/>
  <c r="ET544" i="68"/>
  <c r="FU544" i="68"/>
  <c r="FU540" i="68"/>
  <c r="FU559" i="68" s="1"/>
  <c r="FU541" i="68"/>
  <c r="FU560" i="68" s="1"/>
  <c r="FU542" i="68"/>
  <c r="FU561" i="68" s="1"/>
  <c r="FU543" i="68"/>
  <c r="FU562" i="68" s="1"/>
  <c r="FU539" i="68"/>
  <c r="FU558" i="68" s="1"/>
  <c r="FU538" i="68"/>
  <c r="FU557" i="68" s="1"/>
  <c r="FU537" i="68"/>
  <c r="FU556" i="68" s="1"/>
  <c r="FI544" i="68"/>
  <c r="FI540" i="68"/>
  <c r="FI559" i="68" s="1"/>
  <c r="FI541" i="68"/>
  <c r="FI560" i="68" s="1"/>
  <c r="FI542" i="68"/>
  <c r="FI561" i="68" s="1"/>
  <c r="FI538" i="68"/>
  <c r="FI557" i="68" s="1"/>
  <c r="FI539" i="68"/>
  <c r="FI558" i="68" s="1"/>
  <c r="FI537" i="68"/>
  <c r="FI556" i="68" s="1"/>
  <c r="FI543" i="68"/>
  <c r="AZ532" i="68"/>
  <c r="AY528" i="68"/>
  <c r="DT529" i="68" s="1"/>
  <c r="GQ529" i="68" s="1"/>
  <c r="BJ530" i="68"/>
  <c r="EE531" i="68" s="1"/>
  <c r="EE562" i="68" s="1"/>
  <c r="BT532" i="68"/>
  <c r="DP532" i="68"/>
  <c r="CO530" i="68"/>
  <c r="CO531" i="68"/>
  <c r="FJ532" i="68" s="1"/>
  <c r="FJ563" i="68" s="1"/>
  <c r="CO532" i="68"/>
  <c r="CO527" i="68"/>
  <c r="CO528" i="68"/>
  <c r="CO529" i="68"/>
  <c r="GD543" i="68"/>
  <c r="GD562" i="68" s="1"/>
  <c r="GD537" i="68"/>
  <c r="GD556" i="68" s="1"/>
  <c r="GD544" i="68"/>
  <c r="GD563" i="68" s="1"/>
  <c r="GD538" i="68"/>
  <c r="GD557" i="68" s="1"/>
  <c r="GD539" i="68"/>
  <c r="GD558" i="68" s="1"/>
  <c r="GD540" i="68"/>
  <c r="GD559" i="68" s="1"/>
  <c r="GD541" i="68"/>
  <c r="GD560" i="68" s="1"/>
  <c r="GD542" i="68"/>
  <c r="GD561" i="68" s="1"/>
  <c r="CX527" i="68"/>
  <c r="DJ530" i="68"/>
  <c r="DJ531" i="68"/>
  <c r="DJ532" i="68"/>
  <c r="DJ529" i="68"/>
  <c r="DJ527" i="68"/>
  <c r="DJ528" i="68"/>
  <c r="BY532" i="68"/>
  <c r="BY529" i="68"/>
  <c r="ET530" i="68" s="1"/>
  <c r="ET561" i="68" s="1"/>
  <c r="BY531" i="68"/>
  <c r="BY530" i="68"/>
  <c r="ET531" i="68" s="1"/>
  <c r="ET562" i="68" s="1"/>
  <c r="BY528" i="68"/>
  <c r="ET529" i="68" s="1"/>
  <c r="ET560" i="68" s="1"/>
  <c r="BY527" i="68"/>
  <c r="DU529" i="68"/>
  <c r="DU560" i="68" s="1"/>
  <c r="GJ542" i="68"/>
  <c r="GJ561" i="68" s="1"/>
  <c r="GJ539" i="68"/>
  <c r="GJ558" i="68" s="1"/>
  <c r="GJ543" i="68"/>
  <c r="GJ562" i="68" s="1"/>
  <c r="GJ540" i="68"/>
  <c r="GJ559" i="68" s="1"/>
  <c r="GJ544" i="68"/>
  <c r="GJ563" i="68" s="1"/>
  <c r="GJ541" i="68"/>
  <c r="GJ560" i="68" s="1"/>
  <c r="GJ538" i="68"/>
  <c r="GJ557" i="68" s="1"/>
  <c r="GJ537" i="68"/>
  <c r="GJ556" i="68" s="1"/>
  <c r="GY541" i="68"/>
  <c r="GY530" i="68"/>
  <c r="GY529" i="68"/>
  <c r="GY526" i="68"/>
  <c r="GY525" i="68"/>
  <c r="GG544" i="68"/>
  <c r="GG563" i="68" s="1"/>
  <c r="GG540" i="68"/>
  <c r="GG559" i="68" s="1"/>
  <c r="GG541" i="68"/>
  <c r="GG560" i="68" s="1"/>
  <c r="GG543" i="68"/>
  <c r="GG562" i="68" s="1"/>
  <c r="GG537" i="68"/>
  <c r="GG556" i="68" s="1"/>
  <c r="GG539" i="68"/>
  <c r="GG558" i="68" s="1"/>
  <c r="GG538" i="68"/>
  <c r="GG557" i="68" s="1"/>
  <c r="GG542" i="68"/>
  <c r="GG561" i="68" s="1"/>
  <c r="GF543" i="68"/>
  <c r="GF562" i="68" s="1"/>
  <c r="GF544" i="68"/>
  <c r="GF563" i="68" s="1"/>
  <c r="GF539" i="68"/>
  <c r="GF558" i="68" s="1"/>
  <c r="GF540" i="68"/>
  <c r="GF559" i="68" s="1"/>
  <c r="GF541" i="68"/>
  <c r="GF560" i="68" s="1"/>
  <c r="GF538" i="68"/>
  <c r="GF557" i="68" s="1"/>
  <c r="GF537" i="68"/>
  <c r="GF556" i="68" s="1"/>
  <c r="GF542" i="68"/>
  <c r="GF561" i="68" s="1"/>
  <c r="GL563" i="68"/>
  <c r="GO563" i="68"/>
  <c r="GZ563" i="68" s="1"/>
  <c r="BH525" i="68"/>
  <c r="DA530" i="68"/>
  <c r="DA531" i="68"/>
  <c r="FV532" i="68" s="1"/>
  <c r="FV563" i="68" s="1"/>
  <c r="DA532" i="68"/>
  <c r="DA527" i="68"/>
  <c r="DA528" i="68"/>
  <c r="DA529" i="68"/>
  <c r="FH543" i="68"/>
  <c r="FH544" i="68"/>
  <c r="FH539" i="68"/>
  <c r="FH558" i="68" s="1"/>
  <c r="FH540" i="68"/>
  <c r="FH559" i="68" s="1"/>
  <c r="FH541" i="68"/>
  <c r="FH560" i="68" s="1"/>
  <c r="FH542" i="68"/>
  <c r="FH561" i="68" s="1"/>
  <c r="FH538" i="68"/>
  <c r="FH557" i="68" s="1"/>
  <c r="FH537" i="68"/>
  <c r="FH556" i="68" s="1"/>
  <c r="FQ544" i="68"/>
  <c r="FQ537" i="68"/>
  <c r="FQ556" i="68" s="1"/>
  <c r="FQ538" i="68"/>
  <c r="FQ557" i="68" s="1"/>
  <c r="FQ539" i="68"/>
  <c r="FQ558" i="68" s="1"/>
  <c r="FQ540" i="68"/>
  <c r="FQ559" i="68" s="1"/>
  <c r="FQ541" i="68"/>
  <c r="FQ560" i="68" s="1"/>
  <c r="FQ542" i="68"/>
  <c r="FQ561" i="68" s="1"/>
  <c r="FQ543" i="68"/>
  <c r="GK542" i="68"/>
  <c r="GK561" i="68" s="1"/>
  <c r="GK539" i="68"/>
  <c r="GK558" i="68" s="1"/>
  <c r="GK543" i="68"/>
  <c r="GK562" i="68" s="1"/>
  <c r="GK540" i="68"/>
  <c r="GK559" i="68" s="1"/>
  <c r="GK544" i="68"/>
  <c r="GK563" i="68" s="1"/>
  <c r="GK541" i="68"/>
  <c r="GK560" i="68" s="1"/>
  <c r="GK538" i="68"/>
  <c r="GK557" i="68" s="1"/>
  <c r="GK537" i="68"/>
  <c r="GK556" i="68" s="1"/>
  <c r="GO560" i="68"/>
  <c r="GZ560" i="68" s="1"/>
  <c r="GL560" i="68"/>
  <c r="AY532" i="68"/>
  <c r="BJ529" i="68"/>
  <c r="EE530" i="68" s="1"/>
  <c r="EE561" i="68" s="1"/>
  <c r="BH530" i="68"/>
  <c r="EC531" i="68" s="1"/>
  <c r="EC562" i="68" s="1"/>
  <c r="FW542" i="68"/>
  <c r="FW561" i="68" s="1"/>
  <c r="FW543" i="68"/>
  <c r="FW562" i="68" s="1"/>
  <c r="FW544" i="68"/>
  <c r="FW538" i="68"/>
  <c r="FW557" i="68" s="1"/>
  <c r="FW540" i="68"/>
  <c r="FW559" i="68" s="1"/>
  <c r="FW539" i="68"/>
  <c r="FW558" i="68" s="1"/>
  <c r="FW537" i="68"/>
  <c r="FW556" i="68" s="1"/>
  <c r="FW541" i="68"/>
  <c r="FW560" i="68" s="1"/>
  <c r="CQ531" i="68"/>
  <c r="FL532" i="68" s="1"/>
  <c r="FL563" i="68" s="1"/>
  <c r="CQ532" i="68"/>
  <c r="CQ527" i="68"/>
  <c r="CQ528" i="68"/>
  <c r="CQ529" i="68"/>
  <c r="CQ530" i="68"/>
  <c r="BG532" i="68"/>
  <c r="CX529" i="68"/>
  <c r="BB530" i="68"/>
  <c r="BB531" i="68"/>
  <c r="DW532" i="68" s="1"/>
  <c r="BB527" i="68"/>
  <c r="DW528" i="68" s="1"/>
  <c r="BB528" i="68"/>
  <c r="BB525" i="68"/>
  <c r="BB526" i="68"/>
  <c r="BB529" i="68"/>
  <c r="DW530" i="68" s="1"/>
  <c r="BB532" i="68"/>
  <c r="BZ530" i="68"/>
  <c r="BZ531" i="68"/>
  <c r="EU532" i="68" s="1"/>
  <c r="EU563" i="68" s="1"/>
  <c r="BZ532" i="68"/>
  <c r="BZ528" i="68"/>
  <c r="EU529" i="68" s="1"/>
  <c r="EU560" i="68" s="1"/>
  <c r="BZ527" i="68"/>
  <c r="BZ529" i="68"/>
  <c r="EU530" i="68" s="1"/>
  <c r="EU561" i="68" s="1"/>
  <c r="EK544" i="68"/>
  <c r="EK540" i="68"/>
  <c r="EK541" i="68"/>
  <c r="EK542" i="68"/>
  <c r="EK543" i="68"/>
  <c r="EK537" i="68"/>
  <c r="EK556" i="68" s="1"/>
  <c r="EK539" i="68"/>
  <c r="EK558" i="68" s="1"/>
  <c r="EK538" i="68"/>
  <c r="EK557" i="68" s="1"/>
  <c r="GH544" i="68"/>
  <c r="GH563" i="68" s="1"/>
  <c r="GH541" i="68"/>
  <c r="GH560" i="68" s="1"/>
  <c r="GH543" i="68"/>
  <c r="GH562" i="68" s="1"/>
  <c r="GH542" i="68"/>
  <c r="GH561" i="68" s="1"/>
  <c r="GH537" i="68"/>
  <c r="GH556" i="68" s="1"/>
  <c r="GH539" i="68"/>
  <c r="GH558" i="68" s="1"/>
  <c r="GH540" i="68"/>
  <c r="GH559" i="68" s="1"/>
  <c r="GH538" i="68"/>
  <c r="GH557" i="68" s="1"/>
  <c r="GE542" i="68"/>
  <c r="GE561" i="68" s="1"/>
  <c r="GE543" i="68"/>
  <c r="GE562" i="68" s="1"/>
  <c r="GE544" i="68"/>
  <c r="GE563" i="68" s="1"/>
  <c r="GE538" i="68"/>
  <c r="GE557" i="68" s="1"/>
  <c r="GE539" i="68"/>
  <c r="GE558" i="68" s="1"/>
  <c r="GE540" i="68"/>
  <c r="GE559" i="68" s="1"/>
  <c r="GE541" i="68"/>
  <c r="GE560" i="68" s="1"/>
  <c r="GE537" i="68"/>
  <c r="GE556" i="68" s="1"/>
  <c r="CC530" i="68"/>
  <c r="EX531" i="68" s="1"/>
  <c r="EX562" i="68" s="1"/>
  <c r="CC531" i="68"/>
  <c r="CC532" i="68"/>
  <c r="CC527" i="68"/>
  <c r="CC528" i="68"/>
  <c r="CC529" i="68"/>
  <c r="EY542" i="68"/>
  <c r="EY543" i="68"/>
  <c r="EY537" i="68"/>
  <c r="EY556" i="68" s="1"/>
  <c r="EY540" i="68"/>
  <c r="EY559" i="68" s="1"/>
  <c r="EY538" i="68"/>
  <c r="EY557" i="68" s="1"/>
  <c r="EY541" i="68"/>
  <c r="EY560" i="68" s="1"/>
  <c r="EY539" i="68"/>
  <c r="EY558" i="68" s="1"/>
  <c r="EY544" i="68"/>
  <c r="DT537" i="68"/>
  <c r="GP537" i="68" s="1"/>
  <c r="DT538" i="68"/>
  <c r="GP538" i="68" s="1"/>
  <c r="DT544" i="68"/>
  <c r="GS544" i="68" s="1"/>
  <c r="DT543" i="68"/>
  <c r="GQ543" i="68" s="1"/>
  <c r="DT539" i="68"/>
  <c r="GV539" i="68" s="1"/>
  <c r="DT540" i="68"/>
  <c r="GQ540" i="68" s="1"/>
  <c r="DT542" i="68"/>
  <c r="GQ542" i="68" s="1"/>
  <c r="DT541" i="68"/>
  <c r="GX541" i="68" s="1"/>
  <c r="DS559" i="68"/>
  <c r="GO528" i="68"/>
  <c r="GZ528" i="68" s="1"/>
  <c r="GL528" i="68"/>
  <c r="GQ526" i="68"/>
  <c r="BJ528" i="68"/>
  <c r="EE529" i="68" s="1"/>
  <c r="EE560" i="68" s="1"/>
  <c r="GX525" i="68"/>
  <c r="BH529" i="68"/>
  <c r="EC530" i="68" s="1"/>
  <c r="EC561" i="68" s="1"/>
  <c r="GU544" i="68"/>
  <c r="GU541" i="68"/>
  <c r="GU542" i="68"/>
  <c r="GU530" i="68"/>
  <c r="GU525" i="68"/>
  <c r="GU526" i="68"/>
  <c r="GU529" i="68"/>
  <c r="GU539" i="68"/>
  <c r="GX526" i="68"/>
  <c r="BS529" i="68"/>
  <c r="EN530" i="68" s="1"/>
  <c r="EN561" i="68" s="1"/>
  <c r="BG531" i="68"/>
  <c r="BK531" i="68"/>
  <c r="EF532" i="68" s="1"/>
  <c r="EF563" i="68" s="1"/>
  <c r="BK528" i="68"/>
  <c r="BK529" i="68"/>
  <c r="EF530" i="68" s="1"/>
  <c r="EF561" i="68" s="1"/>
  <c r="BK530" i="68"/>
  <c r="EF531" i="68" s="1"/>
  <c r="EF562" i="68" s="1"/>
  <c r="BK525" i="68"/>
  <c r="BK532" i="68"/>
  <c r="BK527" i="68"/>
  <c r="EF528" i="68" s="1"/>
  <c r="EF559" i="68" s="1"/>
  <c r="DW544" i="68"/>
  <c r="DW538" i="68"/>
  <c r="DW557" i="68" s="1"/>
  <c r="DW539" i="68"/>
  <c r="DW543" i="68"/>
  <c r="DW540" i="68"/>
  <c r="DW541" i="68"/>
  <c r="DW542" i="68"/>
  <c r="DW537" i="68"/>
  <c r="DW556" i="68" s="1"/>
  <c r="EJ543" i="68"/>
  <c r="EJ544" i="68"/>
  <c r="EJ539" i="68"/>
  <c r="EJ558" i="68" s="1"/>
  <c r="EJ540" i="68"/>
  <c r="EJ541" i="68"/>
  <c r="EJ542" i="68"/>
  <c r="EJ537" i="68"/>
  <c r="EJ556" i="68" s="1"/>
  <c r="EJ538" i="68"/>
  <c r="EJ557" i="68" s="1"/>
  <c r="AX447" i="68"/>
  <c r="BJ441" i="68"/>
  <c r="CL451" i="68"/>
  <c r="CL452" i="68"/>
  <c r="FG453" i="68" s="1"/>
  <c r="CL453" i="68"/>
  <c r="CL449" i="68"/>
  <c r="CL450" i="68"/>
  <c r="FG451" i="68" s="1"/>
  <c r="CL448" i="68"/>
  <c r="EC464" i="68"/>
  <c r="EC483" i="68" s="1"/>
  <c r="EC465" i="68"/>
  <c r="EC463" i="68"/>
  <c r="EC461" i="68"/>
  <c r="EC462" i="68"/>
  <c r="EC459" i="68"/>
  <c r="EC478" i="68" s="1"/>
  <c r="EC458" i="68"/>
  <c r="EC477" i="68" s="1"/>
  <c r="EC460" i="68"/>
  <c r="FO460" i="68"/>
  <c r="FO479" i="68" s="1"/>
  <c r="FO464" i="68"/>
  <c r="FO463" i="68"/>
  <c r="FO482" i="68" s="1"/>
  <c r="FO465" i="68"/>
  <c r="FO461" i="68"/>
  <c r="FO480" i="68" s="1"/>
  <c r="FO458" i="68"/>
  <c r="FO477" i="68" s="1"/>
  <c r="FO459" i="68"/>
  <c r="FO478" i="68" s="1"/>
  <c r="FO462" i="68"/>
  <c r="FO481" i="68" s="1"/>
  <c r="EH464" i="68"/>
  <c r="EH459" i="68"/>
  <c r="EH478" i="68" s="1"/>
  <c r="EH465" i="68"/>
  <c r="EH460" i="68"/>
  <c r="EH479" i="68" s="1"/>
  <c r="EH462" i="68"/>
  <c r="EH463" i="68"/>
  <c r="EH458" i="68"/>
  <c r="EH477" i="68" s="1"/>
  <c r="EH461" i="68"/>
  <c r="FA464" i="68"/>
  <c r="FA461" i="68"/>
  <c r="FA480" i="68" s="1"/>
  <c r="FA465" i="68"/>
  <c r="FA462" i="68"/>
  <c r="FA481" i="68" s="1"/>
  <c r="FA460" i="68"/>
  <c r="FA479" i="68" s="1"/>
  <c r="FA463" i="68"/>
  <c r="FA459" i="68"/>
  <c r="FA478" i="68" s="1"/>
  <c r="FA458" i="68"/>
  <c r="FA477" i="68" s="1"/>
  <c r="EO464" i="68"/>
  <c r="EO463" i="68"/>
  <c r="EO460" i="68"/>
  <c r="EO479" i="68" s="1"/>
  <c r="EO461" i="68"/>
  <c r="EO480" i="68" s="1"/>
  <c r="EO465" i="68"/>
  <c r="EO459" i="68"/>
  <c r="EO478" i="68" s="1"/>
  <c r="EO458" i="68"/>
  <c r="EO477" i="68" s="1"/>
  <c r="EO462" i="68"/>
  <c r="GR450" i="68"/>
  <c r="GR447" i="68"/>
  <c r="GR446" i="68"/>
  <c r="GD458" i="68"/>
  <c r="GD477" i="68" s="1"/>
  <c r="GD459" i="68"/>
  <c r="GD478" i="68" s="1"/>
  <c r="GD460" i="68"/>
  <c r="GD479" i="68" s="1"/>
  <c r="GD462" i="68"/>
  <c r="GD481" i="68" s="1"/>
  <c r="GD464" i="68"/>
  <c r="GD483" i="68" s="1"/>
  <c r="GD463" i="68"/>
  <c r="GD482" i="68" s="1"/>
  <c r="GD465" i="68"/>
  <c r="GD484" i="68" s="1"/>
  <c r="GD461" i="68"/>
  <c r="GD480" i="68" s="1"/>
  <c r="AY446" i="68"/>
  <c r="AZ440" i="68"/>
  <c r="BG453" i="68"/>
  <c r="BG452" i="68"/>
  <c r="EB453" i="68" s="1"/>
  <c r="EB484" i="68" s="1"/>
  <c r="BG446" i="68"/>
  <c r="BG447" i="68"/>
  <c r="BG448" i="68"/>
  <c r="EB449" i="68" s="1"/>
  <c r="EB480" i="68" s="1"/>
  <c r="BG451" i="68"/>
  <c r="EB452" i="68" s="1"/>
  <c r="EB483" i="68" s="1"/>
  <c r="BG450" i="68"/>
  <c r="EB451" i="68" s="1"/>
  <c r="EB482" i="68" s="1"/>
  <c r="BG449" i="68"/>
  <c r="EB464" i="68"/>
  <c r="EB465" i="68"/>
  <c r="EB462" i="68"/>
  <c r="EB461" i="68"/>
  <c r="EB463" i="68"/>
  <c r="EB459" i="68"/>
  <c r="EB478" i="68" s="1"/>
  <c r="EB458" i="68"/>
  <c r="EB477" i="68" s="1"/>
  <c r="EB460" i="68"/>
  <c r="FN465" i="68"/>
  <c r="FN464" i="68"/>
  <c r="FN462" i="68"/>
  <c r="FN481" i="68" s="1"/>
  <c r="FN459" i="68"/>
  <c r="FN478" i="68" s="1"/>
  <c r="FN461" i="68"/>
  <c r="FN480" i="68" s="1"/>
  <c r="FN463" i="68"/>
  <c r="FN482" i="68" s="1"/>
  <c r="FN460" i="68"/>
  <c r="FN479" i="68" s="1"/>
  <c r="FN458" i="68"/>
  <c r="FN477" i="68" s="1"/>
  <c r="FC460" i="68"/>
  <c r="FC479" i="68" s="1"/>
  <c r="FC464" i="68"/>
  <c r="FC462" i="68"/>
  <c r="FC481" i="68" s="1"/>
  <c r="FC465" i="68"/>
  <c r="FC459" i="68"/>
  <c r="FC478" i="68" s="1"/>
  <c r="FC458" i="68"/>
  <c r="FC477" i="68" s="1"/>
  <c r="FC461" i="68"/>
  <c r="FC480" i="68" s="1"/>
  <c r="FC463" i="68"/>
  <c r="GL464" i="68"/>
  <c r="GK464" i="68"/>
  <c r="GK483" i="68" s="1"/>
  <c r="GK463" i="68"/>
  <c r="GK482" i="68" s="1"/>
  <c r="GK465" i="68"/>
  <c r="GK484" i="68" s="1"/>
  <c r="GK462" i="68"/>
  <c r="GK481" i="68" s="1"/>
  <c r="GK461" i="68"/>
  <c r="GK480" i="68" s="1"/>
  <c r="GK458" i="68"/>
  <c r="GK477" i="68" s="1"/>
  <c r="GK459" i="68"/>
  <c r="GK478" i="68" s="1"/>
  <c r="GK460" i="68"/>
  <c r="GK479" i="68" s="1"/>
  <c r="EC451" i="68"/>
  <c r="EC482" i="68" s="1"/>
  <c r="FL452" i="68"/>
  <c r="FL483" i="68" s="1"/>
  <c r="FE458" i="68"/>
  <c r="FE477" i="68" s="1"/>
  <c r="FE459" i="68"/>
  <c r="FE478" i="68" s="1"/>
  <c r="FE464" i="68"/>
  <c r="FE461" i="68"/>
  <c r="FE480" i="68" s="1"/>
  <c r="FE462" i="68"/>
  <c r="FE481" i="68" s="1"/>
  <c r="FE465" i="68"/>
  <c r="FE463" i="68"/>
  <c r="FE460" i="68"/>
  <c r="FE479" i="68" s="1"/>
  <c r="CT451" i="68"/>
  <c r="FO452" i="68" s="1"/>
  <c r="CT453" i="68"/>
  <c r="CT448" i="68"/>
  <c r="CT449" i="68"/>
  <c r="CT452" i="68"/>
  <c r="CT450" i="68"/>
  <c r="DT465" i="68"/>
  <c r="GR465" i="68" s="1"/>
  <c r="DT464" i="68"/>
  <c r="GR464" i="68" s="1"/>
  <c r="DT460" i="68"/>
  <c r="GS460" i="68" s="1"/>
  <c r="DT461" i="68"/>
  <c r="GR461" i="68" s="1"/>
  <c r="DT462" i="68"/>
  <c r="GR462" i="68" s="1"/>
  <c r="DT463" i="68"/>
  <c r="GS463" i="68" s="1"/>
  <c r="DT458" i="68"/>
  <c r="DT477" i="68" s="1"/>
  <c r="GV477" i="68" s="1"/>
  <c r="DT459" i="68"/>
  <c r="DT478" i="68" s="1"/>
  <c r="GU478" i="68" s="1"/>
  <c r="CX451" i="68"/>
  <c r="CX452" i="68"/>
  <c r="FS453" i="68" s="1"/>
  <c r="CX453" i="68"/>
  <c r="CX449" i="68"/>
  <c r="CX450" i="68"/>
  <c r="CX448" i="68"/>
  <c r="BU453" i="68"/>
  <c r="BU448" i="68"/>
  <c r="BU449" i="68"/>
  <c r="BU452" i="68"/>
  <c r="BU451" i="68"/>
  <c r="BU450" i="68"/>
  <c r="EP451" i="68" s="1"/>
  <c r="FT464" i="68"/>
  <c r="FT483" i="68" s="1"/>
  <c r="FT465" i="68"/>
  <c r="FT460" i="68"/>
  <c r="FT479" i="68" s="1"/>
  <c r="FT461" i="68"/>
  <c r="FT480" i="68" s="1"/>
  <c r="FT462" i="68"/>
  <c r="FT481" i="68" s="1"/>
  <c r="FT463" i="68"/>
  <c r="FT482" i="68" s="1"/>
  <c r="FT458" i="68"/>
  <c r="FT477" i="68" s="1"/>
  <c r="FT459" i="68"/>
  <c r="FT478" i="68" s="1"/>
  <c r="DE453" i="68"/>
  <c r="DE452" i="68"/>
  <c r="FZ453" i="68" s="1"/>
  <c r="DE451" i="68"/>
  <c r="DE448" i="68"/>
  <c r="DE449" i="68"/>
  <c r="DE450" i="68"/>
  <c r="GJ464" i="68"/>
  <c r="GJ483" i="68" s="1"/>
  <c r="GJ465" i="68"/>
  <c r="GJ484" i="68" s="1"/>
  <c r="GJ462" i="68"/>
  <c r="GJ481" i="68" s="1"/>
  <c r="GJ463" i="68"/>
  <c r="GJ482" i="68" s="1"/>
  <c r="GJ461" i="68"/>
  <c r="GJ480" i="68" s="1"/>
  <c r="GJ458" i="68"/>
  <c r="GJ477" i="68" s="1"/>
  <c r="GJ459" i="68"/>
  <c r="GJ478" i="68" s="1"/>
  <c r="GJ460" i="68"/>
  <c r="GJ479" i="68" s="1"/>
  <c r="BY448" i="68"/>
  <c r="BY449" i="68"/>
  <c r="BY452" i="68"/>
  <c r="BY451" i="68"/>
  <c r="BY450" i="68"/>
  <c r="ET451" i="68" s="1"/>
  <c r="BY453" i="68"/>
  <c r="BO451" i="68"/>
  <c r="BO452" i="68"/>
  <c r="EJ453" i="68" s="1"/>
  <c r="BO453" i="68"/>
  <c r="BO449" i="68"/>
  <c r="EJ450" i="68" s="1"/>
  <c r="BO450" i="68"/>
  <c r="EJ451" i="68" s="1"/>
  <c r="BO448" i="68"/>
  <c r="EJ449" i="68" s="1"/>
  <c r="BO446" i="68"/>
  <c r="ES458" i="68"/>
  <c r="ES477" i="68" s="1"/>
  <c r="ES459" i="68"/>
  <c r="ES478" i="68" s="1"/>
  <c r="ES461" i="68"/>
  <c r="ES480" i="68" s="1"/>
  <c r="ES465" i="68"/>
  <c r="ES462" i="68"/>
  <c r="ES463" i="68"/>
  <c r="ES464" i="68"/>
  <c r="ES460" i="68"/>
  <c r="ES479" i="68" s="1"/>
  <c r="GS464" i="68"/>
  <c r="GS461" i="68"/>
  <c r="GS465" i="68"/>
  <c r="GS462" i="68"/>
  <c r="GS453" i="68"/>
  <c r="GS446" i="68"/>
  <c r="GS447" i="68"/>
  <c r="AZ452" i="68"/>
  <c r="AZ451" i="68"/>
  <c r="DU452" i="68" s="1"/>
  <c r="AZ448" i="68"/>
  <c r="AZ449" i="68"/>
  <c r="AZ450" i="68"/>
  <c r="DU451" i="68" s="1"/>
  <c r="AZ453" i="68"/>
  <c r="AZ447" i="68"/>
  <c r="DU448" i="68" s="1"/>
  <c r="DU479" i="68" s="1"/>
  <c r="AZ446" i="68"/>
  <c r="GL484" i="68"/>
  <c r="GO484" i="68"/>
  <c r="GZ484" i="68" s="1"/>
  <c r="BL452" i="68"/>
  <c r="EG453" i="68" s="1"/>
  <c r="BL453" i="68"/>
  <c r="BL448" i="68"/>
  <c r="BL451" i="68"/>
  <c r="BL449" i="68"/>
  <c r="BL450" i="68"/>
  <c r="EG451" i="68" s="1"/>
  <c r="BL446" i="68"/>
  <c r="GF464" i="68"/>
  <c r="GF483" i="68" s="1"/>
  <c r="GF465" i="68"/>
  <c r="GF484" i="68" s="1"/>
  <c r="GF460" i="68"/>
  <c r="GF479" i="68" s="1"/>
  <c r="GF461" i="68"/>
  <c r="GF480" i="68" s="1"/>
  <c r="GF462" i="68"/>
  <c r="GF481" i="68" s="1"/>
  <c r="GF463" i="68"/>
  <c r="GF482" i="68" s="1"/>
  <c r="GF459" i="68"/>
  <c r="GF478" i="68" s="1"/>
  <c r="GF458" i="68"/>
  <c r="GF477" i="68" s="1"/>
  <c r="CN452" i="68"/>
  <c r="CN453" i="68"/>
  <c r="CN450" i="68"/>
  <c r="CN451" i="68"/>
  <c r="FI452" i="68" s="1"/>
  <c r="FI483" i="68" s="1"/>
  <c r="CN449" i="68"/>
  <c r="CN448" i="68"/>
  <c r="EC484" i="68"/>
  <c r="CO452" i="68"/>
  <c r="CO453" i="68"/>
  <c r="CO450" i="68"/>
  <c r="CO451" i="68"/>
  <c r="FJ452" i="68" s="1"/>
  <c r="CO449" i="68"/>
  <c r="CO448" i="68"/>
  <c r="EZ465" i="68"/>
  <c r="EZ463" i="68"/>
  <c r="EZ462" i="68"/>
  <c r="EZ481" i="68" s="1"/>
  <c r="EZ464" i="68"/>
  <c r="EZ461" i="68"/>
  <c r="EZ480" i="68" s="1"/>
  <c r="EZ460" i="68"/>
  <c r="EZ479" i="68" s="1"/>
  <c r="EZ459" i="68"/>
  <c r="EZ478" i="68" s="1"/>
  <c r="EZ458" i="68"/>
  <c r="EZ477" i="68" s="1"/>
  <c r="EQ484" i="68"/>
  <c r="CS453" i="68"/>
  <c r="CS451" i="68"/>
  <c r="FN452" i="68" s="1"/>
  <c r="FN483" i="68" s="1"/>
  <c r="CS448" i="68"/>
  <c r="CS449" i="68"/>
  <c r="CS452" i="68"/>
  <c r="CS450" i="68"/>
  <c r="DB453" i="68"/>
  <c r="DB452" i="68"/>
  <c r="FW453" i="68" s="1"/>
  <c r="DB451" i="68"/>
  <c r="DB448" i="68"/>
  <c r="DB450" i="68"/>
  <c r="DB449" i="68"/>
  <c r="EI464" i="68"/>
  <c r="EI459" i="68"/>
  <c r="EI478" i="68" s="1"/>
  <c r="EI465" i="68"/>
  <c r="EI460" i="68"/>
  <c r="EI479" i="68" s="1"/>
  <c r="EI461" i="68"/>
  <c r="EI463" i="68"/>
  <c r="EI462" i="68"/>
  <c r="EI458" i="68"/>
  <c r="EI477" i="68" s="1"/>
  <c r="GO477" i="68"/>
  <c r="GB465" i="68"/>
  <c r="GB484" i="68" s="1"/>
  <c r="GB458" i="68"/>
  <c r="GB477" i="68" s="1"/>
  <c r="GB460" i="68"/>
  <c r="GB479" i="68" s="1"/>
  <c r="GB461" i="68"/>
  <c r="GB480" i="68" s="1"/>
  <c r="GB462" i="68"/>
  <c r="GB481" i="68" s="1"/>
  <c r="GB464" i="68"/>
  <c r="GB483" i="68" s="1"/>
  <c r="GB463" i="68"/>
  <c r="GB482" i="68" s="1"/>
  <c r="GB459" i="68"/>
  <c r="GB478" i="68" s="1"/>
  <c r="HL460" i="68"/>
  <c r="GL460" i="68"/>
  <c r="GY484" i="68"/>
  <c r="GY464" i="68"/>
  <c r="GY465" i="68"/>
  <c r="GY461" i="68"/>
  <c r="GY460" i="68"/>
  <c r="GY463" i="68"/>
  <c r="GY446" i="68"/>
  <c r="GY447" i="68"/>
  <c r="GY462" i="68"/>
  <c r="CJ452" i="68"/>
  <c r="FE453" i="68" s="1"/>
  <c r="FE484" i="68" s="1"/>
  <c r="CJ448" i="68"/>
  <c r="CJ453" i="68"/>
  <c r="CJ449" i="68"/>
  <c r="CJ450" i="68"/>
  <c r="CJ451" i="68"/>
  <c r="EK465" i="68"/>
  <c r="EK461" i="68"/>
  <c r="EK462" i="68"/>
  <c r="EK463" i="68"/>
  <c r="EK458" i="68"/>
  <c r="EK477" i="68" s="1"/>
  <c r="EK464" i="68"/>
  <c r="EK460" i="68"/>
  <c r="EK479" i="68" s="1"/>
  <c r="EK459" i="68"/>
  <c r="EK478" i="68" s="1"/>
  <c r="FV462" i="68"/>
  <c r="FV481" i="68" s="1"/>
  <c r="FV464" i="68"/>
  <c r="FV483" i="68" s="1"/>
  <c r="FV463" i="68"/>
  <c r="FV482" i="68" s="1"/>
  <c r="FV465" i="68"/>
  <c r="FV461" i="68"/>
  <c r="FV480" i="68" s="1"/>
  <c r="FV458" i="68"/>
  <c r="FV477" i="68" s="1"/>
  <c r="FV460" i="68"/>
  <c r="FV479" i="68" s="1"/>
  <c r="FV459" i="68"/>
  <c r="FV478" i="68" s="1"/>
  <c r="EQ464" i="68"/>
  <c r="EQ460" i="68"/>
  <c r="EQ479" i="68" s="1"/>
  <c r="EQ465" i="68"/>
  <c r="EQ463" i="68"/>
  <c r="EQ461" i="68"/>
  <c r="EQ480" i="68" s="1"/>
  <c r="EQ459" i="68"/>
  <c r="EQ478" i="68" s="1"/>
  <c r="EQ458" i="68"/>
  <c r="EQ477" i="68" s="1"/>
  <c r="EQ462" i="68"/>
  <c r="BJ452" i="68"/>
  <c r="BJ453" i="68"/>
  <c r="BJ448" i="68"/>
  <c r="BJ451" i="68"/>
  <c r="EE452" i="68" s="1"/>
  <c r="BJ449" i="68"/>
  <c r="EE450" i="68" s="1"/>
  <c r="EE481" i="68" s="1"/>
  <c r="BJ450" i="68"/>
  <c r="BJ446" i="68"/>
  <c r="BH446" i="68"/>
  <c r="DI448" i="68"/>
  <c r="DI451" i="68"/>
  <c r="DI449" i="68"/>
  <c r="DI450" i="68"/>
  <c r="DI453" i="68"/>
  <c r="DI452" i="68"/>
  <c r="EQ450" i="68"/>
  <c r="EQ481" i="68" s="1"/>
  <c r="GX465" i="68"/>
  <c r="GX462" i="68"/>
  <c r="GX464" i="68"/>
  <c r="GX461" i="68"/>
  <c r="GX460" i="68"/>
  <c r="GX446" i="68"/>
  <c r="GX447" i="68"/>
  <c r="DM452" i="68"/>
  <c r="DM453" i="68"/>
  <c r="DM451" i="68"/>
  <c r="DM450" i="68"/>
  <c r="DM449" i="68"/>
  <c r="DM448" i="68"/>
  <c r="ET459" i="68"/>
  <c r="ET478" i="68" s="1"/>
  <c r="ET464" i="68"/>
  <c r="ET460" i="68"/>
  <c r="ET479" i="68" s="1"/>
  <c r="ET465" i="68"/>
  <c r="ET462" i="68"/>
  <c r="ET463" i="68"/>
  <c r="ET461" i="68"/>
  <c r="ET480" i="68" s="1"/>
  <c r="ET458" i="68"/>
  <c r="ET477" i="68" s="1"/>
  <c r="DP450" i="68"/>
  <c r="CB452" i="68"/>
  <c r="CB453" i="68"/>
  <c r="CB450" i="68"/>
  <c r="CB451" i="68"/>
  <c r="EW452" i="68" s="1"/>
  <c r="CB449" i="68"/>
  <c r="EW450" i="68" s="1"/>
  <c r="CB448" i="68"/>
  <c r="DX464" i="68"/>
  <c r="DX465" i="68"/>
  <c r="DX460" i="68"/>
  <c r="DX461" i="68"/>
  <c r="DX462" i="68"/>
  <c r="DX463" i="68"/>
  <c r="DX459" i="68"/>
  <c r="DX478" i="68" s="1"/>
  <c r="DX458" i="68"/>
  <c r="DX477" i="68" s="1"/>
  <c r="GA465" i="68"/>
  <c r="GA460" i="68"/>
  <c r="GA479" i="68" s="1"/>
  <c r="GA464" i="68"/>
  <c r="GA483" i="68" s="1"/>
  <c r="GA458" i="68"/>
  <c r="GA477" i="68" s="1"/>
  <c r="GA459" i="68"/>
  <c r="GA478" i="68" s="1"/>
  <c r="GA463" i="68"/>
  <c r="GA482" i="68" s="1"/>
  <c r="GA462" i="68"/>
  <c r="GA481" i="68" s="1"/>
  <c r="GA461" i="68"/>
  <c r="GA480" i="68" s="1"/>
  <c r="FL463" i="68"/>
  <c r="FL482" i="68" s="1"/>
  <c r="FL465" i="68"/>
  <c r="FL484" i="68" s="1"/>
  <c r="FL464" i="68"/>
  <c r="FL462" i="68"/>
  <c r="FL481" i="68" s="1"/>
  <c r="FL460" i="68"/>
  <c r="FL479" i="68" s="1"/>
  <c r="FL458" i="68"/>
  <c r="FL477" i="68" s="1"/>
  <c r="FL459" i="68"/>
  <c r="FL478" i="68" s="1"/>
  <c r="FL461" i="68"/>
  <c r="FL480" i="68" s="1"/>
  <c r="CM451" i="68"/>
  <c r="CM452" i="68"/>
  <c r="FH453" i="68" s="1"/>
  <c r="CM453" i="68"/>
  <c r="CM449" i="68"/>
  <c r="CM450" i="68"/>
  <c r="CM448" i="68"/>
  <c r="EE464" i="68"/>
  <c r="EE465" i="68"/>
  <c r="EE460" i="68"/>
  <c r="EE479" i="68" s="1"/>
  <c r="EE463" i="68"/>
  <c r="EE462" i="68"/>
  <c r="EE459" i="68"/>
  <c r="EE478" i="68" s="1"/>
  <c r="EE458" i="68"/>
  <c r="EE477" i="68" s="1"/>
  <c r="EE461" i="68"/>
  <c r="BK453" i="68"/>
  <c r="BK448" i="68"/>
  <c r="BK451" i="68"/>
  <c r="EF452" i="68" s="1"/>
  <c r="BK449" i="68"/>
  <c r="BK450" i="68"/>
  <c r="EF451" i="68" s="1"/>
  <c r="EF482" i="68" s="1"/>
  <c r="BK452" i="68"/>
  <c r="BK446" i="68"/>
  <c r="EF458" i="68"/>
  <c r="EF477" i="68" s="1"/>
  <c r="EF465" i="68"/>
  <c r="EF460" i="68"/>
  <c r="EF479" i="68" s="1"/>
  <c r="EF461" i="68"/>
  <c r="EF462" i="68"/>
  <c r="EF463" i="68"/>
  <c r="EF459" i="68"/>
  <c r="EF478" i="68" s="1"/>
  <c r="EF464" i="68"/>
  <c r="FP458" i="68"/>
  <c r="FP477" i="68" s="1"/>
  <c r="FP460" i="68"/>
  <c r="FP479" i="68" s="1"/>
  <c r="FP461" i="68"/>
  <c r="FP480" i="68" s="1"/>
  <c r="FP464" i="68"/>
  <c r="FP462" i="68"/>
  <c r="FP481" i="68" s="1"/>
  <c r="FP465" i="68"/>
  <c r="FP463" i="68"/>
  <c r="FP482" i="68" s="1"/>
  <c r="FP459" i="68"/>
  <c r="FP478" i="68" s="1"/>
  <c r="GU465" i="68"/>
  <c r="GU481" i="68"/>
  <c r="GU461" i="68"/>
  <c r="GU462" i="68"/>
  <c r="GU464" i="68"/>
  <c r="GU453" i="68"/>
  <c r="GU460" i="68"/>
  <c r="GU446" i="68"/>
  <c r="GU447" i="68"/>
  <c r="DY465" i="68"/>
  <c r="DY461" i="68"/>
  <c r="DY462" i="68"/>
  <c r="DY463" i="68"/>
  <c r="DY464" i="68"/>
  <c r="DY460" i="68"/>
  <c r="DY459" i="68"/>
  <c r="DY478" i="68" s="1"/>
  <c r="DY458" i="68"/>
  <c r="DY477" i="68" s="1"/>
  <c r="DP452" i="68"/>
  <c r="CD453" i="68"/>
  <c r="CD451" i="68"/>
  <c r="CD452" i="68"/>
  <c r="CD448" i="68"/>
  <c r="CD450" i="68"/>
  <c r="EY451" i="68" s="1"/>
  <c r="CD449" i="68"/>
  <c r="FJ464" i="68"/>
  <c r="FJ462" i="68"/>
  <c r="FJ481" i="68" s="1"/>
  <c r="FJ465" i="68"/>
  <c r="FJ460" i="68"/>
  <c r="FJ479" i="68" s="1"/>
  <c r="FJ458" i="68"/>
  <c r="FJ477" i="68" s="1"/>
  <c r="FJ459" i="68"/>
  <c r="FJ478" i="68" s="1"/>
  <c r="FJ463" i="68"/>
  <c r="FJ482" i="68" s="1"/>
  <c r="FJ461" i="68"/>
  <c r="FJ480" i="68" s="1"/>
  <c r="FQ458" i="68"/>
  <c r="FQ477" i="68" s="1"/>
  <c r="FQ459" i="68"/>
  <c r="FQ478" i="68" s="1"/>
  <c r="FQ461" i="68"/>
  <c r="FQ480" i="68" s="1"/>
  <c r="FQ464" i="68"/>
  <c r="FQ462" i="68"/>
  <c r="FQ481" i="68" s="1"/>
  <c r="FQ463" i="68"/>
  <c r="FQ482" i="68" s="1"/>
  <c r="FQ465" i="68"/>
  <c r="FQ460" i="68"/>
  <c r="FQ479" i="68" s="1"/>
  <c r="BZ451" i="68"/>
  <c r="EU452" i="68" s="1"/>
  <c r="BZ452" i="68"/>
  <c r="BZ453" i="68"/>
  <c r="BZ449" i="68"/>
  <c r="EU450" i="68" s="1"/>
  <c r="BZ450" i="68"/>
  <c r="BZ448" i="68"/>
  <c r="EA463" i="68"/>
  <c r="EA464" i="68"/>
  <c r="EA461" i="68"/>
  <c r="EA462" i="68"/>
  <c r="EA459" i="68"/>
  <c r="EA478" i="68" s="1"/>
  <c r="EA458" i="68"/>
  <c r="EA477" i="68" s="1"/>
  <c r="EA460" i="68"/>
  <c r="EA465" i="68"/>
  <c r="BM453" i="68"/>
  <c r="BM448" i="68"/>
  <c r="BM451" i="68"/>
  <c r="EH452" i="68" s="1"/>
  <c r="EH483" i="68" s="1"/>
  <c r="BM449" i="68"/>
  <c r="EH450" i="68" s="1"/>
  <c r="EH481" i="68" s="1"/>
  <c r="BM450" i="68"/>
  <c r="BM452" i="68"/>
  <c r="EH453" i="68" s="1"/>
  <c r="EH484" i="68" s="1"/>
  <c r="BM446" i="68"/>
  <c r="ER458" i="68"/>
  <c r="ER477" i="68" s="1"/>
  <c r="ER464" i="68"/>
  <c r="ER483" i="68" s="1"/>
  <c r="ER460" i="68"/>
  <c r="ER479" i="68" s="1"/>
  <c r="ER461" i="68"/>
  <c r="ER480" i="68" s="1"/>
  <c r="ER465" i="68"/>
  <c r="ER462" i="68"/>
  <c r="ER463" i="68"/>
  <c r="ER482" i="68" s="1"/>
  <c r="ER459" i="68"/>
  <c r="ER478" i="68" s="1"/>
  <c r="EG458" i="68"/>
  <c r="EG477" i="68" s="1"/>
  <c r="EG464" i="68"/>
  <c r="EG459" i="68"/>
  <c r="EG478" i="68" s="1"/>
  <c r="EG465" i="68"/>
  <c r="EG461" i="68"/>
  <c r="EG462" i="68"/>
  <c r="EG463" i="68"/>
  <c r="EG460" i="68"/>
  <c r="EG479" i="68" s="1"/>
  <c r="BI453" i="68"/>
  <c r="BI446" i="68"/>
  <c r="BI452" i="68"/>
  <c r="ED453" i="68" s="1"/>
  <c r="ED484" i="68" s="1"/>
  <c r="BI447" i="68"/>
  <c r="BI448" i="68"/>
  <c r="BI451" i="68"/>
  <c r="BI449" i="68"/>
  <c r="BI450" i="68"/>
  <c r="GA453" i="68"/>
  <c r="DD452" i="68"/>
  <c r="FY453" i="68" s="1"/>
  <c r="DD451" i="68"/>
  <c r="DD448" i="68"/>
  <c r="DD449" i="68"/>
  <c r="DD450" i="68"/>
  <c r="DD453" i="68"/>
  <c r="EP464" i="68"/>
  <c r="EP465" i="68"/>
  <c r="EP463" i="68"/>
  <c r="EP460" i="68"/>
  <c r="EP479" i="68" s="1"/>
  <c r="EP461" i="68"/>
  <c r="EP480" i="68" s="1"/>
  <c r="EP459" i="68"/>
  <c r="EP478" i="68" s="1"/>
  <c r="EP458" i="68"/>
  <c r="EP477" i="68" s="1"/>
  <c r="EP462" i="68"/>
  <c r="FZ463" i="68"/>
  <c r="FZ482" i="68" s="1"/>
  <c r="FZ465" i="68"/>
  <c r="FZ458" i="68"/>
  <c r="FZ477" i="68" s="1"/>
  <c r="FZ460" i="68"/>
  <c r="FZ479" i="68" s="1"/>
  <c r="FZ459" i="68"/>
  <c r="FZ478" i="68" s="1"/>
  <c r="FZ464" i="68"/>
  <c r="FZ483" i="68" s="1"/>
  <c r="FZ462" i="68"/>
  <c r="FZ481" i="68" s="1"/>
  <c r="FZ461" i="68"/>
  <c r="FZ480" i="68" s="1"/>
  <c r="EJ464" i="68"/>
  <c r="EJ465" i="68"/>
  <c r="EJ460" i="68"/>
  <c r="EJ479" i="68" s="1"/>
  <c r="EJ461" i="68"/>
  <c r="EJ462" i="68"/>
  <c r="EJ459" i="68"/>
  <c r="EJ478" i="68" s="1"/>
  <c r="EJ458" i="68"/>
  <c r="EJ477" i="68" s="1"/>
  <c r="EJ463" i="68"/>
  <c r="BN451" i="68"/>
  <c r="BN452" i="68"/>
  <c r="EI453" i="68" s="1"/>
  <c r="EI484" i="68" s="1"/>
  <c r="BN453" i="68"/>
  <c r="BN449" i="68"/>
  <c r="BN450" i="68"/>
  <c r="EI451" i="68" s="1"/>
  <c r="EI482" i="68" s="1"/>
  <c r="BN448" i="68"/>
  <c r="EI449" i="68" s="1"/>
  <c r="EI480" i="68" s="1"/>
  <c r="BN447" i="68"/>
  <c r="BN446" i="68"/>
  <c r="GG465" i="68"/>
  <c r="GG484" i="68" s="1"/>
  <c r="GG461" i="68"/>
  <c r="GG480" i="68" s="1"/>
  <c r="GG462" i="68"/>
  <c r="GG481" i="68" s="1"/>
  <c r="GG464" i="68"/>
  <c r="GG483" i="68" s="1"/>
  <c r="GG463" i="68"/>
  <c r="GG482" i="68" s="1"/>
  <c r="GG460" i="68"/>
  <c r="GG479" i="68" s="1"/>
  <c r="GG458" i="68"/>
  <c r="GG477" i="68" s="1"/>
  <c r="GG459" i="68"/>
  <c r="GG478" i="68" s="1"/>
  <c r="AZ441" i="68"/>
  <c r="BO447" i="68" s="1"/>
  <c r="DP451" i="68"/>
  <c r="GP465" i="68"/>
  <c r="GP460" i="68"/>
  <c r="GP461" i="68"/>
  <c r="GP462" i="68"/>
  <c r="GP463" i="68"/>
  <c r="GP464" i="68"/>
  <c r="GP447" i="68"/>
  <c r="GP446" i="68"/>
  <c r="CH451" i="68"/>
  <c r="CH452" i="68"/>
  <c r="FC453" i="68" s="1"/>
  <c r="FC484" i="68" s="1"/>
  <c r="CH448" i="68"/>
  <c r="CH453" i="68"/>
  <c r="CH449" i="68"/>
  <c r="CH450" i="68"/>
  <c r="DS481" i="68"/>
  <c r="GO450" i="68"/>
  <c r="GZ450" i="68" s="1"/>
  <c r="GL450" i="68"/>
  <c r="FG463" i="68"/>
  <c r="FG459" i="68"/>
  <c r="FG478" i="68" s="1"/>
  <c r="FG460" i="68"/>
  <c r="FG479" i="68" s="1"/>
  <c r="FG464" i="68"/>
  <c r="FG461" i="68"/>
  <c r="FG480" i="68" s="1"/>
  <c r="FG465" i="68"/>
  <c r="FG462" i="68"/>
  <c r="FG481" i="68" s="1"/>
  <c r="FG458" i="68"/>
  <c r="FG477" i="68" s="1"/>
  <c r="GO446" i="68"/>
  <c r="GI464" i="68"/>
  <c r="GI483" i="68" s="1"/>
  <c r="GI463" i="68"/>
  <c r="GI482" i="68" s="1"/>
  <c r="GI465" i="68"/>
  <c r="GI484" i="68" s="1"/>
  <c r="GI461" i="68"/>
  <c r="GI480" i="68" s="1"/>
  <c r="GI462" i="68"/>
  <c r="GI481" i="68" s="1"/>
  <c r="GI458" i="68"/>
  <c r="GI477" i="68" s="1"/>
  <c r="GI460" i="68"/>
  <c r="GI479" i="68" s="1"/>
  <c r="GI459" i="68"/>
  <c r="GI478" i="68" s="1"/>
  <c r="ER453" i="68"/>
  <c r="ER484" i="68" s="1"/>
  <c r="FB464" i="68"/>
  <c r="FB465" i="68"/>
  <c r="FB463" i="68"/>
  <c r="FB462" i="68"/>
  <c r="FB481" i="68" s="1"/>
  <c r="FB460" i="68"/>
  <c r="FB479" i="68" s="1"/>
  <c r="FB459" i="68"/>
  <c r="FB478" i="68" s="1"/>
  <c r="FB458" i="68"/>
  <c r="FB477" i="68" s="1"/>
  <c r="FB461" i="68"/>
  <c r="FB480" i="68" s="1"/>
  <c r="FR458" i="68"/>
  <c r="FR477" i="68" s="1"/>
  <c r="FR459" i="68"/>
  <c r="FR478" i="68" s="1"/>
  <c r="FR460" i="68"/>
  <c r="FR479" i="68" s="1"/>
  <c r="FR464" i="68"/>
  <c r="FR483" i="68" s="1"/>
  <c r="FR462" i="68"/>
  <c r="FR481" i="68" s="1"/>
  <c r="FR463" i="68"/>
  <c r="FR482" i="68" s="1"/>
  <c r="FR465" i="68"/>
  <c r="FR461" i="68"/>
  <c r="FR480" i="68" s="1"/>
  <c r="GO458" i="68"/>
  <c r="DU465" i="68"/>
  <c r="DU464" i="68"/>
  <c r="DU458" i="68"/>
  <c r="DU477" i="68" s="1"/>
  <c r="DU459" i="68"/>
  <c r="DU478" i="68" s="1"/>
  <c r="DU461" i="68"/>
  <c r="DU462" i="68"/>
  <c r="DU463" i="68"/>
  <c r="DU460" i="68"/>
  <c r="BF453" i="68"/>
  <c r="BF452" i="68"/>
  <c r="BF447" i="68"/>
  <c r="BF448" i="68"/>
  <c r="BF450" i="68"/>
  <c r="BF451" i="68"/>
  <c r="EA452" i="68" s="1"/>
  <c r="EA483" i="68" s="1"/>
  <c r="BF446" i="68"/>
  <c r="BF449" i="68"/>
  <c r="EA450" i="68" s="1"/>
  <c r="EA481" i="68" s="1"/>
  <c r="BV451" i="68"/>
  <c r="EQ452" i="68" s="1"/>
  <c r="EQ483" i="68" s="1"/>
  <c r="CC450" i="68"/>
  <c r="EX451" i="68" s="1"/>
  <c r="FF459" i="68"/>
  <c r="FF478" i="68" s="1"/>
  <c r="FF460" i="68"/>
  <c r="FF479" i="68" s="1"/>
  <c r="FF462" i="68"/>
  <c r="FF481" i="68" s="1"/>
  <c r="FF465" i="68"/>
  <c r="FF463" i="68"/>
  <c r="FF458" i="68"/>
  <c r="FF477" i="68" s="1"/>
  <c r="FF461" i="68"/>
  <c r="FF480" i="68" s="1"/>
  <c r="FF464" i="68"/>
  <c r="BX452" i="68"/>
  <c r="ES453" i="68" s="1"/>
  <c r="BX448" i="68"/>
  <c r="BX449" i="68"/>
  <c r="ES450" i="68" s="1"/>
  <c r="ES481" i="68" s="1"/>
  <c r="BX451" i="68"/>
  <c r="BX450" i="68"/>
  <c r="ES451" i="68" s="1"/>
  <c r="ES482" i="68" s="1"/>
  <c r="BX453" i="68"/>
  <c r="FW464" i="68"/>
  <c r="FW483" i="68" s="1"/>
  <c r="FW465" i="68"/>
  <c r="FW461" i="68"/>
  <c r="FW480" i="68" s="1"/>
  <c r="FW463" i="68"/>
  <c r="FW482" i="68" s="1"/>
  <c r="FW458" i="68"/>
  <c r="FW477" i="68" s="1"/>
  <c r="FW460" i="68"/>
  <c r="FW479" i="68" s="1"/>
  <c r="FW459" i="68"/>
  <c r="FW478" i="68" s="1"/>
  <c r="FW462" i="68"/>
  <c r="FW481" i="68" s="1"/>
  <c r="DP449" i="68"/>
  <c r="EC448" i="68"/>
  <c r="EC479" i="68" s="1"/>
  <c r="GL463" i="68"/>
  <c r="DS480" i="68"/>
  <c r="GO449" i="68"/>
  <c r="GZ449" i="68" s="1"/>
  <c r="GL449" i="68"/>
  <c r="GT464" i="68"/>
  <c r="GT465" i="68"/>
  <c r="GT484" i="68"/>
  <c r="GT460" i="68"/>
  <c r="GT461" i="68"/>
  <c r="GT462" i="68"/>
  <c r="GT463" i="68"/>
  <c r="GT446" i="68"/>
  <c r="GT447" i="68"/>
  <c r="EW465" i="68"/>
  <c r="EW464" i="68"/>
  <c r="EW461" i="68"/>
  <c r="EW480" i="68" s="1"/>
  <c r="EW462" i="68"/>
  <c r="EW459" i="68"/>
  <c r="EW478" i="68" s="1"/>
  <c r="EW458" i="68"/>
  <c r="EW477" i="68" s="1"/>
  <c r="EW460" i="68"/>
  <c r="EW479" i="68" s="1"/>
  <c r="EW463" i="68"/>
  <c r="BS453" i="68"/>
  <c r="BS452" i="68"/>
  <c r="BS448" i="68"/>
  <c r="BS450" i="68"/>
  <c r="BS451" i="68"/>
  <c r="EN452" i="68" s="1"/>
  <c r="EN483" i="68" s="1"/>
  <c r="BS449" i="68"/>
  <c r="EN450" i="68" s="1"/>
  <c r="EN481" i="68" s="1"/>
  <c r="DA452" i="68"/>
  <c r="FV453" i="68" s="1"/>
  <c r="FV484" i="68" s="1"/>
  <c r="DA453" i="68"/>
  <c r="DA450" i="68"/>
  <c r="DA449" i="68"/>
  <c r="DA448" i="68"/>
  <c r="DA451" i="68"/>
  <c r="GW481" i="68"/>
  <c r="GW464" i="68"/>
  <c r="GW463" i="68"/>
  <c r="GW461" i="68"/>
  <c r="GW462" i="68"/>
  <c r="GW460" i="68"/>
  <c r="GW446" i="68"/>
  <c r="GW450" i="68"/>
  <c r="GW465" i="68"/>
  <c r="GW447" i="68"/>
  <c r="FY463" i="68"/>
  <c r="FY482" i="68" s="1"/>
  <c r="FY465" i="68"/>
  <c r="FY464" i="68"/>
  <c r="FY483" i="68" s="1"/>
  <c r="FY461" i="68"/>
  <c r="FY480" i="68" s="1"/>
  <c r="FY458" i="68"/>
  <c r="FY477" i="68" s="1"/>
  <c r="FY460" i="68"/>
  <c r="FY479" i="68" s="1"/>
  <c r="FY459" i="68"/>
  <c r="FY478" i="68" s="1"/>
  <c r="FY462" i="68"/>
  <c r="FY481" i="68" s="1"/>
  <c r="GQ465" i="68"/>
  <c r="GQ461" i="68"/>
  <c r="GQ462" i="68"/>
  <c r="GQ464" i="68"/>
  <c r="GQ463" i="68"/>
  <c r="GQ460" i="68"/>
  <c r="GQ453" i="68"/>
  <c r="GQ447" i="68"/>
  <c r="GQ446" i="68"/>
  <c r="ER450" i="68"/>
  <c r="BC451" i="68"/>
  <c r="BC452" i="68"/>
  <c r="DX453" i="68" s="1"/>
  <c r="DX484" i="68" s="1"/>
  <c r="BC453" i="68"/>
  <c r="BC449" i="68"/>
  <c r="BC450" i="68"/>
  <c r="DX451" i="68" s="1"/>
  <c r="DX482" i="68" s="1"/>
  <c r="BC448" i="68"/>
  <c r="DX449" i="68" s="1"/>
  <c r="DX480" i="68" s="1"/>
  <c r="BC447" i="68"/>
  <c r="DX448" i="68" s="1"/>
  <c r="DX479" i="68" s="1"/>
  <c r="BC446" i="68"/>
  <c r="FH464" i="68"/>
  <c r="FH465" i="68"/>
  <c r="FH460" i="68"/>
  <c r="FH479" i="68" s="1"/>
  <c r="FH461" i="68"/>
  <c r="FH480" i="68" s="1"/>
  <c r="FH462" i="68"/>
  <c r="FH481" i="68" s="1"/>
  <c r="FH463" i="68"/>
  <c r="FH482" i="68" s="1"/>
  <c r="FH458" i="68"/>
  <c r="FH477" i="68" s="1"/>
  <c r="FH459" i="68"/>
  <c r="FH478" i="68" s="1"/>
  <c r="DW459" i="68"/>
  <c r="DW478" i="68" s="1"/>
  <c r="DW460" i="68"/>
  <c r="DW461" i="68"/>
  <c r="DW463" i="68"/>
  <c r="DW458" i="68"/>
  <c r="DW477" i="68" s="1"/>
  <c r="DW462" i="68"/>
  <c r="DW464" i="68"/>
  <c r="DW465" i="68"/>
  <c r="GC458" i="68"/>
  <c r="GC477" i="68" s="1"/>
  <c r="GC459" i="68"/>
  <c r="GC478" i="68" s="1"/>
  <c r="GC461" i="68"/>
  <c r="GC480" i="68" s="1"/>
  <c r="GC462" i="68"/>
  <c r="GC481" i="68" s="1"/>
  <c r="GC464" i="68"/>
  <c r="GC483" i="68" s="1"/>
  <c r="GC465" i="68"/>
  <c r="GC484" i="68" s="1"/>
  <c r="GC460" i="68"/>
  <c r="GC479" i="68" s="1"/>
  <c r="GC463" i="68"/>
  <c r="GC482" i="68" s="1"/>
  <c r="CP448" i="68"/>
  <c r="DN450" i="68"/>
  <c r="CY451" i="68"/>
  <c r="CY452" i="68"/>
  <c r="CY453" i="68"/>
  <c r="CY449" i="68"/>
  <c r="CY450" i="68"/>
  <c r="CY448" i="68"/>
  <c r="CC453" i="68"/>
  <c r="EV464" i="68"/>
  <c r="EV465" i="68"/>
  <c r="EV460" i="68"/>
  <c r="EV479" i="68" s="1"/>
  <c r="EV461" i="68"/>
  <c r="EV480" i="68" s="1"/>
  <c r="EV462" i="68"/>
  <c r="EV463" i="68"/>
  <c r="EV459" i="68"/>
  <c r="EV478" i="68" s="1"/>
  <c r="EV458" i="68"/>
  <c r="EV477" i="68" s="1"/>
  <c r="BE452" i="68"/>
  <c r="BE453" i="68"/>
  <c r="BE450" i="68"/>
  <c r="DZ451" i="68" s="1"/>
  <c r="DZ482" i="68" s="1"/>
  <c r="BE446" i="68"/>
  <c r="BE447" i="68"/>
  <c r="BE449" i="68"/>
  <c r="BE448" i="68"/>
  <c r="BE451" i="68"/>
  <c r="DZ452" i="68" s="1"/>
  <c r="DZ483" i="68" s="1"/>
  <c r="DZ462" i="68"/>
  <c r="DZ463" i="68"/>
  <c r="DZ465" i="68"/>
  <c r="DZ461" i="68"/>
  <c r="DZ464" i="68"/>
  <c r="DZ459" i="68"/>
  <c r="DZ478" i="68" s="1"/>
  <c r="DZ460" i="68"/>
  <c r="DZ458" i="68"/>
  <c r="DZ477" i="68" s="1"/>
  <c r="FM463" i="68"/>
  <c r="FM482" i="68" s="1"/>
  <c r="FM465" i="68"/>
  <c r="FM458" i="68"/>
  <c r="FM477" i="68" s="1"/>
  <c r="FM462" i="68"/>
  <c r="FM481" i="68" s="1"/>
  <c r="FM459" i="68"/>
  <c r="FM478" i="68" s="1"/>
  <c r="FM461" i="68"/>
  <c r="FM480" i="68" s="1"/>
  <c r="FM460" i="68"/>
  <c r="FM479" i="68" s="1"/>
  <c r="FM464" i="68"/>
  <c r="DP448" i="68"/>
  <c r="CA451" i="68"/>
  <c r="CA452" i="68"/>
  <c r="CA453" i="68"/>
  <c r="CA449" i="68"/>
  <c r="CA450" i="68"/>
  <c r="CA448" i="68"/>
  <c r="DS483" i="68"/>
  <c r="GL452" i="68"/>
  <c r="GO452" i="68"/>
  <c r="GZ452" i="68" s="1"/>
  <c r="GL482" i="68"/>
  <c r="GO482" i="68"/>
  <c r="GZ482" i="68" s="1"/>
  <c r="BT448" i="68"/>
  <c r="BT449" i="68"/>
  <c r="EO450" i="68" s="1"/>
  <c r="EO481" i="68" s="1"/>
  <c r="BT453" i="68"/>
  <c r="BT451" i="68"/>
  <c r="EO452" i="68" s="1"/>
  <c r="BT452" i="68"/>
  <c r="BT450" i="68"/>
  <c r="CG453" i="68"/>
  <c r="CG452" i="68"/>
  <c r="FB453" i="68" s="1"/>
  <c r="FB484" i="68" s="1"/>
  <c r="CG448" i="68"/>
  <c r="CG449" i="68"/>
  <c r="CG451" i="68"/>
  <c r="CG450" i="68"/>
  <c r="FB451" i="68" s="1"/>
  <c r="FB482" i="68" s="1"/>
  <c r="BP452" i="68"/>
  <c r="BP453" i="68"/>
  <c r="BP451" i="68"/>
  <c r="BP450" i="68"/>
  <c r="EK451" i="68" s="1"/>
  <c r="EK482" i="68" s="1"/>
  <c r="BP447" i="68"/>
  <c r="BP449" i="68"/>
  <c r="EK450" i="68" s="1"/>
  <c r="EK481" i="68" s="1"/>
  <c r="BP448" i="68"/>
  <c r="EK449" i="68" s="1"/>
  <c r="EK480" i="68" s="1"/>
  <c r="BP446" i="68"/>
  <c r="CW448" i="68"/>
  <c r="CW449" i="68"/>
  <c r="CW452" i="68"/>
  <c r="CW450" i="68"/>
  <c r="CW453" i="68"/>
  <c r="CW451" i="68"/>
  <c r="DK451" i="68"/>
  <c r="DK452" i="68"/>
  <c r="DK453" i="68"/>
  <c r="DK449" i="68"/>
  <c r="DK450" i="68"/>
  <c r="DK448" i="68"/>
  <c r="EX462" i="68"/>
  <c r="EX481" i="68" s="1"/>
  <c r="EX465" i="68"/>
  <c r="EX463" i="68"/>
  <c r="EX464" i="68"/>
  <c r="EX459" i="68"/>
  <c r="EX478" i="68" s="1"/>
  <c r="EX458" i="68"/>
  <c r="EX477" i="68" s="1"/>
  <c r="EX461" i="68"/>
  <c r="EX480" i="68" s="1"/>
  <c r="EX460" i="68"/>
  <c r="EX479" i="68" s="1"/>
  <c r="GE463" i="68"/>
  <c r="GE482" i="68" s="1"/>
  <c r="GE464" i="68"/>
  <c r="GE483" i="68" s="1"/>
  <c r="GE459" i="68"/>
  <c r="GE478" i="68" s="1"/>
  <c r="GE460" i="68"/>
  <c r="GE479" i="68" s="1"/>
  <c r="GE461" i="68"/>
  <c r="GE480" i="68" s="1"/>
  <c r="GE458" i="68"/>
  <c r="GE477" i="68" s="1"/>
  <c r="GE465" i="68"/>
  <c r="GE484" i="68" s="1"/>
  <c r="GE462" i="68"/>
  <c r="GE481" i="68" s="1"/>
  <c r="DH451" i="68"/>
  <c r="DH452" i="68"/>
  <c r="DH448" i="68"/>
  <c r="DH449" i="68"/>
  <c r="DH450" i="68"/>
  <c r="DH453" i="68"/>
  <c r="FS463" i="68"/>
  <c r="FS482" i="68" s="1"/>
  <c r="FS459" i="68"/>
  <c r="FS478" i="68" s="1"/>
  <c r="FS460" i="68"/>
  <c r="FS479" i="68" s="1"/>
  <c r="FS461" i="68"/>
  <c r="FS480" i="68" s="1"/>
  <c r="FS465" i="68"/>
  <c r="FS464" i="68"/>
  <c r="FS483" i="68" s="1"/>
  <c r="FS462" i="68"/>
  <c r="FS481" i="68" s="1"/>
  <c r="FS458" i="68"/>
  <c r="FS477" i="68" s="1"/>
  <c r="DG453" i="68"/>
  <c r="DG448" i="68"/>
  <c r="DG451" i="68"/>
  <c r="DG449" i="68"/>
  <c r="DG450" i="68"/>
  <c r="DG452" i="68"/>
  <c r="DS447" i="68"/>
  <c r="CC452" i="68"/>
  <c r="EX452" i="68" s="1"/>
  <c r="EX483" i="68" s="1"/>
  <c r="CU453" i="68"/>
  <c r="CU451" i="68"/>
  <c r="FP452" i="68" s="1"/>
  <c r="FP483" i="68" s="1"/>
  <c r="CU448" i="68"/>
  <c r="CU449" i="68"/>
  <c r="CU452" i="68"/>
  <c r="CU450" i="68"/>
  <c r="GV462" i="68"/>
  <c r="GV464" i="68"/>
  <c r="GV463" i="68"/>
  <c r="GV465" i="68"/>
  <c r="GV461" i="68"/>
  <c r="GV460" i="68"/>
  <c r="GV446" i="68"/>
  <c r="GV447" i="68"/>
  <c r="CI448" i="68"/>
  <c r="CI453" i="68"/>
  <c r="CI449" i="68"/>
  <c r="CI450" i="68"/>
  <c r="CI452" i="68"/>
  <c r="FD453" i="68" s="1"/>
  <c r="FD484" i="68" s="1"/>
  <c r="CI451" i="68"/>
  <c r="FD452" i="68" s="1"/>
  <c r="FD483" i="68" s="1"/>
  <c r="GH462" i="68"/>
  <c r="GH481" i="68" s="1"/>
  <c r="GH463" i="68"/>
  <c r="GH482" i="68" s="1"/>
  <c r="GH465" i="68"/>
  <c r="GH484" i="68" s="1"/>
  <c r="GH460" i="68"/>
  <c r="GH479" i="68" s="1"/>
  <c r="GH464" i="68"/>
  <c r="GH483" i="68" s="1"/>
  <c r="GH461" i="68"/>
  <c r="GH480" i="68" s="1"/>
  <c r="GH459" i="68"/>
  <c r="GH478" i="68" s="1"/>
  <c r="GH458" i="68"/>
  <c r="GH477" i="68" s="1"/>
  <c r="CR453" i="68"/>
  <c r="CR451" i="68"/>
  <c r="FM452" i="68" s="1"/>
  <c r="FM483" i="68" s="1"/>
  <c r="CR448" i="68"/>
  <c r="CR449" i="68"/>
  <c r="CR452" i="68"/>
  <c r="CR450" i="68"/>
  <c r="BD452" i="68"/>
  <c r="BD453" i="68"/>
  <c r="BD450" i="68"/>
  <c r="BD447" i="68"/>
  <c r="DY448" i="68" s="1"/>
  <c r="BD451" i="68"/>
  <c r="DY452" i="68" s="1"/>
  <c r="BD449" i="68"/>
  <c r="DY450" i="68" s="1"/>
  <c r="DY481" i="68" s="1"/>
  <c r="BD446" i="68"/>
  <c r="BD448" i="68"/>
  <c r="DP453" i="68"/>
  <c r="CZ452" i="68"/>
  <c r="CZ453" i="68"/>
  <c r="CZ450" i="68"/>
  <c r="CZ449" i="68"/>
  <c r="CZ448" i="68"/>
  <c r="CZ451" i="68"/>
  <c r="CV452" i="68"/>
  <c r="FQ453" i="68" s="1"/>
  <c r="FQ484" i="68" s="1"/>
  <c r="CV448" i="68"/>
  <c r="CV449" i="68"/>
  <c r="CV450" i="68"/>
  <c r="CV453" i="68"/>
  <c r="CV451" i="68"/>
  <c r="EM463" i="68"/>
  <c r="EM462" i="68"/>
  <c r="EM464" i="68"/>
  <c r="EM460" i="68"/>
  <c r="EM479" i="68" s="1"/>
  <c r="EM465" i="68"/>
  <c r="EM461" i="68"/>
  <c r="EM458" i="68"/>
  <c r="EM477" i="68" s="1"/>
  <c r="EM459" i="68"/>
  <c r="EM478" i="68" s="1"/>
  <c r="EM482" i="68"/>
  <c r="CF452" i="68"/>
  <c r="CF448" i="68"/>
  <c r="CF453" i="68"/>
  <c r="CF449" i="68"/>
  <c r="CF451" i="68"/>
  <c r="FA452" i="68" s="1"/>
  <c r="FA483" i="68" s="1"/>
  <c r="CF450" i="68"/>
  <c r="FA451" i="68" s="1"/>
  <c r="FA482" i="68" s="1"/>
  <c r="BB451" i="68"/>
  <c r="DW452" i="68" s="1"/>
  <c r="DW483" i="68" s="1"/>
  <c r="BB452" i="68"/>
  <c r="BB453" i="68"/>
  <c r="BB449" i="68"/>
  <c r="BB450" i="68"/>
  <c r="BB448" i="68"/>
  <c r="BB446" i="68"/>
  <c r="BB447" i="68"/>
  <c r="DW448" i="68" s="1"/>
  <c r="FU465" i="68"/>
  <c r="FU461" i="68"/>
  <c r="FU480" i="68" s="1"/>
  <c r="FU462" i="68"/>
  <c r="FU481" i="68" s="1"/>
  <c r="FU464" i="68"/>
  <c r="FU483" i="68" s="1"/>
  <c r="FU463" i="68"/>
  <c r="FU482" i="68" s="1"/>
  <c r="FU458" i="68"/>
  <c r="FU477" i="68" s="1"/>
  <c r="FU460" i="68"/>
  <c r="FU479" i="68" s="1"/>
  <c r="FU459" i="68"/>
  <c r="FU478" i="68" s="1"/>
  <c r="FI465" i="68"/>
  <c r="FI461" i="68"/>
  <c r="FI480" i="68" s="1"/>
  <c r="FI464" i="68"/>
  <c r="FI462" i="68"/>
  <c r="FI481" i="68" s="1"/>
  <c r="FI463" i="68"/>
  <c r="FI482" i="68" s="1"/>
  <c r="FI460" i="68"/>
  <c r="FI479" i="68" s="1"/>
  <c r="FI458" i="68"/>
  <c r="FI477" i="68" s="1"/>
  <c r="FI459" i="68"/>
  <c r="FI478" i="68" s="1"/>
  <c r="ED464" i="68"/>
  <c r="ED465" i="68"/>
  <c r="ED461" i="68"/>
  <c r="ED463" i="68"/>
  <c r="ED462" i="68"/>
  <c r="ED459" i="68"/>
  <c r="ED478" i="68" s="1"/>
  <c r="ED458" i="68"/>
  <c r="ED477" i="68" s="1"/>
  <c r="ED460" i="68"/>
  <c r="ED479" i="68" s="1"/>
  <c r="FK452" i="68"/>
  <c r="FK483" i="68" s="1"/>
  <c r="BH449" i="68"/>
  <c r="EC450" i="68" s="1"/>
  <c r="EC481" i="68" s="1"/>
  <c r="DN448" i="68"/>
  <c r="CE453" i="68"/>
  <c r="CE452" i="68"/>
  <c r="EZ453" i="68" s="1"/>
  <c r="EZ484" i="68" s="1"/>
  <c r="CE451" i="68"/>
  <c r="CE448" i="68"/>
  <c r="CE450" i="68"/>
  <c r="CE449" i="68"/>
  <c r="BR449" i="68"/>
  <c r="EM450" i="68" s="1"/>
  <c r="EM481" i="68" s="1"/>
  <c r="DO453" i="68"/>
  <c r="DO452" i="68"/>
  <c r="DO448" i="68"/>
  <c r="DO451" i="68"/>
  <c r="DO450" i="68"/>
  <c r="DO449" i="68"/>
  <c r="EL465" i="68"/>
  <c r="EL462" i="68"/>
  <c r="EL463" i="68"/>
  <c r="EL464" i="68"/>
  <c r="EL460" i="68"/>
  <c r="EL479" i="68" s="1"/>
  <c r="EL459" i="68"/>
  <c r="EL478" i="68" s="1"/>
  <c r="EL458" i="68"/>
  <c r="EL477" i="68" s="1"/>
  <c r="EL461" i="68"/>
  <c r="DC453" i="68"/>
  <c r="DC452" i="68"/>
  <c r="FX453" i="68" s="1"/>
  <c r="FX484" i="68" s="1"/>
  <c r="DC451" i="68"/>
  <c r="DC448" i="68"/>
  <c r="DC450" i="68"/>
  <c r="DC449" i="68"/>
  <c r="DL452" i="68"/>
  <c r="DL453" i="68"/>
  <c r="DL451" i="68"/>
  <c r="DL450" i="68"/>
  <c r="DL449" i="68"/>
  <c r="DL448" i="68"/>
  <c r="EU463" i="68"/>
  <c r="EU459" i="68"/>
  <c r="EU478" i="68" s="1"/>
  <c r="EU464" i="68"/>
  <c r="EU460" i="68"/>
  <c r="EU479" i="68" s="1"/>
  <c r="EU461" i="68"/>
  <c r="EU480" i="68" s="1"/>
  <c r="EU465" i="68"/>
  <c r="EU458" i="68"/>
  <c r="EU477" i="68" s="1"/>
  <c r="EU462" i="68"/>
  <c r="BA448" i="68"/>
  <c r="BA449" i="68"/>
  <c r="DV450" i="68" s="1"/>
  <c r="DV481" i="68" s="1"/>
  <c r="BA452" i="68"/>
  <c r="DV453" i="68" s="1"/>
  <c r="BA450" i="68"/>
  <c r="DV451" i="68" s="1"/>
  <c r="BA453" i="68"/>
  <c r="BA447" i="68"/>
  <c r="DV448" i="68" s="1"/>
  <c r="BA451" i="68"/>
  <c r="DV452" i="68" s="1"/>
  <c r="DV483" i="68" s="1"/>
  <c r="BA446" i="68"/>
  <c r="AY447" i="68"/>
  <c r="AY451" i="68"/>
  <c r="DT452" i="68" s="1"/>
  <c r="DT483" i="68" s="1"/>
  <c r="GQ483" i="68" s="1"/>
  <c r="AY448" i="68"/>
  <c r="AY449" i="68"/>
  <c r="DT450" i="68" s="1"/>
  <c r="DT481" i="68" s="1"/>
  <c r="GP481" i="68" s="1"/>
  <c r="AY452" i="68"/>
  <c r="DT453" i="68" s="1"/>
  <c r="DT484" i="68" s="1"/>
  <c r="GX484" i="68" s="1"/>
  <c r="AY450" i="68"/>
  <c r="AY453" i="68"/>
  <c r="EN464" i="68"/>
  <c r="EN465" i="68"/>
  <c r="EN462" i="68"/>
  <c r="EN463" i="68"/>
  <c r="EN460" i="68"/>
  <c r="EN479" i="68" s="1"/>
  <c r="EN461" i="68"/>
  <c r="EN480" i="68" s="1"/>
  <c r="EN459" i="68"/>
  <c r="EN478" i="68" s="1"/>
  <c r="EN458" i="68"/>
  <c r="EN477" i="68" s="1"/>
  <c r="DJ451" i="68"/>
  <c r="DJ452" i="68"/>
  <c r="DJ453" i="68"/>
  <c r="DJ449" i="68"/>
  <c r="DJ450" i="68"/>
  <c r="DJ448" i="68"/>
  <c r="FK463" i="68"/>
  <c r="FK482" i="68" s="1"/>
  <c r="FK465" i="68"/>
  <c r="FK461" i="68"/>
  <c r="FK480" i="68" s="1"/>
  <c r="FK460" i="68"/>
  <c r="FK479" i="68" s="1"/>
  <c r="FK462" i="68"/>
  <c r="FK481" i="68" s="1"/>
  <c r="FK458" i="68"/>
  <c r="FK477" i="68" s="1"/>
  <c r="FK459" i="68"/>
  <c r="FK478" i="68" s="1"/>
  <c r="FK464" i="68"/>
  <c r="EY465" i="68"/>
  <c r="EY463" i="68"/>
  <c r="EY464" i="68"/>
  <c r="EY461" i="68"/>
  <c r="EY480" i="68" s="1"/>
  <c r="EY459" i="68"/>
  <c r="EY478" i="68" s="1"/>
  <c r="EY458" i="68"/>
  <c r="EY477" i="68" s="1"/>
  <c r="EY462" i="68"/>
  <c r="EY481" i="68" s="1"/>
  <c r="EY460" i="68"/>
  <c r="EY479" i="68" s="1"/>
  <c r="BR452" i="68"/>
  <c r="EM453" i="68" s="1"/>
  <c r="CP453" i="68"/>
  <c r="FK453" i="68" s="1"/>
  <c r="FK484" i="68" s="1"/>
  <c r="DV465" i="68"/>
  <c r="DV464" i="68"/>
  <c r="DV459" i="68"/>
  <c r="DV478" i="68" s="1"/>
  <c r="DV460" i="68"/>
  <c r="DV462" i="68"/>
  <c r="DV463" i="68"/>
  <c r="DV458" i="68"/>
  <c r="DV477" i="68" s="1"/>
  <c r="DV461" i="68"/>
  <c r="CK448" i="68"/>
  <c r="CK453" i="68"/>
  <c r="CK449" i="68"/>
  <c r="CK450" i="68"/>
  <c r="CK451" i="68"/>
  <c r="FF452" i="68" s="1"/>
  <c r="FF483" i="68" s="1"/>
  <c r="CK452" i="68"/>
  <c r="BQ452" i="68"/>
  <c r="BQ453" i="68"/>
  <c r="BQ450" i="68"/>
  <c r="EL451" i="68" s="1"/>
  <c r="EL482" i="68" s="1"/>
  <c r="BQ446" i="68"/>
  <c r="BQ447" i="68"/>
  <c r="BQ449" i="68"/>
  <c r="BQ451" i="68"/>
  <c r="EL452" i="68" s="1"/>
  <c r="EL483" i="68" s="1"/>
  <c r="BQ448" i="68"/>
  <c r="EL449" i="68" s="1"/>
  <c r="FD458" i="68"/>
  <c r="FD477" i="68" s="1"/>
  <c r="FD460" i="68"/>
  <c r="FD479" i="68" s="1"/>
  <c r="FD464" i="68"/>
  <c r="FD461" i="68"/>
  <c r="FD480" i="68" s="1"/>
  <c r="FD462" i="68"/>
  <c r="FD481" i="68" s="1"/>
  <c r="FD465" i="68"/>
  <c r="FD463" i="68"/>
  <c r="FD459" i="68"/>
  <c r="FD478" i="68" s="1"/>
  <c r="FX463" i="68"/>
  <c r="FX482" i="68" s="1"/>
  <c r="FX465" i="68"/>
  <c r="FX462" i="68"/>
  <c r="FX481" i="68" s="1"/>
  <c r="FX461" i="68"/>
  <c r="FX480" i="68" s="1"/>
  <c r="FX458" i="68"/>
  <c r="FX477" i="68" s="1"/>
  <c r="FX460" i="68"/>
  <c r="FX479" i="68" s="1"/>
  <c r="FX459" i="68"/>
  <c r="FX478" i="68" s="1"/>
  <c r="FX464" i="68"/>
  <c r="FX483" i="68" s="1"/>
  <c r="DS402" i="68"/>
  <c r="GO371" i="68"/>
  <c r="GZ371" i="68" s="1"/>
  <c r="GL371" i="68"/>
  <c r="GW367" i="68"/>
  <c r="GW368" i="68"/>
  <c r="GA379" i="68"/>
  <c r="GA398" i="68" s="1"/>
  <c r="GA380" i="68"/>
  <c r="GA399" i="68" s="1"/>
  <c r="GA381" i="68"/>
  <c r="GA400" i="68" s="1"/>
  <c r="GA385" i="68"/>
  <c r="GA404" i="68" s="1"/>
  <c r="GA382" i="68"/>
  <c r="GA401" i="68" s="1"/>
  <c r="GA384" i="68"/>
  <c r="GA403" i="68" s="1"/>
  <c r="GA386" i="68"/>
  <c r="GA383" i="68"/>
  <c r="GA402" i="68" s="1"/>
  <c r="EB385" i="68"/>
  <c r="EB386" i="68"/>
  <c r="EB382" i="68"/>
  <c r="EB380" i="68"/>
  <c r="EB399" i="68" s="1"/>
  <c r="EB384" i="68"/>
  <c r="EB379" i="68"/>
  <c r="EB398" i="68" s="1"/>
  <c r="EB381" i="68"/>
  <c r="EB383" i="68"/>
  <c r="EN385" i="68"/>
  <c r="EN386" i="68"/>
  <c r="EN384" i="68"/>
  <c r="EN383" i="68"/>
  <c r="EN380" i="68"/>
  <c r="EN399" i="68" s="1"/>
  <c r="EN379" i="68"/>
  <c r="EN398" i="68" s="1"/>
  <c r="EN382" i="68"/>
  <c r="EN401" i="68" s="1"/>
  <c r="EN381" i="68"/>
  <c r="EN400" i="68" s="1"/>
  <c r="CE374" i="68"/>
  <c r="CE372" i="68"/>
  <c r="EZ373" i="68" s="1"/>
  <c r="CE369" i="68"/>
  <c r="CE371" i="68"/>
  <c r="CE370" i="68"/>
  <c r="CE373" i="68"/>
  <c r="ER384" i="68"/>
  <c r="ER379" i="68"/>
  <c r="ER398" i="68" s="1"/>
  <c r="ER385" i="68"/>
  <c r="ER380" i="68"/>
  <c r="ER399" i="68" s="1"/>
  <c r="ER381" i="68"/>
  <c r="ER400" i="68" s="1"/>
  <c r="ER382" i="68"/>
  <c r="ER401" i="68" s="1"/>
  <c r="ER383" i="68"/>
  <c r="ER386" i="68"/>
  <c r="GL403" i="68"/>
  <c r="GO403" i="68"/>
  <c r="GZ403" i="68" s="1"/>
  <c r="CF374" i="68"/>
  <c r="CF369" i="68"/>
  <c r="CF371" i="68"/>
  <c r="CF370" i="68"/>
  <c r="CF373" i="68"/>
  <c r="FA374" i="68" s="1"/>
  <c r="CF372" i="68"/>
  <c r="EG385" i="68"/>
  <c r="EG386" i="68"/>
  <c r="EG380" i="68"/>
  <c r="EG399" i="68" s="1"/>
  <c r="EG381" i="68"/>
  <c r="EG400" i="68" s="1"/>
  <c r="EG382" i="68"/>
  <c r="EG383" i="68"/>
  <c r="EG384" i="68"/>
  <c r="EG379" i="68"/>
  <c r="EG398" i="68" s="1"/>
  <c r="DZ385" i="68"/>
  <c r="DZ386" i="68"/>
  <c r="DZ383" i="68"/>
  <c r="DZ382" i="68"/>
  <c r="DZ380" i="68"/>
  <c r="DZ399" i="68" s="1"/>
  <c r="DZ384" i="68"/>
  <c r="DZ379" i="68"/>
  <c r="DZ398" i="68" s="1"/>
  <c r="DZ381" i="68"/>
  <c r="EC385" i="68"/>
  <c r="EC386" i="68"/>
  <c r="EC384" i="68"/>
  <c r="EC380" i="68"/>
  <c r="EC399" i="68" s="1"/>
  <c r="EC379" i="68"/>
  <c r="EC398" i="68" s="1"/>
  <c r="EC381" i="68"/>
  <c r="EC382" i="68"/>
  <c r="EC383" i="68"/>
  <c r="EF370" i="68"/>
  <c r="EF401" i="68" s="1"/>
  <c r="FP384" i="68"/>
  <c r="FP403" i="68" s="1"/>
  <c r="FP385" i="68"/>
  <c r="FP379" i="68"/>
  <c r="FP398" i="68" s="1"/>
  <c r="FP380" i="68"/>
  <c r="FP399" i="68" s="1"/>
  <c r="FP381" i="68"/>
  <c r="FP400" i="68" s="1"/>
  <c r="FP386" i="68"/>
  <c r="FP382" i="68"/>
  <c r="FP401" i="68" s="1"/>
  <c r="FP383" i="68"/>
  <c r="FP402" i="68" s="1"/>
  <c r="EK386" i="68"/>
  <c r="EK384" i="68"/>
  <c r="EK385" i="68"/>
  <c r="EK382" i="68"/>
  <c r="EK381" i="68"/>
  <c r="EK400" i="68" s="1"/>
  <c r="EK383" i="68"/>
  <c r="EK379" i="68"/>
  <c r="EK398" i="68" s="1"/>
  <c r="EK380" i="68"/>
  <c r="EK399" i="68" s="1"/>
  <c r="EA385" i="68"/>
  <c r="EA386" i="68"/>
  <c r="EA384" i="68"/>
  <c r="EA382" i="68"/>
  <c r="EA380" i="68"/>
  <c r="EA399" i="68" s="1"/>
  <c r="EA379" i="68"/>
  <c r="EA398" i="68" s="1"/>
  <c r="EA383" i="68"/>
  <c r="EA381" i="68"/>
  <c r="GB384" i="68"/>
  <c r="GB403" i="68" s="1"/>
  <c r="GB385" i="68"/>
  <c r="GB404" i="68" s="1"/>
  <c r="GB379" i="68"/>
  <c r="GB398" i="68" s="1"/>
  <c r="GB380" i="68"/>
  <c r="GB399" i="68" s="1"/>
  <c r="GB381" i="68"/>
  <c r="GB400" i="68" s="1"/>
  <c r="GB382" i="68"/>
  <c r="GB401" i="68" s="1"/>
  <c r="GB383" i="68"/>
  <c r="GB402" i="68" s="1"/>
  <c r="GB386" i="68"/>
  <c r="GB405" i="68" s="1"/>
  <c r="BW371" i="68"/>
  <c r="BS374" i="68"/>
  <c r="BS371" i="68"/>
  <c r="EN372" i="68" s="1"/>
  <c r="EN403" i="68" s="1"/>
  <c r="BS373" i="68"/>
  <c r="BS369" i="68"/>
  <c r="BS370" i="68"/>
  <c r="EN371" i="68" s="1"/>
  <c r="EN402" i="68" s="1"/>
  <c r="BS372" i="68"/>
  <c r="EN373" i="68" s="1"/>
  <c r="GF385" i="68"/>
  <c r="GF404" i="68" s="1"/>
  <c r="GF386" i="68"/>
  <c r="GF405" i="68" s="1"/>
  <c r="GF383" i="68"/>
  <c r="GF402" i="68" s="1"/>
  <c r="GF384" i="68"/>
  <c r="GF403" i="68" s="1"/>
  <c r="GF381" i="68"/>
  <c r="GF400" i="68" s="1"/>
  <c r="GF382" i="68"/>
  <c r="GF401" i="68" s="1"/>
  <c r="GF379" i="68"/>
  <c r="GF398" i="68" s="1"/>
  <c r="GF380" i="68"/>
  <c r="GF399" i="68" s="1"/>
  <c r="DV385" i="68"/>
  <c r="DV386" i="68"/>
  <c r="DV381" i="68"/>
  <c r="DV382" i="68"/>
  <c r="DV383" i="68"/>
  <c r="DV384" i="68"/>
  <c r="DV379" i="68"/>
  <c r="DV398" i="68" s="1"/>
  <c r="DV380" i="68"/>
  <c r="DV399" i="68" s="1"/>
  <c r="DB373" i="68"/>
  <c r="DB374" i="68"/>
  <c r="DB369" i="68"/>
  <c r="DB370" i="68"/>
  <c r="DB372" i="68"/>
  <c r="DB371" i="68"/>
  <c r="EI385" i="68"/>
  <c r="EI386" i="68"/>
  <c r="EI382" i="68"/>
  <c r="EI383" i="68"/>
  <c r="EI384" i="68"/>
  <c r="EI381" i="68"/>
  <c r="EI400" i="68" s="1"/>
  <c r="EI379" i="68"/>
  <c r="EI398" i="68" s="1"/>
  <c r="EI380" i="68"/>
  <c r="EI399" i="68" s="1"/>
  <c r="FW386" i="68"/>
  <c r="FW385" i="68"/>
  <c r="FW404" i="68" s="1"/>
  <c r="FW379" i="68"/>
  <c r="FW398" i="68" s="1"/>
  <c r="FW380" i="68"/>
  <c r="FW399" i="68" s="1"/>
  <c r="FW383" i="68"/>
  <c r="FW402" i="68" s="1"/>
  <c r="FW381" i="68"/>
  <c r="FW400" i="68" s="1"/>
  <c r="FW382" i="68"/>
  <c r="FW401" i="68" s="1"/>
  <c r="FW384" i="68"/>
  <c r="FW403" i="68" s="1"/>
  <c r="FU386" i="68"/>
  <c r="FU385" i="68"/>
  <c r="FU404" i="68" s="1"/>
  <c r="FU382" i="68"/>
  <c r="FU401" i="68" s="1"/>
  <c r="FU379" i="68"/>
  <c r="FU398" i="68" s="1"/>
  <c r="FU383" i="68"/>
  <c r="FU402" i="68" s="1"/>
  <c r="FU380" i="68"/>
  <c r="FU399" i="68" s="1"/>
  <c r="FU381" i="68"/>
  <c r="FU400" i="68" s="1"/>
  <c r="FU384" i="68"/>
  <c r="FU403" i="68" s="1"/>
  <c r="EO385" i="68"/>
  <c r="EO382" i="68"/>
  <c r="EO401" i="68" s="1"/>
  <c r="EO386" i="68"/>
  <c r="EO384" i="68"/>
  <c r="EO383" i="68"/>
  <c r="EO380" i="68"/>
  <c r="EO399" i="68" s="1"/>
  <c r="EO379" i="68"/>
  <c r="EO398" i="68" s="1"/>
  <c r="EO381" i="68"/>
  <c r="EO400" i="68" s="1"/>
  <c r="AZ361" i="68"/>
  <c r="AY367" i="68"/>
  <c r="CI374" i="68"/>
  <c r="CI371" i="68"/>
  <c r="CI370" i="68"/>
  <c r="CI373" i="68"/>
  <c r="FD374" i="68" s="1"/>
  <c r="CI369" i="68"/>
  <c r="CI372" i="68"/>
  <c r="FD373" i="68" s="1"/>
  <c r="FN385" i="68"/>
  <c r="FN384" i="68"/>
  <c r="FN403" i="68" s="1"/>
  <c r="FN379" i="68"/>
  <c r="FN398" i="68" s="1"/>
  <c r="FN386" i="68"/>
  <c r="FN383" i="68"/>
  <c r="FN402" i="68" s="1"/>
  <c r="FN380" i="68"/>
  <c r="FN399" i="68" s="1"/>
  <c r="FN381" i="68"/>
  <c r="FN400" i="68" s="1"/>
  <c r="FN382" i="68"/>
  <c r="FN401" i="68" s="1"/>
  <c r="HL382" i="68"/>
  <c r="GL382" i="68"/>
  <c r="FQ384" i="68"/>
  <c r="FQ403" i="68" s="1"/>
  <c r="FQ385" i="68"/>
  <c r="FQ386" i="68"/>
  <c r="FQ380" i="68"/>
  <c r="FQ399" i="68" s="1"/>
  <c r="FQ381" i="68"/>
  <c r="FQ400" i="68" s="1"/>
  <c r="FQ382" i="68"/>
  <c r="FQ401" i="68" s="1"/>
  <c r="FQ383" i="68"/>
  <c r="FQ402" i="68" s="1"/>
  <c r="FQ379" i="68"/>
  <c r="FQ398" i="68" s="1"/>
  <c r="GL404" i="68"/>
  <c r="GO404" i="68"/>
  <c r="GZ404" i="68" s="1"/>
  <c r="FY385" i="68"/>
  <c r="FY404" i="68" s="1"/>
  <c r="FY382" i="68"/>
  <c r="FY401" i="68" s="1"/>
  <c r="FY384" i="68"/>
  <c r="FY403" i="68" s="1"/>
  <c r="FY383" i="68"/>
  <c r="FY402" i="68" s="1"/>
  <c r="FY380" i="68"/>
  <c r="FY399" i="68" s="1"/>
  <c r="FY381" i="68"/>
  <c r="FY400" i="68" s="1"/>
  <c r="FY386" i="68"/>
  <c r="FY379" i="68"/>
  <c r="FY398" i="68" s="1"/>
  <c r="GI385" i="68"/>
  <c r="GI404" i="68" s="1"/>
  <c r="GI384" i="68"/>
  <c r="GI403" i="68" s="1"/>
  <c r="GI386" i="68"/>
  <c r="GI405" i="68" s="1"/>
  <c r="GI379" i="68"/>
  <c r="GI398" i="68" s="1"/>
  <c r="GI380" i="68"/>
  <c r="GI399" i="68" s="1"/>
  <c r="GI381" i="68"/>
  <c r="GI400" i="68" s="1"/>
  <c r="GI383" i="68"/>
  <c r="GI402" i="68" s="1"/>
  <c r="GI382" i="68"/>
  <c r="GI401" i="68" s="1"/>
  <c r="ED386" i="68"/>
  <c r="ED383" i="68"/>
  <c r="ED384" i="68"/>
  <c r="ED379" i="68"/>
  <c r="ED398" i="68" s="1"/>
  <c r="ED381" i="68"/>
  <c r="ED400" i="68" s="1"/>
  <c r="ED385" i="68"/>
  <c r="ED382" i="68"/>
  <c r="ED380" i="68"/>
  <c r="ED399" i="68" s="1"/>
  <c r="GO379" i="68"/>
  <c r="BG374" i="68"/>
  <c r="BG369" i="68"/>
  <c r="EB370" i="68" s="1"/>
  <c r="EB401" i="68" s="1"/>
  <c r="BG370" i="68"/>
  <c r="BG372" i="68"/>
  <c r="BG371" i="68"/>
  <c r="EB372" i="68" s="1"/>
  <c r="EB403" i="68" s="1"/>
  <c r="BG367" i="68"/>
  <c r="BG373" i="68"/>
  <c r="GX368" i="68"/>
  <c r="FT385" i="68"/>
  <c r="FT404" i="68" s="1"/>
  <c r="FT386" i="68"/>
  <c r="FT384" i="68"/>
  <c r="FT403" i="68" s="1"/>
  <c r="FT383" i="68"/>
  <c r="FT402" i="68" s="1"/>
  <c r="FT381" i="68"/>
  <c r="FT400" i="68" s="1"/>
  <c r="FT379" i="68"/>
  <c r="FT398" i="68" s="1"/>
  <c r="FT380" i="68"/>
  <c r="FT399" i="68" s="1"/>
  <c r="FT382" i="68"/>
  <c r="FT401" i="68" s="1"/>
  <c r="GG386" i="68"/>
  <c r="GG405" i="68" s="1"/>
  <c r="GG385" i="68"/>
  <c r="GG404" i="68" s="1"/>
  <c r="GG384" i="68"/>
  <c r="GG403" i="68" s="1"/>
  <c r="GG382" i="68"/>
  <c r="GG401" i="68" s="1"/>
  <c r="GG383" i="68"/>
  <c r="GG402" i="68" s="1"/>
  <c r="GG379" i="68"/>
  <c r="GG398" i="68" s="1"/>
  <c r="GG380" i="68"/>
  <c r="GG399" i="68" s="1"/>
  <c r="GG381" i="68"/>
  <c r="GG400" i="68" s="1"/>
  <c r="BV374" i="68"/>
  <c r="BV373" i="68"/>
  <c r="EQ374" i="68" s="1"/>
  <c r="EQ405" i="68" s="1"/>
  <c r="BV369" i="68"/>
  <c r="BV370" i="68"/>
  <c r="BV372" i="68"/>
  <c r="BV371" i="68"/>
  <c r="DW385" i="68"/>
  <c r="DW386" i="68"/>
  <c r="DW382" i="68"/>
  <c r="DW383" i="68"/>
  <c r="DW384" i="68"/>
  <c r="DW380" i="68"/>
  <c r="DW399" i="68" s="1"/>
  <c r="DW381" i="68"/>
  <c r="DW379" i="68"/>
  <c r="DW398" i="68" s="1"/>
  <c r="AZ373" i="68"/>
  <c r="DU374" i="68" s="1"/>
  <c r="AZ374" i="68"/>
  <c r="AZ370" i="68"/>
  <c r="DU371" i="68" s="1"/>
  <c r="AZ371" i="68"/>
  <c r="AZ372" i="68"/>
  <c r="AZ369" i="68"/>
  <c r="DU370" i="68" s="1"/>
  <c r="AZ367" i="68"/>
  <c r="GC384" i="68"/>
  <c r="GC403" i="68" s="1"/>
  <c r="GC385" i="68"/>
  <c r="GC404" i="68" s="1"/>
  <c r="GC386" i="68"/>
  <c r="GC405" i="68" s="1"/>
  <c r="GC380" i="68"/>
  <c r="GC399" i="68" s="1"/>
  <c r="GC381" i="68"/>
  <c r="GC400" i="68" s="1"/>
  <c r="GC382" i="68"/>
  <c r="GC401" i="68" s="1"/>
  <c r="GC383" i="68"/>
  <c r="GC402" i="68" s="1"/>
  <c r="GC379" i="68"/>
  <c r="GC398" i="68" s="1"/>
  <c r="BE373" i="68"/>
  <c r="BE374" i="68"/>
  <c r="BE371" i="68"/>
  <c r="DZ372" i="68" s="1"/>
  <c r="BE370" i="68"/>
  <c r="BE369" i="68"/>
  <c r="DZ370" i="68" s="1"/>
  <c r="DZ401" i="68" s="1"/>
  <c r="BE372" i="68"/>
  <c r="BE367" i="68"/>
  <c r="HG383" i="68"/>
  <c r="HF383" i="68"/>
  <c r="HE383" i="68"/>
  <c r="HD383" i="68"/>
  <c r="HC383" i="68"/>
  <c r="HB383" i="68"/>
  <c r="HK383" i="68"/>
  <c r="HI383" i="68"/>
  <c r="HH383" i="68"/>
  <c r="HJ383" i="68"/>
  <c r="CL371" i="68"/>
  <c r="FG372" i="68" s="1"/>
  <c r="CL372" i="68"/>
  <c r="FG373" i="68" s="1"/>
  <c r="CL374" i="68"/>
  <c r="CL373" i="68"/>
  <c r="CL370" i="68"/>
  <c r="CL369" i="68"/>
  <c r="FF384" i="68"/>
  <c r="FF385" i="68"/>
  <c r="FF386" i="68"/>
  <c r="FF381" i="68"/>
  <c r="FF400" i="68" s="1"/>
  <c r="FF382" i="68"/>
  <c r="FF401" i="68" s="1"/>
  <c r="FF383" i="68"/>
  <c r="FF402" i="68" s="1"/>
  <c r="FF379" i="68"/>
  <c r="FF398" i="68" s="1"/>
  <c r="FF380" i="68"/>
  <c r="FF399" i="68" s="1"/>
  <c r="EU384" i="68"/>
  <c r="EU385" i="68"/>
  <c r="EU386" i="68"/>
  <c r="EU382" i="68"/>
  <c r="EU401" i="68" s="1"/>
  <c r="EU383" i="68"/>
  <c r="EU380" i="68"/>
  <c r="EU399" i="68" s="1"/>
  <c r="EU381" i="68"/>
  <c r="EU400" i="68" s="1"/>
  <c r="EU379" i="68"/>
  <c r="EU398" i="68" s="1"/>
  <c r="FR384" i="68"/>
  <c r="FR403" i="68" s="1"/>
  <c r="FR385" i="68"/>
  <c r="FR404" i="68" s="1"/>
  <c r="FR386" i="68"/>
  <c r="FR381" i="68"/>
  <c r="FR400" i="68" s="1"/>
  <c r="FR382" i="68"/>
  <c r="FR401" i="68" s="1"/>
  <c r="FR383" i="68"/>
  <c r="FR402" i="68" s="1"/>
  <c r="FR379" i="68"/>
  <c r="FR398" i="68" s="1"/>
  <c r="FR380" i="68"/>
  <c r="FR399" i="68" s="1"/>
  <c r="GR386" i="68"/>
  <c r="GR371" i="68"/>
  <c r="GR367" i="68"/>
  <c r="GR368" i="68"/>
  <c r="AT362" i="68"/>
  <c r="AX362" i="68" s="1"/>
  <c r="V362" i="68"/>
  <c r="BC371" i="68"/>
  <c r="DX371" i="68" s="1"/>
  <c r="DX402" i="68" s="1"/>
  <c r="CB372" i="68"/>
  <c r="EW373" i="68" s="1"/>
  <c r="CB373" i="68"/>
  <c r="EW374" i="68" s="1"/>
  <c r="CB374" i="68"/>
  <c r="CB369" i="68"/>
  <c r="CB371" i="68"/>
  <c r="EW372" i="68" s="1"/>
  <c r="CB370" i="68"/>
  <c r="CR374" i="68"/>
  <c r="CR373" i="68"/>
  <c r="CR372" i="68"/>
  <c r="FM373" i="68" s="1"/>
  <c r="CR369" i="68"/>
  <c r="CR370" i="68"/>
  <c r="CR371" i="68"/>
  <c r="DY386" i="68"/>
  <c r="DY384" i="68"/>
  <c r="DY385" i="68"/>
  <c r="DY382" i="68"/>
  <c r="DY380" i="68"/>
  <c r="DY399" i="68" s="1"/>
  <c r="DY383" i="68"/>
  <c r="DY381" i="68"/>
  <c r="DY379" i="68"/>
  <c r="DY398" i="68" s="1"/>
  <c r="FA386" i="68"/>
  <c r="FA382" i="68"/>
  <c r="FA401" i="68" s="1"/>
  <c r="FA383" i="68"/>
  <c r="FA402" i="68" s="1"/>
  <c r="FA385" i="68"/>
  <c r="FA384" i="68"/>
  <c r="FA381" i="68"/>
  <c r="FA400" i="68" s="1"/>
  <c r="FA379" i="68"/>
  <c r="FA398" i="68" s="1"/>
  <c r="FA380" i="68"/>
  <c r="FA399" i="68" s="1"/>
  <c r="DH371" i="68"/>
  <c r="DH373" i="68"/>
  <c r="DH374" i="68"/>
  <c r="DH370" i="68"/>
  <c r="DH372" i="68"/>
  <c r="DH369" i="68"/>
  <c r="EE386" i="68"/>
  <c r="EE380" i="68"/>
  <c r="EE399" i="68" s="1"/>
  <c r="EE381" i="68"/>
  <c r="EE400" i="68" s="1"/>
  <c r="EE382" i="68"/>
  <c r="EE384" i="68"/>
  <c r="EE385" i="68"/>
  <c r="EE379" i="68"/>
  <c r="EE398" i="68" s="1"/>
  <c r="EE383" i="68"/>
  <c r="DM373" i="68"/>
  <c r="DM374" i="68"/>
  <c r="DM371" i="68"/>
  <c r="DM370" i="68"/>
  <c r="DM372" i="68"/>
  <c r="DM369" i="68"/>
  <c r="FD384" i="68"/>
  <c r="FD385" i="68"/>
  <c r="FD379" i="68"/>
  <c r="FD398" i="68" s="1"/>
  <c r="FD380" i="68"/>
  <c r="FD399" i="68" s="1"/>
  <c r="FD381" i="68"/>
  <c r="FD400" i="68" s="1"/>
  <c r="FD382" i="68"/>
  <c r="FD401" i="68" s="1"/>
  <c r="FD383" i="68"/>
  <c r="FD402" i="68" s="1"/>
  <c r="FD386" i="68"/>
  <c r="BZ371" i="68"/>
  <c r="BZ372" i="68"/>
  <c r="EU373" i="68" s="1"/>
  <c r="EU404" i="68" s="1"/>
  <c r="BZ374" i="68"/>
  <c r="BZ373" i="68"/>
  <c r="BZ370" i="68"/>
  <c r="EU371" i="68" s="1"/>
  <c r="EU402" i="68" s="1"/>
  <c r="BZ369" i="68"/>
  <c r="EV374" i="68"/>
  <c r="CM372" i="68"/>
  <c r="FH373" i="68" s="1"/>
  <c r="CM373" i="68"/>
  <c r="CM374" i="68"/>
  <c r="CM369" i="68"/>
  <c r="CM371" i="68"/>
  <c r="CM370" i="68"/>
  <c r="EF374" i="68"/>
  <c r="EF405" i="68" s="1"/>
  <c r="FO384" i="68"/>
  <c r="FO403" i="68" s="1"/>
  <c r="FO379" i="68"/>
  <c r="FO398" i="68" s="1"/>
  <c r="FO380" i="68"/>
  <c r="FO399" i="68" s="1"/>
  <c r="FO381" i="68"/>
  <c r="FO400" i="68" s="1"/>
  <c r="FO386" i="68"/>
  <c r="FO382" i="68"/>
  <c r="FO401" i="68" s="1"/>
  <c r="FO385" i="68"/>
  <c r="FO383" i="68"/>
  <c r="FO402" i="68" s="1"/>
  <c r="FL385" i="68"/>
  <c r="FL384" i="68"/>
  <c r="FL403" i="68" s="1"/>
  <c r="FL386" i="68"/>
  <c r="FL383" i="68"/>
  <c r="FL402" i="68" s="1"/>
  <c r="FL382" i="68"/>
  <c r="FL401" i="68" s="1"/>
  <c r="FL380" i="68"/>
  <c r="FL399" i="68" s="1"/>
  <c r="FL379" i="68"/>
  <c r="FL398" i="68" s="1"/>
  <c r="FL381" i="68"/>
  <c r="FL400" i="68" s="1"/>
  <c r="BC374" i="68"/>
  <c r="FJ385" i="68"/>
  <c r="FJ384" i="68"/>
  <c r="FJ403" i="68" s="1"/>
  <c r="FJ386" i="68"/>
  <c r="FJ383" i="68"/>
  <c r="FJ402" i="68" s="1"/>
  <c r="FJ380" i="68"/>
  <c r="FJ399" i="68" s="1"/>
  <c r="FJ382" i="68"/>
  <c r="FJ401" i="68" s="1"/>
  <c r="FJ381" i="68"/>
  <c r="FJ400" i="68" s="1"/>
  <c r="FJ379" i="68"/>
  <c r="FJ398" i="68" s="1"/>
  <c r="BP372" i="68"/>
  <c r="BP373" i="68"/>
  <c r="EK374" i="68" s="1"/>
  <c r="EK405" i="68" s="1"/>
  <c r="BP374" i="68"/>
  <c r="BP371" i="68"/>
  <c r="BP369" i="68"/>
  <c r="BP370" i="68"/>
  <c r="EK371" i="68" s="1"/>
  <c r="EK402" i="68" s="1"/>
  <c r="BP367" i="68"/>
  <c r="FM385" i="68"/>
  <c r="FM384" i="68"/>
  <c r="FM403" i="68" s="1"/>
  <c r="FM386" i="68"/>
  <c r="FM382" i="68"/>
  <c r="FM401" i="68" s="1"/>
  <c r="FM383" i="68"/>
  <c r="FM402" i="68" s="1"/>
  <c r="FM381" i="68"/>
  <c r="FM400" i="68" s="1"/>
  <c r="FM379" i="68"/>
  <c r="FM398" i="68" s="1"/>
  <c r="FM380" i="68"/>
  <c r="FM399" i="68" s="1"/>
  <c r="GS374" i="68"/>
  <c r="GS368" i="68"/>
  <c r="GS367" i="68"/>
  <c r="CN372" i="68"/>
  <c r="CN373" i="68"/>
  <c r="CN374" i="68"/>
  <c r="CN369" i="68"/>
  <c r="CN371" i="68"/>
  <c r="CN370" i="68"/>
  <c r="FS384" i="68"/>
  <c r="FS403" i="68" s="1"/>
  <c r="FS385" i="68"/>
  <c r="FS404" i="68" s="1"/>
  <c r="FS386" i="68"/>
  <c r="FS382" i="68"/>
  <c r="FS401" i="68" s="1"/>
  <c r="FS383" i="68"/>
  <c r="FS402" i="68" s="1"/>
  <c r="FS379" i="68"/>
  <c r="FS398" i="68" s="1"/>
  <c r="FS381" i="68"/>
  <c r="FS400" i="68" s="1"/>
  <c r="FS380" i="68"/>
  <c r="FS399" i="68" s="1"/>
  <c r="BY371" i="68"/>
  <c r="ET372" i="68" s="1"/>
  <c r="BY373" i="68"/>
  <c r="BY374" i="68"/>
  <c r="BY372" i="68"/>
  <c r="BY370" i="68"/>
  <c r="BY369" i="68"/>
  <c r="HL381" i="68"/>
  <c r="GL381" i="68"/>
  <c r="CA372" i="68"/>
  <c r="EV373" i="68" s="1"/>
  <c r="EV404" i="68" s="1"/>
  <c r="EV385" i="68"/>
  <c r="EV386" i="68"/>
  <c r="EV383" i="68"/>
  <c r="EV384" i="68"/>
  <c r="EV381" i="68"/>
  <c r="EV400" i="68" s="1"/>
  <c r="EV382" i="68"/>
  <c r="EV401" i="68" s="1"/>
  <c r="EV379" i="68"/>
  <c r="EV398" i="68" s="1"/>
  <c r="EV380" i="68"/>
  <c r="EV399" i="68" s="1"/>
  <c r="BK372" i="68"/>
  <c r="EF373" i="68" s="1"/>
  <c r="DK369" i="68"/>
  <c r="GP367" i="68"/>
  <c r="GZ367" i="68" s="1"/>
  <c r="GP368" i="68"/>
  <c r="FV386" i="68"/>
  <c r="FV385" i="68"/>
  <c r="FV404" i="68" s="1"/>
  <c r="FV384" i="68"/>
  <c r="FV403" i="68" s="1"/>
  <c r="FV383" i="68"/>
  <c r="FV402" i="68" s="1"/>
  <c r="FV379" i="68"/>
  <c r="FV398" i="68" s="1"/>
  <c r="FV380" i="68"/>
  <c r="FV399" i="68" s="1"/>
  <c r="FV381" i="68"/>
  <c r="FV400" i="68" s="1"/>
  <c r="FV382" i="68"/>
  <c r="FV401" i="68" s="1"/>
  <c r="DN373" i="68"/>
  <c r="DN374" i="68"/>
  <c r="DN371" i="68"/>
  <c r="DN369" i="68"/>
  <c r="DN370" i="68"/>
  <c r="DN372" i="68"/>
  <c r="BC373" i="68"/>
  <c r="DX374" i="68" s="1"/>
  <c r="DA373" i="68"/>
  <c r="DA374" i="68"/>
  <c r="DA371" i="68"/>
  <c r="DA370" i="68"/>
  <c r="DA369" i="68"/>
  <c r="DA372" i="68"/>
  <c r="CH374" i="68"/>
  <c r="CH369" i="68"/>
  <c r="CH371" i="68"/>
  <c r="FC372" i="68" s="1"/>
  <c r="CH370" i="68"/>
  <c r="CH373" i="68"/>
  <c r="FC374" i="68" s="1"/>
  <c r="CH372" i="68"/>
  <c r="FC373" i="68" s="1"/>
  <c r="BL373" i="68"/>
  <c r="EG374" i="68" s="1"/>
  <c r="BL374" i="68"/>
  <c r="BL370" i="68"/>
  <c r="BL372" i="68"/>
  <c r="EG373" i="68" s="1"/>
  <c r="EG404" i="68" s="1"/>
  <c r="BL371" i="68"/>
  <c r="EG372" i="68" s="1"/>
  <c r="EG403" i="68" s="1"/>
  <c r="BL369" i="68"/>
  <c r="BL367" i="68"/>
  <c r="EQ385" i="68"/>
  <c r="EQ380" i="68"/>
  <c r="EQ399" i="68" s="1"/>
  <c r="EQ381" i="68"/>
  <c r="EQ400" i="68" s="1"/>
  <c r="EQ382" i="68"/>
  <c r="EQ401" i="68" s="1"/>
  <c r="EQ386" i="68"/>
  <c r="EQ384" i="68"/>
  <c r="EQ383" i="68"/>
  <c r="EQ379" i="68"/>
  <c r="EQ398" i="68" s="1"/>
  <c r="BO372" i="68"/>
  <c r="EJ373" i="68" s="1"/>
  <c r="BO373" i="68"/>
  <c r="BO374" i="68"/>
  <c r="BO371" i="68"/>
  <c r="BO370" i="68"/>
  <c r="EJ371" i="68" s="1"/>
  <c r="BO367" i="68"/>
  <c r="BO369" i="68"/>
  <c r="DI371" i="68"/>
  <c r="DI373" i="68"/>
  <c r="DI372" i="68"/>
  <c r="DI374" i="68"/>
  <c r="DI370" i="68"/>
  <c r="DI369" i="68"/>
  <c r="DG370" i="68"/>
  <c r="DG372" i="68"/>
  <c r="DG374" i="68"/>
  <c r="DG373" i="68"/>
  <c r="DG371" i="68"/>
  <c r="DG369" i="68"/>
  <c r="BK370" i="68"/>
  <c r="EF371" i="68" s="1"/>
  <c r="FE384" i="68"/>
  <c r="FE385" i="68"/>
  <c r="FE386" i="68"/>
  <c r="FE380" i="68"/>
  <c r="FE399" i="68" s="1"/>
  <c r="FE381" i="68"/>
  <c r="FE400" i="68" s="1"/>
  <c r="FE382" i="68"/>
  <c r="FE401" i="68" s="1"/>
  <c r="FE383" i="68"/>
  <c r="FE402" i="68" s="1"/>
  <c r="FE379" i="68"/>
  <c r="FE398" i="68" s="1"/>
  <c r="DK371" i="68"/>
  <c r="DX385" i="68"/>
  <c r="DX386" i="68"/>
  <c r="DX383" i="68"/>
  <c r="DX384" i="68"/>
  <c r="DX381" i="68"/>
  <c r="DX382" i="68"/>
  <c r="DX380" i="68"/>
  <c r="DX399" i="68" s="1"/>
  <c r="DX379" i="68"/>
  <c r="DX398" i="68" s="1"/>
  <c r="BR373" i="68"/>
  <c r="BR374" i="68"/>
  <c r="BR371" i="68"/>
  <c r="BR369" i="68"/>
  <c r="EM370" i="68" s="1"/>
  <c r="BR370" i="68"/>
  <c r="BR372" i="68"/>
  <c r="EM373" i="68" s="1"/>
  <c r="EM404" i="68" s="1"/>
  <c r="BR367" i="68"/>
  <c r="BC372" i="68"/>
  <c r="DX373" i="68" s="1"/>
  <c r="CO373" i="68"/>
  <c r="FJ374" i="68" s="1"/>
  <c r="FJ405" i="68" s="1"/>
  <c r="CO374" i="68"/>
  <c r="CO372" i="68"/>
  <c r="CO370" i="68"/>
  <c r="CO369" i="68"/>
  <c r="CO371" i="68"/>
  <c r="EZ384" i="68"/>
  <c r="EZ386" i="68"/>
  <c r="EZ385" i="68"/>
  <c r="EZ382" i="68"/>
  <c r="EZ401" i="68" s="1"/>
  <c r="EZ381" i="68"/>
  <c r="EZ400" i="68" s="1"/>
  <c r="EZ379" i="68"/>
  <c r="EZ398" i="68" s="1"/>
  <c r="EZ383" i="68"/>
  <c r="EZ402" i="68" s="1"/>
  <c r="EZ380" i="68"/>
  <c r="EZ399" i="68" s="1"/>
  <c r="FC379" i="68"/>
  <c r="FC398" i="68" s="1"/>
  <c r="FC380" i="68"/>
  <c r="FC399" i="68" s="1"/>
  <c r="FC381" i="68"/>
  <c r="FC400" i="68" s="1"/>
  <c r="FC382" i="68"/>
  <c r="FC401" i="68" s="1"/>
  <c r="FC385" i="68"/>
  <c r="FC384" i="68"/>
  <c r="FC383" i="68"/>
  <c r="FC402" i="68" s="1"/>
  <c r="FC386" i="68"/>
  <c r="GE384" i="68"/>
  <c r="GE403" i="68" s="1"/>
  <c r="GE385" i="68"/>
  <c r="GE404" i="68" s="1"/>
  <c r="GE386" i="68"/>
  <c r="GE405" i="68" s="1"/>
  <c r="GE382" i="68"/>
  <c r="GE401" i="68" s="1"/>
  <c r="GE383" i="68"/>
  <c r="GE402" i="68" s="1"/>
  <c r="GE380" i="68"/>
  <c r="GE399" i="68" s="1"/>
  <c r="GE379" i="68"/>
  <c r="GE398" i="68" s="1"/>
  <c r="GE381" i="68"/>
  <c r="GE400" i="68" s="1"/>
  <c r="CD373" i="68"/>
  <c r="CD374" i="68"/>
  <c r="CD372" i="68"/>
  <c r="CD369" i="68"/>
  <c r="CD371" i="68"/>
  <c r="EY372" i="68" s="1"/>
  <c r="CD370" i="68"/>
  <c r="GV367" i="68"/>
  <c r="GV368" i="68"/>
  <c r="CW371" i="68"/>
  <c r="CW373" i="68"/>
  <c r="FR374" i="68" s="1"/>
  <c r="FR405" i="68" s="1"/>
  <c r="CW374" i="68"/>
  <c r="CW370" i="68"/>
  <c r="CW369" i="68"/>
  <c r="CW372" i="68"/>
  <c r="CV371" i="68"/>
  <c r="CV373" i="68"/>
  <c r="FQ374" i="68" s="1"/>
  <c r="CV374" i="68"/>
  <c r="CV370" i="68"/>
  <c r="CV372" i="68"/>
  <c r="FQ373" i="68" s="1"/>
  <c r="FQ404" i="68" s="1"/>
  <c r="CV369" i="68"/>
  <c r="GT367" i="68"/>
  <c r="CU370" i="68"/>
  <c r="CU371" i="68"/>
  <c r="CU373" i="68"/>
  <c r="FP374" i="68" s="1"/>
  <c r="FP405" i="68" s="1"/>
  <c r="CU372" i="68"/>
  <c r="FP373" i="68" s="1"/>
  <c r="FP404" i="68" s="1"/>
  <c r="CU369" i="68"/>
  <c r="CU374" i="68"/>
  <c r="AY370" i="68"/>
  <c r="DT371" i="68" s="1"/>
  <c r="AY371" i="68"/>
  <c r="AY373" i="68"/>
  <c r="DT374" i="68" s="1"/>
  <c r="AY372" i="68"/>
  <c r="AY369" i="68"/>
  <c r="DT370" i="68" s="1"/>
  <c r="GQ370" i="68" s="1"/>
  <c r="AY374" i="68"/>
  <c r="BC367" i="68"/>
  <c r="EX384" i="68"/>
  <c r="EX386" i="68"/>
  <c r="EX383" i="68"/>
  <c r="EX402" i="68" s="1"/>
  <c r="EX382" i="68"/>
  <c r="EX401" i="68" s="1"/>
  <c r="EX385" i="68"/>
  <c r="EX381" i="68"/>
  <c r="EX400" i="68" s="1"/>
  <c r="EX379" i="68"/>
  <c r="EX398" i="68" s="1"/>
  <c r="EX380" i="68"/>
  <c r="EX399" i="68" s="1"/>
  <c r="DE369" i="68"/>
  <c r="DE370" i="68"/>
  <c r="DE372" i="68"/>
  <c r="DE374" i="68"/>
  <c r="DE373" i="68"/>
  <c r="DE371" i="68"/>
  <c r="EH385" i="68"/>
  <c r="EH386" i="68"/>
  <c r="EH381" i="68"/>
  <c r="EH400" i="68" s="1"/>
  <c r="EH382" i="68"/>
  <c r="EH383" i="68"/>
  <c r="EH384" i="68"/>
  <c r="EH380" i="68"/>
  <c r="EH399" i="68" s="1"/>
  <c r="EH379" i="68"/>
  <c r="EH398" i="68" s="1"/>
  <c r="BF373" i="68"/>
  <c r="BF374" i="68"/>
  <c r="BF371" i="68"/>
  <c r="BF369" i="68"/>
  <c r="EA370" i="68" s="1"/>
  <c r="EA401" i="68" s="1"/>
  <c r="BF370" i="68"/>
  <c r="BF372" i="68"/>
  <c r="EA373" i="68" s="1"/>
  <c r="EA404" i="68" s="1"/>
  <c r="BF367" i="68"/>
  <c r="CC373" i="68"/>
  <c r="CC374" i="68"/>
  <c r="CC372" i="68"/>
  <c r="CC371" i="68"/>
  <c r="EX372" i="68" s="1"/>
  <c r="EX403" i="68" s="1"/>
  <c r="CC370" i="68"/>
  <c r="CC369" i="68"/>
  <c r="GT368" i="68"/>
  <c r="BX371" i="68"/>
  <c r="BX373" i="68"/>
  <c r="ES374" i="68" s="1"/>
  <c r="ES405" i="68" s="1"/>
  <c r="BX374" i="68"/>
  <c r="BX370" i="68"/>
  <c r="BX372" i="68"/>
  <c r="BX369" i="68"/>
  <c r="CX371" i="68"/>
  <c r="CX372" i="68"/>
  <c r="CX373" i="68"/>
  <c r="CX374" i="68"/>
  <c r="CX370" i="68"/>
  <c r="CX369" i="68"/>
  <c r="EY384" i="68"/>
  <c r="EY386" i="68"/>
  <c r="EY385" i="68"/>
  <c r="EY382" i="68"/>
  <c r="EY401" i="68" s="1"/>
  <c r="EY381" i="68"/>
  <c r="EY400" i="68" s="1"/>
  <c r="EY380" i="68"/>
  <c r="EY399" i="68" s="1"/>
  <c r="EY383" i="68"/>
  <c r="EY402" i="68" s="1"/>
  <c r="EY379" i="68"/>
  <c r="EY398" i="68" s="1"/>
  <c r="CK371" i="68"/>
  <c r="FF372" i="68" s="1"/>
  <c r="FF403" i="68" s="1"/>
  <c r="CK373" i="68"/>
  <c r="FF374" i="68" s="1"/>
  <c r="FF405" i="68" s="1"/>
  <c r="CK372" i="68"/>
  <c r="CK374" i="68"/>
  <c r="CK370" i="68"/>
  <c r="CK369" i="68"/>
  <c r="CJ371" i="68"/>
  <c r="FE372" i="68" s="1"/>
  <c r="FE403" i="68" s="1"/>
  <c r="CJ373" i="68"/>
  <c r="FE374" i="68" s="1"/>
  <c r="FE405" i="68" s="1"/>
  <c r="CJ374" i="68"/>
  <c r="CJ370" i="68"/>
  <c r="CJ372" i="68"/>
  <c r="FE373" i="68" s="1"/>
  <c r="CJ369" i="68"/>
  <c r="EM385" i="68"/>
  <c r="EM386" i="68"/>
  <c r="EM384" i="68"/>
  <c r="EM381" i="68"/>
  <c r="EM400" i="68" s="1"/>
  <c r="EM383" i="68"/>
  <c r="EM380" i="68"/>
  <c r="EM399" i="68" s="1"/>
  <c r="EM379" i="68"/>
  <c r="EM398" i="68" s="1"/>
  <c r="EM382" i="68"/>
  <c r="BW369" i="68"/>
  <c r="GJ385" i="68"/>
  <c r="GJ404" i="68" s="1"/>
  <c r="GJ384" i="68"/>
  <c r="GJ403" i="68" s="1"/>
  <c r="GJ386" i="68"/>
  <c r="GJ405" i="68" s="1"/>
  <c r="GJ383" i="68"/>
  <c r="GJ402" i="68" s="1"/>
  <c r="GJ379" i="68"/>
  <c r="GJ398" i="68" s="1"/>
  <c r="GJ380" i="68"/>
  <c r="GJ399" i="68" s="1"/>
  <c r="GJ382" i="68"/>
  <c r="GJ401" i="68" s="1"/>
  <c r="GJ381" i="68"/>
  <c r="GJ400" i="68" s="1"/>
  <c r="CG374" i="68"/>
  <c r="CG369" i="68"/>
  <c r="CG371" i="68"/>
  <c r="FB372" i="68" s="1"/>
  <c r="CG370" i="68"/>
  <c r="CG373" i="68"/>
  <c r="FB374" i="68" s="1"/>
  <c r="FB405" i="68" s="1"/>
  <c r="CG372" i="68"/>
  <c r="DK374" i="68"/>
  <c r="BQ373" i="68"/>
  <c r="EL374" i="68" s="1"/>
  <c r="BQ374" i="68"/>
  <c r="BQ371" i="68"/>
  <c r="BQ370" i="68"/>
  <c r="EL371" i="68" s="1"/>
  <c r="BQ372" i="68"/>
  <c r="EL373" i="68" s="1"/>
  <c r="EL404" i="68" s="1"/>
  <c r="BQ367" i="68"/>
  <c r="BQ369" i="68"/>
  <c r="EP385" i="68"/>
  <c r="EP383" i="68"/>
  <c r="EP386" i="68"/>
  <c r="EP384" i="68"/>
  <c r="EP380" i="68"/>
  <c r="EP399" i="68" s="1"/>
  <c r="EP379" i="68"/>
  <c r="EP398" i="68" s="1"/>
  <c r="EP382" i="68"/>
  <c r="EP401" i="68" s="1"/>
  <c r="EP381" i="68"/>
  <c r="EP400" i="68" s="1"/>
  <c r="BD372" i="68"/>
  <c r="BD373" i="68"/>
  <c r="DY374" i="68" s="1"/>
  <c r="DY405" i="68" s="1"/>
  <c r="BD374" i="68"/>
  <c r="BD371" i="68"/>
  <c r="BD369" i="68"/>
  <c r="DY370" i="68" s="1"/>
  <c r="DY401" i="68" s="1"/>
  <c r="BD370" i="68"/>
  <c r="BD367" i="68"/>
  <c r="ES384" i="68"/>
  <c r="ES385" i="68"/>
  <c r="ES386" i="68"/>
  <c r="ES380" i="68"/>
  <c r="ES399" i="68" s="1"/>
  <c r="ES381" i="68"/>
  <c r="ES400" i="68" s="1"/>
  <c r="ES382" i="68"/>
  <c r="ES401" i="68" s="1"/>
  <c r="ES383" i="68"/>
  <c r="ES379" i="68"/>
  <c r="ES398" i="68" s="1"/>
  <c r="CZ372" i="68"/>
  <c r="CZ373" i="68"/>
  <c r="FU374" i="68" s="1"/>
  <c r="FU405" i="68" s="1"/>
  <c r="CZ374" i="68"/>
  <c r="CZ371" i="68"/>
  <c r="CZ369" i="68"/>
  <c r="CZ370" i="68"/>
  <c r="BB371" i="68"/>
  <c r="BB372" i="68"/>
  <c r="DW373" i="68" s="1"/>
  <c r="DW404" i="68" s="1"/>
  <c r="BB374" i="68"/>
  <c r="BB373" i="68"/>
  <c r="DW374" i="68" s="1"/>
  <c r="DW405" i="68" s="1"/>
  <c r="BB370" i="68"/>
  <c r="BB369" i="68"/>
  <c r="BB367" i="68"/>
  <c r="BT374" i="68"/>
  <c r="BT371" i="68"/>
  <c r="EO372" i="68" s="1"/>
  <c r="EO403" i="68" s="1"/>
  <c r="BT373" i="68"/>
  <c r="EO374" i="68" s="1"/>
  <c r="EO405" i="68" s="1"/>
  <c r="BT369" i="68"/>
  <c r="BT370" i="68"/>
  <c r="EO371" i="68" s="1"/>
  <c r="EO402" i="68" s="1"/>
  <c r="BT372" i="68"/>
  <c r="DC374" i="68"/>
  <c r="DC369" i="68"/>
  <c r="DC370" i="68"/>
  <c r="DC372" i="68"/>
  <c r="DC373" i="68"/>
  <c r="FX374" i="68" s="1"/>
  <c r="DC371" i="68"/>
  <c r="ET385" i="68"/>
  <c r="ET386" i="68"/>
  <c r="ET381" i="68"/>
  <c r="ET400" i="68" s="1"/>
  <c r="ET382" i="68"/>
  <c r="ET401" i="68" s="1"/>
  <c r="ET383" i="68"/>
  <c r="ET384" i="68"/>
  <c r="ET379" i="68"/>
  <c r="ET398" i="68" s="1"/>
  <c r="ET380" i="68"/>
  <c r="ET399" i="68" s="1"/>
  <c r="GL385" i="68"/>
  <c r="DS401" i="68"/>
  <c r="GO370" i="68"/>
  <c r="GZ370" i="68" s="1"/>
  <c r="GL370" i="68"/>
  <c r="CY371" i="68"/>
  <c r="BM371" i="68"/>
  <c r="EH372" i="68" s="1"/>
  <c r="EH403" i="68" s="1"/>
  <c r="BM373" i="68"/>
  <c r="BM372" i="68"/>
  <c r="EH373" i="68" s="1"/>
  <c r="EH404" i="68" s="1"/>
  <c r="BM374" i="68"/>
  <c r="BM370" i="68"/>
  <c r="BM369" i="68"/>
  <c r="BM367" i="68"/>
  <c r="FG384" i="68"/>
  <c r="FG385" i="68"/>
  <c r="FG386" i="68"/>
  <c r="FG382" i="68"/>
  <c r="FG401" i="68" s="1"/>
  <c r="FG383" i="68"/>
  <c r="FG402" i="68" s="1"/>
  <c r="FG381" i="68"/>
  <c r="FG400" i="68" s="1"/>
  <c r="FG379" i="68"/>
  <c r="FG398" i="68" s="1"/>
  <c r="FG380" i="68"/>
  <c r="FG399" i="68" s="1"/>
  <c r="BW373" i="68"/>
  <c r="DF374" i="68"/>
  <c r="DF369" i="68"/>
  <c r="DF370" i="68"/>
  <c r="DF372" i="68"/>
  <c r="DF373" i="68"/>
  <c r="GA374" i="68" s="1"/>
  <c r="GA405" i="68" s="1"/>
  <c r="DF371" i="68"/>
  <c r="DT379" i="68"/>
  <c r="GX379" i="68" s="1"/>
  <c r="DT380" i="68"/>
  <c r="GX380" i="68" s="1"/>
  <c r="DT381" i="68"/>
  <c r="GT381" i="68" s="1"/>
  <c r="DT382" i="68"/>
  <c r="GT382" i="68" s="1"/>
  <c r="DT383" i="68"/>
  <c r="GT383" i="68" s="1"/>
  <c r="DT385" i="68"/>
  <c r="GS385" i="68" s="1"/>
  <c r="DT384" i="68"/>
  <c r="GR384" i="68" s="1"/>
  <c r="DT386" i="68"/>
  <c r="GT386" i="68" s="1"/>
  <c r="BU373" i="68"/>
  <c r="BU369" i="68"/>
  <c r="BU370" i="68"/>
  <c r="EP371" i="68" s="1"/>
  <c r="EP402" i="68" s="1"/>
  <c r="BU374" i="68"/>
  <c r="BU372" i="68"/>
  <c r="BU371" i="68"/>
  <c r="EP372" i="68" s="1"/>
  <c r="EP403" i="68" s="1"/>
  <c r="DP374" i="68"/>
  <c r="DP371" i="68"/>
  <c r="DP369" i="68"/>
  <c r="DP373" i="68"/>
  <c r="DP370" i="68"/>
  <c r="DP372" i="68"/>
  <c r="DK373" i="68"/>
  <c r="CA370" i="68"/>
  <c r="EV371" i="68" s="1"/>
  <c r="EV402" i="68" s="1"/>
  <c r="GX381" i="68"/>
  <c r="GD384" i="68"/>
  <c r="GD403" i="68" s="1"/>
  <c r="GD385" i="68"/>
  <c r="GD404" i="68" s="1"/>
  <c r="GD386" i="68"/>
  <c r="GD405" i="68" s="1"/>
  <c r="GD381" i="68"/>
  <c r="GD400" i="68" s="1"/>
  <c r="GD382" i="68"/>
  <c r="GD401" i="68" s="1"/>
  <c r="GD383" i="68"/>
  <c r="GD402" i="68" s="1"/>
  <c r="GD380" i="68"/>
  <c r="GD399" i="68" s="1"/>
  <c r="GD379" i="68"/>
  <c r="GD398" i="68" s="1"/>
  <c r="DL372" i="68"/>
  <c r="DL373" i="68"/>
  <c r="DL374" i="68"/>
  <c r="DL371" i="68"/>
  <c r="DL369" i="68"/>
  <c r="DL370" i="68"/>
  <c r="GU386" i="68"/>
  <c r="GU385" i="68"/>
  <c r="GU382" i="68"/>
  <c r="GU381" i="68"/>
  <c r="GU374" i="68"/>
  <c r="GU383" i="68"/>
  <c r="GU367" i="68"/>
  <c r="GU371" i="68"/>
  <c r="GU368" i="68"/>
  <c r="DJ371" i="68"/>
  <c r="DJ372" i="68"/>
  <c r="DJ373" i="68"/>
  <c r="DJ374" i="68"/>
  <c r="DJ370" i="68"/>
  <c r="DJ369" i="68"/>
  <c r="FI386" i="68"/>
  <c r="FI385" i="68"/>
  <c r="FI384" i="68"/>
  <c r="FI403" i="68" s="1"/>
  <c r="FI382" i="68"/>
  <c r="FI401" i="68" s="1"/>
  <c r="FI381" i="68"/>
  <c r="FI400" i="68" s="1"/>
  <c r="FI379" i="68"/>
  <c r="FI398" i="68" s="1"/>
  <c r="FI380" i="68"/>
  <c r="FI399" i="68" s="1"/>
  <c r="FI383" i="68"/>
  <c r="FI402" i="68" s="1"/>
  <c r="GH385" i="68"/>
  <c r="GH404" i="68" s="1"/>
  <c r="GH384" i="68"/>
  <c r="GH403" i="68" s="1"/>
  <c r="GH386" i="68"/>
  <c r="GH405" i="68" s="1"/>
  <c r="GH383" i="68"/>
  <c r="GH402" i="68" s="1"/>
  <c r="GH382" i="68"/>
  <c r="GH401" i="68" s="1"/>
  <c r="GH379" i="68"/>
  <c r="GH398" i="68" s="1"/>
  <c r="GH380" i="68"/>
  <c r="GH399" i="68" s="1"/>
  <c r="GH381" i="68"/>
  <c r="GH400" i="68" s="1"/>
  <c r="GL405" i="68"/>
  <c r="GO405" i="68"/>
  <c r="GZ405" i="68" s="1"/>
  <c r="BA371" i="68"/>
  <c r="BA373" i="68"/>
  <c r="BA374" i="68"/>
  <c r="BA370" i="68"/>
  <c r="DV371" i="68" s="1"/>
  <c r="DV402" i="68" s="1"/>
  <c r="BA372" i="68"/>
  <c r="DV373" i="68" s="1"/>
  <c r="DV404" i="68" s="1"/>
  <c r="BA369" i="68"/>
  <c r="DV370" i="68" s="1"/>
  <c r="DV401" i="68" s="1"/>
  <c r="BA367" i="68"/>
  <c r="BC369" i="68"/>
  <c r="DX370" i="68" s="1"/>
  <c r="DX401" i="68" s="1"/>
  <c r="EW386" i="68"/>
  <c r="EW385" i="68"/>
  <c r="EW384" i="68"/>
  <c r="EW382" i="68"/>
  <c r="EW401" i="68" s="1"/>
  <c r="EW383" i="68"/>
  <c r="EW380" i="68"/>
  <c r="EW399" i="68" s="1"/>
  <c r="EW381" i="68"/>
  <c r="EW400" i="68" s="1"/>
  <c r="EW379" i="68"/>
  <c r="EW398" i="68" s="1"/>
  <c r="BW372" i="68"/>
  <c r="ER373" i="68" s="1"/>
  <c r="ER404" i="68" s="1"/>
  <c r="EL385" i="68"/>
  <c r="EL383" i="68"/>
  <c r="EL381" i="68"/>
  <c r="EL400" i="68" s="1"/>
  <c r="EL384" i="68"/>
  <c r="EL380" i="68"/>
  <c r="EL399" i="68" s="1"/>
  <c r="EL382" i="68"/>
  <c r="EL386" i="68"/>
  <c r="EL379" i="68"/>
  <c r="EL398" i="68" s="1"/>
  <c r="CT374" i="68"/>
  <c r="CT373" i="68"/>
  <c r="CT372" i="68"/>
  <c r="CT369" i="68"/>
  <c r="CT370" i="68"/>
  <c r="CT371" i="68"/>
  <c r="FH385" i="68"/>
  <c r="FH386" i="68"/>
  <c r="FH383" i="68"/>
  <c r="FH402" i="68" s="1"/>
  <c r="FH384" i="68"/>
  <c r="FH403" i="68" s="1"/>
  <c r="FH381" i="68"/>
  <c r="FH400" i="68" s="1"/>
  <c r="FH379" i="68"/>
  <c r="FH398" i="68" s="1"/>
  <c r="FH380" i="68"/>
  <c r="FH399" i="68" s="1"/>
  <c r="FH382" i="68"/>
  <c r="FH401" i="68" s="1"/>
  <c r="BI369" i="68"/>
  <c r="ED370" i="68" s="1"/>
  <c r="ED401" i="68" s="1"/>
  <c r="BI370" i="68"/>
  <c r="ED371" i="68" s="1"/>
  <c r="ED402" i="68" s="1"/>
  <c r="BI372" i="68"/>
  <c r="ED373" i="68" s="1"/>
  <c r="ED404" i="68" s="1"/>
  <c r="BI374" i="68"/>
  <c r="BI373" i="68"/>
  <c r="BI371" i="68"/>
  <c r="BI367" i="68"/>
  <c r="DD374" i="68"/>
  <c r="DD369" i="68"/>
  <c r="DD370" i="68"/>
  <c r="DD372" i="68"/>
  <c r="DD371" i="68"/>
  <c r="DD373" i="68"/>
  <c r="FY374" i="68" s="1"/>
  <c r="FY405" i="68" s="1"/>
  <c r="DK372" i="68"/>
  <c r="DO374" i="68"/>
  <c r="DO371" i="68"/>
  <c r="DO369" i="68"/>
  <c r="DO373" i="68"/>
  <c r="DO370" i="68"/>
  <c r="DO372" i="68"/>
  <c r="FB386" i="68"/>
  <c r="FB379" i="68"/>
  <c r="FB398" i="68" s="1"/>
  <c r="FB383" i="68"/>
  <c r="FB402" i="68" s="1"/>
  <c r="FB385" i="68"/>
  <c r="FB384" i="68"/>
  <c r="FB382" i="68"/>
  <c r="FB401" i="68" s="1"/>
  <c r="FB381" i="68"/>
  <c r="FB400" i="68" s="1"/>
  <c r="FB380" i="68"/>
  <c r="FB399" i="68" s="1"/>
  <c r="GX367" i="68"/>
  <c r="EF386" i="68"/>
  <c r="EF379" i="68"/>
  <c r="EF398" i="68" s="1"/>
  <c r="EF380" i="68"/>
  <c r="EF399" i="68" s="1"/>
  <c r="EF381" i="68"/>
  <c r="EF400" i="68" s="1"/>
  <c r="EF382" i="68"/>
  <c r="EF383" i="68"/>
  <c r="EF384" i="68"/>
  <c r="EF385" i="68"/>
  <c r="BN371" i="68"/>
  <c r="BN372" i="68"/>
  <c r="EI373" i="68" s="1"/>
  <c r="EI404" i="68" s="1"/>
  <c r="BN374" i="68"/>
  <c r="BN373" i="68"/>
  <c r="BN370" i="68"/>
  <c r="EI371" i="68" s="1"/>
  <c r="EI402" i="68" s="1"/>
  <c r="BN367" i="68"/>
  <c r="BN369" i="68"/>
  <c r="EI370" i="68" s="1"/>
  <c r="EI401" i="68" s="1"/>
  <c r="CP373" i="68"/>
  <c r="FK374" i="68" s="1"/>
  <c r="CP374" i="68"/>
  <c r="CP372" i="68"/>
  <c r="CP369" i="68"/>
  <c r="CP370" i="68"/>
  <c r="CP371" i="68"/>
  <c r="FK385" i="68"/>
  <c r="FK384" i="68"/>
  <c r="FK403" i="68" s="1"/>
  <c r="FK386" i="68"/>
  <c r="FK381" i="68"/>
  <c r="FK400" i="68" s="1"/>
  <c r="FK379" i="68"/>
  <c r="FK398" i="68" s="1"/>
  <c r="FK380" i="68"/>
  <c r="FK399" i="68" s="1"/>
  <c r="FK383" i="68"/>
  <c r="FK402" i="68" s="1"/>
  <c r="FK382" i="68"/>
  <c r="FK401" i="68" s="1"/>
  <c r="GQ384" i="68"/>
  <c r="GQ385" i="68"/>
  <c r="GQ381" i="68"/>
  <c r="GQ382" i="68"/>
  <c r="GQ383" i="68"/>
  <c r="GQ371" i="68"/>
  <c r="GQ374" i="68"/>
  <c r="GQ367" i="68"/>
  <c r="GQ368" i="68"/>
  <c r="CS373" i="68"/>
  <c r="CS372" i="68"/>
  <c r="FN373" i="68" s="1"/>
  <c r="CS369" i="68"/>
  <c r="CS370" i="68"/>
  <c r="CS371" i="68"/>
  <c r="CS374" i="68"/>
  <c r="EJ385" i="68"/>
  <c r="EJ386" i="68"/>
  <c r="EJ383" i="68"/>
  <c r="EJ384" i="68"/>
  <c r="EJ381" i="68"/>
  <c r="EJ400" i="68" s="1"/>
  <c r="EJ380" i="68"/>
  <c r="EJ399" i="68" s="1"/>
  <c r="EJ382" i="68"/>
  <c r="EJ379" i="68"/>
  <c r="EJ398" i="68" s="1"/>
  <c r="GL386" i="68"/>
  <c r="FT405" i="68"/>
  <c r="GK386" i="68"/>
  <c r="GK405" i="68" s="1"/>
  <c r="GK382" i="68"/>
  <c r="GK401" i="68" s="1"/>
  <c r="GK383" i="68"/>
  <c r="GK402" i="68" s="1"/>
  <c r="GK385" i="68"/>
  <c r="GK404" i="68" s="1"/>
  <c r="GK379" i="68"/>
  <c r="GK398" i="68" s="1"/>
  <c r="GK380" i="68"/>
  <c r="GK399" i="68" s="1"/>
  <c r="GK381" i="68"/>
  <c r="GK400" i="68" s="1"/>
  <c r="GK384" i="68"/>
  <c r="GK403" i="68" s="1"/>
  <c r="BW374" i="68"/>
  <c r="FZ379" i="68"/>
  <c r="FZ398" i="68" s="1"/>
  <c r="FZ385" i="68"/>
  <c r="FZ404" i="68" s="1"/>
  <c r="FZ384" i="68"/>
  <c r="FZ403" i="68" s="1"/>
  <c r="FZ383" i="68"/>
  <c r="FZ402" i="68" s="1"/>
  <c r="FZ386" i="68"/>
  <c r="FZ381" i="68"/>
  <c r="FZ400" i="68" s="1"/>
  <c r="FZ382" i="68"/>
  <c r="FZ401" i="68" s="1"/>
  <c r="FZ380" i="68"/>
  <c r="FZ399" i="68" s="1"/>
  <c r="BH374" i="68"/>
  <c r="BH369" i="68"/>
  <c r="EC370" i="68" s="1"/>
  <c r="EC401" i="68" s="1"/>
  <c r="BH370" i="68"/>
  <c r="BH372" i="68"/>
  <c r="BH373" i="68"/>
  <c r="BH371" i="68"/>
  <c r="EC372" i="68" s="1"/>
  <c r="EC403" i="68" s="1"/>
  <c r="BH367" i="68"/>
  <c r="CQ374" i="68"/>
  <c r="CQ373" i="68"/>
  <c r="CQ372" i="68"/>
  <c r="FL373" i="68" s="1"/>
  <c r="FL404" i="68" s="1"/>
  <c r="CQ369" i="68"/>
  <c r="CQ370" i="68"/>
  <c r="CQ371" i="68"/>
  <c r="GY384" i="68"/>
  <c r="GY385" i="68"/>
  <c r="GY382" i="68"/>
  <c r="GY383" i="68"/>
  <c r="GY386" i="68"/>
  <c r="GY374" i="68"/>
  <c r="GY381" i="68"/>
  <c r="GY371" i="68"/>
  <c r="GY368" i="68"/>
  <c r="GY367" i="68"/>
  <c r="BJ374" i="68"/>
  <c r="BJ369" i="68"/>
  <c r="EE370" i="68" s="1"/>
  <c r="EE401" i="68" s="1"/>
  <c r="BJ370" i="68"/>
  <c r="BJ372" i="68"/>
  <c r="EE373" i="68" s="1"/>
  <c r="BJ373" i="68"/>
  <c r="EE374" i="68" s="1"/>
  <c r="EE405" i="68" s="1"/>
  <c r="BJ371" i="68"/>
  <c r="BJ367" i="68"/>
  <c r="DU385" i="68"/>
  <c r="DU386" i="68"/>
  <c r="DU380" i="68"/>
  <c r="DU399" i="68" s="1"/>
  <c r="DU381" i="68"/>
  <c r="DU382" i="68"/>
  <c r="DU383" i="68"/>
  <c r="DU384" i="68"/>
  <c r="DU379" i="68"/>
  <c r="DU398" i="68" s="1"/>
  <c r="FX386" i="68"/>
  <c r="FX385" i="68"/>
  <c r="FX404" i="68" s="1"/>
  <c r="FX384" i="68"/>
  <c r="FX403" i="68" s="1"/>
  <c r="FX379" i="68"/>
  <c r="FX398" i="68" s="1"/>
  <c r="FX380" i="68"/>
  <c r="FX399" i="68" s="1"/>
  <c r="FX383" i="68"/>
  <c r="FX402" i="68" s="1"/>
  <c r="FX381" i="68"/>
  <c r="FX400" i="68" s="1"/>
  <c r="FX382" i="68"/>
  <c r="FX401" i="68" s="1"/>
  <c r="CY212" i="68"/>
  <c r="GX209" i="68"/>
  <c r="CA215" i="68"/>
  <c r="DA295" i="68"/>
  <c r="FV302" i="68"/>
  <c r="FV321" i="68" s="1"/>
  <c r="BR283" i="68"/>
  <c r="DV302" i="68"/>
  <c r="BX291" i="68"/>
  <c r="AX289" i="68"/>
  <c r="DS289" i="68" s="1"/>
  <c r="CN295" i="68"/>
  <c r="EE306" i="68"/>
  <c r="GL302" i="68"/>
  <c r="HL302" i="68"/>
  <c r="DS323" i="68"/>
  <c r="GO292" i="68"/>
  <c r="GZ292" i="68" s="1"/>
  <c r="GL292" i="68"/>
  <c r="BK294" i="68"/>
  <c r="CK290" i="68"/>
  <c r="FH318" i="68"/>
  <c r="FR318" i="68"/>
  <c r="GB318" i="68"/>
  <c r="DT318" i="68"/>
  <c r="FH299" i="68"/>
  <c r="EX318" i="68"/>
  <c r="GB299" i="68"/>
  <c r="DT299" i="68"/>
  <c r="GP318" i="68"/>
  <c r="H320" i="68"/>
  <c r="EN318" i="68"/>
  <c r="ED318" i="68"/>
  <c r="HB299" i="68"/>
  <c r="EN299" i="68"/>
  <c r="FR299" i="68"/>
  <c r="EX299" i="68"/>
  <c r="ED299" i="68"/>
  <c r="GP287" i="68"/>
  <c r="DT287" i="68"/>
  <c r="CC287" i="68"/>
  <c r="FH287" i="68"/>
  <c r="GP299" i="68"/>
  <c r="ED287" i="68"/>
  <c r="CM287" i="68"/>
  <c r="AK287" i="68"/>
  <c r="DA292" i="68" s="1"/>
  <c r="Y281" i="68"/>
  <c r="FR287" i="68"/>
  <c r="EN287" i="68"/>
  <c r="GY288" i="68" s="1"/>
  <c r="AY287" i="68"/>
  <c r="BI287" i="68"/>
  <c r="CW287" i="68"/>
  <c r="GB287" i="68"/>
  <c r="EX287" i="68"/>
  <c r="DG287" i="68"/>
  <c r="BS287" i="68"/>
  <c r="DS326" i="68"/>
  <c r="GO295" i="68"/>
  <c r="GZ295" i="68" s="1"/>
  <c r="GL295" i="68"/>
  <c r="FJ301" i="68"/>
  <c r="FJ320" i="68" s="1"/>
  <c r="GO322" i="68"/>
  <c r="GZ322" i="68" s="1"/>
  <c r="GL322" i="68"/>
  <c r="ET300" i="68"/>
  <c r="ET319" i="68" s="1"/>
  <c r="ET301" i="68"/>
  <c r="ET320" i="68" s="1"/>
  <c r="ET304" i="68"/>
  <c r="CV294" i="68"/>
  <c r="CV291" i="68"/>
  <c r="BZ290" i="68"/>
  <c r="GI307" i="68"/>
  <c r="GI326" i="68" s="1"/>
  <c r="GI300" i="68"/>
  <c r="GI319" i="68" s="1"/>
  <c r="GI306" i="68"/>
  <c r="GI325" i="68" s="1"/>
  <c r="GI301" i="68"/>
  <c r="GI320" i="68" s="1"/>
  <c r="GI303" i="68"/>
  <c r="GI322" i="68" s="1"/>
  <c r="ER306" i="68"/>
  <c r="ER307" i="68"/>
  <c r="ER301" i="68"/>
  <c r="ER320" i="68" s="1"/>
  <c r="ER300" i="68"/>
  <c r="ER319" i="68" s="1"/>
  <c r="CF292" i="68"/>
  <c r="CF290" i="68"/>
  <c r="CF293" i="68"/>
  <c r="CF291" i="68"/>
  <c r="EQ307" i="68"/>
  <c r="EQ303" i="68"/>
  <c r="EQ322" i="68" s="1"/>
  <c r="EQ305" i="68"/>
  <c r="EQ306" i="68"/>
  <c r="EQ300" i="68"/>
  <c r="EQ319" i="68" s="1"/>
  <c r="EQ301" i="68"/>
  <c r="EQ320" i="68" s="1"/>
  <c r="FA300" i="68"/>
  <c r="FA319" i="68" s="1"/>
  <c r="FA301" i="68"/>
  <c r="FA320" i="68" s="1"/>
  <c r="FA303" i="68"/>
  <c r="FA322" i="68" s="1"/>
  <c r="FA306" i="68"/>
  <c r="FA307" i="68"/>
  <c r="FA305" i="68"/>
  <c r="FT307" i="68"/>
  <c r="FT306" i="68"/>
  <c r="FT325" i="68" s="1"/>
  <c r="FT305" i="68"/>
  <c r="FT324" i="68" s="1"/>
  <c r="FT302" i="68"/>
  <c r="FT321" i="68" s="1"/>
  <c r="FT303" i="68"/>
  <c r="FT322" i="68" s="1"/>
  <c r="FT300" i="68"/>
  <c r="FT319" i="68" s="1"/>
  <c r="FT301" i="68"/>
  <c r="FT320" i="68" s="1"/>
  <c r="HL305" i="68"/>
  <c r="GL305" i="68"/>
  <c r="GD305" i="68"/>
  <c r="GD324" i="68" s="1"/>
  <c r="GD306" i="68"/>
  <c r="GD325" i="68" s="1"/>
  <c r="GD307" i="68"/>
  <c r="GD326" i="68" s="1"/>
  <c r="GD300" i="68"/>
  <c r="GD319" i="68" s="1"/>
  <c r="GD301" i="68"/>
  <c r="GD320" i="68" s="1"/>
  <c r="GD303" i="68"/>
  <c r="GD322" i="68" s="1"/>
  <c r="GD302" i="68"/>
  <c r="GD321" i="68" s="1"/>
  <c r="DY306" i="68"/>
  <c r="DY307" i="68"/>
  <c r="DY300" i="68"/>
  <c r="DY319" i="68" s="1"/>
  <c r="DY303" i="68"/>
  <c r="DY304" i="68"/>
  <c r="DY305" i="68"/>
  <c r="DY302" i="68"/>
  <c r="DY301" i="68"/>
  <c r="DY320" i="68" s="1"/>
  <c r="BN293" i="68"/>
  <c r="BN294" i="68"/>
  <c r="BN295" i="68"/>
  <c r="BN292" i="68"/>
  <c r="BN290" i="68"/>
  <c r="CL293" i="68"/>
  <c r="CL294" i="68"/>
  <c r="CL295" i="68"/>
  <c r="CL292" i="68"/>
  <c r="CL291" i="68"/>
  <c r="CL290" i="68"/>
  <c r="GA307" i="68"/>
  <c r="GA302" i="68"/>
  <c r="GA321" i="68" s="1"/>
  <c r="GA303" i="68"/>
  <c r="GA322" i="68" s="1"/>
  <c r="GA304" i="68"/>
  <c r="GA323" i="68" s="1"/>
  <c r="GA306" i="68"/>
  <c r="GA325" i="68" s="1"/>
  <c r="GA305" i="68"/>
  <c r="GA324" i="68" s="1"/>
  <c r="GA301" i="68"/>
  <c r="GA320" i="68" s="1"/>
  <c r="GA300" i="68"/>
  <c r="GA319" i="68" s="1"/>
  <c r="EL300" i="68"/>
  <c r="EL319" i="68" s="1"/>
  <c r="EL306" i="68"/>
  <c r="EL301" i="68"/>
  <c r="EL320" i="68" s="1"/>
  <c r="EL307" i="68"/>
  <c r="EL304" i="68"/>
  <c r="EL305" i="68"/>
  <c r="EL302" i="68"/>
  <c r="EL321" i="68" s="1"/>
  <c r="EL303" i="68"/>
  <c r="DN295" i="68"/>
  <c r="DN294" i="68"/>
  <c r="DN293" i="68"/>
  <c r="DN291" i="68"/>
  <c r="DN290" i="68"/>
  <c r="DN292" i="68"/>
  <c r="BV293" i="68"/>
  <c r="BV294" i="68"/>
  <c r="BV295" i="68"/>
  <c r="BV290" i="68"/>
  <c r="BV292" i="68"/>
  <c r="BV291" i="68"/>
  <c r="AZ282" i="68"/>
  <c r="BN288" i="68" s="1"/>
  <c r="AY288" i="68"/>
  <c r="BT293" i="68"/>
  <c r="BT295" i="68"/>
  <c r="BT292" i="68"/>
  <c r="EO293" i="68" s="1"/>
  <c r="BT290" i="68"/>
  <c r="BT294" i="68"/>
  <c r="BT291" i="68"/>
  <c r="DU307" i="68"/>
  <c r="DU304" i="68"/>
  <c r="DU305" i="68"/>
  <c r="DU306" i="68"/>
  <c r="DU300" i="68"/>
  <c r="DU319" i="68" s="1"/>
  <c r="DU302" i="68"/>
  <c r="DU303" i="68"/>
  <c r="DU301" i="68"/>
  <c r="DU320" i="68" s="1"/>
  <c r="EZ300" i="68"/>
  <c r="EZ319" i="68" s="1"/>
  <c r="EZ301" i="68"/>
  <c r="EZ320" i="68" s="1"/>
  <c r="EZ302" i="68"/>
  <c r="EZ321" i="68" s="1"/>
  <c r="EZ303" i="68"/>
  <c r="EZ322" i="68" s="1"/>
  <c r="EZ306" i="68"/>
  <c r="EZ305" i="68"/>
  <c r="EZ307" i="68"/>
  <c r="EZ304" i="68"/>
  <c r="EZ323" i="68" s="1"/>
  <c r="GH307" i="68"/>
  <c r="GH326" i="68" s="1"/>
  <c r="GH305" i="68"/>
  <c r="GH324" i="68" s="1"/>
  <c r="GH300" i="68"/>
  <c r="GH319" i="68" s="1"/>
  <c r="GH306" i="68"/>
  <c r="GH325" i="68" s="1"/>
  <c r="GH301" i="68"/>
  <c r="GH320" i="68" s="1"/>
  <c r="GH304" i="68"/>
  <c r="GH323" i="68" s="1"/>
  <c r="GH302" i="68"/>
  <c r="GH321" i="68" s="1"/>
  <c r="GH303" i="68"/>
  <c r="GH322" i="68" s="1"/>
  <c r="FG306" i="68"/>
  <c r="FG307" i="68"/>
  <c r="FG305" i="68"/>
  <c r="FG301" i="68"/>
  <c r="FG320" i="68" s="1"/>
  <c r="FG302" i="68"/>
  <c r="FG321" i="68" s="1"/>
  <c r="FG304" i="68"/>
  <c r="FG323" i="68" s="1"/>
  <c r="FG303" i="68"/>
  <c r="FG322" i="68" s="1"/>
  <c r="FG300" i="68"/>
  <c r="FG319" i="68" s="1"/>
  <c r="EK300" i="68"/>
  <c r="EK319" i="68" s="1"/>
  <c r="EK306" i="68"/>
  <c r="EK307" i="68"/>
  <c r="EK303" i="68"/>
  <c r="EK304" i="68"/>
  <c r="EK305" i="68"/>
  <c r="EK301" i="68"/>
  <c r="EK320" i="68" s="1"/>
  <c r="EK302" i="68"/>
  <c r="EK321" i="68" s="1"/>
  <c r="CG292" i="68"/>
  <c r="CG294" i="68"/>
  <c r="CG295" i="68"/>
  <c r="CG290" i="68"/>
  <c r="CG293" i="68"/>
  <c r="FB294" i="68" s="1"/>
  <c r="CG291" i="68"/>
  <c r="DJ293" i="68"/>
  <c r="DJ294" i="68"/>
  <c r="DJ295" i="68"/>
  <c r="DJ291" i="68"/>
  <c r="DJ290" i="68"/>
  <c r="DJ292" i="68"/>
  <c r="EO300" i="68"/>
  <c r="EO319" i="68" s="1"/>
  <c r="EO306" i="68"/>
  <c r="EO301" i="68"/>
  <c r="EO320" i="68" s="1"/>
  <c r="EO302" i="68"/>
  <c r="EO321" i="68" s="1"/>
  <c r="EO307" i="68"/>
  <c r="EO303" i="68"/>
  <c r="EO322" i="68" s="1"/>
  <c r="EO304" i="68"/>
  <c r="EO305" i="68"/>
  <c r="BQ294" i="68"/>
  <c r="BQ292" i="68"/>
  <c r="BQ295" i="68"/>
  <c r="BQ293" i="68"/>
  <c r="BQ290" i="68"/>
  <c r="BQ291" i="68"/>
  <c r="EH306" i="68"/>
  <c r="EH305" i="68"/>
  <c r="EH300" i="68"/>
  <c r="EH319" i="68" s="1"/>
  <c r="EH307" i="68"/>
  <c r="EH301" i="68"/>
  <c r="EH320" i="68" s="1"/>
  <c r="EH303" i="68"/>
  <c r="EH304" i="68"/>
  <c r="EH302" i="68"/>
  <c r="EH321" i="68" s="1"/>
  <c r="GL306" i="68"/>
  <c r="DC295" i="68"/>
  <c r="DC291" i="68"/>
  <c r="DC293" i="68"/>
  <c r="DC294" i="68"/>
  <c r="DC292" i="68"/>
  <c r="DC290" i="68"/>
  <c r="ES305" i="68"/>
  <c r="ES307" i="68"/>
  <c r="ES304" i="68"/>
  <c r="ES300" i="68"/>
  <c r="ES319" i="68" s="1"/>
  <c r="ES306" i="68"/>
  <c r="ES302" i="68"/>
  <c r="ES321" i="68" s="1"/>
  <c r="ES301" i="68"/>
  <c r="ES320" i="68" s="1"/>
  <c r="ES303" i="68"/>
  <c r="ES322" i="68" s="1"/>
  <c r="CO294" i="68"/>
  <c r="CO292" i="68"/>
  <c r="CO291" i="68"/>
  <c r="CO293" i="68"/>
  <c r="CO290" i="68"/>
  <c r="CO295" i="68"/>
  <c r="EI306" i="68"/>
  <c r="EI307" i="68"/>
  <c r="EI301" i="68"/>
  <c r="EI320" i="68" s="1"/>
  <c r="EI302" i="68"/>
  <c r="EI321" i="68" s="1"/>
  <c r="EI304" i="68"/>
  <c r="EI303" i="68"/>
  <c r="EI300" i="68"/>
  <c r="EI319" i="68" s="1"/>
  <c r="EI305" i="68"/>
  <c r="BH289" i="68"/>
  <c r="BH290" i="68"/>
  <c r="BH295" i="68"/>
  <c r="BH293" i="68"/>
  <c r="BH291" i="68"/>
  <c r="BH294" i="68"/>
  <c r="BH292" i="68"/>
  <c r="BH288" i="68"/>
  <c r="EB307" i="68"/>
  <c r="EB301" i="68"/>
  <c r="EB320" i="68" s="1"/>
  <c r="EB302" i="68"/>
  <c r="EB303" i="68"/>
  <c r="EB306" i="68"/>
  <c r="EB305" i="68"/>
  <c r="EB304" i="68"/>
  <c r="EB300" i="68"/>
  <c r="EB319" i="68" s="1"/>
  <c r="BF295" i="68"/>
  <c r="BF288" i="68"/>
  <c r="BF292" i="68"/>
  <c r="BF289" i="68"/>
  <c r="BF290" i="68"/>
  <c r="BF293" i="68"/>
  <c r="BF294" i="68"/>
  <c r="BF291" i="68"/>
  <c r="BP294" i="68"/>
  <c r="BP295" i="68"/>
  <c r="BP291" i="68"/>
  <c r="BP293" i="68"/>
  <c r="BP292" i="68"/>
  <c r="BP290" i="68"/>
  <c r="FE305" i="68"/>
  <c r="FE307" i="68"/>
  <c r="FE304" i="68"/>
  <c r="FE323" i="68" s="1"/>
  <c r="FE306" i="68"/>
  <c r="FE300" i="68"/>
  <c r="FE319" i="68" s="1"/>
  <c r="FE302" i="68"/>
  <c r="FE321" i="68" s="1"/>
  <c r="FE303" i="68"/>
  <c r="FE322" i="68" s="1"/>
  <c r="FE301" i="68"/>
  <c r="FE320" i="68" s="1"/>
  <c r="BW291" i="68"/>
  <c r="BW293" i="68"/>
  <c r="BW295" i="68"/>
  <c r="BW292" i="68"/>
  <c r="ER293" i="68" s="1"/>
  <c r="BW294" i="68"/>
  <c r="ER295" i="68" s="1"/>
  <c r="ER326" i="68" s="1"/>
  <c r="BW290" i="68"/>
  <c r="DX307" i="68"/>
  <c r="DX306" i="68"/>
  <c r="DX302" i="68"/>
  <c r="DX303" i="68"/>
  <c r="DX304" i="68"/>
  <c r="DX305" i="68"/>
  <c r="DX300" i="68"/>
  <c r="DX319" i="68" s="1"/>
  <c r="DX301" i="68"/>
  <c r="DX320" i="68" s="1"/>
  <c r="CD295" i="68"/>
  <c r="CD294" i="68"/>
  <c r="CD290" i="68"/>
  <c r="CD293" i="68"/>
  <c r="CD292" i="68"/>
  <c r="CD291" i="68"/>
  <c r="FD306" i="68"/>
  <c r="FD303" i="68"/>
  <c r="FD322" i="68" s="1"/>
  <c r="FD304" i="68"/>
  <c r="FD323" i="68" s="1"/>
  <c r="FD305" i="68"/>
  <c r="FD307" i="68"/>
  <c r="FD301" i="68"/>
  <c r="FD320" i="68" s="1"/>
  <c r="FD302" i="68"/>
  <c r="FD321" i="68" s="1"/>
  <c r="FD300" i="68"/>
  <c r="FD319" i="68" s="1"/>
  <c r="GL304" i="68"/>
  <c r="EF306" i="68"/>
  <c r="EF303" i="68"/>
  <c r="EF304" i="68"/>
  <c r="EF305" i="68"/>
  <c r="EF307" i="68"/>
  <c r="EF301" i="68"/>
  <c r="EF320" i="68" s="1"/>
  <c r="EF302" i="68"/>
  <c r="EF321" i="68" s="1"/>
  <c r="EF300" i="68"/>
  <c r="EF319" i="68" s="1"/>
  <c r="BD294" i="68"/>
  <c r="BD295" i="68"/>
  <c r="BD292" i="68"/>
  <c r="BD289" i="68"/>
  <c r="BD290" i="68"/>
  <c r="BD293" i="68"/>
  <c r="BD291" i="68"/>
  <c r="BD288" i="68"/>
  <c r="GG307" i="68"/>
  <c r="GG326" i="68" s="1"/>
  <c r="GG305" i="68"/>
  <c r="GG324" i="68" s="1"/>
  <c r="GG300" i="68"/>
  <c r="GG319" i="68" s="1"/>
  <c r="GG306" i="68"/>
  <c r="GG325" i="68" s="1"/>
  <c r="GG303" i="68"/>
  <c r="GG322" i="68" s="1"/>
  <c r="GG304" i="68"/>
  <c r="GG323" i="68" s="1"/>
  <c r="GG301" i="68"/>
  <c r="GG320" i="68" s="1"/>
  <c r="GG302" i="68"/>
  <c r="GG321" i="68" s="1"/>
  <c r="BO293" i="68"/>
  <c r="BO295" i="68"/>
  <c r="BO291" i="68"/>
  <c r="BO294" i="68"/>
  <c r="BO292" i="68"/>
  <c r="BO290" i="68"/>
  <c r="DM294" i="68"/>
  <c r="DM292" i="68"/>
  <c r="DM293" i="68"/>
  <c r="DM291" i="68"/>
  <c r="DM290" i="68"/>
  <c r="DM295" i="68"/>
  <c r="EW300" i="68"/>
  <c r="EW319" i="68" s="1"/>
  <c r="EW303" i="68"/>
  <c r="EW322" i="68" s="1"/>
  <c r="EW306" i="68"/>
  <c r="EW304" i="68"/>
  <c r="EW305" i="68"/>
  <c r="EW301" i="68"/>
  <c r="EW320" i="68" s="1"/>
  <c r="EW307" i="68"/>
  <c r="EW302" i="68"/>
  <c r="EW321" i="68" s="1"/>
  <c r="DT283" i="68"/>
  <c r="CA293" i="68"/>
  <c r="CA295" i="68"/>
  <c r="CA294" i="68"/>
  <c r="CA291" i="68"/>
  <c r="CA290" i="68"/>
  <c r="CA292" i="68"/>
  <c r="GJ307" i="68"/>
  <c r="GJ326" i="68" s="1"/>
  <c r="GJ305" i="68"/>
  <c r="GJ324" i="68" s="1"/>
  <c r="GJ300" i="68"/>
  <c r="GJ319" i="68" s="1"/>
  <c r="GJ306" i="68"/>
  <c r="GJ325" i="68" s="1"/>
  <c r="GJ301" i="68"/>
  <c r="GJ320" i="68" s="1"/>
  <c r="GJ302" i="68"/>
  <c r="GJ321" i="68" s="1"/>
  <c r="GJ303" i="68"/>
  <c r="GJ322" i="68" s="1"/>
  <c r="GJ304" i="68"/>
  <c r="GJ323" i="68" s="1"/>
  <c r="DD292" i="68"/>
  <c r="DD293" i="68"/>
  <c r="DD295" i="68"/>
  <c r="DD291" i="68"/>
  <c r="DD290" i="68"/>
  <c r="DD294" i="68"/>
  <c r="FY300" i="68"/>
  <c r="FY319" i="68" s="1"/>
  <c r="FY301" i="68"/>
  <c r="FY320" i="68" s="1"/>
  <c r="FY302" i="68"/>
  <c r="FY321" i="68" s="1"/>
  <c r="FY303" i="68"/>
  <c r="FY322" i="68" s="1"/>
  <c r="FY304" i="68"/>
  <c r="FY323" i="68" s="1"/>
  <c r="FY307" i="68"/>
  <c r="FY306" i="68"/>
  <c r="FY325" i="68" s="1"/>
  <c r="FY305" i="68"/>
  <c r="FY324" i="68" s="1"/>
  <c r="DK293" i="68"/>
  <c r="DK295" i="68"/>
  <c r="DK294" i="68"/>
  <c r="DK291" i="68"/>
  <c r="DK290" i="68"/>
  <c r="DK292" i="68"/>
  <c r="GF307" i="68"/>
  <c r="GF326" i="68" s="1"/>
  <c r="GF302" i="68"/>
  <c r="GF321" i="68" s="1"/>
  <c r="GF303" i="68"/>
  <c r="GF322" i="68" s="1"/>
  <c r="GF304" i="68"/>
  <c r="GF323" i="68" s="1"/>
  <c r="GF301" i="68"/>
  <c r="GF320" i="68" s="1"/>
  <c r="GF306" i="68"/>
  <c r="GF325" i="68" s="1"/>
  <c r="GF300" i="68"/>
  <c r="GF319" i="68" s="1"/>
  <c r="GF305" i="68"/>
  <c r="GF324" i="68" s="1"/>
  <c r="BL293" i="68"/>
  <c r="BL294" i="68"/>
  <c r="BL295" i="68"/>
  <c r="BL291" i="68"/>
  <c r="BL292" i="68"/>
  <c r="BL290" i="68"/>
  <c r="BJ293" i="68"/>
  <c r="BJ294" i="68"/>
  <c r="BJ290" i="68"/>
  <c r="BJ295" i="68"/>
  <c r="BJ291" i="68"/>
  <c r="BJ292" i="68"/>
  <c r="FI305" i="68"/>
  <c r="FI324" i="68" s="1"/>
  <c r="FI307" i="68"/>
  <c r="FI300" i="68"/>
  <c r="FI319" i="68" s="1"/>
  <c r="FI303" i="68"/>
  <c r="FI322" i="68" s="1"/>
  <c r="FI304" i="68"/>
  <c r="FI323" i="68" s="1"/>
  <c r="FI302" i="68"/>
  <c r="FI321" i="68" s="1"/>
  <c r="FI301" i="68"/>
  <c r="FI320" i="68" s="1"/>
  <c r="FI306" i="68"/>
  <c r="GL325" i="68"/>
  <c r="GO325" i="68"/>
  <c r="GZ325" i="68" s="1"/>
  <c r="DS324" i="68"/>
  <c r="GO293" i="68"/>
  <c r="GZ293" i="68" s="1"/>
  <c r="GL293" i="68"/>
  <c r="FC307" i="68"/>
  <c r="FC302" i="68"/>
  <c r="FC321" i="68" s="1"/>
  <c r="FC303" i="68"/>
  <c r="FC322" i="68" s="1"/>
  <c r="FC306" i="68"/>
  <c r="FC304" i="68"/>
  <c r="FC323" i="68" s="1"/>
  <c r="FC305" i="68"/>
  <c r="FC300" i="68"/>
  <c r="FC319" i="68" s="1"/>
  <c r="FC301" i="68"/>
  <c r="FC320" i="68" s="1"/>
  <c r="BA292" i="68"/>
  <c r="BA294" i="68"/>
  <c r="BA291" i="68"/>
  <c r="BA295" i="68"/>
  <c r="BA290" i="68"/>
  <c r="BA288" i="68"/>
  <c r="BA293" i="68"/>
  <c r="BA289" i="68"/>
  <c r="DL294" i="68"/>
  <c r="DL295" i="68"/>
  <c r="DL293" i="68"/>
  <c r="DL291" i="68"/>
  <c r="DL290" i="68"/>
  <c r="DL292" i="68"/>
  <c r="CI291" i="68"/>
  <c r="CI293" i="68"/>
  <c r="CI295" i="68"/>
  <c r="CI292" i="68"/>
  <c r="CI290" i="68"/>
  <c r="CI294" i="68"/>
  <c r="FD295" i="68" s="1"/>
  <c r="FD326" i="68" s="1"/>
  <c r="CS292" i="68"/>
  <c r="CS294" i="68"/>
  <c r="CS295" i="68"/>
  <c r="CS293" i="68"/>
  <c r="CS290" i="68"/>
  <c r="CS291" i="68"/>
  <c r="EM300" i="68"/>
  <c r="EM319" i="68" s="1"/>
  <c r="EM306" i="68"/>
  <c r="EM301" i="68"/>
  <c r="EM320" i="68" s="1"/>
  <c r="EM302" i="68"/>
  <c r="EM321" i="68" s="1"/>
  <c r="EM307" i="68"/>
  <c r="EM305" i="68"/>
  <c r="EM304" i="68"/>
  <c r="EM303" i="68"/>
  <c r="FQ305" i="68"/>
  <c r="FQ324" i="68" s="1"/>
  <c r="FQ307" i="68"/>
  <c r="FQ304" i="68"/>
  <c r="FQ323" i="68" s="1"/>
  <c r="FQ306" i="68"/>
  <c r="FQ300" i="68"/>
  <c r="FQ319" i="68" s="1"/>
  <c r="FQ302" i="68"/>
  <c r="FQ321" i="68" s="1"/>
  <c r="FQ303" i="68"/>
  <c r="FQ322" i="68" s="1"/>
  <c r="FQ301" i="68"/>
  <c r="FQ320" i="68" s="1"/>
  <c r="CU291" i="68"/>
  <c r="CU293" i="68"/>
  <c r="CU295" i="68"/>
  <c r="CU294" i="68"/>
  <c r="CU292" i="68"/>
  <c r="CU290" i="68"/>
  <c r="CJ293" i="68"/>
  <c r="CJ294" i="68"/>
  <c r="CJ295" i="68"/>
  <c r="CJ292" i="68"/>
  <c r="CJ291" i="68"/>
  <c r="CJ290" i="68"/>
  <c r="CQ295" i="68"/>
  <c r="CQ291" i="68"/>
  <c r="CQ293" i="68"/>
  <c r="CQ294" i="68"/>
  <c r="CQ290" i="68"/>
  <c r="CQ292" i="68"/>
  <c r="CZ294" i="68"/>
  <c r="CZ295" i="68"/>
  <c r="CZ292" i="68"/>
  <c r="CZ291" i="68"/>
  <c r="CZ290" i="68"/>
  <c r="CZ293" i="68"/>
  <c r="GE306" i="68"/>
  <c r="GE325" i="68" s="1"/>
  <c r="GE307" i="68"/>
  <c r="GE326" i="68" s="1"/>
  <c r="GE301" i="68"/>
  <c r="GE320" i="68" s="1"/>
  <c r="GE302" i="68"/>
  <c r="GE321" i="68" s="1"/>
  <c r="GE303" i="68"/>
  <c r="GE322" i="68" s="1"/>
  <c r="GE304" i="68"/>
  <c r="GE323" i="68" s="1"/>
  <c r="GE305" i="68"/>
  <c r="GE324" i="68" s="1"/>
  <c r="GE300" i="68"/>
  <c r="GE319" i="68" s="1"/>
  <c r="CX293" i="68"/>
  <c r="CX294" i="68"/>
  <c r="CX295" i="68"/>
  <c r="CX292" i="68"/>
  <c r="CX291" i="68"/>
  <c r="CX290" i="68"/>
  <c r="BE294" i="68"/>
  <c r="DZ295" i="68" s="1"/>
  <c r="BE288" i="68"/>
  <c r="BE292" i="68"/>
  <c r="BE289" i="68"/>
  <c r="BE290" i="68"/>
  <c r="BE295" i="68"/>
  <c r="BE293" i="68"/>
  <c r="BE291" i="68"/>
  <c r="FM300" i="68"/>
  <c r="FM319" i="68" s="1"/>
  <c r="FM307" i="68"/>
  <c r="FM301" i="68"/>
  <c r="FM320" i="68" s="1"/>
  <c r="FM302" i="68"/>
  <c r="FM321" i="68" s="1"/>
  <c r="FM303" i="68"/>
  <c r="FM322" i="68" s="1"/>
  <c r="FM304" i="68"/>
  <c r="FM323" i="68" s="1"/>
  <c r="FM306" i="68"/>
  <c r="FM305" i="68"/>
  <c r="FM324" i="68" s="1"/>
  <c r="FX300" i="68"/>
  <c r="FX319" i="68" s="1"/>
  <c r="FX301" i="68"/>
  <c r="FX320" i="68" s="1"/>
  <c r="FX302" i="68"/>
  <c r="FX321" i="68" s="1"/>
  <c r="FX303" i="68"/>
  <c r="FX322" i="68" s="1"/>
  <c r="FX307" i="68"/>
  <c r="FX306" i="68"/>
  <c r="FX325" i="68" s="1"/>
  <c r="FX304" i="68"/>
  <c r="FX323" i="68" s="1"/>
  <c r="FX305" i="68"/>
  <c r="FX324" i="68" s="1"/>
  <c r="CY293" i="68"/>
  <c r="CY295" i="68"/>
  <c r="CY292" i="68"/>
  <c r="CY291" i="68"/>
  <c r="CY294" i="68"/>
  <c r="CY290" i="68"/>
  <c r="CB294" i="68"/>
  <c r="CB295" i="68"/>
  <c r="CB291" i="68"/>
  <c r="CB290" i="68"/>
  <c r="CB292" i="68"/>
  <c r="CB293" i="68"/>
  <c r="EW294" i="68" s="1"/>
  <c r="EW325" i="68" s="1"/>
  <c r="EC300" i="68"/>
  <c r="EC319" i="68" s="1"/>
  <c r="EC301" i="68"/>
  <c r="EC320" i="68" s="1"/>
  <c r="EC302" i="68"/>
  <c r="EC303" i="68"/>
  <c r="EC304" i="68"/>
  <c r="EC306" i="68"/>
  <c r="EC307" i="68"/>
  <c r="EC305" i="68"/>
  <c r="DE292" i="68"/>
  <c r="DE294" i="68"/>
  <c r="DE295" i="68"/>
  <c r="DE291" i="68"/>
  <c r="DE290" i="68"/>
  <c r="DE293" i="68"/>
  <c r="DO295" i="68"/>
  <c r="DO291" i="68"/>
  <c r="DO293" i="68"/>
  <c r="DO294" i="68"/>
  <c r="DO290" i="68"/>
  <c r="DO292" i="68"/>
  <c r="EU306" i="68"/>
  <c r="EU307" i="68"/>
  <c r="EU305" i="68"/>
  <c r="EU301" i="68"/>
  <c r="EU320" i="68" s="1"/>
  <c r="EU302" i="68"/>
  <c r="EU321" i="68" s="1"/>
  <c r="EU304" i="68"/>
  <c r="EU300" i="68"/>
  <c r="EU319" i="68" s="1"/>
  <c r="EU303" i="68"/>
  <c r="EU322" i="68" s="1"/>
  <c r="BB293" i="68"/>
  <c r="BB294" i="68"/>
  <c r="BB295" i="68"/>
  <c r="BB291" i="68"/>
  <c r="BB292" i="68"/>
  <c r="BB290" i="68"/>
  <c r="BB288" i="68"/>
  <c r="BB289" i="68"/>
  <c r="DW306" i="68"/>
  <c r="DW307" i="68"/>
  <c r="DW301" i="68"/>
  <c r="DW320" i="68" s="1"/>
  <c r="DW302" i="68"/>
  <c r="DW304" i="68"/>
  <c r="DW303" i="68"/>
  <c r="DW300" i="68"/>
  <c r="DW319" i="68" s="1"/>
  <c r="DW305" i="68"/>
  <c r="AZ293" i="68"/>
  <c r="AZ294" i="68"/>
  <c r="AZ295" i="68"/>
  <c r="AZ291" i="68"/>
  <c r="AZ292" i="68"/>
  <c r="AZ289" i="68"/>
  <c r="AZ290" i="68"/>
  <c r="AZ288" i="68"/>
  <c r="GL303" i="68"/>
  <c r="HL303" i="68"/>
  <c r="BM292" i="68"/>
  <c r="BM294" i="68"/>
  <c r="BM295" i="68"/>
  <c r="BM291" i="68"/>
  <c r="BM293" i="68"/>
  <c r="BM290" i="68"/>
  <c r="HL307" i="68"/>
  <c r="GL307" i="68"/>
  <c r="BU292" i="68"/>
  <c r="BU294" i="68"/>
  <c r="BU295" i="68"/>
  <c r="BU290" i="68"/>
  <c r="BU291" i="68"/>
  <c r="BU293" i="68"/>
  <c r="CR292" i="68"/>
  <c r="CR293" i="68"/>
  <c r="CR290" i="68"/>
  <c r="CR295" i="68"/>
  <c r="CR294" i="68"/>
  <c r="CR291" i="68"/>
  <c r="BR295" i="68"/>
  <c r="BR293" i="68"/>
  <c r="BR292" i="68"/>
  <c r="EM293" i="68" s="1"/>
  <c r="BR290" i="68"/>
  <c r="BR294" i="68"/>
  <c r="BR291" i="68"/>
  <c r="DP292" i="68"/>
  <c r="DP293" i="68"/>
  <c r="DP294" i="68"/>
  <c r="DP290" i="68"/>
  <c r="DP291" i="68"/>
  <c r="DP295" i="68"/>
  <c r="GK305" i="68"/>
  <c r="GK324" i="68" s="1"/>
  <c r="GK300" i="68"/>
  <c r="GK319" i="68" s="1"/>
  <c r="GK306" i="68"/>
  <c r="GK325" i="68" s="1"/>
  <c r="GK301" i="68"/>
  <c r="GK320" i="68" s="1"/>
  <c r="GK302" i="68"/>
  <c r="GK321" i="68" s="1"/>
  <c r="GK303" i="68"/>
  <c r="GK322" i="68" s="1"/>
  <c r="GK304" i="68"/>
  <c r="GK323" i="68" s="1"/>
  <c r="GK307" i="68"/>
  <c r="GK326" i="68" s="1"/>
  <c r="BG295" i="68"/>
  <c r="BG293" i="68"/>
  <c r="BG294" i="68"/>
  <c r="BG292" i="68"/>
  <c r="BG289" i="68"/>
  <c r="BG290" i="68"/>
  <c r="BG291" i="68"/>
  <c r="EB292" i="68" s="1"/>
  <c r="BG288" i="68"/>
  <c r="CT293" i="68"/>
  <c r="CT294" i="68"/>
  <c r="CT290" i="68"/>
  <c r="CT295" i="68"/>
  <c r="CT291" i="68"/>
  <c r="CT292" i="68"/>
  <c r="FB301" i="68"/>
  <c r="FB320" i="68" s="1"/>
  <c r="FB302" i="68"/>
  <c r="FB321" i="68" s="1"/>
  <c r="FB303" i="68"/>
  <c r="FB322" i="68" s="1"/>
  <c r="FB306" i="68"/>
  <c r="FB304" i="68"/>
  <c r="FB323" i="68" s="1"/>
  <c r="FB307" i="68"/>
  <c r="FB305" i="68"/>
  <c r="FB300" i="68"/>
  <c r="FB319" i="68" s="1"/>
  <c r="FK300" i="68"/>
  <c r="FK319" i="68" s="1"/>
  <c r="FK307" i="68"/>
  <c r="FK301" i="68"/>
  <c r="FK320" i="68" s="1"/>
  <c r="FK302" i="68"/>
  <c r="FK321" i="68" s="1"/>
  <c r="FK306" i="68"/>
  <c r="FK305" i="68"/>
  <c r="FK324" i="68" s="1"/>
  <c r="FK304" i="68"/>
  <c r="FK323" i="68" s="1"/>
  <c r="FK303" i="68"/>
  <c r="FK322" i="68" s="1"/>
  <c r="FS306" i="68"/>
  <c r="FS325" i="68" s="1"/>
  <c r="FS307" i="68"/>
  <c r="FS305" i="68"/>
  <c r="FS324" i="68" s="1"/>
  <c r="FS301" i="68"/>
  <c r="FS320" i="68" s="1"/>
  <c r="FS302" i="68"/>
  <c r="FS321" i="68" s="1"/>
  <c r="FS303" i="68"/>
  <c r="FS322" i="68" s="1"/>
  <c r="FS304" i="68"/>
  <c r="FS323" i="68" s="1"/>
  <c r="FS300" i="68"/>
  <c r="FS319" i="68" s="1"/>
  <c r="GL227" i="68"/>
  <c r="BB212" i="68"/>
  <c r="DJ216" i="68"/>
  <c r="BB216" i="68"/>
  <c r="DJ214" i="68"/>
  <c r="BQ209" i="68"/>
  <c r="BQ213" i="68"/>
  <c r="CZ211" i="68"/>
  <c r="CZ212" i="68"/>
  <c r="BB211" i="68"/>
  <c r="BB215" i="68"/>
  <c r="DJ212" i="68"/>
  <c r="BQ212" i="68"/>
  <c r="BQ211" i="68"/>
  <c r="DI213" i="68"/>
  <c r="DI216" i="68"/>
  <c r="DI214" i="68"/>
  <c r="DI215" i="68"/>
  <c r="DI212" i="68"/>
  <c r="DI209" i="68"/>
  <c r="DI211" i="68"/>
  <c r="EN226" i="68"/>
  <c r="EN222" i="68"/>
  <c r="EN241" i="68" s="1"/>
  <c r="EN227" i="68"/>
  <c r="EN221" i="68"/>
  <c r="EN240" i="68" s="1"/>
  <c r="EN223" i="68"/>
  <c r="EN242" i="68" s="1"/>
  <c r="EN228" i="68"/>
  <c r="EN225" i="68"/>
  <c r="EN224" i="68"/>
  <c r="EN243" i="68" s="1"/>
  <c r="FF228" i="68"/>
  <c r="FF227" i="68"/>
  <c r="FF226" i="68"/>
  <c r="FF225" i="68"/>
  <c r="FF244" i="68" s="1"/>
  <c r="FF221" i="68"/>
  <c r="FF240" i="68" s="1"/>
  <c r="FF223" i="68"/>
  <c r="FF242" i="68" s="1"/>
  <c r="FF224" i="68"/>
  <c r="FF243" i="68" s="1"/>
  <c r="FF222" i="68"/>
  <c r="FF241" i="68" s="1"/>
  <c r="GC228" i="68"/>
  <c r="GC247" i="68" s="1"/>
  <c r="GC226" i="68"/>
  <c r="GC245" i="68" s="1"/>
  <c r="GC224" i="68"/>
  <c r="GC243" i="68" s="1"/>
  <c r="GC222" i="68"/>
  <c r="GC241" i="68" s="1"/>
  <c r="GC221" i="68"/>
  <c r="GC240" i="68" s="1"/>
  <c r="GC225" i="68"/>
  <c r="GC244" i="68" s="1"/>
  <c r="GC227" i="68"/>
  <c r="GC246" i="68" s="1"/>
  <c r="GC223" i="68"/>
  <c r="GC242" i="68" s="1"/>
  <c r="BG215" i="68"/>
  <c r="BG216" i="68"/>
  <c r="BG211" i="68"/>
  <c r="BG212" i="68"/>
  <c r="BG213" i="68"/>
  <c r="BG209" i="68"/>
  <c r="BG214" i="68"/>
  <c r="CD215" i="68"/>
  <c r="CD216" i="68"/>
  <c r="CD214" i="68"/>
  <c r="CD212" i="68"/>
  <c r="CD213" i="68"/>
  <c r="CD209" i="68"/>
  <c r="CD211" i="68"/>
  <c r="CO214" i="68"/>
  <c r="CO215" i="68"/>
  <c r="CO216" i="68"/>
  <c r="CO211" i="68"/>
  <c r="CO212" i="68"/>
  <c r="CO209" i="68"/>
  <c r="CO213" i="68"/>
  <c r="FT227" i="68"/>
  <c r="FT246" i="68" s="1"/>
  <c r="FT228" i="68"/>
  <c r="FT226" i="68"/>
  <c r="FT245" i="68" s="1"/>
  <c r="FT225" i="68"/>
  <c r="FT244" i="68" s="1"/>
  <c r="FT223" i="68"/>
  <c r="FT242" i="68" s="1"/>
  <c r="FT224" i="68"/>
  <c r="FT243" i="68" s="1"/>
  <c r="FT222" i="68"/>
  <c r="FT241" i="68" s="1"/>
  <c r="FT221" i="68"/>
  <c r="FT240" i="68" s="1"/>
  <c r="BZ214" i="68"/>
  <c r="BZ211" i="68"/>
  <c r="BZ213" i="68"/>
  <c r="BZ215" i="68"/>
  <c r="BZ212" i="68"/>
  <c r="BZ209" i="68"/>
  <c r="BZ216" i="68"/>
  <c r="DP216" i="68"/>
  <c r="DP214" i="68"/>
  <c r="DP211" i="68"/>
  <c r="DP212" i="68"/>
  <c r="DP213" i="68"/>
  <c r="DP215" i="68"/>
  <c r="DP209" i="68"/>
  <c r="FX227" i="68"/>
  <c r="FX246" i="68" s="1"/>
  <c r="FX228" i="68"/>
  <c r="FX222" i="68"/>
  <c r="FX241" i="68" s="1"/>
  <c r="FX225" i="68"/>
  <c r="FX244" i="68" s="1"/>
  <c r="FX224" i="68"/>
  <c r="FX243" i="68" s="1"/>
  <c r="FX223" i="68"/>
  <c r="FX242" i="68" s="1"/>
  <c r="FX226" i="68"/>
  <c r="FX245" i="68" s="1"/>
  <c r="FX221" i="68"/>
  <c r="FX240" i="68" s="1"/>
  <c r="GG228" i="68"/>
  <c r="GG247" i="68" s="1"/>
  <c r="GG225" i="68"/>
  <c r="GG244" i="68" s="1"/>
  <c r="GG227" i="68"/>
  <c r="GG246" i="68" s="1"/>
  <c r="GG226" i="68"/>
  <c r="GG245" i="68" s="1"/>
  <c r="GG222" i="68"/>
  <c r="GG241" i="68" s="1"/>
  <c r="GG223" i="68"/>
  <c r="GG242" i="68" s="1"/>
  <c r="GG224" i="68"/>
  <c r="GG243" i="68" s="1"/>
  <c r="GG221" i="68"/>
  <c r="GG240" i="68" s="1"/>
  <c r="DS246" i="68"/>
  <c r="GL215" i="68"/>
  <c r="GO215" i="68"/>
  <c r="GZ215" i="68" s="1"/>
  <c r="CW213" i="68"/>
  <c r="CW215" i="68"/>
  <c r="CW214" i="68"/>
  <c r="CW216" i="68"/>
  <c r="CW211" i="68"/>
  <c r="CW212" i="68"/>
  <c r="CW209" i="68"/>
  <c r="DT228" i="68"/>
  <c r="GP228" i="68" s="1"/>
  <c r="DT227" i="68"/>
  <c r="GP227" i="68" s="1"/>
  <c r="DT225" i="68"/>
  <c r="GP225" i="68" s="1"/>
  <c r="DT226" i="68"/>
  <c r="DT224" i="68"/>
  <c r="GP224" i="68" s="1"/>
  <c r="DT223" i="68"/>
  <c r="DT221" i="68"/>
  <c r="DT222" i="68"/>
  <c r="DT241" i="68" s="1"/>
  <c r="GJ226" i="68"/>
  <c r="GJ245" i="68" s="1"/>
  <c r="GJ222" i="68"/>
  <c r="GJ241" i="68" s="1"/>
  <c r="GJ228" i="68"/>
  <c r="GJ247" i="68" s="1"/>
  <c r="GJ227" i="68"/>
  <c r="GJ246" i="68" s="1"/>
  <c r="GJ225" i="68"/>
  <c r="GJ244" i="68" s="1"/>
  <c r="GJ223" i="68"/>
  <c r="GJ242" i="68" s="1"/>
  <c r="GJ224" i="68"/>
  <c r="GJ243" i="68" s="1"/>
  <c r="GJ221" i="68"/>
  <c r="GJ240" i="68" s="1"/>
  <c r="CF216" i="68"/>
  <c r="CF211" i="68"/>
  <c r="CF212" i="68"/>
  <c r="CF213" i="68"/>
  <c r="CF215" i="68"/>
  <c r="CF214" i="68"/>
  <c r="CF209" i="68"/>
  <c r="EE228" i="68"/>
  <c r="EE225" i="68"/>
  <c r="EE227" i="68"/>
  <c r="EE221" i="68"/>
  <c r="EE240" i="68" s="1"/>
  <c r="EE224" i="68"/>
  <c r="EE223" i="68"/>
  <c r="EE242" i="68" s="1"/>
  <c r="EE222" i="68"/>
  <c r="EE241" i="68" s="1"/>
  <c r="EE226" i="68"/>
  <c r="AT204" i="68"/>
  <c r="AX204" i="68" s="1"/>
  <c r="V204" i="68"/>
  <c r="FK227" i="68"/>
  <c r="FK225" i="68"/>
  <c r="FK244" i="68" s="1"/>
  <c r="FK221" i="68"/>
  <c r="FK240" i="68" s="1"/>
  <c r="FK224" i="68"/>
  <c r="FK243" i="68" s="1"/>
  <c r="FK228" i="68"/>
  <c r="FK226" i="68"/>
  <c r="FK245" i="68" s="1"/>
  <c r="FK223" i="68"/>
  <c r="FK242" i="68" s="1"/>
  <c r="FK222" i="68"/>
  <c r="FK241" i="68" s="1"/>
  <c r="CC214" i="68"/>
  <c r="CC211" i="68"/>
  <c r="CC212" i="68"/>
  <c r="CC216" i="68"/>
  <c r="CC215" i="68"/>
  <c r="CC209" i="68"/>
  <c r="CC213" i="68"/>
  <c r="GX210" i="68"/>
  <c r="BB213" i="68"/>
  <c r="DW213" i="68" s="1"/>
  <c r="EW228" i="68"/>
  <c r="EW225" i="68"/>
  <c r="EW222" i="68"/>
  <c r="EW241" i="68" s="1"/>
  <c r="EW224" i="68"/>
  <c r="EW243" i="68" s="1"/>
  <c r="EW226" i="68"/>
  <c r="EW227" i="68"/>
  <c r="EW221" i="68"/>
  <c r="EW240" i="68" s="1"/>
  <c r="EW223" i="68"/>
  <c r="EW242" i="68" s="1"/>
  <c r="DC215" i="68"/>
  <c r="DC216" i="68"/>
  <c r="DC214" i="68"/>
  <c r="DC211" i="68"/>
  <c r="DC212" i="68"/>
  <c r="DC213" i="68"/>
  <c r="DC209" i="68"/>
  <c r="GH228" i="68"/>
  <c r="GH247" i="68" s="1"/>
  <c r="GH224" i="68"/>
  <c r="GH243" i="68" s="1"/>
  <c r="GH223" i="68"/>
  <c r="GH242" i="68" s="1"/>
  <c r="GH227" i="68"/>
  <c r="GH246" i="68" s="1"/>
  <c r="GH225" i="68"/>
  <c r="GH244" i="68" s="1"/>
  <c r="GH226" i="68"/>
  <c r="GH245" i="68" s="1"/>
  <c r="GH221" i="68"/>
  <c r="GH240" i="68" s="1"/>
  <c r="GH222" i="68"/>
  <c r="GH241" i="68" s="1"/>
  <c r="CR216" i="68"/>
  <c r="CR211" i="68"/>
  <c r="CR212" i="68"/>
  <c r="CR213" i="68"/>
  <c r="CR215" i="68"/>
  <c r="CR214" i="68"/>
  <c r="CR209" i="68"/>
  <c r="DY228" i="68"/>
  <c r="DY227" i="68"/>
  <c r="DY226" i="68"/>
  <c r="DY224" i="68"/>
  <c r="DY222" i="68"/>
  <c r="DY241" i="68" s="1"/>
  <c r="DY225" i="68"/>
  <c r="DY223" i="68"/>
  <c r="DY221" i="68"/>
  <c r="DY240" i="68" s="1"/>
  <c r="BW216" i="68"/>
  <c r="BW215" i="68"/>
  <c r="BW212" i="68"/>
  <c r="BW213" i="68"/>
  <c r="BW214" i="68"/>
  <c r="BW211" i="68"/>
  <c r="BW209" i="68"/>
  <c r="ER228" i="68"/>
  <c r="ER225" i="68"/>
  <c r="ER221" i="68"/>
  <c r="ER240" i="68" s="1"/>
  <c r="ER223" i="68"/>
  <c r="ER242" i="68" s="1"/>
  <c r="ER224" i="68"/>
  <c r="ER243" i="68" s="1"/>
  <c r="ER227" i="68"/>
  <c r="ER226" i="68"/>
  <c r="ER222" i="68"/>
  <c r="ER241" i="68" s="1"/>
  <c r="EV227" i="68"/>
  <c r="EV225" i="68"/>
  <c r="EV228" i="68"/>
  <c r="EV223" i="68"/>
  <c r="EV242" i="68" s="1"/>
  <c r="EV226" i="68"/>
  <c r="EV224" i="68"/>
  <c r="EV243" i="68" s="1"/>
  <c r="EV222" i="68"/>
  <c r="EV241" i="68" s="1"/>
  <c r="EV221" i="68"/>
  <c r="EV240" i="68" s="1"/>
  <c r="DE216" i="68"/>
  <c r="DE211" i="68"/>
  <c r="DE212" i="68"/>
  <c r="DE215" i="68"/>
  <c r="DE213" i="68"/>
  <c r="DE214" i="68"/>
  <c r="DE209" i="68"/>
  <c r="EA225" i="68"/>
  <c r="EA227" i="68"/>
  <c r="EA226" i="68"/>
  <c r="EA221" i="68"/>
  <c r="EA240" i="68" s="1"/>
  <c r="EA224" i="68"/>
  <c r="EA228" i="68"/>
  <c r="EA222" i="68"/>
  <c r="EA241" i="68" s="1"/>
  <c r="EA223" i="68"/>
  <c r="DW227" i="68"/>
  <c r="DW225" i="68"/>
  <c r="DW226" i="68"/>
  <c r="DW228" i="68"/>
  <c r="DW222" i="68"/>
  <c r="DW241" i="68" s="1"/>
  <c r="DW223" i="68"/>
  <c r="DW221" i="68"/>
  <c r="DW240" i="68" s="1"/>
  <c r="DW224" i="68"/>
  <c r="DS245" i="68"/>
  <c r="GO214" i="68"/>
  <c r="GZ214" i="68" s="1"/>
  <c r="GL214" i="68"/>
  <c r="CY209" i="68"/>
  <c r="BI216" i="68"/>
  <c r="BI211" i="68"/>
  <c r="BI212" i="68"/>
  <c r="BI213" i="68"/>
  <c r="BI214" i="68"/>
  <c r="BI215" i="68"/>
  <c r="BI209" i="68"/>
  <c r="CA216" i="68"/>
  <c r="EV216" i="68" s="1"/>
  <c r="EV247" i="68" s="1"/>
  <c r="GO221" i="68"/>
  <c r="FA226" i="68"/>
  <c r="FA228" i="68"/>
  <c r="FA223" i="68"/>
  <c r="FA242" i="68" s="1"/>
  <c r="FA227" i="68"/>
  <c r="FA222" i="68"/>
  <c r="FA241" i="68" s="1"/>
  <c r="FA225" i="68"/>
  <c r="FA244" i="68" s="1"/>
  <c r="FA221" i="68"/>
  <c r="FA240" i="68" s="1"/>
  <c r="FA224" i="68"/>
  <c r="FA243" i="68" s="1"/>
  <c r="BQ215" i="68"/>
  <c r="EP228" i="68"/>
  <c r="EP227" i="68"/>
  <c r="EP226" i="68"/>
  <c r="EP224" i="68"/>
  <c r="EP243" i="68" s="1"/>
  <c r="EP222" i="68"/>
  <c r="EP241" i="68" s="1"/>
  <c r="EP221" i="68"/>
  <c r="EP240" i="68" s="1"/>
  <c r="EP223" i="68"/>
  <c r="EP242" i="68" s="1"/>
  <c r="EP225" i="68"/>
  <c r="CZ214" i="68"/>
  <c r="BB214" i="68"/>
  <c r="GK227" i="68"/>
  <c r="GK246" i="68" s="1"/>
  <c r="GK226" i="68"/>
  <c r="GK245" i="68" s="1"/>
  <c r="GK223" i="68"/>
  <c r="GK242" i="68" s="1"/>
  <c r="GK228" i="68"/>
  <c r="GK247" i="68" s="1"/>
  <c r="GK224" i="68"/>
  <c r="GK243" i="68" s="1"/>
  <c r="GK225" i="68"/>
  <c r="GK244" i="68" s="1"/>
  <c r="GK222" i="68"/>
  <c r="GK241" i="68" s="1"/>
  <c r="GK221" i="68"/>
  <c r="GK240" i="68" s="1"/>
  <c r="CS216" i="68"/>
  <c r="CS211" i="68"/>
  <c r="CS212" i="68"/>
  <c r="CS213" i="68"/>
  <c r="CS215" i="68"/>
  <c r="CS214" i="68"/>
  <c r="CS209" i="68"/>
  <c r="EI228" i="68"/>
  <c r="EI225" i="68"/>
  <c r="EI227" i="68"/>
  <c r="EI226" i="68"/>
  <c r="EI222" i="68"/>
  <c r="EI241" i="68" s="1"/>
  <c r="EI221" i="68"/>
  <c r="EI240" i="68" s="1"/>
  <c r="EI224" i="68"/>
  <c r="EI223" i="68"/>
  <c r="EI242" i="68" s="1"/>
  <c r="DA214" i="68"/>
  <c r="DA215" i="68"/>
  <c r="DA211" i="68"/>
  <c r="DA212" i="68"/>
  <c r="DA216" i="68"/>
  <c r="DA209" i="68"/>
  <c r="DA213" i="68"/>
  <c r="BC214" i="68"/>
  <c r="BC215" i="68"/>
  <c r="BC211" i="68"/>
  <c r="BC213" i="68"/>
  <c r="BC212" i="68"/>
  <c r="BC209" i="68"/>
  <c r="BC216" i="68"/>
  <c r="FZ227" i="68"/>
  <c r="FZ246" i="68" s="1"/>
  <c r="FZ225" i="68"/>
  <c r="FZ244" i="68" s="1"/>
  <c r="FZ224" i="68"/>
  <c r="FZ243" i="68" s="1"/>
  <c r="FZ228" i="68"/>
  <c r="FZ223" i="68"/>
  <c r="FZ242" i="68" s="1"/>
  <c r="FZ222" i="68"/>
  <c r="FZ241" i="68" s="1"/>
  <c r="FZ226" i="68"/>
  <c r="FZ245" i="68" s="1"/>
  <c r="FZ221" i="68"/>
  <c r="FZ240" i="68" s="1"/>
  <c r="DS243" i="68"/>
  <c r="GO212" i="68"/>
  <c r="GZ212" i="68" s="1"/>
  <c r="GL212" i="68"/>
  <c r="DH215" i="68"/>
  <c r="DH213" i="68"/>
  <c r="DH216" i="68"/>
  <c r="DH212" i="68"/>
  <c r="DH211" i="68"/>
  <c r="DH214" i="68"/>
  <c r="DH209" i="68"/>
  <c r="EB226" i="68"/>
  <c r="EB222" i="68"/>
  <c r="EB241" i="68" s="1"/>
  <c r="EB228" i="68"/>
  <c r="EB225" i="68"/>
  <c r="EB224" i="68"/>
  <c r="EB223" i="68"/>
  <c r="EB221" i="68"/>
  <c r="EB240" i="68" s="1"/>
  <c r="EB227" i="68"/>
  <c r="CY216" i="68"/>
  <c r="CA209" i="68"/>
  <c r="CX213" i="68"/>
  <c r="GP226" i="68"/>
  <c r="GP210" i="68"/>
  <c r="GP209" i="68"/>
  <c r="EG228" i="68"/>
  <c r="EG225" i="68"/>
  <c r="EG227" i="68"/>
  <c r="EG226" i="68"/>
  <c r="EG224" i="68"/>
  <c r="EG223" i="68"/>
  <c r="EG242" i="68" s="1"/>
  <c r="EG222" i="68"/>
  <c r="EG241" i="68" s="1"/>
  <c r="EG221" i="68"/>
  <c r="EG240" i="68" s="1"/>
  <c r="BQ216" i="68"/>
  <c r="CZ216" i="68"/>
  <c r="CX216" i="68"/>
  <c r="GW210" i="68"/>
  <c r="GW209" i="68"/>
  <c r="EU226" i="68"/>
  <c r="EU227" i="68"/>
  <c r="EU228" i="68"/>
  <c r="EU223" i="68"/>
  <c r="EU242" i="68" s="1"/>
  <c r="EU224" i="68"/>
  <c r="EU243" i="68" s="1"/>
  <c r="EU225" i="68"/>
  <c r="EU221" i="68"/>
  <c r="EU240" i="68" s="1"/>
  <c r="EU222" i="68"/>
  <c r="EU241" i="68" s="1"/>
  <c r="DF212" i="68"/>
  <c r="DF215" i="68"/>
  <c r="DF213" i="68"/>
  <c r="DF216" i="68"/>
  <c r="DF214" i="68"/>
  <c r="DF211" i="68"/>
  <c r="DF209" i="68"/>
  <c r="EJ227" i="68"/>
  <c r="EJ228" i="68"/>
  <c r="EJ225" i="68"/>
  <c r="EJ226" i="68"/>
  <c r="EJ222" i="68"/>
  <c r="EJ241" i="68" s="1"/>
  <c r="EJ224" i="68"/>
  <c r="EJ223" i="68"/>
  <c r="EJ242" i="68" s="1"/>
  <c r="EJ221" i="68"/>
  <c r="EJ240" i="68" s="1"/>
  <c r="FD227" i="68"/>
  <c r="FD226" i="68"/>
  <c r="FD222" i="68"/>
  <c r="FD241" i="68" s="1"/>
  <c r="FD225" i="68"/>
  <c r="FD244" i="68" s="1"/>
  <c r="FD221" i="68"/>
  <c r="FD240" i="68" s="1"/>
  <c r="FD223" i="68"/>
  <c r="FD242" i="68" s="1"/>
  <c r="FD228" i="68"/>
  <c r="FD224" i="68"/>
  <c r="FD243" i="68" s="1"/>
  <c r="DL215" i="68"/>
  <c r="DL216" i="68"/>
  <c r="DL214" i="68"/>
  <c r="DL211" i="68"/>
  <c r="DL212" i="68"/>
  <c r="DL213" i="68"/>
  <c r="DL209" i="68"/>
  <c r="BM213" i="68"/>
  <c r="BM214" i="68"/>
  <c r="BM216" i="68"/>
  <c r="BM215" i="68"/>
  <c r="BM212" i="68"/>
  <c r="BM211" i="68"/>
  <c r="BM209" i="68"/>
  <c r="EH227" i="68"/>
  <c r="EH228" i="68"/>
  <c r="EH226" i="68"/>
  <c r="EH221" i="68"/>
  <c r="EH240" i="68" s="1"/>
  <c r="EH225" i="68"/>
  <c r="EH222" i="68"/>
  <c r="EH241" i="68" s="1"/>
  <c r="EH224" i="68"/>
  <c r="EH223" i="68"/>
  <c r="EH242" i="68" s="1"/>
  <c r="HL228" i="68"/>
  <c r="GL228" i="68"/>
  <c r="EX227" i="68"/>
  <c r="EX225" i="68"/>
  <c r="EX244" i="68" s="1"/>
  <c r="EX228" i="68"/>
  <c r="EX223" i="68"/>
  <c r="EX242" i="68" s="1"/>
  <c r="EX226" i="68"/>
  <c r="EX222" i="68"/>
  <c r="EX241" i="68" s="1"/>
  <c r="EX221" i="68"/>
  <c r="EX240" i="68" s="1"/>
  <c r="EX224" i="68"/>
  <c r="EX243" i="68" s="1"/>
  <c r="BT216" i="68"/>
  <c r="BT211" i="68"/>
  <c r="BT215" i="68"/>
  <c r="BT212" i="68"/>
  <c r="BT213" i="68"/>
  <c r="BT214" i="68"/>
  <c r="BT209" i="68"/>
  <c r="GF227" i="68"/>
  <c r="GF246" i="68" s="1"/>
  <c r="GF228" i="68"/>
  <c r="GF247" i="68" s="1"/>
  <c r="GF226" i="68"/>
  <c r="GF245" i="68" s="1"/>
  <c r="GF223" i="68"/>
  <c r="GF242" i="68" s="1"/>
  <c r="GF222" i="68"/>
  <c r="GF241" i="68" s="1"/>
  <c r="GF221" i="68"/>
  <c r="GF240" i="68" s="1"/>
  <c r="GF225" i="68"/>
  <c r="GF244" i="68" s="1"/>
  <c r="GF224" i="68"/>
  <c r="GF243" i="68" s="1"/>
  <c r="BA213" i="68"/>
  <c r="BA214" i="68"/>
  <c r="BA215" i="68"/>
  <c r="BA216" i="68"/>
  <c r="BA212" i="68"/>
  <c r="BA209" i="68"/>
  <c r="BA211" i="68"/>
  <c r="FH227" i="68"/>
  <c r="FH225" i="68"/>
  <c r="FH244" i="68" s="1"/>
  <c r="FH223" i="68"/>
  <c r="FH242" i="68" s="1"/>
  <c r="FH224" i="68"/>
  <c r="FH243" i="68" s="1"/>
  <c r="FH226" i="68"/>
  <c r="FH245" i="68" s="1"/>
  <c r="FH228" i="68"/>
  <c r="FH222" i="68"/>
  <c r="FH241" i="68" s="1"/>
  <c r="FH221" i="68"/>
  <c r="FH240" i="68" s="1"/>
  <c r="FG226" i="68"/>
  <c r="FG228" i="68"/>
  <c r="FG227" i="68"/>
  <c r="FG225" i="68"/>
  <c r="FG244" i="68" s="1"/>
  <c r="FG223" i="68"/>
  <c r="FG242" i="68" s="1"/>
  <c r="FG224" i="68"/>
  <c r="FG243" i="68" s="1"/>
  <c r="FG222" i="68"/>
  <c r="FG241" i="68" s="1"/>
  <c r="FG221" i="68"/>
  <c r="FG240" i="68" s="1"/>
  <c r="GT210" i="68"/>
  <c r="GT209" i="68"/>
  <c r="DS244" i="68"/>
  <c r="GO213" i="68"/>
  <c r="GZ213" i="68" s="1"/>
  <c r="GL213" i="68"/>
  <c r="GB225" i="68"/>
  <c r="GB244" i="68" s="1"/>
  <c r="GB228" i="68"/>
  <c r="GB247" i="68" s="1"/>
  <c r="GB226" i="68"/>
  <c r="GB245" i="68" s="1"/>
  <c r="GB223" i="68"/>
  <c r="GB242" i="68" s="1"/>
  <c r="GB224" i="68"/>
  <c r="GB243" i="68" s="1"/>
  <c r="GB222" i="68"/>
  <c r="GB241" i="68" s="1"/>
  <c r="GB227" i="68"/>
  <c r="GB246" i="68" s="1"/>
  <c r="GB221" i="68"/>
  <c r="GB240" i="68" s="1"/>
  <c r="BL213" i="68"/>
  <c r="BL214" i="68"/>
  <c r="BL216" i="68"/>
  <c r="BL212" i="68"/>
  <c r="BL215" i="68"/>
  <c r="BL211" i="68"/>
  <c r="BL209" i="68"/>
  <c r="GS210" i="68"/>
  <c r="GS209" i="68"/>
  <c r="CX211" i="68"/>
  <c r="CN215" i="68"/>
  <c r="CN216" i="68"/>
  <c r="CN214" i="68"/>
  <c r="CN211" i="68"/>
  <c r="CN212" i="68"/>
  <c r="CN209" i="68"/>
  <c r="CN213" i="68"/>
  <c r="CA213" i="68"/>
  <c r="FU228" i="68"/>
  <c r="FU225" i="68"/>
  <c r="FU244" i="68" s="1"/>
  <c r="FU226" i="68"/>
  <c r="FU245" i="68" s="1"/>
  <c r="FU222" i="68"/>
  <c r="FU241" i="68" s="1"/>
  <c r="FU224" i="68"/>
  <c r="FU243" i="68" s="1"/>
  <c r="FU227" i="68"/>
  <c r="FU246" i="68" s="1"/>
  <c r="FU223" i="68"/>
  <c r="FU242" i="68" s="1"/>
  <c r="FU221" i="68"/>
  <c r="FU240" i="68" s="1"/>
  <c r="BQ214" i="68"/>
  <c r="EL215" i="68" s="1"/>
  <c r="CZ215" i="68"/>
  <c r="CA212" i="68"/>
  <c r="CT216" i="68"/>
  <c r="CT212" i="68"/>
  <c r="CT213" i="68"/>
  <c r="CT215" i="68"/>
  <c r="CT211" i="68"/>
  <c r="CT214" i="68"/>
  <c r="CT209" i="68"/>
  <c r="GI225" i="68"/>
  <c r="GI244" i="68" s="1"/>
  <c r="GI227" i="68"/>
  <c r="GI246" i="68" s="1"/>
  <c r="GI221" i="68"/>
  <c r="GI240" i="68" s="1"/>
  <c r="GI226" i="68"/>
  <c r="GI245" i="68" s="1"/>
  <c r="GI228" i="68"/>
  <c r="GI247" i="68" s="1"/>
  <c r="GI224" i="68"/>
  <c r="GI243" i="68" s="1"/>
  <c r="GI222" i="68"/>
  <c r="GI241" i="68" s="1"/>
  <c r="GI223" i="68"/>
  <c r="GI242" i="68" s="1"/>
  <c r="BE214" i="68"/>
  <c r="BE215" i="68"/>
  <c r="BE211" i="68"/>
  <c r="BE212" i="68"/>
  <c r="BE216" i="68"/>
  <c r="BE209" i="68"/>
  <c r="BE213" i="68"/>
  <c r="BO214" i="68"/>
  <c r="BO216" i="68"/>
  <c r="BO215" i="68"/>
  <c r="BO211" i="68"/>
  <c r="BO213" i="68"/>
  <c r="BO209" i="68"/>
  <c r="BO212" i="68"/>
  <c r="BX213" i="68"/>
  <c r="BX214" i="68"/>
  <c r="BX216" i="68"/>
  <c r="BX215" i="68"/>
  <c r="BX212" i="68"/>
  <c r="BX211" i="68"/>
  <c r="BX209" i="68"/>
  <c r="FM225" i="68"/>
  <c r="FM244" i="68" s="1"/>
  <c r="FM223" i="68"/>
  <c r="FM242" i="68" s="1"/>
  <c r="FM228" i="68"/>
  <c r="FM226" i="68"/>
  <c r="FM245" i="68" s="1"/>
  <c r="FM224" i="68"/>
  <c r="FM243" i="68" s="1"/>
  <c r="FM227" i="68"/>
  <c r="FM222" i="68"/>
  <c r="FM241" i="68" s="1"/>
  <c r="FM221" i="68"/>
  <c r="FM240" i="68" s="1"/>
  <c r="FL226" i="68"/>
  <c r="FL245" i="68" s="1"/>
  <c r="FL222" i="68"/>
  <c r="FL241" i="68" s="1"/>
  <c r="FL225" i="68"/>
  <c r="FL244" i="68" s="1"/>
  <c r="FL228" i="68"/>
  <c r="FL223" i="68"/>
  <c r="FL242" i="68" s="1"/>
  <c r="FL224" i="68"/>
  <c r="FL243" i="68" s="1"/>
  <c r="FL227" i="68"/>
  <c r="FL221" i="68"/>
  <c r="FL240" i="68" s="1"/>
  <c r="FN226" i="68"/>
  <c r="FN245" i="68" s="1"/>
  <c r="FN225" i="68"/>
  <c r="FN244" i="68" s="1"/>
  <c r="FN224" i="68"/>
  <c r="FN243" i="68" s="1"/>
  <c r="FN228" i="68"/>
  <c r="FN227" i="68"/>
  <c r="FN222" i="68"/>
  <c r="FN241" i="68" s="1"/>
  <c r="FN221" i="68"/>
  <c r="FN240" i="68" s="1"/>
  <c r="FN223" i="68"/>
  <c r="FN242" i="68" s="1"/>
  <c r="HI224" i="68"/>
  <c r="HE224" i="68"/>
  <c r="HD224" i="68"/>
  <c r="HC224" i="68"/>
  <c r="HF224" i="68"/>
  <c r="HB224" i="68"/>
  <c r="HK224" i="68"/>
  <c r="HJ224" i="68"/>
  <c r="HH224" i="68"/>
  <c r="HG224" i="68"/>
  <c r="ED224" i="68"/>
  <c r="ED228" i="68"/>
  <c r="ED226" i="68"/>
  <c r="ED225" i="68"/>
  <c r="ED221" i="68"/>
  <c r="ED240" i="68" s="1"/>
  <c r="ED223" i="68"/>
  <c r="ED242" i="68" s="1"/>
  <c r="ED227" i="68"/>
  <c r="ED222" i="68"/>
  <c r="ED241" i="68" s="1"/>
  <c r="AZ213" i="68"/>
  <c r="AZ214" i="68"/>
  <c r="AZ215" i="68"/>
  <c r="AZ216" i="68"/>
  <c r="AZ212" i="68"/>
  <c r="AZ211" i="68"/>
  <c r="AZ209" i="68"/>
  <c r="DG216" i="68"/>
  <c r="DG212" i="68"/>
  <c r="DG215" i="68"/>
  <c r="DG213" i="68"/>
  <c r="DG211" i="68"/>
  <c r="DG214" i="68"/>
  <c r="DG209" i="68"/>
  <c r="FP228" i="68"/>
  <c r="FP226" i="68"/>
  <c r="FP245" i="68" s="1"/>
  <c r="FP227" i="68"/>
  <c r="FP222" i="68"/>
  <c r="FP241" i="68" s="1"/>
  <c r="FP221" i="68"/>
  <c r="FP240" i="68" s="1"/>
  <c r="FP225" i="68"/>
  <c r="FP244" i="68" s="1"/>
  <c r="FP223" i="68"/>
  <c r="FP242" i="68" s="1"/>
  <c r="FP224" i="68"/>
  <c r="FP243" i="68" s="1"/>
  <c r="CX212" i="68"/>
  <c r="CX214" i="68"/>
  <c r="DJ209" i="68"/>
  <c r="EY225" i="68"/>
  <c r="EY244" i="68" s="1"/>
  <c r="EY226" i="68"/>
  <c r="EY221" i="68"/>
  <c r="EY240" i="68" s="1"/>
  <c r="EY224" i="68"/>
  <c r="EY243" i="68" s="1"/>
  <c r="EY227" i="68"/>
  <c r="EY222" i="68"/>
  <c r="EY241" i="68" s="1"/>
  <c r="EY228" i="68"/>
  <c r="EY223" i="68"/>
  <c r="EY242" i="68" s="1"/>
  <c r="CA211" i="68"/>
  <c r="CY213" i="68"/>
  <c r="CL215" i="68"/>
  <c r="CL216" i="68"/>
  <c r="CL214" i="68"/>
  <c r="CL211" i="68"/>
  <c r="CL213" i="68"/>
  <c r="CL209" i="68"/>
  <c r="CL212" i="68"/>
  <c r="CB215" i="68"/>
  <c r="CB216" i="68"/>
  <c r="CB214" i="68"/>
  <c r="CB211" i="68"/>
  <c r="CB212" i="68"/>
  <c r="CB209" i="68"/>
  <c r="CB213" i="68"/>
  <c r="EM225" i="68"/>
  <c r="EM221" i="68"/>
  <c r="EM240" i="68" s="1"/>
  <c r="EM224" i="68"/>
  <c r="EM222" i="68"/>
  <c r="EM241" i="68" s="1"/>
  <c r="EM227" i="68"/>
  <c r="EM226" i="68"/>
  <c r="EM228" i="68"/>
  <c r="EM223" i="68"/>
  <c r="EM242" i="68" s="1"/>
  <c r="DM214" i="68"/>
  <c r="DM215" i="68"/>
  <c r="DM216" i="68"/>
  <c r="DM211" i="68"/>
  <c r="DM212" i="68"/>
  <c r="DM213" i="68"/>
  <c r="DM209" i="68"/>
  <c r="CI216" i="68"/>
  <c r="CI212" i="68"/>
  <c r="CI213" i="68"/>
  <c r="CI215" i="68"/>
  <c r="CI214" i="68"/>
  <c r="CI211" i="68"/>
  <c r="CI209" i="68"/>
  <c r="DB215" i="68"/>
  <c r="DB216" i="68"/>
  <c r="DB214" i="68"/>
  <c r="DB211" i="68"/>
  <c r="DB212" i="68"/>
  <c r="DB213" i="68"/>
  <c r="DB209" i="68"/>
  <c r="FC228" i="68"/>
  <c r="FC222" i="68"/>
  <c r="FC241" i="68" s="1"/>
  <c r="FC225" i="68"/>
  <c r="FC244" i="68" s="1"/>
  <c r="FC221" i="68"/>
  <c r="FC240" i="68" s="1"/>
  <c r="FC227" i="68"/>
  <c r="FC226" i="68"/>
  <c r="FC224" i="68"/>
  <c r="FC243" i="68" s="1"/>
  <c r="FC223" i="68"/>
  <c r="FC242" i="68" s="1"/>
  <c r="CQ215" i="68"/>
  <c r="CQ216" i="68"/>
  <c r="CQ214" i="68"/>
  <c r="CQ211" i="68"/>
  <c r="CQ212" i="68"/>
  <c r="CQ213" i="68"/>
  <c r="CQ209" i="68"/>
  <c r="GL226" i="68"/>
  <c r="CU216" i="68"/>
  <c r="CU212" i="68"/>
  <c r="CU213" i="68"/>
  <c r="CU215" i="68"/>
  <c r="CU211" i="68"/>
  <c r="CU214" i="68"/>
  <c r="CU209" i="68"/>
  <c r="CX215" i="68"/>
  <c r="CX209" i="68"/>
  <c r="DU227" i="68"/>
  <c r="GY227" i="68" s="1"/>
  <c r="DU226" i="68"/>
  <c r="GW226" i="68" s="1"/>
  <c r="DU228" i="68"/>
  <c r="GX228" i="68" s="1"/>
  <c r="DU225" i="68"/>
  <c r="GT225" i="68" s="1"/>
  <c r="DU224" i="68"/>
  <c r="DU223" i="68"/>
  <c r="DU221" i="68"/>
  <c r="DU240" i="68" s="1"/>
  <c r="DU222" i="68"/>
  <c r="DU241" i="68" s="1"/>
  <c r="CA214" i="68"/>
  <c r="EV215" i="68" s="1"/>
  <c r="EV246" i="68" s="1"/>
  <c r="EQ226" i="68"/>
  <c r="EQ228" i="68"/>
  <c r="EQ225" i="68"/>
  <c r="EQ221" i="68"/>
  <c r="EQ240" i="68" s="1"/>
  <c r="EQ223" i="68"/>
  <c r="EQ242" i="68" s="1"/>
  <c r="EQ224" i="68"/>
  <c r="EQ243" i="68" s="1"/>
  <c r="EQ222" i="68"/>
  <c r="EQ241" i="68" s="1"/>
  <c r="EQ227" i="68"/>
  <c r="CY211" i="68"/>
  <c r="EK228" i="68"/>
  <c r="EK227" i="68"/>
  <c r="EK225" i="68"/>
  <c r="EK226" i="68"/>
  <c r="EK224" i="68"/>
  <c r="EK223" i="68"/>
  <c r="EK242" i="68" s="1"/>
  <c r="EK222" i="68"/>
  <c r="EK241" i="68" s="1"/>
  <c r="EK221" i="68"/>
  <c r="EK240" i="68" s="1"/>
  <c r="FO228" i="68"/>
  <c r="FO226" i="68"/>
  <c r="FO245" i="68" s="1"/>
  <c r="FO227" i="68"/>
  <c r="FO222" i="68"/>
  <c r="FO241" i="68" s="1"/>
  <c r="FO225" i="68"/>
  <c r="FO244" i="68" s="1"/>
  <c r="FO223" i="68"/>
  <c r="FO242" i="68" s="1"/>
  <c r="FO224" i="68"/>
  <c r="FO243" i="68" s="1"/>
  <c r="FO221" i="68"/>
  <c r="FO240" i="68" s="1"/>
  <c r="BR215" i="68"/>
  <c r="BR216" i="68"/>
  <c r="BR212" i="68"/>
  <c r="BR213" i="68"/>
  <c r="BR214" i="68"/>
  <c r="BR209" i="68"/>
  <c r="BR211" i="68"/>
  <c r="CV213" i="68"/>
  <c r="CV215" i="68"/>
  <c r="CV214" i="68"/>
  <c r="CV216" i="68"/>
  <c r="CV212" i="68"/>
  <c r="CV211" i="68"/>
  <c r="CV209" i="68"/>
  <c r="EC228" i="68"/>
  <c r="EC226" i="68"/>
  <c r="EC223" i="68"/>
  <c r="EC222" i="68"/>
  <c r="EC241" i="68" s="1"/>
  <c r="EC225" i="68"/>
  <c r="EC224" i="68"/>
  <c r="EC221" i="68"/>
  <c r="EC240" i="68" s="1"/>
  <c r="EC227" i="68"/>
  <c r="GU210" i="68"/>
  <c r="GU209" i="68"/>
  <c r="DX227" i="68"/>
  <c r="DX225" i="68"/>
  <c r="DX228" i="68"/>
  <c r="DX226" i="68"/>
  <c r="DX224" i="68"/>
  <c r="DX223" i="68"/>
  <c r="DX221" i="68"/>
  <c r="DX240" i="68" s="1"/>
  <c r="DX222" i="68"/>
  <c r="DX241" i="68" s="1"/>
  <c r="CH212" i="68"/>
  <c r="CH213" i="68"/>
  <c r="CH215" i="68"/>
  <c r="CH216" i="68"/>
  <c r="CH214" i="68"/>
  <c r="CH211" i="68"/>
  <c r="CH209" i="68"/>
  <c r="BK216" i="68"/>
  <c r="BK212" i="68"/>
  <c r="BK213" i="68"/>
  <c r="BK214" i="68"/>
  <c r="BK215" i="68"/>
  <c r="BK211" i="68"/>
  <c r="BK209" i="68"/>
  <c r="BB209" i="68"/>
  <c r="CM215" i="68"/>
  <c r="CM216" i="68"/>
  <c r="CM214" i="68"/>
  <c r="CM211" i="68"/>
  <c r="CM213" i="68"/>
  <c r="CM209" i="68"/>
  <c r="CM212" i="68"/>
  <c r="FI228" i="68"/>
  <c r="FI227" i="68"/>
  <c r="FI225" i="68"/>
  <c r="FI244" i="68" s="1"/>
  <c r="FI222" i="68"/>
  <c r="FI241" i="68" s="1"/>
  <c r="FI224" i="68"/>
  <c r="FI243" i="68" s="1"/>
  <c r="FI223" i="68"/>
  <c r="FI242" i="68" s="1"/>
  <c r="FI226" i="68"/>
  <c r="FI245" i="68" s="1"/>
  <c r="FI221" i="68"/>
  <c r="FI240" i="68" s="1"/>
  <c r="DO215" i="68"/>
  <c r="DO216" i="68"/>
  <c r="DO214" i="68"/>
  <c r="DO211" i="68"/>
  <c r="DO212" i="68"/>
  <c r="DO213" i="68"/>
  <c r="DO209" i="68"/>
  <c r="GE226" i="68"/>
  <c r="GE245" i="68" s="1"/>
  <c r="GE228" i="68"/>
  <c r="GE247" i="68" s="1"/>
  <c r="GE227" i="68"/>
  <c r="GE246" i="68" s="1"/>
  <c r="GE224" i="68"/>
  <c r="GE243" i="68" s="1"/>
  <c r="GE222" i="68"/>
  <c r="GE241" i="68" s="1"/>
  <c r="GE221" i="68"/>
  <c r="GE240" i="68" s="1"/>
  <c r="GE225" i="68"/>
  <c r="GE244" i="68" s="1"/>
  <c r="GE223" i="68"/>
  <c r="GE242" i="68" s="1"/>
  <c r="GO240" i="68"/>
  <c r="FJ223" i="68"/>
  <c r="FJ242" i="68" s="1"/>
  <c r="FJ226" i="68"/>
  <c r="FJ245" i="68" s="1"/>
  <c r="FJ224" i="68"/>
  <c r="FJ243" i="68" s="1"/>
  <c r="FJ227" i="68"/>
  <c r="FJ228" i="68"/>
  <c r="FJ221" i="68"/>
  <c r="FJ240" i="68" s="1"/>
  <c r="FJ225" i="68"/>
  <c r="FJ244" i="68" s="1"/>
  <c r="FJ222" i="68"/>
  <c r="FJ241" i="68" s="1"/>
  <c r="GD226" i="68"/>
  <c r="GD245" i="68" s="1"/>
  <c r="GD228" i="68"/>
  <c r="GD247" i="68" s="1"/>
  <c r="GD227" i="68"/>
  <c r="GD246" i="68" s="1"/>
  <c r="GD224" i="68"/>
  <c r="GD243" i="68" s="1"/>
  <c r="GD222" i="68"/>
  <c r="GD241" i="68" s="1"/>
  <c r="GD221" i="68"/>
  <c r="GD240" i="68" s="1"/>
  <c r="GD225" i="68"/>
  <c r="GD244" i="68" s="1"/>
  <c r="GD223" i="68"/>
  <c r="GD242" i="68" s="1"/>
  <c r="CY215" i="68"/>
  <c r="BP215" i="68"/>
  <c r="BP216" i="68"/>
  <c r="BP214" i="68"/>
  <c r="BP211" i="68"/>
  <c r="BP212" i="68"/>
  <c r="BP213" i="68"/>
  <c r="BP209" i="68"/>
  <c r="FQ226" i="68"/>
  <c r="FQ245" i="68" s="1"/>
  <c r="FQ227" i="68"/>
  <c r="FQ222" i="68"/>
  <c r="FQ241" i="68" s="1"/>
  <c r="FQ221" i="68"/>
  <c r="FQ240" i="68" s="1"/>
  <c r="FQ228" i="68"/>
  <c r="FQ225" i="68"/>
  <c r="FQ244" i="68" s="1"/>
  <c r="FQ223" i="68"/>
  <c r="FQ242" i="68" s="1"/>
  <c r="FQ224" i="68"/>
  <c r="FQ243" i="68" s="1"/>
  <c r="BY213" i="68"/>
  <c r="BY214" i="68"/>
  <c r="BY216" i="68"/>
  <c r="BY215" i="68"/>
  <c r="BY211" i="68"/>
  <c r="BY212" i="68"/>
  <c r="BY209" i="68"/>
  <c r="BD215" i="68"/>
  <c r="BD216" i="68"/>
  <c r="BD211" i="68"/>
  <c r="BD212" i="68"/>
  <c r="BD214" i="68"/>
  <c r="BD213" i="68"/>
  <c r="BD209" i="68"/>
  <c r="FW225" i="68"/>
  <c r="FW244" i="68" s="1"/>
  <c r="FW228" i="68"/>
  <c r="FW221" i="68"/>
  <c r="FW240" i="68" s="1"/>
  <c r="FW227" i="68"/>
  <c r="FW246" i="68" s="1"/>
  <c r="FW226" i="68"/>
  <c r="FW245" i="68" s="1"/>
  <c r="FW223" i="68"/>
  <c r="FW242" i="68" s="1"/>
  <c r="FW224" i="68"/>
  <c r="FW243" i="68" s="1"/>
  <c r="FW222" i="68"/>
  <c r="FW241" i="68" s="1"/>
  <c r="DK216" i="68"/>
  <c r="DK214" i="68"/>
  <c r="DK211" i="68"/>
  <c r="DK215" i="68"/>
  <c r="DK213" i="68"/>
  <c r="DK212" i="68"/>
  <c r="DK209" i="68"/>
  <c r="FV224" i="68"/>
  <c r="FV243" i="68" s="1"/>
  <c r="FV227" i="68"/>
  <c r="FV246" i="68" s="1"/>
  <c r="FV226" i="68"/>
  <c r="FV245" i="68" s="1"/>
  <c r="FV228" i="68"/>
  <c r="FV223" i="68"/>
  <c r="FV242" i="68" s="1"/>
  <c r="FV225" i="68"/>
  <c r="FV244" i="68" s="1"/>
  <c r="FV222" i="68"/>
  <c r="FV241" i="68" s="1"/>
  <c r="FV221" i="68"/>
  <c r="FV240" i="68" s="1"/>
  <c r="CK213" i="68"/>
  <c r="CK215" i="68"/>
  <c r="CK216" i="68"/>
  <c r="CK214" i="68"/>
  <c r="CK209" i="68"/>
  <c r="CK212" i="68"/>
  <c r="CK211" i="68"/>
  <c r="DV225" i="68"/>
  <c r="DV226" i="68"/>
  <c r="DV227" i="68"/>
  <c r="DV228" i="68"/>
  <c r="DV222" i="68"/>
  <c r="DV241" i="68" s="1"/>
  <c r="DV224" i="68"/>
  <c r="DV223" i="68"/>
  <c r="DV221" i="68"/>
  <c r="DV240" i="68" s="1"/>
  <c r="FY226" i="68"/>
  <c r="FY245" i="68" s="1"/>
  <c r="FY227" i="68"/>
  <c r="FY246" i="68" s="1"/>
  <c r="FY223" i="68"/>
  <c r="FY242" i="68" s="1"/>
  <c r="FY228" i="68"/>
  <c r="FY224" i="68"/>
  <c r="FY243" i="68" s="1"/>
  <c r="FY225" i="68"/>
  <c r="FY244" i="68" s="1"/>
  <c r="FY221" i="68"/>
  <c r="FY240" i="68" s="1"/>
  <c r="FY222" i="68"/>
  <c r="FY241" i="68" s="1"/>
  <c r="DZ226" i="68"/>
  <c r="DZ227" i="68"/>
  <c r="DZ223" i="68"/>
  <c r="DZ228" i="68"/>
  <c r="DZ222" i="68"/>
  <c r="DZ241" i="68" s="1"/>
  <c r="DZ225" i="68"/>
  <c r="DZ224" i="68"/>
  <c r="DZ221" i="68"/>
  <c r="DZ240" i="68" s="1"/>
  <c r="AY216" i="68"/>
  <c r="AY212" i="68"/>
  <c r="AY213" i="68"/>
  <c r="AY214" i="68"/>
  <c r="AY215" i="68"/>
  <c r="AY211" i="68"/>
  <c r="BV216" i="68"/>
  <c r="BV215" i="68"/>
  <c r="BV212" i="68"/>
  <c r="BV213" i="68"/>
  <c r="BV214" i="68"/>
  <c r="BV211" i="68"/>
  <c r="BV209" i="68"/>
  <c r="GR227" i="68"/>
  <c r="GR210" i="68"/>
  <c r="GR209" i="68"/>
  <c r="DJ213" i="68"/>
  <c r="GQ227" i="68"/>
  <c r="GQ210" i="68"/>
  <c r="GQ209" i="68"/>
  <c r="CE215" i="68"/>
  <c r="CE216" i="68"/>
  <c r="CE211" i="68"/>
  <c r="CE212" i="68"/>
  <c r="CE213" i="68"/>
  <c r="CE214" i="68"/>
  <c r="CE209" i="68"/>
  <c r="EF228" i="68"/>
  <c r="EF227" i="68"/>
  <c r="EF225" i="68"/>
  <c r="EF221" i="68"/>
  <c r="EF240" i="68" s="1"/>
  <c r="EF224" i="68"/>
  <c r="EF223" i="68"/>
  <c r="EF242" i="68" s="1"/>
  <c r="EF222" i="68"/>
  <c r="EF241" i="68" s="1"/>
  <c r="EF226" i="68"/>
  <c r="BF215" i="68"/>
  <c r="BF216" i="68"/>
  <c r="BF212" i="68"/>
  <c r="BF213" i="68"/>
  <c r="BF214" i="68"/>
  <c r="BF209" i="68"/>
  <c r="BF211" i="68"/>
  <c r="CJ213" i="68"/>
  <c r="CJ215" i="68"/>
  <c r="CJ216" i="68"/>
  <c r="CJ214" i="68"/>
  <c r="CJ212" i="68"/>
  <c r="CJ209" i="68"/>
  <c r="CJ211" i="68"/>
  <c r="FE228" i="68"/>
  <c r="FE227" i="68"/>
  <c r="FE226" i="68"/>
  <c r="FE225" i="68"/>
  <c r="FE244" i="68" s="1"/>
  <c r="FE221" i="68"/>
  <c r="FE240" i="68" s="1"/>
  <c r="FE223" i="68"/>
  <c r="FE242" i="68" s="1"/>
  <c r="FE224" i="68"/>
  <c r="FE243" i="68" s="1"/>
  <c r="FE222" i="68"/>
  <c r="FE241" i="68" s="1"/>
  <c r="ET228" i="68"/>
  <c r="ET225" i="68"/>
  <c r="ET223" i="68"/>
  <c r="ET242" i="68" s="1"/>
  <c r="ET224" i="68"/>
  <c r="ET243" i="68" s="1"/>
  <c r="ET227" i="68"/>
  <c r="ET226" i="68"/>
  <c r="ET222" i="68"/>
  <c r="ET241" i="68" s="1"/>
  <c r="ET221" i="68"/>
  <c r="ET240" i="68" s="1"/>
  <c r="ES228" i="68"/>
  <c r="ES227" i="68"/>
  <c r="ES221" i="68"/>
  <c r="ES240" i="68" s="1"/>
  <c r="ES223" i="68"/>
  <c r="ES242" i="68" s="1"/>
  <c r="ES224" i="68"/>
  <c r="ES243" i="68" s="1"/>
  <c r="ES225" i="68"/>
  <c r="ES222" i="68"/>
  <c r="ES241" i="68" s="1"/>
  <c r="ES226" i="68"/>
  <c r="CG216" i="68"/>
  <c r="CG211" i="68"/>
  <c r="CG212" i="68"/>
  <c r="CG213" i="68"/>
  <c r="CG215" i="68"/>
  <c r="CG214" i="68"/>
  <c r="CG209" i="68"/>
  <c r="FS226" i="68"/>
  <c r="FS245" i="68" s="1"/>
  <c r="FS228" i="68"/>
  <c r="FS227" i="68"/>
  <c r="FS246" i="68" s="1"/>
  <c r="FS225" i="68"/>
  <c r="FS244" i="68" s="1"/>
  <c r="FS221" i="68"/>
  <c r="FS240" i="68" s="1"/>
  <c r="FS223" i="68"/>
  <c r="FS242" i="68" s="1"/>
  <c r="FS224" i="68"/>
  <c r="FS243" i="68" s="1"/>
  <c r="FS222" i="68"/>
  <c r="FS241" i="68" s="1"/>
  <c r="GA226" i="68"/>
  <c r="GA245" i="68" s="1"/>
  <c r="GA225" i="68"/>
  <c r="GA244" i="68" s="1"/>
  <c r="GA224" i="68"/>
  <c r="GA243" i="68" s="1"/>
  <c r="GA228" i="68"/>
  <c r="GA223" i="68"/>
  <c r="GA242" i="68" s="1"/>
  <c r="GA222" i="68"/>
  <c r="GA241" i="68" s="1"/>
  <c r="GA221" i="68"/>
  <c r="GA240" i="68" s="1"/>
  <c r="GA227" i="68"/>
  <c r="GA246" i="68" s="1"/>
  <c r="BU216" i="68"/>
  <c r="BU211" i="68"/>
  <c r="BU215" i="68"/>
  <c r="BU212" i="68"/>
  <c r="BU213" i="68"/>
  <c r="BU209" i="68"/>
  <c r="BU214" i="68"/>
  <c r="EZ225" i="68"/>
  <c r="EZ244" i="68" s="1"/>
  <c r="EZ222" i="68"/>
  <c r="EZ241" i="68" s="1"/>
  <c r="EZ228" i="68"/>
  <c r="EZ226" i="68"/>
  <c r="EZ227" i="68"/>
  <c r="EZ223" i="68"/>
  <c r="EZ242" i="68" s="1"/>
  <c r="EZ224" i="68"/>
  <c r="EZ243" i="68" s="1"/>
  <c r="EZ221" i="68"/>
  <c r="EZ240" i="68" s="1"/>
  <c r="DD216" i="68"/>
  <c r="DD214" i="68"/>
  <c r="DD211" i="68"/>
  <c r="DD212" i="68"/>
  <c r="DD215" i="68"/>
  <c r="DD213" i="68"/>
  <c r="DD209" i="68"/>
  <c r="FR228" i="68"/>
  <c r="FR227" i="68"/>
  <c r="FR246" i="68" s="1"/>
  <c r="FR222" i="68"/>
  <c r="FR241" i="68" s="1"/>
  <c r="FR226" i="68"/>
  <c r="FR245" i="68" s="1"/>
  <c r="FR221" i="68"/>
  <c r="FR240" i="68" s="1"/>
  <c r="FR224" i="68"/>
  <c r="FR243" i="68" s="1"/>
  <c r="FR223" i="68"/>
  <c r="FR242" i="68" s="1"/>
  <c r="FR225" i="68"/>
  <c r="FR244" i="68" s="1"/>
  <c r="EL226" i="68"/>
  <c r="EL227" i="68"/>
  <c r="EL223" i="68"/>
  <c r="EL242" i="68" s="1"/>
  <c r="EL222" i="68"/>
  <c r="EL241" i="68" s="1"/>
  <c r="EL224" i="68"/>
  <c r="EL225" i="68"/>
  <c r="EL228" i="68"/>
  <c r="EL221" i="68"/>
  <c r="EL240" i="68" s="1"/>
  <c r="BJ212" i="68"/>
  <c r="BJ213" i="68"/>
  <c r="BJ216" i="68"/>
  <c r="BJ214" i="68"/>
  <c r="BJ215" i="68"/>
  <c r="BJ211" i="68"/>
  <c r="BJ209" i="68"/>
  <c r="GL247" i="68"/>
  <c r="GO247" i="68"/>
  <c r="GZ247" i="68" s="1"/>
  <c r="DJ211" i="68"/>
  <c r="EO227" i="68"/>
  <c r="EO223" i="68"/>
  <c r="EO242" i="68" s="1"/>
  <c r="EO226" i="68"/>
  <c r="EO228" i="68"/>
  <c r="EO222" i="68"/>
  <c r="EO241" i="68" s="1"/>
  <c r="EO224" i="68"/>
  <c r="EO243" i="68" s="1"/>
  <c r="EO225" i="68"/>
  <c r="EO221" i="68"/>
  <c r="EO240" i="68" s="1"/>
  <c r="BS215" i="68"/>
  <c r="BS216" i="68"/>
  <c r="BS211" i="68"/>
  <c r="BS212" i="68"/>
  <c r="BS213" i="68"/>
  <c r="BS214" i="68"/>
  <c r="BS209" i="68"/>
  <c r="CP215" i="68"/>
  <c r="CP216" i="68"/>
  <c r="CP214" i="68"/>
  <c r="CP211" i="68"/>
  <c r="CP212" i="68"/>
  <c r="CP213" i="68"/>
  <c r="CP209" i="68"/>
  <c r="CY214" i="68"/>
  <c r="DN215" i="68"/>
  <c r="DN216" i="68"/>
  <c r="DN214" i="68"/>
  <c r="DN211" i="68"/>
  <c r="DN212" i="68"/>
  <c r="DN213" i="68"/>
  <c r="DN209" i="68"/>
  <c r="BH216" i="68"/>
  <c r="BH215" i="68"/>
  <c r="BH211" i="68"/>
  <c r="BH212" i="68"/>
  <c r="BH213" i="68"/>
  <c r="BH214" i="68"/>
  <c r="BH209" i="68"/>
  <c r="GY210" i="68"/>
  <c r="GY209" i="68"/>
  <c r="GV226" i="68"/>
  <c r="GV209" i="68"/>
  <c r="GV210" i="68"/>
  <c r="BN214" i="68"/>
  <c r="BN216" i="68"/>
  <c r="BN215" i="68"/>
  <c r="BN211" i="68"/>
  <c r="BN213" i="68"/>
  <c r="BN212" i="68"/>
  <c r="BN209" i="68"/>
  <c r="FB228" i="68"/>
  <c r="FB224" i="68"/>
  <c r="FB243" i="68" s="1"/>
  <c r="FB227" i="68"/>
  <c r="FB226" i="68"/>
  <c r="FB222" i="68"/>
  <c r="FB241" i="68" s="1"/>
  <c r="FB225" i="68"/>
  <c r="FB244" i="68" s="1"/>
  <c r="FB223" i="68"/>
  <c r="FB242" i="68" s="1"/>
  <c r="FB221" i="68"/>
  <c r="FB240" i="68" s="1"/>
  <c r="BV136" i="70"/>
  <c r="BU136" i="70"/>
  <c r="BU135" i="70"/>
  <c r="BU134" i="70"/>
  <c r="EP135" i="70" s="1"/>
  <c r="BV137" i="70"/>
  <c r="EQ137" i="70" s="1"/>
  <c r="BU137" i="70"/>
  <c r="EP137" i="70" s="1"/>
  <c r="BH134" i="70"/>
  <c r="BU133" i="70"/>
  <c r="BV132" i="70"/>
  <c r="BH133" i="70"/>
  <c r="EC134" i="70" s="1"/>
  <c r="BV135" i="70"/>
  <c r="EQ136" i="70" s="1"/>
  <c r="GL145" i="70"/>
  <c r="DP137" i="70"/>
  <c r="DF135" i="70"/>
  <c r="DF134" i="70"/>
  <c r="DF137" i="70"/>
  <c r="DP132" i="70"/>
  <c r="GQ130" i="70"/>
  <c r="GL70" i="68"/>
  <c r="DH57" i="68"/>
  <c r="DT65" i="68"/>
  <c r="GP65" i="68" s="1"/>
  <c r="ED63" i="68"/>
  <c r="EX63" i="68"/>
  <c r="DT70" i="68"/>
  <c r="GP70" i="68" s="1"/>
  <c r="GB63" i="68"/>
  <c r="AY53" i="68"/>
  <c r="FR64" i="68"/>
  <c r="FH64" i="68"/>
  <c r="CC54" i="68"/>
  <c r="CC57" i="68"/>
  <c r="CC53" i="68"/>
  <c r="CC55" i="68"/>
  <c r="CC56" i="68"/>
  <c r="CC58" i="68"/>
  <c r="DT67" i="68"/>
  <c r="GP67" i="68" s="1"/>
  <c r="FH63" i="68"/>
  <c r="DG54" i="68"/>
  <c r="DG57" i="68"/>
  <c r="DG55" i="68"/>
  <c r="DG56" i="68"/>
  <c r="DG58" i="68"/>
  <c r="DG53" i="68"/>
  <c r="DT66" i="68"/>
  <c r="GP66" i="68" s="1"/>
  <c r="CW54" i="68"/>
  <c r="CW57" i="68"/>
  <c r="CW55" i="68"/>
  <c r="CW56" i="68"/>
  <c r="CW58" i="68"/>
  <c r="CW53" i="68"/>
  <c r="EN65" i="68"/>
  <c r="EN84" i="68" s="1"/>
  <c r="EN68" i="68"/>
  <c r="EN69" i="68"/>
  <c r="EN66" i="68"/>
  <c r="EN85" i="68" s="1"/>
  <c r="EN70" i="68"/>
  <c r="EN67" i="68"/>
  <c r="DT69" i="68"/>
  <c r="GP69" i="68" s="1"/>
  <c r="GP51" i="68"/>
  <c r="EN63" i="68"/>
  <c r="FH69" i="68"/>
  <c r="FH66" i="68"/>
  <c r="FH70" i="68"/>
  <c r="FH67" i="68"/>
  <c r="FH65" i="68"/>
  <c r="FH84" i="68" s="1"/>
  <c r="FH68" i="68"/>
  <c r="BS53" i="68"/>
  <c r="BS54" i="68"/>
  <c r="BS57" i="68"/>
  <c r="BS55" i="68"/>
  <c r="BS58" i="68"/>
  <c r="BS56" i="68"/>
  <c r="BI54" i="68"/>
  <c r="BI57" i="68"/>
  <c r="BI55" i="68"/>
  <c r="BI56" i="68"/>
  <c r="ED57" i="68" s="1"/>
  <c r="BI53" i="68"/>
  <c r="ED54" i="68" s="1"/>
  <c r="BI58" i="68"/>
  <c r="AY54" i="68"/>
  <c r="DT54" i="68" s="1"/>
  <c r="GP54" i="68" s="1"/>
  <c r="CM54" i="68"/>
  <c r="CM57" i="68"/>
  <c r="CM55" i="68"/>
  <c r="CM56" i="68"/>
  <c r="CM58" i="68"/>
  <c r="CM53" i="68"/>
  <c r="ED68" i="68"/>
  <c r="ED65" i="68"/>
  <c r="ED69" i="68"/>
  <c r="ED66" i="68"/>
  <c r="ED70" i="68"/>
  <c r="ED67" i="68"/>
  <c r="AY56" i="68"/>
  <c r="DT57" i="68" s="1"/>
  <c r="GP57" i="68" s="1"/>
  <c r="EN64" i="68"/>
  <c r="DT63" i="68"/>
  <c r="EX68" i="68"/>
  <c r="EX65" i="68"/>
  <c r="EX69" i="68"/>
  <c r="EX66" i="68"/>
  <c r="EX64" i="68"/>
  <c r="EX70" i="68"/>
  <c r="EX67" i="68"/>
  <c r="EX86" i="68" s="1"/>
  <c r="GO51" i="68"/>
  <c r="AY58" i="68"/>
  <c r="DT58" i="68" s="1"/>
  <c r="GP58" i="68" s="1"/>
  <c r="DT68" i="68"/>
  <c r="GP68" i="68" s="1"/>
  <c r="GB70" i="68"/>
  <c r="GB67" i="68"/>
  <c r="GB69" i="68"/>
  <c r="GB68" i="68"/>
  <c r="GB65" i="68"/>
  <c r="GB66" i="68"/>
  <c r="AY55" i="68"/>
  <c r="ED64" i="68"/>
  <c r="ED83" i="68" s="1"/>
  <c r="GB64" i="68"/>
  <c r="GB83" i="68" s="1"/>
  <c r="FR69" i="68"/>
  <c r="FR66" i="68"/>
  <c r="FR85" i="68" s="1"/>
  <c r="FR70" i="68"/>
  <c r="FR67" i="68"/>
  <c r="FR65" i="68"/>
  <c r="FR68" i="68"/>
  <c r="FR63" i="68"/>
  <c r="CO137" i="70"/>
  <c r="CO135" i="70"/>
  <c r="CO136" i="70"/>
  <c r="CO134" i="70"/>
  <c r="CO133" i="70"/>
  <c r="CO132" i="70"/>
  <c r="CA136" i="70"/>
  <c r="CA137" i="70"/>
  <c r="CA134" i="70"/>
  <c r="CA135" i="70"/>
  <c r="CA132" i="70"/>
  <c r="CA133" i="70"/>
  <c r="FI149" i="70"/>
  <c r="FI147" i="70"/>
  <c r="FI166" i="70" s="1"/>
  <c r="FI142" i="70"/>
  <c r="FI161" i="70" s="1"/>
  <c r="FI143" i="70"/>
  <c r="FI162" i="70" s="1"/>
  <c r="FI144" i="70"/>
  <c r="FI163" i="70" s="1"/>
  <c r="FI145" i="70"/>
  <c r="FI164" i="70" s="1"/>
  <c r="FI146" i="70"/>
  <c r="FI165" i="70" s="1"/>
  <c r="FI148" i="70"/>
  <c r="GC147" i="70"/>
  <c r="GC166" i="70" s="1"/>
  <c r="GC148" i="70"/>
  <c r="GC167" i="70" s="1"/>
  <c r="GC149" i="70"/>
  <c r="GC168" i="70" s="1"/>
  <c r="GC142" i="70"/>
  <c r="GC161" i="70" s="1"/>
  <c r="GC143" i="70"/>
  <c r="GC162" i="70" s="1"/>
  <c r="GC145" i="70"/>
  <c r="GC164" i="70" s="1"/>
  <c r="GC144" i="70"/>
  <c r="GC163" i="70" s="1"/>
  <c r="GC146" i="70"/>
  <c r="GC165" i="70" s="1"/>
  <c r="CK137" i="70"/>
  <c r="CK135" i="70"/>
  <c r="CK136" i="70"/>
  <c r="CK132" i="70"/>
  <c r="CK134" i="70"/>
  <c r="CK133" i="70"/>
  <c r="DS89" i="70"/>
  <c r="GO58" i="70"/>
  <c r="GZ58" i="70" s="1"/>
  <c r="GL58" i="70"/>
  <c r="CD137" i="70"/>
  <c r="CD134" i="70"/>
  <c r="CD136" i="70"/>
  <c r="CD133" i="70"/>
  <c r="CD135" i="70"/>
  <c r="CD132" i="70"/>
  <c r="GO130" i="70"/>
  <c r="CF137" i="70"/>
  <c r="CF133" i="70"/>
  <c r="CF134" i="70"/>
  <c r="CF135" i="70"/>
  <c r="CF136" i="70"/>
  <c r="CF132" i="70"/>
  <c r="BM135" i="70"/>
  <c r="BM136" i="70"/>
  <c r="BM137" i="70"/>
  <c r="BM134" i="70"/>
  <c r="BM132" i="70"/>
  <c r="BM133" i="70"/>
  <c r="FV149" i="70"/>
  <c r="FV148" i="70"/>
  <c r="FV167" i="70" s="1"/>
  <c r="FV142" i="70"/>
  <c r="FV161" i="70" s="1"/>
  <c r="FV147" i="70"/>
  <c r="FV166" i="70" s="1"/>
  <c r="FV143" i="70"/>
  <c r="FV162" i="70" s="1"/>
  <c r="FV144" i="70"/>
  <c r="FV163" i="70" s="1"/>
  <c r="FV145" i="70"/>
  <c r="FV164" i="70" s="1"/>
  <c r="FV146" i="70"/>
  <c r="FV165" i="70" s="1"/>
  <c r="DN137" i="70"/>
  <c r="DN132" i="70"/>
  <c r="DN134" i="70"/>
  <c r="DN135" i="70"/>
  <c r="DN136" i="70"/>
  <c r="DN133" i="70"/>
  <c r="FH148" i="70"/>
  <c r="FH149" i="70"/>
  <c r="FH147" i="70"/>
  <c r="FH166" i="70" s="1"/>
  <c r="FH142" i="70"/>
  <c r="FH161" i="70" s="1"/>
  <c r="FH143" i="70"/>
  <c r="FH162" i="70" s="1"/>
  <c r="FH144" i="70"/>
  <c r="FH163" i="70" s="1"/>
  <c r="FH145" i="70"/>
  <c r="FH164" i="70" s="1"/>
  <c r="FH146" i="70"/>
  <c r="FH165" i="70" s="1"/>
  <c r="GJ142" i="70"/>
  <c r="GJ161" i="70" s="1"/>
  <c r="GJ149" i="70"/>
  <c r="GJ168" i="70" s="1"/>
  <c r="GJ143" i="70"/>
  <c r="GJ162" i="70" s="1"/>
  <c r="GJ144" i="70"/>
  <c r="GJ163" i="70" s="1"/>
  <c r="GJ148" i="70"/>
  <c r="GJ167" i="70" s="1"/>
  <c r="GJ145" i="70"/>
  <c r="GJ164" i="70" s="1"/>
  <c r="GJ146" i="70"/>
  <c r="GJ165" i="70" s="1"/>
  <c r="GJ147" i="70"/>
  <c r="GJ166" i="70" s="1"/>
  <c r="HL66" i="70"/>
  <c r="GL66" i="70"/>
  <c r="CI134" i="70"/>
  <c r="CI137" i="70"/>
  <c r="CI135" i="70"/>
  <c r="CI136" i="70"/>
  <c r="CI133" i="70"/>
  <c r="CI132" i="70"/>
  <c r="DX148" i="70"/>
  <c r="DX149" i="70"/>
  <c r="DX142" i="70"/>
  <c r="DX161" i="70" s="1"/>
  <c r="DX143" i="70"/>
  <c r="DX162" i="70" s="1"/>
  <c r="DX144" i="70"/>
  <c r="DX145" i="70"/>
  <c r="DX146" i="70"/>
  <c r="DX147" i="70"/>
  <c r="FA143" i="70"/>
  <c r="FA162" i="70" s="1"/>
  <c r="FA148" i="70"/>
  <c r="FA144" i="70"/>
  <c r="FA163" i="70" s="1"/>
  <c r="FA145" i="70"/>
  <c r="FA164" i="70" s="1"/>
  <c r="FA146" i="70"/>
  <c r="FA165" i="70" s="1"/>
  <c r="FA149" i="70"/>
  <c r="FA147" i="70"/>
  <c r="FA142" i="70"/>
  <c r="FA161" i="70" s="1"/>
  <c r="CJ137" i="70"/>
  <c r="CJ135" i="70"/>
  <c r="CJ136" i="70"/>
  <c r="CJ132" i="70"/>
  <c r="CJ134" i="70"/>
  <c r="CJ133" i="70"/>
  <c r="EK149" i="70"/>
  <c r="EK148" i="70"/>
  <c r="EK142" i="70"/>
  <c r="EK161" i="70" s="1"/>
  <c r="EK143" i="70"/>
  <c r="EK162" i="70" s="1"/>
  <c r="EK144" i="70"/>
  <c r="EK163" i="70" s="1"/>
  <c r="EK145" i="70"/>
  <c r="EK146" i="70"/>
  <c r="EK147" i="70"/>
  <c r="CW135" i="70"/>
  <c r="CW136" i="70"/>
  <c r="CW137" i="70"/>
  <c r="CW133" i="70"/>
  <c r="CW132" i="70"/>
  <c r="CW134" i="70"/>
  <c r="BG133" i="70"/>
  <c r="BG134" i="70"/>
  <c r="BG136" i="70"/>
  <c r="BG137" i="70"/>
  <c r="BG135" i="70"/>
  <c r="BG130" i="70"/>
  <c r="BG132" i="70"/>
  <c r="CL136" i="70"/>
  <c r="CL132" i="70"/>
  <c r="CL134" i="70"/>
  <c r="CL135" i="70"/>
  <c r="CL137" i="70"/>
  <c r="CL133" i="70"/>
  <c r="FZ144" i="70"/>
  <c r="FZ163" i="70" s="1"/>
  <c r="FZ145" i="70"/>
  <c r="FZ164" i="70" s="1"/>
  <c r="FZ146" i="70"/>
  <c r="FZ165" i="70" s="1"/>
  <c r="FZ149" i="70"/>
  <c r="FZ148" i="70"/>
  <c r="FZ167" i="70" s="1"/>
  <c r="FZ142" i="70"/>
  <c r="FZ161" i="70" s="1"/>
  <c r="FZ143" i="70"/>
  <c r="FZ162" i="70" s="1"/>
  <c r="FZ147" i="70"/>
  <c r="FZ166" i="70" s="1"/>
  <c r="HG148" i="70"/>
  <c r="HF148" i="70"/>
  <c r="HE148" i="70"/>
  <c r="HD148" i="70"/>
  <c r="HC148" i="70"/>
  <c r="HK148" i="70"/>
  <c r="HJ148" i="70"/>
  <c r="HI148" i="70"/>
  <c r="HH148" i="70"/>
  <c r="HB148" i="70"/>
  <c r="DS167" i="70"/>
  <c r="GO136" i="70"/>
  <c r="GZ136" i="70" s="1"/>
  <c r="GL136" i="70"/>
  <c r="EF146" i="70"/>
  <c r="EF147" i="70"/>
  <c r="EF148" i="70"/>
  <c r="EF149" i="70"/>
  <c r="EF142" i="70"/>
  <c r="EF161" i="70" s="1"/>
  <c r="EF144" i="70"/>
  <c r="EF163" i="70" s="1"/>
  <c r="EF145" i="70"/>
  <c r="EF143" i="70"/>
  <c r="EF162" i="70" s="1"/>
  <c r="CV135" i="70"/>
  <c r="CV136" i="70"/>
  <c r="CV137" i="70"/>
  <c r="CV134" i="70"/>
  <c r="CV133" i="70"/>
  <c r="CV132" i="70"/>
  <c r="FG147" i="70"/>
  <c r="FG148" i="70"/>
  <c r="FG149" i="70"/>
  <c r="FG142" i="70"/>
  <c r="FG161" i="70" s="1"/>
  <c r="FG143" i="70"/>
  <c r="FG162" i="70" s="1"/>
  <c r="FG144" i="70"/>
  <c r="FG163" i="70" s="1"/>
  <c r="FG145" i="70"/>
  <c r="FG164" i="70" s="1"/>
  <c r="FG146" i="70"/>
  <c r="FG165" i="70" s="1"/>
  <c r="CT137" i="70"/>
  <c r="CT134" i="70"/>
  <c r="CT135" i="70"/>
  <c r="CT136" i="70"/>
  <c r="CT133" i="70"/>
  <c r="CT132" i="70"/>
  <c r="BY135" i="70"/>
  <c r="BY136" i="70"/>
  <c r="BY137" i="70"/>
  <c r="BY132" i="70"/>
  <c r="BY133" i="70"/>
  <c r="BY134" i="70"/>
  <c r="ET148" i="70"/>
  <c r="ET149" i="70"/>
  <c r="ET147" i="70"/>
  <c r="ET142" i="70"/>
  <c r="ET161" i="70" s="1"/>
  <c r="ET143" i="70"/>
  <c r="ET162" i="70" s="1"/>
  <c r="ET144" i="70"/>
  <c r="ET163" i="70" s="1"/>
  <c r="ET146" i="70"/>
  <c r="ET145" i="70"/>
  <c r="ET164" i="70" s="1"/>
  <c r="HL147" i="70"/>
  <c r="GL147" i="70"/>
  <c r="DV148" i="70"/>
  <c r="DV149" i="70"/>
  <c r="DV142" i="70"/>
  <c r="DV161" i="70" s="1"/>
  <c r="DV143" i="70"/>
  <c r="DV162" i="70" s="1"/>
  <c r="DV144" i="70"/>
  <c r="DV146" i="70"/>
  <c r="DV145" i="70"/>
  <c r="DV147" i="70"/>
  <c r="GR147" i="70" s="1"/>
  <c r="DY149" i="70"/>
  <c r="DY142" i="70"/>
  <c r="DY161" i="70" s="1"/>
  <c r="DY143" i="70"/>
  <c r="DY162" i="70" s="1"/>
  <c r="DY144" i="70"/>
  <c r="DY145" i="70"/>
  <c r="DY146" i="70"/>
  <c r="DY147" i="70"/>
  <c r="DY148" i="70"/>
  <c r="DL137" i="70"/>
  <c r="DL135" i="70"/>
  <c r="DL133" i="70"/>
  <c r="DL132" i="70"/>
  <c r="DL136" i="70"/>
  <c r="DL134" i="70"/>
  <c r="GO137" i="70"/>
  <c r="GZ137" i="70" s="1"/>
  <c r="GL137" i="70"/>
  <c r="DS168" i="70"/>
  <c r="AT125" i="70"/>
  <c r="AX125" i="70" s="1"/>
  <c r="V125" i="70"/>
  <c r="CY136" i="70"/>
  <c r="CY137" i="70"/>
  <c r="CY134" i="70"/>
  <c r="CY135" i="70"/>
  <c r="CY132" i="70"/>
  <c r="CY133" i="70"/>
  <c r="DI135" i="70"/>
  <c r="DI136" i="70"/>
  <c r="DI133" i="70"/>
  <c r="DI132" i="70"/>
  <c r="DI134" i="70"/>
  <c r="DI137" i="70"/>
  <c r="FQ147" i="70"/>
  <c r="FQ166" i="70" s="1"/>
  <c r="FQ148" i="70"/>
  <c r="FQ149" i="70"/>
  <c r="FQ142" i="70"/>
  <c r="FQ161" i="70" s="1"/>
  <c r="FQ143" i="70"/>
  <c r="FQ162" i="70" s="1"/>
  <c r="FQ145" i="70"/>
  <c r="FQ164" i="70" s="1"/>
  <c r="FQ146" i="70"/>
  <c r="FQ165" i="70" s="1"/>
  <c r="FQ144" i="70"/>
  <c r="FQ163" i="70" s="1"/>
  <c r="EP136" i="70"/>
  <c r="DC137" i="70"/>
  <c r="DC132" i="70"/>
  <c r="DC133" i="70"/>
  <c r="DC134" i="70"/>
  <c r="DC136" i="70"/>
  <c r="DC135" i="70"/>
  <c r="GF148" i="70"/>
  <c r="GF167" i="70" s="1"/>
  <c r="GF149" i="70"/>
  <c r="GF168" i="70" s="1"/>
  <c r="GF142" i="70"/>
  <c r="GF161" i="70" s="1"/>
  <c r="GF143" i="70"/>
  <c r="GF162" i="70" s="1"/>
  <c r="GF144" i="70"/>
  <c r="GF163" i="70" s="1"/>
  <c r="GF145" i="70"/>
  <c r="GF164" i="70" s="1"/>
  <c r="GF146" i="70"/>
  <c r="GF165" i="70" s="1"/>
  <c r="GF147" i="70"/>
  <c r="GF166" i="70" s="1"/>
  <c r="FK142" i="70"/>
  <c r="FK161" i="70" s="1"/>
  <c r="FK149" i="70"/>
  <c r="FK143" i="70"/>
  <c r="FK162" i="70" s="1"/>
  <c r="FK144" i="70"/>
  <c r="FK163" i="70" s="1"/>
  <c r="FK145" i="70"/>
  <c r="FK164" i="70" s="1"/>
  <c r="FK146" i="70"/>
  <c r="FK165" i="70" s="1"/>
  <c r="FK148" i="70"/>
  <c r="FK147" i="70"/>
  <c r="FK166" i="70" s="1"/>
  <c r="BJ134" i="70"/>
  <c r="EE135" i="70" s="1"/>
  <c r="BJ135" i="70"/>
  <c r="BJ136" i="70"/>
  <c r="BJ137" i="70"/>
  <c r="BJ132" i="70"/>
  <c r="BJ133" i="70"/>
  <c r="EU147" i="70"/>
  <c r="EU148" i="70"/>
  <c r="EU149" i="70"/>
  <c r="EU142" i="70"/>
  <c r="EU161" i="70" s="1"/>
  <c r="EU143" i="70"/>
  <c r="EU162" i="70" s="1"/>
  <c r="EU144" i="70"/>
  <c r="EU163" i="70" s="1"/>
  <c r="EU145" i="70"/>
  <c r="EU164" i="70" s="1"/>
  <c r="EU146" i="70"/>
  <c r="EN142" i="70"/>
  <c r="EN161" i="70" s="1"/>
  <c r="EN149" i="70"/>
  <c r="EN143" i="70"/>
  <c r="EN162" i="70" s="1"/>
  <c r="EN144" i="70"/>
  <c r="EN163" i="70" s="1"/>
  <c r="EN145" i="70"/>
  <c r="EN164" i="70" s="1"/>
  <c r="EN146" i="70"/>
  <c r="EN147" i="70"/>
  <c r="EN148" i="70"/>
  <c r="DF136" i="70"/>
  <c r="GA137" i="70" s="1"/>
  <c r="BD137" i="70"/>
  <c r="BD132" i="70"/>
  <c r="BD135" i="70"/>
  <c r="BD134" i="70"/>
  <c r="BD136" i="70"/>
  <c r="BD130" i="70"/>
  <c r="BD133" i="70"/>
  <c r="FM149" i="70"/>
  <c r="FM143" i="70"/>
  <c r="FM162" i="70" s="1"/>
  <c r="FM144" i="70"/>
  <c r="FM163" i="70" s="1"/>
  <c r="FM145" i="70"/>
  <c r="FM164" i="70" s="1"/>
  <c r="FM146" i="70"/>
  <c r="FM165" i="70" s="1"/>
  <c r="FM148" i="70"/>
  <c r="FM142" i="70"/>
  <c r="FM161" i="70" s="1"/>
  <c r="FM147" i="70"/>
  <c r="FM166" i="70" s="1"/>
  <c r="GL65" i="70"/>
  <c r="HL65" i="70"/>
  <c r="V46" i="70"/>
  <c r="AT46" i="70"/>
  <c r="AX46" i="70" s="1"/>
  <c r="GS131" i="70"/>
  <c r="DS166" i="70"/>
  <c r="GO135" i="70"/>
  <c r="GZ135" i="70" s="1"/>
  <c r="GL135" i="70"/>
  <c r="BQ137" i="70"/>
  <c r="BQ135" i="70"/>
  <c r="BQ136" i="70"/>
  <c r="BQ133" i="70"/>
  <c r="BQ134" i="70"/>
  <c r="BQ132" i="70"/>
  <c r="GD147" i="70"/>
  <c r="GD166" i="70" s="1"/>
  <c r="GD148" i="70"/>
  <c r="GD167" i="70" s="1"/>
  <c r="GD149" i="70"/>
  <c r="GD168" i="70" s="1"/>
  <c r="GD142" i="70"/>
  <c r="GD161" i="70" s="1"/>
  <c r="GD143" i="70"/>
  <c r="GD162" i="70" s="1"/>
  <c r="GD144" i="70"/>
  <c r="GD163" i="70" s="1"/>
  <c r="GD146" i="70"/>
  <c r="GD165" i="70" s="1"/>
  <c r="GD145" i="70"/>
  <c r="GD164" i="70" s="1"/>
  <c r="BA135" i="70"/>
  <c r="BA136" i="70"/>
  <c r="BA137" i="70"/>
  <c r="BA133" i="70"/>
  <c r="BA132" i="70"/>
  <c r="BA134" i="70"/>
  <c r="BA130" i="70"/>
  <c r="EW149" i="70"/>
  <c r="EW142" i="70"/>
  <c r="EW161" i="70" s="1"/>
  <c r="EW143" i="70"/>
  <c r="EW162" i="70" s="1"/>
  <c r="EW148" i="70"/>
  <c r="EW144" i="70"/>
  <c r="EW163" i="70" s="1"/>
  <c r="EW145" i="70"/>
  <c r="EW164" i="70" s="1"/>
  <c r="EW146" i="70"/>
  <c r="EW147" i="70"/>
  <c r="FP146" i="70"/>
  <c r="FP165" i="70" s="1"/>
  <c r="FP148" i="70"/>
  <c r="FP147" i="70"/>
  <c r="FP166" i="70" s="1"/>
  <c r="FP142" i="70"/>
  <c r="FP161" i="70" s="1"/>
  <c r="FP144" i="70"/>
  <c r="FP163" i="70" s="1"/>
  <c r="FP149" i="70"/>
  <c r="FP143" i="70"/>
  <c r="FP162" i="70" s="1"/>
  <c r="FP145" i="70"/>
  <c r="FP164" i="70" s="1"/>
  <c r="EP134" i="70"/>
  <c r="DZ143" i="70"/>
  <c r="DZ162" i="70" s="1"/>
  <c r="DZ144" i="70"/>
  <c r="DZ145" i="70"/>
  <c r="DZ146" i="70"/>
  <c r="DZ147" i="70"/>
  <c r="DZ148" i="70"/>
  <c r="DZ149" i="70"/>
  <c r="DZ142" i="70"/>
  <c r="DZ161" i="70" s="1"/>
  <c r="BC136" i="70"/>
  <c r="BC137" i="70"/>
  <c r="BC135" i="70"/>
  <c r="BC132" i="70"/>
  <c r="BC134" i="70"/>
  <c r="BC133" i="70"/>
  <c r="BC130" i="70"/>
  <c r="CZ137" i="70"/>
  <c r="CZ135" i="70"/>
  <c r="CZ132" i="70"/>
  <c r="CZ136" i="70"/>
  <c r="CZ133" i="70"/>
  <c r="CZ134" i="70"/>
  <c r="BT137" i="70"/>
  <c r="BT133" i="70"/>
  <c r="BT134" i="70"/>
  <c r="BT135" i="70"/>
  <c r="BT136" i="70"/>
  <c r="BT132" i="70"/>
  <c r="AZ135" i="70"/>
  <c r="AZ136" i="70"/>
  <c r="AZ137" i="70"/>
  <c r="AZ130" i="70"/>
  <c r="AZ133" i="70"/>
  <c r="AZ132" i="70"/>
  <c r="AZ134" i="70"/>
  <c r="DU148" i="70"/>
  <c r="GU148" i="70" s="1"/>
  <c r="DU149" i="70"/>
  <c r="DU147" i="70"/>
  <c r="DU142" i="70"/>
  <c r="DU161" i="70" s="1"/>
  <c r="DU143" i="70"/>
  <c r="DU162" i="70" s="1"/>
  <c r="DU145" i="70"/>
  <c r="GU145" i="70" s="1"/>
  <c r="DU144" i="70"/>
  <c r="DU146" i="70"/>
  <c r="FE147" i="70"/>
  <c r="FE148" i="70"/>
  <c r="FE149" i="70"/>
  <c r="FE142" i="70"/>
  <c r="FE161" i="70" s="1"/>
  <c r="FE143" i="70"/>
  <c r="FE162" i="70" s="1"/>
  <c r="FE145" i="70"/>
  <c r="FE164" i="70" s="1"/>
  <c r="FE144" i="70"/>
  <c r="FE163" i="70" s="1"/>
  <c r="FE146" i="70"/>
  <c r="FE165" i="70" s="1"/>
  <c r="ED144" i="70"/>
  <c r="ED163" i="70" s="1"/>
  <c r="ED145" i="70"/>
  <c r="ED146" i="70"/>
  <c r="ED147" i="70"/>
  <c r="ED148" i="70"/>
  <c r="ED149" i="70"/>
  <c r="ED143" i="70"/>
  <c r="ED162" i="70" s="1"/>
  <c r="ED142" i="70"/>
  <c r="ED161" i="70" s="1"/>
  <c r="FC145" i="70"/>
  <c r="FC164" i="70" s="1"/>
  <c r="FC146" i="70"/>
  <c r="FC165" i="70" s="1"/>
  <c r="FC149" i="70"/>
  <c r="FC147" i="70"/>
  <c r="FC148" i="70"/>
  <c r="FC144" i="70"/>
  <c r="FC163" i="70" s="1"/>
  <c r="FC142" i="70"/>
  <c r="FC161" i="70" s="1"/>
  <c r="FC143" i="70"/>
  <c r="FC162" i="70" s="1"/>
  <c r="GO85" i="70"/>
  <c r="GZ85" i="70" s="1"/>
  <c r="GL85" i="70"/>
  <c r="CU134" i="70"/>
  <c r="CU135" i="70"/>
  <c r="CU136" i="70"/>
  <c r="CU137" i="70"/>
  <c r="CU133" i="70"/>
  <c r="CU132" i="70"/>
  <c r="FF147" i="70"/>
  <c r="FF148" i="70"/>
  <c r="FF149" i="70"/>
  <c r="FF142" i="70"/>
  <c r="FF161" i="70" s="1"/>
  <c r="FF143" i="70"/>
  <c r="FF162" i="70" s="1"/>
  <c r="FF144" i="70"/>
  <c r="FF163" i="70" s="1"/>
  <c r="FF146" i="70"/>
  <c r="FF165" i="70" s="1"/>
  <c r="FF145" i="70"/>
  <c r="FF164" i="70" s="1"/>
  <c r="GV130" i="70"/>
  <c r="GV131" i="70"/>
  <c r="EJ148" i="70"/>
  <c r="EJ149" i="70"/>
  <c r="EJ142" i="70"/>
  <c r="EJ161" i="70" s="1"/>
  <c r="EJ143" i="70"/>
  <c r="EJ162" i="70" s="1"/>
  <c r="EJ144" i="70"/>
  <c r="EJ163" i="70" s="1"/>
  <c r="EJ145" i="70"/>
  <c r="EJ146" i="70"/>
  <c r="EJ147" i="70"/>
  <c r="GO142" i="70"/>
  <c r="DK136" i="70"/>
  <c r="DK134" i="70"/>
  <c r="DK137" i="70"/>
  <c r="DK135" i="70"/>
  <c r="DK133" i="70"/>
  <c r="DK132" i="70"/>
  <c r="FL142" i="70"/>
  <c r="FL161" i="70" s="1"/>
  <c r="FL149" i="70"/>
  <c r="FL143" i="70"/>
  <c r="FL162" i="70" s="1"/>
  <c r="FL144" i="70"/>
  <c r="FL163" i="70" s="1"/>
  <c r="FL145" i="70"/>
  <c r="FL164" i="70" s="1"/>
  <c r="FL146" i="70"/>
  <c r="FL165" i="70" s="1"/>
  <c r="FL148" i="70"/>
  <c r="FL147" i="70"/>
  <c r="FL166" i="70" s="1"/>
  <c r="EQ145" i="70"/>
  <c r="EQ164" i="70" s="1"/>
  <c r="EQ146" i="70"/>
  <c r="EQ147" i="70"/>
  <c r="EQ148" i="70"/>
  <c r="EQ149" i="70"/>
  <c r="EQ144" i="70"/>
  <c r="EQ163" i="70" s="1"/>
  <c r="EQ143" i="70"/>
  <c r="EQ162" i="70" s="1"/>
  <c r="EQ142" i="70"/>
  <c r="EQ161" i="70" s="1"/>
  <c r="DH137" i="70"/>
  <c r="DH135" i="70"/>
  <c r="DH136" i="70"/>
  <c r="DH133" i="70"/>
  <c r="DH132" i="70"/>
  <c r="DH134" i="70"/>
  <c r="EY142" i="70"/>
  <c r="EY161" i="70" s="1"/>
  <c r="EY143" i="70"/>
  <c r="EY162" i="70" s="1"/>
  <c r="EY148" i="70"/>
  <c r="EY144" i="70"/>
  <c r="EY163" i="70" s="1"/>
  <c r="EY145" i="70"/>
  <c r="EY164" i="70" s="1"/>
  <c r="EY146" i="70"/>
  <c r="EY165" i="70" s="1"/>
  <c r="EY149" i="70"/>
  <c r="EY147" i="70"/>
  <c r="CM136" i="70"/>
  <c r="CM134" i="70"/>
  <c r="CM137" i="70"/>
  <c r="CM135" i="70"/>
  <c r="CM132" i="70"/>
  <c r="CM133" i="70"/>
  <c r="BR137" i="70"/>
  <c r="BR134" i="70"/>
  <c r="BR136" i="70"/>
  <c r="BR132" i="70"/>
  <c r="BR133" i="70"/>
  <c r="BR135" i="70"/>
  <c r="DS165" i="70"/>
  <c r="GO134" i="70"/>
  <c r="GZ134" i="70" s="1"/>
  <c r="GL134" i="70"/>
  <c r="EM142" i="70"/>
  <c r="EM161" i="70" s="1"/>
  <c r="EM149" i="70"/>
  <c r="EM143" i="70"/>
  <c r="EM162" i="70" s="1"/>
  <c r="EM144" i="70"/>
  <c r="EM163" i="70" s="1"/>
  <c r="EM145" i="70"/>
  <c r="EM146" i="70"/>
  <c r="EM147" i="70"/>
  <c r="EM148" i="70"/>
  <c r="BK134" i="70"/>
  <c r="BK135" i="70"/>
  <c r="BK136" i="70"/>
  <c r="BK137" i="70"/>
  <c r="BK132" i="70"/>
  <c r="BK133" i="70"/>
  <c r="BO136" i="70"/>
  <c r="BO137" i="70"/>
  <c r="BO135" i="70"/>
  <c r="BO134" i="70"/>
  <c r="BO132" i="70"/>
  <c r="BO133" i="70"/>
  <c r="CP137" i="70"/>
  <c r="CP134" i="70"/>
  <c r="CP136" i="70"/>
  <c r="CP135" i="70"/>
  <c r="CP133" i="70"/>
  <c r="CP132" i="70"/>
  <c r="EO149" i="70"/>
  <c r="EO143" i="70"/>
  <c r="EO162" i="70" s="1"/>
  <c r="EO144" i="70"/>
  <c r="EO163" i="70" s="1"/>
  <c r="EO145" i="70"/>
  <c r="EO164" i="70" s="1"/>
  <c r="EO146" i="70"/>
  <c r="EO147" i="70"/>
  <c r="EO142" i="70"/>
  <c r="EO161" i="70" s="1"/>
  <c r="EO148" i="70"/>
  <c r="BZ136" i="70"/>
  <c r="BZ137" i="70"/>
  <c r="BZ132" i="70"/>
  <c r="BZ133" i="70"/>
  <c r="BZ134" i="70"/>
  <c r="BZ135" i="70"/>
  <c r="EA142" i="70"/>
  <c r="EA161" i="70" s="1"/>
  <c r="EA143" i="70"/>
  <c r="EA162" i="70" s="1"/>
  <c r="EA144" i="70"/>
  <c r="EA145" i="70"/>
  <c r="EA146" i="70"/>
  <c r="EA147" i="70"/>
  <c r="EA148" i="70"/>
  <c r="EA149" i="70"/>
  <c r="CH134" i="70"/>
  <c r="CH137" i="70"/>
  <c r="CH135" i="70"/>
  <c r="CH136" i="70"/>
  <c r="CH133" i="70"/>
  <c r="CH132" i="70"/>
  <c r="EI148" i="70"/>
  <c r="EI149" i="70"/>
  <c r="EI142" i="70"/>
  <c r="EI161" i="70" s="1"/>
  <c r="EI143" i="70"/>
  <c r="EI162" i="70" s="1"/>
  <c r="EI144" i="70"/>
  <c r="EI163" i="70" s="1"/>
  <c r="EI145" i="70"/>
  <c r="EI147" i="70"/>
  <c r="EI146" i="70"/>
  <c r="GQ147" i="70"/>
  <c r="FJ149" i="70"/>
  <c r="FJ147" i="70"/>
  <c r="FJ166" i="70" s="1"/>
  <c r="FJ142" i="70"/>
  <c r="FJ161" i="70" s="1"/>
  <c r="FJ143" i="70"/>
  <c r="FJ162" i="70" s="1"/>
  <c r="FJ144" i="70"/>
  <c r="FJ163" i="70" s="1"/>
  <c r="FJ145" i="70"/>
  <c r="FJ164" i="70" s="1"/>
  <c r="FJ146" i="70"/>
  <c r="FJ165" i="70" s="1"/>
  <c r="FJ148" i="70"/>
  <c r="GY130" i="70"/>
  <c r="GY131" i="70"/>
  <c r="GH149" i="70"/>
  <c r="GH168" i="70" s="1"/>
  <c r="GH142" i="70"/>
  <c r="GH161" i="70" s="1"/>
  <c r="GH143" i="70"/>
  <c r="GH162" i="70" s="1"/>
  <c r="GH144" i="70"/>
  <c r="GH163" i="70" s="1"/>
  <c r="GH148" i="70"/>
  <c r="GH167" i="70" s="1"/>
  <c r="GH145" i="70"/>
  <c r="GH164" i="70" s="1"/>
  <c r="GH146" i="70"/>
  <c r="GH165" i="70" s="1"/>
  <c r="GH147" i="70"/>
  <c r="GH166" i="70" s="1"/>
  <c r="BV134" i="70"/>
  <c r="FB148" i="70"/>
  <c r="FB144" i="70"/>
  <c r="FB163" i="70" s="1"/>
  <c r="FB145" i="70"/>
  <c r="FB164" i="70" s="1"/>
  <c r="FB146" i="70"/>
  <c r="FB165" i="70" s="1"/>
  <c r="FB149" i="70"/>
  <c r="FB147" i="70"/>
  <c r="FB142" i="70"/>
  <c r="FB161" i="70" s="1"/>
  <c r="FB143" i="70"/>
  <c r="FB162" i="70" s="1"/>
  <c r="GE147" i="70"/>
  <c r="GE166" i="70" s="1"/>
  <c r="GE148" i="70"/>
  <c r="GE167" i="70" s="1"/>
  <c r="GE149" i="70"/>
  <c r="GE168" i="70" s="1"/>
  <c r="GE142" i="70"/>
  <c r="GE161" i="70" s="1"/>
  <c r="GE143" i="70"/>
  <c r="GE162" i="70" s="1"/>
  <c r="GE144" i="70"/>
  <c r="GE163" i="70" s="1"/>
  <c r="GE145" i="70"/>
  <c r="GE164" i="70" s="1"/>
  <c r="GE146" i="70"/>
  <c r="GE165" i="70" s="1"/>
  <c r="BH132" i="70"/>
  <c r="GI142" i="70"/>
  <c r="GI161" i="70" s="1"/>
  <c r="GI149" i="70"/>
  <c r="GI168" i="70" s="1"/>
  <c r="GI143" i="70"/>
  <c r="GI162" i="70" s="1"/>
  <c r="GI144" i="70"/>
  <c r="GI163" i="70" s="1"/>
  <c r="GI148" i="70"/>
  <c r="GI167" i="70" s="1"/>
  <c r="GI145" i="70"/>
  <c r="GI164" i="70" s="1"/>
  <c r="GI146" i="70"/>
  <c r="GI165" i="70" s="1"/>
  <c r="GI147" i="70"/>
  <c r="GI166" i="70" s="1"/>
  <c r="BI133" i="70"/>
  <c r="BI134" i="70"/>
  <c r="BI135" i="70"/>
  <c r="BI136" i="70"/>
  <c r="BI137" i="70"/>
  <c r="BI132" i="70"/>
  <c r="CC137" i="70"/>
  <c r="CC135" i="70"/>
  <c r="CC136" i="70"/>
  <c r="CC133" i="70"/>
  <c r="CC134" i="70"/>
  <c r="CC132" i="70"/>
  <c r="DT146" i="70"/>
  <c r="GP146" i="70" s="1"/>
  <c r="DT147" i="70"/>
  <c r="DT142" i="70"/>
  <c r="DT161" i="70" s="1"/>
  <c r="DT149" i="70"/>
  <c r="DT148" i="70"/>
  <c r="DT144" i="70"/>
  <c r="DT145" i="70"/>
  <c r="GP145" i="70" s="1"/>
  <c r="DT143" i="70"/>
  <c r="DT162" i="70" s="1"/>
  <c r="CR137" i="70"/>
  <c r="CR133" i="70"/>
  <c r="CR134" i="70"/>
  <c r="CR135" i="70"/>
  <c r="CR136" i="70"/>
  <c r="CR132" i="70"/>
  <c r="DB137" i="70"/>
  <c r="DB134" i="70"/>
  <c r="DB136" i="70"/>
  <c r="DB135" i="70"/>
  <c r="DB133" i="70"/>
  <c r="DB132" i="70"/>
  <c r="GL67" i="70"/>
  <c r="HL67" i="70"/>
  <c r="HL68" i="70"/>
  <c r="GL68" i="70"/>
  <c r="BA45" i="70"/>
  <c r="BB45" i="70" s="1"/>
  <c r="GL87" i="70"/>
  <c r="GO87" i="70"/>
  <c r="GZ87" i="70" s="1"/>
  <c r="FT148" i="70"/>
  <c r="FT167" i="70" s="1"/>
  <c r="FT149" i="70"/>
  <c r="FT142" i="70"/>
  <c r="FT161" i="70" s="1"/>
  <c r="FT147" i="70"/>
  <c r="FT166" i="70" s="1"/>
  <c r="FT143" i="70"/>
  <c r="FT162" i="70" s="1"/>
  <c r="FT144" i="70"/>
  <c r="FT163" i="70" s="1"/>
  <c r="FT145" i="70"/>
  <c r="FT164" i="70" s="1"/>
  <c r="FT146" i="70"/>
  <c r="FT165" i="70" s="1"/>
  <c r="DD137" i="70"/>
  <c r="DD133" i="70"/>
  <c r="DD134" i="70"/>
  <c r="DD135" i="70"/>
  <c r="DD136" i="70"/>
  <c r="DD132" i="70"/>
  <c r="AY130" i="70"/>
  <c r="AZ124" i="70"/>
  <c r="BA124" i="70" s="1"/>
  <c r="BY130" i="70" s="1"/>
  <c r="CG137" i="70"/>
  <c r="CG133" i="70"/>
  <c r="CG134" i="70"/>
  <c r="CG135" i="70"/>
  <c r="CG136" i="70"/>
  <c r="CG132" i="70"/>
  <c r="BL135" i="70"/>
  <c r="BL136" i="70"/>
  <c r="BL137" i="70"/>
  <c r="BL130" i="70"/>
  <c r="BL134" i="70"/>
  <c r="BL132" i="70"/>
  <c r="BL133" i="70"/>
  <c r="EG148" i="70"/>
  <c r="EG149" i="70"/>
  <c r="EG147" i="70"/>
  <c r="EG142" i="70"/>
  <c r="EG161" i="70" s="1"/>
  <c r="EG143" i="70"/>
  <c r="EG162" i="70" s="1"/>
  <c r="EG145" i="70"/>
  <c r="EG144" i="70"/>
  <c r="EG163" i="70" s="1"/>
  <c r="EG146" i="70"/>
  <c r="EE145" i="70"/>
  <c r="EE146" i="70"/>
  <c r="EE147" i="70"/>
  <c r="EE148" i="70"/>
  <c r="EE149" i="70"/>
  <c r="EE143" i="70"/>
  <c r="EE162" i="70" s="1"/>
  <c r="EE142" i="70"/>
  <c r="EE161" i="70" s="1"/>
  <c r="EE144" i="70"/>
  <c r="EE163" i="70" s="1"/>
  <c r="GW146" i="70"/>
  <c r="GW149" i="70"/>
  <c r="GW130" i="70"/>
  <c r="GW131" i="70"/>
  <c r="GB147" i="70"/>
  <c r="GB166" i="70" s="1"/>
  <c r="GB148" i="70"/>
  <c r="GB167" i="70" s="1"/>
  <c r="GB146" i="70"/>
  <c r="GB165" i="70" s="1"/>
  <c r="GB149" i="70"/>
  <c r="GB168" i="70" s="1"/>
  <c r="GB142" i="70"/>
  <c r="GB161" i="70" s="1"/>
  <c r="GB144" i="70"/>
  <c r="GB163" i="70" s="1"/>
  <c r="GB143" i="70"/>
  <c r="GB162" i="70" s="1"/>
  <c r="GB145" i="70"/>
  <c r="GB164" i="70" s="1"/>
  <c r="DP136" i="70"/>
  <c r="HC69" i="70"/>
  <c r="HB69" i="70"/>
  <c r="HK69" i="70"/>
  <c r="HI69" i="70"/>
  <c r="HJ69" i="70"/>
  <c r="HH69" i="70"/>
  <c r="HG69" i="70"/>
  <c r="HF69" i="70"/>
  <c r="HE69" i="70"/>
  <c r="HD69" i="70"/>
  <c r="BX135" i="70"/>
  <c r="BX136" i="70"/>
  <c r="BX137" i="70"/>
  <c r="BX130" i="70"/>
  <c r="BX132" i="70"/>
  <c r="BX133" i="70"/>
  <c r="BX134" i="70"/>
  <c r="DS86" i="70"/>
  <c r="GO55" i="70"/>
  <c r="GZ55" i="70" s="1"/>
  <c r="GL55" i="70"/>
  <c r="GO57" i="70"/>
  <c r="GZ57" i="70" s="1"/>
  <c r="DS88" i="70"/>
  <c r="GL57" i="70"/>
  <c r="EN81" i="70"/>
  <c r="EX81" i="70"/>
  <c r="GB81" i="70"/>
  <c r="DT81" i="70"/>
  <c r="ED81" i="70"/>
  <c r="FH81" i="70"/>
  <c r="FH62" i="70"/>
  <c r="FR62" i="70"/>
  <c r="GP81" i="70"/>
  <c r="GB62" i="70"/>
  <c r="DT62" i="70"/>
  <c r="EX62" i="70"/>
  <c r="FH50" i="70"/>
  <c r="CW50" i="70"/>
  <c r="AK50" i="70"/>
  <c r="DV65" i="70" s="1"/>
  <c r="GT65" i="70" s="1"/>
  <c r="Y44" i="70"/>
  <c r="EN62" i="70"/>
  <c r="FR81" i="70"/>
  <c r="ED62" i="70"/>
  <c r="HB62" i="70"/>
  <c r="GP50" i="70"/>
  <c r="ED50" i="70"/>
  <c r="BS50" i="70"/>
  <c r="GP62" i="70"/>
  <c r="EN50" i="70"/>
  <c r="DT50" i="70"/>
  <c r="GB50" i="70"/>
  <c r="GU52" i="70" s="1"/>
  <c r="CC50" i="70"/>
  <c r="BI50" i="70"/>
  <c r="FR50" i="70"/>
  <c r="DG50" i="70"/>
  <c r="EX50" i="70"/>
  <c r="CM50" i="70"/>
  <c r="AY50" i="70"/>
  <c r="EI67" i="70"/>
  <c r="CB137" i="70"/>
  <c r="CB135" i="70"/>
  <c r="CB132" i="70"/>
  <c r="CB133" i="70"/>
  <c r="CB136" i="70"/>
  <c r="CB134" i="70"/>
  <c r="CB130" i="70"/>
  <c r="EC143" i="70"/>
  <c r="EC162" i="70" s="1"/>
  <c r="EC144" i="70"/>
  <c r="EC145" i="70"/>
  <c r="EC146" i="70"/>
  <c r="EC147" i="70"/>
  <c r="EC148" i="70"/>
  <c r="EC149" i="70"/>
  <c r="EC142" i="70"/>
  <c r="EC161" i="70" s="1"/>
  <c r="EL149" i="70"/>
  <c r="EL148" i="70"/>
  <c r="EL143" i="70"/>
  <c r="EL162" i="70" s="1"/>
  <c r="EL144" i="70"/>
  <c r="EL163" i="70" s="1"/>
  <c r="EL145" i="70"/>
  <c r="EL146" i="70"/>
  <c r="EL147" i="70"/>
  <c r="EL142" i="70"/>
  <c r="EL161" i="70" s="1"/>
  <c r="BE137" i="70"/>
  <c r="BE135" i="70"/>
  <c r="BE136" i="70"/>
  <c r="BE134" i="70"/>
  <c r="BE130" i="70"/>
  <c r="BE133" i="70"/>
  <c r="BE132" i="70"/>
  <c r="FX142" i="70"/>
  <c r="FX161" i="70" s="1"/>
  <c r="FX147" i="70"/>
  <c r="FX166" i="70" s="1"/>
  <c r="FX143" i="70"/>
  <c r="FX162" i="70" s="1"/>
  <c r="FX144" i="70"/>
  <c r="FX163" i="70" s="1"/>
  <c r="FX145" i="70"/>
  <c r="FX164" i="70" s="1"/>
  <c r="FX146" i="70"/>
  <c r="FX165" i="70" s="1"/>
  <c r="FX149" i="70"/>
  <c r="FX148" i="70"/>
  <c r="FX167" i="70" s="1"/>
  <c r="DA137" i="70"/>
  <c r="DA135" i="70"/>
  <c r="DA136" i="70"/>
  <c r="DA134" i="70"/>
  <c r="DA133" i="70"/>
  <c r="DA132" i="70"/>
  <c r="ER146" i="70"/>
  <c r="ER147" i="70"/>
  <c r="ER148" i="70"/>
  <c r="ER142" i="70"/>
  <c r="ER161" i="70" s="1"/>
  <c r="ER144" i="70"/>
  <c r="ER163" i="70" s="1"/>
  <c r="ER149" i="70"/>
  <c r="ER143" i="70"/>
  <c r="ER162" i="70" s="1"/>
  <c r="ER145" i="70"/>
  <c r="ER164" i="70" s="1"/>
  <c r="FU149" i="70"/>
  <c r="FU148" i="70"/>
  <c r="FU167" i="70" s="1"/>
  <c r="FU142" i="70"/>
  <c r="FU161" i="70" s="1"/>
  <c r="FU147" i="70"/>
  <c r="FU166" i="70" s="1"/>
  <c r="FU143" i="70"/>
  <c r="FU162" i="70" s="1"/>
  <c r="FU144" i="70"/>
  <c r="FU163" i="70" s="1"/>
  <c r="FU145" i="70"/>
  <c r="FU164" i="70" s="1"/>
  <c r="FU146" i="70"/>
  <c r="FU165" i="70" s="1"/>
  <c r="CX136" i="70"/>
  <c r="CX137" i="70"/>
  <c r="CX133" i="70"/>
  <c r="CX132" i="70"/>
  <c r="CX135" i="70"/>
  <c r="CX134" i="70"/>
  <c r="BH130" i="70"/>
  <c r="BP137" i="70"/>
  <c r="BP135" i="70"/>
  <c r="BP134" i="70"/>
  <c r="BP132" i="70"/>
  <c r="BP133" i="70"/>
  <c r="BP136" i="70"/>
  <c r="BP130" i="70"/>
  <c r="FY147" i="70"/>
  <c r="FY166" i="70" s="1"/>
  <c r="FY143" i="70"/>
  <c r="FY162" i="70" s="1"/>
  <c r="FY144" i="70"/>
  <c r="FY163" i="70" s="1"/>
  <c r="FY145" i="70"/>
  <c r="FY164" i="70" s="1"/>
  <c r="FY146" i="70"/>
  <c r="FY165" i="70" s="1"/>
  <c r="FY149" i="70"/>
  <c r="FY142" i="70"/>
  <c r="FY161" i="70" s="1"/>
  <c r="FY148" i="70"/>
  <c r="FY167" i="70" s="1"/>
  <c r="BS137" i="70"/>
  <c r="BS133" i="70"/>
  <c r="BS134" i="70"/>
  <c r="BS136" i="70"/>
  <c r="BS130" i="70"/>
  <c r="BS135" i="70"/>
  <c r="BS132" i="70"/>
  <c r="DP135" i="70"/>
  <c r="EE69" i="70"/>
  <c r="DK56" i="70"/>
  <c r="FO65" i="70"/>
  <c r="FO84" i="70" s="1"/>
  <c r="BX57" i="70"/>
  <c r="EZ66" i="70"/>
  <c r="EZ85" i="70" s="1"/>
  <c r="HK144" i="70"/>
  <c r="HJ144" i="70"/>
  <c r="HI144" i="70"/>
  <c r="HH144" i="70"/>
  <c r="HG144" i="70"/>
  <c r="HF144" i="70"/>
  <c r="HE144" i="70"/>
  <c r="HC144" i="70"/>
  <c r="HD144" i="70"/>
  <c r="HB144" i="70"/>
  <c r="EZ142" i="70"/>
  <c r="EZ161" i="70" s="1"/>
  <c r="EZ143" i="70"/>
  <c r="EZ162" i="70" s="1"/>
  <c r="EZ148" i="70"/>
  <c r="EZ144" i="70"/>
  <c r="EZ163" i="70" s="1"/>
  <c r="EZ145" i="70"/>
  <c r="EZ164" i="70" s="1"/>
  <c r="EZ146" i="70"/>
  <c r="EZ165" i="70" s="1"/>
  <c r="EZ149" i="70"/>
  <c r="EZ147" i="70"/>
  <c r="BU132" i="70"/>
  <c r="GK149" i="70"/>
  <c r="GK168" i="70" s="1"/>
  <c r="GK143" i="70"/>
  <c r="GK162" i="70" s="1"/>
  <c r="GK144" i="70"/>
  <c r="GK163" i="70" s="1"/>
  <c r="GK148" i="70"/>
  <c r="GK167" i="70" s="1"/>
  <c r="GK145" i="70"/>
  <c r="GK164" i="70" s="1"/>
  <c r="GK146" i="70"/>
  <c r="GK165" i="70" s="1"/>
  <c r="GK147" i="70"/>
  <c r="GK166" i="70" s="1"/>
  <c r="GK142" i="70"/>
  <c r="GK161" i="70" s="1"/>
  <c r="EV148" i="70"/>
  <c r="EV149" i="70"/>
  <c r="EV142" i="70"/>
  <c r="EV161" i="70" s="1"/>
  <c r="EV143" i="70"/>
  <c r="EV162" i="70" s="1"/>
  <c r="EV144" i="70"/>
  <c r="EV163" i="70" s="1"/>
  <c r="EV145" i="70"/>
  <c r="EV164" i="70" s="1"/>
  <c r="EV146" i="70"/>
  <c r="EV147" i="70"/>
  <c r="GR149" i="70"/>
  <c r="GR146" i="70"/>
  <c r="GR131" i="70"/>
  <c r="GR130" i="70"/>
  <c r="DM137" i="70"/>
  <c r="DM133" i="70"/>
  <c r="DM135" i="70"/>
  <c r="DM136" i="70"/>
  <c r="DM132" i="70"/>
  <c r="DM134" i="70"/>
  <c r="FN144" i="70"/>
  <c r="FN163" i="70" s="1"/>
  <c r="FN145" i="70"/>
  <c r="FN164" i="70" s="1"/>
  <c r="FN146" i="70"/>
  <c r="FN165" i="70" s="1"/>
  <c r="FN148" i="70"/>
  <c r="FN147" i="70"/>
  <c r="FN166" i="70" s="1"/>
  <c r="FN149" i="70"/>
  <c r="FN142" i="70"/>
  <c r="FN161" i="70" s="1"/>
  <c r="FN143" i="70"/>
  <c r="FN162" i="70" s="1"/>
  <c r="BW134" i="70"/>
  <c r="BW135" i="70"/>
  <c r="BW136" i="70"/>
  <c r="BW137" i="70"/>
  <c r="BW130" i="70"/>
  <c r="BW132" i="70"/>
  <c r="BW133" i="70"/>
  <c r="BH137" i="70"/>
  <c r="FO145" i="70"/>
  <c r="FO164" i="70" s="1"/>
  <c r="FO146" i="70"/>
  <c r="FO165" i="70" s="1"/>
  <c r="FO148" i="70"/>
  <c r="FO147" i="70"/>
  <c r="FO166" i="70" s="1"/>
  <c r="FO149" i="70"/>
  <c r="FO142" i="70"/>
  <c r="FO161" i="70" s="1"/>
  <c r="FO143" i="70"/>
  <c r="FO162" i="70" s="1"/>
  <c r="FO144" i="70"/>
  <c r="FO163" i="70" s="1"/>
  <c r="AY134" i="70"/>
  <c r="AY135" i="70"/>
  <c r="AY136" i="70"/>
  <c r="AY137" i="70"/>
  <c r="AY133" i="70"/>
  <c r="AY132" i="70"/>
  <c r="FR147" i="70"/>
  <c r="FR166" i="70" s="1"/>
  <c r="FR148" i="70"/>
  <c r="FR167" i="70" s="1"/>
  <c r="FR149" i="70"/>
  <c r="FR142" i="70"/>
  <c r="FR161" i="70" s="1"/>
  <c r="FR143" i="70"/>
  <c r="FR162" i="70" s="1"/>
  <c r="FR144" i="70"/>
  <c r="FR163" i="70" s="1"/>
  <c r="FR146" i="70"/>
  <c r="FR165" i="70" s="1"/>
  <c r="FR145" i="70"/>
  <c r="FR164" i="70" s="1"/>
  <c r="DP134" i="70"/>
  <c r="DF132" i="70"/>
  <c r="GU149" i="70"/>
  <c r="GU144" i="70"/>
  <c r="GU146" i="70"/>
  <c r="GU130" i="70"/>
  <c r="GU131" i="70"/>
  <c r="ES147" i="70"/>
  <c r="ES148" i="70"/>
  <c r="ES149" i="70"/>
  <c r="ES142" i="70"/>
  <c r="ES161" i="70" s="1"/>
  <c r="ES143" i="70"/>
  <c r="ES162" i="70" s="1"/>
  <c r="ES145" i="70"/>
  <c r="ES164" i="70" s="1"/>
  <c r="ES144" i="70"/>
  <c r="ES163" i="70" s="1"/>
  <c r="ES146" i="70"/>
  <c r="CL56" i="70"/>
  <c r="CR53" i="70"/>
  <c r="FZ68" i="70"/>
  <c r="FZ87" i="70" s="1"/>
  <c r="FE68" i="70"/>
  <c r="DZ69" i="70"/>
  <c r="DY66" i="70"/>
  <c r="GS130" i="70"/>
  <c r="GF64" i="70"/>
  <c r="GF83" i="70" s="1"/>
  <c r="DO137" i="70"/>
  <c r="DO132" i="70"/>
  <c r="DO133" i="70"/>
  <c r="DO134" i="70"/>
  <c r="DO136" i="70"/>
  <c r="DO135" i="70"/>
  <c r="DS161" i="70"/>
  <c r="EP144" i="70"/>
  <c r="EP163" i="70" s="1"/>
  <c r="EP145" i="70"/>
  <c r="EP164" i="70" s="1"/>
  <c r="EP146" i="70"/>
  <c r="EP147" i="70"/>
  <c r="EP148" i="70"/>
  <c r="EP149" i="70"/>
  <c r="EP143" i="70"/>
  <c r="EP162" i="70" s="1"/>
  <c r="EP142" i="70"/>
  <c r="EP161" i="70" s="1"/>
  <c r="CS137" i="70"/>
  <c r="CS133" i="70"/>
  <c r="CS134" i="70"/>
  <c r="CS135" i="70"/>
  <c r="CS136" i="70"/>
  <c r="CS132" i="70"/>
  <c r="CQ137" i="70"/>
  <c r="CQ133" i="70"/>
  <c r="CQ134" i="70"/>
  <c r="CQ136" i="70"/>
  <c r="CQ135" i="70"/>
  <c r="CQ132" i="70"/>
  <c r="EH148" i="70"/>
  <c r="EH149" i="70"/>
  <c r="EH142" i="70"/>
  <c r="EH161" i="70" s="1"/>
  <c r="EH143" i="70"/>
  <c r="EH162" i="70" s="1"/>
  <c r="EH144" i="70"/>
  <c r="EH163" i="70" s="1"/>
  <c r="EH146" i="70"/>
  <c r="EH147" i="70"/>
  <c r="EH145" i="70"/>
  <c r="BB136" i="70"/>
  <c r="BB137" i="70"/>
  <c r="BB133" i="70"/>
  <c r="BB132" i="70"/>
  <c r="BB135" i="70"/>
  <c r="BB130" i="70"/>
  <c r="BB134" i="70"/>
  <c r="DW148" i="70"/>
  <c r="DW149" i="70"/>
  <c r="DW142" i="70"/>
  <c r="DW161" i="70" s="1"/>
  <c r="DW143" i="70"/>
  <c r="DW162" i="70" s="1"/>
  <c r="DW144" i="70"/>
  <c r="DW145" i="70"/>
  <c r="DW147" i="70"/>
  <c r="DW146" i="70"/>
  <c r="GO164" i="70"/>
  <c r="GZ164" i="70" s="1"/>
  <c r="GL164" i="70"/>
  <c r="CN137" i="70"/>
  <c r="CN135" i="70"/>
  <c r="CN132" i="70"/>
  <c r="CN134" i="70"/>
  <c r="CN136" i="70"/>
  <c r="CN133" i="70"/>
  <c r="BH136" i="70"/>
  <c r="DG134" i="70"/>
  <c r="DG137" i="70"/>
  <c r="DG135" i="70"/>
  <c r="DG136" i="70"/>
  <c r="DG133" i="70"/>
  <c r="DG132" i="70"/>
  <c r="GP144" i="70"/>
  <c r="GP130" i="70"/>
  <c r="GP131" i="70"/>
  <c r="DP133" i="70"/>
  <c r="DF133" i="70"/>
  <c r="BN136" i="70"/>
  <c r="BN137" i="70"/>
  <c r="BN135" i="70"/>
  <c r="BN134" i="70"/>
  <c r="BN132" i="70"/>
  <c r="BN133" i="70"/>
  <c r="BN130" i="70"/>
  <c r="GG149" i="70"/>
  <c r="GG168" i="70" s="1"/>
  <c r="GG142" i="70"/>
  <c r="GG161" i="70" s="1"/>
  <c r="GG143" i="70"/>
  <c r="GG162" i="70" s="1"/>
  <c r="GG144" i="70"/>
  <c r="GG163" i="70" s="1"/>
  <c r="GG148" i="70"/>
  <c r="GG167" i="70" s="1"/>
  <c r="GG145" i="70"/>
  <c r="GG164" i="70" s="1"/>
  <c r="GG146" i="70"/>
  <c r="GG165" i="70" s="1"/>
  <c r="GG147" i="70"/>
  <c r="GG166" i="70" s="1"/>
  <c r="DU65" i="70"/>
  <c r="GQ65" i="70" s="1"/>
  <c r="CT56" i="70"/>
  <c r="BF57" i="70"/>
  <c r="EU63" i="70"/>
  <c r="EU82" i="70" s="1"/>
  <c r="EH69" i="70"/>
  <c r="GU51" i="70"/>
  <c r="FA63" i="70"/>
  <c r="FA82" i="70" s="1"/>
  <c r="EY66" i="70"/>
  <c r="EY85" i="70" s="1"/>
  <c r="GL146" i="70"/>
  <c r="HL146" i="70"/>
  <c r="CE137" i="70"/>
  <c r="CE133" i="70"/>
  <c r="CE134" i="70"/>
  <c r="CE136" i="70"/>
  <c r="CE135" i="70"/>
  <c r="CE132" i="70"/>
  <c r="GX146" i="70"/>
  <c r="GX149" i="70"/>
  <c r="GX147" i="70"/>
  <c r="GX130" i="70"/>
  <c r="GX131" i="70"/>
  <c r="GA145" i="70"/>
  <c r="GA164" i="70" s="1"/>
  <c r="GA146" i="70"/>
  <c r="GA165" i="70" s="1"/>
  <c r="GA149" i="70"/>
  <c r="GA148" i="70"/>
  <c r="GA167" i="70" s="1"/>
  <c r="GA147" i="70"/>
  <c r="GA166" i="70" s="1"/>
  <c r="GA142" i="70"/>
  <c r="GA161" i="70" s="1"/>
  <c r="GA143" i="70"/>
  <c r="GA162" i="70" s="1"/>
  <c r="GA144" i="70"/>
  <c r="GA163" i="70" s="1"/>
  <c r="EB142" i="70"/>
  <c r="EB161" i="70" s="1"/>
  <c r="EB143" i="70"/>
  <c r="EB162" i="70" s="1"/>
  <c r="EB144" i="70"/>
  <c r="EB145" i="70"/>
  <c r="EB146" i="70"/>
  <c r="EB147" i="70"/>
  <c r="EB148" i="70"/>
  <c r="EB149" i="70"/>
  <c r="DE137" i="70"/>
  <c r="DE133" i="70"/>
  <c r="DE134" i="70"/>
  <c r="DE135" i="70"/>
  <c r="DE136" i="70"/>
  <c r="DE132" i="70"/>
  <c r="FD146" i="70"/>
  <c r="FD165" i="70" s="1"/>
  <c r="FD149" i="70"/>
  <c r="FD147" i="70"/>
  <c r="FD142" i="70"/>
  <c r="FD161" i="70" s="1"/>
  <c r="FD148" i="70"/>
  <c r="FD144" i="70"/>
  <c r="FD163" i="70" s="1"/>
  <c r="FD143" i="70"/>
  <c r="FD162" i="70" s="1"/>
  <c r="FD145" i="70"/>
  <c r="FD164" i="70" s="1"/>
  <c r="BV133" i="70"/>
  <c r="GT149" i="70"/>
  <c r="GT147" i="70"/>
  <c r="GT146" i="70"/>
  <c r="GT131" i="70"/>
  <c r="GT130" i="70"/>
  <c r="DJ136" i="70"/>
  <c r="DJ137" i="70"/>
  <c r="DJ135" i="70"/>
  <c r="DJ133" i="70"/>
  <c r="DJ132" i="70"/>
  <c r="DJ134" i="70"/>
  <c r="FS147" i="70"/>
  <c r="FS166" i="70" s="1"/>
  <c r="FS148" i="70"/>
  <c r="FS167" i="70" s="1"/>
  <c r="FS149" i="70"/>
  <c r="FS142" i="70"/>
  <c r="FS161" i="70" s="1"/>
  <c r="FS143" i="70"/>
  <c r="FS162" i="70" s="1"/>
  <c r="FS144" i="70"/>
  <c r="FS163" i="70" s="1"/>
  <c r="FS145" i="70"/>
  <c r="FS164" i="70" s="1"/>
  <c r="FS146" i="70"/>
  <c r="FS165" i="70" s="1"/>
  <c r="BH135" i="70"/>
  <c r="EC136" i="70" s="1"/>
  <c r="BF136" i="70"/>
  <c r="BF137" i="70"/>
  <c r="BF135" i="70"/>
  <c r="BF134" i="70"/>
  <c r="BF130" i="70"/>
  <c r="BF133" i="70"/>
  <c r="BF132" i="70"/>
  <c r="EX149" i="70"/>
  <c r="EX143" i="70"/>
  <c r="EX162" i="70" s="1"/>
  <c r="EX148" i="70"/>
  <c r="EX144" i="70"/>
  <c r="EX163" i="70" s="1"/>
  <c r="EX145" i="70"/>
  <c r="EX164" i="70" s="1"/>
  <c r="EX146" i="70"/>
  <c r="EX165" i="70" s="1"/>
  <c r="EX142" i="70"/>
  <c r="EX161" i="70" s="1"/>
  <c r="EX147" i="70"/>
  <c r="FW142" i="70"/>
  <c r="FW161" i="70" s="1"/>
  <c r="FW147" i="70"/>
  <c r="FW166" i="70" s="1"/>
  <c r="FW143" i="70"/>
  <c r="FW162" i="70" s="1"/>
  <c r="FW144" i="70"/>
  <c r="FW163" i="70" s="1"/>
  <c r="FW145" i="70"/>
  <c r="FW164" i="70" s="1"/>
  <c r="FW146" i="70"/>
  <c r="FW165" i="70" s="1"/>
  <c r="FW149" i="70"/>
  <c r="FW148" i="70"/>
  <c r="FW167" i="70" s="1"/>
  <c r="GC66" i="70"/>
  <c r="GC85" i="70" s="1"/>
  <c r="CF58" i="70"/>
  <c r="BJ53" i="70"/>
  <c r="FP69" i="70"/>
  <c r="EA64" i="70"/>
  <c r="EA83" i="70" s="1"/>
  <c r="BN58" i="70"/>
  <c r="GQ131" i="70"/>
  <c r="EQ66" i="70"/>
  <c r="EQ85" i="70" s="1"/>
  <c r="GO142" i="68"/>
  <c r="GL145" i="68"/>
  <c r="GO130" i="68"/>
  <c r="BA136" i="68"/>
  <c r="DV136" i="68" s="1"/>
  <c r="BA134" i="68"/>
  <c r="DV135" i="68" s="1"/>
  <c r="EF137" i="68"/>
  <c r="DO135" i="68"/>
  <c r="DO136" i="68"/>
  <c r="DO137" i="68"/>
  <c r="DO134" i="68"/>
  <c r="DO132" i="68"/>
  <c r="DO133" i="68"/>
  <c r="GD143" i="68"/>
  <c r="GD162" i="68" s="1"/>
  <c r="GD144" i="68"/>
  <c r="GD163" i="68" s="1"/>
  <c r="GD145" i="68"/>
  <c r="GD164" i="68" s="1"/>
  <c r="GD148" i="68"/>
  <c r="GD167" i="68" s="1"/>
  <c r="GD147" i="68"/>
  <c r="GD166" i="68" s="1"/>
  <c r="GD142" i="68"/>
  <c r="GD161" i="68" s="1"/>
  <c r="GD146" i="68"/>
  <c r="GD165" i="68" s="1"/>
  <c r="GD149" i="68"/>
  <c r="GD168" i="68" s="1"/>
  <c r="CN132" i="68"/>
  <c r="CN133" i="68"/>
  <c r="CN136" i="68"/>
  <c r="CN137" i="68"/>
  <c r="CN135" i="68"/>
  <c r="CN134" i="68"/>
  <c r="GX130" i="68"/>
  <c r="GX131" i="68"/>
  <c r="AY130" i="68"/>
  <c r="AZ124" i="68"/>
  <c r="BA133" i="68"/>
  <c r="DV134" i="68" s="1"/>
  <c r="GJ145" i="68"/>
  <c r="GJ164" i="68" s="1"/>
  <c r="GJ146" i="68"/>
  <c r="GJ165" i="68" s="1"/>
  <c r="GJ149" i="68"/>
  <c r="GJ168" i="68" s="1"/>
  <c r="GJ148" i="68"/>
  <c r="GJ167" i="68" s="1"/>
  <c r="GJ147" i="68"/>
  <c r="GJ166" i="68" s="1"/>
  <c r="GJ144" i="68"/>
  <c r="GJ163" i="68" s="1"/>
  <c r="GJ143" i="68"/>
  <c r="GJ162" i="68" s="1"/>
  <c r="GJ142" i="68"/>
  <c r="GJ161" i="68" s="1"/>
  <c r="BZ137" i="68"/>
  <c r="BZ136" i="68"/>
  <c r="BZ132" i="68"/>
  <c r="BZ133" i="68"/>
  <c r="BZ135" i="68"/>
  <c r="EU136" i="68" s="1"/>
  <c r="BZ134" i="68"/>
  <c r="FE149" i="68"/>
  <c r="FE142" i="68"/>
  <c r="FE161" i="68" s="1"/>
  <c r="FE143" i="68"/>
  <c r="FE162" i="68" s="1"/>
  <c r="FE144" i="68"/>
  <c r="FE163" i="68" s="1"/>
  <c r="FE146" i="68"/>
  <c r="FE165" i="68" s="1"/>
  <c r="FE147" i="68"/>
  <c r="FE148" i="68"/>
  <c r="FE145" i="68"/>
  <c r="FE164" i="68" s="1"/>
  <c r="BO137" i="68"/>
  <c r="BO132" i="68"/>
  <c r="BO133" i="68"/>
  <c r="BO136" i="68"/>
  <c r="BO135" i="68"/>
  <c r="BO134" i="68"/>
  <c r="DL135" i="68"/>
  <c r="DL132" i="68"/>
  <c r="DL133" i="68"/>
  <c r="DL136" i="68"/>
  <c r="DL137" i="68"/>
  <c r="DL134" i="68"/>
  <c r="DX148" i="68"/>
  <c r="DX143" i="68"/>
  <c r="DX162" i="68" s="1"/>
  <c r="DX144" i="68"/>
  <c r="DX145" i="68"/>
  <c r="DX146" i="68"/>
  <c r="DX147" i="68"/>
  <c r="DX149" i="68"/>
  <c r="DX142" i="68"/>
  <c r="DX161" i="68" s="1"/>
  <c r="FU149" i="68"/>
  <c r="FU143" i="68"/>
  <c r="FU162" i="68" s="1"/>
  <c r="FU144" i="68"/>
  <c r="FU163" i="68" s="1"/>
  <c r="FU145" i="68"/>
  <c r="FU164" i="68" s="1"/>
  <c r="FU146" i="68"/>
  <c r="FU165" i="68" s="1"/>
  <c r="FU148" i="68"/>
  <c r="FU167" i="68" s="1"/>
  <c r="FU147" i="68"/>
  <c r="FU166" i="68" s="1"/>
  <c r="FU142" i="68"/>
  <c r="FU161" i="68" s="1"/>
  <c r="BS135" i="68"/>
  <c r="BS137" i="68"/>
  <c r="BS136" i="68"/>
  <c r="BS134" i="68"/>
  <c r="BS132" i="68"/>
  <c r="BS133" i="68"/>
  <c r="GR131" i="68"/>
  <c r="GR130" i="68"/>
  <c r="CE135" i="68"/>
  <c r="CE137" i="68"/>
  <c r="CE134" i="68"/>
  <c r="CE136" i="68"/>
  <c r="CE132" i="68"/>
  <c r="CE133" i="68"/>
  <c r="FT148" i="68"/>
  <c r="FT167" i="68" s="1"/>
  <c r="FT149" i="68"/>
  <c r="FT142" i="68"/>
  <c r="FT161" i="68" s="1"/>
  <c r="FT143" i="68"/>
  <c r="FT162" i="68" s="1"/>
  <c r="FT144" i="68"/>
  <c r="FT163" i="68" s="1"/>
  <c r="FT145" i="68"/>
  <c r="FT164" i="68" s="1"/>
  <c r="FT146" i="68"/>
  <c r="FT165" i="68" s="1"/>
  <c r="FT147" i="68"/>
  <c r="FT166" i="68" s="1"/>
  <c r="EY144" i="68"/>
  <c r="EY163" i="68" s="1"/>
  <c r="EY148" i="68"/>
  <c r="EY145" i="68"/>
  <c r="EY164" i="68" s="1"/>
  <c r="EY146" i="68"/>
  <c r="EY165" i="68" s="1"/>
  <c r="EY147" i="68"/>
  <c r="EY149" i="68"/>
  <c r="EY143" i="68"/>
  <c r="EY162" i="68" s="1"/>
  <c r="EY142" i="68"/>
  <c r="EY161" i="68" s="1"/>
  <c r="BA137" i="68"/>
  <c r="FZ148" i="68"/>
  <c r="FZ167" i="68" s="1"/>
  <c r="FZ147" i="68"/>
  <c r="FZ166" i="68" s="1"/>
  <c r="FZ145" i="68"/>
  <c r="FZ164" i="68" s="1"/>
  <c r="FZ142" i="68"/>
  <c r="FZ161" i="68" s="1"/>
  <c r="FZ146" i="68"/>
  <c r="FZ165" i="68" s="1"/>
  <c r="FZ144" i="68"/>
  <c r="FZ163" i="68" s="1"/>
  <c r="FZ149" i="68"/>
  <c r="FZ143" i="68"/>
  <c r="FZ162" i="68" s="1"/>
  <c r="CL137" i="68"/>
  <c r="CL132" i="68"/>
  <c r="CL133" i="68"/>
  <c r="CL136" i="68"/>
  <c r="CL135" i="68"/>
  <c r="CL134" i="68"/>
  <c r="GA147" i="68"/>
  <c r="GA166" i="68" s="1"/>
  <c r="GA144" i="68"/>
  <c r="GA163" i="68" s="1"/>
  <c r="GA145" i="68"/>
  <c r="GA164" i="68" s="1"/>
  <c r="GA149" i="68"/>
  <c r="GA146" i="68"/>
  <c r="GA165" i="68" s="1"/>
  <c r="GA142" i="68"/>
  <c r="GA161" i="68" s="1"/>
  <c r="GA143" i="68"/>
  <c r="GA162" i="68" s="1"/>
  <c r="GA148" i="68"/>
  <c r="GA167" i="68" s="1"/>
  <c r="CT137" i="68"/>
  <c r="CT136" i="68"/>
  <c r="CT134" i="68"/>
  <c r="CT135" i="68"/>
  <c r="CT133" i="68"/>
  <c r="CT132" i="68"/>
  <c r="ET149" i="68"/>
  <c r="ET143" i="68"/>
  <c r="ET162" i="68" s="1"/>
  <c r="ET148" i="68"/>
  <c r="ET144" i="68"/>
  <c r="ET163" i="68" s="1"/>
  <c r="ET145" i="68"/>
  <c r="ET164" i="68" s="1"/>
  <c r="ET147" i="68"/>
  <c r="ET142" i="68"/>
  <c r="ET161" i="68" s="1"/>
  <c r="ET146" i="68"/>
  <c r="GF148" i="68"/>
  <c r="GF167" i="68" s="1"/>
  <c r="GF149" i="68"/>
  <c r="GF168" i="68" s="1"/>
  <c r="GF142" i="68"/>
  <c r="GF161" i="68" s="1"/>
  <c r="GF143" i="68"/>
  <c r="GF162" i="68" s="1"/>
  <c r="GF144" i="68"/>
  <c r="GF163" i="68" s="1"/>
  <c r="GF145" i="68"/>
  <c r="GF164" i="68" s="1"/>
  <c r="GF146" i="68"/>
  <c r="GF165" i="68" s="1"/>
  <c r="GF147" i="68"/>
  <c r="GF166" i="68" s="1"/>
  <c r="CP135" i="68"/>
  <c r="CP136" i="68"/>
  <c r="CP137" i="68"/>
  <c r="CP133" i="68"/>
  <c r="CP132" i="68"/>
  <c r="CP134" i="68"/>
  <c r="FA146" i="68"/>
  <c r="FA165" i="68" s="1"/>
  <c r="FA147" i="68"/>
  <c r="FA149" i="68"/>
  <c r="FA144" i="68"/>
  <c r="FA163" i="68" s="1"/>
  <c r="FA148" i="68"/>
  <c r="FA145" i="68"/>
  <c r="FA164" i="68" s="1"/>
  <c r="FA142" i="68"/>
  <c r="FA161" i="68" s="1"/>
  <c r="FA143" i="68"/>
  <c r="FA162" i="68" s="1"/>
  <c r="AY137" i="68"/>
  <c r="AY132" i="68"/>
  <c r="AY136" i="68"/>
  <c r="AY135" i="68"/>
  <c r="AY134" i="68"/>
  <c r="AY133" i="68"/>
  <c r="DT149" i="68"/>
  <c r="GP149" i="68" s="1"/>
  <c r="DT148" i="68"/>
  <c r="GP148" i="68" s="1"/>
  <c r="DT145" i="68"/>
  <c r="GP145" i="68" s="1"/>
  <c r="DT146" i="68"/>
  <c r="GP146" i="68" s="1"/>
  <c r="DT147" i="68"/>
  <c r="DT143" i="68"/>
  <c r="DT162" i="68" s="1"/>
  <c r="DT144" i="68"/>
  <c r="GP144" i="68" s="1"/>
  <c r="DT142" i="68"/>
  <c r="GW131" i="68"/>
  <c r="GW130" i="68"/>
  <c r="GB147" i="68"/>
  <c r="GB166" i="68" s="1"/>
  <c r="GB142" i="68"/>
  <c r="GB161" i="68" s="1"/>
  <c r="GB145" i="68"/>
  <c r="GB164" i="68" s="1"/>
  <c r="GB149" i="68"/>
  <c r="GB168" i="68" s="1"/>
  <c r="GB146" i="68"/>
  <c r="GB165" i="68" s="1"/>
  <c r="GB148" i="68"/>
  <c r="GB167" i="68" s="1"/>
  <c r="GB144" i="68"/>
  <c r="GB163" i="68" s="1"/>
  <c r="GB143" i="68"/>
  <c r="GB162" i="68" s="1"/>
  <c r="GL149" i="68"/>
  <c r="FF149" i="68"/>
  <c r="FF143" i="68"/>
  <c r="FF162" i="68" s="1"/>
  <c r="FF144" i="68"/>
  <c r="FF163" i="68" s="1"/>
  <c r="FF148" i="68"/>
  <c r="FF145" i="68"/>
  <c r="FF164" i="68" s="1"/>
  <c r="FF147" i="68"/>
  <c r="FF146" i="68"/>
  <c r="FF165" i="68" s="1"/>
  <c r="FF142" i="68"/>
  <c r="FF161" i="68" s="1"/>
  <c r="DS167" i="68"/>
  <c r="GL136" i="68"/>
  <c r="GO136" i="68"/>
  <c r="GZ136" i="68" s="1"/>
  <c r="AT125" i="68"/>
  <c r="AX125" i="68" s="1"/>
  <c r="V125" i="68"/>
  <c r="EP147" i="68"/>
  <c r="EP149" i="68"/>
  <c r="EP148" i="68"/>
  <c r="EP145" i="68"/>
  <c r="EP164" i="68" s="1"/>
  <c r="EP144" i="68"/>
  <c r="EP163" i="68" s="1"/>
  <c r="EP143" i="68"/>
  <c r="EP162" i="68" s="1"/>
  <c r="EP142" i="68"/>
  <c r="EP161" i="68" s="1"/>
  <c r="EP146" i="68"/>
  <c r="FI149" i="68"/>
  <c r="FI143" i="68"/>
  <c r="FI162" i="68" s="1"/>
  <c r="FI144" i="68"/>
  <c r="FI163" i="68" s="1"/>
  <c r="FI145" i="68"/>
  <c r="FI164" i="68" s="1"/>
  <c r="FI148" i="68"/>
  <c r="FI146" i="68"/>
  <c r="FI165" i="68" s="1"/>
  <c r="FI147" i="68"/>
  <c r="FI166" i="68" s="1"/>
  <c r="FI142" i="68"/>
  <c r="FI161" i="68" s="1"/>
  <c r="CA137" i="68"/>
  <c r="CA132" i="68"/>
  <c r="CA133" i="68"/>
  <c r="CA134" i="68"/>
  <c r="CA136" i="68"/>
  <c r="CA135" i="68"/>
  <c r="DI137" i="68"/>
  <c r="BA132" i="68"/>
  <c r="DH136" i="68"/>
  <c r="DH134" i="68"/>
  <c r="DH135" i="68"/>
  <c r="DH132" i="68"/>
  <c r="DH137" i="68"/>
  <c r="DH133" i="68"/>
  <c r="CB132" i="68"/>
  <c r="CB133" i="68"/>
  <c r="CB135" i="68"/>
  <c r="CB137" i="68"/>
  <c r="CB136" i="68"/>
  <c r="CB134" i="68"/>
  <c r="BP137" i="68"/>
  <c r="BP132" i="68"/>
  <c r="BP133" i="68"/>
  <c r="BP136" i="68"/>
  <c r="BP135" i="68"/>
  <c r="BP134" i="68"/>
  <c r="BP130" i="68"/>
  <c r="EU147" i="68"/>
  <c r="EU149" i="68"/>
  <c r="EU148" i="68"/>
  <c r="EU144" i="68"/>
  <c r="EU163" i="68" s="1"/>
  <c r="EU145" i="68"/>
  <c r="EU164" i="68" s="1"/>
  <c r="EU146" i="68"/>
  <c r="EU143" i="68"/>
  <c r="EU162" i="68" s="1"/>
  <c r="EU142" i="68"/>
  <c r="EU161" i="68" s="1"/>
  <c r="BE134" i="68"/>
  <c r="BE136" i="68"/>
  <c r="BE133" i="68"/>
  <c r="BE137" i="68"/>
  <c r="BE135" i="68"/>
  <c r="BE132" i="68"/>
  <c r="BE130" i="68"/>
  <c r="GH143" i="68"/>
  <c r="GH162" i="68" s="1"/>
  <c r="GH144" i="68"/>
  <c r="GH163" i="68" s="1"/>
  <c r="GH145" i="68"/>
  <c r="GH164" i="68" s="1"/>
  <c r="GH146" i="68"/>
  <c r="GH165" i="68" s="1"/>
  <c r="GH149" i="68"/>
  <c r="GH168" i="68" s="1"/>
  <c r="GH148" i="68"/>
  <c r="GH167" i="68" s="1"/>
  <c r="GH147" i="68"/>
  <c r="GH166" i="68" s="1"/>
  <c r="GH142" i="68"/>
  <c r="GH161" i="68" s="1"/>
  <c r="GG149" i="68"/>
  <c r="GG168" i="68" s="1"/>
  <c r="GG142" i="68"/>
  <c r="GG161" i="68" s="1"/>
  <c r="GG143" i="68"/>
  <c r="GG162" i="68" s="1"/>
  <c r="GG144" i="68"/>
  <c r="GG163" i="68" s="1"/>
  <c r="GG145" i="68"/>
  <c r="GG164" i="68" s="1"/>
  <c r="GG146" i="68"/>
  <c r="GG165" i="68" s="1"/>
  <c r="GG148" i="68"/>
  <c r="GG167" i="68" s="1"/>
  <c r="GG147" i="68"/>
  <c r="GG166" i="68" s="1"/>
  <c r="FB147" i="68"/>
  <c r="FB148" i="68"/>
  <c r="FB145" i="68"/>
  <c r="FB164" i="68" s="1"/>
  <c r="FB146" i="68"/>
  <c r="FB165" i="68" s="1"/>
  <c r="FB142" i="68"/>
  <c r="FB161" i="68" s="1"/>
  <c r="FB149" i="68"/>
  <c r="FB143" i="68"/>
  <c r="FB162" i="68" s="1"/>
  <c r="FB144" i="68"/>
  <c r="FB163" i="68" s="1"/>
  <c r="BL137" i="68"/>
  <c r="BL132" i="68"/>
  <c r="BL136" i="68"/>
  <c r="BL135" i="68"/>
  <c r="BL134" i="68"/>
  <c r="BL130" i="68"/>
  <c r="BL133" i="68"/>
  <c r="CF136" i="68"/>
  <c r="CF137" i="68"/>
  <c r="CF135" i="68"/>
  <c r="CF134" i="68"/>
  <c r="CF132" i="68"/>
  <c r="CF133" i="68"/>
  <c r="BI136" i="68"/>
  <c r="BI137" i="68"/>
  <c r="BI135" i="68"/>
  <c r="ED136" i="68" s="1"/>
  <c r="BI134" i="68"/>
  <c r="BI133" i="68"/>
  <c r="BI130" i="68"/>
  <c r="BI132" i="68"/>
  <c r="FS147" i="68"/>
  <c r="FS166" i="68" s="1"/>
  <c r="FS142" i="68"/>
  <c r="FS161" i="68" s="1"/>
  <c r="FS149" i="68"/>
  <c r="FS144" i="68"/>
  <c r="FS163" i="68" s="1"/>
  <c r="FS145" i="68"/>
  <c r="FS164" i="68" s="1"/>
  <c r="FS148" i="68"/>
  <c r="FS167" i="68" s="1"/>
  <c r="FS146" i="68"/>
  <c r="FS165" i="68" s="1"/>
  <c r="FS143" i="68"/>
  <c r="FS162" i="68" s="1"/>
  <c r="DF137" i="68"/>
  <c r="DF134" i="68"/>
  <c r="DF135" i="68"/>
  <c r="DF133" i="68"/>
  <c r="DF136" i="68"/>
  <c r="DF132" i="68"/>
  <c r="GP147" i="68"/>
  <c r="GP130" i="68"/>
  <c r="GP131" i="68"/>
  <c r="GL148" i="68"/>
  <c r="DE136" i="68"/>
  <c r="DE137" i="68"/>
  <c r="DE134" i="68"/>
  <c r="DE133" i="68"/>
  <c r="DE135" i="68"/>
  <c r="DE132" i="68"/>
  <c r="EF134" i="68"/>
  <c r="DI133" i="68"/>
  <c r="AZ132" i="68"/>
  <c r="AZ136" i="68"/>
  <c r="AZ137" i="68"/>
  <c r="AZ135" i="68"/>
  <c r="AZ134" i="68"/>
  <c r="AZ130" i="68"/>
  <c r="AZ133" i="68"/>
  <c r="EA144" i="68"/>
  <c r="EA145" i="68"/>
  <c r="EA146" i="68"/>
  <c r="EA147" i="68"/>
  <c r="EA149" i="68"/>
  <c r="EA143" i="68"/>
  <c r="EA162" i="68" s="1"/>
  <c r="EA148" i="68"/>
  <c r="EA142" i="68"/>
  <c r="EA161" i="68" s="1"/>
  <c r="DM134" i="68"/>
  <c r="DM136" i="68"/>
  <c r="DM133" i="68"/>
  <c r="DM135" i="68"/>
  <c r="DM132" i="68"/>
  <c r="DM137" i="68"/>
  <c r="EJ148" i="68"/>
  <c r="EJ143" i="68"/>
  <c r="EJ162" i="68" s="1"/>
  <c r="EJ144" i="68"/>
  <c r="EJ163" i="68" s="1"/>
  <c r="EJ145" i="68"/>
  <c r="EJ146" i="68"/>
  <c r="EJ147" i="68"/>
  <c r="EJ149" i="68"/>
  <c r="EJ142" i="68"/>
  <c r="EJ161" i="68" s="1"/>
  <c r="DB135" i="68"/>
  <c r="DB136" i="68"/>
  <c r="DB137" i="68"/>
  <c r="DB133" i="68"/>
  <c r="DB134" i="68"/>
  <c r="DB132" i="68"/>
  <c r="FM148" i="68"/>
  <c r="FM146" i="68"/>
  <c r="FM165" i="68" s="1"/>
  <c r="FM147" i="68"/>
  <c r="FM166" i="68" s="1"/>
  <c r="FM149" i="68"/>
  <c r="FM144" i="68"/>
  <c r="FM163" i="68" s="1"/>
  <c r="FM143" i="68"/>
  <c r="FM162" i="68" s="1"/>
  <c r="FM145" i="68"/>
  <c r="FM164" i="68" s="1"/>
  <c r="FM142" i="68"/>
  <c r="FM161" i="68" s="1"/>
  <c r="GT130" i="68"/>
  <c r="GT131" i="68"/>
  <c r="CQ135" i="68"/>
  <c r="CQ136" i="68"/>
  <c r="CQ137" i="68"/>
  <c r="CQ132" i="68"/>
  <c r="CQ133" i="68"/>
  <c r="CQ134" i="68"/>
  <c r="ER149" i="68"/>
  <c r="ER145" i="68"/>
  <c r="ER164" i="68" s="1"/>
  <c r="ER146" i="68"/>
  <c r="ER147" i="68"/>
  <c r="ER144" i="68"/>
  <c r="ER163" i="68" s="1"/>
  <c r="ER148" i="68"/>
  <c r="ER143" i="68"/>
  <c r="ER162" i="68" s="1"/>
  <c r="ER142" i="68"/>
  <c r="ER161" i="68" s="1"/>
  <c r="EG149" i="68"/>
  <c r="EG148" i="68"/>
  <c r="EG143" i="68"/>
  <c r="EG162" i="68" s="1"/>
  <c r="EG144" i="68"/>
  <c r="EG163" i="68" s="1"/>
  <c r="EG146" i="68"/>
  <c r="EG147" i="68"/>
  <c r="EG145" i="68"/>
  <c r="EG142" i="68"/>
  <c r="EG161" i="68" s="1"/>
  <c r="FP147" i="68"/>
  <c r="FP166" i="68" s="1"/>
  <c r="FP142" i="68"/>
  <c r="FP161" i="68" s="1"/>
  <c r="FP145" i="68"/>
  <c r="FP164" i="68" s="1"/>
  <c r="FP148" i="68"/>
  <c r="FP146" i="68"/>
  <c r="FP165" i="68" s="1"/>
  <c r="FP143" i="68"/>
  <c r="FP162" i="68" s="1"/>
  <c r="FP144" i="68"/>
  <c r="FP163" i="68" s="1"/>
  <c r="FP149" i="68"/>
  <c r="DZ148" i="68"/>
  <c r="DZ143" i="68"/>
  <c r="DZ162" i="68" s="1"/>
  <c r="DZ144" i="68"/>
  <c r="DZ145" i="68"/>
  <c r="DZ146" i="68"/>
  <c r="DZ147" i="68"/>
  <c r="DZ149" i="68"/>
  <c r="DZ142" i="68"/>
  <c r="DZ161" i="68" s="1"/>
  <c r="BU136" i="68"/>
  <c r="BU137" i="68"/>
  <c r="BU135" i="68"/>
  <c r="BU134" i="68"/>
  <c r="BU133" i="68"/>
  <c r="BU132" i="68"/>
  <c r="EF149" i="68"/>
  <c r="EF168" i="68" s="1"/>
  <c r="EF148" i="68"/>
  <c r="EF145" i="68"/>
  <c r="EF164" i="68" s="1"/>
  <c r="EF146" i="68"/>
  <c r="EF147" i="68"/>
  <c r="EF144" i="68"/>
  <c r="EF163" i="68" s="1"/>
  <c r="EF143" i="68"/>
  <c r="EF162" i="68" s="1"/>
  <c r="EF142" i="68"/>
  <c r="EF161" i="68" s="1"/>
  <c r="DI132" i="68"/>
  <c r="GY130" i="68"/>
  <c r="GY131" i="68"/>
  <c r="EM148" i="68"/>
  <c r="EM144" i="68"/>
  <c r="EM163" i="68" s="1"/>
  <c r="EM145" i="68"/>
  <c r="EM146" i="68"/>
  <c r="EM147" i="68"/>
  <c r="EM149" i="68"/>
  <c r="EM142" i="68"/>
  <c r="EM161" i="68" s="1"/>
  <c r="EM143" i="68"/>
  <c r="EM162" i="68" s="1"/>
  <c r="BX136" i="68"/>
  <c r="BX132" i="68"/>
  <c r="BX137" i="68"/>
  <c r="BX135" i="68"/>
  <c r="BX134" i="68"/>
  <c r="BX133" i="68"/>
  <c r="FC147" i="68"/>
  <c r="FC149" i="68"/>
  <c r="FC144" i="68"/>
  <c r="FC163" i="68" s="1"/>
  <c r="FC148" i="68"/>
  <c r="FC145" i="68"/>
  <c r="FC164" i="68" s="1"/>
  <c r="FC146" i="68"/>
  <c r="FC165" i="68" s="1"/>
  <c r="FC143" i="68"/>
  <c r="FC162" i="68" s="1"/>
  <c r="FC142" i="68"/>
  <c r="FC161" i="68" s="1"/>
  <c r="BW137" i="68"/>
  <c r="BW134" i="68"/>
  <c r="BW136" i="68"/>
  <c r="BW132" i="68"/>
  <c r="BW133" i="68"/>
  <c r="BW135" i="68"/>
  <c r="BV137" i="68"/>
  <c r="BV135" i="68"/>
  <c r="BV134" i="68"/>
  <c r="BV136" i="68"/>
  <c r="BV133" i="68"/>
  <c r="BV132" i="68"/>
  <c r="CW136" i="68"/>
  <c r="CW134" i="68"/>
  <c r="CW137" i="68"/>
  <c r="CW135" i="68"/>
  <c r="CW132" i="68"/>
  <c r="CW133" i="68"/>
  <c r="BG135" i="68"/>
  <c r="BG137" i="68"/>
  <c r="BG136" i="68"/>
  <c r="BG134" i="68"/>
  <c r="BG132" i="68"/>
  <c r="BG133" i="68"/>
  <c r="BG130" i="68"/>
  <c r="EO146" i="68"/>
  <c r="EO147" i="68"/>
  <c r="EO148" i="68"/>
  <c r="EO144" i="68"/>
  <c r="EO163" i="68" s="1"/>
  <c r="EO145" i="68"/>
  <c r="EO164" i="68" s="1"/>
  <c r="EO143" i="68"/>
  <c r="EO162" i="68" s="1"/>
  <c r="EO142" i="68"/>
  <c r="EO161" i="68" s="1"/>
  <c r="EO149" i="68"/>
  <c r="DI135" i="68"/>
  <c r="GO165" i="68"/>
  <c r="GZ165" i="68" s="1"/>
  <c r="GL165" i="68"/>
  <c r="BR136" i="68"/>
  <c r="BR137" i="68"/>
  <c r="BR133" i="68"/>
  <c r="BR135" i="68"/>
  <c r="BR134" i="68"/>
  <c r="BR132" i="68"/>
  <c r="BR130" i="68"/>
  <c r="FG147" i="68"/>
  <c r="FG149" i="68"/>
  <c r="FG144" i="68"/>
  <c r="FG163" i="68" s="1"/>
  <c r="FG148" i="68"/>
  <c r="FG145" i="68"/>
  <c r="FG164" i="68" s="1"/>
  <c r="FG146" i="68"/>
  <c r="FG165" i="68" s="1"/>
  <c r="FG142" i="68"/>
  <c r="FG161" i="68" s="1"/>
  <c r="FG143" i="68"/>
  <c r="FG162" i="68" s="1"/>
  <c r="BF136" i="68"/>
  <c r="BF137" i="68"/>
  <c r="BF133" i="68"/>
  <c r="BF135" i="68"/>
  <c r="BF134" i="68"/>
  <c r="BF132" i="68"/>
  <c r="BF130" i="68"/>
  <c r="EK149" i="68"/>
  <c r="EK143" i="68"/>
  <c r="EK162" i="68" s="1"/>
  <c r="EK148" i="68"/>
  <c r="EK144" i="68"/>
  <c r="EK163" i="68" s="1"/>
  <c r="EK145" i="68"/>
  <c r="EK146" i="68"/>
  <c r="EK147" i="68"/>
  <c r="EK142" i="68"/>
  <c r="EK161" i="68" s="1"/>
  <c r="FX145" i="68"/>
  <c r="FX164" i="68" s="1"/>
  <c r="FX149" i="68"/>
  <c r="FX146" i="68"/>
  <c r="FX165" i="68" s="1"/>
  <c r="FX148" i="68"/>
  <c r="FX167" i="68" s="1"/>
  <c r="FX147" i="68"/>
  <c r="FX166" i="68" s="1"/>
  <c r="FX142" i="68"/>
  <c r="FX161" i="68" s="1"/>
  <c r="FX144" i="68"/>
  <c r="FX163" i="68" s="1"/>
  <c r="FX143" i="68"/>
  <c r="FX162" i="68" s="1"/>
  <c r="CR136" i="68"/>
  <c r="CR137" i="68"/>
  <c r="CR134" i="68"/>
  <c r="CR135" i="68"/>
  <c r="CR132" i="68"/>
  <c r="CR133" i="68"/>
  <c r="BM137" i="68"/>
  <c r="BM132" i="68"/>
  <c r="BM133" i="68"/>
  <c r="BM136" i="68"/>
  <c r="BM135" i="68"/>
  <c r="BM134" i="68"/>
  <c r="BM130" i="68"/>
  <c r="BB137" i="68"/>
  <c r="BB132" i="68"/>
  <c r="BB136" i="68"/>
  <c r="BB133" i="68"/>
  <c r="BB135" i="68"/>
  <c r="BB130" i="68"/>
  <c r="BB134" i="68"/>
  <c r="EX143" i="68"/>
  <c r="EX162" i="68" s="1"/>
  <c r="EX144" i="68"/>
  <c r="EX163" i="68" s="1"/>
  <c r="EX148" i="68"/>
  <c r="EX145" i="68"/>
  <c r="EX164" i="68" s="1"/>
  <c r="EX146" i="68"/>
  <c r="EX165" i="68" s="1"/>
  <c r="EX147" i="68"/>
  <c r="EX142" i="68"/>
  <c r="EX161" i="68" s="1"/>
  <c r="EX149" i="68"/>
  <c r="DV137" i="68"/>
  <c r="FL145" i="68"/>
  <c r="FL164" i="68" s="1"/>
  <c r="FL148" i="68"/>
  <c r="FL146" i="68"/>
  <c r="FL165" i="68" s="1"/>
  <c r="FL147" i="68"/>
  <c r="FL166" i="68" s="1"/>
  <c r="FL142" i="68"/>
  <c r="FL161" i="68" s="1"/>
  <c r="FL143" i="68"/>
  <c r="FL162" i="68" s="1"/>
  <c r="FL149" i="68"/>
  <c r="FL144" i="68"/>
  <c r="FL163" i="68" s="1"/>
  <c r="HL144" i="68"/>
  <c r="GL144" i="68"/>
  <c r="BA130" i="68"/>
  <c r="GO137" i="68"/>
  <c r="GZ137" i="68" s="1"/>
  <c r="DS168" i="68"/>
  <c r="GL137" i="68"/>
  <c r="CD135" i="68"/>
  <c r="CD136" i="68"/>
  <c r="CD137" i="68"/>
  <c r="CD133" i="68"/>
  <c r="CD132" i="68"/>
  <c r="CD134" i="68"/>
  <c r="CO134" i="68"/>
  <c r="CO136" i="68"/>
  <c r="CO133" i="68"/>
  <c r="CO137" i="68"/>
  <c r="CO132" i="68"/>
  <c r="CO135" i="68"/>
  <c r="GO164" i="68"/>
  <c r="GZ164" i="68" s="1"/>
  <c r="GL164" i="68"/>
  <c r="EW149" i="68"/>
  <c r="EW143" i="68"/>
  <c r="EW162" i="68" s="1"/>
  <c r="EW144" i="68"/>
  <c r="EW163" i="68" s="1"/>
  <c r="EW148" i="68"/>
  <c r="EW145" i="68"/>
  <c r="EW164" i="68" s="1"/>
  <c r="EW146" i="68"/>
  <c r="EW147" i="68"/>
  <c r="EW142" i="68"/>
  <c r="EW161" i="68" s="1"/>
  <c r="DN135" i="68"/>
  <c r="DN136" i="68"/>
  <c r="DN137" i="68"/>
  <c r="DN133" i="68"/>
  <c r="DN134" i="68"/>
  <c r="DN132" i="68"/>
  <c r="FN147" i="68"/>
  <c r="FN166" i="68" s="1"/>
  <c r="FN149" i="68"/>
  <c r="FN145" i="68"/>
  <c r="FN164" i="68" s="1"/>
  <c r="FN143" i="68"/>
  <c r="FN162" i="68" s="1"/>
  <c r="FN146" i="68"/>
  <c r="FN165" i="68" s="1"/>
  <c r="FN142" i="68"/>
  <c r="FN161" i="68" s="1"/>
  <c r="FN144" i="68"/>
  <c r="FN163" i="68" s="1"/>
  <c r="FN148" i="68"/>
  <c r="GU130" i="68"/>
  <c r="GU131" i="68"/>
  <c r="ES149" i="68"/>
  <c r="ES143" i="68"/>
  <c r="ES162" i="68" s="1"/>
  <c r="ES148" i="68"/>
  <c r="ES144" i="68"/>
  <c r="ES163" i="68" s="1"/>
  <c r="ES146" i="68"/>
  <c r="ES147" i="68"/>
  <c r="ES145" i="68"/>
  <c r="ES164" i="68" s="1"/>
  <c r="ES142" i="68"/>
  <c r="ES161" i="68" s="1"/>
  <c r="CG136" i="68"/>
  <c r="CG137" i="68"/>
  <c r="CG135" i="68"/>
  <c r="CG134" i="68"/>
  <c r="CG133" i="68"/>
  <c r="CG132" i="68"/>
  <c r="DJ137" i="68"/>
  <c r="DJ134" i="68"/>
  <c r="DJ135" i="68"/>
  <c r="DJ132" i="68"/>
  <c r="DJ133" i="68"/>
  <c r="DJ136" i="68"/>
  <c r="GS131" i="68"/>
  <c r="GS130" i="68"/>
  <c r="CM137" i="68"/>
  <c r="CM132" i="68"/>
  <c r="CM133" i="68"/>
  <c r="CM136" i="68"/>
  <c r="CM135" i="68"/>
  <c r="CM134" i="68"/>
  <c r="FR143" i="68"/>
  <c r="FR162" i="68" s="1"/>
  <c r="FR149" i="68"/>
  <c r="FR144" i="68"/>
  <c r="FR163" i="68" s="1"/>
  <c r="FR145" i="68"/>
  <c r="FR164" i="68" s="1"/>
  <c r="FR147" i="68"/>
  <c r="FR166" i="68" s="1"/>
  <c r="FR146" i="68"/>
  <c r="FR165" i="68" s="1"/>
  <c r="FR142" i="68"/>
  <c r="FR161" i="68" s="1"/>
  <c r="FR148" i="68"/>
  <c r="FR167" i="68" s="1"/>
  <c r="DY149" i="68"/>
  <c r="DY148" i="68"/>
  <c r="DY143" i="68"/>
  <c r="DY162" i="68" s="1"/>
  <c r="DY144" i="68"/>
  <c r="DY145" i="68"/>
  <c r="DY146" i="68"/>
  <c r="DY147" i="68"/>
  <c r="DY142" i="68"/>
  <c r="DY161" i="68" s="1"/>
  <c r="DV149" i="68"/>
  <c r="DV148" i="68"/>
  <c r="DV143" i="68"/>
  <c r="DV162" i="68" s="1"/>
  <c r="DV144" i="68"/>
  <c r="GX144" i="68" s="1"/>
  <c r="DV145" i="68"/>
  <c r="GX145" i="68" s="1"/>
  <c r="DV147" i="68"/>
  <c r="GW147" i="68" s="1"/>
  <c r="DV146" i="68"/>
  <c r="DV142" i="68"/>
  <c r="DV161" i="68" s="1"/>
  <c r="GQ130" i="68"/>
  <c r="GQ131" i="68"/>
  <c r="BQ134" i="68"/>
  <c r="BQ136" i="68"/>
  <c r="BQ133" i="68"/>
  <c r="BQ135" i="68"/>
  <c r="BQ132" i="68"/>
  <c r="BQ137" i="68"/>
  <c r="BQ130" i="68"/>
  <c r="EE149" i="68"/>
  <c r="EE144" i="68"/>
  <c r="EE163" i="68" s="1"/>
  <c r="EE145" i="68"/>
  <c r="EE146" i="68"/>
  <c r="EE148" i="68"/>
  <c r="EE147" i="68"/>
  <c r="EE143" i="68"/>
  <c r="EE162" i="68" s="1"/>
  <c r="EE142" i="68"/>
  <c r="EE161" i="68" s="1"/>
  <c r="GO166" i="68"/>
  <c r="DI134" i="68"/>
  <c r="EL143" i="68"/>
  <c r="EL162" i="68" s="1"/>
  <c r="EL148" i="68"/>
  <c r="EL144" i="68"/>
  <c r="EL163" i="68" s="1"/>
  <c r="EL145" i="68"/>
  <c r="EL146" i="68"/>
  <c r="EL147" i="68"/>
  <c r="EL149" i="68"/>
  <c r="EL142" i="68"/>
  <c r="EL161" i="68" s="1"/>
  <c r="FY149" i="68"/>
  <c r="FY146" i="68"/>
  <c r="FY165" i="68" s="1"/>
  <c r="FY148" i="68"/>
  <c r="FY167" i="68" s="1"/>
  <c r="FY147" i="68"/>
  <c r="FY166" i="68" s="1"/>
  <c r="FY144" i="68"/>
  <c r="FY163" i="68" s="1"/>
  <c r="FY142" i="68"/>
  <c r="FY161" i="68" s="1"/>
  <c r="FY143" i="68"/>
  <c r="FY162" i="68" s="1"/>
  <c r="FY145" i="68"/>
  <c r="FY164" i="68" s="1"/>
  <c r="BY136" i="68"/>
  <c r="BY132" i="68"/>
  <c r="BY133" i="68"/>
  <c r="BY137" i="68"/>
  <c r="BY135" i="68"/>
  <c r="BY134" i="68"/>
  <c r="DC135" i="68"/>
  <c r="DC136" i="68"/>
  <c r="DC137" i="68"/>
  <c r="DC132" i="68"/>
  <c r="DC134" i="68"/>
  <c r="DC133" i="68"/>
  <c r="FD149" i="68"/>
  <c r="FD142" i="68"/>
  <c r="FD161" i="68" s="1"/>
  <c r="FD148" i="68"/>
  <c r="FD145" i="68"/>
  <c r="FD164" i="68" s="1"/>
  <c r="FD146" i="68"/>
  <c r="FD165" i="68" s="1"/>
  <c r="FD147" i="68"/>
  <c r="FD144" i="68"/>
  <c r="FD163" i="68" s="1"/>
  <c r="FD143" i="68"/>
  <c r="FD162" i="68" s="1"/>
  <c r="BN137" i="68"/>
  <c r="BN132" i="68"/>
  <c r="BN133" i="68"/>
  <c r="BN134" i="68"/>
  <c r="BN135" i="68"/>
  <c r="BN130" i="68"/>
  <c r="BN136" i="68"/>
  <c r="CH137" i="68"/>
  <c r="CH135" i="68"/>
  <c r="CH134" i="68"/>
  <c r="CH136" i="68"/>
  <c r="CH133" i="68"/>
  <c r="CH132" i="68"/>
  <c r="DW148" i="68"/>
  <c r="DW144" i="68"/>
  <c r="DW145" i="68"/>
  <c r="DW146" i="68"/>
  <c r="DW149" i="68"/>
  <c r="DW143" i="68"/>
  <c r="DW162" i="68" s="1"/>
  <c r="DW142" i="68"/>
  <c r="DW161" i="68" s="1"/>
  <c r="DW147" i="68"/>
  <c r="FH148" i="68"/>
  <c r="FH149" i="68"/>
  <c r="FH143" i="68"/>
  <c r="FH162" i="68" s="1"/>
  <c r="FH144" i="68"/>
  <c r="FH163" i="68" s="1"/>
  <c r="FH145" i="68"/>
  <c r="FH164" i="68" s="1"/>
  <c r="FH146" i="68"/>
  <c r="FH165" i="68" s="1"/>
  <c r="FH147" i="68"/>
  <c r="FH166" i="68" s="1"/>
  <c r="FH142" i="68"/>
  <c r="FH161" i="68" s="1"/>
  <c r="EZ148" i="68"/>
  <c r="EZ145" i="68"/>
  <c r="EZ164" i="68" s="1"/>
  <c r="EZ146" i="68"/>
  <c r="EZ165" i="68" s="1"/>
  <c r="EZ147" i="68"/>
  <c r="EZ149" i="68"/>
  <c r="EZ142" i="68"/>
  <c r="EZ161" i="68" s="1"/>
  <c r="EZ144" i="68"/>
  <c r="EZ163" i="68" s="1"/>
  <c r="EZ143" i="68"/>
  <c r="EZ162" i="68" s="1"/>
  <c r="FQ142" i="68"/>
  <c r="FQ161" i="68" s="1"/>
  <c r="FQ143" i="68"/>
  <c r="FQ162" i="68" s="1"/>
  <c r="FQ149" i="68"/>
  <c r="FQ144" i="68"/>
  <c r="FQ163" i="68" s="1"/>
  <c r="FQ148" i="68"/>
  <c r="FQ146" i="68"/>
  <c r="FQ165" i="68" s="1"/>
  <c r="FQ147" i="68"/>
  <c r="FQ166" i="68" s="1"/>
  <c r="FQ145" i="68"/>
  <c r="FQ164" i="68" s="1"/>
  <c r="EQ149" i="68"/>
  <c r="EQ148" i="68"/>
  <c r="EQ144" i="68"/>
  <c r="EQ163" i="68" s="1"/>
  <c r="EQ145" i="68"/>
  <c r="EQ164" i="68" s="1"/>
  <c r="EQ146" i="68"/>
  <c r="EQ143" i="68"/>
  <c r="EQ162" i="68" s="1"/>
  <c r="EQ147" i="68"/>
  <c r="EQ142" i="68"/>
  <c r="EQ161" i="68" s="1"/>
  <c r="HF147" i="68"/>
  <c r="HG147" i="68"/>
  <c r="HE147" i="68"/>
  <c r="HD147" i="68"/>
  <c r="HC147" i="68"/>
  <c r="HB147" i="68"/>
  <c r="HK147" i="68"/>
  <c r="HJ147" i="68"/>
  <c r="HI147" i="68"/>
  <c r="HH147" i="68"/>
  <c r="DI136" i="68"/>
  <c r="EV148" i="68"/>
  <c r="EV149" i="68"/>
  <c r="EV143" i="68"/>
  <c r="EV162" i="68" s="1"/>
  <c r="EV144" i="68"/>
  <c r="EV163" i="68" s="1"/>
  <c r="EV145" i="68"/>
  <c r="EV164" i="68" s="1"/>
  <c r="EV146" i="68"/>
  <c r="EV142" i="68"/>
  <c r="EV161" i="68" s="1"/>
  <c r="EV147" i="68"/>
  <c r="BH136" i="68"/>
  <c r="BH137" i="68"/>
  <c r="BH135" i="68"/>
  <c r="BH134" i="68"/>
  <c r="BH132" i="68"/>
  <c r="BH133" i="68"/>
  <c r="BH130" i="68"/>
  <c r="CJ136" i="68"/>
  <c r="CJ135" i="68"/>
  <c r="CJ134" i="68"/>
  <c r="CJ132" i="68"/>
  <c r="CJ137" i="68"/>
  <c r="CJ133" i="68"/>
  <c r="BC137" i="68"/>
  <c r="BC132" i="68"/>
  <c r="BC136" i="68"/>
  <c r="BC133" i="68"/>
  <c r="BC135" i="68"/>
  <c r="BC130" i="68"/>
  <c r="BC134" i="68"/>
  <c r="FK149" i="68"/>
  <c r="FK144" i="68"/>
  <c r="FK163" i="68" s="1"/>
  <c r="FK145" i="68"/>
  <c r="FK164" i="68" s="1"/>
  <c r="FK148" i="68"/>
  <c r="FK146" i="68"/>
  <c r="FK165" i="68" s="1"/>
  <c r="FK147" i="68"/>
  <c r="FK166" i="68" s="1"/>
  <c r="FK142" i="68"/>
  <c r="FK161" i="68" s="1"/>
  <c r="FK143" i="68"/>
  <c r="FK162" i="68" s="1"/>
  <c r="DG137" i="68"/>
  <c r="DG134" i="68"/>
  <c r="DG135" i="68"/>
  <c r="DG132" i="68"/>
  <c r="DG136" i="68"/>
  <c r="DG133" i="68"/>
  <c r="EN145" i="68"/>
  <c r="EN164" i="68" s="1"/>
  <c r="EN146" i="68"/>
  <c r="EN147" i="68"/>
  <c r="EN149" i="68"/>
  <c r="EN148" i="68"/>
  <c r="EN144" i="68"/>
  <c r="EN163" i="68" s="1"/>
  <c r="EN143" i="68"/>
  <c r="EN162" i="68" s="1"/>
  <c r="EN142" i="68"/>
  <c r="EN161" i="68" s="1"/>
  <c r="GO161" i="68"/>
  <c r="BJ137" i="68"/>
  <c r="BJ134" i="68"/>
  <c r="BJ133" i="68"/>
  <c r="BJ135" i="68"/>
  <c r="BJ136" i="68"/>
  <c r="BJ130" i="68"/>
  <c r="BJ132" i="68"/>
  <c r="BT136" i="68"/>
  <c r="BT137" i="68"/>
  <c r="BT135" i="68"/>
  <c r="BT134" i="68"/>
  <c r="BT132" i="68"/>
  <c r="BT133" i="68"/>
  <c r="DU149" i="68"/>
  <c r="GQ149" i="68" s="1"/>
  <c r="DU148" i="68"/>
  <c r="GQ148" i="68" s="1"/>
  <c r="DU143" i="68"/>
  <c r="DU162" i="68" s="1"/>
  <c r="DU146" i="68"/>
  <c r="DU147" i="68"/>
  <c r="GQ147" i="68" s="1"/>
  <c r="DU142" i="68"/>
  <c r="DU161" i="68" s="1"/>
  <c r="DU145" i="68"/>
  <c r="GQ145" i="68" s="1"/>
  <c r="DU144" i="68"/>
  <c r="GQ144" i="68" s="1"/>
  <c r="BK135" i="68"/>
  <c r="EF136" i="68" s="1"/>
  <c r="CX137" i="68"/>
  <c r="CX136" i="68"/>
  <c r="CX135" i="68"/>
  <c r="CX132" i="68"/>
  <c r="CX133" i="68"/>
  <c r="CX134" i="68"/>
  <c r="CK132" i="68"/>
  <c r="CK137" i="68"/>
  <c r="CK133" i="68"/>
  <c r="CK136" i="68"/>
  <c r="CK134" i="68"/>
  <c r="CK135" i="68"/>
  <c r="DP136" i="68"/>
  <c r="DP137" i="68"/>
  <c r="DP132" i="68"/>
  <c r="DP135" i="68"/>
  <c r="DP133" i="68"/>
  <c r="DP134" i="68"/>
  <c r="EC146" i="68"/>
  <c r="EC147" i="68"/>
  <c r="EC149" i="68"/>
  <c r="EC148" i="68"/>
  <c r="EC143" i="68"/>
  <c r="EC162" i="68" s="1"/>
  <c r="EC145" i="68"/>
  <c r="EC144" i="68"/>
  <c r="EC142" i="68"/>
  <c r="EC161" i="68" s="1"/>
  <c r="FO147" i="68"/>
  <c r="FO166" i="68" s="1"/>
  <c r="FO149" i="68"/>
  <c r="FO144" i="68"/>
  <c r="FO163" i="68" s="1"/>
  <c r="FO145" i="68"/>
  <c r="FO164" i="68" s="1"/>
  <c r="FO148" i="68"/>
  <c r="FO146" i="68"/>
  <c r="FO165" i="68" s="1"/>
  <c r="FO143" i="68"/>
  <c r="FO162" i="68" s="1"/>
  <c r="FO142" i="68"/>
  <c r="FO161" i="68" s="1"/>
  <c r="GV144" i="68"/>
  <c r="GV145" i="68"/>
  <c r="GV147" i="68"/>
  <c r="GV131" i="68"/>
  <c r="GV130" i="68"/>
  <c r="CI137" i="68"/>
  <c r="CI135" i="68"/>
  <c r="CI134" i="68"/>
  <c r="CI132" i="68"/>
  <c r="CI136" i="68"/>
  <c r="CI133" i="68"/>
  <c r="EI149" i="68"/>
  <c r="EI148" i="68"/>
  <c r="EI144" i="68"/>
  <c r="EI163" i="68" s="1"/>
  <c r="EI145" i="68"/>
  <c r="EI146" i="68"/>
  <c r="EI142" i="68"/>
  <c r="EI161" i="68" s="1"/>
  <c r="EI143" i="68"/>
  <c r="EI162" i="68" s="1"/>
  <c r="EI147" i="68"/>
  <c r="DK137" i="68"/>
  <c r="DK135" i="68"/>
  <c r="DK132" i="68"/>
  <c r="DK133" i="68"/>
  <c r="DK136" i="68"/>
  <c r="DK134" i="68"/>
  <c r="EH149" i="68"/>
  <c r="EH148" i="68"/>
  <c r="EH143" i="68"/>
  <c r="EH162" i="68" s="1"/>
  <c r="EH144" i="68"/>
  <c r="EH163" i="68" s="1"/>
  <c r="EH145" i="68"/>
  <c r="EH147" i="68"/>
  <c r="EH142" i="68"/>
  <c r="EH161" i="68" s="1"/>
  <c r="EH146" i="68"/>
  <c r="CC134" i="68"/>
  <c r="CC136" i="68"/>
  <c r="CC133" i="68"/>
  <c r="CC135" i="68"/>
  <c r="CC132" i="68"/>
  <c r="CC137" i="68"/>
  <c r="CY137" i="68"/>
  <c r="CY132" i="68"/>
  <c r="CY133" i="68"/>
  <c r="CY134" i="68"/>
  <c r="CY136" i="68"/>
  <c r="CY135" i="68"/>
  <c r="DA134" i="68"/>
  <c r="DA136" i="68"/>
  <c r="DA133" i="68"/>
  <c r="DA135" i="68"/>
  <c r="DA137" i="68"/>
  <c r="DA132" i="68"/>
  <c r="CU137" i="68"/>
  <c r="CU136" i="68"/>
  <c r="CU134" i="68"/>
  <c r="CU135" i="68"/>
  <c r="CU132" i="68"/>
  <c r="CU133" i="68"/>
  <c r="HL146" i="68"/>
  <c r="GL146" i="68"/>
  <c r="FJ143" i="68"/>
  <c r="FJ162" i="68" s="1"/>
  <c r="FJ149" i="68"/>
  <c r="FJ144" i="68"/>
  <c r="FJ163" i="68" s="1"/>
  <c r="FJ145" i="68"/>
  <c r="FJ164" i="68" s="1"/>
  <c r="FJ148" i="68"/>
  <c r="FJ146" i="68"/>
  <c r="FJ165" i="68" s="1"/>
  <c r="FJ147" i="68"/>
  <c r="FJ166" i="68" s="1"/>
  <c r="FJ142" i="68"/>
  <c r="FJ161" i="68" s="1"/>
  <c r="GC147" i="68"/>
  <c r="GC166" i="68" s="1"/>
  <c r="GC142" i="68"/>
  <c r="GC161" i="68" s="1"/>
  <c r="GC143" i="68"/>
  <c r="GC162" i="68" s="1"/>
  <c r="GC144" i="68"/>
  <c r="GC163" i="68" s="1"/>
  <c r="GC149" i="68"/>
  <c r="GC168" i="68" s="1"/>
  <c r="GC146" i="68"/>
  <c r="GC165" i="68" s="1"/>
  <c r="GC148" i="68"/>
  <c r="GC167" i="68" s="1"/>
  <c r="GC145" i="68"/>
  <c r="GC164" i="68" s="1"/>
  <c r="EB145" i="68"/>
  <c r="EB146" i="68"/>
  <c r="EB147" i="68"/>
  <c r="EB148" i="68"/>
  <c r="EB149" i="68"/>
  <c r="EB143" i="68"/>
  <c r="EB162" i="68" s="1"/>
  <c r="EB142" i="68"/>
  <c r="EB161" i="68" s="1"/>
  <c r="EB144" i="68"/>
  <c r="CV136" i="68"/>
  <c r="CV134" i="68"/>
  <c r="CV137" i="68"/>
  <c r="CV135" i="68"/>
  <c r="CV132" i="68"/>
  <c r="CV133" i="68"/>
  <c r="GK146" i="68"/>
  <c r="GK165" i="68" s="1"/>
  <c r="GK149" i="68"/>
  <c r="GK168" i="68" s="1"/>
  <c r="GK148" i="68"/>
  <c r="GK167" i="68" s="1"/>
  <c r="GK147" i="68"/>
  <c r="GK166" i="68" s="1"/>
  <c r="GK144" i="68"/>
  <c r="GK163" i="68" s="1"/>
  <c r="GK143" i="68"/>
  <c r="GK162" i="68" s="1"/>
  <c r="GK142" i="68"/>
  <c r="GK161" i="68" s="1"/>
  <c r="GK145" i="68"/>
  <c r="GK164" i="68" s="1"/>
  <c r="GI144" i="68"/>
  <c r="GI163" i="68" s="1"/>
  <c r="GI145" i="68"/>
  <c r="GI164" i="68" s="1"/>
  <c r="GI146" i="68"/>
  <c r="GI165" i="68" s="1"/>
  <c r="GI149" i="68"/>
  <c r="GI168" i="68" s="1"/>
  <c r="GI148" i="68"/>
  <c r="GI167" i="68" s="1"/>
  <c r="GI143" i="68"/>
  <c r="GI162" i="68" s="1"/>
  <c r="GI142" i="68"/>
  <c r="GI161" i="68" s="1"/>
  <c r="GI147" i="68"/>
  <c r="GI166" i="68" s="1"/>
  <c r="DD136" i="68"/>
  <c r="DD137" i="68"/>
  <c r="DD135" i="68"/>
  <c r="DD132" i="68"/>
  <c r="DD133" i="68"/>
  <c r="DD134" i="68"/>
  <c r="CS136" i="68"/>
  <c r="CS137" i="68"/>
  <c r="CS134" i="68"/>
  <c r="CS135" i="68"/>
  <c r="CS133" i="68"/>
  <c r="CS132" i="68"/>
  <c r="BD132" i="68"/>
  <c r="BD136" i="68"/>
  <c r="BD133" i="68"/>
  <c r="BD137" i="68"/>
  <c r="BD135" i="68"/>
  <c r="BD134" i="68"/>
  <c r="BD130" i="68"/>
  <c r="FW144" i="68"/>
  <c r="FW163" i="68" s="1"/>
  <c r="FW145" i="68"/>
  <c r="FW164" i="68" s="1"/>
  <c r="FW149" i="68"/>
  <c r="FW146" i="68"/>
  <c r="FW165" i="68" s="1"/>
  <c r="FW148" i="68"/>
  <c r="FW167" i="68" s="1"/>
  <c r="FW147" i="68"/>
  <c r="FW166" i="68" s="1"/>
  <c r="FW142" i="68"/>
  <c r="FW161" i="68" s="1"/>
  <c r="FW143" i="68"/>
  <c r="FW162" i="68" s="1"/>
  <c r="FV143" i="68"/>
  <c r="FV162" i="68" s="1"/>
  <c r="FV144" i="68"/>
  <c r="FV163" i="68" s="1"/>
  <c r="FV145" i="68"/>
  <c r="FV164" i="68" s="1"/>
  <c r="FV149" i="68"/>
  <c r="FV146" i="68"/>
  <c r="FV165" i="68" s="1"/>
  <c r="FV148" i="68"/>
  <c r="FV167" i="68" s="1"/>
  <c r="FV147" i="68"/>
  <c r="FV166" i="68" s="1"/>
  <c r="FV142" i="68"/>
  <c r="FV161" i="68" s="1"/>
  <c r="CZ137" i="68"/>
  <c r="CZ132" i="68"/>
  <c r="CZ133" i="68"/>
  <c r="CZ134" i="68"/>
  <c r="CZ136" i="68"/>
  <c r="CZ135" i="68"/>
  <c r="GE147" i="68"/>
  <c r="GE166" i="68" s="1"/>
  <c r="GE142" i="68"/>
  <c r="GE161" i="68" s="1"/>
  <c r="GE144" i="68"/>
  <c r="GE163" i="68" s="1"/>
  <c r="GE145" i="68"/>
  <c r="GE164" i="68" s="1"/>
  <c r="GE149" i="68"/>
  <c r="GE168" i="68" s="1"/>
  <c r="GE146" i="68"/>
  <c r="GE165" i="68" s="1"/>
  <c r="GE143" i="68"/>
  <c r="GE162" i="68" s="1"/>
  <c r="GE148" i="68"/>
  <c r="GE167" i="68" s="1"/>
  <c r="ED147" i="68"/>
  <c r="ED149" i="68"/>
  <c r="ED148" i="68"/>
  <c r="ED145" i="68"/>
  <c r="ED146" i="68"/>
  <c r="ED144" i="68"/>
  <c r="ED163" i="68" s="1"/>
  <c r="ED142" i="68"/>
  <c r="ED161" i="68" s="1"/>
  <c r="ED143" i="68"/>
  <c r="ED162" i="68" s="1"/>
  <c r="EL70" i="68"/>
  <c r="EL67" i="68"/>
  <c r="EL69" i="68"/>
  <c r="EL65" i="68"/>
  <c r="EL84" i="68" s="1"/>
  <c r="EL68" i="68"/>
  <c r="EL64" i="68"/>
  <c r="EL66" i="68"/>
  <c r="EL63" i="68"/>
  <c r="FI70" i="68"/>
  <c r="FI67" i="68"/>
  <c r="FI63" i="68"/>
  <c r="FI68" i="68"/>
  <c r="FI65" i="68"/>
  <c r="FI84" i="68" s="1"/>
  <c r="FI69" i="68"/>
  <c r="FI66" i="68"/>
  <c r="FI64" i="68"/>
  <c r="FI83" i="68" s="1"/>
  <c r="EH69" i="68"/>
  <c r="EH68" i="68"/>
  <c r="EH63" i="68"/>
  <c r="EH65" i="68"/>
  <c r="EH64" i="68"/>
  <c r="EH67" i="68"/>
  <c r="EH66" i="68"/>
  <c r="EH70" i="68"/>
  <c r="BM58" i="68"/>
  <c r="BM55" i="68"/>
  <c r="BM56" i="68"/>
  <c r="BM54" i="68"/>
  <c r="BM57" i="68"/>
  <c r="BM53" i="68"/>
  <c r="GA68" i="68"/>
  <c r="GA65" i="68"/>
  <c r="GA69" i="68"/>
  <c r="GA88" i="68" s="1"/>
  <c r="GA66" i="68"/>
  <c r="GA70" i="68"/>
  <c r="GA67" i="68"/>
  <c r="GA64" i="68"/>
  <c r="GA63" i="68"/>
  <c r="GA82" i="68" s="1"/>
  <c r="DZ70" i="68"/>
  <c r="DZ67" i="68"/>
  <c r="DZ69" i="68"/>
  <c r="DZ66" i="68"/>
  <c r="DZ64" i="68"/>
  <c r="DZ63" i="68"/>
  <c r="DZ68" i="68"/>
  <c r="DZ65" i="68"/>
  <c r="BT58" i="68"/>
  <c r="BT57" i="68"/>
  <c r="BT55" i="68"/>
  <c r="BT53" i="68"/>
  <c r="BT54" i="68"/>
  <c r="BT56" i="68"/>
  <c r="EO57" i="68" s="1"/>
  <c r="GU65" i="68"/>
  <c r="GU52" i="68"/>
  <c r="GU51" i="68"/>
  <c r="EI69" i="68"/>
  <c r="EI66" i="68"/>
  <c r="EI70" i="68"/>
  <c r="EI67" i="68"/>
  <c r="EI64" i="68"/>
  <c r="EI68" i="68"/>
  <c r="EI65" i="68"/>
  <c r="EI84" i="68" s="1"/>
  <c r="EI63" i="68"/>
  <c r="BU58" i="68"/>
  <c r="BU57" i="68"/>
  <c r="BU54" i="68"/>
  <c r="BU53" i="68"/>
  <c r="BU55" i="68"/>
  <c r="BU56" i="68"/>
  <c r="FT70" i="68"/>
  <c r="FT67" i="68"/>
  <c r="FT69" i="68"/>
  <c r="FT65" i="68"/>
  <c r="FT84" i="68" s="1"/>
  <c r="FT68" i="68"/>
  <c r="FT87" i="68" s="1"/>
  <c r="FT66" i="68"/>
  <c r="FT64" i="68"/>
  <c r="FT83" i="68" s="1"/>
  <c r="FT63" i="68"/>
  <c r="FT82" i="68" s="1"/>
  <c r="DE58" i="68"/>
  <c r="DE57" i="68"/>
  <c r="DE54" i="68"/>
  <c r="DE55" i="68"/>
  <c r="DE53" i="68"/>
  <c r="DE56" i="68"/>
  <c r="BP56" i="68"/>
  <c r="BP58" i="68"/>
  <c r="BP57" i="68"/>
  <c r="BP54" i="68"/>
  <c r="BP55" i="68"/>
  <c r="BP53" i="68"/>
  <c r="CG58" i="68"/>
  <c r="CG57" i="68"/>
  <c r="CG54" i="68"/>
  <c r="CG56" i="68"/>
  <c r="CG53" i="68"/>
  <c r="CG55" i="68"/>
  <c r="GW67" i="68"/>
  <c r="GW52" i="68"/>
  <c r="GW51" i="68"/>
  <c r="FQ69" i="68"/>
  <c r="FQ66" i="68"/>
  <c r="FQ85" i="68" s="1"/>
  <c r="FQ70" i="68"/>
  <c r="FQ67" i="68"/>
  <c r="FQ63" i="68"/>
  <c r="FQ68" i="68"/>
  <c r="FQ65" i="68"/>
  <c r="FQ64" i="68"/>
  <c r="GV52" i="68"/>
  <c r="GV51" i="68"/>
  <c r="BH58" i="68"/>
  <c r="BH57" i="68"/>
  <c r="BH56" i="68"/>
  <c r="BH53" i="68"/>
  <c r="BH51" i="68"/>
  <c r="BH54" i="68"/>
  <c r="BH55" i="68"/>
  <c r="BD56" i="68"/>
  <c r="BD58" i="68"/>
  <c r="BD57" i="68"/>
  <c r="BD55" i="68"/>
  <c r="DY56" i="68" s="1"/>
  <c r="BD53" i="68"/>
  <c r="BD54" i="68"/>
  <c r="BD51" i="68"/>
  <c r="GG70" i="68"/>
  <c r="GG89" i="68" s="1"/>
  <c r="GG67" i="68"/>
  <c r="GG86" i="68" s="1"/>
  <c r="GG63" i="68"/>
  <c r="GG82" i="68" s="1"/>
  <c r="GG68" i="68"/>
  <c r="GG65" i="68"/>
  <c r="GG69" i="68"/>
  <c r="GG66" i="68"/>
  <c r="GG64" i="68"/>
  <c r="EQ68" i="68"/>
  <c r="EQ65" i="68"/>
  <c r="EQ69" i="68"/>
  <c r="EQ66" i="68"/>
  <c r="EQ85" i="68" s="1"/>
  <c r="EQ70" i="68"/>
  <c r="EQ67" i="68"/>
  <c r="EQ64" i="68"/>
  <c r="EQ83" i="68" s="1"/>
  <c r="EQ63" i="68"/>
  <c r="CO56" i="68"/>
  <c r="CO57" i="68"/>
  <c r="CO58" i="68"/>
  <c r="CO54" i="68"/>
  <c r="CO55" i="68"/>
  <c r="CO53" i="68"/>
  <c r="DH53" i="68"/>
  <c r="DS53" i="68"/>
  <c r="GO53" i="68" s="1"/>
  <c r="DH56" i="68"/>
  <c r="DM58" i="68"/>
  <c r="DM56" i="68"/>
  <c r="DM57" i="68"/>
  <c r="DM55" i="68"/>
  <c r="DM54" i="68"/>
  <c r="DM53" i="68"/>
  <c r="CV58" i="68"/>
  <c r="CV55" i="68"/>
  <c r="CV56" i="68"/>
  <c r="CV57" i="68"/>
  <c r="CV53" i="68"/>
  <c r="CV54" i="68"/>
  <c r="FX68" i="68"/>
  <c r="FX87" i="68" s="1"/>
  <c r="FX65" i="68"/>
  <c r="FX69" i="68"/>
  <c r="FX66" i="68"/>
  <c r="FX64" i="68"/>
  <c r="FX63" i="68"/>
  <c r="FX67" i="68"/>
  <c r="FX86" i="68" s="1"/>
  <c r="FX70" i="68"/>
  <c r="DL58" i="68"/>
  <c r="DL56" i="68"/>
  <c r="DL57" i="68"/>
  <c r="DL55" i="68"/>
  <c r="DL53" i="68"/>
  <c r="DL54" i="68"/>
  <c r="FW70" i="68"/>
  <c r="FW67" i="68"/>
  <c r="FW63" i="68"/>
  <c r="FW64" i="68"/>
  <c r="FW68" i="68"/>
  <c r="FW69" i="68"/>
  <c r="FW88" i="68" s="1"/>
  <c r="FW66" i="68"/>
  <c r="FW85" i="68" s="1"/>
  <c r="FW65" i="68"/>
  <c r="CF58" i="68"/>
  <c r="CF57" i="68"/>
  <c r="CF55" i="68"/>
  <c r="CF56" i="68"/>
  <c r="CF53" i="68"/>
  <c r="CF54" i="68"/>
  <c r="AC46" i="68"/>
  <c r="AB46" i="68"/>
  <c r="AA46" i="68"/>
  <c r="Z46" i="68"/>
  <c r="Y46" i="68"/>
  <c r="AF46" i="68"/>
  <c r="AH46" i="68"/>
  <c r="AG46" i="68"/>
  <c r="AD46" i="68"/>
  <c r="AE46" i="68"/>
  <c r="DH58" i="68"/>
  <c r="AY51" i="68"/>
  <c r="AZ45" i="68"/>
  <c r="BM51" i="68" s="1"/>
  <c r="DN58" i="68"/>
  <c r="DN56" i="68"/>
  <c r="DN53" i="68"/>
  <c r="DN57" i="68"/>
  <c r="DN55" i="68"/>
  <c r="DN54" i="68"/>
  <c r="EB68" i="68"/>
  <c r="EB67" i="68"/>
  <c r="EB66" i="68"/>
  <c r="EB64" i="68"/>
  <c r="EB70" i="68"/>
  <c r="EB63" i="68"/>
  <c r="EB69" i="68"/>
  <c r="EB65" i="68"/>
  <c r="FS69" i="68"/>
  <c r="FS88" i="68" s="1"/>
  <c r="FS66" i="68"/>
  <c r="FS85" i="68" s="1"/>
  <c r="FS70" i="68"/>
  <c r="FS67" i="68"/>
  <c r="FS86" i="68" s="1"/>
  <c r="FS64" i="68"/>
  <c r="FS83" i="68" s="1"/>
  <c r="FS68" i="68"/>
  <c r="FS87" i="68" s="1"/>
  <c r="FS65" i="68"/>
  <c r="FS63" i="68"/>
  <c r="HH69" i="68"/>
  <c r="HG69" i="68"/>
  <c r="HF69" i="68"/>
  <c r="HE69" i="68"/>
  <c r="HD69" i="68"/>
  <c r="HB69" i="68"/>
  <c r="HK69" i="68"/>
  <c r="HJ69" i="68"/>
  <c r="HI69" i="68"/>
  <c r="HC69" i="68"/>
  <c r="CD56" i="68"/>
  <c r="CD53" i="68"/>
  <c r="CD58" i="68"/>
  <c r="CD57" i="68"/>
  <c r="CD55" i="68"/>
  <c r="CD54" i="68"/>
  <c r="DA58" i="68"/>
  <c r="DA56" i="68"/>
  <c r="DA57" i="68"/>
  <c r="DA54" i="68"/>
  <c r="DA55" i="68"/>
  <c r="DA53" i="68"/>
  <c r="GJ68" i="68"/>
  <c r="GJ66" i="68"/>
  <c r="GJ63" i="68"/>
  <c r="GJ65" i="68"/>
  <c r="GJ67" i="68"/>
  <c r="GJ70" i="68"/>
  <c r="GJ64" i="68"/>
  <c r="GJ83" i="68" s="1"/>
  <c r="GJ69" i="68"/>
  <c r="GJ88" i="68" s="1"/>
  <c r="DX70" i="68"/>
  <c r="DX67" i="68"/>
  <c r="DX65" i="68"/>
  <c r="DX66" i="68"/>
  <c r="DX64" i="68"/>
  <c r="DX69" i="68"/>
  <c r="DX63" i="68"/>
  <c r="DX68" i="68"/>
  <c r="DK55" i="68"/>
  <c r="DK58" i="68"/>
  <c r="DK56" i="68"/>
  <c r="DK57" i="68"/>
  <c r="DK53" i="68"/>
  <c r="DK54" i="68"/>
  <c r="GK64" i="68"/>
  <c r="GK83" i="68" s="1"/>
  <c r="GK68" i="68"/>
  <c r="GK87" i="68" s="1"/>
  <c r="GK65" i="68"/>
  <c r="GK69" i="68"/>
  <c r="GK66" i="68"/>
  <c r="GK70" i="68"/>
  <c r="GK67" i="68"/>
  <c r="GK63" i="68"/>
  <c r="GK82" i="68" s="1"/>
  <c r="FN68" i="68"/>
  <c r="FN87" i="68" s="1"/>
  <c r="FN70" i="68"/>
  <c r="FN67" i="68"/>
  <c r="FN64" i="68"/>
  <c r="FN83" i="68" s="1"/>
  <c r="FN63" i="68"/>
  <c r="FN82" i="68" s="1"/>
  <c r="FN69" i="68"/>
  <c r="FN65" i="68"/>
  <c r="FN66" i="68"/>
  <c r="EK70" i="68"/>
  <c r="EK67" i="68"/>
  <c r="EK63" i="68"/>
  <c r="EK68" i="68"/>
  <c r="EK65" i="68"/>
  <c r="EK84" i="68" s="1"/>
  <c r="EK69" i="68"/>
  <c r="EK66" i="68"/>
  <c r="EK64" i="68"/>
  <c r="EK83" i="68" s="1"/>
  <c r="FC68" i="68"/>
  <c r="FC65" i="68"/>
  <c r="FC84" i="68" s="1"/>
  <c r="FC69" i="68"/>
  <c r="FC66" i="68"/>
  <c r="FC70" i="68"/>
  <c r="FC67" i="68"/>
  <c r="FC64" i="68"/>
  <c r="FC63" i="68"/>
  <c r="FC82" i="68" s="1"/>
  <c r="CZ56" i="68"/>
  <c r="CZ57" i="68"/>
  <c r="CZ58" i="68"/>
  <c r="CZ55" i="68"/>
  <c r="CZ54" i="68"/>
  <c r="CZ53" i="68"/>
  <c r="DI58" i="68"/>
  <c r="DI55" i="68"/>
  <c r="DI56" i="68"/>
  <c r="DI54" i="68"/>
  <c r="DI53" i="68"/>
  <c r="DI57" i="68"/>
  <c r="FJ70" i="68"/>
  <c r="FJ67" i="68"/>
  <c r="FJ86" i="68" s="1"/>
  <c r="FJ69" i="68"/>
  <c r="FJ64" i="68"/>
  <c r="FJ83" i="68" s="1"/>
  <c r="FJ63" i="68"/>
  <c r="FJ82" i="68" s="1"/>
  <c r="FJ68" i="68"/>
  <c r="FJ87" i="68" s="1"/>
  <c r="FJ66" i="68"/>
  <c r="FJ65" i="68"/>
  <c r="FJ84" i="68" s="1"/>
  <c r="DH55" i="68"/>
  <c r="BJ46" i="68"/>
  <c r="BR56" i="68"/>
  <c r="BR53" i="68"/>
  <c r="BR58" i="68"/>
  <c r="BR57" i="68"/>
  <c r="BR55" i="68"/>
  <c r="BR51" i="68"/>
  <c r="BR54" i="68"/>
  <c r="BQ56" i="68"/>
  <c r="BQ58" i="68"/>
  <c r="BQ57" i="68"/>
  <c r="BQ55" i="68"/>
  <c r="BQ53" i="68"/>
  <c r="BQ51" i="68"/>
  <c r="BQ54" i="68"/>
  <c r="FZ68" i="68"/>
  <c r="FZ87" i="68" s="1"/>
  <c r="FZ70" i="68"/>
  <c r="FZ67" i="68"/>
  <c r="FZ65" i="68"/>
  <c r="FZ84" i="68" s="1"/>
  <c r="FZ69" i="68"/>
  <c r="FZ88" i="68" s="1"/>
  <c r="FZ66" i="68"/>
  <c r="FZ85" i="68" s="1"/>
  <c r="FZ64" i="68"/>
  <c r="FZ63" i="68"/>
  <c r="GY52" i="68"/>
  <c r="GY51" i="68"/>
  <c r="EO64" i="68"/>
  <c r="EO68" i="68"/>
  <c r="EO65" i="68"/>
  <c r="EO84" i="68" s="1"/>
  <c r="EO69" i="68"/>
  <c r="EO66" i="68"/>
  <c r="EO70" i="68"/>
  <c r="EO67" i="68"/>
  <c r="EO63" i="68"/>
  <c r="EO82" i="68" s="1"/>
  <c r="GF70" i="68"/>
  <c r="GF67" i="68"/>
  <c r="GF69" i="68"/>
  <c r="GF64" i="68"/>
  <c r="GF66" i="68"/>
  <c r="GF63" i="68"/>
  <c r="GF68" i="68"/>
  <c r="GF87" i="68" s="1"/>
  <c r="GF65" i="68"/>
  <c r="GF84" i="68" s="1"/>
  <c r="CA56" i="68"/>
  <c r="CA58" i="68"/>
  <c r="CA57" i="68"/>
  <c r="CA55" i="68"/>
  <c r="CA54" i="68"/>
  <c r="CA53" i="68"/>
  <c r="FG69" i="68"/>
  <c r="FG66" i="68"/>
  <c r="FG70" i="68"/>
  <c r="FG67" i="68"/>
  <c r="FG64" i="68"/>
  <c r="FG83" i="68" s="1"/>
  <c r="FG68" i="68"/>
  <c r="FG65" i="68"/>
  <c r="FG63" i="68"/>
  <c r="FG82" i="68" s="1"/>
  <c r="FD69" i="68"/>
  <c r="FD66" i="68"/>
  <c r="FD85" i="68" s="1"/>
  <c r="FD68" i="68"/>
  <c r="FD65" i="68"/>
  <c r="FD67" i="68"/>
  <c r="FD70" i="68"/>
  <c r="FD64" i="68"/>
  <c r="FD63" i="68"/>
  <c r="FY64" i="68"/>
  <c r="FY83" i="68" s="1"/>
  <c r="FY68" i="68"/>
  <c r="FY87" i="68" s="1"/>
  <c r="FY65" i="68"/>
  <c r="FY84" i="68" s="1"/>
  <c r="FY69" i="68"/>
  <c r="FY88" i="68" s="1"/>
  <c r="FY66" i="68"/>
  <c r="FY85" i="68" s="1"/>
  <c r="FY70" i="68"/>
  <c r="FY67" i="68"/>
  <c r="FY63" i="68"/>
  <c r="CR57" i="68"/>
  <c r="CR58" i="68"/>
  <c r="CR55" i="68"/>
  <c r="CR56" i="68"/>
  <c r="CR54" i="68"/>
  <c r="CR53" i="68"/>
  <c r="ES69" i="68"/>
  <c r="ES66" i="68"/>
  <c r="ES85" i="68" s="1"/>
  <c r="ES70" i="68"/>
  <c r="ES67" i="68"/>
  <c r="ES63" i="68"/>
  <c r="ES68" i="68"/>
  <c r="ES65" i="68"/>
  <c r="ES64" i="68"/>
  <c r="BV58" i="68"/>
  <c r="BV57" i="68"/>
  <c r="BV54" i="68"/>
  <c r="BV56" i="68"/>
  <c r="BV53" i="68"/>
  <c r="BV55" i="68"/>
  <c r="EG69" i="68"/>
  <c r="EG66" i="68"/>
  <c r="EG70" i="68"/>
  <c r="EG67" i="68"/>
  <c r="EG63" i="68"/>
  <c r="EG68" i="68"/>
  <c r="EG65" i="68"/>
  <c r="EG64" i="68"/>
  <c r="EZ68" i="68"/>
  <c r="EZ63" i="68"/>
  <c r="EZ82" i="68" s="1"/>
  <c r="EZ66" i="68"/>
  <c r="EZ67" i="68"/>
  <c r="EZ86" i="68" s="1"/>
  <c r="EZ65" i="68"/>
  <c r="EZ84" i="68" s="1"/>
  <c r="EZ70" i="68"/>
  <c r="EZ64" i="68"/>
  <c r="EZ69" i="68"/>
  <c r="CK58" i="68"/>
  <c r="CK55" i="68"/>
  <c r="CK56" i="68"/>
  <c r="CK53" i="68"/>
  <c r="CK57" i="68"/>
  <c r="CK54" i="68"/>
  <c r="ET69" i="68"/>
  <c r="ET68" i="68"/>
  <c r="ET64" i="68"/>
  <c r="ET83" i="68" s="1"/>
  <c r="ET63" i="68"/>
  <c r="ET82" i="68" s="1"/>
  <c r="ET66" i="68"/>
  <c r="ET67" i="68"/>
  <c r="ET70" i="68"/>
  <c r="ET65" i="68"/>
  <c r="CP56" i="68"/>
  <c r="CP53" i="68"/>
  <c r="CP57" i="68"/>
  <c r="CP58" i="68"/>
  <c r="CP55" i="68"/>
  <c r="CP54" i="68"/>
  <c r="EP68" i="68"/>
  <c r="EP70" i="68"/>
  <c r="EP67" i="68"/>
  <c r="EP65" i="68"/>
  <c r="EP69" i="68"/>
  <c r="EP64" i="68"/>
  <c r="EP66" i="68"/>
  <c r="EP63" i="68"/>
  <c r="EP82" i="68" s="1"/>
  <c r="GO63" i="68"/>
  <c r="BE56" i="68"/>
  <c r="BE58" i="68"/>
  <c r="BE57" i="68"/>
  <c r="BE55" i="68"/>
  <c r="BE53" i="68"/>
  <c r="BE54" i="68"/>
  <c r="BE51" i="68"/>
  <c r="CX58" i="68"/>
  <c r="CX55" i="68"/>
  <c r="CX57" i="68"/>
  <c r="CX54" i="68"/>
  <c r="CX56" i="68"/>
  <c r="CX53" i="68"/>
  <c r="BY58" i="68"/>
  <c r="BY55" i="68"/>
  <c r="BY56" i="68"/>
  <c r="BY54" i="68"/>
  <c r="BY57" i="68"/>
  <c r="BY53" i="68"/>
  <c r="EU69" i="68"/>
  <c r="EU66" i="68"/>
  <c r="EU70" i="68"/>
  <c r="EU67" i="68"/>
  <c r="EU64" i="68"/>
  <c r="EU83" i="68" s="1"/>
  <c r="EU68" i="68"/>
  <c r="EU63" i="68"/>
  <c r="EU82" i="68" s="1"/>
  <c r="EU65" i="68"/>
  <c r="EU84" i="68" s="1"/>
  <c r="GR51" i="68"/>
  <c r="GR52" i="68"/>
  <c r="BG56" i="68"/>
  <c r="BG58" i="68"/>
  <c r="BG57" i="68"/>
  <c r="BG54" i="68"/>
  <c r="BG53" i="68"/>
  <c r="BG51" i="68"/>
  <c r="BG55" i="68"/>
  <c r="EB56" i="68" s="1"/>
  <c r="FF69" i="68"/>
  <c r="FF68" i="68"/>
  <c r="FF66" i="68"/>
  <c r="FF65" i="68"/>
  <c r="FF84" i="68" s="1"/>
  <c r="FF67" i="68"/>
  <c r="FF86" i="68" s="1"/>
  <c r="FF70" i="68"/>
  <c r="FF64" i="68"/>
  <c r="FF63" i="68"/>
  <c r="CS58" i="68"/>
  <c r="CS57" i="68"/>
  <c r="CS54" i="68"/>
  <c r="CS55" i="68"/>
  <c r="CS53" i="68"/>
  <c r="CS56" i="68"/>
  <c r="BC56" i="68"/>
  <c r="BC58" i="68"/>
  <c r="BC57" i="68"/>
  <c r="BC51" i="68"/>
  <c r="BC55" i="68"/>
  <c r="BC53" i="68"/>
  <c r="BC54" i="68"/>
  <c r="CL55" i="68"/>
  <c r="CL57" i="68"/>
  <c r="CL56" i="68"/>
  <c r="CL53" i="68"/>
  <c r="CL58" i="68"/>
  <c r="CL54" i="68"/>
  <c r="BW57" i="68"/>
  <c r="BW55" i="68"/>
  <c r="BW56" i="68"/>
  <c r="BW53" i="68"/>
  <c r="BW54" i="68"/>
  <c r="BW58" i="68"/>
  <c r="CQ56" i="68"/>
  <c r="CQ57" i="68"/>
  <c r="CQ54" i="68"/>
  <c r="CQ58" i="68"/>
  <c r="CQ55" i="68"/>
  <c r="CQ53" i="68"/>
  <c r="CH57" i="68"/>
  <c r="CH54" i="68"/>
  <c r="CH58" i="68"/>
  <c r="CH56" i="68"/>
  <c r="CH53" i="68"/>
  <c r="CH55" i="68"/>
  <c r="GS51" i="68"/>
  <c r="GS52" i="68"/>
  <c r="BK57" i="68"/>
  <c r="BK55" i="68"/>
  <c r="BK56" i="68"/>
  <c r="BK58" i="68"/>
  <c r="BK51" i="68"/>
  <c r="BK54" i="68"/>
  <c r="BK53" i="68"/>
  <c r="GX69" i="68"/>
  <c r="GX52" i="68"/>
  <c r="GX51" i="68"/>
  <c r="GP52" i="68"/>
  <c r="DD57" i="68"/>
  <c r="DD58" i="68"/>
  <c r="DD55" i="68"/>
  <c r="DD54" i="68"/>
  <c r="DD53" i="68"/>
  <c r="DD56" i="68"/>
  <c r="FK70" i="68"/>
  <c r="FK67" i="68"/>
  <c r="FK63" i="68"/>
  <c r="FK64" i="68"/>
  <c r="FK68" i="68"/>
  <c r="FK87" i="68" s="1"/>
  <c r="FK69" i="68"/>
  <c r="FK66" i="68"/>
  <c r="FK65" i="68"/>
  <c r="FK84" i="68" s="1"/>
  <c r="CY55" i="68"/>
  <c r="CY56" i="68"/>
  <c r="CY57" i="68"/>
  <c r="CY58" i="68"/>
  <c r="CY54" i="68"/>
  <c r="CY53" i="68"/>
  <c r="BF56" i="68"/>
  <c r="BF53" i="68"/>
  <c r="BF58" i="68"/>
  <c r="BF57" i="68"/>
  <c r="BF55" i="68"/>
  <c r="EA56" i="68" s="1"/>
  <c r="BF54" i="68"/>
  <c r="BF51" i="68"/>
  <c r="CI57" i="68"/>
  <c r="CI58" i="68"/>
  <c r="CI55" i="68"/>
  <c r="CI56" i="68"/>
  <c r="CI53" i="68"/>
  <c r="CI54" i="68"/>
  <c r="FV70" i="68"/>
  <c r="FV67" i="68"/>
  <c r="FV86" i="68" s="1"/>
  <c r="FV69" i="68"/>
  <c r="FV88" i="68" s="1"/>
  <c r="FV65" i="68"/>
  <c r="FV84" i="68" s="1"/>
  <c r="FV68" i="68"/>
  <c r="FV87" i="68" s="1"/>
  <c r="FV66" i="68"/>
  <c r="FV85" i="68" s="1"/>
  <c r="FV64" i="68"/>
  <c r="FV83" i="68" s="1"/>
  <c r="FV63" i="68"/>
  <c r="EJ70" i="68"/>
  <c r="EJ67" i="68"/>
  <c r="EJ69" i="68"/>
  <c r="EJ65" i="68"/>
  <c r="EJ68" i="68"/>
  <c r="EJ64" i="68"/>
  <c r="EJ66" i="68"/>
  <c r="EJ63" i="68"/>
  <c r="EJ82" i="68" s="1"/>
  <c r="EA70" i="68"/>
  <c r="EA67" i="68"/>
  <c r="EA63" i="68"/>
  <c r="EA64" i="68"/>
  <c r="EA68" i="68"/>
  <c r="EA69" i="68"/>
  <c r="EA66" i="68"/>
  <c r="EA65" i="68"/>
  <c r="GQ51" i="68"/>
  <c r="GQ52" i="68"/>
  <c r="DB56" i="68"/>
  <c r="DB53" i="68"/>
  <c r="DB57" i="68"/>
  <c r="DB58" i="68"/>
  <c r="DB55" i="68"/>
  <c r="DB54" i="68"/>
  <c r="BL55" i="68"/>
  <c r="BL56" i="68"/>
  <c r="BL58" i="68"/>
  <c r="BL51" i="68"/>
  <c r="BL54" i="68"/>
  <c r="BL57" i="68"/>
  <c r="BL53" i="68"/>
  <c r="FA64" i="68"/>
  <c r="FA83" i="68" s="1"/>
  <c r="FA68" i="68"/>
  <c r="FA65" i="68"/>
  <c r="FA84" i="68" s="1"/>
  <c r="FA69" i="68"/>
  <c r="FA66" i="68"/>
  <c r="FA70" i="68"/>
  <c r="FA67" i="68"/>
  <c r="FA86" i="68" s="1"/>
  <c r="FA63" i="68"/>
  <c r="FM64" i="68"/>
  <c r="FM68" i="68"/>
  <c r="FM87" i="68" s="1"/>
  <c r="FM65" i="68"/>
  <c r="FM84" i="68" s="1"/>
  <c r="FM69" i="68"/>
  <c r="FM66" i="68"/>
  <c r="FM85" i="68" s="1"/>
  <c r="FM70" i="68"/>
  <c r="FM67" i="68"/>
  <c r="FM86" i="68" s="1"/>
  <c r="FM63" i="68"/>
  <c r="GD69" i="68"/>
  <c r="GD66" i="68"/>
  <c r="GD85" i="68" s="1"/>
  <c r="GD70" i="68"/>
  <c r="GD89" i="68" s="1"/>
  <c r="GD68" i="68"/>
  <c r="GD64" i="68"/>
  <c r="GD63" i="68"/>
  <c r="GD82" i="68" s="1"/>
  <c r="GD67" i="68"/>
  <c r="GD86" i="68" s="1"/>
  <c r="GD65" i="68"/>
  <c r="FP69" i="68"/>
  <c r="FP66" i="68"/>
  <c r="FP85" i="68" s="1"/>
  <c r="FP67" i="68"/>
  <c r="FP86" i="68" s="1"/>
  <c r="FP70" i="68"/>
  <c r="FP63" i="68"/>
  <c r="FP65" i="68"/>
  <c r="FP84" i="68" s="1"/>
  <c r="FP68" i="68"/>
  <c r="FP87" i="68" s="1"/>
  <c r="FP64" i="68"/>
  <c r="BO56" i="68"/>
  <c r="BO58" i="68"/>
  <c r="BO57" i="68"/>
  <c r="BO54" i="68"/>
  <c r="BO55" i="68"/>
  <c r="BO53" i="68"/>
  <c r="BO51" i="68"/>
  <c r="EC64" i="68"/>
  <c r="EC68" i="68"/>
  <c r="EC65" i="68"/>
  <c r="EC69" i="68"/>
  <c r="EC66" i="68"/>
  <c r="EC70" i="68"/>
  <c r="EC67" i="68"/>
  <c r="EC63" i="68"/>
  <c r="EC82" i="68" s="1"/>
  <c r="EV70" i="68"/>
  <c r="EV67" i="68"/>
  <c r="EV69" i="68"/>
  <c r="EV64" i="68"/>
  <c r="EV83" i="68" s="1"/>
  <c r="EV68" i="68"/>
  <c r="EV63" i="68"/>
  <c r="EV66" i="68"/>
  <c r="EV85" i="68" s="1"/>
  <c r="EV65" i="68"/>
  <c r="EV84" i="68" s="1"/>
  <c r="EE68" i="68"/>
  <c r="EE65" i="68"/>
  <c r="EE69" i="68"/>
  <c r="EE66" i="68"/>
  <c r="EE70" i="68"/>
  <c r="EE67" i="68"/>
  <c r="EE64" i="68"/>
  <c r="EE83" i="68" s="1"/>
  <c r="EE63" i="68"/>
  <c r="EE82" i="68" s="1"/>
  <c r="BZ55" i="68"/>
  <c r="BZ58" i="68"/>
  <c r="BZ57" i="68"/>
  <c r="BZ54" i="68"/>
  <c r="EU55" i="68" s="1"/>
  <c r="BZ56" i="68"/>
  <c r="BZ53" i="68"/>
  <c r="GH70" i="68"/>
  <c r="GH89" i="68" s="1"/>
  <c r="GH67" i="68"/>
  <c r="GH86" i="68" s="1"/>
  <c r="GH69" i="68"/>
  <c r="GH88" i="68" s="1"/>
  <c r="GH66" i="68"/>
  <c r="GH85" i="68" s="1"/>
  <c r="GH63" i="68"/>
  <c r="GH82" i="68" s="1"/>
  <c r="GH68" i="68"/>
  <c r="GH87" i="68" s="1"/>
  <c r="GH65" i="68"/>
  <c r="GH64" i="68"/>
  <c r="FL68" i="68"/>
  <c r="FL87" i="68" s="1"/>
  <c r="FL67" i="68"/>
  <c r="FL86" i="68" s="1"/>
  <c r="FL64" i="68"/>
  <c r="FL70" i="68"/>
  <c r="FL63" i="68"/>
  <c r="FL82" i="68" s="1"/>
  <c r="FL69" i="68"/>
  <c r="FL65" i="68"/>
  <c r="FL84" i="68" s="1"/>
  <c r="FL66" i="68"/>
  <c r="FL85" i="68" s="1"/>
  <c r="CJ58" i="68"/>
  <c r="CJ55" i="68"/>
  <c r="CJ56" i="68"/>
  <c r="CJ53" i="68"/>
  <c r="CJ57" i="68"/>
  <c r="CJ54" i="68"/>
  <c r="EW70" i="68"/>
  <c r="EW67" i="68"/>
  <c r="EW63" i="68"/>
  <c r="EW82" i="68" s="1"/>
  <c r="EW68" i="68"/>
  <c r="EW65" i="68"/>
  <c r="EW69" i="68"/>
  <c r="EW66" i="68"/>
  <c r="EW85" i="68" s="1"/>
  <c r="EW64" i="68"/>
  <c r="EW83" i="68" s="1"/>
  <c r="GT52" i="68"/>
  <c r="GT51" i="68"/>
  <c r="GO86" i="68"/>
  <c r="GZ86" i="68" s="1"/>
  <c r="GL86" i="68"/>
  <c r="DF57" i="68"/>
  <c r="DF54" i="68"/>
  <c r="DF58" i="68"/>
  <c r="DF56" i="68"/>
  <c r="DF53" i="68"/>
  <c r="DF55" i="68"/>
  <c r="GI70" i="68"/>
  <c r="GI89" i="68" s="1"/>
  <c r="GI67" i="68"/>
  <c r="GI86" i="68" s="1"/>
  <c r="GI63" i="68"/>
  <c r="GI64" i="68"/>
  <c r="GI68" i="68"/>
  <c r="GI87" i="68" s="1"/>
  <c r="GI69" i="68"/>
  <c r="GI88" i="68" s="1"/>
  <c r="GI66" i="68"/>
  <c r="GI65" i="68"/>
  <c r="BX55" i="68"/>
  <c r="BX56" i="68"/>
  <c r="BX54" i="68"/>
  <c r="BX53" i="68"/>
  <c r="BX58" i="68"/>
  <c r="BX57" i="68"/>
  <c r="DW69" i="68"/>
  <c r="DW66" i="68"/>
  <c r="DW70" i="68"/>
  <c r="DW67" i="68"/>
  <c r="DW64" i="68"/>
  <c r="DW83" i="68" s="1"/>
  <c r="DW68" i="68"/>
  <c r="DW65" i="68"/>
  <c r="DW63" i="68"/>
  <c r="BA58" i="68"/>
  <c r="BA55" i="68"/>
  <c r="BA56" i="68"/>
  <c r="BA57" i="68"/>
  <c r="BA53" i="68"/>
  <c r="BA54" i="68"/>
  <c r="BA51" i="68"/>
  <c r="EF69" i="68"/>
  <c r="EF66" i="68"/>
  <c r="EF70" i="68"/>
  <c r="EF63" i="68"/>
  <c r="EF82" i="68" s="1"/>
  <c r="EF68" i="68"/>
  <c r="EF65" i="68"/>
  <c r="EF64" i="68"/>
  <c r="EF83" i="68" s="1"/>
  <c r="EF67" i="68"/>
  <c r="GO85" i="68"/>
  <c r="GZ85" i="68" s="1"/>
  <c r="GL85" i="68"/>
  <c r="DS52" i="68"/>
  <c r="DU69" i="68"/>
  <c r="GQ69" i="68" s="1"/>
  <c r="DU66" i="68"/>
  <c r="GQ66" i="68" s="1"/>
  <c r="DU70" i="68"/>
  <c r="GQ70" i="68" s="1"/>
  <c r="DU67" i="68"/>
  <c r="GQ67" i="68" s="1"/>
  <c r="DU63" i="68"/>
  <c r="DU82" i="68" s="1"/>
  <c r="DU68" i="68"/>
  <c r="DU65" i="68"/>
  <c r="GQ65" i="68" s="1"/>
  <c r="DU64" i="68"/>
  <c r="DU83" i="68" s="1"/>
  <c r="AZ55" i="68"/>
  <c r="AZ58" i="68"/>
  <c r="AZ56" i="68"/>
  <c r="AZ54" i="68"/>
  <c r="AZ51" i="68"/>
  <c r="AZ57" i="68"/>
  <c r="AZ53" i="68"/>
  <c r="EM70" i="68"/>
  <c r="EM67" i="68"/>
  <c r="EM63" i="68"/>
  <c r="EM64" i="68"/>
  <c r="EM68" i="68"/>
  <c r="EM69" i="68"/>
  <c r="EM66" i="68"/>
  <c r="EM65" i="68"/>
  <c r="FO68" i="68"/>
  <c r="FO87" i="68" s="1"/>
  <c r="FO65" i="68"/>
  <c r="FO84" i="68" s="1"/>
  <c r="FO69" i="68"/>
  <c r="FO66" i="68"/>
  <c r="FO70" i="68"/>
  <c r="FO67" i="68"/>
  <c r="FO86" i="68" s="1"/>
  <c r="FO64" i="68"/>
  <c r="FO83" i="68" s="1"/>
  <c r="FO63" i="68"/>
  <c r="BN55" i="68"/>
  <c r="BN58" i="68"/>
  <c r="BN57" i="68"/>
  <c r="BN54" i="68"/>
  <c r="BN51" i="68"/>
  <c r="BN53" i="68"/>
  <c r="BN56" i="68"/>
  <c r="BB55" i="68"/>
  <c r="BB58" i="68"/>
  <c r="BB57" i="68"/>
  <c r="DW58" i="68" s="1"/>
  <c r="BB56" i="68"/>
  <c r="BB51" i="68"/>
  <c r="BB53" i="68"/>
  <c r="BB54" i="68"/>
  <c r="FU70" i="68"/>
  <c r="FU67" i="68"/>
  <c r="FU63" i="68"/>
  <c r="FU68" i="68"/>
  <c r="FU87" i="68" s="1"/>
  <c r="FU65" i="68"/>
  <c r="FU84" i="68" s="1"/>
  <c r="FU69" i="68"/>
  <c r="FU66" i="68"/>
  <c r="FU85" i="68" s="1"/>
  <c r="FU64" i="68"/>
  <c r="FU83" i="68" s="1"/>
  <c r="DC56" i="68"/>
  <c r="DC57" i="68"/>
  <c r="DC54" i="68"/>
  <c r="DC58" i="68"/>
  <c r="DC53" i="68"/>
  <c r="DC55" i="68"/>
  <c r="DO56" i="68"/>
  <c r="DO57" i="68"/>
  <c r="DO54" i="68"/>
  <c r="DO55" i="68"/>
  <c r="DO53" i="68"/>
  <c r="DO58" i="68"/>
  <c r="EY70" i="68"/>
  <c r="EY67" i="68"/>
  <c r="EY86" i="68" s="1"/>
  <c r="EY63" i="68"/>
  <c r="EY82" i="68" s="1"/>
  <c r="EY64" i="68"/>
  <c r="EY83" i="68" s="1"/>
  <c r="EY68" i="68"/>
  <c r="EY69" i="68"/>
  <c r="EY66" i="68"/>
  <c r="EY65" i="68"/>
  <c r="EY84" i="68" s="1"/>
  <c r="GO82" i="68"/>
  <c r="CN56" i="68"/>
  <c r="CN57" i="68"/>
  <c r="CN58" i="68"/>
  <c r="CN54" i="68"/>
  <c r="CN55" i="68"/>
  <c r="CN53" i="68"/>
  <c r="FB68" i="68"/>
  <c r="FB70" i="68"/>
  <c r="FB67" i="68"/>
  <c r="FB66" i="68"/>
  <c r="FB65" i="68"/>
  <c r="FB84" i="68" s="1"/>
  <c r="FB64" i="68"/>
  <c r="FB83" i="68" s="1"/>
  <c r="FB69" i="68"/>
  <c r="FB63" i="68"/>
  <c r="FB82" i="68" s="1"/>
  <c r="CT57" i="68"/>
  <c r="CT54" i="68"/>
  <c r="CT58" i="68"/>
  <c r="CT56" i="68"/>
  <c r="CT55" i="68"/>
  <c r="CT53" i="68"/>
  <c r="CB56" i="68"/>
  <c r="CB58" i="68"/>
  <c r="CB57" i="68"/>
  <c r="CB55" i="68"/>
  <c r="CB54" i="68"/>
  <c r="CB53" i="68"/>
  <c r="GC69" i="68"/>
  <c r="GC88" i="68" s="1"/>
  <c r="GC66" i="68"/>
  <c r="GC85" i="68" s="1"/>
  <c r="GC70" i="68"/>
  <c r="GC89" i="68" s="1"/>
  <c r="GC67" i="68"/>
  <c r="GC86" i="68" s="1"/>
  <c r="GC63" i="68"/>
  <c r="GC68" i="68"/>
  <c r="GC87" i="68" s="1"/>
  <c r="GC65" i="68"/>
  <c r="GC64" i="68"/>
  <c r="ER69" i="68"/>
  <c r="ER66" i="68"/>
  <c r="ER85" i="68" s="1"/>
  <c r="ER68" i="68"/>
  <c r="ER64" i="68"/>
  <c r="ER83" i="68" s="1"/>
  <c r="ER63" i="68"/>
  <c r="ER82" i="68" s="1"/>
  <c r="ER67" i="68"/>
  <c r="ER70" i="68"/>
  <c r="ER65" i="68"/>
  <c r="ER84" i="68" s="1"/>
  <c r="CU57" i="68"/>
  <c r="CU58" i="68"/>
  <c r="CU55" i="68"/>
  <c r="CU56" i="68"/>
  <c r="CU53" i="68"/>
  <c r="CU54" i="68"/>
  <c r="BJ57" i="68"/>
  <c r="BJ54" i="68"/>
  <c r="BJ56" i="68"/>
  <c r="BJ53" i="68"/>
  <c r="BJ51" i="68"/>
  <c r="BJ55" i="68"/>
  <c r="BJ58" i="68"/>
  <c r="FE69" i="68"/>
  <c r="FE66" i="68"/>
  <c r="FE85" i="68" s="1"/>
  <c r="FE70" i="68"/>
  <c r="FE67" i="68"/>
  <c r="FE86" i="68" s="1"/>
  <c r="FE63" i="68"/>
  <c r="FE82" i="68" s="1"/>
  <c r="FE68" i="68"/>
  <c r="FE65" i="68"/>
  <c r="FE84" i="68" s="1"/>
  <c r="FE64" i="68"/>
  <c r="FE83" i="68" s="1"/>
  <c r="DP57" i="68"/>
  <c r="DP55" i="68"/>
  <c r="DP56" i="68"/>
  <c r="DP54" i="68"/>
  <c r="DP53" i="68"/>
  <c r="DP58" i="68"/>
  <c r="DY70" i="68"/>
  <c r="DY67" i="68"/>
  <c r="DY63" i="68"/>
  <c r="DY82" i="68" s="1"/>
  <c r="DY68" i="68"/>
  <c r="DY65" i="68"/>
  <c r="DY69" i="68"/>
  <c r="DY66" i="68"/>
  <c r="DY64" i="68"/>
  <c r="DY83" i="68" s="1"/>
  <c r="DJ55" i="68"/>
  <c r="DJ58" i="68"/>
  <c r="DJ56" i="68"/>
  <c r="DJ57" i="68"/>
  <c r="DJ53" i="68"/>
  <c r="DJ54" i="68"/>
  <c r="GE69" i="68"/>
  <c r="GE88" i="68" s="1"/>
  <c r="GE66" i="68"/>
  <c r="GE85" i="68" s="1"/>
  <c r="GE70" i="68"/>
  <c r="GE89" i="68" s="1"/>
  <c r="GE67" i="68"/>
  <c r="GE64" i="68"/>
  <c r="GE83" i="68" s="1"/>
  <c r="GE68" i="68"/>
  <c r="GE87" i="68" s="1"/>
  <c r="GE65" i="68"/>
  <c r="GE84" i="68" s="1"/>
  <c r="GE63" i="68"/>
  <c r="GE82" i="68" s="1"/>
  <c r="CE56" i="68"/>
  <c r="CE58" i="68"/>
  <c r="CE57" i="68"/>
  <c r="CE54" i="68"/>
  <c r="CE53" i="68"/>
  <c r="CE55" i="68"/>
  <c r="DV69" i="68"/>
  <c r="GU69" i="68" s="1"/>
  <c r="DV68" i="68"/>
  <c r="DV67" i="68"/>
  <c r="GX67" i="68" s="1"/>
  <c r="DV65" i="68"/>
  <c r="GR65" i="68" s="1"/>
  <c r="DV70" i="68"/>
  <c r="GX70" i="68" s="1"/>
  <c r="DV66" i="68"/>
  <c r="GX66" i="68" s="1"/>
  <c r="DV64" i="68"/>
  <c r="DV63" i="68"/>
  <c r="DH54" i="68"/>
  <c r="GZ54" i="68"/>
  <c r="HL68" i="68"/>
  <c r="GL68" i="68"/>
  <c r="EH84" i="68"/>
  <c r="EH83" i="68"/>
  <c r="EH82" i="68"/>
  <c r="EC83" i="68"/>
  <c r="FF85" i="68"/>
  <c r="FF83" i="68"/>
  <c r="FF82" i="68"/>
  <c r="EQ84" i="68"/>
  <c r="EQ82" i="68"/>
  <c r="DT82" i="68"/>
  <c r="DT83" i="68"/>
  <c r="FP82" i="68"/>
  <c r="FP83" i="68"/>
  <c r="HL66" i="68"/>
  <c r="GL66" i="68"/>
  <c r="EV82" i="68"/>
  <c r="EE84" i="68"/>
  <c r="EK82" i="68"/>
  <c r="FM82" i="68"/>
  <c r="FM83" i="68"/>
  <c r="GB84" i="68"/>
  <c r="GB87" i="68"/>
  <c r="GB89" i="68"/>
  <c r="GB88" i="68"/>
  <c r="GB86" i="68"/>
  <c r="GB85" i="68"/>
  <c r="GB82" i="68"/>
  <c r="GD83" i="68"/>
  <c r="GD84" i="68"/>
  <c r="GD87" i="68"/>
  <c r="GD88" i="68"/>
  <c r="DX82" i="68"/>
  <c r="DX83" i="68"/>
  <c r="EW84" i="68"/>
  <c r="DZ82" i="68"/>
  <c r="DZ83" i="68"/>
  <c r="FY82" i="68"/>
  <c r="FY86" i="68"/>
  <c r="EI82" i="68"/>
  <c r="EI83" i="68"/>
  <c r="FR84" i="68"/>
  <c r="FR86" i="68"/>
  <c r="FR87" i="68"/>
  <c r="FR83" i="68"/>
  <c r="FR88" i="68"/>
  <c r="FR82" i="68"/>
  <c r="FT85" i="68"/>
  <c r="FT86" i="68"/>
  <c r="FT88" i="68"/>
  <c r="EY85" i="68"/>
  <c r="DS88" i="68"/>
  <c r="GZ57" i="68"/>
  <c r="GL57" i="68"/>
  <c r="GF85" i="68"/>
  <c r="GF86" i="68"/>
  <c r="GF88" i="68"/>
  <c r="GF89" i="68"/>
  <c r="GF82" i="68"/>
  <c r="GF83" i="68"/>
  <c r="EM84" i="68"/>
  <c r="EM82" i="68"/>
  <c r="EM83" i="68"/>
  <c r="EU85" i="68"/>
  <c r="W46" i="68"/>
  <c r="AY46" i="68" s="1"/>
  <c r="AZ52" i="68" s="1"/>
  <c r="DU53" i="68" s="1"/>
  <c r="GG84" i="68"/>
  <c r="GG85" i="68"/>
  <c r="GG87" i="68"/>
  <c r="GG88" i="68"/>
  <c r="GG83" i="68"/>
  <c r="EG84" i="68"/>
  <c r="EG82" i="68"/>
  <c r="EG83" i="68"/>
  <c r="FH85" i="68"/>
  <c r="FH86" i="68"/>
  <c r="FH82" i="68"/>
  <c r="FH83" i="68"/>
  <c r="FH87" i="68"/>
  <c r="GH83" i="68"/>
  <c r="GH84" i="68"/>
  <c r="DS89" i="68"/>
  <c r="GZ58" i="68"/>
  <c r="GL58" i="68"/>
  <c r="GC83" i="68"/>
  <c r="GC84" i="68"/>
  <c r="FX88" i="68"/>
  <c r="FX83" i="68"/>
  <c r="FX84" i="68"/>
  <c r="FX85" i="68"/>
  <c r="FX82" i="68"/>
  <c r="FW86" i="68"/>
  <c r="FW87" i="68"/>
  <c r="FW82" i="68"/>
  <c r="FW83" i="68"/>
  <c r="FW84" i="68"/>
  <c r="FN86" i="68"/>
  <c r="FN85" i="68"/>
  <c r="FN84" i="68"/>
  <c r="EA83" i="68"/>
  <c r="FC86" i="68"/>
  <c r="FC85" i="68"/>
  <c r="FC83" i="68"/>
  <c r="FJ85" i="68"/>
  <c r="GZ56" i="68"/>
  <c r="GL56" i="68"/>
  <c r="DS87" i="68"/>
  <c r="EL82" i="68"/>
  <c r="EL83" i="68"/>
  <c r="FI85" i="68"/>
  <c r="FI86" i="68"/>
  <c r="FI87" i="68"/>
  <c r="FI82" i="68"/>
  <c r="FV82" i="68"/>
  <c r="GA84" i="68"/>
  <c r="GA87" i="68"/>
  <c r="GA86" i="68"/>
  <c r="GA85" i="68"/>
  <c r="GA83" i="68"/>
  <c r="FD84" i="68"/>
  <c r="FD86" i="68"/>
  <c r="FD82" i="68"/>
  <c r="FD83" i="68"/>
  <c r="GI85" i="68"/>
  <c r="GI82" i="68"/>
  <c r="GI83" i="68"/>
  <c r="GI84" i="68"/>
  <c r="ES82" i="68"/>
  <c r="ES84" i="68"/>
  <c r="ES83" i="68"/>
  <c r="FA82" i="68"/>
  <c r="FA85" i="68"/>
  <c r="EN83" i="68"/>
  <c r="EN82" i="68"/>
  <c r="EZ83" i="68"/>
  <c r="EZ85" i="68"/>
  <c r="FL83" i="68"/>
  <c r="FQ86" i="68"/>
  <c r="FQ87" i="68"/>
  <c r="FQ84" i="68"/>
  <c r="FQ82" i="68"/>
  <c r="FQ83" i="68"/>
  <c r="ET84" i="68"/>
  <c r="ET85" i="68"/>
  <c r="FO85" i="68"/>
  <c r="FO82" i="68"/>
  <c r="DW82" i="68"/>
  <c r="EP83" i="68"/>
  <c r="EP85" i="68"/>
  <c r="EP84" i="68"/>
  <c r="EB83" i="68"/>
  <c r="EB82" i="68"/>
  <c r="FS84" i="68"/>
  <c r="FS82" i="68"/>
  <c r="FB86" i="68"/>
  <c r="FB85" i="68"/>
  <c r="FU86" i="68"/>
  <c r="FU82" i="68"/>
  <c r="FU88" i="68"/>
  <c r="GJ87" i="68"/>
  <c r="GJ89" i="68"/>
  <c r="GJ85" i="68"/>
  <c r="GJ86" i="68"/>
  <c r="GJ84" i="68"/>
  <c r="GJ82" i="68"/>
  <c r="GK88" i="68"/>
  <c r="GK89" i="68"/>
  <c r="GK85" i="68"/>
  <c r="GK86" i="68"/>
  <c r="GK84" i="68"/>
  <c r="EJ84" i="68"/>
  <c r="EJ83" i="68"/>
  <c r="GE86" i="68"/>
  <c r="ED84" i="68"/>
  <c r="ED82" i="68"/>
  <c r="EX85" i="68"/>
  <c r="EX82" i="68"/>
  <c r="EX83" i="68"/>
  <c r="EX84" i="68"/>
  <c r="FZ83" i="68"/>
  <c r="FZ86" i="68"/>
  <c r="FZ82" i="68"/>
  <c r="EO85" i="68"/>
  <c r="EO83" i="68"/>
  <c r="FG84" i="68"/>
  <c r="FG85" i="68"/>
  <c r="FG86" i="68"/>
  <c r="FK86" i="68"/>
  <c r="FK82" i="68"/>
  <c r="FK83" i="68"/>
  <c r="FK85" i="68"/>
  <c r="EF84" i="68"/>
  <c r="GV52" i="70" l="1"/>
  <c r="GH66" i="70"/>
  <c r="GH85" i="70" s="1"/>
  <c r="FY67" i="70"/>
  <c r="FY86" i="70" s="1"/>
  <c r="CU56" i="70"/>
  <c r="GQ1557" i="68"/>
  <c r="FJ1590" i="68"/>
  <c r="GR1565" i="68"/>
  <c r="GX1556" i="68"/>
  <c r="DZ1585" i="68"/>
  <c r="FW1590" i="68"/>
  <c r="EY1589" i="68"/>
  <c r="DX1590" i="68"/>
  <c r="DY1590" i="68"/>
  <c r="EO1590" i="68"/>
  <c r="EJ1586" i="68"/>
  <c r="GT1557" i="68"/>
  <c r="GP1564" i="68"/>
  <c r="DT1583" i="68"/>
  <c r="GU1564" i="68"/>
  <c r="GW1556" i="68"/>
  <c r="GW1564" i="68"/>
  <c r="FQ1589" i="68"/>
  <c r="EG1556" i="68"/>
  <c r="EG1587" i="68" s="1"/>
  <c r="GV1565" i="68"/>
  <c r="FB1559" i="68"/>
  <c r="FB1590" i="68" s="1"/>
  <c r="EQ1558" i="68"/>
  <c r="EQ1589" i="68" s="1"/>
  <c r="FP1559" i="68"/>
  <c r="FP1590" i="68" s="1"/>
  <c r="GS1556" i="68"/>
  <c r="EA1555" i="68"/>
  <c r="EA1586" i="68" s="1"/>
  <c r="FF1590" i="68"/>
  <c r="DU1558" i="68"/>
  <c r="DU1589" i="68" s="1"/>
  <c r="EE1559" i="68"/>
  <c r="EE1590" i="68" s="1"/>
  <c r="EK1556" i="68"/>
  <c r="EK1587" i="68" s="1"/>
  <c r="GY1565" i="68"/>
  <c r="EL1589" i="68"/>
  <c r="FI1589" i="68"/>
  <c r="GT1564" i="68"/>
  <c r="GP1569" i="68"/>
  <c r="GU1569" i="68"/>
  <c r="EQ1557" i="68"/>
  <c r="EQ1588" i="68" s="1"/>
  <c r="EA1554" i="68"/>
  <c r="EA1585" i="68" s="1"/>
  <c r="GQ1556" i="68"/>
  <c r="DU1557" i="68"/>
  <c r="DU1588" i="68" s="1"/>
  <c r="FA1559" i="68"/>
  <c r="FA1590" i="68" s="1"/>
  <c r="GO1553" i="68"/>
  <c r="GZ1553" i="68" s="1"/>
  <c r="GL1553" i="68"/>
  <c r="GY1557" i="68"/>
  <c r="EL1557" i="68"/>
  <c r="EL1588" i="68" s="1"/>
  <c r="ED1588" i="68"/>
  <c r="EX1588" i="68"/>
  <c r="GU1567" i="68"/>
  <c r="GP1567" i="68"/>
  <c r="ET1589" i="68"/>
  <c r="FQ1590" i="68"/>
  <c r="DZ1590" i="68"/>
  <c r="EK1557" i="68"/>
  <c r="EK1588" i="68" s="1"/>
  <c r="FM1558" i="68"/>
  <c r="FM1589" i="68" s="1"/>
  <c r="EL1556" i="68"/>
  <c r="EL1587" i="68" s="1"/>
  <c r="EJ1589" i="68"/>
  <c r="FG1557" i="68"/>
  <c r="FG1588" i="68" s="1"/>
  <c r="EU1556" i="68"/>
  <c r="EU1587" i="68" s="1"/>
  <c r="GU1566" i="68"/>
  <c r="GP1566" i="68"/>
  <c r="ET1588" i="68"/>
  <c r="GV1564" i="68"/>
  <c r="DT1587" i="68"/>
  <c r="GU1556" i="68"/>
  <c r="GP1556" i="68"/>
  <c r="EI1557" i="68"/>
  <c r="EI1588" i="68" s="1"/>
  <c r="EA1559" i="68"/>
  <c r="EA1590" i="68" s="1"/>
  <c r="EM1556" i="68"/>
  <c r="EM1587" i="68" s="1"/>
  <c r="EP1557" i="68"/>
  <c r="EP1588" i="68" s="1"/>
  <c r="FU1559" i="68"/>
  <c r="FU1590" i="68" s="1"/>
  <c r="GR1559" i="68"/>
  <c r="GX1559" i="68"/>
  <c r="EW1588" i="68"/>
  <c r="EC1556" i="68"/>
  <c r="EC1587" i="68" s="1"/>
  <c r="DT1555" i="68"/>
  <c r="EZ1559" i="68"/>
  <c r="EZ1590" i="68" s="1"/>
  <c r="EK1555" i="68"/>
  <c r="EK1586" i="68" s="1"/>
  <c r="ED1586" i="68"/>
  <c r="EV1559" i="68"/>
  <c r="EV1590" i="68" s="1"/>
  <c r="EL1555" i="68"/>
  <c r="EL1586" i="68" s="1"/>
  <c r="FI1559" i="68"/>
  <c r="FI1590" i="68" s="1"/>
  <c r="EJ1590" i="68"/>
  <c r="FH1559" i="68"/>
  <c r="FH1590" i="68" s="1"/>
  <c r="DV1587" i="68"/>
  <c r="GW1569" i="68"/>
  <c r="FF1589" i="68"/>
  <c r="EN1589" i="68"/>
  <c r="GR1556" i="68"/>
  <c r="EY1590" i="68"/>
  <c r="EZ1589" i="68"/>
  <c r="BA1546" i="68"/>
  <c r="BI1552" i="68"/>
  <c r="EN1587" i="68"/>
  <c r="FH1589" i="68"/>
  <c r="EG1559" i="68"/>
  <c r="EG1590" i="68" s="1"/>
  <c r="EH1556" i="68"/>
  <c r="EH1587" i="68" s="1"/>
  <c r="EB1558" i="68"/>
  <c r="EB1589" i="68" s="1"/>
  <c r="GQ1564" i="68"/>
  <c r="FY1559" i="68"/>
  <c r="FY1590" i="68" s="1"/>
  <c r="EW1587" i="68"/>
  <c r="AZ1547" i="68"/>
  <c r="AY1553" i="68"/>
  <c r="GY1556" i="68"/>
  <c r="DX1588" i="68"/>
  <c r="FM1559" i="68"/>
  <c r="FM1590" i="68" s="1"/>
  <c r="DY1558" i="68"/>
  <c r="DY1589" i="68" s="1"/>
  <c r="BQ1552" i="68"/>
  <c r="DW1555" i="68"/>
  <c r="DW1586" i="68" s="1"/>
  <c r="EN1557" i="68"/>
  <c r="EN1588" i="68" s="1"/>
  <c r="FS1559" i="68"/>
  <c r="FS1590" i="68" s="1"/>
  <c r="DV1555" i="68"/>
  <c r="DV1586" i="68" s="1"/>
  <c r="GW1559" i="68"/>
  <c r="GW1570" i="68"/>
  <c r="FL1559" i="68"/>
  <c r="FL1590" i="68" s="1"/>
  <c r="EF1555" i="68"/>
  <c r="EF1586" i="68" s="1"/>
  <c r="GZ1552" i="68"/>
  <c r="EI1558" i="68"/>
  <c r="EI1589" i="68" s="1"/>
  <c r="GQ1565" i="68"/>
  <c r="EC1559" i="68"/>
  <c r="EC1590" i="68" s="1"/>
  <c r="EK1559" i="68"/>
  <c r="EK1590" i="68" s="1"/>
  <c r="DX1556" i="68"/>
  <c r="DX1587" i="68" s="1"/>
  <c r="DY1587" i="68"/>
  <c r="EO1558" i="68"/>
  <c r="EO1589" i="68" s="1"/>
  <c r="FG1559" i="68"/>
  <c r="FG1590" i="68" s="1"/>
  <c r="EX1589" i="68"/>
  <c r="GO1586" i="68"/>
  <c r="GZ1586" i="68" s="1"/>
  <c r="GL1586" i="68"/>
  <c r="FV1590" i="68"/>
  <c r="BA1553" i="68"/>
  <c r="DV1554" i="68" s="1"/>
  <c r="DV1585" i="68" s="1"/>
  <c r="GW1567" i="68"/>
  <c r="FL1558" i="68"/>
  <c r="FL1589" i="68" s="1"/>
  <c r="BR1547" i="68"/>
  <c r="DT1547" i="68"/>
  <c r="ES1556" i="68"/>
  <c r="ES1587" i="68" s="1"/>
  <c r="FK1559" i="68"/>
  <c r="FK1590" i="68" s="1"/>
  <c r="GL1590" i="68"/>
  <c r="GO1590" i="68"/>
  <c r="GZ1590" i="68" s="1"/>
  <c r="GS1565" i="68"/>
  <c r="EM1559" i="68"/>
  <c r="EM1590" i="68" s="1"/>
  <c r="EB1556" i="68"/>
  <c r="EB1587" i="68" s="1"/>
  <c r="FF1557" i="68"/>
  <c r="FF1588" i="68" s="1"/>
  <c r="FJ1558" i="68"/>
  <c r="FJ1589" i="68" s="1"/>
  <c r="EP1559" i="68"/>
  <c r="EP1590" i="68" s="1"/>
  <c r="GX1565" i="68"/>
  <c r="DZ1558" i="68"/>
  <c r="DZ1589" i="68" s="1"/>
  <c r="FC1558" i="68"/>
  <c r="FC1589" i="68" s="1"/>
  <c r="DX1555" i="68"/>
  <c r="DX1586" i="68" s="1"/>
  <c r="DY1557" i="68"/>
  <c r="DY1588" i="68" s="1"/>
  <c r="EL1559" i="68"/>
  <c r="EL1590" i="68" s="1"/>
  <c r="EO1557" i="68"/>
  <c r="EO1588" i="68" s="1"/>
  <c r="BB1553" i="68"/>
  <c r="DW1554" i="68" s="1"/>
  <c r="DW1585" i="68" s="1"/>
  <c r="EU1559" i="68"/>
  <c r="EU1590" i="68" s="1"/>
  <c r="ER1588" i="68"/>
  <c r="ET1559" i="68"/>
  <c r="ET1590" i="68" s="1"/>
  <c r="DS1554" i="68"/>
  <c r="DT1588" i="68"/>
  <c r="GP1557" i="68"/>
  <c r="GU1557" i="68"/>
  <c r="GS1557" i="68"/>
  <c r="FN1558" i="68"/>
  <c r="FN1589" i="68" s="1"/>
  <c r="GR1564" i="68"/>
  <c r="GX1557" i="68"/>
  <c r="DZ1557" i="68"/>
  <c r="DZ1588" i="68" s="1"/>
  <c r="EW1589" i="68"/>
  <c r="EE1558" i="68"/>
  <c r="EE1589" i="68" s="1"/>
  <c r="GY1564" i="68"/>
  <c r="FC1557" i="68"/>
  <c r="FC1588" i="68" s="1"/>
  <c r="BC1553" i="68"/>
  <c r="DX1554" i="68" s="1"/>
  <c r="DX1585" i="68" s="1"/>
  <c r="EV1557" i="68"/>
  <c r="EV1588" i="68" s="1"/>
  <c r="DY1555" i="68"/>
  <c r="DY1586" i="68" s="1"/>
  <c r="EO1556" i="68"/>
  <c r="EO1587" i="68" s="1"/>
  <c r="EX1559" i="68"/>
  <c r="EX1590" i="68" s="1"/>
  <c r="EU1558" i="68"/>
  <c r="EU1589" i="68" s="1"/>
  <c r="GP1568" i="68"/>
  <c r="GU1568" i="68"/>
  <c r="DV1559" i="68"/>
  <c r="DV1590" i="68" s="1"/>
  <c r="ET1556" i="68"/>
  <c r="ET1587" i="68" s="1"/>
  <c r="GA1559" i="68"/>
  <c r="GA1590" i="68" s="1"/>
  <c r="ES1558" i="68"/>
  <c r="ES1589" i="68" s="1"/>
  <c r="EF1557" i="68"/>
  <c r="EF1588" i="68" s="1"/>
  <c r="FP1558" i="68"/>
  <c r="FP1589" i="68" s="1"/>
  <c r="GS1564" i="68"/>
  <c r="FO1558" i="68"/>
  <c r="FO1589" i="68" s="1"/>
  <c r="EB1554" i="68"/>
  <c r="EB1585" i="68" s="1"/>
  <c r="DT1590" i="68"/>
  <c r="GU1559" i="68"/>
  <c r="GP1559" i="68"/>
  <c r="DU1555" i="68"/>
  <c r="DU1586" i="68" s="1"/>
  <c r="DT1558" i="68"/>
  <c r="FA1557" i="68"/>
  <c r="FA1588" i="68" s="1"/>
  <c r="FT1559" i="68"/>
  <c r="FT1590" i="68" s="1"/>
  <c r="DZ1556" i="68"/>
  <c r="DZ1587" i="68" s="1"/>
  <c r="FX1559" i="68"/>
  <c r="FX1590" i="68" s="1"/>
  <c r="EY1557" i="68"/>
  <c r="EY1588" i="68" s="1"/>
  <c r="EE1557" i="68"/>
  <c r="EE1588" i="68" s="1"/>
  <c r="GY1559" i="68"/>
  <c r="EV1556" i="68"/>
  <c r="EV1587" i="68" s="1"/>
  <c r="BD1553" i="68"/>
  <c r="DY1554" i="68" s="1"/>
  <c r="DY1585" i="68" s="1"/>
  <c r="DW1558" i="68"/>
  <c r="DW1589" i="68" s="1"/>
  <c r="EJ1557" i="68"/>
  <c r="EJ1588" i="68" s="1"/>
  <c r="GU1571" i="68"/>
  <c r="GP1571" i="68"/>
  <c r="DV1558" i="68"/>
  <c r="DV1589" i="68" s="1"/>
  <c r="GW1557" i="68"/>
  <c r="FE1558" i="68"/>
  <c r="FE1589" i="68" s="1"/>
  <c r="ES1557" i="68"/>
  <c r="ES1588" i="68" s="1"/>
  <c r="EF1559" i="68"/>
  <c r="EF1590" i="68" s="1"/>
  <c r="FD1557" i="68"/>
  <c r="FD1588" i="68" s="1"/>
  <c r="EH1558" i="68"/>
  <c r="EH1589" i="68" s="1"/>
  <c r="EA1557" i="68"/>
  <c r="EA1588" i="68" s="1"/>
  <c r="DU1554" i="68"/>
  <c r="DU1585" i="68" s="1"/>
  <c r="EN1590" i="68"/>
  <c r="GX1564" i="68"/>
  <c r="DZ1555" i="68"/>
  <c r="DZ1586" i="68" s="1"/>
  <c r="EW1559" i="68"/>
  <c r="EW1590" i="68" s="1"/>
  <c r="EE1556" i="68"/>
  <c r="EE1587" i="68" s="1"/>
  <c r="EZ1557" i="68"/>
  <c r="EZ1588" i="68" s="1"/>
  <c r="DX1558" i="68"/>
  <c r="DX1589" i="68" s="1"/>
  <c r="EJ1556" i="68"/>
  <c r="EJ1587" i="68" s="1"/>
  <c r="GT1565" i="68"/>
  <c r="ER1587" i="68"/>
  <c r="GU1565" i="68"/>
  <c r="GP1565" i="68"/>
  <c r="DT1584" i="68"/>
  <c r="GL1587" i="68"/>
  <c r="GO1587" i="68"/>
  <c r="GZ1587" i="68" s="1"/>
  <c r="DV1588" i="68"/>
  <c r="GW1568" i="68"/>
  <c r="DT1475" i="68"/>
  <c r="DZ1477" i="68"/>
  <c r="DZ1508" i="68" s="1"/>
  <c r="GT1487" i="68"/>
  <c r="EL1478" i="68"/>
  <c r="EL1509" i="68" s="1"/>
  <c r="EO1480" i="68"/>
  <c r="EO1511" i="68" s="1"/>
  <c r="GW1485" i="68"/>
  <c r="FL1480" i="68"/>
  <c r="FL1511" i="68" s="1"/>
  <c r="DW1477" i="68"/>
  <c r="DW1508" i="68" s="1"/>
  <c r="FZ1480" i="68"/>
  <c r="FZ1511" i="68" s="1"/>
  <c r="EW1509" i="68"/>
  <c r="EK1480" i="68"/>
  <c r="EK1511" i="68" s="1"/>
  <c r="BA1467" i="68"/>
  <c r="BI1473" i="68"/>
  <c r="GV1492" i="68"/>
  <c r="GV1488" i="68"/>
  <c r="GR1487" i="68"/>
  <c r="EU1509" i="68"/>
  <c r="EC1476" i="68"/>
  <c r="EC1507" i="68" s="1"/>
  <c r="EE1479" i="68"/>
  <c r="EE1510" i="68" s="1"/>
  <c r="EN1478" i="68"/>
  <c r="EN1509" i="68" s="1"/>
  <c r="EJ1478" i="68"/>
  <c r="EJ1509" i="68" s="1"/>
  <c r="GQ1480" i="68"/>
  <c r="FK1479" i="68"/>
  <c r="FK1510" i="68" s="1"/>
  <c r="GX1485" i="68"/>
  <c r="DT1505" i="68"/>
  <c r="GP1486" i="68"/>
  <c r="GW1492" i="68"/>
  <c r="DV1508" i="68"/>
  <c r="ET1510" i="68"/>
  <c r="FF1478" i="68"/>
  <c r="FF1509" i="68" s="1"/>
  <c r="GR1490" i="68"/>
  <c r="EC1510" i="68"/>
  <c r="FE1478" i="68"/>
  <c r="FE1509" i="68" s="1"/>
  <c r="EJ1508" i="68"/>
  <c r="GQ1487" i="68"/>
  <c r="DY1510" i="68"/>
  <c r="ES1510" i="68"/>
  <c r="HL1491" i="68"/>
  <c r="GL1491" i="68"/>
  <c r="GY1485" i="68"/>
  <c r="GP1485" i="68"/>
  <c r="DT1504" i="68"/>
  <c r="EL1476" i="68"/>
  <c r="EL1507" i="68" s="1"/>
  <c r="EO1477" i="68"/>
  <c r="EO1508" i="68" s="1"/>
  <c r="GW1487" i="68"/>
  <c r="FT1511" i="68"/>
  <c r="DV1479" i="68"/>
  <c r="DV1510" i="68" s="1"/>
  <c r="ET1480" i="68"/>
  <c r="ET1511" i="68" s="1"/>
  <c r="ER1480" i="68"/>
  <c r="ER1511" i="68" s="1"/>
  <c r="GV1487" i="68"/>
  <c r="GR1488" i="68"/>
  <c r="EM1509" i="68"/>
  <c r="EC1509" i="68"/>
  <c r="EJ1511" i="68"/>
  <c r="GQ1490" i="68"/>
  <c r="DT1507" i="68"/>
  <c r="GP1476" i="68"/>
  <c r="EI1507" i="68"/>
  <c r="GS1476" i="68"/>
  <c r="GS1487" i="68"/>
  <c r="DY1508" i="68"/>
  <c r="ES1480" i="68"/>
  <c r="ES1511" i="68" s="1"/>
  <c r="GX1487" i="68"/>
  <c r="DX1509" i="68"/>
  <c r="EA1507" i="68"/>
  <c r="ET1478" i="68"/>
  <c r="ET1509" i="68" s="1"/>
  <c r="ER1478" i="68"/>
  <c r="ER1509" i="68" s="1"/>
  <c r="GV1490" i="68"/>
  <c r="GR1485" i="68"/>
  <c r="EC1508" i="68"/>
  <c r="EE1480" i="68"/>
  <c r="EE1511" i="68" s="1"/>
  <c r="DS1475" i="68"/>
  <c r="DS1474" i="68"/>
  <c r="EG1507" i="68"/>
  <c r="EJ1507" i="68"/>
  <c r="DT1511" i="68"/>
  <c r="GP1480" i="68"/>
  <c r="EU1479" i="68"/>
  <c r="EU1510" i="68" s="1"/>
  <c r="FD1511" i="68"/>
  <c r="GU1486" i="68"/>
  <c r="ES1509" i="68"/>
  <c r="GY1486" i="68"/>
  <c r="EZ1480" i="68"/>
  <c r="EZ1511" i="68" s="1"/>
  <c r="DX1477" i="68"/>
  <c r="DX1508" i="68" s="1"/>
  <c r="EF1477" i="68"/>
  <c r="EF1508" i="68" s="1"/>
  <c r="EX1480" i="68"/>
  <c r="EX1511" i="68" s="1"/>
  <c r="FH1510" i="68"/>
  <c r="FR1480" i="68"/>
  <c r="FR1511" i="68" s="1"/>
  <c r="EW1480" i="68"/>
  <c r="EW1511" i="68" s="1"/>
  <c r="EP1480" i="68"/>
  <c r="EP1511" i="68" s="1"/>
  <c r="DV1478" i="68"/>
  <c r="DV1509" i="68" s="1"/>
  <c r="GZ1510" i="68"/>
  <c r="FP1480" i="68"/>
  <c r="FP1511" i="68" s="1"/>
  <c r="ER1477" i="68"/>
  <c r="ER1508" i="68" s="1"/>
  <c r="GR1491" i="68"/>
  <c r="BR1473" i="68"/>
  <c r="EC1480" i="68"/>
  <c r="EC1511" i="68" s="1"/>
  <c r="AZ1468" i="68"/>
  <c r="BF1474" i="68"/>
  <c r="EA1475" i="68" s="1"/>
  <c r="EA1506" i="68" s="1"/>
  <c r="BR1468" i="68"/>
  <c r="DT1468" i="68"/>
  <c r="BL1473" i="68"/>
  <c r="GQ1486" i="68"/>
  <c r="GQ1492" i="68"/>
  <c r="DT1479" i="68"/>
  <c r="FD1479" i="68"/>
  <c r="FD1510" i="68" s="1"/>
  <c r="GU1488" i="68"/>
  <c r="EI1508" i="68"/>
  <c r="GS1480" i="68"/>
  <c r="DY1478" i="68"/>
  <c r="DY1509" i="68" s="1"/>
  <c r="DX1507" i="68"/>
  <c r="EF1480" i="68"/>
  <c r="EF1511" i="68" s="1"/>
  <c r="DU1475" i="68"/>
  <c r="DU1506" i="68" s="1"/>
  <c r="EP1478" i="68"/>
  <c r="EP1509" i="68" s="1"/>
  <c r="EK1477" i="68"/>
  <c r="EK1508" i="68" s="1"/>
  <c r="GL1510" i="68"/>
  <c r="FP1510" i="68"/>
  <c r="EM1511" i="68"/>
  <c r="EY1478" i="68"/>
  <c r="EY1509" i="68" s="1"/>
  <c r="EG1508" i="68"/>
  <c r="BO1473" i="68"/>
  <c r="EV1511" i="68"/>
  <c r="GQ1489" i="68"/>
  <c r="FB1511" i="68"/>
  <c r="GU1492" i="68"/>
  <c r="EI1509" i="68"/>
  <c r="GS1492" i="68"/>
  <c r="DY1480" i="68"/>
  <c r="DY1511" i="68" s="1"/>
  <c r="GX1486" i="68"/>
  <c r="GT1485" i="68"/>
  <c r="DX1511" i="68"/>
  <c r="GW1486" i="68"/>
  <c r="ED1480" i="68"/>
  <c r="ED1511" i="68" s="1"/>
  <c r="FO1511" i="68"/>
  <c r="FA1510" i="68"/>
  <c r="GV1485" i="68"/>
  <c r="EA1508" i="68"/>
  <c r="EM1510" i="68"/>
  <c r="EG1511" i="68"/>
  <c r="EA1479" i="68"/>
  <c r="EA1510" i="68" s="1"/>
  <c r="GO1508" i="68"/>
  <c r="GZ1508" i="68" s="1"/>
  <c r="GL1508" i="68"/>
  <c r="EJ1479" i="68"/>
  <c r="EJ1510" i="68" s="1"/>
  <c r="EV1509" i="68"/>
  <c r="GQ1485" i="68"/>
  <c r="GZ1485" i="68" s="1"/>
  <c r="DT1509" i="68"/>
  <c r="GP1478" i="68"/>
  <c r="FB1510" i="68"/>
  <c r="FD1509" i="68"/>
  <c r="GU1490" i="68"/>
  <c r="BN1473" i="68"/>
  <c r="GS1486" i="68"/>
  <c r="GW1488" i="68"/>
  <c r="DU1477" i="68"/>
  <c r="DU1508" i="68" s="1"/>
  <c r="GV1486" i="68"/>
  <c r="FI1480" i="68"/>
  <c r="FI1511" i="68" s="1"/>
  <c r="ED1479" i="68"/>
  <c r="ED1510" i="68" s="1"/>
  <c r="EM1477" i="68"/>
  <c r="EM1508" i="68" s="1"/>
  <c r="EB1479" i="68"/>
  <c r="EB1510" i="68" s="1"/>
  <c r="EY1480" i="68"/>
  <c r="EY1511" i="68" s="1"/>
  <c r="EU1511" i="68"/>
  <c r="EV1477" i="68"/>
  <c r="EV1508" i="68" s="1"/>
  <c r="GQ1476" i="68"/>
  <c r="DT1477" i="68"/>
  <c r="FB1478" i="68"/>
  <c r="FB1509" i="68" s="1"/>
  <c r="GU1476" i="68"/>
  <c r="EI1480" i="68"/>
  <c r="EI1511" i="68" s="1"/>
  <c r="GS1489" i="68"/>
  <c r="HL1487" i="68"/>
  <c r="GL1487" i="68"/>
  <c r="DZ1476" i="68"/>
  <c r="DZ1507" i="68" s="1"/>
  <c r="FX1480" i="68"/>
  <c r="FX1511" i="68" s="1"/>
  <c r="DX1479" i="68"/>
  <c r="DX1510" i="68" s="1"/>
  <c r="FN1479" i="68"/>
  <c r="FN1510" i="68" s="1"/>
  <c r="GO1507" i="68"/>
  <c r="GZ1507" i="68" s="1"/>
  <c r="GL1507" i="68"/>
  <c r="EK1478" i="68"/>
  <c r="EK1509" i="68" s="1"/>
  <c r="FO1479" i="68"/>
  <c r="FO1510" i="68" s="1"/>
  <c r="GV1489" i="68"/>
  <c r="GR1489" i="68"/>
  <c r="EM1507" i="68"/>
  <c r="BJ1473" i="68"/>
  <c r="EY1510" i="68"/>
  <c r="FJ1479" i="68"/>
  <c r="FJ1510" i="68" s="1"/>
  <c r="EG1479" i="68"/>
  <c r="EG1510" i="68" s="1"/>
  <c r="FQ1511" i="68"/>
  <c r="GU1491" i="68"/>
  <c r="BM1473" i="68"/>
  <c r="GS1488" i="68"/>
  <c r="ES1477" i="68"/>
  <c r="ES1508" i="68" s="1"/>
  <c r="DZ1479" i="68"/>
  <c r="DZ1510" i="68" s="1"/>
  <c r="EQ1480" i="68"/>
  <c r="EQ1511" i="68" s="1"/>
  <c r="EX1479" i="68"/>
  <c r="EX1510" i="68" s="1"/>
  <c r="GW1491" i="68"/>
  <c r="EW1479" i="68"/>
  <c r="EW1510" i="68" s="1"/>
  <c r="DU1480" i="68"/>
  <c r="DU1511" i="68" s="1"/>
  <c r="DV1475" i="68"/>
  <c r="DV1506" i="68" s="1"/>
  <c r="EK1476" i="68"/>
  <c r="EK1507" i="68" s="1"/>
  <c r="FM1480" i="68"/>
  <c r="FM1511" i="68" s="1"/>
  <c r="FA1480" i="68"/>
  <c r="FA1511" i="68" s="1"/>
  <c r="GR1486" i="68"/>
  <c r="EB1477" i="68"/>
  <c r="EB1508" i="68" s="1"/>
  <c r="EG1478" i="68"/>
  <c r="EG1509" i="68" s="1"/>
  <c r="GU1489" i="68"/>
  <c r="EH1477" i="68"/>
  <c r="EH1508" i="68" s="1"/>
  <c r="EI1479" i="68"/>
  <c r="EI1510" i="68" s="1"/>
  <c r="GS1485" i="68"/>
  <c r="GS1490" i="68"/>
  <c r="GT1486" i="68"/>
  <c r="EQ1478" i="68"/>
  <c r="EQ1509" i="68" s="1"/>
  <c r="EO1479" i="68"/>
  <c r="EO1510" i="68" s="1"/>
  <c r="FC1478" i="68"/>
  <c r="FC1509" i="68" s="1"/>
  <c r="EX1509" i="68"/>
  <c r="GW1489" i="68"/>
  <c r="DW1475" i="68"/>
  <c r="DW1506" i="68" s="1"/>
  <c r="EW1477" i="68"/>
  <c r="EW1508" i="68" s="1"/>
  <c r="DV1476" i="68"/>
  <c r="DV1507" i="68" s="1"/>
  <c r="ET1477" i="68"/>
  <c r="ET1508" i="68" s="1"/>
  <c r="EA1480" i="68"/>
  <c r="EA1511" i="68" s="1"/>
  <c r="FA1478" i="68"/>
  <c r="FA1509" i="68" s="1"/>
  <c r="FF1480" i="68"/>
  <c r="FF1511" i="68" s="1"/>
  <c r="FK1480" i="68"/>
  <c r="FK1511" i="68" s="1"/>
  <c r="EE1476" i="68"/>
  <c r="EE1507" i="68" s="1"/>
  <c r="FE1480" i="68"/>
  <c r="FE1511" i="68" s="1"/>
  <c r="EV1510" i="68"/>
  <c r="GQ1478" i="68"/>
  <c r="GQ1491" i="68"/>
  <c r="HL1490" i="68"/>
  <c r="GL1490" i="68"/>
  <c r="FQ1479" i="68"/>
  <c r="FQ1510" i="68" s="1"/>
  <c r="GU1487" i="68"/>
  <c r="EH1480" i="68"/>
  <c r="EH1511" i="68" s="1"/>
  <c r="GS1491" i="68"/>
  <c r="BD1474" i="68"/>
  <c r="DY1475" i="68" s="1"/>
  <c r="DY1506" i="68" s="1"/>
  <c r="EY1430" i="68"/>
  <c r="EN1399" i="68"/>
  <c r="EN1430" i="68" s="1"/>
  <c r="GL1431" i="68"/>
  <c r="GO1431" i="68"/>
  <c r="GZ1431" i="68" s="1"/>
  <c r="DZ1432" i="68"/>
  <c r="GX1407" i="68"/>
  <c r="AX1395" i="68"/>
  <c r="BJ1389" i="68"/>
  <c r="DV1400" i="68"/>
  <c r="DV1431" i="68" s="1"/>
  <c r="GW1401" i="68"/>
  <c r="EM1398" i="68"/>
  <c r="EM1429" i="68" s="1"/>
  <c r="DW1400" i="68"/>
  <c r="DW1431" i="68" s="1"/>
  <c r="DT1400" i="68"/>
  <c r="EG1398" i="68"/>
  <c r="EG1429" i="68" s="1"/>
  <c r="FB1399" i="68"/>
  <c r="FB1430" i="68" s="1"/>
  <c r="ED1397" i="68"/>
  <c r="ED1428" i="68" s="1"/>
  <c r="GS1428" i="68"/>
  <c r="GP1426" i="68"/>
  <c r="GR1408" i="68"/>
  <c r="EQ1400" i="68"/>
  <c r="EQ1431" i="68" s="1"/>
  <c r="DZ1400" i="68"/>
  <c r="DZ1431" i="68" s="1"/>
  <c r="FF1399" i="68"/>
  <c r="FF1430" i="68" s="1"/>
  <c r="EV1430" i="68"/>
  <c r="GY1401" i="68"/>
  <c r="FJ1432" i="68"/>
  <c r="EC1429" i="68"/>
  <c r="GX1432" i="68"/>
  <c r="EE1400" i="68"/>
  <c r="EE1431" i="68" s="1"/>
  <c r="GT1406" i="68"/>
  <c r="GT1432" i="68"/>
  <c r="DZ1399" i="68"/>
  <c r="DZ1430" i="68" s="1"/>
  <c r="EK1401" i="68"/>
  <c r="EK1432" i="68" s="1"/>
  <c r="DT1399" i="68"/>
  <c r="EU1398" i="68"/>
  <c r="EU1429" i="68" s="1"/>
  <c r="ER1401" i="68"/>
  <c r="ER1432" i="68" s="1"/>
  <c r="GU1401" i="68"/>
  <c r="FE1401" i="68"/>
  <c r="FE1432" i="68" s="1"/>
  <c r="FL1432" i="68"/>
  <c r="FO1432" i="68"/>
  <c r="GS1397" i="68"/>
  <c r="GP1428" i="68"/>
  <c r="FH1401" i="68"/>
  <c r="FH1432" i="68" s="1"/>
  <c r="GO1429" i="68"/>
  <c r="GZ1429" i="68" s="1"/>
  <c r="GL1429" i="68"/>
  <c r="GR1407" i="68"/>
  <c r="EQ1430" i="68"/>
  <c r="ET1432" i="68"/>
  <c r="GY1426" i="68"/>
  <c r="EC1428" i="68"/>
  <c r="EH1428" i="68"/>
  <c r="GT1426" i="68"/>
  <c r="FZ1432" i="68"/>
  <c r="EF1428" i="68"/>
  <c r="ER1431" i="68"/>
  <c r="GU1407" i="68"/>
  <c r="EG1432" i="68"/>
  <c r="ED1432" i="68"/>
  <c r="FO1431" i="68"/>
  <c r="HL1411" i="68"/>
  <c r="GL1411" i="68"/>
  <c r="EW1430" i="68"/>
  <c r="ET1400" i="68"/>
  <c r="ET1431" i="68" s="1"/>
  <c r="EU1432" i="68"/>
  <c r="FF1401" i="68"/>
  <c r="FF1432" i="68" s="1"/>
  <c r="EI1429" i="68"/>
  <c r="FA1400" i="68"/>
  <c r="FA1431" i="68" s="1"/>
  <c r="GY1406" i="68"/>
  <c r="EO1401" i="68"/>
  <c r="EO1432" i="68" s="1"/>
  <c r="EU1400" i="68"/>
  <c r="EU1431" i="68" s="1"/>
  <c r="GV1408" i="68"/>
  <c r="DW1428" i="68"/>
  <c r="GX1408" i="68"/>
  <c r="EA1432" i="68"/>
  <c r="GQ1407" i="68"/>
  <c r="GL1430" i="68"/>
  <c r="GO1430" i="68"/>
  <c r="GZ1430" i="68" s="1"/>
  <c r="ER1399" i="68"/>
  <c r="ER1430" i="68" s="1"/>
  <c r="GU1406" i="68"/>
  <c r="GU1432" i="68"/>
  <c r="GZ1394" i="68"/>
  <c r="EG1400" i="68"/>
  <c r="EG1431" i="68" s="1"/>
  <c r="EZ1401" i="68"/>
  <c r="EZ1432" i="68" s="1"/>
  <c r="ED1400" i="68"/>
  <c r="ED1431" i="68" s="1"/>
  <c r="EP1429" i="68"/>
  <c r="GP1408" i="68"/>
  <c r="DV1432" i="68"/>
  <c r="GR1406" i="68"/>
  <c r="FF1431" i="68"/>
  <c r="EC1400" i="68"/>
  <c r="EC1431" i="68" s="1"/>
  <c r="GV1407" i="68"/>
  <c r="GV1432" i="68"/>
  <c r="GQ1406" i="68"/>
  <c r="GZ1406" i="68" s="1"/>
  <c r="EB1398" i="68"/>
  <c r="EB1429" i="68" s="1"/>
  <c r="EX1399" i="68"/>
  <c r="EX1430" i="68" s="1"/>
  <c r="EA1399" i="68"/>
  <c r="EA1430" i="68" s="1"/>
  <c r="EZ1431" i="68"/>
  <c r="ED1430" i="68"/>
  <c r="GS1432" i="68"/>
  <c r="EY1400" i="68"/>
  <c r="EY1431" i="68" s="1"/>
  <c r="FC1400" i="68"/>
  <c r="FC1431" i="68" s="1"/>
  <c r="EC1399" i="68"/>
  <c r="EC1430" i="68" s="1"/>
  <c r="FQ1400" i="68"/>
  <c r="FQ1431" i="68" s="1"/>
  <c r="EH1399" i="68"/>
  <c r="EH1430" i="68" s="1"/>
  <c r="DX1398" i="68"/>
  <c r="DX1429" i="68" s="1"/>
  <c r="EV1432" i="68"/>
  <c r="FV1432" i="68"/>
  <c r="EF1429" i="68"/>
  <c r="ES1398" i="68"/>
  <c r="ES1429" i="68" s="1"/>
  <c r="EZ1399" i="68"/>
  <c r="EZ1430" i="68" s="1"/>
  <c r="GX1426" i="68"/>
  <c r="GS1401" i="68"/>
  <c r="GP1397" i="68"/>
  <c r="DQ1394" i="68"/>
  <c r="J1426" i="68"/>
  <c r="FT1432" i="68"/>
  <c r="EJ1431" i="68"/>
  <c r="FM1400" i="68"/>
  <c r="FM1431" i="68" s="1"/>
  <c r="FD1432" i="68"/>
  <c r="EN1398" i="68"/>
  <c r="EN1429" i="68" s="1"/>
  <c r="EK1397" i="68"/>
  <c r="EK1428" i="68" s="1"/>
  <c r="DX1400" i="68"/>
  <c r="DX1431" i="68" s="1"/>
  <c r="GT1408" i="68"/>
  <c r="EJ1397" i="68"/>
  <c r="EJ1428" i="68" s="1"/>
  <c r="DW1399" i="68"/>
  <c r="DW1430" i="68" s="1"/>
  <c r="EJ1432" i="68"/>
  <c r="GX1401" i="68"/>
  <c r="EP1432" i="68"/>
  <c r="AB1389" i="68"/>
  <c r="AA1389" i="68"/>
  <c r="Z1389" i="68"/>
  <c r="Y1389" i="68"/>
  <c r="W1389" i="68"/>
  <c r="AY1389" i="68" s="1"/>
  <c r="AD1389" i="68"/>
  <c r="AH1389" i="68"/>
  <c r="AG1389" i="68"/>
  <c r="AF1389" i="68"/>
  <c r="AE1389" i="68"/>
  <c r="AC1389" i="68"/>
  <c r="GQ1426" i="68"/>
  <c r="GR1401" i="68"/>
  <c r="DU1398" i="68"/>
  <c r="DU1429" i="68" s="1"/>
  <c r="DY1401" i="68"/>
  <c r="DY1432" i="68" s="1"/>
  <c r="EW1432" i="68"/>
  <c r="GW1426" i="68"/>
  <c r="FR1401" i="68"/>
  <c r="FR1432" i="68" s="1"/>
  <c r="FD1400" i="68"/>
  <c r="FD1431" i="68" s="1"/>
  <c r="EI1399" i="68"/>
  <c r="EI1430" i="68" s="1"/>
  <c r="GY1408" i="68"/>
  <c r="EM1401" i="68"/>
  <c r="EM1432" i="68" s="1"/>
  <c r="DV1397" i="68"/>
  <c r="DV1428" i="68" s="1"/>
  <c r="EH1401" i="68"/>
  <c r="EH1432" i="68" s="1"/>
  <c r="FN1400" i="68"/>
  <c r="FN1431" i="68" s="1"/>
  <c r="GV1406" i="68"/>
  <c r="DZ1397" i="68"/>
  <c r="DZ1428" i="68" s="1"/>
  <c r="GT1407" i="68"/>
  <c r="GL1432" i="68"/>
  <c r="GO1432" i="68"/>
  <c r="GZ1432" i="68" s="1"/>
  <c r="GQ1408" i="68"/>
  <c r="GQ1432" i="68"/>
  <c r="FJ1431" i="68"/>
  <c r="EF1401" i="68"/>
  <c r="EF1432" i="68" s="1"/>
  <c r="GU1397" i="68"/>
  <c r="GW1407" i="68"/>
  <c r="FE1399" i="68"/>
  <c r="FE1430" i="68" s="1"/>
  <c r="EV1400" i="68"/>
  <c r="EV1431" i="68" s="1"/>
  <c r="EP1400" i="68"/>
  <c r="EP1431" i="68" s="1"/>
  <c r="DT1425" i="68"/>
  <c r="GW1406" i="68"/>
  <c r="GP1401" i="68"/>
  <c r="GP1432" i="68"/>
  <c r="GR1432" i="68"/>
  <c r="EW1431" i="68"/>
  <c r="ET1398" i="68"/>
  <c r="ET1429" i="68" s="1"/>
  <c r="FD1430" i="68"/>
  <c r="EU1430" i="68"/>
  <c r="GY1432" i="68"/>
  <c r="EO1400" i="68"/>
  <c r="EO1431" i="68" s="1"/>
  <c r="EV1429" i="68"/>
  <c r="EH1400" i="68"/>
  <c r="EH1431" i="68" s="1"/>
  <c r="EF1400" i="68"/>
  <c r="EF1431" i="68" s="1"/>
  <c r="GU1408" i="68"/>
  <c r="FK1432" i="68"/>
  <c r="EG1397" i="68"/>
  <c r="EG1428" i="68" s="1"/>
  <c r="ES1401" i="68"/>
  <c r="ES1432" i="68" s="1"/>
  <c r="EP1399" i="68"/>
  <c r="EP1430" i="68" s="1"/>
  <c r="GS1408" i="68"/>
  <c r="GP1407" i="68"/>
  <c r="GP1412" i="68"/>
  <c r="EM1399" i="68"/>
  <c r="EM1430" i="68" s="1"/>
  <c r="EJ1399" i="68"/>
  <c r="EJ1430" i="68" s="1"/>
  <c r="GR1426" i="68"/>
  <c r="DU1401" i="68"/>
  <c r="DU1432" i="68" s="1"/>
  <c r="DY1399" i="68"/>
  <c r="DY1430" i="68" s="1"/>
  <c r="EQ1398" i="68"/>
  <c r="EQ1429" i="68" s="1"/>
  <c r="FY1401" i="68"/>
  <c r="FY1432" i="68" s="1"/>
  <c r="EI1401" i="68"/>
  <c r="EI1432" i="68" s="1"/>
  <c r="EO1399" i="68"/>
  <c r="EO1430" i="68" s="1"/>
  <c r="DV1399" i="68"/>
  <c r="DV1430" i="68" s="1"/>
  <c r="GT1401" i="68"/>
  <c r="GQ1401" i="68"/>
  <c r="GA1401" i="68"/>
  <c r="GA1432" i="68" s="1"/>
  <c r="DT1398" i="68"/>
  <c r="EF1399" i="68"/>
  <c r="EF1430" i="68" s="1"/>
  <c r="GU1426" i="68"/>
  <c r="ES1400" i="68"/>
  <c r="ES1431" i="68" s="1"/>
  <c r="GS1407" i="68"/>
  <c r="EA1398" i="68"/>
  <c r="EA1429" i="68" s="1"/>
  <c r="GS1406" i="68"/>
  <c r="DY1397" i="68"/>
  <c r="DY1428" i="68" s="1"/>
  <c r="GX1406" i="68"/>
  <c r="EM1428" i="68"/>
  <c r="EK1431" i="68"/>
  <c r="FG1399" i="68"/>
  <c r="FG1430" i="68" s="1"/>
  <c r="GV1401" i="68"/>
  <c r="EE1398" i="68"/>
  <c r="EE1429" i="68" s="1"/>
  <c r="FS1432" i="68"/>
  <c r="EB1397" i="68"/>
  <c r="EB1428" i="68" s="1"/>
  <c r="DW1429" i="68"/>
  <c r="FI1401" i="68"/>
  <c r="FI1432" i="68" s="1"/>
  <c r="FB1432" i="68"/>
  <c r="EL1397" i="68"/>
  <c r="EL1428" i="68" s="1"/>
  <c r="EF1318" i="68"/>
  <c r="EF1349" i="68" s="1"/>
  <c r="GY1328" i="68"/>
  <c r="EI1349" i="68"/>
  <c r="GQ1329" i="68"/>
  <c r="GQ1333" i="68"/>
  <c r="EH1322" i="68"/>
  <c r="EH1353" i="68" s="1"/>
  <c r="DZ1322" i="68"/>
  <c r="DZ1353" i="68" s="1"/>
  <c r="GR1329" i="68"/>
  <c r="ET1322" i="68"/>
  <c r="ET1353" i="68" s="1"/>
  <c r="EV1320" i="68"/>
  <c r="EV1351" i="68" s="1"/>
  <c r="EQ1320" i="68"/>
  <c r="EQ1351" i="68" s="1"/>
  <c r="FF1353" i="68"/>
  <c r="GW1328" i="68"/>
  <c r="DY1320" i="68"/>
  <c r="DY1351" i="68" s="1"/>
  <c r="EA1320" i="68"/>
  <c r="EA1351" i="68" s="1"/>
  <c r="GT1319" i="68"/>
  <c r="EU1350" i="68"/>
  <c r="EB1319" i="68"/>
  <c r="EB1350" i="68" s="1"/>
  <c r="GO1316" i="68"/>
  <c r="GZ1316" i="68" s="1"/>
  <c r="GL1316" i="68"/>
  <c r="GU1332" i="68"/>
  <c r="DT1352" i="68"/>
  <c r="GZ1315" i="68"/>
  <c r="GP1321" i="68"/>
  <c r="FL1322" i="68"/>
  <c r="FL1353" i="68" s="1"/>
  <c r="GV1328" i="68"/>
  <c r="DW1348" i="68"/>
  <c r="DV1320" i="68"/>
  <c r="DV1351" i="68" s="1"/>
  <c r="GL1352" i="68"/>
  <c r="GO1352" i="68"/>
  <c r="GZ1352" i="68" s="1"/>
  <c r="FG1320" i="68"/>
  <c r="FG1351" i="68" s="1"/>
  <c r="GR1328" i="68"/>
  <c r="EV1321" i="68"/>
  <c r="EV1352" i="68" s="1"/>
  <c r="FF1351" i="68"/>
  <c r="EL1321" i="68"/>
  <c r="EL1352" i="68" s="1"/>
  <c r="DY1350" i="68"/>
  <c r="DT1353" i="68"/>
  <c r="EA1352" i="68"/>
  <c r="GU1321" i="68"/>
  <c r="GU1347" i="68"/>
  <c r="ER1321" i="68"/>
  <c r="ER1352" i="68" s="1"/>
  <c r="GQ1321" i="68"/>
  <c r="FG1321" i="68"/>
  <c r="FG1352" i="68" s="1"/>
  <c r="FI1353" i="68"/>
  <c r="GR1327" i="68"/>
  <c r="GR1347" i="68"/>
  <c r="DZ1349" i="68"/>
  <c r="FF1352" i="68"/>
  <c r="GW1332" i="68"/>
  <c r="DZ1319" i="68"/>
  <c r="DZ1350" i="68" s="1"/>
  <c r="DY1349" i="68"/>
  <c r="EW1353" i="68"/>
  <c r="FA1351" i="68"/>
  <c r="GW1347" i="68"/>
  <c r="FE1320" i="68"/>
  <c r="FE1351" i="68" s="1"/>
  <c r="HL1332" i="68"/>
  <c r="GL1332" i="68"/>
  <c r="GP1333" i="68"/>
  <c r="FO1322" i="68"/>
  <c r="FO1353" i="68" s="1"/>
  <c r="FD1320" i="68"/>
  <c r="FD1351" i="68" s="1"/>
  <c r="GV1321" i="68"/>
  <c r="GV1347" i="68"/>
  <c r="DV1319" i="68"/>
  <c r="DV1350" i="68" s="1"/>
  <c r="ES1350" i="68"/>
  <c r="EV1319" i="68"/>
  <c r="EV1350" i="68" s="1"/>
  <c r="EQ1322" i="68"/>
  <c r="EQ1353" i="68" s="1"/>
  <c r="EB1353" i="68"/>
  <c r="DY1353" i="68"/>
  <c r="EA1319" i="68"/>
  <c r="EA1350" i="68" s="1"/>
  <c r="EB1349" i="68"/>
  <c r="FN1321" i="68"/>
  <c r="FN1352" i="68" s="1"/>
  <c r="GT1322" i="68"/>
  <c r="EW1321" i="68"/>
  <c r="EW1352" i="68" s="1"/>
  <c r="EU1352" i="68"/>
  <c r="FU1353" i="68"/>
  <c r="FM1352" i="68"/>
  <c r="GU1331" i="68"/>
  <c r="FE1321" i="68"/>
  <c r="FE1352" i="68" s="1"/>
  <c r="GS1321" i="68"/>
  <c r="ED1322" i="68"/>
  <c r="ED1353" i="68" s="1"/>
  <c r="GX1321" i="68"/>
  <c r="FD1321" i="68"/>
  <c r="FD1352" i="68" s="1"/>
  <c r="GZ1351" i="68"/>
  <c r="GY1333" i="68"/>
  <c r="FY1322" i="68"/>
  <c r="FY1353" i="68" s="1"/>
  <c r="DV1318" i="68"/>
  <c r="DV1349" i="68" s="1"/>
  <c r="DX1320" i="68"/>
  <c r="DX1351" i="68" s="1"/>
  <c r="EX1320" i="68"/>
  <c r="EX1351" i="68" s="1"/>
  <c r="EH1318" i="68"/>
  <c r="EH1349" i="68" s="1"/>
  <c r="EJ1353" i="68"/>
  <c r="DT1346" i="68"/>
  <c r="FQ1321" i="68"/>
  <c r="FQ1352" i="68" s="1"/>
  <c r="EO1319" i="68"/>
  <c r="EO1350" i="68" s="1"/>
  <c r="EP1320" i="68"/>
  <c r="EP1351" i="68" s="1"/>
  <c r="GW1330" i="68"/>
  <c r="FC1351" i="68"/>
  <c r="DY1317" i="68"/>
  <c r="DY1348" i="68" s="1"/>
  <c r="EY1353" i="68"/>
  <c r="EA1349" i="68"/>
  <c r="GT1321" i="68"/>
  <c r="EW1351" i="68"/>
  <c r="EU1322" i="68"/>
  <c r="EU1353" i="68" s="1"/>
  <c r="GU1329" i="68"/>
  <c r="GS1328" i="68"/>
  <c r="DU1318" i="68"/>
  <c r="DU1349" i="68" s="1"/>
  <c r="ED1320" i="68"/>
  <c r="ED1351" i="68" s="1"/>
  <c r="GX1327" i="68"/>
  <c r="GP1327" i="68"/>
  <c r="GV1327" i="68"/>
  <c r="FP1321" i="68"/>
  <c r="FP1352" i="68" s="1"/>
  <c r="GL1351" i="68"/>
  <c r="EG1318" i="68"/>
  <c r="EG1349" i="68" s="1"/>
  <c r="DV1322" i="68"/>
  <c r="DV1353" i="68" s="1"/>
  <c r="DX1317" i="68"/>
  <c r="DX1348" i="68" s="1"/>
  <c r="EH1320" i="68"/>
  <c r="EH1351" i="68" s="1"/>
  <c r="EP1322" i="68"/>
  <c r="EP1353" i="68" s="1"/>
  <c r="GW1329" i="68"/>
  <c r="FW1322" i="68"/>
  <c r="FW1353" i="68" s="1"/>
  <c r="FC1321" i="68"/>
  <c r="FC1352" i="68" s="1"/>
  <c r="EY1321" i="68"/>
  <c r="EY1352" i="68" s="1"/>
  <c r="EA1322" i="68"/>
  <c r="EA1353" i="68" s="1"/>
  <c r="EC1349" i="68"/>
  <c r="GT1327" i="68"/>
  <c r="GT1334" i="68"/>
  <c r="EW1319" i="68"/>
  <c r="EW1350" i="68" s="1"/>
  <c r="FA1352" i="68"/>
  <c r="FM1322" i="68"/>
  <c r="FM1353" i="68" s="1"/>
  <c r="GU1328" i="68"/>
  <c r="DT1310" i="68"/>
  <c r="BR1310" i="68"/>
  <c r="GS1333" i="68"/>
  <c r="DU1322" i="68"/>
  <c r="DU1353" i="68" s="1"/>
  <c r="FH1321" i="68"/>
  <c r="FH1352" i="68" s="1"/>
  <c r="EG1350" i="68"/>
  <c r="GR1321" i="68"/>
  <c r="GW1327" i="68"/>
  <c r="EY1351" i="68"/>
  <c r="DZ1321" i="68"/>
  <c r="DZ1352" i="68" s="1"/>
  <c r="GT1333" i="68"/>
  <c r="GT1328" i="68"/>
  <c r="GS1347" i="68"/>
  <c r="GX1328" i="68"/>
  <c r="GP1347" i="68"/>
  <c r="FP1322" i="68"/>
  <c r="FP1353" i="68" s="1"/>
  <c r="DW1321" i="68"/>
  <c r="DW1352" i="68" s="1"/>
  <c r="GY1347" i="68"/>
  <c r="EE1350" i="68"/>
  <c r="EG1353" i="68"/>
  <c r="DX1350" i="68"/>
  <c r="GQ1327" i="68"/>
  <c r="ES1351" i="68"/>
  <c r="EJ1320" i="68"/>
  <c r="EJ1351" i="68" s="1"/>
  <c r="GR1331" i="68"/>
  <c r="EK1351" i="68"/>
  <c r="FK1321" i="68"/>
  <c r="FK1352" i="68" s="1"/>
  <c r="GW1333" i="68"/>
  <c r="FB1320" i="68"/>
  <c r="FB1351" i="68" s="1"/>
  <c r="FC1322" i="68"/>
  <c r="FC1353" i="68" s="1"/>
  <c r="DT1317" i="68"/>
  <c r="EC1320" i="68"/>
  <c r="EC1351" i="68" s="1"/>
  <c r="EU1320" i="68"/>
  <c r="EU1351" i="68" s="1"/>
  <c r="GO1350" i="68"/>
  <c r="GZ1350" i="68" s="1"/>
  <c r="GL1350" i="68"/>
  <c r="GU1333" i="68"/>
  <c r="DS1317" i="68"/>
  <c r="FH1353" i="68"/>
  <c r="ED1321" i="68"/>
  <c r="ED1352" i="68" s="1"/>
  <c r="DW1350" i="68"/>
  <c r="EE1351" i="68"/>
  <c r="EN1352" i="68"/>
  <c r="EG1351" i="68"/>
  <c r="EI1350" i="68"/>
  <c r="DX1318" i="68"/>
  <c r="DX1349" i="68" s="1"/>
  <c r="EX1322" i="68"/>
  <c r="EX1353" i="68" s="1"/>
  <c r="ES1352" i="68"/>
  <c r="EJ1319" i="68"/>
  <c r="EJ1350" i="68" s="1"/>
  <c r="GR1330" i="68"/>
  <c r="GR1333" i="68"/>
  <c r="EK1352" i="68"/>
  <c r="GW1334" i="68"/>
  <c r="FB1353" i="68"/>
  <c r="DT1350" i="68"/>
  <c r="EC1321" i="68"/>
  <c r="EC1352" i="68" s="1"/>
  <c r="AZ1310" i="68"/>
  <c r="BG1316" i="68"/>
  <c r="EB1317" i="68" s="1"/>
  <c r="EB1348" i="68" s="1"/>
  <c r="BE1316" i="68"/>
  <c r="DZ1317" i="68" s="1"/>
  <c r="DZ1348" i="68" s="1"/>
  <c r="FA1322" i="68"/>
  <c r="FA1353" i="68" s="1"/>
  <c r="GU1322" i="68"/>
  <c r="DU1321" i="68"/>
  <c r="DU1352" i="68" s="1"/>
  <c r="EZ1321" i="68"/>
  <c r="EZ1352" i="68" s="1"/>
  <c r="FJ1322" i="68"/>
  <c r="FJ1353" i="68" s="1"/>
  <c r="GX1333" i="68"/>
  <c r="GP1328" i="68"/>
  <c r="FX1322" i="68"/>
  <c r="FX1353" i="68" s="1"/>
  <c r="DW1320" i="68"/>
  <c r="DW1351" i="68" s="1"/>
  <c r="GY1327" i="68"/>
  <c r="EE1321" i="68"/>
  <c r="EE1352" i="68" s="1"/>
  <c r="EN1322" i="68"/>
  <c r="EN1353" i="68" s="1"/>
  <c r="EG1321" i="68"/>
  <c r="EG1352" i="68" s="1"/>
  <c r="EI1320" i="68"/>
  <c r="EI1351" i="68" s="1"/>
  <c r="DX1322" i="68"/>
  <c r="DX1353" i="68" s="1"/>
  <c r="ES1322" i="68"/>
  <c r="ES1353" i="68" s="1"/>
  <c r="EJ1318" i="68"/>
  <c r="EJ1349" i="68" s="1"/>
  <c r="EK1322" i="68"/>
  <c r="EK1353" i="68" s="1"/>
  <c r="EQ1319" i="68"/>
  <c r="EQ1350" i="68" s="1"/>
  <c r="FS1322" i="68"/>
  <c r="FS1353" i="68" s="1"/>
  <c r="GW1321" i="68"/>
  <c r="DT1318" i="68"/>
  <c r="GT1331" i="68"/>
  <c r="BA1309" i="68"/>
  <c r="BQ1315" i="68"/>
  <c r="BR1315" i="68"/>
  <c r="GU1330" i="68"/>
  <c r="GQ1328" i="68"/>
  <c r="EZ1322" i="68"/>
  <c r="EZ1353" i="68" s="1"/>
  <c r="FL1321" i="68"/>
  <c r="FL1352" i="68" s="1"/>
  <c r="DW1318" i="68"/>
  <c r="DW1349" i="68" s="1"/>
  <c r="FR1322" i="68"/>
  <c r="FR1353" i="68" s="1"/>
  <c r="EN1319" i="68"/>
  <c r="EN1350" i="68" s="1"/>
  <c r="EI1321" i="68"/>
  <c r="EI1352" i="68" s="1"/>
  <c r="FI1321" i="68"/>
  <c r="FI1352" i="68" s="1"/>
  <c r="GR1332" i="68"/>
  <c r="ET1320" i="68"/>
  <c r="ET1351" i="68" s="1"/>
  <c r="EK1319" i="68"/>
  <c r="EK1350" i="68" s="1"/>
  <c r="DT1320" i="68"/>
  <c r="EA1317" i="68"/>
  <c r="EA1348" i="68" s="1"/>
  <c r="EC1319" i="68"/>
  <c r="EC1350" i="68" s="1"/>
  <c r="GU1327" i="68"/>
  <c r="EB1321" i="68"/>
  <c r="EB1352" i="68" s="1"/>
  <c r="FM1274" i="68"/>
  <c r="EX1242" i="68"/>
  <c r="EX1273" i="68" s="1"/>
  <c r="DT1270" i="68"/>
  <c r="GP1239" i="68"/>
  <c r="GR1239" i="68"/>
  <c r="EJ1270" i="68"/>
  <c r="EE1272" i="68"/>
  <c r="EU1273" i="68"/>
  <c r="EL1242" i="68"/>
  <c r="EL1273" i="68" s="1"/>
  <c r="EG1239" i="68"/>
  <c r="EG1270" i="68" s="1"/>
  <c r="GT1250" i="68"/>
  <c r="GT1252" i="68"/>
  <c r="DZ1272" i="68"/>
  <c r="FT1274" i="68"/>
  <c r="HL1255" i="68"/>
  <c r="GL1255" i="68"/>
  <c r="DT1242" i="68"/>
  <c r="DW1242" i="68"/>
  <c r="DW1273" i="68" s="1"/>
  <c r="EF1240" i="68"/>
  <c r="EF1271" i="68" s="1"/>
  <c r="EO1273" i="68"/>
  <c r="GS1251" i="68"/>
  <c r="EO1241" i="68"/>
  <c r="EO1272" i="68" s="1"/>
  <c r="FW1274" i="68"/>
  <c r="FC1241" i="68"/>
  <c r="FC1272" i="68" s="1"/>
  <c r="EE1240" i="68"/>
  <c r="EE1271" i="68" s="1"/>
  <c r="FF1272" i="68"/>
  <c r="EU1243" i="68"/>
  <c r="EU1274" i="68" s="1"/>
  <c r="ET1242" i="68"/>
  <c r="ET1273" i="68" s="1"/>
  <c r="EY1241" i="68"/>
  <c r="EY1272" i="68" s="1"/>
  <c r="GP1248" i="68"/>
  <c r="EB1242" i="68"/>
  <c r="EB1273" i="68" s="1"/>
  <c r="EG1243" i="68"/>
  <c r="EG1274" i="68" s="1"/>
  <c r="GT1239" i="68"/>
  <c r="GT1253" i="68"/>
  <c r="EN1240" i="68"/>
  <c r="EN1271" i="68" s="1"/>
  <c r="DT1241" i="68"/>
  <c r="FP1273" i="68"/>
  <c r="EF1273" i="68"/>
  <c r="GW1239" i="68"/>
  <c r="EI1240" i="68"/>
  <c r="EI1271" i="68" s="1"/>
  <c r="EM1243" i="68"/>
  <c r="EM1274" i="68" s="1"/>
  <c r="EC1272" i="68"/>
  <c r="DU1274" i="68"/>
  <c r="DY1270" i="68"/>
  <c r="GT1248" i="68"/>
  <c r="EZ1243" i="68"/>
  <c r="EZ1274" i="68" s="1"/>
  <c r="EA1274" i="68"/>
  <c r="FL1243" i="68"/>
  <c r="FL1274" i="68" s="1"/>
  <c r="GW1248" i="68"/>
  <c r="EV1241" i="68"/>
  <c r="EV1272" i="68" s="1"/>
  <c r="ER1274" i="68"/>
  <c r="GQ1254" i="68"/>
  <c r="GU1239" i="68"/>
  <c r="FE1242" i="68"/>
  <c r="FE1273" i="68" s="1"/>
  <c r="EE1242" i="68"/>
  <c r="EE1273" i="68" s="1"/>
  <c r="EU1272" i="68"/>
  <c r="AX1237" i="68"/>
  <c r="BJ1231" i="68"/>
  <c r="DX1270" i="68"/>
  <c r="FB1274" i="68"/>
  <c r="EP1272" i="68"/>
  <c r="DT1271" i="68"/>
  <c r="GQ1240" i="68"/>
  <c r="GY1240" i="68"/>
  <c r="GP1240" i="68"/>
  <c r="DW1274" i="68"/>
  <c r="EI1242" i="68"/>
  <c r="EI1273" i="68" s="1"/>
  <c r="EC1271" i="68"/>
  <c r="DU1241" i="68"/>
  <c r="DU1272" i="68" s="1"/>
  <c r="DT1267" i="68"/>
  <c r="EB1239" i="68"/>
  <c r="EB1270" i="68" s="1"/>
  <c r="EJ1240" i="68"/>
  <c r="EJ1271" i="68" s="1"/>
  <c r="GU1249" i="68"/>
  <c r="EQ1242" i="68"/>
  <c r="EQ1273" i="68" s="1"/>
  <c r="EY1242" i="68"/>
  <c r="EY1273" i="68" s="1"/>
  <c r="DX1271" i="68"/>
  <c r="EB1243" i="68"/>
  <c r="EB1274" i="68" s="1"/>
  <c r="EG1241" i="68"/>
  <c r="EG1272" i="68" s="1"/>
  <c r="EP1242" i="68"/>
  <c r="EP1273" i="68" s="1"/>
  <c r="FN1242" i="68"/>
  <c r="FN1273" i="68" s="1"/>
  <c r="DZ1239" i="68"/>
  <c r="DZ1270" i="68" s="1"/>
  <c r="FD1243" i="68"/>
  <c r="FD1274" i="68" s="1"/>
  <c r="DW1241" i="68"/>
  <c r="DW1272" i="68" s="1"/>
  <c r="FP1243" i="68"/>
  <c r="FP1274" i="68" s="1"/>
  <c r="EF1243" i="68"/>
  <c r="EF1274" i="68" s="1"/>
  <c r="GW1254" i="68"/>
  <c r="GW1251" i="68"/>
  <c r="EM1241" i="68"/>
  <c r="EM1272" i="68" s="1"/>
  <c r="EI1239" i="68"/>
  <c r="EI1270" i="68" s="1"/>
  <c r="EC1242" i="68"/>
  <c r="EC1273" i="68" s="1"/>
  <c r="GO1271" i="68"/>
  <c r="GZ1271" i="68" s="1"/>
  <c r="GL1271" i="68"/>
  <c r="DU1240" i="68"/>
  <c r="DU1271" i="68" s="1"/>
  <c r="DY1271" i="68"/>
  <c r="GX1249" i="68"/>
  <c r="GU1254" i="68"/>
  <c r="EH1242" i="68"/>
  <c r="EH1273" i="68" s="1"/>
  <c r="GV1249" i="68"/>
  <c r="EW1240" i="68"/>
  <c r="EW1271" i="68" s="1"/>
  <c r="GP1254" i="68"/>
  <c r="EY1243" i="68"/>
  <c r="EY1274" i="68" s="1"/>
  <c r="GQ1239" i="68"/>
  <c r="EG1271" i="68"/>
  <c r="EP1271" i="68"/>
  <c r="EA1271" i="68"/>
  <c r="GP1249" i="68"/>
  <c r="EN1242" i="68"/>
  <c r="EN1273" i="68" s="1"/>
  <c r="DT1274" i="68"/>
  <c r="GY1243" i="68"/>
  <c r="FQ1273" i="68"/>
  <c r="GW1255" i="68"/>
  <c r="ED1272" i="68"/>
  <c r="EI1241" i="68"/>
  <c r="EI1272" i="68" s="1"/>
  <c r="EC1270" i="68"/>
  <c r="FG1273" i="68"/>
  <c r="GU1248" i="68"/>
  <c r="AB1231" i="68"/>
  <c r="AA1231" i="68"/>
  <c r="AH1231" i="68"/>
  <c r="AG1231" i="68"/>
  <c r="AF1231" i="68"/>
  <c r="AE1231" i="68"/>
  <c r="AD1231" i="68"/>
  <c r="AC1231" i="68"/>
  <c r="Y1231" i="68"/>
  <c r="Z1231" i="68"/>
  <c r="W1231" i="68"/>
  <c r="AY1231" i="68" s="1"/>
  <c r="FM1242" i="68"/>
  <c r="FM1273" i="68" s="1"/>
  <c r="DW1239" i="68"/>
  <c r="DW1270" i="68" s="1"/>
  <c r="EC1274" i="68"/>
  <c r="EJ1242" i="68"/>
  <c r="EJ1273" i="68" s="1"/>
  <c r="EH1239" i="68"/>
  <c r="EH1270" i="68" s="1"/>
  <c r="FE1241" i="68"/>
  <c r="FE1272" i="68" s="1"/>
  <c r="GR1254" i="68"/>
  <c r="FF1242" i="68"/>
  <c r="FF1273" i="68" s="1"/>
  <c r="EK1240" i="68"/>
  <c r="EK1271" i="68" s="1"/>
  <c r="EQ1240" i="68"/>
  <c r="EQ1271" i="68" s="1"/>
  <c r="EL1240" i="68"/>
  <c r="EL1271" i="68" s="1"/>
  <c r="DX1243" i="68"/>
  <c r="DX1274" i="68" s="1"/>
  <c r="GP1253" i="68"/>
  <c r="GY1253" i="68"/>
  <c r="EA1272" i="68"/>
  <c r="DV1240" i="68"/>
  <c r="DV1271" i="68" s="1"/>
  <c r="GP1250" i="68"/>
  <c r="FA1242" i="68"/>
  <c r="FA1273" i="68" s="1"/>
  <c r="GS1255" i="68"/>
  <c r="FK1273" i="68"/>
  <c r="DY1272" i="68"/>
  <c r="EJ1272" i="68"/>
  <c r="GX1248" i="68"/>
  <c r="GV1248" i="68"/>
  <c r="GR1248" i="68"/>
  <c r="DX1273" i="68"/>
  <c r="GP1252" i="68"/>
  <c r="GR1252" i="68"/>
  <c r="GY1252" i="68"/>
  <c r="HL1253" i="68"/>
  <c r="GL1253" i="68"/>
  <c r="EP1274" i="68"/>
  <c r="EA1270" i="68"/>
  <c r="FN1274" i="68"/>
  <c r="GQ1250" i="68"/>
  <c r="EN1274" i="68"/>
  <c r="FA1243" i="68"/>
  <c r="FA1274" i="68" s="1"/>
  <c r="GP1251" i="68"/>
  <c r="GS1240" i="68"/>
  <c r="GS1254" i="68"/>
  <c r="DY1274" i="68"/>
  <c r="GY1248" i="68"/>
  <c r="EH1241" i="68"/>
  <c r="EH1272" i="68" s="1"/>
  <c r="ES1241" i="68"/>
  <c r="ES1272" i="68" s="1"/>
  <c r="DX1241" i="68"/>
  <c r="DX1272" i="68" s="1"/>
  <c r="FO1243" i="68"/>
  <c r="FO1274" i="68" s="1"/>
  <c r="EA1242" i="68"/>
  <c r="EA1273" i="68" s="1"/>
  <c r="DV1239" i="68"/>
  <c r="DV1270" i="68" s="1"/>
  <c r="DZ1242" i="68"/>
  <c r="DZ1273" i="68" s="1"/>
  <c r="GQ1251" i="68"/>
  <c r="GW1250" i="68"/>
  <c r="ED1240" i="68"/>
  <c r="ED1271" i="68" s="1"/>
  <c r="GS1250" i="68"/>
  <c r="EV1240" i="68"/>
  <c r="EV1271" i="68" s="1"/>
  <c r="FV1243" i="68"/>
  <c r="FV1274" i="68" s="1"/>
  <c r="FG1243" i="68"/>
  <c r="FG1274" i="68" s="1"/>
  <c r="FJ1243" i="68"/>
  <c r="FJ1274" i="68" s="1"/>
  <c r="FH1242" i="68"/>
  <c r="FH1273" i="68" s="1"/>
  <c r="EX1241" i="68"/>
  <c r="EX1272" i="68" s="1"/>
  <c r="GY1239" i="68"/>
  <c r="EW1242" i="68"/>
  <c r="EW1273" i="68" s="1"/>
  <c r="EK1241" i="68"/>
  <c r="EK1272" i="68" s="1"/>
  <c r="FI1243" i="68"/>
  <c r="FI1274" i="68" s="1"/>
  <c r="EL1270" i="68"/>
  <c r="GT1254" i="68"/>
  <c r="DV1273" i="68"/>
  <c r="GR1250" i="68"/>
  <c r="GW1243" i="68"/>
  <c r="ED1242" i="68"/>
  <c r="ED1273" i="68" s="1"/>
  <c r="GQ1252" i="68"/>
  <c r="GS1248" i="68"/>
  <c r="GS1253" i="68"/>
  <c r="FK1243" i="68"/>
  <c r="FK1274" i="68" s="1"/>
  <c r="FG1241" i="68"/>
  <c r="FG1272" i="68" s="1"/>
  <c r="FJ1273" i="68"/>
  <c r="DY1242" i="68"/>
  <c r="DY1273" i="68" s="1"/>
  <c r="ER1241" i="68"/>
  <c r="ER1272" i="68" s="1"/>
  <c r="GX1239" i="68"/>
  <c r="GX1254" i="68"/>
  <c r="GL1272" i="68"/>
  <c r="GO1272" i="68"/>
  <c r="GZ1272" i="68" s="1"/>
  <c r="GV1239" i="68"/>
  <c r="FU1243" i="68"/>
  <c r="FU1274" i="68" s="1"/>
  <c r="ES1243" i="68"/>
  <c r="ES1274" i="68" s="1"/>
  <c r="EU1240" i="68"/>
  <c r="EU1271" i="68" s="1"/>
  <c r="GR1249" i="68"/>
  <c r="FB1241" i="68"/>
  <c r="FB1272" i="68" s="1"/>
  <c r="FO1273" i="68"/>
  <c r="EB1241" i="68"/>
  <c r="EB1272" i="68" s="1"/>
  <c r="GY1249" i="68"/>
  <c r="GQ1249" i="68"/>
  <c r="DT1268" i="68"/>
  <c r="EZ1242" i="68"/>
  <c r="EZ1273" i="68" s="1"/>
  <c r="GT1249" i="68"/>
  <c r="DV1243" i="68"/>
  <c r="DV1274" i="68" s="1"/>
  <c r="FL1242" i="68"/>
  <c r="FL1273" i="68" s="1"/>
  <c r="GR1251" i="68"/>
  <c r="FQ1243" i="68"/>
  <c r="FQ1274" i="68" s="1"/>
  <c r="EF1239" i="68"/>
  <c r="EF1270" i="68" s="1"/>
  <c r="GW1249" i="68"/>
  <c r="ED1239" i="68"/>
  <c r="ED1270" i="68" s="1"/>
  <c r="EV1243" i="68"/>
  <c r="EV1274" i="68" s="1"/>
  <c r="DQ1236" i="68"/>
  <c r="EK1161" i="68"/>
  <c r="EK1192" i="68" s="1"/>
  <c r="DX1160" i="68"/>
  <c r="DX1191" i="68" s="1"/>
  <c r="GO1192" i="68"/>
  <c r="GZ1192" i="68" s="1"/>
  <c r="GL1192" i="68"/>
  <c r="EU1162" i="68"/>
  <c r="EU1193" i="68" s="1"/>
  <c r="GY1170" i="68"/>
  <c r="EE1193" i="68"/>
  <c r="GT1163" i="68"/>
  <c r="GQ1169" i="68"/>
  <c r="EW1161" i="68"/>
  <c r="EW1192" i="68" s="1"/>
  <c r="GU1170" i="68"/>
  <c r="GX1174" i="68"/>
  <c r="GS1176" i="68"/>
  <c r="DZ1191" i="68"/>
  <c r="FK1164" i="68"/>
  <c r="FK1195" i="68" s="1"/>
  <c r="FN1164" i="68"/>
  <c r="FN1195" i="68" s="1"/>
  <c r="EK1160" i="68"/>
  <c r="EK1191" i="68" s="1"/>
  <c r="EQ1162" i="68"/>
  <c r="EQ1193" i="68" s="1"/>
  <c r="GW1169" i="68"/>
  <c r="DY1161" i="68"/>
  <c r="DY1192" i="68" s="1"/>
  <c r="DX1163" i="68"/>
  <c r="DX1194" i="68" s="1"/>
  <c r="GR1173" i="68"/>
  <c r="HL1172" i="68"/>
  <c r="GL1172" i="68"/>
  <c r="FZ1164" i="68"/>
  <c r="FZ1195" i="68" s="1"/>
  <c r="EZ1164" i="68"/>
  <c r="EZ1195" i="68" s="1"/>
  <c r="GP1170" i="68"/>
  <c r="EE1161" i="68"/>
  <c r="EE1192" i="68" s="1"/>
  <c r="GT1169" i="68"/>
  <c r="EJ1163" i="68"/>
  <c r="EJ1194" i="68" s="1"/>
  <c r="FA1164" i="68"/>
  <c r="FA1195" i="68" s="1"/>
  <c r="EN1164" i="68"/>
  <c r="EN1195" i="68" s="1"/>
  <c r="ER1194" i="68"/>
  <c r="GX1173" i="68"/>
  <c r="GS1175" i="68"/>
  <c r="FK1163" i="68"/>
  <c r="FK1194" i="68" s="1"/>
  <c r="FE1193" i="68"/>
  <c r="GL1195" i="68"/>
  <c r="GO1195" i="68"/>
  <c r="GZ1195" i="68" s="1"/>
  <c r="EK1164" i="68"/>
  <c r="EK1195" i="68" s="1"/>
  <c r="EQ1161" i="68"/>
  <c r="EQ1192" i="68" s="1"/>
  <c r="DY1160" i="68"/>
  <c r="DY1191" i="68" s="1"/>
  <c r="GY1173" i="68"/>
  <c r="EZ1193" i="68"/>
  <c r="FO1164" i="68"/>
  <c r="FO1195" i="68" s="1"/>
  <c r="GP1174" i="68"/>
  <c r="EE1160" i="68"/>
  <c r="EE1191" i="68" s="1"/>
  <c r="FF1162" i="68"/>
  <c r="FF1193" i="68" s="1"/>
  <c r="BO1157" i="68"/>
  <c r="EW1164" i="68"/>
  <c r="EW1195" i="68" s="1"/>
  <c r="EC1194" i="68"/>
  <c r="BM1157" i="68"/>
  <c r="GX1169" i="68"/>
  <c r="DT1162" i="68"/>
  <c r="DZ1194" i="68"/>
  <c r="EG1193" i="68"/>
  <c r="EP1193" i="68"/>
  <c r="DT1192" i="68"/>
  <c r="DT1194" i="68"/>
  <c r="FV1164" i="68"/>
  <c r="FV1195" i="68" s="1"/>
  <c r="FS1164" i="68"/>
  <c r="FS1195" i="68" s="1"/>
  <c r="EK1163" i="68"/>
  <c r="EK1194" i="68" s="1"/>
  <c r="EQ1164" i="68"/>
  <c r="EQ1195" i="68" s="1"/>
  <c r="GW1172" i="68"/>
  <c r="GL1194" i="68"/>
  <c r="GO1194" i="68"/>
  <c r="GZ1194" i="68" s="1"/>
  <c r="FW1164" i="68"/>
  <c r="FW1195" i="68" s="1"/>
  <c r="GY1169" i="68"/>
  <c r="EZ1163" i="68"/>
  <c r="EZ1194" i="68" s="1"/>
  <c r="FL1164" i="68"/>
  <c r="FL1195" i="68" s="1"/>
  <c r="GQ1170" i="68"/>
  <c r="DU1164" i="68"/>
  <c r="DU1195" i="68" s="1"/>
  <c r="GP1169" i="68"/>
  <c r="ES1161" i="68"/>
  <c r="ES1192" i="68" s="1"/>
  <c r="GT1176" i="68"/>
  <c r="ET1162" i="68"/>
  <c r="ET1193" i="68" s="1"/>
  <c r="EC1193" i="68"/>
  <c r="DW1162" i="68"/>
  <c r="DW1193" i="68" s="1"/>
  <c r="EH1162" i="68"/>
  <c r="EH1193" i="68" s="1"/>
  <c r="GX1171" i="68"/>
  <c r="GS1174" i="68"/>
  <c r="DZ1193" i="68"/>
  <c r="EG1192" i="68"/>
  <c r="EL1191" i="68"/>
  <c r="EP1192" i="68"/>
  <c r="FI1195" i="68"/>
  <c r="EB1164" i="68"/>
  <c r="EB1195" i="68" s="1"/>
  <c r="DT1188" i="68"/>
  <c r="GV1169" i="68"/>
  <c r="GW1175" i="68"/>
  <c r="FM1194" i="68"/>
  <c r="GY1171" i="68"/>
  <c r="FL1194" i="68"/>
  <c r="GT1175" i="68"/>
  <c r="EJ1193" i="68"/>
  <c r="EN1193" i="68"/>
  <c r="GX1175" i="68"/>
  <c r="DZ1161" i="68"/>
  <c r="DZ1192" i="68" s="1"/>
  <c r="EG1160" i="68"/>
  <c r="EG1191" i="68" s="1"/>
  <c r="EL1195" i="68"/>
  <c r="DT1191" i="68"/>
  <c r="GV1160" i="68"/>
  <c r="GQ1160" i="68"/>
  <c r="FI1194" i="68"/>
  <c r="GR1175" i="68"/>
  <c r="GU1163" i="68"/>
  <c r="EB1163" i="68"/>
  <c r="EB1194" i="68" s="1"/>
  <c r="FX1164" i="68"/>
  <c r="FX1195" i="68" s="1"/>
  <c r="GV1173" i="68"/>
  <c r="GQ1173" i="68"/>
  <c r="EA1160" i="68"/>
  <c r="EA1191" i="68" s="1"/>
  <c r="ED1163" i="68"/>
  <c r="ED1194" i="68" s="1"/>
  <c r="FC1164" i="68"/>
  <c r="FC1195" i="68" s="1"/>
  <c r="GP1173" i="68"/>
  <c r="EE1163" i="68"/>
  <c r="EE1194" i="68" s="1"/>
  <c r="GT1173" i="68"/>
  <c r="EJ1161" i="68"/>
  <c r="EJ1192" i="68" s="1"/>
  <c r="FR1195" i="68"/>
  <c r="GU1175" i="68"/>
  <c r="GU1176" i="68"/>
  <c r="EN1163" i="68"/>
  <c r="EN1194" i="68" s="1"/>
  <c r="EC1164" i="68"/>
  <c r="EC1195" i="68" s="1"/>
  <c r="DW1160" i="68"/>
  <c r="DW1191" i="68" s="1"/>
  <c r="EH1160" i="68"/>
  <c r="EH1191" i="68" s="1"/>
  <c r="GX1176" i="68"/>
  <c r="DT1195" i="68"/>
  <c r="GR1164" i="68"/>
  <c r="GV1164" i="68"/>
  <c r="GS1172" i="68"/>
  <c r="GR1169" i="68"/>
  <c r="DV1195" i="68"/>
  <c r="DZ1164" i="68"/>
  <c r="DZ1195" i="68" s="1"/>
  <c r="FY1164" i="68"/>
  <c r="FY1195" i="68" s="1"/>
  <c r="BQ1157" i="68"/>
  <c r="FP1194" i="68"/>
  <c r="DV1160" i="68"/>
  <c r="DV1191" i="68" s="1"/>
  <c r="EM1194" i="68"/>
  <c r="GV1174" i="68"/>
  <c r="GR1174" i="68"/>
  <c r="GY1175" i="68"/>
  <c r="ED1193" i="68"/>
  <c r="FC1193" i="68"/>
  <c r="GP1163" i="68"/>
  <c r="GT1172" i="68"/>
  <c r="EJ1191" i="68"/>
  <c r="ER1193" i="68"/>
  <c r="GX1170" i="68"/>
  <c r="FG1194" i="68"/>
  <c r="GS1171" i="68"/>
  <c r="BL1157" i="68"/>
  <c r="EL1163" i="68"/>
  <c r="EL1194" i="68" s="1"/>
  <c r="EX1195" i="68"/>
  <c r="FN1163" i="68"/>
  <c r="FN1194" i="68" s="1"/>
  <c r="GQ1175" i="68"/>
  <c r="EQ1194" i="68"/>
  <c r="EA1162" i="68"/>
  <c r="EA1193" i="68" s="1"/>
  <c r="AX1158" i="68"/>
  <c r="BJ1152" i="68"/>
  <c r="GY1176" i="68"/>
  <c r="ED1192" i="68"/>
  <c r="GP1175" i="68"/>
  <c r="GT1174" i="68"/>
  <c r="EJ1195" i="68"/>
  <c r="ET1194" i="68"/>
  <c r="ER1192" i="68"/>
  <c r="FG1193" i="68"/>
  <c r="GS1170" i="68"/>
  <c r="EG1164" i="68"/>
  <c r="EG1195" i="68" s="1"/>
  <c r="EL1162" i="68"/>
  <c r="EL1193" i="68" s="1"/>
  <c r="EP1194" i="68"/>
  <c r="FE1195" i="68"/>
  <c r="GO1191" i="68"/>
  <c r="GZ1191" i="68" s="1"/>
  <c r="GL1191" i="68"/>
  <c r="EV1163" i="68"/>
  <c r="EV1194" i="68" s="1"/>
  <c r="GV1163" i="68"/>
  <c r="GV1172" i="68"/>
  <c r="EA1161" i="68"/>
  <c r="EA1192" i="68" s="1"/>
  <c r="AH1152" i="68"/>
  <c r="AG1152" i="68"/>
  <c r="AF1152" i="68"/>
  <c r="AE1152" i="68"/>
  <c r="AD1152" i="68"/>
  <c r="AC1152" i="68"/>
  <c r="AB1152" i="68"/>
  <c r="AA1152" i="68"/>
  <c r="Z1152" i="68"/>
  <c r="Y1152" i="68"/>
  <c r="W1152" i="68"/>
  <c r="AY1152" i="68" s="1"/>
  <c r="EU1161" i="68"/>
  <c r="EU1192" i="68" s="1"/>
  <c r="ED1160" i="68"/>
  <c r="ED1191" i="68" s="1"/>
  <c r="EI1162" i="68"/>
  <c r="EI1193" i="68" s="1"/>
  <c r="FC1194" i="68"/>
  <c r="GP1176" i="68"/>
  <c r="ES1164" i="68"/>
  <c r="ES1195" i="68" s="1"/>
  <c r="GT1171" i="68"/>
  <c r="FJ1163" i="68"/>
  <c r="FJ1194" i="68" s="1"/>
  <c r="GU1173" i="68"/>
  <c r="GA1164" i="68"/>
  <c r="GA1195" i="68" s="1"/>
  <c r="ER1164" i="68"/>
  <c r="ER1195" i="68" s="1"/>
  <c r="GX1163" i="68"/>
  <c r="GS1169" i="68"/>
  <c r="EG1163" i="68"/>
  <c r="EG1194" i="68" s="1"/>
  <c r="EL1161" i="68"/>
  <c r="EL1192" i="68" s="1"/>
  <c r="FE1163" i="68"/>
  <c r="FE1194" i="68" s="1"/>
  <c r="GS1163" i="68"/>
  <c r="EV1161" i="68"/>
  <c r="EV1192" i="68" s="1"/>
  <c r="BA1151" i="68"/>
  <c r="BR1157" i="68"/>
  <c r="BK1157" i="68"/>
  <c r="GW1163" i="68"/>
  <c r="FM1164" i="68"/>
  <c r="FM1195" i="68" s="1"/>
  <c r="GV1170" i="68"/>
  <c r="FD1164" i="68"/>
  <c r="FD1195" i="68" s="1"/>
  <c r="GY1172" i="68"/>
  <c r="EI1161" i="68"/>
  <c r="EI1192" i="68" s="1"/>
  <c r="DU1162" i="68"/>
  <c r="DU1193" i="68" s="1"/>
  <c r="GP1172" i="68"/>
  <c r="ES1163" i="68"/>
  <c r="ES1194" i="68" s="1"/>
  <c r="FF1164" i="68"/>
  <c r="FF1195" i="68" s="1"/>
  <c r="GQ1171" i="68"/>
  <c r="ET1164" i="68"/>
  <c r="ET1195" i="68" s="1"/>
  <c r="GU1172" i="68"/>
  <c r="GL1193" i="68"/>
  <c r="GO1193" i="68"/>
  <c r="GZ1193" i="68" s="1"/>
  <c r="DW1164" i="68"/>
  <c r="DW1195" i="68" s="1"/>
  <c r="EH1164" i="68"/>
  <c r="EH1195" i="68" s="1"/>
  <c r="FG1164" i="68"/>
  <c r="FG1195" i="68" s="1"/>
  <c r="FH1163" i="68"/>
  <c r="FH1194" i="68" s="1"/>
  <c r="EP1164" i="68"/>
  <c r="EP1195" i="68" s="1"/>
  <c r="EB1160" i="68"/>
  <c r="EB1191" i="68" s="1"/>
  <c r="BP1157" i="68"/>
  <c r="GR1170" i="68"/>
  <c r="DT1189" i="68"/>
  <c r="GW1170" i="68"/>
  <c r="EA1164" i="68"/>
  <c r="EA1195" i="68" s="1"/>
  <c r="DX1162" i="68"/>
  <c r="DX1193" i="68" s="1"/>
  <c r="FQ1164" i="68"/>
  <c r="FQ1195" i="68" s="1"/>
  <c r="BI1157" i="68"/>
  <c r="FB1163" i="68"/>
  <c r="FB1194" i="68" s="1"/>
  <c r="EI1160" i="68"/>
  <c r="EI1191" i="68" s="1"/>
  <c r="DU1161" i="68"/>
  <c r="DU1192" i="68" s="1"/>
  <c r="BJ1157" i="68"/>
  <c r="FA1162" i="68"/>
  <c r="FA1193" i="68" s="1"/>
  <c r="GU1174" i="68"/>
  <c r="EN1161" i="68"/>
  <c r="EN1192" i="68" s="1"/>
  <c r="GX1172" i="68"/>
  <c r="FH1164" i="68"/>
  <c r="FH1195" i="68" s="1"/>
  <c r="GS1164" i="68"/>
  <c r="FP1164" i="68"/>
  <c r="FP1195" i="68" s="1"/>
  <c r="GR1172" i="68"/>
  <c r="DT1115" i="68"/>
  <c r="GU1084" i="68"/>
  <c r="EI1113" i="68"/>
  <c r="GV1091" i="68"/>
  <c r="EA1113" i="68"/>
  <c r="GR1090" i="68"/>
  <c r="GU1090" i="68"/>
  <c r="GQ1090" i="68"/>
  <c r="DT1109" i="68"/>
  <c r="GL1115" i="68"/>
  <c r="GO1115" i="68"/>
  <c r="GZ1115" i="68" s="1"/>
  <c r="GT1090" i="68"/>
  <c r="EL1116" i="68"/>
  <c r="EY1084" i="68"/>
  <c r="EY1115" i="68" s="1"/>
  <c r="DT1113" i="68"/>
  <c r="GU1082" i="68"/>
  <c r="EI1081" i="68"/>
  <c r="EI1112" i="68" s="1"/>
  <c r="GQ1082" i="68"/>
  <c r="FG1085" i="68"/>
  <c r="FG1116" i="68" s="1"/>
  <c r="EQ1083" i="68"/>
  <c r="EQ1114" i="68" s="1"/>
  <c r="EO1084" i="68"/>
  <c r="EO1115" i="68" s="1"/>
  <c r="EA1084" i="68"/>
  <c r="EA1115" i="68" s="1"/>
  <c r="EX1083" i="68"/>
  <c r="EX1114" i="68" s="1"/>
  <c r="EB1084" i="68"/>
  <c r="EB1115" i="68" s="1"/>
  <c r="GR1093" i="68"/>
  <c r="FV1085" i="68"/>
  <c r="FV1116" i="68" s="1"/>
  <c r="DY1114" i="68"/>
  <c r="DU1082" i="68"/>
  <c r="DU1113" i="68" s="1"/>
  <c r="GR1094" i="68"/>
  <c r="GS1090" i="68"/>
  <c r="EW1113" i="68"/>
  <c r="GY1093" i="68"/>
  <c r="FP1115" i="68"/>
  <c r="ES1083" i="68"/>
  <c r="ES1114" i="68" s="1"/>
  <c r="FK1115" i="68"/>
  <c r="DV1085" i="68"/>
  <c r="DV1116" i="68" s="1"/>
  <c r="GU1091" i="68"/>
  <c r="EY1085" i="68"/>
  <c r="EY1116" i="68" s="1"/>
  <c r="EC1115" i="68"/>
  <c r="EF1112" i="68"/>
  <c r="FG1083" i="68"/>
  <c r="FG1114" i="68" s="1"/>
  <c r="EQ1116" i="68"/>
  <c r="EO1113" i="68"/>
  <c r="EA1085" i="68"/>
  <c r="EA1116" i="68" s="1"/>
  <c r="FL1084" i="68"/>
  <c r="FL1115" i="68" s="1"/>
  <c r="GQ1084" i="68"/>
  <c r="EU1084" i="68"/>
  <c r="EU1115" i="68" s="1"/>
  <c r="GT1110" i="68"/>
  <c r="GT1096" i="68"/>
  <c r="GY1082" i="68"/>
  <c r="GY1091" i="68"/>
  <c r="FK1085" i="68"/>
  <c r="FK1116" i="68" s="1"/>
  <c r="GQ1095" i="68"/>
  <c r="GU1095" i="68"/>
  <c r="ED1116" i="68"/>
  <c r="DV1114" i="68"/>
  <c r="GQ1091" i="68"/>
  <c r="FB1084" i="68"/>
  <c r="FB1115" i="68" s="1"/>
  <c r="EG1084" i="68"/>
  <c r="EG1115" i="68" s="1"/>
  <c r="EI1116" i="68"/>
  <c r="GW1110" i="68"/>
  <c r="EC1113" i="68"/>
  <c r="EF1116" i="68"/>
  <c r="EQ1115" i="68"/>
  <c r="EO1116" i="68"/>
  <c r="GV1110" i="68"/>
  <c r="FC1115" i="68"/>
  <c r="DY1113" i="68"/>
  <c r="GP1094" i="68"/>
  <c r="FQ1084" i="68"/>
  <c r="FQ1115" i="68" s="1"/>
  <c r="EU1083" i="68"/>
  <c r="EU1114" i="68" s="1"/>
  <c r="GS1094" i="68"/>
  <c r="GO1113" i="68"/>
  <c r="GZ1113" i="68" s="1"/>
  <c r="GL1113" i="68"/>
  <c r="EW1114" i="68"/>
  <c r="GT1093" i="68"/>
  <c r="GY1095" i="68"/>
  <c r="GV1090" i="68"/>
  <c r="FD1085" i="68"/>
  <c r="FD1116" i="68" s="1"/>
  <c r="EP1082" i="68"/>
  <c r="EP1113" i="68" s="1"/>
  <c r="EH1084" i="68"/>
  <c r="EH1115" i="68" s="1"/>
  <c r="FO1116" i="68"/>
  <c r="EG1083" i="68"/>
  <c r="EG1114" i="68" s="1"/>
  <c r="FF1084" i="68"/>
  <c r="FF1115" i="68" s="1"/>
  <c r="EI1084" i="68"/>
  <c r="EI1115" i="68" s="1"/>
  <c r="GR1082" i="68"/>
  <c r="EC1083" i="68"/>
  <c r="EC1114" i="68" s="1"/>
  <c r="EF1084" i="68"/>
  <c r="EF1115" i="68" s="1"/>
  <c r="EE1083" i="68"/>
  <c r="EE1114" i="68" s="1"/>
  <c r="GR1084" i="68"/>
  <c r="EB1113" i="68"/>
  <c r="GP1093" i="68"/>
  <c r="EK1112" i="68"/>
  <c r="GS1110" i="68"/>
  <c r="GT1091" i="68"/>
  <c r="GY1090" i="68"/>
  <c r="ET1113" i="68"/>
  <c r="DZ1082" i="68"/>
  <c r="DZ1113" i="68" s="1"/>
  <c r="ED1081" i="68"/>
  <c r="ED1112" i="68" s="1"/>
  <c r="AC1073" i="68"/>
  <c r="AB1073" i="68"/>
  <c r="AA1073" i="68"/>
  <c r="Z1073" i="68"/>
  <c r="Y1073" i="68"/>
  <c r="AD1073" i="68"/>
  <c r="W1073" i="68"/>
  <c r="AY1073" i="68" s="1"/>
  <c r="AH1073" i="68"/>
  <c r="AG1073" i="68"/>
  <c r="AF1073" i="68"/>
  <c r="AE1073" i="68"/>
  <c r="EP1114" i="68"/>
  <c r="EC1081" i="68"/>
  <c r="EC1112" i="68" s="1"/>
  <c r="EF1082" i="68"/>
  <c r="EF1113" i="68" s="1"/>
  <c r="FH1116" i="68"/>
  <c r="EE1081" i="68"/>
  <c r="EE1112" i="68" s="1"/>
  <c r="FC1116" i="68"/>
  <c r="FA1115" i="68"/>
  <c r="DY1116" i="68"/>
  <c r="DU1081" i="68"/>
  <c r="DU1112" i="68" s="1"/>
  <c r="GP1082" i="68"/>
  <c r="GP1092" i="68"/>
  <c r="FX1116" i="68"/>
  <c r="GS1084" i="68"/>
  <c r="GT1084" i="68"/>
  <c r="GT1095" i="68"/>
  <c r="EN1115" i="68"/>
  <c r="DZ1084" i="68"/>
  <c r="DZ1115" i="68" s="1"/>
  <c r="FJ1084" i="68"/>
  <c r="FJ1115" i="68" s="1"/>
  <c r="FW1116" i="68"/>
  <c r="DW1116" i="68"/>
  <c r="AX1079" i="68"/>
  <c r="BJ1073" i="68"/>
  <c r="EH1116" i="68"/>
  <c r="EL1084" i="68"/>
  <c r="EL1115" i="68" s="1"/>
  <c r="FN1084" i="68"/>
  <c r="FN1115" i="68" s="1"/>
  <c r="GX1091" i="68"/>
  <c r="DX1115" i="68"/>
  <c r="ER1085" i="68"/>
  <c r="ER1116" i="68" s="1"/>
  <c r="GU1110" i="68"/>
  <c r="DY1084" i="68"/>
  <c r="DY1115" i="68" s="1"/>
  <c r="GP1084" i="68"/>
  <c r="EK1082" i="68"/>
  <c r="EK1113" i="68" s="1"/>
  <c r="EW1085" i="68"/>
  <c r="EW1116" i="68" s="1"/>
  <c r="GY1084" i="68"/>
  <c r="DZ1085" i="68"/>
  <c r="DZ1116" i="68" s="1"/>
  <c r="FE1116" i="68"/>
  <c r="FJ1085" i="68"/>
  <c r="FJ1116" i="68" s="1"/>
  <c r="FR1116" i="68"/>
  <c r="HL1097" i="68"/>
  <c r="GL1097" i="68"/>
  <c r="GZ1078" i="68"/>
  <c r="BA1072" i="68"/>
  <c r="BQ1078" i="68"/>
  <c r="DW1084" i="68"/>
  <c r="DW1115" i="68" s="1"/>
  <c r="EM1082" i="68"/>
  <c r="EM1113" i="68" s="1"/>
  <c r="EH1083" i="68"/>
  <c r="EH1114" i="68" s="1"/>
  <c r="GO1112" i="68"/>
  <c r="GZ1112" i="68" s="1"/>
  <c r="GL1112" i="68"/>
  <c r="GX1095" i="68"/>
  <c r="DT1083" i="68"/>
  <c r="GW1091" i="68"/>
  <c r="EC1085" i="68"/>
  <c r="EC1116" i="68" s="1"/>
  <c r="GQ1092" i="68"/>
  <c r="ER1084" i="68"/>
  <c r="ER1115" i="68" s="1"/>
  <c r="GV1094" i="68"/>
  <c r="FC1083" i="68"/>
  <c r="FC1114" i="68" s="1"/>
  <c r="GP1091" i="68"/>
  <c r="EZ1084" i="68"/>
  <c r="EZ1115" i="68" s="1"/>
  <c r="BP1078" i="68"/>
  <c r="GS1091" i="68"/>
  <c r="EW1084" i="68"/>
  <c r="EW1115" i="68" s="1"/>
  <c r="GT1092" i="68"/>
  <c r="EN1113" i="68"/>
  <c r="GY1097" i="68"/>
  <c r="ET1084" i="68"/>
  <c r="ET1115" i="68" s="1"/>
  <c r="GW1084" i="68"/>
  <c r="ED1084" i="68"/>
  <c r="ED1115" i="68" s="1"/>
  <c r="GR1110" i="68"/>
  <c r="EJ1112" i="68"/>
  <c r="DW1114" i="68"/>
  <c r="GX1090" i="68"/>
  <c r="GW1082" i="68"/>
  <c r="GW1095" i="68"/>
  <c r="ER1082" i="68"/>
  <c r="ER1113" i="68" s="1"/>
  <c r="GV1096" i="68"/>
  <c r="EA1081" i="68"/>
  <c r="EA1112" i="68" s="1"/>
  <c r="EV1115" i="68"/>
  <c r="FA1083" i="68"/>
  <c r="FA1114" i="68" s="1"/>
  <c r="DU1116" i="68"/>
  <c r="GP1097" i="68"/>
  <c r="EZ1116" i="68"/>
  <c r="EK1083" i="68"/>
  <c r="EK1114" i="68" s="1"/>
  <c r="GS1082" i="68"/>
  <c r="GS1097" i="68"/>
  <c r="FE1084" i="68"/>
  <c r="FE1115" i="68" s="1"/>
  <c r="EJ1085" i="68"/>
  <c r="EJ1116" i="68" s="1"/>
  <c r="GQ1110" i="68"/>
  <c r="DV1084" i="68"/>
  <c r="DV1115" i="68" s="1"/>
  <c r="GR1095" i="68"/>
  <c r="FF1116" i="68"/>
  <c r="DT1081" i="68"/>
  <c r="GW1090" i="68"/>
  <c r="EV1113" i="68"/>
  <c r="GA1085" i="68"/>
  <c r="GA1116" i="68" s="1"/>
  <c r="EO1114" i="68"/>
  <c r="GZ1116" i="68"/>
  <c r="GV1084" i="68"/>
  <c r="EA1083" i="68"/>
  <c r="EA1114" i="68" s="1"/>
  <c r="GP1096" i="68"/>
  <c r="EZ1114" i="68"/>
  <c r="GS1096" i="68"/>
  <c r="EN1085" i="68"/>
  <c r="EN1116" i="68" s="1"/>
  <c r="ET1085" i="68"/>
  <c r="ET1116" i="68" s="1"/>
  <c r="FE1083" i="68"/>
  <c r="FE1114" i="68" s="1"/>
  <c r="ES1113" i="68"/>
  <c r="FU1085" i="68"/>
  <c r="FU1116" i="68" s="1"/>
  <c r="EJ1082" i="68"/>
  <c r="EJ1113" i="68" s="1"/>
  <c r="EP1084" i="68"/>
  <c r="EP1115" i="68" s="1"/>
  <c r="DV1081" i="68"/>
  <c r="DV1112" i="68" s="1"/>
  <c r="GR1091" i="68"/>
  <c r="EM1085" i="68"/>
  <c r="EM1116" i="68" s="1"/>
  <c r="FY1085" i="68"/>
  <c r="FY1116" i="68" s="1"/>
  <c r="FF1083" i="68"/>
  <c r="FF1114" i="68" s="1"/>
  <c r="DT1085" i="68"/>
  <c r="BK1078" i="68"/>
  <c r="FH1084" i="68"/>
  <c r="FH1115" i="68" s="1"/>
  <c r="GL1116" i="68"/>
  <c r="GV1093" i="68"/>
  <c r="FA1085" i="68"/>
  <c r="FA1116" i="68" s="1"/>
  <c r="DU1084" i="68"/>
  <c r="DU1115" i="68" s="1"/>
  <c r="GP1090" i="68"/>
  <c r="GZ1090" i="68" s="1"/>
  <c r="EK1085" i="68"/>
  <c r="EK1116" i="68" s="1"/>
  <c r="GS1093" i="68"/>
  <c r="GT1082" i="68"/>
  <c r="EN1083" i="68"/>
  <c r="EN1114" i="68" s="1"/>
  <c r="GY1094" i="68"/>
  <c r="ES1085" i="68"/>
  <c r="ES1116" i="68" s="1"/>
  <c r="ET1083" i="68"/>
  <c r="ET1114" i="68" s="1"/>
  <c r="GP1012" i="68"/>
  <c r="GO1033" i="68"/>
  <c r="GZ1033" i="68" s="1"/>
  <c r="GL1033" i="68"/>
  <c r="GY1011" i="68"/>
  <c r="FC1037" i="68"/>
  <c r="DT1030" i="68"/>
  <c r="ES1037" i="68"/>
  <c r="DW1035" i="68"/>
  <c r="EZ1037" i="68"/>
  <c r="DU1033" i="68"/>
  <c r="GS1014" i="68"/>
  <c r="GS1018" i="68"/>
  <c r="GW1012" i="68"/>
  <c r="GT1012" i="68"/>
  <c r="FT1006" i="68"/>
  <c r="FT1037" i="68" s="1"/>
  <c r="EU1005" i="68"/>
  <c r="EU1036" i="68" s="1"/>
  <c r="GQ1012" i="68"/>
  <c r="EN1035" i="68"/>
  <c r="DX1004" i="68"/>
  <c r="DX1035" i="68" s="1"/>
  <c r="EE1002" i="68"/>
  <c r="EE1033" i="68" s="1"/>
  <c r="EQ1006" i="68"/>
  <c r="EQ1037" i="68" s="1"/>
  <c r="BK999" i="68"/>
  <c r="DW1003" i="68"/>
  <c r="DW1034" i="68" s="1"/>
  <c r="EM1033" i="68"/>
  <c r="DT1006" i="68"/>
  <c r="EO1004" i="68"/>
  <c r="EO1035" i="68" s="1"/>
  <c r="GR1013" i="68"/>
  <c r="HL1017" i="68"/>
  <c r="GL1017" i="68"/>
  <c r="FE1036" i="68"/>
  <c r="GW1017" i="68"/>
  <c r="GT1011" i="68"/>
  <c r="EH1002" i="68"/>
  <c r="EH1033" i="68" s="1"/>
  <c r="EA1004" i="68"/>
  <c r="EA1035" i="68" s="1"/>
  <c r="FF1006" i="68"/>
  <c r="FF1037" i="68" s="1"/>
  <c r="FB1004" i="68"/>
  <c r="FB1035" i="68" s="1"/>
  <c r="DZ1035" i="68"/>
  <c r="ES1035" i="68"/>
  <c r="FH1005" i="68"/>
  <c r="FH1036" i="68" s="1"/>
  <c r="EV1036" i="68"/>
  <c r="BR999" i="68"/>
  <c r="GR1012" i="68"/>
  <c r="FD1006" i="68"/>
  <c r="FD1037" i="68" s="1"/>
  <c r="FA1036" i="68"/>
  <c r="FM1006" i="68"/>
  <c r="FM1037" i="68" s="1"/>
  <c r="GS1016" i="68"/>
  <c r="GW1003" i="68"/>
  <c r="GW1015" i="68"/>
  <c r="FG1006" i="68"/>
  <c r="FG1037" i="68" s="1"/>
  <c r="GX1011" i="68"/>
  <c r="EU1004" i="68"/>
  <c r="EU1035" i="68" s="1"/>
  <c r="AB994" i="68"/>
  <c r="AA994" i="68"/>
  <c r="Z994" i="68"/>
  <c r="Y994" i="68"/>
  <c r="W994" i="68"/>
  <c r="AY994" i="68" s="1"/>
  <c r="AH994" i="68"/>
  <c r="AG994" i="68"/>
  <c r="AF994" i="68"/>
  <c r="AE994" i="68"/>
  <c r="AD994" i="68"/>
  <c r="AC994" i="68"/>
  <c r="EP1004" i="68"/>
  <c r="EP1035" i="68" s="1"/>
  <c r="FB1005" i="68"/>
  <c r="FB1036" i="68" s="1"/>
  <c r="EC1003" i="68"/>
  <c r="EC1034" i="68" s="1"/>
  <c r="DZ1037" i="68"/>
  <c r="ER1037" i="68"/>
  <c r="ES1034" i="68"/>
  <c r="EJ1034" i="68"/>
  <c r="EM1035" i="68"/>
  <c r="GR1015" i="68"/>
  <c r="FA1035" i="68"/>
  <c r="FE1037" i="68"/>
  <c r="GW1014" i="68"/>
  <c r="ED1035" i="68"/>
  <c r="GX1012" i="68"/>
  <c r="AX1000" i="68"/>
  <c r="BJ994" i="68"/>
  <c r="EH1035" i="68"/>
  <c r="EA1005" i="68"/>
  <c r="EA1036" i="68" s="1"/>
  <c r="EK1005" i="68"/>
  <c r="EK1036" i="68" s="1"/>
  <c r="DY1006" i="68"/>
  <c r="DY1037" i="68" s="1"/>
  <c r="EC1036" i="68"/>
  <c r="DZ1033" i="68"/>
  <c r="FP1006" i="68"/>
  <c r="FP1037" i="68" s="1"/>
  <c r="BO999" i="68"/>
  <c r="EM1005" i="68"/>
  <c r="EM1036" i="68" s="1"/>
  <c r="EO1006" i="68"/>
  <c r="EO1037" i="68" s="1"/>
  <c r="BL999" i="68"/>
  <c r="FE1004" i="68"/>
  <c r="FE1035" i="68" s="1"/>
  <c r="GS1012" i="68"/>
  <c r="GW1031" i="68"/>
  <c r="GT1031" i="68"/>
  <c r="EU1037" i="68"/>
  <c r="EP1036" i="68"/>
  <c r="EN1037" i="68"/>
  <c r="GU1012" i="68"/>
  <c r="EC1035" i="68"/>
  <c r="ET1036" i="68"/>
  <c r="FH1037" i="68"/>
  <c r="EB1005" i="68"/>
  <c r="EB1036" i="68" s="1"/>
  <c r="EJ1033" i="68"/>
  <c r="EM1006" i="68"/>
  <c r="EM1037" i="68" s="1"/>
  <c r="EG1036" i="68"/>
  <c r="HL1013" i="68"/>
  <c r="GL1013" i="68"/>
  <c r="FN1005" i="68"/>
  <c r="FN1036" i="68" s="1"/>
  <c r="ED1005" i="68"/>
  <c r="ED1036" i="68" s="1"/>
  <c r="GA1006" i="68"/>
  <c r="GA1037" i="68" s="1"/>
  <c r="DV1004" i="68"/>
  <c r="DV1035" i="68" s="1"/>
  <c r="GP1011" i="68"/>
  <c r="EH1006" i="68"/>
  <c r="EH1037" i="68" s="1"/>
  <c r="EK1004" i="68"/>
  <c r="EK1035" i="68" s="1"/>
  <c r="GQ1011" i="68"/>
  <c r="EP1003" i="68"/>
  <c r="EP1034" i="68" s="1"/>
  <c r="GL1037" i="68"/>
  <c r="GO1037" i="68"/>
  <c r="GZ1037" i="68" s="1"/>
  <c r="GY1031" i="68"/>
  <c r="EC1002" i="68"/>
  <c r="EC1033" i="68" s="1"/>
  <c r="FC1004" i="68"/>
  <c r="FC1035" i="68" s="1"/>
  <c r="EF1002" i="68"/>
  <c r="EF1033" i="68" s="1"/>
  <c r="DZ1003" i="68"/>
  <c r="DZ1034" i="68" s="1"/>
  <c r="ET1004" i="68"/>
  <c r="ET1035" i="68" s="1"/>
  <c r="EJ1036" i="68"/>
  <c r="GR1031" i="68"/>
  <c r="EG1004" i="68"/>
  <c r="EG1035" i="68" s="1"/>
  <c r="FA1006" i="68"/>
  <c r="FA1037" i="68" s="1"/>
  <c r="GS1013" i="68"/>
  <c r="GW1016" i="68"/>
  <c r="ED1003" i="68"/>
  <c r="ED1034" i="68" s="1"/>
  <c r="FJ1037" i="68"/>
  <c r="GQ1031" i="68"/>
  <c r="BA993" i="68"/>
  <c r="BN999" i="68"/>
  <c r="BQ999" i="68"/>
  <c r="GU1031" i="68"/>
  <c r="GV1011" i="68"/>
  <c r="FC1005" i="68"/>
  <c r="FC1036" i="68" s="1"/>
  <c r="GZ1011" i="68"/>
  <c r="EL1037" i="68"/>
  <c r="EZ1005" i="68"/>
  <c r="EZ1036" i="68" s="1"/>
  <c r="EJ1035" i="68"/>
  <c r="HL1018" i="68"/>
  <c r="GL1018" i="68"/>
  <c r="GR1016" i="68"/>
  <c r="EG1037" i="68"/>
  <c r="EW1034" i="68"/>
  <c r="GS1011" i="68"/>
  <c r="FN1037" i="68"/>
  <c r="ED1037" i="68"/>
  <c r="FJ1036" i="68"/>
  <c r="DX1003" i="68"/>
  <c r="DX1034" i="68" s="1"/>
  <c r="EQ1005" i="68"/>
  <c r="EQ1036" i="68" s="1"/>
  <c r="GV1012" i="68"/>
  <c r="GY1012" i="68"/>
  <c r="EC1006" i="68"/>
  <c r="EC1037" i="68" s="1"/>
  <c r="FK1006" i="68"/>
  <c r="FK1037" i="68" s="1"/>
  <c r="EF1006" i="68"/>
  <c r="EF1037" i="68" s="1"/>
  <c r="DZ1005" i="68"/>
  <c r="DZ1036" i="68" s="1"/>
  <c r="ER1005" i="68"/>
  <c r="ER1036" i="68" s="1"/>
  <c r="ET1037" i="68"/>
  <c r="FQ1005" i="68"/>
  <c r="FQ1036" i="68" s="1"/>
  <c r="DW1002" i="68"/>
  <c r="DW1033" i="68" s="1"/>
  <c r="EL1035" i="68"/>
  <c r="EZ1004" i="68"/>
  <c r="EZ1035" i="68" s="1"/>
  <c r="DU1036" i="68"/>
  <c r="DT1005" i="68"/>
  <c r="FL1006" i="68"/>
  <c r="FL1037" i="68" s="1"/>
  <c r="GR1017" i="68"/>
  <c r="EG1003" i="68"/>
  <c r="EG1034" i="68" s="1"/>
  <c r="FD1005" i="68"/>
  <c r="FD1036" i="68" s="1"/>
  <c r="EW1037" i="68"/>
  <c r="ED1002" i="68"/>
  <c r="ED1033" i="68" s="1"/>
  <c r="FX1006" i="68"/>
  <c r="FX1037" i="68" s="1"/>
  <c r="EP1006" i="68"/>
  <c r="EP1037" i="68" s="1"/>
  <c r="BJ999" i="68"/>
  <c r="FY1006" i="68"/>
  <c r="FY1037" i="68" s="1"/>
  <c r="EY1004" i="68"/>
  <c r="EY1035" i="68" s="1"/>
  <c r="EQ1003" i="68"/>
  <c r="EQ1034" i="68" s="1"/>
  <c r="GV1018" i="68"/>
  <c r="GY1017" i="68"/>
  <c r="EX1006" i="68"/>
  <c r="EX1037" i="68" s="1"/>
  <c r="DU1006" i="68"/>
  <c r="DU1037" i="68" s="1"/>
  <c r="EJ1006" i="68"/>
  <c r="EJ1037" i="68" s="1"/>
  <c r="DT1004" i="68"/>
  <c r="GR1018" i="68"/>
  <c r="EG1002" i="68"/>
  <c r="EG1033" i="68" s="1"/>
  <c r="EW1005" i="68"/>
  <c r="EW1036" i="68" s="1"/>
  <c r="EI1037" i="68"/>
  <c r="GU1011" i="68"/>
  <c r="EL1033" i="68"/>
  <c r="ES1005" i="68"/>
  <c r="ES1036" i="68" s="1"/>
  <c r="FQ1006" i="68"/>
  <c r="FQ1037" i="68" s="1"/>
  <c r="DW1037" i="68"/>
  <c r="FP1005" i="68"/>
  <c r="FP1036" i="68" s="1"/>
  <c r="DU1035" i="68"/>
  <c r="EM1003" i="68"/>
  <c r="EM1034" i="68" s="1"/>
  <c r="DT1034" i="68"/>
  <c r="GR1011" i="68"/>
  <c r="FD1035" i="68"/>
  <c r="EW1035" i="68"/>
  <c r="FM1005" i="68"/>
  <c r="FM1036" i="68" s="1"/>
  <c r="FG1005" i="68"/>
  <c r="FG1036" i="68" s="1"/>
  <c r="EA1003" i="68"/>
  <c r="EA1034" i="68" s="1"/>
  <c r="FF1005" i="68"/>
  <c r="FF1036" i="68" s="1"/>
  <c r="EN1005" i="68"/>
  <c r="EN1036" i="68" s="1"/>
  <c r="DX1033" i="68"/>
  <c r="EE1005" i="68"/>
  <c r="EE1036" i="68" s="1"/>
  <c r="EY1005" i="68"/>
  <c r="EY1036" i="68" s="1"/>
  <c r="ER1004" i="68"/>
  <c r="ER1035" i="68" s="1"/>
  <c r="DW1005" i="68"/>
  <c r="DW1036" i="68" s="1"/>
  <c r="DU1003" i="68"/>
  <c r="DU1034" i="68" s="1"/>
  <c r="DT1002" i="68"/>
  <c r="EO1003" i="68"/>
  <c r="EO1034" i="68" s="1"/>
  <c r="GW1011" i="68"/>
  <c r="FG1004" i="68"/>
  <c r="FG1035" i="68" s="1"/>
  <c r="DY1002" i="68"/>
  <c r="DY1033" i="68" s="1"/>
  <c r="GO921" i="68"/>
  <c r="GZ921" i="68" s="1"/>
  <c r="GL921" i="68"/>
  <c r="GT932" i="68"/>
  <c r="EI926" i="68"/>
  <c r="EI957" i="68" s="1"/>
  <c r="ED924" i="68"/>
  <c r="ED955" i="68" s="1"/>
  <c r="AZ915" i="68"/>
  <c r="BG921" i="68"/>
  <c r="EB922" i="68" s="1"/>
  <c r="EB953" i="68" s="1"/>
  <c r="DU927" i="68"/>
  <c r="DU958" i="68" s="1"/>
  <c r="EQ927" i="68"/>
  <c r="EQ958" i="68" s="1"/>
  <c r="GP933" i="68"/>
  <c r="GY932" i="68"/>
  <c r="BH921" i="68"/>
  <c r="EC922" i="68" s="1"/>
  <c r="EC953" i="68" s="1"/>
  <c r="EE926" i="68"/>
  <c r="EE957" i="68" s="1"/>
  <c r="GQ932" i="68"/>
  <c r="FN926" i="68"/>
  <c r="FN957" i="68" s="1"/>
  <c r="FH927" i="68"/>
  <c r="FH958" i="68" s="1"/>
  <c r="FT927" i="68"/>
  <c r="FT958" i="68" s="1"/>
  <c r="EF925" i="68"/>
  <c r="EF956" i="68" s="1"/>
  <c r="FQ926" i="68"/>
  <c r="FQ957" i="68" s="1"/>
  <c r="GP932" i="68"/>
  <c r="GX933" i="68"/>
  <c r="DV956" i="68"/>
  <c r="DW954" i="68"/>
  <c r="EA927" i="68"/>
  <c r="EA958" i="68" s="1"/>
  <c r="ER927" i="68"/>
  <c r="ER958" i="68" s="1"/>
  <c r="DZ925" i="68"/>
  <c r="DZ956" i="68" s="1"/>
  <c r="FE927" i="68"/>
  <c r="FE958" i="68" s="1"/>
  <c r="GR954" i="68"/>
  <c r="EI925" i="68"/>
  <c r="EI956" i="68" s="1"/>
  <c r="EW924" i="68"/>
  <c r="EW955" i="68" s="1"/>
  <c r="FL926" i="68"/>
  <c r="FL957" i="68" s="1"/>
  <c r="EQ925" i="68"/>
  <c r="EQ956" i="68" s="1"/>
  <c r="EJ955" i="68"/>
  <c r="EC927" i="68"/>
  <c r="EC958" i="68" s="1"/>
  <c r="GX952" i="68"/>
  <c r="FA926" i="68"/>
  <c r="FA957" i="68" s="1"/>
  <c r="GQ933" i="68"/>
  <c r="BM920" i="68"/>
  <c r="FF926" i="68"/>
  <c r="FF957" i="68" s="1"/>
  <c r="EM927" i="68"/>
  <c r="EM958" i="68" s="1"/>
  <c r="EY926" i="68"/>
  <c r="EY957" i="68" s="1"/>
  <c r="GW923" i="68"/>
  <c r="GW933" i="68"/>
  <c r="BB921" i="68"/>
  <c r="DW922" i="68" s="1"/>
  <c r="DW953" i="68" s="1"/>
  <c r="EA926" i="68"/>
  <c r="EA957" i="68" s="1"/>
  <c r="BD921" i="68"/>
  <c r="DY922" i="68" s="1"/>
  <c r="DY953" i="68" s="1"/>
  <c r="ER926" i="68"/>
  <c r="ER957" i="68" s="1"/>
  <c r="EU955" i="68"/>
  <c r="BL920" i="68"/>
  <c r="FE926" i="68"/>
  <c r="FE957" i="68" s="1"/>
  <c r="GR924" i="68"/>
  <c r="GS939" i="68"/>
  <c r="GY954" i="68"/>
  <c r="EC926" i="68"/>
  <c r="EC957" i="68" s="1"/>
  <c r="EH924" i="68"/>
  <c r="EH955" i="68" s="1"/>
  <c r="BC921" i="68"/>
  <c r="DX922" i="68" s="1"/>
  <c r="DX953" i="68" s="1"/>
  <c r="EM926" i="68"/>
  <c r="EM957" i="68" s="1"/>
  <c r="EY925" i="68"/>
  <c r="EY956" i="68" s="1"/>
  <c r="GT954" i="68"/>
  <c r="DV927" i="68"/>
  <c r="DV958" i="68" s="1"/>
  <c r="EJ926" i="68"/>
  <c r="EJ957" i="68" s="1"/>
  <c r="EA925" i="68"/>
  <c r="EA956" i="68" s="1"/>
  <c r="ER925" i="68"/>
  <c r="ER956" i="68" s="1"/>
  <c r="DT951" i="68"/>
  <c r="FG925" i="68"/>
  <c r="FG956" i="68" s="1"/>
  <c r="EG924" i="68"/>
  <c r="EG955" i="68" s="1"/>
  <c r="FZ927" i="68"/>
  <c r="FZ958" i="68" s="1"/>
  <c r="FB927" i="68"/>
  <c r="FB958" i="68" s="1"/>
  <c r="GS933" i="68"/>
  <c r="GS938" i="68"/>
  <c r="EI924" i="68"/>
  <c r="EI955" i="68" s="1"/>
  <c r="GY923" i="68"/>
  <c r="ET924" i="68"/>
  <c r="ET955" i="68" s="1"/>
  <c r="GO954" i="68"/>
  <c r="GZ954" i="68" s="1"/>
  <c r="GL954" i="68"/>
  <c r="EB923" i="68"/>
  <c r="EB954" i="68" s="1"/>
  <c r="FR958" i="68"/>
  <c r="AY921" i="68"/>
  <c r="GT924" i="68"/>
  <c r="GT955" i="68"/>
  <c r="EO956" i="68"/>
  <c r="DV957" i="68"/>
  <c r="DW955" i="68"/>
  <c r="DY926" i="68"/>
  <c r="DY957" i="68" s="1"/>
  <c r="EJ923" i="68"/>
  <c r="EJ954" i="68" s="1"/>
  <c r="EU958" i="68"/>
  <c r="FG926" i="68"/>
  <c r="FG957" i="68" s="1"/>
  <c r="GR958" i="68"/>
  <c r="FB957" i="68"/>
  <c r="EK926" i="68"/>
  <c r="EK957" i="68" s="1"/>
  <c r="GS932" i="68"/>
  <c r="ET925" i="68"/>
  <c r="ET956" i="68" s="1"/>
  <c r="EW958" i="68"/>
  <c r="GP952" i="68"/>
  <c r="EH927" i="68"/>
  <c r="EH958" i="68" s="1"/>
  <c r="DX924" i="68"/>
  <c r="DX955" i="68" s="1"/>
  <c r="GT923" i="68"/>
  <c r="DW925" i="68"/>
  <c r="DW956" i="68" s="1"/>
  <c r="GL957" i="68"/>
  <c r="GO957" i="68"/>
  <c r="GZ957" i="68" s="1"/>
  <c r="EG927" i="68"/>
  <c r="EG958" i="68" s="1"/>
  <c r="GR927" i="68"/>
  <c r="FB925" i="68"/>
  <c r="FB956" i="68" s="1"/>
  <c r="GS927" i="68"/>
  <c r="GS937" i="68"/>
  <c r="EI958" i="68"/>
  <c r="DU954" i="68"/>
  <c r="GU933" i="68"/>
  <c r="GL956" i="68"/>
  <c r="GO956" i="68"/>
  <c r="GZ956" i="68" s="1"/>
  <c r="GQ952" i="68"/>
  <c r="EZ925" i="68"/>
  <c r="EZ956" i="68" s="1"/>
  <c r="DX925" i="68"/>
  <c r="DX956" i="68" s="1"/>
  <c r="GL958" i="68"/>
  <c r="GO958" i="68"/>
  <c r="GZ958" i="68" s="1"/>
  <c r="GW954" i="68"/>
  <c r="FX958" i="68"/>
  <c r="FG958" i="68"/>
  <c r="BK920" i="68"/>
  <c r="EG957" i="68"/>
  <c r="FI958" i="68"/>
  <c r="GR933" i="68"/>
  <c r="GS924" i="68"/>
  <c r="GV923" i="68"/>
  <c r="GV933" i="68"/>
  <c r="AZ921" i="68"/>
  <c r="DU922" i="68" s="1"/>
  <c r="DU953" i="68" s="1"/>
  <c r="EP926" i="68"/>
  <c r="EP957" i="68" s="1"/>
  <c r="GU932" i="68"/>
  <c r="ET927" i="68"/>
  <c r="ET958" i="68" s="1"/>
  <c r="GP954" i="68"/>
  <c r="ES956" i="68"/>
  <c r="BJ920" i="68"/>
  <c r="DS922" i="68"/>
  <c r="GQ923" i="68"/>
  <c r="EJ956" i="68"/>
  <c r="GO955" i="68"/>
  <c r="GZ955" i="68" s="1"/>
  <c r="GL955" i="68"/>
  <c r="GT958" i="68"/>
  <c r="FV927" i="68"/>
  <c r="FV958" i="68" s="1"/>
  <c r="GW932" i="68"/>
  <c r="GW955" i="68"/>
  <c r="EO927" i="68"/>
  <c r="EO958" i="68" s="1"/>
  <c r="DW927" i="68"/>
  <c r="DW958" i="68" s="1"/>
  <c r="DZ924" i="68"/>
  <c r="DZ955" i="68" s="1"/>
  <c r="EL956" i="68"/>
  <c r="EF924" i="68"/>
  <c r="EF955" i="68" s="1"/>
  <c r="FI926" i="68"/>
  <c r="FI957" i="68" s="1"/>
  <c r="EB926" i="68"/>
  <c r="EB957" i="68" s="1"/>
  <c r="GS952" i="68"/>
  <c r="EN927" i="68"/>
  <c r="EN958" i="68" s="1"/>
  <c r="GV932" i="68"/>
  <c r="EP956" i="68"/>
  <c r="FO958" i="68"/>
  <c r="FU958" i="68"/>
  <c r="EE924" i="68"/>
  <c r="EE955" i="68" s="1"/>
  <c r="FA956" i="68"/>
  <c r="EX958" i="68"/>
  <c r="FK958" i="68"/>
  <c r="EO957" i="68"/>
  <c r="EA955" i="68"/>
  <c r="DZ958" i="68"/>
  <c r="GZ920" i="68"/>
  <c r="EF954" i="68"/>
  <c r="GY927" i="68"/>
  <c r="GR932" i="68"/>
  <c r="GZ932" i="68" s="1"/>
  <c r="GY955" i="68"/>
  <c r="GS936" i="68"/>
  <c r="EV926" i="68"/>
  <c r="EV957" i="68" s="1"/>
  <c r="ED927" i="68"/>
  <c r="ED958" i="68" s="1"/>
  <c r="DU924" i="68"/>
  <c r="DU955" i="68" s="1"/>
  <c r="EP924" i="68"/>
  <c r="EP955" i="68" s="1"/>
  <c r="GU923" i="68"/>
  <c r="GU952" i="68"/>
  <c r="EQ924" i="68"/>
  <c r="EQ955" i="68" s="1"/>
  <c r="FO926" i="68"/>
  <c r="FO957" i="68" s="1"/>
  <c r="GP923" i="68"/>
  <c r="ES927" i="68"/>
  <c r="ES958" i="68" s="1"/>
  <c r="EE923" i="68"/>
  <c r="EE954" i="68" s="1"/>
  <c r="FD926" i="68"/>
  <c r="FD957" i="68" s="1"/>
  <c r="GQ954" i="68"/>
  <c r="FC927" i="68"/>
  <c r="FC958" i="68" s="1"/>
  <c r="EM924" i="68"/>
  <c r="EM955" i="68" s="1"/>
  <c r="DT926" i="68"/>
  <c r="FK926" i="68"/>
  <c r="FK957" i="68" s="1"/>
  <c r="DV923" i="68"/>
  <c r="DV954" i="68" s="1"/>
  <c r="EA923" i="68"/>
  <c r="EA954" i="68" s="1"/>
  <c r="FS927" i="68"/>
  <c r="FS958" i="68" s="1"/>
  <c r="EU925" i="68"/>
  <c r="EU956" i="68" s="1"/>
  <c r="EL926" i="68"/>
  <c r="EL957" i="68" s="1"/>
  <c r="GY933" i="68"/>
  <c r="DS933" i="68"/>
  <c r="EB958" i="68"/>
  <c r="GV952" i="68"/>
  <c r="FW927" i="68"/>
  <c r="FW958" i="68" s="1"/>
  <c r="DU925" i="68"/>
  <c r="DU956" i="68" s="1"/>
  <c r="ES926" i="68"/>
  <c r="ES957" i="68" s="1"/>
  <c r="FY927" i="68"/>
  <c r="FY958" i="68" s="1"/>
  <c r="BA914" i="68"/>
  <c r="BQ920" i="68"/>
  <c r="BP920" i="68"/>
  <c r="BO920" i="68"/>
  <c r="EC924" i="68"/>
  <c r="EC955" i="68" s="1"/>
  <c r="FJ927" i="68"/>
  <c r="FJ958" i="68" s="1"/>
  <c r="EN956" i="68"/>
  <c r="FD925" i="68"/>
  <c r="FD956" i="68" s="1"/>
  <c r="EZ927" i="68"/>
  <c r="EZ958" i="68" s="1"/>
  <c r="FC926" i="68"/>
  <c r="FC957" i="68" s="1"/>
  <c r="EM923" i="68"/>
  <c r="EM954" i="68" s="1"/>
  <c r="DT925" i="68"/>
  <c r="GT933" i="68"/>
  <c r="FH926" i="68"/>
  <c r="FH957" i="68" s="1"/>
  <c r="BA921" i="68"/>
  <c r="DV922" i="68" s="1"/>
  <c r="DV953" i="68" s="1"/>
  <c r="FM927" i="68"/>
  <c r="FM958" i="68" s="1"/>
  <c r="BF921" i="68"/>
  <c r="EA922" i="68" s="1"/>
  <c r="EA953" i="68" s="1"/>
  <c r="DY924" i="68"/>
  <c r="DY955" i="68" s="1"/>
  <c r="ER924" i="68"/>
  <c r="ER955" i="68" s="1"/>
  <c r="FP927" i="68"/>
  <c r="FP958" i="68" s="1"/>
  <c r="BE921" i="68"/>
  <c r="DZ922" i="68" s="1"/>
  <c r="DZ953" i="68" s="1"/>
  <c r="EF927" i="68"/>
  <c r="EF958" i="68" s="1"/>
  <c r="EN924" i="68"/>
  <c r="EN955" i="68" s="1"/>
  <c r="GS923" i="68"/>
  <c r="DW847" i="68"/>
  <c r="DW878" i="68" s="1"/>
  <c r="EF878" i="68"/>
  <c r="EI847" i="68"/>
  <c r="EI878" i="68" s="1"/>
  <c r="DU845" i="68"/>
  <c r="DU876" i="68" s="1"/>
  <c r="FY848" i="68"/>
  <c r="FY879" i="68" s="1"/>
  <c r="EA879" i="68"/>
  <c r="FU848" i="68"/>
  <c r="FU879" i="68" s="1"/>
  <c r="GX846" i="68"/>
  <c r="GX854" i="68"/>
  <c r="FB847" i="68"/>
  <c r="FB878" i="68" s="1"/>
  <c r="GT855" i="68"/>
  <c r="GT860" i="68"/>
  <c r="EW878" i="68"/>
  <c r="FK878" i="68"/>
  <c r="DV843" i="68"/>
  <c r="DV874" i="68" s="1"/>
  <c r="GV859" i="68"/>
  <c r="DX877" i="68"/>
  <c r="EJ848" i="68"/>
  <c r="EJ879" i="68" s="1"/>
  <c r="GU846" i="68"/>
  <c r="GU853" i="68"/>
  <c r="EC846" i="68"/>
  <c r="EC877" i="68" s="1"/>
  <c r="DU843" i="68"/>
  <c r="DU874" i="68" s="1"/>
  <c r="EA844" i="68"/>
  <c r="EA875" i="68" s="1"/>
  <c r="EE876" i="68"/>
  <c r="DZ844" i="68"/>
  <c r="DZ875" i="68" s="1"/>
  <c r="EQ876" i="68"/>
  <c r="EN876" i="68"/>
  <c r="GX847" i="68"/>
  <c r="EX878" i="68"/>
  <c r="EV879" i="68"/>
  <c r="FB879" i="68"/>
  <c r="GT847" i="68"/>
  <c r="GT859" i="68"/>
  <c r="FV879" i="68"/>
  <c r="DV875" i="68"/>
  <c r="GY857" i="68"/>
  <c r="FC879" i="68"/>
  <c r="GV847" i="68"/>
  <c r="GV857" i="68"/>
  <c r="DX874" i="68"/>
  <c r="GU858" i="68"/>
  <c r="EC845" i="68"/>
  <c r="EC876" i="68" s="1"/>
  <c r="FH848" i="68"/>
  <c r="FH879" i="68" s="1"/>
  <c r="DU878" i="68"/>
  <c r="GR854" i="68"/>
  <c r="GW853" i="68"/>
  <c r="FT848" i="68"/>
  <c r="FT879" i="68" s="1"/>
  <c r="EU877" i="68"/>
  <c r="DT875" i="68"/>
  <c r="GP844" i="68"/>
  <c r="GO842" i="68"/>
  <c r="GZ842" i="68" s="1"/>
  <c r="GL842" i="68"/>
  <c r="GQ854" i="68"/>
  <c r="GQ860" i="68"/>
  <c r="EX879" i="68"/>
  <c r="FB877" i="68"/>
  <c r="GT854" i="68"/>
  <c r="EW848" i="68"/>
  <c r="EW879" i="68" s="1"/>
  <c r="DV876" i="68"/>
  <c r="GY856" i="68"/>
  <c r="GV856" i="68"/>
  <c r="FL878" i="68"/>
  <c r="ER848" i="68"/>
  <c r="ER879" i="68" s="1"/>
  <c r="EH847" i="68"/>
  <c r="EH878" i="68" s="1"/>
  <c r="ET876" i="68"/>
  <c r="FF847" i="68"/>
  <c r="FF878" i="68" s="1"/>
  <c r="FR848" i="68"/>
  <c r="FR879" i="68" s="1"/>
  <c r="DT876" i="68"/>
  <c r="GP845" i="68"/>
  <c r="EE844" i="68"/>
  <c r="EE875" i="68" s="1"/>
  <c r="DY845" i="68"/>
  <c r="DY876" i="68" s="1"/>
  <c r="GQ859" i="68"/>
  <c r="EZ878" i="68"/>
  <c r="GZ875" i="68"/>
  <c r="GX844" i="68"/>
  <c r="DV877" i="68"/>
  <c r="GY846" i="68"/>
  <c r="GY855" i="68"/>
  <c r="GV855" i="68"/>
  <c r="DX878" i="68"/>
  <c r="EY879" i="68"/>
  <c r="DU848" i="68"/>
  <c r="DU879" i="68" s="1"/>
  <c r="EK845" i="68"/>
  <c r="EK876" i="68" s="1"/>
  <c r="FD848" i="68"/>
  <c r="FD879" i="68" s="1"/>
  <c r="ET846" i="68"/>
  <c r="ET877" i="68" s="1"/>
  <c r="EP848" i="68"/>
  <c r="EP879" i="68" s="1"/>
  <c r="DT843" i="68"/>
  <c r="EB877" i="68"/>
  <c r="DY844" i="68"/>
  <c r="DY875" i="68" s="1"/>
  <c r="GQ855" i="68"/>
  <c r="EZ879" i="68"/>
  <c r="EL848" i="68"/>
  <c r="EL879" i="68" s="1"/>
  <c r="FS848" i="68"/>
  <c r="FS879" i="68" s="1"/>
  <c r="FE847" i="68"/>
  <c r="FE878" i="68" s="1"/>
  <c r="GX858" i="68"/>
  <c r="GT845" i="68"/>
  <c r="GT853" i="68"/>
  <c r="FA847" i="68"/>
  <c r="FA878" i="68" s="1"/>
  <c r="GY847" i="68"/>
  <c r="DX845" i="68"/>
  <c r="DX876" i="68" s="1"/>
  <c r="GU857" i="68"/>
  <c r="DW843" i="68"/>
  <c r="DW874" i="68" s="1"/>
  <c r="GR853" i="68"/>
  <c r="EM878" i="68"/>
  <c r="EP877" i="68"/>
  <c r="ED844" i="68"/>
  <c r="ED875" i="68" s="1"/>
  <c r="DT877" i="68"/>
  <c r="GP846" i="68"/>
  <c r="EE879" i="68"/>
  <c r="EM848" i="68"/>
  <c r="EM879" i="68" s="1"/>
  <c r="EQ879" i="68"/>
  <c r="GQ853" i="68"/>
  <c r="BQ842" i="68"/>
  <c r="GX853" i="68"/>
  <c r="EO878" i="68"/>
  <c r="GT846" i="68"/>
  <c r="DV879" i="68"/>
  <c r="FO878" i="68"/>
  <c r="GY845" i="68"/>
  <c r="GV845" i="68"/>
  <c r="DX875" i="68"/>
  <c r="GZ841" i="68"/>
  <c r="GU856" i="68"/>
  <c r="EM846" i="68"/>
  <c r="EM877" i="68" s="1"/>
  <c r="EF845" i="68"/>
  <c r="EF876" i="68" s="1"/>
  <c r="FD846" i="68"/>
  <c r="FD877" i="68" s="1"/>
  <c r="FG877" i="68"/>
  <c r="ET879" i="68"/>
  <c r="EB848" i="68"/>
  <c r="EB879" i="68" s="1"/>
  <c r="FI847" i="68"/>
  <c r="FI878" i="68" s="1"/>
  <c r="EU847" i="68"/>
  <c r="EU878" i="68" s="1"/>
  <c r="DT848" i="68"/>
  <c r="BI842" i="68"/>
  <c r="BR842" i="68"/>
  <c r="DT873" i="68"/>
  <c r="GP854" i="68"/>
  <c r="DY848" i="68"/>
  <c r="DY879" i="68" s="1"/>
  <c r="EQ846" i="68"/>
  <c r="EQ877" i="68" s="1"/>
  <c r="GQ847" i="68"/>
  <c r="BQ841" i="68"/>
  <c r="GX860" i="68"/>
  <c r="GT844" i="68"/>
  <c r="GT858" i="68"/>
  <c r="DV847" i="68"/>
  <c r="DV878" i="68" s="1"/>
  <c r="GY844" i="68"/>
  <c r="FN847" i="68"/>
  <c r="FN878" i="68" s="1"/>
  <c r="FC847" i="68"/>
  <c r="FC878" i="68" s="1"/>
  <c r="ES877" i="68"/>
  <c r="GV844" i="68"/>
  <c r="EY877" i="68"/>
  <c r="DT836" i="68"/>
  <c r="BR836" i="68"/>
  <c r="ET878" i="68"/>
  <c r="HL856" i="68"/>
  <c r="GL856" i="68"/>
  <c r="GS853" i="68"/>
  <c r="EA874" i="68"/>
  <c r="EE878" i="68"/>
  <c r="FQ879" i="68"/>
  <c r="DT872" i="68"/>
  <c r="GP853" i="68"/>
  <c r="DZ843" i="68"/>
  <c r="DZ874" i="68" s="1"/>
  <c r="GQ846" i="68"/>
  <c r="FM848" i="68"/>
  <c r="FM879" i="68" s="1"/>
  <c r="EB874" i="68"/>
  <c r="EL878" i="68"/>
  <c r="FE848" i="68"/>
  <c r="FE879" i="68" s="1"/>
  <c r="ED847" i="68"/>
  <c r="ED878" i="68" s="1"/>
  <c r="GX859" i="68"/>
  <c r="EO848" i="68"/>
  <c r="EO879" i="68" s="1"/>
  <c r="GY854" i="68"/>
  <c r="FC846" i="68"/>
  <c r="FC877" i="68" s="1"/>
  <c r="ES845" i="68"/>
  <c r="ES876" i="68" s="1"/>
  <c r="DX848" i="68"/>
  <c r="DX879" i="68" s="1"/>
  <c r="EJ877" i="68"/>
  <c r="DS843" i="68"/>
  <c r="DW846" i="68"/>
  <c r="DW877" i="68" s="1"/>
  <c r="EC843" i="68"/>
  <c r="EC874" i="68" s="1"/>
  <c r="EI846" i="68"/>
  <c r="EI877" i="68" s="1"/>
  <c r="EK848" i="68"/>
  <c r="EK879" i="68" s="1"/>
  <c r="EM844" i="68"/>
  <c r="EM875" i="68" s="1"/>
  <c r="FP848" i="68"/>
  <c r="FP879" i="68" s="1"/>
  <c r="EG846" i="68"/>
  <c r="EG877" i="68" s="1"/>
  <c r="GS854" i="68"/>
  <c r="DT878" i="68"/>
  <c r="GP847" i="68"/>
  <c r="EE846" i="68"/>
  <c r="EE877" i="68" s="1"/>
  <c r="GQ845" i="68"/>
  <c r="EZ846" i="68"/>
  <c r="EZ877" i="68" s="1"/>
  <c r="BA835" i="68"/>
  <c r="BA836" i="68" s="1"/>
  <c r="BR841" i="68"/>
  <c r="BI841" i="68"/>
  <c r="EL877" i="68"/>
  <c r="EN877" i="68"/>
  <c r="GL877" i="68"/>
  <c r="GO877" i="68"/>
  <c r="GZ877" i="68" s="1"/>
  <c r="EV846" i="68"/>
  <c r="EV877" i="68" s="1"/>
  <c r="EO877" i="68"/>
  <c r="FA848" i="68"/>
  <c r="FA879" i="68" s="1"/>
  <c r="GY853" i="68"/>
  <c r="EJ876" i="68"/>
  <c r="GU860" i="68"/>
  <c r="DW844" i="68"/>
  <c r="DW875" i="68" s="1"/>
  <c r="EF875" i="68"/>
  <c r="EC844" i="68"/>
  <c r="EC875" i="68" s="1"/>
  <c r="ER846" i="68"/>
  <c r="ER877" i="68" s="1"/>
  <c r="EI844" i="68"/>
  <c r="EI875" i="68" s="1"/>
  <c r="DU846" i="68"/>
  <c r="DU877" i="68" s="1"/>
  <c r="EH845" i="68"/>
  <c r="EH876" i="68" s="1"/>
  <c r="FG879" i="68"/>
  <c r="EA878" i="68"/>
  <c r="DZ847" i="68"/>
  <c r="DZ878" i="68" s="1"/>
  <c r="FM878" i="68"/>
  <c r="EL876" i="68"/>
  <c r="GA848" i="68"/>
  <c r="GA879" i="68" s="1"/>
  <c r="GX857" i="68"/>
  <c r="EV845" i="68"/>
  <c r="EV876" i="68" s="1"/>
  <c r="EO845" i="68"/>
  <c r="EO876" i="68" s="1"/>
  <c r="GT857" i="68"/>
  <c r="EW846" i="68"/>
  <c r="EW877" i="68" s="1"/>
  <c r="GY860" i="68"/>
  <c r="ES847" i="68"/>
  <c r="ES878" i="68" s="1"/>
  <c r="GV858" i="68"/>
  <c r="EY847" i="68"/>
  <c r="EY878" i="68" s="1"/>
  <c r="FL879" i="68"/>
  <c r="EJ875" i="68"/>
  <c r="EF848" i="68"/>
  <c r="EF879" i="68" s="1"/>
  <c r="ER845" i="68"/>
  <c r="ER876" i="68" s="1"/>
  <c r="GW854" i="68"/>
  <c r="FG847" i="68"/>
  <c r="FG878" i="68" s="1"/>
  <c r="FP847" i="68"/>
  <c r="FP878" i="68" s="1"/>
  <c r="EG844" i="68"/>
  <c r="EG875" i="68" s="1"/>
  <c r="EA846" i="68"/>
  <c r="EA877" i="68" s="1"/>
  <c r="DZ846" i="68"/>
  <c r="DZ877" i="68" s="1"/>
  <c r="ED877" i="68"/>
  <c r="EL844" i="68"/>
  <c r="EL875" i="68" s="1"/>
  <c r="GX856" i="68"/>
  <c r="EX846" i="68"/>
  <c r="EX877" i="68" s="1"/>
  <c r="GT856" i="68"/>
  <c r="EW845" i="68"/>
  <c r="EW876" i="68" s="1"/>
  <c r="FK848" i="68"/>
  <c r="FK879" i="68" s="1"/>
  <c r="FO848" i="68"/>
  <c r="FO879" i="68" s="1"/>
  <c r="GY858" i="68"/>
  <c r="EJ847" i="68"/>
  <c r="EJ878" i="68" s="1"/>
  <c r="GU859" i="68"/>
  <c r="GU855" i="68"/>
  <c r="EO798" i="68"/>
  <c r="GY777" i="68"/>
  <c r="AZ757" i="68"/>
  <c r="BG763" i="68"/>
  <c r="EB764" i="68" s="1"/>
  <c r="EB795" i="68" s="1"/>
  <c r="GX766" i="68"/>
  <c r="GX794" i="68"/>
  <c r="GT777" i="68"/>
  <c r="GT781" i="68"/>
  <c r="EE768" i="68"/>
  <c r="EE799" i="68" s="1"/>
  <c r="GS766" i="68"/>
  <c r="ES768" i="68"/>
  <c r="ES799" i="68" s="1"/>
  <c r="GQ766" i="68"/>
  <c r="GQ781" i="68"/>
  <c r="EH768" i="68"/>
  <c r="EH799" i="68" s="1"/>
  <c r="BD763" i="68"/>
  <c r="DY764" i="68" s="1"/>
  <c r="DY795" i="68" s="1"/>
  <c r="FQ768" i="68"/>
  <c r="FQ799" i="68" s="1"/>
  <c r="EO766" i="68"/>
  <c r="EO797" i="68" s="1"/>
  <c r="ED766" i="68"/>
  <c r="ED797" i="68" s="1"/>
  <c r="GP778" i="68"/>
  <c r="GV775" i="68"/>
  <c r="EW798" i="68"/>
  <c r="EA767" i="68"/>
  <c r="EA798" i="68" s="1"/>
  <c r="GW779" i="68"/>
  <c r="DX768" i="68"/>
  <c r="DX799" i="68" s="1"/>
  <c r="ET766" i="68"/>
  <c r="ET797" i="68" s="1"/>
  <c r="EV768" i="68"/>
  <c r="EV799" i="68" s="1"/>
  <c r="EJ765" i="68"/>
  <c r="EJ796" i="68" s="1"/>
  <c r="DU767" i="68"/>
  <c r="DU798" i="68" s="1"/>
  <c r="FH768" i="68"/>
  <c r="FH799" i="68" s="1"/>
  <c r="DS764" i="68"/>
  <c r="DS763" i="68"/>
  <c r="DT793" i="68"/>
  <c r="GT776" i="68"/>
  <c r="GS777" i="68"/>
  <c r="GS781" i="68"/>
  <c r="GO796" i="68"/>
  <c r="GZ796" i="68" s="1"/>
  <c r="GL796" i="68"/>
  <c r="GQ780" i="68"/>
  <c r="GR766" i="68"/>
  <c r="EK800" i="68"/>
  <c r="FA767" i="68"/>
  <c r="FA798" i="68" s="1"/>
  <c r="GV794" i="68"/>
  <c r="GW769" i="68"/>
  <c r="GW781" i="68"/>
  <c r="EM799" i="68"/>
  <c r="GU797" i="68"/>
  <c r="EJ769" i="68"/>
  <c r="EJ800" i="68" s="1"/>
  <c r="EL767" i="68"/>
  <c r="EL798" i="68" s="1"/>
  <c r="FD769" i="68"/>
  <c r="FD800" i="68" s="1"/>
  <c r="DU797" i="68"/>
  <c r="BR757" i="68"/>
  <c r="DT757" i="68"/>
  <c r="GY769" i="68"/>
  <c r="GY775" i="68"/>
  <c r="GT775" i="68"/>
  <c r="EE767" i="68"/>
  <c r="EE798" i="68" s="1"/>
  <c r="GS776" i="68"/>
  <c r="GS780" i="68"/>
  <c r="EB798" i="68"/>
  <c r="ES766" i="68"/>
  <c r="ES797" i="68" s="1"/>
  <c r="GQ775" i="68"/>
  <c r="FE769" i="68"/>
  <c r="FE800" i="68" s="1"/>
  <c r="EQ767" i="68"/>
  <c r="EQ798" i="68" s="1"/>
  <c r="GZ762" i="68"/>
  <c r="GR776" i="68"/>
  <c r="GR781" i="68"/>
  <c r="EK768" i="68"/>
  <c r="EK799" i="68" s="1"/>
  <c r="GP769" i="68"/>
  <c r="GP777" i="68"/>
  <c r="GV774" i="68"/>
  <c r="EA769" i="68"/>
  <c r="EA800" i="68" s="1"/>
  <c r="GW778" i="68"/>
  <c r="GW780" i="68"/>
  <c r="EM767" i="68"/>
  <c r="EM798" i="68" s="1"/>
  <c r="ET769" i="68"/>
  <c r="ET800" i="68" s="1"/>
  <c r="GU779" i="68"/>
  <c r="EJ768" i="68"/>
  <c r="EJ799" i="68" s="1"/>
  <c r="BB763" i="68"/>
  <c r="DW764" i="68" s="1"/>
  <c r="DW795" i="68" s="1"/>
  <c r="FD768" i="68"/>
  <c r="FD799" i="68" s="1"/>
  <c r="GY766" i="68"/>
  <c r="GY774" i="68"/>
  <c r="GX797" i="68"/>
  <c r="GT774" i="68"/>
  <c r="GS775" i="68"/>
  <c r="GQ774" i="68"/>
  <c r="DY766" i="68"/>
  <c r="DY797" i="68" s="1"/>
  <c r="GP776" i="68"/>
  <c r="GV766" i="68"/>
  <c r="GW777" i="68"/>
  <c r="EY799" i="68"/>
  <c r="EM797" i="68"/>
  <c r="FJ799" i="68"/>
  <c r="BH763" i="68"/>
  <c r="EC764" i="68" s="1"/>
  <c r="EC795" i="68" s="1"/>
  <c r="GX779" i="68"/>
  <c r="GT794" i="68"/>
  <c r="EE765" i="68"/>
  <c r="EE796" i="68" s="1"/>
  <c r="GS774" i="68"/>
  <c r="GS779" i="68"/>
  <c r="GQ797" i="68"/>
  <c r="GQ794" i="68"/>
  <c r="FI769" i="68"/>
  <c r="FI800" i="68" s="1"/>
  <c r="DY765" i="68"/>
  <c r="DY796" i="68" s="1"/>
  <c r="GR775" i="68"/>
  <c r="GP775" i="68"/>
  <c r="GV797" i="68"/>
  <c r="EW797" i="68"/>
  <c r="EF768" i="68"/>
  <c r="EF799" i="68" s="1"/>
  <c r="GW776" i="68"/>
  <c r="EM800" i="68"/>
  <c r="FK800" i="68"/>
  <c r="ET767" i="68"/>
  <c r="ET798" i="68" s="1"/>
  <c r="DW766" i="68"/>
  <c r="DW797" i="68" s="1"/>
  <c r="FU769" i="68"/>
  <c r="FU800" i="68" s="1"/>
  <c r="EC800" i="68"/>
  <c r="EP800" i="68"/>
  <c r="EI797" i="68"/>
  <c r="GX769" i="68"/>
  <c r="GT766" i="68"/>
  <c r="GT769" i="68"/>
  <c r="FG768" i="68"/>
  <c r="FG799" i="68" s="1"/>
  <c r="GS794" i="68"/>
  <c r="AY763" i="68"/>
  <c r="EL799" i="68"/>
  <c r="GQ769" i="68"/>
  <c r="FE767" i="68"/>
  <c r="FE798" i="68" s="1"/>
  <c r="FI768" i="68"/>
  <c r="FI799" i="68" s="1"/>
  <c r="GR774" i="68"/>
  <c r="GR779" i="68"/>
  <c r="FC800" i="68"/>
  <c r="DZ799" i="68"/>
  <c r="GP781" i="68"/>
  <c r="GW774" i="68"/>
  <c r="GU778" i="68"/>
  <c r="GU781" i="68"/>
  <c r="DW765" i="68"/>
  <c r="DW796" i="68" s="1"/>
  <c r="EC799" i="68"/>
  <c r="EI765" i="68"/>
  <c r="EI796" i="68" s="1"/>
  <c r="FN769" i="68"/>
  <c r="FN800" i="68" s="1"/>
  <c r="FZ769" i="68"/>
  <c r="FZ800" i="68" s="1"/>
  <c r="GS769" i="68"/>
  <c r="DV765" i="68"/>
  <c r="DV796" i="68" s="1"/>
  <c r="EB768" i="68"/>
  <c r="EB799" i="68" s="1"/>
  <c r="DY768" i="68"/>
  <c r="DY799" i="68" s="1"/>
  <c r="GR794" i="68"/>
  <c r="FC768" i="68"/>
  <c r="FC799" i="68" s="1"/>
  <c r="DZ767" i="68"/>
  <c r="DZ798" i="68" s="1"/>
  <c r="FL768" i="68"/>
  <c r="FL799" i="68" s="1"/>
  <c r="GP780" i="68"/>
  <c r="EW769" i="68"/>
  <c r="EW800" i="68" s="1"/>
  <c r="GA800" i="68"/>
  <c r="EF767" i="68"/>
  <c r="EF798" i="68" s="1"/>
  <c r="GW766" i="68"/>
  <c r="GW794" i="68"/>
  <c r="EY767" i="68"/>
  <c r="EY798" i="68" s="1"/>
  <c r="DX767" i="68"/>
  <c r="DX798" i="68" s="1"/>
  <c r="EN769" i="68"/>
  <c r="EN800" i="68" s="1"/>
  <c r="EV767" i="68"/>
  <c r="EV798" i="68" s="1"/>
  <c r="GU777" i="68"/>
  <c r="GU780" i="68"/>
  <c r="DW800" i="68"/>
  <c r="DQ762" i="68"/>
  <c r="J794" i="68"/>
  <c r="EP767" i="68"/>
  <c r="EP798" i="68" s="1"/>
  <c r="EI800" i="68"/>
  <c r="FN768" i="68"/>
  <c r="FN799" i="68" s="1"/>
  <c r="GY797" i="68"/>
  <c r="FB769" i="68"/>
  <c r="FB800" i="68" s="1"/>
  <c r="EU766" i="68"/>
  <c r="EU797" i="68" s="1"/>
  <c r="GX778" i="68"/>
  <c r="GX781" i="68"/>
  <c r="DT765" i="68"/>
  <c r="DV769" i="68"/>
  <c r="DV800" i="68" s="1"/>
  <c r="GQ778" i="68"/>
  <c r="GL798" i="68"/>
  <c r="GO798" i="68"/>
  <c r="GZ798" i="68" s="1"/>
  <c r="EZ769" i="68"/>
  <c r="EZ800" i="68" s="1"/>
  <c r="FF769" i="68"/>
  <c r="FF800" i="68" s="1"/>
  <c r="EK767" i="68"/>
  <c r="EK798" i="68" s="1"/>
  <c r="GP766" i="68"/>
  <c r="EW768" i="68"/>
  <c r="EW799" i="68" s="1"/>
  <c r="EF766" i="68"/>
  <c r="EF797" i="68" s="1"/>
  <c r="GW775" i="68"/>
  <c r="BC763" i="68"/>
  <c r="DX764" i="68" s="1"/>
  <c r="DX795" i="68" s="1"/>
  <c r="EL797" i="68"/>
  <c r="FP769" i="68"/>
  <c r="FP800" i="68" s="1"/>
  <c r="DW768" i="68"/>
  <c r="DW799" i="68" s="1"/>
  <c r="EC767" i="68"/>
  <c r="EC798" i="68" s="1"/>
  <c r="DU765" i="68"/>
  <c r="DU796" i="68" s="1"/>
  <c r="FM769" i="68"/>
  <c r="FM800" i="68" s="1"/>
  <c r="EP766" i="68"/>
  <c r="EP797" i="68" s="1"/>
  <c r="EI768" i="68"/>
  <c r="EI799" i="68" s="1"/>
  <c r="GT797" i="68"/>
  <c r="GS778" i="68"/>
  <c r="DT800" i="68"/>
  <c r="FX769" i="68"/>
  <c r="FX800" i="68" s="1"/>
  <c r="GQ777" i="68"/>
  <c r="FC798" i="68"/>
  <c r="DZ797" i="68"/>
  <c r="FR769" i="68"/>
  <c r="FR800" i="68" s="1"/>
  <c r="GV769" i="68"/>
  <c r="EY800" i="68"/>
  <c r="ER800" i="68"/>
  <c r="FW800" i="68"/>
  <c r="GU775" i="68"/>
  <c r="DW798" i="68"/>
  <c r="EC797" i="68"/>
  <c r="AZ763" i="68"/>
  <c r="DU764" i="68" s="1"/>
  <c r="DU795" i="68" s="1"/>
  <c r="FM768" i="68"/>
  <c r="FM799" i="68" s="1"/>
  <c r="EI767" i="68"/>
  <c r="EI798" i="68" s="1"/>
  <c r="FB767" i="68"/>
  <c r="FB798" i="68" s="1"/>
  <c r="EG769" i="68"/>
  <c r="EG800" i="68" s="1"/>
  <c r="GS797" i="68"/>
  <c r="DT768" i="68"/>
  <c r="DV767" i="68"/>
  <c r="DV798" i="68" s="1"/>
  <c r="EX769" i="68"/>
  <c r="EX800" i="68" s="1"/>
  <c r="EH766" i="68"/>
  <c r="EH797" i="68" s="1"/>
  <c r="GR778" i="68"/>
  <c r="FF767" i="68"/>
  <c r="FF798" i="68" s="1"/>
  <c r="EO800" i="68"/>
  <c r="ED800" i="68"/>
  <c r="DZ765" i="68"/>
  <c r="DZ796" i="68" s="1"/>
  <c r="FO769" i="68"/>
  <c r="FO800" i="68" s="1"/>
  <c r="GP774" i="68"/>
  <c r="GZ774" i="68" s="1"/>
  <c r="GP794" i="68"/>
  <c r="BF763" i="68"/>
  <c r="EA764" i="68" s="1"/>
  <c r="EA795" i="68" s="1"/>
  <c r="GW797" i="68"/>
  <c r="DX797" i="68"/>
  <c r="ER768" i="68"/>
  <c r="ER799" i="68" s="1"/>
  <c r="EN799" i="68"/>
  <c r="EV797" i="68"/>
  <c r="FJ800" i="68"/>
  <c r="GU774" i="68"/>
  <c r="FT769" i="68"/>
  <c r="FT800" i="68" s="1"/>
  <c r="EC765" i="68"/>
  <c r="EC796" i="68" s="1"/>
  <c r="FY769" i="68"/>
  <c r="FY800" i="68" s="1"/>
  <c r="EU768" i="68"/>
  <c r="EU799" i="68" s="1"/>
  <c r="EG768" i="68"/>
  <c r="EG799" i="68" s="1"/>
  <c r="GX775" i="68"/>
  <c r="GL799" i="68"/>
  <c r="GO799" i="68"/>
  <c r="GZ799" i="68" s="1"/>
  <c r="DT767" i="68"/>
  <c r="EH765" i="68"/>
  <c r="EH796" i="68" s="1"/>
  <c r="GR797" i="68"/>
  <c r="EO768" i="68"/>
  <c r="EO799" i="68" s="1"/>
  <c r="ED768" i="68"/>
  <c r="ED799" i="68" s="1"/>
  <c r="DZ800" i="68"/>
  <c r="EK797" i="68"/>
  <c r="FO768" i="68"/>
  <c r="FO799" i="68" s="1"/>
  <c r="FA769" i="68"/>
  <c r="FA800" i="68" s="1"/>
  <c r="EA765" i="68"/>
  <c r="EA796" i="68" s="1"/>
  <c r="DX765" i="68"/>
  <c r="DX796" i="68" s="1"/>
  <c r="EM765" i="68"/>
  <c r="EM796" i="68" s="1"/>
  <c r="ER767" i="68"/>
  <c r="ER798" i="68" s="1"/>
  <c r="EN767" i="68"/>
  <c r="EN798" i="68" s="1"/>
  <c r="GU766" i="68"/>
  <c r="DU769" i="68"/>
  <c r="DU800" i="68" s="1"/>
  <c r="EQ690" i="68"/>
  <c r="EQ721" i="68" s="1"/>
  <c r="EB689" i="68"/>
  <c r="EB720" i="68" s="1"/>
  <c r="DV719" i="68"/>
  <c r="FM690" i="68"/>
  <c r="FM721" i="68" s="1"/>
  <c r="GR696" i="68"/>
  <c r="DT715" i="68"/>
  <c r="GQ696" i="68"/>
  <c r="DY688" i="68"/>
  <c r="DY719" i="68" s="1"/>
  <c r="GO718" i="68"/>
  <c r="GZ718" i="68" s="1"/>
  <c r="GL718" i="68"/>
  <c r="AH678" i="68"/>
  <c r="AG678" i="68"/>
  <c r="AF678" i="68"/>
  <c r="AE678" i="68"/>
  <c r="AD678" i="68"/>
  <c r="AC678" i="68"/>
  <c r="AB678" i="68"/>
  <c r="W678" i="68"/>
  <c r="AY678" i="68" s="1"/>
  <c r="AA678" i="68"/>
  <c r="Z678" i="68"/>
  <c r="Y678" i="68"/>
  <c r="EK721" i="68"/>
  <c r="EH719" i="68"/>
  <c r="EF719" i="68"/>
  <c r="EZ690" i="68"/>
  <c r="EZ721" i="68" s="1"/>
  <c r="FK690" i="68"/>
  <c r="FK721" i="68" s="1"/>
  <c r="ED687" i="68"/>
  <c r="ED718" i="68" s="1"/>
  <c r="FZ690" i="68"/>
  <c r="FZ721" i="68" s="1"/>
  <c r="EE687" i="68"/>
  <c r="EE718" i="68" s="1"/>
  <c r="FI721" i="68"/>
  <c r="EN687" i="68"/>
  <c r="EN718" i="68" s="1"/>
  <c r="FM689" i="68"/>
  <c r="FM720" i="68" s="1"/>
  <c r="FD719" i="68"/>
  <c r="EU721" i="68"/>
  <c r="EA690" i="68"/>
  <c r="EA721" i="68" s="1"/>
  <c r="GV689" i="68"/>
  <c r="EJ687" i="68"/>
  <c r="EJ718" i="68" s="1"/>
  <c r="DX687" i="68"/>
  <c r="DX718" i="68" s="1"/>
  <c r="AX684" i="68"/>
  <c r="BJ678" i="68"/>
  <c r="EC687" i="68"/>
  <c r="EC718" i="68" s="1"/>
  <c r="EG717" i="68"/>
  <c r="EH720" i="68"/>
  <c r="EF717" i="68"/>
  <c r="EZ689" i="68"/>
  <c r="EZ720" i="68" s="1"/>
  <c r="ER718" i="68"/>
  <c r="ET688" i="68"/>
  <c r="ET719" i="68" s="1"/>
  <c r="FE689" i="68"/>
  <c r="FE720" i="68" s="1"/>
  <c r="GQ702" i="68"/>
  <c r="GR702" i="68"/>
  <c r="DY687" i="68"/>
  <c r="DY718" i="68" s="1"/>
  <c r="GV696" i="68"/>
  <c r="EX721" i="68"/>
  <c r="BB677" i="68"/>
  <c r="BT683" i="68"/>
  <c r="BU683" i="68"/>
  <c r="GL721" i="68"/>
  <c r="GO721" i="68"/>
  <c r="GZ721" i="68" s="1"/>
  <c r="EC689" i="68"/>
  <c r="EC720" i="68" s="1"/>
  <c r="BL683" i="68"/>
  <c r="EH687" i="68"/>
  <c r="EH718" i="68" s="1"/>
  <c r="EF721" i="68"/>
  <c r="EM687" i="68"/>
  <c r="EM718" i="68" s="1"/>
  <c r="EY720" i="68"/>
  <c r="GQ700" i="68"/>
  <c r="GR700" i="68"/>
  <c r="GV700" i="68"/>
  <c r="EX719" i="68"/>
  <c r="GX698" i="68"/>
  <c r="EC721" i="68"/>
  <c r="EG688" i="68"/>
  <c r="EG719" i="68" s="1"/>
  <c r="EV720" i="68"/>
  <c r="EH686" i="68"/>
  <c r="EH717" i="68" s="1"/>
  <c r="EF689" i="68"/>
  <c r="EF720" i="68" s="1"/>
  <c r="DT714" i="68"/>
  <c r="GQ695" i="68"/>
  <c r="GZ695" i="68" s="1"/>
  <c r="GR695" i="68"/>
  <c r="FW690" i="68"/>
  <c r="FW721" i="68" s="1"/>
  <c r="FU690" i="68"/>
  <c r="FU721" i="68" s="1"/>
  <c r="ER690" i="68"/>
  <c r="ER721" i="68" s="1"/>
  <c r="DV690" i="68"/>
  <c r="DV721" i="68" s="1"/>
  <c r="GU696" i="68"/>
  <c r="ET690" i="68"/>
  <c r="ET721" i="68" s="1"/>
  <c r="GP695" i="68"/>
  <c r="EN690" i="68"/>
  <c r="EN721" i="68" s="1"/>
  <c r="EW689" i="68"/>
  <c r="EW720" i="68" s="1"/>
  <c r="GS700" i="68"/>
  <c r="GT696" i="68"/>
  <c r="EU688" i="68"/>
  <c r="EU719" i="68" s="1"/>
  <c r="GR699" i="68"/>
  <c r="GQ699" i="68"/>
  <c r="GV695" i="68"/>
  <c r="GX697" i="68"/>
  <c r="GX696" i="68"/>
  <c r="FG721" i="68"/>
  <c r="FH689" i="68"/>
  <c r="FH720" i="68" s="1"/>
  <c r="EG687" i="68"/>
  <c r="EG718" i="68" s="1"/>
  <c r="EH721" i="68"/>
  <c r="GW701" i="68"/>
  <c r="ER688" i="68"/>
  <c r="ER719" i="68" s="1"/>
  <c r="DV687" i="68"/>
  <c r="DV718" i="68" s="1"/>
  <c r="GU695" i="68"/>
  <c r="EM686" i="68"/>
  <c r="EM717" i="68" s="1"/>
  <c r="ET687" i="68"/>
  <c r="ET718" i="68" s="1"/>
  <c r="GP696" i="68"/>
  <c r="FP720" i="68"/>
  <c r="GT695" i="68"/>
  <c r="DT687" i="68"/>
  <c r="EX689" i="68"/>
  <c r="EX720" i="68" s="1"/>
  <c r="GX695" i="68"/>
  <c r="EI689" i="68"/>
  <c r="EI720" i="68" s="1"/>
  <c r="EG690" i="68"/>
  <c r="EG721" i="68" s="1"/>
  <c r="BP683" i="68"/>
  <c r="EV690" i="68"/>
  <c r="EV721" i="68" s="1"/>
  <c r="GW702" i="68"/>
  <c r="EB688" i="68"/>
  <c r="EB719" i="68" s="1"/>
  <c r="DV686" i="68"/>
  <c r="DV717" i="68" s="1"/>
  <c r="EM689" i="68"/>
  <c r="EM720" i="68" s="1"/>
  <c r="FV690" i="68"/>
  <c r="FV721" i="68" s="1"/>
  <c r="EY688" i="68"/>
  <c r="EY719" i="68" s="1"/>
  <c r="GY696" i="68"/>
  <c r="FP690" i="68"/>
  <c r="FP721" i="68" s="1"/>
  <c r="EW688" i="68"/>
  <c r="EW719" i="68" s="1"/>
  <c r="EL690" i="68"/>
  <c r="EL721" i="68" s="1"/>
  <c r="GS696" i="68"/>
  <c r="EU687" i="68"/>
  <c r="EU718" i="68" s="1"/>
  <c r="DW689" i="68"/>
  <c r="DW720" i="68" s="1"/>
  <c r="EA686" i="68"/>
  <c r="EA717" i="68" s="1"/>
  <c r="BO683" i="68"/>
  <c r="DZ687" i="68"/>
  <c r="DZ718" i="68" s="1"/>
  <c r="FQ689" i="68"/>
  <c r="FQ720" i="68" s="1"/>
  <c r="EV688" i="68"/>
  <c r="EV719" i="68" s="1"/>
  <c r="ES690" i="68"/>
  <c r="ES721" i="68" s="1"/>
  <c r="DT720" i="68"/>
  <c r="GR689" i="68"/>
  <c r="EJ689" i="68"/>
  <c r="EJ720" i="68" s="1"/>
  <c r="FG719" i="68"/>
  <c r="EP720" i="68"/>
  <c r="HL702" i="68"/>
  <c r="GL702" i="68"/>
  <c r="FQ690" i="68"/>
  <c r="FQ721" i="68" s="1"/>
  <c r="BN683" i="68"/>
  <c r="EG720" i="68"/>
  <c r="EK686" i="68"/>
  <c r="EK717" i="68" s="1"/>
  <c r="FJ721" i="68"/>
  <c r="FL721" i="68"/>
  <c r="GW699" i="68"/>
  <c r="EQ687" i="68"/>
  <c r="EQ718" i="68" s="1"/>
  <c r="DU688" i="68"/>
  <c r="DU719" i="68" s="1"/>
  <c r="FB690" i="68"/>
  <c r="FB721" i="68" s="1"/>
  <c r="EY690" i="68"/>
  <c r="EY721" i="68" s="1"/>
  <c r="FN690" i="68"/>
  <c r="FN721" i="68" s="1"/>
  <c r="EW687" i="68"/>
  <c r="EW718" i="68" s="1"/>
  <c r="EL687" i="68"/>
  <c r="EL718" i="68" s="1"/>
  <c r="HL701" i="68"/>
  <c r="GL701" i="68"/>
  <c r="GS695" i="68"/>
  <c r="EU689" i="68"/>
  <c r="EU720" i="68" s="1"/>
  <c r="DT690" i="68"/>
  <c r="DY686" i="68"/>
  <c r="DY717" i="68" s="1"/>
  <c r="GV701" i="68"/>
  <c r="GX700" i="68"/>
  <c r="FS721" i="68"/>
  <c r="EK689" i="68"/>
  <c r="EK720" i="68" s="1"/>
  <c r="FL689" i="68"/>
  <c r="FL720" i="68" s="1"/>
  <c r="EZ688" i="68"/>
  <c r="EZ719" i="68" s="1"/>
  <c r="DU718" i="68"/>
  <c r="EW690" i="68"/>
  <c r="EW721" i="68" s="1"/>
  <c r="GT689" i="68"/>
  <c r="GR698" i="68"/>
  <c r="GQ698" i="68"/>
  <c r="DT688" i="68"/>
  <c r="EA687" i="68"/>
  <c r="EA718" i="68" s="1"/>
  <c r="GX689" i="68"/>
  <c r="GZ683" i="68"/>
  <c r="FG689" i="68"/>
  <c r="FG720" i="68" s="1"/>
  <c r="DZ688" i="68"/>
  <c r="DZ719" i="68" s="1"/>
  <c r="EI719" i="68"/>
  <c r="ES689" i="68"/>
  <c r="ES720" i="68" s="1"/>
  <c r="EQ689" i="68"/>
  <c r="EQ720" i="68" s="1"/>
  <c r="FR690" i="68"/>
  <c r="FR721" i="68" s="1"/>
  <c r="FK689" i="68"/>
  <c r="FK720" i="68" s="1"/>
  <c r="ED686" i="68"/>
  <c r="ED717" i="68" s="1"/>
  <c r="GY695" i="68"/>
  <c r="FF689" i="68"/>
  <c r="FF720" i="68" s="1"/>
  <c r="EL686" i="68"/>
  <c r="EL717" i="68" s="1"/>
  <c r="GS701" i="68"/>
  <c r="GT698" i="68"/>
  <c r="FD689" i="68"/>
  <c r="FD720" i="68" s="1"/>
  <c r="GQ697" i="68"/>
  <c r="GR697" i="68"/>
  <c r="DT686" i="68"/>
  <c r="DW687" i="68"/>
  <c r="DW718" i="68" s="1"/>
  <c r="EA689" i="68"/>
  <c r="EA720" i="68" s="1"/>
  <c r="GV702" i="68"/>
  <c r="EJ686" i="68"/>
  <c r="EJ717" i="68" s="1"/>
  <c r="DX690" i="68"/>
  <c r="DX721" i="68" s="1"/>
  <c r="GZ720" i="68"/>
  <c r="EI687" i="68"/>
  <c r="EI718" i="68" s="1"/>
  <c r="EC686" i="68"/>
  <c r="EC717" i="68" s="1"/>
  <c r="EK688" i="68"/>
  <c r="EK719" i="68" s="1"/>
  <c r="GW696" i="68"/>
  <c r="EF687" i="68"/>
  <c r="EF718" i="68" s="1"/>
  <c r="EB609" i="68"/>
  <c r="EB640" i="68" s="1"/>
  <c r="AX605" i="68"/>
  <c r="BJ599" i="68"/>
  <c r="GW616" i="68"/>
  <c r="GT616" i="68"/>
  <c r="FQ642" i="68"/>
  <c r="EN610" i="68"/>
  <c r="EN641" i="68" s="1"/>
  <c r="FF611" i="68"/>
  <c r="FF642" i="68" s="1"/>
  <c r="FN611" i="68"/>
  <c r="FN642" i="68" s="1"/>
  <c r="EU610" i="68"/>
  <c r="EU641" i="68" s="1"/>
  <c r="EH641" i="68"/>
  <c r="FS642" i="68"/>
  <c r="FI610" i="68"/>
  <c r="FI641" i="68" s="1"/>
  <c r="FU642" i="68"/>
  <c r="EI638" i="68"/>
  <c r="BL604" i="68"/>
  <c r="FD642" i="68"/>
  <c r="GP609" i="68"/>
  <c r="FM642" i="68"/>
  <c r="GU621" i="68"/>
  <c r="DU639" i="68"/>
  <c r="GR619" i="68"/>
  <c r="EQ610" i="68"/>
  <c r="EQ641" i="68" s="1"/>
  <c r="DW639" i="68"/>
  <c r="HL619" i="68"/>
  <c r="GL619" i="68"/>
  <c r="GR616" i="68"/>
  <c r="DZ607" i="68"/>
  <c r="DZ638" i="68" s="1"/>
  <c r="ED610" i="68"/>
  <c r="ED641" i="68" s="1"/>
  <c r="EU640" i="68"/>
  <c r="EK642" i="68"/>
  <c r="EA607" i="68"/>
  <c r="EA638" i="68" s="1"/>
  <c r="FC640" i="68"/>
  <c r="FO641" i="68"/>
  <c r="EF639" i="68"/>
  <c r="EG641" i="68"/>
  <c r="FD641" i="68"/>
  <c r="DU638" i="68"/>
  <c r="EQ640" i="68"/>
  <c r="DW638" i="68"/>
  <c r="EB607" i="68"/>
  <c r="EB638" i="68" s="1"/>
  <c r="FL610" i="68"/>
  <c r="FL641" i="68" s="1"/>
  <c r="EM608" i="68"/>
  <c r="EM639" i="68" s="1"/>
  <c r="ED609" i="68"/>
  <c r="ED640" i="68" s="1"/>
  <c r="EL607" i="68"/>
  <c r="EL638" i="68" s="1"/>
  <c r="EX641" i="68"/>
  <c r="DY607" i="68"/>
  <c r="DY638" i="68" s="1"/>
  <c r="FF609" i="68"/>
  <c r="FF640" i="68" s="1"/>
  <c r="FJ610" i="68"/>
  <c r="FJ641" i="68" s="1"/>
  <c r="ES641" i="68"/>
  <c r="FX611" i="68"/>
  <c r="FX642" i="68" s="1"/>
  <c r="EH608" i="68"/>
  <c r="EH639" i="68" s="1"/>
  <c r="GA642" i="68"/>
  <c r="DT610" i="68"/>
  <c r="EV609" i="68"/>
  <c r="EV640" i="68" s="1"/>
  <c r="FO611" i="68"/>
  <c r="FO642" i="68" s="1"/>
  <c r="EG608" i="68"/>
  <c r="EG639" i="68" s="1"/>
  <c r="DX638" i="68"/>
  <c r="EC640" i="68"/>
  <c r="EQ608" i="68"/>
  <c r="EQ639" i="68" s="1"/>
  <c r="DW611" i="68"/>
  <c r="DW642" i="68" s="1"/>
  <c r="FB609" i="68"/>
  <c r="FB640" i="68" s="1"/>
  <c r="EO611" i="68"/>
  <c r="EO642" i="68" s="1"/>
  <c r="ED608" i="68"/>
  <c r="ED639" i="68" s="1"/>
  <c r="GW617" i="68"/>
  <c r="EX609" i="68"/>
  <c r="EX640" i="68" s="1"/>
  <c r="ES609" i="68"/>
  <c r="ES640" i="68" s="1"/>
  <c r="EA610" i="68"/>
  <c r="EA641" i="68" s="1"/>
  <c r="EH607" i="68"/>
  <c r="EH638" i="68" s="1"/>
  <c r="FI611" i="68"/>
  <c r="FI642" i="68" s="1"/>
  <c r="DT640" i="68"/>
  <c r="GR609" i="68"/>
  <c r="EV642" i="68"/>
  <c r="EG607" i="68"/>
  <c r="EG638" i="68" s="1"/>
  <c r="GU619" i="68"/>
  <c r="DU642" i="68"/>
  <c r="EQ642" i="68"/>
  <c r="GW621" i="68"/>
  <c r="EH640" i="68"/>
  <c r="EB610" i="68"/>
  <c r="EB641" i="68" s="1"/>
  <c r="GY617" i="68"/>
  <c r="FV642" i="68"/>
  <c r="ES639" i="68"/>
  <c r="EU642" i="68"/>
  <c r="DT639" i="68"/>
  <c r="GP608" i="68"/>
  <c r="FC642" i="68"/>
  <c r="EV639" i="68"/>
  <c r="GV618" i="68"/>
  <c r="EC638" i="68"/>
  <c r="FE641" i="68"/>
  <c r="GO638" i="68"/>
  <c r="GZ638" i="68" s="1"/>
  <c r="GL638" i="68"/>
  <c r="GY616" i="68"/>
  <c r="EM610" i="68"/>
  <c r="EM641" i="68" s="1"/>
  <c r="DZ610" i="68"/>
  <c r="DZ641" i="68" s="1"/>
  <c r="EL610" i="68"/>
  <c r="EL641" i="68" s="1"/>
  <c r="FQ610" i="68"/>
  <c r="FQ641" i="68" s="1"/>
  <c r="EW608" i="68"/>
  <c r="EW639" i="68" s="1"/>
  <c r="EX611" i="68"/>
  <c r="EX642" i="68" s="1"/>
  <c r="FY611" i="68"/>
  <c r="FY642" i="68" s="1"/>
  <c r="DY609" i="68"/>
  <c r="DY640" i="68" s="1"/>
  <c r="BP604" i="68"/>
  <c r="GX617" i="68"/>
  <c r="EY609" i="68"/>
  <c r="EY640" i="68" s="1"/>
  <c r="EE610" i="68"/>
  <c r="EE641" i="68" s="1"/>
  <c r="DT607" i="68"/>
  <c r="DT635" i="68"/>
  <c r="GQ616" i="68"/>
  <c r="GZ616" i="68" s="1"/>
  <c r="GQ609" i="68"/>
  <c r="DX610" i="68"/>
  <c r="DX641" i="68" s="1"/>
  <c r="GV608" i="68"/>
  <c r="EJ640" i="68"/>
  <c r="EC608" i="68"/>
  <c r="EC639" i="68" s="1"/>
  <c r="FE609" i="68"/>
  <c r="FE640" i="68" s="1"/>
  <c r="EN640" i="68"/>
  <c r="GV616" i="68"/>
  <c r="FP641" i="68"/>
  <c r="EK638" i="68"/>
  <c r="GX616" i="68"/>
  <c r="DT611" i="68"/>
  <c r="BN604" i="68"/>
  <c r="EG642" i="68"/>
  <c r="ER641" i="68"/>
  <c r="DX640" i="68"/>
  <c r="GW620" i="68"/>
  <c r="GL641" i="68"/>
  <c r="GO641" i="68"/>
  <c r="GZ641" i="68" s="1"/>
  <c r="FF641" i="68"/>
  <c r="FA610" i="68"/>
  <c r="FA641" i="68" s="1"/>
  <c r="EL611" i="68"/>
  <c r="EL642" i="68" s="1"/>
  <c r="EW611" i="68"/>
  <c r="EW642" i="68" s="1"/>
  <c r="EP609" i="68"/>
  <c r="EP640" i="68" s="1"/>
  <c r="FK641" i="68"/>
  <c r="EY611" i="68"/>
  <c r="EY642" i="68" s="1"/>
  <c r="BJ604" i="68"/>
  <c r="GR620" i="68"/>
  <c r="ER609" i="68"/>
  <c r="ER640" i="68" s="1"/>
  <c r="DX608" i="68"/>
  <c r="DX639" i="68" s="1"/>
  <c r="GL640" i="68"/>
  <c r="GO640" i="68"/>
  <c r="GZ640" i="68" s="1"/>
  <c r="EC641" i="68"/>
  <c r="GP616" i="68"/>
  <c r="FB642" i="68"/>
  <c r="FB641" i="68"/>
  <c r="FH611" i="68"/>
  <c r="FH642" i="68" s="1"/>
  <c r="EO609" i="68"/>
  <c r="EO640" i="68" s="1"/>
  <c r="BA598" i="68"/>
  <c r="BO604" i="68"/>
  <c r="EN608" i="68"/>
  <c r="EN639" i="68" s="1"/>
  <c r="ES642" i="68"/>
  <c r="EK610" i="68"/>
  <c r="EK641" i="68" s="1"/>
  <c r="BM604" i="68"/>
  <c r="FR642" i="68"/>
  <c r="EE611" i="68"/>
  <c r="EE642" i="68" s="1"/>
  <c r="EI610" i="68"/>
  <c r="EI641" i="68" s="1"/>
  <c r="DT636" i="68"/>
  <c r="GP617" i="68"/>
  <c r="EF641" i="68"/>
  <c r="ER639" i="68"/>
  <c r="DX611" i="68"/>
  <c r="DX642" i="68" s="1"/>
  <c r="GR617" i="68"/>
  <c r="GO639" i="68"/>
  <c r="GZ639" i="68" s="1"/>
  <c r="GL639" i="68"/>
  <c r="GT617" i="68"/>
  <c r="EP611" i="68"/>
  <c r="EP642" i="68" s="1"/>
  <c r="FN641" i="68"/>
  <c r="HL621" i="68"/>
  <c r="GL621" i="68"/>
  <c r="GS616" i="68"/>
  <c r="FP642" i="68"/>
  <c r="EK640" i="68"/>
  <c r="EE608" i="68"/>
  <c r="EE639" i="68" s="1"/>
  <c r="EI640" i="68"/>
  <c r="EF642" i="68"/>
  <c r="GV617" i="68"/>
  <c r="ER642" i="68"/>
  <c r="FM610" i="68"/>
  <c r="FM641" i="68" s="1"/>
  <c r="GU608" i="68"/>
  <c r="GU618" i="68"/>
  <c r="EC611" i="68"/>
  <c r="EC642" i="68" s="1"/>
  <c r="DU610" i="68"/>
  <c r="DU641" i="68" s="1"/>
  <c r="DW610" i="68"/>
  <c r="DW641" i="68" s="1"/>
  <c r="FW611" i="68"/>
  <c r="FW642" i="68" s="1"/>
  <c r="FH610" i="68"/>
  <c r="FH641" i="68" s="1"/>
  <c r="AA599" i="68"/>
  <c r="AB599" i="68"/>
  <c r="Z599" i="68"/>
  <c r="Y599" i="68"/>
  <c r="W599" i="68"/>
  <c r="AY599" i="68" s="1"/>
  <c r="AH599" i="68"/>
  <c r="AG599" i="68"/>
  <c r="AF599" i="68"/>
  <c r="AE599" i="68"/>
  <c r="AD599" i="68"/>
  <c r="AC599" i="68"/>
  <c r="FK611" i="68"/>
  <c r="FK642" i="68" s="1"/>
  <c r="EZ610" i="68"/>
  <c r="EZ641" i="68" s="1"/>
  <c r="GS617" i="68"/>
  <c r="EK608" i="68"/>
  <c r="EK639" i="68" s="1"/>
  <c r="EH611" i="68"/>
  <c r="EH642" i="68" s="1"/>
  <c r="EE607" i="68"/>
  <c r="EE638" i="68" s="1"/>
  <c r="GQ619" i="68"/>
  <c r="FC610" i="68"/>
  <c r="FC641" i="68" s="1"/>
  <c r="EI608" i="68"/>
  <c r="EI639" i="68" s="1"/>
  <c r="EF609" i="68"/>
  <c r="EF640" i="68" s="1"/>
  <c r="FZ611" i="68"/>
  <c r="FZ642" i="68" s="1"/>
  <c r="HL622" i="68"/>
  <c r="GL622" i="68"/>
  <c r="GU617" i="68"/>
  <c r="DU609" i="68"/>
  <c r="DU640" i="68" s="1"/>
  <c r="DW609" i="68"/>
  <c r="DW640" i="68" s="1"/>
  <c r="FE611" i="68"/>
  <c r="FE642" i="68" s="1"/>
  <c r="GU538" i="68"/>
  <c r="DW559" i="68"/>
  <c r="GY543" i="68"/>
  <c r="GQ541" i="68"/>
  <c r="EE532" i="68"/>
  <c r="EE563" i="68" s="1"/>
  <c r="GV537" i="68"/>
  <c r="GW538" i="68"/>
  <c r="GP541" i="68"/>
  <c r="GP539" i="68"/>
  <c r="EK562" i="68"/>
  <c r="GS543" i="68"/>
  <c r="FR563" i="68"/>
  <c r="DW563" i="68"/>
  <c r="GY544" i="68"/>
  <c r="GT538" i="68"/>
  <c r="GX543" i="68"/>
  <c r="GX542" i="68"/>
  <c r="GW529" i="68"/>
  <c r="EZ561" i="68"/>
  <c r="GR542" i="68"/>
  <c r="EH559" i="68"/>
  <c r="FG561" i="68"/>
  <c r="DU559" i="68"/>
  <c r="EL532" i="68"/>
  <c r="EL563" i="68" s="1"/>
  <c r="FX532" i="68"/>
  <c r="FX563" i="68" s="1"/>
  <c r="GS530" i="68"/>
  <c r="EC559" i="68"/>
  <c r="DW531" i="68"/>
  <c r="DW562" i="68" s="1"/>
  <c r="FJ531" i="68"/>
  <c r="FJ562" i="68" s="1"/>
  <c r="GT544" i="68"/>
  <c r="GX529" i="68"/>
  <c r="GX539" i="68"/>
  <c r="FB561" i="68"/>
  <c r="FC531" i="68"/>
  <c r="FC562" i="68" s="1"/>
  <c r="GV538" i="68"/>
  <c r="GW541" i="68"/>
  <c r="GP530" i="68"/>
  <c r="FA561" i="68"/>
  <c r="BM525" i="68"/>
  <c r="FF562" i="68"/>
  <c r="EW532" i="68"/>
  <c r="EW563" i="68" s="1"/>
  <c r="EK532" i="68"/>
  <c r="EK563" i="68" s="1"/>
  <c r="GS542" i="68"/>
  <c r="GO526" i="68"/>
  <c r="GZ526" i="68" s="1"/>
  <c r="GL526" i="68"/>
  <c r="GT543" i="68"/>
  <c r="GW530" i="68"/>
  <c r="GW543" i="68"/>
  <c r="EZ562" i="68"/>
  <c r="EY561" i="68"/>
  <c r="FY563" i="68"/>
  <c r="GR530" i="68"/>
  <c r="FP532" i="68"/>
  <c r="FP563" i="68" s="1"/>
  <c r="BN525" i="68"/>
  <c r="DZ532" i="68"/>
  <c r="DZ563" i="68" s="1"/>
  <c r="FG532" i="68"/>
  <c r="FG563" i="68" s="1"/>
  <c r="BD526" i="68"/>
  <c r="DY527" i="68" s="1"/>
  <c r="DY558" i="68" s="1"/>
  <c r="FF563" i="68"/>
  <c r="EE528" i="68"/>
  <c r="EE559" i="68" s="1"/>
  <c r="GS541" i="68"/>
  <c r="EX530" i="68"/>
  <c r="EX561" i="68" s="1"/>
  <c r="FE531" i="68"/>
  <c r="FE562" i="68" s="1"/>
  <c r="EG530" i="68"/>
  <c r="EG561" i="68" s="1"/>
  <c r="DX529" i="68"/>
  <c r="DX560" i="68" s="1"/>
  <c r="FD531" i="68"/>
  <c r="FD562" i="68" s="1"/>
  <c r="FK531" i="68"/>
  <c r="FK562" i="68" s="1"/>
  <c r="EQ532" i="68"/>
  <c r="EQ563" i="68" s="1"/>
  <c r="FB531" i="68"/>
  <c r="FB562" i="68" s="1"/>
  <c r="DT531" i="68"/>
  <c r="EM530" i="68"/>
  <c r="EM561" i="68" s="1"/>
  <c r="GV529" i="68"/>
  <c r="GW544" i="68"/>
  <c r="ER532" i="68"/>
  <c r="ER563" i="68" s="1"/>
  <c r="ES529" i="68"/>
  <c r="ES560" i="68" s="1"/>
  <c r="GR544" i="68"/>
  <c r="GR543" i="68"/>
  <c r="EI529" i="68"/>
  <c r="EI560" i="68" s="1"/>
  <c r="FA531" i="68"/>
  <c r="FA562" i="68" s="1"/>
  <c r="EH563" i="68"/>
  <c r="FG531" i="68"/>
  <c r="FG562" i="68" s="1"/>
  <c r="BO525" i="68"/>
  <c r="GS540" i="68"/>
  <c r="GX540" i="68"/>
  <c r="DT557" i="68"/>
  <c r="GQ538" i="68"/>
  <c r="GT541" i="68"/>
  <c r="FD532" i="68"/>
  <c r="FD563" i="68" s="1"/>
  <c r="ED531" i="68"/>
  <c r="ED562" i="68" s="1"/>
  <c r="EQ561" i="68"/>
  <c r="FB563" i="68"/>
  <c r="DU531" i="68"/>
  <c r="DU562" i="68" s="1"/>
  <c r="FH563" i="68"/>
  <c r="GV540" i="68"/>
  <c r="GV543" i="68"/>
  <c r="ES562" i="68"/>
  <c r="EY562" i="68"/>
  <c r="GP529" i="68"/>
  <c r="GP544" i="68"/>
  <c r="FA563" i="68"/>
  <c r="EC532" i="68"/>
  <c r="EC563" i="68" s="1"/>
  <c r="FF561" i="68"/>
  <c r="EJ561" i="68"/>
  <c r="GS539" i="68"/>
  <c r="FI532" i="68"/>
  <c r="FI563" i="68" s="1"/>
  <c r="DT556" i="68"/>
  <c r="GQ537" i="68"/>
  <c r="GZ537" i="68" s="1"/>
  <c r="EU531" i="68"/>
  <c r="EU562" i="68" s="1"/>
  <c r="FL531" i="68"/>
  <c r="FL562" i="68" s="1"/>
  <c r="GY539" i="68"/>
  <c r="EP532" i="68"/>
  <c r="EP563" i="68" s="1"/>
  <c r="GT542" i="68"/>
  <c r="EV531" i="68"/>
  <c r="EV562" i="68" s="1"/>
  <c r="EQ529" i="68"/>
  <c r="EQ560" i="68" s="1"/>
  <c r="GQ544" i="68"/>
  <c r="FH531" i="68"/>
  <c r="FH562" i="68" s="1"/>
  <c r="EM528" i="68"/>
  <c r="EM559" i="68" s="1"/>
  <c r="GV544" i="68"/>
  <c r="EO530" i="68"/>
  <c r="EO561" i="68" s="1"/>
  <c r="ES532" i="68"/>
  <c r="ES563" i="68" s="1"/>
  <c r="GP543" i="68"/>
  <c r="GR541" i="68"/>
  <c r="EI532" i="68"/>
  <c r="EI563" i="68" s="1"/>
  <c r="EA529" i="68"/>
  <c r="EA560" i="68" s="1"/>
  <c r="EH531" i="68"/>
  <c r="EH562" i="68" s="1"/>
  <c r="DY528" i="68"/>
  <c r="DY559" i="68" s="1"/>
  <c r="DV531" i="68"/>
  <c r="DV562" i="68" s="1"/>
  <c r="EN531" i="68"/>
  <c r="EN562" i="68" s="1"/>
  <c r="GL561" i="68"/>
  <c r="GO561" i="68"/>
  <c r="GZ561" i="68" s="1"/>
  <c r="EJ529" i="68"/>
  <c r="EJ560" i="68" s="1"/>
  <c r="GU540" i="68"/>
  <c r="GY537" i="68"/>
  <c r="EP530" i="68"/>
  <c r="EP561" i="68" s="1"/>
  <c r="GT529" i="68"/>
  <c r="GT540" i="68"/>
  <c r="EN529" i="68"/>
  <c r="EN560" i="68" s="1"/>
  <c r="GV541" i="68"/>
  <c r="GW540" i="68"/>
  <c r="EZ563" i="68"/>
  <c r="ES530" i="68"/>
  <c r="ES561" i="68" s="1"/>
  <c r="GP542" i="68"/>
  <c r="GR540" i="68"/>
  <c r="FM532" i="68"/>
  <c r="FM563" i="68" s="1"/>
  <c r="EH561" i="68"/>
  <c r="EL561" i="68"/>
  <c r="EJ559" i="68"/>
  <c r="BR520" i="68"/>
  <c r="DT520" i="68"/>
  <c r="DW561" i="68"/>
  <c r="DT560" i="68"/>
  <c r="GT539" i="68"/>
  <c r="GW539" i="68"/>
  <c r="AZ520" i="68"/>
  <c r="BG526" i="68"/>
  <c r="EB527" i="68" s="1"/>
  <c r="EB558" i="68" s="1"/>
  <c r="BH526" i="68"/>
  <c r="EC527" i="68" s="1"/>
  <c r="EC558" i="68" s="1"/>
  <c r="AY526" i="68"/>
  <c r="AZ526" i="68"/>
  <c r="DU527" i="68" s="1"/>
  <c r="DU558" i="68" s="1"/>
  <c r="GR539" i="68"/>
  <c r="FQ563" i="68"/>
  <c r="BE526" i="68"/>
  <c r="DZ527" i="68" s="1"/>
  <c r="DZ558" i="68" s="1"/>
  <c r="BF526" i="68"/>
  <c r="EA527" i="68" s="1"/>
  <c r="EA558" i="68" s="1"/>
  <c r="FM562" i="68"/>
  <c r="EL560" i="68"/>
  <c r="GX537" i="68"/>
  <c r="EK530" i="68"/>
  <c r="EK561" i="68" s="1"/>
  <c r="GS538" i="68"/>
  <c r="DS527" i="68"/>
  <c r="EF529" i="68"/>
  <c r="EF560" i="68" s="1"/>
  <c r="GU543" i="68"/>
  <c r="EX532" i="68"/>
  <c r="EX563" i="68" s="1"/>
  <c r="DW527" i="68"/>
  <c r="DW558" i="68" s="1"/>
  <c r="GQ539" i="68"/>
  <c r="GX544" i="68"/>
  <c r="DT561" i="68"/>
  <c r="GQ530" i="68"/>
  <c r="FT532" i="68"/>
  <c r="FT563" i="68" s="1"/>
  <c r="ED529" i="68"/>
  <c r="ED560" i="68" s="1"/>
  <c r="DT532" i="68"/>
  <c r="GW542" i="68"/>
  <c r="DT528" i="68"/>
  <c r="EY532" i="68"/>
  <c r="EY563" i="68" s="1"/>
  <c r="GX538" i="68"/>
  <c r="FQ531" i="68"/>
  <c r="FQ562" i="68" s="1"/>
  <c r="DZ530" i="68"/>
  <c r="DZ561" i="68" s="1"/>
  <c r="EA562" i="68"/>
  <c r="DY532" i="68"/>
  <c r="DY563" i="68" s="1"/>
  <c r="EL528" i="68"/>
  <c r="EL559" i="68" s="1"/>
  <c r="EJ532" i="68"/>
  <c r="EJ563" i="68" s="1"/>
  <c r="GS529" i="68"/>
  <c r="GU537" i="68"/>
  <c r="GO559" i="68"/>
  <c r="GZ559" i="68" s="1"/>
  <c r="GL559" i="68"/>
  <c r="GY538" i="68"/>
  <c r="EG528" i="68"/>
  <c r="EG559" i="68" s="1"/>
  <c r="DU532" i="68"/>
  <c r="DU563" i="68" s="1"/>
  <c r="BA519" i="68"/>
  <c r="BJ525" i="68"/>
  <c r="GW537" i="68"/>
  <c r="FU563" i="68"/>
  <c r="GR538" i="68"/>
  <c r="EB531" i="68"/>
  <c r="EB562" i="68" s="1"/>
  <c r="DZ529" i="68"/>
  <c r="DZ560" i="68" s="1"/>
  <c r="EL531" i="68"/>
  <c r="EL562" i="68" s="1"/>
  <c r="EW529" i="68"/>
  <c r="EW560" i="68" s="1"/>
  <c r="EJ531" i="68"/>
  <c r="EJ562" i="68" s="1"/>
  <c r="EK529" i="68"/>
  <c r="EK560" i="68" s="1"/>
  <c r="GS537" i="68"/>
  <c r="EB532" i="68"/>
  <c r="EB563" i="68" s="1"/>
  <c r="DW529" i="68"/>
  <c r="DW560" i="68" s="1"/>
  <c r="GY540" i="68"/>
  <c r="GY542" i="68"/>
  <c r="ET532" i="68"/>
  <c r="ET563" i="68" s="1"/>
  <c r="GT537" i="68"/>
  <c r="EB560" i="68"/>
  <c r="EB561" i="68"/>
  <c r="GV542" i="68"/>
  <c r="FZ532" i="68"/>
  <c r="FZ563" i="68" s="1"/>
  <c r="GA532" i="68"/>
  <c r="GA563" i="68" s="1"/>
  <c r="GP540" i="68"/>
  <c r="GR529" i="68"/>
  <c r="GR537" i="68"/>
  <c r="EO532" i="68"/>
  <c r="EO563" i="68" s="1"/>
  <c r="FP531" i="68"/>
  <c r="FP562" i="68" s="1"/>
  <c r="FW532" i="68"/>
  <c r="FW563" i="68" s="1"/>
  <c r="EC529" i="68"/>
  <c r="EC560" i="68" s="1"/>
  <c r="DZ528" i="68"/>
  <c r="DZ559" i="68" s="1"/>
  <c r="EA532" i="68"/>
  <c r="EA563" i="68" s="1"/>
  <c r="BQ525" i="68"/>
  <c r="EW531" i="68"/>
  <c r="EW562" i="68" s="1"/>
  <c r="EK528" i="68"/>
  <c r="EK559" i="68" s="1"/>
  <c r="FI531" i="68"/>
  <c r="FI562" i="68" s="1"/>
  <c r="DY483" i="68"/>
  <c r="FD451" i="68"/>
  <c r="FD482" i="68" s="1"/>
  <c r="EV452" i="68"/>
  <c r="EV483" i="68" s="1"/>
  <c r="ES484" i="68"/>
  <c r="GP484" i="68"/>
  <c r="EH449" i="68"/>
  <c r="EH480" i="68" s="1"/>
  <c r="GU459" i="68"/>
  <c r="EF483" i="68"/>
  <c r="EE449" i="68"/>
  <c r="EE480" i="68" s="1"/>
  <c r="GY459" i="68"/>
  <c r="BL447" i="68"/>
  <c r="DU482" i="68"/>
  <c r="GS452" i="68"/>
  <c r="GS484" i="68"/>
  <c r="GR463" i="68"/>
  <c r="GR483" i="68"/>
  <c r="EM449" i="68"/>
  <c r="EM480" i="68" s="1"/>
  <c r="FG482" i="68"/>
  <c r="DT448" i="68"/>
  <c r="GP483" i="68"/>
  <c r="EM452" i="68"/>
  <c r="EM483" i="68" s="1"/>
  <c r="DY479" i="68"/>
  <c r="GV453" i="68"/>
  <c r="GV481" i="68"/>
  <c r="EX453" i="68"/>
  <c r="EX484" i="68" s="1"/>
  <c r="DZ453" i="68"/>
  <c r="DZ484" i="68" s="1"/>
  <c r="DX450" i="68"/>
  <c r="DX481" i="68" s="1"/>
  <c r="GQ452" i="68"/>
  <c r="GQ459" i="68"/>
  <c r="GW453" i="68"/>
  <c r="GW483" i="68"/>
  <c r="EN451" i="68"/>
  <c r="EN482" i="68" s="1"/>
  <c r="FC452" i="68"/>
  <c r="FC483" i="68" s="1"/>
  <c r="GP478" i="68"/>
  <c r="GP477" i="68"/>
  <c r="EY482" i="68"/>
  <c r="GU483" i="68"/>
  <c r="EF449" i="68"/>
  <c r="EF480" i="68" s="1"/>
  <c r="EW483" i="68"/>
  <c r="GX477" i="68"/>
  <c r="GY452" i="68"/>
  <c r="FJ483" i="68"/>
  <c r="EG482" i="68"/>
  <c r="DU450" i="68"/>
  <c r="DU481" i="68" s="1"/>
  <c r="GS458" i="68"/>
  <c r="ET482" i="68"/>
  <c r="FO483" i="68"/>
  <c r="EB448" i="68"/>
  <c r="EB479" i="68" s="1"/>
  <c r="GR478" i="68"/>
  <c r="GR484" i="68"/>
  <c r="EL453" i="68"/>
  <c r="EL484" i="68" s="1"/>
  <c r="DY451" i="68"/>
  <c r="DY482" i="68" s="1"/>
  <c r="GV459" i="68"/>
  <c r="GO447" i="68"/>
  <c r="GZ447" i="68" s="1"/>
  <c r="GL447" i="68"/>
  <c r="GQ458" i="68"/>
  <c r="GW459" i="68"/>
  <c r="GW484" i="68"/>
  <c r="GT477" i="68"/>
  <c r="EA451" i="68"/>
  <c r="EA482" i="68" s="1"/>
  <c r="GP450" i="68"/>
  <c r="EU451" i="68"/>
  <c r="EU482" i="68" s="1"/>
  <c r="GU452" i="68"/>
  <c r="GU484" i="68"/>
  <c r="EW451" i="68"/>
  <c r="EW482" i="68" s="1"/>
  <c r="GX450" i="68"/>
  <c r="GX463" i="68"/>
  <c r="BJ447" i="68"/>
  <c r="GY453" i="68"/>
  <c r="EQ451" i="68"/>
  <c r="EQ482" i="68" s="1"/>
  <c r="FI453" i="68"/>
  <c r="FI484" i="68" s="1"/>
  <c r="EG450" i="68"/>
  <c r="EG481" i="68" s="1"/>
  <c r="DU449" i="68"/>
  <c r="DU480" i="68" s="1"/>
  <c r="GS481" i="68"/>
  <c r="ET452" i="68"/>
  <c r="ET483" i="68" s="1"/>
  <c r="GR477" i="68"/>
  <c r="GT483" i="68"/>
  <c r="GP459" i="68"/>
  <c r="DW479" i="68"/>
  <c r="GV452" i="68"/>
  <c r="GV483" i="68"/>
  <c r="GQ478" i="68"/>
  <c r="EA449" i="68"/>
  <c r="EA480" i="68" s="1"/>
  <c r="BR447" i="68"/>
  <c r="FY484" i="68"/>
  <c r="EU481" i="68"/>
  <c r="GU458" i="68"/>
  <c r="BK447" i="68"/>
  <c r="GX478" i="68"/>
  <c r="EE453" i="68"/>
  <c r="EE484" i="68" s="1"/>
  <c r="GY477" i="68"/>
  <c r="FW484" i="68"/>
  <c r="EG452" i="68"/>
  <c r="EG483" i="68" s="1"/>
  <c r="DU483" i="68"/>
  <c r="ET453" i="68"/>
  <c r="ET484" i="68" s="1"/>
  <c r="EC449" i="68"/>
  <c r="EC480" i="68" s="1"/>
  <c r="FG484" i="68"/>
  <c r="GV478" i="68"/>
  <c r="EF450" i="68"/>
  <c r="EF481" i="68" s="1"/>
  <c r="EE483" i="68"/>
  <c r="DV479" i="68"/>
  <c r="DY453" i="68"/>
  <c r="DY484" i="68" s="1"/>
  <c r="GV458" i="68"/>
  <c r="GV484" i="68"/>
  <c r="EO451" i="68"/>
  <c r="EO482" i="68" s="1"/>
  <c r="GL483" i="68"/>
  <c r="GO483" i="68"/>
  <c r="GZ483" i="68" s="1"/>
  <c r="DX452" i="68"/>
  <c r="DX483" i="68" s="1"/>
  <c r="GQ450" i="68"/>
  <c r="GW458" i="68"/>
  <c r="EA448" i="68"/>
  <c r="EA479" i="68" s="1"/>
  <c r="EI450" i="68"/>
  <c r="EI481" i="68" s="1"/>
  <c r="EY453" i="68"/>
  <c r="EY484" i="68" s="1"/>
  <c r="GU477" i="68"/>
  <c r="EW453" i="68"/>
  <c r="EW484" i="68" s="1"/>
  <c r="GX452" i="68"/>
  <c r="FE452" i="68"/>
  <c r="FE483" i="68" s="1"/>
  <c r="GY458" i="68"/>
  <c r="EG449" i="68"/>
  <c r="EG480" i="68" s="1"/>
  <c r="DU453" i="68"/>
  <c r="DU484" i="68" s="1"/>
  <c r="GS477" i="68"/>
  <c r="EJ480" i="68"/>
  <c r="ET450" i="68"/>
  <c r="ET481" i="68" s="1"/>
  <c r="FG452" i="68"/>
  <c r="FG483" i="68" s="1"/>
  <c r="GT458" i="68"/>
  <c r="EW481" i="68"/>
  <c r="FF453" i="68"/>
  <c r="FF484" i="68" s="1"/>
  <c r="EZ451" i="68"/>
  <c r="EZ482" i="68" s="1"/>
  <c r="DW449" i="68"/>
  <c r="DW480" i="68" s="1"/>
  <c r="FA453" i="68"/>
  <c r="FA484" i="68" s="1"/>
  <c r="EK452" i="68"/>
  <c r="EK483" i="68" s="1"/>
  <c r="EO453" i="68"/>
  <c r="EO484" i="68" s="1"/>
  <c r="FT453" i="68"/>
  <c r="FT484" i="68" s="1"/>
  <c r="GQ477" i="68"/>
  <c r="GQ484" i="68"/>
  <c r="GW477" i="68"/>
  <c r="EN453" i="68"/>
  <c r="EN484" i="68" s="1"/>
  <c r="GT450" i="68"/>
  <c r="GO480" i="68"/>
  <c r="GZ480" i="68" s="1"/>
  <c r="GL480" i="68"/>
  <c r="EA453" i="68"/>
  <c r="EA484" i="68" s="1"/>
  <c r="GO481" i="68"/>
  <c r="GZ481" i="68" s="1"/>
  <c r="GL481" i="68"/>
  <c r="GP452" i="68"/>
  <c r="GA484" i="68"/>
  <c r="EU453" i="68"/>
  <c r="EU484" i="68" s="1"/>
  <c r="EY452" i="68"/>
  <c r="EY483" i="68" s="1"/>
  <c r="GU463" i="68"/>
  <c r="GX458" i="68"/>
  <c r="GY478" i="68"/>
  <c r="FJ453" i="68"/>
  <c r="FJ484" i="68" s="1"/>
  <c r="GS478" i="68"/>
  <c r="EJ482" i="68"/>
  <c r="BA440" i="68"/>
  <c r="BR446" i="68"/>
  <c r="GR460" i="68"/>
  <c r="GT452" i="68"/>
  <c r="GY483" i="68"/>
  <c r="GS459" i="68"/>
  <c r="DT451" i="68"/>
  <c r="DV482" i="68"/>
  <c r="DW451" i="68"/>
  <c r="DW482" i="68" s="1"/>
  <c r="FQ452" i="68"/>
  <c r="FQ483" i="68" s="1"/>
  <c r="FM453" i="68"/>
  <c r="FM484" i="68" s="1"/>
  <c r="EO483" i="68"/>
  <c r="ER481" i="68"/>
  <c r="GQ481" i="68"/>
  <c r="GW452" i="68"/>
  <c r="GT481" i="68"/>
  <c r="GZ446" i="68"/>
  <c r="GP458" i="68"/>
  <c r="GZ458" i="68" s="1"/>
  <c r="ED451" i="68"/>
  <c r="ED482" i="68" s="1"/>
  <c r="EU483" i="68"/>
  <c r="FH484" i="68"/>
  <c r="GX481" i="68"/>
  <c r="FN453" i="68"/>
  <c r="FN484" i="68" s="1"/>
  <c r="EG484" i="68"/>
  <c r="GS483" i="68"/>
  <c r="EJ481" i="68"/>
  <c r="EP482" i="68"/>
  <c r="GR459" i="68"/>
  <c r="BR441" i="68"/>
  <c r="DT441" i="68"/>
  <c r="GX459" i="68"/>
  <c r="EV453" i="68"/>
  <c r="EV484" i="68" s="1"/>
  <c r="EL480" i="68"/>
  <c r="FF451" i="68"/>
  <c r="FF482" i="68" s="1"/>
  <c r="DV484" i="68"/>
  <c r="DW450" i="68"/>
  <c r="DW481" i="68" s="1"/>
  <c r="FU453" i="68"/>
  <c r="FU484" i="68" s="1"/>
  <c r="FP453" i="68"/>
  <c r="FP484" i="68" s="1"/>
  <c r="EK453" i="68"/>
  <c r="EK484" i="68" s="1"/>
  <c r="DZ449" i="68"/>
  <c r="DZ480" i="68" s="1"/>
  <c r="GW478" i="68"/>
  <c r="GT478" i="68"/>
  <c r="FC451" i="68"/>
  <c r="FC482" i="68" s="1"/>
  <c r="EI452" i="68"/>
  <c r="EI483" i="68" s="1"/>
  <c r="ED450" i="68"/>
  <c r="ED481" i="68" s="1"/>
  <c r="BM447" i="68"/>
  <c r="FH452" i="68"/>
  <c r="FH483" i="68" s="1"/>
  <c r="FE451" i="68"/>
  <c r="FE482" i="68" s="1"/>
  <c r="GS450" i="68"/>
  <c r="FZ484" i="68"/>
  <c r="EP452" i="68"/>
  <c r="EP483" i="68" s="1"/>
  <c r="GR453" i="68"/>
  <c r="GR481" i="68"/>
  <c r="EM484" i="68"/>
  <c r="GV450" i="68"/>
  <c r="EV451" i="68"/>
  <c r="EV482" i="68" s="1"/>
  <c r="DZ450" i="68"/>
  <c r="DZ481" i="68" s="1"/>
  <c r="GT453" i="68"/>
  <c r="ED452" i="68"/>
  <c r="ED483" i="68" s="1"/>
  <c r="GU450" i="68"/>
  <c r="GX483" i="68"/>
  <c r="GY481" i="68"/>
  <c r="EJ484" i="68"/>
  <c r="EP453" i="68"/>
  <c r="EP484" i="68" s="1"/>
  <c r="FS484" i="68"/>
  <c r="FO453" i="68"/>
  <c r="FO484" i="68" s="1"/>
  <c r="GR452" i="68"/>
  <c r="GR458" i="68"/>
  <c r="DS448" i="68"/>
  <c r="EL450" i="68"/>
  <c r="EL481" i="68" s="1"/>
  <c r="DT449" i="68"/>
  <c r="DV449" i="68"/>
  <c r="DV480" i="68" s="1"/>
  <c r="EZ452" i="68"/>
  <c r="EZ483" i="68" s="1"/>
  <c r="DW453" i="68"/>
  <c r="DW484" i="68" s="1"/>
  <c r="DY449" i="68"/>
  <c r="DY480" i="68" s="1"/>
  <c r="FR453" i="68"/>
  <c r="FR484" i="68" s="1"/>
  <c r="FB452" i="68"/>
  <c r="FB483" i="68" s="1"/>
  <c r="EV450" i="68"/>
  <c r="EV481" i="68" s="1"/>
  <c r="DZ448" i="68"/>
  <c r="DZ479" i="68" s="1"/>
  <c r="GT459" i="68"/>
  <c r="ES452" i="68"/>
  <c r="ES483" i="68" s="1"/>
  <c r="EX482" i="68"/>
  <c r="GP453" i="68"/>
  <c r="ED449" i="68"/>
  <c r="ED480" i="68" s="1"/>
  <c r="EH451" i="68"/>
  <c r="EH482" i="68" s="1"/>
  <c r="EF453" i="68"/>
  <c r="EF484" i="68" s="1"/>
  <c r="GX453" i="68"/>
  <c r="EE451" i="68"/>
  <c r="EE482" i="68" s="1"/>
  <c r="GY450" i="68"/>
  <c r="EJ452" i="68"/>
  <c r="EJ483" i="68" s="1"/>
  <c r="EP450" i="68"/>
  <c r="EP481" i="68" s="1"/>
  <c r="EB450" i="68"/>
  <c r="EB481" i="68" s="1"/>
  <c r="FC403" i="68"/>
  <c r="EE372" i="68"/>
  <c r="EE403" i="68" s="1"/>
  <c r="FL374" i="68"/>
  <c r="FL405" i="68" s="1"/>
  <c r="ED374" i="68"/>
  <c r="ED405" i="68" s="1"/>
  <c r="DW372" i="68"/>
  <c r="DW403" i="68" s="1"/>
  <c r="DY373" i="68"/>
  <c r="DY404" i="68" s="1"/>
  <c r="EL402" i="68"/>
  <c r="FE404" i="68"/>
  <c r="ES372" i="68"/>
  <c r="ES403" i="68" s="1"/>
  <c r="EA371" i="68"/>
  <c r="EA402" i="68" s="1"/>
  <c r="DT373" i="68"/>
  <c r="GV380" i="68"/>
  <c r="EY374" i="68"/>
  <c r="EY405" i="68" s="1"/>
  <c r="EM371" i="68"/>
  <c r="EM402" i="68" s="1"/>
  <c r="EJ374" i="68"/>
  <c r="EJ405" i="68" s="1"/>
  <c r="EG370" i="68"/>
  <c r="EG401" i="68" s="1"/>
  <c r="GP370" i="68"/>
  <c r="GP379" i="68"/>
  <c r="GZ379" i="68" s="1"/>
  <c r="ET374" i="68"/>
  <c r="ET405" i="68" s="1"/>
  <c r="EU374" i="68"/>
  <c r="EU405" i="68" s="1"/>
  <c r="GR385" i="68"/>
  <c r="DZ371" i="68"/>
  <c r="DZ402" i="68" s="1"/>
  <c r="GW379" i="68"/>
  <c r="GQ380" i="68"/>
  <c r="FK405" i="68"/>
  <c r="FB403" i="68"/>
  <c r="DT405" i="68"/>
  <c r="GT374" i="68"/>
  <c r="GV379" i="68"/>
  <c r="EM401" i="68"/>
  <c r="EF402" i="68"/>
  <c r="EJ404" i="68"/>
  <c r="ET403" i="68"/>
  <c r="GS381" i="68"/>
  <c r="EW371" i="68"/>
  <c r="EW402" i="68" s="1"/>
  <c r="GR379" i="68"/>
  <c r="FD404" i="68"/>
  <c r="FW374" i="68"/>
  <c r="FW405" i="68" s="1"/>
  <c r="EZ404" i="68"/>
  <c r="GW383" i="68"/>
  <c r="EE404" i="68"/>
  <c r="GY380" i="68"/>
  <c r="GU380" i="68"/>
  <c r="EP374" i="68"/>
  <c r="EP405" i="68" s="1"/>
  <c r="EL372" i="68"/>
  <c r="EL403" i="68" s="1"/>
  <c r="FS374" i="68"/>
  <c r="FS405" i="68" s="1"/>
  <c r="DT372" i="68"/>
  <c r="GV381" i="68"/>
  <c r="GP385" i="68"/>
  <c r="GS386" i="68"/>
  <c r="DZ403" i="68"/>
  <c r="ER372" i="68"/>
  <c r="ER403" i="68" s="1"/>
  <c r="FA373" i="68"/>
  <c r="FA404" i="68" s="1"/>
  <c r="GW380" i="68"/>
  <c r="EE371" i="68"/>
  <c r="EE402" i="68" s="1"/>
  <c r="GY379" i="68"/>
  <c r="GU370" i="68"/>
  <c r="GO401" i="68"/>
  <c r="GZ401" i="68" s="1"/>
  <c r="GL401" i="68"/>
  <c r="FX405" i="68"/>
  <c r="EA372" i="68"/>
  <c r="EA403" i="68" s="1"/>
  <c r="DT402" i="68"/>
  <c r="GT371" i="68"/>
  <c r="GX371" i="68"/>
  <c r="EM372" i="68"/>
  <c r="EM403" i="68" s="1"/>
  <c r="EG371" i="68"/>
  <c r="EG402" i="68" s="1"/>
  <c r="GP383" i="68"/>
  <c r="GS371" i="68"/>
  <c r="GR383" i="68"/>
  <c r="HL383" i="68"/>
  <c r="GL383" i="68"/>
  <c r="DU401" i="68"/>
  <c r="FA405" i="68"/>
  <c r="EV372" i="68"/>
  <c r="EV403" i="68" s="1"/>
  <c r="GW382" i="68"/>
  <c r="GT384" i="68"/>
  <c r="GX384" i="68"/>
  <c r="EL405" i="68"/>
  <c r="GV383" i="68"/>
  <c r="GP384" i="68"/>
  <c r="FI374" i="68"/>
  <c r="FI405" i="68" s="1"/>
  <c r="GS380" i="68"/>
  <c r="EU372" i="68"/>
  <c r="EU403" i="68" s="1"/>
  <c r="EW403" i="68"/>
  <c r="DZ374" i="68"/>
  <c r="DZ405" i="68" s="1"/>
  <c r="DU373" i="68"/>
  <c r="DU404" i="68" s="1"/>
  <c r="FD405" i="68"/>
  <c r="GW374" i="68"/>
  <c r="EC374" i="68"/>
  <c r="EC405" i="68" s="1"/>
  <c r="GQ379" i="68"/>
  <c r="GU384" i="68"/>
  <c r="GT385" i="68"/>
  <c r="GX385" i="68"/>
  <c r="EA374" i="68"/>
  <c r="EA405" i="68" s="1"/>
  <c r="GV370" i="68"/>
  <c r="GV385" i="68"/>
  <c r="FJ373" i="68"/>
  <c r="FJ404" i="68" s="1"/>
  <c r="EM374" i="68"/>
  <c r="EM405" i="68" s="1"/>
  <c r="EG405" i="68"/>
  <c r="FI373" i="68"/>
  <c r="FI404" i="68" s="1"/>
  <c r="GS384" i="68"/>
  <c r="EK370" i="68"/>
  <c r="EK401" i="68" s="1"/>
  <c r="GR382" i="68"/>
  <c r="DU372" i="68"/>
  <c r="DU403" i="68" s="1"/>
  <c r="EF372" i="68"/>
  <c r="EF403" i="68" s="1"/>
  <c r="FA372" i="68"/>
  <c r="FA403" i="68" s="1"/>
  <c r="GW370" i="68"/>
  <c r="GW381" i="68"/>
  <c r="EC373" i="68"/>
  <c r="EC404" i="68" s="1"/>
  <c r="GQ386" i="68"/>
  <c r="EI374" i="68"/>
  <c r="EI405" i="68" s="1"/>
  <c r="GX386" i="68"/>
  <c r="FO373" i="68"/>
  <c r="FO404" i="68" s="1"/>
  <c r="EH370" i="68"/>
  <c r="EH401" i="68" s="1"/>
  <c r="DW370" i="68"/>
  <c r="DW401" i="68" s="1"/>
  <c r="DY371" i="68"/>
  <c r="DY402" i="68" s="1"/>
  <c r="GX374" i="68"/>
  <c r="GV382" i="68"/>
  <c r="GV384" i="68"/>
  <c r="EJ370" i="68"/>
  <c r="EJ401" i="68" s="1"/>
  <c r="GP382" i="68"/>
  <c r="EF404" i="68"/>
  <c r="EK372" i="68"/>
  <c r="EK403" i="68" s="1"/>
  <c r="FH374" i="68"/>
  <c r="FH405" i="68" s="1"/>
  <c r="GR374" i="68"/>
  <c r="GR381" i="68"/>
  <c r="DU402" i="68"/>
  <c r="EB374" i="68"/>
  <c r="EB405" i="68" s="1"/>
  <c r="FD372" i="68"/>
  <c r="FD403" i="68" s="1"/>
  <c r="EN404" i="68"/>
  <c r="DT401" i="68"/>
  <c r="GT370" i="68"/>
  <c r="GX370" i="68"/>
  <c r="AX368" i="68"/>
  <c r="BJ362" i="68"/>
  <c r="GY370" i="68"/>
  <c r="EC371" i="68"/>
  <c r="EC402" i="68" s="1"/>
  <c r="FO374" i="68"/>
  <c r="FO405" i="68" s="1"/>
  <c r="ER374" i="68"/>
  <c r="ER405" i="68" s="1"/>
  <c r="EH371" i="68"/>
  <c r="EH402" i="68" s="1"/>
  <c r="DW371" i="68"/>
  <c r="DW402" i="68" s="1"/>
  <c r="EX373" i="68"/>
  <c r="EX404" i="68" s="1"/>
  <c r="GX382" i="68"/>
  <c r="FZ374" i="68"/>
  <c r="FZ405" i="68" s="1"/>
  <c r="FQ405" i="68"/>
  <c r="EY403" i="68"/>
  <c r="GP381" i="68"/>
  <c r="GS383" i="68"/>
  <c r="FH404" i="68"/>
  <c r="EW405" i="68"/>
  <c r="GR370" i="68"/>
  <c r="FG374" i="68"/>
  <c r="FG405" i="68" s="1"/>
  <c r="EQ372" i="68"/>
  <c r="EQ403" i="68" s="1"/>
  <c r="EZ374" i="68"/>
  <c r="EZ405" i="68" s="1"/>
  <c r="GW385" i="68"/>
  <c r="GO402" i="68"/>
  <c r="GZ402" i="68" s="1"/>
  <c r="GL402" i="68"/>
  <c r="FN404" i="68"/>
  <c r="GU379" i="68"/>
  <c r="ES373" i="68"/>
  <c r="ES404" i="68" s="1"/>
  <c r="GV374" i="68"/>
  <c r="FC404" i="68"/>
  <c r="GS382" i="68"/>
  <c r="EV405" i="68"/>
  <c r="EW404" i="68"/>
  <c r="DU405" i="68"/>
  <c r="EQ373" i="68"/>
  <c r="EQ404" i="68" s="1"/>
  <c r="ER371" i="68"/>
  <c r="ER402" i="68" s="1"/>
  <c r="GW371" i="68"/>
  <c r="GW384" i="68"/>
  <c r="FN374" i="68"/>
  <c r="FN405" i="68" s="1"/>
  <c r="EI372" i="68"/>
  <c r="EI403" i="68" s="1"/>
  <c r="DV374" i="68"/>
  <c r="DV405" i="68" s="1"/>
  <c r="DT399" i="68"/>
  <c r="GT380" i="68"/>
  <c r="DY372" i="68"/>
  <c r="DY403" i="68" s="1"/>
  <c r="EL370" i="68"/>
  <c r="EL401" i="68" s="1"/>
  <c r="ES371" i="68"/>
  <c r="ES402" i="68" s="1"/>
  <c r="EX374" i="68"/>
  <c r="EX405" i="68" s="1"/>
  <c r="GV371" i="68"/>
  <c r="GV386" i="68"/>
  <c r="DX404" i="68"/>
  <c r="EJ402" i="68"/>
  <c r="FC405" i="68"/>
  <c r="FV374" i="68"/>
  <c r="FV405" i="68" s="1"/>
  <c r="GP371" i="68"/>
  <c r="GP380" i="68"/>
  <c r="ET371" i="68"/>
  <c r="ET402" i="68" s="1"/>
  <c r="GS370" i="68"/>
  <c r="EK373" i="68"/>
  <c r="EK404" i="68" s="1"/>
  <c r="FM404" i="68"/>
  <c r="DX372" i="68"/>
  <c r="DX403" i="68" s="1"/>
  <c r="FG404" i="68"/>
  <c r="EQ371" i="68"/>
  <c r="EQ402" i="68" s="1"/>
  <c r="EB373" i="68"/>
  <c r="EB404" i="68" s="1"/>
  <c r="BA361" i="68"/>
  <c r="BK367" i="68"/>
  <c r="GX383" i="68"/>
  <c r="FK373" i="68"/>
  <c r="FK404" i="68" s="1"/>
  <c r="ED372" i="68"/>
  <c r="ED403" i="68" s="1"/>
  <c r="DV372" i="68"/>
  <c r="DV403" i="68" s="1"/>
  <c r="EP373" i="68"/>
  <c r="EP404" i="68" s="1"/>
  <c r="GT379" i="68"/>
  <c r="DT398" i="68"/>
  <c r="EH374" i="68"/>
  <c r="EH405" i="68" s="1"/>
  <c r="EO373" i="68"/>
  <c r="EO404" i="68" s="1"/>
  <c r="FB373" i="68"/>
  <c r="FB404" i="68" s="1"/>
  <c r="FF373" i="68"/>
  <c r="FF404" i="68" s="1"/>
  <c r="EY373" i="68"/>
  <c r="EY404" i="68" s="1"/>
  <c r="EJ372" i="68"/>
  <c r="EJ403" i="68" s="1"/>
  <c r="DX405" i="68"/>
  <c r="GP374" i="68"/>
  <c r="GP386" i="68"/>
  <c r="ET373" i="68"/>
  <c r="ET404" i="68" s="1"/>
  <c r="GS379" i="68"/>
  <c r="FM374" i="68"/>
  <c r="FM405" i="68" s="1"/>
  <c r="AC362" i="68"/>
  <c r="AB362" i="68"/>
  <c r="AA362" i="68"/>
  <c r="AD362" i="68"/>
  <c r="Z362" i="68"/>
  <c r="Y362" i="68"/>
  <c r="W362" i="68"/>
  <c r="AY362" i="68" s="1"/>
  <c r="AH362" i="68"/>
  <c r="AG362" i="68"/>
  <c r="AF362" i="68"/>
  <c r="AE362" i="68"/>
  <c r="GR380" i="68"/>
  <c r="FG403" i="68"/>
  <c r="DZ373" i="68"/>
  <c r="DZ404" i="68" s="1"/>
  <c r="EB371" i="68"/>
  <c r="EB402" i="68" s="1"/>
  <c r="EN374" i="68"/>
  <c r="EN405" i="68" s="1"/>
  <c r="EZ372" i="68"/>
  <c r="EZ403" i="68" s="1"/>
  <c r="GW386" i="68"/>
  <c r="BL288" i="68"/>
  <c r="BP288" i="68"/>
  <c r="BJ288" i="68"/>
  <c r="AZ283" i="68"/>
  <c r="BR288" i="68"/>
  <c r="BO288" i="68"/>
  <c r="BM288" i="68"/>
  <c r="BQ288" i="68"/>
  <c r="FL294" i="68"/>
  <c r="FP294" i="68"/>
  <c r="EV294" i="68"/>
  <c r="EJ293" i="68"/>
  <c r="FT295" i="68"/>
  <c r="FT326" i="68" s="1"/>
  <c r="FX295" i="68"/>
  <c r="EY293" i="68"/>
  <c r="DU295" i="68"/>
  <c r="DU326" i="68" s="1"/>
  <c r="EC294" i="68"/>
  <c r="FS295" i="68"/>
  <c r="FS326" i="68" s="1"/>
  <c r="EH293" i="68"/>
  <c r="EH324" i="68" s="1"/>
  <c r="EO324" i="68"/>
  <c r="DV293" i="68"/>
  <c r="EP293" i="68"/>
  <c r="DY294" i="68"/>
  <c r="DY325" i="68" s="1"/>
  <c r="DV294" i="68"/>
  <c r="FO295" i="68"/>
  <c r="ER294" i="68"/>
  <c r="ER325" i="68" s="1"/>
  <c r="EK294" i="68"/>
  <c r="EK325" i="68" s="1"/>
  <c r="FE293" i="68"/>
  <c r="FE324" i="68" s="1"/>
  <c r="EO295" i="68"/>
  <c r="EM324" i="68"/>
  <c r="EB290" i="68"/>
  <c r="EB321" i="68" s="1"/>
  <c r="DW294" i="68"/>
  <c r="DW325" i="68" s="1"/>
  <c r="FU295" i="68"/>
  <c r="FE294" i="68"/>
  <c r="FE325" i="68" s="1"/>
  <c r="FA293" i="68"/>
  <c r="EO294" i="68"/>
  <c r="EO325" i="68" s="1"/>
  <c r="FG294" i="68"/>
  <c r="FG325" i="68" s="1"/>
  <c r="DU291" i="68"/>
  <c r="DU322" i="68" s="1"/>
  <c r="DZ293" i="68"/>
  <c r="EV292" i="68"/>
  <c r="EJ294" i="68"/>
  <c r="EL294" i="68"/>
  <c r="EL325" i="68" s="1"/>
  <c r="DZ291" i="68"/>
  <c r="FJ306" i="68"/>
  <c r="FO304" i="68"/>
  <c r="FO323" i="68" s="1"/>
  <c r="EV306" i="68"/>
  <c r="EV325" i="68" s="1"/>
  <c r="EJ292" i="68"/>
  <c r="DY292" i="68"/>
  <c r="DY323" i="68" s="1"/>
  <c r="EA290" i="68"/>
  <c r="CV293" i="68"/>
  <c r="FJ304" i="68"/>
  <c r="FJ323" i="68" s="1"/>
  <c r="FZ301" i="68"/>
  <c r="FZ320" i="68" s="1"/>
  <c r="EV303" i="68"/>
  <c r="EV322" i="68" s="1"/>
  <c r="EG307" i="68"/>
  <c r="EB294" i="68"/>
  <c r="EB325" i="68" s="1"/>
  <c r="EE295" i="68"/>
  <c r="ER302" i="68"/>
  <c r="ER321" i="68" s="1"/>
  <c r="GI305" i="68"/>
  <c r="GI324" i="68" s="1"/>
  <c r="ET302" i="68"/>
  <c r="ET321" i="68" s="1"/>
  <c r="FJ300" i="68"/>
  <c r="FJ319" i="68" s="1"/>
  <c r="BK290" i="68"/>
  <c r="EE305" i="68"/>
  <c r="BX295" i="68"/>
  <c r="DA291" i="68"/>
  <c r="EC325" i="68"/>
  <c r="DZ306" i="68"/>
  <c r="CN294" i="68"/>
  <c r="DV304" i="68"/>
  <c r="EJ307" i="68"/>
  <c r="EH294" i="68"/>
  <c r="EH325" i="68" s="1"/>
  <c r="EK292" i="68"/>
  <c r="EK323" i="68" s="1"/>
  <c r="EL291" i="68"/>
  <c r="EL322" i="68" s="1"/>
  <c r="EQ304" i="68"/>
  <c r="ER305" i="68"/>
  <c r="ER324" i="68" s="1"/>
  <c r="BZ291" i="68"/>
  <c r="ET305" i="68"/>
  <c r="EY300" i="68"/>
  <c r="EY319" i="68" s="1"/>
  <c r="FW304" i="68"/>
  <c r="FW323" i="68" s="1"/>
  <c r="FP301" i="68"/>
  <c r="FP320" i="68" s="1"/>
  <c r="EM292" i="68"/>
  <c r="EM323" i="68" s="1"/>
  <c r="DW291" i="68"/>
  <c r="BZ295" i="68"/>
  <c r="ET307" i="68"/>
  <c r="DH290" i="68"/>
  <c r="EP303" i="68"/>
  <c r="EP322" i="68" s="1"/>
  <c r="FP304" i="68"/>
  <c r="FP323" i="68" s="1"/>
  <c r="EP294" i="68"/>
  <c r="DU294" i="68"/>
  <c r="DU325" i="68" s="1"/>
  <c r="DV291" i="68"/>
  <c r="EG292" i="68"/>
  <c r="FB325" i="68"/>
  <c r="EQ293" i="68"/>
  <c r="EQ324" i="68" s="1"/>
  <c r="FA304" i="68"/>
  <c r="FA323" i="68" s="1"/>
  <c r="EQ302" i="68"/>
  <c r="EQ321" i="68" s="1"/>
  <c r="ER303" i="68"/>
  <c r="ER322" i="68" s="1"/>
  <c r="BZ293" i="68"/>
  <c r="ET306" i="68"/>
  <c r="CP293" i="68"/>
  <c r="EP307" i="68"/>
  <c r="DI290" i="68"/>
  <c r="EA292" i="68"/>
  <c r="CV290" i="68"/>
  <c r="FL300" i="68"/>
  <c r="FL319" i="68" s="1"/>
  <c r="DI295" i="68"/>
  <c r="EC292" i="68"/>
  <c r="EC323" i="68" s="1"/>
  <c r="FO294" i="68"/>
  <c r="EW295" i="68"/>
  <c r="EW326" i="68" s="1"/>
  <c r="EG295" i="68"/>
  <c r="EG326" i="68" s="1"/>
  <c r="BC294" i="68"/>
  <c r="EA304" i="68"/>
  <c r="GC306" i="68"/>
  <c r="GC325" i="68" s="1"/>
  <c r="EM294" i="68"/>
  <c r="EM325" i="68" s="1"/>
  <c r="DV295" i="68"/>
  <c r="EE293" i="68"/>
  <c r="EE324" i="68" s="1"/>
  <c r="BN291" i="68"/>
  <c r="EI291" i="68" s="1"/>
  <c r="EI322" i="68" s="1"/>
  <c r="GD304" i="68"/>
  <c r="GD323" i="68" s="1"/>
  <c r="FT304" i="68"/>
  <c r="FT323" i="68" s="1"/>
  <c r="FA302" i="68"/>
  <c r="FA321" i="68" s="1"/>
  <c r="CF295" i="68"/>
  <c r="GI304" i="68"/>
  <c r="GI323" i="68" s="1"/>
  <c r="CV295" i="68"/>
  <c r="FQ295" i="68" s="1"/>
  <c r="FQ326" i="68" s="1"/>
  <c r="FJ303" i="68"/>
  <c r="FJ322" i="68" s="1"/>
  <c r="FO306" i="68"/>
  <c r="EA303" i="68"/>
  <c r="GC304" i="68"/>
  <c r="GC323" i="68" s="1"/>
  <c r="FS216" i="68"/>
  <c r="EH213" i="68"/>
  <c r="GW223" i="68"/>
  <c r="GT224" i="68"/>
  <c r="GQ223" i="68"/>
  <c r="GV223" i="68"/>
  <c r="GY223" i="68"/>
  <c r="GR223" i="68"/>
  <c r="GY225" i="68"/>
  <c r="DY215" i="68"/>
  <c r="DY246" i="68" s="1"/>
  <c r="GX225" i="68"/>
  <c r="DW216" i="68"/>
  <c r="GV225" i="68"/>
  <c r="ED216" i="68"/>
  <c r="DT216" i="68"/>
  <c r="DT247" i="68" s="1"/>
  <c r="DV216" i="68"/>
  <c r="DV247" i="68" s="1"/>
  <c r="ER216" i="68"/>
  <c r="ER247" i="68" s="1"/>
  <c r="EX215" i="68"/>
  <c r="EX246" i="68" s="1"/>
  <c r="DW212" i="68"/>
  <c r="DW243" i="68"/>
  <c r="EY214" i="68"/>
  <c r="DV292" i="68"/>
  <c r="DV323" i="68" s="1"/>
  <c r="BO289" i="68"/>
  <c r="GS288" i="68"/>
  <c r="EK293" i="68"/>
  <c r="EK324" i="68" s="1"/>
  <c r="EC295" i="68"/>
  <c r="EC326" i="68" s="1"/>
  <c r="EO292" i="68"/>
  <c r="EO323" i="68" s="1"/>
  <c r="GX289" i="68"/>
  <c r="FA324" i="68"/>
  <c r="GU288" i="68"/>
  <c r="CW292" i="68"/>
  <c r="CW294" i="68"/>
  <c r="CW295" i="68"/>
  <c r="CW291" i="68"/>
  <c r="CW290" i="68"/>
  <c r="CW293" i="68"/>
  <c r="GO300" i="68"/>
  <c r="GO288" i="68"/>
  <c r="GB306" i="68"/>
  <c r="GB325" i="68" s="1"/>
  <c r="GB303" i="68"/>
  <c r="GB322" i="68" s="1"/>
  <c r="GB304" i="68"/>
  <c r="GB323" i="68" s="1"/>
  <c r="GB307" i="68"/>
  <c r="GB326" i="68" s="1"/>
  <c r="GB305" i="68"/>
  <c r="GB324" i="68" s="1"/>
  <c r="GB301" i="68"/>
  <c r="GB320" i="68" s="1"/>
  <c r="GB302" i="68"/>
  <c r="GB321" i="68" s="1"/>
  <c r="GB300" i="68"/>
  <c r="GB319" i="68" s="1"/>
  <c r="EY302" i="68"/>
  <c r="EY321" i="68" s="1"/>
  <c r="CP294" i="68"/>
  <c r="FL301" i="68"/>
  <c r="FL320" i="68" s="1"/>
  <c r="FO300" i="68"/>
  <c r="FO319" i="68" s="1"/>
  <c r="FZ303" i="68"/>
  <c r="FZ322" i="68" s="1"/>
  <c r="BK289" i="68"/>
  <c r="DZ300" i="68"/>
  <c r="DZ319" i="68" s="1"/>
  <c r="EP305" i="68"/>
  <c r="EE300" i="68"/>
  <c r="EE319" i="68" s="1"/>
  <c r="CN291" i="68"/>
  <c r="FU305" i="68"/>
  <c r="FU324" i="68" s="1"/>
  <c r="EV301" i="68"/>
  <c r="EV320" i="68" s="1"/>
  <c r="FF306" i="68"/>
  <c r="BX292" i="68"/>
  <c r="FN301" i="68"/>
  <c r="FN320" i="68" s="1"/>
  <c r="FP305" i="68"/>
  <c r="FP324" i="68" s="1"/>
  <c r="CE293" i="68"/>
  <c r="GC302" i="68"/>
  <c r="GC321" i="68" s="1"/>
  <c r="EG305" i="68"/>
  <c r="DA290" i="68"/>
  <c r="EJ303" i="68"/>
  <c r="AY291" i="68"/>
  <c r="AY293" i="68"/>
  <c r="AY295" i="68"/>
  <c r="AY292" i="68"/>
  <c r="AY294" i="68"/>
  <c r="AY290" i="68"/>
  <c r="AY289" i="68"/>
  <c r="FM295" i="68"/>
  <c r="FM326" i="68" s="1"/>
  <c r="EP295" i="68"/>
  <c r="DW295" i="68"/>
  <c r="DW326" i="68" s="1"/>
  <c r="FZ295" i="68"/>
  <c r="EW293" i="68"/>
  <c r="EW324" i="68" s="1"/>
  <c r="FN295" i="68"/>
  <c r="GL324" i="68"/>
  <c r="GO324" i="68"/>
  <c r="GZ324" i="68" s="1"/>
  <c r="BJ289" i="68"/>
  <c r="EV295" i="68"/>
  <c r="ER292" i="68"/>
  <c r="BP289" i="68"/>
  <c r="BQ289" i="68"/>
  <c r="EO326" i="68"/>
  <c r="BN289" i="68"/>
  <c r="BI292" i="68"/>
  <c r="BI294" i="68"/>
  <c r="BI295" i="68"/>
  <c r="BI290" i="68"/>
  <c r="BI293" i="68"/>
  <c r="BI291" i="68"/>
  <c r="BI289" i="68"/>
  <c r="BI288" i="68"/>
  <c r="GP288" i="68"/>
  <c r="GP289" i="68"/>
  <c r="EY301" i="68"/>
  <c r="EY320" i="68" s="1"/>
  <c r="CP290" i="68"/>
  <c r="FL307" i="68"/>
  <c r="FO305" i="68"/>
  <c r="FO324" i="68" s="1"/>
  <c r="FZ302" i="68"/>
  <c r="FZ321" i="68" s="1"/>
  <c r="BK292" i="68"/>
  <c r="DZ307" i="68"/>
  <c r="DZ326" i="68" s="1"/>
  <c r="EP304" i="68"/>
  <c r="EE301" i="68"/>
  <c r="EE320" i="68" s="1"/>
  <c r="CN292" i="68"/>
  <c r="FU306" i="68"/>
  <c r="FU325" i="68" s="1"/>
  <c r="EV304" i="68"/>
  <c r="FF305" i="68"/>
  <c r="FN307" i="68"/>
  <c r="FP307" i="68"/>
  <c r="CE295" i="68"/>
  <c r="GC300" i="68"/>
  <c r="GC319" i="68" s="1"/>
  <c r="EG304" i="68"/>
  <c r="EJ302" i="68"/>
  <c r="EJ321" i="68" s="1"/>
  <c r="FK294" i="68"/>
  <c r="FK325" i="68" s="1"/>
  <c r="EB323" i="68"/>
  <c r="EM295" i="68"/>
  <c r="EM326" i="68" s="1"/>
  <c r="EW292" i="68"/>
  <c r="EW323" i="68" s="1"/>
  <c r="DS301" i="68"/>
  <c r="DY291" i="68"/>
  <c r="DY322" i="68" s="1"/>
  <c r="EY294" i="68"/>
  <c r="EC291" i="68"/>
  <c r="EC322" i="68" s="1"/>
  <c r="GQ288" i="68"/>
  <c r="GY289" i="68"/>
  <c r="EQ294" i="68"/>
  <c r="EQ325" i="68" s="1"/>
  <c r="EI293" i="68"/>
  <c r="EI324" i="68" s="1"/>
  <c r="FJ307" i="68"/>
  <c r="FR305" i="68"/>
  <c r="FR324" i="68" s="1"/>
  <c r="FR306" i="68"/>
  <c r="FR325" i="68" s="1"/>
  <c r="FR300" i="68"/>
  <c r="FR319" i="68" s="1"/>
  <c r="FR301" i="68"/>
  <c r="FR320" i="68" s="1"/>
  <c r="FR307" i="68"/>
  <c r="FR303" i="68"/>
  <c r="FR322" i="68" s="1"/>
  <c r="FR304" i="68"/>
  <c r="FR323" i="68" s="1"/>
  <c r="FR302" i="68"/>
  <c r="FR321" i="68" s="1"/>
  <c r="BC290" i="68"/>
  <c r="FO303" i="68"/>
  <c r="FO322" i="68" s="1"/>
  <c r="BK295" i="68"/>
  <c r="EF295" i="68" s="1"/>
  <c r="EF326" i="68" s="1"/>
  <c r="FW303" i="68"/>
  <c r="FW322" i="68" s="1"/>
  <c r="EP302" i="68"/>
  <c r="EP321" i="68" s="1"/>
  <c r="EE304" i="68"/>
  <c r="DS290" i="68"/>
  <c r="GT289" i="68"/>
  <c r="EA305" i="68"/>
  <c r="EV302" i="68"/>
  <c r="EV321" i="68" s="1"/>
  <c r="DF291" i="68"/>
  <c r="BX294" i="68"/>
  <c r="DV303" i="68"/>
  <c r="DV322" i="68" s="1"/>
  <c r="FP303" i="68"/>
  <c r="FP322" i="68" s="1"/>
  <c r="DI291" i="68"/>
  <c r="GC307" i="68"/>
  <c r="GC326" i="68" s="1"/>
  <c r="FV303" i="68"/>
  <c r="FV322" i="68" s="1"/>
  <c r="EG294" i="68"/>
  <c r="EX307" i="68"/>
  <c r="EX300" i="68"/>
  <c r="EX319" i="68" s="1"/>
  <c r="EX301" i="68"/>
  <c r="EX320" i="68" s="1"/>
  <c r="EX306" i="68"/>
  <c r="EX304" i="68"/>
  <c r="EX323" i="68" s="1"/>
  <c r="EX305" i="68"/>
  <c r="EX302" i="68"/>
  <c r="EX321" i="68" s="1"/>
  <c r="EX303" i="68"/>
  <c r="EX322" i="68" s="1"/>
  <c r="EB291" i="68"/>
  <c r="EB322" i="68" s="1"/>
  <c r="EM291" i="68"/>
  <c r="EM322" i="68" s="1"/>
  <c r="FM294" i="68"/>
  <c r="FM325" i="68" s="1"/>
  <c r="EH291" i="68"/>
  <c r="EH322" i="68" s="1"/>
  <c r="DU290" i="68"/>
  <c r="FE295" i="68"/>
  <c r="FE326" i="68" s="1"/>
  <c r="EE291" i="68"/>
  <c r="FY295" i="68"/>
  <c r="FY326" i="68" s="1"/>
  <c r="DY290" i="68"/>
  <c r="DY321" i="68" s="1"/>
  <c r="EK295" i="68"/>
  <c r="EK326" i="68" s="1"/>
  <c r="EC290" i="68"/>
  <c r="EC321" i="68" s="1"/>
  <c r="FJ294" i="68"/>
  <c r="FJ325" i="68" s="1"/>
  <c r="EL293" i="68"/>
  <c r="EL324" i="68" s="1"/>
  <c r="GQ289" i="68"/>
  <c r="FB295" i="68"/>
  <c r="FB326" i="68" s="1"/>
  <c r="EI292" i="68"/>
  <c r="EI323" i="68" s="1"/>
  <c r="ER304" i="68"/>
  <c r="BZ292" i="68"/>
  <c r="CV292" i="68"/>
  <c r="EN300" i="68"/>
  <c r="EN319" i="68" s="1"/>
  <c r="EN306" i="68"/>
  <c r="EN301" i="68"/>
  <c r="EN320" i="68" s="1"/>
  <c r="EN302" i="68"/>
  <c r="EN321" i="68" s="1"/>
  <c r="EN307" i="68"/>
  <c r="EN303" i="68"/>
  <c r="EN322" i="68" s="1"/>
  <c r="EN305" i="68"/>
  <c r="EN304" i="68"/>
  <c r="DH292" i="68"/>
  <c r="CP291" i="68"/>
  <c r="BC289" i="68"/>
  <c r="FO302" i="68"/>
  <c r="FO321" i="68" s="1"/>
  <c r="CK295" i="68"/>
  <c r="BK293" i="68"/>
  <c r="EF294" i="68" s="1"/>
  <c r="EF325" i="68" s="1"/>
  <c r="FW307" i="68"/>
  <c r="EP301" i="68"/>
  <c r="EP320" i="68" s="1"/>
  <c r="EE303" i="68"/>
  <c r="EA302" i="68"/>
  <c r="EV307" i="68"/>
  <c r="DF292" i="68"/>
  <c r="BX293" i="68"/>
  <c r="DV301" i="68"/>
  <c r="DV320" i="68" s="1"/>
  <c r="FP306" i="68"/>
  <c r="GC305" i="68"/>
  <c r="GC324" i="68" s="1"/>
  <c r="FV304" i="68"/>
  <c r="FV323" i="68" s="1"/>
  <c r="EQ295" i="68"/>
  <c r="EQ326" i="68" s="1"/>
  <c r="FI295" i="68"/>
  <c r="FI326" i="68" s="1"/>
  <c r="DU293" i="68"/>
  <c r="DY293" i="68"/>
  <c r="DY324" i="68" s="1"/>
  <c r="EL295" i="68"/>
  <c r="EL326" i="68" s="1"/>
  <c r="FB293" i="68"/>
  <c r="FB324" i="68" s="1"/>
  <c r="BY292" i="68"/>
  <c r="BY294" i="68"/>
  <c r="BY291" i="68"/>
  <c r="DB295" i="68"/>
  <c r="BY295" i="68"/>
  <c r="BY293" i="68"/>
  <c r="DB291" i="68"/>
  <c r="BY290" i="68"/>
  <c r="DB292" i="68"/>
  <c r="DB290" i="68"/>
  <c r="DB294" i="68"/>
  <c r="DB293" i="68"/>
  <c r="DH291" i="68"/>
  <c r="CP295" i="68"/>
  <c r="BC292" i="68"/>
  <c r="FO307" i="68"/>
  <c r="BK291" i="68"/>
  <c r="EF292" i="68" s="1"/>
  <c r="EF323" i="68" s="1"/>
  <c r="FW302" i="68"/>
  <c r="FW321" i="68" s="1"/>
  <c r="EP306" i="68"/>
  <c r="EE302" i="68"/>
  <c r="EE321" i="68" s="1"/>
  <c r="FU302" i="68"/>
  <c r="FU321" i="68" s="1"/>
  <c r="GT288" i="68"/>
  <c r="EA301" i="68"/>
  <c r="EA320" i="68" s="1"/>
  <c r="FF304" i="68"/>
  <c r="FF323" i="68" s="1"/>
  <c r="DF290" i="68"/>
  <c r="FN306" i="68"/>
  <c r="DV300" i="68"/>
  <c r="CE291" i="68"/>
  <c r="DI293" i="68"/>
  <c r="FV301" i="68"/>
  <c r="FV320" i="68" s="1"/>
  <c r="DA294" i="68"/>
  <c r="FV295" i="68" s="1"/>
  <c r="CH295" i="68"/>
  <c r="GW289" i="68"/>
  <c r="EB293" i="68"/>
  <c r="EB324" i="68" s="1"/>
  <c r="BR289" i="68"/>
  <c r="BM289" i="68"/>
  <c r="DU292" i="68"/>
  <c r="DW290" i="68"/>
  <c r="DW321" i="68" s="1"/>
  <c r="DZ292" i="68"/>
  <c r="FL295" i="68"/>
  <c r="FL326" i="68" s="1"/>
  <c r="FD293" i="68"/>
  <c r="FD324" i="68" s="1"/>
  <c r="DV290" i="68"/>
  <c r="DV321" i="68" s="1"/>
  <c r="EE294" i="68"/>
  <c r="EE325" i="68" s="1"/>
  <c r="EY295" i="68"/>
  <c r="EA295" i="68"/>
  <c r="GR289" i="68"/>
  <c r="EI295" i="68"/>
  <c r="EI326" i="68" s="1"/>
  <c r="GO319" i="68"/>
  <c r="GL326" i="68"/>
  <c r="GO326" i="68"/>
  <c r="GZ326" i="68" s="1"/>
  <c r="CM293" i="68"/>
  <c r="CM295" i="68"/>
  <c r="CM292" i="68"/>
  <c r="CM291" i="68"/>
  <c r="CM290" i="68"/>
  <c r="CM294" i="68"/>
  <c r="EY306" i="68"/>
  <c r="FL304" i="68"/>
  <c r="FL323" i="68" s="1"/>
  <c r="BC288" i="68"/>
  <c r="FZ300" i="68"/>
  <c r="FZ319" i="68" s="1"/>
  <c r="CK291" i="68"/>
  <c r="DZ302" i="68"/>
  <c r="FW301" i="68"/>
  <c r="FW320" i="68" s="1"/>
  <c r="EE307" i="68"/>
  <c r="EE326" i="68" s="1"/>
  <c r="FU301" i="68"/>
  <c r="FU320" i="68" s="1"/>
  <c r="EA300" i="68"/>
  <c r="EA319" i="68" s="1"/>
  <c r="FF302" i="68"/>
  <c r="FF321" i="68" s="1"/>
  <c r="DF295" i="68"/>
  <c r="FN300" i="68"/>
  <c r="FN319" i="68" s="1"/>
  <c r="DV307" i="68"/>
  <c r="DV326" i="68" s="1"/>
  <c r="EG301" i="68"/>
  <c r="EG320" i="68" s="1"/>
  <c r="FV300" i="68"/>
  <c r="FV319" i="68" s="1"/>
  <c r="EJ301" i="68"/>
  <c r="EJ320" i="68" s="1"/>
  <c r="GV289" i="68"/>
  <c r="CH291" i="68"/>
  <c r="FH307" i="68"/>
  <c r="FH306" i="68"/>
  <c r="FH305" i="68"/>
  <c r="FH324" i="68" s="1"/>
  <c r="FH302" i="68"/>
  <c r="FH321" i="68" s="1"/>
  <c r="FH303" i="68"/>
  <c r="FH322" i="68" s="1"/>
  <c r="FH304" i="68"/>
  <c r="FH323" i="68" s="1"/>
  <c r="FH300" i="68"/>
  <c r="FH319" i="68" s="1"/>
  <c r="FH301" i="68"/>
  <c r="FH320" i="68" s="1"/>
  <c r="ES292" i="68"/>
  <c r="ES323" i="68" s="1"/>
  <c r="GW288" i="68"/>
  <c r="EB295" i="68"/>
  <c r="EB326" i="68" s="1"/>
  <c r="DZ294" i="68"/>
  <c r="DZ325" i="68" s="1"/>
  <c r="EG291" i="68"/>
  <c r="EV293" i="68"/>
  <c r="DY295" i="68"/>
  <c r="DY326" i="68" s="1"/>
  <c r="EA294" i="68"/>
  <c r="GR288" i="68"/>
  <c r="BA282" i="68"/>
  <c r="EI294" i="68"/>
  <c r="EI325" i="68" s="1"/>
  <c r="FQ294" i="68"/>
  <c r="FQ325" i="68" s="1"/>
  <c r="BS295" i="68"/>
  <c r="BS293" i="68"/>
  <c r="BS294" i="68"/>
  <c r="BS292" i="68"/>
  <c r="BS290" i="68"/>
  <c r="BS291" i="68"/>
  <c r="EY303" i="68"/>
  <c r="EY322" i="68" s="1"/>
  <c r="DH295" i="68"/>
  <c r="FL305" i="68"/>
  <c r="FL324" i="68" s="1"/>
  <c r="BC291" i="68"/>
  <c r="FZ305" i="68"/>
  <c r="FZ324" i="68" s="1"/>
  <c r="CK293" i="68"/>
  <c r="DZ303" i="68"/>
  <c r="DZ322" i="68" s="1"/>
  <c r="FW300" i="68"/>
  <c r="FW319" i="68" s="1"/>
  <c r="FU307" i="68"/>
  <c r="EA307" i="68"/>
  <c r="FF303" i="68"/>
  <c r="FF322" i="68" s="1"/>
  <c r="DF294" i="68"/>
  <c r="FN305" i="68"/>
  <c r="FN324" i="68" s="1"/>
  <c r="DV305" i="68"/>
  <c r="CE292" i="68"/>
  <c r="DI294" i="68"/>
  <c r="EG303" i="68"/>
  <c r="FV305" i="68"/>
  <c r="FV324" i="68" s="1"/>
  <c r="EJ300" i="68"/>
  <c r="EJ319" i="68" s="1"/>
  <c r="GV288" i="68"/>
  <c r="CH292" i="68"/>
  <c r="EH292" i="68"/>
  <c r="EH323" i="68" s="1"/>
  <c r="DW322" i="68"/>
  <c r="FD294" i="68"/>
  <c r="FD325" i="68" s="1"/>
  <c r="EJ291" i="68"/>
  <c r="EJ322" i="68" s="1"/>
  <c r="EA291" i="68"/>
  <c r="EA322" i="68" s="1"/>
  <c r="FJ295" i="68"/>
  <c r="FG293" i="68"/>
  <c r="FG324" i="68" s="1"/>
  <c r="FJ302" i="68"/>
  <c r="FJ321" i="68" s="1"/>
  <c r="DG291" i="68"/>
  <c r="DG293" i="68"/>
  <c r="DG295" i="68"/>
  <c r="DG292" i="68"/>
  <c r="DG294" i="68"/>
  <c r="DG290" i="68"/>
  <c r="EY304" i="68"/>
  <c r="EY323" i="68" s="1"/>
  <c r="DH294" i="68"/>
  <c r="FL306" i="68"/>
  <c r="BC295" i="68"/>
  <c r="FZ306" i="68"/>
  <c r="FZ325" i="68" s="1"/>
  <c r="CK294" i="68"/>
  <c r="DZ305" i="68"/>
  <c r="FW305" i="68"/>
  <c r="FW324" i="68" s="1"/>
  <c r="GO323" i="68"/>
  <c r="GZ323" i="68" s="1"/>
  <c r="GL323" i="68"/>
  <c r="CN290" i="68"/>
  <c r="FU304" i="68"/>
  <c r="FU323" i="68" s="1"/>
  <c r="EA306" i="68"/>
  <c r="FF301" i="68"/>
  <c r="FF320" i="68" s="1"/>
  <c r="DF293" i="68"/>
  <c r="FN304" i="68"/>
  <c r="FN323" i="68" s="1"/>
  <c r="DV306" i="68"/>
  <c r="CE290" i="68"/>
  <c r="DI292" i="68"/>
  <c r="EG302" i="68"/>
  <c r="EG321" i="68" s="1"/>
  <c r="FV306" i="68"/>
  <c r="FV325" i="68" s="1"/>
  <c r="EJ306" i="68"/>
  <c r="EJ325" i="68" s="1"/>
  <c r="CH290" i="68"/>
  <c r="EP292" i="68"/>
  <c r="EP323" i="68" s="1"/>
  <c r="DW293" i="68"/>
  <c r="DW324" i="68" s="1"/>
  <c r="BL289" i="68"/>
  <c r="FX326" i="68"/>
  <c r="GX288" i="68"/>
  <c r="EY307" i="68"/>
  <c r="DH293" i="68"/>
  <c r="FL303" i="68"/>
  <c r="FL322" i="68" s="1"/>
  <c r="BC293" i="68"/>
  <c r="DX294" i="68" s="1"/>
  <c r="DX325" i="68" s="1"/>
  <c r="FZ307" i="68"/>
  <c r="CK292" i="68"/>
  <c r="DZ304" i="68"/>
  <c r="FW306" i="68"/>
  <c r="FW325" i="68" s="1"/>
  <c r="FU303" i="68"/>
  <c r="FU322" i="68" s="1"/>
  <c r="EV300" i="68"/>
  <c r="EV319" i="68" s="1"/>
  <c r="FF300" i="68"/>
  <c r="FF319" i="68" s="1"/>
  <c r="BX290" i="68"/>
  <c r="FN303" i="68"/>
  <c r="FN322" i="68" s="1"/>
  <c r="FP302" i="68"/>
  <c r="FP321" i="68" s="1"/>
  <c r="GC303" i="68"/>
  <c r="GC322" i="68" s="1"/>
  <c r="EG300" i="68"/>
  <c r="EG319" i="68" s="1"/>
  <c r="FV307" i="68"/>
  <c r="EJ305" i="68"/>
  <c r="CH294" i="68"/>
  <c r="ED301" i="68"/>
  <c r="ED320" i="68" s="1"/>
  <c r="ED302" i="68"/>
  <c r="ED321" i="68" s="1"/>
  <c r="ED303" i="68"/>
  <c r="ED304" i="68"/>
  <c r="ED305" i="68"/>
  <c r="ED306" i="68"/>
  <c r="ED307" i="68"/>
  <c r="ED300" i="68"/>
  <c r="ED319" i="68" s="1"/>
  <c r="EE292" i="68"/>
  <c r="EE323" i="68" s="1"/>
  <c r="EH295" i="68"/>
  <c r="EH326" i="68" s="1"/>
  <c r="DW292" i="68"/>
  <c r="DW323" i="68" s="1"/>
  <c r="DZ290" i="68"/>
  <c r="FP295" i="68"/>
  <c r="FP326" i="68" s="1"/>
  <c r="FN294" i="68"/>
  <c r="FN325" i="68" s="1"/>
  <c r="EG293" i="68"/>
  <c r="EG324" i="68" s="1"/>
  <c r="EJ295" i="68"/>
  <c r="GS289" i="68"/>
  <c r="EK291" i="68"/>
  <c r="EK322" i="68" s="1"/>
  <c r="EA293" i="68"/>
  <c r="EC293" i="68"/>
  <c r="EC324" i="68" s="1"/>
  <c r="EL292" i="68"/>
  <c r="EL323" i="68" s="1"/>
  <c r="EQ292" i="68"/>
  <c r="FG295" i="68"/>
  <c r="FG326" i="68" s="1"/>
  <c r="DS320" i="68"/>
  <c r="GO289" i="68"/>
  <c r="GL289" i="68"/>
  <c r="CF294" i="68"/>
  <c r="FA295" i="68" s="1"/>
  <c r="FA326" i="68" s="1"/>
  <c r="GI302" i="68"/>
  <c r="GI321" i="68" s="1"/>
  <c r="BZ294" i="68"/>
  <c r="ET303" i="68"/>
  <c r="ET322" i="68" s="1"/>
  <c r="GU289" i="68"/>
  <c r="FJ305" i="68"/>
  <c r="FJ324" i="68" s="1"/>
  <c r="CC294" i="68"/>
  <c r="CC292" i="68"/>
  <c r="CC291" i="68"/>
  <c r="CC290" i="68"/>
  <c r="CC293" i="68"/>
  <c r="CC295" i="68"/>
  <c r="DT306" i="68"/>
  <c r="DT303" i="68"/>
  <c r="GV303" i="68" s="1"/>
  <c r="DT304" i="68"/>
  <c r="GU304" i="68" s="1"/>
  <c r="DT305" i="68"/>
  <c r="GT305" i="68" s="1"/>
  <c r="DT307" i="68"/>
  <c r="GQ307" i="68" s="1"/>
  <c r="DT301" i="68"/>
  <c r="DT320" i="68" s="1"/>
  <c r="DT300" i="68"/>
  <c r="DT302" i="68"/>
  <c r="GT302" i="68" s="1"/>
  <c r="EY305" i="68"/>
  <c r="EY324" i="68" s="1"/>
  <c r="CP292" i="68"/>
  <c r="FL302" i="68"/>
  <c r="FL321" i="68" s="1"/>
  <c r="FO301" i="68"/>
  <c r="FO320" i="68" s="1"/>
  <c r="FZ304" i="68"/>
  <c r="FZ323" i="68" s="1"/>
  <c r="BK288" i="68"/>
  <c r="DZ301" i="68"/>
  <c r="DZ320" i="68" s="1"/>
  <c r="EP300" i="68"/>
  <c r="EP319" i="68" s="1"/>
  <c r="CN293" i="68"/>
  <c r="FI294" i="68" s="1"/>
  <c r="FI325" i="68" s="1"/>
  <c r="FU300" i="68"/>
  <c r="FU319" i="68" s="1"/>
  <c r="EV305" i="68"/>
  <c r="FF307" i="68"/>
  <c r="FN302" i="68"/>
  <c r="FN321" i="68" s="1"/>
  <c r="FP300" i="68"/>
  <c r="FP319" i="68" s="1"/>
  <c r="CE294" i="68"/>
  <c r="GC301" i="68"/>
  <c r="GC320" i="68" s="1"/>
  <c r="EG306" i="68"/>
  <c r="DA293" i="68"/>
  <c r="EJ304" i="68"/>
  <c r="GV305" i="68"/>
  <c r="CH293" i="68"/>
  <c r="FG215" i="68"/>
  <c r="FG246" i="68" s="1"/>
  <c r="EW214" i="68"/>
  <c r="EW245" i="68" s="1"/>
  <c r="GX226" i="68"/>
  <c r="EO216" i="68"/>
  <c r="EY216" i="68"/>
  <c r="EY247" i="68" s="1"/>
  <c r="DX213" i="68"/>
  <c r="FQ215" i="68"/>
  <c r="FQ246" i="68" s="1"/>
  <c r="EA212" i="68"/>
  <c r="EA243" i="68" s="1"/>
  <c r="DW244" i="68"/>
  <c r="ET215" i="68"/>
  <c r="ET246" i="68" s="1"/>
  <c r="EC215" i="68"/>
  <c r="EC246" i="68" s="1"/>
  <c r="DU215" i="68"/>
  <c r="GT226" i="68"/>
  <c r="EI212" i="68"/>
  <c r="EI243" i="68" s="1"/>
  <c r="EU213" i="68"/>
  <c r="EU244" i="68" s="1"/>
  <c r="EH214" i="68"/>
  <c r="EG213" i="68"/>
  <c r="EG244" i="68" s="1"/>
  <c r="EZ216" i="68"/>
  <c r="EZ247" i="68" s="1"/>
  <c r="FO216" i="68"/>
  <c r="FO247" i="68" s="1"/>
  <c r="DX215" i="68"/>
  <c r="DX246" i="68" s="1"/>
  <c r="GV228" i="68"/>
  <c r="DY212" i="68"/>
  <c r="DY243" i="68" s="1"/>
  <c r="EK216" i="68"/>
  <c r="EK247" i="68" s="1"/>
  <c r="FH215" i="68"/>
  <c r="FH246" i="68" s="1"/>
  <c r="DT213" i="68"/>
  <c r="DT244" i="68" s="1"/>
  <c r="GP244" i="68" s="1"/>
  <c r="EI214" i="68"/>
  <c r="GS226" i="68"/>
  <c r="EH245" i="68"/>
  <c r="EY245" i="68"/>
  <c r="GY228" i="68"/>
  <c r="GQ226" i="68"/>
  <c r="EV213" i="68"/>
  <c r="EV244" i="68" s="1"/>
  <c r="GU226" i="68"/>
  <c r="FF215" i="68"/>
  <c r="FF246" i="68" s="1"/>
  <c r="FV216" i="68"/>
  <c r="FV247" i="68" s="1"/>
  <c r="EN215" i="68"/>
  <c r="EN246" i="68" s="1"/>
  <c r="FL216" i="68"/>
  <c r="FL247" i="68" s="1"/>
  <c r="GW228" i="68"/>
  <c r="DW215" i="68"/>
  <c r="DW246" i="68" s="1"/>
  <c r="ED214" i="68"/>
  <c r="ED245" i="68" s="1"/>
  <c r="EX216" i="68"/>
  <c r="EX247" i="68" s="1"/>
  <c r="FA215" i="68"/>
  <c r="FA246" i="68" s="1"/>
  <c r="GY226" i="68"/>
  <c r="EK214" i="68"/>
  <c r="EK245" i="68" s="1"/>
  <c r="FP216" i="68"/>
  <c r="EG215" i="68"/>
  <c r="EG246" i="68" s="1"/>
  <c r="EF214" i="68"/>
  <c r="EF245" i="68" s="1"/>
  <c r="DZ213" i="68"/>
  <c r="DZ244" i="68" s="1"/>
  <c r="ER214" i="68"/>
  <c r="ER245" i="68" s="1"/>
  <c r="EB214" i="68"/>
  <c r="EB245" i="68" s="1"/>
  <c r="GR226" i="68"/>
  <c r="DY214" i="68"/>
  <c r="DY245" i="68" s="1"/>
  <c r="EH244" i="68"/>
  <c r="FZ216" i="68"/>
  <c r="FZ247" i="68" s="1"/>
  <c r="FM215" i="68"/>
  <c r="FM246" i="68" s="1"/>
  <c r="FJ216" i="68"/>
  <c r="EL213" i="68"/>
  <c r="EL244" i="68" s="1"/>
  <c r="GV227" i="68"/>
  <c r="EE213" i="68"/>
  <c r="EE244" i="68" s="1"/>
  <c r="EP213" i="68"/>
  <c r="EP244" i="68" s="1"/>
  <c r="GU223" i="68"/>
  <c r="ES214" i="68"/>
  <c r="ES245" i="68" s="1"/>
  <c r="GT223" i="68"/>
  <c r="EO214" i="68"/>
  <c r="GW224" i="68"/>
  <c r="GX223" i="68"/>
  <c r="EB212" i="68"/>
  <c r="EB243" i="68" s="1"/>
  <c r="EP216" i="68"/>
  <c r="EP247" i="68" s="1"/>
  <c r="EA214" i="68"/>
  <c r="EA245" i="68" s="1"/>
  <c r="GU227" i="68"/>
  <c r="EJ213" i="68"/>
  <c r="EJ244" i="68" s="1"/>
  <c r="GT228" i="68"/>
  <c r="DV214" i="68"/>
  <c r="DV245" i="68" s="1"/>
  <c r="GW227" i="68"/>
  <c r="GV224" i="68"/>
  <c r="EN214" i="68"/>
  <c r="EN245" i="68" s="1"/>
  <c r="EZ215" i="68"/>
  <c r="EZ246" i="68" s="1"/>
  <c r="GQ225" i="68"/>
  <c r="GR225" i="68"/>
  <c r="EM213" i="68"/>
  <c r="EM244" i="68" s="1"/>
  <c r="EG216" i="68"/>
  <c r="EG247" i="68" s="1"/>
  <c r="GT227" i="68"/>
  <c r="EO247" i="68"/>
  <c r="EH216" i="68"/>
  <c r="EH247" i="68" s="1"/>
  <c r="GW225" i="68"/>
  <c r="EB216" i="68"/>
  <c r="EB247" i="68" s="1"/>
  <c r="GQ224" i="68"/>
  <c r="GR228" i="68"/>
  <c r="DT215" i="68"/>
  <c r="EF213" i="68"/>
  <c r="EF244" i="68" s="1"/>
  <c r="EM216" i="68"/>
  <c r="EM247" i="68" s="1"/>
  <c r="EJ212" i="68"/>
  <c r="EJ243" i="68" s="1"/>
  <c r="GX227" i="68"/>
  <c r="EC213" i="68"/>
  <c r="EC244" i="68" s="1"/>
  <c r="GQ228" i="68"/>
  <c r="GU241" i="68"/>
  <c r="EK215" i="68"/>
  <c r="EK246" i="68" s="1"/>
  <c r="GU225" i="68"/>
  <c r="EW216" i="68"/>
  <c r="EW247" i="68" s="1"/>
  <c r="EJ216" i="68"/>
  <c r="EJ247" i="68" s="1"/>
  <c r="GS225" i="68"/>
  <c r="GU224" i="68"/>
  <c r="GU228" i="68"/>
  <c r="DU212" i="68"/>
  <c r="DU243" i="68" s="1"/>
  <c r="GS228" i="68"/>
  <c r="GP223" i="68"/>
  <c r="GQ241" i="68"/>
  <c r="EU216" i="68"/>
  <c r="EU247" i="68" s="1"/>
  <c r="FY216" i="68"/>
  <c r="FY247" i="68" s="1"/>
  <c r="DU213" i="68"/>
  <c r="GW213" i="68" s="1"/>
  <c r="GS224" i="68"/>
  <c r="GS227" i="68"/>
  <c r="GY224" i="68"/>
  <c r="EE216" i="68"/>
  <c r="EE247" i="68" s="1"/>
  <c r="EL212" i="68"/>
  <c r="EL243" i="68" s="1"/>
  <c r="FE216" i="68"/>
  <c r="FE247" i="68" s="1"/>
  <c r="FC215" i="68"/>
  <c r="FC246" i="68" s="1"/>
  <c r="GT241" i="68"/>
  <c r="DZ214" i="68"/>
  <c r="DZ245" i="68" s="1"/>
  <c r="GS223" i="68"/>
  <c r="GZ209" i="68"/>
  <c r="FB215" i="68"/>
  <c r="FB246" i="68" s="1"/>
  <c r="EQ215" i="68"/>
  <c r="EQ246" i="68" s="1"/>
  <c r="DY216" i="68"/>
  <c r="DY247" i="68" s="1"/>
  <c r="ES216" i="68"/>
  <c r="ES247" i="68" s="1"/>
  <c r="FA216" i="68"/>
  <c r="FA247" i="68" s="1"/>
  <c r="GR224" i="68"/>
  <c r="DQ209" i="68"/>
  <c r="GX224" i="68"/>
  <c r="GT222" i="68"/>
  <c r="EQ214" i="68"/>
  <c r="EQ245" i="68" s="1"/>
  <c r="ED213" i="68"/>
  <c r="ED244" i="68" s="1"/>
  <c r="EP215" i="68"/>
  <c r="EP246" i="68" s="1"/>
  <c r="FE215" i="68"/>
  <c r="FE246" i="68" s="1"/>
  <c r="GX222" i="68"/>
  <c r="EZ214" i="68"/>
  <c r="EZ245" i="68" s="1"/>
  <c r="EQ213" i="68"/>
  <c r="EQ244" i="68" s="1"/>
  <c r="ET214" i="68"/>
  <c r="ET245" i="68" s="1"/>
  <c r="EK213" i="68"/>
  <c r="EK244" i="68" s="1"/>
  <c r="EF212" i="68"/>
  <c r="EF243" i="68" s="1"/>
  <c r="FC216" i="68"/>
  <c r="FC247" i="68" s="1"/>
  <c r="GU221" i="68"/>
  <c r="ED212" i="68"/>
  <c r="ED243" i="68" s="1"/>
  <c r="DW214" i="68"/>
  <c r="DW245" i="68" s="1"/>
  <c r="FA214" i="68"/>
  <c r="FA245" i="68" s="1"/>
  <c r="GX241" i="68"/>
  <c r="EU214" i="68"/>
  <c r="EU245" i="68" s="1"/>
  <c r="EY215" i="68"/>
  <c r="EY246" i="68" s="1"/>
  <c r="EC214" i="68"/>
  <c r="EC245" i="68" s="1"/>
  <c r="EE214" i="68"/>
  <c r="EE245" i="68" s="1"/>
  <c r="GR241" i="68"/>
  <c r="EQ216" i="68"/>
  <c r="EQ247" i="68" s="1"/>
  <c r="DY213" i="68"/>
  <c r="DY244" i="68" s="1"/>
  <c r="EK212" i="68"/>
  <c r="EK243" i="68" s="1"/>
  <c r="EF216" i="68"/>
  <c r="EF247" i="68" s="1"/>
  <c r="FC214" i="68"/>
  <c r="FC245" i="68" s="1"/>
  <c r="FQ216" i="68"/>
  <c r="FQ247" i="68" s="1"/>
  <c r="FD215" i="68"/>
  <c r="FD246" i="68" s="1"/>
  <c r="EW213" i="68"/>
  <c r="EW244" i="68" s="1"/>
  <c r="FG216" i="68"/>
  <c r="FG247" i="68" s="1"/>
  <c r="DU216" i="68"/>
  <c r="GS216" i="68" s="1"/>
  <c r="ES213" i="68"/>
  <c r="ES244" i="68" s="1"/>
  <c r="EJ215" i="68"/>
  <c r="EJ246" i="68" s="1"/>
  <c r="GS241" i="68"/>
  <c r="DV212" i="68"/>
  <c r="DV243" i="68" s="1"/>
  <c r="EH215" i="68"/>
  <c r="EH246" i="68" s="1"/>
  <c r="GX221" i="68"/>
  <c r="DT240" i="68"/>
  <c r="FK216" i="68"/>
  <c r="FK247" i="68" s="1"/>
  <c r="EA216" i="68"/>
  <c r="EA247" i="68" s="1"/>
  <c r="GQ221" i="68"/>
  <c r="FP215" i="68"/>
  <c r="FP246" i="68" s="1"/>
  <c r="FD216" i="68"/>
  <c r="FD247" i="68" s="1"/>
  <c r="GP247" i="68"/>
  <c r="FR216" i="68"/>
  <c r="FR247" i="68" s="1"/>
  <c r="EU215" i="68"/>
  <c r="EU246" i="68" s="1"/>
  <c r="FI216" i="68"/>
  <c r="FI247" i="68" s="1"/>
  <c r="GV241" i="68"/>
  <c r="GY222" i="68"/>
  <c r="GY241" i="68"/>
  <c r="EC212" i="68"/>
  <c r="EC243" i="68" s="1"/>
  <c r="EN213" i="68"/>
  <c r="EN244" i="68" s="1"/>
  <c r="EP214" i="68"/>
  <c r="EP245" i="68" s="1"/>
  <c r="FB216" i="68"/>
  <c r="FB247" i="68" s="1"/>
  <c r="FE214" i="68"/>
  <c r="FE245" i="68" s="1"/>
  <c r="DW247" i="68"/>
  <c r="EF215" i="68"/>
  <c r="EF246" i="68" s="1"/>
  <c r="FL215" i="68"/>
  <c r="FL246" i="68" s="1"/>
  <c r="FD214" i="68"/>
  <c r="FD245" i="68" s="1"/>
  <c r="EW215" i="68"/>
  <c r="EW246" i="68" s="1"/>
  <c r="DU214" i="68"/>
  <c r="DU245" i="68" s="1"/>
  <c r="EV214" i="68"/>
  <c r="EV245" i="68" s="1"/>
  <c r="GS222" i="68"/>
  <c r="EG212" i="68"/>
  <c r="EG243" i="68" s="1"/>
  <c r="GP216" i="68"/>
  <c r="EL214" i="68"/>
  <c r="EL245" i="68" s="1"/>
  <c r="ER215" i="68"/>
  <c r="ER246" i="68" s="1"/>
  <c r="FX216" i="68"/>
  <c r="FX247" i="68" s="1"/>
  <c r="EB215" i="68"/>
  <c r="EB246" i="68" s="1"/>
  <c r="GV221" i="68"/>
  <c r="FS247" i="68"/>
  <c r="EI213" i="68"/>
  <c r="EI244" i="68" s="1"/>
  <c r="EC216" i="68"/>
  <c r="EC247" i="68" s="1"/>
  <c r="FB214" i="68"/>
  <c r="FB245" i="68" s="1"/>
  <c r="DT212" i="68"/>
  <c r="GU222" i="68"/>
  <c r="EM212" i="68"/>
  <c r="EM243" i="68" s="1"/>
  <c r="HL224" i="68"/>
  <c r="GL224" i="68"/>
  <c r="ES215" i="68"/>
  <c r="ES246" i="68" s="1"/>
  <c r="GS221" i="68"/>
  <c r="DV213" i="68"/>
  <c r="DV244" i="68" s="1"/>
  <c r="GP222" i="68"/>
  <c r="EX214" i="68"/>
  <c r="EX245" i="68" s="1"/>
  <c r="EE215" i="68"/>
  <c r="EE246" i="68" s="1"/>
  <c r="EI245" i="68"/>
  <c r="GQ222" i="68"/>
  <c r="FT216" i="68"/>
  <c r="FT247" i="68" s="1"/>
  <c r="FP247" i="68"/>
  <c r="FU216" i="68"/>
  <c r="FU247" i="68" s="1"/>
  <c r="GL243" i="68"/>
  <c r="GO243" i="68"/>
  <c r="GZ243" i="68" s="1"/>
  <c r="FN215" i="68"/>
  <c r="FN246" i="68" s="1"/>
  <c r="ER213" i="68"/>
  <c r="ER244" i="68" s="1"/>
  <c r="FJ247" i="68"/>
  <c r="GR222" i="68"/>
  <c r="EM215" i="68"/>
  <c r="EM246" i="68" s="1"/>
  <c r="EL246" i="68"/>
  <c r="GW222" i="68"/>
  <c r="GP221" i="68"/>
  <c r="GP241" i="68"/>
  <c r="DX244" i="68"/>
  <c r="FN216" i="68"/>
  <c r="FN247" i="68" s="1"/>
  <c r="GO245" i="68"/>
  <c r="GZ245" i="68" s="1"/>
  <c r="GL245" i="68"/>
  <c r="GO246" i="68"/>
  <c r="GZ246" i="68" s="1"/>
  <c r="GL246" i="68"/>
  <c r="FJ215" i="68"/>
  <c r="FJ246" i="68" s="1"/>
  <c r="EB213" i="68"/>
  <c r="EB244" i="68" s="1"/>
  <c r="GT221" i="68"/>
  <c r="GY221" i="68"/>
  <c r="EI216" i="68"/>
  <c r="EI247" i="68" s="1"/>
  <c r="GV222" i="68"/>
  <c r="EN216" i="68"/>
  <c r="EN247" i="68" s="1"/>
  <c r="EA215" i="68"/>
  <c r="EA246" i="68" s="1"/>
  <c r="DT214" i="68"/>
  <c r="FF216" i="68"/>
  <c r="FF247" i="68" s="1"/>
  <c r="ET213" i="68"/>
  <c r="ET244" i="68" s="1"/>
  <c r="EM214" i="68"/>
  <c r="EM245" i="68" s="1"/>
  <c r="DZ212" i="68"/>
  <c r="DZ243" i="68" s="1"/>
  <c r="FO215" i="68"/>
  <c r="FO246" i="68" s="1"/>
  <c r="DV215" i="68"/>
  <c r="DV246" i="68" s="1"/>
  <c r="EO215" i="68"/>
  <c r="EO246" i="68" s="1"/>
  <c r="GW241" i="68"/>
  <c r="DX214" i="68"/>
  <c r="DX245" i="68" s="1"/>
  <c r="EL216" i="68"/>
  <c r="EL247" i="68" s="1"/>
  <c r="FM216" i="68"/>
  <c r="FM247" i="68" s="1"/>
  <c r="AB204" i="68"/>
  <c r="AD204" i="68"/>
  <c r="AA204" i="68"/>
  <c r="Z204" i="68"/>
  <c r="Y204" i="68"/>
  <c r="AE204" i="68"/>
  <c r="W204" i="68"/>
  <c r="AY204" i="68" s="1"/>
  <c r="AH204" i="68"/>
  <c r="AC204" i="68"/>
  <c r="AG204" i="68"/>
  <c r="AF204" i="68"/>
  <c r="EE212" i="68"/>
  <c r="EE243" i="68" s="1"/>
  <c r="GR221" i="68"/>
  <c r="FF214" i="68"/>
  <c r="FF245" i="68" s="1"/>
  <c r="DZ216" i="68"/>
  <c r="DZ247" i="68" s="1"/>
  <c r="GO244" i="68"/>
  <c r="GZ244" i="68" s="1"/>
  <c r="GL244" i="68"/>
  <c r="EO245" i="68"/>
  <c r="EH212" i="68"/>
  <c r="EH243" i="68" s="1"/>
  <c r="DX212" i="68"/>
  <c r="DX243" i="68" s="1"/>
  <c r="ED247" i="68"/>
  <c r="AX210" i="68"/>
  <c r="BJ204" i="68"/>
  <c r="EI215" i="68"/>
  <c r="EI246" i="68" s="1"/>
  <c r="FK215" i="68"/>
  <c r="FK246" i="68" s="1"/>
  <c r="EA213" i="68"/>
  <c r="EA244" i="68" s="1"/>
  <c r="ET216" i="68"/>
  <c r="ET247" i="68" s="1"/>
  <c r="FH216" i="68"/>
  <c r="FH247" i="68" s="1"/>
  <c r="FW216" i="68"/>
  <c r="FW247" i="68" s="1"/>
  <c r="FG214" i="68"/>
  <c r="FG245" i="68" s="1"/>
  <c r="J241" i="68"/>
  <c r="EJ214" i="68"/>
  <c r="EJ245" i="68" s="1"/>
  <c r="DZ215" i="68"/>
  <c r="DZ246" i="68" s="1"/>
  <c r="FI215" i="68"/>
  <c r="FI246" i="68" s="1"/>
  <c r="EG214" i="68"/>
  <c r="EG245" i="68" s="1"/>
  <c r="EO213" i="68"/>
  <c r="EO244" i="68" s="1"/>
  <c r="GA216" i="68"/>
  <c r="GA247" i="68" s="1"/>
  <c r="GW221" i="68"/>
  <c r="DX216" i="68"/>
  <c r="DX247" i="68" s="1"/>
  <c r="ED215" i="68"/>
  <c r="ED246" i="68" s="1"/>
  <c r="FG136" i="68"/>
  <c r="EH135" i="68"/>
  <c r="FB136" i="70"/>
  <c r="EQ135" i="70"/>
  <c r="EQ166" i="70" s="1"/>
  <c r="EU136" i="70"/>
  <c r="EU167" i="70" s="1"/>
  <c r="GQ149" i="70"/>
  <c r="GU147" i="70"/>
  <c r="GS147" i="70"/>
  <c r="GW147" i="70"/>
  <c r="EY137" i="70"/>
  <c r="EQ134" i="70"/>
  <c r="DU137" i="70"/>
  <c r="GP162" i="70"/>
  <c r="GS144" i="70"/>
  <c r="EC133" i="70"/>
  <c r="EQ168" i="70"/>
  <c r="ET135" i="70"/>
  <c r="ET166" i="70" s="1"/>
  <c r="EP168" i="70"/>
  <c r="EA134" i="70"/>
  <c r="EA165" i="70" s="1"/>
  <c r="ER137" i="70"/>
  <c r="EG136" i="70"/>
  <c r="EG167" i="70" s="1"/>
  <c r="DV137" i="70"/>
  <c r="DV168" i="70" s="1"/>
  <c r="EB133" i="70"/>
  <c r="EB164" i="70" s="1"/>
  <c r="EP166" i="70"/>
  <c r="FJ136" i="70"/>
  <c r="EQ167" i="70"/>
  <c r="FX137" i="70"/>
  <c r="FC137" i="70"/>
  <c r="EJ136" i="70"/>
  <c r="EJ167" i="70" s="1"/>
  <c r="FD136" i="70"/>
  <c r="FD167" i="70" s="1"/>
  <c r="EN134" i="70"/>
  <c r="EN165" i="70" s="1"/>
  <c r="ED136" i="70"/>
  <c r="ED167" i="70" s="1"/>
  <c r="DT136" i="70"/>
  <c r="GP136" i="70" s="1"/>
  <c r="EL136" i="70"/>
  <c r="GX145" i="70"/>
  <c r="FI137" i="70"/>
  <c r="FI168" i="70" s="1"/>
  <c r="FB135" i="70"/>
  <c r="FB166" i="70" s="1"/>
  <c r="FN136" i="70"/>
  <c r="FN167" i="70" s="1"/>
  <c r="FV137" i="70"/>
  <c r="FV168" i="70" s="1"/>
  <c r="EC167" i="70"/>
  <c r="EV136" i="70"/>
  <c r="EV167" i="70" s="1"/>
  <c r="FG136" i="70"/>
  <c r="FG167" i="70" s="1"/>
  <c r="DV133" i="70"/>
  <c r="DV164" i="70" s="1"/>
  <c r="DO54" i="70"/>
  <c r="CE53" i="70"/>
  <c r="CV58" i="70"/>
  <c r="EQ65" i="70"/>
  <c r="EQ84" i="70" s="1"/>
  <c r="ET70" i="70"/>
  <c r="EA63" i="70"/>
  <c r="EA82" i="70" s="1"/>
  <c r="BH51" i="70"/>
  <c r="BJ57" i="70"/>
  <c r="CF56" i="70"/>
  <c r="GC70" i="70"/>
  <c r="GC89" i="70" s="1"/>
  <c r="EY65" i="70"/>
  <c r="EY84" i="70" s="1"/>
  <c r="FA70" i="70"/>
  <c r="FD63" i="70"/>
  <c r="FD82" i="70" s="1"/>
  <c r="EH63" i="70"/>
  <c r="EH82" i="70" s="1"/>
  <c r="EU66" i="70"/>
  <c r="EU85" i="70" s="1"/>
  <c r="BF51" i="70"/>
  <c r="CT55" i="70"/>
  <c r="DU63" i="70"/>
  <c r="DU82" i="70" s="1"/>
  <c r="GF66" i="70"/>
  <c r="GF85" i="70" s="1"/>
  <c r="DY70" i="70"/>
  <c r="FB67" i="70"/>
  <c r="FB86" i="70" s="1"/>
  <c r="FE69" i="70"/>
  <c r="FZ67" i="70"/>
  <c r="FZ86" i="70" s="1"/>
  <c r="CR57" i="70"/>
  <c r="CL55" i="70"/>
  <c r="FG56" i="70" s="1"/>
  <c r="EZ65" i="70"/>
  <c r="EZ84" i="70" s="1"/>
  <c r="BE58" i="70"/>
  <c r="FO64" i="70"/>
  <c r="FO83" i="70" s="1"/>
  <c r="DK55" i="70"/>
  <c r="EE63" i="70"/>
  <c r="EE82" i="70" s="1"/>
  <c r="FS137" i="70"/>
  <c r="FS168" i="70" s="1"/>
  <c r="DZ136" i="70"/>
  <c r="DZ167" i="70" s="1"/>
  <c r="EI65" i="70"/>
  <c r="EI84" i="70" s="1"/>
  <c r="GH65" i="70"/>
  <c r="GH84" i="70" s="1"/>
  <c r="FY68" i="70"/>
  <c r="FY87" i="70" s="1"/>
  <c r="CU58" i="70"/>
  <c r="GW148" i="70"/>
  <c r="ER64" i="70"/>
  <c r="ER83" i="70" s="1"/>
  <c r="EO64" i="70"/>
  <c r="EO83" i="70" s="1"/>
  <c r="EB66" i="70"/>
  <c r="CS58" i="70"/>
  <c r="CG54" i="70"/>
  <c r="EQ64" i="70"/>
  <c r="EQ83" i="70" s="1"/>
  <c r="ET68" i="70"/>
  <c r="EA69" i="70"/>
  <c r="BH56" i="70"/>
  <c r="BJ58" i="70"/>
  <c r="CF55" i="70"/>
  <c r="FA56" i="70" s="1"/>
  <c r="GQ52" i="70"/>
  <c r="EY64" i="70"/>
  <c r="EY83" i="70" s="1"/>
  <c r="FA69" i="70"/>
  <c r="FD64" i="70"/>
  <c r="FD83" i="70" s="1"/>
  <c r="EH70" i="70"/>
  <c r="EU67" i="70"/>
  <c r="CA51" i="70"/>
  <c r="CT54" i="70"/>
  <c r="DU69" i="70"/>
  <c r="GQ69" i="70" s="1"/>
  <c r="GF65" i="70"/>
  <c r="GF84" i="70" s="1"/>
  <c r="DY64" i="70"/>
  <c r="DY83" i="70" s="1"/>
  <c r="FB66" i="70"/>
  <c r="FB85" i="70" s="1"/>
  <c r="FE67" i="70"/>
  <c r="FE86" i="70" s="1"/>
  <c r="FZ66" i="70"/>
  <c r="FZ85" i="70" s="1"/>
  <c r="DM57" i="70"/>
  <c r="CL58" i="70"/>
  <c r="GR148" i="70"/>
  <c r="EZ64" i="70"/>
  <c r="EZ83" i="70" s="1"/>
  <c r="BE55" i="70"/>
  <c r="FO70" i="70"/>
  <c r="DK57" i="70"/>
  <c r="EE67" i="70"/>
  <c r="BK51" i="70"/>
  <c r="EI64" i="70"/>
  <c r="EI83" i="70" s="1"/>
  <c r="GH63" i="70"/>
  <c r="GH82" i="70" s="1"/>
  <c r="FY65" i="70"/>
  <c r="FY84" i="70" s="1"/>
  <c r="CU55" i="70"/>
  <c r="ER66" i="70"/>
  <c r="ER85" i="70" s="1"/>
  <c r="FT63" i="70"/>
  <c r="FT82" i="70" s="1"/>
  <c r="FG68" i="70"/>
  <c r="EQ70" i="70"/>
  <c r="ET65" i="70"/>
  <c r="ET84" i="70" s="1"/>
  <c r="EA70" i="70"/>
  <c r="BH58" i="70"/>
  <c r="EC68" i="70"/>
  <c r="CF54" i="70"/>
  <c r="GQ51" i="70"/>
  <c r="GP161" i="70"/>
  <c r="GX148" i="70"/>
  <c r="FM67" i="70"/>
  <c r="FM86" i="70" s="1"/>
  <c r="EY63" i="70"/>
  <c r="EY82" i="70" s="1"/>
  <c r="GG65" i="70"/>
  <c r="GG84" i="70" s="1"/>
  <c r="FD67" i="70"/>
  <c r="FD86" i="70" s="1"/>
  <c r="EH68" i="70"/>
  <c r="EU65" i="70"/>
  <c r="EU84" i="70" s="1"/>
  <c r="CA54" i="70"/>
  <c r="CT53" i="70"/>
  <c r="DU68" i="70"/>
  <c r="GQ68" i="70" s="1"/>
  <c r="GW161" i="70"/>
  <c r="GF63" i="70"/>
  <c r="GF82" i="70" s="1"/>
  <c r="DY63" i="70"/>
  <c r="DY82" i="70" s="1"/>
  <c r="FB65" i="70"/>
  <c r="FB84" i="70" s="1"/>
  <c r="FE66" i="70"/>
  <c r="FE85" i="70" s="1"/>
  <c r="FZ65" i="70"/>
  <c r="FZ84" i="70" s="1"/>
  <c r="DM55" i="70"/>
  <c r="DP56" i="70"/>
  <c r="BQ51" i="70"/>
  <c r="EZ63" i="70"/>
  <c r="EZ82" i="70" s="1"/>
  <c r="BE54" i="70"/>
  <c r="FO68" i="70"/>
  <c r="FO87" i="70" s="1"/>
  <c r="DK58" i="70"/>
  <c r="EE66" i="70"/>
  <c r="EK133" i="70"/>
  <c r="EK164" i="70" s="1"/>
  <c r="BB51" i="70"/>
  <c r="EI69" i="70"/>
  <c r="GH70" i="70"/>
  <c r="GH89" i="70" s="1"/>
  <c r="FY64" i="70"/>
  <c r="FY83" i="70" s="1"/>
  <c r="CU54" i="70"/>
  <c r="BR51" i="70"/>
  <c r="ER65" i="70"/>
  <c r="ER84" i="70" s="1"/>
  <c r="EX135" i="70"/>
  <c r="EM65" i="70"/>
  <c r="EM84" i="70" s="1"/>
  <c r="EQ68" i="70"/>
  <c r="ET66" i="70"/>
  <c r="ET85" i="70" s="1"/>
  <c r="EA68" i="70"/>
  <c r="BH55" i="70"/>
  <c r="EC67" i="70"/>
  <c r="CF53" i="70"/>
  <c r="GT148" i="70"/>
  <c r="FM68" i="70"/>
  <c r="FM87" i="70" s="1"/>
  <c r="EY70" i="70"/>
  <c r="GG66" i="70"/>
  <c r="GG85" i="70" s="1"/>
  <c r="FD66" i="70"/>
  <c r="FD85" i="70" s="1"/>
  <c r="EH67" i="70"/>
  <c r="EU64" i="70"/>
  <c r="EU83" i="70" s="1"/>
  <c r="CA53" i="70"/>
  <c r="CT58" i="70"/>
  <c r="DU67" i="70"/>
  <c r="GQ67" i="70" s="1"/>
  <c r="EI134" i="70"/>
  <c r="EI165" i="70" s="1"/>
  <c r="GF67" i="70"/>
  <c r="GF86" i="70" s="1"/>
  <c r="DY69" i="70"/>
  <c r="FB64" i="70"/>
  <c r="FB83" i="70" s="1"/>
  <c r="FE70" i="70"/>
  <c r="FZ64" i="70"/>
  <c r="FZ83" i="70" s="1"/>
  <c r="DM58" i="70"/>
  <c r="DP58" i="70"/>
  <c r="DJ54" i="70"/>
  <c r="EZ69" i="70"/>
  <c r="BE53" i="70"/>
  <c r="CP56" i="70"/>
  <c r="EP68" i="70"/>
  <c r="EE65" i="70"/>
  <c r="EE84" i="70" s="1"/>
  <c r="EK135" i="70"/>
  <c r="EK166" i="70" s="1"/>
  <c r="BB54" i="70"/>
  <c r="EI68" i="70"/>
  <c r="GH68" i="70"/>
  <c r="GH87" i="70" s="1"/>
  <c r="FY63" i="70"/>
  <c r="FY82" i="70" s="1"/>
  <c r="CU57" i="70"/>
  <c r="BT51" i="70"/>
  <c r="GR51" i="70"/>
  <c r="GE69" i="70"/>
  <c r="GE88" i="70" s="1"/>
  <c r="EG64" i="70"/>
  <c r="EG83" i="70" s="1"/>
  <c r="DC57" i="70"/>
  <c r="ET64" i="70"/>
  <c r="ET83" i="70" s="1"/>
  <c r="FP63" i="70"/>
  <c r="FP82" i="70" s="1"/>
  <c r="BH54" i="70"/>
  <c r="EC55" i="70" s="1"/>
  <c r="EC66" i="70"/>
  <c r="CF57" i="70"/>
  <c r="FA58" i="70" s="1"/>
  <c r="EQ165" i="70"/>
  <c r="FM66" i="70"/>
  <c r="FM85" i="70" s="1"/>
  <c r="EY68" i="70"/>
  <c r="GG64" i="70"/>
  <c r="GG83" i="70" s="1"/>
  <c r="FD65" i="70"/>
  <c r="FD84" i="70" s="1"/>
  <c r="CQ57" i="70"/>
  <c r="EU68" i="70"/>
  <c r="CA56" i="70"/>
  <c r="CY54" i="70"/>
  <c r="DU66" i="70"/>
  <c r="GQ66" i="70" s="1"/>
  <c r="GF69" i="70"/>
  <c r="GF88" i="70" s="1"/>
  <c r="DZ70" i="70"/>
  <c r="FB68" i="70"/>
  <c r="BW51" i="70"/>
  <c r="FZ63" i="70"/>
  <c r="FZ82" i="70" s="1"/>
  <c r="DM54" i="70"/>
  <c r="DP55" i="70"/>
  <c r="ER168" i="70"/>
  <c r="DJ53" i="70"/>
  <c r="EZ68" i="70"/>
  <c r="BE57" i="70"/>
  <c r="CP55" i="70"/>
  <c r="EP67" i="70"/>
  <c r="EE64" i="70"/>
  <c r="EE83" i="70" s="1"/>
  <c r="BB53" i="70"/>
  <c r="DW54" i="70" s="1"/>
  <c r="FW69" i="70"/>
  <c r="FW88" i="70" s="1"/>
  <c r="GH67" i="70"/>
  <c r="GH86" i="70" s="1"/>
  <c r="FY70" i="70"/>
  <c r="BT56" i="70"/>
  <c r="EL66" i="70"/>
  <c r="BU55" i="70"/>
  <c r="FN65" i="70"/>
  <c r="FN84" i="70" s="1"/>
  <c r="FK70" i="70"/>
  <c r="FI70" i="70"/>
  <c r="FP57" i="70"/>
  <c r="FP88" i="70" s="1"/>
  <c r="ER63" i="70"/>
  <c r="ER82" i="70" s="1"/>
  <c r="BN54" i="70"/>
  <c r="ET63" i="70"/>
  <c r="ET82" i="70" s="1"/>
  <c r="FP64" i="70"/>
  <c r="FP83" i="70" s="1"/>
  <c r="BH53" i="70"/>
  <c r="EC54" i="70" s="1"/>
  <c r="EC65" i="70"/>
  <c r="GC63" i="70"/>
  <c r="GC82" i="70" s="1"/>
  <c r="FM65" i="70"/>
  <c r="FM84" i="70" s="1"/>
  <c r="EY67" i="70"/>
  <c r="EY86" i="70" s="1"/>
  <c r="GG63" i="70"/>
  <c r="GG82" i="70" s="1"/>
  <c r="FD68" i="70"/>
  <c r="CQ56" i="70"/>
  <c r="FL57" i="70" s="1"/>
  <c r="EU69" i="70"/>
  <c r="CA55" i="70"/>
  <c r="CY53" i="70"/>
  <c r="DU70" i="70"/>
  <c r="GQ70" i="70" s="1"/>
  <c r="GP147" i="70"/>
  <c r="GF68" i="70"/>
  <c r="GF87" i="70" s="1"/>
  <c r="DZ66" i="70"/>
  <c r="FB63" i="70"/>
  <c r="FB82" i="70" s="1"/>
  <c r="BW56" i="70"/>
  <c r="FZ70" i="70"/>
  <c r="DM53" i="70"/>
  <c r="DP54" i="70"/>
  <c r="DJ56" i="70"/>
  <c r="BX53" i="70"/>
  <c r="BE51" i="70"/>
  <c r="CP54" i="70"/>
  <c r="EP66" i="70"/>
  <c r="EP85" i="70" s="1"/>
  <c r="EE70" i="70"/>
  <c r="BB57" i="70"/>
  <c r="FW66" i="70"/>
  <c r="FW85" i="70" s="1"/>
  <c r="BV51" i="70"/>
  <c r="FY69" i="70"/>
  <c r="FY88" i="70" s="1"/>
  <c r="BT58" i="70"/>
  <c r="EL65" i="70"/>
  <c r="EL84" i="70" s="1"/>
  <c r="BY54" i="70"/>
  <c r="FV67" i="70"/>
  <c r="FV86" i="70" s="1"/>
  <c r="EF66" i="70"/>
  <c r="BP53" i="70"/>
  <c r="FQ137" i="70"/>
  <c r="FQ168" i="70" s="1"/>
  <c r="CZ55" i="70"/>
  <c r="FA135" i="70"/>
  <c r="GA65" i="70"/>
  <c r="GA84" i="70" s="1"/>
  <c r="BN51" i="70"/>
  <c r="ET69" i="70"/>
  <c r="FP67" i="70"/>
  <c r="FP86" i="70" s="1"/>
  <c r="BH57" i="70"/>
  <c r="EC58" i="70" s="1"/>
  <c r="EC64" i="70"/>
  <c r="EC83" i="70" s="1"/>
  <c r="GC64" i="70"/>
  <c r="GC83" i="70" s="1"/>
  <c r="FM64" i="70"/>
  <c r="FM83" i="70" s="1"/>
  <c r="FA67" i="70"/>
  <c r="FA86" i="70" s="1"/>
  <c r="GG67" i="70"/>
  <c r="GG86" i="70" s="1"/>
  <c r="FD70" i="70"/>
  <c r="CQ55" i="70"/>
  <c r="BF58" i="70"/>
  <c r="EA58" i="70" s="1"/>
  <c r="EA89" i="70" s="1"/>
  <c r="CA57" i="70"/>
  <c r="CY57" i="70"/>
  <c r="GF70" i="70"/>
  <c r="GF89" i="70" s="1"/>
  <c r="DZ68" i="70"/>
  <c r="FB70" i="70"/>
  <c r="BW55" i="70"/>
  <c r="FZ69" i="70"/>
  <c r="FZ88" i="70" s="1"/>
  <c r="DM56" i="70"/>
  <c r="DP53" i="70"/>
  <c r="DJ55" i="70"/>
  <c r="BX51" i="70"/>
  <c r="BE56" i="70"/>
  <c r="DZ57" i="70" s="1"/>
  <c r="DZ88" i="70" s="1"/>
  <c r="CP58" i="70"/>
  <c r="EP65" i="70"/>
  <c r="EP84" i="70" s="1"/>
  <c r="EE68" i="70"/>
  <c r="BB56" i="70"/>
  <c r="DW57" i="70" s="1"/>
  <c r="FW64" i="70"/>
  <c r="FW83" i="70" s="1"/>
  <c r="BV56" i="70"/>
  <c r="CK53" i="70"/>
  <c r="BT53" i="70"/>
  <c r="EL70" i="70"/>
  <c r="GS52" i="70"/>
  <c r="FQ67" i="70"/>
  <c r="FQ86" i="70" s="1"/>
  <c r="EL133" i="70"/>
  <c r="EJ63" i="70"/>
  <c r="EJ82" i="70" s="1"/>
  <c r="BO54" i="70"/>
  <c r="BN57" i="70"/>
  <c r="EI58" i="70" s="1"/>
  <c r="ET67" i="70"/>
  <c r="FP68" i="70"/>
  <c r="FP87" i="70" s="1"/>
  <c r="BJ51" i="70"/>
  <c r="EC63" i="70"/>
  <c r="EC82" i="70" s="1"/>
  <c r="GC65" i="70"/>
  <c r="GC84" i="70" s="1"/>
  <c r="FM63" i="70"/>
  <c r="FM82" i="70" s="1"/>
  <c r="FA66" i="70"/>
  <c r="FA85" i="70" s="1"/>
  <c r="GG69" i="70"/>
  <c r="GG88" i="70" s="1"/>
  <c r="FD69" i="70"/>
  <c r="CQ54" i="70"/>
  <c r="BF56" i="70"/>
  <c r="EA57" i="70" s="1"/>
  <c r="EA88" i="70" s="1"/>
  <c r="CA58" i="70"/>
  <c r="CY56" i="70"/>
  <c r="DZ67" i="70"/>
  <c r="FB69" i="70"/>
  <c r="BW58" i="70"/>
  <c r="CR56" i="70"/>
  <c r="CL54" i="70"/>
  <c r="DP57" i="70"/>
  <c r="DJ57" i="70"/>
  <c r="BX56" i="70"/>
  <c r="ES57" i="70" s="1"/>
  <c r="FO67" i="70"/>
  <c r="FO86" i="70" s="1"/>
  <c r="CP53" i="70"/>
  <c r="EP64" i="70"/>
  <c r="EP83" i="70" s="1"/>
  <c r="EW135" i="70"/>
  <c r="EW166" i="70" s="1"/>
  <c r="BB58" i="70"/>
  <c r="FW63" i="70"/>
  <c r="FW82" i="70" s="1"/>
  <c r="BV55" i="70"/>
  <c r="CK57" i="70"/>
  <c r="CK51" i="70"/>
  <c r="CB57" i="70"/>
  <c r="DW68" i="70"/>
  <c r="FF66" i="70"/>
  <c r="FF85" i="70" s="1"/>
  <c r="EQ63" i="70"/>
  <c r="EQ82" i="70" s="1"/>
  <c r="BN53" i="70"/>
  <c r="EI54" i="70" s="1"/>
  <c r="EA67" i="70"/>
  <c r="FP66" i="70"/>
  <c r="FP85" i="70" s="1"/>
  <c r="BJ56" i="70"/>
  <c r="EE57" i="70" s="1"/>
  <c r="EE88" i="70" s="1"/>
  <c r="EC70" i="70"/>
  <c r="GC67" i="70"/>
  <c r="GC86" i="70" s="1"/>
  <c r="FM70" i="70"/>
  <c r="FA65" i="70"/>
  <c r="FA84" i="70" s="1"/>
  <c r="GG68" i="70"/>
  <c r="GG87" i="70" s="1"/>
  <c r="EH65" i="70"/>
  <c r="EH84" i="70" s="1"/>
  <c r="CQ53" i="70"/>
  <c r="BF55" i="70"/>
  <c r="GT52" i="70"/>
  <c r="CY55" i="70"/>
  <c r="EI137" i="70"/>
  <c r="EI168" i="70" s="1"/>
  <c r="DY68" i="70"/>
  <c r="DZ65" i="70"/>
  <c r="FE65" i="70"/>
  <c r="FE84" i="70" s="1"/>
  <c r="BW54" i="70"/>
  <c r="CR55" i="70"/>
  <c r="CL51" i="70"/>
  <c r="DJ58" i="70"/>
  <c r="BX55" i="70"/>
  <c r="ES56" i="70" s="1"/>
  <c r="FO63" i="70"/>
  <c r="FO82" i="70" s="1"/>
  <c r="CP57" i="70"/>
  <c r="FK58" i="70" s="1"/>
  <c r="FK89" i="70" s="1"/>
  <c r="EP63" i="70"/>
  <c r="EP82" i="70" s="1"/>
  <c r="EW137" i="70"/>
  <c r="EW168" i="70" s="1"/>
  <c r="FW70" i="70"/>
  <c r="BV54" i="70"/>
  <c r="CK56" i="70"/>
  <c r="FF57" i="70" s="1"/>
  <c r="CO55" i="70"/>
  <c r="DN57" i="70"/>
  <c r="GS148" i="70"/>
  <c r="BI130" i="70"/>
  <c r="EW63" i="70"/>
  <c r="EW82" i="70" s="1"/>
  <c r="FC68" i="70"/>
  <c r="FL69" i="70"/>
  <c r="FE135" i="70"/>
  <c r="FE166" i="70" s="1"/>
  <c r="EQ69" i="70"/>
  <c r="BN56" i="70"/>
  <c r="EA66" i="70"/>
  <c r="FP65" i="70"/>
  <c r="FP84" i="70" s="1"/>
  <c r="BJ55" i="70"/>
  <c r="EC69" i="70"/>
  <c r="GC69" i="70"/>
  <c r="GC88" i="70" s="1"/>
  <c r="FM69" i="70"/>
  <c r="FA64" i="70"/>
  <c r="FA83" i="70" s="1"/>
  <c r="GG70" i="70"/>
  <c r="GG89" i="70" s="1"/>
  <c r="EH66" i="70"/>
  <c r="CQ58" i="70"/>
  <c r="BF54" i="70"/>
  <c r="GT51" i="70"/>
  <c r="CY58" i="70"/>
  <c r="GR162" i="70"/>
  <c r="DY65" i="70"/>
  <c r="DZ64" i="70"/>
  <c r="DZ83" i="70" s="1"/>
  <c r="FE64" i="70"/>
  <c r="FE83" i="70" s="1"/>
  <c r="BW53" i="70"/>
  <c r="CR58" i="70"/>
  <c r="CL53" i="70"/>
  <c r="EZ67" i="70"/>
  <c r="EZ86" i="70" s="1"/>
  <c r="BX54" i="70"/>
  <c r="FO66" i="70"/>
  <c r="FO85" i="70" s="1"/>
  <c r="DK54" i="70"/>
  <c r="EP70" i="70"/>
  <c r="EI63" i="70"/>
  <c r="EI82" i="70" s="1"/>
  <c r="FW68" i="70"/>
  <c r="FW87" i="70" s="1"/>
  <c r="BV57" i="70"/>
  <c r="CK55" i="70"/>
  <c r="CO54" i="70"/>
  <c r="DN54" i="70"/>
  <c r="FX64" i="70"/>
  <c r="FX83" i="70" s="1"/>
  <c r="AZ53" i="70"/>
  <c r="EQ67" i="70"/>
  <c r="BN55" i="70"/>
  <c r="EI56" i="70" s="1"/>
  <c r="EA65" i="70"/>
  <c r="FP70" i="70"/>
  <c r="BJ54" i="70"/>
  <c r="EE55" i="70" s="1"/>
  <c r="CF51" i="70"/>
  <c r="GC68" i="70"/>
  <c r="GC87" i="70" s="1"/>
  <c r="EY69" i="70"/>
  <c r="FA68" i="70"/>
  <c r="EH64" i="70"/>
  <c r="EH83" i="70" s="1"/>
  <c r="EU70" i="70"/>
  <c r="BF53" i="70"/>
  <c r="EA54" i="70" s="1"/>
  <c r="EA85" i="70" s="1"/>
  <c r="CT57" i="70"/>
  <c r="FO58" i="70" s="1"/>
  <c r="FO89" i="70" s="1"/>
  <c r="DU64" i="70"/>
  <c r="DU83" i="70" s="1"/>
  <c r="FL137" i="70"/>
  <c r="DY67" i="70"/>
  <c r="DZ63" i="70"/>
  <c r="DZ82" i="70" s="1"/>
  <c r="FE63" i="70"/>
  <c r="FE82" i="70" s="1"/>
  <c r="BW57" i="70"/>
  <c r="ER58" i="70" s="1"/>
  <c r="CR54" i="70"/>
  <c r="CL57" i="70"/>
  <c r="EZ70" i="70"/>
  <c r="BX58" i="70"/>
  <c r="FO69" i="70"/>
  <c r="DK53" i="70"/>
  <c r="EP69" i="70"/>
  <c r="EI66" i="70"/>
  <c r="FW67" i="70"/>
  <c r="FW86" i="70" s="1"/>
  <c r="BV58" i="70"/>
  <c r="CK58" i="70"/>
  <c r="CO57" i="70"/>
  <c r="DI58" i="70"/>
  <c r="BG51" i="70"/>
  <c r="EM134" i="70"/>
  <c r="EM165" i="70" s="1"/>
  <c r="BM58" i="70"/>
  <c r="FJ66" i="70"/>
  <c r="FJ85" i="70" s="1"/>
  <c r="EH135" i="70"/>
  <c r="EH166" i="70" s="1"/>
  <c r="GU142" i="70"/>
  <c r="ES136" i="70"/>
  <c r="GW145" i="70"/>
  <c r="GY161" i="70"/>
  <c r="EF135" i="70"/>
  <c r="EF166" i="70" s="1"/>
  <c r="EM136" i="70"/>
  <c r="EM167" i="70" s="1"/>
  <c r="EL135" i="70"/>
  <c r="GT145" i="70"/>
  <c r="GW144" i="70"/>
  <c r="EA136" i="70"/>
  <c r="EA167" i="70" s="1"/>
  <c r="GT144" i="70"/>
  <c r="ED135" i="70"/>
  <c r="ED166" i="70" s="1"/>
  <c r="EJ133" i="70"/>
  <c r="EJ164" i="70" s="1"/>
  <c r="EM133" i="70"/>
  <c r="EM164" i="70" s="1"/>
  <c r="EO136" i="70"/>
  <c r="EO167" i="70" s="1"/>
  <c r="DX135" i="70"/>
  <c r="DX166" i="70" s="1"/>
  <c r="ET137" i="70"/>
  <c r="ET168" i="70" s="1"/>
  <c r="FF137" i="70"/>
  <c r="GX144" i="70"/>
  <c r="GR161" i="70"/>
  <c r="GR145" i="70"/>
  <c r="DZ133" i="70"/>
  <c r="DZ164" i="70" s="1"/>
  <c r="EM137" i="70"/>
  <c r="EM168" i="70" s="1"/>
  <c r="DX133" i="70"/>
  <c r="DX164" i="70" s="1"/>
  <c r="FD135" i="70"/>
  <c r="FD166" i="70" s="1"/>
  <c r="GP148" i="70"/>
  <c r="ER134" i="70"/>
  <c r="ER165" i="70" s="1"/>
  <c r="GY145" i="70"/>
  <c r="EO134" i="70"/>
  <c r="EE134" i="70"/>
  <c r="DT167" i="70"/>
  <c r="GP167" i="70" s="1"/>
  <c r="GR144" i="70"/>
  <c r="ES135" i="70"/>
  <c r="ES166" i="70" s="1"/>
  <c r="DU135" i="70"/>
  <c r="EB137" i="70"/>
  <c r="EB168" i="70" s="1"/>
  <c r="EF136" i="70"/>
  <c r="EF167" i="70" s="1"/>
  <c r="FI136" i="70"/>
  <c r="FI167" i="70" s="1"/>
  <c r="DW135" i="70"/>
  <c r="DW166" i="70" s="1"/>
  <c r="DT135" i="70"/>
  <c r="DZ135" i="70"/>
  <c r="DZ166" i="70" s="1"/>
  <c r="EU134" i="70"/>
  <c r="EU165" i="70" s="1"/>
  <c r="EJ137" i="70"/>
  <c r="EJ168" i="70" s="1"/>
  <c r="FP137" i="70"/>
  <c r="FP168" i="70" s="1"/>
  <c r="DX137" i="70"/>
  <c r="DX168" i="70" s="1"/>
  <c r="DY137" i="70"/>
  <c r="DY168" i="70" s="1"/>
  <c r="FO137" i="70"/>
  <c r="FO168" i="70" s="1"/>
  <c r="EB135" i="70"/>
  <c r="EB166" i="70" s="1"/>
  <c r="EY135" i="70"/>
  <c r="EY166" i="70" s="1"/>
  <c r="EN137" i="70"/>
  <c r="EN168" i="70" s="1"/>
  <c r="EW136" i="70"/>
  <c r="EW167" i="70" s="1"/>
  <c r="GS145" i="70"/>
  <c r="GS162" i="70"/>
  <c r="EX136" i="70"/>
  <c r="DU134" i="70"/>
  <c r="DU165" i="70" s="1"/>
  <c r="DU136" i="70"/>
  <c r="GP149" i="70"/>
  <c r="EK137" i="70"/>
  <c r="EK168" i="70" s="1"/>
  <c r="EG133" i="70"/>
  <c r="EG164" i="70" s="1"/>
  <c r="GQ145" i="70"/>
  <c r="GV145" i="70"/>
  <c r="FU137" i="70"/>
  <c r="DY136" i="70"/>
  <c r="DY167" i="70" s="1"/>
  <c r="EE136" i="70"/>
  <c r="EE167" i="70" s="1"/>
  <c r="FJ137" i="70"/>
  <c r="GQ161" i="70"/>
  <c r="GV144" i="70"/>
  <c r="FK137" i="70"/>
  <c r="FK168" i="70" s="1"/>
  <c r="EV134" i="70"/>
  <c r="EV165" i="70" s="1"/>
  <c r="BP51" i="68"/>
  <c r="EQ57" i="68"/>
  <c r="EF58" i="68"/>
  <c r="EO58" i="68"/>
  <c r="EM55" i="68"/>
  <c r="EC57" i="68"/>
  <c r="EK56" i="68"/>
  <c r="EM56" i="68"/>
  <c r="EI56" i="68"/>
  <c r="DY58" i="68"/>
  <c r="FJ58" i="68"/>
  <c r="EB58" i="68"/>
  <c r="EB89" i="68" s="1"/>
  <c r="EB57" i="68"/>
  <c r="EB88" i="68" s="1"/>
  <c r="FL57" i="68"/>
  <c r="FQ57" i="68"/>
  <c r="GQ68" i="68"/>
  <c r="ES57" i="68"/>
  <c r="GV68" i="68"/>
  <c r="EG55" i="68"/>
  <c r="EL55" i="68"/>
  <c r="EE58" i="68"/>
  <c r="EW55" i="68"/>
  <c r="EF54" i="68"/>
  <c r="BE52" i="68"/>
  <c r="DZ53" i="68" s="1"/>
  <c r="DZ84" i="68" s="1"/>
  <c r="EL54" i="68"/>
  <c r="EL85" i="68" s="1"/>
  <c r="EY58" i="68"/>
  <c r="FB57" i="68"/>
  <c r="DX58" i="68"/>
  <c r="DT56" i="68"/>
  <c r="BH52" i="68"/>
  <c r="EC53" i="68" s="1"/>
  <c r="EC84" i="68" s="1"/>
  <c r="GR68" i="68"/>
  <c r="ET57" i="68"/>
  <c r="EC55" i="68"/>
  <c r="FD58" i="68"/>
  <c r="ET56" i="68"/>
  <c r="EL57" i="68"/>
  <c r="EL88" i="68" s="1"/>
  <c r="EH54" i="68"/>
  <c r="EH85" i="68" s="1"/>
  <c r="EC54" i="68"/>
  <c r="FG56" i="68"/>
  <c r="FN58" i="68"/>
  <c r="FF58" i="68"/>
  <c r="EM58" i="68"/>
  <c r="EB55" i="68"/>
  <c r="FI57" i="68"/>
  <c r="FM57" i="68"/>
  <c r="FM88" i="68" s="1"/>
  <c r="DW56" i="68"/>
  <c r="FC57" i="68"/>
  <c r="ED58" i="68"/>
  <c r="ED89" i="68" s="1"/>
  <c r="EN57" i="68"/>
  <c r="EN88" i="68" s="1"/>
  <c r="EU58" i="68"/>
  <c r="FH57" i="68"/>
  <c r="EX57" i="68"/>
  <c r="GP63" i="68"/>
  <c r="EX56" i="68"/>
  <c r="EJ57" i="68"/>
  <c r="EJ88" i="68" s="1"/>
  <c r="DX54" i="68"/>
  <c r="FK57" i="68"/>
  <c r="EM54" i="68"/>
  <c r="FB56" i="68"/>
  <c r="FB87" i="68" s="1"/>
  <c r="EK57" i="68"/>
  <c r="EK88" i="68" s="1"/>
  <c r="ED55" i="68"/>
  <c r="ED86" i="68" s="1"/>
  <c r="ED56" i="68"/>
  <c r="GZ51" i="68"/>
  <c r="EZ58" i="68"/>
  <c r="DX56" i="68"/>
  <c r="EY56" i="68"/>
  <c r="EY87" i="68" s="1"/>
  <c r="GV63" i="68"/>
  <c r="EW57" i="68"/>
  <c r="GU64" i="68"/>
  <c r="FE58" i="68"/>
  <c r="FE89" i="68" s="1"/>
  <c r="EF55" i="68"/>
  <c r="EF86" i="68" s="1"/>
  <c r="ER56" i="68"/>
  <c r="ER87" i="68" s="1"/>
  <c r="FP58" i="68"/>
  <c r="FP89" i="68" s="1"/>
  <c r="GQ63" i="68"/>
  <c r="DU57" i="68"/>
  <c r="GQ57" i="68" s="1"/>
  <c r="DV55" i="68"/>
  <c r="FD56" i="68"/>
  <c r="FD87" i="68" s="1"/>
  <c r="FC58" i="68"/>
  <c r="FC89" i="68" s="1"/>
  <c r="DZ55" i="68"/>
  <c r="FB58" i="68"/>
  <c r="EP56" i="68"/>
  <c r="FR58" i="68"/>
  <c r="FR89" i="68" s="1"/>
  <c r="EI58" i="68"/>
  <c r="EI89" i="68" s="1"/>
  <c r="FE57" i="68"/>
  <c r="FE88" i="68" s="1"/>
  <c r="DX57" i="68"/>
  <c r="EV55" i="68"/>
  <c r="FA57" i="68"/>
  <c r="EN56" i="68"/>
  <c r="EN87" i="68" s="1"/>
  <c r="GY63" i="68"/>
  <c r="FN57" i="68"/>
  <c r="FH58" i="68"/>
  <c r="EN58" i="68"/>
  <c r="DW54" i="68"/>
  <c r="DW85" i="68" s="1"/>
  <c r="GQ64" i="68"/>
  <c r="DV57" i="68"/>
  <c r="GV57" i="68" s="1"/>
  <c r="EF56" i="68"/>
  <c r="EF87" i="68" s="1"/>
  <c r="EV58" i="68"/>
  <c r="EH58" i="68"/>
  <c r="EN55" i="68"/>
  <c r="EX58" i="68"/>
  <c r="EX89" i="68" s="1"/>
  <c r="ES56" i="68"/>
  <c r="ES87" i="68" s="1"/>
  <c r="EE57" i="68"/>
  <c r="FO58" i="68"/>
  <c r="GP64" i="68"/>
  <c r="EQ56" i="68"/>
  <c r="EQ87" i="68" s="1"/>
  <c r="EH55" i="68"/>
  <c r="EH86" i="68" s="1"/>
  <c r="DT55" i="68"/>
  <c r="GP55" i="68" s="1"/>
  <c r="EE55" i="68"/>
  <c r="EE86" i="68" s="1"/>
  <c r="FI58" i="68"/>
  <c r="FG58" i="68"/>
  <c r="DZ57" i="68"/>
  <c r="FV58" i="68"/>
  <c r="FV89" i="68" s="1"/>
  <c r="EH57" i="68"/>
  <c r="EH88" i="68" s="1"/>
  <c r="EA133" i="70"/>
  <c r="EA164" i="70" s="1"/>
  <c r="GT143" i="70"/>
  <c r="GT161" i="70"/>
  <c r="GX143" i="70"/>
  <c r="EZ136" i="70"/>
  <c r="EZ167" i="70" s="1"/>
  <c r="DW137" i="70"/>
  <c r="DW168" i="70" s="1"/>
  <c r="FL136" i="70"/>
  <c r="FL167" i="70" s="1"/>
  <c r="DT137" i="70"/>
  <c r="GR143" i="70"/>
  <c r="EK134" i="70"/>
  <c r="EK165" i="70" s="1"/>
  <c r="DZ134" i="70"/>
  <c r="DZ165" i="70" s="1"/>
  <c r="DW58" i="70"/>
  <c r="EQ56" i="70"/>
  <c r="EQ87" i="70" s="1"/>
  <c r="BC54" i="70"/>
  <c r="DX55" i="70" s="1"/>
  <c r="BC51" i="70"/>
  <c r="BK54" i="70"/>
  <c r="GJ65" i="70"/>
  <c r="GJ84" i="70" s="1"/>
  <c r="CI57" i="70"/>
  <c r="DB56" i="70"/>
  <c r="BC55" i="70"/>
  <c r="DD56" i="70"/>
  <c r="DA57" i="70"/>
  <c r="DF54" i="70"/>
  <c r="CH55" i="70"/>
  <c r="GI67" i="70"/>
  <c r="GI86" i="70" s="1"/>
  <c r="BK55" i="70"/>
  <c r="EF56" i="70" s="1"/>
  <c r="GJ66" i="70"/>
  <c r="GJ85" i="70" s="1"/>
  <c r="CI53" i="70"/>
  <c r="BC56" i="70"/>
  <c r="DA53" i="70"/>
  <c r="CI58" i="70"/>
  <c r="GI68" i="70"/>
  <c r="GI87" i="70" s="1"/>
  <c r="BK56" i="70"/>
  <c r="CI54" i="70"/>
  <c r="BQ56" i="70"/>
  <c r="DA54" i="70"/>
  <c r="GI70" i="70"/>
  <c r="GI89" i="70" s="1"/>
  <c r="BK58" i="70"/>
  <c r="CI55" i="70"/>
  <c r="FD56" i="70" s="1"/>
  <c r="BC57" i="70"/>
  <c r="CD57" i="70"/>
  <c r="EY58" i="70" s="1"/>
  <c r="EY89" i="70" s="1"/>
  <c r="GI69" i="70"/>
  <c r="GI88" i="70" s="1"/>
  <c r="CD58" i="70"/>
  <c r="CI56" i="70"/>
  <c r="BC53" i="70"/>
  <c r="BR56" i="70"/>
  <c r="BQ55" i="70"/>
  <c r="EL56" i="70" s="1"/>
  <c r="GI63" i="70"/>
  <c r="GI82" i="70" s="1"/>
  <c r="BQ58" i="70"/>
  <c r="BR57" i="70"/>
  <c r="GI64" i="70"/>
  <c r="GI83" i="70" s="1"/>
  <c r="GJ68" i="70"/>
  <c r="GJ87" i="70" s="1"/>
  <c r="DB58" i="70"/>
  <c r="BQ53" i="70"/>
  <c r="DD57" i="70"/>
  <c r="DF57" i="70"/>
  <c r="CH58" i="70"/>
  <c r="DB53" i="70"/>
  <c r="GI65" i="70"/>
  <c r="GI84" i="70" s="1"/>
  <c r="GJ69" i="70"/>
  <c r="GJ88" i="70" s="1"/>
  <c r="CD53" i="70"/>
  <c r="BR58" i="70"/>
  <c r="BQ57" i="70"/>
  <c r="DD58" i="70"/>
  <c r="DF58" i="70"/>
  <c r="CH53" i="70"/>
  <c r="GI66" i="70"/>
  <c r="GI85" i="70" s="1"/>
  <c r="GJ67" i="70"/>
  <c r="GJ86" i="70" s="1"/>
  <c r="CD54" i="70"/>
  <c r="BR53" i="70"/>
  <c r="DB57" i="70"/>
  <c r="BQ54" i="70"/>
  <c r="DA56" i="70"/>
  <c r="DF53" i="70"/>
  <c r="CH54" i="70"/>
  <c r="DD53" i="70"/>
  <c r="DA55" i="70"/>
  <c r="GJ63" i="70"/>
  <c r="GJ82" i="70" s="1"/>
  <c r="BK57" i="70"/>
  <c r="GJ70" i="70"/>
  <c r="GJ89" i="70" s="1"/>
  <c r="CD55" i="70"/>
  <c r="BR54" i="70"/>
  <c r="DB54" i="70"/>
  <c r="DD54" i="70"/>
  <c r="DA58" i="70"/>
  <c r="DF55" i="70"/>
  <c r="CH57" i="70"/>
  <c r="FC58" i="70" s="1"/>
  <c r="BK53" i="70"/>
  <c r="EF54" i="70" s="1"/>
  <c r="EF85" i="70" s="1"/>
  <c r="GJ64" i="70"/>
  <c r="GJ83" i="70" s="1"/>
  <c r="CH56" i="70"/>
  <c r="CD56" i="70"/>
  <c r="BR55" i="70"/>
  <c r="DB55" i="70"/>
  <c r="DF56" i="70"/>
  <c r="BC58" i="70"/>
  <c r="DD55" i="70"/>
  <c r="BT57" i="70"/>
  <c r="GV51" i="70"/>
  <c r="CO56" i="70"/>
  <c r="FJ57" i="70" s="1"/>
  <c r="EL64" i="70"/>
  <c r="EL83" i="70" s="1"/>
  <c r="DN53" i="70"/>
  <c r="CV53" i="70"/>
  <c r="EO63" i="70"/>
  <c r="FW137" i="70"/>
  <c r="FW168" i="70" s="1"/>
  <c r="EX137" i="70"/>
  <c r="EX168" i="70" s="1"/>
  <c r="GY142" i="70"/>
  <c r="GY144" i="70"/>
  <c r="BG58" i="70"/>
  <c r="EB65" i="70"/>
  <c r="FT67" i="70"/>
  <c r="FT86" i="70" s="1"/>
  <c r="EM69" i="70"/>
  <c r="EU137" i="70"/>
  <c r="EU168" i="70" s="1"/>
  <c r="GE68" i="70"/>
  <c r="GE87" i="70" s="1"/>
  <c r="BU54" i="70"/>
  <c r="EP55" i="70" s="1"/>
  <c r="EP86" i="70" s="1"/>
  <c r="BY58" i="70"/>
  <c r="GS51" i="70"/>
  <c r="CB54" i="70"/>
  <c r="EW68" i="70"/>
  <c r="FN64" i="70"/>
  <c r="FN83" i="70" s="1"/>
  <c r="CJ53" i="70"/>
  <c r="FQ68" i="70"/>
  <c r="FQ87" i="70" s="1"/>
  <c r="CN55" i="70"/>
  <c r="FX63" i="70"/>
  <c r="FX82" i="70" s="1"/>
  <c r="EV67" i="70"/>
  <c r="DO53" i="70"/>
  <c r="GD65" i="70"/>
  <c r="GD84" i="70" s="1"/>
  <c r="FG64" i="70"/>
  <c r="FG83" i="70" s="1"/>
  <c r="BT130" i="70"/>
  <c r="DV135" i="70"/>
  <c r="DV166" i="70" s="1"/>
  <c r="EG65" i="70"/>
  <c r="EG84" i="70" s="1"/>
  <c r="FK68" i="70"/>
  <c r="FK87" i="70" s="1"/>
  <c r="EJ70" i="70"/>
  <c r="FF69" i="70"/>
  <c r="FF88" i="70" s="1"/>
  <c r="FJ65" i="70"/>
  <c r="FJ84" i="70" s="1"/>
  <c r="GA64" i="70"/>
  <c r="GA83" i="70" s="1"/>
  <c r="DH53" i="70"/>
  <c r="CG53" i="70"/>
  <c r="AX131" i="70"/>
  <c r="BJ125" i="70"/>
  <c r="EF65" i="70"/>
  <c r="EF84" i="70" s="1"/>
  <c r="BO51" i="70"/>
  <c r="BP58" i="70"/>
  <c r="FL68" i="70"/>
  <c r="FL87" i="70" s="1"/>
  <c r="ET136" i="70"/>
  <c r="ET167" i="70" s="1"/>
  <c r="FQ136" i="70"/>
  <c r="FQ167" i="70" s="1"/>
  <c r="GL167" i="70"/>
  <c r="GO167" i="70"/>
  <c r="GZ167" i="70" s="1"/>
  <c r="GZ130" i="70"/>
  <c r="DV66" i="70"/>
  <c r="GT142" i="70"/>
  <c r="FZ137" i="70"/>
  <c r="FZ168" i="70" s="1"/>
  <c r="GX142" i="70"/>
  <c r="EV55" i="70"/>
  <c r="FL168" i="70"/>
  <c r="GU162" i="70"/>
  <c r="GR142" i="70"/>
  <c r="HL144" i="70"/>
  <c r="GL144" i="70"/>
  <c r="GO82" i="70"/>
  <c r="GY51" i="70"/>
  <c r="GY65" i="70"/>
  <c r="GO63" i="70"/>
  <c r="GY52" i="70"/>
  <c r="GO51" i="70"/>
  <c r="CW57" i="70"/>
  <c r="CW58" i="70"/>
  <c r="CW54" i="70"/>
  <c r="CW55" i="70"/>
  <c r="CW56" i="70"/>
  <c r="CW53" i="70"/>
  <c r="HL69" i="70"/>
  <c r="GL69" i="70"/>
  <c r="FY137" i="70"/>
  <c r="FY168" i="70" s="1"/>
  <c r="GS161" i="70"/>
  <c r="EL63" i="70"/>
  <c r="EL82" i="70" s="1"/>
  <c r="EO70" i="70"/>
  <c r="EX167" i="70"/>
  <c r="GY143" i="70"/>
  <c r="FU68" i="70"/>
  <c r="FU87" i="70" s="1"/>
  <c r="BD51" i="70"/>
  <c r="EB64" i="70"/>
  <c r="EB83" i="70" s="1"/>
  <c r="BA53" i="70"/>
  <c r="EM64" i="70"/>
  <c r="EM83" i="70" s="1"/>
  <c r="FK136" i="70"/>
  <c r="FK167" i="70" s="1"/>
  <c r="BR130" i="70"/>
  <c r="ES63" i="70"/>
  <c r="ES82" i="70" s="1"/>
  <c r="BU57" i="70"/>
  <c r="BZ51" i="70"/>
  <c r="CB53" i="70"/>
  <c r="CX54" i="70"/>
  <c r="FH136" i="70"/>
  <c r="FH167" i="70" s="1"/>
  <c r="GV147" i="70"/>
  <c r="DE56" i="70"/>
  <c r="FN63" i="70"/>
  <c r="FN82" i="70" s="1"/>
  <c r="FQ69" i="70"/>
  <c r="FX67" i="70"/>
  <c r="FX86" i="70" s="1"/>
  <c r="EV64" i="70"/>
  <c r="EV83" i="70" s="1"/>
  <c r="GD66" i="70"/>
  <c r="GD85" i="70" s="1"/>
  <c r="FG69" i="70"/>
  <c r="EO137" i="70"/>
  <c r="EO168" i="70" s="1"/>
  <c r="GL166" i="70"/>
  <c r="GO166" i="70"/>
  <c r="GZ166" i="70" s="1"/>
  <c r="EG69" i="70"/>
  <c r="FK67" i="70"/>
  <c r="FK86" i="70" s="1"/>
  <c r="EJ68" i="70"/>
  <c r="FF68" i="70"/>
  <c r="FJ68" i="70"/>
  <c r="FJ87" i="70" s="1"/>
  <c r="GA70" i="70"/>
  <c r="EF70" i="70"/>
  <c r="BO57" i="70"/>
  <c r="EK65" i="70"/>
  <c r="EK84" i="70" s="1"/>
  <c r="HL148" i="70"/>
  <c r="GL148" i="70"/>
  <c r="CZ54" i="70"/>
  <c r="AZ51" i="70"/>
  <c r="DV70" i="70"/>
  <c r="GW70" i="70" s="1"/>
  <c r="CE51" i="70"/>
  <c r="GO89" i="70"/>
  <c r="GZ89" i="70" s="1"/>
  <c r="GL89" i="70"/>
  <c r="GT162" i="70"/>
  <c r="GX162" i="70"/>
  <c r="EZ137" i="70"/>
  <c r="EZ168" i="70" s="1"/>
  <c r="GP142" i="70"/>
  <c r="GS142" i="70"/>
  <c r="FG58" i="70"/>
  <c r="GW143" i="70"/>
  <c r="GW52" i="70"/>
  <c r="CV56" i="70"/>
  <c r="EO69" i="70"/>
  <c r="GY162" i="70"/>
  <c r="FU65" i="70"/>
  <c r="FU84" i="70" s="1"/>
  <c r="BD55" i="70"/>
  <c r="EB63" i="70"/>
  <c r="EB82" i="70" s="1"/>
  <c r="EM63" i="70"/>
  <c r="EM82" i="70" s="1"/>
  <c r="EF134" i="70"/>
  <c r="EF165" i="70" s="1"/>
  <c r="BL53" i="70"/>
  <c r="ES64" i="70"/>
  <c r="ES83" i="70" s="1"/>
  <c r="BU53" i="70"/>
  <c r="BZ54" i="70"/>
  <c r="CX53" i="70"/>
  <c r="DE55" i="70"/>
  <c r="FN70" i="70"/>
  <c r="CJ51" i="70"/>
  <c r="FQ66" i="70"/>
  <c r="FQ85" i="70" s="1"/>
  <c r="GQ148" i="70"/>
  <c r="CN54" i="70"/>
  <c r="FX69" i="70"/>
  <c r="FX88" i="70" s="1"/>
  <c r="EV66" i="70"/>
  <c r="EV85" i="70" s="1"/>
  <c r="GD64" i="70"/>
  <c r="GD83" i="70" s="1"/>
  <c r="FG70" i="70"/>
  <c r="DL57" i="70"/>
  <c r="EG68" i="70"/>
  <c r="DX68" i="70"/>
  <c r="FF64" i="70"/>
  <c r="FF83" i="70" s="1"/>
  <c r="FJ64" i="70"/>
  <c r="FJ83" i="70" s="1"/>
  <c r="GA68" i="70"/>
  <c r="GA87" i="70" s="1"/>
  <c r="DH56" i="70"/>
  <c r="CG58" i="70"/>
  <c r="DY134" i="70"/>
  <c r="DY165" i="70" s="1"/>
  <c r="EE165" i="70"/>
  <c r="EF69" i="70"/>
  <c r="BO53" i="70"/>
  <c r="EJ54" i="70" s="1"/>
  <c r="BP56" i="70"/>
  <c r="EK67" i="70"/>
  <c r="CZ53" i="70"/>
  <c r="EB136" i="70"/>
  <c r="EB167" i="70" s="1"/>
  <c r="DC58" i="70"/>
  <c r="FX58" i="70" s="1"/>
  <c r="EC135" i="70"/>
  <c r="EC166" i="70" s="1"/>
  <c r="AZ56" i="70"/>
  <c r="EH137" i="70"/>
  <c r="EH168" i="70" s="1"/>
  <c r="DV64" i="70"/>
  <c r="CE58" i="70"/>
  <c r="GV162" i="70"/>
  <c r="EE56" i="70"/>
  <c r="EZ135" i="70"/>
  <c r="EZ166" i="70" s="1"/>
  <c r="FG57" i="70"/>
  <c r="ES58" i="70"/>
  <c r="EK136" i="70"/>
  <c r="EK167" i="70" s="1"/>
  <c r="DZ137" i="70"/>
  <c r="DZ168" i="70" s="1"/>
  <c r="BB55" i="70"/>
  <c r="DW56" i="70" s="1"/>
  <c r="DW87" i="70" s="1"/>
  <c r="EI70" i="70"/>
  <c r="GH64" i="70"/>
  <c r="GH83" i="70" s="1"/>
  <c r="BV53" i="70"/>
  <c r="CU53" i="70"/>
  <c r="EX67" i="70"/>
  <c r="EX86" i="70" s="1"/>
  <c r="EX69" i="70"/>
  <c r="EX68" i="70"/>
  <c r="EX63" i="70"/>
  <c r="EX82" i="70" s="1"/>
  <c r="EX64" i="70"/>
  <c r="EX83" i="70" s="1"/>
  <c r="EX65" i="70"/>
  <c r="EX84" i="70" s="1"/>
  <c r="EX70" i="70"/>
  <c r="EX66" i="70"/>
  <c r="EX85" i="70" s="1"/>
  <c r="ES137" i="70"/>
  <c r="ES168" i="70" s="1"/>
  <c r="GW142" i="70"/>
  <c r="FB137" i="70"/>
  <c r="FB168" i="70" s="1"/>
  <c r="GQ162" i="70"/>
  <c r="ER68" i="70"/>
  <c r="EL68" i="70"/>
  <c r="CV55" i="70"/>
  <c r="ED133" i="70"/>
  <c r="ED164" i="70" s="1"/>
  <c r="FU69" i="70"/>
  <c r="FU88" i="70" s="1"/>
  <c r="BD54" i="70"/>
  <c r="EB69" i="70"/>
  <c r="GX65" i="70"/>
  <c r="BA57" i="70"/>
  <c r="EM70" i="70"/>
  <c r="EF133" i="70"/>
  <c r="EF164" i="70" s="1"/>
  <c r="EM135" i="70"/>
  <c r="EM166" i="70" s="1"/>
  <c r="BL51" i="70"/>
  <c r="ES65" i="70"/>
  <c r="ES84" i="70" s="1"/>
  <c r="BZ53" i="70"/>
  <c r="CB58" i="70"/>
  <c r="EW58" i="70" s="1"/>
  <c r="CX57" i="70"/>
  <c r="DE54" i="70"/>
  <c r="FN69" i="70"/>
  <c r="CJ56" i="70"/>
  <c r="FQ70" i="70"/>
  <c r="GQ144" i="70"/>
  <c r="CN58" i="70"/>
  <c r="FX68" i="70"/>
  <c r="FX87" i="70" s="1"/>
  <c r="EV70" i="70"/>
  <c r="DO58" i="70"/>
  <c r="GD63" i="70"/>
  <c r="GD82" i="70" s="1"/>
  <c r="FG67" i="70"/>
  <c r="FG86" i="70" s="1"/>
  <c r="DU133" i="70"/>
  <c r="DU164" i="70" s="1"/>
  <c r="EO135" i="70"/>
  <c r="EO166" i="70" s="1"/>
  <c r="DV134" i="70"/>
  <c r="DV165" i="70" s="1"/>
  <c r="EL164" i="70"/>
  <c r="DL55" i="70"/>
  <c r="EG67" i="70"/>
  <c r="DX64" i="70"/>
  <c r="DX83" i="70" s="1"/>
  <c r="FF63" i="70"/>
  <c r="FF82" i="70" s="1"/>
  <c r="FJ63" i="70"/>
  <c r="FJ82" i="70" s="1"/>
  <c r="FS63" i="70"/>
  <c r="FS82" i="70" s="1"/>
  <c r="DH55" i="70"/>
  <c r="EE133" i="70"/>
  <c r="EE164" i="70" s="1"/>
  <c r="GK68" i="70"/>
  <c r="GK87" i="70" s="1"/>
  <c r="EK66" i="70"/>
  <c r="CZ57" i="70"/>
  <c r="AZ55" i="70"/>
  <c r="DU56" i="70" s="1"/>
  <c r="EH136" i="70"/>
  <c r="EH167" i="70" s="1"/>
  <c r="EY136" i="70"/>
  <c r="EY167" i="70" s="1"/>
  <c r="FF135" i="70"/>
  <c r="FF166" i="70" s="1"/>
  <c r="CA130" i="70"/>
  <c r="DV63" i="70"/>
  <c r="AH125" i="70"/>
  <c r="AG125" i="70"/>
  <c r="AF125" i="70"/>
  <c r="AE125" i="70"/>
  <c r="AD125" i="70"/>
  <c r="AC125" i="70"/>
  <c r="AB125" i="70"/>
  <c r="AA125" i="70"/>
  <c r="Z125" i="70"/>
  <c r="W125" i="70"/>
  <c r="AY125" i="70" s="1"/>
  <c r="Y125" i="70"/>
  <c r="EA135" i="70"/>
  <c r="EA166" i="70" s="1"/>
  <c r="EV57" i="70"/>
  <c r="ER57" i="70"/>
  <c r="FG87" i="70"/>
  <c r="GS143" i="70"/>
  <c r="EW134" i="70"/>
  <c r="EW165" i="70" s="1"/>
  <c r="BS58" i="70"/>
  <c r="BS51" i="70"/>
  <c r="BS53" i="70"/>
  <c r="BS57" i="70"/>
  <c r="BS54" i="70"/>
  <c r="BS55" i="70"/>
  <c r="BS56" i="70"/>
  <c r="DT69" i="70"/>
  <c r="DT70" i="70"/>
  <c r="GP70" i="70" s="1"/>
  <c r="DT65" i="70"/>
  <c r="DT66" i="70"/>
  <c r="DT67" i="70"/>
  <c r="DT68" i="70"/>
  <c r="GP68" i="70" s="1"/>
  <c r="DT63" i="70"/>
  <c r="DT64" i="70"/>
  <c r="DT83" i="70" s="1"/>
  <c r="GL88" i="70"/>
  <c r="GO88" i="70"/>
  <c r="GZ88" i="70" s="1"/>
  <c r="ES167" i="70"/>
  <c r="GW162" i="70"/>
  <c r="EG134" i="70"/>
  <c r="EG165" i="70" s="1"/>
  <c r="FB167" i="70"/>
  <c r="GV65" i="70"/>
  <c r="ER67" i="70"/>
  <c r="GR65" i="70"/>
  <c r="EL69" i="70"/>
  <c r="DI53" i="70"/>
  <c r="CV54" i="70"/>
  <c r="FU66" i="70"/>
  <c r="FU85" i="70" s="1"/>
  <c r="BD53" i="70"/>
  <c r="DY54" i="70" s="1"/>
  <c r="DY85" i="70" s="1"/>
  <c r="EB68" i="70"/>
  <c r="BA51" i="70"/>
  <c r="EM68" i="70"/>
  <c r="BL56" i="70"/>
  <c r="ES68" i="70"/>
  <c r="BU58" i="70"/>
  <c r="CB56" i="70"/>
  <c r="EW57" i="70" s="1"/>
  <c r="FH137" i="70"/>
  <c r="FH168" i="70" s="1"/>
  <c r="GV148" i="70"/>
  <c r="DE53" i="70"/>
  <c r="FV66" i="70"/>
  <c r="FV85" i="70" s="1"/>
  <c r="CJ55" i="70"/>
  <c r="FE56" i="70" s="1"/>
  <c r="FE87" i="70" s="1"/>
  <c r="DW70" i="70"/>
  <c r="FC63" i="70"/>
  <c r="FC82" i="70" s="1"/>
  <c r="CN53" i="70"/>
  <c r="EV65" i="70"/>
  <c r="EV84" i="70" s="1"/>
  <c r="GD67" i="70"/>
  <c r="GD86" i="70" s="1"/>
  <c r="EO165" i="70"/>
  <c r="DX134" i="70"/>
  <c r="DX165" i="70" s="1"/>
  <c r="DL58" i="70"/>
  <c r="EG66" i="70"/>
  <c r="DX67" i="70"/>
  <c r="FF70" i="70"/>
  <c r="FJ70" i="70"/>
  <c r="FS69" i="70"/>
  <c r="FS88" i="70" s="1"/>
  <c r="DH54" i="70"/>
  <c r="GL168" i="70"/>
  <c r="GO168" i="70"/>
  <c r="GZ168" i="70" s="1"/>
  <c r="GK66" i="70"/>
  <c r="GK85" i="70" s="1"/>
  <c r="BO56" i="70"/>
  <c r="EJ57" i="70" s="1"/>
  <c r="EK64" i="70"/>
  <c r="EK83" i="70" s="1"/>
  <c r="FI65" i="70"/>
  <c r="FI84" i="70" s="1"/>
  <c r="AZ54" i="70"/>
  <c r="DU55" i="70" s="1"/>
  <c r="DV69" i="70"/>
  <c r="GR69" i="70" s="1"/>
  <c r="EC57" i="70"/>
  <c r="EC88" i="70" s="1"/>
  <c r="GU65" i="70"/>
  <c r="DZ56" i="70"/>
  <c r="DZ87" i="70" s="1"/>
  <c r="AY53" i="70"/>
  <c r="AY58" i="70"/>
  <c r="AY54" i="70"/>
  <c r="AY55" i="70"/>
  <c r="AY56" i="70"/>
  <c r="AY57" i="70"/>
  <c r="GB69" i="70"/>
  <c r="GB88" i="70" s="1"/>
  <c r="GB70" i="70"/>
  <c r="GB89" i="70" s="1"/>
  <c r="GB65" i="70"/>
  <c r="GB84" i="70" s="1"/>
  <c r="GB66" i="70"/>
  <c r="GB85" i="70" s="1"/>
  <c r="GB68" i="70"/>
  <c r="GB87" i="70" s="1"/>
  <c r="GB67" i="70"/>
  <c r="GB86" i="70" s="1"/>
  <c r="GB64" i="70"/>
  <c r="GB83" i="70" s="1"/>
  <c r="GB63" i="70"/>
  <c r="GB82" i="70" s="1"/>
  <c r="GW51" i="70"/>
  <c r="GY147" i="70"/>
  <c r="BG56" i="70"/>
  <c r="FU64" i="70"/>
  <c r="FU83" i="70" s="1"/>
  <c r="BD57" i="70"/>
  <c r="FT68" i="70"/>
  <c r="FT87" i="70" s="1"/>
  <c r="BA56" i="70"/>
  <c r="DV57" i="70" s="1"/>
  <c r="GS57" i="70" s="1"/>
  <c r="FC168" i="70"/>
  <c r="BK130" i="70"/>
  <c r="GE63" i="70"/>
  <c r="GE82" i="70" s="1"/>
  <c r="BL55" i="70"/>
  <c r="ES69" i="70"/>
  <c r="BY53" i="70"/>
  <c r="BZ56" i="70"/>
  <c r="EW69" i="70"/>
  <c r="DE57" i="70"/>
  <c r="FV68" i="70"/>
  <c r="FV87" i="70" s="1"/>
  <c r="CJ54" i="70"/>
  <c r="DW66" i="70"/>
  <c r="DW85" i="70" s="1"/>
  <c r="FC69" i="70"/>
  <c r="BM57" i="70"/>
  <c r="EH58" i="70" s="1"/>
  <c r="EH89" i="70" s="1"/>
  <c r="EV63" i="70"/>
  <c r="EV82" i="70" s="1"/>
  <c r="CS57" i="70"/>
  <c r="FN58" i="70" s="1"/>
  <c r="FN89" i="70" s="1"/>
  <c r="GD70" i="70"/>
  <c r="GD89" i="70" s="1"/>
  <c r="EL166" i="70"/>
  <c r="EG70" i="70"/>
  <c r="DX66" i="70"/>
  <c r="FF67" i="70"/>
  <c r="FF86" i="70" s="1"/>
  <c r="FJ69" i="70"/>
  <c r="FS66" i="70"/>
  <c r="FS85" i="70" s="1"/>
  <c r="DH58" i="70"/>
  <c r="DY135" i="70"/>
  <c r="DY166" i="70" s="1"/>
  <c r="BJ130" i="70"/>
  <c r="FX168" i="70"/>
  <c r="GK65" i="70"/>
  <c r="GK84" i="70" s="1"/>
  <c r="BO55" i="70"/>
  <c r="EJ56" i="70" s="1"/>
  <c r="EJ87" i="70" s="1"/>
  <c r="FL67" i="70"/>
  <c r="FL86" i="70" s="1"/>
  <c r="EK69" i="70"/>
  <c r="CZ58" i="70"/>
  <c r="FI67" i="70"/>
  <c r="FI86" i="70" s="1"/>
  <c r="AZ58" i="70"/>
  <c r="DV68" i="70"/>
  <c r="CC56" i="70"/>
  <c r="CC58" i="70"/>
  <c r="CC51" i="70"/>
  <c r="CC53" i="70"/>
  <c r="CC54" i="70"/>
  <c r="CC57" i="70"/>
  <c r="CC55" i="70"/>
  <c r="FA57" i="70"/>
  <c r="FA88" i="70" s="1"/>
  <c r="EI133" i="70"/>
  <c r="EI164" i="70" s="1"/>
  <c r="ER136" i="70"/>
  <c r="ER167" i="70" s="1"/>
  <c r="GQ142" i="70"/>
  <c r="DZ55" i="70"/>
  <c r="DZ86" i="70" s="1"/>
  <c r="EN136" i="70"/>
  <c r="EN167" i="70" s="1"/>
  <c r="FF56" i="70"/>
  <c r="FF87" i="70" s="1"/>
  <c r="CM58" i="70"/>
  <c r="CM55" i="70"/>
  <c r="CM56" i="70"/>
  <c r="FH57" i="70" s="1"/>
  <c r="CM57" i="70"/>
  <c r="CM53" i="70"/>
  <c r="CM54" i="70"/>
  <c r="GP69" i="70"/>
  <c r="GP65" i="70"/>
  <c r="GP66" i="70"/>
  <c r="GP67" i="70"/>
  <c r="GP52" i="70"/>
  <c r="GP51" i="70"/>
  <c r="EG135" i="70"/>
  <c r="EG166" i="70" s="1"/>
  <c r="EO57" i="70"/>
  <c r="EO88" i="70" s="1"/>
  <c r="BC45" i="70"/>
  <c r="CM51" i="70" s="1"/>
  <c r="CH51" i="70"/>
  <c r="CD51" i="70"/>
  <c r="CI51" i="70"/>
  <c r="DI56" i="70"/>
  <c r="CV57" i="70"/>
  <c r="FQ58" i="70" s="1"/>
  <c r="FQ89" i="70" s="1"/>
  <c r="FM137" i="70"/>
  <c r="FM168" i="70" s="1"/>
  <c r="GS146" i="70"/>
  <c r="GQ146" i="70"/>
  <c r="GY148" i="70"/>
  <c r="BG55" i="70"/>
  <c r="FU63" i="70"/>
  <c r="FU82" i="70" s="1"/>
  <c r="FT64" i="70"/>
  <c r="FT83" i="70" s="1"/>
  <c r="BA55" i="70"/>
  <c r="DV56" i="70" s="1"/>
  <c r="GY56" i="70" s="1"/>
  <c r="FC136" i="70"/>
  <c r="FC167" i="70" s="1"/>
  <c r="BZ130" i="70"/>
  <c r="BO130" i="70"/>
  <c r="GE66" i="70"/>
  <c r="GE85" i="70" s="1"/>
  <c r="BL54" i="70"/>
  <c r="EG55" i="70" s="1"/>
  <c r="EG86" i="70" s="1"/>
  <c r="ES67" i="70"/>
  <c r="BZ55" i="70"/>
  <c r="EU56" i="70" s="1"/>
  <c r="EU87" i="70" s="1"/>
  <c r="EW65" i="70"/>
  <c r="EW84" i="70" s="1"/>
  <c r="CX56" i="70"/>
  <c r="GV146" i="70"/>
  <c r="GV149" i="70"/>
  <c r="FV70" i="70"/>
  <c r="CJ58" i="70"/>
  <c r="DW67" i="70"/>
  <c r="FC67" i="70"/>
  <c r="FC86" i="70" s="1"/>
  <c r="CN57" i="70"/>
  <c r="FI58" i="70" s="1"/>
  <c r="FI89" i="70" s="1"/>
  <c r="BM53" i="70"/>
  <c r="EV68" i="70"/>
  <c r="CS56" i="70"/>
  <c r="GD69" i="70"/>
  <c r="GD88" i="70" s="1"/>
  <c r="EP165" i="70"/>
  <c r="DV136" i="70"/>
  <c r="DV167" i="70" s="1"/>
  <c r="BQ130" i="70"/>
  <c r="DL54" i="70"/>
  <c r="FK66" i="70"/>
  <c r="FK85" i="70" s="1"/>
  <c r="EJ69" i="70"/>
  <c r="DX70" i="70"/>
  <c r="AX52" i="70"/>
  <c r="BJ46" i="70"/>
  <c r="FJ67" i="70"/>
  <c r="FJ86" i="70" s="1"/>
  <c r="FS70" i="70"/>
  <c r="DH57" i="70"/>
  <c r="GK64" i="70"/>
  <c r="GK83" i="70" s="1"/>
  <c r="BO58" i="70"/>
  <c r="FL66" i="70"/>
  <c r="FL85" i="70" s="1"/>
  <c r="EK63" i="70"/>
  <c r="EK82" i="70" s="1"/>
  <c r="FO136" i="70"/>
  <c r="FO167" i="70" s="1"/>
  <c r="CZ56" i="70"/>
  <c r="EB134" i="70"/>
  <c r="EB165" i="70" s="1"/>
  <c r="FI68" i="70"/>
  <c r="FI87" i="70" s="1"/>
  <c r="FR137" i="70"/>
  <c r="FR168" i="70" s="1"/>
  <c r="AZ57" i="70"/>
  <c r="EY168" i="70"/>
  <c r="FF168" i="70"/>
  <c r="DV67" i="70"/>
  <c r="GY67" i="70" s="1"/>
  <c r="EA137" i="70"/>
  <c r="EA168" i="70" s="1"/>
  <c r="EA55" i="70"/>
  <c r="EA86" i="70" s="1"/>
  <c r="FT58" i="70"/>
  <c r="EI135" i="70"/>
  <c r="EI166" i="70" s="1"/>
  <c r="GP143" i="70"/>
  <c r="DW136" i="70"/>
  <c r="DW167" i="70" s="1"/>
  <c r="ER55" i="70"/>
  <c r="ER86" i="70" s="1"/>
  <c r="ER135" i="70"/>
  <c r="ER166" i="70" s="1"/>
  <c r="DZ54" i="70"/>
  <c r="DZ85" i="70" s="1"/>
  <c r="FW65" i="70"/>
  <c r="FW84" i="70" s="1"/>
  <c r="GH69" i="70"/>
  <c r="GH88" i="70" s="1"/>
  <c r="FY66" i="70"/>
  <c r="FY85" i="70" s="1"/>
  <c r="CK54" i="70"/>
  <c r="FR69" i="70"/>
  <c r="FR88" i="70" s="1"/>
  <c r="FR68" i="70"/>
  <c r="FR87" i="70" s="1"/>
  <c r="FR67" i="70"/>
  <c r="FR86" i="70" s="1"/>
  <c r="FR63" i="70"/>
  <c r="FR82" i="70" s="1"/>
  <c r="FR64" i="70"/>
  <c r="FR83" i="70" s="1"/>
  <c r="FR70" i="70"/>
  <c r="FR66" i="70"/>
  <c r="FR85" i="70" s="1"/>
  <c r="FR65" i="70"/>
  <c r="FR84" i="70" s="1"/>
  <c r="BT55" i="70"/>
  <c r="EO56" i="70" s="1"/>
  <c r="GV68" i="70"/>
  <c r="CO58" i="70"/>
  <c r="FJ58" i="70" s="1"/>
  <c r="ER70" i="70"/>
  <c r="GW56" i="70"/>
  <c r="GW67" i="70"/>
  <c r="DN56" i="70"/>
  <c r="DI55" i="70"/>
  <c r="EO68" i="70"/>
  <c r="FM136" i="70"/>
  <c r="FM167" i="70" s="1"/>
  <c r="ED137" i="70"/>
  <c r="ED168" i="70" s="1"/>
  <c r="EC164" i="70"/>
  <c r="GY149" i="70"/>
  <c r="BG54" i="70"/>
  <c r="EB55" i="70" s="1"/>
  <c r="FU67" i="70"/>
  <c r="FU86" i="70" s="1"/>
  <c r="BD56" i="70"/>
  <c r="DY57" i="70" s="1"/>
  <c r="DY88" i="70" s="1"/>
  <c r="FT69" i="70"/>
  <c r="FT88" i="70" s="1"/>
  <c r="BA54" i="70"/>
  <c r="DV55" i="70" s="1"/>
  <c r="GR55" i="70" s="1"/>
  <c r="EU135" i="70"/>
  <c r="EU166" i="70" s="1"/>
  <c r="EF137" i="70"/>
  <c r="EF168" i="70" s="1"/>
  <c r="GE65" i="70"/>
  <c r="GE84" i="70" s="1"/>
  <c r="BL58" i="70"/>
  <c r="ES66" i="70"/>
  <c r="ES85" i="70" s="1"/>
  <c r="BY51" i="70"/>
  <c r="BZ57" i="70"/>
  <c r="EW67" i="70"/>
  <c r="CX55" i="70"/>
  <c r="GV161" i="70"/>
  <c r="DE58" i="70"/>
  <c r="FV65" i="70"/>
  <c r="FV84" i="70" s="1"/>
  <c r="CJ57" i="70"/>
  <c r="FE58" i="70" s="1"/>
  <c r="FE89" i="70" s="1"/>
  <c r="DW63" i="70"/>
  <c r="DW82" i="70" s="1"/>
  <c r="FC66" i="70"/>
  <c r="FC85" i="70" s="1"/>
  <c r="CN56" i="70"/>
  <c r="BM51" i="70"/>
  <c r="EV69" i="70"/>
  <c r="CS55" i="70"/>
  <c r="GD68" i="70"/>
  <c r="GD87" i="70" s="1"/>
  <c r="DX136" i="70"/>
  <c r="DX167" i="70" s="1"/>
  <c r="EL134" i="70"/>
  <c r="EL165" i="70" s="1"/>
  <c r="DL53" i="70"/>
  <c r="FK65" i="70"/>
  <c r="FK84" i="70" s="1"/>
  <c r="EJ64" i="70"/>
  <c r="EJ83" i="70" s="1"/>
  <c r="DX65" i="70"/>
  <c r="AC46" i="70"/>
  <c r="AB46" i="70"/>
  <c r="AA46" i="70"/>
  <c r="AH46" i="70"/>
  <c r="W46" i="70"/>
  <c r="AY46" i="70" s="1"/>
  <c r="AG46" i="70"/>
  <c r="Z46" i="70"/>
  <c r="AF46" i="70"/>
  <c r="AE46" i="70"/>
  <c r="Y46" i="70"/>
  <c r="AD46" i="70"/>
  <c r="GA63" i="70"/>
  <c r="GA82" i="70" s="1"/>
  <c r="FS65" i="70"/>
  <c r="FS84" i="70" s="1"/>
  <c r="CG51" i="70"/>
  <c r="DY133" i="70"/>
  <c r="DY164" i="70" s="1"/>
  <c r="EE137" i="70"/>
  <c r="EE168" i="70" s="1"/>
  <c r="EF63" i="70"/>
  <c r="EF82" i="70" s="1"/>
  <c r="GK63" i="70"/>
  <c r="GK82" i="70" s="1"/>
  <c r="BP55" i="70"/>
  <c r="FL65" i="70"/>
  <c r="FL84" i="70" s="1"/>
  <c r="EK70" i="70"/>
  <c r="ET134" i="70"/>
  <c r="ET165" i="70" s="1"/>
  <c r="FG135" i="70"/>
  <c r="FG166" i="70" s="1"/>
  <c r="DC56" i="70"/>
  <c r="FI66" i="70"/>
  <c r="FI85" i="70" s="1"/>
  <c r="FA137" i="70"/>
  <c r="FA168" i="70" s="1"/>
  <c r="FF136" i="70"/>
  <c r="FF167" i="70" s="1"/>
  <c r="CE56" i="70"/>
  <c r="EI55" i="70"/>
  <c r="EI86" i="70" s="1"/>
  <c r="EC86" i="70"/>
  <c r="EI136" i="70"/>
  <c r="EI167" i="70" s="1"/>
  <c r="DW133" i="70"/>
  <c r="DW164" i="70" s="1"/>
  <c r="FN137" i="70"/>
  <c r="FN168" i="70" s="1"/>
  <c r="DT133" i="70"/>
  <c r="DZ58" i="70"/>
  <c r="DZ89" i="70" s="1"/>
  <c r="GQ143" i="70"/>
  <c r="DG57" i="70"/>
  <c r="DG58" i="70"/>
  <c r="DG53" i="70"/>
  <c r="DG54" i="70"/>
  <c r="DG55" i="70"/>
  <c r="DG56" i="70"/>
  <c r="ED69" i="70"/>
  <c r="ED70" i="70"/>
  <c r="ED63" i="70"/>
  <c r="ED82" i="70" s="1"/>
  <c r="ED64" i="70"/>
  <c r="ED83" i="70" s="1"/>
  <c r="ED65" i="70"/>
  <c r="ED84" i="70" s="1"/>
  <c r="ED66" i="70"/>
  <c r="ED67" i="70"/>
  <c r="ED68" i="70"/>
  <c r="FH67" i="70"/>
  <c r="FH86" i="70" s="1"/>
  <c r="FH70" i="70"/>
  <c r="FH69" i="70"/>
  <c r="FH63" i="70"/>
  <c r="FH82" i="70" s="1"/>
  <c r="FH68" i="70"/>
  <c r="FH87" i="70" s="1"/>
  <c r="FH65" i="70"/>
  <c r="FH84" i="70" s="1"/>
  <c r="FH66" i="70"/>
  <c r="FH85" i="70" s="1"/>
  <c r="FH64" i="70"/>
  <c r="FH83" i="70" s="1"/>
  <c r="GO86" i="70"/>
  <c r="GZ86" i="70" s="1"/>
  <c r="GL86" i="70"/>
  <c r="BB124" i="70"/>
  <c r="BU130" i="70"/>
  <c r="BV130" i="70"/>
  <c r="BT54" i="70"/>
  <c r="GV70" i="70"/>
  <c r="CO53" i="70"/>
  <c r="ER69" i="70"/>
  <c r="GW65" i="70"/>
  <c r="DN55" i="70"/>
  <c r="DI54" i="70"/>
  <c r="EO67" i="70"/>
  <c r="BG53" i="70"/>
  <c r="FU70" i="70"/>
  <c r="BD58" i="70"/>
  <c r="GX70" i="70"/>
  <c r="FT66" i="70"/>
  <c r="FT85" i="70" s="1"/>
  <c r="BA58" i="70"/>
  <c r="FC135" i="70"/>
  <c r="FC166" i="70" s="1"/>
  <c r="EJ134" i="70"/>
  <c r="EJ165" i="70" s="1"/>
  <c r="GO165" i="70"/>
  <c r="GZ165" i="70" s="1"/>
  <c r="GL165" i="70"/>
  <c r="GE64" i="70"/>
  <c r="GE83" i="70" s="1"/>
  <c r="BL57" i="70"/>
  <c r="EG58" i="70" s="1"/>
  <c r="ES70" i="70"/>
  <c r="BY56" i="70"/>
  <c r="BZ58" i="70"/>
  <c r="GS65" i="70"/>
  <c r="EW66" i="70"/>
  <c r="EW85" i="70" s="1"/>
  <c r="CX58" i="70"/>
  <c r="FN67" i="70"/>
  <c r="FN86" i="70" s="1"/>
  <c r="FV64" i="70"/>
  <c r="FV83" i="70" s="1"/>
  <c r="FQ63" i="70"/>
  <c r="FQ82" i="70" s="1"/>
  <c r="DW65" i="70"/>
  <c r="FC65" i="70"/>
  <c r="FC84" i="70" s="1"/>
  <c r="FX70" i="70"/>
  <c r="BM56" i="70"/>
  <c r="EH57" i="70" s="1"/>
  <c r="EH88" i="70" s="1"/>
  <c r="DO56" i="70"/>
  <c r="CS54" i="70"/>
  <c r="FG66" i="70"/>
  <c r="FG85" i="70" s="1"/>
  <c r="DU168" i="70"/>
  <c r="EL137" i="70"/>
  <c r="EL168" i="70" s="1"/>
  <c r="FK64" i="70"/>
  <c r="FK83" i="70" s="1"/>
  <c r="EJ67" i="70"/>
  <c r="DX63" i="70"/>
  <c r="DX82" i="70" s="1"/>
  <c r="GA69" i="70"/>
  <c r="GA88" i="70" s="1"/>
  <c r="FS64" i="70"/>
  <c r="FS83" i="70" s="1"/>
  <c r="CG56" i="70"/>
  <c r="EF64" i="70"/>
  <c r="EF83" i="70" s="1"/>
  <c r="GK67" i="70"/>
  <c r="GK86" i="70" s="1"/>
  <c r="BP51" i="70"/>
  <c r="FL64" i="70"/>
  <c r="FL83" i="70" s="1"/>
  <c r="EK68" i="70"/>
  <c r="DC55" i="70"/>
  <c r="FI64" i="70"/>
  <c r="FI83" i="70" s="1"/>
  <c r="GQ83" i="70" s="1"/>
  <c r="FD137" i="70"/>
  <c r="FD168" i="70" s="1"/>
  <c r="BM130" i="70"/>
  <c r="FA136" i="70"/>
  <c r="FA167" i="70" s="1"/>
  <c r="EV135" i="70"/>
  <c r="EV166" i="70" s="1"/>
  <c r="CE55" i="70"/>
  <c r="EZ56" i="70" s="1"/>
  <c r="FJ168" i="70"/>
  <c r="GX161" i="70"/>
  <c r="GO161" i="70"/>
  <c r="ER89" i="70"/>
  <c r="GU161" i="70"/>
  <c r="EO66" i="70"/>
  <c r="EO85" i="70" s="1"/>
  <c r="BG57" i="70"/>
  <c r="EB67" i="70"/>
  <c r="GX52" i="70"/>
  <c r="FT70" i="70"/>
  <c r="EM67" i="70"/>
  <c r="GE67" i="70"/>
  <c r="GE86" i="70" s="1"/>
  <c r="GS149" i="70"/>
  <c r="BU51" i="70"/>
  <c r="BY55" i="70"/>
  <c r="ET55" i="70" s="1"/>
  <c r="ET86" i="70" s="1"/>
  <c r="CB51" i="70"/>
  <c r="EW70" i="70"/>
  <c r="GV143" i="70"/>
  <c r="FN68" i="70"/>
  <c r="FN87" i="70" s="1"/>
  <c r="FV63" i="70"/>
  <c r="FV82" i="70" s="1"/>
  <c r="FQ64" i="70"/>
  <c r="FQ83" i="70" s="1"/>
  <c r="DW64" i="70"/>
  <c r="DW83" i="70" s="1"/>
  <c r="FC64" i="70"/>
  <c r="FC83" i="70" s="1"/>
  <c r="FX66" i="70"/>
  <c r="FX85" i="70" s="1"/>
  <c r="BM55" i="70"/>
  <c r="DO55" i="70"/>
  <c r="CS53" i="70"/>
  <c r="FG63" i="70"/>
  <c r="FG82" i="70" s="1"/>
  <c r="EL167" i="70"/>
  <c r="DL56" i="70"/>
  <c r="FK63" i="70"/>
  <c r="FK82" i="70" s="1"/>
  <c r="EJ66" i="70"/>
  <c r="DX69" i="70"/>
  <c r="GA67" i="70"/>
  <c r="GA86" i="70" s="1"/>
  <c r="FS67" i="70"/>
  <c r="FS86" i="70" s="1"/>
  <c r="CG57" i="70"/>
  <c r="FB58" i="70" s="1"/>
  <c r="FB89" i="70" s="1"/>
  <c r="GA168" i="70"/>
  <c r="EE166" i="70"/>
  <c r="EF68" i="70"/>
  <c r="GK70" i="70"/>
  <c r="GK89" i="70" s="1"/>
  <c r="BP54" i="70"/>
  <c r="FL63" i="70"/>
  <c r="FL82" i="70" s="1"/>
  <c r="EC165" i="70"/>
  <c r="DC54" i="70"/>
  <c r="FI63" i="70"/>
  <c r="FI82" i="70" s="1"/>
  <c r="FE137" i="70"/>
  <c r="FE168" i="70" s="1"/>
  <c r="EH134" i="70"/>
  <c r="EH165" i="70" s="1"/>
  <c r="FA166" i="70"/>
  <c r="CE57" i="70"/>
  <c r="EZ58" i="70" s="1"/>
  <c r="EZ89" i="70" s="1"/>
  <c r="FJ167" i="70"/>
  <c r="EI89" i="70"/>
  <c r="EC137" i="70"/>
  <c r="EC168" i="70" s="1"/>
  <c r="DW134" i="70"/>
  <c r="DW165" i="70" s="1"/>
  <c r="GU143" i="70"/>
  <c r="DT134" i="70"/>
  <c r="EN135" i="70"/>
  <c r="EN166" i="70" s="1"/>
  <c r="DW55" i="70"/>
  <c r="DW86" i="70" s="1"/>
  <c r="BI58" i="70"/>
  <c r="BI57" i="70"/>
  <c r="BI53" i="70"/>
  <c r="BI54" i="70"/>
  <c r="BI55" i="70"/>
  <c r="BI56" i="70"/>
  <c r="BI51" i="70"/>
  <c r="EN68" i="70"/>
  <c r="EN69" i="70"/>
  <c r="EN70" i="70"/>
  <c r="EN63" i="70"/>
  <c r="EN82" i="70" s="1"/>
  <c r="EN64" i="70"/>
  <c r="EN83" i="70" s="1"/>
  <c r="EN65" i="70"/>
  <c r="EN84" i="70" s="1"/>
  <c r="EN66" i="70"/>
  <c r="EN85" i="70" s="1"/>
  <c r="EN67" i="70"/>
  <c r="ES134" i="70"/>
  <c r="ES165" i="70" s="1"/>
  <c r="EG137" i="70"/>
  <c r="EG168" i="70" s="1"/>
  <c r="GR52" i="70"/>
  <c r="EL67" i="70"/>
  <c r="DN58" i="70"/>
  <c r="DI57" i="70"/>
  <c r="EO65" i="70"/>
  <c r="EO84" i="70" s="1"/>
  <c r="EX166" i="70"/>
  <c r="ED134" i="70"/>
  <c r="ED165" i="70" s="1"/>
  <c r="GY146" i="70"/>
  <c r="EB70" i="70"/>
  <c r="GX51" i="70"/>
  <c r="FT65" i="70"/>
  <c r="FT84" i="70" s="1"/>
  <c r="EM66" i="70"/>
  <c r="EJ135" i="70"/>
  <c r="EJ166" i="70" s="1"/>
  <c r="GE70" i="70"/>
  <c r="GE89" i="70" s="1"/>
  <c r="BU56" i="70"/>
  <c r="BY57" i="70"/>
  <c r="ET58" i="70" s="1"/>
  <c r="ET89" i="70" s="1"/>
  <c r="GS68" i="70"/>
  <c r="CB55" i="70"/>
  <c r="EW56" i="70" s="1"/>
  <c r="EW87" i="70" s="1"/>
  <c r="EW64" i="70"/>
  <c r="EW83" i="70" s="1"/>
  <c r="GV142" i="70"/>
  <c r="FP136" i="70"/>
  <c r="FP167" i="70" s="1"/>
  <c r="FN66" i="70"/>
  <c r="FN85" i="70" s="1"/>
  <c r="FV69" i="70"/>
  <c r="FV88" i="70" s="1"/>
  <c r="FQ65" i="70"/>
  <c r="FQ84" i="70" s="1"/>
  <c r="DW69" i="70"/>
  <c r="DW88" i="70" s="1"/>
  <c r="FC70" i="70"/>
  <c r="FX65" i="70"/>
  <c r="FX84" i="70" s="1"/>
  <c r="BM54" i="70"/>
  <c r="DO57" i="70"/>
  <c r="FG65" i="70"/>
  <c r="FG84" i="70" s="1"/>
  <c r="FU168" i="70"/>
  <c r="EG63" i="70"/>
  <c r="EG82" i="70" s="1"/>
  <c r="FK69" i="70"/>
  <c r="EJ65" i="70"/>
  <c r="EJ84" i="70" s="1"/>
  <c r="FF65" i="70"/>
  <c r="FF84" i="70" s="1"/>
  <c r="GA66" i="70"/>
  <c r="GA85" i="70" s="1"/>
  <c r="FS68" i="70"/>
  <c r="FS87" i="70" s="1"/>
  <c r="CG55" i="70"/>
  <c r="FB56" i="70" s="1"/>
  <c r="FB87" i="70" s="1"/>
  <c r="EP167" i="70"/>
  <c r="FT137" i="70"/>
  <c r="FT168" i="70" s="1"/>
  <c r="EF67" i="70"/>
  <c r="GK69" i="70"/>
  <c r="GK88" i="70" s="1"/>
  <c r="BP57" i="70"/>
  <c r="EK58" i="70" s="1"/>
  <c r="EK89" i="70" s="1"/>
  <c r="FL70" i="70"/>
  <c r="FG137" i="70"/>
  <c r="FG168" i="70" s="1"/>
  <c r="DC53" i="70"/>
  <c r="FI69" i="70"/>
  <c r="FE136" i="70"/>
  <c r="FE167" i="70" s="1"/>
  <c r="EH133" i="70"/>
  <c r="EH164" i="70" s="1"/>
  <c r="EV137" i="70"/>
  <c r="EV168" i="70" s="1"/>
  <c r="CE54" i="70"/>
  <c r="GV148" i="68"/>
  <c r="GX146" i="68"/>
  <c r="GQ146" i="68"/>
  <c r="EE136" i="68"/>
  <c r="GS148" i="68"/>
  <c r="FE137" i="68"/>
  <c r="FE168" i="68" s="1"/>
  <c r="DX136" i="68"/>
  <c r="DX167" i="68" s="1"/>
  <c r="EC134" i="68"/>
  <c r="EC165" i="68" s="1"/>
  <c r="EO137" i="68"/>
  <c r="ER137" i="68"/>
  <c r="ED134" i="68"/>
  <c r="ED165" i="68" s="1"/>
  <c r="EZ135" i="68"/>
  <c r="EZ166" i="68" s="1"/>
  <c r="GW149" i="68"/>
  <c r="EY136" i="68"/>
  <c r="EY167" i="68" s="1"/>
  <c r="EH133" i="68"/>
  <c r="EQ137" i="68"/>
  <c r="FJ136" i="68"/>
  <c r="EI137" i="68"/>
  <c r="EI168" i="68" s="1"/>
  <c r="FQ137" i="68"/>
  <c r="FQ168" i="68" s="1"/>
  <c r="GU144" i="68"/>
  <c r="DW136" i="68"/>
  <c r="EX137" i="68"/>
  <c r="EX168" i="68" s="1"/>
  <c r="EK135" i="68"/>
  <c r="EK166" i="68" s="1"/>
  <c r="EO168" i="68"/>
  <c r="EA137" i="68"/>
  <c r="EA168" i="68" s="1"/>
  <c r="ER135" i="68"/>
  <c r="ER166" i="68" s="1"/>
  <c r="EZ137" i="68"/>
  <c r="EZ168" i="68" s="1"/>
  <c r="EQ168" i="68"/>
  <c r="GY147" i="68"/>
  <c r="FV137" i="68"/>
  <c r="FV168" i="68" s="1"/>
  <c r="EF167" i="68"/>
  <c r="EB136" i="68"/>
  <c r="EB167" i="68" s="1"/>
  <c r="FT137" i="68"/>
  <c r="FT168" i="68" s="1"/>
  <c r="EW134" i="68"/>
  <c r="EW165" i="68" s="1"/>
  <c r="FP137" i="68"/>
  <c r="FP168" i="68" s="1"/>
  <c r="EO135" i="68"/>
  <c r="EO166" i="68" s="1"/>
  <c r="GS147" i="68"/>
  <c r="FB137" i="68"/>
  <c r="FB168" i="68" s="1"/>
  <c r="EN137" i="68"/>
  <c r="EN168" i="68" s="1"/>
  <c r="DY133" i="68"/>
  <c r="FI137" i="68"/>
  <c r="FI168" i="68" s="1"/>
  <c r="DX133" i="68"/>
  <c r="DX164" i="68" s="1"/>
  <c r="EK133" i="68"/>
  <c r="EK164" i="68" s="1"/>
  <c r="EJ134" i="68"/>
  <c r="EJ165" i="68" s="1"/>
  <c r="DT133" i="68"/>
  <c r="DT164" i="68" s="1"/>
  <c r="GP164" i="68" s="1"/>
  <c r="DY135" i="68"/>
  <c r="DY166" i="68" s="1"/>
  <c r="FQ136" i="68"/>
  <c r="FQ167" i="68" s="1"/>
  <c r="ET136" i="68"/>
  <c r="ET167" i="68" s="1"/>
  <c r="EN134" i="68"/>
  <c r="EN165" i="68" s="1"/>
  <c r="EL135" i="68"/>
  <c r="EL166" i="68" s="1"/>
  <c r="GA137" i="68"/>
  <c r="GA168" i="68" s="1"/>
  <c r="DX135" i="68"/>
  <c r="DX166" i="68" s="1"/>
  <c r="FJ167" i="68"/>
  <c r="FA135" i="68"/>
  <c r="FA166" i="68" s="1"/>
  <c r="FO137" i="68"/>
  <c r="FO168" i="68" s="1"/>
  <c r="EU135" i="68"/>
  <c r="EU166" i="68" s="1"/>
  <c r="GV149" i="68"/>
  <c r="FS137" i="68"/>
  <c r="FS168" i="68" s="1"/>
  <c r="EV135" i="68"/>
  <c r="EV166" i="68" s="1"/>
  <c r="DW134" i="68"/>
  <c r="DW165" i="68" s="1"/>
  <c r="FK137" i="68"/>
  <c r="FK168" i="68" s="1"/>
  <c r="FD136" i="68"/>
  <c r="FD167" i="68" s="1"/>
  <c r="FF136" i="68"/>
  <c r="FF167" i="68" s="1"/>
  <c r="GP162" i="68"/>
  <c r="EC133" i="68"/>
  <c r="EC164" i="68" s="1"/>
  <c r="DW137" i="68"/>
  <c r="DW168" i="68" s="1"/>
  <c r="EA134" i="68"/>
  <c r="EA165" i="68" s="1"/>
  <c r="EM133" i="68"/>
  <c r="EM164" i="68" s="1"/>
  <c r="ER136" i="68"/>
  <c r="ER167" i="68" s="1"/>
  <c r="FZ137" i="68"/>
  <c r="FZ168" i="68" s="1"/>
  <c r="ED133" i="68"/>
  <c r="ED164" i="68" s="1"/>
  <c r="DZ134" i="68"/>
  <c r="DZ165" i="68" s="1"/>
  <c r="FF135" i="68"/>
  <c r="FF166" i="68" s="1"/>
  <c r="GS149" i="68"/>
  <c r="FJ137" i="68"/>
  <c r="EM135" i="68"/>
  <c r="EM166" i="68" s="1"/>
  <c r="EP137" i="68"/>
  <c r="EP168" i="68" s="1"/>
  <c r="DZ137" i="68"/>
  <c r="DZ168" i="68" s="1"/>
  <c r="EU137" i="68"/>
  <c r="EC136" i="68"/>
  <c r="EC167" i="68" s="1"/>
  <c r="GS162" i="68"/>
  <c r="GR145" i="68"/>
  <c r="GS144" i="68"/>
  <c r="FM137" i="68"/>
  <c r="FM168" i="68" s="1"/>
  <c r="ES135" i="68"/>
  <c r="ES166" i="68" s="1"/>
  <c r="FL136" i="68"/>
  <c r="FL167" i="68" s="1"/>
  <c r="DU137" i="68"/>
  <c r="ED135" i="68"/>
  <c r="ED166" i="68" s="1"/>
  <c r="EG135" i="68"/>
  <c r="EG166" i="68" s="1"/>
  <c r="EH166" i="68"/>
  <c r="GZ130" i="68"/>
  <c r="GX147" i="68"/>
  <c r="FX137" i="68"/>
  <c r="FX168" i="68" s="1"/>
  <c r="EL133" i="68"/>
  <c r="EL164" i="68" s="1"/>
  <c r="EM137" i="68"/>
  <c r="EM168" i="68" s="1"/>
  <c r="EN135" i="68"/>
  <c r="EN166" i="68" s="1"/>
  <c r="GQ162" i="68"/>
  <c r="FC137" i="68"/>
  <c r="FC168" i="68" s="1"/>
  <c r="EL136" i="68"/>
  <c r="EL167" i="68" s="1"/>
  <c r="GV162" i="68"/>
  <c r="EH137" i="68"/>
  <c r="EH168" i="68" s="1"/>
  <c r="EB134" i="68"/>
  <c r="EB165" i="68" s="1"/>
  <c r="EF165" i="68"/>
  <c r="DV133" i="68"/>
  <c r="EE134" i="68"/>
  <c r="EE165" i="68" s="1"/>
  <c r="FE135" i="68"/>
  <c r="FE166" i="68" s="1"/>
  <c r="DV167" i="68"/>
  <c r="GU148" i="68"/>
  <c r="EW137" i="68"/>
  <c r="EW168" i="68" s="1"/>
  <c r="FO136" i="68"/>
  <c r="FO167" i="68" s="1"/>
  <c r="EJ135" i="68"/>
  <c r="EJ166" i="68" s="1"/>
  <c r="Y125" i="68"/>
  <c r="Z125" i="68"/>
  <c r="W125" i="68"/>
  <c r="AY125" i="68" s="1"/>
  <c r="AH125" i="68"/>
  <c r="AG125" i="68"/>
  <c r="AF125" i="68"/>
  <c r="AE125" i="68"/>
  <c r="AD125" i="68"/>
  <c r="AC125" i="68"/>
  <c r="AB125" i="68"/>
  <c r="AA125" i="68"/>
  <c r="DT161" i="68"/>
  <c r="GV161" i="68" s="1"/>
  <c r="GX143" i="68"/>
  <c r="GX162" i="68"/>
  <c r="FU137" i="68"/>
  <c r="FU168" i="68" s="1"/>
  <c r="DY136" i="68"/>
  <c r="DY167" i="68" s="1"/>
  <c r="FN137" i="68"/>
  <c r="FN168" i="68" s="1"/>
  <c r="FD135" i="68"/>
  <c r="FD166" i="68" s="1"/>
  <c r="EE133" i="68"/>
  <c r="EE164" i="68" s="1"/>
  <c r="FE136" i="68"/>
  <c r="FE167" i="68" s="1"/>
  <c r="ET137" i="68"/>
  <c r="ET168" i="68" s="1"/>
  <c r="GS142" i="68"/>
  <c r="GU143" i="68"/>
  <c r="EY137" i="68"/>
  <c r="EY168" i="68" s="1"/>
  <c r="EH136" i="68"/>
  <c r="EH167" i="68" s="1"/>
  <c r="EQ134" i="68"/>
  <c r="EQ165" i="68" s="1"/>
  <c r="ES136" i="68"/>
  <c r="ES167" i="68" s="1"/>
  <c r="GY144" i="68"/>
  <c r="EP134" i="68"/>
  <c r="EP165" i="68" s="1"/>
  <c r="GT144" i="68"/>
  <c r="FW137" i="68"/>
  <c r="FW168" i="68" s="1"/>
  <c r="GP142" i="68"/>
  <c r="EV134" i="68"/>
  <c r="EV165" i="68" s="1"/>
  <c r="AX131" i="68"/>
  <c r="BJ125" i="68"/>
  <c r="GW148" i="68"/>
  <c r="GR144" i="68"/>
  <c r="EJ133" i="68"/>
  <c r="EJ164" i="68" s="1"/>
  <c r="EU167" i="68"/>
  <c r="GT143" i="68"/>
  <c r="EU134" i="68"/>
  <c r="EU165" i="68" s="1"/>
  <c r="DY134" i="68"/>
  <c r="DY165" i="68" s="1"/>
  <c r="DX134" i="68"/>
  <c r="DX165" i="68" s="1"/>
  <c r="FC135" i="68"/>
  <c r="FC166" i="68" s="1"/>
  <c r="GU162" i="68"/>
  <c r="DW135" i="68"/>
  <c r="DW166" i="68" s="1"/>
  <c r="EH134" i="68"/>
  <c r="EH165" i="68" s="1"/>
  <c r="EM136" i="68"/>
  <c r="EM167" i="68" s="1"/>
  <c r="EQ135" i="68"/>
  <c r="EQ166" i="68" s="1"/>
  <c r="GY149" i="68"/>
  <c r="EP135" i="68"/>
  <c r="EP166" i="68" s="1"/>
  <c r="GT142" i="68"/>
  <c r="DU134" i="68"/>
  <c r="FA136" i="68"/>
  <c r="FA167" i="68" s="1"/>
  <c r="DZ133" i="68"/>
  <c r="DZ164" i="68" s="1"/>
  <c r="EW135" i="68"/>
  <c r="EW166" i="68" s="1"/>
  <c r="GW146" i="68"/>
  <c r="GR162" i="68"/>
  <c r="DV165" i="68"/>
  <c r="HL147" i="68"/>
  <c r="GL147" i="68"/>
  <c r="GW161" i="68"/>
  <c r="GR143" i="68"/>
  <c r="DY137" i="68"/>
  <c r="DY168" i="68" s="1"/>
  <c r="FP136" i="68"/>
  <c r="FP167" i="68" s="1"/>
  <c r="EX136" i="68"/>
  <c r="EX167" i="68" s="1"/>
  <c r="EE137" i="68"/>
  <c r="EE168" i="68" s="1"/>
  <c r="DX137" i="68"/>
  <c r="DX168" i="68" s="1"/>
  <c r="FC136" i="68"/>
  <c r="FC167" i="68" s="1"/>
  <c r="FH136" i="68"/>
  <c r="FH167" i="68" s="1"/>
  <c r="GL168" i="68"/>
  <c r="GO168" i="68"/>
  <c r="GZ168" i="68" s="1"/>
  <c r="EH164" i="68"/>
  <c r="EM134" i="68"/>
  <c r="EM165" i="68" s="1"/>
  <c r="EQ136" i="68"/>
  <c r="EQ167" i="68" s="1"/>
  <c r="GY148" i="68"/>
  <c r="EP136" i="68"/>
  <c r="EP167" i="68" s="1"/>
  <c r="GT147" i="68"/>
  <c r="GW145" i="68"/>
  <c r="GR147" i="68"/>
  <c r="BA124" i="68"/>
  <c r="BK130" i="68"/>
  <c r="DY164" i="68"/>
  <c r="EE167" i="68"/>
  <c r="GQ143" i="68"/>
  <c r="FH137" i="68"/>
  <c r="FH168" i="68" s="1"/>
  <c r="GS143" i="68"/>
  <c r="FJ168" i="68"/>
  <c r="DV168" i="68"/>
  <c r="DW167" i="68"/>
  <c r="ES137" i="68"/>
  <c r="ES168" i="68" s="1"/>
  <c r="GY161" i="68"/>
  <c r="GT162" i="68"/>
  <c r="DU135" i="68"/>
  <c r="FA137" i="68"/>
  <c r="FA168" i="68" s="1"/>
  <c r="DZ136" i="68"/>
  <c r="DZ167" i="68" s="1"/>
  <c r="GW143" i="68"/>
  <c r="GW162" i="68"/>
  <c r="EU168" i="68"/>
  <c r="GX142" i="68"/>
  <c r="GV142" i="68"/>
  <c r="GY142" i="68"/>
  <c r="GQ142" i="68"/>
  <c r="GY146" i="68"/>
  <c r="DU136" i="68"/>
  <c r="GP143" i="68"/>
  <c r="EG134" i="68"/>
  <c r="EG165" i="68" s="1"/>
  <c r="DV164" i="68"/>
  <c r="GL167" i="68"/>
  <c r="GO167" i="68"/>
  <c r="GZ167" i="68" s="1"/>
  <c r="GW144" i="68"/>
  <c r="FG135" i="68"/>
  <c r="FG166" i="68" s="1"/>
  <c r="GR142" i="68"/>
  <c r="EN136" i="68"/>
  <c r="EN167" i="68" s="1"/>
  <c r="GU161" i="68"/>
  <c r="EX135" i="68"/>
  <c r="EX166" i="68" s="1"/>
  <c r="GV146" i="68"/>
  <c r="FF137" i="68"/>
  <c r="FF168" i="68" s="1"/>
  <c r="EO134" i="68"/>
  <c r="EO165" i="68" s="1"/>
  <c r="EE135" i="68"/>
  <c r="EE166" i="68" s="1"/>
  <c r="EC135" i="68"/>
  <c r="EC166" i="68" s="1"/>
  <c r="ET135" i="68"/>
  <c r="ET166" i="68" s="1"/>
  <c r="GZ166" i="68"/>
  <c r="GS161" i="68"/>
  <c r="GU147" i="68"/>
  <c r="GY162" i="68"/>
  <c r="ED167" i="68"/>
  <c r="EW136" i="68"/>
  <c r="EW167" i="68" s="1"/>
  <c r="FG167" i="68"/>
  <c r="GR146" i="68"/>
  <c r="GX149" i="68"/>
  <c r="EI136" i="68"/>
  <c r="EI167" i="68" s="1"/>
  <c r="GL166" i="68"/>
  <c r="GU149" i="68"/>
  <c r="EY135" i="68"/>
  <c r="EY166" i="68" s="1"/>
  <c r="DW133" i="68"/>
  <c r="DW164" i="68" s="1"/>
  <c r="EA133" i="68"/>
  <c r="EA164" i="68" s="1"/>
  <c r="ER134" i="68"/>
  <c r="ER165" i="68" s="1"/>
  <c r="GY143" i="68"/>
  <c r="GT149" i="68"/>
  <c r="GW142" i="68"/>
  <c r="DT134" i="68"/>
  <c r="GT134" i="68" s="1"/>
  <c r="FK136" i="68"/>
  <c r="FK167" i="68" s="1"/>
  <c r="FG137" i="68"/>
  <c r="FG168" i="68" s="1"/>
  <c r="GR149" i="68"/>
  <c r="GX148" i="68"/>
  <c r="GU142" i="68"/>
  <c r="FY137" i="68"/>
  <c r="FY168" i="68" s="1"/>
  <c r="EI135" i="68"/>
  <c r="EI166" i="68" s="1"/>
  <c r="GS146" i="68"/>
  <c r="FB135" i="68"/>
  <c r="FB166" i="68" s="1"/>
  <c r="GU146" i="68"/>
  <c r="EB133" i="68"/>
  <c r="EB164" i="68" s="1"/>
  <c r="FR137" i="68"/>
  <c r="FR168" i="68" s="1"/>
  <c r="GY145" i="68"/>
  <c r="FL137" i="68"/>
  <c r="FL168" i="68" s="1"/>
  <c r="GT146" i="68"/>
  <c r="GT148" i="68"/>
  <c r="DU133" i="68"/>
  <c r="ED137" i="68"/>
  <c r="ED168" i="68" s="1"/>
  <c r="EG136" i="68"/>
  <c r="EG167" i="68" s="1"/>
  <c r="DZ135" i="68"/>
  <c r="DZ166" i="68" s="1"/>
  <c r="EK136" i="68"/>
  <c r="EK167" i="68" s="1"/>
  <c r="EV136" i="68"/>
  <c r="EV167" i="68" s="1"/>
  <c r="DT135" i="68"/>
  <c r="GR135" i="68" s="1"/>
  <c r="EZ136" i="68"/>
  <c r="EZ167" i="68" s="1"/>
  <c r="GR148" i="68"/>
  <c r="BO130" i="68"/>
  <c r="GX161" i="68"/>
  <c r="DV166" i="68"/>
  <c r="FN136" i="68"/>
  <c r="FN167" i="68" s="1"/>
  <c r="FD137" i="68"/>
  <c r="FD168" i="68" s="1"/>
  <c r="GV143" i="68"/>
  <c r="EO136" i="68"/>
  <c r="EO167" i="68" s="1"/>
  <c r="EC137" i="68"/>
  <c r="EC168" i="68" s="1"/>
  <c r="EI134" i="68"/>
  <c r="EI165" i="68" s="1"/>
  <c r="ET134" i="68"/>
  <c r="ET165" i="68" s="1"/>
  <c r="EL134" i="68"/>
  <c r="EL165" i="68" s="1"/>
  <c r="FB136" i="68"/>
  <c r="FB167" i="68" s="1"/>
  <c r="GU145" i="68"/>
  <c r="EA135" i="68"/>
  <c r="EA166" i="68" s="1"/>
  <c r="EB135" i="68"/>
  <c r="EB166" i="68" s="1"/>
  <c r="GT161" i="68"/>
  <c r="EG137" i="68"/>
  <c r="EG168" i="68" s="1"/>
  <c r="EK137" i="68"/>
  <c r="EK168" i="68" s="1"/>
  <c r="EV137" i="68"/>
  <c r="EV168" i="68" s="1"/>
  <c r="EF135" i="68"/>
  <c r="EF166" i="68" s="1"/>
  <c r="DT136" i="68"/>
  <c r="GV136" i="68" s="1"/>
  <c r="EJ136" i="68"/>
  <c r="EJ167" i="68" s="1"/>
  <c r="FI136" i="68"/>
  <c r="FI167" i="68" s="1"/>
  <c r="EI133" i="68"/>
  <c r="EI164" i="68" s="1"/>
  <c r="EL137" i="68"/>
  <c r="EL168" i="68" s="1"/>
  <c r="GS145" i="68"/>
  <c r="FM136" i="68"/>
  <c r="FM167" i="68" s="1"/>
  <c r="EA136" i="68"/>
  <c r="EA167" i="68" s="1"/>
  <c r="EB137" i="68"/>
  <c r="EB168" i="68" s="1"/>
  <c r="ER168" i="68"/>
  <c r="ES134" i="68"/>
  <c r="ES165" i="68" s="1"/>
  <c r="GT145" i="68"/>
  <c r="EG133" i="68"/>
  <c r="EG164" i="68" s="1"/>
  <c r="EK134" i="68"/>
  <c r="EK165" i="68" s="1"/>
  <c r="DT137" i="68"/>
  <c r="GS137" i="68" s="1"/>
  <c r="EJ137" i="68"/>
  <c r="EJ168" i="68" s="1"/>
  <c r="GU67" i="68"/>
  <c r="GC82" i="68"/>
  <c r="EE54" i="68"/>
  <c r="EE85" i="68" s="1"/>
  <c r="FX58" i="68"/>
  <c r="DW55" i="68"/>
  <c r="EI55" i="68"/>
  <c r="DU55" i="68"/>
  <c r="GL52" i="68"/>
  <c r="GO52" i="68"/>
  <c r="GZ52" i="68" s="1"/>
  <c r="GT63" i="68"/>
  <c r="GT67" i="68"/>
  <c r="EJ54" i="68"/>
  <c r="EJ85" i="68" s="1"/>
  <c r="ER55" i="68"/>
  <c r="FG57" i="68"/>
  <c r="FG88" i="68" s="1"/>
  <c r="EV56" i="68"/>
  <c r="EV87" i="68" s="1"/>
  <c r="GW65" i="68"/>
  <c r="GW70" i="68"/>
  <c r="EK54" i="68"/>
  <c r="FZ58" i="68"/>
  <c r="GU70" i="68"/>
  <c r="GT64" i="68"/>
  <c r="GT70" i="68"/>
  <c r="EJ56" i="68"/>
  <c r="EJ87" i="68" s="1"/>
  <c r="GX57" i="68"/>
  <c r="GS63" i="68"/>
  <c r="GS64" i="68"/>
  <c r="FF57" i="68"/>
  <c r="GY65" i="68"/>
  <c r="GV64" i="68"/>
  <c r="GW63" i="68"/>
  <c r="GU63" i="68"/>
  <c r="DV83" i="68"/>
  <c r="GP83" i="68" s="1"/>
  <c r="DV54" i="68"/>
  <c r="EJ55" i="68"/>
  <c r="EJ86" i="68" s="1"/>
  <c r="EG54" i="68"/>
  <c r="EG85" i="68" s="1"/>
  <c r="BF52" i="68"/>
  <c r="EA53" i="68" s="1"/>
  <c r="EA84" i="68" s="1"/>
  <c r="GS67" i="68"/>
  <c r="GS70" i="68"/>
  <c r="DZ54" i="68"/>
  <c r="DZ85" i="68" s="1"/>
  <c r="FF56" i="68"/>
  <c r="EQ55" i="68"/>
  <c r="EQ86" i="68" s="1"/>
  <c r="GW68" i="68"/>
  <c r="GW69" i="68"/>
  <c r="EK55" i="68"/>
  <c r="EK86" i="68" s="1"/>
  <c r="GU66" i="68"/>
  <c r="EA82" i="68"/>
  <c r="EZ57" i="68"/>
  <c r="EZ88" i="68" s="1"/>
  <c r="DW57" i="68"/>
  <c r="DW88" i="68" s="1"/>
  <c r="DU56" i="68"/>
  <c r="GQ56" i="68" s="1"/>
  <c r="BA52" i="68"/>
  <c r="DV53" i="68" s="1"/>
  <c r="GA58" i="68"/>
  <c r="GT66" i="68"/>
  <c r="EU57" i="68"/>
  <c r="EU88" i="68" s="1"/>
  <c r="EJ58" i="68"/>
  <c r="EG58" i="68"/>
  <c r="EG89" i="68" s="1"/>
  <c r="FW58" i="68"/>
  <c r="FW89" i="68" s="1"/>
  <c r="FT58" i="68"/>
  <c r="FT89" i="68" s="1"/>
  <c r="GS66" i="68"/>
  <c r="DX55" i="68"/>
  <c r="DX86" i="68" s="1"/>
  <c r="BG52" i="68"/>
  <c r="EB53" i="68" s="1"/>
  <c r="EB84" i="68" s="1"/>
  <c r="DZ56" i="68"/>
  <c r="DZ87" i="68" s="1"/>
  <c r="EQ58" i="68"/>
  <c r="EQ89" i="68" s="1"/>
  <c r="GY57" i="68"/>
  <c r="GY68" i="68"/>
  <c r="FA56" i="68"/>
  <c r="FA87" i="68" s="1"/>
  <c r="DY55" i="68"/>
  <c r="GV67" i="68"/>
  <c r="EK58" i="68"/>
  <c r="EK89" i="68" s="1"/>
  <c r="EP55" i="68"/>
  <c r="GU57" i="68"/>
  <c r="FO57" i="68"/>
  <c r="FO88" i="68" s="1"/>
  <c r="BB52" i="68"/>
  <c r="DW53" i="68" s="1"/>
  <c r="DW84" i="68" s="1"/>
  <c r="DV58" i="68"/>
  <c r="ES58" i="68"/>
  <c r="ES89" i="68" s="1"/>
  <c r="GT57" i="68"/>
  <c r="GT69" i="68"/>
  <c r="EA55" i="68"/>
  <c r="EA86" i="68" s="1"/>
  <c r="GX63" i="68"/>
  <c r="GX68" i="68"/>
  <c r="EF57" i="68"/>
  <c r="EF88" i="68" s="1"/>
  <c r="GS69" i="68"/>
  <c r="ER57" i="68"/>
  <c r="ER88" i="68" s="1"/>
  <c r="BC52" i="68"/>
  <c r="DX53" i="68" s="1"/>
  <c r="DX84" i="68" s="1"/>
  <c r="GR63" i="68"/>
  <c r="GR67" i="68"/>
  <c r="DZ58" i="68"/>
  <c r="DZ89" i="68" s="1"/>
  <c r="EV57" i="68"/>
  <c r="EV88" i="68" s="1"/>
  <c r="GY66" i="68"/>
  <c r="FA58" i="68"/>
  <c r="FA89" i="68" s="1"/>
  <c r="DY54" i="68"/>
  <c r="DY85" i="68" s="1"/>
  <c r="EC58" i="68"/>
  <c r="EC89" i="68" s="1"/>
  <c r="GV66" i="68"/>
  <c r="GV70" i="68"/>
  <c r="GW57" i="68"/>
  <c r="EP58" i="68"/>
  <c r="EP89" i="68" s="1"/>
  <c r="GU68" i="68"/>
  <c r="EO55" i="68"/>
  <c r="GS65" i="68"/>
  <c r="GR70" i="68"/>
  <c r="GY69" i="68"/>
  <c r="BD52" i="68"/>
  <c r="DY53" i="68" s="1"/>
  <c r="GV69" i="68"/>
  <c r="GO88" i="68"/>
  <c r="GZ88" i="68" s="1"/>
  <c r="GL88" i="68"/>
  <c r="DV56" i="68"/>
  <c r="DV87" i="68" s="1"/>
  <c r="EA58" i="68"/>
  <c r="EA89" i="68" s="1"/>
  <c r="GS57" i="68"/>
  <c r="ER58" i="68"/>
  <c r="ER89" i="68" s="1"/>
  <c r="EB54" i="68"/>
  <c r="GR64" i="68"/>
  <c r="GR66" i="68"/>
  <c r="GY70" i="68"/>
  <c r="ES55" i="68"/>
  <c r="ES86" i="68" s="1"/>
  <c r="GT65" i="68"/>
  <c r="GX64" i="68"/>
  <c r="FC56" i="68"/>
  <c r="FC87" i="68" s="1"/>
  <c r="GR69" i="68"/>
  <c r="GY67" i="68"/>
  <c r="EO56" i="68"/>
  <c r="EO87" i="68" s="1"/>
  <c r="GL89" i="68"/>
  <c r="GO89" i="68"/>
  <c r="GZ89" i="68" s="1"/>
  <c r="EZ56" i="68"/>
  <c r="EZ87" i="68" s="1"/>
  <c r="FP57" i="68"/>
  <c r="FP88" i="68" s="1"/>
  <c r="EW56" i="68"/>
  <c r="EW87" i="68" s="1"/>
  <c r="EI57" i="68"/>
  <c r="EI88" i="68" s="1"/>
  <c r="DU54" i="68"/>
  <c r="GQ54" i="68" s="1"/>
  <c r="GT68" i="68"/>
  <c r="FE56" i="68"/>
  <c r="FE87" i="68" s="1"/>
  <c r="EG57" i="68"/>
  <c r="EG88" i="68" s="1"/>
  <c r="EA54" i="68"/>
  <c r="EA85" i="68" s="1"/>
  <c r="GX65" i="68"/>
  <c r="GR57" i="68"/>
  <c r="ET58" i="68"/>
  <c r="ET89" i="68" s="1"/>
  <c r="FS58" i="68"/>
  <c r="FS89" i="68" s="1"/>
  <c r="FM58" i="68"/>
  <c r="FM89" i="68" s="1"/>
  <c r="GY64" i="68"/>
  <c r="EL56" i="68"/>
  <c r="EL87" i="68" s="1"/>
  <c r="EM57" i="68"/>
  <c r="EM88" i="68" s="1"/>
  <c r="FJ57" i="68"/>
  <c r="FJ88" i="68" s="1"/>
  <c r="EH56" i="68"/>
  <c r="EH87" i="68" s="1"/>
  <c r="EE56" i="68"/>
  <c r="EE87" i="68" s="1"/>
  <c r="EW58" i="68"/>
  <c r="EW89" i="68" s="1"/>
  <c r="EI54" i="68"/>
  <c r="EI85" i="68" s="1"/>
  <c r="EU56" i="68"/>
  <c r="EU87" i="68" s="1"/>
  <c r="EG56" i="68"/>
  <c r="EG87" i="68" s="1"/>
  <c r="EA57" i="68"/>
  <c r="EA88" i="68" s="1"/>
  <c r="FY58" i="68"/>
  <c r="FY89" i="68" s="1"/>
  <c r="FL58" i="68"/>
  <c r="FL89" i="68" s="1"/>
  <c r="ET55" i="68"/>
  <c r="ET86" i="68" s="1"/>
  <c r="FK58" i="68"/>
  <c r="FK89" i="68" s="1"/>
  <c r="EL58" i="68"/>
  <c r="EL89" i="68" s="1"/>
  <c r="DT46" i="68"/>
  <c r="BR46" i="68"/>
  <c r="FU58" i="68"/>
  <c r="FU89" i="68" s="1"/>
  <c r="BI51" i="68"/>
  <c r="BA45" i="68"/>
  <c r="FQ58" i="68"/>
  <c r="FQ89" i="68" s="1"/>
  <c r="DY57" i="68"/>
  <c r="DY88" i="68" s="1"/>
  <c r="GV65" i="68"/>
  <c r="GW66" i="68"/>
  <c r="GO87" i="68"/>
  <c r="GZ87" i="68" s="1"/>
  <c r="GL87" i="68"/>
  <c r="AZ46" i="68"/>
  <c r="AY52" i="68"/>
  <c r="DU58" i="68"/>
  <c r="GQ58" i="68" s="1"/>
  <c r="FD57" i="68"/>
  <c r="FD88" i="68" s="1"/>
  <c r="GS68" i="68"/>
  <c r="EY57" i="68"/>
  <c r="EY88" i="68" s="1"/>
  <c r="EC56" i="68"/>
  <c r="EC87" i="68" s="1"/>
  <c r="GW64" i="68"/>
  <c r="EP57" i="68"/>
  <c r="EP88" i="68" s="1"/>
  <c r="DW89" i="68"/>
  <c r="DU86" i="68"/>
  <c r="FF87" i="68"/>
  <c r="EQ88" i="68"/>
  <c r="EU86" i="68"/>
  <c r="DX88" i="68"/>
  <c r="DW86" i="68"/>
  <c r="EV89" i="68"/>
  <c r="FC88" i="68"/>
  <c r="FF89" i="68"/>
  <c r="EC86" i="68"/>
  <c r="FZ89" i="68"/>
  <c r="ER86" i="68"/>
  <c r="EG86" i="68"/>
  <c r="DX85" i="68"/>
  <c r="EM86" i="68"/>
  <c r="DT85" i="68"/>
  <c r="GP85" i="68" s="1"/>
  <c r="DZ88" i="68"/>
  <c r="EJ89" i="68"/>
  <c r="FQ88" i="68"/>
  <c r="DT88" i="68"/>
  <c r="GP88" i="68" s="1"/>
  <c r="FG87" i="68"/>
  <c r="EY89" i="68"/>
  <c r="DU87" i="68"/>
  <c r="DY89" i="68"/>
  <c r="ES88" i="68"/>
  <c r="DW87" i="68"/>
  <c r="FO89" i="68"/>
  <c r="DX87" i="68"/>
  <c r="EN89" i="68"/>
  <c r="EK85" i="68"/>
  <c r="DY87" i="68"/>
  <c r="EM89" i="68"/>
  <c r="EO89" i="68"/>
  <c r="FJ89" i="68"/>
  <c r="EM87" i="68"/>
  <c r="EF89" i="68"/>
  <c r="EE88" i="68"/>
  <c r="ET88" i="68"/>
  <c r="EA87" i="68"/>
  <c r="ED85" i="68"/>
  <c r="EE89" i="68"/>
  <c r="EN86" i="68"/>
  <c r="EX88" i="68"/>
  <c r="FN88" i="68"/>
  <c r="EZ89" i="68"/>
  <c r="ED88" i="68"/>
  <c r="DX89" i="68"/>
  <c r="FK88" i="68"/>
  <c r="EB86" i="68"/>
  <c r="EX87" i="68"/>
  <c r="ED87" i="68"/>
  <c r="FL88" i="68"/>
  <c r="DZ86" i="68"/>
  <c r="EU89" i="68"/>
  <c r="EB85" i="68"/>
  <c r="FI88" i="68"/>
  <c r="FB88" i="68"/>
  <c r="FH88" i="68"/>
  <c r="EH89" i="68"/>
  <c r="FF88" i="68"/>
  <c r="EK87" i="68"/>
  <c r="DY86" i="68"/>
  <c r="HL69" i="68"/>
  <c r="GL69" i="68"/>
  <c r="FN89" i="68"/>
  <c r="EI87" i="68"/>
  <c r="EO86" i="68"/>
  <c r="FA88" i="68"/>
  <c r="FH89" i="68"/>
  <c r="EB87" i="68"/>
  <c r="EI86" i="68"/>
  <c r="DV82" i="68"/>
  <c r="EC85" i="68"/>
  <c r="FG89" i="68"/>
  <c r="FD89" i="68"/>
  <c r="ET87" i="68"/>
  <c r="EV86" i="68"/>
  <c r="EW88" i="68"/>
  <c r="EP86" i="68"/>
  <c r="EM85" i="68"/>
  <c r="FB89" i="68"/>
  <c r="DY84" i="68"/>
  <c r="FI89" i="68"/>
  <c r="EO88" i="68"/>
  <c r="EC88" i="68"/>
  <c r="FX89" i="68"/>
  <c r="EF85" i="68"/>
  <c r="GA89" i="68"/>
  <c r="EL86" i="68"/>
  <c r="EW86" i="68"/>
  <c r="EP87" i="68"/>
  <c r="DU58" i="70" l="1"/>
  <c r="DX57" i="70"/>
  <c r="DX88" i="70" s="1"/>
  <c r="FX89" i="70"/>
  <c r="ES89" i="70"/>
  <c r="FA87" i="70"/>
  <c r="FM57" i="70"/>
  <c r="FM88" i="70" s="1"/>
  <c r="EW89" i="70"/>
  <c r="EC56" i="70"/>
  <c r="EC87" i="70" s="1"/>
  <c r="EV88" i="70"/>
  <c r="EC89" i="70"/>
  <c r="FL88" i="70"/>
  <c r="GY63" i="70"/>
  <c r="DU54" i="70"/>
  <c r="EI85" i="70"/>
  <c r="FO57" i="70"/>
  <c r="EV58" i="70"/>
  <c r="EV89" i="70" s="1"/>
  <c r="GV67" i="70"/>
  <c r="GU1590" i="68"/>
  <c r="GP1590" i="68"/>
  <c r="GW1590" i="68"/>
  <c r="GT1590" i="68"/>
  <c r="GR1590" i="68"/>
  <c r="GX1590" i="68"/>
  <c r="GS1590" i="68"/>
  <c r="GQ1590" i="68"/>
  <c r="GY1590" i="68"/>
  <c r="GV1590" i="68"/>
  <c r="DT1554" i="68"/>
  <c r="BB1546" i="68"/>
  <c r="BS1552" i="68"/>
  <c r="BW1552" i="68"/>
  <c r="BV1552" i="68"/>
  <c r="BZ1552" i="68"/>
  <c r="BT1552" i="68"/>
  <c r="BX1552" i="68"/>
  <c r="CB1552" i="68"/>
  <c r="CA1552" i="68"/>
  <c r="BY1552" i="68"/>
  <c r="BU1552" i="68"/>
  <c r="BA1547" i="68"/>
  <c r="BI1553" i="68"/>
  <c r="BM1553" i="68"/>
  <c r="BK1553" i="68"/>
  <c r="BJ1553" i="68"/>
  <c r="BR1553" i="68"/>
  <c r="BQ1553" i="68"/>
  <c r="BP1553" i="68"/>
  <c r="BN1553" i="68"/>
  <c r="BO1553" i="68"/>
  <c r="BL1553" i="68"/>
  <c r="GU1588" i="68"/>
  <c r="GP1588" i="68"/>
  <c r="GW1588" i="68"/>
  <c r="GR1588" i="68"/>
  <c r="GQ1588" i="68"/>
  <c r="GX1588" i="68"/>
  <c r="GT1588" i="68"/>
  <c r="GY1588" i="68"/>
  <c r="GV1588" i="68"/>
  <c r="GS1588" i="68"/>
  <c r="DS1565" i="68"/>
  <c r="DT1586" i="68"/>
  <c r="GP1555" i="68"/>
  <c r="GU1555" i="68"/>
  <c r="GR1555" i="68"/>
  <c r="GQ1555" i="68"/>
  <c r="GY1555" i="68"/>
  <c r="GV1555" i="68"/>
  <c r="GT1555" i="68"/>
  <c r="GW1555" i="68"/>
  <c r="GS1555" i="68"/>
  <c r="GX1555" i="68"/>
  <c r="GU1587" i="68"/>
  <c r="GR1587" i="68"/>
  <c r="GP1587" i="68"/>
  <c r="GS1587" i="68"/>
  <c r="GW1587" i="68"/>
  <c r="GQ1587" i="68"/>
  <c r="GT1587" i="68"/>
  <c r="GY1587" i="68"/>
  <c r="GX1587" i="68"/>
  <c r="GV1587" i="68"/>
  <c r="DS1585" i="68"/>
  <c r="GL1554" i="68"/>
  <c r="GO1554" i="68"/>
  <c r="GZ1554" i="68" s="1"/>
  <c r="GU1583" i="68"/>
  <c r="GS1583" i="68"/>
  <c r="GP1583" i="68"/>
  <c r="GY1583" i="68"/>
  <c r="GR1583" i="68"/>
  <c r="GV1583" i="68"/>
  <c r="GQ1583" i="68"/>
  <c r="GW1583" i="68"/>
  <c r="GT1583" i="68"/>
  <c r="GX1583" i="68"/>
  <c r="GU1584" i="68"/>
  <c r="GT1584" i="68"/>
  <c r="GS1584" i="68"/>
  <c r="GV1584" i="68"/>
  <c r="GY1584" i="68"/>
  <c r="GR1584" i="68"/>
  <c r="GP1584" i="68"/>
  <c r="GQ1584" i="68"/>
  <c r="GW1584" i="68"/>
  <c r="GX1584" i="68"/>
  <c r="DT1589" i="68"/>
  <c r="GU1558" i="68"/>
  <c r="GT1558" i="68"/>
  <c r="GW1558" i="68"/>
  <c r="GP1558" i="68"/>
  <c r="GX1558" i="68"/>
  <c r="GS1558" i="68"/>
  <c r="GQ1558" i="68"/>
  <c r="GY1558" i="68"/>
  <c r="GR1558" i="68"/>
  <c r="GV1558" i="68"/>
  <c r="GZ1564" i="68"/>
  <c r="HG1485" i="68"/>
  <c r="HF1485" i="68"/>
  <c r="HE1485" i="68"/>
  <c r="HD1485" i="68"/>
  <c r="HC1485" i="68"/>
  <c r="HB1485" i="68"/>
  <c r="HK1485" i="68"/>
  <c r="HJ1485" i="68"/>
  <c r="HH1485" i="68"/>
  <c r="HI1485" i="68"/>
  <c r="DS1486" i="68"/>
  <c r="GP1504" i="68"/>
  <c r="GV1504" i="68"/>
  <c r="GS1504" i="68"/>
  <c r="GQ1504" i="68"/>
  <c r="GW1504" i="68"/>
  <c r="GX1504" i="68"/>
  <c r="GU1504" i="68"/>
  <c r="GR1504" i="68"/>
  <c r="GT1504" i="68"/>
  <c r="GY1504" i="68"/>
  <c r="GL1504" i="68"/>
  <c r="GP1511" i="68"/>
  <c r="GY1511" i="68"/>
  <c r="GV1511" i="68"/>
  <c r="GS1511" i="68"/>
  <c r="GU1511" i="68"/>
  <c r="GR1511" i="68"/>
  <c r="GW1511" i="68"/>
  <c r="GX1511" i="68"/>
  <c r="GT1511" i="68"/>
  <c r="GQ1511" i="68"/>
  <c r="GP1507" i="68"/>
  <c r="GW1507" i="68"/>
  <c r="GY1507" i="68"/>
  <c r="GX1507" i="68"/>
  <c r="GV1507" i="68"/>
  <c r="GU1507" i="68"/>
  <c r="GS1507" i="68"/>
  <c r="GQ1507" i="68"/>
  <c r="GT1507" i="68"/>
  <c r="GR1507" i="68"/>
  <c r="GP1509" i="68"/>
  <c r="GQ1509" i="68"/>
  <c r="GY1509" i="68"/>
  <c r="GT1509" i="68"/>
  <c r="GV1509" i="68"/>
  <c r="GU1509" i="68"/>
  <c r="GR1509" i="68"/>
  <c r="GW1509" i="68"/>
  <c r="GX1509" i="68"/>
  <c r="GS1509" i="68"/>
  <c r="BA1468" i="68"/>
  <c r="BI1474" i="68"/>
  <c r="BP1474" i="68"/>
  <c r="BJ1474" i="68"/>
  <c r="BM1474" i="68"/>
  <c r="BO1474" i="68"/>
  <c r="BK1474" i="68"/>
  <c r="BN1474" i="68"/>
  <c r="BR1474" i="68"/>
  <c r="BQ1474" i="68"/>
  <c r="BL1474" i="68"/>
  <c r="DS1505" i="68"/>
  <c r="GO1474" i="68"/>
  <c r="GZ1474" i="68" s="1"/>
  <c r="GL1474" i="68"/>
  <c r="DS1506" i="68"/>
  <c r="GL1475" i="68"/>
  <c r="GO1475" i="68"/>
  <c r="GZ1475" i="68" s="1"/>
  <c r="DT1508" i="68"/>
  <c r="GP1477" i="68"/>
  <c r="GR1477" i="68"/>
  <c r="GU1477" i="68"/>
  <c r="GV1477" i="68"/>
  <c r="GX1477" i="68"/>
  <c r="GQ1477" i="68"/>
  <c r="GW1477" i="68"/>
  <c r="GT1477" i="68"/>
  <c r="GY1477" i="68"/>
  <c r="GS1477" i="68"/>
  <c r="DT1510" i="68"/>
  <c r="GP1479" i="68"/>
  <c r="GT1479" i="68"/>
  <c r="GQ1479" i="68"/>
  <c r="GV1479" i="68"/>
  <c r="GY1479" i="68"/>
  <c r="GW1479" i="68"/>
  <c r="GX1479" i="68"/>
  <c r="GR1479" i="68"/>
  <c r="GS1479" i="68"/>
  <c r="GU1479" i="68"/>
  <c r="GP1505" i="68"/>
  <c r="GS1505" i="68"/>
  <c r="GW1505" i="68"/>
  <c r="GU1505" i="68"/>
  <c r="GR1505" i="68"/>
  <c r="GY1505" i="68"/>
  <c r="GQ1505" i="68"/>
  <c r="GX1505" i="68"/>
  <c r="GV1505" i="68"/>
  <c r="GT1505" i="68"/>
  <c r="BB1467" i="68"/>
  <c r="BZ1473" i="68"/>
  <c r="BX1473" i="68"/>
  <c r="BS1473" i="68"/>
  <c r="CA1473" i="68"/>
  <c r="BW1473" i="68"/>
  <c r="BY1473" i="68"/>
  <c r="BT1473" i="68"/>
  <c r="BV1473" i="68"/>
  <c r="CB1473" i="68"/>
  <c r="BU1473" i="68"/>
  <c r="DT1506" i="68"/>
  <c r="GP1475" i="68"/>
  <c r="GV1475" i="68"/>
  <c r="GW1475" i="68"/>
  <c r="GU1475" i="68"/>
  <c r="GY1475" i="68"/>
  <c r="GT1475" i="68"/>
  <c r="GR1475" i="68"/>
  <c r="GX1475" i="68"/>
  <c r="GQ1475" i="68"/>
  <c r="GS1475" i="68"/>
  <c r="HF1406" i="68"/>
  <c r="HE1406" i="68"/>
  <c r="HD1406" i="68"/>
  <c r="HC1406" i="68"/>
  <c r="HH1406" i="68"/>
  <c r="HK1406" i="68"/>
  <c r="HJ1406" i="68"/>
  <c r="HI1406" i="68"/>
  <c r="HG1406" i="68"/>
  <c r="HB1406" i="68"/>
  <c r="DT1389" i="68"/>
  <c r="BR1389" i="68"/>
  <c r="DT1430" i="68"/>
  <c r="GX1399" i="68"/>
  <c r="GQ1399" i="68"/>
  <c r="GT1399" i="68"/>
  <c r="GP1399" i="68"/>
  <c r="GR1399" i="68"/>
  <c r="GU1399" i="68"/>
  <c r="GY1399" i="68"/>
  <c r="GS1399" i="68"/>
  <c r="GW1399" i="68"/>
  <c r="GV1399" i="68"/>
  <c r="DS1396" i="68"/>
  <c r="DS1395" i="68"/>
  <c r="AZ1389" i="68"/>
  <c r="BB1395" i="68"/>
  <c r="DW1396" i="68" s="1"/>
  <c r="DW1427" i="68" s="1"/>
  <c r="BE1395" i="68"/>
  <c r="DZ1396" i="68" s="1"/>
  <c r="DZ1427" i="68" s="1"/>
  <c r="BG1395" i="68"/>
  <c r="EB1396" i="68" s="1"/>
  <c r="EB1427" i="68" s="1"/>
  <c r="BF1395" i="68"/>
  <c r="EA1396" i="68" s="1"/>
  <c r="EA1427" i="68" s="1"/>
  <c r="BC1395" i="68"/>
  <c r="DX1396" i="68" s="1"/>
  <c r="DX1427" i="68" s="1"/>
  <c r="BD1395" i="68"/>
  <c r="DY1396" i="68" s="1"/>
  <c r="DY1427" i="68" s="1"/>
  <c r="AY1395" i="68"/>
  <c r="BA1395" i="68"/>
  <c r="DV1396" i="68" s="1"/>
  <c r="DV1427" i="68" s="1"/>
  <c r="AZ1395" i="68"/>
  <c r="DU1396" i="68" s="1"/>
  <c r="DU1427" i="68" s="1"/>
  <c r="BH1395" i="68"/>
  <c r="EC1396" i="68" s="1"/>
  <c r="EC1427" i="68" s="1"/>
  <c r="DT1431" i="68"/>
  <c r="GX1400" i="68"/>
  <c r="GY1400" i="68"/>
  <c r="GU1400" i="68"/>
  <c r="GQ1400" i="68"/>
  <c r="GP1400" i="68"/>
  <c r="GR1400" i="68"/>
  <c r="GS1400" i="68"/>
  <c r="GW1400" i="68"/>
  <c r="GV1400" i="68"/>
  <c r="GT1400" i="68"/>
  <c r="DT1429" i="68"/>
  <c r="GP1398" i="68"/>
  <c r="GS1398" i="68"/>
  <c r="GW1398" i="68"/>
  <c r="GU1398" i="68"/>
  <c r="GT1398" i="68"/>
  <c r="GQ1398" i="68"/>
  <c r="GY1398" i="68"/>
  <c r="GR1398" i="68"/>
  <c r="GX1398" i="68"/>
  <c r="GV1398" i="68"/>
  <c r="GQ1425" i="68"/>
  <c r="GP1425" i="68"/>
  <c r="GS1425" i="68"/>
  <c r="GR1425" i="68"/>
  <c r="GU1425" i="68"/>
  <c r="GV1425" i="68"/>
  <c r="GX1425" i="68"/>
  <c r="GT1425" i="68"/>
  <c r="GW1425" i="68"/>
  <c r="GL1425" i="68"/>
  <c r="GY1425" i="68"/>
  <c r="DT1349" i="68"/>
  <c r="GW1318" i="68"/>
  <c r="GS1318" i="68"/>
  <c r="GY1318" i="68"/>
  <c r="GV1318" i="68"/>
  <c r="GX1318" i="68"/>
  <c r="GQ1318" i="68"/>
  <c r="GU1318" i="68"/>
  <c r="GP1318" i="68"/>
  <c r="GT1318" i="68"/>
  <c r="GR1318" i="68"/>
  <c r="BA1310" i="68"/>
  <c r="BQ1316" i="68"/>
  <c r="BR1316" i="68"/>
  <c r="BK1316" i="68"/>
  <c r="BO1316" i="68"/>
  <c r="BJ1316" i="68"/>
  <c r="BL1316" i="68"/>
  <c r="BM1316" i="68"/>
  <c r="BN1316" i="68"/>
  <c r="BI1316" i="68"/>
  <c r="BP1316" i="68"/>
  <c r="GW1346" i="68"/>
  <c r="GR1346" i="68"/>
  <c r="GT1346" i="68"/>
  <c r="GV1346" i="68"/>
  <c r="GS1346" i="68"/>
  <c r="GY1346" i="68"/>
  <c r="GP1346" i="68"/>
  <c r="GX1346" i="68"/>
  <c r="GU1346" i="68"/>
  <c r="GQ1346" i="68"/>
  <c r="GY1350" i="68"/>
  <c r="GX1350" i="68"/>
  <c r="GV1350" i="68"/>
  <c r="GU1350" i="68"/>
  <c r="GQ1350" i="68"/>
  <c r="GR1350" i="68"/>
  <c r="GP1350" i="68"/>
  <c r="GW1350" i="68"/>
  <c r="GT1350" i="68"/>
  <c r="GS1350" i="68"/>
  <c r="DT1348" i="68"/>
  <c r="GX1317" i="68"/>
  <c r="GV1317" i="68"/>
  <c r="GU1317" i="68"/>
  <c r="GQ1317" i="68"/>
  <c r="GY1317" i="68"/>
  <c r="GP1317" i="68"/>
  <c r="GT1317" i="68"/>
  <c r="GW1317" i="68"/>
  <c r="GR1317" i="68"/>
  <c r="GS1317" i="68"/>
  <c r="DT1351" i="68"/>
  <c r="GQ1320" i="68"/>
  <c r="GS1320" i="68"/>
  <c r="GT1320" i="68"/>
  <c r="GP1320" i="68"/>
  <c r="GR1320" i="68"/>
  <c r="GV1320" i="68"/>
  <c r="GW1320" i="68"/>
  <c r="GY1320" i="68"/>
  <c r="GX1320" i="68"/>
  <c r="GU1320" i="68"/>
  <c r="GZ1327" i="68"/>
  <c r="GQ1353" i="68"/>
  <c r="GU1353" i="68"/>
  <c r="GR1353" i="68"/>
  <c r="GW1353" i="68"/>
  <c r="GT1353" i="68"/>
  <c r="GS1353" i="68"/>
  <c r="GV1353" i="68"/>
  <c r="GY1353" i="68"/>
  <c r="GX1353" i="68"/>
  <c r="GP1353" i="68"/>
  <c r="DS1348" i="68"/>
  <c r="GL1317" i="68"/>
  <c r="GO1317" i="68"/>
  <c r="GZ1317" i="68" s="1"/>
  <c r="BB1309" i="68"/>
  <c r="CA1315" i="68"/>
  <c r="BW1315" i="68"/>
  <c r="BV1315" i="68"/>
  <c r="BY1315" i="68"/>
  <c r="BS1315" i="68"/>
  <c r="BX1315" i="68"/>
  <c r="BU1315" i="68"/>
  <c r="BZ1315" i="68"/>
  <c r="CB1315" i="68"/>
  <c r="BT1315" i="68"/>
  <c r="DS1328" i="68"/>
  <c r="GP1352" i="68"/>
  <c r="GU1352" i="68"/>
  <c r="GQ1352" i="68"/>
  <c r="GX1352" i="68"/>
  <c r="GR1352" i="68"/>
  <c r="GW1352" i="68"/>
  <c r="GT1352" i="68"/>
  <c r="GS1352" i="68"/>
  <c r="GV1352" i="68"/>
  <c r="GY1352" i="68"/>
  <c r="DT1272" i="68"/>
  <c r="GR1241" i="68"/>
  <c r="GQ1241" i="68"/>
  <c r="GT1241" i="68"/>
  <c r="GV1241" i="68"/>
  <c r="GP1241" i="68"/>
  <c r="GU1241" i="68"/>
  <c r="GW1241" i="68"/>
  <c r="GY1241" i="68"/>
  <c r="GS1241" i="68"/>
  <c r="GX1241" i="68"/>
  <c r="DT1231" i="68"/>
  <c r="BR1231" i="68"/>
  <c r="AZ1231" i="68"/>
  <c r="BB1237" i="68"/>
  <c r="DW1238" i="68" s="1"/>
  <c r="DW1269" i="68" s="1"/>
  <c r="BF1237" i="68"/>
  <c r="EA1238" i="68" s="1"/>
  <c r="EA1269" i="68" s="1"/>
  <c r="BA1237" i="68"/>
  <c r="DV1238" i="68" s="1"/>
  <c r="DV1269" i="68" s="1"/>
  <c r="BH1237" i="68"/>
  <c r="EC1238" i="68" s="1"/>
  <c r="EC1269" i="68" s="1"/>
  <c r="BD1237" i="68"/>
  <c r="DY1238" i="68" s="1"/>
  <c r="DY1269" i="68" s="1"/>
  <c r="AY1237" i="68"/>
  <c r="BE1237" i="68"/>
  <c r="DZ1238" i="68" s="1"/>
  <c r="DZ1269" i="68" s="1"/>
  <c r="AZ1237" i="68"/>
  <c r="DU1238" i="68" s="1"/>
  <c r="DU1269" i="68" s="1"/>
  <c r="BG1237" i="68"/>
  <c r="EB1238" i="68" s="1"/>
  <c r="EB1269" i="68" s="1"/>
  <c r="BC1237" i="68"/>
  <c r="DX1238" i="68" s="1"/>
  <c r="DX1269" i="68" s="1"/>
  <c r="DS1238" i="68"/>
  <c r="DS1237" i="68"/>
  <c r="GY1267" i="68"/>
  <c r="GT1267" i="68"/>
  <c r="GV1267" i="68"/>
  <c r="GS1267" i="68"/>
  <c r="GU1267" i="68"/>
  <c r="GX1267" i="68"/>
  <c r="GQ1267" i="68"/>
  <c r="GR1267" i="68"/>
  <c r="GP1267" i="68"/>
  <c r="GW1267" i="68"/>
  <c r="GY1268" i="68"/>
  <c r="GP1268" i="68"/>
  <c r="GU1268" i="68"/>
  <c r="GT1268" i="68"/>
  <c r="GR1268" i="68"/>
  <c r="GV1268" i="68"/>
  <c r="GX1268" i="68"/>
  <c r="GS1268" i="68"/>
  <c r="GQ1268" i="68"/>
  <c r="GW1268" i="68"/>
  <c r="GZ1248" i="68"/>
  <c r="DT1273" i="68"/>
  <c r="GQ1242" i="68"/>
  <c r="GW1242" i="68"/>
  <c r="GR1242" i="68"/>
  <c r="GV1242" i="68"/>
  <c r="GX1242" i="68"/>
  <c r="GY1242" i="68"/>
  <c r="GS1242" i="68"/>
  <c r="GU1242" i="68"/>
  <c r="GT1242" i="68"/>
  <c r="GP1242" i="68"/>
  <c r="GR1271" i="68"/>
  <c r="GY1271" i="68"/>
  <c r="GU1271" i="68"/>
  <c r="GW1271" i="68"/>
  <c r="GS1271" i="68"/>
  <c r="GV1271" i="68"/>
  <c r="GQ1271" i="68"/>
  <c r="GT1271" i="68"/>
  <c r="GX1271" i="68"/>
  <c r="GP1271" i="68"/>
  <c r="GQ1270" i="68"/>
  <c r="GY1270" i="68"/>
  <c r="GW1270" i="68"/>
  <c r="GR1270" i="68"/>
  <c r="GU1270" i="68"/>
  <c r="GS1270" i="68"/>
  <c r="GT1270" i="68"/>
  <c r="GV1270" i="68"/>
  <c r="GX1270" i="68"/>
  <c r="GP1270" i="68"/>
  <c r="GP1274" i="68"/>
  <c r="GY1274" i="68"/>
  <c r="GW1274" i="68"/>
  <c r="GR1274" i="68"/>
  <c r="GV1274" i="68"/>
  <c r="GT1274" i="68"/>
  <c r="GQ1274" i="68"/>
  <c r="GX1274" i="68"/>
  <c r="GS1274" i="68"/>
  <c r="GU1274" i="68"/>
  <c r="GT1189" i="68"/>
  <c r="GQ1189" i="68"/>
  <c r="GY1189" i="68"/>
  <c r="GX1189" i="68"/>
  <c r="GV1189" i="68"/>
  <c r="GU1189" i="68"/>
  <c r="GR1189" i="68"/>
  <c r="GW1189" i="68"/>
  <c r="GP1189" i="68"/>
  <c r="GS1189" i="68"/>
  <c r="GV1192" i="68"/>
  <c r="GX1192" i="68"/>
  <c r="GQ1192" i="68"/>
  <c r="GW1192" i="68"/>
  <c r="GS1192" i="68"/>
  <c r="GT1192" i="68"/>
  <c r="GR1192" i="68"/>
  <c r="GU1192" i="68"/>
  <c r="GY1192" i="68"/>
  <c r="GP1192" i="68"/>
  <c r="GV1195" i="68"/>
  <c r="GS1195" i="68"/>
  <c r="GQ1195" i="68"/>
  <c r="GP1195" i="68"/>
  <c r="GR1195" i="68"/>
  <c r="GU1195" i="68"/>
  <c r="GY1195" i="68"/>
  <c r="GT1195" i="68"/>
  <c r="GW1195" i="68"/>
  <c r="GX1195" i="68"/>
  <c r="BB1151" i="68"/>
  <c r="BT1157" i="68"/>
  <c r="CB1157" i="68"/>
  <c r="BU1157" i="68"/>
  <c r="BW1157" i="68"/>
  <c r="BX1157" i="68"/>
  <c r="BZ1157" i="68"/>
  <c r="CA1157" i="68"/>
  <c r="BS1157" i="68"/>
  <c r="BY1157" i="68"/>
  <c r="BV1157" i="68"/>
  <c r="GQ1191" i="68"/>
  <c r="GV1191" i="68"/>
  <c r="GR1191" i="68"/>
  <c r="GP1191" i="68"/>
  <c r="GW1191" i="68"/>
  <c r="GX1191" i="68"/>
  <c r="GT1191" i="68"/>
  <c r="GU1191" i="68"/>
  <c r="GS1191" i="68"/>
  <c r="GY1191" i="68"/>
  <c r="DT1193" i="68"/>
  <c r="GV1162" i="68"/>
  <c r="GS1162" i="68"/>
  <c r="GT1162" i="68"/>
  <c r="GY1162" i="68"/>
  <c r="GQ1162" i="68"/>
  <c r="GP1162" i="68"/>
  <c r="GX1162" i="68"/>
  <c r="GU1162" i="68"/>
  <c r="GR1162" i="68"/>
  <c r="GW1162" i="68"/>
  <c r="DT1152" i="68"/>
  <c r="BR1152" i="68"/>
  <c r="GV1188" i="68"/>
  <c r="GQ1188" i="68"/>
  <c r="GP1188" i="68"/>
  <c r="GY1188" i="68"/>
  <c r="GW1188" i="68"/>
  <c r="GX1188" i="68"/>
  <c r="GU1188" i="68"/>
  <c r="GT1188" i="68"/>
  <c r="GS1188" i="68"/>
  <c r="GR1188" i="68"/>
  <c r="AZ1152" i="68"/>
  <c r="BA1158" i="68"/>
  <c r="DV1159" i="68" s="1"/>
  <c r="DV1190" i="68" s="1"/>
  <c r="AY1158" i="68"/>
  <c r="BC1158" i="68"/>
  <c r="DX1159" i="68" s="1"/>
  <c r="DX1190" i="68" s="1"/>
  <c r="BB1158" i="68"/>
  <c r="DW1159" i="68" s="1"/>
  <c r="DW1190" i="68" s="1"/>
  <c r="BF1158" i="68"/>
  <c r="EA1159" i="68" s="1"/>
  <c r="EA1190" i="68" s="1"/>
  <c r="BD1158" i="68"/>
  <c r="DY1159" i="68" s="1"/>
  <c r="DY1190" i="68" s="1"/>
  <c r="BE1158" i="68"/>
  <c r="DZ1159" i="68" s="1"/>
  <c r="DZ1190" i="68" s="1"/>
  <c r="BH1158" i="68"/>
  <c r="EC1159" i="68" s="1"/>
  <c r="EC1190" i="68" s="1"/>
  <c r="BG1158" i="68"/>
  <c r="EB1159" i="68" s="1"/>
  <c r="EB1190" i="68" s="1"/>
  <c r="AZ1158" i="68"/>
  <c r="DU1159" i="68" s="1"/>
  <c r="DU1190" i="68" s="1"/>
  <c r="DS1159" i="68"/>
  <c r="DS1158" i="68"/>
  <c r="GV1194" i="68"/>
  <c r="GR1194" i="68"/>
  <c r="GP1194" i="68"/>
  <c r="GU1194" i="68"/>
  <c r="GY1194" i="68"/>
  <c r="GQ1194" i="68"/>
  <c r="GT1194" i="68"/>
  <c r="GW1194" i="68"/>
  <c r="GS1194" i="68"/>
  <c r="GX1194" i="68"/>
  <c r="GZ1169" i="68"/>
  <c r="HB1090" i="68"/>
  <c r="HK1090" i="68"/>
  <c r="HJ1090" i="68"/>
  <c r="HI1090" i="68"/>
  <c r="HH1090" i="68"/>
  <c r="HF1090" i="68"/>
  <c r="HD1090" i="68"/>
  <c r="HC1090" i="68"/>
  <c r="HE1090" i="68"/>
  <c r="HG1090" i="68"/>
  <c r="GL1109" i="68" s="1"/>
  <c r="DT1073" i="68"/>
  <c r="BR1073" i="68"/>
  <c r="GQ1113" i="68"/>
  <c r="GY1113" i="68"/>
  <c r="GX1113" i="68"/>
  <c r="GS1113" i="68"/>
  <c r="GU1113" i="68"/>
  <c r="GT1113" i="68"/>
  <c r="GV1113" i="68"/>
  <c r="GP1113" i="68"/>
  <c r="GW1113" i="68"/>
  <c r="GR1113" i="68"/>
  <c r="DT1114" i="68"/>
  <c r="GX1083" i="68"/>
  <c r="GP1083" i="68"/>
  <c r="GQ1083" i="68"/>
  <c r="GU1083" i="68"/>
  <c r="GS1083" i="68"/>
  <c r="GV1083" i="68"/>
  <c r="GY1083" i="68"/>
  <c r="GR1083" i="68"/>
  <c r="GT1083" i="68"/>
  <c r="GW1083" i="68"/>
  <c r="DT1112" i="68"/>
  <c r="GQ1081" i="68"/>
  <c r="GU1081" i="68"/>
  <c r="GT1081" i="68"/>
  <c r="GP1081" i="68"/>
  <c r="GW1081" i="68"/>
  <c r="GX1081" i="68"/>
  <c r="GY1081" i="68"/>
  <c r="GV1081" i="68"/>
  <c r="GS1081" i="68"/>
  <c r="GR1081" i="68"/>
  <c r="DS1080" i="68"/>
  <c r="DS1079" i="68"/>
  <c r="DT1116" i="68"/>
  <c r="GU1085" i="68"/>
  <c r="GY1085" i="68"/>
  <c r="GS1085" i="68"/>
  <c r="GQ1085" i="68"/>
  <c r="GT1085" i="68"/>
  <c r="GV1085" i="68"/>
  <c r="GP1085" i="68"/>
  <c r="GW1085" i="68"/>
  <c r="GX1085" i="68"/>
  <c r="GR1085" i="68"/>
  <c r="AZ1073" i="68"/>
  <c r="BG1079" i="68"/>
  <c r="EB1080" i="68" s="1"/>
  <c r="EB1111" i="68" s="1"/>
  <c r="BC1079" i="68"/>
  <c r="DX1080" i="68" s="1"/>
  <c r="DX1111" i="68" s="1"/>
  <c r="BF1079" i="68"/>
  <c r="EA1080" i="68" s="1"/>
  <c r="EA1111" i="68" s="1"/>
  <c r="AZ1079" i="68"/>
  <c r="DU1080" i="68" s="1"/>
  <c r="DU1111" i="68" s="1"/>
  <c r="BH1079" i="68"/>
  <c r="EC1080" i="68" s="1"/>
  <c r="EC1111" i="68" s="1"/>
  <c r="AY1079" i="68"/>
  <c r="BD1079" i="68"/>
  <c r="DY1080" i="68" s="1"/>
  <c r="DY1111" i="68" s="1"/>
  <c r="BE1079" i="68"/>
  <c r="DZ1080" i="68" s="1"/>
  <c r="DZ1111" i="68" s="1"/>
  <c r="BB1079" i="68"/>
  <c r="DW1080" i="68" s="1"/>
  <c r="DW1111" i="68" s="1"/>
  <c r="BA1079" i="68"/>
  <c r="DV1080" i="68" s="1"/>
  <c r="DV1111" i="68" s="1"/>
  <c r="GY1115" i="68"/>
  <c r="GU1115" i="68"/>
  <c r="GQ1115" i="68"/>
  <c r="GV1115" i="68"/>
  <c r="GS1115" i="68"/>
  <c r="GR1115" i="68"/>
  <c r="GW1115" i="68"/>
  <c r="GX1115" i="68"/>
  <c r="GP1115" i="68"/>
  <c r="GT1115" i="68"/>
  <c r="BB1072" i="68"/>
  <c r="CA1078" i="68"/>
  <c r="BT1078" i="68"/>
  <c r="BV1078" i="68"/>
  <c r="BW1078" i="68"/>
  <c r="BS1078" i="68"/>
  <c r="BZ1078" i="68"/>
  <c r="BX1078" i="68"/>
  <c r="CB1078" i="68"/>
  <c r="BY1078" i="68"/>
  <c r="BU1078" i="68"/>
  <c r="GU1109" i="68"/>
  <c r="GS1109" i="68"/>
  <c r="GP1109" i="68"/>
  <c r="GV1109" i="68"/>
  <c r="GY1109" i="68"/>
  <c r="GR1109" i="68"/>
  <c r="GW1109" i="68"/>
  <c r="GX1109" i="68"/>
  <c r="GT1109" i="68"/>
  <c r="GQ1109" i="68"/>
  <c r="GS1034" i="68"/>
  <c r="GX1034" i="68"/>
  <c r="GR1034" i="68"/>
  <c r="GY1034" i="68"/>
  <c r="GU1034" i="68"/>
  <c r="GQ1034" i="68"/>
  <c r="GW1034" i="68"/>
  <c r="GV1034" i="68"/>
  <c r="GT1034" i="68"/>
  <c r="GP1034" i="68"/>
  <c r="HG1011" i="68"/>
  <c r="GL1030" i="68" s="1"/>
  <c r="HF1011" i="68"/>
  <c r="HE1011" i="68"/>
  <c r="HD1011" i="68"/>
  <c r="HC1011" i="68"/>
  <c r="HB1011" i="68"/>
  <c r="HK1011" i="68"/>
  <c r="HJ1011" i="68"/>
  <c r="HI1011" i="68"/>
  <c r="HH1011" i="68"/>
  <c r="AZ994" i="68"/>
  <c r="BG1000" i="68"/>
  <c r="EB1001" i="68" s="1"/>
  <c r="EB1032" i="68" s="1"/>
  <c r="BD1000" i="68"/>
  <c r="DY1001" i="68" s="1"/>
  <c r="DY1032" i="68" s="1"/>
  <c r="BC1000" i="68"/>
  <c r="DX1001" i="68" s="1"/>
  <c r="DX1032" i="68" s="1"/>
  <c r="BF1000" i="68"/>
  <c r="EA1001" i="68" s="1"/>
  <c r="EA1032" i="68" s="1"/>
  <c r="AY1000" i="68"/>
  <c r="AZ1000" i="68"/>
  <c r="DU1001" i="68" s="1"/>
  <c r="DU1032" i="68" s="1"/>
  <c r="BB1000" i="68"/>
  <c r="DW1001" i="68" s="1"/>
  <c r="DW1032" i="68" s="1"/>
  <c r="BE1000" i="68"/>
  <c r="DZ1001" i="68" s="1"/>
  <c r="DZ1032" i="68" s="1"/>
  <c r="BA1000" i="68"/>
  <c r="DV1001" i="68" s="1"/>
  <c r="DV1032" i="68" s="1"/>
  <c r="BH1000" i="68"/>
  <c r="EC1001" i="68" s="1"/>
  <c r="EC1032" i="68" s="1"/>
  <c r="DT1035" i="68"/>
  <c r="GW1004" i="68"/>
  <c r="GV1004" i="68"/>
  <c r="GS1004" i="68"/>
  <c r="GQ1004" i="68"/>
  <c r="GP1004" i="68"/>
  <c r="GT1004" i="68"/>
  <c r="GX1004" i="68"/>
  <c r="GY1004" i="68"/>
  <c r="GR1004" i="68"/>
  <c r="GU1004" i="68"/>
  <c r="DT994" i="68"/>
  <c r="BR994" i="68"/>
  <c r="DS1001" i="68"/>
  <c r="DS1000" i="68"/>
  <c r="GV1030" i="68"/>
  <c r="GW1030" i="68"/>
  <c r="GX1030" i="68"/>
  <c r="GY1030" i="68"/>
  <c r="GQ1030" i="68"/>
  <c r="GR1030" i="68"/>
  <c r="GU1030" i="68"/>
  <c r="GP1030" i="68"/>
  <c r="GS1030" i="68"/>
  <c r="GT1030" i="68"/>
  <c r="BB993" i="68"/>
  <c r="CA999" i="68"/>
  <c r="BX999" i="68"/>
  <c r="BZ999" i="68"/>
  <c r="BS999" i="68"/>
  <c r="BT999" i="68"/>
  <c r="BW999" i="68"/>
  <c r="CB999" i="68"/>
  <c r="BV999" i="68"/>
  <c r="BY999" i="68"/>
  <c r="BU999" i="68"/>
  <c r="DT1036" i="68"/>
  <c r="GQ1005" i="68"/>
  <c r="GT1005" i="68"/>
  <c r="GR1005" i="68"/>
  <c r="GW1005" i="68"/>
  <c r="GU1005" i="68"/>
  <c r="GP1005" i="68"/>
  <c r="GS1005" i="68"/>
  <c r="GY1005" i="68"/>
  <c r="GX1005" i="68"/>
  <c r="GV1005" i="68"/>
  <c r="DT1037" i="68"/>
  <c r="GY1006" i="68"/>
  <c r="GX1006" i="68"/>
  <c r="GU1006" i="68"/>
  <c r="GS1006" i="68"/>
  <c r="GT1006" i="68"/>
  <c r="GV1006" i="68"/>
  <c r="GW1006" i="68"/>
  <c r="GR1006" i="68"/>
  <c r="GQ1006" i="68"/>
  <c r="GP1006" i="68"/>
  <c r="DT1033" i="68"/>
  <c r="GS1002" i="68"/>
  <c r="GR1002" i="68"/>
  <c r="GQ1002" i="68"/>
  <c r="GU1002" i="68"/>
  <c r="GP1002" i="68"/>
  <c r="GX1002" i="68"/>
  <c r="GW1002" i="68"/>
  <c r="GT1002" i="68"/>
  <c r="GY1002" i="68"/>
  <c r="GV1002" i="68"/>
  <c r="HB932" i="68"/>
  <c r="HI932" i="68"/>
  <c r="HH932" i="68"/>
  <c r="HG932" i="68"/>
  <c r="HF932" i="68"/>
  <c r="HE932" i="68"/>
  <c r="HC932" i="68"/>
  <c r="HK932" i="68"/>
  <c r="HJ932" i="68"/>
  <c r="HD932" i="68"/>
  <c r="GL951" i="68" s="1"/>
  <c r="DT922" i="68"/>
  <c r="DS953" i="68"/>
  <c r="GO922" i="68"/>
  <c r="GZ922" i="68" s="1"/>
  <c r="GL922" i="68"/>
  <c r="BA915" i="68"/>
  <c r="BQ921" i="68"/>
  <c r="BP921" i="68"/>
  <c r="BO921" i="68"/>
  <c r="BI921" i="68"/>
  <c r="BJ921" i="68"/>
  <c r="BK921" i="68"/>
  <c r="BN921" i="68"/>
  <c r="BL921" i="68"/>
  <c r="BM921" i="68"/>
  <c r="BR921" i="68"/>
  <c r="GO933" i="68"/>
  <c r="GZ933" i="68" s="1"/>
  <c r="GT951" i="68"/>
  <c r="GW951" i="68"/>
  <c r="GR951" i="68"/>
  <c r="GU951" i="68"/>
  <c r="GV951" i="68"/>
  <c r="GS951" i="68"/>
  <c r="GQ951" i="68"/>
  <c r="GP951" i="68"/>
  <c r="GX951" i="68"/>
  <c r="GY951" i="68"/>
  <c r="DT957" i="68"/>
  <c r="GU926" i="68"/>
  <c r="GV926" i="68"/>
  <c r="GT926" i="68"/>
  <c r="GR926" i="68"/>
  <c r="GW926" i="68"/>
  <c r="GS926" i="68"/>
  <c r="GX926" i="68"/>
  <c r="GY926" i="68"/>
  <c r="GP926" i="68"/>
  <c r="GQ926" i="68"/>
  <c r="BB914" i="68"/>
  <c r="CB920" i="68"/>
  <c r="BS920" i="68"/>
  <c r="CA920" i="68"/>
  <c r="BW920" i="68"/>
  <c r="BV920" i="68"/>
  <c r="BX920" i="68"/>
  <c r="BY920" i="68"/>
  <c r="BT920" i="68"/>
  <c r="BU920" i="68"/>
  <c r="BZ920" i="68"/>
  <c r="DT956" i="68"/>
  <c r="GV925" i="68"/>
  <c r="GS925" i="68"/>
  <c r="GR925" i="68"/>
  <c r="GW925" i="68"/>
  <c r="GQ925" i="68"/>
  <c r="GX925" i="68"/>
  <c r="GP925" i="68"/>
  <c r="GY925" i="68"/>
  <c r="GT925" i="68"/>
  <c r="GU925" i="68"/>
  <c r="DS952" i="68"/>
  <c r="BS842" i="68"/>
  <c r="BX842" i="68"/>
  <c r="CB842" i="68"/>
  <c r="CA842" i="68"/>
  <c r="BZ842" i="68"/>
  <c r="BT842" i="68"/>
  <c r="BV842" i="68"/>
  <c r="BU842" i="68"/>
  <c r="BY842" i="68"/>
  <c r="BW842" i="68"/>
  <c r="GP876" i="68"/>
  <c r="GV876" i="68"/>
  <c r="GY876" i="68"/>
  <c r="GU876" i="68"/>
  <c r="GX876" i="68"/>
  <c r="GT876" i="68"/>
  <c r="GS876" i="68"/>
  <c r="GW876" i="68"/>
  <c r="GQ876" i="68"/>
  <c r="GR876" i="68"/>
  <c r="GZ853" i="68"/>
  <c r="GP872" i="68"/>
  <c r="GQ872" i="68"/>
  <c r="GU872" i="68"/>
  <c r="GX872" i="68"/>
  <c r="GW872" i="68"/>
  <c r="GV872" i="68"/>
  <c r="GR872" i="68"/>
  <c r="GT872" i="68"/>
  <c r="GY872" i="68"/>
  <c r="GS872" i="68"/>
  <c r="GP873" i="68"/>
  <c r="GR873" i="68"/>
  <c r="GS873" i="68"/>
  <c r="GW873" i="68"/>
  <c r="GV873" i="68"/>
  <c r="GQ873" i="68"/>
  <c r="GT873" i="68"/>
  <c r="GY873" i="68"/>
  <c r="GU873" i="68"/>
  <c r="GX873" i="68"/>
  <c r="DT874" i="68"/>
  <c r="GP843" i="68"/>
  <c r="GX843" i="68"/>
  <c r="GQ843" i="68"/>
  <c r="GV843" i="68"/>
  <c r="GT843" i="68"/>
  <c r="GS843" i="68"/>
  <c r="GU843" i="68"/>
  <c r="GW843" i="68"/>
  <c r="GY843" i="68"/>
  <c r="GR843" i="68"/>
  <c r="GP878" i="68"/>
  <c r="GV878" i="68"/>
  <c r="GT878" i="68"/>
  <c r="GY878" i="68"/>
  <c r="GU878" i="68"/>
  <c r="GX878" i="68"/>
  <c r="GQ878" i="68"/>
  <c r="GW878" i="68"/>
  <c r="GR878" i="68"/>
  <c r="GS878" i="68"/>
  <c r="BB835" i="68"/>
  <c r="BS841" i="68"/>
  <c r="CB841" i="68"/>
  <c r="CA841" i="68"/>
  <c r="BW841" i="68"/>
  <c r="BX841" i="68"/>
  <c r="BT841" i="68"/>
  <c r="BV841" i="68"/>
  <c r="BU841" i="68"/>
  <c r="BY841" i="68"/>
  <c r="BZ841" i="68"/>
  <c r="DS854" i="68"/>
  <c r="DT879" i="68"/>
  <c r="GP848" i="68"/>
  <c r="GV848" i="68"/>
  <c r="GS848" i="68"/>
  <c r="GU848" i="68"/>
  <c r="GR848" i="68"/>
  <c r="GT848" i="68"/>
  <c r="GW848" i="68"/>
  <c r="GQ848" i="68"/>
  <c r="GY848" i="68"/>
  <c r="GX848" i="68"/>
  <c r="GP877" i="68"/>
  <c r="GV877" i="68"/>
  <c r="GT877" i="68"/>
  <c r="GY877" i="68"/>
  <c r="GS877" i="68"/>
  <c r="GU877" i="68"/>
  <c r="GX877" i="68"/>
  <c r="GQ877" i="68"/>
  <c r="GW877" i="68"/>
  <c r="GR877" i="68"/>
  <c r="GP875" i="68"/>
  <c r="GQ875" i="68"/>
  <c r="GS875" i="68"/>
  <c r="GU875" i="68"/>
  <c r="GT875" i="68"/>
  <c r="GV875" i="68"/>
  <c r="GR875" i="68"/>
  <c r="GY875" i="68"/>
  <c r="GX875" i="68"/>
  <c r="GW875" i="68"/>
  <c r="DS874" i="68"/>
  <c r="GO843" i="68"/>
  <c r="GZ843" i="68" s="1"/>
  <c r="GL843" i="68"/>
  <c r="HK774" i="68"/>
  <c r="HJ774" i="68"/>
  <c r="HH774" i="68"/>
  <c r="HG774" i="68"/>
  <c r="HF774" i="68"/>
  <c r="HE774" i="68"/>
  <c r="HD774" i="68"/>
  <c r="HC774" i="68"/>
  <c r="HI774" i="68"/>
  <c r="HB774" i="68"/>
  <c r="DT799" i="68"/>
  <c r="GS768" i="68"/>
  <c r="GT768" i="68"/>
  <c r="GR768" i="68"/>
  <c r="GV768" i="68"/>
  <c r="GY768" i="68"/>
  <c r="GP768" i="68"/>
  <c r="GQ768" i="68"/>
  <c r="GX768" i="68"/>
  <c r="GU768" i="68"/>
  <c r="GW768" i="68"/>
  <c r="GV793" i="68"/>
  <c r="GY793" i="68"/>
  <c r="GX793" i="68"/>
  <c r="GU793" i="68"/>
  <c r="GP793" i="68"/>
  <c r="GR793" i="68"/>
  <c r="GW793" i="68"/>
  <c r="GS793" i="68"/>
  <c r="GQ793" i="68"/>
  <c r="GT793" i="68"/>
  <c r="DS794" i="68"/>
  <c r="GO763" i="68"/>
  <c r="GZ763" i="68" s="1"/>
  <c r="GL763" i="68"/>
  <c r="DT796" i="68"/>
  <c r="GW765" i="68"/>
  <c r="GP765" i="68"/>
  <c r="GR765" i="68"/>
  <c r="GT765" i="68"/>
  <c r="GS765" i="68"/>
  <c r="GV765" i="68"/>
  <c r="GY765" i="68"/>
  <c r="GQ765" i="68"/>
  <c r="GX765" i="68"/>
  <c r="GU765" i="68"/>
  <c r="DS775" i="68"/>
  <c r="DS795" i="68"/>
  <c r="GO764" i="68"/>
  <c r="GZ764" i="68" s="1"/>
  <c r="GL764" i="68"/>
  <c r="GY800" i="68"/>
  <c r="GV800" i="68"/>
  <c r="GX800" i="68"/>
  <c r="GU800" i="68"/>
  <c r="GP800" i="68"/>
  <c r="GR800" i="68"/>
  <c r="GW800" i="68"/>
  <c r="GS800" i="68"/>
  <c r="GQ800" i="68"/>
  <c r="GT800" i="68"/>
  <c r="DT764" i="68"/>
  <c r="DT798" i="68"/>
  <c r="GQ767" i="68"/>
  <c r="GT767" i="68"/>
  <c r="GP767" i="68"/>
  <c r="GW767" i="68"/>
  <c r="GU767" i="68"/>
  <c r="GV767" i="68"/>
  <c r="GY767" i="68"/>
  <c r="GR767" i="68"/>
  <c r="GS767" i="68"/>
  <c r="GX767" i="68"/>
  <c r="BA757" i="68"/>
  <c r="BQ763" i="68"/>
  <c r="BO763" i="68"/>
  <c r="BJ763" i="68"/>
  <c r="BP763" i="68"/>
  <c r="BI763" i="68"/>
  <c r="BM763" i="68"/>
  <c r="BL763" i="68"/>
  <c r="BN763" i="68"/>
  <c r="BK763" i="68"/>
  <c r="BR763" i="68"/>
  <c r="HH695" i="68"/>
  <c r="HG695" i="68"/>
  <c r="HF695" i="68"/>
  <c r="HE695" i="68"/>
  <c r="HD695" i="68"/>
  <c r="HC695" i="68"/>
  <c r="HB695" i="68"/>
  <c r="GL714" i="68" s="1"/>
  <c r="HK695" i="68"/>
  <c r="HJ695" i="68"/>
  <c r="HI695" i="68"/>
  <c r="DT719" i="68"/>
  <c r="GR688" i="68"/>
  <c r="GX688" i="68"/>
  <c r="GU688" i="68"/>
  <c r="GW688" i="68"/>
  <c r="GV688" i="68"/>
  <c r="GP688" i="68"/>
  <c r="GQ688" i="68"/>
  <c r="GT688" i="68"/>
  <c r="GS688" i="68"/>
  <c r="GY688" i="68"/>
  <c r="BC677" i="68"/>
  <c r="CF683" i="68"/>
  <c r="CC683" i="68"/>
  <c r="CH683" i="68"/>
  <c r="CE683" i="68"/>
  <c r="CL683" i="68"/>
  <c r="CK683" i="68"/>
  <c r="CJ683" i="68"/>
  <c r="CD683" i="68"/>
  <c r="CG683" i="68"/>
  <c r="CI683" i="68"/>
  <c r="AZ678" i="68"/>
  <c r="BD684" i="68"/>
  <c r="DY685" i="68" s="1"/>
  <c r="DY716" i="68" s="1"/>
  <c r="BH684" i="68"/>
  <c r="EC685" i="68" s="1"/>
  <c r="EC716" i="68" s="1"/>
  <c r="BC684" i="68"/>
  <c r="DX685" i="68" s="1"/>
  <c r="DX716" i="68" s="1"/>
  <c r="BE684" i="68"/>
  <c r="DZ685" i="68" s="1"/>
  <c r="DZ716" i="68" s="1"/>
  <c r="BF684" i="68"/>
  <c r="EA685" i="68" s="1"/>
  <c r="EA716" i="68" s="1"/>
  <c r="AY684" i="68"/>
  <c r="BB684" i="68"/>
  <c r="DW685" i="68" s="1"/>
  <c r="DW716" i="68" s="1"/>
  <c r="BG684" i="68"/>
  <c r="EB685" i="68" s="1"/>
  <c r="EB716" i="68" s="1"/>
  <c r="AZ684" i="68"/>
  <c r="DU685" i="68" s="1"/>
  <c r="DU716" i="68" s="1"/>
  <c r="BA684" i="68"/>
  <c r="DV685" i="68" s="1"/>
  <c r="DV716" i="68" s="1"/>
  <c r="GQ715" i="68"/>
  <c r="GR715" i="68"/>
  <c r="GW715" i="68"/>
  <c r="GS715" i="68"/>
  <c r="GT715" i="68"/>
  <c r="GU715" i="68"/>
  <c r="GY715" i="68"/>
  <c r="GX715" i="68"/>
  <c r="GV715" i="68"/>
  <c r="GP715" i="68"/>
  <c r="DT721" i="68"/>
  <c r="GQ690" i="68"/>
  <c r="GR690" i="68"/>
  <c r="GY690" i="68"/>
  <c r="GS690" i="68"/>
  <c r="GT690" i="68"/>
  <c r="GU690" i="68"/>
  <c r="GV690" i="68"/>
  <c r="GX690" i="68"/>
  <c r="GW690" i="68"/>
  <c r="GP690" i="68"/>
  <c r="GR714" i="68"/>
  <c r="GQ714" i="68"/>
  <c r="GP714" i="68"/>
  <c r="GW714" i="68"/>
  <c r="GV714" i="68"/>
  <c r="GT714" i="68"/>
  <c r="GS714" i="68"/>
  <c r="GY714" i="68"/>
  <c r="GX714" i="68"/>
  <c r="GU714" i="68"/>
  <c r="DT678" i="68"/>
  <c r="BR678" i="68"/>
  <c r="DT717" i="68"/>
  <c r="GQ686" i="68"/>
  <c r="GR686" i="68"/>
  <c r="GS686" i="68"/>
  <c r="GU686" i="68"/>
  <c r="GV686" i="68"/>
  <c r="GW686" i="68"/>
  <c r="GP686" i="68"/>
  <c r="GY686" i="68"/>
  <c r="GX686" i="68"/>
  <c r="GT686" i="68"/>
  <c r="GQ720" i="68"/>
  <c r="GR720" i="68"/>
  <c r="GX720" i="68"/>
  <c r="GP720" i="68"/>
  <c r="GV720" i="68"/>
  <c r="GW720" i="68"/>
  <c r="GS720" i="68"/>
  <c r="GT720" i="68"/>
  <c r="GY720" i="68"/>
  <c r="GU720" i="68"/>
  <c r="DS685" i="68"/>
  <c r="DS684" i="68"/>
  <c r="DT718" i="68"/>
  <c r="GR687" i="68"/>
  <c r="GV687" i="68"/>
  <c r="GS687" i="68"/>
  <c r="GX687" i="68"/>
  <c r="GY687" i="68"/>
  <c r="GU687" i="68"/>
  <c r="GW687" i="68"/>
  <c r="GP687" i="68"/>
  <c r="GQ687" i="68"/>
  <c r="GT687" i="68"/>
  <c r="HH616" i="68"/>
  <c r="HG616" i="68"/>
  <c r="HK616" i="68"/>
  <c r="HJ616" i="68"/>
  <c r="HI616" i="68"/>
  <c r="HF616" i="68"/>
  <c r="HE616" i="68"/>
  <c r="HD616" i="68"/>
  <c r="HC616" i="68"/>
  <c r="HB616" i="68"/>
  <c r="BB598" i="68"/>
  <c r="BY604" i="68"/>
  <c r="CA604" i="68"/>
  <c r="BZ604" i="68"/>
  <c r="BT604" i="68"/>
  <c r="BV604" i="68"/>
  <c r="BS604" i="68"/>
  <c r="BW604" i="68"/>
  <c r="BU604" i="68"/>
  <c r="BX604" i="68"/>
  <c r="CB604" i="68"/>
  <c r="DT641" i="68"/>
  <c r="GS610" i="68"/>
  <c r="GX610" i="68"/>
  <c r="GR610" i="68"/>
  <c r="GY610" i="68"/>
  <c r="GV610" i="68"/>
  <c r="GU610" i="68"/>
  <c r="GP610" i="68"/>
  <c r="GT610" i="68"/>
  <c r="GW610" i="68"/>
  <c r="GQ610" i="68"/>
  <c r="GW640" i="68"/>
  <c r="GP640" i="68"/>
  <c r="GS640" i="68"/>
  <c r="GX640" i="68"/>
  <c r="GV640" i="68"/>
  <c r="GQ640" i="68"/>
  <c r="GU640" i="68"/>
  <c r="GY640" i="68"/>
  <c r="GR640" i="68"/>
  <c r="GT640" i="68"/>
  <c r="GQ636" i="68"/>
  <c r="GT636" i="68"/>
  <c r="GY636" i="68"/>
  <c r="GU636" i="68"/>
  <c r="GS636" i="68"/>
  <c r="GP636" i="68"/>
  <c r="GV636" i="68"/>
  <c r="GX636" i="68"/>
  <c r="GR636" i="68"/>
  <c r="GW636" i="68"/>
  <c r="AZ599" i="68"/>
  <c r="BA605" i="68"/>
  <c r="DV606" i="68" s="1"/>
  <c r="DV637" i="68" s="1"/>
  <c r="AZ605" i="68"/>
  <c r="DU606" i="68" s="1"/>
  <c r="DU637" i="68" s="1"/>
  <c r="BB605" i="68"/>
  <c r="DW606" i="68" s="1"/>
  <c r="DW637" i="68" s="1"/>
  <c r="AY605" i="68"/>
  <c r="BE605" i="68"/>
  <c r="DZ606" i="68" s="1"/>
  <c r="DZ637" i="68" s="1"/>
  <c r="BC605" i="68"/>
  <c r="DX606" i="68" s="1"/>
  <c r="DX637" i="68" s="1"/>
  <c r="BH605" i="68"/>
  <c r="EC606" i="68" s="1"/>
  <c r="EC637" i="68" s="1"/>
  <c r="BG605" i="68"/>
  <c r="EB606" i="68" s="1"/>
  <c r="EB637" i="68" s="1"/>
  <c r="BD605" i="68"/>
  <c r="DY606" i="68" s="1"/>
  <c r="DY637" i="68" s="1"/>
  <c r="BF605" i="68"/>
  <c r="EA606" i="68" s="1"/>
  <c r="EA637" i="68" s="1"/>
  <c r="DT642" i="68"/>
  <c r="GV611" i="68"/>
  <c r="GS611" i="68"/>
  <c r="GX611" i="68"/>
  <c r="GT611" i="68"/>
  <c r="GR611" i="68"/>
  <c r="GY611" i="68"/>
  <c r="GQ611" i="68"/>
  <c r="GU611" i="68"/>
  <c r="GW611" i="68"/>
  <c r="GP611" i="68"/>
  <c r="DT599" i="68"/>
  <c r="BR599" i="68"/>
  <c r="GP635" i="68"/>
  <c r="GQ635" i="68"/>
  <c r="GY635" i="68"/>
  <c r="GT635" i="68"/>
  <c r="GU635" i="68"/>
  <c r="GV635" i="68"/>
  <c r="GX635" i="68"/>
  <c r="GL635" i="68"/>
  <c r="GW635" i="68"/>
  <c r="GS635" i="68"/>
  <c r="GR635" i="68"/>
  <c r="GR639" i="68"/>
  <c r="GS639" i="68"/>
  <c r="GU639" i="68"/>
  <c r="GX639" i="68"/>
  <c r="GY639" i="68"/>
  <c r="GQ639" i="68"/>
  <c r="GW639" i="68"/>
  <c r="GT639" i="68"/>
  <c r="GP639" i="68"/>
  <c r="GV639" i="68"/>
  <c r="DS606" i="68"/>
  <c r="DS605" i="68"/>
  <c r="DT638" i="68"/>
  <c r="GU607" i="68"/>
  <c r="GX607" i="68"/>
  <c r="GR607" i="68"/>
  <c r="GW607" i="68"/>
  <c r="GY607" i="68"/>
  <c r="GT607" i="68"/>
  <c r="GQ607" i="68"/>
  <c r="GP607" i="68"/>
  <c r="GS607" i="68"/>
  <c r="GV607" i="68"/>
  <c r="HE537" i="68"/>
  <c r="HD537" i="68"/>
  <c r="HC537" i="68"/>
  <c r="HB537" i="68"/>
  <c r="HF537" i="68"/>
  <c r="HJ537" i="68"/>
  <c r="HI537" i="68"/>
  <c r="HK537" i="68"/>
  <c r="HH537" i="68"/>
  <c r="HG537" i="68"/>
  <c r="DS538" i="68"/>
  <c r="GQ560" i="68"/>
  <c r="GV560" i="68"/>
  <c r="GS560" i="68"/>
  <c r="GW560" i="68"/>
  <c r="GU560" i="68"/>
  <c r="GT560" i="68"/>
  <c r="GY560" i="68"/>
  <c r="GP560" i="68"/>
  <c r="GX560" i="68"/>
  <c r="GR560" i="68"/>
  <c r="DT559" i="68"/>
  <c r="GR528" i="68"/>
  <c r="GT528" i="68"/>
  <c r="GQ528" i="68"/>
  <c r="GP528" i="68"/>
  <c r="GV528" i="68"/>
  <c r="GX528" i="68"/>
  <c r="GU528" i="68"/>
  <c r="GW528" i="68"/>
  <c r="GS528" i="68"/>
  <c r="GY528" i="68"/>
  <c r="DS558" i="68"/>
  <c r="GL527" i="68"/>
  <c r="GO527" i="68"/>
  <c r="GZ527" i="68" s="1"/>
  <c r="DT527" i="68"/>
  <c r="DT563" i="68"/>
  <c r="GQ532" i="68"/>
  <c r="GW532" i="68"/>
  <c r="GU532" i="68"/>
  <c r="GY532" i="68"/>
  <c r="GS532" i="68"/>
  <c r="GX532" i="68"/>
  <c r="GP532" i="68"/>
  <c r="GV532" i="68"/>
  <c r="GR532" i="68"/>
  <c r="GT532" i="68"/>
  <c r="GQ557" i="68"/>
  <c r="GV557" i="68"/>
  <c r="GS557" i="68"/>
  <c r="GP557" i="68"/>
  <c r="GU557" i="68"/>
  <c r="GR557" i="68"/>
  <c r="GW557" i="68"/>
  <c r="GT557" i="68"/>
  <c r="GY557" i="68"/>
  <c r="GX557" i="68"/>
  <c r="BA520" i="68"/>
  <c r="BJ526" i="68"/>
  <c r="BR526" i="68"/>
  <c r="BP526" i="68"/>
  <c r="BQ526" i="68"/>
  <c r="BI526" i="68"/>
  <c r="BK526" i="68"/>
  <c r="BM526" i="68"/>
  <c r="BO526" i="68"/>
  <c r="BL526" i="68"/>
  <c r="BN526" i="68"/>
  <c r="GQ561" i="68"/>
  <c r="GT561" i="68"/>
  <c r="GU561" i="68"/>
  <c r="GP561" i="68"/>
  <c r="GX561" i="68"/>
  <c r="GY561" i="68"/>
  <c r="GW561" i="68"/>
  <c r="GR561" i="68"/>
  <c r="GS561" i="68"/>
  <c r="GV561" i="68"/>
  <c r="GW556" i="68"/>
  <c r="GP556" i="68"/>
  <c r="GQ556" i="68"/>
  <c r="GR556" i="68"/>
  <c r="GU556" i="68"/>
  <c r="GT556" i="68"/>
  <c r="GX556" i="68"/>
  <c r="GV556" i="68"/>
  <c r="GY556" i="68"/>
  <c r="GS556" i="68"/>
  <c r="GL556" i="68"/>
  <c r="DT562" i="68"/>
  <c r="GQ531" i="68"/>
  <c r="GS531" i="68"/>
  <c r="GP531" i="68"/>
  <c r="GX531" i="68"/>
  <c r="GY531" i="68"/>
  <c r="GV531" i="68"/>
  <c r="GR531" i="68"/>
  <c r="GT531" i="68"/>
  <c r="GW531" i="68"/>
  <c r="GU531" i="68"/>
  <c r="BB519" i="68"/>
  <c r="BS525" i="68"/>
  <c r="BT525" i="68"/>
  <c r="BV525" i="68"/>
  <c r="CA525" i="68"/>
  <c r="BZ525" i="68"/>
  <c r="BW525" i="68"/>
  <c r="CB525" i="68"/>
  <c r="BY525" i="68"/>
  <c r="BU525" i="68"/>
  <c r="BX525" i="68"/>
  <c r="HE458" i="68"/>
  <c r="HD458" i="68"/>
  <c r="GZ477" i="68" s="1"/>
  <c r="HC458" i="68"/>
  <c r="HK458" i="68"/>
  <c r="HJ458" i="68"/>
  <c r="HI458" i="68"/>
  <c r="HH458" i="68"/>
  <c r="HG458" i="68"/>
  <c r="HF458" i="68"/>
  <c r="HB458" i="68"/>
  <c r="DT482" i="68"/>
  <c r="GY451" i="68"/>
  <c r="GU451" i="68"/>
  <c r="GP451" i="68"/>
  <c r="GV451" i="68"/>
  <c r="GW451" i="68"/>
  <c r="GX451" i="68"/>
  <c r="GR451" i="68"/>
  <c r="GS451" i="68"/>
  <c r="GQ451" i="68"/>
  <c r="GT451" i="68"/>
  <c r="DT479" i="68"/>
  <c r="GQ448" i="68"/>
  <c r="GS448" i="68"/>
  <c r="GP448" i="68"/>
  <c r="GW448" i="68"/>
  <c r="GR448" i="68"/>
  <c r="GY448" i="68"/>
  <c r="GU448" i="68"/>
  <c r="GV448" i="68"/>
  <c r="GT448" i="68"/>
  <c r="GX448" i="68"/>
  <c r="DS459" i="68"/>
  <c r="DT480" i="68"/>
  <c r="GQ449" i="68"/>
  <c r="GT449" i="68"/>
  <c r="GU449" i="68"/>
  <c r="GP449" i="68"/>
  <c r="GV449" i="68"/>
  <c r="GR449" i="68"/>
  <c r="GW449" i="68"/>
  <c r="GY449" i="68"/>
  <c r="GX449" i="68"/>
  <c r="GS449" i="68"/>
  <c r="BB440" i="68"/>
  <c r="BW446" i="68"/>
  <c r="BV446" i="68"/>
  <c r="BX446" i="68"/>
  <c r="CA446" i="68"/>
  <c r="BS446" i="68"/>
  <c r="BY446" i="68"/>
  <c r="CB446" i="68"/>
  <c r="BT446" i="68"/>
  <c r="BU446" i="68"/>
  <c r="BZ446" i="68"/>
  <c r="BA441" i="68"/>
  <c r="DS479" i="68"/>
  <c r="GO448" i="68"/>
  <c r="GZ448" i="68" s="1"/>
  <c r="GL448" i="68"/>
  <c r="HC379" i="68"/>
  <c r="HB379" i="68"/>
  <c r="HH379" i="68"/>
  <c r="HG379" i="68"/>
  <c r="HF379" i="68"/>
  <c r="HE379" i="68"/>
  <c r="HD379" i="68"/>
  <c r="HJ379" i="68"/>
  <c r="GL398" i="68" s="1"/>
  <c r="HI379" i="68"/>
  <c r="HK379" i="68"/>
  <c r="AZ362" i="68"/>
  <c r="BC368" i="68"/>
  <c r="DX369" i="68" s="1"/>
  <c r="DX400" i="68" s="1"/>
  <c r="AY368" i="68"/>
  <c r="BB368" i="68"/>
  <c r="DW369" i="68" s="1"/>
  <c r="DW400" i="68" s="1"/>
  <c r="BH368" i="68"/>
  <c r="EC369" i="68" s="1"/>
  <c r="EC400" i="68" s="1"/>
  <c r="BD368" i="68"/>
  <c r="DY369" i="68" s="1"/>
  <c r="DY400" i="68" s="1"/>
  <c r="BA368" i="68"/>
  <c r="DV369" i="68" s="1"/>
  <c r="DV400" i="68" s="1"/>
  <c r="AZ368" i="68"/>
  <c r="DU369" i="68" s="1"/>
  <c r="DU400" i="68" s="1"/>
  <c r="BF368" i="68"/>
  <c r="EA369" i="68" s="1"/>
  <c r="EA400" i="68" s="1"/>
  <c r="BE368" i="68"/>
  <c r="DZ369" i="68" s="1"/>
  <c r="DZ400" i="68" s="1"/>
  <c r="BG368" i="68"/>
  <c r="EB369" i="68" s="1"/>
  <c r="EB400" i="68" s="1"/>
  <c r="DT403" i="68"/>
  <c r="GX372" i="68"/>
  <c r="GT372" i="68"/>
  <c r="GV372" i="68"/>
  <c r="GP372" i="68"/>
  <c r="GW372" i="68"/>
  <c r="GR372" i="68"/>
  <c r="GY372" i="68"/>
  <c r="GS372" i="68"/>
  <c r="GU372" i="68"/>
  <c r="GQ372" i="68"/>
  <c r="DT404" i="68"/>
  <c r="GT373" i="68"/>
  <c r="GR373" i="68"/>
  <c r="GP373" i="68"/>
  <c r="GW373" i="68"/>
  <c r="GX373" i="68"/>
  <c r="GV373" i="68"/>
  <c r="GQ373" i="68"/>
  <c r="GY373" i="68"/>
  <c r="GS373" i="68"/>
  <c r="GU373" i="68"/>
  <c r="GX399" i="68"/>
  <c r="GT399" i="68"/>
  <c r="GW399" i="68"/>
  <c r="GV399" i="68"/>
  <c r="GY399" i="68"/>
  <c r="GP399" i="68"/>
  <c r="GU399" i="68"/>
  <c r="GS399" i="68"/>
  <c r="GQ399" i="68"/>
  <c r="GR399" i="68"/>
  <c r="BB361" i="68"/>
  <c r="CA367" i="68"/>
  <c r="BW367" i="68"/>
  <c r="BZ367" i="68"/>
  <c r="BT367" i="68"/>
  <c r="BS367" i="68"/>
  <c r="BY367" i="68"/>
  <c r="BU367" i="68"/>
  <c r="BV367" i="68"/>
  <c r="BX367" i="68"/>
  <c r="CB367" i="68"/>
  <c r="DT362" i="68"/>
  <c r="BR362" i="68"/>
  <c r="GX398" i="68"/>
  <c r="GT398" i="68"/>
  <c r="GY398" i="68"/>
  <c r="GW398" i="68"/>
  <c r="GQ398" i="68"/>
  <c r="GV398" i="68"/>
  <c r="GU398" i="68"/>
  <c r="GS398" i="68"/>
  <c r="GP398" i="68"/>
  <c r="GZ398" i="68" s="1"/>
  <c r="GR398" i="68"/>
  <c r="DS369" i="68"/>
  <c r="DS368" i="68"/>
  <c r="GT402" i="68"/>
  <c r="GS402" i="68"/>
  <c r="GU402" i="68"/>
  <c r="GR402" i="68"/>
  <c r="GQ402" i="68"/>
  <c r="GX402" i="68"/>
  <c r="GY402" i="68"/>
  <c r="GW402" i="68"/>
  <c r="GP402" i="68"/>
  <c r="GV402" i="68"/>
  <c r="GT405" i="68"/>
  <c r="GR405" i="68"/>
  <c r="GX405" i="68"/>
  <c r="GQ405" i="68"/>
  <c r="GY405" i="68"/>
  <c r="GW405" i="68"/>
  <c r="GV405" i="68"/>
  <c r="GS405" i="68"/>
  <c r="GP405" i="68"/>
  <c r="GU405" i="68"/>
  <c r="GT401" i="68"/>
  <c r="GQ401" i="68"/>
  <c r="GS401" i="68"/>
  <c r="GU401" i="68"/>
  <c r="GX401" i="68"/>
  <c r="GR401" i="68"/>
  <c r="GP401" i="68"/>
  <c r="GY401" i="68"/>
  <c r="GW401" i="68"/>
  <c r="GV401" i="68"/>
  <c r="EN292" i="68"/>
  <c r="EP324" i="68"/>
  <c r="EJ324" i="68"/>
  <c r="FU326" i="68"/>
  <c r="FP325" i="68"/>
  <c r="EA324" i="68"/>
  <c r="DV325" i="68"/>
  <c r="EU292" i="68"/>
  <c r="EU323" i="68" s="1"/>
  <c r="EU295" i="68"/>
  <c r="EU326" i="68" s="1"/>
  <c r="EJ326" i="68"/>
  <c r="FL325" i="68"/>
  <c r="DV324" i="68"/>
  <c r="EP325" i="68"/>
  <c r="ES295" i="68"/>
  <c r="ES326" i="68" s="1"/>
  <c r="FC295" i="68"/>
  <c r="FC326" i="68" s="1"/>
  <c r="FO326" i="68"/>
  <c r="EX295" i="68"/>
  <c r="EX326" i="68" s="1"/>
  <c r="EU293" i="68"/>
  <c r="EU324" i="68" s="1"/>
  <c r="EV323" i="68"/>
  <c r="EP326" i="68"/>
  <c r="EQ323" i="68"/>
  <c r="FF293" i="68"/>
  <c r="FC294" i="68"/>
  <c r="FC325" i="68" s="1"/>
  <c r="DZ324" i="68"/>
  <c r="FF295" i="68"/>
  <c r="EA321" i="68"/>
  <c r="ED295" i="68"/>
  <c r="FR295" i="68"/>
  <c r="FR326" i="68" s="1"/>
  <c r="DZ321" i="68"/>
  <c r="EZ295" i="68"/>
  <c r="EZ326" i="68" s="1"/>
  <c r="EX294" i="68"/>
  <c r="EX325" i="68" s="1"/>
  <c r="GZ289" i="68"/>
  <c r="GX307" i="68"/>
  <c r="EA325" i="68"/>
  <c r="EA323" i="68"/>
  <c r="FC293" i="68"/>
  <c r="FC324" i="68" s="1"/>
  <c r="EE322" i="68"/>
  <c r="DZ323" i="68"/>
  <c r="DX290" i="68"/>
  <c r="DX321" i="68" s="1"/>
  <c r="EF291" i="68"/>
  <c r="EF322" i="68" s="1"/>
  <c r="ES294" i="68"/>
  <c r="ES325" i="68" s="1"/>
  <c r="GR320" i="68"/>
  <c r="GQ304" i="68"/>
  <c r="GR304" i="68"/>
  <c r="GS304" i="68"/>
  <c r="GW304" i="68"/>
  <c r="GY304" i="68"/>
  <c r="DX295" i="68"/>
  <c r="DX326" i="68" s="1"/>
  <c r="EN323" i="68"/>
  <c r="GU302" i="68"/>
  <c r="GV302" i="68"/>
  <c r="ED292" i="68"/>
  <c r="ED323" i="68" s="1"/>
  <c r="GP303" i="68"/>
  <c r="GT303" i="68"/>
  <c r="GS303" i="68"/>
  <c r="GY303" i="68"/>
  <c r="GQ303" i="68"/>
  <c r="GW303" i="68"/>
  <c r="GR303" i="68"/>
  <c r="GP306" i="68"/>
  <c r="GQ306" i="68"/>
  <c r="GR306" i="68"/>
  <c r="GT306" i="68"/>
  <c r="GY306" i="68"/>
  <c r="GS306" i="68"/>
  <c r="GW306" i="68"/>
  <c r="EN293" i="68"/>
  <c r="EN324" i="68" s="1"/>
  <c r="ET292" i="68"/>
  <c r="ET323" i="68" s="1"/>
  <c r="GX306" i="68"/>
  <c r="FH295" i="68"/>
  <c r="FH326" i="68" s="1"/>
  <c r="ET295" i="68"/>
  <c r="ET326" i="68" s="1"/>
  <c r="GU305" i="68"/>
  <c r="GY305" i="68"/>
  <c r="GX304" i="68"/>
  <c r="GT304" i="68"/>
  <c r="GU307" i="68"/>
  <c r="DT295" i="68"/>
  <c r="GP295" i="68" s="1"/>
  <c r="GX303" i="68"/>
  <c r="GT301" i="68"/>
  <c r="GX305" i="68"/>
  <c r="GV306" i="68"/>
  <c r="GP320" i="68"/>
  <c r="GP304" i="68"/>
  <c r="FO325" i="68"/>
  <c r="GP302" i="68"/>
  <c r="GR302" i="68"/>
  <c r="GS302" i="68"/>
  <c r="GY302" i="68"/>
  <c r="GQ302" i="68"/>
  <c r="GW302" i="68"/>
  <c r="GX302" i="68"/>
  <c r="EJ323" i="68"/>
  <c r="GP307" i="68"/>
  <c r="GY307" i="68"/>
  <c r="GW307" i="68"/>
  <c r="GS307" i="68"/>
  <c r="GR307" i="68"/>
  <c r="GU303" i="68"/>
  <c r="GA295" i="68"/>
  <c r="GA326" i="68" s="1"/>
  <c r="FN326" i="68"/>
  <c r="DT292" i="68"/>
  <c r="GQ292" i="68" s="1"/>
  <c r="EZ293" i="68"/>
  <c r="EZ324" i="68" s="1"/>
  <c r="GP305" i="68"/>
  <c r="GS305" i="68"/>
  <c r="GR305" i="68"/>
  <c r="GQ305" i="68"/>
  <c r="GW305" i="68"/>
  <c r="FF324" i="68"/>
  <c r="GU306" i="68"/>
  <c r="ET294" i="68"/>
  <c r="ET325" i="68" s="1"/>
  <c r="GV304" i="68"/>
  <c r="EG323" i="68"/>
  <c r="GQ320" i="68"/>
  <c r="GT307" i="68"/>
  <c r="GV307" i="68"/>
  <c r="GT215" i="68"/>
  <c r="GP213" i="68"/>
  <c r="GS301" i="68"/>
  <c r="GV320" i="68"/>
  <c r="BS288" i="68"/>
  <c r="GT320" i="68"/>
  <c r="ED294" i="68"/>
  <c r="ED325" i="68" s="1"/>
  <c r="DT293" i="68"/>
  <c r="GX293" i="68" s="1"/>
  <c r="EZ294" i="68"/>
  <c r="EZ325" i="68" s="1"/>
  <c r="FJ326" i="68"/>
  <c r="BB282" i="68"/>
  <c r="BY288" i="68"/>
  <c r="BX288" i="68"/>
  <c r="BT288" i="68"/>
  <c r="CA288" i="68"/>
  <c r="CB288" i="68"/>
  <c r="BV288" i="68"/>
  <c r="BW288" i="68"/>
  <c r="BZ288" i="68"/>
  <c r="BU288" i="68"/>
  <c r="DU323" i="68"/>
  <c r="GX292" i="68"/>
  <c r="DV319" i="68"/>
  <c r="GY300" i="68"/>
  <c r="GR300" i="68"/>
  <c r="GU300" i="68"/>
  <c r="GW300" i="68"/>
  <c r="GQ300" i="68"/>
  <c r="GS300" i="68"/>
  <c r="GR301" i="68"/>
  <c r="DU321" i="68"/>
  <c r="ED291" i="68"/>
  <c r="ED322" i="68" s="1"/>
  <c r="GV300" i="68"/>
  <c r="DX293" i="68"/>
  <c r="DX324" i="68" s="1"/>
  <c r="DX291" i="68"/>
  <c r="DX322" i="68" s="1"/>
  <c r="GO301" i="68"/>
  <c r="FZ326" i="68"/>
  <c r="DT294" i="68"/>
  <c r="DT319" i="68"/>
  <c r="GO320" i="68"/>
  <c r="EF293" i="68"/>
  <c r="EF324" i="68" s="1"/>
  <c r="GP300" i="68"/>
  <c r="ED326" i="68"/>
  <c r="ES293" i="68"/>
  <c r="ES324" i="68" s="1"/>
  <c r="GZ288" i="68"/>
  <c r="EU294" i="68"/>
  <c r="EU325" i="68" s="1"/>
  <c r="EX293" i="68"/>
  <c r="EX324" i="68" s="1"/>
  <c r="FF326" i="68"/>
  <c r="GS320" i="68"/>
  <c r="EN295" i="68"/>
  <c r="EN326" i="68" s="1"/>
  <c r="GQ301" i="68"/>
  <c r="ET293" i="68"/>
  <c r="ET324" i="68" s="1"/>
  <c r="ED293" i="68"/>
  <c r="ED324" i="68" s="1"/>
  <c r="ER323" i="68"/>
  <c r="GX300" i="68"/>
  <c r="FF294" i="68"/>
  <c r="FF325" i="68" s="1"/>
  <c r="EN294" i="68"/>
  <c r="EN325" i="68" s="1"/>
  <c r="EA326" i="68"/>
  <c r="DU324" i="68"/>
  <c r="GW320" i="68"/>
  <c r="EG325" i="68"/>
  <c r="FK295" i="68"/>
  <c r="FK326" i="68" s="1"/>
  <c r="FH294" i="68"/>
  <c r="FH325" i="68" s="1"/>
  <c r="EY326" i="68"/>
  <c r="FW295" i="68"/>
  <c r="FW326" i="68" s="1"/>
  <c r="BA283" i="68"/>
  <c r="GW301" i="68"/>
  <c r="EV326" i="68"/>
  <c r="GX320" i="68"/>
  <c r="DX292" i="68"/>
  <c r="DX323" i="68" s="1"/>
  <c r="GV301" i="68"/>
  <c r="GU301" i="68"/>
  <c r="GP301" i="68"/>
  <c r="GX301" i="68"/>
  <c r="FA294" i="68"/>
  <c r="FA325" i="68" s="1"/>
  <c r="EV324" i="68"/>
  <c r="DS321" i="68"/>
  <c r="GL290" i="68"/>
  <c r="GO290" i="68"/>
  <c r="GZ290" i="68" s="1"/>
  <c r="GY320" i="68"/>
  <c r="GT300" i="68"/>
  <c r="EG322" i="68"/>
  <c r="FV326" i="68"/>
  <c r="GY301" i="68"/>
  <c r="DT290" i="68"/>
  <c r="GV290" i="68" s="1"/>
  <c r="EY325" i="68"/>
  <c r="DT291" i="68"/>
  <c r="GU320" i="68"/>
  <c r="GU215" i="68"/>
  <c r="GX215" i="68"/>
  <c r="GS215" i="68"/>
  <c r="GY215" i="68"/>
  <c r="GR215" i="68"/>
  <c r="DU246" i="68"/>
  <c r="GR246" i="68" s="1"/>
  <c r="GW215" i="68"/>
  <c r="GV215" i="68"/>
  <c r="GQ215" i="68"/>
  <c r="GR213" i="68"/>
  <c r="GX216" i="68"/>
  <c r="GS213" i="68"/>
  <c r="DT246" i="68"/>
  <c r="GP215" i="68"/>
  <c r="GQ216" i="68"/>
  <c r="GT216" i="68"/>
  <c r="DU244" i="68"/>
  <c r="GU213" i="68"/>
  <c r="GT213" i="68"/>
  <c r="GV213" i="68"/>
  <c r="GY213" i="68"/>
  <c r="GQ213" i="68"/>
  <c r="DU247" i="68"/>
  <c r="GY216" i="68"/>
  <c r="GR216" i="68"/>
  <c r="GV216" i="68"/>
  <c r="GU216" i="68"/>
  <c r="GZ221" i="68"/>
  <c r="HH221" i="68" s="1"/>
  <c r="GW216" i="68"/>
  <c r="GX213" i="68"/>
  <c r="GV240" i="68"/>
  <c r="GT240" i="68"/>
  <c r="GR240" i="68"/>
  <c r="GS240" i="68"/>
  <c r="GQ240" i="68"/>
  <c r="GP240" i="68"/>
  <c r="GU240" i="68"/>
  <c r="GY240" i="68"/>
  <c r="GX240" i="68"/>
  <c r="GW240" i="68"/>
  <c r="AZ204" i="68"/>
  <c r="BB210" i="68"/>
  <c r="DW211" i="68" s="1"/>
  <c r="DW242" i="68" s="1"/>
  <c r="BD210" i="68"/>
  <c r="DY211" i="68" s="1"/>
  <c r="DY242" i="68" s="1"/>
  <c r="BG210" i="68"/>
  <c r="EB211" i="68" s="1"/>
  <c r="EB242" i="68" s="1"/>
  <c r="AZ210" i="68"/>
  <c r="DU211" i="68" s="1"/>
  <c r="DU242" i="68" s="1"/>
  <c r="BF210" i="68"/>
  <c r="EA211" i="68" s="1"/>
  <c r="EA242" i="68" s="1"/>
  <c r="BC210" i="68"/>
  <c r="DX211" i="68" s="1"/>
  <c r="DX242" i="68" s="1"/>
  <c r="AY210" i="68"/>
  <c r="BA210" i="68"/>
  <c r="DV211" i="68" s="1"/>
  <c r="DV242" i="68" s="1"/>
  <c r="BE210" i="68"/>
  <c r="DZ211" i="68" s="1"/>
  <c r="DZ242" i="68" s="1"/>
  <c r="BH210" i="68"/>
  <c r="EC211" i="68" s="1"/>
  <c r="EC242" i="68" s="1"/>
  <c r="DT243" i="68"/>
  <c r="GR212" i="68"/>
  <c r="GQ212" i="68"/>
  <c r="GT212" i="68"/>
  <c r="GW212" i="68"/>
  <c r="GY212" i="68"/>
  <c r="GX212" i="68"/>
  <c r="GP212" i="68"/>
  <c r="GS212" i="68"/>
  <c r="GU212" i="68"/>
  <c r="GV212" i="68"/>
  <c r="DT204" i="68"/>
  <c r="BR204" i="68"/>
  <c r="DS211" i="68"/>
  <c r="DS210" i="68"/>
  <c r="DT245" i="68"/>
  <c r="GV214" i="68"/>
  <c r="GW214" i="68"/>
  <c r="GR214" i="68"/>
  <c r="GS214" i="68"/>
  <c r="GP214" i="68"/>
  <c r="GX214" i="68"/>
  <c r="GQ214" i="68"/>
  <c r="GY214" i="68"/>
  <c r="GT214" i="68"/>
  <c r="GU214" i="68"/>
  <c r="GR135" i="70"/>
  <c r="GW136" i="70"/>
  <c r="GS136" i="70"/>
  <c r="GR136" i="70"/>
  <c r="GU136" i="70"/>
  <c r="GY136" i="70"/>
  <c r="GU135" i="70"/>
  <c r="GY135" i="70"/>
  <c r="EP57" i="70"/>
  <c r="EP88" i="70" s="1"/>
  <c r="ES88" i="70"/>
  <c r="DT55" i="70"/>
  <c r="DT86" i="70" s="1"/>
  <c r="GP86" i="70" s="1"/>
  <c r="GP83" i="70"/>
  <c r="FG88" i="70"/>
  <c r="GY70" i="70"/>
  <c r="EK56" i="70"/>
  <c r="EK87" i="70" s="1"/>
  <c r="FJ89" i="70"/>
  <c r="EX57" i="70"/>
  <c r="EX88" i="70" s="1"/>
  <c r="EE87" i="70"/>
  <c r="FM58" i="70"/>
  <c r="FM89" i="70" s="1"/>
  <c r="EB86" i="70"/>
  <c r="DU166" i="70"/>
  <c r="GQ166" i="70" s="1"/>
  <c r="GQ135" i="70"/>
  <c r="EO58" i="70"/>
  <c r="EE54" i="70"/>
  <c r="EE85" i="70" s="1"/>
  <c r="EE58" i="70"/>
  <c r="EE89" i="70" s="1"/>
  <c r="FD87" i="70"/>
  <c r="EZ87" i="70"/>
  <c r="EO87" i="70"/>
  <c r="GW135" i="70"/>
  <c r="GY57" i="70"/>
  <c r="EV86" i="70"/>
  <c r="GV135" i="70"/>
  <c r="EQ58" i="70"/>
  <c r="EQ89" i="70" s="1"/>
  <c r="FL58" i="70"/>
  <c r="FK57" i="70"/>
  <c r="FK88" i="70" s="1"/>
  <c r="EH55" i="70"/>
  <c r="EH86" i="70" s="1"/>
  <c r="GX69" i="70"/>
  <c r="GW55" i="70"/>
  <c r="ED57" i="70"/>
  <c r="ED88" i="70" s="1"/>
  <c r="EK55" i="70"/>
  <c r="EK86" i="70" s="1"/>
  <c r="GR67" i="70"/>
  <c r="GS135" i="70"/>
  <c r="FF58" i="70"/>
  <c r="FF89" i="70" s="1"/>
  <c r="EC85" i="70"/>
  <c r="FO88" i="70"/>
  <c r="EA56" i="70"/>
  <c r="EA87" i="70" s="1"/>
  <c r="EG57" i="70"/>
  <c r="EG88" i="70" s="1"/>
  <c r="EG54" i="70"/>
  <c r="EG85" i="70" s="1"/>
  <c r="EE86" i="70"/>
  <c r="GW64" i="70"/>
  <c r="FL89" i="70"/>
  <c r="ED55" i="70"/>
  <c r="ED86" i="70" s="1"/>
  <c r="GV69" i="70"/>
  <c r="FI57" i="70"/>
  <c r="EB56" i="70"/>
  <c r="EB87" i="70" s="1"/>
  <c r="GX55" i="70"/>
  <c r="DY55" i="70"/>
  <c r="DY86" i="70" s="1"/>
  <c r="EY56" i="70"/>
  <c r="EY87" i="70" s="1"/>
  <c r="EQ55" i="70"/>
  <c r="EQ86" i="70" s="1"/>
  <c r="FN57" i="70"/>
  <c r="FN88" i="70" s="1"/>
  <c r="GS67" i="70"/>
  <c r="EN57" i="70"/>
  <c r="FS58" i="70"/>
  <c r="FS89" i="70" s="1"/>
  <c r="EM56" i="70"/>
  <c r="FD57" i="70"/>
  <c r="FD88" i="70" s="1"/>
  <c r="EI57" i="70"/>
  <c r="EI88" i="70" s="1"/>
  <c r="EQ57" i="70"/>
  <c r="EQ88" i="70" s="1"/>
  <c r="ER56" i="70"/>
  <c r="ER87" i="70" s="1"/>
  <c r="EV56" i="70"/>
  <c r="FP58" i="70"/>
  <c r="FP89" i="70" s="1"/>
  <c r="EV87" i="70"/>
  <c r="EI87" i="70"/>
  <c r="DT57" i="70"/>
  <c r="EN55" i="70"/>
  <c r="ES55" i="70"/>
  <c r="ES86" i="70" s="1"/>
  <c r="FA89" i="70"/>
  <c r="GU166" i="70"/>
  <c r="GX166" i="70"/>
  <c r="DU167" i="70"/>
  <c r="GV136" i="70"/>
  <c r="GX136" i="70"/>
  <c r="GT136" i="70"/>
  <c r="DT166" i="70"/>
  <c r="GP135" i="70"/>
  <c r="GS166" i="70"/>
  <c r="GZ142" i="70"/>
  <c r="HC142" i="70" s="1"/>
  <c r="GQ136" i="70"/>
  <c r="GT135" i="70"/>
  <c r="GX135" i="70"/>
  <c r="GT55" i="68"/>
  <c r="GW55" i="68"/>
  <c r="GV55" i="68"/>
  <c r="GY55" i="68"/>
  <c r="GU55" i="68"/>
  <c r="GQ55" i="68"/>
  <c r="GS55" i="68"/>
  <c r="GX55" i="68"/>
  <c r="GR55" i="68"/>
  <c r="GQ83" i="68"/>
  <c r="GP56" i="68"/>
  <c r="DT87" i="68"/>
  <c r="GP87" i="68" s="1"/>
  <c r="GP82" i="68"/>
  <c r="GQ82" i="68"/>
  <c r="GU66" i="70"/>
  <c r="GT66" i="70"/>
  <c r="DS132" i="70"/>
  <c r="DS131" i="70"/>
  <c r="GS66" i="70"/>
  <c r="GR64" i="70"/>
  <c r="GX63" i="70"/>
  <c r="GS63" i="70"/>
  <c r="DY58" i="70"/>
  <c r="DY89" i="70" s="1"/>
  <c r="DT82" i="70"/>
  <c r="EP56" i="70"/>
  <c r="EP87" i="70" s="1"/>
  <c r="GV57" i="70"/>
  <c r="FR58" i="70"/>
  <c r="FR89" i="70" s="1"/>
  <c r="FJ88" i="70"/>
  <c r="DX58" i="70"/>
  <c r="DX89" i="70" s="1"/>
  <c r="EF55" i="70"/>
  <c r="EF86" i="70" s="1"/>
  <c r="EU58" i="70"/>
  <c r="EU89" i="70" s="1"/>
  <c r="DU89" i="70"/>
  <c r="GQ89" i="70" s="1"/>
  <c r="GQ58" i="70"/>
  <c r="EU57" i="70"/>
  <c r="EU88" i="70" s="1"/>
  <c r="DT54" i="70"/>
  <c r="GU69" i="70"/>
  <c r="GT69" i="70"/>
  <c r="GW69" i="70"/>
  <c r="GY66" i="70"/>
  <c r="FC89" i="70"/>
  <c r="EL58" i="70"/>
  <c r="EL89" i="70" s="1"/>
  <c r="GW63" i="70"/>
  <c r="DT165" i="70"/>
  <c r="GV134" i="70"/>
  <c r="GS134" i="70"/>
  <c r="GT134" i="70"/>
  <c r="GW134" i="70"/>
  <c r="GQ134" i="70"/>
  <c r="GR134" i="70"/>
  <c r="GY134" i="70"/>
  <c r="GX134" i="70"/>
  <c r="GU134" i="70"/>
  <c r="GP134" i="70"/>
  <c r="ET57" i="70"/>
  <c r="ET88" i="70" s="1"/>
  <c r="DT164" i="70"/>
  <c r="GS133" i="70"/>
  <c r="GU133" i="70"/>
  <c r="GQ133" i="70"/>
  <c r="GW133" i="70"/>
  <c r="GY133" i="70"/>
  <c r="GX133" i="70"/>
  <c r="GT133" i="70"/>
  <c r="GP133" i="70"/>
  <c r="GV133" i="70"/>
  <c r="GR133" i="70"/>
  <c r="FI88" i="70"/>
  <c r="BD45" i="70"/>
  <c r="CO51" i="70"/>
  <c r="CU51" i="70"/>
  <c r="CT51" i="70"/>
  <c r="CR51" i="70"/>
  <c r="CQ51" i="70"/>
  <c r="CS51" i="70"/>
  <c r="CP51" i="70"/>
  <c r="CN51" i="70"/>
  <c r="CV51" i="70"/>
  <c r="EB57" i="70"/>
  <c r="EB88" i="70" s="1"/>
  <c r="DU86" i="70"/>
  <c r="GQ86" i="70" s="1"/>
  <c r="GQ55" i="70"/>
  <c r="AZ125" i="70"/>
  <c r="BH131" i="70"/>
  <c r="EC132" i="70" s="1"/>
  <c r="EC163" i="70" s="1"/>
  <c r="BE131" i="70"/>
  <c r="DZ132" i="70" s="1"/>
  <c r="DZ163" i="70" s="1"/>
  <c r="AY131" i="70"/>
  <c r="BB131" i="70"/>
  <c r="DW132" i="70" s="1"/>
  <c r="DW163" i="70" s="1"/>
  <c r="AZ131" i="70"/>
  <c r="DU132" i="70" s="1"/>
  <c r="DU163" i="70" s="1"/>
  <c r="BC131" i="70"/>
  <c r="DX132" i="70" s="1"/>
  <c r="DX163" i="70" s="1"/>
  <c r="BA131" i="70"/>
  <c r="DV132" i="70" s="1"/>
  <c r="DV163" i="70" s="1"/>
  <c r="BD131" i="70"/>
  <c r="DY132" i="70" s="1"/>
  <c r="DY163" i="70" s="1"/>
  <c r="BF131" i="70"/>
  <c r="EA132" i="70" s="1"/>
  <c r="EA163" i="70" s="1"/>
  <c r="BG131" i="70"/>
  <c r="EB132" i="70" s="1"/>
  <c r="EB163" i="70" s="1"/>
  <c r="DV82" i="70"/>
  <c r="GU63" i="70"/>
  <c r="GT63" i="70"/>
  <c r="GS69" i="70"/>
  <c r="EJ58" i="70"/>
  <c r="EJ89" i="70" s="1"/>
  <c r="GY55" i="70"/>
  <c r="EM58" i="70"/>
  <c r="EM89" i="70" s="1"/>
  <c r="EF87" i="70"/>
  <c r="DX86" i="70"/>
  <c r="FB57" i="70"/>
  <c r="FB88" i="70" s="1"/>
  <c r="FT89" i="70"/>
  <c r="DT46" i="70"/>
  <c r="BR46" i="70"/>
  <c r="EH54" i="70"/>
  <c r="EH85" i="70" s="1"/>
  <c r="GT68" i="70"/>
  <c r="GU68" i="70"/>
  <c r="GX67" i="70"/>
  <c r="EK57" i="70"/>
  <c r="EK88" i="70" s="1"/>
  <c r="GX66" i="70"/>
  <c r="GQ64" i="70"/>
  <c r="EP58" i="70"/>
  <c r="EP89" i="70" s="1"/>
  <c r="EO89" i="70"/>
  <c r="AZ46" i="70"/>
  <c r="BC52" i="70"/>
  <c r="DX53" i="70" s="1"/>
  <c r="DX84" i="70" s="1"/>
  <c r="BG52" i="70"/>
  <c r="EB53" i="70" s="1"/>
  <c r="EB84" i="70" s="1"/>
  <c r="BF52" i="70"/>
  <c r="EA53" i="70" s="1"/>
  <c r="EA84" i="70" s="1"/>
  <c r="BH52" i="70"/>
  <c r="EC53" i="70" s="1"/>
  <c r="EC84" i="70" s="1"/>
  <c r="BE52" i="70"/>
  <c r="DZ53" i="70" s="1"/>
  <c r="DZ84" i="70" s="1"/>
  <c r="BD52" i="70"/>
  <c r="DY53" i="70" s="1"/>
  <c r="DY84" i="70" s="1"/>
  <c r="BA52" i="70"/>
  <c r="DV53" i="70" s="1"/>
  <c r="BB52" i="70"/>
  <c r="DW53" i="70" s="1"/>
  <c r="DW84" i="70" s="1"/>
  <c r="AZ52" i="70"/>
  <c r="DU53" i="70" s="1"/>
  <c r="EG89" i="70"/>
  <c r="EB54" i="70"/>
  <c r="EB85" i="70" s="1"/>
  <c r="EO55" i="70"/>
  <c r="EO86" i="70" s="1"/>
  <c r="DS53" i="70"/>
  <c r="DS52" i="70"/>
  <c r="GP55" i="70"/>
  <c r="FH58" i="70"/>
  <c r="FH89" i="70" s="1"/>
  <c r="EG56" i="70"/>
  <c r="EG87" i="70" s="1"/>
  <c r="EK54" i="70"/>
  <c r="EK85" i="70" s="1"/>
  <c r="EJ85" i="70"/>
  <c r="GV56" i="70"/>
  <c r="EO82" i="70"/>
  <c r="GQ82" i="70" s="1"/>
  <c r="GQ63" i="70"/>
  <c r="EL55" i="70"/>
  <c r="EL86" i="70" s="1"/>
  <c r="FC56" i="70"/>
  <c r="FC87" i="70" s="1"/>
  <c r="DW89" i="70"/>
  <c r="GP63" i="70"/>
  <c r="FH88" i="70"/>
  <c r="GR66" i="70"/>
  <c r="DY56" i="70"/>
  <c r="DY87" i="70" s="1"/>
  <c r="FW58" i="70"/>
  <c r="FW89" i="70" s="1"/>
  <c r="EL87" i="70"/>
  <c r="EL57" i="70"/>
  <c r="EL88" i="70" s="1"/>
  <c r="ED56" i="70"/>
  <c r="ED87" i="70" s="1"/>
  <c r="GV66" i="70"/>
  <c r="GW66" i="70"/>
  <c r="GP64" i="70"/>
  <c r="GW68" i="70"/>
  <c r="DT58" i="70"/>
  <c r="EJ88" i="70"/>
  <c r="EW88" i="70"/>
  <c r="GZ51" i="70"/>
  <c r="EM55" i="70"/>
  <c r="EM86" i="70" s="1"/>
  <c r="EM54" i="70"/>
  <c r="EM85" i="70" s="1"/>
  <c r="EM57" i="70"/>
  <c r="EM88" i="70" s="1"/>
  <c r="FV58" i="70"/>
  <c r="FV89" i="70" s="1"/>
  <c r="DU85" i="70"/>
  <c r="GQ85" i="70" s="1"/>
  <c r="GQ54" i="70"/>
  <c r="EB58" i="70"/>
  <c r="EB89" i="70" s="1"/>
  <c r="BC124" i="70"/>
  <c r="CC130" i="70"/>
  <c r="CJ130" i="70"/>
  <c r="CF130" i="70"/>
  <c r="CI130" i="70"/>
  <c r="CL130" i="70"/>
  <c r="CD130" i="70"/>
  <c r="CH130" i="70"/>
  <c r="CG130" i="70"/>
  <c r="CK130" i="70"/>
  <c r="CE130" i="70"/>
  <c r="GV63" i="70"/>
  <c r="EX56" i="70"/>
  <c r="EX87" i="70" s="1"/>
  <c r="AY52" i="70"/>
  <c r="EN88" i="70"/>
  <c r="DU87" i="70"/>
  <c r="GQ87" i="70" s="1"/>
  <c r="GQ56" i="70"/>
  <c r="FE57" i="70"/>
  <c r="FE88" i="70" s="1"/>
  <c r="DV83" i="70"/>
  <c r="GU64" i="70"/>
  <c r="GT64" i="70"/>
  <c r="GS56" i="70"/>
  <c r="DX54" i="70"/>
  <c r="DX85" i="70" s="1"/>
  <c r="EF57" i="70"/>
  <c r="EF88" i="70" s="1"/>
  <c r="ES87" i="70"/>
  <c r="ED54" i="70"/>
  <c r="ED85" i="70" s="1"/>
  <c r="GS64" i="70"/>
  <c r="DV86" i="70"/>
  <c r="GU55" i="70"/>
  <c r="GT55" i="70"/>
  <c r="EX58" i="70"/>
  <c r="EX89" i="70" s="1"/>
  <c r="DV88" i="70"/>
  <c r="GU57" i="70"/>
  <c r="GT57" i="70"/>
  <c r="GV64" i="70"/>
  <c r="GS55" i="70"/>
  <c r="EN56" i="70"/>
  <c r="EN87" i="70" s="1"/>
  <c r="FU58" i="70"/>
  <c r="FU89" i="70" s="1"/>
  <c r="EU55" i="70"/>
  <c r="EU86" i="70" s="1"/>
  <c r="GT70" i="70"/>
  <c r="GR70" i="70"/>
  <c r="GU70" i="70"/>
  <c r="DV54" i="70"/>
  <c r="GR56" i="70"/>
  <c r="GY69" i="70"/>
  <c r="GY64" i="70"/>
  <c r="EJ55" i="70"/>
  <c r="EJ86" i="70" s="1"/>
  <c r="GR57" i="70"/>
  <c r="EM87" i="70"/>
  <c r="GA58" i="70"/>
  <c r="GA89" i="70" s="1"/>
  <c r="DX56" i="70"/>
  <c r="DX87" i="70" s="1"/>
  <c r="GS70" i="70"/>
  <c r="ED58" i="70"/>
  <c r="ED89" i="70" s="1"/>
  <c r="GR63" i="70"/>
  <c r="FZ58" i="70"/>
  <c r="FZ89" i="70" s="1"/>
  <c r="GV55" i="70"/>
  <c r="EN86" i="70"/>
  <c r="DV58" i="70"/>
  <c r="GW57" i="70"/>
  <c r="DU57" i="70"/>
  <c r="FG89" i="70"/>
  <c r="GX68" i="70"/>
  <c r="GR68" i="70"/>
  <c r="EY57" i="70"/>
  <c r="EY88" i="70" s="1"/>
  <c r="EF58" i="70"/>
  <c r="EF89" i="70" s="1"/>
  <c r="FY58" i="70"/>
  <c r="FY89" i="70" s="1"/>
  <c r="EH56" i="70"/>
  <c r="EH87" i="70" s="1"/>
  <c r="ET56" i="70"/>
  <c r="ET87" i="70" s="1"/>
  <c r="EZ57" i="70"/>
  <c r="EZ88" i="70" s="1"/>
  <c r="GU67" i="70"/>
  <c r="GT67" i="70"/>
  <c r="DV87" i="70"/>
  <c r="GX56" i="70"/>
  <c r="GU56" i="70"/>
  <c r="GT56" i="70"/>
  <c r="GX64" i="70"/>
  <c r="DT56" i="70"/>
  <c r="EN58" i="70"/>
  <c r="EN89" i="70" s="1"/>
  <c r="ER88" i="70"/>
  <c r="FQ57" i="70"/>
  <c r="FQ88" i="70" s="1"/>
  <c r="GX57" i="70"/>
  <c r="GY68" i="70"/>
  <c r="DT125" i="70"/>
  <c r="BR125" i="70"/>
  <c r="EW55" i="70"/>
  <c r="EW86" i="70" s="1"/>
  <c r="FC57" i="70"/>
  <c r="FC88" i="70" s="1"/>
  <c r="EL54" i="70"/>
  <c r="EL85" i="70" s="1"/>
  <c r="FD58" i="70"/>
  <c r="FD89" i="70" s="1"/>
  <c r="DT168" i="70"/>
  <c r="GW137" i="70"/>
  <c r="GQ137" i="70"/>
  <c r="GY137" i="70"/>
  <c r="GP137" i="70"/>
  <c r="GX137" i="70"/>
  <c r="GT137" i="70"/>
  <c r="GU137" i="70"/>
  <c r="GV137" i="70"/>
  <c r="GR137" i="70"/>
  <c r="GS137" i="70"/>
  <c r="GQ137" i="68"/>
  <c r="GQ161" i="68"/>
  <c r="GS136" i="68"/>
  <c r="GX134" i="68"/>
  <c r="GW134" i="68"/>
  <c r="GT135" i="68"/>
  <c r="GW137" i="68"/>
  <c r="GW136" i="68"/>
  <c r="GX135" i="68"/>
  <c r="GU137" i="68"/>
  <c r="GY137" i="68"/>
  <c r="GR161" i="68"/>
  <c r="GV137" i="68"/>
  <c r="GR137" i="68"/>
  <c r="GY136" i="68"/>
  <c r="GV135" i="68"/>
  <c r="GR136" i="68"/>
  <c r="GU135" i="68"/>
  <c r="GU136" i="68"/>
  <c r="GY135" i="68"/>
  <c r="GU134" i="68"/>
  <c r="GS134" i="68"/>
  <c r="GR134" i="68"/>
  <c r="GY134" i="68"/>
  <c r="GV134" i="68"/>
  <c r="GT137" i="68"/>
  <c r="GX137" i="68"/>
  <c r="GT136" i="68"/>
  <c r="GS135" i="68"/>
  <c r="GX136" i="68"/>
  <c r="GW135" i="68"/>
  <c r="GP133" i="68"/>
  <c r="DU168" i="68"/>
  <c r="GW133" i="68"/>
  <c r="GV133" i="68"/>
  <c r="GY133" i="68"/>
  <c r="GU133" i="68"/>
  <c r="GS133" i="68"/>
  <c r="GT133" i="68"/>
  <c r="GX133" i="68"/>
  <c r="GR133" i="68"/>
  <c r="DU164" i="68"/>
  <c r="GQ164" i="68" s="1"/>
  <c r="GQ133" i="68"/>
  <c r="DU167" i="68"/>
  <c r="GQ136" i="68"/>
  <c r="DT167" i="68"/>
  <c r="GP167" i="68" s="1"/>
  <c r="GP136" i="68"/>
  <c r="DU165" i="68"/>
  <c r="GQ134" i="68"/>
  <c r="GZ142" i="68"/>
  <c r="GP161" i="68"/>
  <c r="DU166" i="68"/>
  <c r="GQ135" i="68"/>
  <c r="DS132" i="68"/>
  <c r="DS131" i="68"/>
  <c r="DT166" i="68"/>
  <c r="GP166" i="68" s="1"/>
  <c r="GP135" i="68"/>
  <c r="DT165" i="68"/>
  <c r="GP165" i="68" s="1"/>
  <c r="GP134" i="68"/>
  <c r="BB124" i="68"/>
  <c r="BZ130" i="68"/>
  <c r="BS130" i="68"/>
  <c r="CA130" i="68"/>
  <c r="BU130" i="68"/>
  <c r="BV130" i="68"/>
  <c r="BX130" i="68"/>
  <c r="BY130" i="68"/>
  <c r="CB130" i="68"/>
  <c r="BW130" i="68"/>
  <c r="BT130" i="68"/>
  <c r="DT168" i="68"/>
  <c r="GP168" i="68" s="1"/>
  <c r="GP137" i="68"/>
  <c r="GY164" i="68"/>
  <c r="GU164" i="68"/>
  <c r="GW164" i="68"/>
  <c r="GT164" i="68"/>
  <c r="GR164" i="68"/>
  <c r="GS164" i="68"/>
  <c r="GX164" i="68"/>
  <c r="GV164" i="68"/>
  <c r="GU168" i="68"/>
  <c r="GT168" i="68"/>
  <c r="GV168" i="68"/>
  <c r="GY168" i="68"/>
  <c r="AZ125" i="68"/>
  <c r="BA131" i="68"/>
  <c r="DV132" i="68" s="1"/>
  <c r="BC131" i="68"/>
  <c r="DX132" i="68" s="1"/>
  <c r="DX163" i="68" s="1"/>
  <c r="AZ131" i="68"/>
  <c r="DU132" i="68" s="1"/>
  <c r="BD131" i="68"/>
  <c r="DY132" i="68" s="1"/>
  <c r="DY163" i="68" s="1"/>
  <c r="BF131" i="68"/>
  <c r="EA132" i="68" s="1"/>
  <c r="EA163" i="68" s="1"/>
  <c r="BB131" i="68"/>
  <c r="DW132" i="68" s="1"/>
  <c r="DW163" i="68" s="1"/>
  <c r="BG131" i="68"/>
  <c r="EB132" i="68" s="1"/>
  <c r="EB163" i="68" s="1"/>
  <c r="BE131" i="68"/>
  <c r="DZ132" i="68" s="1"/>
  <c r="DZ163" i="68" s="1"/>
  <c r="BH131" i="68"/>
  <c r="EC132" i="68" s="1"/>
  <c r="EC163" i="68" s="1"/>
  <c r="AY131" i="68"/>
  <c r="DT125" i="68"/>
  <c r="BR125" i="68"/>
  <c r="GR58" i="68"/>
  <c r="GX58" i="68"/>
  <c r="GS58" i="68"/>
  <c r="GV58" i="68"/>
  <c r="GT58" i="68"/>
  <c r="GU58" i="68"/>
  <c r="GW58" i="68"/>
  <c r="GY58" i="68"/>
  <c r="DT53" i="68"/>
  <c r="GT53" i="68" s="1"/>
  <c r="DV89" i="68"/>
  <c r="BA46" i="68"/>
  <c r="BI52" i="68"/>
  <c r="BP52" i="68"/>
  <c r="BJ52" i="68"/>
  <c r="BM52" i="68"/>
  <c r="BL52" i="68"/>
  <c r="BR52" i="68"/>
  <c r="BN52" i="68"/>
  <c r="BQ52" i="68"/>
  <c r="BK52" i="68"/>
  <c r="BO52" i="68"/>
  <c r="GY56" i="68"/>
  <c r="GU56" i="68"/>
  <c r="GX56" i="68"/>
  <c r="GR56" i="68"/>
  <c r="GT56" i="68"/>
  <c r="GV56" i="68"/>
  <c r="GS56" i="68"/>
  <c r="GW56" i="68"/>
  <c r="DS64" i="68"/>
  <c r="GT82" i="68"/>
  <c r="GU82" i="68"/>
  <c r="GW82" i="68"/>
  <c r="GX82" i="68"/>
  <c r="GY82" i="68"/>
  <c r="GS82" i="68"/>
  <c r="GR82" i="68"/>
  <c r="GV82" i="68"/>
  <c r="GY54" i="68"/>
  <c r="GV54" i="68"/>
  <c r="GS54" i="68"/>
  <c r="GT54" i="68"/>
  <c r="GU54" i="68"/>
  <c r="GW54" i="68"/>
  <c r="GR54" i="68"/>
  <c r="GX54" i="68"/>
  <c r="BS51" i="68"/>
  <c r="BB45" i="68"/>
  <c r="CA51" i="68"/>
  <c r="BV51" i="68"/>
  <c r="BX51" i="68"/>
  <c r="BY51" i="68"/>
  <c r="BT51" i="68"/>
  <c r="BZ51" i="68"/>
  <c r="CB51" i="68"/>
  <c r="BW51" i="68"/>
  <c r="BU51" i="68"/>
  <c r="GY83" i="68"/>
  <c r="GR83" i="68"/>
  <c r="GV83" i="68"/>
  <c r="GS83" i="68"/>
  <c r="GT83" i="68"/>
  <c r="GW83" i="68"/>
  <c r="GU83" i="68"/>
  <c r="GX83" i="68"/>
  <c r="DV85" i="68"/>
  <c r="GZ63" i="68"/>
  <c r="DU89" i="68"/>
  <c r="DV84" i="68"/>
  <c r="DU85" i="68"/>
  <c r="GQ85" i="68" s="1"/>
  <c r="DU84" i="68"/>
  <c r="DS84" i="68"/>
  <c r="GZ53" i="68"/>
  <c r="GL53" i="68"/>
  <c r="DV86" i="68"/>
  <c r="DT89" i="68"/>
  <c r="GP89" i="68" s="1"/>
  <c r="DV88" i="68"/>
  <c r="DT86" i="68"/>
  <c r="GP86" i="68" s="1"/>
  <c r="DU88" i="68"/>
  <c r="GQ88" i="68" s="1"/>
  <c r="GU1586" i="68" l="1"/>
  <c r="GP1586" i="68"/>
  <c r="GV1586" i="68"/>
  <c r="GW1586" i="68"/>
  <c r="GR1586" i="68"/>
  <c r="GX1586" i="68"/>
  <c r="GS1586" i="68"/>
  <c r="GT1586" i="68"/>
  <c r="GY1586" i="68"/>
  <c r="GQ1586" i="68"/>
  <c r="DT1585" i="68"/>
  <c r="GU1554" i="68"/>
  <c r="GQ1554" i="68"/>
  <c r="GP1554" i="68"/>
  <c r="GY1554" i="68"/>
  <c r="GV1554" i="68"/>
  <c r="GT1554" i="68"/>
  <c r="GW1554" i="68"/>
  <c r="GX1554" i="68"/>
  <c r="GS1554" i="68"/>
  <c r="GR1554" i="68"/>
  <c r="HJ1564" i="68"/>
  <c r="HI1564" i="68"/>
  <c r="HH1564" i="68"/>
  <c r="HG1564" i="68"/>
  <c r="HF1564" i="68"/>
  <c r="HE1564" i="68"/>
  <c r="HD1564" i="68"/>
  <c r="HC1564" i="68"/>
  <c r="HB1564" i="68"/>
  <c r="HK1564" i="68"/>
  <c r="GO1565" i="68"/>
  <c r="GZ1565" i="68" s="1"/>
  <c r="DS1584" i="68"/>
  <c r="GU1589" i="68"/>
  <c r="GP1589" i="68"/>
  <c r="GW1589" i="68"/>
  <c r="GR1589" i="68"/>
  <c r="GX1589" i="68"/>
  <c r="GT1589" i="68"/>
  <c r="GS1589" i="68"/>
  <c r="GY1589" i="68"/>
  <c r="GV1589" i="68"/>
  <c r="GQ1589" i="68"/>
  <c r="GL1585" i="68"/>
  <c r="GO1585" i="68"/>
  <c r="GZ1585" i="68" s="1"/>
  <c r="BC1546" i="68"/>
  <c r="CD1552" i="68"/>
  <c r="CE1552" i="68"/>
  <c r="CJ1552" i="68"/>
  <c r="CF1552" i="68"/>
  <c r="CH1552" i="68"/>
  <c r="CC1552" i="68"/>
  <c r="CK1552" i="68"/>
  <c r="CI1552" i="68"/>
  <c r="CG1552" i="68"/>
  <c r="CL1552" i="68"/>
  <c r="BB1547" i="68"/>
  <c r="BW1553" i="68"/>
  <c r="BS1553" i="68"/>
  <c r="BY1553" i="68"/>
  <c r="BV1553" i="68"/>
  <c r="CB1553" i="68"/>
  <c r="BX1553" i="68"/>
  <c r="BZ1553" i="68"/>
  <c r="BT1553" i="68"/>
  <c r="BU1553" i="68"/>
  <c r="CA1553" i="68"/>
  <c r="GO1506" i="68"/>
  <c r="GZ1506" i="68" s="1"/>
  <c r="GL1506" i="68"/>
  <c r="GO1505" i="68"/>
  <c r="BB1468" i="68"/>
  <c r="BZ1474" i="68"/>
  <c r="BW1474" i="68"/>
  <c r="BY1474" i="68"/>
  <c r="BV1474" i="68"/>
  <c r="BT1474" i="68"/>
  <c r="CA1474" i="68"/>
  <c r="BS1474" i="68"/>
  <c r="CB1474" i="68"/>
  <c r="BU1474" i="68"/>
  <c r="BX1474" i="68"/>
  <c r="HL1485" i="68"/>
  <c r="EB1467" i="68"/>
  <c r="GL1485" i="68"/>
  <c r="GP1506" i="68"/>
  <c r="GX1506" i="68"/>
  <c r="GQ1506" i="68"/>
  <c r="GW1506" i="68"/>
  <c r="GR1506" i="68"/>
  <c r="GS1506" i="68"/>
  <c r="GV1506" i="68"/>
  <c r="GY1506" i="68"/>
  <c r="GT1506" i="68"/>
  <c r="GU1506" i="68"/>
  <c r="GP1508" i="68"/>
  <c r="GR1508" i="68"/>
  <c r="GT1508" i="68"/>
  <c r="GS1508" i="68"/>
  <c r="GY1508" i="68"/>
  <c r="GQ1508" i="68"/>
  <c r="GV1508" i="68"/>
  <c r="GU1508" i="68"/>
  <c r="GW1508" i="68"/>
  <c r="GX1508" i="68"/>
  <c r="GP1510" i="68"/>
  <c r="GY1510" i="68"/>
  <c r="GT1510" i="68"/>
  <c r="GV1510" i="68"/>
  <c r="GU1510" i="68"/>
  <c r="GR1510" i="68"/>
  <c r="GW1510" i="68"/>
  <c r="GX1510" i="68"/>
  <c r="GS1510" i="68"/>
  <c r="GQ1510" i="68"/>
  <c r="GZ1504" i="68"/>
  <c r="BC1467" i="68"/>
  <c r="CE1473" i="68"/>
  <c r="CF1473" i="68"/>
  <c r="CJ1473" i="68"/>
  <c r="CD1473" i="68"/>
  <c r="CK1473" i="68"/>
  <c r="CG1473" i="68"/>
  <c r="CH1473" i="68"/>
  <c r="CL1473" i="68"/>
  <c r="CC1473" i="68"/>
  <c r="CI1473" i="68"/>
  <c r="GO1486" i="68"/>
  <c r="GZ1486" i="68" s="1"/>
  <c r="HL1406" i="68"/>
  <c r="EB1388" i="68"/>
  <c r="GL1406" i="68"/>
  <c r="BA1389" i="68"/>
  <c r="BR1395" i="68"/>
  <c r="BP1395" i="68"/>
  <c r="BO1395" i="68"/>
  <c r="BQ1395" i="68"/>
  <c r="BI1395" i="68"/>
  <c r="BL1395" i="68"/>
  <c r="BJ1395" i="68"/>
  <c r="BN1395" i="68"/>
  <c r="BK1395" i="68"/>
  <c r="BM1395" i="68"/>
  <c r="GY1431" i="68"/>
  <c r="GR1431" i="68"/>
  <c r="GP1431" i="68"/>
  <c r="GW1431" i="68"/>
  <c r="GQ1431" i="68"/>
  <c r="GS1431" i="68"/>
  <c r="GV1431" i="68"/>
  <c r="GU1431" i="68"/>
  <c r="GX1431" i="68"/>
  <c r="GT1431" i="68"/>
  <c r="GO1395" i="68"/>
  <c r="GZ1395" i="68" s="1"/>
  <c r="GL1395" i="68"/>
  <c r="GZ1425" i="68"/>
  <c r="GT1429" i="68"/>
  <c r="GW1429" i="68"/>
  <c r="GY1429" i="68"/>
  <c r="GR1429" i="68"/>
  <c r="GX1429" i="68"/>
  <c r="GS1429" i="68"/>
  <c r="GV1429" i="68"/>
  <c r="GQ1429" i="68"/>
  <c r="GP1429" i="68"/>
  <c r="GU1429" i="68"/>
  <c r="DS1427" i="68"/>
  <c r="GO1396" i="68"/>
  <c r="GZ1396" i="68" s="1"/>
  <c r="GL1396" i="68"/>
  <c r="GW1430" i="68"/>
  <c r="GT1430" i="68"/>
  <c r="GY1430" i="68"/>
  <c r="GR1430" i="68"/>
  <c r="GQ1430" i="68"/>
  <c r="GP1430" i="68"/>
  <c r="GS1430" i="68"/>
  <c r="GX1430" i="68"/>
  <c r="GV1430" i="68"/>
  <c r="GU1430" i="68"/>
  <c r="DT1396" i="68"/>
  <c r="DS1407" i="68"/>
  <c r="GO1348" i="68"/>
  <c r="GZ1348" i="68" s="1"/>
  <c r="GL1348" i="68"/>
  <c r="GX1351" i="68"/>
  <c r="GY1351" i="68"/>
  <c r="GP1351" i="68"/>
  <c r="GU1351" i="68"/>
  <c r="GQ1351" i="68"/>
  <c r="GR1351" i="68"/>
  <c r="GW1351" i="68"/>
  <c r="GT1351" i="68"/>
  <c r="GS1351" i="68"/>
  <c r="GV1351" i="68"/>
  <c r="HF1327" i="68"/>
  <c r="HD1327" i="68"/>
  <c r="HK1327" i="68"/>
  <c r="HJ1327" i="68"/>
  <c r="HI1327" i="68"/>
  <c r="HE1327" i="68"/>
  <c r="HB1327" i="68"/>
  <c r="HH1327" i="68"/>
  <c r="HG1327" i="68"/>
  <c r="HC1327" i="68"/>
  <c r="GV1348" i="68"/>
  <c r="GY1348" i="68"/>
  <c r="GT1348" i="68"/>
  <c r="GP1348" i="68"/>
  <c r="GX1348" i="68"/>
  <c r="GR1348" i="68"/>
  <c r="GQ1348" i="68"/>
  <c r="GU1348" i="68"/>
  <c r="GW1348" i="68"/>
  <c r="GS1348" i="68"/>
  <c r="GV1349" i="68"/>
  <c r="GY1349" i="68"/>
  <c r="GT1349" i="68"/>
  <c r="GX1349" i="68"/>
  <c r="GS1349" i="68"/>
  <c r="GU1349" i="68"/>
  <c r="GQ1349" i="68"/>
  <c r="GR1349" i="68"/>
  <c r="GP1349" i="68"/>
  <c r="GW1349" i="68"/>
  <c r="GO1328" i="68"/>
  <c r="GZ1328" i="68" s="1"/>
  <c r="DS1347" i="68"/>
  <c r="BC1309" i="68"/>
  <c r="CK1315" i="68"/>
  <c r="CE1315" i="68"/>
  <c r="CL1315" i="68"/>
  <c r="CG1315" i="68"/>
  <c r="CC1315" i="68"/>
  <c r="CI1315" i="68"/>
  <c r="CF1315" i="68"/>
  <c r="CD1315" i="68"/>
  <c r="CH1315" i="68"/>
  <c r="CJ1315" i="68"/>
  <c r="BB1310" i="68"/>
  <c r="BV1316" i="68"/>
  <c r="BW1316" i="68"/>
  <c r="BY1316" i="68"/>
  <c r="CA1316" i="68"/>
  <c r="CB1316" i="68"/>
  <c r="BZ1316" i="68"/>
  <c r="BS1316" i="68"/>
  <c r="BX1316" i="68"/>
  <c r="BT1316" i="68"/>
  <c r="BU1316" i="68"/>
  <c r="DT1238" i="68"/>
  <c r="GO1237" i="68"/>
  <c r="GZ1237" i="68" s="1"/>
  <c r="GL1237" i="68"/>
  <c r="GY1273" i="68"/>
  <c r="GS1273" i="68"/>
  <c r="GW1273" i="68"/>
  <c r="GU1273" i="68"/>
  <c r="GV1273" i="68"/>
  <c r="GT1273" i="68"/>
  <c r="GR1273" i="68"/>
  <c r="GX1273" i="68"/>
  <c r="GQ1273" i="68"/>
  <c r="GP1273" i="68"/>
  <c r="BA1231" i="68"/>
  <c r="BR1237" i="68"/>
  <c r="BJ1237" i="68"/>
  <c r="BK1237" i="68"/>
  <c r="BP1237" i="68"/>
  <c r="BQ1237" i="68"/>
  <c r="BI1237" i="68"/>
  <c r="BL1237" i="68"/>
  <c r="BM1237" i="68"/>
  <c r="BN1237" i="68"/>
  <c r="BO1237" i="68"/>
  <c r="HC1248" i="68"/>
  <c r="HB1248" i="68"/>
  <c r="HG1248" i="68"/>
  <c r="HF1248" i="68"/>
  <c r="HK1248" i="68"/>
  <c r="HH1248" i="68"/>
  <c r="HE1248" i="68"/>
  <c r="HD1248" i="68"/>
  <c r="HJ1248" i="68"/>
  <c r="HI1248" i="68"/>
  <c r="DS1269" i="68"/>
  <c r="GO1238" i="68"/>
  <c r="GZ1238" i="68" s="1"/>
  <c r="GL1238" i="68"/>
  <c r="GR1272" i="68"/>
  <c r="GQ1272" i="68"/>
  <c r="GY1272" i="68"/>
  <c r="GU1272" i="68"/>
  <c r="GW1272" i="68"/>
  <c r="GP1272" i="68"/>
  <c r="GV1272" i="68"/>
  <c r="GT1272" i="68"/>
  <c r="GS1272" i="68"/>
  <c r="GX1272" i="68"/>
  <c r="DS1249" i="68"/>
  <c r="DT1159" i="68"/>
  <c r="BC1151" i="68"/>
  <c r="CD1157" i="68"/>
  <c r="CC1157" i="68"/>
  <c r="CI1157" i="68"/>
  <c r="CG1157" i="68"/>
  <c r="CF1157" i="68"/>
  <c r="CJ1157" i="68"/>
  <c r="CE1157" i="68"/>
  <c r="CK1157" i="68"/>
  <c r="CL1157" i="68"/>
  <c r="CH1157" i="68"/>
  <c r="HF1169" i="68"/>
  <c r="HE1169" i="68"/>
  <c r="HC1169" i="68"/>
  <c r="HB1169" i="68"/>
  <c r="HK1169" i="68"/>
  <c r="HI1169" i="68"/>
  <c r="HG1169" i="68"/>
  <c r="HD1169" i="68"/>
  <c r="HJ1169" i="68"/>
  <c r="HH1169" i="68"/>
  <c r="GO1158" i="68"/>
  <c r="GZ1158" i="68" s="1"/>
  <c r="GL1158" i="68"/>
  <c r="DS1190" i="68"/>
  <c r="GO1159" i="68"/>
  <c r="GZ1159" i="68" s="1"/>
  <c r="GL1159" i="68"/>
  <c r="BA1152" i="68"/>
  <c r="BR1158" i="68"/>
  <c r="BK1158" i="68"/>
  <c r="BI1158" i="68"/>
  <c r="BP1158" i="68"/>
  <c r="BM1158" i="68"/>
  <c r="BL1158" i="68"/>
  <c r="BO1158" i="68"/>
  <c r="BJ1158" i="68"/>
  <c r="BN1158" i="68"/>
  <c r="BQ1158" i="68"/>
  <c r="DS1170" i="68"/>
  <c r="GR1193" i="68"/>
  <c r="GV1193" i="68"/>
  <c r="GQ1193" i="68"/>
  <c r="GX1193" i="68"/>
  <c r="GP1193" i="68"/>
  <c r="GS1193" i="68"/>
  <c r="GU1193" i="68"/>
  <c r="GY1193" i="68"/>
  <c r="GT1193" i="68"/>
  <c r="GW1193" i="68"/>
  <c r="BC1072" i="68"/>
  <c r="CC1078" i="68"/>
  <c r="CG1078" i="68"/>
  <c r="CL1078" i="68"/>
  <c r="CD1078" i="68"/>
  <c r="CE1078" i="68"/>
  <c r="CJ1078" i="68"/>
  <c r="CF1078" i="68"/>
  <c r="CK1078" i="68"/>
  <c r="CH1078" i="68"/>
  <c r="CI1078" i="68"/>
  <c r="DT1080" i="68"/>
  <c r="GQ1116" i="68"/>
  <c r="GV1116" i="68"/>
  <c r="GU1116" i="68"/>
  <c r="GP1116" i="68"/>
  <c r="GS1116" i="68"/>
  <c r="GW1116" i="68"/>
  <c r="GX1116" i="68"/>
  <c r="GR1116" i="68"/>
  <c r="GT1116" i="68"/>
  <c r="GY1116" i="68"/>
  <c r="HL1090" i="68"/>
  <c r="EB1072" i="68"/>
  <c r="GL1090" i="68"/>
  <c r="BA1073" i="68"/>
  <c r="BQ1079" i="68"/>
  <c r="BN1079" i="68"/>
  <c r="BL1079" i="68"/>
  <c r="BO1079" i="68"/>
  <c r="BR1079" i="68"/>
  <c r="BI1079" i="68"/>
  <c r="BP1079" i="68"/>
  <c r="BM1079" i="68"/>
  <c r="BJ1079" i="68"/>
  <c r="BK1079" i="68"/>
  <c r="GO1079" i="68"/>
  <c r="GZ1079" i="68" s="1"/>
  <c r="GL1079" i="68"/>
  <c r="GU1114" i="68"/>
  <c r="GR1114" i="68"/>
  <c r="GT1114" i="68"/>
  <c r="GY1114" i="68"/>
  <c r="GS1114" i="68"/>
  <c r="GP1114" i="68"/>
  <c r="GV1114" i="68"/>
  <c r="GW1114" i="68"/>
  <c r="GX1114" i="68"/>
  <c r="GQ1114" i="68"/>
  <c r="DS1091" i="68"/>
  <c r="GZ1109" i="68"/>
  <c r="DS1111" i="68"/>
  <c r="GO1080" i="68"/>
  <c r="GZ1080" i="68" s="1"/>
  <c r="GL1080" i="68"/>
  <c r="GU1112" i="68"/>
  <c r="GT1112" i="68"/>
  <c r="GR1112" i="68"/>
  <c r="GY1112" i="68"/>
  <c r="GS1112" i="68"/>
  <c r="GV1112" i="68"/>
  <c r="GP1112" i="68"/>
  <c r="GQ1112" i="68"/>
  <c r="GW1112" i="68"/>
  <c r="GX1112" i="68"/>
  <c r="GS1033" i="68"/>
  <c r="GX1033" i="68"/>
  <c r="GY1033" i="68"/>
  <c r="GT1033" i="68"/>
  <c r="GW1033" i="68"/>
  <c r="GQ1033" i="68"/>
  <c r="GR1033" i="68"/>
  <c r="GV1033" i="68"/>
  <c r="GP1033" i="68"/>
  <c r="GU1033" i="68"/>
  <c r="GZ1030" i="68"/>
  <c r="BA994" i="68"/>
  <c r="BN1000" i="68"/>
  <c r="BQ1000" i="68"/>
  <c r="BR1000" i="68"/>
  <c r="BI1000" i="68"/>
  <c r="BL1000" i="68"/>
  <c r="BO1000" i="68"/>
  <c r="BK1000" i="68"/>
  <c r="BJ1000" i="68"/>
  <c r="BP1000" i="68"/>
  <c r="BM1000" i="68"/>
  <c r="GR1035" i="68"/>
  <c r="GY1035" i="68"/>
  <c r="GU1035" i="68"/>
  <c r="GW1035" i="68"/>
  <c r="GP1035" i="68"/>
  <c r="GT1035" i="68"/>
  <c r="GV1035" i="68"/>
  <c r="GS1035" i="68"/>
  <c r="GQ1035" i="68"/>
  <c r="GX1035" i="68"/>
  <c r="DS1012" i="68"/>
  <c r="DS1032" i="68"/>
  <c r="GO1001" i="68"/>
  <c r="GZ1001" i="68" s="1"/>
  <c r="GL1001" i="68"/>
  <c r="HL1011" i="68"/>
  <c r="EB993" i="68"/>
  <c r="GL1011" i="68"/>
  <c r="DT1001" i="68"/>
  <c r="GW1037" i="68"/>
  <c r="GT1037" i="68"/>
  <c r="GS1037" i="68"/>
  <c r="GV1037" i="68"/>
  <c r="GQ1037" i="68"/>
  <c r="GX1037" i="68"/>
  <c r="GR1037" i="68"/>
  <c r="GY1037" i="68"/>
  <c r="GU1037" i="68"/>
  <c r="GP1037" i="68"/>
  <c r="GY1036" i="68"/>
  <c r="GU1036" i="68"/>
  <c r="GW1036" i="68"/>
  <c r="GT1036" i="68"/>
  <c r="GV1036" i="68"/>
  <c r="GP1036" i="68"/>
  <c r="GS1036" i="68"/>
  <c r="GQ1036" i="68"/>
  <c r="GX1036" i="68"/>
  <c r="GR1036" i="68"/>
  <c r="BC993" i="68"/>
  <c r="CF999" i="68"/>
  <c r="CK999" i="68"/>
  <c r="CL999" i="68"/>
  <c r="CI999" i="68"/>
  <c r="CC999" i="68"/>
  <c r="CD999" i="68"/>
  <c r="CE999" i="68"/>
  <c r="CH999" i="68"/>
  <c r="CG999" i="68"/>
  <c r="CJ999" i="68"/>
  <c r="GO1000" i="68"/>
  <c r="GZ1000" i="68" s="1"/>
  <c r="GL1000" i="68"/>
  <c r="GP957" i="68"/>
  <c r="GX957" i="68"/>
  <c r="GW957" i="68"/>
  <c r="GY957" i="68"/>
  <c r="GT957" i="68"/>
  <c r="GR957" i="68"/>
  <c r="GV957" i="68"/>
  <c r="GU957" i="68"/>
  <c r="GS957" i="68"/>
  <c r="GQ957" i="68"/>
  <c r="BB915" i="68"/>
  <c r="BS921" i="68"/>
  <c r="CB921" i="68"/>
  <c r="BW921" i="68"/>
  <c r="CA921" i="68"/>
  <c r="BZ921" i="68"/>
  <c r="BV921" i="68"/>
  <c r="BT921" i="68"/>
  <c r="BX921" i="68"/>
  <c r="BU921" i="68"/>
  <c r="BY921" i="68"/>
  <c r="GX956" i="68"/>
  <c r="GQ956" i="68"/>
  <c r="GW956" i="68"/>
  <c r="GY956" i="68"/>
  <c r="GP956" i="68"/>
  <c r="GT956" i="68"/>
  <c r="GR956" i="68"/>
  <c r="GV956" i="68"/>
  <c r="GU956" i="68"/>
  <c r="GS956" i="68"/>
  <c r="BC914" i="68"/>
  <c r="CC920" i="68"/>
  <c r="CJ920" i="68"/>
  <c r="CK920" i="68"/>
  <c r="CE920" i="68"/>
  <c r="CF920" i="68"/>
  <c r="CH920" i="68"/>
  <c r="CI920" i="68"/>
  <c r="CL920" i="68"/>
  <c r="CG920" i="68"/>
  <c r="CD920" i="68"/>
  <c r="HC933" i="68"/>
  <c r="HB933" i="68"/>
  <c r="HK933" i="68"/>
  <c r="HJ933" i="68"/>
  <c r="HI933" i="68"/>
  <c r="HH933" i="68"/>
  <c r="HG933" i="68"/>
  <c r="HF933" i="68"/>
  <c r="HE933" i="68"/>
  <c r="HD933" i="68"/>
  <c r="GO952" i="68"/>
  <c r="GZ951" i="68"/>
  <c r="GO953" i="68"/>
  <c r="GZ953" i="68" s="1"/>
  <c r="GL953" i="68"/>
  <c r="HL932" i="68"/>
  <c r="EB914" i="68"/>
  <c r="GL932" i="68"/>
  <c r="DT953" i="68"/>
  <c r="GR922" i="68"/>
  <c r="GP922" i="68"/>
  <c r="GS922" i="68"/>
  <c r="GU922" i="68"/>
  <c r="GQ922" i="68"/>
  <c r="GY922" i="68"/>
  <c r="GX922" i="68"/>
  <c r="GW922" i="68"/>
  <c r="GV922" i="68"/>
  <c r="GT922" i="68"/>
  <c r="GP879" i="68"/>
  <c r="GY879" i="68"/>
  <c r="GT879" i="68"/>
  <c r="GS879" i="68"/>
  <c r="GV879" i="68"/>
  <c r="GU879" i="68"/>
  <c r="GX879" i="68"/>
  <c r="GQ879" i="68"/>
  <c r="GW879" i="68"/>
  <c r="GR879" i="68"/>
  <c r="BC835" i="68"/>
  <c r="CG841" i="68"/>
  <c r="CC841" i="68"/>
  <c r="CK841" i="68"/>
  <c r="CF841" i="68"/>
  <c r="CE841" i="68"/>
  <c r="CD841" i="68"/>
  <c r="CL841" i="68"/>
  <c r="CH841" i="68"/>
  <c r="CJ841" i="68"/>
  <c r="CI841" i="68"/>
  <c r="GO854" i="68"/>
  <c r="GZ854" i="68" s="1"/>
  <c r="DS873" i="68"/>
  <c r="GO874" i="68"/>
  <c r="GZ874" i="68" s="1"/>
  <c r="GL874" i="68"/>
  <c r="GP874" i="68"/>
  <c r="GQ874" i="68"/>
  <c r="GV874" i="68"/>
  <c r="GT874" i="68"/>
  <c r="GR874" i="68"/>
  <c r="GY874" i="68"/>
  <c r="GS874" i="68"/>
  <c r="GU874" i="68"/>
  <c r="GX874" i="68"/>
  <c r="GW874" i="68"/>
  <c r="HI853" i="68"/>
  <c r="HH853" i="68"/>
  <c r="HG853" i="68"/>
  <c r="HF853" i="68"/>
  <c r="HK853" i="68"/>
  <c r="HJ853" i="68"/>
  <c r="HE853" i="68"/>
  <c r="HD853" i="68"/>
  <c r="HB853" i="68"/>
  <c r="HC853" i="68"/>
  <c r="GZ872" i="68" s="1"/>
  <c r="BB836" i="68"/>
  <c r="GQ799" i="68"/>
  <c r="GT799" i="68"/>
  <c r="GY799" i="68"/>
  <c r="GV799" i="68"/>
  <c r="GX799" i="68"/>
  <c r="GU799" i="68"/>
  <c r="GP799" i="68"/>
  <c r="GR799" i="68"/>
  <c r="GW799" i="68"/>
  <c r="GS799" i="68"/>
  <c r="HL774" i="68"/>
  <c r="EB756" i="68"/>
  <c r="GL774" i="68"/>
  <c r="GW798" i="68"/>
  <c r="GS798" i="68"/>
  <c r="GQ798" i="68"/>
  <c r="GT798" i="68"/>
  <c r="GY798" i="68"/>
  <c r="GV798" i="68"/>
  <c r="GX798" i="68"/>
  <c r="GU798" i="68"/>
  <c r="GP798" i="68"/>
  <c r="GR798" i="68"/>
  <c r="BB757" i="68"/>
  <c r="BY763" i="68"/>
  <c r="BV763" i="68"/>
  <c r="BT763" i="68"/>
  <c r="BX763" i="68"/>
  <c r="CA763" i="68"/>
  <c r="BS763" i="68"/>
  <c r="BZ763" i="68"/>
  <c r="BW763" i="68"/>
  <c r="BU763" i="68"/>
  <c r="CB763" i="68"/>
  <c r="GZ793" i="68"/>
  <c r="DT795" i="68"/>
  <c r="GW764" i="68"/>
  <c r="GR764" i="68"/>
  <c r="GS764" i="68"/>
  <c r="GQ764" i="68"/>
  <c r="GT764" i="68"/>
  <c r="GV764" i="68"/>
  <c r="GY764" i="68"/>
  <c r="GX764" i="68"/>
  <c r="GU764" i="68"/>
  <c r="GP764" i="68"/>
  <c r="GO794" i="68"/>
  <c r="GO795" i="68"/>
  <c r="GZ795" i="68" s="1"/>
  <c r="GL795" i="68"/>
  <c r="GQ796" i="68"/>
  <c r="GW796" i="68"/>
  <c r="GS796" i="68"/>
  <c r="GT796" i="68"/>
  <c r="GY796" i="68"/>
  <c r="GV796" i="68"/>
  <c r="GR796" i="68"/>
  <c r="GX796" i="68"/>
  <c r="GU796" i="68"/>
  <c r="GP796" i="68"/>
  <c r="GO775" i="68"/>
  <c r="GZ775" i="68" s="1"/>
  <c r="GL793" i="68"/>
  <c r="GQ719" i="68"/>
  <c r="GR719" i="68"/>
  <c r="GX719" i="68"/>
  <c r="GY719" i="68"/>
  <c r="GU719" i="68"/>
  <c r="GV719" i="68"/>
  <c r="GS719" i="68"/>
  <c r="GW719" i="68"/>
  <c r="GP719" i="68"/>
  <c r="GT719" i="68"/>
  <c r="BD677" i="68"/>
  <c r="CM683" i="68"/>
  <c r="CR683" i="68"/>
  <c r="CN683" i="68"/>
  <c r="CP683" i="68"/>
  <c r="CO683" i="68"/>
  <c r="CV683" i="68"/>
  <c r="CS683" i="68"/>
  <c r="CU683" i="68"/>
  <c r="CQ683" i="68"/>
  <c r="CT683" i="68"/>
  <c r="BA678" i="68"/>
  <c r="BM684" i="68"/>
  <c r="BJ684" i="68"/>
  <c r="BK684" i="68"/>
  <c r="BO684" i="68"/>
  <c r="BQ684" i="68"/>
  <c r="BN684" i="68"/>
  <c r="BP684" i="68"/>
  <c r="BL684" i="68"/>
  <c r="BR684" i="68"/>
  <c r="BI684" i="68"/>
  <c r="GR718" i="68"/>
  <c r="GQ718" i="68"/>
  <c r="GY718" i="68"/>
  <c r="GU718" i="68"/>
  <c r="GX718" i="68"/>
  <c r="GV718" i="68"/>
  <c r="GT718" i="68"/>
  <c r="GP718" i="68"/>
  <c r="GW718" i="68"/>
  <c r="GS718" i="68"/>
  <c r="GO684" i="68"/>
  <c r="GZ684" i="68" s="1"/>
  <c r="GL684" i="68"/>
  <c r="GR721" i="68"/>
  <c r="GQ721" i="68"/>
  <c r="GX721" i="68"/>
  <c r="GV721" i="68"/>
  <c r="GP721" i="68"/>
  <c r="GW721" i="68"/>
  <c r="GS721" i="68"/>
  <c r="GT721" i="68"/>
  <c r="GY721" i="68"/>
  <c r="GU721" i="68"/>
  <c r="GR717" i="68"/>
  <c r="GQ717" i="68"/>
  <c r="GT717" i="68"/>
  <c r="GY717" i="68"/>
  <c r="GP717" i="68"/>
  <c r="GX717" i="68"/>
  <c r="GV717" i="68"/>
  <c r="GU717" i="68"/>
  <c r="GW717" i="68"/>
  <c r="GS717" i="68"/>
  <c r="DS716" i="68"/>
  <c r="GO685" i="68"/>
  <c r="GZ685" i="68" s="1"/>
  <c r="GL685" i="68"/>
  <c r="DS696" i="68"/>
  <c r="DT685" i="68"/>
  <c r="GZ714" i="68"/>
  <c r="HL695" i="68"/>
  <c r="EB677" i="68"/>
  <c r="GL695" i="68"/>
  <c r="DT606" i="68"/>
  <c r="GS641" i="68"/>
  <c r="GX641" i="68"/>
  <c r="GU641" i="68"/>
  <c r="GY641" i="68"/>
  <c r="GV641" i="68"/>
  <c r="GT641" i="68"/>
  <c r="GP641" i="68"/>
  <c r="GR641" i="68"/>
  <c r="GQ641" i="68"/>
  <c r="GW641" i="68"/>
  <c r="HL616" i="68"/>
  <c r="EB598" i="68"/>
  <c r="GL616" i="68"/>
  <c r="GW638" i="68"/>
  <c r="GQ638" i="68"/>
  <c r="GV638" i="68"/>
  <c r="GP638" i="68"/>
  <c r="GT638" i="68"/>
  <c r="GS638" i="68"/>
  <c r="GU638" i="68"/>
  <c r="GX638" i="68"/>
  <c r="GR638" i="68"/>
  <c r="GY638" i="68"/>
  <c r="GO605" i="68"/>
  <c r="GZ605" i="68" s="1"/>
  <c r="GL605" i="68"/>
  <c r="GZ635" i="68"/>
  <c r="DS637" i="68"/>
  <c r="GO606" i="68"/>
  <c r="GZ606" i="68" s="1"/>
  <c r="GL606" i="68"/>
  <c r="BA599" i="68"/>
  <c r="BO605" i="68"/>
  <c r="BM605" i="68"/>
  <c r="BN605" i="68"/>
  <c r="BP605" i="68"/>
  <c r="BI605" i="68"/>
  <c r="BL605" i="68"/>
  <c r="BQ605" i="68"/>
  <c r="BR605" i="68"/>
  <c r="BK605" i="68"/>
  <c r="BJ605" i="68"/>
  <c r="GP642" i="68"/>
  <c r="GS642" i="68"/>
  <c r="GW642" i="68"/>
  <c r="GX642" i="68"/>
  <c r="GY642" i="68"/>
  <c r="GT642" i="68"/>
  <c r="GV642" i="68"/>
  <c r="GR642" i="68"/>
  <c r="GU642" i="68"/>
  <c r="GQ642" i="68"/>
  <c r="DS617" i="68"/>
  <c r="BC598" i="68"/>
  <c r="CI604" i="68"/>
  <c r="CG604" i="68"/>
  <c r="CE604" i="68"/>
  <c r="CF604" i="68"/>
  <c r="CJ604" i="68"/>
  <c r="CD604" i="68"/>
  <c r="CL604" i="68"/>
  <c r="CK604" i="68"/>
  <c r="CH604" i="68"/>
  <c r="CC604" i="68"/>
  <c r="GQ559" i="68"/>
  <c r="GP559" i="68"/>
  <c r="GV559" i="68"/>
  <c r="GT559" i="68"/>
  <c r="GS559" i="68"/>
  <c r="GW559" i="68"/>
  <c r="GY559" i="68"/>
  <c r="GX559" i="68"/>
  <c r="GR559" i="68"/>
  <c r="GU559" i="68"/>
  <c r="GQ562" i="68"/>
  <c r="GP562" i="68"/>
  <c r="GY562" i="68"/>
  <c r="GW562" i="68"/>
  <c r="GX562" i="68"/>
  <c r="GS562" i="68"/>
  <c r="GR562" i="68"/>
  <c r="GV562" i="68"/>
  <c r="GT562" i="68"/>
  <c r="GU562" i="68"/>
  <c r="GO558" i="68"/>
  <c r="GZ558" i="68" s="1"/>
  <c r="GL558" i="68"/>
  <c r="GO538" i="68"/>
  <c r="GZ538" i="68" s="1"/>
  <c r="DS557" i="68"/>
  <c r="BC519" i="68"/>
  <c r="CL525" i="68"/>
  <c r="CH525" i="68"/>
  <c r="CI525" i="68"/>
  <c r="CC525" i="68"/>
  <c r="CD525" i="68"/>
  <c r="CJ525" i="68"/>
  <c r="CF525" i="68"/>
  <c r="CG525" i="68"/>
  <c r="CK525" i="68"/>
  <c r="CE525" i="68"/>
  <c r="GQ563" i="68"/>
  <c r="GX563" i="68"/>
  <c r="GY563" i="68"/>
  <c r="GS563" i="68"/>
  <c r="GW563" i="68"/>
  <c r="GP563" i="68"/>
  <c r="GR563" i="68"/>
  <c r="GV563" i="68"/>
  <c r="GT563" i="68"/>
  <c r="GU563" i="68"/>
  <c r="HL537" i="68"/>
  <c r="EB519" i="68"/>
  <c r="GL537" i="68"/>
  <c r="BB520" i="68"/>
  <c r="BT526" i="68"/>
  <c r="BS526" i="68"/>
  <c r="BY526" i="68"/>
  <c r="CB526" i="68"/>
  <c r="BU526" i="68"/>
  <c r="BX526" i="68"/>
  <c r="CA526" i="68"/>
  <c r="BZ526" i="68"/>
  <c r="BV526" i="68"/>
  <c r="BW526" i="68"/>
  <c r="DT558" i="68"/>
  <c r="GR527" i="68"/>
  <c r="GT527" i="68"/>
  <c r="GQ527" i="68"/>
  <c r="GV527" i="68"/>
  <c r="GS527" i="68"/>
  <c r="GU527" i="68"/>
  <c r="GW527" i="68"/>
  <c r="GY527" i="68"/>
  <c r="GX527" i="68"/>
  <c r="GP527" i="68"/>
  <c r="GZ556" i="68"/>
  <c r="HL458" i="68"/>
  <c r="EB440" i="68"/>
  <c r="GL477" i="68"/>
  <c r="GL458" i="68"/>
  <c r="GP480" i="68"/>
  <c r="GT480" i="68"/>
  <c r="GY480" i="68"/>
  <c r="GX480" i="68"/>
  <c r="GQ480" i="68"/>
  <c r="GS480" i="68"/>
  <c r="GR480" i="68"/>
  <c r="GW480" i="68"/>
  <c r="GU480" i="68"/>
  <c r="GV480" i="68"/>
  <c r="GO479" i="68"/>
  <c r="GZ479" i="68" s="1"/>
  <c r="GL479" i="68"/>
  <c r="BB441" i="68"/>
  <c r="BW447" i="68"/>
  <c r="BV447" i="68"/>
  <c r="BY447" i="68"/>
  <c r="BX447" i="68"/>
  <c r="CA447" i="68"/>
  <c r="BU447" i="68"/>
  <c r="BZ447" i="68"/>
  <c r="BS447" i="68"/>
  <c r="BT447" i="68"/>
  <c r="CB447" i="68"/>
  <c r="BC440" i="68"/>
  <c r="CC446" i="68"/>
  <c r="CL446" i="68"/>
  <c r="CI446" i="68"/>
  <c r="CE446" i="68"/>
  <c r="CH446" i="68"/>
  <c r="CF446" i="68"/>
  <c r="CJ446" i="68"/>
  <c r="CD446" i="68"/>
  <c r="CK446" i="68"/>
  <c r="CG446" i="68"/>
  <c r="GO459" i="68"/>
  <c r="GZ459" i="68" s="1"/>
  <c r="DS478" i="68"/>
  <c r="GW479" i="68"/>
  <c r="GV479" i="68"/>
  <c r="GQ479" i="68"/>
  <c r="GU479" i="68"/>
  <c r="GY479" i="68"/>
  <c r="GX479" i="68"/>
  <c r="GR479" i="68"/>
  <c r="GP479" i="68"/>
  <c r="GT479" i="68"/>
  <c r="GS479" i="68"/>
  <c r="GY482" i="68"/>
  <c r="GT482" i="68"/>
  <c r="GS482" i="68"/>
  <c r="GX482" i="68"/>
  <c r="GP482" i="68"/>
  <c r="GR482" i="68"/>
  <c r="GV482" i="68"/>
  <c r="GU482" i="68"/>
  <c r="GW482" i="68"/>
  <c r="GQ482" i="68"/>
  <c r="GO368" i="68"/>
  <c r="GZ368" i="68" s="1"/>
  <c r="GL368" i="68"/>
  <c r="BA362" i="68"/>
  <c r="BK368" i="68"/>
  <c r="BL368" i="68"/>
  <c r="BI368" i="68"/>
  <c r="BO368" i="68"/>
  <c r="BN368" i="68"/>
  <c r="BM368" i="68"/>
  <c r="BP368" i="68"/>
  <c r="BR368" i="68"/>
  <c r="BJ368" i="68"/>
  <c r="BQ368" i="68"/>
  <c r="GT403" i="68"/>
  <c r="GR403" i="68"/>
  <c r="GS403" i="68"/>
  <c r="GU403" i="68"/>
  <c r="GX403" i="68"/>
  <c r="GP403" i="68"/>
  <c r="GQ403" i="68"/>
  <c r="GY403" i="68"/>
  <c r="GW403" i="68"/>
  <c r="GV403" i="68"/>
  <c r="DS400" i="68"/>
  <c r="GO369" i="68"/>
  <c r="GZ369" i="68" s="1"/>
  <c r="GL369" i="68"/>
  <c r="GT404" i="68"/>
  <c r="GR404" i="68"/>
  <c r="GP404" i="68"/>
  <c r="GX404" i="68"/>
  <c r="GQ404" i="68"/>
  <c r="GY404" i="68"/>
  <c r="GW404" i="68"/>
  <c r="GV404" i="68"/>
  <c r="GS404" i="68"/>
  <c r="GU404" i="68"/>
  <c r="BC361" i="68"/>
  <c r="CJ367" i="68"/>
  <c r="CE367" i="68"/>
  <c r="CG367" i="68"/>
  <c r="CH367" i="68"/>
  <c r="CK367" i="68"/>
  <c r="CD367" i="68"/>
  <c r="CL367" i="68"/>
  <c r="CC367" i="68"/>
  <c r="CI367" i="68"/>
  <c r="CF367" i="68"/>
  <c r="DS380" i="68"/>
  <c r="DT369" i="68"/>
  <c r="HL379" i="68"/>
  <c r="EB361" i="68"/>
  <c r="GL379" i="68"/>
  <c r="GU293" i="68"/>
  <c r="DT323" i="68"/>
  <c r="GP323" i="68" s="1"/>
  <c r="GY290" i="68"/>
  <c r="GS292" i="68"/>
  <c r="GT290" i="68"/>
  <c r="GU292" i="68"/>
  <c r="GS290" i="68"/>
  <c r="GW292" i="68"/>
  <c r="GR292" i="68"/>
  <c r="GY292" i="68"/>
  <c r="GT293" i="68"/>
  <c r="GV293" i="68"/>
  <c r="GS293" i="68"/>
  <c r="GW290" i="68"/>
  <c r="GY293" i="68"/>
  <c r="GR290" i="68"/>
  <c r="GR293" i="68"/>
  <c r="GU290" i="68"/>
  <c r="GW293" i="68"/>
  <c r="GQ290" i="68"/>
  <c r="DT326" i="68"/>
  <c r="GY295" i="68"/>
  <c r="GW295" i="68"/>
  <c r="GS295" i="68"/>
  <c r="GV295" i="68"/>
  <c r="GX295" i="68"/>
  <c r="GR295" i="68"/>
  <c r="GQ295" i="68"/>
  <c r="GT295" i="68"/>
  <c r="GU295" i="68"/>
  <c r="GR294" i="68"/>
  <c r="GV294" i="68"/>
  <c r="GT294" i="68"/>
  <c r="GY294" i="68"/>
  <c r="GQ294" i="68"/>
  <c r="GX294" i="68"/>
  <c r="GU294" i="68"/>
  <c r="GS294" i="68"/>
  <c r="GW294" i="68"/>
  <c r="GW291" i="68"/>
  <c r="GS291" i="68"/>
  <c r="GX291" i="68"/>
  <c r="GQ291" i="68"/>
  <c r="GY291" i="68"/>
  <c r="GV291" i="68"/>
  <c r="GR291" i="68"/>
  <c r="GT291" i="68"/>
  <c r="GU291" i="68"/>
  <c r="GX290" i="68"/>
  <c r="GZ300" i="68"/>
  <c r="HK300" i="68" s="1"/>
  <c r="GQ293" i="68"/>
  <c r="GV292" i="68"/>
  <c r="GP292" i="68"/>
  <c r="GT292" i="68"/>
  <c r="GW246" i="68"/>
  <c r="GX246" i="68"/>
  <c r="GV246" i="68"/>
  <c r="GU246" i="68"/>
  <c r="GT246" i="68"/>
  <c r="HI300" i="68"/>
  <c r="HB300" i="68"/>
  <c r="HG300" i="68"/>
  <c r="HF300" i="68"/>
  <c r="HC300" i="68"/>
  <c r="BC282" i="68"/>
  <c r="CJ288" i="68"/>
  <c r="CD288" i="68"/>
  <c r="CE288" i="68"/>
  <c r="CK288" i="68"/>
  <c r="CF288" i="68"/>
  <c r="CI288" i="68"/>
  <c r="CH288" i="68"/>
  <c r="CL288" i="68"/>
  <c r="CG288" i="68"/>
  <c r="CC288" i="68"/>
  <c r="GO321" i="68"/>
  <c r="GZ321" i="68" s="1"/>
  <c r="GL321" i="68"/>
  <c r="BB283" i="68"/>
  <c r="BY289" i="68"/>
  <c r="CB289" i="68"/>
  <c r="BV289" i="68"/>
  <c r="CA289" i="68"/>
  <c r="BU289" i="68"/>
  <c r="BW289" i="68"/>
  <c r="BZ289" i="68"/>
  <c r="BT289" i="68"/>
  <c r="BX289" i="68"/>
  <c r="BS289" i="68"/>
  <c r="DT322" i="68"/>
  <c r="GP291" i="68"/>
  <c r="GP319" i="68"/>
  <c r="DT324" i="68"/>
  <c r="GP324" i="68" s="1"/>
  <c r="GP293" i="68"/>
  <c r="GQ323" i="68"/>
  <c r="GR323" i="68"/>
  <c r="GW323" i="68"/>
  <c r="GY323" i="68"/>
  <c r="GS323" i="68"/>
  <c r="GX323" i="68"/>
  <c r="GV323" i="68"/>
  <c r="GT323" i="68"/>
  <c r="GU323" i="68"/>
  <c r="DT325" i="68"/>
  <c r="GP294" i="68"/>
  <c r="DT321" i="68"/>
  <c r="GP321" i="68" s="1"/>
  <c r="GP290" i="68"/>
  <c r="GS319" i="68"/>
  <c r="GW319" i="68"/>
  <c r="GY319" i="68"/>
  <c r="GV319" i="68"/>
  <c r="GQ319" i="68"/>
  <c r="GR319" i="68"/>
  <c r="GX319" i="68"/>
  <c r="GU319" i="68"/>
  <c r="GT319" i="68"/>
  <c r="GZ301" i="68"/>
  <c r="GU321" i="68"/>
  <c r="HJ221" i="68"/>
  <c r="GQ246" i="68"/>
  <c r="GY246" i="68"/>
  <c r="HC221" i="68"/>
  <c r="HI221" i="68"/>
  <c r="HE221" i="68"/>
  <c r="HB221" i="68"/>
  <c r="GS244" i="68"/>
  <c r="GV244" i="68"/>
  <c r="GR244" i="68"/>
  <c r="GY244" i="68"/>
  <c r="GU244" i="68"/>
  <c r="GW244" i="68"/>
  <c r="GQ244" i="68"/>
  <c r="GT244" i="68"/>
  <c r="HK221" i="68"/>
  <c r="HD221" i="68"/>
  <c r="GS246" i="68"/>
  <c r="GP246" i="68"/>
  <c r="HF221" i="68"/>
  <c r="GS247" i="68"/>
  <c r="GR247" i="68"/>
  <c r="GU247" i="68"/>
  <c r="GV247" i="68"/>
  <c r="GW247" i="68"/>
  <c r="GY247" i="68"/>
  <c r="GT247" i="68"/>
  <c r="GX247" i="68"/>
  <c r="GQ247" i="68"/>
  <c r="HG221" i="68"/>
  <c r="GX244" i="68"/>
  <c r="DS242" i="68"/>
  <c r="GL211" i="68"/>
  <c r="GO211" i="68"/>
  <c r="GZ211" i="68" s="1"/>
  <c r="DS222" i="68"/>
  <c r="DS241" i="68" s="1"/>
  <c r="GX243" i="68"/>
  <c r="GV243" i="68"/>
  <c r="GU243" i="68"/>
  <c r="GS243" i="68"/>
  <c r="GY243" i="68"/>
  <c r="GP243" i="68"/>
  <c r="GT243" i="68"/>
  <c r="GR243" i="68"/>
  <c r="GW243" i="68"/>
  <c r="GQ243" i="68"/>
  <c r="BA204" i="68"/>
  <c r="BQ210" i="68"/>
  <c r="BM210" i="68"/>
  <c r="BP210" i="68"/>
  <c r="BJ210" i="68"/>
  <c r="BI210" i="68"/>
  <c r="BO210" i="68"/>
  <c r="BL210" i="68"/>
  <c r="BR210" i="68"/>
  <c r="BN210" i="68"/>
  <c r="BK210" i="68"/>
  <c r="DT211" i="68"/>
  <c r="GX245" i="68"/>
  <c r="GS245" i="68"/>
  <c r="GP245" i="68"/>
  <c r="GT245" i="68"/>
  <c r="GV245" i="68"/>
  <c r="GW245" i="68"/>
  <c r="GR245" i="68"/>
  <c r="GQ245" i="68"/>
  <c r="GY245" i="68"/>
  <c r="GU245" i="68"/>
  <c r="GO210" i="68"/>
  <c r="GZ210" i="68" s="1"/>
  <c r="GL210" i="68"/>
  <c r="GQ167" i="68"/>
  <c r="GY165" i="68"/>
  <c r="GQ165" i="68"/>
  <c r="HF142" i="70"/>
  <c r="GZ63" i="70"/>
  <c r="DT88" i="70"/>
  <c r="GP88" i="70" s="1"/>
  <c r="GP57" i="70"/>
  <c r="HD142" i="70"/>
  <c r="HE142" i="70"/>
  <c r="HG142" i="70"/>
  <c r="GY166" i="70"/>
  <c r="GV166" i="70"/>
  <c r="GR166" i="70"/>
  <c r="GT166" i="70"/>
  <c r="HH142" i="70"/>
  <c r="HL142" i="70" s="1"/>
  <c r="GW166" i="70"/>
  <c r="GP166" i="70"/>
  <c r="HI142" i="70"/>
  <c r="HJ142" i="70"/>
  <c r="HK142" i="70"/>
  <c r="GR167" i="70"/>
  <c r="GT167" i="70"/>
  <c r="GQ167" i="70"/>
  <c r="GU167" i="70"/>
  <c r="GW167" i="70"/>
  <c r="GV167" i="70"/>
  <c r="GY167" i="70"/>
  <c r="GX167" i="70"/>
  <c r="GS167" i="70"/>
  <c r="HB142" i="70"/>
  <c r="GU87" i="68"/>
  <c r="GQ87" i="68"/>
  <c r="GR87" i="68"/>
  <c r="GS87" i="68"/>
  <c r="GY87" i="68"/>
  <c r="GW87" i="68"/>
  <c r="GV87" i="68"/>
  <c r="GX87" i="68"/>
  <c r="GT87" i="68"/>
  <c r="GS53" i="68"/>
  <c r="GV53" i="68"/>
  <c r="GR53" i="68"/>
  <c r="GU53" i="68"/>
  <c r="GY53" i="68"/>
  <c r="GX53" i="68"/>
  <c r="GW53" i="68"/>
  <c r="GQ89" i="68"/>
  <c r="GP53" i="68"/>
  <c r="GQ53" i="68"/>
  <c r="GQ86" i="68"/>
  <c r="HK63" i="70"/>
  <c r="HJ63" i="70"/>
  <c r="GL82" i="70" s="1"/>
  <c r="HI63" i="70"/>
  <c r="HH63" i="70"/>
  <c r="HG63" i="70"/>
  <c r="HE63" i="70"/>
  <c r="HD63" i="70"/>
  <c r="HB63" i="70"/>
  <c r="HF63" i="70"/>
  <c r="HC63" i="70"/>
  <c r="GO131" i="70"/>
  <c r="GZ131" i="70" s="1"/>
  <c r="GL131" i="70"/>
  <c r="DU84" i="70"/>
  <c r="GQ84" i="70" s="1"/>
  <c r="GQ53" i="70"/>
  <c r="DS163" i="70"/>
  <c r="GL132" i="70"/>
  <c r="GO132" i="70"/>
  <c r="GZ132" i="70" s="1"/>
  <c r="DV85" i="70"/>
  <c r="GU54" i="70"/>
  <c r="GT54" i="70"/>
  <c r="GW54" i="70"/>
  <c r="GS54" i="70"/>
  <c r="GR54" i="70"/>
  <c r="GV54" i="70"/>
  <c r="GY54" i="70"/>
  <c r="GX54" i="70"/>
  <c r="GW83" i="70"/>
  <c r="GU83" i="70"/>
  <c r="GT83" i="70"/>
  <c r="GX83" i="70"/>
  <c r="GV83" i="70"/>
  <c r="GS83" i="70"/>
  <c r="GR83" i="70"/>
  <c r="GY83" i="70"/>
  <c r="DT87" i="70"/>
  <c r="GP87" i="70" s="1"/>
  <c r="GP56" i="70"/>
  <c r="DV84" i="70"/>
  <c r="GU53" i="70"/>
  <c r="GT53" i="70"/>
  <c r="GW53" i="70"/>
  <c r="GR53" i="70"/>
  <c r="GV53" i="70"/>
  <c r="GS53" i="70"/>
  <c r="GX53" i="70"/>
  <c r="GY53" i="70"/>
  <c r="GW168" i="70"/>
  <c r="GT168" i="70"/>
  <c r="GY168" i="70"/>
  <c r="GX168" i="70"/>
  <c r="GU168" i="70"/>
  <c r="GP168" i="70"/>
  <c r="GR168" i="70"/>
  <c r="GV168" i="70"/>
  <c r="GQ168" i="70"/>
  <c r="GS168" i="70"/>
  <c r="DT132" i="70"/>
  <c r="GU88" i="70"/>
  <c r="GT88" i="70"/>
  <c r="GX88" i="70"/>
  <c r="GS88" i="70"/>
  <c r="GW88" i="70"/>
  <c r="GY88" i="70"/>
  <c r="GR88" i="70"/>
  <c r="GV88" i="70"/>
  <c r="GU86" i="70"/>
  <c r="GV86" i="70"/>
  <c r="GT86" i="70"/>
  <c r="GR86" i="70"/>
  <c r="GX86" i="70"/>
  <c r="GY86" i="70"/>
  <c r="GS86" i="70"/>
  <c r="GW86" i="70"/>
  <c r="DT85" i="70"/>
  <c r="GP85" i="70" s="1"/>
  <c r="GP54" i="70"/>
  <c r="DS143" i="70"/>
  <c r="DS162" i="70" s="1"/>
  <c r="GU87" i="70"/>
  <c r="GT87" i="70"/>
  <c r="GW87" i="70"/>
  <c r="GY87" i="70"/>
  <c r="GV87" i="70"/>
  <c r="GR87" i="70"/>
  <c r="GX87" i="70"/>
  <c r="GS87" i="70"/>
  <c r="GP82" i="70"/>
  <c r="DT89" i="70"/>
  <c r="GP89" i="70" s="1"/>
  <c r="GP58" i="70"/>
  <c r="GO52" i="70"/>
  <c r="GZ52" i="70" s="1"/>
  <c r="GL52" i="70"/>
  <c r="BA125" i="70"/>
  <c r="BP131" i="70"/>
  <c r="BN131" i="70"/>
  <c r="BO131" i="70"/>
  <c r="BL131" i="70"/>
  <c r="BJ131" i="70"/>
  <c r="BQ131" i="70"/>
  <c r="BK131" i="70"/>
  <c r="BI131" i="70"/>
  <c r="BM131" i="70"/>
  <c r="BR131" i="70"/>
  <c r="DT53" i="70"/>
  <c r="BD124" i="70"/>
  <c r="CM130" i="70"/>
  <c r="CP130" i="70"/>
  <c r="CV130" i="70"/>
  <c r="CU130" i="70"/>
  <c r="CS130" i="70"/>
  <c r="CO130" i="70"/>
  <c r="CR130" i="70"/>
  <c r="CT130" i="70"/>
  <c r="CN130" i="70"/>
  <c r="CQ130" i="70"/>
  <c r="DS84" i="70"/>
  <c r="GO53" i="70"/>
  <c r="GZ53" i="70" s="1"/>
  <c r="GL53" i="70"/>
  <c r="GX82" i="70"/>
  <c r="GT82" i="70"/>
  <c r="GU82" i="70"/>
  <c r="GW82" i="70"/>
  <c r="GR82" i="70"/>
  <c r="GV82" i="70"/>
  <c r="GY82" i="70"/>
  <c r="GS82" i="70"/>
  <c r="DS64" i="70"/>
  <c r="BE45" i="70"/>
  <c r="DB51" i="70"/>
  <c r="DD51" i="70"/>
  <c r="DF51" i="70"/>
  <c r="DA51" i="70"/>
  <c r="CX51" i="70"/>
  <c r="CY51" i="70"/>
  <c r="DC51" i="70"/>
  <c r="CZ51" i="70"/>
  <c r="DE51" i="70"/>
  <c r="CW51" i="70"/>
  <c r="GR164" i="70"/>
  <c r="GW164" i="70"/>
  <c r="GQ164" i="70"/>
  <c r="GT164" i="70"/>
  <c r="GY164" i="70"/>
  <c r="GX164" i="70"/>
  <c r="GU164" i="70"/>
  <c r="GS164" i="70"/>
  <c r="GV164" i="70"/>
  <c r="GP164" i="70"/>
  <c r="GS165" i="70"/>
  <c r="GW165" i="70"/>
  <c r="GT165" i="70"/>
  <c r="GY165" i="70"/>
  <c r="GX165" i="70"/>
  <c r="GU165" i="70"/>
  <c r="GQ165" i="70"/>
  <c r="GR165" i="70"/>
  <c r="GP165" i="70"/>
  <c r="GV165" i="70"/>
  <c r="DU88" i="70"/>
  <c r="GQ88" i="70" s="1"/>
  <c r="GQ57" i="70"/>
  <c r="DV89" i="70"/>
  <c r="GT58" i="70"/>
  <c r="GS58" i="70"/>
  <c r="GU58" i="70"/>
  <c r="GX58" i="70"/>
  <c r="GV58" i="70"/>
  <c r="GY58" i="70"/>
  <c r="GW58" i="70"/>
  <c r="GR58" i="70"/>
  <c r="BA46" i="70"/>
  <c r="BQ52" i="70"/>
  <c r="BK52" i="70"/>
  <c r="BR52" i="70"/>
  <c r="BM52" i="70"/>
  <c r="BO52" i="70"/>
  <c r="BP52" i="70"/>
  <c r="BL52" i="70"/>
  <c r="BJ52" i="70"/>
  <c r="BN52" i="70"/>
  <c r="BI52" i="70"/>
  <c r="GQ168" i="68"/>
  <c r="GR166" i="68"/>
  <c r="GQ166" i="68"/>
  <c r="GW166" i="68"/>
  <c r="GS168" i="68"/>
  <c r="GX168" i="68"/>
  <c r="GY166" i="68"/>
  <c r="GR168" i="68"/>
  <c r="GU165" i="68"/>
  <c r="GS166" i="68"/>
  <c r="GR167" i="68"/>
  <c r="GT166" i="68"/>
  <c r="GT167" i="68"/>
  <c r="GX165" i="68"/>
  <c r="GU167" i="68"/>
  <c r="GX167" i="68"/>
  <c r="GW167" i="68"/>
  <c r="GV167" i="68"/>
  <c r="GV166" i="68"/>
  <c r="GY167" i="68"/>
  <c r="GT165" i="68"/>
  <c r="GS165" i="68"/>
  <c r="GR165" i="68"/>
  <c r="GW165" i="68"/>
  <c r="GX166" i="68"/>
  <c r="GS167" i="68"/>
  <c r="GW168" i="68"/>
  <c r="GV165" i="68"/>
  <c r="GU166" i="68"/>
  <c r="BA125" i="68"/>
  <c r="BK131" i="68"/>
  <c r="BO131" i="68"/>
  <c r="BP131" i="68"/>
  <c r="BQ131" i="68"/>
  <c r="BI131" i="68"/>
  <c r="BM131" i="68"/>
  <c r="BJ131" i="68"/>
  <c r="BN131" i="68"/>
  <c r="BR131" i="68"/>
  <c r="BL131" i="68"/>
  <c r="BC124" i="68"/>
  <c r="CF130" i="68"/>
  <c r="CH130" i="68"/>
  <c r="CC130" i="68"/>
  <c r="CK130" i="68"/>
  <c r="CI130" i="68"/>
  <c r="CD130" i="68"/>
  <c r="CJ130" i="68"/>
  <c r="CL130" i="68"/>
  <c r="CG130" i="68"/>
  <c r="CE130" i="68"/>
  <c r="HH142" i="68"/>
  <c r="HG142" i="68"/>
  <c r="HF142" i="68"/>
  <c r="HD142" i="68"/>
  <c r="HC142" i="68"/>
  <c r="HJ142" i="68"/>
  <c r="HI142" i="68"/>
  <c r="HE142" i="68"/>
  <c r="HK142" i="68"/>
  <c r="HB142" i="68"/>
  <c r="GO131" i="68"/>
  <c r="GZ131" i="68" s="1"/>
  <c r="GL131" i="68"/>
  <c r="DV163" i="68"/>
  <c r="DS143" i="68"/>
  <c r="DS163" i="68"/>
  <c r="GO132" i="68"/>
  <c r="GZ132" i="68" s="1"/>
  <c r="GL132" i="68"/>
  <c r="DU163" i="68"/>
  <c r="DT132" i="68"/>
  <c r="GV132" i="68" s="1"/>
  <c r="BC45" i="68"/>
  <c r="CC51" i="68"/>
  <c r="CE51" i="68"/>
  <c r="CH51" i="68"/>
  <c r="CK51" i="68"/>
  <c r="CI51" i="68"/>
  <c r="CL51" i="68"/>
  <c r="CD51" i="68"/>
  <c r="CJ51" i="68"/>
  <c r="CG51" i="68"/>
  <c r="CF51" i="68"/>
  <c r="GO64" i="68"/>
  <c r="GZ64" i="68" s="1"/>
  <c r="HK63" i="68"/>
  <c r="HI63" i="68"/>
  <c r="HE63" i="68"/>
  <c r="HF63" i="68"/>
  <c r="HD63" i="68"/>
  <c r="HC63" i="68"/>
  <c r="HB63" i="68"/>
  <c r="HJ63" i="68"/>
  <c r="HH63" i="68"/>
  <c r="HG63" i="68"/>
  <c r="GW85" i="68"/>
  <c r="GR85" i="68"/>
  <c r="GV85" i="68"/>
  <c r="GS85" i="68"/>
  <c r="GU85" i="68"/>
  <c r="GT85" i="68"/>
  <c r="GX85" i="68"/>
  <c r="GY85" i="68"/>
  <c r="GU88" i="68"/>
  <c r="GW88" i="68"/>
  <c r="GX88" i="68"/>
  <c r="GY88" i="68"/>
  <c r="GT88" i="68"/>
  <c r="GR88" i="68"/>
  <c r="GV88" i="68"/>
  <c r="GS88" i="68"/>
  <c r="GO84" i="68"/>
  <c r="GZ84" i="68" s="1"/>
  <c r="GL84" i="68"/>
  <c r="BB46" i="68"/>
  <c r="BS52" i="68"/>
  <c r="BY52" i="68"/>
  <c r="BV52" i="68"/>
  <c r="BX52" i="68"/>
  <c r="BZ52" i="68"/>
  <c r="CB52" i="68"/>
  <c r="BT52" i="68"/>
  <c r="CA52" i="68"/>
  <c r="BW52" i="68"/>
  <c r="BU52" i="68"/>
  <c r="GV86" i="68"/>
  <c r="GS86" i="68"/>
  <c r="GU86" i="68"/>
  <c r="GT86" i="68"/>
  <c r="GW86" i="68"/>
  <c r="GR86" i="68"/>
  <c r="GX86" i="68"/>
  <c r="GY86" i="68"/>
  <c r="GU89" i="68"/>
  <c r="GW89" i="68"/>
  <c r="GS89" i="68"/>
  <c r="GX89" i="68"/>
  <c r="GY89" i="68"/>
  <c r="GR89" i="68"/>
  <c r="GV89" i="68"/>
  <c r="GT89" i="68"/>
  <c r="DT84" i="68"/>
  <c r="GP84" i="68" s="1"/>
  <c r="DS83" i="68"/>
  <c r="GO1584" i="68" l="1"/>
  <c r="HD1565" i="68"/>
  <c r="HC1565" i="68"/>
  <c r="HB1565" i="68"/>
  <c r="HE1565" i="68"/>
  <c r="HK1565" i="68"/>
  <c r="L1584" i="68" s="1"/>
  <c r="HJ1565" i="68"/>
  <c r="HI1565" i="68"/>
  <c r="HG1565" i="68"/>
  <c r="HH1565" i="68"/>
  <c r="HF1565" i="68"/>
  <c r="HL1564" i="68"/>
  <c r="EB1546" i="68"/>
  <c r="GL1564" i="68"/>
  <c r="GL1583" i="68"/>
  <c r="BD1546" i="68"/>
  <c r="CR1552" i="68"/>
  <c r="CV1552" i="68"/>
  <c r="CO1552" i="68"/>
  <c r="CN1552" i="68"/>
  <c r="CT1552" i="68"/>
  <c r="CS1552" i="68"/>
  <c r="CM1552" i="68"/>
  <c r="CU1552" i="68"/>
  <c r="CP1552" i="68"/>
  <c r="CQ1552" i="68"/>
  <c r="BC1547" i="68"/>
  <c r="CI1553" i="68"/>
  <c r="CJ1553" i="68"/>
  <c r="CG1553" i="68"/>
  <c r="CF1553" i="68"/>
  <c r="CH1553" i="68"/>
  <c r="CC1553" i="68"/>
  <c r="CL1553" i="68"/>
  <c r="CK1553" i="68"/>
  <c r="CD1553" i="68"/>
  <c r="CE1553" i="68"/>
  <c r="GZ1583" i="68"/>
  <c r="GU1585" i="68"/>
  <c r="GY1585" i="68"/>
  <c r="GQ1585" i="68"/>
  <c r="GS1585" i="68"/>
  <c r="GV1585" i="68"/>
  <c r="GT1585" i="68"/>
  <c r="GW1585" i="68"/>
  <c r="GX1585" i="68"/>
  <c r="GR1585" i="68"/>
  <c r="GP1585" i="68"/>
  <c r="HG1486" i="68"/>
  <c r="HE1486" i="68"/>
  <c r="HK1486" i="68"/>
  <c r="HJ1486" i="68"/>
  <c r="HI1486" i="68"/>
  <c r="HH1486" i="68"/>
  <c r="HF1486" i="68"/>
  <c r="HD1486" i="68"/>
  <c r="HB1486" i="68"/>
  <c r="HC1486" i="68"/>
  <c r="GZ1505" i="68" s="1"/>
  <c r="BC1468" i="68"/>
  <c r="CJ1474" i="68"/>
  <c r="CK1474" i="68"/>
  <c r="CF1474" i="68"/>
  <c r="CL1474" i="68"/>
  <c r="CH1474" i="68"/>
  <c r="CD1474" i="68"/>
  <c r="CG1474" i="68"/>
  <c r="CC1474" i="68"/>
  <c r="CE1474" i="68"/>
  <c r="CI1474" i="68"/>
  <c r="BD1467" i="68"/>
  <c r="CM1473" i="68"/>
  <c r="CP1473" i="68"/>
  <c r="CS1473" i="68"/>
  <c r="CQ1473" i="68"/>
  <c r="CV1473" i="68"/>
  <c r="CR1473" i="68"/>
  <c r="CT1473" i="68"/>
  <c r="CO1473" i="68"/>
  <c r="CN1473" i="68"/>
  <c r="CU1473" i="68"/>
  <c r="GO1407" i="68"/>
  <c r="GZ1407" i="68" s="1"/>
  <c r="DT1427" i="68"/>
  <c r="GS1396" i="68"/>
  <c r="GU1396" i="68"/>
  <c r="GY1396" i="68"/>
  <c r="GV1396" i="68"/>
  <c r="GX1396" i="68"/>
  <c r="GT1396" i="68"/>
  <c r="GW1396" i="68"/>
  <c r="GP1396" i="68"/>
  <c r="GR1396" i="68"/>
  <c r="GQ1396" i="68"/>
  <c r="GO1427" i="68"/>
  <c r="GZ1427" i="68" s="1"/>
  <c r="GL1427" i="68"/>
  <c r="BB1389" i="68"/>
  <c r="CA1395" i="68"/>
  <c r="BZ1395" i="68"/>
  <c r="BW1395" i="68"/>
  <c r="BY1395" i="68"/>
  <c r="BS1395" i="68"/>
  <c r="BV1395" i="68"/>
  <c r="BT1395" i="68"/>
  <c r="CB1395" i="68"/>
  <c r="BX1395" i="68"/>
  <c r="BU1395" i="68"/>
  <c r="DS1426" i="68"/>
  <c r="BC1310" i="68"/>
  <c r="CL1316" i="68"/>
  <c r="CJ1316" i="68"/>
  <c r="CK1316" i="68"/>
  <c r="CE1316" i="68"/>
  <c r="CG1316" i="68"/>
  <c r="CC1316" i="68"/>
  <c r="CF1316" i="68"/>
  <c r="CH1316" i="68"/>
  <c r="CD1316" i="68"/>
  <c r="CI1316" i="68"/>
  <c r="HG1328" i="68"/>
  <c r="HE1328" i="68"/>
  <c r="HC1328" i="68"/>
  <c r="HB1328" i="68"/>
  <c r="HK1328" i="68"/>
  <c r="HI1328" i="68"/>
  <c r="HH1328" i="68"/>
  <c r="HF1328" i="68"/>
  <c r="HD1328" i="68"/>
  <c r="HJ1328" i="68"/>
  <c r="GO1347" i="68"/>
  <c r="GZ1347" i="68" s="1"/>
  <c r="HL1327" i="68"/>
  <c r="EB1309" i="68"/>
  <c r="GL1327" i="68"/>
  <c r="GL1346" i="68"/>
  <c r="BD1309" i="68"/>
  <c r="CV1315" i="68"/>
  <c r="CN1315" i="68"/>
  <c r="CT1315" i="68"/>
  <c r="CP1315" i="68"/>
  <c r="CM1315" i="68"/>
  <c r="CO1315" i="68"/>
  <c r="CR1315" i="68"/>
  <c r="CS1315" i="68"/>
  <c r="CU1315" i="68"/>
  <c r="CQ1315" i="68"/>
  <c r="GZ1346" i="68"/>
  <c r="HL1248" i="68"/>
  <c r="EB1230" i="68"/>
  <c r="GL1248" i="68"/>
  <c r="GL1267" i="68"/>
  <c r="BB1231" i="68"/>
  <c r="BT1237" i="68"/>
  <c r="BY1237" i="68"/>
  <c r="BZ1237" i="68"/>
  <c r="BW1237" i="68"/>
  <c r="BX1237" i="68"/>
  <c r="CA1237" i="68"/>
  <c r="CB1237" i="68"/>
  <c r="BS1237" i="68"/>
  <c r="BU1237" i="68"/>
  <c r="BV1237" i="68"/>
  <c r="GO1249" i="68"/>
  <c r="GZ1249" i="68" s="1"/>
  <c r="GO1269" i="68"/>
  <c r="GZ1269" i="68" s="1"/>
  <c r="GL1269" i="68"/>
  <c r="DS1268" i="68"/>
  <c r="GZ1267" i="68"/>
  <c r="DT1269" i="68"/>
  <c r="GR1238" i="68"/>
  <c r="GP1238" i="68"/>
  <c r="GY1238" i="68"/>
  <c r="GQ1238" i="68"/>
  <c r="GX1238" i="68"/>
  <c r="GT1238" i="68"/>
  <c r="GW1238" i="68"/>
  <c r="GU1238" i="68"/>
  <c r="GS1238" i="68"/>
  <c r="GV1238" i="68"/>
  <c r="GO1170" i="68"/>
  <c r="GZ1170" i="68" s="1"/>
  <c r="BB1152" i="68"/>
  <c r="BT1158" i="68"/>
  <c r="BW1158" i="68"/>
  <c r="CB1158" i="68"/>
  <c r="BZ1158" i="68"/>
  <c r="BU1158" i="68"/>
  <c r="BY1158" i="68"/>
  <c r="BX1158" i="68"/>
  <c r="CA1158" i="68"/>
  <c r="BV1158" i="68"/>
  <c r="BS1158" i="68"/>
  <c r="HL1169" i="68"/>
  <c r="EB1151" i="68"/>
  <c r="GL1169" i="68"/>
  <c r="GL1188" i="68"/>
  <c r="GO1190" i="68"/>
  <c r="GZ1190" i="68" s="1"/>
  <c r="GL1190" i="68"/>
  <c r="BD1151" i="68"/>
  <c r="CS1157" i="68"/>
  <c r="CN1157" i="68"/>
  <c r="CP1157" i="68"/>
  <c r="CV1157" i="68"/>
  <c r="CO1157" i="68"/>
  <c r="CR1157" i="68"/>
  <c r="CM1157" i="68"/>
  <c r="CU1157" i="68"/>
  <c r="CT1157" i="68"/>
  <c r="CQ1157" i="68"/>
  <c r="DT1190" i="68"/>
  <c r="GV1159" i="68"/>
  <c r="GQ1159" i="68"/>
  <c r="GR1159" i="68"/>
  <c r="GU1159" i="68"/>
  <c r="GT1159" i="68"/>
  <c r="GP1159" i="68"/>
  <c r="GS1159" i="68"/>
  <c r="GY1159" i="68"/>
  <c r="GW1159" i="68"/>
  <c r="GX1159" i="68"/>
  <c r="DS1189" i="68"/>
  <c r="GZ1188" i="68"/>
  <c r="GO1111" i="68"/>
  <c r="GZ1111" i="68" s="1"/>
  <c r="GL1111" i="68"/>
  <c r="GO1091" i="68"/>
  <c r="GZ1091" i="68" s="1"/>
  <c r="DS1110" i="68"/>
  <c r="BB1073" i="68"/>
  <c r="CA1079" i="68"/>
  <c r="BZ1079" i="68"/>
  <c r="BX1079" i="68"/>
  <c r="BU1079" i="68"/>
  <c r="BY1079" i="68"/>
  <c r="BS1079" i="68"/>
  <c r="CB1079" i="68"/>
  <c r="BW1079" i="68"/>
  <c r="BT1079" i="68"/>
  <c r="BV1079" i="68"/>
  <c r="DT1111" i="68"/>
  <c r="GU1080" i="68"/>
  <c r="GQ1080" i="68"/>
  <c r="GT1080" i="68"/>
  <c r="GW1080" i="68"/>
  <c r="GX1080" i="68"/>
  <c r="GS1080" i="68"/>
  <c r="GY1080" i="68"/>
  <c r="GP1080" i="68"/>
  <c r="GR1080" i="68"/>
  <c r="GV1080" i="68"/>
  <c r="BD1072" i="68"/>
  <c r="CV1078" i="68"/>
  <c r="CN1078" i="68"/>
  <c r="CR1078" i="68"/>
  <c r="CU1078" i="68"/>
  <c r="CQ1078" i="68"/>
  <c r="CP1078" i="68"/>
  <c r="CM1078" i="68"/>
  <c r="CO1078" i="68"/>
  <c r="CT1078" i="68"/>
  <c r="CS1078" i="68"/>
  <c r="GO1012" i="68"/>
  <c r="GZ1012" i="68" s="1"/>
  <c r="DT1032" i="68"/>
  <c r="GQ1001" i="68"/>
  <c r="GV1001" i="68"/>
  <c r="GP1001" i="68"/>
  <c r="GX1001" i="68"/>
  <c r="GY1001" i="68"/>
  <c r="GS1001" i="68"/>
  <c r="GR1001" i="68"/>
  <c r="GT1001" i="68"/>
  <c r="GU1001" i="68"/>
  <c r="GW1001" i="68"/>
  <c r="BD993" i="68"/>
  <c r="CN999" i="68"/>
  <c r="CM999" i="68"/>
  <c r="CU999" i="68"/>
  <c r="CR999" i="68"/>
  <c r="CV999" i="68"/>
  <c r="CP999" i="68"/>
  <c r="CO999" i="68"/>
  <c r="CS999" i="68"/>
  <c r="CT999" i="68"/>
  <c r="CQ999" i="68"/>
  <c r="DS1031" i="68"/>
  <c r="BB994" i="68"/>
  <c r="CA1000" i="68"/>
  <c r="BV1000" i="68"/>
  <c r="BT1000" i="68"/>
  <c r="BW1000" i="68"/>
  <c r="BZ1000" i="68"/>
  <c r="BU1000" i="68"/>
  <c r="CB1000" i="68"/>
  <c r="BS1000" i="68"/>
  <c r="BY1000" i="68"/>
  <c r="BX1000" i="68"/>
  <c r="GO1032" i="68"/>
  <c r="GZ1032" i="68" s="1"/>
  <c r="GL1032" i="68"/>
  <c r="BC915" i="68"/>
  <c r="CC921" i="68"/>
  <c r="CD921" i="68"/>
  <c r="CF921" i="68"/>
  <c r="CJ921" i="68"/>
  <c r="CK921" i="68"/>
  <c r="CE921" i="68"/>
  <c r="CH921" i="68"/>
  <c r="CI921" i="68"/>
  <c r="CG921" i="68"/>
  <c r="CL921" i="68"/>
  <c r="HL933" i="68"/>
  <c r="EB915" i="68"/>
  <c r="I952" i="68"/>
  <c r="L952" i="68"/>
  <c r="GL933" i="68"/>
  <c r="BD914" i="68"/>
  <c r="CV920" i="68"/>
  <c r="CO920" i="68"/>
  <c r="CM920" i="68"/>
  <c r="CS920" i="68"/>
  <c r="CP920" i="68"/>
  <c r="CU920" i="68"/>
  <c r="CN920" i="68"/>
  <c r="CR920" i="68"/>
  <c r="CT920" i="68"/>
  <c r="CQ920" i="68"/>
  <c r="GL952" i="68"/>
  <c r="GZ952" i="68"/>
  <c r="GU953" i="68"/>
  <c r="GR953" i="68"/>
  <c r="GY953" i="68"/>
  <c r="GS953" i="68"/>
  <c r="GP953" i="68"/>
  <c r="GW953" i="68"/>
  <c r="GQ953" i="68"/>
  <c r="GT953" i="68"/>
  <c r="GV953" i="68"/>
  <c r="GX953" i="68"/>
  <c r="BC836" i="68"/>
  <c r="CG842" i="68"/>
  <c r="CC842" i="68"/>
  <c r="CF842" i="68"/>
  <c r="CJ842" i="68"/>
  <c r="CE842" i="68"/>
  <c r="CI842" i="68"/>
  <c r="CD842" i="68"/>
  <c r="CL842" i="68"/>
  <c r="CH842" i="68"/>
  <c r="CK842" i="68"/>
  <c r="HL853" i="68"/>
  <c r="EB835" i="68"/>
  <c r="GL853" i="68"/>
  <c r="GL872" i="68"/>
  <c r="GO873" i="68"/>
  <c r="HK854" i="68"/>
  <c r="HJ854" i="68"/>
  <c r="HI854" i="68"/>
  <c r="HH854" i="68"/>
  <c r="HG854" i="68"/>
  <c r="HD854" i="68"/>
  <c r="GL873" i="68" s="1"/>
  <c r="HC854" i="68"/>
  <c r="HB854" i="68"/>
  <c r="HF854" i="68"/>
  <c r="HE854" i="68"/>
  <c r="BD835" i="68"/>
  <c r="CO841" i="68"/>
  <c r="CM841" i="68"/>
  <c r="CS841" i="68"/>
  <c r="CP841" i="68"/>
  <c r="CQ841" i="68"/>
  <c r="CT841" i="68"/>
  <c r="CR841" i="68"/>
  <c r="CN841" i="68"/>
  <c r="CU841" i="68"/>
  <c r="CV841" i="68"/>
  <c r="HB775" i="68"/>
  <c r="HK775" i="68"/>
  <c r="HI775" i="68"/>
  <c r="HH775" i="68"/>
  <c r="HG775" i="68"/>
  <c r="HF775" i="68"/>
  <c r="HE775" i="68"/>
  <c r="HD775" i="68"/>
  <c r="HJ775" i="68"/>
  <c r="HC775" i="68"/>
  <c r="GZ794" i="68" s="1"/>
  <c r="GP795" i="68"/>
  <c r="GW795" i="68"/>
  <c r="GR795" i="68"/>
  <c r="GS795" i="68"/>
  <c r="GT795" i="68"/>
  <c r="GQ795" i="68"/>
  <c r="GY795" i="68"/>
  <c r="GV795" i="68"/>
  <c r="GX795" i="68"/>
  <c r="GU795" i="68"/>
  <c r="BC757" i="68"/>
  <c r="CI763" i="68"/>
  <c r="CF763" i="68"/>
  <c r="CE763" i="68"/>
  <c r="CG763" i="68"/>
  <c r="CD763" i="68"/>
  <c r="CK763" i="68"/>
  <c r="CH763" i="68"/>
  <c r="CC763" i="68"/>
  <c r="CJ763" i="68"/>
  <c r="CL763" i="68"/>
  <c r="GO696" i="68"/>
  <c r="GZ696" i="68" s="1"/>
  <c r="CX683" i="68"/>
  <c r="BE677" i="68"/>
  <c r="DC683" i="68"/>
  <c r="DD683" i="68"/>
  <c r="CZ683" i="68"/>
  <c r="DB683" i="68"/>
  <c r="CY683" i="68"/>
  <c r="DE683" i="68"/>
  <c r="CW683" i="68"/>
  <c r="DA683" i="68"/>
  <c r="DF683" i="68"/>
  <c r="DS715" i="68"/>
  <c r="BB678" i="68"/>
  <c r="BU684" i="68"/>
  <c r="BT684" i="68"/>
  <c r="BS684" i="68"/>
  <c r="CB684" i="68"/>
  <c r="BV684" i="68"/>
  <c r="CA684" i="68"/>
  <c r="BZ684" i="68"/>
  <c r="BX684" i="68"/>
  <c r="BW684" i="68"/>
  <c r="BY684" i="68"/>
  <c r="GO716" i="68"/>
  <c r="GZ716" i="68" s="1"/>
  <c r="GL716" i="68"/>
  <c r="DT716" i="68"/>
  <c r="GQ685" i="68"/>
  <c r="GR685" i="68"/>
  <c r="GV685" i="68"/>
  <c r="GS685" i="68"/>
  <c r="GT685" i="68"/>
  <c r="GP685" i="68"/>
  <c r="GW685" i="68"/>
  <c r="GY685" i="68"/>
  <c r="GU685" i="68"/>
  <c r="GX685" i="68"/>
  <c r="BD598" i="68"/>
  <c r="CQ604" i="68"/>
  <c r="CN604" i="68"/>
  <c r="CM604" i="68"/>
  <c r="CU604" i="68"/>
  <c r="CR604" i="68"/>
  <c r="CV604" i="68"/>
  <c r="CS604" i="68"/>
  <c r="CP604" i="68"/>
  <c r="CT604" i="68"/>
  <c r="CO604" i="68"/>
  <c r="BB599" i="68"/>
  <c r="BY605" i="68"/>
  <c r="BS605" i="68"/>
  <c r="BT605" i="68"/>
  <c r="BZ605" i="68"/>
  <c r="BX605" i="68"/>
  <c r="BV605" i="68"/>
  <c r="CB605" i="68"/>
  <c r="BW605" i="68"/>
  <c r="CA605" i="68"/>
  <c r="BU605" i="68"/>
  <c r="GO617" i="68"/>
  <c r="GZ617" i="68" s="1"/>
  <c r="GO637" i="68"/>
  <c r="GZ637" i="68" s="1"/>
  <c r="GL637" i="68"/>
  <c r="DS636" i="68"/>
  <c r="DT637" i="68"/>
  <c r="GW606" i="68"/>
  <c r="GX606" i="68"/>
  <c r="GP606" i="68"/>
  <c r="GT606" i="68"/>
  <c r="GY606" i="68"/>
  <c r="GU606" i="68"/>
  <c r="GS606" i="68"/>
  <c r="GV606" i="68"/>
  <c r="GR606" i="68"/>
  <c r="GQ606" i="68"/>
  <c r="GX558" i="68"/>
  <c r="GQ558" i="68"/>
  <c r="GR558" i="68"/>
  <c r="GP558" i="68"/>
  <c r="GT558" i="68"/>
  <c r="GU558" i="68"/>
  <c r="GW558" i="68"/>
  <c r="GV558" i="68"/>
  <c r="GS558" i="68"/>
  <c r="GY558" i="68"/>
  <c r="BC520" i="68"/>
  <c r="CI526" i="68"/>
  <c r="CH526" i="68"/>
  <c r="CD526" i="68"/>
  <c r="CE526" i="68"/>
  <c r="CK526" i="68"/>
  <c r="CJ526" i="68"/>
  <c r="CC526" i="68"/>
  <c r="CL526" i="68"/>
  <c r="CF526" i="68"/>
  <c r="CG526" i="68"/>
  <c r="BD519" i="68"/>
  <c r="CM525" i="68"/>
  <c r="CO525" i="68"/>
  <c r="CN525" i="68"/>
  <c r="CU525" i="68"/>
  <c r="CR525" i="68"/>
  <c r="CQ525" i="68"/>
  <c r="CV525" i="68"/>
  <c r="CS525" i="68"/>
  <c r="CP525" i="68"/>
  <c r="CT525" i="68"/>
  <c r="GO557" i="68"/>
  <c r="GZ557" i="68" s="1"/>
  <c r="HF538" i="68"/>
  <c r="HE538" i="68"/>
  <c r="HD538" i="68"/>
  <c r="HC538" i="68"/>
  <c r="HB538" i="68"/>
  <c r="HK538" i="68"/>
  <c r="L557" i="68" s="1"/>
  <c r="HI538" i="68"/>
  <c r="HH538" i="68"/>
  <c r="HG538" i="68"/>
  <c r="HJ538" i="68"/>
  <c r="GO478" i="68"/>
  <c r="BD440" i="68"/>
  <c r="CQ446" i="68"/>
  <c r="CP446" i="68"/>
  <c r="CN446" i="68"/>
  <c r="CT446" i="68"/>
  <c r="CU446" i="68"/>
  <c r="CS446" i="68"/>
  <c r="CV446" i="68"/>
  <c r="CO446" i="68"/>
  <c r="CM446" i="68"/>
  <c r="CR446" i="68"/>
  <c r="BC441" i="68"/>
  <c r="CC447" i="68"/>
  <c r="CE447" i="68"/>
  <c r="CJ447" i="68"/>
  <c r="CI447" i="68"/>
  <c r="CF447" i="68"/>
  <c r="CK447" i="68"/>
  <c r="CD447" i="68"/>
  <c r="CH447" i="68"/>
  <c r="CL447" i="68"/>
  <c r="CG447" i="68"/>
  <c r="HF459" i="68"/>
  <c r="HE459" i="68"/>
  <c r="HD459" i="68"/>
  <c r="HB459" i="68"/>
  <c r="HK459" i="68"/>
  <c r="I478" i="68" s="1"/>
  <c r="HJ459" i="68"/>
  <c r="HI459" i="68"/>
  <c r="HH459" i="68"/>
  <c r="HG459" i="68"/>
  <c r="HC459" i="68"/>
  <c r="DT400" i="68"/>
  <c r="GT369" i="68"/>
  <c r="GX369" i="68"/>
  <c r="GY369" i="68"/>
  <c r="GP369" i="68"/>
  <c r="GV369" i="68"/>
  <c r="GQ369" i="68"/>
  <c r="GW369" i="68"/>
  <c r="GS369" i="68"/>
  <c r="GR369" i="68"/>
  <c r="GU369" i="68"/>
  <c r="BB362" i="68"/>
  <c r="CA368" i="68"/>
  <c r="BW368" i="68"/>
  <c r="BY368" i="68"/>
  <c r="BU368" i="68"/>
  <c r="BV368" i="68"/>
  <c r="BX368" i="68"/>
  <c r="CB368" i="68"/>
  <c r="BS368" i="68"/>
  <c r="BT368" i="68"/>
  <c r="BZ368" i="68"/>
  <c r="BD361" i="68"/>
  <c r="CP367" i="68"/>
  <c r="CQ367" i="68"/>
  <c r="CR367" i="68"/>
  <c r="CM367" i="68"/>
  <c r="CU367" i="68"/>
  <c r="CO367" i="68"/>
  <c r="CS367" i="68"/>
  <c r="CV367" i="68"/>
  <c r="CT367" i="68"/>
  <c r="CN367" i="68"/>
  <c r="GO380" i="68"/>
  <c r="GZ380" i="68" s="1"/>
  <c r="GO400" i="68"/>
  <c r="GZ400" i="68" s="1"/>
  <c r="GL400" i="68"/>
  <c r="DS399" i="68"/>
  <c r="HD300" i="68"/>
  <c r="HE300" i="68"/>
  <c r="HH300" i="68"/>
  <c r="GV324" i="68"/>
  <c r="GT321" i="68"/>
  <c r="GP322" i="68"/>
  <c r="GW322" i="68"/>
  <c r="GX322" i="68"/>
  <c r="GS322" i="68"/>
  <c r="GR322" i="68"/>
  <c r="GQ322" i="68"/>
  <c r="GY322" i="68"/>
  <c r="GU322" i="68"/>
  <c r="GV322" i="68"/>
  <c r="GT322" i="68"/>
  <c r="GP325" i="68"/>
  <c r="GV325" i="68"/>
  <c r="GR325" i="68"/>
  <c r="GQ325" i="68"/>
  <c r="GY325" i="68"/>
  <c r="GT325" i="68"/>
  <c r="GX325" i="68"/>
  <c r="GS325" i="68"/>
  <c r="GU325" i="68"/>
  <c r="GW325" i="68"/>
  <c r="GP326" i="68"/>
  <c r="GW326" i="68"/>
  <c r="GS326" i="68"/>
  <c r="GU326" i="68"/>
  <c r="GQ326" i="68"/>
  <c r="GT326" i="68"/>
  <c r="GV326" i="68"/>
  <c r="GY326" i="68"/>
  <c r="GX326" i="68"/>
  <c r="GR326" i="68"/>
  <c r="GU324" i="68"/>
  <c r="GX321" i="68"/>
  <c r="GS324" i="68"/>
  <c r="GV321" i="68"/>
  <c r="GX324" i="68"/>
  <c r="GY321" i="68"/>
  <c r="GQ324" i="68"/>
  <c r="GS321" i="68"/>
  <c r="GY324" i="68"/>
  <c r="GW321" i="68"/>
  <c r="GW324" i="68"/>
  <c r="HJ300" i="68"/>
  <c r="EB282" i="68" s="1"/>
  <c r="GR321" i="68"/>
  <c r="GT324" i="68"/>
  <c r="GQ321" i="68"/>
  <c r="GR324" i="68"/>
  <c r="BC283" i="68"/>
  <c r="CG289" i="68"/>
  <c r="CE289" i="68"/>
  <c r="CF289" i="68"/>
  <c r="CL289" i="68"/>
  <c r="CD289" i="68"/>
  <c r="CI289" i="68"/>
  <c r="CH289" i="68"/>
  <c r="CK289" i="68"/>
  <c r="CJ289" i="68"/>
  <c r="CC289" i="68"/>
  <c r="BD282" i="68"/>
  <c r="CR288" i="68"/>
  <c r="CN288" i="68"/>
  <c r="CT288" i="68"/>
  <c r="CS288" i="68"/>
  <c r="CU288" i="68"/>
  <c r="CO288" i="68"/>
  <c r="CP288" i="68"/>
  <c r="CQ288" i="68"/>
  <c r="CV288" i="68"/>
  <c r="CM288" i="68"/>
  <c r="HK301" i="68"/>
  <c r="HJ301" i="68"/>
  <c r="HI301" i="68"/>
  <c r="HF301" i="68"/>
  <c r="HE301" i="68"/>
  <c r="HC301" i="68"/>
  <c r="HH301" i="68"/>
  <c r="HG301" i="68"/>
  <c r="HD301" i="68"/>
  <c r="HB301" i="68"/>
  <c r="GL240" i="68"/>
  <c r="GZ240" i="68"/>
  <c r="GL221" i="68"/>
  <c r="EB203" i="68"/>
  <c r="HL221" i="68"/>
  <c r="DT242" i="68"/>
  <c r="GX211" i="68"/>
  <c r="GP211" i="68"/>
  <c r="GR211" i="68"/>
  <c r="GQ211" i="68"/>
  <c r="GY211" i="68"/>
  <c r="GS211" i="68"/>
  <c r="GW211" i="68"/>
  <c r="GU211" i="68"/>
  <c r="GT211" i="68"/>
  <c r="GV211" i="68"/>
  <c r="BB204" i="68"/>
  <c r="CA210" i="68"/>
  <c r="BV210" i="68"/>
  <c r="BZ210" i="68"/>
  <c r="BT210" i="68"/>
  <c r="BY210" i="68"/>
  <c r="BS210" i="68"/>
  <c r="BW210" i="68"/>
  <c r="BU210" i="68"/>
  <c r="CB210" i="68"/>
  <c r="BX210" i="68"/>
  <c r="GO222" i="68"/>
  <c r="GZ222" i="68" s="1"/>
  <c r="GO241" i="68"/>
  <c r="GO242" i="68"/>
  <c r="GZ242" i="68" s="1"/>
  <c r="GL242" i="68"/>
  <c r="GL142" i="70"/>
  <c r="GL161" i="70"/>
  <c r="EB124" i="70"/>
  <c r="GZ161" i="70"/>
  <c r="GR84" i="68"/>
  <c r="GQ84" i="68"/>
  <c r="GT84" i="68"/>
  <c r="GY84" i="68"/>
  <c r="GZ82" i="68"/>
  <c r="GX84" i="68"/>
  <c r="GW84" i="68"/>
  <c r="GU84" i="68"/>
  <c r="GS84" i="68"/>
  <c r="GV84" i="68"/>
  <c r="GO162" i="70"/>
  <c r="GZ82" i="70"/>
  <c r="HL63" i="70"/>
  <c r="EB45" i="70"/>
  <c r="GL63" i="70"/>
  <c r="GO163" i="70"/>
  <c r="GZ163" i="70" s="1"/>
  <c r="GL163" i="70"/>
  <c r="BE124" i="70"/>
  <c r="DF130" i="70"/>
  <c r="DB130" i="70"/>
  <c r="DA130" i="70"/>
  <c r="CZ130" i="70"/>
  <c r="CX130" i="70"/>
  <c r="CY130" i="70"/>
  <c r="DC130" i="70"/>
  <c r="CW130" i="70"/>
  <c r="DD130" i="70"/>
  <c r="DE130" i="70"/>
  <c r="GU85" i="70"/>
  <c r="GT85" i="70"/>
  <c r="GW85" i="70"/>
  <c r="GY85" i="70"/>
  <c r="GR85" i="70"/>
  <c r="GX85" i="70"/>
  <c r="GV85" i="70"/>
  <c r="GS85" i="70"/>
  <c r="GO64" i="70"/>
  <c r="GZ64" i="70" s="1"/>
  <c r="GU89" i="70"/>
  <c r="GT89" i="70"/>
  <c r="GW89" i="70"/>
  <c r="GR89" i="70"/>
  <c r="GS89" i="70"/>
  <c r="GY89" i="70"/>
  <c r="GV89" i="70"/>
  <c r="GX89" i="70"/>
  <c r="GO84" i="70"/>
  <c r="GZ84" i="70" s="1"/>
  <c r="GL84" i="70"/>
  <c r="BB125" i="70"/>
  <c r="BU131" i="70"/>
  <c r="BV131" i="70"/>
  <c r="BZ131" i="70"/>
  <c r="BY131" i="70"/>
  <c r="BS131" i="70"/>
  <c r="BT131" i="70"/>
  <c r="CA131" i="70"/>
  <c r="BW131" i="70"/>
  <c r="BX131" i="70"/>
  <c r="CB131" i="70"/>
  <c r="GU84" i="70"/>
  <c r="GT84" i="70"/>
  <c r="GR84" i="70"/>
  <c r="GW84" i="70"/>
  <c r="GY84" i="70"/>
  <c r="GV84" i="70"/>
  <c r="GS84" i="70"/>
  <c r="GX84" i="70"/>
  <c r="DT163" i="70"/>
  <c r="GS132" i="70"/>
  <c r="GW132" i="70"/>
  <c r="GQ132" i="70"/>
  <c r="GX132" i="70"/>
  <c r="GV132" i="70"/>
  <c r="GT132" i="70"/>
  <c r="GY132" i="70"/>
  <c r="GU132" i="70"/>
  <c r="GP132" i="70"/>
  <c r="GR132" i="70"/>
  <c r="DM51" i="70"/>
  <c r="DP51" i="70"/>
  <c r="DL51" i="70"/>
  <c r="DI51" i="70"/>
  <c r="DK51" i="70"/>
  <c r="DJ51" i="70"/>
  <c r="DO51" i="70"/>
  <c r="J83" i="70" s="1"/>
  <c r="DN51" i="70"/>
  <c r="DH51" i="70"/>
  <c r="DG51" i="70"/>
  <c r="BF45" i="70"/>
  <c r="DT84" i="70"/>
  <c r="GP84" i="70" s="1"/>
  <c r="GP53" i="70"/>
  <c r="BB46" i="70"/>
  <c r="BV52" i="70"/>
  <c r="BX52" i="70"/>
  <c r="BT52" i="70"/>
  <c r="BY52" i="70"/>
  <c r="BZ52" i="70"/>
  <c r="BU52" i="70"/>
  <c r="BW52" i="70"/>
  <c r="CA52" i="70"/>
  <c r="CB52" i="70"/>
  <c r="BS52" i="70"/>
  <c r="DS83" i="70"/>
  <c r="GO143" i="70"/>
  <c r="GZ143" i="70" s="1"/>
  <c r="GQ132" i="68"/>
  <c r="GU132" i="68"/>
  <c r="GX132" i="68"/>
  <c r="GY132" i="68"/>
  <c r="GS132" i="68"/>
  <c r="GW132" i="68"/>
  <c r="GT132" i="68"/>
  <c r="GR132" i="68"/>
  <c r="GO143" i="68"/>
  <c r="GZ143" i="68" s="1"/>
  <c r="HL142" i="68"/>
  <c r="EB124" i="68"/>
  <c r="GL142" i="68"/>
  <c r="GL161" i="68"/>
  <c r="DS162" i="68"/>
  <c r="DT163" i="68"/>
  <c r="GP163" i="68" s="1"/>
  <c r="GP132" i="68"/>
  <c r="GV163" i="68"/>
  <c r="GY163" i="68"/>
  <c r="GT163" i="68"/>
  <c r="GU163" i="68"/>
  <c r="GS163" i="68"/>
  <c r="GX163" i="68"/>
  <c r="GO163" i="68"/>
  <c r="GZ163" i="68" s="1"/>
  <c r="GL163" i="68"/>
  <c r="BD124" i="68"/>
  <c r="CO130" i="68"/>
  <c r="CN130" i="68"/>
  <c r="CR130" i="68"/>
  <c r="CS130" i="68"/>
  <c r="CM130" i="68"/>
  <c r="CQ130" i="68"/>
  <c r="CT130" i="68"/>
  <c r="CP130" i="68"/>
  <c r="CV130" i="68"/>
  <c r="CU130" i="68"/>
  <c r="BB125" i="68"/>
  <c r="BW131" i="68"/>
  <c r="BV131" i="68"/>
  <c r="BY131" i="68"/>
  <c r="CA131" i="68"/>
  <c r="BT131" i="68"/>
  <c r="BZ131" i="68"/>
  <c r="CB131" i="68"/>
  <c r="BX131" i="68"/>
  <c r="BU131" i="68"/>
  <c r="BS131" i="68"/>
  <c r="GZ161" i="68"/>
  <c r="HK64" i="68"/>
  <c r="HG64" i="68"/>
  <c r="HC64" i="68"/>
  <c r="HB64" i="68"/>
  <c r="HJ64" i="68"/>
  <c r="HI64" i="68"/>
  <c r="HH64" i="68"/>
  <c r="HF64" i="68"/>
  <c r="HE64" i="68"/>
  <c r="HD64" i="68"/>
  <c r="GO83" i="68"/>
  <c r="HL63" i="68"/>
  <c r="EB45" i="68"/>
  <c r="GL63" i="68"/>
  <c r="GL82" i="68"/>
  <c r="CC52" i="68"/>
  <c r="BC46" i="68"/>
  <c r="CK52" i="68"/>
  <c r="CE52" i="68"/>
  <c r="CH52" i="68"/>
  <c r="CI52" i="68"/>
  <c r="CL52" i="68"/>
  <c r="CG52" i="68"/>
  <c r="CD52" i="68"/>
  <c r="CJ52" i="68"/>
  <c r="CF52" i="68"/>
  <c r="BD45" i="68"/>
  <c r="CM51" i="68"/>
  <c r="CV51" i="68"/>
  <c r="CU51" i="68"/>
  <c r="CP51" i="68"/>
  <c r="CQ51" i="68"/>
  <c r="CN51" i="68"/>
  <c r="CR51" i="68"/>
  <c r="CO51" i="68"/>
  <c r="CS51" i="68"/>
  <c r="CT51" i="68"/>
  <c r="BE1546" i="68" l="1"/>
  <c r="CZ1552" i="68"/>
  <c r="CY1552" i="68"/>
  <c r="DB1552" i="68"/>
  <c r="DA1552" i="68"/>
  <c r="DF1552" i="68"/>
  <c r="CX1552" i="68"/>
  <c r="DC1552" i="68"/>
  <c r="CW1552" i="68"/>
  <c r="DD1552" i="68"/>
  <c r="DE1552" i="68"/>
  <c r="HL1565" i="68"/>
  <c r="EB1547" i="68"/>
  <c r="I1584" i="68"/>
  <c r="GL1565" i="68"/>
  <c r="BD1547" i="68"/>
  <c r="CV1553" i="68"/>
  <c r="CO1553" i="68"/>
  <c r="CT1553" i="68"/>
  <c r="CS1553" i="68"/>
  <c r="CP1553" i="68"/>
  <c r="CQ1553" i="68"/>
  <c r="CN1553" i="68"/>
  <c r="CM1553" i="68"/>
  <c r="CR1553" i="68"/>
  <c r="CU1553" i="68"/>
  <c r="GL1584" i="68"/>
  <c r="GZ1584" i="68"/>
  <c r="HL1486" i="68"/>
  <c r="L1505" i="68"/>
  <c r="EB1468" i="68"/>
  <c r="GL1505" i="68"/>
  <c r="I1505" i="68"/>
  <c r="GL1486" i="68"/>
  <c r="BE1467" i="68"/>
  <c r="DB1473" i="68"/>
  <c r="CW1473" i="68"/>
  <c r="DA1473" i="68"/>
  <c r="DD1473" i="68"/>
  <c r="DE1473" i="68"/>
  <c r="CZ1473" i="68"/>
  <c r="CX1473" i="68"/>
  <c r="CY1473" i="68"/>
  <c r="DF1473" i="68"/>
  <c r="DC1473" i="68"/>
  <c r="BD1468" i="68"/>
  <c r="CP1474" i="68"/>
  <c r="CM1474" i="68"/>
  <c r="CQ1474" i="68"/>
  <c r="CN1474" i="68"/>
  <c r="CV1474" i="68"/>
  <c r="CR1474" i="68"/>
  <c r="CS1474" i="68"/>
  <c r="CT1474" i="68"/>
  <c r="CU1474" i="68"/>
  <c r="CO1474" i="68"/>
  <c r="BC1389" i="68"/>
  <c r="CC1395" i="68"/>
  <c r="CJ1395" i="68"/>
  <c r="CL1395" i="68"/>
  <c r="CK1395" i="68"/>
  <c r="CG1395" i="68"/>
  <c r="CD1395" i="68"/>
  <c r="CF1395" i="68"/>
  <c r="CE1395" i="68"/>
  <c r="CI1395" i="68"/>
  <c r="CH1395" i="68"/>
  <c r="GO1426" i="68"/>
  <c r="GX1427" i="68"/>
  <c r="GW1427" i="68"/>
  <c r="GS1427" i="68"/>
  <c r="GU1427" i="68"/>
  <c r="GT1427" i="68"/>
  <c r="GV1427" i="68"/>
  <c r="GY1427" i="68"/>
  <c r="GR1427" i="68"/>
  <c r="GP1427" i="68"/>
  <c r="GQ1427" i="68"/>
  <c r="HG1407" i="68"/>
  <c r="HF1407" i="68"/>
  <c r="HE1407" i="68"/>
  <c r="HD1407" i="68"/>
  <c r="HB1407" i="68"/>
  <c r="HI1407" i="68"/>
  <c r="HJ1407" i="68"/>
  <c r="HC1407" i="68"/>
  <c r="HK1407" i="68"/>
  <c r="HH1407" i="68"/>
  <c r="BE1309" i="68"/>
  <c r="DE1315" i="68"/>
  <c r="DA1315" i="68"/>
  <c r="CW1315" i="68"/>
  <c r="DF1315" i="68"/>
  <c r="CX1315" i="68"/>
  <c r="DC1315" i="68"/>
  <c r="CY1315" i="68"/>
  <c r="DB1315" i="68"/>
  <c r="DD1315" i="68"/>
  <c r="CZ1315" i="68"/>
  <c r="HL1328" i="68"/>
  <c r="L1347" i="68"/>
  <c r="EB1310" i="68"/>
  <c r="I1347" i="68"/>
  <c r="GL1328" i="68"/>
  <c r="BD1310" i="68"/>
  <c r="CS1316" i="68"/>
  <c r="CR1316" i="68"/>
  <c r="CP1316" i="68"/>
  <c r="CM1316" i="68"/>
  <c r="CQ1316" i="68"/>
  <c r="CO1316" i="68"/>
  <c r="CV1316" i="68"/>
  <c r="CN1316" i="68"/>
  <c r="CU1316" i="68"/>
  <c r="CT1316" i="68"/>
  <c r="GL1347" i="68"/>
  <c r="GO1268" i="68"/>
  <c r="BC1231" i="68"/>
  <c r="CF1237" i="68"/>
  <c r="CH1237" i="68"/>
  <c r="CI1237" i="68"/>
  <c r="CG1237" i="68"/>
  <c r="CE1237" i="68"/>
  <c r="CJ1237" i="68"/>
  <c r="CC1237" i="68"/>
  <c r="CK1237" i="68"/>
  <c r="CL1237" i="68"/>
  <c r="CD1237" i="68"/>
  <c r="GU1269" i="68"/>
  <c r="GR1269" i="68"/>
  <c r="GW1269" i="68"/>
  <c r="GY1269" i="68"/>
  <c r="GQ1269" i="68"/>
  <c r="GT1269" i="68"/>
  <c r="GS1269" i="68"/>
  <c r="GV1269" i="68"/>
  <c r="GX1269" i="68"/>
  <c r="GP1269" i="68"/>
  <c r="HD1249" i="68"/>
  <c r="HC1249" i="68"/>
  <c r="HB1249" i="68"/>
  <c r="HH1249" i="68"/>
  <c r="HG1249" i="68"/>
  <c r="HE1249" i="68"/>
  <c r="HK1249" i="68"/>
  <c r="HJ1249" i="68"/>
  <c r="HI1249" i="68"/>
  <c r="HF1249" i="68"/>
  <c r="GV1190" i="68"/>
  <c r="GS1190" i="68"/>
  <c r="GQ1190" i="68"/>
  <c r="GY1190" i="68"/>
  <c r="GR1190" i="68"/>
  <c r="GP1190" i="68"/>
  <c r="GW1190" i="68"/>
  <c r="GX1190" i="68"/>
  <c r="GT1190" i="68"/>
  <c r="GU1190" i="68"/>
  <c r="GO1189" i="68"/>
  <c r="GZ1189" i="68" s="1"/>
  <c r="BC1152" i="68"/>
  <c r="CC1158" i="68"/>
  <c r="CD1158" i="68"/>
  <c r="CE1158" i="68"/>
  <c r="CF1158" i="68"/>
  <c r="CI1158" i="68"/>
  <c r="CG1158" i="68"/>
  <c r="CK1158" i="68"/>
  <c r="CL1158" i="68"/>
  <c r="CJ1158" i="68"/>
  <c r="CH1158" i="68"/>
  <c r="BE1151" i="68"/>
  <c r="CW1157" i="68"/>
  <c r="CY1157" i="68"/>
  <c r="CX1157" i="68"/>
  <c r="DE1157" i="68"/>
  <c r="DC1157" i="68"/>
  <c r="DF1157" i="68"/>
  <c r="DB1157" i="68"/>
  <c r="CZ1157" i="68"/>
  <c r="DA1157" i="68"/>
  <c r="DD1157" i="68"/>
  <c r="HG1170" i="68"/>
  <c r="HF1170" i="68"/>
  <c r="HE1170" i="68"/>
  <c r="HD1170" i="68"/>
  <c r="HC1170" i="68"/>
  <c r="HB1170" i="68"/>
  <c r="HK1170" i="68"/>
  <c r="I1189" i="68" s="1"/>
  <c r="HJ1170" i="68"/>
  <c r="HI1170" i="68"/>
  <c r="HH1170" i="68"/>
  <c r="GU1111" i="68"/>
  <c r="GR1111" i="68"/>
  <c r="GT1111" i="68"/>
  <c r="GY1111" i="68"/>
  <c r="GQ1111" i="68"/>
  <c r="GS1111" i="68"/>
  <c r="GV1111" i="68"/>
  <c r="GP1111" i="68"/>
  <c r="GW1111" i="68"/>
  <c r="GX1111" i="68"/>
  <c r="BC1073" i="68"/>
  <c r="CD1079" i="68"/>
  <c r="CF1079" i="68"/>
  <c r="CL1079" i="68"/>
  <c r="CG1079" i="68"/>
  <c r="CK1079" i="68"/>
  <c r="CE1079" i="68"/>
  <c r="CJ1079" i="68"/>
  <c r="CH1079" i="68"/>
  <c r="CC1079" i="68"/>
  <c r="CI1079" i="68"/>
  <c r="BE1072" i="68"/>
  <c r="DA1078" i="68"/>
  <c r="DE1078" i="68"/>
  <c r="DF1078" i="68"/>
  <c r="CZ1078" i="68"/>
  <c r="CY1078" i="68"/>
  <c r="DC1078" i="68"/>
  <c r="DD1078" i="68"/>
  <c r="CX1078" i="68"/>
  <c r="CW1078" i="68"/>
  <c r="DB1078" i="68"/>
  <c r="GO1110" i="68"/>
  <c r="GZ1110" i="68" s="1"/>
  <c r="HC1091" i="68"/>
  <c r="HB1091" i="68"/>
  <c r="HK1091" i="68"/>
  <c r="HJ1091" i="68"/>
  <c r="HI1091" i="68"/>
  <c r="HG1091" i="68"/>
  <c r="HE1091" i="68"/>
  <c r="HD1091" i="68"/>
  <c r="HF1091" i="68"/>
  <c r="HH1091" i="68"/>
  <c r="BC994" i="68"/>
  <c r="CE1000" i="68"/>
  <c r="CH1000" i="68"/>
  <c r="CC1000" i="68"/>
  <c r="CK1000" i="68"/>
  <c r="CI1000" i="68"/>
  <c r="CL1000" i="68"/>
  <c r="CG1000" i="68"/>
  <c r="CD1000" i="68"/>
  <c r="CJ1000" i="68"/>
  <c r="CF1000" i="68"/>
  <c r="GR1032" i="68"/>
  <c r="GV1032" i="68"/>
  <c r="GP1032" i="68"/>
  <c r="GX1032" i="68"/>
  <c r="GU1032" i="68"/>
  <c r="GY1032" i="68"/>
  <c r="GS1032" i="68"/>
  <c r="GT1032" i="68"/>
  <c r="GW1032" i="68"/>
  <c r="GQ1032" i="68"/>
  <c r="GO1031" i="68"/>
  <c r="BE993" i="68"/>
  <c r="CZ999" i="68"/>
  <c r="DA999" i="68"/>
  <c r="DB999" i="68"/>
  <c r="DE999" i="68"/>
  <c r="DF999" i="68"/>
  <c r="CY999" i="68"/>
  <c r="CX999" i="68"/>
  <c r="CW999" i="68"/>
  <c r="DD999" i="68"/>
  <c r="DC999" i="68"/>
  <c r="HH1012" i="68"/>
  <c r="HG1012" i="68"/>
  <c r="HK1012" i="68"/>
  <c r="HJ1012" i="68"/>
  <c r="HI1012" i="68"/>
  <c r="HF1012" i="68"/>
  <c r="HE1012" i="68"/>
  <c r="HB1012" i="68"/>
  <c r="HD1012" i="68"/>
  <c r="HC1012" i="68"/>
  <c r="BE914" i="68"/>
  <c r="DE920" i="68"/>
  <c r="CY920" i="68"/>
  <c r="DB920" i="68"/>
  <c r="CZ920" i="68"/>
  <c r="CX920" i="68"/>
  <c r="DC920" i="68"/>
  <c r="DD920" i="68"/>
  <c r="CW920" i="68"/>
  <c r="DF920" i="68"/>
  <c r="DA920" i="68"/>
  <c r="BD915" i="68"/>
  <c r="CQ921" i="68"/>
  <c r="CS921" i="68"/>
  <c r="CV921" i="68"/>
  <c r="CR921" i="68"/>
  <c r="CO921" i="68"/>
  <c r="CM921" i="68"/>
  <c r="CU921" i="68"/>
  <c r="CP921" i="68"/>
  <c r="CT921" i="68"/>
  <c r="CN921" i="68"/>
  <c r="GZ873" i="68"/>
  <c r="BE835" i="68"/>
  <c r="DB841" i="68"/>
  <c r="DC841" i="68"/>
  <c r="DE841" i="68"/>
  <c r="CW841" i="68"/>
  <c r="CY841" i="68"/>
  <c r="DF841" i="68"/>
  <c r="CZ841" i="68"/>
  <c r="CX841" i="68"/>
  <c r="DD841" i="68"/>
  <c r="DA841" i="68"/>
  <c r="HL854" i="68"/>
  <c r="L873" i="68"/>
  <c r="EB836" i="68"/>
  <c r="GL854" i="68"/>
  <c r="I873" i="68"/>
  <c r="BD836" i="68"/>
  <c r="CU842" i="68"/>
  <c r="CO842" i="68"/>
  <c r="CM842" i="68"/>
  <c r="CS842" i="68"/>
  <c r="CP842" i="68"/>
  <c r="CQ842" i="68"/>
  <c r="CT842" i="68"/>
  <c r="CV842" i="68"/>
  <c r="CR842" i="68"/>
  <c r="CN842" i="68"/>
  <c r="BD757" i="68"/>
  <c r="CN763" i="68"/>
  <c r="CT763" i="68"/>
  <c r="CV763" i="68"/>
  <c r="CM763" i="68"/>
  <c r="CS763" i="68"/>
  <c r="CU763" i="68"/>
  <c r="CO763" i="68"/>
  <c r="CQ763" i="68"/>
  <c r="CR763" i="68"/>
  <c r="CP763" i="68"/>
  <c r="HL775" i="68"/>
  <c r="EB757" i="68"/>
  <c r="L794" i="68"/>
  <c r="I794" i="68"/>
  <c r="GL794" i="68"/>
  <c r="GL775" i="68"/>
  <c r="GQ716" i="68"/>
  <c r="GR716" i="68"/>
  <c r="GT716" i="68"/>
  <c r="GU716" i="68"/>
  <c r="GY716" i="68"/>
  <c r="GP716" i="68"/>
  <c r="GX716" i="68"/>
  <c r="GV716" i="68"/>
  <c r="GS716" i="68"/>
  <c r="GW716" i="68"/>
  <c r="DN683" i="68"/>
  <c r="DL683" i="68"/>
  <c r="DI683" i="68"/>
  <c r="DK683" i="68"/>
  <c r="DG683" i="68"/>
  <c r="DJ683" i="68"/>
  <c r="DH683" i="68"/>
  <c r="DM683" i="68"/>
  <c r="DO683" i="68"/>
  <c r="DP683" i="68"/>
  <c r="BF677" i="68"/>
  <c r="BC678" i="68"/>
  <c r="CF684" i="68"/>
  <c r="CE684" i="68"/>
  <c r="CK684" i="68"/>
  <c r="CG684" i="68"/>
  <c r="CI684" i="68"/>
  <c r="CD684" i="68"/>
  <c r="CJ684" i="68"/>
  <c r="CL684" i="68"/>
  <c r="CH684" i="68"/>
  <c r="CC684" i="68"/>
  <c r="GO715" i="68"/>
  <c r="GZ715" i="68" s="1"/>
  <c r="HK696" i="68"/>
  <c r="GL715" i="68" s="1"/>
  <c r="HI696" i="68"/>
  <c r="HH696" i="68"/>
  <c r="HG696" i="68"/>
  <c r="HF696" i="68"/>
  <c r="HE696" i="68"/>
  <c r="HD696" i="68"/>
  <c r="HC696" i="68"/>
  <c r="HB696" i="68"/>
  <c r="HJ696" i="68"/>
  <c r="HI617" i="68"/>
  <c r="HH617" i="68"/>
  <c r="HG617" i="68"/>
  <c r="HE617" i="68"/>
  <c r="HB617" i="68"/>
  <c r="HC617" i="68"/>
  <c r="HK617" i="68"/>
  <c r="HJ617" i="68"/>
  <c r="HF617" i="68"/>
  <c r="HD617" i="68"/>
  <c r="BC599" i="68"/>
  <c r="CK605" i="68"/>
  <c r="CL605" i="68"/>
  <c r="CE605" i="68"/>
  <c r="CJ605" i="68"/>
  <c r="CG605" i="68"/>
  <c r="CI605" i="68"/>
  <c r="CF605" i="68"/>
  <c r="CH605" i="68"/>
  <c r="CD605" i="68"/>
  <c r="CC605" i="68"/>
  <c r="GR637" i="68"/>
  <c r="GX637" i="68"/>
  <c r="GV637" i="68"/>
  <c r="GP637" i="68"/>
  <c r="GQ637" i="68"/>
  <c r="GY637" i="68"/>
  <c r="GU637" i="68"/>
  <c r="GS637" i="68"/>
  <c r="GT637" i="68"/>
  <c r="GW637" i="68"/>
  <c r="GO636" i="68"/>
  <c r="GZ636" i="68" s="1"/>
  <c r="GL636" i="68"/>
  <c r="BE598" i="68"/>
  <c r="CW604" i="68"/>
  <c r="DD604" i="68"/>
  <c r="CY604" i="68"/>
  <c r="DF604" i="68"/>
  <c r="DC604" i="68"/>
  <c r="DB604" i="68"/>
  <c r="CZ604" i="68"/>
  <c r="CX604" i="68"/>
  <c r="DA604" i="68"/>
  <c r="DE604" i="68"/>
  <c r="HL538" i="68"/>
  <c r="EB520" i="68"/>
  <c r="GL538" i="68"/>
  <c r="I557" i="68"/>
  <c r="BE519" i="68"/>
  <c r="CX525" i="68"/>
  <c r="DA525" i="68"/>
  <c r="CW525" i="68"/>
  <c r="DE525" i="68"/>
  <c r="DF525" i="68"/>
  <c r="DC525" i="68"/>
  <c r="DB525" i="68"/>
  <c r="CZ525" i="68"/>
  <c r="CY525" i="68"/>
  <c r="DD525" i="68"/>
  <c r="GL557" i="68"/>
  <c r="BD520" i="68"/>
  <c r="CU526" i="68"/>
  <c r="CQ526" i="68"/>
  <c r="CP526" i="68"/>
  <c r="CO526" i="68"/>
  <c r="CR526" i="68"/>
  <c r="CV526" i="68"/>
  <c r="CS526" i="68"/>
  <c r="CM526" i="68"/>
  <c r="CT526" i="68"/>
  <c r="CN526" i="68"/>
  <c r="HL459" i="68"/>
  <c r="L478" i="68"/>
  <c r="EB441" i="68"/>
  <c r="GL459" i="68"/>
  <c r="BD441" i="68"/>
  <c r="CP447" i="68"/>
  <c r="CQ447" i="68"/>
  <c r="CS447" i="68"/>
  <c r="CR447" i="68"/>
  <c r="CT447" i="68"/>
  <c r="CN447" i="68"/>
  <c r="CV447" i="68"/>
  <c r="CU447" i="68"/>
  <c r="CO447" i="68"/>
  <c r="CM447" i="68"/>
  <c r="BE440" i="68"/>
  <c r="DF446" i="68"/>
  <c r="DB446" i="68"/>
  <c r="DE446" i="68"/>
  <c r="DA446" i="68"/>
  <c r="DC446" i="68"/>
  <c r="DD446" i="68"/>
  <c r="CW446" i="68"/>
  <c r="CX446" i="68"/>
  <c r="CY446" i="68"/>
  <c r="CZ446" i="68"/>
  <c r="GL478" i="68"/>
  <c r="GZ478" i="68"/>
  <c r="GO399" i="68"/>
  <c r="GT400" i="68"/>
  <c r="GX400" i="68"/>
  <c r="GU400" i="68"/>
  <c r="GQ400" i="68"/>
  <c r="GW400" i="68"/>
  <c r="GS400" i="68"/>
  <c r="GV400" i="68"/>
  <c r="GR400" i="68"/>
  <c r="GP400" i="68"/>
  <c r="GY400" i="68"/>
  <c r="BE361" i="68"/>
  <c r="CY367" i="68"/>
  <c r="CW367" i="68"/>
  <c r="CX367" i="68"/>
  <c r="DB367" i="68"/>
  <c r="DA367" i="68"/>
  <c r="DE367" i="68"/>
  <c r="CZ367" i="68"/>
  <c r="DD367" i="68"/>
  <c r="DC367" i="68"/>
  <c r="DF367" i="68"/>
  <c r="BC362" i="68"/>
  <c r="CD368" i="68"/>
  <c r="CJ368" i="68"/>
  <c r="CG368" i="68"/>
  <c r="CF368" i="68"/>
  <c r="CH368" i="68"/>
  <c r="CL368" i="68"/>
  <c r="CC368" i="68"/>
  <c r="CK368" i="68"/>
  <c r="CE368" i="68"/>
  <c r="CI368" i="68"/>
  <c r="HD380" i="68"/>
  <c r="HC380" i="68"/>
  <c r="HB380" i="68"/>
  <c r="GL399" i="68" s="1"/>
  <c r="HF380" i="68"/>
  <c r="HK380" i="68"/>
  <c r="HJ380" i="68"/>
  <c r="HI380" i="68"/>
  <c r="HH380" i="68"/>
  <c r="HG380" i="68"/>
  <c r="HE380" i="68"/>
  <c r="HL300" i="68"/>
  <c r="GL300" i="68"/>
  <c r="GL319" i="68"/>
  <c r="GZ319" i="68"/>
  <c r="BE282" i="68"/>
  <c r="DB288" i="68"/>
  <c r="DF288" i="68"/>
  <c r="DE288" i="68"/>
  <c r="DC288" i="68"/>
  <c r="DA288" i="68"/>
  <c r="DD288" i="68"/>
  <c r="CX288" i="68"/>
  <c r="CZ288" i="68"/>
  <c r="CY288" i="68"/>
  <c r="CW288" i="68"/>
  <c r="I320" i="68"/>
  <c r="L320" i="68"/>
  <c r="HL301" i="68"/>
  <c r="EB283" i="68"/>
  <c r="GL301" i="68"/>
  <c r="GL320" i="68"/>
  <c r="GZ320" i="68"/>
  <c r="BD283" i="68"/>
  <c r="CP289" i="68"/>
  <c r="CN289" i="68"/>
  <c r="CT289" i="68"/>
  <c r="CS289" i="68"/>
  <c r="CU289" i="68"/>
  <c r="CQ289" i="68"/>
  <c r="CV289" i="68"/>
  <c r="CO289" i="68"/>
  <c r="CR289" i="68"/>
  <c r="CM289" i="68"/>
  <c r="HK222" i="68"/>
  <c r="HH222" i="68"/>
  <c r="HJ222" i="68"/>
  <c r="HI222" i="68"/>
  <c r="HG222" i="68"/>
  <c r="HF222" i="68"/>
  <c r="HE222" i="68"/>
  <c r="HC222" i="68"/>
  <c r="HB222" i="68"/>
  <c r="I241" i="68" s="1"/>
  <c r="HD222" i="68"/>
  <c r="GV242" i="68"/>
  <c r="GY242" i="68"/>
  <c r="GW242" i="68"/>
  <c r="GU242" i="68"/>
  <c r="GT242" i="68"/>
  <c r="GS242" i="68"/>
  <c r="GP242" i="68"/>
  <c r="GQ242" i="68"/>
  <c r="GX242" i="68"/>
  <c r="GR242" i="68"/>
  <c r="BC204" i="68"/>
  <c r="CH210" i="68"/>
  <c r="CF210" i="68"/>
  <c r="CL210" i="68"/>
  <c r="CD210" i="68"/>
  <c r="CJ210" i="68"/>
  <c r="CK210" i="68"/>
  <c r="CI210" i="68"/>
  <c r="CC210" i="68"/>
  <c r="CE210" i="68"/>
  <c r="CG210" i="68"/>
  <c r="GR163" i="68"/>
  <c r="DP130" i="70"/>
  <c r="DL130" i="70"/>
  <c r="DI130" i="70"/>
  <c r="DN130" i="70"/>
  <c r="DH130" i="70"/>
  <c r="DM130" i="70"/>
  <c r="DG130" i="70"/>
  <c r="DJ130" i="70"/>
  <c r="DK130" i="70"/>
  <c r="DO130" i="70"/>
  <c r="BF124" i="70"/>
  <c r="BC125" i="70"/>
  <c r="CL131" i="70"/>
  <c r="CC131" i="70"/>
  <c r="CJ131" i="70"/>
  <c r="CE131" i="70"/>
  <c r="CK131" i="70"/>
  <c r="CF131" i="70"/>
  <c r="CI131" i="70"/>
  <c r="CD131" i="70"/>
  <c r="CH131" i="70"/>
  <c r="CG131" i="70"/>
  <c r="HB64" i="70"/>
  <c r="HK64" i="70"/>
  <c r="I83" i="70" s="1"/>
  <c r="HJ64" i="70"/>
  <c r="HI64" i="70"/>
  <c r="HH64" i="70"/>
  <c r="HF64" i="70"/>
  <c r="HE64" i="70"/>
  <c r="HC64" i="70"/>
  <c r="HG64" i="70"/>
  <c r="HD64" i="70"/>
  <c r="HK143" i="70"/>
  <c r="I162" i="70" s="1"/>
  <c r="HJ143" i="70"/>
  <c r="HI143" i="70"/>
  <c r="HH143" i="70"/>
  <c r="HG143" i="70"/>
  <c r="HF143" i="70"/>
  <c r="HE143" i="70"/>
  <c r="HD143" i="70"/>
  <c r="HB143" i="70"/>
  <c r="HC143" i="70"/>
  <c r="DQ51" i="70"/>
  <c r="GS163" i="70"/>
  <c r="GQ163" i="70"/>
  <c r="GW163" i="70"/>
  <c r="GT163" i="70"/>
  <c r="GY163" i="70"/>
  <c r="GX163" i="70"/>
  <c r="GR163" i="70"/>
  <c r="GU163" i="70"/>
  <c r="GV163" i="70"/>
  <c r="GP163" i="70"/>
  <c r="GO83" i="70"/>
  <c r="GZ83" i="70" s="1"/>
  <c r="BC46" i="70"/>
  <c r="CH52" i="70"/>
  <c r="CD52" i="70"/>
  <c r="CI52" i="70"/>
  <c r="CF52" i="70"/>
  <c r="CK52" i="70"/>
  <c r="CG52" i="70"/>
  <c r="CJ52" i="70"/>
  <c r="CL52" i="70"/>
  <c r="CE52" i="70"/>
  <c r="CC52" i="70"/>
  <c r="GW163" i="68"/>
  <c r="GQ163" i="68"/>
  <c r="BE124" i="68"/>
  <c r="DF130" i="68"/>
  <c r="DC130" i="68"/>
  <c r="CZ130" i="68"/>
  <c r="CW130" i="68"/>
  <c r="DD130" i="68"/>
  <c r="DA130" i="68"/>
  <c r="DB130" i="68"/>
  <c r="CY130" i="68"/>
  <c r="DE130" i="68"/>
  <c r="CX130" i="68"/>
  <c r="BC125" i="68"/>
  <c r="CL131" i="68"/>
  <c r="CJ131" i="68"/>
  <c r="CK131" i="68"/>
  <c r="CI131" i="68"/>
  <c r="CF131" i="68"/>
  <c r="CD131" i="68"/>
  <c r="CH131" i="68"/>
  <c r="CG131" i="68"/>
  <c r="CC131" i="68"/>
  <c r="CE131" i="68"/>
  <c r="HI143" i="68"/>
  <c r="HH143" i="68"/>
  <c r="HG143" i="68"/>
  <c r="HE143" i="68"/>
  <c r="HD143" i="68"/>
  <c r="HK143" i="68"/>
  <c r="HJ143" i="68"/>
  <c r="HF143" i="68"/>
  <c r="HC143" i="68"/>
  <c r="HB143" i="68"/>
  <c r="GO162" i="68"/>
  <c r="GZ162" i="68" s="1"/>
  <c r="CW51" i="68"/>
  <c r="BE45" i="68"/>
  <c r="DB51" i="68"/>
  <c r="DE51" i="68"/>
  <c r="DA51" i="68"/>
  <c r="DC51" i="68"/>
  <c r="CX51" i="68"/>
  <c r="DD51" i="68"/>
  <c r="DF51" i="68"/>
  <c r="CZ51" i="68"/>
  <c r="CY51" i="68"/>
  <c r="HL64" i="68"/>
  <c r="L83" i="68"/>
  <c r="I83" i="68"/>
  <c r="EB46" i="68"/>
  <c r="GL64" i="68"/>
  <c r="BF45" i="68"/>
  <c r="CM52" i="68"/>
  <c r="BD46" i="68"/>
  <c r="CO52" i="68"/>
  <c r="CN52" i="68"/>
  <c r="CV52" i="68"/>
  <c r="CP52" i="68"/>
  <c r="CU52" i="68"/>
  <c r="CQ52" i="68"/>
  <c r="CR52" i="68"/>
  <c r="CS52" i="68"/>
  <c r="CT52" i="68"/>
  <c r="GL83" i="68"/>
  <c r="GZ83" i="68"/>
  <c r="BE1547" i="68" l="1"/>
  <c r="DB1553" i="68"/>
  <c r="DC1553" i="68"/>
  <c r="CY1553" i="68"/>
  <c r="DA1553" i="68"/>
  <c r="CX1553" i="68"/>
  <c r="CW1553" i="68"/>
  <c r="DF1553" i="68"/>
  <c r="CZ1553" i="68"/>
  <c r="DD1553" i="68"/>
  <c r="DE1553" i="68"/>
  <c r="DG1552" i="68"/>
  <c r="DK1552" i="68"/>
  <c r="DI1552" i="68"/>
  <c r="DP1552" i="68"/>
  <c r="DM1552" i="68"/>
  <c r="DL1552" i="68"/>
  <c r="DH1552" i="68"/>
  <c r="DN1552" i="68"/>
  <c r="DJ1552" i="68"/>
  <c r="DO1552" i="68"/>
  <c r="BF1546" i="68"/>
  <c r="DK1473" i="68"/>
  <c r="DM1473" i="68"/>
  <c r="DL1473" i="68"/>
  <c r="DN1473" i="68"/>
  <c r="DH1473" i="68"/>
  <c r="DP1473" i="68"/>
  <c r="DI1473" i="68"/>
  <c r="DO1473" i="68"/>
  <c r="DG1473" i="68"/>
  <c r="DJ1473" i="68"/>
  <c r="BF1467" i="68"/>
  <c r="BE1468" i="68"/>
  <c r="CW1474" i="68"/>
  <c r="DA1474" i="68"/>
  <c r="DB1474" i="68"/>
  <c r="CY1474" i="68"/>
  <c r="DD1474" i="68"/>
  <c r="DE1474" i="68"/>
  <c r="CX1474" i="68"/>
  <c r="DC1474" i="68"/>
  <c r="CZ1474" i="68"/>
  <c r="DF1474" i="68"/>
  <c r="HL1407" i="68"/>
  <c r="I1426" i="68"/>
  <c r="L1426" i="68"/>
  <c r="EB1389" i="68"/>
  <c r="GL1407" i="68"/>
  <c r="GL1426" i="68"/>
  <c r="BD1389" i="68"/>
  <c r="CP1395" i="68"/>
  <c r="CQ1395" i="68"/>
  <c r="CO1395" i="68"/>
  <c r="CT1395" i="68"/>
  <c r="CM1395" i="68"/>
  <c r="CN1395" i="68"/>
  <c r="CV1395" i="68"/>
  <c r="CU1395" i="68"/>
  <c r="CR1395" i="68"/>
  <c r="CS1395" i="68"/>
  <c r="GZ1426" i="68"/>
  <c r="BE1310" i="68"/>
  <c r="DE1316" i="68"/>
  <c r="DA1316" i="68"/>
  <c r="DD1316" i="68"/>
  <c r="CZ1316" i="68"/>
  <c r="CY1316" i="68"/>
  <c r="DF1316" i="68"/>
  <c r="DC1316" i="68"/>
  <c r="DB1316" i="68"/>
  <c r="CW1316" i="68"/>
  <c r="CX1316" i="68"/>
  <c r="DO1315" i="68"/>
  <c r="DM1315" i="68"/>
  <c r="DL1315" i="68"/>
  <c r="DG1315" i="68"/>
  <c r="DH1315" i="68"/>
  <c r="DN1315" i="68"/>
  <c r="DI1315" i="68"/>
  <c r="DK1315" i="68"/>
  <c r="DJ1315" i="68"/>
  <c r="DP1315" i="68"/>
  <c r="BF1309" i="68"/>
  <c r="HL1249" i="68"/>
  <c r="L1268" i="68"/>
  <c r="I1268" i="68"/>
  <c r="EB1231" i="68"/>
  <c r="GL1249" i="68"/>
  <c r="BD1231" i="68"/>
  <c r="CN1237" i="68"/>
  <c r="CV1237" i="68"/>
  <c r="CQ1237" i="68"/>
  <c r="CP1237" i="68"/>
  <c r="CO1237" i="68"/>
  <c r="CT1237" i="68"/>
  <c r="CM1237" i="68"/>
  <c r="CR1237" i="68"/>
  <c r="CU1237" i="68"/>
  <c r="CS1237" i="68"/>
  <c r="GL1268" i="68"/>
  <c r="GZ1268" i="68"/>
  <c r="HL1170" i="68"/>
  <c r="L1189" i="68"/>
  <c r="EB1152" i="68"/>
  <c r="GL1170" i="68"/>
  <c r="DI1157" i="68"/>
  <c r="DN1157" i="68"/>
  <c r="DG1157" i="68"/>
  <c r="DK1157" i="68"/>
  <c r="DJ1157" i="68"/>
  <c r="DP1157" i="68"/>
  <c r="DM1157" i="68"/>
  <c r="DH1157" i="68"/>
  <c r="DL1157" i="68"/>
  <c r="DO1157" i="68"/>
  <c r="BF1151" i="68"/>
  <c r="BD1152" i="68"/>
  <c r="CS1158" i="68"/>
  <c r="CO1158" i="68"/>
  <c r="CQ1158" i="68"/>
  <c r="CV1158" i="68"/>
  <c r="CP1158" i="68"/>
  <c r="CM1158" i="68"/>
  <c r="CT1158" i="68"/>
  <c r="CR1158" i="68"/>
  <c r="CU1158" i="68"/>
  <c r="CN1158" i="68"/>
  <c r="GL1189" i="68"/>
  <c r="HL1091" i="68"/>
  <c r="I1110" i="68"/>
  <c r="L1110" i="68"/>
  <c r="EB1073" i="68"/>
  <c r="GL1091" i="68"/>
  <c r="GL1110" i="68"/>
  <c r="DO1078" i="68"/>
  <c r="DN1078" i="68"/>
  <c r="DM1078" i="68"/>
  <c r="DJ1078" i="68"/>
  <c r="DP1078" i="68"/>
  <c r="DH1078" i="68"/>
  <c r="DL1078" i="68"/>
  <c r="DG1078" i="68"/>
  <c r="DI1078" i="68"/>
  <c r="DK1078" i="68"/>
  <c r="BF1072" i="68"/>
  <c r="CU1079" i="68"/>
  <c r="BD1073" i="68"/>
  <c r="CQ1079" i="68"/>
  <c r="CR1079" i="68"/>
  <c r="CV1079" i="68"/>
  <c r="CN1079" i="68"/>
  <c r="CS1079" i="68"/>
  <c r="CM1079" i="68"/>
  <c r="CO1079" i="68"/>
  <c r="CT1079" i="68"/>
  <c r="CP1079" i="68"/>
  <c r="HL1012" i="68"/>
  <c r="I1031" i="68"/>
  <c r="L1031" i="68"/>
  <c r="EB994" i="68"/>
  <c r="GL1012" i="68"/>
  <c r="DL999" i="68"/>
  <c r="DO999" i="68"/>
  <c r="DH999" i="68"/>
  <c r="DK999" i="68"/>
  <c r="DM999" i="68"/>
  <c r="DN999" i="68"/>
  <c r="DP999" i="68"/>
  <c r="DI999" i="68"/>
  <c r="DG999" i="68"/>
  <c r="DJ999" i="68"/>
  <c r="BF993" i="68"/>
  <c r="BD994" i="68"/>
  <c r="CN1000" i="68"/>
  <c r="CU1000" i="68"/>
  <c r="CS1000" i="68"/>
  <c r="CR1000" i="68"/>
  <c r="CT1000" i="68"/>
  <c r="CQ1000" i="68"/>
  <c r="CV1000" i="68"/>
  <c r="CO1000" i="68"/>
  <c r="CP1000" i="68"/>
  <c r="CM1000" i="68"/>
  <c r="GL1031" i="68"/>
  <c r="GZ1031" i="68"/>
  <c r="BE915" i="68"/>
  <c r="DA921" i="68"/>
  <c r="CY921" i="68"/>
  <c r="DD921" i="68"/>
  <c r="DB921" i="68"/>
  <c r="CZ921" i="68"/>
  <c r="CX921" i="68"/>
  <c r="DC921" i="68"/>
  <c r="DE921" i="68"/>
  <c r="CW921" i="68"/>
  <c r="DF921" i="68"/>
  <c r="DJ920" i="68"/>
  <c r="DP920" i="68"/>
  <c r="DL920" i="68"/>
  <c r="DI920" i="68"/>
  <c r="DK920" i="68"/>
  <c r="DO920" i="68"/>
  <c r="DN920" i="68"/>
  <c r="DM920" i="68"/>
  <c r="DH920" i="68"/>
  <c r="DG920" i="68"/>
  <c r="BF914" i="68"/>
  <c r="BE836" i="68"/>
  <c r="DE842" i="68"/>
  <c r="DB842" i="68"/>
  <c r="DC842" i="68"/>
  <c r="CX842" i="68"/>
  <c r="DD842" i="68"/>
  <c r="CY842" i="68"/>
  <c r="DF842" i="68"/>
  <c r="CZ842" i="68"/>
  <c r="DA842" i="68"/>
  <c r="CW842" i="68"/>
  <c r="BF836" i="68"/>
  <c r="DO841" i="68"/>
  <c r="DI841" i="68"/>
  <c r="DL841" i="68"/>
  <c r="DM841" i="68"/>
  <c r="DN841" i="68"/>
  <c r="DP841" i="68"/>
  <c r="DJ841" i="68"/>
  <c r="DG841" i="68"/>
  <c r="DK841" i="68"/>
  <c r="DH841" i="68"/>
  <c r="BF835" i="68"/>
  <c r="BE757" i="68"/>
  <c r="DA763" i="68"/>
  <c r="CZ763" i="68"/>
  <c r="DC763" i="68"/>
  <c r="DB763" i="68"/>
  <c r="DF763" i="68"/>
  <c r="CW763" i="68"/>
  <c r="DE763" i="68"/>
  <c r="CY763" i="68"/>
  <c r="DD763" i="68"/>
  <c r="CX763" i="68"/>
  <c r="BD678" i="68"/>
  <c r="CM684" i="68"/>
  <c r="CV684" i="68"/>
  <c r="CR684" i="68"/>
  <c r="CP684" i="68"/>
  <c r="CO684" i="68"/>
  <c r="CN684" i="68"/>
  <c r="CS684" i="68"/>
  <c r="CQ684" i="68"/>
  <c r="CT684" i="68"/>
  <c r="CU684" i="68"/>
  <c r="DQ683" i="68"/>
  <c r="J715" i="68"/>
  <c r="HL696" i="68"/>
  <c r="L715" i="68"/>
  <c r="I715" i="68"/>
  <c r="EB678" i="68"/>
  <c r="GL696" i="68"/>
  <c r="HL617" i="68"/>
  <c r="L636" i="68"/>
  <c r="I636" i="68"/>
  <c r="EB599" i="68"/>
  <c r="GL617" i="68"/>
  <c r="DI604" i="68"/>
  <c r="DJ604" i="68"/>
  <c r="DP604" i="68"/>
  <c r="DN604" i="68"/>
  <c r="DL604" i="68"/>
  <c r="DG604" i="68"/>
  <c r="DM604" i="68"/>
  <c r="DK604" i="68"/>
  <c r="DO604" i="68"/>
  <c r="DH604" i="68"/>
  <c r="BF598" i="68"/>
  <c r="BD599" i="68"/>
  <c r="CN605" i="68"/>
  <c r="CV605" i="68"/>
  <c r="CR605" i="68"/>
  <c r="CP605" i="68"/>
  <c r="CM605" i="68"/>
  <c r="CT605" i="68"/>
  <c r="CQ605" i="68"/>
  <c r="CS605" i="68"/>
  <c r="CU605" i="68"/>
  <c r="CO605" i="68"/>
  <c r="BE520" i="68"/>
  <c r="CX526" i="68"/>
  <c r="CW526" i="68"/>
  <c r="DC526" i="68"/>
  <c r="DD526" i="68"/>
  <c r="DB526" i="68"/>
  <c r="DE526" i="68"/>
  <c r="CY526" i="68"/>
  <c r="DA526" i="68"/>
  <c r="DF526" i="68"/>
  <c r="CZ526" i="68"/>
  <c r="DP525" i="68"/>
  <c r="DL525" i="68"/>
  <c r="DI525" i="68"/>
  <c r="DO525" i="68"/>
  <c r="DH525" i="68"/>
  <c r="DK525" i="68"/>
  <c r="DN525" i="68"/>
  <c r="DM525" i="68"/>
  <c r="DJ525" i="68"/>
  <c r="DG525" i="68"/>
  <c r="BF519" i="68"/>
  <c r="DP446" i="68"/>
  <c r="DN446" i="68"/>
  <c r="DH446" i="68"/>
  <c r="DL446" i="68"/>
  <c r="DI446" i="68"/>
  <c r="DM446" i="68"/>
  <c r="DG446" i="68"/>
  <c r="DO446" i="68"/>
  <c r="DJ446" i="68"/>
  <c r="DK446" i="68"/>
  <c r="BF440" i="68"/>
  <c r="BE441" i="68"/>
  <c r="DF447" i="68"/>
  <c r="DE447" i="68"/>
  <c r="DA447" i="68"/>
  <c r="DC447" i="68"/>
  <c r="CW447" i="68"/>
  <c r="CZ447" i="68"/>
  <c r="CX447" i="68"/>
  <c r="DB447" i="68"/>
  <c r="DD447" i="68"/>
  <c r="CY447" i="68"/>
  <c r="DK367" i="68"/>
  <c r="DJ367" i="68"/>
  <c r="DL367" i="68"/>
  <c r="DM367" i="68"/>
  <c r="DH367" i="68"/>
  <c r="DO367" i="68"/>
  <c r="DN367" i="68"/>
  <c r="DG367" i="68"/>
  <c r="DI367" i="68"/>
  <c r="DP367" i="68"/>
  <c r="BF361" i="68"/>
  <c r="GZ399" i="68"/>
  <c r="HL380" i="68"/>
  <c r="L399" i="68"/>
  <c r="EB362" i="68"/>
  <c r="I399" i="68"/>
  <c r="GL380" i="68"/>
  <c r="BD362" i="68"/>
  <c r="CO368" i="68"/>
  <c r="CU368" i="68"/>
  <c r="CS368" i="68"/>
  <c r="CR368" i="68"/>
  <c r="CP368" i="68"/>
  <c r="CV368" i="68"/>
  <c r="CT368" i="68"/>
  <c r="CN368" i="68"/>
  <c r="CM368" i="68"/>
  <c r="CQ368" i="68"/>
  <c r="BE283" i="68"/>
  <c r="DB289" i="68"/>
  <c r="CX289" i="68"/>
  <c r="DC289" i="68"/>
  <c r="DD289" i="68"/>
  <c r="CZ289" i="68"/>
  <c r="CY289" i="68"/>
  <c r="DE289" i="68"/>
  <c r="DF289" i="68"/>
  <c r="DA289" i="68"/>
  <c r="CW289" i="68"/>
  <c r="DN288" i="68"/>
  <c r="DO288" i="68"/>
  <c r="DI288" i="68"/>
  <c r="DP288" i="68"/>
  <c r="DM288" i="68"/>
  <c r="DH288" i="68"/>
  <c r="DK288" i="68"/>
  <c r="DL288" i="68"/>
  <c r="DJ288" i="68"/>
  <c r="DG288" i="68"/>
  <c r="BF282" i="68"/>
  <c r="HL222" i="68"/>
  <c r="L241" i="68"/>
  <c r="EB204" i="68"/>
  <c r="GL222" i="68"/>
  <c r="GL241" i="68"/>
  <c r="BD204" i="68"/>
  <c r="CT210" i="68"/>
  <c r="CN210" i="68"/>
  <c r="CM210" i="68"/>
  <c r="CR210" i="68"/>
  <c r="CP210" i="68"/>
  <c r="CS210" i="68"/>
  <c r="CU210" i="68"/>
  <c r="CV210" i="68"/>
  <c r="CQ210" i="68"/>
  <c r="CO210" i="68"/>
  <c r="GZ241" i="68"/>
  <c r="GL83" i="70"/>
  <c r="BD46" i="70"/>
  <c r="CS52" i="70"/>
  <c r="CO52" i="70"/>
  <c r="CU52" i="70"/>
  <c r="CT52" i="70"/>
  <c r="CN52" i="70"/>
  <c r="CQ52" i="70"/>
  <c r="CV52" i="70"/>
  <c r="CP52" i="70"/>
  <c r="CR52" i="70"/>
  <c r="CM52" i="70"/>
  <c r="GZ162" i="70"/>
  <c r="HL143" i="70"/>
  <c r="L162" i="70"/>
  <c r="EB125" i="70"/>
  <c r="GL162" i="70"/>
  <c r="GL143" i="70"/>
  <c r="J162" i="70"/>
  <c r="DQ130" i="70"/>
  <c r="BD125" i="70"/>
  <c r="CP131" i="70"/>
  <c r="CQ131" i="70"/>
  <c r="CM131" i="70"/>
  <c r="CN131" i="70"/>
  <c r="CV131" i="70"/>
  <c r="CS131" i="70"/>
  <c r="CU131" i="70"/>
  <c r="CR131" i="70"/>
  <c r="CO131" i="70"/>
  <c r="CT131" i="70"/>
  <c r="HL64" i="70"/>
  <c r="L83" i="70"/>
  <c r="EB46" i="70"/>
  <c r="GL64" i="70"/>
  <c r="GL162" i="68"/>
  <c r="HL143" i="68"/>
  <c r="I162" i="68"/>
  <c r="L162" i="68"/>
  <c r="EB125" i="68"/>
  <c r="GL143" i="68"/>
  <c r="BD125" i="68"/>
  <c r="CS131" i="68"/>
  <c r="CN131" i="68"/>
  <c r="CR131" i="68"/>
  <c r="CQ131" i="68"/>
  <c r="CV131" i="68"/>
  <c r="CP131" i="68"/>
  <c r="CO131" i="68"/>
  <c r="CT131" i="68"/>
  <c r="CU131" i="68"/>
  <c r="CM131" i="68"/>
  <c r="DI130" i="68"/>
  <c r="DL130" i="68"/>
  <c r="DH130" i="68"/>
  <c r="DM130" i="68"/>
  <c r="DJ130" i="68"/>
  <c r="DP130" i="68"/>
  <c r="DG130" i="68"/>
  <c r="DK130" i="68"/>
  <c r="DN130" i="68"/>
  <c r="DO130" i="68"/>
  <c r="BF124" i="68"/>
  <c r="DG51" i="68"/>
  <c r="DH51" i="68"/>
  <c r="DI51" i="68"/>
  <c r="DK51" i="68"/>
  <c r="DP51" i="68"/>
  <c r="DM51" i="68"/>
  <c r="DL51" i="68"/>
  <c r="DN51" i="68"/>
  <c r="DJ51" i="68"/>
  <c r="DO51" i="68"/>
  <c r="CW52" i="68"/>
  <c r="BE46" i="68"/>
  <c r="DF52" i="68"/>
  <c r="DC52" i="68"/>
  <c r="CX52" i="68"/>
  <c r="DE52" i="68"/>
  <c r="CZ52" i="68"/>
  <c r="DD52" i="68"/>
  <c r="DA52" i="68"/>
  <c r="CY52" i="68"/>
  <c r="DB52" i="68"/>
  <c r="DQ1552" i="68" l="1"/>
  <c r="J1584" i="68"/>
  <c r="DG1553" i="68"/>
  <c r="DL1553" i="68"/>
  <c r="DK1553" i="68"/>
  <c r="DI1553" i="68"/>
  <c r="DP1553" i="68"/>
  <c r="DM1553" i="68"/>
  <c r="DH1553" i="68"/>
  <c r="DN1553" i="68"/>
  <c r="DO1553" i="68"/>
  <c r="DJ1553" i="68"/>
  <c r="BF1547" i="68"/>
  <c r="DQ1473" i="68"/>
  <c r="J1505" i="68"/>
  <c r="DK1474" i="68"/>
  <c r="DN1474" i="68"/>
  <c r="DI1474" i="68"/>
  <c r="DO1474" i="68"/>
  <c r="DM1474" i="68"/>
  <c r="DP1474" i="68"/>
  <c r="DJ1474" i="68"/>
  <c r="DG1474" i="68"/>
  <c r="DH1474" i="68"/>
  <c r="DL1474" i="68"/>
  <c r="BF1468" i="68"/>
  <c r="BE1389" i="68"/>
  <c r="DC1395" i="68"/>
  <c r="DE1395" i="68"/>
  <c r="CZ1395" i="68"/>
  <c r="DF1395" i="68"/>
  <c r="CX1395" i="68"/>
  <c r="DA1395" i="68"/>
  <c r="CW1395" i="68"/>
  <c r="CY1395" i="68"/>
  <c r="DB1395" i="68"/>
  <c r="DD1395" i="68"/>
  <c r="J1347" i="68"/>
  <c r="DQ1315" i="68"/>
  <c r="DO1316" i="68"/>
  <c r="DM1316" i="68"/>
  <c r="DH1316" i="68"/>
  <c r="DI1316" i="68"/>
  <c r="DN1316" i="68"/>
  <c r="DJ1316" i="68"/>
  <c r="DK1316" i="68"/>
  <c r="DG1316" i="68"/>
  <c r="DL1316" i="68"/>
  <c r="DP1316" i="68"/>
  <c r="BF1310" i="68"/>
  <c r="BE1231" i="68"/>
  <c r="CX1237" i="68"/>
  <c r="DF1237" i="68"/>
  <c r="DC1237" i="68"/>
  <c r="DE1237" i="68"/>
  <c r="DA1237" i="68"/>
  <c r="CW1237" i="68"/>
  <c r="DB1237" i="68"/>
  <c r="DD1237" i="68"/>
  <c r="CY1237" i="68"/>
  <c r="CZ1237" i="68"/>
  <c r="DQ1157" i="68"/>
  <c r="J1189" i="68"/>
  <c r="BE1152" i="68"/>
  <c r="CY1158" i="68"/>
  <c r="CW1158" i="68"/>
  <c r="DF1158" i="68"/>
  <c r="DE1158" i="68"/>
  <c r="DB1158" i="68"/>
  <c r="CX1158" i="68"/>
  <c r="DC1158" i="68"/>
  <c r="DD1158" i="68"/>
  <c r="CZ1158" i="68"/>
  <c r="DA1158" i="68"/>
  <c r="BE1073" i="68"/>
  <c r="DA1079" i="68"/>
  <c r="DD1079" i="68"/>
  <c r="DF1079" i="68"/>
  <c r="CZ1079" i="68"/>
  <c r="DC1079" i="68"/>
  <c r="CW1079" i="68"/>
  <c r="CX1079" i="68"/>
  <c r="CY1079" i="68"/>
  <c r="DE1079" i="68"/>
  <c r="DB1079" i="68"/>
  <c r="BF1073" i="68"/>
  <c r="DQ1078" i="68"/>
  <c r="J1110" i="68"/>
  <c r="J1031" i="68"/>
  <c r="DQ999" i="68"/>
  <c r="BE994" i="68"/>
  <c r="DA1000" i="68"/>
  <c r="CZ1000" i="68"/>
  <c r="DB1000" i="68"/>
  <c r="DC1000" i="68"/>
  <c r="CY1000" i="68"/>
  <c r="CX1000" i="68"/>
  <c r="DF1000" i="68"/>
  <c r="DE1000" i="68"/>
  <c r="DD1000" i="68"/>
  <c r="CW1000" i="68"/>
  <c r="DQ920" i="68"/>
  <c r="J952" i="68"/>
  <c r="DH921" i="68"/>
  <c r="DJ921" i="68"/>
  <c r="DL921" i="68"/>
  <c r="DI921" i="68"/>
  <c r="DK921" i="68"/>
  <c r="DO921" i="68"/>
  <c r="DN921" i="68"/>
  <c r="DM921" i="68"/>
  <c r="DP921" i="68"/>
  <c r="DG921" i="68"/>
  <c r="BF915" i="68"/>
  <c r="J873" i="68"/>
  <c r="DQ841" i="68"/>
  <c r="DO842" i="68"/>
  <c r="DM842" i="68"/>
  <c r="DL842" i="68"/>
  <c r="DN842" i="68"/>
  <c r="DH842" i="68"/>
  <c r="DP842" i="68"/>
  <c r="DG842" i="68"/>
  <c r="DJ842" i="68"/>
  <c r="DI842" i="68"/>
  <c r="DK842" i="68"/>
  <c r="DO763" i="68"/>
  <c r="DI763" i="68"/>
  <c r="DK763" i="68"/>
  <c r="DN763" i="68"/>
  <c r="DM763" i="68"/>
  <c r="DP763" i="68"/>
  <c r="DG763" i="68"/>
  <c r="DJ763" i="68"/>
  <c r="DL763" i="68"/>
  <c r="DH763" i="68"/>
  <c r="BF757" i="68"/>
  <c r="BE678" i="68"/>
  <c r="CX684" i="68"/>
  <c r="DE684" i="68"/>
  <c r="DC684" i="68"/>
  <c r="DF684" i="68"/>
  <c r="DD684" i="68"/>
  <c r="CZ684" i="68"/>
  <c r="DB684" i="68"/>
  <c r="CY684" i="68"/>
  <c r="CW684" i="68"/>
  <c r="DA684" i="68"/>
  <c r="BF678" i="68"/>
  <c r="DQ604" i="68"/>
  <c r="J636" i="68"/>
  <c r="BE599" i="68"/>
  <c r="CW605" i="68"/>
  <c r="DE605" i="68"/>
  <c r="CY605" i="68"/>
  <c r="DF605" i="68"/>
  <c r="CZ605" i="68"/>
  <c r="CX605" i="68"/>
  <c r="DB605" i="68"/>
  <c r="DD605" i="68"/>
  <c r="DC605" i="68"/>
  <c r="DA605" i="68"/>
  <c r="BF599" i="68"/>
  <c r="DQ525" i="68"/>
  <c r="J557" i="68"/>
  <c r="DP526" i="68"/>
  <c r="DK526" i="68"/>
  <c r="DM526" i="68"/>
  <c r="DG526" i="68"/>
  <c r="DH526" i="68"/>
  <c r="DN526" i="68"/>
  <c r="DJ526" i="68"/>
  <c r="DO526" i="68"/>
  <c r="DI526" i="68"/>
  <c r="DL526" i="68"/>
  <c r="BF520" i="68"/>
  <c r="DN447" i="68"/>
  <c r="DP447" i="68"/>
  <c r="DH447" i="68"/>
  <c r="DL447" i="68"/>
  <c r="DK447" i="68"/>
  <c r="DG447" i="68"/>
  <c r="DM447" i="68"/>
  <c r="DO447" i="68"/>
  <c r="DJ447" i="68"/>
  <c r="DI447" i="68"/>
  <c r="BF441" i="68"/>
  <c r="J478" i="68"/>
  <c r="DQ446" i="68"/>
  <c r="BE362" i="68"/>
  <c r="CY368" i="68"/>
  <c r="DF368" i="68"/>
  <c r="CW368" i="68"/>
  <c r="DC368" i="68"/>
  <c r="DD368" i="68"/>
  <c r="DA368" i="68"/>
  <c r="DE368" i="68"/>
  <c r="DB368" i="68"/>
  <c r="CZ368" i="68"/>
  <c r="CX368" i="68"/>
  <c r="BF362" i="68"/>
  <c r="DQ367" i="68"/>
  <c r="J399" i="68"/>
  <c r="DQ288" i="68"/>
  <c r="J320" i="68"/>
  <c r="DP289" i="68"/>
  <c r="DN289" i="68"/>
  <c r="DK289" i="68"/>
  <c r="DL289" i="68"/>
  <c r="DH289" i="68"/>
  <c r="DI289" i="68"/>
  <c r="DM289" i="68"/>
  <c r="DO289" i="68"/>
  <c r="DJ289" i="68"/>
  <c r="DG289" i="68"/>
  <c r="BF283" i="68"/>
  <c r="BE204" i="68"/>
  <c r="CX210" i="68"/>
  <c r="CY210" i="68"/>
  <c r="CZ210" i="68"/>
  <c r="DD210" i="68"/>
  <c r="DA210" i="68"/>
  <c r="DF210" i="68"/>
  <c r="DB210" i="68"/>
  <c r="DC210" i="68"/>
  <c r="DE210" i="68"/>
  <c r="CW210" i="68"/>
  <c r="BE125" i="70"/>
  <c r="DF131" i="70"/>
  <c r="CX131" i="70"/>
  <c r="DB131" i="70"/>
  <c r="DA131" i="70"/>
  <c r="CZ131" i="70"/>
  <c r="CY131" i="70"/>
  <c r="CW131" i="70"/>
  <c r="DD131" i="70"/>
  <c r="DC131" i="70"/>
  <c r="DE131" i="70"/>
  <c r="BE46" i="70"/>
  <c r="DF52" i="70"/>
  <c r="DB52" i="70"/>
  <c r="DD52" i="70"/>
  <c r="DA52" i="70"/>
  <c r="CY52" i="70"/>
  <c r="DE52" i="70"/>
  <c r="CZ52" i="70"/>
  <c r="CX52" i="70"/>
  <c r="DC52" i="70"/>
  <c r="CW52" i="70"/>
  <c r="DQ130" i="68"/>
  <c r="J162" i="68"/>
  <c r="BE125" i="68"/>
  <c r="DA131" i="68"/>
  <c r="CZ131" i="68"/>
  <c r="DB131" i="68"/>
  <c r="DE131" i="68"/>
  <c r="CW131" i="68"/>
  <c r="CY131" i="68"/>
  <c r="CX131" i="68"/>
  <c r="DD131" i="68"/>
  <c r="DF131" i="68"/>
  <c r="DC131" i="68"/>
  <c r="BF125" i="68"/>
  <c r="J83" i="68"/>
  <c r="DQ51" i="68"/>
  <c r="DG52" i="68"/>
  <c r="DH52" i="68"/>
  <c r="DK52" i="68"/>
  <c r="DP52" i="68"/>
  <c r="DM52" i="68"/>
  <c r="DI52" i="68"/>
  <c r="DL52" i="68"/>
  <c r="DN52" i="68"/>
  <c r="DO52" i="68"/>
  <c r="DJ52" i="68"/>
  <c r="BF46" i="68"/>
  <c r="R9" i="37"/>
  <c r="B29" i="54"/>
  <c r="B28" i="54"/>
  <c r="B27" i="54"/>
  <c r="B26" i="54"/>
  <c r="B25" i="54"/>
  <c r="B24" i="54"/>
  <c r="B23" i="54"/>
  <c r="B22" i="54"/>
  <c r="B21" i="54"/>
  <c r="B20" i="54"/>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2" i="57"/>
  <c r="A241" i="57"/>
  <c r="A240" i="57"/>
  <c r="A239" i="57"/>
  <c r="B238" i="57"/>
  <c r="A238" i="57"/>
  <c r="F237" i="57"/>
  <c r="E237" i="57"/>
  <c r="D237" i="57"/>
  <c r="C237" i="57"/>
  <c r="E236" i="57"/>
  <c r="C236" i="57"/>
  <c r="A234" i="57"/>
  <c r="A223" i="57"/>
  <c r="A222" i="57"/>
  <c r="A221" i="57"/>
  <c r="A220" i="57"/>
  <c r="A219" i="57"/>
  <c r="A218" i="57"/>
  <c r="A217" i="57"/>
  <c r="A216" i="57"/>
  <c r="A215" i="57"/>
  <c r="A214" i="57"/>
  <c r="A213" i="57"/>
  <c r="A212" i="57"/>
  <c r="A211" i="57"/>
  <c r="A210" i="57"/>
  <c r="A199" i="57"/>
  <c r="A198" i="57"/>
  <c r="A197" i="57"/>
  <c r="A196" i="57"/>
  <c r="A195" i="57"/>
  <c r="A194" i="57"/>
  <c r="A193" i="57"/>
  <c r="A192" i="57"/>
  <c r="A191" i="57"/>
  <c r="A180" i="57"/>
  <c r="A179" i="57"/>
  <c r="A178" i="57"/>
  <c r="A177" i="57"/>
  <c r="A176" i="57"/>
  <c r="A175" i="57"/>
  <c r="A174" i="57"/>
  <c r="A173" i="57"/>
  <c r="A172" i="57"/>
  <c r="A171" i="57"/>
  <c r="A170" i="57"/>
  <c r="A169" i="57"/>
  <c r="A158" i="57"/>
  <c r="A157" i="57"/>
  <c r="A156" i="57"/>
  <c r="A154" i="57"/>
  <c r="A153" i="57"/>
  <c r="A151" i="57"/>
  <c r="A150" i="57"/>
  <c r="A149"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2" i="57"/>
  <c r="A121" i="57"/>
  <c r="A120" i="57"/>
  <c r="A119" i="57"/>
  <c r="A118" i="57"/>
  <c r="A117" i="57"/>
  <c r="A116" i="57"/>
  <c r="A115" i="57"/>
  <c r="A114" i="57"/>
  <c r="A113" i="57"/>
  <c r="A112" i="57"/>
  <c r="A111" i="57"/>
  <c r="A110" i="57"/>
  <c r="A109" i="57"/>
  <c r="A108" i="57"/>
  <c r="A107" i="57"/>
  <c r="A106" i="57"/>
  <c r="B105" i="57"/>
  <c r="T104" i="57"/>
  <c r="S104" i="57"/>
  <c r="P104" i="57"/>
  <c r="O104" i="57"/>
  <c r="N104" i="57"/>
  <c r="M104" i="57"/>
  <c r="L104" i="57"/>
  <c r="I104" i="57"/>
  <c r="H104" i="57"/>
  <c r="G104" i="57"/>
  <c r="F104" i="57"/>
  <c r="E104" i="57"/>
  <c r="D104" i="57"/>
  <c r="C104" i="57"/>
  <c r="O103" i="57"/>
  <c r="M103" i="57"/>
  <c r="F103" i="57"/>
  <c r="D103" i="57"/>
  <c r="DB88" i="57"/>
  <c r="DA88" i="57"/>
  <c r="CZ88" i="57"/>
  <c r="CY88" i="57"/>
  <c r="CX88" i="57"/>
  <c r="CW88" i="57"/>
  <c r="CV88" i="57"/>
  <c r="CU88" i="57"/>
  <c r="CT88" i="57"/>
  <c r="CS88" i="57"/>
  <c r="CR88" i="57"/>
  <c r="CQ88" i="57"/>
  <c r="CP88" i="57"/>
  <c r="CO88" i="57"/>
  <c r="CN88" i="57"/>
  <c r="CM88" i="57"/>
  <c r="CL88" i="57"/>
  <c r="CK88" i="57"/>
  <c r="CJ88" i="57"/>
  <c r="CI88" i="57"/>
  <c r="CH88" i="57"/>
  <c r="CG88" i="57"/>
  <c r="CF88" i="57"/>
  <c r="CE88" i="57"/>
  <c r="CD88" i="57"/>
  <c r="CC88" i="57"/>
  <c r="CB88" i="57"/>
  <c r="CA88" i="57"/>
  <c r="BZ88" i="57"/>
  <c r="BY88" i="57"/>
  <c r="BX88" i="57"/>
  <c r="BW88" i="57"/>
  <c r="BV88" i="57"/>
  <c r="BU88" i="57"/>
  <c r="BT88" i="57"/>
  <c r="BS88" i="57"/>
  <c r="BR88" i="57"/>
  <c r="BQ88" i="57"/>
  <c r="BP88" i="57"/>
  <c r="BO88" i="57"/>
  <c r="BN88" i="57"/>
  <c r="BM88" i="57"/>
  <c r="BL88" i="57"/>
  <c r="BK88" i="57"/>
  <c r="BJ88" i="57"/>
  <c r="BI88" i="57"/>
  <c r="BH88" i="57"/>
  <c r="BG88" i="57"/>
  <c r="BF88"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O88" i="57"/>
  <c r="N88" i="57"/>
  <c r="M88" i="57"/>
  <c r="L88" i="57"/>
  <c r="K88" i="57"/>
  <c r="J88" i="57"/>
  <c r="I88" i="57"/>
  <c r="DB87" i="57"/>
  <c r="DA87" i="57"/>
  <c r="CZ87" i="57"/>
  <c r="CY87" i="57"/>
  <c r="CX87" i="57"/>
  <c r="CW87" i="57"/>
  <c r="CV87" i="57"/>
  <c r="CU87" i="57"/>
  <c r="CT87" i="57"/>
  <c r="CS87" i="57"/>
  <c r="CR87" i="57"/>
  <c r="CQ87" i="57"/>
  <c r="CP87" i="57"/>
  <c r="CO87" i="57"/>
  <c r="CN87" i="57"/>
  <c r="CM87" i="57"/>
  <c r="CL87" i="57"/>
  <c r="CK87" i="57"/>
  <c r="CJ87" i="57"/>
  <c r="CI87" i="57"/>
  <c r="CH87" i="57"/>
  <c r="CG87" i="57"/>
  <c r="CF87" i="57"/>
  <c r="CE87" i="57"/>
  <c r="CD87" i="57"/>
  <c r="CC87" i="57"/>
  <c r="CB87" i="57"/>
  <c r="CA87" i="57"/>
  <c r="BZ87" i="57"/>
  <c r="BY87" i="57"/>
  <c r="BX87" i="57"/>
  <c r="BW87" i="57"/>
  <c r="BV87" i="57"/>
  <c r="BU87" i="57"/>
  <c r="BT87" i="57"/>
  <c r="BS87" i="57"/>
  <c r="BR87" i="57"/>
  <c r="BQ87" i="57"/>
  <c r="BP87" i="57"/>
  <c r="BO87" i="57"/>
  <c r="BN87" i="57"/>
  <c r="BM87" i="57"/>
  <c r="BL87" i="57"/>
  <c r="BK87" i="57"/>
  <c r="BJ87" i="57"/>
  <c r="BI87" i="57"/>
  <c r="BH87" i="57"/>
  <c r="BG87" i="57"/>
  <c r="BF87"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O87" i="57"/>
  <c r="N87" i="57"/>
  <c r="M87" i="57"/>
  <c r="L87" i="57"/>
  <c r="K87" i="57"/>
  <c r="J87" i="57"/>
  <c r="I87" i="57"/>
  <c r="H87"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M86" i="57"/>
  <c r="L86" i="57"/>
  <c r="K86" i="57"/>
  <c r="J86" i="57"/>
  <c r="I86" i="57"/>
  <c r="H86" i="57"/>
  <c r="DB85" i="57"/>
  <c r="DA85" i="57"/>
  <c r="CZ85" i="57"/>
  <c r="CY85" i="57"/>
  <c r="CX85" i="57"/>
  <c r="CW85" i="57"/>
  <c r="CV85" i="57"/>
  <c r="CU85" i="57"/>
  <c r="CT85" i="57"/>
  <c r="CS85" i="57"/>
  <c r="CR85" i="57"/>
  <c r="CQ85" i="57"/>
  <c r="CP85" i="57"/>
  <c r="CO85" i="57"/>
  <c r="CN85" i="57"/>
  <c r="CM85" i="57"/>
  <c r="CL85" i="57"/>
  <c r="CK85" i="57"/>
  <c r="CJ85" i="57"/>
  <c r="CI85" i="57"/>
  <c r="CH85" i="57"/>
  <c r="CG85" i="57"/>
  <c r="CF85" i="57"/>
  <c r="CE85" i="57"/>
  <c r="CD85" i="57"/>
  <c r="CC85" i="57"/>
  <c r="CB85" i="57"/>
  <c r="CA85" i="57"/>
  <c r="BZ85" i="57"/>
  <c r="BY85" i="57"/>
  <c r="BX85" i="57"/>
  <c r="BW85" i="57"/>
  <c r="BV85" i="57"/>
  <c r="BU85" i="57"/>
  <c r="BT85" i="57"/>
  <c r="BS85" i="57"/>
  <c r="BR85" i="57"/>
  <c r="BQ85" i="57"/>
  <c r="BP85" i="57"/>
  <c r="BO85" i="57"/>
  <c r="BN85" i="57"/>
  <c r="BM85" i="57"/>
  <c r="BL85" i="57"/>
  <c r="BK85" i="57"/>
  <c r="BJ85" i="57"/>
  <c r="BI85" i="57"/>
  <c r="BH85" i="57"/>
  <c r="BG85" i="57"/>
  <c r="BF85"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O85" i="57"/>
  <c r="N85" i="57"/>
  <c r="M85" i="57"/>
  <c r="L85" i="57"/>
  <c r="K85" i="57"/>
  <c r="J85" i="57"/>
  <c r="I85" i="57"/>
  <c r="H85" i="57"/>
  <c r="DB84" i="57"/>
  <c r="DA84" i="57"/>
  <c r="CZ84" i="57"/>
  <c r="CY84" i="57"/>
  <c r="CX84" i="57"/>
  <c r="CW84" i="57"/>
  <c r="CV84" i="57"/>
  <c r="CU84" i="57"/>
  <c r="CT84" i="57"/>
  <c r="CS84" i="57"/>
  <c r="CR84" i="57"/>
  <c r="CQ84" i="57"/>
  <c r="CP84" i="57"/>
  <c r="CO84" i="57"/>
  <c r="CN84" i="57"/>
  <c r="CM84" i="57"/>
  <c r="CL84" i="57"/>
  <c r="CK84" i="57"/>
  <c r="CJ84" i="57"/>
  <c r="CI84" i="57"/>
  <c r="CH84" i="57"/>
  <c r="CG84" i="57"/>
  <c r="CF84" i="57"/>
  <c r="CE84" i="57"/>
  <c r="CD84" i="57"/>
  <c r="CC84" i="57"/>
  <c r="CB84" i="57"/>
  <c r="CA84" i="57"/>
  <c r="BZ84" i="57"/>
  <c r="BY84" i="57"/>
  <c r="BX84" i="57"/>
  <c r="BW84" i="57"/>
  <c r="BV84" i="57"/>
  <c r="BU84" i="57"/>
  <c r="BT84" i="57"/>
  <c r="BS84" i="57"/>
  <c r="BR84" i="57"/>
  <c r="BQ84" i="57"/>
  <c r="BP84" i="57"/>
  <c r="BO84" i="57"/>
  <c r="BN84" i="57"/>
  <c r="BM84" i="57"/>
  <c r="BL84" i="57"/>
  <c r="BK84" i="57"/>
  <c r="BJ84" i="57"/>
  <c r="BI84" i="57"/>
  <c r="BH84" i="57"/>
  <c r="BG84" i="57"/>
  <c r="BF84"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O84" i="57"/>
  <c r="N84" i="57"/>
  <c r="M84" i="57"/>
  <c r="L84" i="57"/>
  <c r="K84" i="57"/>
  <c r="J84" i="57"/>
  <c r="I84" i="57"/>
  <c r="H84" i="57"/>
  <c r="DB83" i="57"/>
  <c r="DA83" i="57"/>
  <c r="CZ83" i="57"/>
  <c r="CY83" i="57"/>
  <c r="CX83" i="57"/>
  <c r="CW83" i="57"/>
  <c r="CV83" i="57"/>
  <c r="CU83" i="57"/>
  <c r="CT83" i="57"/>
  <c r="CS83" i="57"/>
  <c r="CR83" i="57"/>
  <c r="CQ83" i="57"/>
  <c r="CP83" i="57"/>
  <c r="CO83" i="57"/>
  <c r="CN83" i="57"/>
  <c r="CM83" i="57"/>
  <c r="CL83" i="57"/>
  <c r="CK83" i="57"/>
  <c r="CJ83" i="57"/>
  <c r="CI83" i="57"/>
  <c r="CH83" i="57"/>
  <c r="CG83" i="57"/>
  <c r="CF83" i="57"/>
  <c r="CE83" i="57"/>
  <c r="CD83" i="57"/>
  <c r="CC83" i="57"/>
  <c r="CB83" i="57"/>
  <c r="CA83" i="57"/>
  <c r="BZ83" i="57"/>
  <c r="BY83" i="57"/>
  <c r="BX83" i="57"/>
  <c r="BW83" i="57"/>
  <c r="BV83" i="57"/>
  <c r="BU83" i="57"/>
  <c r="BT83" i="57"/>
  <c r="BS83" i="57"/>
  <c r="BR83" i="57"/>
  <c r="BQ83" i="57"/>
  <c r="BP83" i="57"/>
  <c r="BO83" i="57"/>
  <c r="BN83" i="57"/>
  <c r="BM83" i="57"/>
  <c r="BL83" i="57"/>
  <c r="BK83" i="57"/>
  <c r="BJ83" i="57"/>
  <c r="BI83" i="57"/>
  <c r="BH83" i="57"/>
  <c r="BG83" i="57"/>
  <c r="BF83"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O83" i="57"/>
  <c r="N83" i="57"/>
  <c r="M83" i="57"/>
  <c r="L83" i="57"/>
  <c r="K83" i="57"/>
  <c r="J83" i="57"/>
  <c r="I83" i="57"/>
  <c r="H83" i="57"/>
  <c r="DB82" i="57"/>
  <c r="DA82" i="57"/>
  <c r="CZ82" i="57"/>
  <c r="CY82" i="57"/>
  <c r="CX82" i="57"/>
  <c r="CW82" i="57"/>
  <c r="CV82" i="57"/>
  <c r="CU82" i="57"/>
  <c r="CT82" i="57"/>
  <c r="CS82" i="57"/>
  <c r="CR82" i="57"/>
  <c r="CQ82" i="57"/>
  <c r="CP82" i="57"/>
  <c r="CO82" i="57"/>
  <c r="CN82" i="57"/>
  <c r="CM82" i="57"/>
  <c r="CL82" i="57"/>
  <c r="CK82" i="57"/>
  <c r="CJ82" i="57"/>
  <c r="CI82" i="57"/>
  <c r="CH82" i="57"/>
  <c r="CG82" i="57"/>
  <c r="CF82" i="57"/>
  <c r="CE82" i="57"/>
  <c r="CD82" i="57"/>
  <c r="CC82" i="57"/>
  <c r="CB82" i="57"/>
  <c r="CA82" i="57"/>
  <c r="BZ82" i="57"/>
  <c r="BY82" i="57"/>
  <c r="BX82" i="57"/>
  <c r="BW82" i="57"/>
  <c r="BV82" i="57"/>
  <c r="BU82" i="57"/>
  <c r="BT82" i="57"/>
  <c r="BS82" i="57"/>
  <c r="BR82" i="57"/>
  <c r="BQ82" i="57"/>
  <c r="BP82" i="57"/>
  <c r="BO82" i="57"/>
  <c r="BN82" i="57"/>
  <c r="BM82" i="57"/>
  <c r="BL82" i="57"/>
  <c r="BK82" i="57"/>
  <c r="BJ82" i="57"/>
  <c r="BI82" i="57"/>
  <c r="BH82" i="57"/>
  <c r="BG82" i="57"/>
  <c r="BF82"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O82" i="57"/>
  <c r="N82" i="57"/>
  <c r="M82" i="57"/>
  <c r="L82" i="57"/>
  <c r="K82" i="57"/>
  <c r="J82" i="57"/>
  <c r="I82" i="57"/>
  <c r="H82" i="57"/>
  <c r="DB81" i="57"/>
  <c r="DA81" i="57"/>
  <c r="CZ81" i="57"/>
  <c r="CY81" i="57"/>
  <c r="CX81" i="57"/>
  <c r="CW81" i="57"/>
  <c r="CV81" i="57"/>
  <c r="CU81" i="57"/>
  <c r="CT81" i="57"/>
  <c r="CS81" i="57"/>
  <c r="CR81" i="57"/>
  <c r="CQ81" i="57"/>
  <c r="CP81" i="57"/>
  <c r="CO81" i="57"/>
  <c r="CN81" i="57"/>
  <c r="CM81" i="57"/>
  <c r="CL81" i="57"/>
  <c r="CK81" i="57"/>
  <c r="CJ81" i="57"/>
  <c r="CI81" i="57"/>
  <c r="CH81" i="57"/>
  <c r="CG81" i="57"/>
  <c r="CF81" i="57"/>
  <c r="CE81" i="57"/>
  <c r="CD81" i="57"/>
  <c r="CC81" i="57"/>
  <c r="CB81" i="57"/>
  <c r="CA81" i="57"/>
  <c r="BZ81" i="57"/>
  <c r="BY81" i="57"/>
  <c r="BX81" i="57"/>
  <c r="BW81" i="57"/>
  <c r="BV81" i="57"/>
  <c r="BU81" i="57"/>
  <c r="BT81" i="57"/>
  <c r="BS81" i="57"/>
  <c r="BR81" i="57"/>
  <c r="BQ81" i="57"/>
  <c r="BP81" i="57"/>
  <c r="BO81" i="57"/>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O81" i="57"/>
  <c r="N81" i="57"/>
  <c r="M81" i="57"/>
  <c r="L81" i="57"/>
  <c r="K81" i="57"/>
  <c r="J81" i="57"/>
  <c r="I81" i="57"/>
  <c r="H81" i="57"/>
  <c r="DB80" i="57"/>
  <c r="DA80" i="57"/>
  <c r="CZ80" i="57"/>
  <c r="CY80" i="57"/>
  <c r="CX80" i="57"/>
  <c r="CW80" i="57"/>
  <c r="CV80" i="57"/>
  <c r="CU80" i="57"/>
  <c r="CT80" i="57"/>
  <c r="CS80" i="57"/>
  <c r="CR80" i="57"/>
  <c r="CQ80" i="57"/>
  <c r="CP80" i="57"/>
  <c r="CO80" i="57"/>
  <c r="CN80" i="57"/>
  <c r="CM80" i="57"/>
  <c r="CL80" i="57"/>
  <c r="CK80" i="57"/>
  <c r="CJ80" i="57"/>
  <c r="CI80" i="57"/>
  <c r="CH80" i="57"/>
  <c r="CG80" i="57"/>
  <c r="CF80" i="57"/>
  <c r="CE80" i="57"/>
  <c r="CD80" i="57"/>
  <c r="CC80" i="57"/>
  <c r="CB80" i="57"/>
  <c r="CA80" i="57"/>
  <c r="BZ80" i="57"/>
  <c r="BY80" i="57"/>
  <c r="BX80" i="57"/>
  <c r="BW80" i="57"/>
  <c r="BV80" i="57"/>
  <c r="BU80" i="57"/>
  <c r="BT80" i="57"/>
  <c r="BS80" i="57"/>
  <c r="BR80" i="57"/>
  <c r="BQ80" i="57"/>
  <c r="BP80" i="57"/>
  <c r="BO80" i="57"/>
  <c r="BN80" i="57"/>
  <c r="BM80" i="57"/>
  <c r="BL80" i="57"/>
  <c r="BK80" i="57"/>
  <c r="BJ80" i="57"/>
  <c r="BI80" i="57"/>
  <c r="BH80" i="57"/>
  <c r="BG80" i="57"/>
  <c r="BF80"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O80" i="57"/>
  <c r="N80" i="57"/>
  <c r="M80" i="57"/>
  <c r="L80" i="57"/>
  <c r="K80" i="57"/>
  <c r="J80" i="57"/>
  <c r="I80" i="57"/>
  <c r="DB79" i="57"/>
  <c r="DA79" i="57"/>
  <c r="CZ79" i="57"/>
  <c r="CY79" i="57"/>
  <c r="CX79" i="57"/>
  <c r="CW79" i="57"/>
  <c r="CV79" i="57"/>
  <c r="CU79" i="57"/>
  <c r="CT79" i="57"/>
  <c r="CS79" i="57"/>
  <c r="CR79" i="57"/>
  <c r="CQ79" i="57"/>
  <c r="CP79" i="57"/>
  <c r="CO79" i="57"/>
  <c r="CN79" i="57"/>
  <c r="CM79" i="57"/>
  <c r="CL79" i="57"/>
  <c r="CK79" i="57"/>
  <c r="CJ79" i="57"/>
  <c r="CI79" i="57"/>
  <c r="CH79" i="57"/>
  <c r="CG79" i="57"/>
  <c r="CF79" i="57"/>
  <c r="CE79" i="57"/>
  <c r="CD79" i="57"/>
  <c r="CC79" i="57"/>
  <c r="CB79" i="57"/>
  <c r="CA79" i="57"/>
  <c r="BZ79" i="57"/>
  <c r="BY79" i="57"/>
  <c r="BX79" i="57"/>
  <c r="BW79" i="57"/>
  <c r="BV79" i="57"/>
  <c r="BU79" i="57"/>
  <c r="BT79" i="57"/>
  <c r="BS79" i="57"/>
  <c r="BR79" i="57"/>
  <c r="BQ79" i="57"/>
  <c r="BP79" i="57"/>
  <c r="BO79" i="57"/>
  <c r="BN79" i="57"/>
  <c r="BM79" i="57"/>
  <c r="BL79" i="57"/>
  <c r="BK79" i="57"/>
  <c r="BJ79" i="57"/>
  <c r="BI79" i="57"/>
  <c r="BH79" i="57"/>
  <c r="BG79" i="57"/>
  <c r="BF79"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O79" i="57"/>
  <c r="N79" i="57"/>
  <c r="M79" i="57"/>
  <c r="L79" i="57"/>
  <c r="K79" i="57"/>
  <c r="J79" i="57"/>
  <c r="I79" i="57"/>
  <c r="DB78" i="57"/>
  <c r="DA78" i="57"/>
  <c r="CZ78" i="57"/>
  <c r="CY78" i="57"/>
  <c r="CX78" i="57"/>
  <c r="CW78" i="57"/>
  <c r="CV78" i="57"/>
  <c r="CU78" i="57"/>
  <c r="CT78" i="57"/>
  <c r="CS78" i="57"/>
  <c r="CR78" i="57"/>
  <c r="CQ78" i="57"/>
  <c r="CP78" i="57"/>
  <c r="CO78" i="57"/>
  <c r="CN78" i="57"/>
  <c r="CM78" i="57"/>
  <c r="CL78" i="57"/>
  <c r="CK78" i="57"/>
  <c r="CJ78" i="57"/>
  <c r="CI78" i="57"/>
  <c r="CH78" i="57"/>
  <c r="CG78" i="57"/>
  <c r="CF78" i="57"/>
  <c r="CE78" i="57"/>
  <c r="CD78" i="57"/>
  <c r="CC78" i="57"/>
  <c r="CB78" i="57"/>
  <c r="CA78" i="57"/>
  <c r="BZ78" i="57"/>
  <c r="BY78" i="57"/>
  <c r="BX78" i="57"/>
  <c r="BW78" i="57"/>
  <c r="BV78" i="57"/>
  <c r="BU78" i="57"/>
  <c r="BT78" i="57"/>
  <c r="BS78" i="57"/>
  <c r="BR78" i="57"/>
  <c r="BQ78" i="57"/>
  <c r="BP78" i="57"/>
  <c r="BO78" i="57"/>
  <c r="BN78" i="57"/>
  <c r="BM78" i="57"/>
  <c r="BL78" i="57"/>
  <c r="BK78" i="57"/>
  <c r="BJ78" i="57"/>
  <c r="BI78" i="57"/>
  <c r="BH78" i="57"/>
  <c r="BG78" i="57"/>
  <c r="BF78"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O78" i="57"/>
  <c r="N78" i="57"/>
  <c r="M78" i="57"/>
  <c r="L78" i="57"/>
  <c r="K78" i="57"/>
  <c r="J78" i="57"/>
  <c r="I78" i="57"/>
  <c r="H78" i="57"/>
  <c r="G78" i="57"/>
  <c r="DB77" i="57"/>
  <c r="DA77" i="57"/>
  <c r="CZ77" i="57"/>
  <c r="CY77" i="57"/>
  <c r="CX77" i="57"/>
  <c r="CW77" i="57"/>
  <c r="CV77" i="57"/>
  <c r="CU77" i="57"/>
  <c r="CT77" i="57"/>
  <c r="CS77" i="57"/>
  <c r="CR77" i="57"/>
  <c r="CQ77" i="57"/>
  <c r="CP77" i="57"/>
  <c r="CO77" i="57"/>
  <c r="CN77" i="57"/>
  <c r="CM77" i="57"/>
  <c r="CL77" i="57"/>
  <c r="CK77" i="57"/>
  <c r="CJ77" i="57"/>
  <c r="CI77" i="57"/>
  <c r="CH77" i="57"/>
  <c r="CG77" i="57"/>
  <c r="CF77" i="57"/>
  <c r="CE77" i="57"/>
  <c r="CD77" i="57"/>
  <c r="CC77" i="57"/>
  <c r="CB77" i="57"/>
  <c r="CA77" i="57"/>
  <c r="BZ77" i="57"/>
  <c r="BY77" i="57"/>
  <c r="BX77" i="57"/>
  <c r="BW77" i="57"/>
  <c r="BV77" i="57"/>
  <c r="BU77" i="57"/>
  <c r="BT77" i="57"/>
  <c r="BS77" i="57"/>
  <c r="BR77" i="57"/>
  <c r="BQ77" i="57"/>
  <c r="BP77" i="57"/>
  <c r="BO77" i="57"/>
  <c r="BN77" i="57"/>
  <c r="BM77" i="57"/>
  <c r="BL77" i="57"/>
  <c r="BK77" i="57"/>
  <c r="BJ77" i="57"/>
  <c r="BI77" i="57"/>
  <c r="BH77" i="57"/>
  <c r="BG77" i="57"/>
  <c r="BF77"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O77" i="57"/>
  <c r="N77" i="57"/>
  <c r="M77" i="57"/>
  <c r="L77" i="57"/>
  <c r="K77" i="57"/>
  <c r="J77" i="57"/>
  <c r="I77" i="57"/>
  <c r="H77" i="57"/>
  <c r="G77" i="57"/>
  <c r="DB76" i="57"/>
  <c r="DA76" i="57"/>
  <c r="CZ76" i="57"/>
  <c r="CY76" i="57"/>
  <c r="CX76" i="57"/>
  <c r="CW76" i="57"/>
  <c r="CV76" i="57"/>
  <c r="CU76" i="57"/>
  <c r="CT76" i="57"/>
  <c r="CS76" i="57"/>
  <c r="CR76" i="57"/>
  <c r="CQ76" i="57"/>
  <c r="CP76" i="57"/>
  <c r="CO76" i="57"/>
  <c r="CN76" i="57"/>
  <c r="CM76" i="57"/>
  <c r="CL76" i="57"/>
  <c r="CK76" i="57"/>
  <c r="CJ76" i="57"/>
  <c r="CI76" i="57"/>
  <c r="CH76" i="57"/>
  <c r="CG76" i="57"/>
  <c r="CF76" i="57"/>
  <c r="CE76" i="57"/>
  <c r="CD76" i="57"/>
  <c r="CC76" i="57"/>
  <c r="CB76" i="57"/>
  <c r="CA76" i="57"/>
  <c r="BZ76" i="57"/>
  <c r="BY76" i="57"/>
  <c r="BX76" i="57"/>
  <c r="BW76" i="57"/>
  <c r="BV76" i="57"/>
  <c r="BU76" i="57"/>
  <c r="BT76" i="57"/>
  <c r="BS76" i="57"/>
  <c r="BR76" i="57"/>
  <c r="BQ76" i="57"/>
  <c r="BP76" i="57"/>
  <c r="BO76" i="57"/>
  <c r="BN76" i="57"/>
  <c r="BM76" i="57"/>
  <c r="BL76" i="57"/>
  <c r="BK76" i="57"/>
  <c r="BJ76" i="57"/>
  <c r="BI76" i="57"/>
  <c r="BH76" i="57"/>
  <c r="BG76" i="57"/>
  <c r="BF76"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O76" i="57"/>
  <c r="N76" i="57"/>
  <c r="M76" i="57"/>
  <c r="L76" i="57"/>
  <c r="K76" i="57"/>
  <c r="J76" i="57"/>
  <c r="I76" i="57"/>
  <c r="H76" i="57"/>
  <c r="G76" i="57"/>
  <c r="DB75" i="57"/>
  <c r="DA75" i="57"/>
  <c r="CZ75" i="57"/>
  <c r="CY75" i="57"/>
  <c r="CX75" i="57"/>
  <c r="CW75" i="57"/>
  <c r="CV75" i="57"/>
  <c r="CU75" i="57"/>
  <c r="CT75" i="57"/>
  <c r="CS75" i="57"/>
  <c r="CR75" i="57"/>
  <c r="CQ75" i="57"/>
  <c r="CP75" i="57"/>
  <c r="CO75" i="57"/>
  <c r="CN75" i="57"/>
  <c r="CM75" i="57"/>
  <c r="CL75" i="57"/>
  <c r="CK75" i="57"/>
  <c r="CJ75" i="57"/>
  <c r="CI75" i="57"/>
  <c r="CH75" i="57"/>
  <c r="CG75" i="57"/>
  <c r="CF75" i="57"/>
  <c r="CE75" i="57"/>
  <c r="CD75" i="57"/>
  <c r="CC75" i="57"/>
  <c r="CB75" i="57"/>
  <c r="CA75" i="57"/>
  <c r="BZ75" i="57"/>
  <c r="BY75" i="57"/>
  <c r="BX75" i="57"/>
  <c r="BW75" i="57"/>
  <c r="BV75" i="57"/>
  <c r="BU75" i="57"/>
  <c r="BT75" i="57"/>
  <c r="BS75" i="57"/>
  <c r="BR75" i="57"/>
  <c r="BQ75" i="57"/>
  <c r="BP75" i="57"/>
  <c r="BO75" i="57"/>
  <c r="BN75" i="57"/>
  <c r="BM75" i="57"/>
  <c r="BL75" i="57"/>
  <c r="BK75" i="57"/>
  <c r="BJ75" i="57"/>
  <c r="BI75" i="57"/>
  <c r="BH75" i="57"/>
  <c r="BG75" i="57"/>
  <c r="BF75"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O75" i="57"/>
  <c r="N75" i="57"/>
  <c r="M75" i="57"/>
  <c r="L75" i="57"/>
  <c r="K75" i="57"/>
  <c r="J75" i="57"/>
  <c r="I75" i="57"/>
  <c r="H75" i="57"/>
  <c r="G75" i="57"/>
  <c r="DB74" i="57"/>
  <c r="DA74" i="57"/>
  <c r="CZ74" i="57"/>
  <c r="CY74" i="57"/>
  <c r="CX74" i="57"/>
  <c r="CW74" i="57"/>
  <c r="CV74" i="57"/>
  <c r="CU74" i="57"/>
  <c r="CT74" i="57"/>
  <c r="CS74" i="57"/>
  <c r="CR74" i="57"/>
  <c r="CQ74" i="57"/>
  <c r="CP74" i="57"/>
  <c r="CO74" i="57"/>
  <c r="CN74" i="57"/>
  <c r="CM74" i="57"/>
  <c r="CL74" i="57"/>
  <c r="CK74" i="57"/>
  <c r="CJ74" i="57"/>
  <c r="CI74" i="57"/>
  <c r="CH74" i="57"/>
  <c r="CG74" i="57"/>
  <c r="CF74" i="57"/>
  <c r="CE74" i="57"/>
  <c r="CD74" i="57"/>
  <c r="CC74" i="57"/>
  <c r="CB74" i="57"/>
  <c r="CA74" i="57"/>
  <c r="BZ74" i="57"/>
  <c r="BY74" i="57"/>
  <c r="BX74" i="57"/>
  <c r="BW74" i="57"/>
  <c r="BV74" i="57"/>
  <c r="BU74" i="57"/>
  <c r="BT74" i="57"/>
  <c r="BS74" i="57"/>
  <c r="BR74" i="57"/>
  <c r="BQ74" i="57"/>
  <c r="BP74" i="57"/>
  <c r="BO74" i="57"/>
  <c r="BN74" i="57"/>
  <c r="BM74" i="57"/>
  <c r="BL74" i="57"/>
  <c r="BK74" i="57"/>
  <c r="BJ74" i="57"/>
  <c r="BI74" i="57"/>
  <c r="BH74" i="57"/>
  <c r="BG74" i="57"/>
  <c r="BF74"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O74" i="57"/>
  <c r="N74" i="57"/>
  <c r="M74" i="57"/>
  <c r="L74" i="57"/>
  <c r="K74" i="57"/>
  <c r="J74" i="57"/>
  <c r="I74" i="57"/>
  <c r="H74" i="57"/>
  <c r="G74" i="57"/>
  <c r="DB73" i="57"/>
  <c r="DA73" i="57"/>
  <c r="CZ73" i="57"/>
  <c r="CY73" i="57"/>
  <c r="CX73" i="57"/>
  <c r="CW73" i="57"/>
  <c r="CV73" i="57"/>
  <c r="CU73" i="57"/>
  <c r="CT73" i="57"/>
  <c r="CS73" i="57"/>
  <c r="CR73" i="57"/>
  <c r="CQ73" i="57"/>
  <c r="CP73" i="57"/>
  <c r="CO73" i="57"/>
  <c r="CN73" i="57"/>
  <c r="CM73" i="57"/>
  <c r="CL73" i="57"/>
  <c r="CK73" i="57"/>
  <c r="CJ73" i="57"/>
  <c r="CI73" i="57"/>
  <c r="CH73" i="57"/>
  <c r="CG73" i="57"/>
  <c r="CF73" i="57"/>
  <c r="CE73" i="57"/>
  <c r="CD73" i="57"/>
  <c r="CC73" i="57"/>
  <c r="CB73" i="57"/>
  <c r="CA73" i="57"/>
  <c r="BZ73" i="57"/>
  <c r="BY73" i="57"/>
  <c r="BX73" i="57"/>
  <c r="BW73" i="57"/>
  <c r="BV73" i="57"/>
  <c r="BU73" i="57"/>
  <c r="BT73" i="57"/>
  <c r="BS73" i="57"/>
  <c r="BR73" i="57"/>
  <c r="BQ73" i="57"/>
  <c r="BP73" i="57"/>
  <c r="BO73" i="57"/>
  <c r="BN73" i="57"/>
  <c r="BM73" i="57"/>
  <c r="BL73" i="57"/>
  <c r="BK73" i="57"/>
  <c r="BJ73" i="57"/>
  <c r="BI73" i="57"/>
  <c r="BH73" i="57"/>
  <c r="BG73" i="57"/>
  <c r="BF73"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O73" i="57"/>
  <c r="N73" i="57"/>
  <c r="M73" i="57"/>
  <c r="L73" i="57"/>
  <c r="K73" i="57"/>
  <c r="J73" i="57"/>
  <c r="I73" i="57"/>
  <c r="H73" i="57"/>
  <c r="G73" i="57"/>
  <c r="DB72" i="57"/>
  <c r="DA72" i="57"/>
  <c r="CZ72" i="57"/>
  <c r="CY72" i="57"/>
  <c r="CX72" i="57"/>
  <c r="CW72" i="57"/>
  <c r="CV72" i="57"/>
  <c r="CU72" i="57"/>
  <c r="CT72" i="57"/>
  <c r="CS72" i="57"/>
  <c r="CR72" i="57"/>
  <c r="CQ72" i="57"/>
  <c r="CP72" i="57"/>
  <c r="CO72" i="57"/>
  <c r="CN72" i="57"/>
  <c r="CM72" i="57"/>
  <c r="CL72" i="57"/>
  <c r="CK72" i="57"/>
  <c r="CJ72" i="57"/>
  <c r="CI72" i="57"/>
  <c r="CH72" i="57"/>
  <c r="CG72" i="57"/>
  <c r="CF72" i="57"/>
  <c r="CE72" i="57"/>
  <c r="CD72" i="57"/>
  <c r="CC72" i="57"/>
  <c r="CB72" i="57"/>
  <c r="CA72" i="57"/>
  <c r="BZ72" i="57"/>
  <c r="BY72" i="57"/>
  <c r="BX72" i="57"/>
  <c r="BW72" i="57"/>
  <c r="BV72" i="57"/>
  <c r="BU72" i="57"/>
  <c r="BT72" i="57"/>
  <c r="BS72" i="57"/>
  <c r="BR72" i="57"/>
  <c r="BQ72" i="57"/>
  <c r="BP72" i="57"/>
  <c r="BO72" i="57"/>
  <c r="BN72" i="57"/>
  <c r="BM72" i="57"/>
  <c r="BL72" i="57"/>
  <c r="BK72" i="57"/>
  <c r="BJ72" i="57"/>
  <c r="BI72" i="57"/>
  <c r="BH72" i="57"/>
  <c r="BG72" i="57"/>
  <c r="BF72"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M71" i="57"/>
  <c r="L71" i="57"/>
  <c r="K71" i="57"/>
  <c r="J71" i="57"/>
  <c r="I71" i="57"/>
  <c r="H71" i="57"/>
  <c r="G71" i="57"/>
  <c r="DB70" i="57"/>
  <c r="DA70" i="57"/>
  <c r="CZ70" i="57"/>
  <c r="CY70" i="57"/>
  <c r="CX70" i="57"/>
  <c r="CW70" i="57"/>
  <c r="CV70" i="57"/>
  <c r="CU70" i="57"/>
  <c r="CT70" i="57"/>
  <c r="CS70" i="57"/>
  <c r="CR70" i="57"/>
  <c r="CQ70" i="57"/>
  <c r="CP70" i="57"/>
  <c r="CO70" i="57"/>
  <c r="CN70" i="57"/>
  <c r="CM70" i="57"/>
  <c r="CL70" i="57"/>
  <c r="CK70" i="57"/>
  <c r="CJ70" i="57"/>
  <c r="CI70" i="57"/>
  <c r="CH70" i="57"/>
  <c r="CG70" i="57"/>
  <c r="CF70" i="57"/>
  <c r="CE70" i="57"/>
  <c r="CD70" i="57"/>
  <c r="CC70" i="57"/>
  <c r="CB70" i="57"/>
  <c r="CA70" i="57"/>
  <c r="BZ70" i="57"/>
  <c r="BY70" i="57"/>
  <c r="BX70" i="57"/>
  <c r="BW70" i="57"/>
  <c r="BV70" i="57"/>
  <c r="BU70" i="57"/>
  <c r="BT70" i="57"/>
  <c r="BS70" i="57"/>
  <c r="BR70" i="57"/>
  <c r="BQ70" i="57"/>
  <c r="BP70" i="57"/>
  <c r="BO70" i="57"/>
  <c r="BN70" i="57"/>
  <c r="BM70" i="57"/>
  <c r="BL70" i="57"/>
  <c r="BK70" i="57"/>
  <c r="BJ70" i="57"/>
  <c r="BI70" i="57"/>
  <c r="BH70" i="57"/>
  <c r="BG70" i="57"/>
  <c r="BF70"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O70" i="57"/>
  <c r="N70" i="57"/>
  <c r="M70" i="57"/>
  <c r="L70" i="57"/>
  <c r="K70" i="57"/>
  <c r="J70" i="57"/>
  <c r="I70" i="57"/>
  <c r="H70" i="57"/>
  <c r="G70" i="57"/>
  <c r="DB69" i="57"/>
  <c r="DA69" i="57"/>
  <c r="CZ69" i="57"/>
  <c r="CY69" i="57"/>
  <c r="CX69" i="57"/>
  <c r="CW69" i="57"/>
  <c r="CV69" i="57"/>
  <c r="CU69" i="57"/>
  <c r="CT69" i="57"/>
  <c r="CS69" i="57"/>
  <c r="CR69" i="57"/>
  <c r="CQ69" i="57"/>
  <c r="CP69" i="57"/>
  <c r="CO69" i="57"/>
  <c r="CN69" i="57"/>
  <c r="CM69" i="57"/>
  <c r="CL69" i="57"/>
  <c r="CK69" i="57"/>
  <c r="CJ69" i="57"/>
  <c r="CI69" i="57"/>
  <c r="CH69" i="57"/>
  <c r="CG69" i="57"/>
  <c r="CF69" i="57"/>
  <c r="CE69" i="57"/>
  <c r="CD69" i="57"/>
  <c r="CC69" i="57"/>
  <c r="CB69" i="57"/>
  <c r="CA69" i="57"/>
  <c r="BZ69" i="57"/>
  <c r="BY69" i="57"/>
  <c r="BX69" i="57"/>
  <c r="BW69" i="57"/>
  <c r="BV69" i="57"/>
  <c r="BU69" i="57"/>
  <c r="BT69" i="57"/>
  <c r="BS69" i="57"/>
  <c r="BR69" i="57"/>
  <c r="BQ69" i="57"/>
  <c r="BP69" i="57"/>
  <c r="BO69" i="57"/>
  <c r="BN69" i="57"/>
  <c r="BM69" i="57"/>
  <c r="BL69" i="57"/>
  <c r="BK69" i="57"/>
  <c r="BJ69" i="57"/>
  <c r="BI69" i="57"/>
  <c r="BH69" i="57"/>
  <c r="BG69" i="57"/>
  <c r="BF69"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O69" i="57"/>
  <c r="N69" i="57"/>
  <c r="M69" i="57"/>
  <c r="L69" i="57"/>
  <c r="K69" i="57"/>
  <c r="J69" i="57"/>
  <c r="I69" i="57"/>
  <c r="H69" i="57"/>
  <c r="G69" i="57"/>
  <c r="DB68" i="57"/>
  <c r="DA68" i="57"/>
  <c r="CZ68" i="57"/>
  <c r="CY68" i="57"/>
  <c r="CX68" i="57"/>
  <c r="CW68" i="57"/>
  <c r="CV68" i="57"/>
  <c r="CU68" i="57"/>
  <c r="CT68" i="57"/>
  <c r="CS68" i="57"/>
  <c r="CR68" i="57"/>
  <c r="CQ68" i="57"/>
  <c r="CP68" i="57"/>
  <c r="CO68" i="57"/>
  <c r="CN68" i="57"/>
  <c r="CM68" i="57"/>
  <c r="CL68" i="57"/>
  <c r="CK68" i="57"/>
  <c r="CJ68" i="57"/>
  <c r="CI68" i="57"/>
  <c r="CH68" i="57"/>
  <c r="CG68" i="57"/>
  <c r="CF68" i="57"/>
  <c r="CE68" i="57"/>
  <c r="CD68" i="57"/>
  <c r="CC68" i="57"/>
  <c r="CB68" i="57"/>
  <c r="CA68" i="57"/>
  <c r="BZ68" i="57"/>
  <c r="BY68" i="57"/>
  <c r="BX68" i="57"/>
  <c r="BW68" i="57"/>
  <c r="BV68" i="57"/>
  <c r="BU68" i="57"/>
  <c r="BT68" i="57"/>
  <c r="BS68" i="57"/>
  <c r="BR68" i="57"/>
  <c r="BQ68" i="57"/>
  <c r="BP68" i="57"/>
  <c r="BO68" i="57"/>
  <c r="BN68" i="57"/>
  <c r="BM68" i="57"/>
  <c r="BL68" i="57"/>
  <c r="BK68" i="57"/>
  <c r="BJ68" i="57"/>
  <c r="BI68" i="57"/>
  <c r="BH68" i="57"/>
  <c r="BG68" i="57"/>
  <c r="BF68"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O68" i="57"/>
  <c r="N68" i="57"/>
  <c r="M68" i="57"/>
  <c r="L68" i="57"/>
  <c r="K68" i="57"/>
  <c r="J68" i="57"/>
  <c r="I68" i="57"/>
  <c r="H68" i="57"/>
  <c r="G68" i="57"/>
  <c r="DB67" i="57"/>
  <c r="DA67" i="57"/>
  <c r="CZ67" i="57"/>
  <c r="CY67" i="57"/>
  <c r="CX67" i="57"/>
  <c r="CW67" i="57"/>
  <c r="CV67" i="57"/>
  <c r="CU67" i="57"/>
  <c r="CT67" i="57"/>
  <c r="CS67" i="57"/>
  <c r="CR67" i="57"/>
  <c r="CQ67" i="57"/>
  <c r="CP67" i="57"/>
  <c r="CO67" i="57"/>
  <c r="CN67" i="57"/>
  <c r="CM67" i="57"/>
  <c r="CL67" i="57"/>
  <c r="CK67" i="57"/>
  <c r="CJ67" i="57"/>
  <c r="CI67" i="57"/>
  <c r="CH67" i="57"/>
  <c r="CG67" i="57"/>
  <c r="CF67" i="57"/>
  <c r="CE67" i="57"/>
  <c r="CD67" i="57"/>
  <c r="CC67" i="57"/>
  <c r="CB67" i="57"/>
  <c r="CA67" i="57"/>
  <c r="BZ67" i="57"/>
  <c r="BY67" i="57"/>
  <c r="BX67" i="57"/>
  <c r="BW67" i="57"/>
  <c r="BV67" i="57"/>
  <c r="BU67" i="57"/>
  <c r="BT67" i="57"/>
  <c r="BS67" i="57"/>
  <c r="BR67" i="57"/>
  <c r="BQ67" i="57"/>
  <c r="BP67" i="57"/>
  <c r="BO67" i="57"/>
  <c r="BN67" i="57"/>
  <c r="BM67" i="57"/>
  <c r="BL67" i="57"/>
  <c r="BK67" i="57"/>
  <c r="BJ67" i="57"/>
  <c r="BI67" i="57"/>
  <c r="BH67" i="57"/>
  <c r="BG67" i="57"/>
  <c r="BF67"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O67" i="57"/>
  <c r="N67" i="57"/>
  <c r="M67" i="57"/>
  <c r="L67" i="57"/>
  <c r="K67" i="57"/>
  <c r="J67" i="57"/>
  <c r="I67" i="57"/>
  <c r="H67" i="57"/>
  <c r="G67" i="57"/>
  <c r="DB66" i="57"/>
  <c r="DA66" i="57"/>
  <c r="CZ66" i="57"/>
  <c r="CY66" i="57"/>
  <c r="CX66" i="57"/>
  <c r="CW66" i="57"/>
  <c r="CV66" i="57"/>
  <c r="CU66" i="57"/>
  <c r="CT66" i="57"/>
  <c r="CS66" i="57"/>
  <c r="CR66" i="57"/>
  <c r="CQ66" i="57"/>
  <c r="CP66" i="57"/>
  <c r="CO66" i="57"/>
  <c r="CN66" i="57"/>
  <c r="CM66" i="57"/>
  <c r="CL66" i="57"/>
  <c r="CK66" i="57"/>
  <c r="CJ66" i="57"/>
  <c r="CI66" i="57"/>
  <c r="CH66" i="57"/>
  <c r="CG66" i="57"/>
  <c r="CF66" i="57"/>
  <c r="CE66" i="57"/>
  <c r="CD66" i="57"/>
  <c r="CC66" i="57"/>
  <c r="CB66" i="57"/>
  <c r="CA66" i="57"/>
  <c r="BZ66" i="57"/>
  <c r="BY66" i="57"/>
  <c r="BX66" i="57"/>
  <c r="BW66" i="57"/>
  <c r="BV66" i="57"/>
  <c r="BU66" i="57"/>
  <c r="BT66" i="57"/>
  <c r="BS66" i="57"/>
  <c r="BR66" i="57"/>
  <c r="BQ66" i="57"/>
  <c r="BP66" i="57"/>
  <c r="BO66" i="57"/>
  <c r="BN66" i="57"/>
  <c r="BM66" i="57"/>
  <c r="BL66" i="57"/>
  <c r="BK66" i="57"/>
  <c r="BJ66" i="57"/>
  <c r="BI66" i="57"/>
  <c r="BH66" i="57"/>
  <c r="BG66" i="57"/>
  <c r="BF66"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DB65" i="57"/>
  <c r="DA65" i="57"/>
  <c r="CZ65" i="57"/>
  <c r="CY65" i="57"/>
  <c r="CX65" i="57"/>
  <c r="CW65" i="57"/>
  <c r="CV65" i="57"/>
  <c r="CU65" i="57"/>
  <c r="CT65" i="57"/>
  <c r="CS65" i="57"/>
  <c r="CR65" i="57"/>
  <c r="CQ65" i="57"/>
  <c r="CP65" i="57"/>
  <c r="CO65" i="57"/>
  <c r="CN65" i="57"/>
  <c r="CM65" i="57"/>
  <c r="CL65" i="57"/>
  <c r="CK65" i="57"/>
  <c r="CJ65" i="57"/>
  <c r="CI65" i="57"/>
  <c r="CH65" i="57"/>
  <c r="CG65" i="57"/>
  <c r="CF65" i="57"/>
  <c r="CE65" i="57"/>
  <c r="CD65" i="57"/>
  <c r="CC65" i="57"/>
  <c r="CB65" i="57"/>
  <c r="CA65" i="57"/>
  <c r="BZ65" i="57"/>
  <c r="BY65" i="57"/>
  <c r="BX65" i="57"/>
  <c r="BW65" i="57"/>
  <c r="BV65" i="57"/>
  <c r="BU65" i="57"/>
  <c r="BT65" i="57"/>
  <c r="BS65" i="57"/>
  <c r="BR65" i="57"/>
  <c r="BQ65" i="57"/>
  <c r="BP65" i="57"/>
  <c r="BO65" i="57"/>
  <c r="BN65" i="57"/>
  <c r="BM65" i="57"/>
  <c r="BL65" i="57"/>
  <c r="BK65" i="57"/>
  <c r="BJ65" i="57"/>
  <c r="BI65" i="57"/>
  <c r="BH65" i="57"/>
  <c r="BG65" i="57"/>
  <c r="BF65"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O65" i="57"/>
  <c r="N65" i="57"/>
  <c r="M65" i="57"/>
  <c r="L65" i="57"/>
  <c r="K65" i="57"/>
  <c r="J65" i="57"/>
  <c r="I65" i="57"/>
  <c r="H65" i="57"/>
  <c r="G65" i="57"/>
  <c r="DB64" i="57"/>
  <c r="DA64" i="57"/>
  <c r="CZ64" i="57"/>
  <c r="CY64" i="57"/>
  <c r="CX64" i="57"/>
  <c r="CW64" i="57"/>
  <c r="CV64" i="57"/>
  <c r="CU64" i="57"/>
  <c r="CT64" i="57"/>
  <c r="CS64" i="57"/>
  <c r="CR64" i="57"/>
  <c r="CQ64" i="57"/>
  <c r="CP64" i="57"/>
  <c r="CO64" i="57"/>
  <c r="CN64" i="57"/>
  <c r="CM64" i="57"/>
  <c r="CL64" i="57"/>
  <c r="CK64" i="57"/>
  <c r="CJ64" i="57"/>
  <c r="CI64" i="57"/>
  <c r="CH64" i="57"/>
  <c r="CG64" i="57"/>
  <c r="CF64" i="57"/>
  <c r="CE64" i="57"/>
  <c r="CD64" i="57"/>
  <c r="CC64" i="57"/>
  <c r="CB64" i="57"/>
  <c r="CA64" i="57"/>
  <c r="BZ64" i="57"/>
  <c r="BY64" i="57"/>
  <c r="BX64" i="57"/>
  <c r="BW64" i="57"/>
  <c r="BV64" i="57"/>
  <c r="BU64" i="57"/>
  <c r="BT64" i="57"/>
  <c r="BS64" i="57"/>
  <c r="BR64" i="57"/>
  <c r="BQ64" i="57"/>
  <c r="BP64" i="57"/>
  <c r="BO64" i="57"/>
  <c r="BN64" i="57"/>
  <c r="BM64" i="57"/>
  <c r="BL64" i="57"/>
  <c r="BK64" i="57"/>
  <c r="BJ64" i="57"/>
  <c r="BI64" i="57"/>
  <c r="BH64" i="57"/>
  <c r="BG64" i="57"/>
  <c r="BF64"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O64" i="57"/>
  <c r="N64" i="57"/>
  <c r="M64" i="57"/>
  <c r="L64" i="57"/>
  <c r="K64" i="57"/>
  <c r="J64" i="57"/>
  <c r="I64" i="57"/>
  <c r="H64" i="57"/>
  <c r="G64" i="57"/>
  <c r="DB63" i="57"/>
  <c r="DA63" i="57"/>
  <c r="CZ63" i="57"/>
  <c r="CY63" i="57"/>
  <c r="CX63" i="57"/>
  <c r="CW63" i="57"/>
  <c r="CV63" i="57"/>
  <c r="CU63" i="57"/>
  <c r="CT63" i="57"/>
  <c r="CS63" i="57"/>
  <c r="CR63" i="57"/>
  <c r="CQ63" i="57"/>
  <c r="CP63" i="57"/>
  <c r="CO63" i="57"/>
  <c r="CN63" i="57"/>
  <c r="CM63" i="57"/>
  <c r="CL63" i="57"/>
  <c r="CK63" i="57"/>
  <c r="CJ63" i="57"/>
  <c r="CI63" i="57"/>
  <c r="CH63" i="57"/>
  <c r="CG63" i="57"/>
  <c r="CF63" i="57"/>
  <c r="CE63" i="57"/>
  <c r="CD63" i="57"/>
  <c r="CC63" i="57"/>
  <c r="CB63" i="57"/>
  <c r="CA63" i="57"/>
  <c r="BZ63" i="57"/>
  <c r="BY63" i="57"/>
  <c r="BX63" i="57"/>
  <c r="BW63" i="57"/>
  <c r="BV63" i="57"/>
  <c r="BU63" i="57"/>
  <c r="BT63" i="57"/>
  <c r="BS63" i="57"/>
  <c r="BR63" i="57"/>
  <c r="BQ63" i="57"/>
  <c r="BP63" i="57"/>
  <c r="BO63" i="57"/>
  <c r="BN63" i="57"/>
  <c r="BM63" i="57"/>
  <c r="BL63" i="57"/>
  <c r="BK63" i="57"/>
  <c r="BJ63" i="57"/>
  <c r="BI63" i="57"/>
  <c r="BH63" i="57"/>
  <c r="BG63" i="57"/>
  <c r="BF63"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O63" i="57"/>
  <c r="N63" i="57"/>
  <c r="M63" i="57"/>
  <c r="L63" i="57"/>
  <c r="K63" i="57"/>
  <c r="J63" i="57"/>
  <c r="I63" i="57"/>
  <c r="H63" i="57"/>
  <c r="G63" i="57"/>
  <c r="DB62" i="57"/>
  <c r="DA62" i="57"/>
  <c r="CZ62" i="57"/>
  <c r="CY62" i="57"/>
  <c r="CX62" i="57"/>
  <c r="CW62" i="57"/>
  <c r="CV62" i="57"/>
  <c r="CU62" i="57"/>
  <c r="CT62" i="57"/>
  <c r="CS62" i="57"/>
  <c r="CR62" i="57"/>
  <c r="CQ62" i="57"/>
  <c r="CP62" i="57"/>
  <c r="CO62" i="57"/>
  <c r="CN62" i="57"/>
  <c r="CM62" i="57"/>
  <c r="CL62" i="57"/>
  <c r="CK62" i="57"/>
  <c r="CJ62" i="57"/>
  <c r="CI62" i="57"/>
  <c r="CH62" i="57"/>
  <c r="CG62" i="57"/>
  <c r="CF62" i="57"/>
  <c r="CE62" i="57"/>
  <c r="CD62" i="57"/>
  <c r="CC62" i="57"/>
  <c r="CB62" i="57"/>
  <c r="CA62" i="57"/>
  <c r="BZ62" i="57"/>
  <c r="BY62" i="57"/>
  <c r="BX62" i="57"/>
  <c r="BW62" i="57"/>
  <c r="BV62" i="57"/>
  <c r="BU62" i="57"/>
  <c r="BT62" i="57"/>
  <c r="BS62" i="57"/>
  <c r="BR62" i="57"/>
  <c r="BQ62" i="57"/>
  <c r="BP62" i="57"/>
  <c r="BO62" i="57"/>
  <c r="BN62" i="57"/>
  <c r="BM62" i="57"/>
  <c r="BL62" i="57"/>
  <c r="BK62" i="57"/>
  <c r="BJ62" i="57"/>
  <c r="BI62" i="57"/>
  <c r="BH62" i="57"/>
  <c r="BG62" i="57"/>
  <c r="BF62"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O62" i="57"/>
  <c r="N62" i="57"/>
  <c r="M62" i="57"/>
  <c r="L62" i="57"/>
  <c r="K62" i="57"/>
  <c r="J62" i="57"/>
  <c r="I62" i="57"/>
  <c r="H62" i="57"/>
  <c r="G62" i="57"/>
  <c r="DB61" i="57"/>
  <c r="DA61" i="57"/>
  <c r="CZ61" i="57"/>
  <c r="CY61" i="57"/>
  <c r="CX61" i="57"/>
  <c r="CW61" i="57"/>
  <c r="CV61" i="57"/>
  <c r="CU61" i="57"/>
  <c r="CT61" i="57"/>
  <c r="CS61" i="57"/>
  <c r="CR61" i="57"/>
  <c r="CQ61" i="57"/>
  <c r="CP61" i="57"/>
  <c r="CO61" i="57"/>
  <c r="CN61" i="57"/>
  <c r="CM61" i="57"/>
  <c r="CL61"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DB60" i="57"/>
  <c r="DA60" i="57"/>
  <c r="CZ60" i="57"/>
  <c r="CY60" i="57"/>
  <c r="CX60" i="57"/>
  <c r="CW60" i="57"/>
  <c r="CV60" i="57"/>
  <c r="CU60" i="57"/>
  <c r="CT60" i="57"/>
  <c r="CS60" i="57"/>
  <c r="CR60" i="57"/>
  <c r="CQ60" i="57"/>
  <c r="CP60" i="57"/>
  <c r="CO60" i="57"/>
  <c r="CN60" i="57"/>
  <c r="CM60" i="57"/>
  <c r="CL60" i="57"/>
  <c r="CK60" i="57"/>
  <c r="CJ60" i="57"/>
  <c r="CI60" i="57"/>
  <c r="CH60" i="57"/>
  <c r="CG60" i="57"/>
  <c r="CF60" i="57"/>
  <c r="CE60" i="57"/>
  <c r="CD60" i="57"/>
  <c r="CC60" i="57"/>
  <c r="CB60" i="57"/>
  <c r="CA60" i="57"/>
  <c r="BZ60" i="57"/>
  <c r="BY60" i="57"/>
  <c r="BX60" i="57"/>
  <c r="BW60" i="57"/>
  <c r="BV60" i="57"/>
  <c r="BU60" i="57"/>
  <c r="BT60" i="57"/>
  <c r="BS60" i="57"/>
  <c r="BR60" i="57"/>
  <c r="BQ60" i="57"/>
  <c r="BP60" i="57"/>
  <c r="BO60" i="57"/>
  <c r="BN60" i="57"/>
  <c r="BM60" i="57"/>
  <c r="BL60" i="57"/>
  <c r="BK60" i="57"/>
  <c r="BJ60" i="57"/>
  <c r="BI60" i="57"/>
  <c r="BH60" i="57"/>
  <c r="BG60" i="57"/>
  <c r="BF60"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O60" i="57"/>
  <c r="N60" i="57"/>
  <c r="M60" i="57"/>
  <c r="L60" i="57"/>
  <c r="K60" i="57"/>
  <c r="J60" i="57"/>
  <c r="I60" i="57"/>
  <c r="H60" i="57"/>
  <c r="G60"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1012" i="52"/>
  <c r="B1011" i="52"/>
  <c r="B1010" i="52"/>
  <c r="B1009" i="52"/>
  <c r="B1008" i="52"/>
  <c r="B1007" i="52"/>
  <c r="B1006" i="52"/>
  <c r="B1005" i="52"/>
  <c r="B1004" i="52"/>
  <c r="B1003" i="52"/>
  <c r="B1002" i="52"/>
  <c r="B1001" i="52"/>
  <c r="B1000" i="52"/>
  <c r="B999" i="52"/>
  <c r="B998" i="52"/>
  <c r="B997" i="52"/>
  <c r="B996" i="52"/>
  <c r="B995" i="52"/>
  <c r="B994" i="52"/>
  <c r="B993" i="52"/>
  <c r="B992" i="52"/>
  <c r="B991"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6" i="52"/>
  <c r="B965" i="52"/>
  <c r="B964" i="52"/>
  <c r="B963" i="52"/>
  <c r="B962" i="52"/>
  <c r="B961" i="52"/>
  <c r="B960" i="52"/>
  <c r="B959" i="52"/>
  <c r="B958" i="52"/>
  <c r="B957" i="52"/>
  <c r="D950" i="52"/>
  <c r="D946" i="52"/>
  <c r="E905" i="52"/>
  <c r="E904" i="52"/>
  <c r="E903" i="52"/>
  <c r="L898" i="52"/>
  <c r="I898" i="52"/>
  <c r="H898" i="52"/>
  <c r="M897" i="52"/>
  <c r="L897" i="52"/>
  <c r="I897" i="52"/>
  <c r="H897" i="52"/>
  <c r="L896" i="52"/>
  <c r="I896" i="52"/>
  <c r="H896" i="52"/>
  <c r="M895" i="52"/>
  <c r="L895" i="52"/>
  <c r="I895" i="52"/>
  <c r="H895" i="52"/>
  <c r="N894" i="52"/>
  <c r="K894" i="52"/>
  <c r="G894" i="52"/>
  <c r="B894" i="52"/>
  <c r="I796" i="52"/>
  <c r="H796" i="52"/>
  <c r="I795" i="52"/>
  <c r="H795" i="52"/>
  <c r="I794" i="52"/>
  <c r="H794" i="52"/>
  <c r="I793" i="52"/>
  <c r="H793" i="52"/>
  <c r="I785" i="52"/>
  <c r="H785" i="52"/>
  <c r="I784" i="52"/>
  <c r="H784" i="52"/>
  <c r="I783" i="52"/>
  <c r="H783" i="52"/>
  <c r="I782" i="52"/>
  <c r="H782" i="52"/>
  <c r="I778" i="52"/>
  <c r="H778" i="52"/>
  <c r="I777" i="52"/>
  <c r="H777" i="52"/>
  <c r="I776" i="52"/>
  <c r="H776" i="52"/>
  <c r="I775" i="52"/>
  <c r="H775" i="52"/>
  <c r="I774" i="52"/>
  <c r="H774" i="52"/>
  <c r="I773" i="52"/>
  <c r="H773" i="52"/>
  <c r="I771" i="52"/>
  <c r="H771" i="52"/>
  <c r="I770" i="52"/>
  <c r="H770" i="52"/>
  <c r="I768" i="52"/>
  <c r="H768" i="52"/>
  <c r="I767" i="52"/>
  <c r="H767" i="52"/>
  <c r="I766" i="52"/>
  <c r="H766" i="52"/>
  <c r="I765" i="52"/>
  <c r="H765" i="52"/>
  <c r="I762" i="52"/>
  <c r="H762" i="52"/>
  <c r="I761" i="52"/>
  <c r="H761" i="52"/>
  <c r="I760" i="52"/>
  <c r="H760" i="52"/>
  <c r="I759" i="52"/>
  <c r="H759" i="52"/>
  <c r="I757" i="52"/>
  <c r="H757" i="52"/>
  <c r="I756" i="52"/>
  <c r="H756" i="52"/>
  <c r="I755" i="52"/>
  <c r="H755" i="52"/>
  <c r="I754" i="52"/>
  <c r="H754" i="52"/>
  <c r="AO740" i="52"/>
  <c r="Z740" i="52"/>
  <c r="P740" i="52"/>
  <c r="K740" i="52"/>
  <c r="G740" i="52"/>
  <c r="F740" i="52"/>
  <c r="E740" i="52"/>
  <c r="D740" i="52"/>
  <c r="C740" i="52"/>
  <c r="B740" i="52"/>
  <c r="I674" i="52"/>
  <c r="H674" i="52"/>
  <c r="L672" i="52"/>
  <c r="I672" i="52"/>
  <c r="H672" i="52"/>
  <c r="L671" i="52"/>
  <c r="I671" i="52"/>
  <c r="H671" i="52"/>
  <c r="L670" i="52"/>
  <c r="I670" i="52"/>
  <c r="H670" i="52"/>
  <c r="L669" i="52"/>
  <c r="I669" i="52"/>
  <c r="H669" i="52"/>
  <c r="AO668" i="52"/>
  <c r="Z668" i="52"/>
  <c r="P668" i="52"/>
  <c r="K668" i="52"/>
  <c r="G668" i="52"/>
  <c r="F668" i="52"/>
  <c r="E668" i="52"/>
  <c r="D668" i="52"/>
  <c r="C668" i="52"/>
  <c r="B668" i="52"/>
  <c r="AM658" i="52"/>
  <c r="M658" i="52"/>
  <c r="I658" i="52"/>
  <c r="H658" i="52"/>
  <c r="AM655" i="52"/>
  <c r="M655" i="52"/>
  <c r="I655" i="52"/>
  <c r="H655" i="52"/>
  <c r="AM654" i="52"/>
  <c r="M654" i="52"/>
  <c r="I654" i="52"/>
  <c r="H654" i="52"/>
  <c r="AM653" i="52"/>
  <c r="M653" i="52"/>
  <c r="I653" i="52"/>
  <c r="H653" i="52"/>
  <c r="AM651" i="52"/>
  <c r="M651" i="52"/>
  <c r="I651" i="52"/>
  <c r="H651" i="52"/>
  <c r="AM650" i="52"/>
  <c r="M650" i="52"/>
  <c r="I650" i="52"/>
  <c r="H650" i="52"/>
  <c r="AM648" i="52"/>
  <c r="M648" i="52"/>
  <c r="I648" i="52"/>
  <c r="H648" i="52"/>
  <c r="AM647" i="52"/>
  <c r="M647" i="52"/>
  <c r="I647" i="52"/>
  <c r="H647" i="52"/>
  <c r="AM646" i="52"/>
  <c r="M646" i="52"/>
  <c r="I646" i="52"/>
  <c r="H646" i="52"/>
  <c r="AM645" i="52"/>
  <c r="M645" i="52"/>
  <c r="I645" i="52"/>
  <c r="H645" i="52"/>
  <c r="AM644" i="52"/>
  <c r="M644" i="52"/>
  <c r="I644" i="52"/>
  <c r="H644" i="52"/>
  <c r="AM640" i="52"/>
  <c r="M640" i="52"/>
  <c r="I640" i="52"/>
  <c r="H640" i="52"/>
  <c r="AM639" i="52"/>
  <c r="M639" i="52"/>
  <c r="I639" i="52"/>
  <c r="H639" i="52"/>
  <c r="AM637" i="52"/>
  <c r="M637" i="52"/>
  <c r="I637" i="52"/>
  <c r="H637" i="52"/>
  <c r="AM636" i="52"/>
  <c r="M636" i="52"/>
  <c r="I636" i="52"/>
  <c r="H636" i="52"/>
  <c r="AM632" i="52"/>
  <c r="M632" i="52"/>
  <c r="I632" i="52"/>
  <c r="H632" i="52"/>
  <c r="AM631" i="52"/>
  <c r="M631" i="52"/>
  <c r="I631" i="52"/>
  <c r="H631" i="52"/>
  <c r="AM629" i="52"/>
  <c r="M629" i="52"/>
  <c r="I629" i="52"/>
  <c r="H629" i="52"/>
  <c r="AM625" i="52"/>
  <c r="M625" i="52"/>
  <c r="I625" i="52"/>
  <c r="H625" i="52"/>
  <c r="AM623" i="52"/>
  <c r="M623" i="52"/>
  <c r="I623" i="52"/>
  <c r="H623" i="52"/>
  <c r="AM622" i="52"/>
  <c r="M622" i="52"/>
  <c r="I622" i="52"/>
  <c r="H622" i="52"/>
  <c r="AM620" i="52"/>
  <c r="M620" i="52"/>
  <c r="I620" i="52"/>
  <c r="H620" i="52"/>
  <c r="AM619" i="52"/>
  <c r="M619" i="52"/>
  <c r="I619" i="52"/>
  <c r="H619" i="52"/>
  <c r="AM617" i="52"/>
  <c r="M617" i="52"/>
  <c r="I617" i="52"/>
  <c r="H617" i="52"/>
  <c r="AM616" i="52"/>
  <c r="M616" i="52"/>
  <c r="I616" i="52"/>
  <c r="H616" i="52"/>
  <c r="AM614" i="52"/>
  <c r="M614" i="52"/>
  <c r="I614" i="52"/>
  <c r="H614" i="52"/>
  <c r="AM612" i="52"/>
  <c r="M612" i="52"/>
  <c r="I612" i="52"/>
  <c r="H612" i="52"/>
  <c r="AM611" i="52"/>
  <c r="M611" i="52"/>
  <c r="I611" i="52"/>
  <c r="H611" i="52"/>
  <c r="AM609" i="52"/>
  <c r="M609" i="52"/>
  <c r="I609" i="52"/>
  <c r="H609" i="52"/>
  <c r="AM608" i="52"/>
  <c r="M608" i="52"/>
  <c r="I608" i="52"/>
  <c r="H608" i="52"/>
  <c r="AM607" i="52"/>
  <c r="M607" i="52"/>
  <c r="I607" i="52"/>
  <c r="H607" i="52"/>
  <c r="AM606" i="52"/>
  <c r="M606" i="52"/>
  <c r="I606" i="52"/>
  <c r="H606" i="52"/>
  <c r="AM602" i="52"/>
  <c r="M602" i="52"/>
  <c r="I602" i="52"/>
  <c r="H602" i="52"/>
  <c r="AM601" i="52"/>
  <c r="M601" i="52"/>
  <c r="I601" i="52"/>
  <c r="H601" i="52"/>
  <c r="AM600" i="52"/>
  <c r="M600" i="52"/>
  <c r="I600" i="52"/>
  <c r="H600" i="52"/>
  <c r="AM599" i="52"/>
  <c r="M599" i="52"/>
  <c r="I599" i="52"/>
  <c r="H599" i="52"/>
  <c r="AM598" i="52"/>
  <c r="M598" i="52"/>
  <c r="I598" i="52"/>
  <c r="H598" i="52"/>
  <c r="AM597" i="52"/>
  <c r="M597" i="52"/>
  <c r="I597" i="52"/>
  <c r="H597" i="52"/>
  <c r="AO596" i="52"/>
  <c r="Z596" i="52"/>
  <c r="P596" i="52"/>
  <c r="K596" i="52"/>
  <c r="G596" i="52"/>
  <c r="F596" i="52"/>
  <c r="E596" i="52"/>
  <c r="D596" i="52"/>
  <c r="C596" i="52"/>
  <c r="B596" i="52"/>
  <c r="L591" i="52"/>
  <c r="K591" i="52"/>
  <c r="J591" i="52"/>
  <c r="H591" i="52"/>
  <c r="L587" i="52"/>
  <c r="K587" i="52"/>
  <c r="J587" i="52"/>
  <c r="H587" i="52"/>
  <c r="L586" i="52"/>
  <c r="K586" i="52"/>
  <c r="J586" i="52"/>
  <c r="H586" i="52"/>
  <c r="L583" i="52"/>
  <c r="K583" i="52"/>
  <c r="J583" i="52"/>
  <c r="H583" i="52"/>
  <c r="L582" i="52"/>
  <c r="K582" i="52"/>
  <c r="J582" i="52"/>
  <c r="H582" i="52"/>
  <c r="L581" i="52"/>
  <c r="K581" i="52"/>
  <c r="J581" i="52"/>
  <c r="H581" i="52"/>
  <c r="L576" i="52"/>
  <c r="K576" i="52"/>
  <c r="J576" i="52"/>
  <c r="H576" i="52"/>
  <c r="L575" i="52"/>
  <c r="K575" i="52"/>
  <c r="J575" i="52"/>
  <c r="H575" i="52"/>
  <c r="L572" i="52"/>
  <c r="K572" i="52"/>
  <c r="J572" i="52"/>
  <c r="H572" i="52"/>
  <c r="L553" i="52"/>
  <c r="K553" i="52"/>
  <c r="J553" i="52"/>
  <c r="H553" i="52"/>
  <c r="L547" i="52"/>
  <c r="K547" i="52"/>
  <c r="J547" i="52"/>
  <c r="H547" i="52"/>
  <c r="L542" i="52"/>
  <c r="K542" i="52"/>
  <c r="J542" i="52"/>
  <c r="H542" i="52"/>
  <c r="L536" i="52"/>
  <c r="K536" i="52"/>
  <c r="J536" i="52"/>
  <c r="H536" i="52"/>
  <c r="L535" i="52"/>
  <c r="L534" i="52"/>
  <c r="K534" i="52"/>
  <c r="J534" i="52"/>
  <c r="H534" i="52"/>
  <c r="L529" i="52"/>
  <c r="K529" i="52"/>
  <c r="J529" i="52"/>
  <c r="H529" i="52"/>
  <c r="AO524" i="52"/>
  <c r="Z524" i="52"/>
  <c r="P524" i="52"/>
  <c r="K524" i="52"/>
  <c r="G524" i="52"/>
  <c r="F524" i="52"/>
  <c r="E524" i="52"/>
  <c r="D524" i="52"/>
  <c r="C524" i="52"/>
  <c r="B524" i="52"/>
  <c r="AO511" i="52"/>
  <c r="L511" i="52"/>
  <c r="K511" i="52"/>
  <c r="J511" i="52"/>
  <c r="H511" i="52"/>
  <c r="AO510" i="52"/>
  <c r="L510" i="52"/>
  <c r="K510" i="52"/>
  <c r="J510" i="52"/>
  <c r="H510" i="52"/>
  <c r="AO509" i="52"/>
  <c r="L509" i="52"/>
  <c r="K509" i="52"/>
  <c r="J509" i="52"/>
  <c r="H509" i="52"/>
  <c r="AO507" i="52"/>
  <c r="L507" i="52"/>
  <c r="K507" i="52"/>
  <c r="J507" i="52"/>
  <c r="H507" i="52"/>
  <c r="AO506" i="52"/>
  <c r="L506" i="52"/>
  <c r="K506" i="52"/>
  <c r="J506" i="52"/>
  <c r="H506" i="52"/>
  <c r="AO504" i="52"/>
  <c r="L504" i="52"/>
  <c r="K504" i="52"/>
  <c r="J504" i="52"/>
  <c r="H504" i="52"/>
  <c r="AO503" i="52"/>
  <c r="L503" i="52"/>
  <c r="K503" i="52"/>
  <c r="J503" i="52"/>
  <c r="H503" i="52"/>
  <c r="AO502" i="52"/>
  <c r="L502" i="52"/>
  <c r="K502" i="52"/>
  <c r="J502" i="52"/>
  <c r="H502" i="52"/>
  <c r="AO501" i="52"/>
  <c r="L501" i="52"/>
  <c r="K501" i="52"/>
  <c r="J501" i="52"/>
  <c r="H501" i="52"/>
  <c r="AO500" i="52"/>
  <c r="L500" i="52"/>
  <c r="K500" i="52"/>
  <c r="J500" i="52"/>
  <c r="H500" i="52"/>
  <c r="H498" i="52"/>
  <c r="AO496" i="52"/>
  <c r="L496" i="52"/>
  <c r="K496" i="52"/>
  <c r="J496" i="52"/>
  <c r="H496" i="52"/>
  <c r="AO495" i="52"/>
  <c r="L495" i="52"/>
  <c r="K495" i="52"/>
  <c r="J495" i="52"/>
  <c r="H495" i="52"/>
  <c r="AO493" i="52"/>
  <c r="L493" i="52"/>
  <c r="K493" i="52"/>
  <c r="J493" i="52"/>
  <c r="H493" i="52"/>
  <c r="AO492" i="52"/>
  <c r="L492" i="52"/>
  <c r="K492" i="52"/>
  <c r="J492" i="52"/>
  <c r="H492" i="52"/>
  <c r="AO488" i="52"/>
  <c r="L488" i="52"/>
  <c r="K488" i="52"/>
  <c r="J488" i="52"/>
  <c r="H488" i="52"/>
  <c r="AO487" i="52"/>
  <c r="L487" i="52"/>
  <c r="K487" i="52"/>
  <c r="J487" i="52"/>
  <c r="H487" i="52"/>
  <c r="AO481" i="52"/>
  <c r="L481" i="52"/>
  <c r="K481" i="52"/>
  <c r="J481" i="52"/>
  <c r="H481" i="52"/>
  <c r="AO479" i="52"/>
  <c r="L479" i="52"/>
  <c r="K479" i="52"/>
  <c r="J479" i="52"/>
  <c r="H479" i="52"/>
  <c r="AO478" i="52"/>
  <c r="L478" i="52"/>
  <c r="K478" i="52"/>
  <c r="J478" i="52"/>
  <c r="H478" i="52"/>
  <c r="AO476" i="52"/>
  <c r="L476" i="52"/>
  <c r="K476" i="52"/>
  <c r="J476" i="52"/>
  <c r="H476" i="52"/>
  <c r="AO475" i="52"/>
  <c r="L475" i="52"/>
  <c r="K475" i="52"/>
  <c r="J475" i="52"/>
  <c r="H475" i="52"/>
  <c r="AO473" i="52"/>
  <c r="L473" i="52"/>
  <c r="K473" i="52"/>
  <c r="J473" i="52"/>
  <c r="H473" i="52"/>
  <c r="AO472" i="52"/>
  <c r="L472" i="52"/>
  <c r="K472" i="52"/>
  <c r="J472" i="52"/>
  <c r="H472" i="52"/>
  <c r="AO470" i="52"/>
  <c r="L470" i="52"/>
  <c r="K470" i="52"/>
  <c r="J470" i="52"/>
  <c r="H470" i="52"/>
  <c r="AO468" i="52"/>
  <c r="L468" i="52"/>
  <c r="K468" i="52"/>
  <c r="J468" i="52"/>
  <c r="H468" i="52"/>
  <c r="AO467" i="52"/>
  <c r="L467" i="52"/>
  <c r="K467" i="52"/>
  <c r="J467" i="52"/>
  <c r="H467" i="52"/>
  <c r="AO465" i="52"/>
  <c r="L465" i="52"/>
  <c r="K465" i="52"/>
  <c r="J465" i="52"/>
  <c r="H465" i="52"/>
  <c r="AO464" i="52"/>
  <c r="L464" i="52"/>
  <c r="K464" i="52"/>
  <c r="J464" i="52"/>
  <c r="H464" i="52"/>
  <c r="AO462" i="52"/>
  <c r="L462" i="52"/>
  <c r="K462" i="52"/>
  <c r="J462" i="52"/>
  <c r="H462" i="52"/>
  <c r="AO458" i="52"/>
  <c r="L458" i="52"/>
  <c r="K458" i="52"/>
  <c r="J458" i="52"/>
  <c r="H458" i="52"/>
  <c r="AO457" i="52"/>
  <c r="L457" i="52"/>
  <c r="K457" i="52"/>
  <c r="J457" i="52"/>
  <c r="H457" i="52"/>
  <c r="AO456" i="52"/>
  <c r="L456" i="52"/>
  <c r="K456" i="52"/>
  <c r="J456" i="52"/>
  <c r="H456" i="52"/>
  <c r="AO455" i="52"/>
  <c r="L455" i="52"/>
  <c r="K455" i="52"/>
  <c r="J455" i="52"/>
  <c r="H455" i="52"/>
  <c r="AO454" i="52"/>
  <c r="L454" i="52"/>
  <c r="K454" i="52"/>
  <c r="J454" i="52"/>
  <c r="H454" i="52"/>
  <c r="AO453" i="52"/>
  <c r="L453" i="52"/>
  <c r="K453" i="52"/>
  <c r="J453" i="52"/>
  <c r="H453" i="52"/>
  <c r="AO452" i="52"/>
  <c r="Z452" i="52"/>
  <c r="P452" i="52"/>
  <c r="K452" i="52"/>
  <c r="G452" i="52"/>
  <c r="F452" i="52"/>
  <c r="E452" i="52"/>
  <c r="D452" i="52"/>
  <c r="C452" i="52"/>
  <c r="B452" i="52"/>
  <c r="L450" i="52"/>
  <c r="I450" i="52"/>
  <c r="H450" i="52"/>
  <c r="L449" i="52"/>
  <c r="I449" i="52"/>
  <c r="H449" i="52"/>
  <c r="L448" i="52"/>
  <c r="I448" i="52"/>
  <c r="H448" i="52"/>
  <c r="L446" i="52"/>
  <c r="I446" i="52"/>
  <c r="H446" i="52"/>
  <c r="L445" i="52"/>
  <c r="I445" i="52"/>
  <c r="H445" i="52"/>
  <c r="L444" i="52"/>
  <c r="I444" i="52"/>
  <c r="H444" i="52"/>
  <c r="I441" i="52"/>
  <c r="H441" i="52"/>
  <c r="I440" i="52"/>
  <c r="H440" i="52"/>
  <c r="L436" i="52"/>
  <c r="I436" i="52"/>
  <c r="H436" i="52"/>
  <c r="L435" i="52"/>
  <c r="I435" i="52"/>
  <c r="H435" i="52"/>
  <c r="L434" i="52"/>
  <c r="L433" i="52"/>
  <c r="I433" i="52"/>
  <c r="H433" i="52"/>
  <c r="L430" i="52"/>
  <c r="K430" i="52"/>
  <c r="J430" i="52"/>
  <c r="H430" i="52"/>
  <c r="L429" i="52"/>
  <c r="K429" i="52"/>
  <c r="J429" i="52"/>
  <c r="H429" i="52"/>
  <c r="I427" i="52"/>
  <c r="H427" i="52"/>
  <c r="H426" i="52"/>
  <c r="L425" i="52"/>
  <c r="I425" i="52"/>
  <c r="H425" i="52"/>
  <c r="L424" i="52"/>
  <c r="I424" i="52"/>
  <c r="H424" i="52"/>
  <c r="L423" i="52"/>
  <c r="I423" i="52"/>
  <c r="H423" i="52"/>
  <c r="L422" i="52"/>
  <c r="I422" i="52"/>
  <c r="H422" i="52"/>
  <c r="I421" i="52"/>
  <c r="H421" i="52"/>
  <c r="L420" i="52"/>
  <c r="I419" i="52"/>
  <c r="H419" i="52"/>
  <c r="L418" i="52"/>
  <c r="I418" i="52"/>
  <c r="H418" i="52"/>
  <c r="L417" i="52"/>
  <c r="I417" i="52"/>
  <c r="H417" i="52"/>
  <c r="I416" i="52"/>
  <c r="H416" i="52"/>
  <c r="L415" i="52"/>
  <c r="L414" i="52"/>
  <c r="I414" i="52"/>
  <c r="H414" i="52"/>
  <c r="I413" i="52"/>
  <c r="H413" i="52"/>
  <c r="I412" i="52"/>
  <c r="H412" i="52"/>
  <c r="L411" i="52"/>
  <c r="I411" i="52"/>
  <c r="H411" i="52"/>
  <c r="L410" i="52"/>
  <c r="I410" i="52"/>
  <c r="H410" i="52"/>
  <c r="L408" i="52"/>
  <c r="I408" i="52"/>
  <c r="H408" i="52"/>
  <c r="L407" i="52"/>
  <c r="I407" i="52"/>
  <c r="H407" i="52"/>
  <c r="L406" i="52"/>
  <c r="L405" i="52"/>
  <c r="I405" i="52"/>
  <c r="H405" i="52"/>
  <c r="L404" i="52"/>
  <c r="K404" i="52"/>
  <c r="J404" i="52"/>
  <c r="H404" i="52"/>
  <c r="L402" i="52"/>
  <c r="I402" i="52"/>
  <c r="H402" i="52"/>
  <c r="L401" i="52"/>
  <c r="I401" i="52"/>
  <c r="H401" i="52"/>
  <c r="L400" i="52"/>
  <c r="L399" i="52"/>
  <c r="I399" i="52"/>
  <c r="H399" i="52"/>
  <c r="L397" i="52"/>
  <c r="I397" i="52"/>
  <c r="H397" i="52"/>
  <c r="L396" i="52"/>
  <c r="I396" i="52"/>
  <c r="H396" i="52"/>
  <c r="L395" i="52"/>
  <c r="L394" i="52"/>
  <c r="I394" i="52"/>
  <c r="H394" i="52"/>
  <c r="L393" i="52"/>
  <c r="I393" i="52"/>
  <c r="H393" i="52"/>
  <c r="H389" i="52"/>
  <c r="H388" i="52"/>
  <c r="H387" i="52"/>
  <c r="AO386" i="52"/>
  <c r="L386" i="52"/>
  <c r="K386" i="52"/>
  <c r="J386" i="52"/>
  <c r="H386" i="52"/>
  <c r="L384" i="52"/>
  <c r="K384" i="52"/>
  <c r="J384" i="52"/>
  <c r="H384" i="52"/>
  <c r="L383" i="52"/>
  <c r="K383" i="52"/>
  <c r="J383" i="52"/>
  <c r="H383" i="52"/>
  <c r="L382" i="52"/>
  <c r="K382" i="52"/>
  <c r="J382" i="52"/>
  <c r="H382" i="52"/>
  <c r="L381" i="52"/>
  <c r="K381" i="52"/>
  <c r="J381" i="52"/>
  <c r="H381" i="52"/>
  <c r="AO380" i="52"/>
  <c r="Z380" i="52"/>
  <c r="P380" i="52"/>
  <c r="K380" i="52"/>
  <c r="G380" i="52"/>
  <c r="F380" i="52"/>
  <c r="E380" i="52"/>
  <c r="D380" i="52"/>
  <c r="C380" i="52"/>
  <c r="B380" i="52"/>
  <c r="I369" i="52"/>
  <c r="H369" i="52"/>
  <c r="E369" i="52"/>
  <c r="D369" i="52"/>
  <c r="C369" i="52"/>
  <c r="I368" i="52"/>
  <c r="H368" i="52"/>
  <c r="E368" i="52"/>
  <c r="D368" i="52"/>
  <c r="C368" i="52"/>
  <c r="O367" i="52"/>
  <c r="L367" i="52"/>
  <c r="I367" i="52"/>
  <c r="H367" i="52"/>
  <c r="E367" i="52"/>
  <c r="D367" i="52"/>
  <c r="C367" i="52"/>
  <c r="O366" i="52"/>
  <c r="L366" i="52"/>
  <c r="I366" i="52"/>
  <c r="H366" i="52"/>
  <c r="E366" i="52"/>
  <c r="D366" i="52"/>
  <c r="C366" i="52"/>
  <c r="O365" i="52"/>
  <c r="L365" i="52"/>
  <c r="I365" i="52"/>
  <c r="H365" i="52"/>
  <c r="E365" i="52"/>
  <c r="D365" i="52"/>
  <c r="C365" i="52"/>
  <c r="I364" i="52"/>
  <c r="H364" i="52"/>
  <c r="E364" i="52"/>
  <c r="D364" i="52"/>
  <c r="C364" i="52"/>
  <c r="I363" i="52"/>
  <c r="H363" i="52"/>
  <c r="E363" i="52"/>
  <c r="D363" i="52"/>
  <c r="C363" i="52"/>
  <c r="I362" i="52"/>
  <c r="H362" i="52"/>
  <c r="E362" i="52"/>
  <c r="D362" i="52"/>
  <c r="C362" i="52"/>
  <c r="I361" i="52"/>
  <c r="H361" i="52"/>
  <c r="E361" i="52"/>
  <c r="D361" i="52"/>
  <c r="C361" i="52"/>
  <c r="O360" i="52"/>
  <c r="L360" i="52"/>
  <c r="I360" i="52"/>
  <c r="H360" i="52"/>
  <c r="E360" i="52"/>
  <c r="D360" i="52"/>
  <c r="C360" i="52"/>
  <c r="O359" i="52"/>
  <c r="L359" i="52"/>
  <c r="I359" i="52"/>
  <c r="H359" i="52"/>
  <c r="E359" i="52"/>
  <c r="D359" i="52"/>
  <c r="C359" i="52"/>
  <c r="O358" i="52"/>
  <c r="L358" i="52"/>
  <c r="I358" i="52"/>
  <c r="H358" i="52"/>
  <c r="E358" i="52"/>
  <c r="D358" i="52"/>
  <c r="C358" i="52"/>
  <c r="O357" i="52"/>
  <c r="L357" i="52"/>
  <c r="I357" i="52"/>
  <c r="H357" i="52"/>
  <c r="E357" i="52"/>
  <c r="D357" i="52"/>
  <c r="C357" i="52"/>
  <c r="O356" i="52"/>
  <c r="L356" i="52"/>
  <c r="I356" i="52"/>
  <c r="H356" i="52"/>
  <c r="E356" i="52"/>
  <c r="D356" i="52"/>
  <c r="C356" i="52"/>
  <c r="I355" i="52"/>
  <c r="H355" i="52"/>
  <c r="E355" i="52"/>
  <c r="D355" i="52"/>
  <c r="C355" i="52"/>
  <c r="H354" i="52"/>
  <c r="E354" i="52"/>
  <c r="D354" i="52"/>
  <c r="C354" i="52"/>
  <c r="L353" i="52"/>
  <c r="I353" i="52"/>
  <c r="H353" i="52"/>
  <c r="E353" i="52"/>
  <c r="D353" i="52"/>
  <c r="C353" i="52"/>
  <c r="L352" i="52"/>
  <c r="I352" i="52"/>
  <c r="H352" i="52"/>
  <c r="E352" i="52"/>
  <c r="D352" i="52"/>
  <c r="C352" i="52"/>
  <c r="L351" i="52"/>
  <c r="I351" i="52"/>
  <c r="H351" i="52"/>
  <c r="E351" i="52"/>
  <c r="D351" i="52"/>
  <c r="C351" i="52"/>
  <c r="L350" i="52"/>
  <c r="I350" i="52"/>
  <c r="H350" i="52"/>
  <c r="E350" i="52"/>
  <c r="D350" i="52"/>
  <c r="C350" i="52"/>
  <c r="I349" i="52"/>
  <c r="H349" i="52"/>
  <c r="E349" i="52"/>
  <c r="D349" i="52"/>
  <c r="C349" i="52"/>
  <c r="I348" i="52"/>
  <c r="H348" i="52"/>
  <c r="E348" i="52"/>
  <c r="D348" i="52"/>
  <c r="C348" i="52"/>
  <c r="I347" i="52"/>
  <c r="H347" i="52"/>
  <c r="E347" i="52"/>
  <c r="D347" i="52"/>
  <c r="C347" i="52"/>
  <c r="I346" i="52"/>
  <c r="E346" i="52"/>
  <c r="D346" i="52"/>
  <c r="C346" i="52"/>
  <c r="I345" i="52"/>
  <c r="H345" i="52"/>
  <c r="E345" i="52"/>
  <c r="D345" i="52"/>
  <c r="C345" i="52"/>
  <c r="L344" i="52"/>
  <c r="I344" i="52"/>
  <c r="H344" i="52"/>
  <c r="E344" i="52"/>
  <c r="D344" i="52"/>
  <c r="C344" i="52"/>
  <c r="L343" i="52"/>
  <c r="I343" i="52"/>
  <c r="H343" i="52"/>
  <c r="E343" i="52"/>
  <c r="D343" i="52"/>
  <c r="C343" i="52"/>
  <c r="L342" i="52"/>
  <c r="I342" i="52"/>
  <c r="H342" i="52"/>
  <c r="E342" i="52"/>
  <c r="D342" i="52"/>
  <c r="C342" i="52"/>
  <c r="I341" i="52"/>
  <c r="H341" i="52"/>
  <c r="E341" i="52"/>
  <c r="D341" i="52"/>
  <c r="C341" i="52"/>
  <c r="I340" i="52"/>
  <c r="E340" i="52"/>
  <c r="D340" i="52"/>
  <c r="C340" i="52"/>
  <c r="I339" i="52"/>
  <c r="H339" i="52"/>
  <c r="E339" i="52"/>
  <c r="D339" i="52"/>
  <c r="C339" i="52"/>
  <c r="L338" i="52"/>
  <c r="I338" i="52"/>
  <c r="H338" i="52"/>
  <c r="E338" i="52"/>
  <c r="D338" i="52"/>
  <c r="C338" i="52"/>
  <c r="O337" i="52"/>
  <c r="L337" i="52"/>
  <c r="I337" i="52"/>
  <c r="H337" i="52"/>
  <c r="E337" i="52"/>
  <c r="D337" i="52"/>
  <c r="C337" i="52"/>
  <c r="I336" i="52"/>
  <c r="H336" i="52"/>
  <c r="E336" i="52"/>
  <c r="D336" i="52"/>
  <c r="C336" i="52"/>
  <c r="L335" i="52"/>
  <c r="I335" i="52"/>
  <c r="H335" i="52"/>
  <c r="E335" i="52"/>
  <c r="D335" i="52"/>
  <c r="C335" i="52"/>
  <c r="L334" i="52"/>
  <c r="I334" i="52"/>
  <c r="H334" i="52"/>
  <c r="E334" i="52"/>
  <c r="D334" i="52"/>
  <c r="C334" i="52"/>
  <c r="L333" i="52"/>
  <c r="I333" i="52"/>
  <c r="H333" i="52"/>
  <c r="E333" i="52"/>
  <c r="D333" i="52"/>
  <c r="C333" i="52"/>
  <c r="O332" i="52"/>
  <c r="L332" i="52"/>
  <c r="I332" i="52"/>
  <c r="H332" i="52"/>
  <c r="E332" i="52"/>
  <c r="D332" i="52"/>
  <c r="C332" i="52"/>
  <c r="O331" i="52"/>
  <c r="L331" i="52"/>
  <c r="I331" i="52"/>
  <c r="H331" i="52"/>
  <c r="E331" i="52"/>
  <c r="D331" i="52"/>
  <c r="C331" i="52"/>
  <c r="I330" i="52"/>
  <c r="H330" i="52"/>
  <c r="E330" i="52"/>
  <c r="D330" i="52"/>
  <c r="C330" i="52"/>
  <c r="L329" i="52"/>
  <c r="I329" i="52"/>
  <c r="H329" i="52"/>
  <c r="E329" i="52"/>
  <c r="D329" i="52"/>
  <c r="C329" i="52"/>
  <c r="L328" i="52"/>
  <c r="I328" i="52"/>
  <c r="H328" i="52"/>
  <c r="E328" i="52"/>
  <c r="D328" i="52"/>
  <c r="C328" i="52"/>
  <c r="I327" i="52"/>
  <c r="H327" i="52"/>
  <c r="E327" i="52"/>
  <c r="D327" i="52"/>
  <c r="C327" i="52"/>
  <c r="O326" i="52"/>
  <c r="L326" i="52"/>
  <c r="I326" i="52"/>
  <c r="H326" i="52"/>
  <c r="E326" i="52"/>
  <c r="D326" i="52"/>
  <c r="C326" i="52"/>
  <c r="I325" i="52"/>
  <c r="H325" i="52"/>
  <c r="E325" i="52"/>
  <c r="D325" i="52"/>
  <c r="C325" i="52"/>
  <c r="L324" i="52"/>
  <c r="I324" i="52"/>
  <c r="H324" i="52"/>
  <c r="E324" i="52"/>
  <c r="D324" i="52"/>
  <c r="C324" i="52"/>
  <c r="L323" i="52"/>
  <c r="I323" i="52"/>
  <c r="H323" i="52"/>
  <c r="E323" i="52"/>
  <c r="D323" i="52"/>
  <c r="C323" i="52"/>
  <c r="L322" i="52"/>
  <c r="I322" i="52"/>
  <c r="H322" i="52"/>
  <c r="E322" i="52"/>
  <c r="D322" i="52"/>
  <c r="C322" i="52"/>
  <c r="O321" i="52"/>
  <c r="L321" i="52"/>
  <c r="I321" i="52"/>
  <c r="H321" i="52"/>
  <c r="E321" i="52"/>
  <c r="D321" i="52"/>
  <c r="C321" i="52"/>
  <c r="O320" i="52"/>
  <c r="L320" i="52"/>
  <c r="I320" i="52"/>
  <c r="H320" i="52"/>
  <c r="E320" i="52"/>
  <c r="D320" i="52"/>
  <c r="C320" i="52"/>
  <c r="O319" i="52"/>
  <c r="L319" i="52"/>
  <c r="I319" i="52"/>
  <c r="H319" i="52"/>
  <c r="E319" i="52"/>
  <c r="D319" i="52"/>
  <c r="C319" i="52"/>
  <c r="O318" i="52"/>
  <c r="L318" i="52"/>
  <c r="I318" i="52"/>
  <c r="H318" i="52"/>
  <c r="E318" i="52"/>
  <c r="D318" i="52"/>
  <c r="C318" i="52"/>
  <c r="H317" i="52"/>
  <c r="E317" i="52"/>
  <c r="D317" i="52"/>
  <c r="C317" i="52"/>
  <c r="H316" i="52"/>
  <c r="E316" i="52"/>
  <c r="D316" i="52"/>
  <c r="C316" i="52"/>
  <c r="H315" i="52"/>
  <c r="E315" i="52"/>
  <c r="D315" i="52"/>
  <c r="C315" i="52"/>
  <c r="L314" i="52"/>
  <c r="I314" i="52"/>
  <c r="H314" i="52"/>
  <c r="E314" i="52"/>
  <c r="D314" i="52"/>
  <c r="C314" i="52"/>
  <c r="O313" i="52"/>
  <c r="L313" i="52"/>
  <c r="I313" i="52"/>
  <c r="H313" i="52"/>
  <c r="E313" i="52"/>
  <c r="D313" i="52"/>
  <c r="C313" i="52"/>
  <c r="O312" i="52"/>
  <c r="L312" i="52"/>
  <c r="I312" i="52"/>
  <c r="H312" i="52"/>
  <c r="E312" i="52"/>
  <c r="C312" i="52"/>
  <c r="O311" i="52"/>
  <c r="L311" i="52"/>
  <c r="I311" i="52"/>
  <c r="H311" i="52"/>
  <c r="E311" i="52"/>
  <c r="D311" i="52"/>
  <c r="C311" i="52"/>
  <c r="O310" i="52"/>
  <c r="L310" i="52"/>
  <c r="I310" i="52"/>
  <c r="H310" i="52"/>
  <c r="E310" i="52"/>
  <c r="D310" i="52"/>
  <c r="C310" i="52"/>
  <c r="O309" i="52"/>
  <c r="L309" i="52"/>
  <c r="I309" i="52"/>
  <c r="H309" i="52"/>
  <c r="E309" i="52"/>
  <c r="D309" i="52"/>
  <c r="C309" i="52"/>
  <c r="Z308" i="52"/>
  <c r="P308" i="52"/>
  <c r="K308" i="52"/>
  <c r="G308" i="52"/>
  <c r="F308" i="52"/>
  <c r="E308" i="52"/>
  <c r="D308" i="52"/>
  <c r="C308" i="52"/>
  <c r="B308" i="52"/>
  <c r="P307" i="52"/>
  <c r="O307" i="52"/>
  <c r="N307" i="52"/>
  <c r="M307" i="52"/>
  <c r="L307" i="52"/>
  <c r="K307" i="52"/>
  <c r="J307" i="52"/>
  <c r="I307" i="52"/>
  <c r="H307" i="52"/>
  <c r="G307" i="52"/>
  <c r="B307" i="52"/>
  <c r="B305" i="52"/>
  <c r="B304" i="52"/>
  <c r="B303" i="52"/>
  <c r="B302" i="52"/>
  <c r="B301" i="52"/>
  <c r="B300" i="52"/>
  <c r="B299" i="52"/>
  <c r="M298" i="52"/>
  <c r="B298" i="52"/>
  <c r="M297" i="52"/>
  <c r="B297" i="52"/>
  <c r="M296" i="52"/>
  <c r="B296" i="52"/>
  <c r="B295" i="52"/>
  <c r="B294" i="52"/>
  <c r="B293" i="52"/>
  <c r="B292" i="52"/>
  <c r="B291" i="52"/>
  <c r="B290" i="52"/>
  <c r="B289" i="52"/>
  <c r="B288" i="52"/>
  <c r="B287" i="52"/>
  <c r="B286" i="52"/>
  <c r="B285" i="52"/>
  <c r="M284" i="52"/>
  <c r="B284" i="52"/>
  <c r="B283" i="52"/>
  <c r="B282" i="52"/>
  <c r="B281" i="52"/>
  <c r="B280" i="52"/>
  <c r="B279" i="52"/>
  <c r="B278" i="52"/>
  <c r="M277" i="52"/>
  <c r="E277" i="52"/>
  <c r="B277" i="52"/>
  <c r="A255" i="52"/>
  <c r="A252" i="52"/>
  <c r="A248" i="52"/>
  <c r="A244" i="52"/>
  <c r="A239" i="52"/>
  <c r="A236" i="52"/>
  <c r="A228" i="52"/>
  <c r="A222" i="52"/>
  <c r="A211" i="52"/>
  <c r="A207" i="52"/>
  <c r="A201" i="52"/>
  <c r="A198" i="52"/>
  <c r="A197" i="52"/>
  <c r="A196" i="52"/>
  <c r="A195" i="52"/>
  <c r="A194" i="52"/>
  <c r="A193" i="52"/>
  <c r="A192" i="52"/>
  <c r="A191" i="52"/>
  <c r="A190" i="52"/>
  <c r="A189" i="52"/>
  <c r="A188" i="52"/>
  <c r="A187" i="52"/>
  <c r="A186" i="52"/>
  <c r="A185" i="52"/>
  <c r="A183" i="52"/>
  <c r="A182" i="52"/>
  <c r="A179" i="52"/>
  <c r="A178" i="52"/>
  <c r="A177" i="52"/>
  <c r="A174" i="52"/>
  <c r="A173" i="52"/>
  <c r="A172" i="52"/>
  <c r="A171" i="52"/>
  <c r="A170" i="52"/>
  <c r="A168" i="52"/>
  <c r="A167" i="52"/>
  <c r="A166" i="52"/>
  <c r="A164" i="52"/>
  <c r="A163" i="52"/>
  <c r="A162" i="52"/>
  <c r="A161" i="52"/>
  <c r="A158" i="52"/>
  <c r="A157" i="52"/>
  <c r="A156" i="52"/>
  <c r="A155" i="52"/>
  <c r="A154" i="52"/>
  <c r="A153" i="52"/>
  <c r="A152" i="52"/>
  <c r="A151" i="52"/>
  <c r="A148" i="52"/>
  <c r="A147" i="52"/>
  <c r="A146" i="52"/>
  <c r="A144" i="52"/>
  <c r="A143" i="52"/>
  <c r="A142" i="52"/>
  <c r="A141" i="52"/>
  <c r="A139" i="52"/>
  <c r="A138" i="52"/>
  <c r="A137" i="52"/>
  <c r="A134"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C98" i="52"/>
  <c r="B98" i="52"/>
  <c r="D97" i="52"/>
  <c r="C97" i="52"/>
  <c r="B97" i="52"/>
  <c r="I96" i="52"/>
  <c r="H96" i="52"/>
  <c r="F96" i="52"/>
  <c r="E96" i="52"/>
  <c r="D96" i="52"/>
  <c r="C96" i="52"/>
  <c r="B96" i="52"/>
  <c r="B95" i="52"/>
  <c r="B94" i="52"/>
  <c r="E93" i="52"/>
  <c r="D93" i="52"/>
  <c r="B91" i="52"/>
  <c r="B90" i="52"/>
  <c r="B89" i="52"/>
  <c r="B88" i="52"/>
  <c r="B87" i="52"/>
  <c r="F86" i="52"/>
  <c r="E86" i="52"/>
  <c r="D86" i="52"/>
  <c r="C86" i="52"/>
  <c r="B86"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B84" i="52"/>
  <c r="C83" i="52"/>
  <c r="B83" i="52"/>
  <c r="B82" i="52"/>
  <c r="B81" i="52"/>
  <c r="B80" i="52"/>
  <c r="B79" i="52"/>
  <c r="B78" i="52"/>
  <c r="B77" i="52"/>
  <c r="B76" i="52"/>
  <c r="B75" i="52"/>
  <c r="B74" i="52"/>
  <c r="B73" i="52"/>
  <c r="B72" i="52"/>
  <c r="B71" i="52"/>
  <c r="B70" i="52"/>
  <c r="B69" i="52"/>
  <c r="B68" i="52"/>
  <c r="B67" i="52"/>
  <c r="B66" i="52"/>
  <c r="B65" i="52"/>
  <c r="B64" i="52"/>
  <c r="B63" i="52"/>
  <c r="C62" i="52"/>
  <c r="B62" i="52"/>
  <c r="C61" i="52"/>
  <c r="B61" i="52"/>
  <c r="B60" i="52"/>
  <c r="B59" i="52"/>
  <c r="B58" i="52"/>
  <c r="B50" i="52"/>
  <c r="B49" i="52"/>
  <c r="B48" i="52"/>
  <c r="B47" i="52"/>
  <c r="C46" i="52"/>
  <c r="B46" i="52"/>
  <c r="C45" i="52"/>
  <c r="B45" i="52"/>
  <c r="B41" i="52"/>
  <c r="B40" i="52"/>
  <c r="B39" i="52"/>
  <c r="B38" i="52"/>
  <c r="B33" i="52"/>
  <c r="C29" i="52"/>
  <c r="B29" i="52"/>
  <c r="C28" i="52"/>
  <c r="B28" i="52"/>
  <c r="B18" i="52"/>
  <c r="B17" i="52"/>
  <c r="B6" i="52"/>
  <c r="B5" i="52"/>
  <c r="B4" i="52"/>
  <c r="DQ1553" i="68" l="1"/>
  <c r="K1584" i="68"/>
  <c r="DQ1474" i="68"/>
  <c r="K1505" i="68"/>
  <c r="DO1395" i="68"/>
  <c r="DN1395" i="68"/>
  <c r="DM1395" i="68"/>
  <c r="DK1395" i="68"/>
  <c r="DL1395" i="68"/>
  <c r="DG1395" i="68"/>
  <c r="DJ1395" i="68"/>
  <c r="DH1395" i="68"/>
  <c r="DI1395" i="68"/>
  <c r="DP1395" i="68"/>
  <c r="BF1389" i="68"/>
  <c r="DQ1316" i="68"/>
  <c r="K1347" i="68"/>
  <c r="DN1237" i="68"/>
  <c r="DH1237" i="68"/>
  <c r="DK1237" i="68"/>
  <c r="DO1237" i="68"/>
  <c r="DJ1237" i="68"/>
  <c r="DM1237" i="68"/>
  <c r="DL1237" i="68"/>
  <c r="DI1237" i="68"/>
  <c r="DP1237" i="68"/>
  <c r="DG1237" i="68"/>
  <c r="BF1231" i="68"/>
  <c r="DG1158" i="68"/>
  <c r="DI1158" i="68"/>
  <c r="DN1158" i="68"/>
  <c r="DP1158" i="68"/>
  <c r="DK1158" i="68"/>
  <c r="DM1158" i="68"/>
  <c r="DH1158" i="68"/>
  <c r="DJ1158" i="68"/>
  <c r="DL1158" i="68"/>
  <c r="DO1158" i="68"/>
  <c r="BF1152" i="68"/>
  <c r="DO1079" i="68"/>
  <c r="DJ1079" i="68"/>
  <c r="DM1079" i="68"/>
  <c r="DH1079" i="68"/>
  <c r="DG1079" i="68"/>
  <c r="DI1079" i="68"/>
  <c r="DP1079" i="68"/>
  <c r="DL1079" i="68"/>
  <c r="DN1079" i="68"/>
  <c r="DK1079" i="68"/>
  <c r="DL1000" i="68"/>
  <c r="DO1000" i="68"/>
  <c r="DK1000" i="68"/>
  <c r="DJ1000" i="68"/>
  <c r="DP1000" i="68"/>
  <c r="DN1000" i="68"/>
  <c r="DI1000" i="68"/>
  <c r="DG1000" i="68"/>
  <c r="DM1000" i="68"/>
  <c r="DH1000" i="68"/>
  <c r="BF994" i="68"/>
  <c r="K952" i="68"/>
  <c r="DQ921" i="68"/>
  <c r="DQ842" i="68"/>
  <c r="K873" i="68"/>
  <c r="DQ763" i="68"/>
  <c r="K794" i="68"/>
  <c r="DH684" i="68"/>
  <c r="DK684" i="68"/>
  <c r="DJ684" i="68"/>
  <c r="DN684" i="68"/>
  <c r="DG684" i="68"/>
  <c r="DM684" i="68"/>
  <c r="DO684" i="68"/>
  <c r="DP684" i="68"/>
  <c r="DI684" i="68"/>
  <c r="DL684" i="68"/>
  <c r="DI605" i="68"/>
  <c r="DN605" i="68"/>
  <c r="DL605" i="68"/>
  <c r="DG605" i="68"/>
  <c r="DK605" i="68"/>
  <c r="DM605" i="68"/>
  <c r="DH605" i="68"/>
  <c r="DP605" i="68"/>
  <c r="DJ605" i="68"/>
  <c r="DO605" i="68"/>
  <c r="K557" i="68"/>
  <c r="DQ526" i="68"/>
  <c r="DQ447" i="68"/>
  <c r="K478" i="68"/>
  <c r="DK368" i="68"/>
  <c r="DJ368" i="68"/>
  <c r="DO368" i="68"/>
  <c r="DH368" i="68"/>
  <c r="DM368" i="68"/>
  <c r="DP368" i="68"/>
  <c r="DN368" i="68"/>
  <c r="DL368" i="68"/>
  <c r="DG368" i="68"/>
  <c r="DI368" i="68"/>
  <c r="K320" i="68"/>
  <c r="DQ289" i="68"/>
  <c r="DJ210" i="68"/>
  <c r="DM210" i="68"/>
  <c r="DN210" i="68"/>
  <c r="DI210" i="68"/>
  <c r="DK210" i="68"/>
  <c r="DL210" i="68"/>
  <c r="DO210" i="68"/>
  <c r="DH210" i="68"/>
  <c r="DG210" i="68"/>
  <c r="DP210" i="68"/>
  <c r="BF204" i="68"/>
  <c r="DL52" i="70"/>
  <c r="DH52" i="70"/>
  <c r="DK52" i="70"/>
  <c r="DM52" i="70"/>
  <c r="DI52" i="70"/>
  <c r="DJ52" i="70"/>
  <c r="DO52" i="70"/>
  <c r="DN52" i="70"/>
  <c r="DP52" i="70"/>
  <c r="DG52" i="70"/>
  <c r="BF46" i="70"/>
  <c r="DP131" i="70"/>
  <c r="DJ131" i="70"/>
  <c r="DL131" i="70"/>
  <c r="DN131" i="70"/>
  <c r="DH131" i="70"/>
  <c r="DM131" i="70"/>
  <c r="DG131" i="70"/>
  <c r="DK131" i="70"/>
  <c r="DO131" i="70"/>
  <c r="DI131" i="70"/>
  <c r="BF125" i="70"/>
  <c r="DI131" i="68"/>
  <c r="DO131" i="68"/>
  <c r="DN131" i="68"/>
  <c r="DP131" i="68"/>
  <c r="DG131" i="68"/>
  <c r="DK131" i="68"/>
  <c r="DJ131" i="68"/>
  <c r="DH131" i="68"/>
  <c r="DM131" i="68"/>
  <c r="DL131" i="68"/>
  <c r="DQ52" i="68"/>
  <c r="K83" i="68"/>
  <c r="K1426" i="68" l="1"/>
  <c r="DQ1395" i="68"/>
  <c r="K1268" i="68"/>
  <c r="DQ1237" i="68"/>
  <c r="K1189" i="68"/>
  <c r="DQ1158" i="68"/>
  <c r="DQ1079" i="68"/>
  <c r="K1110" i="68"/>
  <c r="DQ1000" i="68"/>
  <c r="K1031" i="68"/>
  <c r="K715" i="68"/>
  <c r="DQ684" i="68"/>
  <c r="DQ605" i="68"/>
  <c r="K636" i="68"/>
  <c r="K399" i="68"/>
  <c r="DQ368" i="68"/>
  <c r="DQ210" i="68"/>
  <c r="K241" i="68"/>
  <c r="DQ131" i="70"/>
  <c r="K162" i="70"/>
  <c r="DQ52" i="70"/>
  <c r="K83" i="70"/>
  <c r="DQ131" i="68"/>
  <c r="K162" i="68"/>
  <c r="E134" i="37"/>
  <c r="E133" i="37"/>
  <c r="E132" i="37"/>
  <c r="E131" i="37"/>
  <c r="E129" i="37"/>
  <c r="E128" i="37"/>
  <c r="E127" i="37"/>
  <c r="E126" i="37"/>
  <c r="E125" i="37"/>
  <c r="E124" i="37"/>
  <c r="E122" i="37"/>
  <c r="E121" i="37"/>
  <c r="E120" i="37"/>
  <c r="E119" i="37"/>
  <c r="E118" i="37"/>
  <c r="E117" i="37"/>
  <c r="D115" i="37"/>
  <c r="E113" i="37"/>
  <c r="E112" i="37"/>
  <c r="E111" i="37"/>
  <c r="E110" i="37"/>
  <c r="E109" i="37"/>
  <c r="E108" i="37"/>
  <c r="E107" i="37"/>
  <c r="E106" i="37"/>
  <c r="E105" i="37"/>
  <c r="E103" i="37"/>
  <c r="E102" i="37"/>
  <c r="E101" i="37"/>
  <c r="E100" i="37"/>
  <c r="E99" i="37"/>
  <c r="E98" i="37"/>
  <c r="E97" i="37"/>
  <c r="E96" i="37"/>
  <c r="E95" i="37"/>
  <c r="E93" i="37"/>
  <c r="D91" i="37"/>
  <c r="E84" i="37"/>
  <c r="E83" i="37"/>
  <c r="E82" i="37"/>
  <c r="E80" i="37"/>
  <c r="E79"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M2" i="37"/>
  <c r="K2" i="37"/>
  <c r="I2" i="37"/>
  <c r="G2" i="37"/>
  <c r="E2" i="37"/>
  <c r="B2" i="37"/>
  <c r="E136" i="37"/>
  <c r="E135" i="37"/>
  <c r="B1021" i="52"/>
  <c r="B1020" i="52"/>
  <c r="B1019" i="52"/>
  <c r="B1018" i="52"/>
  <c r="B1017" i="52"/>
  <c r="B1016" i="52"/>
  <c r="B1015" i="52"/>
  <c r="B1014" i="52"/>
  <c r="B1013" i="52"/>
  <c r="A405" i="57"/>
  <c r="A404" i="57"/>
  <c r="A403" i="57"/>
  <c r="A402" i="57"/>
  <c r="A401" i="57"/>
  <c r="A400" i="57"/>
  <c r="A399" i="57"/>
  <c r="A398" i="57"/>
  <c r="A397" i="57"/>
  <c r="B34" i="54"/>
  <c r="B33" i="54"/>
  <c r="B32" i="54"/>
  <c r="B31" i="54"/>
  <c r="B30" i="54"/>
  <c r="P892" i="52" l="1"/>
  <c r="P868" i="52"/>
  <c r="P867" i="52"/>
  <c r="P866" i="52"/>
  <c r="P865" i="52"/>
  <c r="P857" i="52"/>
  <c r="P856" i="52"/>
  <c r="P855" i="52"/>
  <c r="P854" i="52"/>
  <c r="P850" i="52"/>
  <c r="P849" i="52"/>
  <c r="P848" i="52"/>
  <c r="P847" i="52"/>
  <c r="P846" i="52"/>
  <c r="P845" i="52"/>
  <c r="P843" i="52"/>
  <c r="P842" i="52"/>
  <c r="P840" i="52"/>
  <c r="P839" i="52"/>
  <c r="P838" i="52"/>
  <c r="P837" i="52"/>
  <c r="P834" i="52"/>
  <c r="P833" i="52"/>
  <c r="P832" i="52"/>
  <c r="P831" i="52"/>
  <c r="P829" i="52"/>
  <c r="P828" i="52"/>
  <c r="P827" i="52"/>
  <c r="P826" i="52"/>
  <c r="A814" i="52"/>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G87" i="57" l="1"/>
  <c r="G86" i="57"/>
  <c r="G85" i="57"/>
  <c r="G83" i="57"/>
  <c r="G82" i="57"/>
  <c r="G81" i="57"/>
  <c r="A19" i="57"/>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42" i="52"/>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670" i="52"/>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598" i="52"/>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526" i="52"/>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454" i="52"/>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382" i="52"/>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D450" i="52"/>
  <c r="D522" i="52" s="1"/>
  <c r="D449" i="52"/>
  <c r="D521" i="52" s="1"/>
  <c r="D448" i="52"/>
  <c r="D520" i="52" s="1"/>
  <c r="D592" i="52" s="1"/>
  <c r="D664" i="52" s="1"/>
  <c r="D736" i="52" s="1"/>
  <c r="D808" i="52" s="1"/>
  <c r="D880" i="52" s="1"/>
  <c r="D447" i="52"/>
  <c r="D519" i="52" s="1"/>
  <c r="C447" i="52"/>
  <c r="C519" i="52" s="1"/>
  <c r="C591" i="52" s="1"/>
  <c r="D446" i="52"/>
  <c r="D518" i="52" s="1"/>
  <c r="D590" i="52" s="1"/>
  <c r="D662" i="52" s="1"/>
  <c r="D734" i="52" s="1"/>
  <c r="D806" i="52" s="1"/>
  <c r="D878" i="52" s="1"/>
  <c r="D445" i="52"/>
  <c r="D517" i="52" s="1"/>
  <c r="D589" i="52" s="1"/>
  <c r="D661" i="52" s="1"/>
  <c r="D733" i="52" s="1"/>
  <c r="D805" i="52" s="1"/>
  <c r="D877" i="52" s="1"/>
  <c r="D444" i="52"/>
  <c r="D516" i="52" s="1"/>
  <c r="D443" i="52"/>
  <c r="D515" i="52" s="1"/>
  <c r="C443" i="52"/>
  <c r="C515" i="52" s="1"/>
  <c r="C587" i="52" s="1"/>
  <c r="D442" i="52"/>
  <c r="D514" i="52" s="1"/>
  <c r="C442" i="52"/>
  <c r="Q375" i="52"/>
  <c r="Q371" i="52"/>
  <c r="Q370" i="52"/>
  <c r="C376" i="52"/>
  <c r="C377" i="52" s="1"/>
  <c r="C378" i="52" s="1"/>
  <c r="Q378" i="52" s="1"/>
  <c r="C372" i="52"/>
  <c r="C444" i="52" s="1"/>
  <c r="P672" i="52"/>
  <c r="D384" i="52"/>
  <c r="D456" i="52" s="1"/>
  <c r="D528" i="52" s="1"/>
  <c r="D600" i="52" s="1"/>
  <c r="D672" i="52" s="1"/>
  <c r="D744" i="52" s="1"/>
  <c r="D816" i="52" s="1"/>
  <c r="Q312" i="52"/>
  <c r="A310" i="52"/>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D886" i="52"/>
  <c r="D887" i="52" s="1"/>
  <c r="D888" i="52" s="1"/>
  <c r="D889" i="52" s="1"/>
  <c r="D890" i="52" s="1"/>
  <c r="D891" i="52" s="1"/>
  <c r="D892" i="52" s="1"/>
  <c r="C886" i="52"/>
  <c r="C887" i="52" s="1"/>
  <c r="Q885" i="52"/>
  <c r="S885" i="52" l="1"/>
  <c r="B88" i="57"/>
  <c r="Q447" i="52"/>
  <c r="S447" i="52" s="1"/>
  <c r="Q442" i="52"/>
  <c r="S442" i="52" s="1"/>
  <c r="Q515" i="52"/>
  <c r="S515" i="52" s="1"/>
  <c r="D587" i="52"/>
  <c r="D659" i="52" s="1"/>
  <c r="D731" i="52" s="1"/>
  <c r="D803" i="52" s="1"/>
  <c r="D875" i="52" s="1"/>
  <c r="Q444" i="52"/>
  <c r="S444" i="52" s="1"/>
  <c r="C516" i="52"/>
  <c r="C588" i="52" s="1"/>
  <c r="C373" i="52"/>
  <c r="C374" i="52" s="1"/>
  <c r="Q374" i="52" s="1"/>
  <c r="S374" i="52" s="1"/>
  <c r="Q372" i="52"/>
  <c r="C663" i="52"/>
  <c r="C735" i="52" s="1"/>
  <c r="C807" i="52" s="1"/>
  <c r="C879" i="52" s="1"/>
  <c r="Q519" i="52"/>
  <c r="S519" i="52" s="1"/>
  <c r="D591" i="52"/>
  <c r="D663" i="52" s="1"/>
  <c r="D586" i="52"/>
  <c r="D658" i="52" s="1"/>
  <c r="D730" i="52" s="1"/>
  <c r="D802" i="52" s="1"/>
  <c r="D874" i="52" s="1"/>
  <c r="C514" i="52"/>
  <c r="C586" i="52" s="1"/>
  <c r="D588" i="52"/>
  <c r="D660" i="52" s="1"/>
  <c r="D732" i="52" s="1"/>
  <c r="D804" i="52" s="1"/>
  <c r="D876" i="52" s="1"/>
  <c r="Q443" i="52"/>
  <c r="S443" i="52" s="1"/>
  <c r="C659" i="52"/>
  <c r="C731" i="52" s="1"/>
  <c r="C803" i="52" s="1"/>
  <c r="D594" i="52"/>
  <c r="D593" i="52"/>
  <c r="D665" i="52" s="1"/>
  <c r="D737" i="52" s="1"/>
  <c r="D809" i="52" s="1"/>
  <c r="D881" i="52" s="1"/>
  <c r="S375" i="52"/>
  <c r="S370" i="52"/>
  <c r="S378" i="52"/>
  <c r="S371" i="52"/>
  <c r="S312" i="52"/>
  <c r="B21" i="57"/>
  <c r="S372" i="52"/>
  <c r="A79" i="57"/>
  <c r="A80" i="57" s="1"/>
  <c r="A81" i="57" s="1"/>
  <c r="A82" i="57" s="1"/>
  <c r="A83" i="57" s="1"/>
  <c r="A84" i="57" s="1"/>
  <c r="P378" i="52"/>
  <c r="P377" i="52"/>
  <c r="P374" i="52"/>
  <c r="P376" i="52"/>
  <c r="Q377" i="52"/>
  <c r="C448" i="52"/>
  <c r="C445" i="52"/>
  <c r="C449" i="52"/>
  <c r="C450" i="52"/>
  <c r="P372" i="52"/>
  <c r="P370" i="52"/>
  <c r="P371" i="52"/>
  <c r="Q376" i="52"/>
  <c r="P373" i="52"/>
  <c r="P375" i="52"/>
  <c r="C384" i="52"/>
  <c r="P312" i="52"/>
  <c r="Q887" i="52"/>
  <c r="S887" i="52" s="1"/>
  <c r="C888" i="52"/>
  <c r="Q886" i="52"/>
  <c r="S886" i="52" s="1"/>
  <c r="Q663" i="52" l="1"/>
  <c r="S663" i="52" s="1"/>
  <c r="B79" i="57"/>
  <c r="B81" i="57"/>
  <c r="Q659" i="52"/>
  <c r="S659" i="52" s="1"/>
  <c r="B80" i="57"/>
  <c r="Q373" i="52"/>
  <c r="S373" i="52" s="1"/>
  <c r="Q587" i="52"/>
  <c r="S587" i="52" s="1"/>
  <c r="C446" i="52"/>
  <c r="Q446" i="52" s="1"/>
  <c r="S446" i="52" s="1"/>
  <c r="B83" i="57"/>
  <c r="Q803" i="52"/>
  <c r="S803" i="52" s="1"/>
  <c r="C875" i="52"/>
  <c r="Q875" i="52" s="1"/>
  <c r="S875" i="52" s="1"/>
  <c r="Q588" i="52"/>
  <c r="S588" i="52" s="1"/>
  <c r="C660" i="52"/>
  <c r="Q731" i="52"/>
  <c r="S731" i="52" s="1"/>
  <c r="Q586" i="52"/>
  <c r="S586" i="52" s="1"/>
  <c r="C658" i="52"/>
  <c r="Q591" i="52"/>
  <c r="S591" i="52" s="1"/>
  <c r="D735" i="52"/>
  <c r="Q516" i="52"/>
  <c r="S516" i="52" s="1"/>
  <c r="Q514" i="52"/>
  <c r="S514" i="52" s="1"/>
  <c r="D666" i="52"/>
  <c r="D738" i="52" s="1"/>
  <c r="D810" i="52" s="1"/>
  <c r="D882" i="52" s="1"/>
  <c r="S377" i="52"/>
  <c r="S376" i="52"/>
  <c r="B82" i="57"/>
  <c r="A85" i="57"/>
  <c r="B84" i="57"/>
  <c r="Q450" i="52"/>
  <c r="S450" i="52" s="1"/>
  <c r="C522" i="52"/>
  <c r="C594" i="52" s="1"/>
  <c r="Q594" i="52" s="1"/>
  <c r="S594" i="52" s="1"/>
  <c r="Q449" i="52"/>
  <c r="S449" i="52" s="1"/>
  <c r="C521" i="52"/>
  <c r="C593" i="52" s="1"/>
  <c r="Q593" i="52" s="1"/>
  <c r="S593" i="52" s="1"/>
  <c r="Q448" i="52"/>
  <c r="S448" i="52" s="1"/>
  <c r="C520" i="52"/>
  <c r="C592" i="52" s="1"/>
  <c r="Q592" i="52" s="1"/>
  <c r="S592" i="52" s="1"/>
  <c r="Q445" i="52"/>
  <c r="S445" i="52" s="1"/>
  <c r="C517" i="52"/>
  <c r="C589" i="52" s="1"/>
  <c r="Q589" i="52" s="1"/>
  <c r="S589" i="52" s="1"/>
  <c r="Q384" i="52"/>
  <c r="S384" i="52" s="1"/>
  <c r="C456" i="52"/>
  <c r="C889" i="52"/>
  <c r="Q888" i="52"/>
  <c r="S888" i="52" s="1"/>
  <c r="C518" i="52" l="1"/>
  <c r="C590" i="52" s="1"/>
  <c r="Q590" i="52" s="1"/>
  <c r="S590" i="52" s="1"/>
  <c r="C732" i="52"/>
  <c r="Q660" i="52"/>
  <c r="S660" i="52" s="1"/>
  <c r="D807" i="52"/>
  <c r="Q735" i="52"/>
  <c r="S735" i="52" s="1"/>
  <c r="C730" i="52"/>
  <c r="Q658" i="52"/>
  <c r="S658" i="52" s="1"/>
  <c r="A86" i="57"/>
  <c r="A87" i="57" s="1"/>
  <c r="B87" i="57" s="1"/>
  <c r="B85" i="57"/>
  <c r="Q522" i="52"/>
  <c r="S522" i="52" s="1"/>
  <c r="Q517" i="52"/>
  <c r="S517" i="52" s="1"/>
  <c r="Q520" i="52"/>
  <c r="S520" i="52" s="1"/>
  <c r="Q518" i="52"/>
  <c r="S518" i="52" s="1"/>
  <c r="Q521" i="52"/>
  <c r="S521" i="52" s="1"/>
  <c r="Q456" i="52"/>
  <c r="S456" i="52" s="1"/>
  <c r="C528" i="52"/>
  <c r="C890" i="52"/>
  <c r="Q889" i="52"/>
  <c r="S889" i="52" s="1"/>
  <c r="C441" i="52"/>
  <c r="C513" i="52" s="1"/>
  <c r="C585" i="52" s="1"/>
  <c r="C657" i="52" s="1"/>
  <c r="C729" i="52" s="1"/>
  <c r="D440" i="52"/>
  <c r="D512" i="52" s="1"/>
  <c r="D584" i="52" s="1"/>
  <c r="D439" i="52"/>
  <c r="D511" i="52" s="1"/>
  <c r="D583" i="52" s="1"/>
  <c r="D655" i="52" s="1"/>
  <c r="D727" i="52" s="1"/>
  <c r="D799" i="52" s="1"/>
  <c r="D871" i="52" s="1"/>
  <c r="C439" i="52"/>
  <c r="C511" i="52" s="1"/>
  <c r="C438" i="52"/>
  <c r="C510" i="52" s="1"/>
  <c r="C582" i="52" s="1"/>
  <c r="C654" i="52" s="1"/>
  <c r="C726" i="52" s="1"/>
  <c r="C798" i="52" s="1"/>
  <c r="C870" i="52" s="1"/>
  <c r="C437" i="52"/>
  <c r="C509" i="52" s="1"/>
  <c r="C581" i="52" s="1"/>
  <c r="C653" i="52" s="1"/>
  <c r="C725" i="52" s="1"/>
  <c r="C797" i="52" s="1"/>
  <c r="C869" i="52" s="1"/>
  <c r="C436" i="52"/>
  <c r="C508" i="52" s="1"/>
  <c r="C580" i="52" s="1"/>
  <c r="C652" i="52" s="1"/>
  <c r="C724" i="52" s="1"/>
  <c r="C796" i="52" s="1"/>
  <c r="C868" i="52" s="1"/>
  <c r="D435" i="52"/>
  <c r="D507" i="52" s="1"/>
  <c r="D579" i="52" s="1"/>
  <c r="D651" i="52" s="1"/>
  <c r="D723" i="52" s="1"/>
  <c r="D795" i="52" s="1"/>
  <c r="D867" i="52" s="1"/>
  <c r="D434" i="52"/>
  <c r="D506" i="52" s="1"/>
  <c r="D578" i="52" s="1"/>
  <c r="D433" i="52"/>
  <c r="D505" i="52" s="1"/>
  <c r="D577" i="52" s="1"/>
  <c r="D649" i="52" s="1"/>
  <c r="D721" i="52" s="1"/>
  <c r="D432" i="52"/>
  <c r="C432" i="52"/>
  <c r="C504" i="52" s="1"/>
  <c r="C576" i="52" s="1"/>
  <c r="C648" i="52" s="1"/>
  <c r="C720" i="52" s="1"/>
  <c r="C792" i="52" s="1"/>
  <c r="C864" i="52" s="1"/>
  <c r="C431" i="52"/>
  <c r="C430" i="52"/>
  <c r="C502" i="52" s="1"/>
  <c r="C574" i="52" s="1"/>
  <c r="C646" i="52" s="1"/>
  <c r="C718" i="52" s="1"/>
  <c r="C790" i="52" s="1"/>
  <c r="C862" i="52" s="1"/>
  <c r="D429" i="52"/>
  <c r="C428" i="52"/>
  <c r="C500" i="52" s="1"/>
  <c r="D427" i="52"/>
  <c r="D499" i="52" s="1"/>
  <c r="C427" i="52"/>
  <c r="P354" i="52"/>
  <c r="D426" i="52"/>
  <c r="D498" i="52" s="1"/>
  <c r="C425" i="52"/>
  <c r="C497" i="52" s="1"/>
  <c r="C569" i="52" s="1"/>
  <c r="C641" i="52" s="1"/>
  <c r="C713" i="52" s="1"/>
  <c r="D424" i="52"/>
  <c r="D496" i="52" s="1"/>
  <c r="D568" i="52" s="1"/>
  <c r="D640" i="52" s="1"/>
  <c r="D423" i="52"/>
  <c r="D495" i="52" s="1"/>
  <c r="D567" i="52" s="1"/>
  <c r="D639" i="52" s="1"/>
  <c r="D711" i="52" s="1"/>
  <c r="D783" i="52" s="1"/>
  <c r="D855" i="52" s="1"/>
  <c r="C422" i="52"/>
  <c r="C494" i="52" s="1"/>
  <c r="C566" i="52" s="1"/>
  <c r="C638" i="52" s="1"/>
  <c r="C710" i="52" s="1"/>
  <c r="C782" i="52" s="1"/>
  <c r="C854" i="52" s="1"/>
  <c r="D421" i="52"/>
  <c r="D493" i="52" s="1"/>
  <c r="D565" i="52" s="1"/>
  <c r="D637" i="52" s="1"/>
  <c r="D709" i="52" s="1"/>
  <c r="D781" i="52" s="1"/>
  <c r="D853" i="52" s="1"/>
  <c r="C420" i="52"/>
  <c r="C492" i="52" s="1"/>
  <c r="C419" i="52"/>
  <c r="C491" i="52" s="1"/>
  <c r="C563" i="52" s="1"/>
  <c r="D418" i="52"/>
  <c r="D490" i="52" s="1"/>
  <c r="D562" i="52" s="1"/>
  <c r="D634" i="52" s="1"/>
  <c r="D706" i="52" s="1"/>
  <c r="D778" i="52" s="1"/>
  <c r="D850" i="52" s="1"/>
  <c r="C418" i="52"/>
  <c r="C490" i="52" s="1"/>
  <c r="C562" i="52" s="1"/>
  <c r="C417" i="52"/>
  <c r="C489" i="52" s="1"/>
  <c r="C561" i="52" s="1"/>
  <c r="C633" i="52" s="1"/>
  <c r="C705" i="52" s="1"/>
  <c r="C777" i="52" s="1"/>
  <c r="C849" i="52" s="1"/>
  <c r="C416" i="52"/>
  <c r="C488" i="52" s="1"/>
  <c r="C560" i="52" s="1"/>
  <c r="C632" i="52" s="1"/>
  <c r="C704" i="52" s="1"/>
  <c r="C776" i="52" s="1"/>
  <c r="C848" i="52" s="1"/>
  <c r="D415" i="52"/>
  <c r="D487" i="52" s="1"/>
  <c r="D559" i="52" s="1"/>
  <c r="D631" i="52" s="1"/>
  <c r="D703" i="52" s="1"/>
  <c r="D775" i="52" s="1"/>
  <c r="D847" i="52" s="1"/>
  <c r="C414" i="52"/>
  <c r="C486" i="52" s="1"/>
  <c r="C413" i="52"/>
  <c r="C485" i="52" s="1"/>
  <c r="C557" i="52" s="1"/>
  <c r="C629" i="52" s="1"/>
  <c r="C701" i="52" s="1"/>
  <c r="C773" i="52" s="1"/>
  <c r="C845" i="52" s="1"/>
  <c r="C412" i="52"/>
  <c r="C484" i="52" s="1"/>
  <c r="C556" i="52" s="1"/>
  <c r="C628" i="52" s="1"/>
  <c r="C700" i="52" s="1"/>
  <c r="C772" i="52" s="1"/>
  <c r="C844" i="52" s="1"/>
  <c r="D411" i="52"/>
  <c r="D483" i="52" s="1"/>
  <c r="D555" i="52" s="1"/>
  <c r="D627" i="52" s="1"/>
  <c r="D699" i="52" s="1"/>
  <c r="D771" i="52" s="1"/>
  <c r="D843" i="52" s="1"/>
  <c r="C410" i="52"/>
  <c r="C482" i="52" s="1"/>
  <c r="C409" i="52"/>
  <c r="C481" i="52" s="1"/>
  <c r="C553" i="52" s="1"/>
  <c r="C625" i="52" s="1"/>
  <c r="C697" i="52" s="1"/>
  <c r="C408" i="52"/>
  <c r="C480" i="52" s="1"/>
  <c r="C407" i="52"/>
  <c r="C479" i="52" s="1"/>
  <c r="C551" i="52" s="1"/>
  <c r="C623" i="52" s="1"/>
  <c r="C695" i="52" s="1"/>
  <c r="C767" i="52" s="1"/>
  <c r="C839" i="52" s="1"/>
  <c r="C406" i="52"/>
  <c r="C478" i="52" s="1"/>
  <c r="C550" i="52" s="1"/>
  <c r="D405" i="52"/>
  <c r="D477" i="52" s="1"/>
  <c r="D549" i="52" s="1"/>
  <c r="D621" i="52" s="1"/>
  <c r="D693" i="52" s="1"/>
  <c r="D765" i="52" s="1"/>
  <c r="D837" i="52" s="1"/>
  <c r="D404" i="52"/>
  <c r="D476" i="52" s="1"/>
  <c r="C403" i="52"/>
  <c r="C475" i="52" s="1"/>
  <c r="C547" i="52" s="1"/>
  <c r="D402" i="52"/>
  <c r="D401" i="52"/>
  <c r="D473" i="52" s="1"/>
  <c r="C401" i="52"/>
  <c r="C473" i="52" s="1"/>
  <c r="C545" i="52" s="1"/>
  <c r="C617" i="52" s="1"/>
  <c r="C689" i="52" s="1"/>
  <c r="C761" i="52" s="1"/>
  <c r="C833" i="52" s="1"/>
  <c r="D400" i="52"/>
  <c r="D472" i="52" s="1"/>
  <c r="D544" i="52" s="1"/>
  <c r="D616" i="52" s="1"/>
  <c r="D688" i="52" s="1"/>
  <c r="C400" i="52"/>
  <c r="C472" i="52" s="1"/>
  <c r="C544" i="52" s="1"/>
  <c r="C616" i="52" s="1"/>
  <c r="C688" i="52" s="1"/>
  <c r="C760" i="52" s="1"/>
  <c r="C832" i="52" s="1"/>
  <c r="C399" i="52"/>
  <c r="C471" i="52" s="1"/>
  <c r="C543" i="52" s="1"/>
  <c r="C615" i="52" s="1"/>
  <c r="C687" i="52" s="1"/>
  <c r="C759" i="52" s="1"/>
  <c r="C831" i="52" s="1"/>
  <c r="D398" i="52"/>
  <c r="D470" i="52" s="1"/>
  <c r="D542" i="52" s="1"/>
  <c r="D614" i="52" s="1"/>
  <c r="D686" i="52" s="1"/>
  <c r="D758" i="52" s="1"/>
  <c r="D830" i="52" s="1"/>
  <c r="D397" i="52"/>
  <c r="D469" i="52" s="1"/>
  <c r="D541" i="52" s="1"/>
  <c r="D613" i="52" s="1"/>
  <c r="D685" i="52" s="1"/>
  <c r="D757" i="52" s="1"/>
  <c r="D829" i="52" s="1"/>
  <c r="D396" i="52"/>
  <c r="D468" i="52" s="1"/>
  <c r="D540" i="52" s="1"/>
  <c r="D612" i="52" s="1"/>
  <c r="D684" i="52" s="1"/>
  <c r="D756" i="52" s="1"/>
  <c r="D828" i="52" s="1"/>
  <c r="C396" i="52"/>
  <c r="C468" i="52" s="1"/>
  <c r="D395" i="52"/>
  <c r="C394" i="52"/>
  <c r="C466" i="52" s="1"/>
  <c r="D393" i="52"/>
  <c r="D465" i="52" s="1"/>
  <c r="D537" i="52" s="1"/>
  <c r="C392" i="52"/>
  <c r="C464" i="52" s="1"/>
  <c r="C536" i="52" s="1"/>
  <c r="D391" i="52"/>
  <c r="D463" i="52" s="1"/>
  <c r="D535" i="52" s="1"/>
  <c r="D607" i="52" s="1"/>
  <c r="C391" i="52"/>
  <c r="C463" i="52" s="1"/>
  <c r="C535" i="52" s="1"/>
  <c r="C607" i="52" s="1"/>
  <c r="C679" i="52" s="1"/>
  <c r="C751" i="52" s="1"/>
  <c r="C823" i="52" s="1"/>
  <c r="D390" i="52"/>
  <c r="D462" i="52" s="1"/>
  <c r="D534" i="52" s="1"/>
  <c r="D606" i="52" s="1"/>
  <c r="D678" i="52" s="1"/>
  <c r="D750" i="52" s="1"/>
  <c r="D822" i="52" s="1"/>
  <c r="C390" i="52"/>
  <c r="C462" i="52" s="1"/>
  <c r="C534" i="52" s="1"/>
  <c r="P317" i="52"/>
  <c r="C389" i="52"/>
  <c r="C461" i="52" s="1"/>
  <c r="C533" i="52" s="1"/>
  <c r="P316" i="52"/>
  <c r="D388" i="52"/>
  <c r="C388" i="52"/>
  <c r="C460" i="52" s="1"/>
  <c r="C532" i="52" s="1"/>
  <c r="P315" i="52"/>
  <c r="D387" i="52"/>
  <c r="C387" i="52"/>
  <c r="C459" i="52" s="1"/>
  <c r="C531" i="52" s="1"/>
  <c r="C603" i="52" s="1"/>
  <c r="C675" i="52" s="1"/>
  <c r="C747" i="52" s="1"/>
  <c r="C819" i="52" s="1"/>
  <c r="C386" i="52"/>
  <c r="C458" i="52" s="1"/>
  <c r="C530" i="52" s="1"/>
  <c r="D385" i="52"/>
  <c r="D383" i="52"/>
  <c r="C383" i="52"/>
  <c r="C455" i="52" s="1"/>
  <c r="D382" i="52"/>
  <c r="D454" i="52" s="1"/>
  <c r="D526" i="52" s="1"/>
  <c r="D598" i="52" s="1"/>
  <c r="D670" i="52" s="1"/>
  <c r="D742" i="52" s="1"/>
  <c r="D814" i="52" s="1"/>
  <c r="C381" i="52"/>
  <c r="C453" i="52" s="1"/>
  <c r="C525" i="52" s="1"/>
  <c r="C597" i="52" s="1"/>
  <c r="C669" i="52" s="1"/>
  <c r="C741" i="52" s="1"/>
  <c r="C813" i="52" s="1"/>
  <c r="B1033" i="52"/>
  <c r="B1032" i="52"/>
  <c r="B898" i="52"/>
  <c r="I80" i="37"/>
  <c r="E238" i="57"/>
  <c r="C238" i="57"/>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B1030" i="52"/>
  <c r="B1029" i="52"/>
  <c r="B1028" i="52"/>
  <c r="B1027" i="52"/>
  <c r="A221" i="52"/>
  <c r="I216" i="57"/>
  <c r="A262" i="52"/>
  <c r="C3" i="52"/>
  <c r="D3" i="52" s="1"/>
  <c r="E3" i="52" s="1"/>
  <c r="F3" i="52" s="1"/>
  <c r="G3" i="52" s="1"/>
  <c r="H3" i="52" s="1"/>
  <c r="I3" i="52" s="1"/>
  <c r="J3" i="52" s="1"/>
  <c r="K3" i="52" s="1"/>
  <c r="B896" i="52"/>
  <c r="B895" i="52"/>
  <c r="G458" i="52"/>
  <c r="G462" i="52"/>
  <c r="G464" i="52"/>
  <c r="G470" i="52"/>
  <c r="G475" i="52"/>
  <c r="G481" i="52"/>
  <c r="G498" i="52"/>
  <c r="G500" i="52"/>
  <c r="G503" i="52"/>
  <c r="G504" i="52"/>
  <c r="G509" i="52"/>
  <c r="G510" i="52"/>
  <c r="G511" i="52"/>
  <c r="P796" i="52"/>
  <c r="P795" i="52"/>
  <c r="P794" i="52"/>
  <c r="P793" i="52"/>
  <c r="P785" i="52"/>
  <c r="P784" i="52"/>
  <c r="P783" i="52"/>
  <c r="P782" i="52"/>
  <c r="P778" i="52"/>
  <c r="P777" i="52"/>
  <c r="P776" i="52"/>
  <c r="P775" i="52"/>
  <c r="P774" i="52"/>
  <c r="P773" i="52"/>
  <c r="P771" i="52"/>
  <c r="P770" i="52"/>
  <c r="P768" i="52"/>
  <c r="P767" i="52"/>
  <c r="P766" i="52"/>
  <c r="P765" i="52"/>
  <c r="P762" i="52"/>
  <c r="P761" i="52"/>
  <c r="P760" i="52"/>
  <c r="P759" i="52"/>
  <c r="P757" i="52"/>
  <c r="P756" i="52"/>
  <c r="P755" i="52"/>
  <c r="P754" i="52"/>
  <c r="P674" i="52"/>
  <c r="P671" i="52"/>
  <c r="P670" i="52"/>
  <c r="P669" i="52"/>
  <c r="P597" i="52"/>
  <c r="P453" i="52"/>
  <c r="P381" i="52"/>
  <c r="B903" i="52"/>
  <c r="B904"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C903" i="52"/>
  <c r="C904" i="52"/>
  <c r="C905" i="52"/>
  <c r="C906" i="52"/>
  <c r="C907" i="52"/>
  <c r="C908" i="52"/>
  <c r="C909" i="52"/>
  <c r="C910" i="52"/>
  <c r="C911" i="52"/>
  <c r="C912" i="52"/>
  <c r="C913" i="52"/>
  <c r="C914" i="52"/>
  <c r="C915" i="52"/>
  <c r="C916" i="52"/>
  <c r="C917" i="52"/>
  <c r="C918" i="52"/>
  <c r="C919" i="52"/>
  <c r="C920" i="52"/>
  <c r="C921" i="52"/>
  <c r="C922" i="52"/>
  <c r="C923" i="52"/>
  <c r="C924" i="52"/>
  <c r="C925" i="52"/>
  <c r="C926" i="52"/>
  <c r="C927" i="52"/>
  <c r="C928" i="52"/>
  <c r="C929" i="52"/>
  <c r="C930" i="52"/>
  <c r="C931" i="52"/>
  <c r="C932" i="52"/>
  <c r="C933" i="52"/>
  <c r="C934" i="52"/>
  <c r="C935" i="52"/>
  <c r="C936" i="52"/>
  <c r="C937" i="52"/>
  <c r="C938" i="52"/>
  <c r="C939" i="52"/>
  <c r="C940" i="52"/>
  <c r="C941" i="52"/>
  <c r="C942" i="52"/>
  <c r="C943" i="52"/>
  <c r="C944" i="52"/>
  <c r="B1146" i="56"/>
  <c r="A152" i="57" s="1"/>
  <c r="B1147" i="56"/>
  <c r="A155" i="57" s="1"/>
  <c r="B1143" i="56"/>
  <c r="A123" i="57" s="1"/>
  <c r="B1145" i="56"/>
  <c r="A148" i="57" s="1"/>
  <c r="J110" i="57"/>
  <c r="J223" i="57"/>
  <c r="J222" i="57"/>
  <c r="J221" i="57"/>
  <c r="J220" i="57"/>
  <c r="J219" i="57"/>
  <c r="J218" i="57"/>
  <c r="J217" i="57"/>
  <c r="J216" i="57"/>
  <c r="J215" i="57"/>
  <c r="J214" i="57"/>
  <c r="J213" i="57"/>
  <c r="J212" i="57"/>
  <c r="J211" i="57"/>
  <c r="J210" i="57"/>
  <c r="J199" i="57"/>
  <c r="J198" i="57"/>
  <c r="J197" i="57"/>
  <c r="J196" i="57"/>
  <c r="J195" i="57"/>
  <c r="J194" i="57"/>
  <c r="J193" i="57"/>
  <c r="J192" i="57"/>
  <c r="J191" i="57"/>
  <c r="J180" i="57"/>
  <c r="J179" i="57"/>
  <c r="J178" i="57"/>
  <c r="J177" i="57"/>
  <c r="J176" i="57"/>
  <c r="J175" i="57"/>
  <c r="J174" i="57"/>
  <c r="J173" i="57"/>
  <c r="J172" i="57"/>
  <c r="J171" i="57"/>
  <c r="J170" i="57"/>
  <c r="J169" i="57"/>
  <c r="J159" i="57"/>
  <c r="J158" i="57"/>
  <c r="J157" i="57"/>
  <c r="J142" i="57"/>
  <c r="J132" i="57"/>
  <c r="J131" i="57"/>
  <c r="J129" i="57"/>
  <c r="J128" i="57"/>
  <c r="J122" i="57"/>
  <c r="J118" i="57"/>
  <c r="J117" i="57"/>
  <c r="J113" i="57"/>
  <c r="J112" i="57"/>
  <c r="J111" i="57"/>
  <c r="J109" i="57"/>
  <c r="J108" i="57"/>
  <c r="J107" i="57"/>
  <c r="J106" i="57"/>
  <c r="J116" i="57"/>
  <c r="J115" i="57"/>
  <c r="J114" i="57"/>
  <c r="J121" i="57"/>
  <c r="J120" i="57"/>
  <c r="J119" i="57"/>
  <c r="J127" i="57"/>
  <c r="J126" i="57"/>
  <c r="J125" i="57"/>
  <c r="J124" i="57"/>
  <c r="J123" i="57"/>
  <c r="J130" i="57"/>
  <c r="J141" i="57"/>
  <c r="J140" i="57"/>
  <c r="J139" i="57"/>
  <c r="J138" i="57"/>
  <c r="J137" i="57"/>
  <c r="J136" i="57"/>
  <c r="J135" i="57"/>
  <c r="J134" i="57"/>
  <c r="J133" i="57"/>
  <c r="J156" i="57"/>
  <c r="J155" i="57"/>
  <c r="J154" i="57"/>
  <c r="J153" i="57"/>
  <c r="J152" i="57"/>
  <c r="J151" i="57"/>
  <c r="J150" i="57"/>
  <c r="J149" i="57"/>
  <c r="J148" i="57"/>
  <c r="J147" i="57"/>
  <c r="J146" i="57"/>
  <c r="J145" i="57"/>
  <c r="J144" i="57"/>
  <c r="J143" i="57"/>
  <c r="J168" i="57"/>
  <c r="J167" i="57"/>
  <c r="J166" i="57"/>
  <c r="J165" i="57"/>
  <c r="J164" i="57"/>
  <c r="J163" i="57"/>
  <c r="J162" i="57"/>
  <c r="J161" i="57"/>
  <c r="J160" i="57"/>
  <c r="J190" i="57"/>
  <c r="J189" i="57"/>
  <c r="J188" i="57"/>
  <c r="J187" i="57"/>
  <c r="J186" i="57"/>
  <c r="J185" i="57"/>
  <c r="J184" i="57"/>
  <c r="J183" i="57"/>
  <c r="J182" i="57"/>
  <c r="J181" i="57"/>
  <c r="J209" i="57"/>
  <c r="J208" i="57"/>
  <c r="J207" i="57"/>
  <c r="J206" i="57"/>
  <c r="J205" i="57"/>
  <c r="J204" i="57"/>
  <c r="J203" i="57"/>
  <c r="J202" i="57"/>
  <c r="J201" i="57"/>
  <c r="J200" i="57"/>
  <c r="J233" i="57"/>
  <c r="J232" i="57"/>
  <c r="J231" i="57"/>
  <c r="J230" i="57"/>
  <c r="J229" i="57"/>
  <c r="J228" i="57"/>
  <c r="J227" i="57"/>
  <c r="J226" i="57"/>
  <c r="J225" i="57"/>
  <c r="J22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45"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Q63" i="37"/>
  <c r="Q65" i="37" s="1"/>
  <c r="Q66" i="37" s="1"/>
  <c r="Q67" i="37" s="1"/>
  <c r="Q68" i="37" s="1"/>
  <c r="Q69" i="37" s="1"/>
  <c r="P11" i="57"/>
  <c r="C160" i="57"/>
  <c r="C183" i="57"/>
  <c r="C182" i="57"/>
  <c r="C208" i="57"/>
  <c r="C207" i="57"/>
  <c r="C206" i="57"/>
  <c r="C205" i="57"/>
  <c r="C204" i="57"/>
  <c r="C203" i="57"/>
  <c r="C202" i="57"/>
  <c r="C201" i="57"/>
  <c r="C200" i="57"/>
  <c r="C189" i="57"/>
  <c r="C188" i="57"/>
  <c r="C187" i="57"/>
  <c r="C186" i="57"/>
  <c r="C185" i="57"/>
  <c r="C184" i="57"/>
  <c r="C181" i="57"/>
  <c r="C168" i="57"/>
  <c r="C167" i="57"/>
  <c r="C166" i="57"/>
  <c r="C165" i="57"/>
  <c r="C164" i="57"/>
  <c r="C163" i="57"/>
  <c r="C162" i="57"/>
  <c r="C161" i="57"/>
  <c r="C159" i="57"/>
  <c r="C232" i="57"/>
  <c r="C231" i="57"/>
  <c r="C230" i="57"/>
  <c r="C229" i="57"/>
  <c r="C228" i="57"/>
  <c r="C227" i="57"/>
  <c r="C226" i="57"/>
  <c r="C225" i="57"/>
  <c r="C224" i="57"/>
  <c r="C169" i="57"/>
  <c r="C142" i="57"/>
  <c r="B35" i="52"/>
  <c r="P172" i="57" s="1"/>
  <c r="B36" i="52"/>
  <c r="E138" i="57" s="1"/>
  <c r="C210" i="57"/>
  <c r="C233" i="57"/>
  <c r="C223" i="57"/>
  <c r="C222" i="57"/>
  <c r="C221" i="57"/>
  <c r="C220" i="57"/>
  <c r="C219" i="57"/>
  <c r="C218" i="57"/>
  <c r="C217" i="57"/>
  <c r="C216" i="57"/>
  <c r="C215" i="57"/>
  <c r="C214" i="57"/>
  <c r="C213" i="57"/>
  <c r="C212" i="57"/>
  <c r="C211" i="57"/>
  <c r="C209" i="57"/>
  <c r="C199" i="57"/>
  <c r="C198" i="57"/>
  <c r="C197" i="57"/>
  <c r="C196" i="57"/>
  <c r="C195" i="57"/>
  <c r="C194" i="57"/>
  <c r="C193" i="57"/>
  <c r="C192" i="57"/>
  <c r="C191" i="57"/>
  <c r="C190" i="57"/>
  <c r="C180" i="57"/>
  <c r="C179" i="57"/>
  <c r="C178" i="57"/>
  <c r="C177" i="57"/>
  <c r="C176" i="57"/>
  <c r="C175" i="57"/>
  <c r="C174" i="57"/>
  <c r="C173" i="57"/>
  <c r="C172" i="57"/>
  <c r="C171" i="57"/>
  <c r="C170" i="57"/>
  <c r="C158" i="57"/>
  <c r="C157" i="57"/>
  <c r="C156" i="57"/>
  <c r="C155" i="57"/>
  <c r="C154" i="57"/>
  <c r="C153" i="57"/>
  <c r="C152" i="57"/>
  <c r="C151" i="57"/>
  <c r="C150" i="57"/>
  <c r="C149" i="57"/>
  <c r="C148" i="57"/>
  <c r="C146" i="57"/>
  <c r="C145" i="57"/>
  <c r="C144" i="57"/>
  <c r="C143"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B43" i="52"/>
  <c r="B42" i="52"/>
  <c r="B34" i="52"/>
  <c r="G108" i="57" s="1"/>
  <c r="C3" i="54"/>
  <c r="C421" i="52"/>
  <c r="D105" i="57"/>
  <c r="H105" i="57"/>
  <c r="Q105" i="57"/>
  <c r="U105" i="57"/>
  <c r="O105" i="57"/>
  <c r="D422" i="52"/>
  <c r="D494" i="52" s="1"/>
  <c r="D566" i="52" s="1"/>
  <c r="D638" i="52" s="1"/>
  <c r="C435" i="52"/>
  <c r="C507" i="52" s="1"/>
  <c r="C579" i="52" s="1"/>
  <c r="C651" i="52" s="1"/>
  <c r="C635" i="52"/>
  <c r="C707" i="52" s="1"/>
  <c r="C779" i="52" s="1"/>
  <c r="C851" i="52" s="1"/>
  <c r="D417" i="52"/>
  <c r="D501" i="52"/>
  <c r="S105" i="57"/>
  <c r="E18" i="57"/>
  <c r="P216" i="57" l="1"/>
  <c r="E212" i="57"/>
  <c r="P223" i="57"/>
  <c r="E198" i="57"/>
  <c r="E199" i="57"/>
  <c r="P177" i="57"/>
  <c r="C44" i="52"/>
  <c r="E210" i="57"/>
  <c r="E192" i="57"/>
  <c r="P215" i="57"/>
  <c r="P178" i="57"/>
  <c r="M105" i="57"/>
  <c r="B1031" i="52"/>
  <c r="F309" i="52"/>
  <c r="F381" i="52" s="1"/>
  <c r="F453" i="52" s="1"/>
  <c r="F525" i="52" s="1"/>
  <c r="F597" i="52" s="1"/>
  <c r="F669" i="52" s="1"/>
  <c r="F741" i="52" s="1"/>
  <c r="F813" i="52" s="1"/>
  <c r="D879" i="52"/>
  <c r="Q879" i="52" s="1"/>
  <c r="S879" i="52" s="1"/>
  <c r="Q807" i="52"/>
  <c r="S807" i="52" s="1"/>
  <c r="E179" i="57"/>
  <c r="P217" i="57"/>
  <c r="E216" i="57"/>
  <c r="P198" i="57"/>
  <c r="E174" i="57"/>
  <c r="P171" i="57"/>
  <c r="E172" i="57"/>
  <c r="E223" i="57"/>
  <c r="E169" i="57"/>
  <c r="P221" i="57"/>
  <c r="P222" i="57"/>
  <c r="P174" i="57"/>
  <c r="F892" i="52"/>
  <c r="Q730" i="52"/>
  <c r="S730" i="52" s="1"/>
  <c r="C802" i="52"/>
  <c r="E173" i="57"/>
  <c r="E191" i="57"/>
  <c r="E215" i="57"/>
  <c r="P199" i="57"/>
  <c r="E222" i="57"/>
  <c r="P220" i="57"/>
  <c r="E193" i="57"/>
  <c r="P195" i="57"/>
  <c r="E211" i="57"/>
  <c r="E220" i="57"/>
  <c r="P193" i="57"/>
  <c r="P210" i="57"/>
  <c r="C43" i="52"/>
  <c r="E221" i="57"/>
  <c r="E170" i="57"/>
  <c r="P213" i="57"/>
  <c r="P218" i="57"/>
  <c r="P214" i="57"/>
  <c r="P176" i="57"/>
  <c r="E171" i="57"/>
  <c r="E217" i="57"/>
  <c r="E213" i="57"/>
  <c r="P196" i="57"/>
  <c r="Q732" i="52"/>
  <c r="S732" i="52" s="1"/>
  <c r="C804" i="52"/>
  <c r="Z866" i="52"/>
  <c r="Z857" i="52"/>
  <c r="Z848" i="52"/>
  <c r="Z838" i="52"/>
  <c r="Z867" i="52"/>
  <c r="Z854" i="52"/>
  <c r="Z849" i="52"/>
  <c r="Z845" i="52"/>
  <c r="Z842" i="52"/>
  <c r="Z839" i="52"/>
  <c r="Z868" i="52"/>
  <c r="Z855" i="52"/>
  <c r="Z850" i="52"/>
  <c r="Z846" i="52"/>
  <c r="Z843" i="52"/>
  <c r="Z840" i="52"/>
  <c r="Z847" i="52"/>
  <c r="Z834" i="52"/>
  <c r="Z827" i="52"/>
  <c r="Z837" i="52"/>
  <c r="Z831" i="52"/>
  <c r="Z828" i="52"/>
  <c r="Z865" i="52"/>
  <c r="Z832" i="52"/>
  <c r="Z829" i="52"/>
  <c r="Z826" i="52"/>
  <c r="Z856" i="52"/>
  <c r="Z833" i="52"/>
  <c r="P187" i="57"/>
  <c r="Z874" i="52"/>
  <c r="G530" i="52"/>
  <c r="P530" i="52" s="1"/>
  <c r="T158" i="57"/>
  <c r="M167" i="57"/>
  <c r="G550" i="52"/>
  <c r="Z550" i="52" s="1"/>
  <c r="O116" i="57"/>
  <c r="O201" i="57"/>
  <c r="F175" i="57"/>
  <c r="R165" i="57"/>
  <c r="I231" i="57"/>
  <c r="I131" i="57"/>
  <c r="S181" i="57"/>
  <c r="Z448" i="52"/>
  <c r="Z444" i="52"/>
  <c r="Z445" i="52"/>
  <c r="G594" i="52"/>
  <c r="P594" i="52" s="1"/>
  <c r="G589" i="52"/>
  <c r="P589" i="52" s="1"/>
  <c r="G593" i="52"/>
  <c r="P593" i="52" s="1"/>
  <c r="G590" i="52"/>
  <c r="P590" i="52" s="1"/>
  <c r="G588" i="52"/>
  <c r="P588" i="52" s="1"/>
  <c r="Z450" i="52"/>
  <c r="Z446" i="52"/>
  <c r="Z449" i="52"/>
  <c r="Z441" i="52"/>
  <c r="G592" i="52"/>
  <c r="P592" i="52" s="1"/>
  <c r="P586" i="52"/>
  <c r="P587" i="52"/>
  <c r="P591" i="52"/>
  <c r="O135" i="57"/>
  <c r="O232" i="57"/>
  <c r="P183" i="57"/>
  <c r="M208" i="57"/>
  <c r="S173" i="57"/>
  <c r="T122" i="57"/>
  <c r="Z776" i="52"/>
  <c r="T167" i="57"/>
  <c r="T118" i="57"/>
  <c r="U116" i="57"/>
  <c r="H136" i="57"/>
  <c r="S119" i="57"/>
  <c r="S111" i="57"/>
  <c r="B318" i="52"/>
  <c r="B390" i="52" s="1"/>
  <c r="B462" i="52" s="1"/>
  <c r="B534" i="52" s="1"/>
  <c r="B606" i="52" s="1"/>
  <c r="B678" i="52" s="1"/>
  <c r="B750" i="52" s="1"/>
  <c r="B822" i="52" s="1"/>
  <c r="B332" i="52"/>
  <c r="B333" i="52" s="1"/>
  <c r="B334" i="52" s="1"/>
  <c r="B406" i="52" s="1"/>
  <c r="B478" i="52" s="1"/>
  <c r="B550" i="52" s="1"/>
  <c r="B622" i="52" s="1"/>
  <c r="B694" i="52" s="1"/>
  <c r="B766" i="52" s="1"/>
  <c r="B838" i="52" s="1"/>
  <c r="B350" i="52"/>
  <c r="B422" i="52" s="1"/>
  <c r="B494" i="52" s="1"/>
  <c r="B566" i="52" s="1"/>
  <c r="B638" i="52" s="1"/>
  <c r="B710" i="52" s="1"/>
  <c r="B782" i="52" s="1"/>
  <c r="B854" i="52" s="1"/>
  <c r="B366" i="52"/>
  <c r="B438" i="52" s="1"/>
  <c r="B510" i="52" s="1"/>
  <c r="B582" i="52" s="1"/>
  <c r="B654" i="52" s="1"/>
  <c r="B726" i="52" s="1"/>
  <c r="B798" i="52" s="1"/>
  <c r="B870" i="52" s="1"/>
  <c r="B361" i="52"/>
  <c r="B362" i="52" s="1"/>
  <c r="B338" i="52"/>
  <c r="B410" i="52" s="1"/>
  <c r="B482" i="52" s="1"/>
  <c r="B554" i="52" s="1"/>
  <c r="B626" i="52" s="1"/>
  <c r="B698" i="52" s="1"/>
  <c r="B770" i="52" s="1"/>
  <c r="B842" i="52" s="1"/>
  <c r="B356" i="52"/>
  <c r="B428" i="52" s="1"/>
  <c r="B500" i="52" s="1"/>
  <c r="B572" i="52" s="1"/>
  <c r="B644" i="52" s="1"/>
  <c r="B716" i="52" s="1"/>
  <c r="B788" i="52" s="1"/>
  <c r="B860" i="52" s="1"/>
  <c r="B357" i="52"/>
  <c r="B429" i="52" s="1"/>
  <c r="B501" i="52" s="1"/>
  <c r="B573" i="52" s="1"/>
  <c r="B645" i="52" s="1"/>
  <c r="B717" i="52" s="1"/>
  <c r="B789" i="52" s="1"/>
  <c r="B861" i="52" s="1"/>
  <c r="B370" i="52"/>
  <c r="B442" i="52" s="1"/>
  <c r="B514" i="52" s="1"/>
  <c r="Z362" i="52"/>
  <c r="G738" i="52"/>
  <c r="G810" i="52"/>
  <c r="B321" i="52"/>
  <c r="B393" i="52" s="1"/>
  <c r="B465" i="52" s="1"/>
  <c r="B537" i="52" s="1"/>
  <c r="B609" i="52" s="1"/>
  <c r="B681" i="52" s="1"/>
  <c r="B753" i="52" s="1"/>
  <c r="B825" i="52" s="1"/>
  <c r="B367" i="52"/>
  <c r="B368" i="52" s="1"/>
  <c r="B369" i="52" s="1"/>
  <c r="B441" i="52" s="1"/>
  <c r="B513" i="52" s="1"/>
  <c r="B585" i="52" s="1"/>
  <c r="B657" i="52" s="1"/>
  <c r="B729" i="52" s="1"/>
  <c r="B801" i="52" s="1"/>
  <c r="B873" i="52" s="1"/>
  <c r="B342" i="52"/>
  <c r="B343" i="52" s="1"/>
  <c r="B360" i="52"/>
  <c r="B432" i="52" s="1"/>
  <c r="B504" i="52" s="1"/>
  <c r="B576" i="52" s="1"/>
  <c r="B648" i="52" s="1"/>
  <c r="B720" i="52" s="1"/>
  <c r="B792" i="52" s="1"/>
  <c r="B864" i="52" s="1"/>
  <c r="B371" i="52"/>
  <c r="B372" i="52" s="1"/>
  <c r="B327" i="52"/>
  <c r="B347" i="52"/>
  <c r="B419" i="52" s="1"/>
  <c r="B491" i="52" s="1"/>
  <c r="B563" i="52" s="1"/>
  <c r="B635" i="52" s="1"/>
  <c r="B707" i="52" s="1"/>
  <c r="B779" i="52" s="1"/>
  <c r="B851" i="52" s="1"/>
  <c r="B355" i="52"/>
  <c r="B427" i="52" s="1"/>
  <c r="B499" i="52" s="1"/>
  <c r="B571" i="52" s="1"/>
  <c r="B643" i="52" s="1"/>
  <c r="B715" i="52" s="1"/>
  <c r="B787" i="52" s="1"/>
  <c r="B859" i="52" s="1"/>
  <c r="B358" i="52"/>
  <c r="B375" i="52"/>
  <c r="B376" i="52" s="1"/>
  <c r="P13" i="57"/>
  <c r="B86" i="57"/>
  <c r="Q229" i="57"/>
  <c r="M158" i="57"/>
  <c r="I152" i="57"/>
  <c r="S198" i="57"/>
  <c r="Q173" i="57"/>
  <c r="U232" i="57"/>
  <c r="E232" i="57"/>
  <c r="S212" i="57"/>
  <c r="U126" i="57"/>
  <c r="I106" i="57"/>
  <c r="B207" i="57"/>
  <c r="G577" i="52"/>
  <c r="Z577" i="52" s="1"/>
  <c r="A186" i="57"/>
  <c r="F226" i="57"/>
  <c r="H109" i="57"/>
  <c r="A166" i="57"/>
  <c r="L164" i="57"/>
  <c r="N164" i="57" s="1"/>
  <c r="I148" i="57"/>
  <c r="G205" i="57"/>
  <c r="G807" i="52"/>
  <c r="G804" i="52"/>
  <c r="G803" i="52"/>
  <c r="G802" i="52"/>
  <c r="G809" i="52"/>
  <c r="G806" i="52"/>
  <c r="G808" i="52"/>
  <c r="G805" i="52"/>
  <c r="A241" i="52"/>
  <c r="G222" i="57"/>
  <c r="S149" i="57"/>
  <c r="M199" i="57"/>
  <c r="O174" i="57"/>
  <c r="S203" i="57"/>
  <c r="M203" i="57"/>
  <c r="G188" i="57"/>
  <c r="R200" i="57"/>
  <c r="A209" i="57"/>
  <c r="T139" i="57"/>
  <c r="M176" i="57"/>
  <c r="L209" i="57"/>
  <c r="N209" i="57" s="1"/>
  <c r="L161" i="57"/>
  <c r="N161" i="57" s="1"/>
  <c r="U210" i="57"/>
  <c r="B161" i="57"/>
  <c r="G460" i="52"/>
  <c r="P460" i="52" s="1"/>
  <c r="S227" i="57"/>
  <c r="G178" i="57"/>
  <c r="T205" i="57"/>
  <c r="O176" i="57"/>
  <c r="E230" i="57"/>
  <c r="G499" i="52"/>
  <c r="P499" i="52" s="1"/>
  <c r="G747" i="52"/>
  <c r="P747" i="52" s="1"/>
  <c r="M111" i="57"/>
  <c r="M150" i="57"/>
  <c r="T155" i="57"/>
  <c r="Z322" i="52"/>
  <c r="F223" i="57"/>
  <c r="G437" i="52"/>
  <c r="Z437" i="52" s="1"/>
  <c r="L131" i="57"/>
  <c r="N131" i="57" s="1"/>
  <c r="T221" i="57"/>
  <c r="A229" i="57"/>
  <c r="O126" i="57"/>
  <c r="E166" i="57"/>
  <c r="T125" i="57"/>
  <c r="I232" i="57"/>
  <c r="L133" i="57"/>
  <c r="N133" i="57" s="1"/>
  <c r="M106" i="57"/>
  <c r="S194" i="57"/>
  <c r="F206" i="57"/>
  <c r="H181" i="57"/>
  <c r="O190" i="57"/>
  <c r="I169" i="57"/>
  <c r="I146" i="57"/>
  <c r="H164" i="57"/>
  <c r="H178" i="57"/>
  <c r="F181" i="57"/>
  <c r="G206" i="57"/>
  <c r="Z488" i="52"/>
  <c r="Q176" i="57"/>
  <c r="P162" i="57"/>
  <c r="M191" i="57"/>
  <c r="A225" i="52"/>
  <c r="C661" i="52"/>
  <c r="A257" i="52"/>
  <c r="A233" i="52"/>
  <c r="G545" i="52"/>
  <c r="P545" i="52" s="1"/>
  <c r="I175" i="57"/>
  <c r="S202" i="57"/>
  <c r="M155" i="57"/>
  <c r="F217" i="57"/>
  <c r="P160" i="57"/>
  <c r="H120" i="57"/>
  <c r="M153" i="57"/>
  <c r="U197" i="57"/>
  <c r="U151" i="57"/>
  <c r="M114" i="57"/>
  <c r="S218" i="57"/>
  <c r="O158" i="57"/>
  <c r="H144" i="57"/>
  <c r="M190" i="57"/>
  <c r="F228" i="57"/>
  <c r="S159" i="57"/>
  <c r="B183" i="57"/>
  <c r="E167" i="57"/>
  <c r="H224" i="57"/>
  <c r="Q183" i="57"/>
  <c r="R185" i="57"/>
  <c r="Q187" i="57"/>
  <c r="S109" i="57"/>
  <c r="U130" i="57"/>
  <c r="T124" i="57"/>
  <c r="I139" i="57"/>
  <c r="P184" i="57"/>
  <c r="P227" i="57"/>
  <c r="S187" i="57"/>
  <c r="D229" i="57"/>
  <c r="O140" i="57"/>
  <c r="H121" i="57"/>
  <c r="Z464" i="52"/>
  <c r="R188" i="57"/>
  <c r="Q230" i="57"/>
  <c r="U188" i="57"/>
  <c r="I126" i="57"/>
  <c r="G555" i="52"/>
  <c r="Z555" i="52" s="1"/>
  <c r="U215" i="57"/>
  <c r="Z331" i="52"/>
  <c r="O228" i="57"/>
  <c r="T222" i="57"/>
  <c r="S113" i="57"/>
  <c r="U175" i="57"/>
  <c r="U183" i="57"/>
  <c r="M198" i="57"/>
  <c r="S178" i="57"/>
  <c r="U222" i="57"/>
  <c r="I128" i="57"/>
  <c r="P164" i="57"/>
  <c r="R207" i="57"/>
  <c r="M128" i="57"/>
  <c r="G729" i="52"/>
  <c r="Z729" i="52" s="1"/>
  <c r="G527" i="52"/>
  <c r="P527" i="52" s="1"/>
  <c r="R161" i="57"/>
  <c r="S153" i="57"/>
  <c r="Z342" i="52"/>
  <c r="H225" i="57"/>
  <c r="S186" i="57"/>
  <c r="M173" i="57"/>
  <c r="U191" i="57"/>
  <c r="A189" i="57"/>
  <c r="O147" i="57"/>
  <c r="O202" i="57"/>
  <c r="Q225" i="57"/>
  <c r="I182" i="57"/>
  <c r="M121" i="57"/>
  <c r="G753" i="52"/>
  <c r="P753" i="52" s="1"/>
  <c r="M110" i="57"/>
  <c r="A263" i="52"/>
  <c r="G680" i="52"/>
  <c r="P680" i="52" s="1"/>
  <c r="T231" i="57"/>
  <c r="B208" i="57"/>
  <c r="F232" i="57"/>
  <c r="G194" i="57"/>
  <c r="T163" i="57"/>
  <c r="G657" i="52"/>
  <c r="P657" i="52" s="1"/>
  <c r="H129" i="57"/>
  <c r="M170" i="57"/>
  <c r="T108" i="57"/>
  <c r="AL395" i="52"/>
  <c r="G561" i="52"/>
  <c r="Z561" i="52" s="1"/>
  <c r="G161" i="57"/>
  <c r="G546" i="52"/>
  <c r="P546" i="52" s="1"/>
  <c r="T185" i="57"/>
  <c r="U164" i="57"/>
  <c r="A205" i="57"/>
  <c r="C242" i="57"/>
  <c r="G221" i="57"/>
  <c r="E226" i="57"/>
  <c r="T156" i="57"/>
  <c r="L107" i="57"/>
  <c r="N107" i="57" s="1"/>
  <c r="G708" i="52"/>
  <c r="P708" i="52" s="1"/>
  <c r="F337" i="52"/>
  <c r="F409" i="52" s="1"/>
  <c r="F481" i="52" s="1"/>
  <c r="F553" i="52" s="1"/>
  <c r="F625" i="52" s="1"/>
  <c r="F697" i="52" s="1"/>
  <c r="F769" i="52" s="1"/>
  <c r="F841" i="52" s="1"/>
  <c r="F319" i="52"/>
  <c r="F391" i="52" s="1"/>
  <c r="F463" i="52" s="1"/>
  <c r="F535" i="52" s="1"/>
  <c r="F607" i="52" s="1"/>
  <c r="F679" i="52" s="1"/>
  <c r="F751" i="52" s="1"/>
  <c r="F823" i="52" s="1"/>
  <c r="F356" i="52"/>
  <c r="F428" i="52" s="1"/>
  <c r="F500" i="52" s="1"/>
  <c r="F572" i="52" s="1"/>
  <c r="F644" i="52" s="1"/>
  <c r="F716" i="52" s="1"/>
  <c r="F788" i="52" s="1"/>
  <c r="F860" i="52" s="1"/>
  <c r="F359" i="52"/>
  <c r="F431" i="52" s="1"/>
  <c r="F503" i="52" s="1"/>
  <c r="F575" i="52" s="1"/>
  <c r="F647" i="52" s="1"/>
  <c r="F719" i="52" s="1"/>
  <c r="F791" i="52" s="1"/>
  <c r="F863" i="52" s="1"/>
  <c r="F326" i="52"/>
  <c r="F398" i="52" s="1"/>
  <c r="F470" i="52" s="1"/>
  <c r="F542" i="52" s="1"/>
  <c r="F614" i="52" s="1"/>
  <c r="F686" i="52" s="1"/>
  <c r="F758" i="52" s="1"/>
  <c r="F830" i="52" s="1"/>
  <c r="F313" i="52"/>
  <c r="F385" i="52" s="1"/>
  <c r="F457" i="52" s="1"/>
  <c r="F529" i="52" s="1"/>
  <c r="F601" i="52" s="1"/>
  <c r="F673" i="52" s="1"/>
  <c r="F745" i="52" s="1"/>
  <c r="F817" i="52" s="1"/>
  <c r="F320" i="52"/>
  <c r="F392" i="52" s="1"/>
  <c r="F464" i="52" s="1"/>
  <c r="F536" i="52" s="1"/>
  <c r="F608" i="52" s="1"/>
  <c r="F680" i="52" s="1"/>
  <c r="F752" i="52" s="1"/>
  <c r="F824" i="52" s="1"/>
  <c r="G735" i="52"/>
  <c r="G731" i="52"/>
  <c r="G662" i="52"/>
  <c r="G660" i="52"/>
  <c r="G734" i="52"/>
  <c r="G730" i="52"/>
  <c r="G666" i="52"/>
  <c r="G664" i="52"/>
  <c r="G659" i="52"/>
  <c r="G522" i="52"/>
  <c r="G732" i="52"/>
  <c r="G737" i="52"/>
  <c r="G733" i="52"/>
  <c r="G663" i="52"/>
  <c r="G661" i="52"/>
  <c r="G736" i="52"/>
  <c r="G665" i="52"/>
  <c r="Q208" i="57"/>
  <c r="F161" i="57"/>
  <c r="L106" i="57"/>
  <c r="N106" i="57" s="1"/>
  <c r="E181" i="57"/>
  <c r="B164" i="57"/>
  <c r="M108" i="57"/>
  <c r="L147" i="57"/>
  <c r="N147" i="57" s="1"/>
  <c r="D228" i="57"/>
  <c r="R189" i="57"/>
  <c r="U186" i="57"/>
  <c r="G185" i="57"/>
  <c r="S232" i="57"/>
  <c r="T134" i="57"/>
  <c r="U146" i="57"/>
  <c r="S161" i="57"/>
  <c r="T169" i="57"/>
  <c r="U111" i="57"/>
  <c r="A258" i="52"/>
  <c r="O186" i="57"/>
  <c r="D231" i="57"/>
  <c r="S168" i="57"/>
  <c r="Q170" i="57"/>
  <c r="I127" i="57"/>
  <c r="B205" i="57"/>
  <c r="O115" i="57"/>
  <c r="T141" i="57"/>
  <c r="B231" i="57"/>
  <c r="S121" i="57"/>
  <c r="G227" i="57"/>
  <c r="H182" i="57"/>
  <c r="Q200" i="57"/>
  <c r="I108" i="57"/>
  <c r="I227" i="57"/>
  <c r="S190" i="57"/>
  <c r="H233" i="57"/>
  <c r="G197" i="57"/>
  <c r="H206" i="57"/>
  <c r="S118" i="57"/>
  <c r="Q227" i="57"/>
  <c r="T183" i="57"/>
  <c r="T227" i="57"/>
  <c r="G191" i="57"/>
  <c r="O133" i="57"/>
  <c r="U218" i="57"/>
  <c r="S174" i="57"/>
  <c r="F159" i="57"/>
  <c r="U202" i="57"/>
  <c r="T218" i="57"/>
  <c r="I113" i="57"/>
  <c r="M109" i="57"/>
  <c r="S175" i="57"/>
  <c r="T226" i="57"/>
  <c r="M107" i="57"/>
  <c r="L203" i="57"/>
  <c r="N203" i="57" s="1"/>
  <c r="G181" i="57"/>
  <c r="T132" i="57"/>
  <c r="U122" i="57"/>
  <c r="L182" i="57"/>
  <c r="N182" i="57" s="1"/>
  <c r="L168" i="57"/>
  <c r="N168" i="57" s="1"/>
  <c r="L127" i="57"/>
  <c r="N127" i="57" s="1"/>
  <c r="Q189" i="57"/>
  <c r="O185" i="57"/>
  <c r="U131" i="57"/>
  <c r="L151" i="57"/>
  <c r="N151" i="57" s="1"/>
  <c r="A207" i="57"/>
  <c r="U121" i="57"/>
  <c r="D163" i="57"/>
  <c r="E231" i="57"/>
  <c r="H163" i="57"/>
  <c r="A208" i="57"/>
  <c r="U157" i="57"/>
  <c r="T199" i="57"/>
  <c r="F167" i="57"/>
  <c r="O148" i="57"/>
  <c r="T214" i="57"/>
  <c r="T113" i="57"/>
  <c r="P166" i="57"/>
  <c r="H185" i="57"/>
  <c r="E242" i="57"/>
  <c r="Q168" i="57"/>
  <c r="S233" i="57"/>
  <c r="A188" i="57"/>
  <c r="S197" i="57"/>
  <c r="F184" i="57"/>
  <c r="H153" i="57"/>
  <c r="U162" i="57"/>
  <c r="L163" i="57"/>
  <c r="N163" i="57" s="1"/>
  <c r="M112" i="57"/>
  <c r="G184" i="57"/>
  <c r="H189" i="57"/>
  <c r="F186" i="57"/>
  <c r="S184" i="57"/>
  <c r="S155" i="57"/>
  <c r="P230" i="57"/>
  <c r="H143" i="57"/>
  <c r="M137" i="57"/>
  <c r="U225" i="57"/>
  <c r="R181" i="57"/>
  <c r="P226" i="57"/>
  <c r="G745" i="52"/>
  <c r="P745" i="52" s="1"/>
  <c r="G168" i="57"/>
  <c r="I165" i="57"/>
  <c r="O214" i="57"/>
  <c r="U106" i="57"/>
  <c r="L206" i="57"/>
  <c r="N206" i="57" s="1"/>
  <c r="O165" i="57"/>
  <c r="B204" i="57"/>
  <c r="L142" i="57"/>
  <c r="N142" i="57" s="1"/>
  <c r="U120" i="57"/>
  <c r="O200" i="57"/>
  <c r="D206" i="57"/>
  <c r="L130" i="57"/>
  <c r="N130" i="57" s="1"/>
  <c r="U223" i="57"/>
  <c r="F243" i="57"/>
  <c r="D185" i="57"/>
  <c r="F169" i="57"/>
  <c r="E190" i="57"/>
  <c r="F213" i="57"/>
  <c r="G187" i="57"/>
  <c r="R168" i="57"/>
  <c r="R164" i="57"/>
  <c r="Q205" i="57"/>
  <c r="O123" i="57"/>
  <c r="F209" i="57"/>
  <c r="F160" i="57"/>
  <c r="L200" i="57"/>
  <c r="N200" i="57" s="1"/>
  <c r="L157" i="57"/>
  <c r="N157" i="57" s="1"/>
  <c r="U200" i="57"/>
  <c r="E159" i="57"/>
  <c r="O195" i="57"/>
  <c r="U176" i="57"/>
  <c r="G701" i="52"/>
  <c r="P701" i="52" s="1"/>
  <c r="G792" i="52"/>
  <c r="Z792" i="52" s="1"/>
  <c r="G494" i="52"/>
  <c r="Z494" i="52" s="1"/>
  <c r="G552" i="52"/>
  <c r="Z552" i="52" s="1"/>
  <c r="G568" i="52"/>
  <c r="P568" i="52" s="1"/>
  <c r="G199" i="57"/>
  <c r="M129" i="57"/>
  <c r="L117" i="57"/>
  <c r="N117" i="57" s="1"/>
  <c r="Z348" i="52"/>
  <c r="Z433" i="52"/>
  <c r="Z775" i="52"/>
  <c r="H168" i="57"/>
  <c r="T202" i="57"/>
  <c r="R186" i="57"/>
  <c r="I185" i="57"/>
  <c r="F164" i="57"/>
  <c r="L231" i="57"/>
  <c r="N231" i="57" s="1"/>
  <c r="G716" i="52"/>
  <c r="Z716" i="52" s="1"/>
  <c r="G707" i="52"/>
  <c r="Z707" i="52" s="1"/>
  <c r="G702" i="52"/>
  <c r="Z702" i="52" s="1"/>
  <c r="H107" i="57"/>
  <c r="M181" i="57"/>
  <c r="T145" i="57"/>
  <c r="Z325" i="52"/>
  <c r="Z383" i="52"/>
  <c r="Z457" i="52"/>
  <c r="Z435" i="52"/>
  <c r="Z796" i="52"/>
  <c r="Z670" i="52"/>
  <c r="Z611" i="52"/>
  <c r="Z632" i="52"/>
  <c r="Z582" i="52"/>
  <c r="Z421" i="52"/>
  <c r="Z418" i="52"/>
  <c r="Z496" i="52"/>
  <c r="Z330" i="52"/>
  <c r="R209" i="57"/>
  <c r="I109" i="57"/>
  <c r="T179" i="57"/>
  <c r="U117" i="57"/>
  <c r="S185" i="57"/>
  <c r="I112" i="57"/>
  <c r="G210" i="57"/>
  <c r="U123" i="57"/>
  <c r="B229" i="57"/>
  <c r="L201" i="57"/>
  <c r="N201" i="57" s="1"/>
  <c r="O225" i="57"/>
  <c r="U231" i="57"/>
  <c r="A161" i="57"/>
  <c r="T190" i="57"/>
  <c r="D162" i="57"/>
  <c r="F187" i="57"/>
  <c r="M159" i="57"/>
  <c r="M136" i="57"/>
  <c r="L149" i="57"/>
  <c r="N149" i="57" s="1"/>
  <c r="F205" i="57"/>
  <c r="L137" i="57"/>
  <c r="N137" i="57" s="1"/>
  <c r="S115" i="57"/>
  <c r="A227" i="57"/>
  <c r="B203" i="57"/>
  <c r="T230" i="57"/>
  <c r="M172" i="57"/>
  <c r="G685" i="52"/>
  <c r="Z685" i="52" s="1"/>
  <c r="S129" i="57"/>
  <c r="F192" i="57"/>
  <c r="O152" i="57"/>
  <c r="T144" i="57"/>
  <c r="D209" i="57"/>
  <c r="G463" i="52"/>
  <c r="P463" i="52" s="1"/>
  <c r="G724" i="52"/>
  <c r="Z724" i="52" s="1"/>
  <c r="G779" i="52"/>
  <c r="P779" i="52" s="1"/>
  <c r="G491" i="52"/>
  <c r="Z491" i="52" s="1"/>
  <c r="G525" i="52"/>
  <c r="Z525" i="52" s="1"/>
  <c r="U227" i="57"/>
  <c r="P228" i="57"/>
  <c r="I140" i="57"/>
  <c r="Z336" i="52"/>
  <c r="Z793" i="52"/>
  <c r="Z739" i="52"/>
  <c r="Q161" i="57"/>
  <c r="E188" i="57"/>
  <c r="A164" i="57"/>
  <c r="Q204" i="57"/>
  <c r="E243" i="57"/>
  <c r="O198" i="57"/>
  <c r="G769" i="52"/>
  <c r="Z769" i="52" s="1"/>
  <c r="G684" i="52"/>
  <c r="P684" i="52" s="1"/>
  <c r="G538" i="52"/>
  <c r="P538" i="52" s="1"/>
  <c r="G638" i="52"/>
  <c r="P638" i="52" s="1"/>
  <c r="I183" i="57"/>
  <c r="U169" i="57"/>
  <c r="O179" i="57"/>
  <c r="Z361" i="52"/>
  <c r="Z339" i="52"/>
  <c r="Z329" i="52"/>
  <c r="Z778" i="52"/>
  <c r="Z773" i="52"/>
  <c r="Z653" i="52"/>
  <c r="Z598" i="52"/>
  <c r="Z608" i="52"/>
  <c r="Z507" i="52"/>
  <c r="Z410" i="52"/>
  <c r="Z396" i="52"/>
  <c r="Z414" i="52"/>
  <c r="Z354" i="52"/>
  <c r="L158" i="57"/>
  <c r="N158" i="57" s="1"/>
  <c r="S110" i="57"/>
  <c r="Q177" i="57"/>
  <c r="T109" i="57"/>
  <c r="M221" i="57"/>
  <c r="I186" i="57"/>
  <c r="G172" i="57"/>
  <c r="F230" i="57"/>
  <c r="O216" i="57"/>
  <c r="T133" i="57"/>
  <c r="R187" i="57"/>
  <c r="S211" i="57"/>
  <c r="G693" i="52"/>
  <c r="P188" i="57"/>
  <c r="O193" i="57"/>
  <c r="P181" i="57"/>
  <c r="G627" i="52"/>
  <c r="P627" i="52" s="1"/>
  <c r="G750" i="52"/>
  <c r="Z750" i="52" s="1"/>
  <c r="M156" i="57"/>
  <c r="Z388" i="52"/>
  <c r="M896" i="52"/>
  <c r="S127" i="57"/>
  <c r="T194" i="57"/>
  <c r="O226" i="57"/>
  <c r="G797" i="52"/>
  <c r="Z797" i="52" s="1"/>
  <c r="G466" i="52"/>
  <c r="Z466" i="52" s="1"/>
  <c r="A201" i="57"/>
  <c r="I107" i="57"/>
  <c r="Z365" i="52"/>
  <c r="Z765" i="52"/>
  <c r="Z639" i="52"/>
  <c r="Z542" i="52"/>
  <c r="Z493" i="52"/>
  <c r="Z575" i="52"/>
  <c r="Z315" i="52"/>
  <c r="Z353" i="52"/>
  <c r="Z504" i="52"/>
  <c r="F202" i="57"/>
  <c r="T117" i="57"/>
  <c r="O204" i="57"/>
  <c r="L226" i="57"/>
  <c r="N226" i="57" s="1"/>
  <c r="L125" i="57"/>
  <c r="N125" i="57" s="1"/>
  <c r="I162" i="57"/>
  <c r="S142" i="57"/>
  <c r="B165" i="57"/>
  <c r="H132" i="57"/>
  <c r="G725" i="52"/>
  <c r="P725" i="52" s="1"/>
  <c r="G676" i="52"/>
  <c r="Z676" i="52" s="1"/>
  <c r="G799" i="52"/>
  <c r="Z799" i="52" s="1"/>
  <c r="G569" i="52"/>
  <c r="Z569" i="52" s="1"/>
  <c r="G726" i="52"/>
  <c r="G471" i="52"/>
  <c r="Z471" i="52" s="1"/>
  <c r="F195" i="57"/>
  <c r="U190" i="57"/>
  <c r="I202" i="57"/>
  <c r="M141" i="57"/>
  <c r="Z406" i="52"/>
  <c r="Z416" i="52"/>
  <c r="Z783" i="52"/>
  <c r="Z669" i="52"/>
  <c r="Z623" i="52"/>
  <c r="Z646" i="52"/>
  <c r="Z619" i="52"/>
  <c r="Z429" i="52"/>
  <c r="Z413" i="52"/>
  <c r="Z492" i="52"/>
  <c r="Z316" i="52"/>
  <c r="Z324" i="52"/>
  <c r="Z387" i="52"/>
  <c r="P163" i="57"/>
  <c r="O130" i="57"/>
  <c r="S135" i="57"/>
  <c r="M183" i="57"/>
  <c r="A233" i="57"/>
  <c r="AA233" i="57" s="1"/>
  <c r="G483" i="52"/>
  <c r="Z483" i="52" s="1"/>
  <c r="G505" i="52"/>
  <c r="P505" i="52" s="1"/>
  <c r="F216" i="57"/>
  <c r="Z328" i="52"/>
  <c r="Z766" i="52"/>
  <c r="Z648" i="52"/>
  <c r="Z468" i="52"/>
  <c r="Z404" i="52"/>
  <c r="Z345" i="52"/>
  <c r="F174" i="57"/>
  <c r="T177" i="57"/>
  <c r="O221" i="57"/>
  <c r="L156" i="57"/>
  <c r="N156" i="57" s="1"/>
  <c r="O175" i="57"/>
  <c r="M149" i="57"/>
  <c r="Q224" i="57"/>
  <c r="R166" i="57"/>
  <c r="L207" i="57"/>
  <c r="N207" i="57" s="1"/>
  <c r="I151" i="57"/>
  <c r="L153" i="57"/>
  <c r="N153" i="57" s="1"/>
  <c r="M231" i="57"/>
  <c r="M188" i="57"/>
  <c r="AM400" i="52"/>
  <c r="AL415" i="52"/>
  <c r="G207" i="57"/>
  <c r="G585" i="52"/>
  <c r="P585" i="52" s="1"/>
  <c r="G385" i="52"/>
  <c r="P385" i="52" s="1"/>
  <c r="I124" i="57"/>
  <c r="Z318" i="52"/>
  <c r="Z754" i="52"/>
  <c r="Z645" i="52"/>
  <c r="Z506" i="52"/>
  <c r="Z347" i="52"/>
  <c r="Z399" i="52"/>
  <c r="F190" i="57"/>
  <c r="T157" i="57"/>
  <c r="L166" i="57"/>
  <c r="N166" i="57" s="1"/>
  <c r="M130" i="57"/>
  <c r="T154" i="57"/>
  <c r="M194" i="57"/>
  <c r="M216" i="57"/>
  <c r="Q163" i="57"/>
  <c r="H204" i="57"/>
  <c r="I136" i="57"/>
  <c r="L123" i="57"/>
  <c r="N123" i="57" s="1"/>
  <c r="Q228" i="57"/>
  <c r="Q185" i="57"/>
  <c r="H406" i="52"/>
  <c r="I420" i="52"/>
  <c r="H135" i="57"/>
  <c r="O213" i="57"/>
  <c r="R233" i="57"/>
  <c r="G633" i="52"/>
  <c r="P633" i="52" s="1"/>
  <c r="I117" i="57"/>
  <c r="Z426" i="52"/>
  <c r="Z612" i="52"/>
  <c r="Z616" i="52"/>
  <c r="Z379" i="52"/>
  <c r="P387" i="52"/>
  <c r="Z400" i="52"/>
  <c r="F180" i="57"/>
  <c r="S196" i="57"/>
  <c r="T181" i="57"/>
  <c r="S177" i="57"/>
  <c r="F143" i="57"/>
  <c r="C243" i="57"/>
  <c r="E161" i="57"/>
  <c r="T200" i="57"/>
  <c r="H176" i="57"/>
  <c r="M140" i="57"/>
  <c r="F225" i="57"/>
  <c r="T168" i="57"/>
  <c r="H395" i="52"/>
  <c r="O192" i="57"/>
  <c r="Z795" i="52"/>
  <c r="G233" i="57"/>
  <c r="S176" i="57"/>
  <c r="S165" i="57"/>
  <c r="Q232" i="57"/>
  <c r="T115" i="57"/>
  <c r="U228" i="57"/>
  <c r="M175" i="57"/>
  <c r="A202" i="57"/>
  <c r="M192" i="57"/>
  <c r="S154" i="57"/>
  <c r="O229" i="57"/>
  <c r="M127" i="57"/>
  <c r="F156" i="57"/>
  <c r="G160" i="57"/>
  <c r="O131" i="57"/>
  <c r="O136" i="57"/>
  <c r="G167" i="57"/>
  <c r="I190" i="57"/>
  <c r="A225" i="57"/>
  <c r="G558" i="52"/>
  <c r="Z558" i="52" s="1"/>
  <c r="G673" i="52"/>
  <c r="P673" i="52" s="1"/>
  <c r="G211" i="57"/>
  <c r="Z309" i="52"/>
  <c r="M898" i="52"/>
  <c r="F189" i="57"/>
  <c r="G212" i="57"/>
  <c r="G217" i="57"/>
  <c r="G780" i="52"/>
  <c r="Z780" i="52" s="1"/>
  <c r="G798" i="52"/>
  <c r="P798" i="52" s="1"/>
  <c r="T207" i="57"/>
  <c r="O146" i="57"/>
  <c r="Z397" i="52"/>
  <c r="Z785" i="52"/>
  <c r="Z614" i="52"/>
  <c r="Z620" i="52"/>
  <c r="Z454" i="52"/>
  <c r="Z314" i="52"/>
  <c r="Z323" i="52"/>
  <c r="Z386" i="52"/>
  <c r="R208" i="57"/>
  <c r="A187" i="57"/>
  <c r="G162" i="57"/>
  <c r="O164" i="57"/>
  <c r="S225" i="57"/>
  <c r="M157" i="57"/>
  <c r="H110" i="57"/>
  <c r="M146" i="57"/>
  <c r="F224" i="57"/>
  <c r="G200" i="57"/>
  <c r="G621" i="52"/>
  <c r="P621" i="52" s="1"/>
  <c r="G605" i="52"/>
  <c r="P605" i="52" s="1"/>
  <c r="G742" i="52"/>
  <c r="Z742" i="52" s="1"/>
  <c r="G532" i="52"/>
  <c r="Z532" i="52" s="1"/>
  <c r="G694" i="52"/>
  <c r="Z694" i="52" s="1"/>
  <c r="E233" i="57"/>
  <c r="I157" i="57"/>
  <c r="M125" i="57"/>
  <c r="Z327" i="52"/>
  <c r="Z811" i="52"/>
  <c r="Z794" i="52"/>
  <c r="Z667" i="52"/>
  <c r="Z602" i="52"/>
  <c r="Z631" i="52"/>
  <c r="Z553" i="52"/>
  <c r="Z420" i="52"/>
  <c r="Z394" i="52"/>
  <c r="Z453" i="52"/>
  <c r="Z340" i="52"/>
  <c r="Z333" i="52"/>
  <c r="Z405" i="52"/>
  <c r="U219" i="57"/>
  <c r="O145" i="57"/>
  <c r="S230" i="57"/>
  <c r="E202" i="57"/>
  <c r="B181" i="57"/>
  <c r="G743" i="52"/>
  <c r="Z743" i="52" s="1"/>
  <c r="G714" i="52"/>
  <c r="Z714" i="52" s="1"/>
  <c r="U229" i="57"/>
  <c r="Z415" i="52"/>
  <c r="Z654" i="52"/>
  <c r="Z609" i="52"/>
  <c r="Z407" i="52"/>
  <c r="Z319" i="52"/>
  <c r="Z458" i="52"/>
  <c r="T174" i="57"/>
  <c r="H171" i="57"/>
  <c r="L140" i="57"/>
  <c r="N140" i="57" s="1"/>
  <c r="U216" i="57"/>
  <c r="O151" i="57"/>
  <c r="L141" i="57"/>
  <c r="N141" i="57" s="1"/>
  <c r="S195" i="57"/>
  <c r="L228" i="57"/>
  <c r="N228" i="57" s="1"/>
  <c r="R184" i="57"/>
  <c r="T160" i="57"/>
  <c r="L233" i="57"/>
  <c r="N233" i="57" s="1"/>
  <c r="G224" i="57"/>
  <c r="G163" i="57"/>
  <c r="B202" i="57"/>
  <c r="AM434" i="52"/>
  <c r="S216" i="57"/>
  <c r="T112" i="57"/>
  <c r="H133" i="57"/>
  <c r="G700" i="52"/>
  <c r="Z700" i="52" s="1"/>
  <c r="G682" i="52"/>
  <c r="P682" i="52" s="1"/>
  <c r="M218" i="57"/>
  <c r="Z355" i="52"/>
  <c r="Z674" i="52"/>
  <c r="Z606" i="52"/>
  <c r="Z427" i="52"/>
  <c r="Z321" i="52"/>
  <c r="Z475" i="52"/>
  <c r="G193" i="57"/>
  <c r="I179" i="57"/>
  <c r="I155" i="57"/>
  <c r="G196" i="57"/>
  <c r="I156" i="57"/>
  <c r="M138" i="57"/>
  <c r="I130" i="57"/>
  <c r="S224" i="57"/>
  <c r="Q167" i="57"/>
  <c r="H434" i="52"/>
  <c r="M115" i="57"/>
  <c r="H159" i="57"/>
  <c r="L189" i="57"/>
  <c r="N189" i="57" s="1"/>
  <c r="I434" i="52"/>
  <c r="H188" i="57"/>
  <c r="T188" i="57"/>
  <c r="O167" i="57"/>
  <c r="T123" i="57"/>
  <c r="T203" i="57"/>
  <c r="L183" i="57"/>
  <c r="N183" i="57" s="1"/>
  <c r="G391" i="52"/>
  <c r="Z391" i="52" s="1"/>
  <c r="H162" i="57"/>
  <c r="Z357" i="52"/>
  <c r="F229" i="57"/>
  <c r="O149" i="57"/>
  <c r="Z343" i="52"/>
  <c r="Z757" i="52"/>
  <c r="Z430" i="52"/>
  <c r="Z389" i="52"/>
  <c r="Z473" i="52"/>
  <c r="S112" i="57"/>
  <c r="L160" i="57"/>
  <c r="N160" i="57" s="1"/>
  <c r="B185" i="57"/>
  <c r="I115" i="57"/>
  <c r="G713" i="52"/>
  <c r="P713" i="52" s="1"/>
  <c r="L121" i="57"/>
  <c r="N121" i="57" s="1"/>
  <c r="I167" i="57"/>
  <c r="T232" i="57"/>
  <c r="S204" i="57"/>
  <c r="H138" i="57"/>
  <c r="U134" i="57"/>
  <c r="S128" i="57"/>
  <c r="C241" i="57"/>
  <c r="G715" i="52"/>
  <c r="Z715" i="52" s="1"/>
  <c r="L118" i="57"/>
  <c r="N118" i="57" s="1"/>
  <c r="Z755" i="52"/>
  <c r="F173" i="57"/>
  <c r="G486" i="52"/>
  <c r="Z486" i="52" s="1"/>
  <c r="M220" i="57"/>
  <c r="Z359" i="52"/>
  <c r="Z671" i="52"/>
  <c r="Z368" i="52"/>
  <c r="Z332" i="52"/>
  <c r="H116" i="57"/>
  <c r="U226" i="57"/>
  <c r="B160" i="57"/>
  <c r="S150" i="57"/>
  <c r="A226" i="52"/>
  <c r="G752" i="52"/>
  <c r="Z752" i="52" s="1"/>
  <c r="G699" i="52"/>
  <c r="Z699" i="52" s="1"/>
  <c r="G624" i="52"/>
  <c r="P624" i="52" s="1"/>
  <c r="R205" i="57"/>
  <c r="M178" i="57"/>
  <c r="Z369" i="52"/>
  <c r="Z768" i="52"/>
  <c r="Z597" i="52"/>
  <c r="Z479" i="52"/>
  <c r="Z366" i="52"/>
  <c r="Z356" i="52"/>
  <c r="Z495" i="52"/>
  <c r="G192" i="57"/>
  <c r="H170" i="57"/>
  <c r="G512" i="52"/>
  <c r="Z512" i="52" s="1"/>
  <c r="I176" i="57"/>
  <c r="Z625" i="52"/>
  <c r="Z358" i="52"/>
  <c r="P207" i="57"/>
  <c r="A190" i="57"/>
  <c r="I114" i="57"/>
  <c r="T138" i="57"/>
  <c r="L232" i="57"/>
  <c r="N232" i="57" s="1"/>
  <c r="F172" i="57"/>
  <c r="D243" i="57"/>
  <c r="S205" i="57"/>
  <c r="H207" i="57"/>
  <c r="G432" i="52"/>
  <c r="Z432" i="52" s="1"/>
  <c r="T192" i="57"/>
  <c r="Z622" i="52"/>
  <c r="P389" i="52"/>
  <c r="A204" i="57"/>
  <c r="T150" i="57"/>
  <c r="O106" i="57"/>
  <c r="O197" i="57"/>
  <c r="H229" i="57"/>
  <c r="I168" i="57"/>
  <c r="U224" i="57"/>
  <c r="A203" i="57"/>
  <c r="O109" i="57"/>
  <c r="O159" i="57"/>
  <c r="U141" i="57"/>
  <c r="G174" i="57"/>
  <c r="Z440" i="52"/>
  <c r="Z759" i="52"/>
  <c r="Z425" i="52"/>
  <c r="Z313" i="52"/>
  <c r="Z462" i="52"/>
  <c r="I143" i="57"/>
  <c r="M119" i="57"/>
  <c r="O172" i="57"/>
  <c r="O108" i="57"/>
  <c r="T193" i="57"/>
  <c r="P168" i="57"/>
  <c r="T215" i="57"/>
  <c r="H139" i="57"/>
  <c r="I161" i="57"/>
  <c r="Q203" i="57"/>
  <c r="G772" i="52"/>
  <c r="P772" i="52" s="1"/>
  <c r="Z529" i="52"/>
  <c r="S192" i="57"/>
  <c r="M206" i="57"/>
  <c r="O187" i="57"/>
  <c r="P225" i="57"/>
  <c r="Q207" i="57"/>
  <c r="E203" i="57"/>
  <c r="S117" i="57"/>
  <c r="D187" i="57"/>
  <c r="U195" i="57"/>
  <c r="H201" i="57"/>
  <c r="I203" i="57"/>
  <c r="M215" i="57"/>
  <c r="O110" i="57"/>
  <c r="R201" i="57"/>
  <c r="L129" i="57"/>
  <c r="N129" i="57" s="1"/>
  <c r="G190" i="57"/>
  <c r="T228" i="57"/>
  <c r="F220" i="57"/>
  <c r="G218" i="57"/>
  <c r="G459" i="52"/>
  <c r="Z459" i="52" s="1"/>
  <c r="G703" i="52"/>
  <c r="P703" i="52" s="1"/>
  <c r="G630" i="52"/>
  <c r="P630" i="52" s="1"/>
  <c r="T187" i="57"/>
  <c r="M118" i="57"/>
  <c r="Z777" i="52"/>
  <c r="Z487" i="52"/>
  <c r="M209" i="57"/>
  <c r="F233" i="57"/>
  <c r="D241" i="57"/>
  <c r="AL420" i="52"/>
  <c r="F177" i="57"/>
  <c r="L185" i="57"/>
  <c r="N185" i="57" s="1"/>
  <c r="M164" i="57"/>
  <c r="T196" i="57"/>
  <c r="S122" i="57"/>
  <c r="U181" i="57"/>
  <c r="L229" i="57"/>
  <c r="N229" i="57" s="1"/>
  <c r="O231" i="57"/>
  <c r="Q165" i="57"/>
  <c r="U212" i="57"/>
  <c r="O196" i="57"/>
  <c r="G208" i="57"/>
  <c r="O211" i="57"/>
  <c r="S136" i="57"/>
  <c r="I123" i="57"/>
  <c r="F176" i="57"/>
  <c r="D242" i="57"/>
  <c r="G677" i="52"/>
  <c r="Z677" i="52" s="1"/>
  <c r="G763" i="52"/>
  <c r="P763" i="52" s="1"/>
  <c r="G690" i="52"/>
  <c r="P690" i="52" s="1"/>
  <c r="E204" i="57"/>
  <c r="P167" i="57"/>
  <c r="I137" i="57"/>
  <c r="L224" i="57"/>
  <c r="N224" i="57" s="1"/>
  <c r="I201" i="57"/>
  <c r="F168" i="57"/>
  <c r="S133" i="57"/>
  <c r="T121" i="57"/>
  <c r="R204" i="57"/>
  <c r="U182" i="57"/>
  <c r="Z629" i="52"/>
  <c r="M133" i="57"/>
  <c r="T233" i="57"/>
  <c r="F188" i="57"/>
  <c r="B166" i="57"/>
  <c r="T229" i="57"/>
  <c r="E241" i="57"/>
  <c r="T206" i="57"/>
  <c r="T111" i="57"/>
  <c r="D165" i="57"/>
  <c r="E200" i="57"/>
  <c r="F182" i="57"/>
  <c r="I163" i="57"/>
  <c r="D207" i="57"/>
  <c r="L114" i="57"/>
  <c r="N114" i="57" s="1"/>
  <c r="T209" i="57"/>
  <c r="L225" i="57"/>
  <c r="N225" i="57" s="1"/>
  <c r="O178" i="57"/>
  <c r="H200" i="57"/>
  <c r="U139" i="57"/>
  <c r="G409" i="52"/>
  <c r="P409" i="52" s="1"/>
  <c r="Z393" i="52"/>
  <c r="M177" i="57"/>
  <c r="Z311" i="52"/>
  <c r="Z455" i="52"/>
  <c r="Z402" i="52"/>
  <c r="E182" i="57"/>
  <c r="E185" i="57"/>
  <c r="G539" i="52"/>
  <c r="Z539" i="52" s="1"/>
  <c r="G786" i="52"/>
  <c r="Z786" i="52" s="1"/>
  <c r="M187" i="57"/>
  <c r="Z341" i="52"/>
  <c r="Z762" i="52"/>
  <c r="Z651" i="52"/>
  <c r="Z576" i="52"/>
  <c r="Z501" i="52"/>
  <c r="Z481" i="52"/>
  <c r="H147" i="57"/>
  <c r="G610" i="52"/>
  <c r="Z610" i="52" s="1"/>
  <c r="Z382" i="52"/>
  <c r="Z523" i="52"/>
  <c r="Z326" i="52"/>
  <c r="O121" i="57"/>
  <c r="S210" i="57"/>
  <c r="L152" i="57"/>
  <c r="N152" i="57" s="1"/>
  <c r="T217" i="57"/>
  <c r="A167" i="57"/>
  <c r="I395" i="52"/>
  <c r="U155" i="57"/>
  <c r="M185" i="57"/>
  <c r="Z760" i="52"/>
  <c r="Z534" i="52"/>
  <c r="M223" i="57"/>
  <c r="O155" i="57"/>
  <c r="S219" i="57"/>
  <c r="H186" i="57"/>
  <c r="T212" i="57"/>
  <c r="R206" i="57"/>
  <c r="D232" i="57"/>
  <c r="G540" i="52"/>
  <c r="Z540" i="52" s="1"/>
  <c r="H125" i="57"/>
  <c r="Z640" i="52"/>
  <c r="Z422" i="52"/>
  <c r="Z335" i="52"/>
  <c r="G173" i="57"/>
  <c r="M180" i="57"/>
  <c r="M228" i="57"/>
  <c r="M134" i="57"/>
  <c r="I187" i="57"/>
  <c r="T216" i="57"/>
  <c r="P229" i="57"/>
  <c r="I415" i="52"/>
  <c r="Z381" i="52"/>
  <c r="T220" i="57"/>
  <c r="H154" i="57"/>
  <c r="AL400" i="52"/>
  <c r="T198" i="57"/>
  <c r="E228" i="57"/>
  <c r="T172" i="57"/>
  <c r="S114" i="57"/>
  <c r="E184" i="57"/>
  <c r="O162" i="57"/>
  <c r="A243" i="57"/>
  <c r="F196" i="57"/>
  <c r="T224" i="57"/>
  <c r="U140" i="57"/>
  <c r="I125" i="57"/>
  <c r="U144" i="57"/>
  <c r="L227" i="57"/>
  <c r="N227" i="57" s="1"/>
  <c r="G696" i="52"/>
  <c r="Z696" i="52" s="1"/>
  <c r="G431" i="52"/>
  <c r="Z431" i="52" s="1"/>
  <c r="P232" i="57"/>
  <c r="G791" i="52"/>
  <c r="Z791" i="52" s="1"/>
  <c r="Z436" i="52"/>
  <c r="M143" i="57"/>
  <c r="F227" i="57"/>
  <c r="F162" i="57"/>
  <c r="M202" i="57"/>
  <c r="G634" i="52"/>
  <c r="P634" i="52" s="1"/>
  <c r="D227" i="57"/>
  <c r="D202" i="57"/>
  <c r="H228" i="57"/>
  <c r="P190" i="57"/>
  <c r="G679" i="52"/>
  <c r="P679" i="52" s="1"/>
  <c r="H108" i="57"/>
  <c r="G751" i="52"/>
  <c r="Z751" i="52" s="1"/>
  <c r="Z401" i="52"/>
  <c r="Z583" i="52"/>
  <c r="S226" i="57"/>
  <c r="U173" i="57"/>
  <c r="G169" i="57"/>
  <c r="G469" i="52"/>
  <c r="P469" i="52" s="1"/>
  <c r="G551" i="52"/>
  <c r="Z551" i="52" s="1"/>
  <c r="H106" i="57"/>
  <c r="Z344" i="52"/>
  <c r="Z756" i="52"/>
  <c r="Z607" i="52"/>
  <c r="Z317" i="52"/>
  <c r="U194" i="57"/>
  <c r="R163" i="57"/>
  <c r="G727" i="52"/>
  <c r="P727" i="52" s="1"/>
  <c r="Z360" i="52"/>
  <c r="Z434" i="52"/>
  <c r="U221" i="57"/>
  <c r="G198" i="57"/>
  <c r="Q175" i="57"/>
  <c r="A163" i="57"/>
  <c r="E209" i="57"/>
  <c r="A185" i="57"/>
  <c r="A159" i="57"/>
  <c r="B232" i="57"/>
  <c r="Z595" i="52"/>
  <c r="Z334" i="52"/>
  <c r="Q169" i="57"/>
  <c r="F241" i="57"/>
  <c r="L126" i="57"/>
  <c r="N126" i="57" s="1"/>
  <c r="U189" i="57"/>
  <c r="AM415" i="52"/>
  <c r="E206" i="57"/>
  <c r="E186" i="57"/>
  <c r="G642" i="52"/>
  <c r="P642" i="52" s="1"/>
  <c r="Z419" i="52"/>
  <c r="Z644" i="52"/>
  <c r="Z502" i="52"/>
  <c r="Z352" i="52"/>
  <c r="T171" i="57"/>
  <c r="F198" i="57"/>
  <c r="S193" i="57"/>
  <c r="T106" i="57"/>
  <c r="T170" i="57"/>
  <c r="O124" i="57"/>
  <c r="U211" i="57"/>
  <c r="G560" i="52"/>
  <c r="Z560" i="52" s="1"/>
  <c r="Z761" i="52"/>
  <c r="Z364" i="52"/>
  <c r="T219" i="57"/>
  <c r="I172" i="57"/>
  <c r="L188" i="57"/>
  <c r="N188" i="57" s="1"/>
  <c r="G652" i="52"/>
  <c r="P652" i="52" s="1"/>
  <c r="Q190" i="57"/>
  <c r="F211" i="57"/>
  <c r="Z412" i="52"/>
  <c r="Z784" i="52"/>
  <c r="Z572" i="52"/>
  <c r="Z581" i="52"/>
  <c r="Z337" i="52"/>
  <c r="I111" i="57"/>
  <c r="M116" i="57"/>
  <c r="G438" i="52"/>
  <c r="Z438" i="52" s="1"/>
  <c r="Z774" i="52"/>
  <c r="Z467" i="52"/>
  <c r="U143" i="57"/>
  <c r="S138" i="57"/>
  <c r="M135" i="57"/>
  <c r="G189" i="57"/>
  <c r="H118" i="57"/>
  <c r="H420" i="52"/>
  <c r="I119" i="57"/>
  <c r="F207" i="57"/>
  <c r="Z363" i="52"/>
  <c r="Z617" i="52"/>
  <c r="Z351" i="52"/>
  <c r="H400" i="52"/>
  <c r="L150" i="57"/>
  <c r="N150" i="57" s="1"/>
  <c r="I120" i="57"/>
  <c r="U163" i="57"/>
  <c r="H415" i="52"/>
  <c r="U153" i="57"/>
  <c r="G579" i="52"/>
  <c r="Z579" i="52" s="1"/>
  <c r="Z771" i="52"/>
  <c r="Z547" i="52"/>
  <c r="Z423" i="52"/>
  <c r="U159" i="57"/>
  <c r="E240" i="57"/>
  <c r="L124" i="57"/>
  <c r="N124" i="57" s="1"/>
  <c r="T140" i="57"/>
  <c r="D45" i="52"/>
  <c r="I230" i="57"/>
  <c r="G230" i="57"/>
  <c r="P186" i="57"/>
  <c r="O218" i="57"/>
  <c r="Z411" i="52"/>
  <c r="T175" i="57"/>
  <c r="O230" i="57"/>
  <c r="I181" i="57"/>
  <c r="Q181" i="57"/>
  <c r="T210" i="57"/>
  <c r="P206" i="57"/>
  <c r="L202" i="57"/>
  <c r="N202" i="57" s="1"/>
  <c r="L154" i="57"/>
  <c r="N154" i="57" s="1"/>
  <c r="M161" i="57"/>
  <c r="F219" i="57"/>
  <c r="A200" i="57"/>
  <c r="L116" i="57"/>
  <c r="N116" i="57" s="1"/>
  <c r="T197" i="57"/>
  <c r="F208" i="57"/>
  <c r="G477" i="52"/>
  <c r="Z477" i="52" s="1"/>
  <c r="G482" i="52"/>
  <c r="Z482" i="52" s="1"/>
  <c r="G556" i="52"/>
  <c r="P556" i="52" s="1"/>
  <c r="O171" i="57"/>
  <c r="T173" i="57"/>
  <c r="Z535" i="52"/>
  <c r="F221" i="57"/>
  <c r="I400" i="52"/>
  <c r="A228" i="57"/>
  <c r="A230" i="57"/>
  <c r="U125" i="57"/>
  <c r="D181" i="57"/>
  <c r="R167" i="57"/>
  <c r="O120" i="57"/>
  <c r="U180" i="57"/>
  <c r="Z349" i="52"/>
  <c r="G439" i="52"/>
  <c r="P439" i="52" s="1"/>
  <c r="Z637" i="52"/>
  <c r="S144" i="57"/>
  <c r="Z310" i="52"/>
  <c r="R202" i="57"/>
  <c r="G687" i="52"/>
  <c r="Z687" i="52" s="1"/>
  <c r="H155" i="57"/>
  <c r="U167" i="57"/>
  <c r="M201" i="57"/>
  <c r="M219" i="57"/>
  <c r="A234" i="52"/>
  <c r="T164" i="57"/>
  <c r="F179" i="57"/>
  <c r="H202" i="57"/>
  <c r="L136" i="57"/>
  <c r="N136" i="57" s="1"/>
  <c r="F194" i="57"/>
  <c r="O233" i="57"/>
  <c r="T184" i="57"/>
  <c r="H119" i="57"/>
  <c r="O134" i="57"/>
  <c r="G565" i="52"/>
  <c r="Z565" i="52" s="1"/>
  <c r="I147" i="57"/>
  <c r="H142" i="57"/>
  <c r="M162" i="57"/>
  <c r="F171" i="57"/>
  <c r="D226" i="57"/>
  <c r="H205" i="57"/>
  <c r="O182" i="57"/>
  <c r="U135" i="57"/>
  <c r="H117" i="57"/>
  <c r="U158" i="57"/>
  <c r="U177" i="57"/>
  <c r="R226" i="57"/>
  <c r="G705" i="52"/>
  <c r="Z705" i="52" s="1"/>
  <c r="G557" i="52"/>
  <c r="P557" i="52" s="1"/>
  <c r="M226" i="57"/>
  <c r="F199" i="57"/>
  <c r="G175" i="57"/>
  <c r="D168" i="57"/>
  <c r="S189" i="57"/>
  <c r="U110" i="57"/>
  <c r="H160" i="57"/>
  <c r="A231" i="57"/>
  <c r="I406" i="52"/>
  <c r="O107" i="57"/>
  <c r="I129" i="57"/>
  <c r="D164" i="57"/>
  <c r="U165" i="57"/>
  <c r="S123" i="57"/>
  <c r="F183" i="57"/>
  <c r="E227" i="57"/>
  <c r="H183" i="57"/>
  <c r="M224" i="57"/>
  <c r="H146" i="57"/>
  <c r="D201" i="57"/>
  <c r="H175" i="57"/>
  <c r="M142" i="57"/>
  <c r="G232" i="57"/>
  <c r="A162" i="57"/>
  <c r="L111" i="57"/>
  <c r="N111" i="57" s="1"/>
  <c r="G643" i="52"/>
  <c r="Z643" i="52" s="1"/>
  <c r="G712" i="52"/>
  <c r="P712" i="52" s="1"/>
  <c r="G641" i="52"/>
  <c r="P641" i="52" s="1"/>
  <c r="G573" i="52"/>
  <c r="Z573" i="52" s="1"/>
  <c r="U178" i="57"/>
  <c r="I164" i="57"/>
  <c r="G480" i="52"/>
  <c r="Z480" i="52" s="1"/>
  <c r="G691" i="52"/>
  <c r="Z691" i="52" s="1"/>
  <c r="G788" i="52"/>
  <c r="P788" i="52" s="1"/>
  <c r="Q202" i="57"/>
  <c r="H152" i="57"/>
  <c r="T142" i="57"/>
  <c r="M144" i="57"/>
  <c r="G176" i="57"/>
  <c r="P189" i="57"/>
  <c r="U209" i="57"/>
  <c r="F185" i="57"/>
  <c r="R229" i="57"/>
  <c r="H161" i="57"/>
  <c r="F191" i="57"/>
  <c r="U118" i="57"/>
  <c r="S134" i="57"/>
  <c r="O142" i="57"/>
  <c r="I144" i="57"/>
  <c r="O157" i="57"/>
  <c r="M232" i="57"/>
  <c r="G513" i="52"/>
  <c r="Z513" i="52" s="1"/>
  <c r="T151" i="57"/>
  <c r="L120" i="57"/>
  <c r="N120" i="57" s="1"/>
  <c r="L186" i="57"/>
  <c r="N186" i="57" s="1"/>
  <c r="G226" i="57"/>
  <c r="S201" i="57"/>
  <c r="T195" i="57"/>
  <c r="H209" i="57"/>
  <c r="G428" i="52"/>
  <c r="P428" i="52" s="1"/>
  <c r="G526" i="52"/>
  <c r="P526" i="52" s="1"/>
  <c r="G562" i="52"/>
  <c r="Z562" i="52" s="1"/>
  <c r="U174" i="57"/>
  <c r="U138" i="57"/>
  <c r="D183" i="57"/>
  <c r="Q174" i="57"/>
  <c r="F178" i="57"/>
  <c r="I225" i="57"/>
  <c r="S143" i="57"/>
  <c r="L134" i="57"/>
  <c r="N134" i="57" s="1"/>
  <c r="S231" i="57"/>
  <c r="Q160" i="57"/>
  <c r="Q188" i="57"/>
  <c r="U107" i="57"/>
  <c r="M147" i="57"/>
  <c r="L230" i="57"/>
  <c r="N230" i="57" s="1"/>
  <c r="G228" i="57"/>
  <c r="E225" i="57"/>
  <c r="M174" i="57"/>
  <c r="G704" i="52"/>
  <c r="Z704" i="52" s="1"/>
  <c r="L146" i="57"/>
  <c r="N146" i="57" s="1"/>
  <c r="M145" i="57"/>
  <c r="O183" i="57"/>
  <c r="G201" i="57"/>
  <c r="I226" i="57"/>
  <c r="Z338" i="52"/>
  <c r="G216" i="57"/>
  <c r="G531" i="52"/>
  <c r="Z531" i="52" s="1"/>
  <c r="G675" i="52"/>
  <c r="P675" i="52" s="1"/>
  <c r="I138" i="57"/>
  <c r="F165" i="57"/>
  <c r="T189" i="57"/>
  <c r="Z451" i="52"/>
  <c r="I228" i="57"/>
  <c r="O125" i="57"/>
  <c r="M227" i="57"/>
  <c r="Z320" i="52"/>
  <c r="M120" i="57"/>
  <c r="Z770" i="52"/>
  <c r="T136" i="57"/>
  <c r="O194" i="57"/>
  <c r="O205" i="57"/>
  <c r="E165" i="57"/>
  <c r="Z601" i="52"/>
  <c r="D44" i="52"/>
  <c r="P159" i="57"/>
  <c r="T128" i="57"/>
  <c r="R232" i="57"/>
  <c r="P182" i="57"/>
  <c r="L132" i="57"/>
  <c r="N132" i="57" s="1"/>
  <c r="G697" i="52"/>
  <c r="P697" i="52" s="1"/>
  <c r="G698" i="52"/>
  <c r="P698" i="52" s="1"/>
  <c r="G537" i="52"/>
  <c r="P537" i="52" s="1"/>
  <c r="S148" i="57"/>
  <c r="E201" i="57"/>
  <c r="B209" i="57"/>
  <c r="T114" i="57"/>
  <c r="G179" i="57"/>
  <c r="O188" i="57"/>
  <c r="S229" i="57"/>
  <c r="H134" i="57"/>
  <c r="B163" i="57"/>
  <c r="H190" i="57"/>
  <c r="I177" i="57"/>
  <c r="E168" i="57"/>
  <c r="G720" i="52"/>
  <c r="P720" i="52" s="1"/>
  <c r="G790" i="52"/>
  <c r="P790" i="52" s="1"/>
  <c r="G202" i="57"/>
  <c r="H150" i="57"/>
  <c r="M222" i="57"/>
  <c r="M213" i="57"/>
  <c r="I207" i="57"/>
  <c r="S132" i="57"/>
  <c r="S228" i="57"/>
  <c r="H187" i="57"/>
  <c r="Z655" i="52"/>
  <c r="L144" i="57"/>
  <c r="N144" i="57" s="1"/>
  <c r="S222" i="57"/>
  <c r="L155" i="57"/>
  <c r="N155" i="57" s="1"/>
  <c r="T186" i="57"/>
  <c r="I189" i="57"/>
  <c r="S130" i="57"/>
  <c r="T162" i="57"/>
  <c r="M207" i="57"/>
  <c r="D208" i="57"/>
  <c r="A184" i="57"/>
  <c r="H137" i="57"/>
  <c r="E164" i="57"/>
  <c r="H149" i="57"/>
  <c r="M214" i="57"/>
  <c r="B168" i="57"/>
  <c r="S171" i="57"/>
  <c r="P161" i="57"/>
  <c r="G563" i="52"/>
  <c r="P563" i="52" s="1"/>
  <c r="G688" i="52"/>
  <c r="P688" i="52" s="1"/>
  <c r="G548" i="52"/>
  <c r="P548" i="52" s="1"/>
  <c r="L112" i="57"/>
  <c r="N112" i="57" s="1"/>
  <c r="L208" i="57"/>
  <c r="N208" i="57" s="1"/>
  <c r="Z476" i="52"/>
  <c r="G603" i="52"/>
  <c r="P603" i="52" s="1"/>
  <c r="G403" i="52"/>
  <c r="Z403" i="52" s="1"/>
  <c r="G709" i="52"/>
  <c r="Z709" i="52" s="1"/>
  <c r="E160" i="57"/>
  <c r="E229" i="57"/>
  <c r="T161" i="57"/>
  <c r="T153" i="57"/>
  <c r="O191" i="57"/>
  <c r="B228" i="57"/>
  <c r="U154" i="57"/>
  <c r="R230" i="57"/>
  <c r="M200" i="57"/>
  <c r="O206" i="57"/>
  <c r="O189" i="57"/>
  <c r="T147" i="57"/>
  <c r="O203" i="57"/>
  <c r="G203" i="57"/>
  <c r="U193" i="57"/>
  <c r="I121" i="57"/>
  <c r="P224" i="57"/>
  <c r="M139" i="57"/>
  <c r="T201" i="57"/>
  <c r="D161" i="57"/>
  <c r="R231" i="57"/>
  <c r="I118" i="57"/>
  <c r="Q171" i="57"/>
  <c r="G183" i="57"/>
  <c r="G490" i="52"/>
  <c r="Z490" i="52" s="1"/>
  <c r="G615" i="52"/>
  <c r="P615" i="52" s="1"/>
  <c r="G728" i="52"/>
  <c r="Z728" i="52" s="1"/>
  <c r="F242" i="57"/>
  <c r="G209" i="57"/>
  <c r="G213" i="57"/>
  <c r="T211" i="57"/>
  <c r="F222" i="57"/>
  <c r="S206" i="57"/>
  <c r="S156" i="57"/>
  <c r="I166" i="57"/>
  <c r="S163" i="57"/>
  <c r="H165" i="57"/>
  <c r="I173" i="57"/>
  <c r="S124" i="57"/>
  <c r="F193" i="57"/>
  <c r="O114" i="57"/>
  <c r="G567" i="52"/>
  <c r="P567" i="52" s="1"/>
  <c r="U142" i="57"/>
  <c r="G215" i="57"/>
  <c r="U213" i="57"/>
  <c r="B206" i="57"/>
  <c r="B162" i="57"/>
  <c r="Z636" i="52"/>
  <c r="U192" i="57"/>
  <c r="G710" i="52"/>
  <c r="Z710" i="52" s="1"/>
  <c r="G719" i="52"/>
  <c r="P719" i="52" s="1"/>
  <c r="R225" i="57"/>
  <c r="U220" i="57"/>
  <c r="T191" i="57"/>
  <c r="F214" i="57"/>
  <c r="S137" i="57"/>
  <c r="Z408" i="52"/>
  <c r="D190" i="57"/>
  <c r="T223" i="57"/>
  <c r="AL434" i="52"/>
  <c r="Z472" i="52"/>
  <c r="D159" i="57"/>
  <c r="L187" i="57"/>
  <c r="N187" i="57" s="1"/>
  <c r="Z465" i="52"/>
  <c r="M171" i="57"/>
  <c r="S213" i="57"/>
  <c r="D200" i="57"/>
  <c r="AM420" i="52"/>
  <c r="P200" i="57"/>
  <c r="U124" i="57"/>
  <c r="U233" i="57"/>
  <c r="Q180" i="57"/>
  <c r="F201" i="57"/>
  <c r="G749" i="52"/>
  <c r="Z749" i="52" s="1"/>
  <c r="D205" i="57"/>
  <c r="Z650" i="52"/>
  <c r="I133" i="57"/>
  <c r="B186" i="57"/>
  <c r="U132" i="57"/>
  <c r="U160" i="57"/>
  <c r="M205" i="57"/>
  <c r="M169" i="57"/>
  <c r="M230" i="57"/>
  <c r="M212" i="57"/>
  <c r="U205" i="57"/>
  <c r="F212" i="57"/>
  <c r="S209" i="57"/>
  <c r="G584" i="52"/>
  <c r="Z584" i="52" s="1"/>
  <c r="G613" i="52"/>
  <c r="Z613" i="52" s="1"/>
  <c r="T149" i="57"/>
  <c r="S179" i="57"/>
  <c r="T225" i="57"/>
  <c r="Q226" i="57"/>
  <c r="M113" i="57"/>
  <c r="T110" i="57"/>
  <c r="U179" i="57"/>
  <c r="H230" i="57"/>
  <c r="Z417" i="52"/>
  <c r="O173" i="57"/>
  <c r="F231" i="57"/>
  <c r="P204" i="57"/>
  <c r="I170" i="57"/>
  <c r="U203" i="57"/>
  <c r="H151" i="57"/>
  <c r="T119" i="57"/>
  <c r="O215" i="57"/>
  <c r="O184" i="57"/>
  <c r="P231" i="57"/>
  <c r="O217" i="57"/>
  <c r="O113" i="57"/>
  <c r="F218" i="57"/>
  <c r="O111" i="57"/>
  <c r="M189" i="57"/>
  <c r="O127" i="57"/>
  <c r="O143" i="57"/>
  <c r="D160" i="57"/>
  <c r="G578" i="52"/>
  <c r="P578" i="52" s="1"/>
  <c r="G566" i="52"/>
  <c r="P566" i="52" s="1"/>
  <c r="G746" i="52"/>
  <c r="P746" i="52" s="1"/>
  <c r="U166" i="57"/>
  <c r="S169" i="57"/>
  <c r="P185" i="57"/>
  <c r="G758" i="52"/>
  <c r="Z758" i="52" s="1"/>
  <c r="G554" i="52"/>
  <c r="Z554" i="52" s="1"/>
  <c r="G717" i="52"/>
  <c r="Z717" i="52" s="1"/>
  <c r="Q179" i="57"/>
  <c r="L122" i="57"/>
  <c r="N122" i="57" s="1"/>
  <c r="M123" i="57"/>
  <c r="H156" i="57"/>
  <c r="O119" i="57"/>
  <c r="U171" i="57"/>
  <c r="S200" i="57"/>
  <c r="A226" i="57"/>
  <c r="I200" i="57"/>
  <c r="G225" i="57"/>
  <c r="T116" i="57"/>
  <c r="D184" i="57"/>
  <c r="M166" i="57"/>
  <c r="L148" i="57"/>
  <c r="N148" i="57" s="1"/>
  <c r="P201" i="57"/>
  <c r="G485" i="52"/>
  <c r="Z485" i="52" s="1"/>
  <c r="L139" i="57"/>
  <c r="N139" i="57" s="1"/>
  <c r="L184" i="57"/>
  <c r="N184" i="57" s="1"/>
  <c r="H227" i="57"/>
  <c r="U108" i="57"/>
  <c r="I154" i="57"/>
  <c r="O219" i="57"/>
  <c r="U172" i="57"/>
  <c r="G686" i="52"/>
  <c r="P686" i="52" s="1"/>
  <c r="G711" i="52"/>
  <c r="Z711" i="52" s="1"/>
  <c r="G800" i="52"/>
  <c r="Z800" i="52" s="1"/>
  <c r="S151" i="57"/>
  <c r="S145" i="57"/>
  <c r="F368" i="52"/>
  <c r="F440" i="52" s="1"/>
  <c r="F512" i="52" s="1"/>
  <c r="F584" i="52" s="1"/>
  <c r="F656" i="52" s="1"/>
  <c r="F728" i="52" s="1"/>
  <c r="F800" i="52" s="1"/>
  <c r="F872" i="52" s="1"/>
  <c r="F369" i="52"/>
  <c r="F441" i="52" s="1"/>
  <c r="F513" i="52" s="1"/>
  <c r="F585" i="52" s="1"/>
  <c r="F657" i="52" s="1"/>
  <c r="F729" i="52" s="1"/>
  <c r="F801" i="52" s="1"/>
  <c r="F873" i="52" s="1"/>
  <c r="G559" i="52"/>
  <c r="Z559" i="52" s="1"/>
  <c r="A216" i="52"/>
  <c r="G789" i="52"/>
  <c r="Z789" i="52" s="1"/>
  <c r="G681" i="52"/>
  <c r="Z681" i="52" s="1"/>
  <c r="U145" i="57"/>
  <c r="B230" i="57"/>
  <c r="O137" i="57"/>
  <c r="S170" i="57"/>
  <c r="T120" i="57"/>
  <c r="F163" i="57"/>
  <c r="S217" i="57"/>
  <c r="I150" i="57"/>
  <c r="O170" i="57"/>
  <c r="Q209" i="57"/>
  <c r="S183" i="57"/>
  <c r="I110" i="57"/>
  <c r="M179" i="57"/>
  <c r="M233" i="57"/>
  <c r="L128" i="57"/>
  <c r="N128" i="57" s="1"/>
  <c r="Q206" i="57"/>
  <c r="E189" i="57"/>
  <c r="S160" i="57"/>
  <c r="E207" i="57"/>
  <c r="H232" i="57"/>
  <c r="H203" i="57"/>
  <c r="R228" i="57"/>
  <c r="U214" i="57"/>
  <c r="U207" i="57"/>
  <c r="G231" i="57"/>
  <c r="U114" i="57"/>
  <c r="S107" i="57"/>
  <c r="U129" i="57"/>
  <c r="L110" i="57"/>
  <c r="N110" i="57" s="1"/>
  <c r="T166" i="57"/>
  <c r="O112" i="57"/>
  <c r="M184" i="57"/>
  <c r="I224" i="57"/>
  <c r="U217" i="57"/>
  <c r="H111" i="57"/>
  <c r="Z498" i="52"/>
  <c r="G392" i="52"/>
  <c r="P392" i="52" s="1"/>
  <c r="M148" i="57"/>
  <c r="S167" i="57"/>
  <c r="R224" i="57"/>
  <c r="I135" i="57"/>
  <c r="G723" i="52"/>
  <c r="P723" i="52" s="1"/>
  <c r="O132" i="57"/>
  <c r="S223" i="57"/>
  <c r="R162" i="57"/>
  <c r="A165" i="57"/>
  <c r="S125" i="57"/>
  <c r="G159" i="57"/>
  <c r="Q231" i="57"/>
  <c r="A181" i="57"/>
  <c r="F203" i="57"/>
  <c r="G171" i="57"/>
  <c r="I209" i="57"/>
  <c r="O169" i="57"/>
  <c r="R190" i="57"/>
  <c r="I188" i="57"/>
  <c r="P205" i="57"/>
  <c r="G571" i="52"/>
  <c r="Z571" i="52" s="1"/>
  <c r="G543" i="52"/>
  <c r="Z543" i="52" s="1"/>
  <c r="U150" i="57"/>
  <c r="L109" i="57"/>
  <c r="N109" i="57" s="1"/>
  <c r="U119" i="57"/>
  <c r="E208" i="57"/>
  <c r="G574" i="52"/>
  <c r="Z574" i="52" s="1"/>
  <c r="S199" i="57"/>
  <c r="H166" i="57"/>
  <c r="G229" i="57"/>
  <c r="B159" i="57"/>
  <c r="S157" i="57"/>
  <c r="L135" i="57"/>
  <c r="N135" i="57" s="1"/>
  <c r="O209" i="57"/>
  <c r="G508" i="52"/>
  <c r="P508" i="52" s="1"/>
  <c r="H114" i="57"/>
  <c r="T130" i="57"/>
  <c r="S166" i="57"/>
  <c r="M117" i="57"/>
  <c r="M197" i="57"/>
  <c r="I132" i="57"/>
  <c r="A250" i="52"/>
  <c r="L119" i="57"/>
  <c r="N119" i="57" s="1"/>
  <c r="G219" i="57"/>
  <c r="S164" i="57"/>
  <c r="U133" i="57"/>
  <c r="M196" i="57"/>
  <c r="Q166" i="57"/>
  <c r="T159" i="57"/>
  <c r="G695" i="52"/>
  <c r="P695" i="52" s="1"/>
  <c r="Q172" i="57"/>
  <c r="H184" i="57"/>
  <c r="M154" i="57"/>
  <c r="G618" i="52"/>
  <c r="Z618" i="52" s="1"/>
  <c r="G220" i="57"/>
  <c r="U136" i="57"/>
  <c r="T137" i="57"/>
  <c r="Z599" i="52"/>
  <c r="Z647" i="52"/>
  <c r="P203" i="57"/>
  <c r="G628" i="52"/>
  <c r="P628" i="52" s="1"/>
  <c r="G781" i="52"/>
  <c r="Z781" i="52" s="1"/>
  <c r="M165" i="57"/>
  <c r="O150" i="57"/>
  <c r="D43" i="52"/>
  <c r="A224" i="57"/>
  <c r="E205" i="57"/>
  <c r="M217" i="57"/>
  <c r="S214" i="57"/>
  <c r="S220" i="57"/>
  <c r="M151" i="57"/>
  <c r="U168" i="57"/>
  <c r="M160" i="57"/>
  <c r="L108" i="57"/>
  <c r="N108" i="57" s="1"/>
  <c r="I142" i="57"/>
  <c r="L115" i="57"/>
  <c r="N115" i="57" s="1"/>
  <c r="M210" i="57"/>
  <c r="D203" i="57"/>
  <c r="U161" i="57"/>
  <c r="S191" i="57"/>
  <c r="I160" i="57"/>
  <c r="H167" i="57"/>
  <c r="U208" i="57"/>
  <c r="L159" i="57"/>
  <c r="N159" i="57" s="1"/>
  <c r="H130" i="57"/>
  <c r="R183" i="57"/>
  <c r="G166" i="57"/>
  <c r="S120" i="57"/>
  <c r="U112" i="57"/>
  <c r="S147" i="57"/>
  <c r="M204" i="57"/>
  <c r="O163" i="57"/>
  <c r="T204" i="57"/>
  <c r="L167" i="57"/>
  <c r="N167" i="57" s="1"/>
  <c r="D225" i="57"/>
  <c r="T152" i="57"/>
  <c r="B189" i="57"/>
  <c r="Z509" i="52"/>
  <c r="G570" i="52"/>
  <c r="P570" i="52" s="1"/>
  <c r="S131" i="57"/>
  <c r="D182" i="57"/>
  <c r="G649" i="52"/>
  <c r="Z649" i="52" s="1"/>
  <c r="M163" i="57"/>
  <c r="T178" i="57"/>
  <c r="E187" i="57"/>
  <c r="U187" i="57"/>
  <c r="S108" i="57"/>
  <c r="S182" i="57"/>
  <c r="I208" i="57"/>
  <c r="G182" i="57"/>
  <c r="U149" i="57"/>
  <c r="O212" i="57"/>
  <c r="G177" i="57"/>
  <c r="A217" i="52"/>
  <c r="R227" i="57"/>
  <c r="I174" i="57"/>
  <c r="I184" i="57"/>
  <c r="G748" i="52"/>
  <c r="P748" i="52" s="1"/>
  <c r="G461" i="52"/>
  <c r="Z461" i="52" s="1"/>
  <c r="U199" i="57"/>
  <c r="F210" i="57"/>
  <c r="H113" i="57"/>
  <c r="G564" i="52"/>
  <c r="P564" i="52" s="1"/>
  <c r="M126" i="57"/>
  <c r="Q201" i="57"/>
  <c r="T208" i="57"/>
  <c r="O207" i="57"/>
  <c r="H179" i="57"/>
  <c r="L138" i="57"/>
  <c r="N138" i="57" s="1"/>
  <c r="G398" i="52"/>
  <c r="P398" i="52" s="1"/>
  <c r="Z536" i="52"/>
  <c r="I178" i="57"/>
  <c r="H173" i="57"/>
  <c r="G186" i="57"/>
  <c r="F215" i="57"/>
  <c r="S146" i="57"/>
  <c r="G656" i="52"/>
  <c r="Z656" i="52" s="1"/>
  <c r="H174" i="57"/>
  <c r="G678" i="52"/>
  <c r="P678" i="52" s="1"/>
  <c r="S152" i="57"/>
  <c r="O222" i="57"/>
  <c r="O227" i="57"/>
  <c r="H231" i="57"/>
  <c r="T176" i="57"/>
  <c r="G164" i="57"/>
  <c r="I116" i="57"/>
  <c r="G635" i="52"/>
  <c r="P635" i="52" s="1"/>
  <c r="U137" i="57"/>
  <c r="U204" i="57"/>
  <c r="O181" i="57"/>
  <c r="M122" i="57"/>
  <c r="D230" i="57"/>
  <c r="AM395" i="52"/>
  <c r="H145" i="57"/>
  <c r="Z350" i="52"/>
  <c r="B243" i="57"/>
  <c r="C662" i="52"/>
  <c r="C665" i="52"/>
  <c r="C664" i="52"/>
  <c r="C666" i="52"/>
  <c r="P328" i="52"/>
  <c r="G442" i="52"/>
  <c r="Z442" i="52" s="1"/>
  <c r="G520" i="52"/>
  <c r="G517" i="52"/>
  <c r="G514" i="52"/>
  <c r="G516" i="52"/>
  <c r="G443" i="52"/>
  <c r="Z443" i="52" s="1"/>
  <c r="G521" i="52"/>
  <c r="G519" i="52"/>
  <c r="G447" i="52"/>
  <c r="Z447" i="52" s="1"/>
  <c r="G518" i="52"/>
  <c r="G515" i="52"/>
  <c r="P444" i="52"/>
  <c r="P449" i="52"/>
  <c r="P446" i="52"/>
  <c r="P445" i="52"/>
  <c r="P450" i="52"/>
  <c r="P448" i="52"/>
  <c r="G155" i="57"/>
  <c r="G136" i="57"/>
  <c r="P150" i="57"/>
  <c r="P405" i="52"/>
  <c r="P467" i="52"/>
  <c r="P473" i="52"/>
  <c r="P498" i="52"/>
  <c r="P509" i="52"/>
  <c r="E116" i="57"/>
  <c r="E145" i="57"/>
  <c r="P111" i="57"/>
  <c r="E132" i="57"/>
  <c r="G139" i="57"/>
  <c r="E124" i="57"/>
  <c r="E149" i="57"/>
  <c r="P148" i="57"/>
  <c r="G114" i="57"/>
  <c r="G121" i="57"/>
  <c r="E107" i="57"/>
  <c r="P123" i="57"/>
  <c r="P146" i="57"/>
  <c r="G127" i="57"/>
  <c r="F348" i="52"/>
  <c r="F420" i="52" s="1"/>
  <c r="F492" i="52" s="1"/>
  <c r="F564" i="52" s="1"/>
  <c r="F636" i="52" s="1"/>
  <c r="F708" i="52" s="1"/>
  <c r="F780" i="52" s="1"/>
  <c r="F852" i="52" s="1"/>
  <c r="F377" i="52"/>
  <c r="F449" i="52" s="1"/>
  <c r="F521" i="52" s="1"/>
  <c r="F374" i="52"/>
  <c r="F446" i="52" s="1"/>
  <c r="F518" i="52" s="1"/>
  <c r="F372" i="52"/>
  <c r="F444" i="52" s="1"/>
  <c r="F516" i="52" s="1"/>
  <c r="F378" i="52"/>
  <c r="F450" i="52" s="1"/>
  <c r="F522" i="52" s="1"/>
  <c r="F373" i="52"/>
  <c r="F445" i="52" s="1"/>
  <c r="F517" i="52" s="1"/>
  <c r="F376" i="52"/>
  <c r="F448" i="52" s="1"/>
  <c r="F520" i="52" s="1"/>
  <c r="N191" i="57"/>
  <c r="N174" i="57"/>
  <c r="E110" i="57"/>
  <c r="E155" i="57"/>
  <c r="E134" i="57"/>
  <c r="G131" i="57"/>
  <c r="P149" i="57"/>
  <c r="P140" i="57"/>
  <c r="P138" i="57"/>
  <c r="G130" i="57"/>
  <c r="F371" i="52"/>
  <c r="F443" i="52" s="1"/>
  <c r="F515" i="52" s="1"/>
  <c r="F370" i="52"/>
  <c r="F442" i="52" s="1"/>
  <c r="F514" i="52" s="1"/>
  <c r="F375" i="52"/>
  <c r="F447" i="52" s="1"/>
  <c r="F519" i="52" s="1"/>
  <c r="S207" i="57"/>
  <c r="Z375" i="52"/>
  <c r="Z370" i="52"/>
  <c r="Z376" i="52"/>
  <c r="Z373" i="52"/>
  <c r="Z371" i="52"/>
  <c r="Z378" i="52"/>
  <c r="Z372" i="52"/>
  <c r="Z377" i="52"/>
  <c r="Z374" i="52"/>
  <c r="N210" i="57"/>
  <c r="N197" i="57"/>
  <c r="N216" i="57"/>
  <c r="N219" i="57"/>
  <c r="B44" i="52"/>
  <c r="E133" i="57"/>
  <c r="E118" i="57"/>
  <c r="E120" i="57"/>
  <c r="G124" i="57"/>
  <c r="E123" i="57"/>
  <c r="P157" i="57"/>
  <c r="E129" i="57"/>
  <c r="G111" i="57"/>
  <c r="N217" i="57"/>
  <c r="N213" i="57"/>
  <c r="N178" i="57"/>
  <c r="N193" i="57"/>
  <c r="N196" i="57"/>
  <c r="P106" i="57"/>
  <c r="P139" i="57"/>
  <c r="P109" i="57"/>
  <c r="E111" i="57"/>
  <c r="E106" i="57"/>
  <c r="P135" i="57"/>
  <c r="P153" i="57"/>
  <c r="E136" i="57"/>
  <c r="P133" i="57"/>
  <c r="P122" i="57"/>
  <c r="P155" i="57"/>
  <c r="E135" i="57"/>
  <c r="P124" i="57"/>
  <c r="G150" i="57"/>
  <c r="G125" i="57"/>
  <c r="G113" i="57"/>
  <c r="G118" i="57"/>
  <c r="G151" i="57"/>
  <c r="G126" i="57"/>
  <c r="G112" i="57"/>
  <c r="P145" i="57"/>
  <c r="P141" i="57"/>
  <c r="G157" i="57"/>
  <c r="P136" i="57"/>
  <c r="P154" i="57"/>
  <c r="E142" i="57"/>
  <c r="P142" i="57"/>
  <c r="P126" i="57"/>
  <c r="P130" i="57"/>
  <c r="E128" i="57"/>
  <c r="A261" i="52"/>
  <c r="G107" i="57"/>
  <c r="G152" i="57"/>
  <c r="N194" i="57"/>
  <c r="N192" i="57"/>
  <c r="N223" i="57"/>
  <c r="N220" i="57"/>
  <c r="N221" i="57"/>
  <c r="N214" i="57"/>
  <c r="N177" i="57"/>
  <c r="N169" i="57"/>
  <c r="E130" i="57"/>
  <c r="E122" i="57"/>
  <c r="E112" i="57"/>
  <c r="P144" i="57"/>
  <c r="E143" i="57"/>
  <c r="P110" i="57"/>
  <c r="P120" i="57"/>
  <c r="P113" i="57"/>
  <c r="E117" i="57"/>
  <c r="A266" i="52"/>
  <c r="E157" i="57"/>
  <c r="E146" i="57"/>
  <c r="P156" i="57"/>
  <c r="G116" i="57"/>
  <c r="G123" i="57"/>
  <c r="G132" i="57"/>
  <c r="G135" i="57"/>
  <c r="G153" i="57"/>
  <c r="G137" i="57"/>
  <c r="G133" i="57"/>
  <c r="P147" i="57"/>
  <c r="E156" i="57"/>
  <c r="E139" i="57"/>
  <c r="E144" i="57"/>
  <c r="E108" i="57"/>
  <c r="P121" i="57"/>
  <c r="P112" i="57"/>
  <c r="E126" i="57"/>
  <c r="P128" i="57"/>
  <c r="E153" i="57"/>
  <c r="G146" i="57"/>
  <c r="G122" i="57"/>
  <c r="G119" i="57"/>
  <c r="G148" i="57"/>
  <c r="G158" i="57"/>
  <c r="N172" i="57"/>
  <c r="N173" i="57"/>
  <c r="N170" i="57"/>
  <c r="N176" i="57"/>
  <c r="N171" i="57"/>
  <c r="E158" i="57"/>
  <c r="P118" i="57"/>
  <c r="E113" i="57"/>
  <c r="P132" i="57"/>
  <c r="E148" i="57"/>
  <c r="E127" i="57"/>
  <c r="E150" i="57"/>
  <c r="E115" i="57"/>
  <c r="P114" i="57"/>
  <c r="P151" i="57"/>
  <c r="E147" i="57"/>
  <c r="E152" i="57"/>
  <c r="P125" i="57"/>
  <c r="E109" i="57"/>
  <c r="G117" i="57"/>
  <c r="G147" i="57"/>
  <c r="G140" i="57"/>
  <c r="G109" i="57"/>
  <c r="G154" i="57"/>
  <c r="G145" i="57"/>
  <c r="P131" i="57"/>
  <c r="E114" i="57"/>
  <c r="P127" i="57"/>
  <c r="P129" i="57"/>
  <c r="P117" i="57"/>
  <c r="P107" i="57"/>
  <c r="P134" i="57"/>
  <c r="P115" i="57"/>
  <c r="P116" i="57"/>
  <c r="G115" i="57"/>
  <c r="G144" i="57"/>
  <c r="G141" i="57"/>
  <c r="O177" i="57"/>
  <c r="F318" i="52"/>
  <c r="F390" i="52" s="1"/>
  <c r="F462" i="52" s="1"/>
  <c r="F534" i="52" s="1"/>
  <c r="F606" i="52" s="1"/>
  <c r="F678" i="52" s="1"/>
  <c r="F750" i="52" s="1"/>
  <c r="F822" i="52" s="1"/>
  <c r="F331" i="52"/>
  <c r="F403" i="52" s="1"/>
  <c r="F475" i="52" s="1"/>
  <c r="F547" i="52" s="1"/>
  <c r="F619" i="52" s="1"/>
  <c r="F691" i="52" s="1"/>
  <c r="F763" i="52" s="1"/>
  <c r="F835" i="52" s="1"/>
  <c r="F367" i="52"/>
  <c r="F439" i="52" s="1"/>
  <c r="F511" i="52" s="1"/>
  <c r="F583" i="52" s="1"/>
  <c r="F655" i="52" s="1"/>
  <c r="F727" i="52" s="1"/>
  <c r="F799" i="52" s="1"/>
  <c r="F871" i="52" s="1"/>
  <c r="F360" i="52"/>
  <c r="F432" i="52" s="1"/>
  <c r="F504" i="52" s="1"/>
  <c r="F576" i="52" s="1"/>
  <c r="F648" i="52" s="1"/>
  <c r="F720" i="52" s="1"/>
  <c r="F792" i="52" s="1"/>
  <c r="F864" i="52" s="1"/>
  <c r="F366" i="52"/>
  <c r="F438" i="52" s="1"/>
  <c r="F510" i="52" s="1"/>
  <c r="F582" i="52" s="1"/>
  <c r="F654" i="52" s="1"/>
  <c r="F726" i="52" s="1"/>
  <c r="F798" i="52" s="1"/>
  <c r="F870" i="52" s="1"/>
  <c r="F365" i="52"/>
  <c r="F437" i="52" s="1"/>
  <c r="F509" i="52" s="1"/>
  <c r="F581" i="52" s="1"/>
  <c r="F653" i="52" s="1"/>
  <c r="F725" i="52" s="1"/>
  <c r="F797" i="52" s="1"/>
  <c r="F869" i="52" s="1"/>
  <c r="Z672" i="52"/>
  <c r="G744" i="52"/>
  <c r="H112" i="57"/>
  <c r="I229" i="57"/>
  <c r="T129" i="57"/>
  <c r="B190" i="57"/>
  <c r="I134" i="57"/>
  <c r="S221" i="57"/>
  <c r="Q164" i="57"/>
  <c r="A242" i="52"/>
  <c r="S188" i="57"/>
  <c r="T182" i="57"/>
  <c r="H180" i="57"/>
  <c r="A160" i="57"/>
  <c r="N218" i="57"/>
  <c r="B233" i="57"/>
  <c r="Q178" i="57"/>
  <c r="T143" i="57"/>
  <c r="H128" i="57"/>
  <c r="G683" i="52"/>
  <c r="Z683" i="52" s="1"/>
  <c r="U198" i="57"/>
  <c r="S139" i="57"/>
  <c r="Z511" i="52"/>
  <c r="U127" i="57"/>
  <c r="O144" i="57"/>
  <c r="U113" i="57"/>
  <c r="G718" i="52"/>
  <c r="Z718" i="52" s="1"/>
  <c r="M195" i="57"/>
  <c r="M193" i="57"/>
  <c r="G764" i="52"/>
  <c r="Z764" i="52" s="1"/>
  <c r="H148" i="57"/>
  <c r="E224" i="57"/>
  <c r="G474" i="52"/>
  <c r="H124" i="57"/>
  <c r="N180" i="57"/>
  <c r="O154" i="57"/>
  <c r="L143" i="57"/>
  <c r="N143" i="57" s="1"/>
  <c r="N195" i="57"/>
  <c r="M168" i="57"/>
  <c r="F197" i="57"/>
  <c r="G489" i="52"/>
  <c r="Z489" i="52" s="1"/>
  <c r="I153" i="57"/>
  <c r="G180" i="57"/>
  <c r="G214" i="57"/>
  <c r="L190" i="57"/>
  <c r="N190" i="57" s="1"/>
  <c r="B227" i="57"/>
  <c r="B188" i="57"/>
  <c r="U230" i="57"/>
  <c r="P202" i="57"/>
  <c r="T126" i="57"/>
  <c r="U128" i="57"/>
  <c r="D167" i="57"/>
  <c r="M225" i="57"/>
  <c r="Q162" i="57"/>
  <c r="U148" i="57"/>
  <c r="S215" i="57"/>
  <c r="O161" i="57"/>
  <c r="I205" i="57"/>
  <c r="L165" i="57"/>
  <c r="N165" i="57" s="1"/>
  <c r="H177" i="57"/>
  <c r="U115" i="57"/>
  <c r="O210" i="57"/>
  <c r="U185" i="57"/>
  <c r="F200" i="57"/>
  <c r="T131" i="57"/>
  <c r="D224" i="57"/>
  <c r="Q184" i="57"/>
  <c r="R160" i="57"/>
  <c r="P208" i="57"/>
  <c r="S208" i="57"/>
  <c r="Q233" i="57"/>
  <c r="O199" i="57"/>
  <c r="H115" i="57"/>
  <c r="R203" i="57"/>
  <c r="H157" i="57"/>
  <c r="O128" i="57"/>
  <c r="T135" i="57"/>
  <c r="D186" i="57"/>
  <c r="I145" i="57"/>
  <c r="U109" i="57"/>
  <c r="I233" i="57"/>
  <c r="O208" i="57"/>
  <c r="D188" i="57"/>
  <c r="S162" i="57"/>
  <c r="O180" i="57"/>
  <c r="H127" i="57"/>
  <c r="A183" i="57"/>
  <c r="L113" i="57"/>
  <c r="N113" i="57" s="1"/>
  <c r="O138" i="57"/>
  <c r="O129" i="57"/>
  <c r="L145" i="57"/>
  <c r="N145" i="57" s="1"/>
  <c r="A168" i="57"/>
  <c r="O141" i="57"/>
  <c r="L204" i="57"/>
  <c r="N204" i="57" s="1"/>
  <c r="O117" i="57"/>
  <c r="B225" i="57"/>
  <c r="U147" i="57"/>
  <c r="S106" i="57"/>
  <c r="U152" i="57"/>
  <c r="O168" i="57"/>
  <c r="D189" i="57"/>
  <c r="U156" i="57"/>
  <c r="T148" i="57"/>
  <c r="Q159" i="57"/>
  <c r="H126" i="57"/>
  <c r="H123" i="57"/>
  <c r="S140" i="57"/>
  <c r="B226" i="57"/>
  <c r="O153" i="57"/>
  <c r="S172" i="57"/>
  <c r="Q186" i="57"/>
  <c r="G497" i="52"/>
  <c r="Z497" i="52" s="1"/>
  <c r="M229" i="57"/>
  <c r="H208" i="57"/>
  <c r="G165" i="57"/>
  <c r="I171" i="57"/>
  <c r="B182" i="57"/>
  <c r="T213" i="57"/>
  <c r="P233" i="57"/>
  <c r="G170" i="57"/>
  <c r="S158" i="57"/>
  <c r="G721" i="52"/>
  <c r="P721" i="52" s="1"/>
  <c r="G692" i="52"/>
  <c r="P692" i="52" s="1"/>
  <c r="G390" i="52"/>
  <c r="G626" i="52"/>
  <c r="P626" i="52" s="1"/>
  <c r="G706" i="52"/>
  <c r="P706" i="52" s="1"/>
  <c r="Q182" i="57"/>
  <c r="B167" i="57"/>
  <c r="M152" i="57"/>
  <c r="M211" i="57"/>
  <c r="Z346" i="52"/>
  <c r="Z367" i="52"/>
  <c r="Z424" i="52"/>
  <c r="Z767" i="52"/>
  <c r="Z782" i="52"/>
  <c r="S141" i="57"/>
  <c r="S126" i="57"/>
  <c r="I204" i="57"/>
  <c r="R182" i="57"/>
  <c r="M124" i="57"/>
  <c r="F170" i="57"/>
  <c r="U206" i="57"/>
  <c r="B201" i="57"/>
  <c r="B187" i="57"/>
  <c r="G689" i="52"/>
  <c r="P689" i="52" s="1"/>
  <c r="G549" i="52"/>
  <c r="P549" i="52" s="1"/>
  <c r="G604" i="52"/>
  <c r="G741" i="52"/>
  <c r="P741" i="52" s="1"/>
  <c r="G484" i="52"/>
  <c r="P484" i="52" s="1"/>
  <c r="O156" i="57"/>
  <c r="M132" i="57"/>
  <c r="M182" i="57"/>
  <c r="I149" i="57"/>
  <c r="Z395" i="52"/>
  <c r="Z478" i="52"/>
  <c r="U196" i="57"/>
  <c r="H140" i="57"/>
  <c r="G223" i="57"/>
  <c r="T146" i="57"/>
  <c r="E163" i="57"/>
  <c r="T127" i="57"/>
  <c r="O118" i="57"/>
  <c r="Z503" i="52"/>
  <c r="H172" i="57"/>
  <c r="O139" i="57"/>
  <c r="L162" i="57"/>
  <c r="N162" i="57" s="1"/>
  <c r="P336" i="52"/>
  <c r="P341" i="52"/>
  <c r="P347" i="52"/>
  <c r="P350" i="52"/>
  <c r="P362" i="52"/>
  <c r="P363" i="52"/>
  <c r="P382" i="52"/>
  <c r="P394" i="52"/>
  <c r="P396" i="52"/>
  <c r="P407" i="52"/>
  <c r="P416" i="52"/>
  <c r="P424" i="52"/>
  <c r="P430" i="52"/>
  <c r="P441" i="52"/>
  <c r="P492" i="52"/>
  <c r="P503" i="52"/>
  <c r="Q341" i="52"/>
  <c r="P342" i="52"/>
  <c r="P348" i="52"/>
  <c r="P353" i="52"/>
  <c r="P364" i="52"/>
  <c r="Q328" i="52"/>
  <c r="D570" i="52"/>
  <c r="D642" i="52" s="1"/>
  <c r="D714" i="52" s="1"/>
  <c r="D786" i="52" s="1"/>
  <c r="D858" i="52" s="1"/>
  <c r="C385" i="52"/>
  <c r="C457" i="52" s="1"/>
  <c r="C529" i="52" s="1"/>
  <c r="C601" i="52" s="1"/>
  <c r="C673" i="52" s="1"/>
  <c r="C745" i="52" s="1"/>
  <c r="C817" i="52" s="1"/>
  <c r="Q313" i="52"/>
  <c r="C402" i="52"/>
  <c r="C474" i="52" s="1"/>
  <c r="C546" i="52" s="1"/>
  <c r="Q330" i="52"/>
  <c r="B39" i="57" s="1"/>
  <c r="C404" i="52"/>
  <c r="Q332" i="52"/>
  <c r="B41" i="57" s="1"/>
  <c r="D407" i="52"/>
  <c r="Q335" i="52"/>
  <c r="C424" i="52"/>
  <c r="Q352" i="52"/>
  <c r="D392" i="52"/>
  <c r="Q320" i="52"/>
  <c r="C415" i="52"/>
  <c r="Q343" i="52"/>
  <c r="Q494" i="52"/>
  <c r="S494" i="52" s="1"/>
  <c r="Q400" i="52"/>
  <c r="S400" i="52" s="1"/>
  <c r="Q345" i="52"/>
  <c r="B54" i="57" s="1"/>
  <c r="Q360" i="52"/>
  <c r="Z600" i="52"/>
  <c r="G528" i="52"/>
  <c r="P412" i="52"/>
  <c r="M186" i="57"/>
  <c r="P419" i="52"/>
  <c r="O122" i="57"/>
  <c r="P436" i="52"/>
  <c r="P386" i="52"/>
  <c r="N211" i="57"/>
  <c r="B224" i="57"/>
  <c r="G204" i="57"/>
  <c r="F166" i="57"/>
  <c r="D204" i="57"/>
  <c r="E183" i="57"/>
  <c r="P165" i="57"/>
  <c r="U170" i="57"/>
  <c r="G541" i="52"/>
  <c r="E162" i="57"/>
  <c r="P209" i="57"/>
  <c r="A206" i="57"/>
  <c r="H131" i="57"/>
  <c r="G544" i="52"/>
  <c r="R159" i="57"/>
  <c r="H169" i="57"/>
  <c r="O160" i="57"/>
  <c r="I206" i="57"/>
  <c r="G801" i="52"/>
  <c r="U201" i="57"/>
  <c r="B200" i="57"/>
  <c r="G580" i="52"/>
  <c r="A232" i="57"/>
  <c r="D233" i="57"/>
  <c r="P458" i="52"/>
  <c r="M131" i="57"/>
  <c r="A182" i="57"/>
  <c r="I180" i="57"/>
  <c r="L205" i="57"/>
  <c r="N205" i="57" s="1"/>
  <c r="L181" i="57"/>
  <c r="N181" i="57" s="1"/>
  <c r="O220" i="57"/>
  <c r="I159" i="57"/>
  <c r="O223" i="57"/>
  <c r="F204" i="57"/>
  <c r="B184" i="57"/>
  <c r="D166" i="57"/>
  <c r="O224" i="57"/>
  <c r="G722" i="52"/>
  <c r="Z722" i="52" s="1"/>
  <c r="O166" i="57"/>
  <c r="T180" i="57"/>
  <c r="H226" i="57"/>
  <c r="T107" i="57"/>
  <c r="G787" i="52"/>
  <c r="G533" i="52"/>
  <c r="P533" i="52" s="1"/>
  <c r="G195" i="57"/>
  <c r="U184" i="57"/>
  <c r="S116" i="57"/>
  <c r="T165" i="57"/>
  <c r="C426" i="52"/>
  <c r="Q354" i="52"/>
  <c r="C429" i="52"/>
  <c r="C501" i="52" s="1"/>
  <c r="C573" i="52" s="1"/>
  <c r="C645" i="52" s="1"/>
  <c r="C717" i="52" s="1"/>
  <c r="C789" i="52" s="1"/>
  <c r="C861" i="52" s="1"/>
  <c r="Q357" i="52"/>
  <c r="C434" i="52"/>
  <c r="Q362" i="52"/>
  <c r="S362" i="52" s="1"/>
  <c r="C440" i="52"/>
  <c r="Q368" i="52"/>
  <c r="Q417" i="52"/>
  <c r="S417" i="52" s="1"/>
  <c r="Q355" i="52"/>
  <c r="D656" i="52"/>
  <c r="D728" i="52" s="1"/>
  <c r="Q422" i="52"/>
  <c r="S422" i="52" s="1"/>
  <c r="Q350" i="52"/>
  <c r="Q319" i="52"/>
  <c r="Q391" i="52"/>
  <c r="S391" i="52" s="1"/>
  <c r="P314" i="52"/>
  <c r="P318" i="52"/>
  <c r="P319" i="52"/>
  <c r="P322" i="52"/>
  <c r="P331" i="52"/>
  <c r="P332" i="52"/>
  <c r="P333" i="52"/>
  <c r="P337" i="52"/>
  <c r="P338" i="52"/>
  <c r="P356" i="52"/>
  <c r="P360" i="52"/>
  <c r="P365" i="52"/>
  <c r="P388" i="52"/>
  <c r="P393" i="52"/>
  <c r="P397" i="52"/>
  <c r="P399" i="52"/>
  <c r="P401" i="52"/>
  <c r="P402" i="52"/>
  <c r="P404" i="52"/>
  <c r="P408" i="52"/>
  <c r="P411" i="52"/>
  <c r="P413" i="52"/>
  <c r="P414" i="52"/>
  <c r="P417" i="52"/>
  <c r="P418" i="52"/>
  <c r="P422" i="52"/>
  <c r="P423" i="52"/>
  <c r="P425" i="52"/>
  <c r="P427" i="52"/>
  <c r="P433" i="52"/>
  <c r="P435" i="52"/>
  <c r="P440" i="52"/>
  <c r="P454" i="52"/>
  <c r="P455" i="52"/>
  <c r="P457" i="52"/>
  <c r="P462" i="52"/>
  <c r="P464" i="52"/>
  <c r="P465" i="52"/>
  <c r="P468" i="52"/>
  <c r="P472" i="52"/>
  <c r="P475" i="52"/>
  <c r="P476" i="52"/>
  <c r="P478" i="52"/>
  <c r="P481" i="52"/>
  <c r="P487" i="52"/>
  <c r="P488" i="52"/>
  <c r="P493" i="52"/>
  <c r="P495" i="52"/>
  <c r="P496" i="52"/>
  <c r="P501" i="52"/>
  <c r="P502" i="52"/>
  <c r="P504" i="52"/>
  <c r="P506" i="52"/>
  <c r="P507" i="52"/>
  <c r="P511" i="52"/>
  <c r="P529" i="52"/>
  <c r="P534" i="52"/>
  <c r="P536" i="52"/>
  <c r="P542" i="52"/>
  <c r="P547" i="52"/>
  <c r="P553" i="52"/>
  <c r="P572" i="52"/>
  <c r="P575" i="52"/>
  <c r="P576" i="52"/>
  <c r="Q528" i="52"/>
  <c r="S528" i="52" s="1"/>
  <c r="C600" i="52"/>
  <c r="Z470" i="52"/>
  <c r="I193" i="57"/>
  <c r="Q616" i="52"/>
  <c r="S616" i="52" s="1"/>
  <c r="D489" i="52"/>
  <c r="Q315" i="52"/>
  <c r="Z456" i="52"/>
  <c r="P456" i="52"/>
  <c r="Q490" i="52"/>
  <c r="S490" i="52" s="1"/>
  <c r="Q688" i="52"/>
  <c r="S688" i="52" s="1"/>
  <c r="D573" i="52"/>
  <c r="F332" i="52"/>
  <c r="F404" i="52" s="1"/>
  <c r="F476" i="52" s="1"/>
  <c r="F548" i="52" s="1"/>
  <c r="F620" i="52" s="1"/>
  <c r="F692" i="52" s="1"/>
  <c r="F764" i="52" s="1"/>
  <c r="F836" i="52" s="1"/>
  <c r="I195" i="57"/>
  <c r="I141" i="57"/>
  <c r="I221" i="57"/>
  <c r="I217" i="57"/>
  <c r="I219" i="57"/>
  <c r="I192" i="57"/>
  <c r="I122" i="57"/>
  <c r="I222" i="57"/>
  <c r="F139" i="37"/>
  <c r="Q340" i="52"/>
  <c r="B49" i="57" s="1"/>
  <c r="D412" i="52"/>
  <c r="D484" i="52" s="1"/>
  <c r="Q484" i="52" s="1"/>
  <c r="S484" i="52" s="1"/>
  <c r="T105" i="57"/>
  <c r="F357" i="52"/>
  <c r="F429" i="52" s="1"/>
  <c r="F501" i="52" s="1"/>
  <c r="F573" i="52" s="1"/>
  <c r="F645" i="52" s="1"/>
  <c r="F717" i="52" s="1"/>
  <c r="F789" i="52" s="1"/>
  <c r="F861" i="52" s="1"/>
  <c r="Q367" i="52"/>
  <c r="Q329" i="52"/>
  <c r="I213" i="57"/>
  <c r="I105" i="57"/>
  <c r="Q462" i="52"/>
  <c r="S462" i="52" s="1"/>
  <c r="C499" i="52"/>
  <c r="C571" i="52" s="1"/>
  <c r="C643" i="52" s="1"/>
  <c r="C715" i="52" s="1"/>
  <c r="C787" i="52" s="1"/>
  <c r="C859" i="52" s="1"/>
  <c r="Q427" i="52"/>
  <c r="S427" i="52" s="1"/>
  <c r="G105" i="57"/>
  <c r="I210" i="57"/>
  <c r="I212" i="57"/>
  <c r="D571" i="52"/>
  <c r="D643" i="52" s="1"/>
  <c r="I158" i="57"/>
  <c r="C608" i="52"/>
  <c r="Q346" i="52"/>
  <c r="Q468" i="52"/>
  <c r="S468" i="52" s="1"/>
  <c r="C540" i="52"/>
  <c r="Q540" i="52" s="1"/>
  <c r="S540" i="52" s="1"/>
  <c r="D474" i="52"/>
  <c r="D546" i="52" s="1"/>
  <c r="D618" i="52" s="1"/>
  <c r="Q349" i="52"/>
  <c r="P352" i="52"/>
  <c r="P355" i="52"/>
  <c r="P368" i="52"/>
  <c r="Q511" i="52"/>
  <c r="S511" i="52" s="1"/>
  <c r="Z384" i="52"/>
  <c r="P384" i="52"/>
  <c r="Q607" i="52"/>
  <c r="S607" i="52" s="1"/>
  <c r="D679" i="52"/>
  <c r="D751" i="52" s="1"/>
  <c r="D459" i="52"/>
  <c r="Q387" i="52"/>
  <c r="S387" i="52" s="1"/>
  <c r="D389" i="52"/>
  <c r="D461" i="52" s="1"/>
  <c r="Q317" i="52"/>
  <c r="D394" i="52"/>
  <c r="Q322" i="52"/>
  <c r="B31" i="57" s="1"/>
  <c r="D403" i="52"/>
  <c r="Q331" i="52"/>
  <c r="B40" i="57" s="1"/>
  <c r="D408" i="52"/>
  <c r="Q336" i="52"/>
  <c r="D428" i="52"/>
  <c r="Q356" i="52"/>
  <c r="D406" i="52"/>
  <c r="D478" i="52" s="1"/>
  <c r="D550" i="52" s="1"/>
  <c r="D622" i="52" s="1"/>
  <c r="D694" i="52" s="1"/>
  <c r="D766" i="52" s="1"/>
  <c r="D838" i="52" s="1"/>
  <c r="Q334" i="52"/>
  <c r="B43" i="57" s="1"/>
  <c r="D419" i="52"/>
  <c r="Q347" i="52"/>
  <c r="C423" i="52"/>
  <c r="Q351" i="52"/>
  <c r="Q418" i="52"/>
  <c r="S418" i="52" s="1"/>
  <c r="Q396" i="52"/>
  <c r="S396" i="52" s="1"/>
  <c r="Q311" i="52"/>
  <c r="D413" i="52"/>
  <c r="D485" i="52" s="1"/>
  <c r="D557" i="52" s="1"/>
  <c r="D629" i="52" s="1"/>
  <c r="Q318" i="52"/>
  <c r="B27" i="57" s="1"/>
  <c r="D455" i="52"/>
  <c r="D527" i="52" s="1"/>
  <c r="D599" i="52" s="1"/>
  <c r="D671" i="52" s="1"/>
  <c r="D743" i="52" s="1"/>
  <c r="D815" i="52" s="1"/>
  <c r="Q383" i="52"/>
  <c r="S383" i="52" s="1"/>
  <c r="D460" i="52"/>
  <c r="Q388" i="52"/>
  <c r="S388" i="52" s="1"/>
  <c r="C393" i="52"/>
  <c r="Q321" i="52"/>
  <c r="B30" i="57" s="1"/>
  <c r="D410" i="52"/>
  <c r="Q338" i="52"/>
  <c r="D431" i="52"/>
  <c r="D503" i="52" s="1"/>
  <c r="D575" i="52" s="1"/>
  <c r="D647" i="52" s="1"/>
  <c r="D719" i="52" s="1"/>
  <c r="D791" i="52" s="1"/>
  <c r="D863" i="52" s="1"/>
  <c r="Q359" i="52"/>
  <c r="Q473" i="52"/>
  <c r="S473" i="52" s="1"/>
  <c r="C583" i="52"/>
  <c r="Q507" i="52"/>
  <c r="S507" i="52" s="1"/>
  <c r="Q463" i="52"/>
  <c r="S463" i="52" s="1"/>
  <c r="Q390" i="52"/>
  <c r="S390" i="52" s="1"/>
  <c r="Q324" i="52"/>
  <c r="D504" i="52"/>
  <c r="Q432" i="52"/>
  <c r="S432" i="52" s="1"/>
  <c r="Q651" i="52"/>
  <c r="S651" i="52" s="1"/>
  <c r="Q439" i="52"/>
  <c r="S439" i="52" s="1"/>
  <c r="Q316" i="52"/>
  <c r="F315" i="52"/>
  <c r="F387" i="52" s="1"/>
  <c r="F459" i="52" s="1"/>
  <c r="F531" i="52" s="1"/>
  <c r="F603" i="52" s="1"/>
  <c r="F675" i="52" s="1"/>
  <c r="F747" i="52" s="1"/>
  <c r="F819" i="52" s="1"/>
  <c r="F362" i="52"/>
  <c r="F434" i="52" s="1"/>
  <c r="F506" i="52" s="1"/>
  <c r="F578" i="52" s="1"/>
  <c r="F650" i="52" s="1"/>
  <c r="F722" i="52" s="1"/>
  <c r="F794" i="52" s="1"/>
  <c r="F866" i="52" s="1"/>
  <c r="F352" i="52"/>
  <c r="F424" i="52" s="1"/>
  <c r="F496" i="52" s="1"/>
  <c r="F568" i="52" s="1"/>
  <c r="F640" i="52" s="1"/>
  <c r="F712" i="52" s="1"/>
  <c r="F784" i="52" s="1"/>
  <c r="F856" i="52" s="1"/>
  <c r="F329" i="52"/>
  <c r="F401" i="52" s="1"/>
  <c r="F473" i="52" s="1"/>
  <c r="F545" i="52" s="1"/>
  <c r="F617" i="52" s="1"/>
  <c r="F689" i="52" s="1"/>
  <c r="F761" i="52" s="1"/>
  <c r="F833" i="52" s="1"/>
  <c r="F334" i="52"/>
  <c r="F406" i="52" s="1"/>
  <c r="F478" i="52" s="1"/>
  <c r="F550" i="52" s="1"/>
  <c r="F622" i="52" s="1"/>
  <c r="F694" i="52" s="1"/>
  <c r="F766" i="52" s="1"/>
  <c r="F838" i="52" s="1"/>
  <c r="C405" i="52"/>
  <c r="C477" i="52" s="1"/>
  <c r="Q333" i="52"/>
  <c r="G120" i="57"/>
  <c r="G128" i="57"/>
  <c r="G110" i="57"/>
  <c r="G143" i="57"/>
  <c r="G106" i="57"/>
  <c r="G149" i="57"/>
  <c r="P137" i="57"/>
  <c r="E125" i="57"/>
  <c r="P143" i="57"/>
  <c r="E131" i="57"/>
  <c r="E140" i="57"/>
  <c r="P152" i="57"/>
  <c r="P426" i="52"/>
  <c r="S180" i="57"/>
  <c r="P383" i="52"/>
  <c r="P421" i="52"/>
  <c r="P479" i="52"/>
  <c r="N199" i="57"/>
  <c r="N179" i="57"/>
  <c r="N175" i="57"/>
  <c r="N212" i="57"/>
  <c r="N198" i="57"/>
  <c r="P158" i="57"/>
  <c r="E121" i="57"/>
  <c r="E151" i="57"/>
  <c r="P119" i="57"/>
  <c r="P108" i="57"/>
  <c r="E154" i="57"/>
  <c r="E141" i="57"/>
  <c r="E119" i="57"/>
  <c r="E137" i="57"/>
  <c r="N215" i="57"/>
  <c r="G134" i="57"/>
  <c r="G156" i="57"/>
  <c r="N222" i="57"/>
  <c r="G129" i="57"/>
  <c r="G138" i="57"/>
  <c r="G142" i="57"/>
  <c r="P429" i="52"/>
  <c r="F353" i="52"/>
  <c r="F425" i="52" s="1"/>
  <c r="F497" i="52" s="1"/>
  <c r="F569" i="52" s="1"/>
  <c r="F641" i="52" s="1"/>
  <c r="F713" i="52" s="1"/>
  <c r="F785" i="52" s="1"/>
  <c r="F857" i="52" s="1"/>
  <c r="F330" i="52"/>
  <c r="F402" i="52" s="1"/>
  <c r="F474" i="52" s="1"/>
  <c r="F546" i="52" s="1"/>
  <c r="F618" i="52" s="1"/>
  <c r="F690" i="52" s="1"/>
  <c r="F762" i="52" s="1"/>
  <c r="F834" i="52" s="1"/>
  <c r="F312" i="52"/>
  <c r="F384" i="52" s="1"/>
  <c r="F456" i="52" s="1"/>
  <c r="F528" i="52" s="1"/>
  <c r="F600" i="52" s="1"/>
  <c r="F672" i="52" s="1"/>
  <c r="F744" i="52" s="1"/>
  <c r="F816" i="52" s="1"/>
  <c r="D545" i="52"/>
  <c r="Q545" i="52" s="1"/>
  <c r="S545" i="52" s="1"/>
  <c r="Z624" i="52"/>
  <c r="C527" i="52"/>
  <c r="P581" i="52"/>
  <c r="P582" i="52"/>
  <c r="P583" i="52"/>
  <c r="N895" i="52"/>
  <c r="N897" i="52"/>
  <c r="P410" i="52"/>
  <c r="I197" i="57"/>
  <c r="I191" i="57"/>
  <c r="I194" i="57"/>
  <c r="I199" i="57"/>
  <c r="F310" i="52"/>
  <c r="F382" i="52" s="1"/>
  <c r="F454" i="52" s="1"/>
  <c r="F526" i="52" s="1"/>
  <c r="F598" i="52" s="1"/>
  <c r="F670" i="52" s="1"/>
  <c r="F742" i="52" s="1"/>
  <c r="F814" i="52" s="1"/>
  <c r="I211" i="57"/>
  <c r="I214" i="57"/>
  <c r="P309" i="52"/>
  <c r="P310" i="52"/>
  <c r="P320" i="52"/>
  <c r="P321" i="52"/>
  <c r="P325" i="52"/>
  <c r="P327" i="52"/>
  <c r="P339" i="52"/>
  <c r="P344" i="52"/>
  <c r="P349" i="52"/>
  <c r="P351" i="52"/>
  <c r="P357" i="52"/>
  <c r="P358" i="52"/>
  <c r="P359" i="52"/>
  <c r="P361" i="52"/>
  <c r="P367" i="52"/>
  <c r="I220" i="57"/>
  <c r="I215" i="57"/>
  <c r="L105" i="57"/>
  <c r="F358" i="52"/>
  <c r="F430" i="52" s="1"/>
  <c r="F502" i="52" s="1"/>
  <c r="F574" i="52" s="1"/>
  <c r="F646" i="52" s="1"/>
  <c r="F718" i="52" s="1"/>
  <c r="F790" i="52" s="1"/>
  <c r="F862" i="52" s="1"/>
  <c r="F311" i="52"/>
  <c r="F383" i="52" s="1"/>
  <c r="F455" i="52" s="1"/>
  <c r="F527" i="52" s="1"/>
  <c r="F599" i="52" s="1"/>
  <c r="F671" i="52" s="1"/>
  <c r="F743" i="52" s="1"/>
  <c r="F815" i="52" s="1"/>
  <c r="E105" i="57"/>
  <c r="I196" i="57"/>
  <c r="I218" i="57"/>
  <c r="C105" i="57"/>
  <c r="P105" i="57"/>
  <c r="F321" i="52"/>
  <c r="F393" i="52" s="1"/>
  <c r="F465" i="52" s="1"/>
  <c r="F537" i="52" s="1"/>
  <c r="F609" i="52" s="1"/>
  <c r="F681" i="52" s="1"/>
  <c r="F753" i="52" s="1"/>
  <c r="F825" i="52" s="1"/>
  <c r="N105" i="57"/>
  <c r="C602" i="52"/>
  <c r="C538" i="52"/>
  <c r="D548" i="52"/>
  <c r="Q421" i="52"/>
  <c r="S421" i="52" s="1"/>
  <c r="C493" i="52"/>
  <c r="C606" i="52"/>
  <c r="Q606" i="52" s="1"/>
  <c r="S606" i="52" s="1"/>
  <c r="Q534" i="52"/>
  <c r="S534" i="52" s="1"/>
  <c r="D760" i="52"/>
  <c r="C619" i="52"/>
  <c r="D793" i="52"/>
  <c r="D865" i="52" s="1"/>
  <c r="C622" i="52"/>
  <c r="C694" i="52" s="1"/>
  <c r="C554" i="52"/>
  <c r="P212" i="57"/>
  <c r="P169" i="57"/>
  <c r="P180" i="57"/>
  <c r="P170" i="57"/>
  <c r="P179" i="57"/>
  <c r="E197" i="57"/>
  <c r="P173" i="57"/>
  <c r="E219" i="57"/>
  <c r="E178" i="57"/>
  <c r="P197" i="57"/>
  <c r="P219" i="57"/>
  <c r="E177" i="57"/>
  <c r="H346" i="52"/>
  <c r="P346" i="52" s="1"/>
  <c r="H340" i="52"/>
  <c r="P340" i="52" s="1"/>
  <c r="F238" i="57"/>
  <c r="D238" i="57"/>
  <c r="D381" i="52"/>
  <c r="Q309" i="52"/>
  <c r="D386" i="52"/>
  <c r="Q314" i="52"/>
  <c r="C395" i="52"/>
  <c r="C467" i="52" s="1"/>
  <c r="C539" i="52" s="1"/>
  <c r="C611" i="52" s="1"/>
  <c r="C683" i="52" s="1"/>
  <c r="C755" i="52" s="1"/>
  <c r="C827" i="52" s="1"/>
  <c r="Q323" i="52"/>
  <c r="B32" i="57" s="1"/>
  <c r="D409" i="52"/>
  <c r="Q337" i="52"/>
  <c r="B46" i="57" s="1"/>
  <c r="C411" i="52"/>
  <c r="Q339" i="52"/>
  <c r="D414" i="52"/>
  <c r="Q342" i="52"/>
  <c r="B51" i="57" s="1"/>
  <c r="Q348" i="52"/>
  <c r="D420" i="52"/>
  <c r="Q353" i="52"/>
  <c r="D425" i="52"/>
  <c r="C433" i="52"/>
  <c r="Q361" i="52"/>
  <c r="D436" i="52"/>
  <c r="Q364" i="52"/>
  <c r="D650" i="52"/>
  <c r="P191" i="57"/>
  <c r="P194" i="57"/>
  <c r="E175" i="57"/>
  <c r="E176" i="57"/>
  <c r="E196" i="57"/>
  <c r="F338" i="52"/>
  <c r="F410" i="52" s="1"/>
  <c r="F482" i="52" s="1"/>
  <c r="F554" i="52" s="1"/>
  <c r="F626" i="52" s="1"/>
  <c r="F698" i="52" s="1"/>
  <c r="F770" i="52" s="1"/>
  <c r="F842" i="52" s="1"/>
  <c r="F343" i="52"/>
  <c r="F415" i="52" s="1"/>
  <c r="F487" i="52" s="1"/>
  <c r="F559" i="52" s="1"/>
  <c r="F631" i="52" s="1"/>
  <c r="F703" i="52" s="1"/>
  <c r="F775" i="52" s="1"/>
  <c r="F847" i="52" s="1"/>
  <c r="F335" i="52"/>
  <c r="F407" i="52" s="1"/>
  <c r="F479" i="52" s="1"/>
  <c r="F551" i="52" s="1"/>
  <c r="F623" i="52" s="1"/>
  <c r="F695" i="52" s="1"/>
  <c r="F767" i="52" s="1"/>
  <c r="F839" i="52" s="1"/>
  <c r="F324" i="52"/>
  <c r="F396" i="52" s="1"/>
  <c r="F468" i="52" s="1"/>
  <c r="F540" i="52" s="1"/>
  <c r="F612" i="52" s="1"/>
  <c r="F684" i="52" s="1"/>
  <c r="F756" i="52" s="1"/>
  <c r="F828" i="52" s="1"/>
  <c r="F327" i="52"/>
  <c r="F399" i="52" s="1"/>
  <c r="F471" i="52" s="1"/>
  <c r="F543" i="52" s="1"/>
  <c r="F615" i="52" s="1"/>
  <c r="F687" i="52" s="1"/>
  <c r="F759" i="52" s="1"/>
  <c r="F831" i="52" s="1"/>
  <c r="F355" i="52"/>
  <c r="F427" i="52" s="1"/>
  <c r="F499" i="52" s="1"/>
  <c r="F571" i="52" s="1"/>
  <c r="F643" i="52" s="1"/>
  <c r="F715" i="52" s="1"/>
  <c r="F787" i="52" s="1"/>
  <c r="F859" i="52" s="1"/>
  <c r="F344" i="52"/>
  <c r="F416" i="52" s="1"/>
  <c r="F488" i="52" s="1"/>
  <c r="F560" i="52" s="1"/>
  <c r="F632" i="52" s="1"/>
  <c r="F704" i="52" s="1"/>
  <c r="F776" i="52" s="1"/>
  <c r="F848" i="52" s="1"/>
  <c r="F354" i="52"/>
  <c r="F426" i="52" s="1"/>
  <c r="F498" i="52" s="1"/>
  <c r="F570" i="52" s="1"/>
  <c r="F642" i="52" s="1"/>
  <c r="F714" i="52" s="1"/>
  <c r="F786" i="52" s="1"/>
  <c r="F858" i="52" s="1"/>
  <c r="F351" i="52"/>
  <c r="F423" i="52" s="1"/>
  <c r="F495" i="52" s="1"/>
  <c r="F567" i="52" s="1"/>
  <c r="F639" i="52" s="1"/>
  <c r="F711" i="52" s="1"/>
  <c r="F783" i="52" s="1"/>
  <c r="F855" i="52" s="1"/>
  <c r="F333" i="52"/>
  <c r="F405" i="52" s="1"/>
  <c r="F477" i="52" s="1"/>
  <c r="F549" i="52" s="1"/>
  <c r="F621" i="52" s="1"/>
  <c r="F693" i="52" s="1"/>
  <c r="F765" i="52" s="1"/>
  <c r="F837" i="52" s="1"/>
  <c r="F363" i="52"/>
  <c r="F435" i="52" s="1"/>
  <c r="F507" i="52" s="1"/>
  <c r="F579" i="52" s="1"/>
  <c r="F651" i="52" s="1"/>
  <c r="F723" i="52" s="1"/>
  <c r="F795" i="52" s="1"/>
  <c r="F867" i="52" s="1"/>
  <c r="F342" i="52"/>
  <c r="F414" i="52" s="1"/>
  <c r="F486" i="52" s="1"/>
  <c r="F558" i="52" s="1"/>
  <c r="F630" i="52" s="1"/>
  <c r="F702" i="52" s="1"/>
  <c r="F774" i="52" s="1"/>
  <c r="F846" i="52" s="1"/>
  <c r="F350" i="52"/>
  <c r="F422" i="52" s="1"/>
  <c r="F494" i="52" s="1"/>
  <c r="F566" i="52" s="1"/>
  <c r="F638" i="52" s="1"/>
  <c r="F710" i="52" s="1"/>
  <c r="F782" i="52" s="1"/>
  <c r="F854" i="52" s="1"/>
  <c r="F347" i="52"/>
  <c r="F419" i="52" s="1"/>
  <c r="F491" i="52" s="1"/>
  <c r="F563" i="52" s="1"/>
  <c r="F635" i="52" s="1"/>
  <c r="F707" i="52" s="1"/>
  <c r="F779" i="52" s="1"/>
  <c r="F851" i="52" s="1"/>
  <c r="F336" i="52"/>
  <c r="F408" i="52" s="1"/>
  <c r="F480" i="52" s="1"/>
  <c r="F552" i="52" s="1"/>
  <c r="F624" i="52" s="1"/>
  <c r="F696" i="52" s="1"/>
  <c r="F768" i="52" s="1"/>
  <c r="F840" i="52" s="1"/>
  <c r="F328" i="52"/>
  <c r="F400" i="52" s="1"/>
  <c r="F472" i="52" s="1"/>
  <c r="F544" i="52" s="1"/>
  <c r="F616" i="52" s="1"/>
  <c r="F688" i="52" s="1"/>
  <c r="F760" i="52" s="1"/>
  <c r="F832" i="52" s="1"/>
  <c r="F364" i="52"/>
  <c r="F436" i="52" s="1"/>
  <c r="F508" i="52" s="1"/>
  <c r="F580" i="52" s="1"/>
  <c r="F652" i="52" s="1"/>
  <c r="F724" i="52" s="1"/>
  <c r="F796" i="52" s="1"/>
  <c r="F868" i="52" s="1"/>
  <c r="F339" i="52"/>
  <c r="F411" i="52" s="1"/>
  <c r="F483" i="52" s="1"/>
  <c r="F555" i="52" s="1"/>
  <c r="F627" i="52" s="1"/>
  <c r="F699" i="52" s="1"/>
  <c r="F771" i="52" s="1"/>
  <c r="F843" i="52" s="1"/>
  <c r="F346" i="52"/>
  <c r="F418" i="52" s="1"/>
  <c r="F490" i="52" s="1"/>
  <c r="F562" i="52" s="1"/>
  <c r="F634" i="52" s="1"/>
  <c r="F706" i="52" s="1"/>
  <c r="F778" i="52" s="1"/>
  <c r="F850" i="52" s="1"/>
  <c r="F349" i="52"/>
  <c r="F421" i="52" s="1"/>
  <c r="F493" i="52" s="1"/>
  <c r="F565" i="52" s="1"/>
  <c r="F637" i="52" s="1"/>
  <c r="F709" i="52" s="1"/>
  <c r="F781" i="52" s="1"/>
  <c r="F853" i="52" s="1"/>
  <c r="F322" i="52"/>
  <c r="F394" i="52" s="1"/>
  <c r="F466" i="52" s="1"/>
  <c r="F538" i="52" s="1"/>
  <c r="F610" i="52" s="1"/>
  <c r="F682" i="52" s="1"/>
  <c r="F754" i="52" s="1"/>
  <c r="F826" i="52" s="1"/>
  <c r="F345" i="52"/>
  <c r="F417" i="52" s="1"/>
  <c r="F489" i="52" s="1"/>
  <c r="F561" i="52" s="1"/>
  <c r="F633" i="52" s="1"/>
  <c r="F705" i="52" s="1"/>
  <c r="F777" i="52" s="1"/>
  <c r="F849" i="52" s="1"/>
  <c r="F323" i="52"/>
  <c r="F395" i="52" s="1"/>
  <c r="F467" i="52" s="1"/>
  <c r="F539" i="52" s="1"/>
  <c r="F611" i="52" s="1"/>
  <c r="F683" i="52" s="1"/>
  <c r="F755" i="52" s="1"/>
  <c r="F827" i="52" s="1"/>
  <c r="F341" i="52"/>
  <c r="F413" i="52" s="1"/>
  <c r="F485" i="52" s="1"/>
  <c r="F557" i="52" s="1"/>
  <c r="F629" i="52" s="1"/>
  <c r="F701" i="52" s="1"/>
  <c r="F773" i="52" s="1"/>
  <c r="F845" i="52" s="1"/>
  <c r="F325" i="52"/>
  <c r="F397" i="52" s="1"/>
  <c r="F469" i="52" s="1"/>
  <c r="F541" i="52" s="1"/>
  <c r="F613" i="52" s="1"/>
  <c r="F685" i="52" s="1"/>
  <c r="F757" i="52" s="1"/>
  <c r="F829" i="52" s="1"/>
  <c r="F340" i="52"/>
  <c r="F412" i="52" s="1"/>
  <c r="F484" i="52" s="1"/>
  <c r="F556" i="52" s="1"/>
  <c r="F628" i="52" s="1"/>
  <c r="F700" i="52" s="1"/>
  <c r="F772" i="52" s="1"/>
  <c r="F844" i="52" s="1"/>
  <c r="F361" i="52"/>
  <c r="F433" i="52" s="1"/>
  <c r="F505" i="52" s="1"/>
  <c r="F577" i="52" s="1"/>
  <c r="F649" i="52" s="1"/>
  <c r="F721" i="52" s="1"/>
  <c r="F793" i="52" s="1"/>
  <c r="F865" i="52" s="1"/>
  <c r="B37" i="52"/>
  <c r="C42" i="52"/>
  <c r="P326" i="52"/>
  <c r="P330" i="52"/>
  <c r="P334" i="52"/>
  <c r="P311" i="52"/>
  <c r="D710" i="52"/>
  <c r="Q710" i="52" s="1"/>
  <c r="S710" i="52" s="1"/>
  <c r="Q638" i="52"/>
  <c r="S638" i="52" s="1"/>
  <c r="C605" i="52"/>
  <c r="C785" i="52"/>
  <c r="C857" i="52" s="1"/>
  <c r="D712" i="52"/>
  <c r="D784" i="52" s="1"/>
  <c r="D856" i="52" s="1"/>
  <c r="C801" i="52"/>
  <c r="C873" i="52" s="1"/>
  <c r="C634" i="52"/>
  <c r="Q562" i="52"/>
  <c r="S562" i="52" s="1"/>
  <c r="P510" i="52"/>
  <c r="Z510" i="52"/>
  <c r="P470" i="52"/>
  <c r="Q579" i="52"/>
  <c r="S579" i="52" s="1"/>
  <c r="Q566" i="52"/>
  <c r="S566" i="52" s="1"/>
  <c r="Q535" i="52"/>
  <c r="S535" i="52" s="1"/>
  <c r="C552" i="52"/>
  <c r="Z499" i="52"/>
  <c r="Z500" i="52"/>
  <c r="P500" i="52"/>
  <c r="D441" i="52"/>
  <c r="Q369" i="52"/>
  <c r="C558" i="52"/>
  <c r="C503" i="52"/>
  <c r="C572" i="52"/>
  <c r="C644" i="52" s="1"/>
  <c r="C564" i="52"/>
  <c r="C398" i="52"/>
  <c r="Q326" i="52"/>
  <c r="B35" i="57" s="1"/>
  <c r="C382" i="52"/>
  <c r="Q310" i="52"/>
  <c r="A267" i="52"/>
  <c r="E194" i="57"/>
  <c r="E218" i="57"/>
  <c r="P192" i="57"/>
  <c r="E180" i="57"/>
  <c r="R105" i="57"/>
  <c r="F105" i="57"/>
  <c r="D457" i="52"/>
  <c r="D416" i="52"/>
  <c r="Q344" i="52"/>
  <c r="B53" i="57" s="1"/>
  <c r="D438" i="52"/>
  <c r="D510" i="52" s="1"/>
  <c r="D582" i="52" s="1"/>
  <c r="Q366" i="52"/>
  <c r="C723" i="52"/>
  <c r="Q723" i="52" s="1"/>
  <c r="S723" i="52" s="1"/>
  <c r="D437" i="52"/>
  <c r="Q365" i="52"/>
  <c r="Q890" i="52"/>
  <c r="S890" i="52" s="1"/>
  <c r="C891" i="52"/>
  <c r="P366" i="52"/>
  <c r="B1026" i="52"/>
  <c r="P888" i="52"/>
  <c r="G886" i="52"/>
  <c r="P886" i="52" s="1"/>
  <c r="G890" i="52"/>
  <c r="P890" i="52" s="1"/>
  <c r="P887" i="52"/>
  <c r="G891" i="52"/>
  <c r="P891" i="52" s="1"/>
  <c r="B897" i="52"/>
  <c r="P345" i="52"/>
  <c r="F891" i="52"/>
  <c r="F885" i="52"/>
  <c r="F888" i="52"/>
  <c r="F890" i="52"/>
  <c r="F889" i="52"/>
  <c r="F887" i="52"/>
  <c r="F886" i="52"/>
  <c r="Z680" i="52"/>
  <c r="P211" i="57"/>
  <c r="P175" i="57"/>
  <c r="E195" i="57"/>
  <c r="E214" i="57"/>
  <c r="D609" i="52"/>
  <c r="C604" i="52"/>
  <c r="I223" i="57"/>
  <c r="I198" i="57"/>
  <c r="Q435" i="52"/>
  <c r="S435" i="52" s="1"/>
  <c r="F314" i="52"/>
  <c r="F386" i="52" s="1"/>
  <c r="F458" i="52" s="1"/>
  <c r="F530" i="52" s="1"/>
  <c r="F602" i="52" s="1"/>
  <c r="F674" i="52" s="1"/>
  <c r="F746" i="52" s="1"/>
  <c r="F818" i="52" s="1"/>
  <c r="C278" i="52"/>
  <c r="B309" i="52" s="1"/>
  <c r="P329" i="52"/>
  <c r="P323" i="52"/>
  <c r="P335" i="52"/>
  <c r="P369" i="52"/>
  <c r="P343" i="52"/>
  <c r="P324" i="52"/>
  <c r="Q401" i="52"/>
  <c r="S401" i="52" s="1"/>
  <c r="C769" i="52"/>
  <c r="C841" i="52" s="1"/>
  <c r="D467" i="52"/>
  <c r="D430" i="52"/>
  <c r="Q358" i="52"/>
  <c r="Q472" i="52"/>
  <c r="S472" i="52" s="1"/>
  <c r="Q544" i="52"/>
  <c r="S544" i="52" s="1"/>
  <c r="Q363" i="52"/>
  <c r="D399" i="52"/>
  <c r="Q327" i="52"/>
  <c r="B36" i="57" s="1"/>
  <c r="C397" i="52"/>
  <c r="Q325" i="52"/>
  <c r="B34" i="57" s="1"/>
  <c r="P313" i="52"/>
  <c r="E39" i="57"/>
  <c r="E55" i="57"/>
  <c r="E80" i="57"/>
  <c r="E30" i="57"/>
  <c r="E42" i="57"/>
  <c r="E51" i="57"/>
  <c r="E44" i="57"/>
  <c r="E53" i="57"/>
  <c r="E19" i="57"/>
  <c r="E88" i="57"/>
  <c r="E25" i="57"/>
  <c r="E50" i="57"/>
  <c r="E36" i="57"/>
  <c r="E59" i="57"/>
  <c r="E84" i="57"/>
  <c r="E65" i="57"/>
  <c r="E67" i="57"/>
  <c r="E35" i="57"/>
  <c r="E82" i="57"/>
  <c r="E85" i="57"/>
  <c r="E72" i="57"/>
  <c r="E26" i="57"/>
  <c r="E40" i="57"/>
  <c r="E27" i="57"/>
  <c r="E23" i="57"/>
  <c r="E28" i="57"/>
  <c r="E24" i="57"/>
  <c r="E22" i="57"/>
  <c r="E20" i="57"/>
  <c r="E71" i="57"/>
  <c r="E60" i="57"/>
  <c r="E34" i="57"/>
  <c r="E48" i="57"/>
  <c r="E47" i="57"/>
  <c r="E32" i="57"/>
  <c r="E69" i="57"/>
  <c r="E76" i="57"/>
  <c r="E29" i="57"/>
  <c r="E86" i="57"/>
  <c r="E37" i="57"/>
  <c r="E49" i="57"/>
  <c r="E68" i="57"/>
  <c r="E52" i="57"/>
  <c r="E63" i="57"/>
  <c r="E43" i="57"/>
  <c r="E45" i="57"/>
  <c r="E77" i="57"/>
  <c r="E66" i="57"/>
  <c r="E38" i="57"/>
  <c r="E41" i="57"/>
  <c r="E81" i="57"/>
  <c r="E83" i="57"/>
  <c r="E56" i="57"/>
  <c r="E21" i="57"/>
  <c r="E75" i="57"/>
  <c r="E46" i="57"/>
  <c r="E62" i="57"/>
  <c r="E54" i="57"/>
  <c r="E61" i="57"/>
  <c r="E58" i="57"/>
  <c r="E79" i="57"/>
  <c r="E31" i="57"/>
  <c r="E73" i="57"/>
  <c r="E70" i="57"/>
  <c r="E57" i="57"/>
  <c r="E33" i="57"/>
  <c r="E74" i="57"/>
  <c r="E87" i="57"/>
  <c r="E78" i="57"/>
  <c r="E64" i="57"/>
  <c r="P434" i="52" l="1"/>
  <c r="B335" i="52"/>
  <c r="P437" i="52"/>
  <c r="B337" i="52"/>
  <c r="B409" i="52" s="1"/>
  <c r="B481" i="52" s="1"/>
  <c r="B553" i="52" s="1"/>
  <c r="B625" i="52" s="1"/>
  <c r="B697" i="52" s="1"/>
  <c r="B769" i="52" s="1"/>
  <c r="B841" i="52" s="1"/>
  <c r="B405" i="52"/>
  <c r="B477" i="52" s="1"/>
  <c r="B549" i="52" s="1"/>
  <c r="B621" i="52" s="1"/>
  <c r="B693" i="52" s="1"/>
  <c r="B765" i="52" s="1"/>
  <c r="B837" i="52" s="1"/>
  <c r="Z530" i="52"/>
  <c r="B339" i="52"/>
  <c r="B404" i="52"/>
  <c r="B476" i="52" s="1"/>
  <c r="B548" i="52" s="1"/>
  <c r="B620" i="52" s="1"/>
  <c r="B692" i="52" s="1"/>
  <c r="B764" i="52" s="1"/>
  <c r="B836" i="52" s="1"/>
  <c r="B439" i="52"/>
  <c r="B511" i="52" s="1"/>
  <c r="B583" i="52" s="1"/>
  <c r="B655" i="52" s="1"/>
  <c r="B727" i="52" s="1"/>
  <c r="B799" i="52" s="1"/>
  <c r="B871" i="52" s="1"/>
  <c r="P550" i="52"/>
  <c r="Z753" i="52"/>
  <c r="P555" i="52"/>
  <c r="B447" i="52"/>
  <c r="B519" i="52" s="1"/>
  <c r="B591" i="52" s="1"/>
  <c r="B663" i="52" s="1"/>
  <c r="B735" i="52" s="1"/>
  <c r="B807" i="52" s="1"/>
  <c r="B879" i="52" s="1"/>
  <c r="Z747" i="52"/>
  <c r="P707" i="52"/>
  <c r="P786" i="52"/>
  <c r="P403" i="52"/>
  <c r="P677" i="52"/>
  <c r="B433" i="52"/>
  <c r="B505" i="52" s="1"/>
  <c r="B577" i="52" s="1"/>
  <c r="B649" i="52" s="1"/>
  <c r="B721" i="52" s="1"/>
  <c r="B793" i="52" s="1"/>
  <c r="B865" i="52" s="1"/>
  <c r="Z460" i="52"/>
  <c r="Z675" i="52"/>
  <c r="P432" i="52"/>
  <c r="Q643" i="52"/>
  <c r="S643" i="52" s="1"/>
  <c r="P797" i="52"/>
  <c r="Z546" i="52"/>
  <c r="P792" i="52"/>
  <c r="P431" i="52"/>
  <c r="P543" i="52"/>
  <c r="P717" i="52"/>
  <c r="B443" i="52"/>
  <c r="B515" i="52" s="1"/>
  <c r="B587" i="52" s="1"/>
  <c r="B659" i="52" s="1"/>
  <c r="B731" i="52" s="1"/>
  <c r="B803" i="52" s="1"/>
  <c r="B875" i="52" s="1"/>
  <c r="B319" i="52"/>
  <c r="P700" i="52"/>
  <c r="A268" i="52"/>
  <c r="B348" i="52"/>
  <c r="B420" i="52" s="1"/>
  <c r="B492" i="52" s="1"/>
  <c r="B564" i="52" s="1"/>
  <c r="B636" i="52" s="1"/>
  <c r="B708" i="52" s="1"/>
  <c r="B780" i="52" s="1"/>
  <c r="B852" i="52" s="1"/>
  <c r="Z703" i="52"/>
  <c r="P729" i="52"/>
  <c r="B351" i="52"/>
  <c r="B352" i="52" s="1"/>
  <c r="B353" i="52" s="1"/>
  <c r="B354" i="52" s="1"/>
  <c r="B426" i="52" s="1"/>
  <c r="B498" i="52" s="1"/>
  <c r="B570" i="52" s="1"/>
  <c r="B642" i="52" s="1"/>
  <c r="B714" i="52" s="1"/>
  <c r="B786" i="52" s="1"/>
  <c r="B858" i="52" s="1"/>
  <c r="Z642" i="52"/>
  <c r="Z684" i="52"/>
  <c r="P466" i="52"/>
  <c r="P610" i="52"/>
  <c r="P573" i="52"/>
  <c r="P558" i="52"/>
  <c r="B415" i="52"/>
  <c r="B487" i="52" s="1"/>
  <c r="B559" i="52" s="1"/>
  <c r="B631" i="52" s="1"/>
  <c r="B703" i="52" s="1"/>
  <c r="B775" i="52" s="1"/>
  <c r="B847" i="52" s="1"/>
  <c r="B344" i="52"/>
  <c r="B416" i="52" s="1"/>
  <c r="B488" i="52" s="1"/>
  <c r="B560" i="52" s="1"/>
  <c r="B632" i="52" s="1"/>
  <c r="B704" i="52" s="1"/>
  <c r="B776" i="52" s="1"/>
  <c r="B848" i="52" s="1"/>
  <c r="Q510" i="52"/>
  <c r="S510" i="52" s="1"/>
  <c r="F316" i="52"/>
  <c r="F317" i="52" s="1"/>
  <c r="F389" i="52" s="1"/>
  <c r="F461" i="52" s="1"/>
  <c r="F533" i="52" s="1"/>
  <c r="F605" i="52" s="1"/>
  <c r="F677" i="52" s="1"/>
  <c r="F749" i="52" s="1"/>
  <c r="F821" i="52" s="1"/>
  <c r="Z727" i="52"/>
  <c r="P649" i="52"/>
  <c r="P561" i="52"/>
  <c r="P685" i="52"/>
  <c r="P799" i="52"/>
  <c r="Z545" i="52"/>
  <c r="P577" i="52"/>
  <c r="P438" i="52"/>
  <c r="P490" i="52"/>
  <c r="Z527" i="52"/>
  <c r="P613" i="52"/>
  <c r="P512" i="52"/>
  <c r="P525" i="52"/>
  <c r="P554" i="52"/>
  <c r="P552" i="52"/>
  <c r="Z686" i="52"/>
  <c r="Q438" i="52"/>
  <c r="S438" i="52" s="1"/>
  <c r="P656" i="52"/>
  <c r="Z688" i="52"/>
  <c r="Z723" i="52"/>
  <c r="P751" i="52"/>
  <c r="Z627" i="52"/>
  <c r="Z409" i="52"/>
  <c r="Z469" i="52"/>
  <c r="Z548" i="52"/>
  <c r="Z763" i="52"/>
  <c r="P716" i="52"/>
  <c r="Z615" i="52"/>
  <c r="Z788" i="52"/>
  <c r="P691" i="52"/>
  <c r="P551" i="52"/>
  <c r="P483" i="52"/>
  <c r="Z713" i="52"/>
  <c r="Z557" i="52"/>
  <c r="Z708" i="52"/>
  <c r="P565" i="52"/>
  <c r="P696" i="52"/>
  <c r="Z697" i="52"/>
  <c r="P752" i="52"/>
  <c r="P742" i="52"/>
  <c r="P415" i="52"/>
  <c r="Z603" i="52"/>
  <c r="P687" i="52"/>
  <c r="Z725" i="52"/>
  <c r="Z556" i="52"/>
  <c r="P531" i="52"/>
  <c r="S322" i="52"/>
  <c r="Q395" i="52"/>
  <c r="S395" i="52" s="1"/>
  <c r="D715" i="52"/>
  <c r="B322" i="52"/>
  <c r="Q804" i="52"/>
  <c r="S804" i="52" s="1"/>
  <c r="C876" i="52"/>
  <c r="Q876" i="52" s="1"/>
  <c r="S876" i="52" s="1"/>
  <c r="S309" i="52"/>
  <c r="B26" i="57"/>
  <c r="P705" i="52"/>
  <c r="Z567" i="52"/>
  <c r="Q802" i="52"/>
  <c r="S802" i="52" s="1"/>
  <c r="C874" i="52"/>
  <c r="Q874" i="52" s="1"/>
  <c r="S874" i="52" s="1"/>
  <c r="Q891" i="52"/>
  <c r="S891" i="52" s="1"/>
  <c r="C892" i="52"/>
  <c r="Q892" i="52" s="1"/>
  <c r="S892" i="52" s="1"/>
  <c r="B23" i="57"/>
  <c r="B24" i="57"/>
  <c r="Z526" i="52"/>
  <c r="Z634" i="52"/>
  <c r="P694" i="52"/>
  <c r="P562" i="52"/>
  <c r="P540" i="52"/>
  <c r="Z748" i="52"/>
  <c r="Z720" i="52"/>
  <c r="P571" i="52"/>
  <c r="P710" i="52"/>
  <c r="P539" i="52"/>
  <c r="Z621" i="52"/>
  <c r="P714" i="52"/>
  <c r="P743" i="52"/>
  <c r="Z638" i="52"/>
  <c r="Z463" i="52"/>
  <c r="P643" i="52"/>
  <c r="Q622" i="52"/>
  <c r="S622" i="52" s="1"/>
  <c r="Z712" i="52"/>
  <c r="P724" i="52"/>
  <c r="P471" i="52"/>
  <c r="Z701" i="52"/>
  <c r="P769" i="52"/>
  <c r="P813" i="52"/>
  <c r="Z813" i="52"/>
  <c r="P817" i="52"/>
  <c r="Z817" i="52"/>
  <c r="P815" i="52"/>
  <c r="Z815" i="52"/>
  <c r="Z820" i="52"/>
  <c r="P820" i="52"/>
  <c r="Z830" i="52"/>
  <c r="P830" i="52"/>
  <c r="P852" i="52"/>
  <c r="Z852" i="52"/>
  <c r="P862" i="52"/>
  <c r="Z862" i="52"/>
  <c r="P872" i="52"/>
  <c r="Z872" i="52"/>
  <c r="Z841" i="52"/>
  <c r="P841" i="52"/>
  <c r="Z853" i="52"/>
  <c r="P853" i="52"/>
  <c r="Z863" i="52"/>
  <c r="P863" i="52"/>
  <c r="Z873" i="52"/>
  <c r="P873" i="52"/>
  <c r="Z505" i="52"/>
  <c r="Z633" i="52"/>
  <c r="Z568" i="52"/>
  <c r="P702" i="52"/>
  <c r="P821" i="52"/>
  <c r="Z821" i="52"/>
  <c r="P819" i="52"/>
  <c r="Z819" i="52"/>
  <c r="Z814" i="52"/>
  <c r="P814" i="52"/>
  <c r="Z822" i="52"/>
  <c r="P822" i="52"/>
  <c r="P864" i="52"/>
  <c r="Z864" i="52"/>
  <c r="Z844" i="52"/>
  <c r="P844" i="52"/>
  <c r="C612" i="52"/>
  <c r="C684" i="52" s="1"/>
  <c r="Q751" i="52"/>
  <c r="S751" i="52" s="1"/>
  <c r="D823" i="52"/>
  <c r="Q823" i="52" s="1"/>
  <c r="S823" i="52" s="1"/>
  <c r="P825" i="52"/>
  <c r="Z825" i="52"/>
  <c r="P823" i="52"/>
  <c r="Z823" i="52"/>
  <c r="Z816" i="52"/>
  <c r="P816" i="52"/>
  <c r="Z824" i="52"/>
  <c r="P824" i="52"/>
  <c r="P858" i="52"/>
  <c r="Z858" i="52"/>
  <c r="Z859" i="52"/>
  <c r="P859" i="52"/>
  <c r="Z869" i="52"/>
  <c r="P869" i="52"/>
  <c r="Q760" i="52"/>
  <c r="S760" i="52" s="1"/>
  <c r="D832" i="52"/>
  <c r="Q832" i="52" s="1"/>
  <c r="S832" i="52" s="1"/>
  <c r="P835" i="52"/>
  <c r="Z835" i="52"/>
  <c r="Z818" i="52"/>
  <c r="P818" i="52"/>
  <c r="Z836" i="52"/>
  <c r="P836" i="52"/>
  <c r="P860" i="52"/>
  <c r="Z860" i="52"/>
  <c r="P870" i="52"/>
  <c r="Z870" i="52"/>
  <c r="Z851" i="52"/>
  <c r="P851" i="52"/>
  <c r="Z861" i="52"/>
  <c r="P861" i="52"/>
  <c r="Z871" i="52"/>
  <c r="P871" i="52"/>
  <c r="P485" i="52"/>
  <c r="Z652" i="52"/>
  <c r="Z657" i="52"/>
  <c r="P715" i="52"/>
  <c r="P579" i="52"/>
  <c r="Z585" i="52"/>
  <c r="P391" i="52"/>
  <c r="Z566" i="52"/>
  <c r="Z578" i="52"/>
  <c r="P681" i="52"/>
  <c r="P400" i="52"/>
  <c r="P420" i="52"/>
  <c r="P875" i="52"/>
  <c r="Z875" i="52"/>
  <c r="P876" i="52"/>
  <c r="Z876" i="52"/>
  <c r="Z878" i="52"/>
  <c r="P878" i="52"/>
  <c r="P879" i="52"/>
  <c r="Z879" i="52"/>
  <c r="P877" i="52"/>
  <c r="Z877" i="52"/>
  <c r="P880" i="52"/>
  <c r="Z880" i="52"/>
  <c r="P881" i="52"/>
  <c r="Z881" i="52"/>
  <c r="Z882" i="52"/>
  <c r="P882" i="52"/>
  <c r="P459" i="52"/>
  <c r="P574" i="52"/>
  <c r="Z563" i="52"/>
  <c r="Z682" i="52"/>
  <c r="Z679" i="52"/>
  <c r="Z385" i="52"/>
  <c r="P711" i="52"/>
  <c r="P728" i="52"/>
  <c r="P560" i="52"/>
  <c r="P676" i="52"/>
  <c r="Z698" i="52"/>
  <c r="Z695" i="52"/>
  <c r="S334" i="52"/>
  <c r="Z398" i="52"/>
  <c r="Q550" i="52"/>
  <c r="S550" i="52" s="1"/>
  <c r="Q405" i="52"/>
  <c r="S405" i="52" s="1"/>
  <c r="Z692" i="52"/>
  <c r="S321" i="52"/>
  <c r="Z508" i="52"/>
  <c r="Z635" i="52"/>
  <c r="F587" i="52"/>
  <c r="F659" i="52" s="1"/>
  <c r="F731" i="52" s="1"/>
  <c r="F803" i="52" s="1"/>
  <c r="F875" i="52" s="1"/>
  <c r="F589" i="52"/>
  <c r="F661" i="52" s="1"/>
  <c r="F733" i="52" s="1"/>
  <c r="F805" i="52" s="1"/>
  <c r="F877" i="52" s="1"/>
  <c r="F593" i="52"/>
  <c r="F665" i="52" s="1"/>
  <c r="F737" i="52" s="1"/>
  <c r="F809" i="52" s="1"/>
  <c r="F881" i="52" s="1"/>
  <c r="F594" i="52"/>
  <c r="F666" i="52" s="1"/>
  <c r="F738" i="52" s="1"/>
  <c r="F810" i="52" s="1"/>
  <c r="F882" i="52" s="1"/>
  <c r="Z392" i="52"/>
  <c r="Z790" i="52"/>
  <c r="Z719" i="52"/>
  <c r="F591" i="52"/>
  <c r="F663" i="52" s="1"/>
  <c r="F735" i="52" s="1"/>
  <c r="F807" i="52" s="1"/>
  <c r="F879" i="52" s="1"/>
  <c r="F588" i="52"/>
  <c r="F660" i="52" s="1"/>
  <c r="F732" i="52" s="1"/>
  <c r="F804" i="52" s="1"/>
  <c r="F876" i="52" s="1"/>
  <c r="B586" i="52"/>
  <c r="B658" i="52" s="1"/>
  <c r="B730" i="52" s="1"/>
  <c r="B802" i="52" s="1"/>
  <c r="B874" i="52" s="1"/>
  <c r="Z746" i="52"/>
  <c r="P758" i="52"/>
  <c r="Z570" i="52"/>
  <c r="P709" i="52"/>
  <c r="Z605" i="52"/>
  <c r="F586" i="52"/>
  <c r="F658" i="52" s="1"/>
  <c r="F730" i="52" s="1"/>
  <c r="F802" i="52" s="1"/>
  <c r="F874" i="52" s="1"/>
  <c r="F592" i="52"/>
  <c r="F664" i="52" s="1"/>
  <c r="F736" i="52" s="1"/>
  <c r="F808" i="52" s="1"/>
  <c r="F880" i="52" s="1"/>
  <c r="F590" i="52"/>
  <c r="F662" i="52" s="1"/>
  <c r="F734" i="52" s="1"/>
  <c r="F806" i="52" s="1"/>
  <c r="F878" i="52" s="1"/>
  <c r="P791" i="52"/>
  <c r="Q679" i="52"/>
  <c r="S679" i="52" s="1"/>
  <c r="P764" i="52"/>
  <c r="Z538" i="52"/>
  <c r="S316" i="52"/>
  <c r="B25" i="57"/>
  <c r="S347" i="52"/>
  <c r="B56" i="57"/>
  <c r="S329" i="52"/>
  <c r="B38" i="57"/>
  <c r="S343" i="52"/>
  <c r="B52" i="57"/>
  <c r="Q666" i="52"/>
  <c r="S666" i="52" s="1"/>
  <c r="C738" i="52"/>
  <c r="Z738" i="52"/>
  <c r="P738" i="52"/>
  <c r="B70" i="57"/>
  <c r="C795" i="52"/>
  <c r="B75" i="57"/>
  <c r="Q571" i="52"/>
  <c r="S571" i="52" s="1"/>
  <c r="B57" i="57"/>
  <c r="B42" i="57"/>
  <c r="S338" i="52"/>
  <c r="B47" i="57"/>
  <c r="S336" i="52"/>
  <c r="B45" i="57"/>
  <c r="B58" i="57"/>
  <c r="S346" i="52"/>
  <c r="B55" i="57"/>
  <c r="P461" i="52"/>
  <c r="S355" i="52"/>
  <c r="B64" i="57"/>
  <c r="S368" i="52"/>
  <c r="B77" i="57"/>
  <c r="S357" i="52"/>
  <c r="B66" i="57"/>
  <c r="S360" i="52"/>
  <c r="B69" i="57"/>
  <c r="S352" i="52"/>
  <c r="B61" i="57"/>
  <c r="S313" i="52"/>
  <c r="B22" i="57"/>
  <c r="S328" i="52"/>
  <c r="B37" i="57"/>
  <c r="S341" i="52"/>
  <c r="B50" i="57"/>
  <c r="P477" i="52"/>
  <c r="B74" i="57"/>
  <c r="S369" i="52"/>
  <c r="B78" i="57"/>
  <c r="B73" i="57"/>
  <c r="S324" i="52"/>
  <c r="B33" i="57"/>
  <c r="S351" i="52"/>
  <c r="B60" i="57"/>
  <c r="Q402" i="52"/>
  <c r="S402" i="52" s="1"/>
  <c r="B76" i="57"/>
  <c r="P722" i="52"/>
  <c r="S319" i="52"/>
  <c r="B28" i="57"/>
  <c r="P780" i="52"/>
  <c r="S320" i="52"/>
  <c r="B29" i="57"/>
  <c r="Z779" i="52"/>
  <c r="B430" i="52"/>
  <c r="B502" i="52" s="1"/>
  <c r="B574" i="52" s="1"/>
  <c r="B646" i="52" s="1"/>
  <c r="B718" i="52" s="1"/>
  <c r="B790" i="52" s="1"/>
  <c r="B862" i="52" s="1"/>
  <c r="B359" i="52"/>
  <c r="B431" i="52" s="1"/>
  <c r="B503" i="52" s="1"/>
  <c r="B575" i="52" s="1"/>
  <c r="B647" i="52" s="1"/>
  <c r="B719" i="52" s="1"/>
  <c r="B791" i="52" s="1"/>
  <c r="B863" i="52" s="1"/>
  <c r="B331" i="52"/>
  <c r="B403" i="52" s="1"/>
  <c r="B475" i="52" s="1"/>
  <c r="B547" i="52" s="1"/>
  <c r="B619" i="52" s="1"/>
  <c r="B691" i="52" s="1"/>
  <c r="B763" i="52" s="1"/>
  <c r="B835" i="52" s="1"/>
  <c r="B328" i="52"/>
  <c r="B399" i="52"/>
  <c r="B471" i="52" s="1"/>
  <c r="B543" i="52" s="1"/>
  <c r="B615" i="52" s="1"/>
  <c r="B687" i="52" s="1"/>
  <c r="B759" i="52" s="1"/>
  <c r="B831" i="52" s="1"/>
  <c r="B345" i="52"/>
  <c r="B414" i="52"/>
  <c r="B486" i="52" s="1"/>
  <c r="B558" i="52" s="1"/>
  <c r="B630" i="52" s="1"/>
  <c r="B702" i="52" s="1"/>
  <c r="B774" i="52" s="1"/>
  <c r="B846" i="52" s="1"/>
  <c r="B48" i="57"/>
  <c r="B72" i="57"/>
  <c r="B67" i="57"/>
  <c r="B62" i="57"/>
  <c r="S359" i="52"/>
  <c r="B68" i="57"/>
  <c r="Z564" i="52"/>
  <c r="S356" i="52"/>
  <c r="B65" i="57"/>
  <c r="S350" i="52"/>
  <c r="B59" i="57"/>
  <c r="Z628" i="52"/>
  <c r="B71" i="57"/>
  <c r="B63" i="57"/>
  <c r="Z678" i="52"/>
  <c r="S335" i="52"/>
  <c r="B44" i="57"/>
  <c r="Z772" i="52"/>
  <c r="P618" i="52"/>
  <c r="P395" i="52"/>
  <c r="P406" i="52"/>
  <c r="Z810" i="52"/>
  <c r="P810" i="52"/>
  <c r="P808" i="52"/>
  <c r="Z808" i="52"/>
  <c r="P803" i="52"/>
  <c r="Z803" i="52"/>
  <c r="P800" i="52"/>
  <c r="P559" i="52"/>
  <c r="P480" i="52"/>
  <c r="P750" i="52"/>
  <c r="P781" i="52"/>
  <c r="P486" i="52"/>
  <c r="Z537" i="52"/>
  <c r="Z673" i="52"/>
  <c r="Z806" i="52"/>
  <c r="P806" i="52"/>
  <c r="Z630" i="52"/>
  <c r="S315" i="52"/>
  <c r="Z439" i="52"/>
  <c r="P494" i="52"/>
  <c r="P584" i="52"/>
  <c r="P569" i="52"/>
  <c r="Z798" i="52"/>
  <c r="Z690" i="52"/>
  <c r="P749" i="52"/>
  <c r="P789" i="52"/>
  <c r="P513" i="52"/>
  <c r="P491" i="52"/>
  <c r="P809" i="52"/>
  <c r="Z809" i="52"/>
  <c r="P804" i="52"/>
  <c r="Z804" i="52"/>
  <c r="P704" i="52"/>
  <c r="D617" i="52"/>
  <c r="D689" i="52" s="1"/>
  <c r="P482" i="52"/>
  <c r="Z641" i="52"/>
  <c r="P699" i="52"/>
  <c r="Z745" i="52"/>
  <c r="Z428" i="52"/>
  <c r="P532" i="52"/>
  <c r="P805" i="52"/>
  <c r="Z805" i="52"/>
  <c r="Z802" i="52"/>
  <c r="P802" i="52"/>
  <c r="P807" i="52"/>
  <c r="Z807" i="52"/>
  <c r="C737" i="52"/>
  <c r="Q665" i="52"/>
  <c r="S665" i="52" s="1"/>
  <c r="P726" i="52"/>
  <c r="Z726" i="52"/>
  <c r="Z661" i="52"/>
  <c r="P661" i="52"/>
  <c r="Z594" i="52"/>
  <c r="P659" i="52"/>
  <c r="Z659" i="52"/>
  <c r="P734" i="52"/>
  <c r="Z734" i="52"/>
  <c r="Z735" i="52"/>
  <c r="P735" i="52"/>
  <c r="C733" i="52"/>
  <c r="Q661" i="52"/>
  <c r="S661" i="52" s="1"/>
  <c r="Z663" i="52"/>
  <c r="P663" i="52"/>
  <c r="Z658" i="52"/>
  <c r="Z664" i="52"/>
  <c r="P664" i="52"/>
  <c r="Z660" i="52"/>
  <c r="P660" i="52"/>
  <c r="Q664" i="52"/>
  <c r="S664" i="52" s="1"/>
  <c r="C736" i="52"/>
  <c r="Q662" i="52"/>
  <c r="S662" i="52" s="1"/>
  <c r="C734" i="52"/>
  <c r="Z693" i="52"/>
  <c r="P693" i="52"/>
  <c r="Z665" i="52"/>
  <c r="P665" i="52"/>
  <c r="P733" i="52"/>
  <c r="Z733" i="52"/>
  <c r="Z732" i="52"/>
  <c r="P732" i="52"/>
  <c r="Z666" i="52"/>
  <c r="P666" i="52"/>
  <c r="Z662" i="52"/>
  <c r="P662" i="52"/>
  <c r="Z736" i="52"/>
  <c r="P736" i="52"/>
  <c r="P737" i="52"/>
  <c r="Z737" i="52"/>
  <c r="P522" i="52"/>
  <c r="Z522" i="52"/>
  <c r="P730" i="52"/>
  <c r="Z730" i="52"/>
  <c r="Z731" i="52"/>
  <c r="P731" i="52"/>
  <c r="S367" i="52"/>
  <c r="P497" i="52"/>
  <c r="Q429" i="52"/>
  <c r="S429" i="52" s="1"/>
  <c r="B377" i="52"/>
  <c r="B448" i="52"/>
  <c r="B520" i="52" s="1"/>
  <c r="Z519" i="52"/>
  <c r="P519" i="52"/>
  <c r="P443" i="52"/>
  <c r="P514" i="52"/>
  <c r="Z514" i="52"/>
  <c r="Z589" i="52"/>
  <c r="Z515" i="52"/>
  <c r="P515" i="52"/>
  <c r="P447" i="52"/>
  <c r="Z521" i="52"/>
  <c r="P521" i="52"/>
  <c r="Z593" i="52"/>
  <c r="Z517" i="52"/>
  <c r="P517" i="52"/>
  <c r="Z586" i="52"/>
  <c r="B373" i="52"/>
  <c r="B444" i="52"/>
  <c r="B516" i="52" s="1"/>
  <c r="Z518" i="52"/>
  <c r="P518" i="52"/>
  <c r="Z591" i="52"/>
  <c r="Z590" i="52"/>
  <c r="Z592" i="52"/>
  <c r="Z520" i="52"/>
  <c r="P520" i="52"/>
  <c r="Z588" i="52"/>
  <c r="Z516" i="52"/>
  <c r="P516" i="52"/>
  <c r="Z587" i="52"/>
  <c r="P442" i="52"/>
  <c r="Q431" i="52"/>
  <c r="S431" i="52" s="1"/>
  <c r="P718" i="52"/>
  <c r="D782" i="52"/>
  <c r="P489" i="52"/>
  <c r="Z741" i="52"/>
  <c r="D556" i="52"/>
  <c r="D628" i="52" s="1"/>
  <c r="Q385" i="52"/>
  <c r="S385" i="52" s="1"/>
  <c r="Q389" i="52"/>
  <c r="S389" i="52" s="1"/>
  <c r="Z706" i="52"/>
  <c r="B440" i="52"/>
  <c r="B512" i="52" s="1"/>
  <c r="B584" i="52" s="1"/>
  <c r="B656" i="52" s="1"/>
  <c r="B728" i="52" s="1"/>
  <c r="B800" i="52" s="1"/>
  <c r="B872" i="52" s="1"/>
  <c r="Z549" i="52"/>
  <c r="Q412" i="52"/>
  <c r="S412" i="52" s="1"/>
  <c r="Z721" i="52"/>
  <c r="C678" i="52"/>
  <c r="C750" i="52" s="1"/>
  <c r="Q629" i="52"/>
  <c r="S629" i="52" s="1"/>
  <c r="D701" i="52"/>
  <c r="Q701" i="52" s="1"/>
  <c r="S701" i="52" s="1"/>
  <c r="Z689" i="52"/>
  <c r="B19" i="57"/>
  <c r="Q485" i="52"/>
  <c r="S485" i="52" s="1"/>
  <c r="Q501" i="52"/>
  <c r="S501" i="52" s="1"/>
  <c r="Z484" i="52"/>
  <c r="Z626" i="52"/>
  <c r="Z533" i="52"/>
  <c r="C618" i="52"/>
  <c r="C690" i="52" s="1"/>
  <c r="C762" i="52" s="1"/>
  <c r="C834" i="52" s="1"/>
  <c r="Q546" i="52"/>
  <c r="S546" i="52" s="1"/>
  <c r="Z390" i="52"/>
  <c r="P390" i="52"/>
  <c r="Z604" i="52"/>
  <c r="P604" i="52"/>
  <c r="P474" i="52"/>
  <c r="Z474" i="52"/>
  <c r="Z744" i="52"/>
  <c r="P744" i="52"/>
  <c r="Q455" i="52"/>
  <c r="S455" i="52" s="1"/>
  <c r="P683" i="52"/>
  <c r="Q600" i="52"/>
  <c r="S600" i="52" s="1"/>
  <c r="C672" i="52"/>
  <c r="Q406" i="52"/>
  <c r="S406" i="52" s="1"/>
  <c r="Q413" i="52"/>
  <c r="S413" i="52" s="1"/>
  <c r="Q499" i="52"/>
  <c r="S499" i="52" s="1"/>
  <c r="C512" i="52"/>
  <c r="Q440" i="52"/>
  <c r="S440" i="52" s="1"/>
  <c r="P541" i="52"/>
  <c r="Z541" i="52"/>
  <c r="Z528" i="52"/>
  <c r="P528" i="52"/>
  <c r="S345" i="52"/>
  <c r="S332" i="52"/>
  <c r="S354" i="52"/>
  <c r="D464" i="52"/>
  <c r="Q392" i="52"/>
  <c r="S392" i="52" s="1"/>
  <c r="C496" i="52"/>
  <c r="Q424" i="52"/>
  <c r="S424" i="52" s="1"/>
  <c r="C476" i="52"/>
  <c r="Q404" i="52"/>
  <c r="S404" i="52" s="1"/>
  <c r="C506" i="52"/>
  <c r="Q434" i="52"/>
  <c r="S434" i="52" s="1"/>
  <c r="C498" i="52"/>
  <c r="Q426" i="52"/>
  <c r="S426" i="52" s="1"/>
  <c r="P787" i="52"/>
  <c r="Z787" i="52"/>
  <c r="Z801" i="52"/>
  <c r="P801" i="52"/>
  <c r="S330" i="52"/>
  <c r="Z580" i="52"/>
  <c r="P580" i="52"/>
  <c r="P544" i="52"/>
  <c r="Z544" i="52"/>
  <c r="Q415" i="52"/>
  <c r="S415" i="52" s="1"/>
  <c r="C487" i="52"/>
  <c r="D479" i="52"/>
  <c r="Q407" i="52"/>
  <c r="S407" i="52" s="1"/>
  <c r="S310" i="52"/>
  <c r="Q557" i="52"/>
  <c r="S557" i="52" s="1"/>
  <c r="Q478" i="52"/>
  <c r="S478" i="52" s="1"/>
  <c r="D561" i="52"/>
  <c r="Q489" i="52"/>
  <c r="S489" i="52" s="1"/>
  <c r="Q474" i="52"/>
  <c r="S474" i="52" s="1"/>
  <c r="C680" i="52"/>
  <c r="S340" i="52"/>
  <c r="C655" i="52"/>
  <c r="Q583" i="52"/>
  <c r="S583" i="52" s="1"/>
  <c r="D722" i="52"/>
  <c r="S361" i="52"/>
  <c r="S323" i="52"/>
  <c r="B18" i="57"/>
  <c r="B391" i="52"/>
  <c r="B463" i="52" s="1"/>
  <c r="B535" i="52" s="1"/>
  <c r="B607" i="52" s="1"/>
  <c r="B679" i="52" s="1"/>
  <c r="B751" i="52" s="1"/>
  <c r="B823" i="52" s="1"/>
  <c r="B320" i="52"/>
  <c r="B392" i="52" s="1"/>
  <c r="B464" i="52" s="1"/>
  <c r="B536" i="52" s="1"/>
  <c r="B608" i="52" s="1"/>
  <c r="B680" i="52" s="1"/>
  <c r="B752" i="52" s="1"/>
  <c r="B824" i="52" s="1"/>
  <c r="S349" i="52"/>
  <c r="D645" i="52"/>
  <c r="Q573" i="52"/>
  <c r="S573" i="52" s="1"/>
  <c r="D576" i="52"/>
  <c r="Q504" i="52"/>
  <c r="S504" i="52" s="1"/>
  <c r="D482" i="52"/>
  <c r="Q410" i="52"/>
  <c r="S410" i="52" s="1"/>
  <c r="D532" i="52"/>
  <c r="Q460" i="52"/>
  <c r="S460" i="52" s="1"/>
  <c r="S311" i="52"/>
  <c r="B20" i="57"/>
  <c r="D491" i="52"/>
  <c r="Q419" i="52"/>
  <c r="S419" i="52" s="1"/>
  <c r="D480" i="52"/>
  <c r="Q408" i="52"/>
  <c r="S408" i="52" s="1"/>
  <c r="D466" i="52"/>
  <c r="Q394" i="52"/>
  <c r="S394" i="52" s="1"/>
  <c r="D531" i="52"/>
  <c r="Q459" i="52"/>
  <c r="S459" i="52" s="1"/>
  <c r="S331" i="52"/>
  <c r="S317" i="52"/>
  <c r="C465" i="52"/>
  <c r="Q393" i="52"/>
  <c r="S393" i="52" s="1"/>
  <c r="C495" i="52"/>
  <c r="Q423" i="52"/>
  <c r="S423" i="52" s="1"/>
  <c r="D500" i="52"/>
  <c r="Q428" i="52"/>
  <c r="S428" i="52" s="1"/>
  <c r="D475" i="52"/>
  <c r="Q403" i="52"/>
  <c r="S403" i="52" s="1"/>
  <c r="D533" i="52"/>
  <c r="Q461" i="52"/>
  <c r="S461" i="52" s="1"/>
  <c r="S333" i="52"/>
  <c r="B340" i="52"/>
  <c r="B411" i="52"/>
  <c r="B483" i="52" s="1"/>
  <c r="B555" i="52" s="1"/>
  <c r="B627" i="52" s="1"/>
  <c r="B699" i="52" s="1"/>
  <c r="B771" i="52" s="1"/>
  <c r="B843" i="52" s="1"/>
  <c r="S318" i="52"/>
  <c r="Q527" i="52"/>
  <c r="S527" i="52" s="1"/>
  <c r="C599" i="52"/>
  <c r="B407" i="52"/>
  <c r="B479" i="52" s="1"/>
  <c r="B551" i="52" s="1"/>
  <c r="B623" i="52" s="1"/>
  <c r="B695" i="52" s="1"/>
  <c r="B767" i="52" s="1"/>
  <c r="B839" i="52" s="1"/>
  <c r="B336" i="52"/>
  <c r="B408" i="52" s="1"/>
  <c r="B480" i="52" s="1"/>
  <c r="B552" i="52" s="1"/>
  <c r="B624" i="52" s="1"/>
  <c r="B696" i="52" s="1"/>
  <c r="B768" i="52" s="1"/>
  <c r="B840" i="52" s="1"/>
  <c r="S339" i="52"/>
  <c r="S364" i="52"/>
  <c r="D497" i="52"/>
  <c r="Q425" i="52"/>
  <c r="S425" i="52" s="1"/>
  <c r="S342" i="52"/>
  <c r="S337" i="52"/>
  <c r="S314" i="52"/>
  <c r="C691" i="52"/>
  <c r="D508" i="52"/>
  <c r="Q436" i="52"/>
  <c r="S436" i="52" s="1"/>
  <c r="S353" i="52"/>
  <c r="D486" i="52"/>
  <c r="Q414" i="52"/>
  <c r="S414" i="52" s="1"/>
  <c r="D481" i="52"/>
  <c r="Q409" i="52"/>
  <c r="S409" i="52" s="1"/>
  <c r="D458" i="52"/>
  <c r="Q386" i="52"/>
  <c r="S386" i="52" s="1"/>
  <c r="C610" i="52"/>
  <c r="C674" i="52"/>
  <c r="C549" i="52"/>
  <c r="Q477" i="52"/>
  <c r="S477" i="52" s="1"/>
  <c r="D492" i="52"/>
  <c r="Q420" i="52"/>
  <c r="S420" i="52" s="1"/>
  <c r="C505" i="52"/>
  <c r="Q433" i="52"/>
  <c r="S433" i="52" s="1"/>
  <c r="S348" i="52"/>
  <c r="C483" i="52"/>
  <c r="Q411" i="52"/>
  <c r="S411" i="52" s="1"/>
  <c r="D453" i="52"/>
  <c r="Q381" i="52"/>
  <c r="S381" i="52" s="1"/>
  <c r="C626" i="52"/>
  <c r="C565" i="52"/>
  <c r="Q493" i="52"/>
  <c r="S493" i="52" s="1"/>
  <c r="D620" i="52"/>
  <c r="C454" i="52"/>
  <c r="Q382" i="52"/>
  <c r="S382" i="52" s="1"/>
  <c r="C636" i="52"/>
  <c r="Q503" i="52"/>
  <c r="S503" i="52" s="1"/>
  <c r="C575" i="52"/>
  <c r="D513" i="52"/>
  <c r="Q441" i="52"/>
  <c r="S441" i="52" s="1"/>
  <c r="D690" i="52"/>
  <c r="C624" i="52"/>
  <c r="C677" i="52"/>
  <c r="S326" i="52"/>
  <c r="C470" i="52"/>
  <c r="Q398" i="52"/>
  <c r="S398" i="52" s="1"/>
  <c r="C630" i="52"/>
  <c r="Q634" i="52"/>
  <c r="S634" i="52" s="1"/>
  <c r="C706" i="52"/>
  <c r="S366" i="52"/>
  <c r="S365" i="52"/>
  <c r="D654" i="52"/>
  <c r="Q582" i="52"/>
  <c r="S582" i="52" s="1"/>
  <c r="D529" i="52"/>
  <c r="Q457" i="52"/>
  <c r="S457" i="52" s="1"/>
  <c r="D509" i="52"/>
  <c r="Q437" i="52"/>
  <c r="S437" i="52" s="1"/>
  <c r="S344" i="52"/>
  <c r="Q694" i="52"/>
  <c r="S694" i="52" s="1"/>
  <c r="C766" i="52"/>
  <c r="Q416" i="52"/>
  <c r="S416" i="52" s="1"/>
  <c r="D488" i="52"/>
  <c r="C676" i="52"/>
  <c r="D800" i="52"/>
  <c r="D872" i="52" s="1"/>
  <c r="D681" i="52"/>
  <c r="B381" i="52"/>
  <c r="B453" i="52" s="1"/>
  <c r="B525" i="52" s="1"/>
  <c r="B597" i="52" s="1"/>
  <c r="B669" i="52" s="1"/>
  <c r="B741" i="52" s="1"/>
  <c r="B813" i="52" s="1"/>
  <c r="B310" i="52"/>
  <c r="Q715" i="52"/>
  <c r="S715" i="52" s="1"/>
  <c r="D787" i="52"/>
  <c r="C716" i="52"/>
  <c r="S325" i="52"/>
  <c r="D471" i="52"/>
  <c r="Q399" i="52"/>
  <c r="S399" i="52" s="1"/>
  <c r="S363" i="52"/>
  <c r="F388" i="52"/>
  <c r="F460" i="52" s="1"/>
  <c r="F532" i="52" s="1"/>
  <c r="F604" i="52" s="1"/>
  <c r="F676" i="52" s="1"/>
  <c r="F748" i="52" s="1"/>
  <c r="F820" i="52" s="1"/>
  <c r="S358" i="52"/>
  <c r="S327" i="52"/>
  <c r="D539" i="52"/>
  <c r="Q467" i="52"/>
  <c r="S467" i="52" s="1"/>
  <c r="C469" i="52"/>
  <c r="Q397" i="52"/>
  <c r="S397" i="52" s="1"/>
  <c r="Q430" i="52"/>
  <c r="S430" i="52" s="1"/>
  <c r="D502" i="52"/>
  <c r="B363" i="52"/>
  <c r="B434" i="52"/>
  <c r="B506" i="52" s="1"/>
  <c r="B578" i="52" s="1"/>
  <c r="B650" i="52" s="1"/>
  <c r="B722" i="52" s="1"/>
  <c r="B794" i="52" s="1"/>
  <c r="B866" i="52" s="1"/>
  <c r="B349" i="52" l="1"/>
  <c r="B421" i="52" s="1"/>
  <c r="B493" i="52" s="1"/>
  <c r="B565" i="52" s="1"/>
  <c r="B637" i="52" s="1"/>
  <c r="B709" i="52" s="1"/>
  <c r="B781" i="52" s="1"/>
  <c r="B853" i="52" s="1"/>
  <c r="B424" i="52"/>
  <c r="B496" i="52" s="1"/>
  <c r="B568" i="52" s="1"/>
  <c r="B640" i="52" s="1"/>
  <c r="B712" i="52" s="1"/>
  <c r="B784" i="52" s="1"/>
  <c r="B856" i="52" s="1"/>
  <c r="Q612" i="52"/>
  <c r="S612" i="52" s="1"/>
  <c r="B425" i="52"/>
  <c r="B497" i="52" s="1"/>
  <c r="B569" i="52" s="1"/>
  <c r="B641" i="52" s="1"/>
  <c r="B713" i="52" s="1"/>
  <c r="B785" i="52" s="1"/>
  <c r="B857" i="52" s="1"/>
  <c r="B423" i="52"/>
  <c r="B495" i="52" s="1"/>
  <c r="B567" i="52" s="1"/>
  <c r="B639" i="52" s="1"/>
  <c r="B711" i="52" s="1"/>
  <c r="B783" i="52" s="1"/>
  <c r="B855" i="52" s="1"/>
  <c r="Q617" i="52"/>
  <c r="S617" i="52" s="1"/>
  <c r="B325" i="52"/>
  <c r="B323" i="52"/>
  <c r="B394" i="52"/>
  <c r="B466" i="52" s="1"/>
  <c r="B538" i="52" s="1"/>
  <c r="B610" i="52" s="1"/>
  <c r="B682" i="52" s="1"/>
  <c r="B754" i="52" s="1"/>
  <c r="B826" i="52" s="1"/>
  <c r="Q618" i="52"/>
  <c r="S618" i="52" s="1"/>
  <c r="Q787" i="52"/>
  <c r="S787" i="52" s="1"/>
  <c r="D859" i="52"/>
  <c r="Q859" i="52" s="1"/>
  <c r="S859" i="52" s="1"/>
  <c r="Q766" i="52"/>
  <c r="S766" i="52" s="1"/>
  <c r="C838" i="52"/>
  <c r="Q838" i="52" s="1"/>
  <c r="S838" i="52" s="1"/>
  <c r="Q750" i="52"/>
  <c r="S750" i="52" s="1"/>
  <c r="C822" i="52"/>
  <c r="Q822" i="52" s="1"/>
  <c r="S822" i="52" s="1"/>
  <c r="Q795" i="52"/>
  <c r="S795" i="52" s="1"/>
  <c r="C867" i="52"/>
  <c r="Q867" i="52" s="1"/>
  <c r="S867" i="52" s="1"/>
  <c r="Q782" i="52"/>
  <c r="S782" i="52" s="1"/>
  <c r="D854" i="52"/>
  <c r="Q854" i="52" s="1"/>
  <c r="S854" i="52" s="1"/>
  <c r="Q678" i="52"/>
  <c r="S678" i="52" s="1"/>
  <c r="D773" i="52"/>
  <c r="Q556" i="52"/>
  <c r="S556" i="52" s="1"/>
  <c r="B588" i="52"/>
  <c r="B660" i="52" s="1"/>
  <c r="B732" i="52" s="1"/>
  <c r="B804" i="52" s="1"/>
  <c r="B876" i="52" s="1"/>
  <c r="B592" i="52"/>
  <c r="B664" i="52" s="1"/>
  <c r="B736" i="52" s="1"/>
  <c r="B808" i="52" s="1"/>
  <c r="B880" i="52" s="1"/>
  <c r="B329" i="52"/>
  <c r="B400" i="52"/>
  <c r="B472" i="52" s="1"/>
  <c r="B544" i="52" s="1"/>
  <c r="B616" i="52" s="1"/>
  <c r="B688" i="52" s="1"/>
  <c r="B760" i="52" s="1"/>
  <c r="B832" i="52" s="1"/>
  <c r="B346" i="52"/>
  <c r="B418" i="52" s="1"/>
  <c r="B490" i="52" s="1"/>
  <c r="B562" i="52" s="1"/>
  <c r="B634" i="52" s="1"/>
  <c r="B706" i="52" s="1"/>
  <c r="B778" i="52" s="1"/>
  <c r="B850" i="52" s="1"/>
  <c r="B417" i="52"/>
  <c r="B489" i="52" s="1"/>
  <c r="B561" i="52" s="1"/>
  <c r="B633" i="52" s="1"/>
  <c r="B705" i="52" s="1"/>
  <c r="B777" i="52" s="1"/>
  <c r="B849" i="52" s="1"/>
  <c r="C810" i="52"/>
  <c r="Q738" i="52"/>
  <c r="S738" i="52" s="1"/>
  <c r="Q733" i="52"/>
  <c r="S733" i="52" s="1"/>
  <c r="C805" i="52"/>
  <c r="Q734" i="52"/>
  <c r="S734" i="52" s="1"/>
  <c r="C806" i="52"/>
  <c r="Q737" i="52"/>
  <c r="S737" i="52" s="1"/>
  <c r="C809" i="52"/>
  <c r="Q736" i="52"/>
  <c r="S736" i="52" s="1"/>
  <c r="C808" i="52"/>
  <c r="B374" i="52"/>
  <c r="B446" i="52" s="1"/>
  <c r="B518" i="52" s="1"/>
  <c r="B445" i="52"/>
  <c r="B517" i="52" s="1"/>
  <c r="B378" i="52"/>
  <c r="B450" i="52" s="1"/>
  <c r="B522" i="52" s="1"/>
  <c r="B449" i="52"/>
  <c r="B521" i="52" s="1"/>
  <c r="Q672" i="52"/>
  <c r="S672" i="52" s="1"/>
  <c r="C744" i="52"/>
  <c r="C559" i="52"/>
  <c r="Q487" i="52"/>
  <c r="S487" i="52" s="1"/>
  <c r="D536" i="52"/>
  <c r="Q464" i="52"/>
  <c r="S464" i="52" s="1"/>
  <c r="C578" i="52"/>
  <c r="Q506" i="52"/>
  <c r="S506" i="52" s="1"/>
  <c r="C584" i="52"/>
  <c r="Q512" i="52"/>
  <c r="S512" i="52" s="1"/>
  <c r="C548" i="52"/>
  <c r="Q476" i="52"/>
  <c r="S476" i="52" s="1"/>
  <c r="C568" i="52"/>
  <c r="Q496" i="52"/>
  <c r="S496" i="52" s="1"/>
  <c r="D551" i="52"/>
  <c r="Q479" i="52"/>
  <c r="S479" i="52" s="1"/>
  <c r="C570" i="52"/>
  <c r="Q498" i="52"/>
  <c r="S498" i="52" s="1"/>
  <c r="D633" i="52"/>
  <c r="Q561" i="52"/>
  <c r="S561" i="52" s="1"/>
  <c r="D717" i="52"/>
  <c r="Q645" i="52"/>
  <c r="S645" i="52" s="1"/>
  <c r="D794" i="52"/>
  <c r="D866" i="52" s="1"/>
  <c r="C727" i="52"/>
  <c r="Q655" i="52"/>
  <c r="S655" i="52" s="1"/>
  <c r="C752" i="52"/>
  <c r="C824" i="52" s="1"/>
  <c r="D538" i="52"/>
  <c r="Q466" i="52"/>
  <c r="S466" i="52" s="1"/>
  <c r="Q491" i="52"/>
  <c r="S491" i="52" s="1"/>
  <c r="D563" i="52"/>
  <c r="B341" i="52"/>
  <c r="B413" i="52" s="1"/>
  <c r="B485" i="52" s="1"/>
  <c r="B557" i="52" s="1"/>
  <c r="B629" i="52" s="1"/>
  <c r="B701" i="52" s="1"/>
  <c r="B773" i="52" s="1"/>
  <c r="B845" i="52" s="1"/>
  <c r="B412" i="52"/>
  <c r="B484" i="52" s="1"/>
  <c r="B556" i="52" s="1"/>
  <c r="B628" i="52" s="1"/>
  <c r="B700" i="52" s="1"/>
  <c r="B772" i="52" s="1"/>
  <c r="B844" i="52" s="1"/>
  <c r="D547" i="52"/>
  <c r="Q475" i="52"/>
  <c r="S475" i="52" s="1"/>
  <c r="C567" i="52"/>
  <c r="Q495" i="52"/>
  <c r="S495" i="52" s="1"/>
  <c r="D604" i="52"/>
  <c r="Q532" i="52"/>
  <c r="S532" i="52" s="1"/>
  <c r="D648" i="52"/>
  <c r="Q576" i="52"/>
  <c r="S576" i="52" s="1"/>
  <c r="D603" i="52"/>
  <c r="Q531" i="52"/>
  <c r="S531" i="52" s="1"/>
  <c r="D552" i="52"/>
  <c r="Q480" i="52"/>
  <c r="S480" i="52" s="1"/>
  <c r="D605" i="52"/>
  <c r="Q533" i="52"/>
  <c r="S533" i="52" s="1"/>
  <c r="D572" i="52"/>
  <c r="Q500" i="52"/>
  <c r="S500" i="52" s="1"/>
  <c r="C537" i="52"/>
  <c r="Q465" i="52"/>
  <c r="S465" i="52" s="1"/>
  <c r="D700" i="52"/>
  <c r="Q628" i="52"/>
  <c r="S628" i="52" s="1"/>
  <c r="D554" i="52"/>
  <c r="Q482" i="52"/>
  <c r="S482" i="52" s="1"/>
  <c r="C671" i="52"/>
  <c r="Q599" i="52"/>
  <c r="S599" i="52" s="1"/>
  <c r="C637" i="52"/>
  <c r="Q565" i="52"/>
  <c r="S565" i="52" s="1"/>
  <c r="C577" i="52"/>
  <c r="Q505" i="52"/>
  <c r="S505" i="52" s="1"/>
  <c r="C746" i="52"/>
  <c r="C818" i="52" s="1"/>
  <c r="C763" i="52"/>
  <c r="C835" i="52" s="1"/>
  <c r="D692" i="52"/>
  <c r="D525" i="52"/>
  <c r="Q453" i="52"/>
  <c r="S453" i="52" s="1"/>
  <c r="D564" i="52"/>
  <c r="Q492" i="52"/>
  <c r="S492" i="52" s="1"/>
  <c r="Q684" i="52"/>
  <c r="S684" i="52" s="1"/>
  <c r="C756" i="52"/>
  <c r="C682" i="52"/>
  <c r="D530" i="52"/>
  <c r="Q458" i="52"/>
  <c r="S458" i="52" s="1"/>
  <c r="D558" i="52"/>
  <c r="Q486" i="52"/>
  <c r="S486" i="52" s="1"/>
  <c r="C698" i="52"/>
  <c r="D580" i="52"/>
  <c r="Q508" i="52"/>
  <c r="S508" i="52" s="1"/>
  <c r="D569" i="52"/>
  <c r="Q497" i="52"/>
  <c r="S497" i="52" s="1"/>
  <c r="Q483" i="52"/>
  <c r="S483" i="52" s="1"/>
  <c r="C555" i="52"/>
  <c r="Q549" i="52"/>
  <c r="S549" i="52" s="1"/>
  <c r="C621" i="52"/>
  <c r="D553" i="52"/>
  <c r="Q481" i="52"/>
  <c r="S481" i="52" s="1"/>
  <c r="Q706" i="52"/>
  <c r="S706" i="52" s="1"/>
  <c r="C778" i="52"/>
  <c r="C696" i="52"/>
  <c r="C702" i="52"/>
  <c r="D762" i="52"/>
  <c r="Q690" i="52"/>
  <c r="S690" i="52" s="1"/>
  <c r="C542" i="52"/>
  <c r="Q470" i="52"/>
  <c r="S470" i="52" s="1"/>
  <c r="C749" i="52"/>
  <c r="C821" i="52" s="1"/>
  <c r="C526" i="52"/>
  <c r="Q454" i="52"/>
  <c r="S454" i="52" s="1"/>
  <c r="D585" i="52"/>
  <c r="Q513" i="52"/>
  <c r="S513" i="52" s="1"/>
  <c r="C647" i="52"/>
  <c r="Q575" i="52"/>
  <c r="S575" i="52" s="1"/>
  <c r="C708" i="52"/>
  <c r="Q654" i="52"/>
  <c r="S654" i="52" s="1"/>
  <c r="D726" i="52"/>
  <c r="D601" i="52"/>
  <c r="Q529" i="52"/>
  <c r="S529" i="52" s="1"/>
  <c r="D560" i="52"/>
  <c r="Q488" i="52"/>
  <c r="S488" i="52" s="1"/>
  <c r="D581" i="52"/>
  <c r="Q509" i="52"/>
  <c r="S509" i="52" s="1"/>
  <c r="Q689" i="52"/>
  <c r="S689" i="52" s="1"/>
  <c r="D761" i="52"/>
  <c r="D753" i="52"/>
  <c r="D825" i="52" s="1"/>
  <c r="C748" i="52"/>
  <c r="C820" i="52" s="1"/>
  <c r="B311" i="52"/>
  <c r="B382" i="52"/>
  <c r="B454" i="52" s="1"/>
  <c r="B526" i="52" s="1"/>
  <c r="B598" i="52" s="1"/>
  <c r="B670" i="52" s="1"/>
  <c r="B742" i="52" s="1"/>
  <c r="B814" i="52" s="1"/>
  <c r="C788" i="52"/>
  <c r="C860" i="52" s="1"/>
  <c r="D574" i="52"/>
  <c r="Q502" i="52"/>
  <c r="S502" i="52" s="1"/>
  <c r="D543" i="52"/>
  <c r="Q471" i="52"/>
  <c r="S471" i="52" s="1"/>
  <c r="B364" i="52"/>
  <c r="B435" i="52"/>
  <c r="B507" i="52" s="1"/>
  <c r="B579" i="52" s="1"/>
  <c r="B651" i="52" s="1"/>
  <c r="B723" i="52" s="1"/>
  <c r="B795" i="52" s="1"/>
  <c r="B867" i="52" s="1"/>
  <c r="D611" i="52"/>
  <c r="Q539" i="52"/>
  <c r="S539" i="52" s="1"/>
  <c r="C541" i="52"/>
  <c r="Q469" i="52"/>
  <c r="S469" i="52" s="1"/>
  <c r="B324" i="52" l="1"/>
  <c r="B396" i="52" s="1"/>
  <c r="B468" i="52" s="1"/>
  <c r="B540" i="52" s="1"/>
  <c r="B612" i="52" s="1"/>
  <c r="B684" i="52" s="1"/>
  <c r="B756" i="52" s="1"/>
  <c r="B828" i="52" s="1"/>
  <c r="B395" i="52"/>
  <c r="B467" i="52" s="1"/>
  <c r="B539" i="52" s="1"/>
  <c r="B611" i="52" s="1"/>
  <c r="B683" i="52" s="1"/>
  <c r="B755" i="52" s="1"/>
  <c r="B827" i="52" s="1"/>
  <c r="B397" i="52"/>
  <c r="B469" i="52" s="1"/>
  <c r="B541" i="52" s="1"/>
  <c r="B613" i="52" s="1"/>
  <c r="B685" i="52" s="1"/>
  <c r="B757" i="52" s="1"/>
  <c r="B829" i="52" s="1"/>
  <c r="B326" i="52"/>
  <c r="B398" i="52" s="1"/>
  <c r="B470" i="52" s="1"/>
  <c r="B542" i="52" s="1"/>
  <c r="B614" i="52" s="1"/>
  <c r="B686" i="52" s="1"/>
  <c r="B758" i="52" s="1"/>
  <c r="B830" i="52" s="1"/>
  <c r="Q762" i="52"/>
  <c r="S762" i="52" s="1"/>
  <c r="D834" i="52"/>
  <c r="Q834" i="52" s="1"/>
  <c r="S834" i="52" s="1"/>
  <c r="Q809" i="52"/>
  <c r="S809" i="52" s="1"/>
  <c r="C881" i="52"/>
  <c r="Q881" i="52" s="1"/>
  <c r="S881" i="52" s="1"/>
  <c r="Q806" i="52"/>
  <c r="S806" i="52" s="1"/>
  <c r="C878" i="52"/>
  <c r="Q878" i="52" s="1"/>
  <c r="S878" i="52" s="1"/>
  <c r="Q761" i="52"/>
  <c r="S761" i="52" s="1"/>
  <c r="D833" i="52"/>
  <c r="Q833" i="52" s="1"/>
  <c r="S833" i="52" s="1"/>
  <c r="Q808" i="52"/>
  <c r="S808" i="52" s="1"/>
  <c r="C880" i="52"/>
  <c r="Q880" i="52" s="1"/>
  <c r="S880" i="52" s="1"/>
  <c r="Q778" i="52"/>
  <c r="S778" i="52" s="1"/>
  <c r="C850" i="52"/>
  <c r="Q850" i="52" s="1"/>
  <c r="S850" i="52" s="1"/>
  <c r="Q756" i="52"/>
  <c r="S756" i="52" s="1"/>
  <c r="C828" i="52"/>
  <c r="Q828" i="52" s="1"/>
  <c r="S828" i="52" s="1"/>
  <c r="Q805" i="52"/>
  <c r="S805" i="52" s="1"/>
  <c r="C877" i="52"/>
  <c r="Q877" i="52" s="1"/>
  <c r="S877" i="52" s="1"/>
  <c r="Q744" i="52"/>
  <c r="S744" i="52" s="1"/>
  <c r="C816" i="52"/>
  <c r="Q816" i="52" s="1"/>
  <c r="S816" i="52" s="1"/>
  <c r="Q810" i="52"/>
  <c r="S810" i="52" s="1"/>
  <c r="C882" i="52"/>
  <c r="Q882" i="52" s="1"/>
  <c r="S882" i="52" s="1"/>
  <c r="Q773" i="52"/>
  <c r="S773" i="52" s="1"/>
  <c r="D845" i="52"/>
  <c r="Q845" i="52" s="1"/>
  <c r="S845" i="52" s="1"/>
  <c r="B589" i="52"/>
  <c r="B661" i="52" s="1"/>
  <c r="B733" i="52" s="1"/>
  <c r="B805" i="52" s="1"/>
  <c r="B877" i="52" s="1"/>
  <c r="B590" i="52"/>
  <c r="B662" i="52" s="1"/>
  <c r="B734" i="52" s="1"/>
  <c r="B806" i="52" s="1"/>
  <c r="B878" i="52" s="1"/>
  <c r="B593" i="52"/>
  <c r="B665" i="52" s="1"/>
  <c r="B737" i="52" s="1"/>
  <c r="B809" i="52" s="1"/>
  <c r="B881" i="52" s="1"/>
  <c r="B594" i="52"/>
  <c r="B666" i="52" s="1"/>
  <c r="B738" i="52" s="1"/>
  <c r="B810" i="52" s="1"/>
  <c r="B882" i="52" s="1"/>
  <c r="B330" i="52"/>
  <c r="B402" i="52" s="1"/>
  <c r="B474" i="52" s="1"/>
  <c r="B546" i="52" s="1"/>
  <c r="B618" i="52" s="1"/>
  <c r="B690" i="52" s="1"/>
  <c r="B762" i="52" s="1"/>
  <c r="B834" i="52" s="1"/>
  <c r="B401" i="52"/>
  <c r="B473" i="52" s="1"/>
  <c r="B545" i="52" s="1"/>
  <c r="B617" i="52" s="1"/>
  <c r="B689" i="52" s="1"/>
  <c r="B761" i="52" s="1"/>
  <c r="B833" i="52" s="1"/>
  <c r="B312" i="52"/>
  <c r="D623" i="52"/>
  <c r="Q551" i="52"/>
  <c r="S551" i="52" s="1"/>
  <c r="C620" i="52"/>
  <c r="Q548" i="52"/>
  <c r="S548" i="52" s="1"/>
  <c r="C650" i="52"/>
  <c r="Q578" i="52"/>
  <c r="S578" i="52" s="1"/>
  <c r="C631" i="52"/>
  <c r="Q559" i="52"/>
  <c r="S559" i="52" s="1"/>
  <c r="C642" i="52"/>
  <c r="Q570" i="52"/>
  <c r="S570" i="52" s="1"/>
  <c r="C640" i="52"/>
  <c r="Q568" i="52"/>
  <c r="S568" i="52" s="1"/>
  <c r="C656" i="52"/>
  <c r="Q584" i="52"/>
  <c r="S584" i="52" s="1"/>
  <c r="D608" i="52"/>
  <c r="Q536" i="52"/>
  <c r="S536" i="52" s="1"/>
  <c r="D705" i="52"/>
  <c r="Q633" i="52"/>
  <c r="S633" i="52" s="1"/>
  <c r="Q727" i="52"/>
  <c r="S727" i="52" s="1"/>
  <c r="C799" i="52"/>
  <c r="Q717" i="52"/>
  <c r="S717" i="52" s="1"/>
  <c r="D789" i="52"/>
  <c r="Q700" i="52"/>
  <c r="S700" i="52" s="1"/>
  <c r="D772" i="52"/>
  <c r="D644" i="52"/>
  <c r="Q572" i="52"/>
  <c r="S572" i="52" s="1"/>
  <c r="D624" i="52"/>
  <c r="Q552" i="52"/>
  <c r="S552" i="52" s="1"/>
  <c r="D720" i="52"/>
  <c r="Q648" i="52"/>
  <c r="S648" i="52" s="1"/>
  <c r="Q567" i="52"/>
  <c r="S567" i="52" s="1"/>
  <c r="C639" i="52"/>
  <c r="D626" i="52"/>
  <c r="Q554" i="52"/>
  <c r="S554" i="52" s="1"/>
  <c r="C609" i="52"/>
  <c r="Q537" i="52"/>
  <c r="S537" i="52" s="1"/>
  <c r="D677" i="52"/>
  <c r="Q605" i="52"/>
  <c r="S605" i="52" s="1"/>
  <c r="D675" i="52"/>
  <c r="Q603" i="52"/>
  <c r="S603" i="52" s="1"/>
  <c r="D676" i="52"/>
  <c r="Q604" i="52"/>
  <c r="S604" i="52" s="1"/>
  <c r="D619" i="52"/>
  <c r="Q547" i="52"/>
  <c r="S547" i="52" s="1"/>
  <c r="D610" i="52"/>
  <c r="Q538" i="52"/>
  <c r="S538" i="52" s="1"/>
  <c r="Q563" i="52"/>
  <c r="S563" i="52" s="1"/>
  <c r="D635" i="52"/>
  <c r="Q671" i="52"/>
  <c r="S671" i="52" s="1"/>
  <c r="C743" i="52"/>
  <c r="D625" i="52"/>
  <c r="Q553" i="52"/>
  <c r="S553" i="52" s="1"/>
  <c r="D630" i="52"/>
  <c r="Q558" i="52"/>
  <c r="S558" i="52" s="1"/>
  <c r="C754" i="52"/>
  <c r="C826" i="52" s="1"/>
  <c r="D636" i="52"/>
  <c r="Q564" i="52"/>
  <c r="S564" i="52" s="1"/>
  <c r="C693" i="52"/>
  <c r="Q621" i="52"/>
  <c r="S621" i="52" s="1"/>
  <c r="D641" i="52"/>
  <c r="Q569" i="52"/>
  <c r="S569" i="52" s="1"/>
  <c r="C649" i="52"/>
  <c r="Q577" i="52"/>
  <c r="S577" i="52" s="1"/>
  <c r="C770" i="52"/>
  <c r="C842" i="52" s="1"/>
  <c r="D602" i="52"/>
  <c r="Q530" i="52"/>
  <c r="S530" i="52" s="1"/>
  <c r="D597" i="52"/>
  <c r="Q525" i="52"/>
  <c r="S525" i="52" s="1"/>
  <c r="Q555" i="52"/>
  <c r="S555" i="52" s="1"/>
  <c r="C627" i="52"/>
  <c r="D652" i="52"/>
  <c r="Q580" i="52"/>
  <c r="S580" i="52" s="1"/>
  <c r="D764" i="52"/>
  <c r="D836" i="52" s="1"/>
  <c r="C709" i="52"/>
  <c r="Q637" i="52"/>
  <c r="S637" i="52" s="1"/>
  <c r="D657" i="52"/>
  <c r="Q585" i="52"/>
  <c r="S585" i="52" s="1"/>
  <c r="C774" i="52"/>
  <c r="C846" i="52" s="1"/>
  <c r="C768" i="52"/>
  <c r="C840" i="52" s="1"/>
  <c r="Q647" i="52"/>
  <c r="S647" i="52" s="1"/>
  <c r="C719" i="52"/>
  <c r="C780" i="52"/>
  <c r="C852" i="52" s="1"/>
  <c r="C598" i="52"/>
  <c r="Q526" i="52"/>
  <c r="S526" i="52" s="1"/>
  <c r="Q542" i="52"/>
  <c r="S542" i="52" s="1"/>
  <c r="C614" i="52"/>
  <c r="D653" i="52"/>
  <c r="Q581" i="52"/>
  <c r="S581" i="52" s="1"/>
  <c r="D632" i="52"/>
  <c r="Q560" i="52"/>
  <c r="S560" i="52" s="1"/>
  <c r="D673" i="52"/>
  <c r="Q601" i="52"/>
  <c r="S601" i="52" s="1"/>
  <c r="D798" i="52"/>
  <c r="Q726" i="52"/>
  <c r="S726" i="52" s="1"/>
  <c r="B313" i="52"/>
  <c r="B385" i="52" s="1"/>
  <c r="B457" i="52" s="1"/>
  <c r="B529" i="52" s="1"/>
  <c r="B601" i="52" s="1"/>
  <c r="B673" i="52" s="1"/>
  <c r="B745" i="52" s="1"/>
  <c r="B817" i="52" s="1"/>
  <c r="B383" i="52"/>
  <c r="B455" i="52" s="1"/>
  <c r="B527" i="52" s="1"/>
  <c r="B599" i="52" s="1"/>
  <c r="B671" i="52" s="1"/>
  <c r="B743" i="52" s="1"/>
  <c r="B815" i="52" s="1"/>
  <c r="B314" i="52"/>
  <c r="B365" i="52"/>
  <c r="B436" i="52"/>
  <c r="B508" i="52" s="1"/>
  <c r="B580" i="52" s="1"/>
  <c r="B652" i="52" s="1"/>
  <c r="B724" i="52" s="1"/>
  <c r="B796" i="52" s="1"/>
  <c r="B868" i="52" s="1"/>
  <c r="C613" i="52"/>
  <c r="Q541" i="52"/>
  <c r="S541" i="52" s="1"/>
  <c r="D683" i="52"/>
  <c r="Q611" i="52"/>
  <c r="S611" i="52" s="1"/>
  <c r="Q574" i="52"/>
  <c r="S574" i="52" s="1"/>
  <c r="D646" i="52"/>
  <c r="D615" i="52"/>
  <c r="Q543" i="52"/>
  <c r="S543" i="52" s="1"/>
  <c r="Q743" i="52" l="1"/>
  <c r="S743" i="52" s="1"/>
  <c r="C815" i="52"/>
  <c r="Q815" i="52" s="1"/>
  <c r="S815" i="52" s="1"/>
  <c r="Q798" i="52"/>
  <c r="S798" i="52" s="1"/>
  <c r="D870" i="52"/>
  <c r="Q870" i="52" s="1"/>
  <c r="S870" i="52" s="1"/>
  <c r="Q772" i="52"/>
  <c r="S772" i="52" s="1"/>
  <c r="D844" i="52"/>
  <c r="Q844" i="52" s="1"/>
  <c r="S844" i="52" s="1"/>
  <c r="Q789" i="52"/>
  <c r="S789" i="52" s="1"/>
  <c r="D861" i="52"/>
  <c r="Q861" i="52" s="1"/>
  <c r="S861" i="52" s="1"/>
  <c r="Q799" i="52"/>
  <c r="S799" i="52" s="1"/>
  <c r="C871" i="52"/>
  <c r="Q871" i="52" s="1"/>
  <c r="S871" i="52" s="1"/>
  <c r="B384" i="52"/>
  <c r="B456" i="52" s="1"/>
  <c r="B528" i="52" s="1"/>
  <c r="B600" i="52" s="1"/>
  <c r="B672" i="52" s="1"/>
  <c r="B744" i="52" s="1"/>
  <c r="B816" i="52" s="1"/>
  <c r="C712" i="52"/>
  <c r="Q640" i="52"/>
  <c r="S640" i="52" s="1"/>
  <c r="Q623" i="52"/>
  <c r="S623" i="52" s="1"/>
  <c r="D695" i="52"/>
  <c r="D680" i="52"/>
  <c r="Q608" i="52"/>
  <c r="S608" i="52" s="1"/>
  <c r="C722" i="52"/>
  <c r="Q650" i="52"/>
  <c r="S650" i="52" s="1"/>
  <c r="C714" i="52"/>
  <c r="Q642" i="52"/>
  <c r="S642" i="52" s="1"/>
  <c r="C692" i="52"/>
  <c r="Q620" i="52"/>
  <c r="S620" i="52" s="1"/>
  <c r="C728" i="52"/>
  <c r="Q656" i="52"/>
  <c r="S656" i="52" s="1"/>
  <c r="Q631" i="52"/>
  <c r="S631" i="52" s="1"/>
  <c r="C703" i="52"/>
  <c r="D777" i="52"/>
  <c r="Q705" i="52"/>
  <c r="S705" i="52" s="1"/>
  <c r="Q635" i="52"/>
  <c r="S635" i="52" s="1"/>
  <c r="D707" i="52"/>
  <c r="D682" i="52"/>
  <c r="Q610" i="52"/>
  <c r="S610" i="52" s="1"/>
  <c r="D696" i="52"/>
  <c r="Q624" i="52"/>
  <c r="S624" i="52" s="1"/>
  <c r="D691" i="52"/>
  <c r="Q619" i="52"/>
  <c r="S619" i="52" s="1"/>
  <c r="D747" i="52"/>
  <c r="Q675" i="52"/>
  <c r="S675" i="52" s="1"/>
  <c r="C681" i="52"/>
  <c r="Q609" i="52"/>
  <c r="S609" i="52" s="1"/>
  <c r="D792" i="52"/>
  <c r="Q720" i="52"/>
  <c r="S720" i="52" s="1"/>
  <c r="D716" i="52"/>
  <c r="Q644" i="52"/>
  <c r="S644" i="52" s="1"/>
  <c r="D748" i="52"/>
  <c r="Q676" i="52"/>
  <c r="S676" i="52" s="1"/>
  <c r="D749" i="52"/>
  <c r="Q677" i="52"/>
  <c r="S677" i="52" s="1"/>
  <c r="D698" i="52"/>
  <c r="Q626" i="52"/>
  <c r="S626" i="52" s="1"/>
  <c r="Q639" i="52"/>
  <c r="S639" i="52" s="1"/>
  <c r="C711" i="52"/>
  <c r="D713" i="52"/>
  <c r="Q641" i="52"/>
  <c r="S641" i="52" s="1"/>
  <c r="D697" i="52"/>
  <c r="Q625" i="52"/>
  <c r="S625" i="52" s="1"/>
  <c r="C781" i="52"/>
  <c r="Q709" i="52"/>
  <c r="S709" i="52" s="1"/>
  <c r="C699" i="52"/>
  <c r="Q627" i="52"/>
  <c r="S627" i="52" s="1"/>
  <c r="D674" i="52"/>
  <c r="Q602" i="52"/>
  <c r="S602" i="52" s="1"/>
  <c r="C721" i="52"/>
  <c r="Q649" i="52"/>
  <c r="S649" i="52" s="1"/>
  <c r="D708" i="52"/>
  <c r="Q636" i="52"/>
  <c r="S636" i="52" s="1"/>
  <c r="D702" i="52"/>
  <c r="Q630" i="52"/>
  <c r="S630" i="52" s="1"/>
  <c r="D724" i="52"/>
  <c r="Q652" i="52"/>
  <c r="S652" i="52" s="1"/>
  <c r="Q597" i="52"/>
  <c r="S597" i="52" s="1"/>
  <c r="D669" i="52"/>
  <c r="Q693" i="52"/>
  <c r="S693" i="52" s="1"/>
  <c r="C765" i="52"/>
  <c r="C686" i="52"/>
  <c r="Q614" i="52"/>
  <c r="S614" i="52" s="1"/>
  <c r="C791" i="52"/>
  <c r="Q719" i="52"/>
  <c r="S719" i="52" s="1"/>
  <c r="D729" i="52"/>
  <c r="Q657" i="52"/>
  <c r="S657" i="52" s="1"/>
  <c r="C670" i="52"/>
  <c r="Q598" i="52"/>
  <c r="S598" i="52" s="1"/>
  <c r="Q632" i="52"/>
  <c r="S632" i="52" s="1"/>
  <c r="D704" i="52"/>
  <c r="D745" i="52"/>
  <c r="Q673" i="52"/>
  <c r="S673" i="52" s="1"/>
  <c r="D725" i="52"/>
  <c r="Q653" i="52"/>
  <c r="S653" i="52" s="1"/>
  <c r="B315" i="52"/>
  <c r="B386" i="52"/>
  <c r="B458" i="52" s="1"/>
  <c r="B530" i="52" s="1"/>
  <c r="B602" i="52" s="1"/>
  <c r="B674" i="52" s="1"/>
  <c r="B746" i="52" s="1"/>
  <c r="B818" i="52" s="1"/>
  <c r="D755" i="52"/>
  <c r="Q683" i="52"/>
  <c r="S683" i="52" s="1"/>
  <c r="B437" i="52"/>
  <c r="B509" i="52" s="1"/>
  <c r="B581" i="52" s="1"/>
  <c r="B653" i="52" s="1"/>
  <c r="B725" i="52" s="1"/>
  <c r="B797" i="52" s="1"/>
  <c r="B869" i="52" s="1"/>
  <c r="D718" i="52"/>
  <c r="Q646" i="52"/>
  <c r="S646" i="52" s="1"/>
  <c r="C685" i="52"/>
  <c r="Q613" i="52"/>
  <c r="S613" i="52" s="1"/>
  <c r="D687" i="52"/>
  <c r="Q615" i="52"/>
  <c r="S615" i="52" s="1"/>
  <c r="Q745" i="52" l="1"/>
  <c r="S745" i="52" s="1"/>
  <c r="D817" i="52"/>
  <c r="Q817" i="52" s="1"/>
  <c r="S817" i="52" s="1"/>
  <c r="Q791" i="52"/>
  <c r="S791" i="52" s="1"/>
  <c r="C863" i="52"/>
  <c r="Q863" i="52" s="1"/>
  <c r="S863" i="52" s="1"/>
  <c r="Q748" i="52"/>
  <c r="S748" i="52" s="1"/>
  <c r="D820" i="52"/>
  <c r="Q820" i="52" s="1"/>
  <c r="S820" i="52" s="1"/>
  <c r="Q781" i="52"/>
  <c r="S781" i="52" s="1"/>
  <c r="C853" i="52"/>
  <c r="Q853" i="52" s="1"/>
  <c r="S853" i="52" s="1"/>
  <c r="Q792" i="52"/>
  <c r="S792" i="52" s="1"/>
  <c r="D864" i="52"/>
  <c r="Q864" i="52" s="1"/>
  <c r="S864" i="52" s="1"/>
  <c r="Q777" i="52"/>
  <c r="S777" i="52" s="1"/>
  <c r="D849" i="52"/>
  <c r="Q849" i="52" s="1"/>
  <c r="S849" i="52" s="1"/>
  <c r="Q765" i="52"/>
  <c r="S765" i="52" s="1"/>
  <c r="C837" i="52"/>
  <c r="Q837" i="52" s="1"/>
  <c r="S837" i="52" s="1"/>
  <c r="Q749" i="52"/>
  <c r="S749" i="52" s="1"/>
  <c r="D821" i="52"/>
  <c r="Q821" i="52" s="1"/>
  <c r="S821" i="52" s="1"/>
  <c r="Q747" i="52"/>
  <c r="S747" i="52" s="1"/>
  <c r="D819" i="52"/>
  <c r="Q819" i="52" s="1"/>
  <c r="S819" i="52" s="1"/>
  <c r="Q755" i="52"/>
  <c r="S755" i="52" s="1"/>
  <c r="D827" i="52"/>
  <c r="Q827" i="52" s="1"/>
  <c r="S827" i="52" s="1"/>
  <c r="C784" i="52"/>
  <c r="Q712" i="52"/>
  <c r="S712" i="52" s="1"/>
  <c r="C800" i="52"/>
  <c r="Q728" i="52"/>
  <c r="S728" i="52" s="1"/>
  <c r="C764" i="52"/>
  <c r="Q692" i="52"/>
  <c r="S692" i="52" s="1"/>
  <c r="C794" i="52"/>
  <c r="Q722" i="52"/>
  <c r="S722" i="52" s="1"/>
  <c r="D752" i="52"/>
  <c r="Q680" i="52"/>
  <c r="S680" i="52" s="1"/>
  <c r="D767" i="52"/>
  <c r="Q695" i="52"/>
  <c r="S695" i="52" s="1"/>
  <c r="Q703" i="52"/>
  <c r="S703" i="52" s="1"/>
  <c r="C775" i="52"/>
  <c r="C786" i="52"/>
  <c r="Q714" i="52"/>
  <c r="S714" i="52" s="1"/>
  <c r="Q711" i="52"/>
  <c r="S711" i="52" s="1"/>
  <c r="C783" i="52"/>
  <c r="C753" i="52"/>
  <c r="Q681" i="52"/>
  <c r="S681" i="52" s="1"/>
  <c r="D763" i="52"/>
  <c r="Q691" i="52"/>
  <c r="S691" i="52" s="1"/>
  <c r="Q707" i="52"/>
  <c r="S707" i="52" s="1"/>
  <c r="D779" i="52"/>
  <c r="D768" i="52"/>
  <c r="Q696" i="52"/>
  <c r="S696" i="52" s="1"/>
  <c r="D770" i="52"/>
  <c r="Q698" i="52"/>
  <c r="S698" i="52" s="1"/>
  <c r="D788" i="52"/>
  <c r="Q716" i="52"/>
  <c r="S716" i="52" s="1"/>
  <c r="D754" i="52"/>
  <c r="Q682" i="52"/>
  <c r="S682" i="52" s="1"/>
  <c r="C793" i="52"/>
  <c r="Q721" i="52"/>
  <c r="S721" i="52" s="1"/>
  <c r="D741" i="52"/>
  <c r="Q669" i="52"/>
  <c r="S669" i="52" s="1"/>
  <c r="D796" i="52"/>
  <c r="Q724" i="52"/>
  <c r="S724" i="52" s="1"/>
  <c r="D780" i="52"/>
  <c r="Q708" i="52"/>
  <c r="S708" i="52" s="1"/>
  <c r="Q699" i="52"/>
  <c r="S699" i="52" s="1"/>
  <c r="C771" i="52"/>
  <c r="D769" i="52"/>
  <c r="Q697" i="52"/>
  <c r="S697" i="52" s="1"/>
  <c r="D774" i="52"/>
  <c r="Q702" i="52"/>
  <c r="S702" i="52" s="1"/>
  <c r="D746" i="52"/>
  <c r="Q674" i="52"/>
  <c r="S674" i="52" s="1"/>
  <c r="D785" i="52"/>
  <c r="Q713" i="52"/>
  <c r="S713" i="52" s="1"/>
  <c r="C742" i="52"/>
  <c r="Q670" i="52"/>
  <c r="S670" i="52" s="1"/>
  <c r="Q686" i="52"/>
  <c r="S686" i="52" s="1"/>
  <c r="C758" i="52"/>
  <c r="D801" i="52"/>
  <c r="Q729" i="52"/>
  <c r="S729" i="52" s="1"/>
  <c r="D797" i="52"/>
  <c r="Q725" i="52"/>
  <c r="S725" i="52" s="1"/>
  <c r="D776" i="52"/>
  <c r="Q704" i="52"/>
  <c r="S704" i="52" s="1"/>
  <c r="B316" i="52"/>
  <c r="B387" i="52"/>
  <c r="B459" i="52" s="1"/>
  <c r="B531" i="52" s="1"/>
  <c r="B603" i="52" s="1"/>
  <c r="B675" i="52" s="1"/>
  <c r="B747" i="52" s="1"/>
  <c r="B819" i="52" s="1"/>
  <c r="D759" i="52"/>
  <c r="Q687" i="52"/>
  <c r="S687" i="52" s="1"/>
  <c r="C757" i="52"/>
  <c r="Q685" i="52"/>
  <c r="S685" i="52" s="1"/>
  <c r="Q718" i="52"/>
  <c r="S718" i="52" s="1"/>
  <c r="D790" i="52"/>
  <c r="Q757" i="52" l="1"/>
  <c r="S757" i="52" s="1"/>
  <c r="C829" i="52"/>
  <c r="Q829" i="52" s="1"/>
  <c r="S829" i="52" s="1"/>
  <c r="Q742" i="52"/>
  <c r="S742" i="52" s="1"/>
  <c r="C814" i="52"/>
  <c r="Q814" i="52" s="1"/>
  <c r="S814" i="52" s="1"/>
  <c r="Q785" i="52"/>
  <c r="S785" i="52" s="1"/>
  <c r="D857" i="52"/>
  <c r="Q857" i="52" s="1"/>
  <c r="S857" i="52" s="1"/>
  <c r="Q769" i="52"/>
  <c r="S769" i="52" s="1"/>
  <c r="D841" i="52"/>
  <c r="Q841" i="52" s="1"/>
  <c r="S841" i="52" s="1"/>
  <c r="Q780" i="52"/>
  <c r="S780" i="52" s="1"/>
  <c r="D852" i="52"/>
  <c r="Q852" i="52" s="1"/>
  <c r="S852" i="52" s="1"/>
  <c r="Q741" i="52"/>
  <c r="S741" i="52" s="1"/>
  <c r="D813" i="52"/>
  <c r="Q813" i="52" s="1"/>
  <c r="S813" i="52" s="1"/>
  <c r="Q788" i="52"/>
  <c r="S788" i="52" s="1"/>
  <c r="D860" i="52"/>
  <c r="Q860" i="52" s="1"/>
  <c r="S860" i="52" s="1"/>
  <c r="Q763" i="52"/>
  <c r="S763" i="52" s="1"/>
  <c r="D835" i="52"/>
  <c r="Q835" i="52" s="1"/>
  <c r="S835" i="52" s="1"/>
  <c r="Q784" i="52"/>
  <c r="S784" i="52" s="1"/>
  <c r="C856" i="52"/>
  <c r="Q856" i="52" s="1"/>
  <c r="S856" i="52" s="1"/>
  <c r="Q776" i="52"/>
  <c r="S776" i="52" s="1"/>
  <c r="D848" i="52"/>
  <c r="Q848" i="52" s="1"/>
  <c r="S848" i="52" s="1"/>
  <c r="Q801" i="52"/>
  <c r="S801" i="52" s="1"/>
  <c r="D873" i="52"/>
  <c r="Q873" i="52" s="1"/>
  <c r="S873" i="52" s="1"/>
  <c r="Q758" i="52"/>
  <c r="S758" i="52" s="1"/>
  <c r="C830" i="52"/>
  <c r="Q830" i="52" s="1"/>
  <c r="S830" i="52" s="1"/>
  <c r="Q771" i="52"/>
  <c r="S771" i="52" s="1"/>
  <c r="C843" i="52"/>
  <c r="Q843" i="52" s="1"/>
  <c r="S843" i="52" s="1"/>
  <c r="Q768" i="52"/>
  <c r="S768" i="52" s="1"/>
  <c r="D840" i="52"/>
  <c r="Q840" i="52" s="1"/>
  <c r="S840" i="52" s="1"/>
  <c r="Q779" i="52"/>
  <c r="S779" i="52" s="1"/>
  <c r="D851" i="52"/>
  <c r="Q851" i="52" s="1"/>
  <c r="S851" i="52" s="1"/>
  <c r="Q786" i="52"/>
  <c r="S786" i="52" s="1"/>
  <c r="C858" i="52"/>
  <c r="Q858" i="52" s="1"/>
  <c r="S858" i="52" s="1"/>
  <c r="Q775" i="52"/>
  <c r="S775" i="52" s="1"/>
  <c r="C847" i="52"/>
  <c r="Q847" i="52" s="1"/>
  <c r="S847" i="52" s="1"/>
  <c r="Q794" i="52"/>
  <c r="S794" i="52" s="1"/>
  <c r="C866" i="52"/>
  <c r="Q866" i="52" s="1"/>
  <c r="S866" i="52" s="1"/>
  <c r="Q759" i="52"/>
  <c r="S759" i="52" s="1"/>
  <c r="D831" i="52"/>
  <c r="Q831" i="52" s="1"/>
  <c r="S831" i="52" s="1"/>
  <c r="Q790" i="52"/>
  <c r="S790" i="52" s="1"/>
  <c r="D862" i="52"/>
  <c r="Q862" i="52" s="1"/>
  <c r="S862" i="52" s="1"/>
  <c r="Q746" i="52"/>
  <c r="S746" i="52" s="1"/>
  <c r="D818" i="52"/>
  <c r="Q818" i="52" s="1"/>
  <c r="S818" i="52" s="1"/>
  <c r="Q796" i="52"/>
  <c r="S796" i="52" s="1"/>
  <c r="D868" i="52"/>
  <c r="Q868" i="52" s="1"/>
  <c r="S868" i="52" s="1"/>
  <c r="Q793" i="52"/>
  <c r="S793" i="52" s="1"/>
  <c r="C865" i="52"/>
  <c r="Q865" i="52" s="1"/>
  <c r="S865" i="52" s="1"/>
  <c r="Q754" i="52"/>
  <c r="S754" i="52" s="1"/>
  <c r="D826" i="52"/>
  <c r="Q826" i="52" s="1"/>
  <c r="S826" i="52" s="1"/>
  <c r="Q770" i="52"/>
  <c r="S770" i="52" s="1"/>
  <c r="D842" i="52"/>
  <c r="Q842" i="52" s="1"/>
  <c r="S842" i="52" s="1"/>
  <c r="Q753" i="52"/>
  <c r="S753" i="52" s="1"/>
  <c r="C825" i="52"/>
  <c r="Q825" i="52" s="1"/>
  <c r="S825" i="52" s="1"/>
  <c r="Q764" i="52"/>
  <c r="S764" i="52" s="1"/>
  <c r="C836" i="52"/>
  <c r="Q836" i="52" s="1"/>
  <c r="S836" i="52" s="1"/>
  <c r="Q800" i="52"/>
  <c r="S800" i="52" s="1"/>
  <c r="C872" i="52"/>
  <c r="Q872" i="52" s="1"/>
  <c r="S872" i="52" s="1"/>
  <c r="Q797" i="52"/>
  <c r="S797" i="52" s="1"/>
  <c r="D869" i="52"/>
  <c r="Q869" i="52" s="1"/>
  <c r="S869" i="52" s="1"/>
  <c r="Q774" i="52"/>
  <c r="S774" i="52" s="1"/>
  <c r="D846" i="52"/>
  <c r="Q846" i="52" s="1"/>
  <c r="S846" i="52" s="1"/>
  <c r="Q783" i="52"/>
  <c r="S783" i="52" s="1"/>
  <c r="C855" i="52"/>
  <c r="Q855" i="52" s="1"/>
  <c r="S855" i="52" s="1"/>
  <c r="Q767" i="52"/>
  <c r="S767" i="52" s="1"/>
  <c r="D839" i="52"/>
  <c r="Q839" i="52" s="1"/>
  <c r="S839" i="52" s="1"/>
  <c r="Q752" i="52"/>
  <c r="S752" i="52" s="1"/>
  <c r="D824" i="52"/>
  <c r="Q824" i="52" s="1"/>
  <c r="S824" i="52" s="1"/>
  <c r="B317" i="52"/>
  <c r="L303" i="52" s="1"/>
  <c r="B388" i="52"/>
  <c r="B460" i="52" s="1"/>
  <c r="B532" i="52" s="1"/>
  <c r="B604" i="52" s="1"/>
  <c r="B676" i="52" s="1"/>
  <c r="B748" i="52" s="1"/>
  <c r="B820" i="52" s="1"/>
  <c r="L290" i="52" l="1"/>
  <c r="J290" i="52" s="1"/>
  <c r="L291" i="52"/>
  <c r="L304" i="52"/>
  <c r="J304" i="52" s="1"/>
  <c r="I290" i="52"/>
  <c r="E290" i="52"/>
  <c r="H290" i="52"/>
  <c r="K290" i="52"/>
  <c r="G290" i="52"/>
  <c r="L286" i="52"/>
  <c r="L284" i="52"/>
  <c r="L294" i="52"/>
  <c r="L300" i="52"/>
  <c r="L279" i="52"/>
  <c r="L299" i="52"/>
  <c r="L281" i="52"/>
  <c r="K304" i="52"/>
  <c r="H303" i="52"/>
  <c r="K303" i="52"/>
  <c r="G303" i="52"/>
  <c r="J303" i="52"/>
  <c r="F303" i="52"/>
  <c r="I303" i="52"/>
  <c r="E303" i="52"/>
  <c r="L288" i="52"/>
  <c r="L280" i="52"/>
  <c r="L292" i="52"/>
  <c r="L289" i="52"/>
  <c r="L297" i="52"/>
  <c r="L293" i="52"/>
  <c r="L283" i="52"/>
  <c r="L301" i="52"/>
  <c r="L298" i="52"/>
  <c r="L305" i="52"/>
  <c r="L285" i="52"/>
  <c r="L295" i="52"/>
  <c r="L282" i="52"/>
  <c r="L296" i="52"/>
  <c r="L302" i="52"/>
  <c r="L287" i="52"/>
  <c r="B389" i="52"/>
  <c r="B461" i="52" s="1"/>
  <c r="B533" i="52" s="1"/>
  <c r="B605" i="52" s="1"/>
  <c r="B677" i="52" s="1"/>
  <c r="B749" i="52" s="1"/>
  <c r="B821" i="52" s="1"/>
  <c r="F290" i="52" l="1"/>
  <c r="I304" i="52"/>
  <c r="F304" i="52"/>
  <c r="E304" i="52"/>
  <c r="G304" i="52"/>
  <c r="H304" i="52"/>
  <c r="J298" i="52"/>
  <c r="F298" i="52"/>
  <c r="I298" i="52"/>
  <c r="E298" i="52"/>
  <c r="H298" i="52"/>
  <c r="K298" i="52"/>
  <c r="G298" i="52"/>
  <c r="H297" i="52"/>
  <c r="K297" i="52"/>
  <c r="G297" i="52"/>
  <c r="J297" i="52"/>
  <c r="F297" i="52"/>
  <c r="I297" i="52"/>
  <c r="E297" i="52"/>
  <c r="H288" i="52"/>
  <c r="K288" i="52"/>
  <c r="G288" i="52"/>
  <c r="J288" i="52"/>
  <c r="F288" i="52"/>
  <c r="I288" i="52"/>
  <c r="E288" i="52"/>
  <c r="K300" i="52"/>
  <c r="G300" i="52"/>
  <c r="J300" i="52"/>
  <c r="F300" i="52"/>
  <c r="I300" i="52"/>
  <c r="E300" i="52"/>
  <c r="H300" i="52"/>
  <c r="I302" i="52"/>
  <c r="E302" i="52"/>
  <c r="H302" i="52"/>
  <c r="K302" i="52"/>
  <c r="G302" i="52"/>
  <c r="J302" i="52"/>
  <c r="F302" i="52"/>
  <c r="K295" i="52"/>
  <c r="G295" i="52"/>
  <c r="J295" i="52"/>
  <c r="F295" i="52"/>
  <c r="I295" i="52"/>
  <c r="E295" i="52"/>
  <c r="H295" i="52"/>
  <c r="J301" i="52"/>
  <c r="F301" i="52"/>
  <c r="I301" i="52"/>
  <c r="E301" i="52"/>
  <c r="H301" i="52"/>
  <c r="K301" i="52"/>
  <c r="G301" i="52"/>
  <c r="K289" i="52"/>
  <c r="K291" i="52" s="1"/>
  <c r="G289" i="52"/>
  <c r="G291" i="52" s="1"/>
  <c r="J289" i="52"/>
  <c r="J291" i="52" s="1"/>
  <c r="F289" i="52"/>
  <c r="I289" i="52"/>
  <c r="I291" i="52" s="1"/>
  <c r="E289" i="52"/>
  <c r="E291" i="52" s="1"/>
  <c r="H289" i="52"/>
  <c r="H291" i="52" s="1"/>
  <c r="J281" i="52"/>
  <c r="F281" i="52"/>
  <c r="I281" i="52"/>
  <c r="E281" i="52"/>
  <c r="H281" i="52"/>
  <c r="K281" i="52"/>
  <c r="G281" i="52"/>
  <c r="I287" i="52"/>
  <c r="E287" i="52"/>
  <c r="H287" i="52"/>
  <c r="K287" i="52"/>
  <c r="G287" i="52"/>
  <c r="J287" i="52"/>
  <c r="F287" i="52"/>
  <c r="I282" i="52"/>
  <c r="E282" i="52"/>
  <c r="H282" i="52"/>
  <c r="K282" i="52"/>
  <c r="G282" i="52"/>
  <c r="J282" i="52"/>
  <c r="F282" i="52"/>
  <c r="H283" i="52"/>
  <c r="H285" i="52" s="1"/>
  <c r="H286" i="52" s="1"/>
  <c r="K283" i="52"/>
  <c r="K285" i="52" s="1"/>
  <c r="K286" i="52" s="1"/>
  <c r="G283" i="52"/>
  <c r="G285" i="52" s="1"/>
  <c r="G286" i="52" s="1"/>
  <c r="J283" i="52"/>
  <c r="J285" i="52" s="1"/>
  <c r="J286" i="52" s="1"/>
  <c r="F283" i="52"/>
  <c r="F285" i="52" s="1"/>
  <c r="F286" i="52" s="1"/>
  <c r="I283" i="52"/>
  <c r="I285" i="52" s="1"/>
  <c r="I286" i="52" s="1"/>
  <c r="E283" i="52"/>
  <c r="E285" i="52" s="1"/>
  <c r="E286" i="52" s="1"/>
  <c r="K292" i="52"/>
  <c r="G292" i="52"/>
  <c r="J292" i="52"/>
  <c r="F292" i="52"/>
  <c r="I292" i="52"/>
  <c r="E292" i="52"/>
  <c r="H292" i="52"/>
  <c r="H299" i="52"/>
  <c r="K299" i="52"/>
  <c r="G299" i="52"/>
  <c r="J299" i="52"/>
  <c r="F299" i="52"/>
  <c r="I299" i="52"/>
  <c r="E299" i="52"/>
  <c r="K284" i="52"/>
  <c r="G284" i="52"/>
  <c r="J284" i="52"/>
  <c r="F284" i="52"/>
  <c r="I284" i="52"/>
  <c r="E284" i="52"/>
  <c r="H284" i="52"/>
  <c r="J296" i="52"/>
  <c r="F296" i="52"/>
  <c r="I296" i="52"/>
  <c r="E296" i="52"/>
  <c r="H296" i="52"/>
  <c r="K296" i="52"/>
  <c r="G296" i="52"/>
  <c r="J305" i="52"/>
  <c r="F305" i="52"/>
  <c r="I305" i="52"/>
  <c r="E305" i="52"/>
  <c r="H305" i="52"/>
  <c r="K305" i="52"/>
  <c r="G305" i="52"/>
  <c r="J293" i="52"/>
  <c r="J294" i="52" s="1"/>
  <c r="F293" i="52"/>
  <c r="F294" i="52" s="1"/>
  <c r="I293" i="52"/>
  <c r="I294" i="52" s="1"/>
  <c r="E293" i="52"/>
  <c r="E294" i="52" s="1"/>
  <c r="H293" i="52"/>
  <c r="H294" i="52" s="1"/>
  <c r="K293" i="52"/>
  <c r="K294" i="52" s="1"/>
  <c r="G293" i="52"/>
  <c r="G294" i="52" s="1"/>
  <c r="K280" i="52"/>
  <c r="G280" i="52"/>
  <c r="J280" i="52"/>
  <c r="F280" i="52"/>
  <c r="I280" i="52"/>
  <c r="E280" i="52"/>
  <c r="H280" i="52"/>
  <c r="H279" i="52"/>
  <c r="K279" i="52"/>
  <c r="G279" i="52"/>
  <c r="J279" i="52"/>
  <c r="F279" i="52"/>
  <c r="I279" i="52"/>
  <c r="E279" i="52"/>
  <c r="F291"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GZ62" authorId="0" shapeId="0" xr:uid="{79C9BFE9-F6CC-4FA9-A7C5-7121D0AD6A6A}">
      <text>
        <r>
          <rPr>
            <b/>
            <sz val="9"/>
            <color indexed="81"/>
            <rFont val="Segoe UI"/>
            <family val="2"/>
          </rPr>
          <t>Hoffelt Noe:</t>
        </r>
        <r>
          <rPr>
            <sz val="9"/>
            <color indexed="81"/>
            <rFont val="Segoe UI"/>
            <family val="2"/>
          </rPr>
          <t xml:space="preserve">
This check can be FALSCH --&gt; used for next calculation
</t>
        </r>
      </text>
    </comment>
    <comment ref="GZ141" authorId="0" shapeId="0" xr:uid="{E30DD7C7-5271-475A-A098-B03CD836BD81}">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GZ62" authorId="0" shapeId="0" xr:uid="{30DD1C88-FBA2-4129-8CF2-07F0CE7709CD}">
      <text>
        <r>
          <rPr>
            <b/>
            <sz val="9"/>
            <color indexed="81"/>
            <rFont val="Segoe UI"/>
            <family val="2"/>
          </rPr>
          <t>Hoffelt Noe:</t>
        </r>
        <r>
          <rPr>
            <sz val="9"/>
            <color indexed="81"/>
            <rFont val="Segoe UI"/>
            <family val="2"/>
          </rPr>
          <t xml:space="preserve">
This check can be FALSCH --&gt; used for next calculation
</t>
        </r>
      </text>
    </comment>
    <comment ref="GZ141" authorId="0" shapeId="0" xr:uid="{F1BB40BC-8FE6-4394-ADF8-2B2900F93EDC}">
      <text>
        <r>
          <rPr>
            <b/>
            <sz val="9"/>
            <color indexed="81"/>
            <rFont val="Segoe UI"/>
            <family val="2"/>
          </rPr>
          <t>Hoffelt Noe:</t>
        </r>
        <r>
          <rPr>
            <sz val="9"/>
            <color indexed="81"/>
            <rFont val="Segoe UI"/>
            <family val="2"/>
          </rPr>
          <t xml:space="preserve">
This check can be FALSCH --&gt; used for next calculation
</t>
        </r>
      </text>
    </comment>
    <comment ref="GZ220" authorId="0" shapeId="0" xr:uid="{69563375-E326-4BF2-A585-C8E161847F0C}">
      <text>
        <r>
          <rPr>
            <b/>
            <sz val="9"/>
            <color indexed="81"/>
            <rFont val="Segoe UI"/>
            <family val="2"/>
          </rPr>
          <t>Hoffelt Noe:</t>
        </r>
        <r>
          <rPr>
            <sz val="9"/>
            <color indexed="81"/>
            <rFont val="Segoe UI"/>
            <family val="2"/>
          </rPr>
          <t xml:space="preserve">
This check can be FALSCH --&gt; used for next calculation
</t>
        </r>
      </text>
    </comment>
    <comment ref="GZ299" authorId="0" shapeId="0" xr:uid="{E37FDA3D-7A9E-447E-BE15-F0369974BFED}">
      <text>
        <r>
          <rPr>
            <b/>
            <sz val="9"/>
            <color indexed="81"/>
            <rFont val="Segoe UI"/>
            <family val="2"/>
          </rPr>
          <t>Hoffelt Noe:</t>
        </r>
        <r>
          <rPr>
            <sz val="9"/>
            <color indexed="81"/>
            <rFont val="Segoe UI"/>
            <family val="2"/>
          </rPr>
          <t xml:space="preserve">
This check can be FALSCH --&gt; used for next calculation
</t>
        </r>
      </text>
    </comment>
    <comment ref="GZ378" authorId="0" shapeId="0" xr:uid="{0B84FFC3-C6C3-4E3A-9BB8-B654E3FE6B9F}">
      <text>
        <r>
          <rPr>
            <b/>
            <sz val="9"/>
            <color indexed="81"/>
            <rFont val="Segoe UI"/>
            <family val="2"/>
          </rPr>
          <t>Hoffelt Noe:</t>
        </r>
        <r>
          <rPr>
            <sz val="9"/>
            <color indexed="81"/>
            <rFont val="Segoe UI"/>
            <family val="2"/>
          </rPr>
          <t xml:space="preserve">
This check can be FALSCH --&gt; used for next calculation
</t>
        </r>
      </text>
    </comment>
    <comment ref="GZ457" authorId="0" shapeId="0" xr:uid="{6C8C1161-03BB-47D0-9272-36B9D4C34DF4}">
      <text>
        <r>
          <rPr>
            <b/>
            <sz val="9"/>
            <color indexed="81"/>
            <rFont val="Segoe UI"/>
            <family val="2"/>
          </rPr>
          <t>Hoffelt Noe:</t>
        </r>
        <r>
          <rPr>
            <sz val="9"/>
            <color indexed="81"/>
            <rFont val="Segoe UI"/>
            <family val="2"/>
          </rPr>
          <t xml:space="preserve">
This check can be FALSCH --&gt; used for next calculation
</t>
        </r>
      </text>
    </comment>
    <comment ref="GZ536" authorId="0" shapeId="0" xr:uid="{01ED0147-481E-4420-8A4D-EA8B495D2E70}">
      <text>
        <r>
          <rPr>
            <b/>
            <sz val="9"/>
            <color indexed="81"/>
            <rFont val="Segoe UI"/>
            <family val="2"/>
          </rPr>
          <t>Hoffelt Noe:</t>
        </r>
        <r>
          <rPr>
            <sz val="9"/>
            <color indexed="81"/>
            <rFont val="Segoe UI"/>
            <family val="2"/>
          </rPr>
          <t xml:space="preserve">
This check can be FALSCH --&gt; used for next calculation
</t>
        </r>
      </text>
    </comment>
    <comment ref="GZ615" authorId="0" shapeId="0" xr:uid="{E2E2568C-241B-4E75-9ECF-80110B600B2C}">
      <text>
        <r>
          <rPr>
            <b/>
            <sz val="9"/>
            <color indexed="81"/>
            <rFont val="Segoe UI"/>
            <family val="2"/>
          </rPr>
          <t>Hoffelt Noe:</t>
        </r>
        <r>
          <rPr>
            <sz val="9"/>
            <color indexed="81"/>
            <rFont val="Segoe UI"/>
            <family val="2"/>
          </rPr>
          <t xml:space="preserve">
This check can be FALSCH --&gt; used for next calculation
</t>
        </r>
      </text>
    </comment>
    <comment ref="GZ694" authorId="0" shapeId="0" xr:uid="{12157157-59B7-459C-B326-FD6EF8E89E45}">
      <text>
        <r>
          <rPr>
            <b/>
            <sz val="9"/>
            <color indexed="81"/>
            <rFont val="Segoe UI"/>
            <family val="2"/>
          </rPr>
          <t>Hoffelt Noe:</t>
        </r>
        <r>
          <rPr>
            <sz val="9"/>
            <color indexed="81"/>
            <rFont val="Segoe UI"/>
            <family val="2"/>
          </rPr>
          <t xml:space="preserve">
This check can be FALSCH --&gt; used for next calculation
</t>
        </r>
      </text>
    </comment>
    <comment ref="GZ773" authorId="0" shapeId="0" xr:uid="{CC6606DE-F1C1-48A3-AC85-CABB526C006E}">
      <text>
        <r>
          <rPr>
            <b/>
            <sz val="9"/>
            <color indexed="81"/>
            <rFont val="Segoe UI"/>
            <family val="2"/>
          </rPr>
          <t>Hoffelt Noe:</t>
        </r>
        <r>
          <rPr>
            <sz val="9"/>
            <color indexed="81"/>
            <rFont val="Segoe UI"/>
            <family val="2"/>
          </rPr>
          <t xml:space="preserve">
This check can be FALSCH --&gt; used for next calculation
</t>
        </r>
      </text>
    </comment>
    <comment ref="GZ852" authorId="0" shapeId="0" xr:uid="{A1F57493-1CFE-4C56-95CA-98C77DF8C5E6}">
      <text>
        <r>
          <rPr>
            <b/>
            <sz val="9"/>
            <color indexed="81"/>
            <rFont val="Segoe UI"/>
            <family val="2"/>
          </rPr>
          <t>Hoffelt Noe:</t>
        </r>
        <r>
          <rPr>
            <sz val="9"/>
            <color indexed="81"/>
            <rFont val="Segoe UI"/>
            <family val="2"/>
          </rPr>
          <t xml:space="preserve">
This check can be FALSCH --&gt; used for next calculation
</t>
        </r>
      </text>
    </comment>
    <comment ref="GZ931" authorId="0" shapeId="0" xr:uid="{D0B236BE-38F5-4A9B-9C30-7898C419D02F}">
      <text>
        <r>
          <rPr>
            <b/>
            <sz val="9"/>
            <color indexed="81"/>
            <rFont val="Segoe UI"/>
            <family val="2"/>
          </rPr>
          <t>Hoffelt Noe:</t>
        </r>
        <r>
          <rPr>
            <sz val="9"/>
            <color indexed="81"/>
            <rFont val="Segoe UI"/>
            <family val="2"/>
          </rPr>
          <t xml:space="preserve">
This check can be FALSCH --&gt; used for next calculation
</t>
        </r>
      </text>
    </comment>
    <comment ref="GZ1010" authorId="0" shapeId="0" xr:uid="{842E958E-C352-48F4-9D69-7A10FD152297}">
      <text>
        <r>
          <rPr>
            <b/>
            <sz val="9"/>
            <color indexed="81"/>
            <rFont val="Segoe UI"/>
            <family val="2"/>
          </rPr>
          <t>Hoffelt Noe:</t>
        </r>
        <r>
          <rPr>
            <sz val="9"/>
            <color indexed="81"/>
            <rFont val="Segoe UI"/>
            <family val="2"/>
          </rPr>
          <t xml:space="preserve">
This check can be FALSCH --&gt; used for next calculation
</t>
        </r>
      </text>
    </comment>
    <comment ref="GZ1089" authorId="0" shapeId="0" xr:uid="{E24E7BDE-24E0-41F0-B558-8E3BDD0D7A66}">
      <text>
        <r>
          <rPr>
            <b/>
            <sz val="9"/>
            <color indexed="81"/>
            <rFont val="Segoe UI"/>
            <family val="2"/>
          </rPr>
          <t>Hoffelt Noe:</t>
        </r>
        <r>
          <rPr>
            <sz val="9"/>
            <color indexed="81"/>
            <rFont val="Segoe UI"/>
            <family val="2"/>
          </rPr>
          <t xml:space="preserve">
This check can be FALSCH --&gt; used for next calculation
</t>
        </r>
      </text>
    </comment>
    <comment ref="GZ1168" authorId="0" shapeId="0" xr:uid="{17E2A8EF-D11B-4102-9654-F8CA715F0BD8}">
      <text>
        <r>
          <rPr>
            <b/>
            <sz val="9"/>
            <color indexed="81"/>
            <rFont val="Segoe UI"/>
            <family val="2"/>
          </rPr>
          <t>Hoffelt Noe:</t>
        </r>
        <r>
          <rPr>
            <sz val="9"/>
            <color indexed="81"/>
            <rFont val="Segoe UI"/>
            <family val="2"/>
          </rPr>
          <t xml:space="preserve">
This check can be FALSCH --&gt; used for next calculation
</t>
        </r>
      </text>
    </comment>
    <comment ref="GZ1247" authorId="0" shapeId="0" xr:uid="{6AAB0BEF-6C1B-4160-8DDF-270538458DD8}">
      <text>
        <r>
          <rPr>
            <b/>
            <sz val="9"/>
            <color indexed="81"/>
            <rFont val="Segoe UI"/>
            <family val="2"/>
          </rPr>
          <t>Hoffelt Noe:</t>
        </r>
        <r>
          <rPr>
            <sz val="9"/>
            <color indexed="81"/>
            <rFont val="Segoe UI"/>
            <family val="2"/>
          </rPr>
          <t xml:space="preserve">
This check can be FALSCH --&gt; used for next calculation
</t>
        </r>
      </text>
    </comment>
    <comment ref="GZ1326" authorId="0" shapeId="0" xr:uid="{CAFA43C7-9F54-40D5-891E-373B522CCC3D}">
      <text>
        <r>
          <rPr>
            <b/>
            <sz val="9"/>
            <color indexed="81"/>
            <rFont val="Segoe UI"/>
            <family val="2"/>
          </rPr>
          <t>Hoffelt Noe:</t>
        </r>
        <r>
          <rPr>
            <sz val="9"/>
            <color indexed="81"/>
            <rFont val="Segoe UI"/>
            <family val="2"/>
          </rPr>
          <t xml:space="preserve">
This check can be FALSCH --&gt; used for next calculation
</t>
        </r>
      </text>
    </comment>
    <comment ref="GZ1405" authorId="0" shapeId="0" xr:uid="{CA10A03F-CD70-4F40-8954-E85603291BB8}">
      <text>
        <r>
          <rPr>
            <b/>
            <sz val="9"/>
            <color indexed="81"/>
            <rFont val="Segoe UI"/>
            <family val="2"/>
          </rPr>
          <t>Hoffelt Noe:</t>
        </r>
        <r>
          <rPr>
            <sz val="9"/>
            <color indexed="81"/>
            <rFont val="Segoe UI"/>
            <family val="2"/>
          </rPr>
          <t xml:space="preserve">
This check can be FALSCH --&gt; used for next calculation
</t>
        </r>
      </text>
    </comment>
    <comment ref="GZ1484" authorId="0" shapeId="0" xr:uid="{271BCC89-A1B8-4C6C-9E10-C99E02C1A144}">
      <text>
        <r>
          <rPr>
            <b/>
            <sz val="9"/>
            <color indexed="81"/>
            <rFont val="Segoe UI"/>
            <family val="2"/>
          </rPr>
          <t>Hoffelt Noe:</t>
        </r>
        <r>
          <rPr>
            <sz val="9"/>
            <color indexed="81"/>
            <rFont val="Segoe UI"/>
            <family val="2"/>
          </rPr>
          <t xml:space="preserve">
This check can be FALSCH --&gt; used for next calculation
</t>
        </r>
      </text>
    </comment>
    <comment ref="GZ1563" authorId="0" shapeId="0" xr:uid="{E2C41853-3530-4B5E-998E-38598620F83C}">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Q585" authorId="0" shapeId="0" xr:uid="{00000000-0006-0000-0E00-000001000000}">
      <text>
        <r>
          <rPr>
            <sz val="9"/>
            <color indexed="81"/>
            <rFont val="Segoe UI"/>
            <family val="2"/>
          </rPr>
          <t>CNTR_PFCSourceStreams</t>
        </r>
        <r>
          <rPr>
            <b/>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1000-000001000000}">
      <text>
        <r>
          <rPr>
            <b/>
            <sz val="8"/>
            <color indexed="81"/>
            <rFont val="Tahoma"/>
            <family val="2"/>
          </rPr>
          <t>Final link to be added as soon as available in the OJ.</t>
        </r>
      </text>
    </comment>
    <comment ref="B37" authorId="0" shapeId="0" xr:uid="{00000000-0006-0000-10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<sst xmlns="http://schemas.openxmlformats.org/spreadsheetml/2006/main" count="6957" uniqueCount="1870">
  <si>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</si>
  <si>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</si>
  <si>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</si>
  <si>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</si>
  <si>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</si>
  <si>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</si>
  <si>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</si>
  <si>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</si>
  <si>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</si>
  <si>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</si>
  <si>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</si>
  <si>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</si>
  <si>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</si>
  <si>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is recommended that you go through the file from start to end. There are a few functions which will guide you through the form which depend on previous input, such as cells changing colour if an input is not needed (see colour codes below).</t>
  </si>
  <si>
    <t>i.</t>
  </si>
  <si>
    <t>ii.</t>
  </si>
  <si>
    <t>Comments:</t>
  </si>
  <si>
    <t>NCV_</t>
  </si>
  <si>
    <t>Minimum</t>
  </si>
  <si>
    <t>EUconst_CNTR_EF</t>
  </si>
  <si>
    <t>EF_</t>
  </si>
  <si>
    <t>The operator shall determine the emission factor in accordance with the relevant
provisions of Articles 32 to 35.</t>
  </si>
  <si>
    <t>The operator shall apply an oxidation factor of 1.</t>
  </si>
  <si>
    <t>The operator shall apply oxidation factors for the respective fuel in accordance with
points (b) or (c) of Article 31(1).</t>
  </si>
  <si>
    <t>The operator shall apply a value from those published in accordance with the first
subparagraph of Article 39(2) or a value determined in accordance with the second
subparagraph of Article 39(2) or Article 39(3).</t>
  </si>
  <si>
    <t>The operator shall determine specific factors in accordance with Article 39(1).</t>
  </si>
  <si>
    <t>EUconst_CNTR_CarbonContent</t>
  </si>
  <si>
    <t>EUconst_CNTR_BiomassContent</t>
  </si>
  <si>
    <t>EUconst_CNTR_OxidationFactor</t>
  </si>
  <si>
    <t>EUconst_CNTR_ConversionFactor</t>
  </si>
  <si>
    <t>ConvF_</t>
  </si>
  <si>
    <t>OxF_</t>
  </si>
  <si>
    <t>BioC_</t>
  </si>
  <si>
    <t>CarbC_</t>
  </si>
  <si>
    <t>EUconst_MsgNextSheet</t>
  </si>
  <si>
    <t>EUconst_MsgEnterThisSection</t>
  </si>
  <si>
    <t>Source Stream</t>
  </si>
  <si>
    <t>(n.a.; use estimation based on best practice)</t>
  </si>
  <si>
    <t>To be filled in by operator</t>
  </si>
  <si>
    <t>Combustion</t>
  </si>
  <si>
    <t>Measurement</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</si>
  <si>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</si>
  <si>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</si>
  <si>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</si>
  <si>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</si>
  <si>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</si>
  <si>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</si>
  <si>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</si>
  <si>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</si>
  <si>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</si>
  <si>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</si>
  <si>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</si>
  <si>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</si>
  <si>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</si>
  <si>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</si>
  <si>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</si>
  <si>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</si>
  <si>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Operator Name</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</si>
  <si>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</si>
  <si>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</si>
  <si>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</si>
  <si>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</si>
  <si>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</si>
  <si>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</si>
  <si>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SpecifiedEmissions2</t>
  </si>
  <si>
    <t>CO2</t>
  </si>
  <si>
    <t>N2O</t>
  </si>
  <si>
    <t>PFCs</t>
  </si>
  <si>
    <t>CO2 &amp; N2O</t>
  </si>
  <si>
    <t>CO2 &amp; PFCs</t>
  </si>
  <si>
    <t>Gas Chromatograph</t>
  </si>
  <si>
    <t>PFCCellTypes</t>
  </si>
  <si>
    <t>Type I default value &amp; best practice</t>
  </si>
  <si>
    <t>A conservative value of 0.2 tonnes CaCO3 (corresponding to 0.08794 tonnes of CO2)
per tonne of dry clay shall be applied for the calculation of the emission factor instead of
results of analyses.</t>
  </si>
  <si>
    <t>An emission factor for each source stream shall be derived and updated at least once
per year using best industry practice reflecting site-specific conditions and the product mix of
the installation.</t>
  </si>
  <si>
    <t>net calorific value for specific coal types.</t>
  </si>
  <si>
    <t>density measurement of specific oils or gases, including those common to the refinery or steel industry, or</t>
  </si>
  <si>
    <t>Verifier contact</t>
  </si>
  <si>
    <t>EUconst_tCpkNm3</t>
  </si>
  <si>
    <t>tC/1000Nm3</t>
  </si>
  <si>
    <t>EUconst_tCptortCO2pkNm3</t>
  </si>
  <si>
    <t>EUconst_tC</t>
  </si>
  <si>
    <t>tC</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</si>
  <si>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</si>
  <si>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</si>
  <si>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</si>
  <si>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</si>
  <si>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</si>
  <si>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</si>
  <si>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</si>
  <si>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</si>
  <si>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</si>
  <si>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</si>
  <si>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</si>
  <si>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</si>
  <si>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</si>
  <si>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</si>
  <si>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</si>
  <si>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1000Nm3/h</t>
  </si>
  <si>
    <t>Relevant sections: 7(b), 8</t>
  </si>
  <si>
    <t>Relevant sections: 7(c), 9</t>
  </si>
  <si>
    <t>Relevant sections: 10</t>
  </si>
  <si>
    <t>Relevant sections: 7(b), 11, 12</t>
  </si>
  <si>
    <t>The annual emission reports and tonne-kilometre data reports shall at least contain the information listed in Annex X.</t>
  </si>
  <si>
    <t>Annex X sets out the minimum content of Annual Emissions Reports.</t>
  </si>
  <si>
    <t xml:space="preserve">This file constitutes the said reporting template for installations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</si>
  <si>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 xml:space="preserve">This reporting template represents the views of the Commission services at the time of publication. </t>
  </si>
  <si>
    <t>This reporting template must be submitted to your competent authority at the following address:</t>
  </si>
  <si>
    <t>If your competent authority requires you to hand in a signed paper copy of the annual emissions report, please use the space below for signature:</t>
  </si>
  <si>
    <t>This value should relate to all emissions for which the following conditions are satisfied:</t>
  </si>
  <si>
    <t>emissions stem from fossil fuels or materials, including the fossil fraction of mixed fossil/biomass materials</t>
  </si>
  <si>
    <t>emissions stemming from biomass for which sustainability criteria are to be applied, but where those criteria are not satisfied.</t>
  </si>
  <si>
    <t>This value should relate only to the energy content from fossil sources as determined for "total biomass emissions".</t>
  </si>
  <si>
    <t>This value should relate only to the energy content from biomass as determined for "total biomass emissions", i.e. not for biomass for which sustainability criteria are to be applied, but where those criteria are not satisfied.</t>
  </si>
  <si>
    <t>GHG concentration:</t>
  </si>
  <si>
    <t>This value is the annual hourly average of the relevant GHG (CO2 or N2O) in the flue gas.</t>
  </si>
  <si>
    <t>The global warming potential of the relevant GHG.</t>
  </si>
  <si>
    <t>ANNUAL EMISSIONS REPORTING</t>
  </si>
  <si>
    <t>Report AER</t>
  </si>
  <si>
    <t>GHG measured</t>
  </si>
  <si>
    <t>Combustion of fuels</t>
  </si>
  <si>
    <t>BiomassTiers</t>
  </si>
  <si>
    <t>Monitoring approaches</t>
  </si>
  <si>
    <t>Source streams</t>
  </si>
  <si>
    <t>Type I default values: Either standard factors listed in Annex VI (i.e. in principle IPCC values) or other constant values in accordance with points (d) or (e) of Article 31(1), i.e. values guaranteed by the supplier or analyses carried out in the past but still valid.</t>
  </si>
  <si>
    <t>http://ec.europa.eu/clima/policies/ets/index_en.htm</t>
  </si>
  <si>
    <t xml:space="preserve">Contact details </t>
  </si>
  <si>
    <t>(c)</t>
  </si>
  <si>
    <t>Calculation approach for CO2:</t>
  </si>
  <si>
    <t>Measurement approach for CO2:</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</si>
  <si>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</si>
  <si>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</si>
  <si>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</si>
  <si>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</si>
  <si>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</si>
  <si>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</si>
  <si>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</si>
  <si>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</si>
  <si>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</si>
  <si>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</si>
  <si>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</si>
  <si>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</si>
  <si>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</si>
  <si>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</si>
  <si>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</si>
  <si>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</si>
  <si>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</si>
  <si>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</si>
  <si>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</si>
  <si>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Operator</t>
  </si>
  <si>
    <t>Installation Name</t>
  </si>
  <si>
    <t>EUconst_ProcessPFC</t>
  </si>
  <si>
    <t>Method</t>
  </si>
  <si>
    <t>Daily</t>
  </si>
  <si>
    <t>Weekly</t>
  </si>
  <si>
    <t>Monthly</t>
  </si>
  <si>
    <t>Annual</t>
  </si>
  <si>
    <t>NCV</t>
  </si>
  <si>
    <t>Spain</t>
  </si>
  <si>
    <t>Sweden</t>
  </si>
  <si>
    <t>United Kingdom</t>
  </si>
  <si>
    <t>The determination of the amount of relevant carbonates in each relevant input
material shall be carried out according Articles 32 to 35. Stoichiometric ratios as listed in
section 2 of Annex VI shall be used to convert composition data into emission factors.</t>
  </si>
  <si>
    <t>A conversion factor of 1 shall be used.</t>
  </si>
  <si>
    <t>The amount of non-carbonate compounds of the relevant metals in the raw materials,
including return dust or fly ash or other already calcined materials, shall be reflected by
means of conversion factors with a value between 0 and 1 with a value of 1 corresponding to
a full conversion of raw material carbonates into oxides. The additional determination of
relevant chemical parameters of the process inputs shall be carried out in accordance with
Articles 32 to 35.</t>
  </si>
  <si>
    <t>EUconst_NA</t>
  </si>
  <si>
    <t>2a/2b</t>
  </si>
  <si>
    <t>EUconst_CNTR_NCV</t>
  </si>
  <si>
    <t>Turbine meter</t>
  </si>
  <si>
    <t>Rotary meter</t>
  </si>
  <si>
    <t>Bellows meter</t>
  </si>
  <si>
    <t>Emission factor</t>
  </si>
  <si>
    <t>Oxidation factor</t>
  </si>
  <si>
    <t>Conversion factor</t>
  </si>
  <si>
    <t>Orifice meter</t>
  </si>
  <si>
    <t>Venturi meter</t>
  </si>
  <si>
    <t>Ultrasonic meter</t>
  </si>
  <si>
    <t>Vortex meter</t>
  </si>
  <si>
    <t>Coriolis meter</t>
  </si>
  <si>
    <t>Electronic volume conversion instrument (EVCI)</t>
  </si>
  <si>
    <t>MeteringDevices</t>
  </si>
  <si>
    <t>member state/CA prefix</t>
  </si>
  <si>
    <t>AnnexIActivities</t>
  </si>
  <si>
    <t>Production of coke</t>
  </si>
  <si>
    <t xml:space="preserve">Refining of mineral oil </t>
  </si>
  <si>
    <t>Metal ore roasting or sintering</t>
  </si>
  <si>
    <t>Production of pig iron or steel</t>
  </si>
  <si>
    <t>Production or processing of ferrous metals</t>
  </si>
  <si>
    <t>Production of primary aluminium</t>
  </si>
  <si>
    <t>Production of secondary aluminium</t>
  </si>
  <si>
    <t>Production or processing of non-ferrous metals</t>
  </si>
  <si>
    <t>Production of cement clinker</t>
  </si>
  <si>
    <t>Production of lime, or calcination of dolomite/magnesite</t>
  </si>
  <si>
    <t>Manufacture of glass</t>
  </si>
  <si>
    <t>Manufacture of ceramics</t>
  </si>
  <si>
    <t>Please provide the following technical details for each activity pursuant to Annex I of the EU ETS Directive carried out at your installation.</t>
  </si>
  <si>
    <t>The list entered here will be available as a drop-down list in the tables below where a reference to the activity is required for the installation description.</t>
  </si>
  <si>
    <t>EUConst_RelSectionCalc</t>
  </si>
  <si>
    <t>EUConst_RelSectionMeasure</t>
  </si>
  <si>
    <t>EUConst_RelSectionFallback</t>
  </si>
  <si>
    <t>EUConst_RelSectionN2O</t>
  </si>
  <si>
    <t>EUConst_RelSectionPFC</t>
  </si>
  <si>
    <t>EUConst_RelSectionCCS</t>
  </si>
  <si>
    <t>Monitoring of N2O emissions:</t>
  </si>
  <si>
    <t>Monitoring of PFC emissions:</t>
  </si>
  <si>
    <t>Monitoring of transferred/inherent CO2 and CCS:</t>
  </si>
  <si>
    <t>Each input material or process residue used as input material in the process [t]</t>
  </si>
  <si>
    <t>primary aluminium production in [t], anode effect minutes in [number anode effects/cell day] and [anode effect minutes/ occurrence]</t>
  </si>
  <si>
    <t>primary aluminium production in [t], anode effect overvoltage [mV] and current efficiency [-]</t>
  </si>
  <si>
    <t>ausblenden</t>
  </si>
  <si>
    <t>n.a.</t>
  </si>
  <si>
    <t>Receiving inherent CO2</t>
  </si>
  <si>
    <t>Exporting inherent CO2 to ETS installation</t>
  </si>
  <si>
    <t>Exporting inherent CO2 to non-ETS consumer</t>
  </si>
  <si>
    <t>Receiving transferred CO2</t>
  </si>
  <si>
    <t>Exporting transferred CO2</t>
  </si>
  <si>
    <t>Use of own instruments</t>
  </si>
  <si>
    <t>use of other installation's instruments</t>
  </si>
  <si>
    <t>EUconst_CO2TransferTypes</t>
  </si>
  <si>
    <t>EUconst_TransCO2Approach</t>
  </si>
  <si>
    <t>Unique ID of Installation</t>
  </si>
  <si>
    <t>Type of transfer</t>
  </si>
  <si>
    <t>Use both partners' instruments</t>
  </si>
  <si>
    <t>Tier used:</t>
  </si>
  <si>
    <t>List of source streams to be monitored regarding PFCs:</t>
  </si>
  <si>
    <t>submitted to competent authority</t>
  </si>
  <si>
    <t>Process waste gas</t>
  </si>
  <si>
    <t>Source stream Name</t>
  </si>
  <si>
    <t>Description</t>
  </si>
  <si>
    <t>Use of a value determined in accordance with the second subparagraph of Article 39(2), i.e. assume the material fully fossil (BF=0), or use an estimation method approved by the competent authority;</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</si>
  <si>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</si>
  <si>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</si>
  <si>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of secondary aluminium where combustion units with a total rated thermal input exceeding 20 MW are operated</t>
  </si>
  <si>
    <t>Calculations</t>
  </si>
  <si>
    <t>Source stream category list for each source stream type</t>
  </si>
  <si>
    <t>2.9 tCO2/t</t>
  </si>
  <si>
    <t>EUconst_ActivityDeterminationMethod</t>
  </si>
  <si>
    <t>Batch</t>
  </si>
  <si>
    <t>Continual</t>
  </si>
  <si>
    <t>Tiers</t>
  </si>
  <si>
    <t>The content of non-carbonate carbon in the relevant raw material shall be estimated
using industry best practice guidelines.</t>
  </si>
  <si>
    <t>The content of non-carbonate carbon in the relevant raw material shall be determined
at least annually following the provisions of Article 32 to 35.</t>
  </si>
  <si>
    <t>The operator shall apply the standard factors listed in Annex VI section 2 Table 3.</t>
  </si>
  <si>
    <t>The operator shall apply a country specific emission factor in accordance with points
(b) or (c) of Article 31(1).</t>
  </si>
  <si>
    <t>EUconst_MsgTierCKD</t>
  </si>
  <si>
    <t>CO2 transfer</t>
  </si>
  <si>
    <t>The determination of the amount of relevant metal oxides stemming from the
decomposition of carbonates in the product shall be carried out in accordance with Articles 32
to 35. Stoichiometric ratios referred to in Annex VI section 2 Table 3 shall be used to convert
composition data into emission factors assuming that all of the relevant metal oxides have
been derived from respective carbonates.</t>
  </si>
  <si>
    <t>Activity</t>
  </si>
  <si>
    <t>Kiln dust (Method B)</t>
  </si>
  <si>
    <t>The operator shall use an activity-specific emission factor calculated from the carbon
content of the feed gas determined in accordance with Articles 32 to 35.</t>
  </si>
  <si>
    <t>The operator shall apply one of the following:
(a) the standard factors listed in section 1 of Annex VI;
(b) other constant values in accordance with points (d) or (e) of Article 31(1),
where no applicable value is contained in section 1 of Annex VI.</t>
  </si>
  <si>
    <t>The net calorific value may be derived from the purchasing records provided by the fuel supplier, provided it has been derived based on accepted national or international standards. (Applicable only in case of commercially traded fuels).</t>
  </si>
  <si>
    <t>One of the following methods is applied, which are considered equivalent:</t>
  </si>
  <si>
    <t>Use of a default value or an estimation method published by the Commission in accordance with Article 39(2);</t>
  </si>
  <si>
    <t>The biomass fraction is determined in accordance with Article 39(1), i.e. by laboratory analyses. In that case the relevant standard and the analytical methods therein to be used require the explicit approval by the competent authority.</t>
  </si>
  <si>
    <t>Refineries</t>
  </si>
  <si>
    <t>Coke</t>
  </si>
  <si>
    <t>Metal ore</t>
  </si>
  <si>
    <t>Ceramics</t>
  </si>
  <si>
    <t>EUconst_CNTR_SourceStreamName</t>
  </si>
  <si>
    <t>EUconst_CNTR_SourceStreamClass</t>
  </si>
  <si>
    <t>SourceStreamName_</t>
  </si>
  <si>
    <t>SourceStreamClass_</t>
  </si>
  <si>
    <t>(Non) ferrous, sec. aluminium</t>
  </si>
  <si>
    <t>Lime / dolomite / magnesite</t>
  </si>
  <si>
    <t>Soda ash / sodium bicarbonate</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</si>
  <si>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</si>
  <si>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</si>
  <si>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</si>
  <si>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</si>
  <si>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</si>
  <si>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</si>
  <si>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</si>
  <si>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</si>
  <si>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</si>
  <si>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</si>
  <si>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</si>
  <si>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</si>
  <si>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</si>
  <si>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</si>
  <si>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</si>
  <si>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</si>
  <si>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</si>
  <si>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</si>
  <si>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Production of nitric acid</t>
  </si>
  <si>
    <t>De-minimis threshold exceeded!</t>
  </si>
  <si>
    <t>Minor threshold exceeded!</t>
  </si>
  <si>
    <t>measurement point ref. M1, M2,...</t>
  </si>
  <si>
    <t>SourceCategoryCEMS</t>
  </si>
  <si>
    <t>EUconst_tCptOrtCpkNm3</t>
  </si>
  <si>
    <t>First Name</t>
  </si>
  <si>
    <t>Value (-)</t>
  </si>
  <si>
    <t>Installation</t>
  </si>
  <si>
    <t xml:space="preserve">Total Activity Capacity </t>
  </si>
  <si>
    <t>Annex I Activity</t>
  </si>
  <si>
    <t>About your emissions</t>
  </si>
  <si>
    <t>Version comments</t>
  </si>
  <si>
    <t>Measurement Point</t>
  </si>
  <si>
    <t>Title:</t>
  </si>
  <si>
    <t>Surname:</t>
  </si>
  <si>
    <t>Activity data</t>
  </si>
  <si>
    <t>Colour codes and fonts:</t>
  </si>
  <si>
    <t>About the operator</t>
  </si>
  <si>
    <t>Sum not within 5% of annual emissions (section 6.c)!</t>
  </si>
  <si>
    <t>The source stream type is to be understood as a set of rules to be used according to the MRR. This classification is the basis for further obligations, e.g. tiers to be applied.</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</si>
  <si>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</si>
  <si>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</si>
  <si>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</si>
  <si>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</si>
  <si>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</si>
  <si>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</si>
  <si>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</si>
  <si>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</si>
  <si>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</si>
  <si>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</si>
  <si>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</si>
  <si>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</si>
  <si>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</si>
  <si>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</si>
  <si>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</si>
  <si>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</si>
  <si>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</si>
  <si>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</si>
  <si>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</si>
  <si>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</si>
  <si>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</si>
  <si>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</si>
  <si>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</si>
  <si>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</si>
  <si>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</si>
  <si>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</si>
  <si>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</si>
  <si>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</si>
  <si>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</si>
  <si>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</si>
  <si>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</si>
  <si>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</si>
  <si>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</si>
  <si>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</si>
  <si>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</si>
  <si>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</si>
  <si>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</si>
  <si>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</si>
  <si>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</si>
  <si>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</si>
  <si>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</si>
  <si>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</si>
  <si>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</si>
  <si>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</si>
  <si>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</si>
  <si>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</si>
  <si>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</si>
  <si>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</si>
  <si>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</si>
  <si>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</si>
  <si>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</si>
  <si>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</si>
  <si>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</si>
  <si>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Please justify why historic data is not available or inappropriate</t>
  </si>
  <si>
    <t>This rule does not apply for installations with N2O activities!</t>
  </si>
  <si>
    <t>EUconst_MSlist</t>
  </si>
  <si>
    <t>EUconst_MSlistISOcodes</t>
  </si>
  <si>
    <t>IS</t>
  </si>
  <si>
    <t>Installation name:</t>
  </si>
  <si>
    <t>Site name:</t>
  </si>
  <si>
    <t>Name of the installation and the site on which it is located:</t>
  </si>
  <si>
    <t>Address / location of the site of the installation:</t>
  </si>
  <si>
    <t>Address Line 1:</t>
  </si>
  <si>
    <t>Address Line 2:</t>
  </si>
  <si>
    <t>City:</t>
  </si>
  <si>
    <t>State/Province/Region:</t>
  </si>
  <si>
    <t>Country:</t>
  </si>
  <si>
    <t>iii.</t>
  </si>
  <si>
    <t>iv.</t>
  </si>
  <si>
    <t>v.</t>
  </si>
  <si>
    <t>vi.</t>
  </si>
  <si>
    <t>vii.</t>
  </si>
  <si>
    <t>Please make sure that the installation boundaries are correct and in line with Annex I of the EU ETS Directive. For further information please consult the relevant sections of the Commission's Guidance on Interpretation of Annex I. This document can be found under the following link:</t>
  </si>
  <si>
    <t xml:space="preserve">The determination of the amount of relevant carbonates in each relevant input material shall be carried out according Articles 32 to 35. Stoichiometric ratios as listed in section 2 of Annex VI shall be used to convert composition data into emission factors. </t>
  </si>
  <si>
    <t>The operator shall use installation-specific emission factors for CF4 and C2F6
established through continuous or intermittent field measurements. For the determination of
those emission factors the operator shall use the most recent version of the guidance
mentioned under Tier 3 of section 4.4.2.4 of the 2006 IPCC Guidelines. The operator shall
determine each emission factor with a maximum uncertainty of ±15%.</t>
  </si>
  <si>
    <t>Stoichiometric ratios as listed in section 2 of Annex VI shall be used. The purity of
relevant input materials shall be determined by means of best industry practice. The derived
values shall be adjusted in accordance with the moisture and gangue content of the applied
carbonate materials.</t>
  </si>
  <si>
    <t>The conversion factor shall be calculated applying best industry practice.</t>
  </si>
  <si>
    <t>&lt;END of list&gt;</t>
  </si>
  <si>
    <t>EUconst_TrueFalse</t>
  </si>
  <si>
    <t>Production of bulk chemicals</t>
  </si>
  <si>
    <t>Production of hydrogen and synthesis gas</t>
  </si>
  <si>
    <t>Production of soda ash and sodium bicarbonate</t>
  </si>
  <si>
    <t>Capture of greenhouse gases under Directive 2009/31/EC</t>
  </si>
  <si>
    <t>Transport of greenhouse gases under Directive 2009/31/EC</t>
  </si>
  <si>
    <t>Storage of greenhouse gases under Directive 2009/31/EC</t>
  </si>
  <si>
    <t>Measurement points, where continuous measurement systems are installed:</t>
  </si>
  <si>
    <t>Weigh bridge</t>
  </si>
  <si>
    <t>Weighing conveyor belt</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</si>
  <si>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</si>
  <si>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</si>
  <si>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</si>
  <si>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</si>
  <si>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</si>
  <si>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</si>
  <si>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</si>
  <si>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</si>
  <si>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</si>
  <si>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</si>
  <si>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</si>
  <si>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</si>
  <si>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</si>
  <si>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</si>
  <si>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</si>
  <si>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</si>
  <si>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</si>
  <si>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AD:</t>
  </si>
  <si>
    <t>NCV:</t>
  </si>
  <si>
    <t>OxF:</t>
  </si>
  <si>
    <t>ConvF:</t>
  </si>
  <si>
    <t>CarbC:</t>
  </si>
  <si>
    <t>BioC:</t>
  </si>
  <si>
    <t>(prelim) EF:</t>
  </si>
  <si>
    <t>Lab. analyses</t>
  </si>
  <si>
    <t>Type I</t>
  </si>
  <si>
    <t>Type II</t>
  </si>
  <si>
    <t>Specific factors</t>
  </si>
  <si>
    <t>Proxies</t>
  </si>
  <si>
    <t>Specific EF</t>
  </si>
  <si>
    <t>0.08794 tCO2 /t</t>
  </si>
  <si>
    <t>0.09642 tCO2/t</t>
  </si>
  <si>
    <t>Purchasing records</t>
  </si>
  <si>
    <t>0.2558 tCO2/t</t>
  </si>
  <si>
    <t>± 10,0% (as tCO2)</t>
  </si>
  <si>
    <t>± 7,5% (as tCO2)</t>
  </si>
  <si>
    <t>± 5,0% (as tCO2)</t>
  </si>
  <si>
    <t>± 2,5% (as tCO2)</t>
  </si>
  <si>
    <t>Type I &amp; best practice</t>
  </si>
  <si>
    <t>Type I bio</t>
  </si>
  <si>
    <t>Type II bio</t>
  </si>
  <si>
    <t>ConvF=1</t>
  </si>
  <si>
    <t xml:space="preserve">OxF=1 </t>
  </si>
  <si>
    <t>Lab &amp; Stochio</t>
  </si>
  <si>
    <t>error</t>
  </si>
  <si>
    <t>Source stream category</t>
  </si>
  <si>
    <t>MSPara_CategoryMatrix</t>
  </si>
  <si>
    <t>MSPara_NameOptional</t>
  </si>
  <si>
    <t>MSPara_SourceStreamCategory</t>
  </si>
  <si>
    <t>Scrap Iron</t>
  </si>
  <si>
    <t>Fuel/material type description</t>
  </si>
  <si>
    <t>EUconst_torkNm3orNA</t>
  </si>
  <si>
    <t>EUconst_DefaultValues</t>
  </si>
  <si>
    <t>EUconst_Value</t>
  </si>
  <si>
    <t>EUconst_Unit</t>
  </si>
  <si>
    <t>MSPara_CalcFactors</t>
  </si>
  <si>
    <t>Include any Member State specific guidance regarding grid references.</t>
  </si>
  <si>
    <t>Include any Member State specific guidance on naming of installations.</t>
  </si>
  <si>
    <t>http://eur-lex.europa.eu/LexUriServ/LexUriServ.do?uri=CONSLEG:2003L0087:20090625:EN:PDF</t>
  </si>
  <si>
    <t>Light yellow fields indicate that an input is optional.</t>
  </si>
  <si>
    <t>Light grey areas are dedicated for navigation and hyperlinks.</t>
  </si>
  <si>
    <t>Please enter data in this section</t>
  </si>
  <si>
    <t>The emission factor shall be determined from stoichiometric ratios as laid down in
section 2 of Annex VI. The determination of the amount of CaCO3 and MgCO3 in the relevant
input material shall be carried out using best industry practice guidelines.</t>
  </si>
  <si>
    <t>The emission factor shall be the stoichiometric ratio of dry gypsum (CaSO4.2H2O) to CO2 emitted: 0.2558 t CO2/ t gypsum.</t>
  </si>
  <si>
    <t>The operator shall use a reference emission factor of 0.00393 t CO2/Nm3 derived from the combustion of pure ethane used as a conservative proxy for flare gases.</t>
  </si>
  <si>
    <t>The operator shall use a reference value of 2.9 t CO2 per tonne feed processed,
conservatively based on ethane.</t>
  </si>
  <si>
    <t>The operator shall apply an emission factor of 0.525 t CO2/t clinker.</t>
  </si>
  <si>
    <t>EUconst_SourceStream</t>
  </si>
  <si>
    <t>EUconst_MeasurementPoint</t>
  </si>
  <si>
    <t>EUconst_MsgGoOn</t>
  </si>
  <si>
    <t>Please go to the next points below</t>
  </si>
  <si>
    <t>Non-typical operation</t>
  </si>
  <si>
    <t>Typical operation</t>
  </si>
  <si>
    <t>OperationType</t>
  </si>
  <si>
    <t>Typical and non-typical operation</t>
  </si>
  <si>
    <t>MeasurementTiers</t>
  </si>
  <si>
    <t>Euconst_MPReferenceDateTypes</t>
  </si>
  <si>
    <t>approved by competent authority</t>
  </si>
  <si>
    <t>rejected by competent authority</t>
  </si>
  <si>
    <t>working draft</t>
  </si>
  <si>
    <t>returned with remarks</t>
  </si>
  <si>
    <t>± 7,5%</t>
  </si>
  <si>
    <t>± 5,0%</t>
  </si>
  <si>
    <t>± 2,5%</t>
  </si>
  <si>
    <t>± 1,5%</t>
  </si>
  <si>
    <t>± 17,5%</t>
  </si>
  <si>
    <t>± 12,5%</t>
  </si>
  <si>
    <t>± 15,0%</t>
  </si>
  <si>
    <t>Commercial standard fuels</t>
  </si>
  <si>
    <t>Other gaseous &amp; liquid fuels</t>
  </si>
  <si>
    <t>Solid fuels</t>
  </si>
  <si>
    <t>Flares</t>
  </si>
  <si>
    <t>Scrubbing (carbonate)</t>
  </si>
  <si>
    <t>Scrubbing (gypsum)</t>
  </si>
  <si>
    <t>Catalytic cracker regeneration</t>
  </si>
  <si>
    <t>Hydrogen production</t>
  </si>
  <si>
    <t>Mass balance</t>
  </si>
  <si>
    <t>Fuel as process input</t>
  </si>
  <si>
    <t>Metal ore roasting &amp; sintering</t>
  </si>
  <si>
    <t>Carbonate input</t>
  </si>
  <si>
    <t>Production of iron &amp; steel</t>
  </si>
  <si>
    <t>Production or processing of ferrous and non-ferrous metals, including secondary aluminium</t>
  </si>
  <si>
    <t>Process emissions</t>
  </si>
  <si>
    <t>Primary aluminium production</t>
  </si>
  <si>
    <t>PFC emissions (slope method)</t>
  </si>
  <si>
    <t>PFC emissions (overvoltage method)</t>
  </si>
  <si>
    <t>CKD</t>
  </si>
  <si>
    <t>Non-carbonate carbon</t>
  </si>
  <si>
    <t>Highest</t>
  </si>
  <si>
    <t>Navigation area:</t>
  </si>
  <si>
    <t>Table of contents</t>
  </si>
  <si>
    <t>Previous sheet</t>
  </si>
  <si>
    <t>Next sheet</t>
  </si>
  <si>
    <t>Top of sheet</t>
  </si>
  <si>
    <t>End of sheet</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</si>
  <si>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</si>
  <si>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</si>
  <si>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</si>
  <si>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</si>
  <si>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</si>
  <si>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</si>
  <si>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</si>
  <si>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</si>
  <si>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</si>
  <si>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</si>
  <si>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Stoichiometric ratios as listed in section 2 of Annex VI shall be used. The purity of
relevant input materials shall be determined by means of industry best practice.</t>
  </si>
  <si>
    <t>The determination of the amount of relevant carbonates in each relevant input material
shall be carried out in accordance with Articles 32 to 35.</t>
  </si>
  <si>
    <t>Source type</t>
  </si>
  <si>
    <t>EUconst_CNTR_ActivityData</t>
  </si>
  <si>
    <t>ActivityData_</t>
  </si>
  <si>
    <t>Biomass Content</t>
  </si>
  <si>
    <t>The operator shall use installation-specific emission factors for CF4 [(kg CF4 / t Al ) /
(mV)] and C2F6 [t C2F6/ t CF4] established through continuous or intermittent field
measurements. For the determination of those emission factors, the operator shall use the
most recent version of the guidance mentioned under Tier 3 of section 4.4.2.4 of the 2006
IPCC Guidelines. The operator shall determine the emission factors with a maximum
uncertainty of ±15% each.</t>
  </si>
  <si>
    <t>The operator shall apply the stoichiometric ratio of CaCO3 as shown in section 2 of
Annex VI.</t>
  </si>
  <si>
    <t>mass balance</t>
  </si>
  <si>
    <t>The operator shall apply one of the following:
(a) the carbon content derived from standard factors listed in Annex VI sections 1
and 2;
(b) other constant values in accordance with points (d) or (e) of Article 31(1),
where no applicable value is contained in Annex VI sections 1 and 2.</t>
  </si>
  <si>
    <t>The operator shall determine the carbon content in accordance with the relevant
provisions of Articles 32 to 35.</t>
  </si>
  <si>
    <t>Version:</t>
  </si>
  <si>
    <t>Info for automatic Version detection</t>
  </si>
  <si>
    <t>Template type:</t>
  </si>
  <si>
    <t>Type list:</t>
  </si>
  <si>
    <t>Geological storage of greenhouse gases in a storage site permitted under Directive 2009/31/EC</t>
  </si>
  <si>
    <t>Directive Annex I</t>
  </si>
  <si>
    <t>Sub-activity</t>
  </si>
  <si>
    <t>Tier</t>
  </si>
  <si>
    <t>EUconst_CEMSType</t>
  </si>
  <si>
    <t>EUconst_FurtherGuidancePoint1</t>
  </si>
  <si>
    <t>Date</t>
  </si>
  <si>
    <t>Name and Signature of 
legally responsible person</t>
  </si>
  <si>
    <t>Abbreviation</t>
  </si>
  <si>
    <t>Definition</t>
  </si>
  <si>
    <t>Additional information</t>
  </si>
  <si>
    <t>The operator shall determine the net calorific value in accordance with Article 32 to
35.</t>
  </si>
  <si>
    <t>0.00393 t CO2/Nm3</t>
  </si>
  <si>
    <t>0.525 t CO2/t dust.</t>
  </si>
  <si>
    <t>0.525 t CO2/t clinker.</t>
  </si>
  <si>
    <t>Best practice</t>
  </si>
  <si>
    <t>Parameter</t>
  </si>
  <si>
    <t>Continuous</t>
  </si>
  <si>
    <t>ActivityDataTiers</t>
  </si>
  <si>
    <t>NCVTiers</t>
  </si>
  <si>
    <t>2a</t>
  </si>
  <si>
    <t>2b</t>
  </si>
  <si>
    <t>EFTiers</t>
  </si>
  <si>
    <t>CarbonContentTiers</t>
  </si>
  <si>
    <t>ConversionFactorTiers</t>
  </si>
  <si>
    <t>Carbon Content</t>
  </si>
  <si>
    <t>No tier</t>
  </si>
  <si>
    <t>Carbon content</t>
  </si>
  <si>
    <t>Quarterly</t>
  </si>
  <si>
    <t>Biannual</t>
  </si>
  <si>
    <t>AnalysisFrequency</t>
  </si>
  <si>
    <t>Determination of PFC emissions</t>
  </si>
  <si>
    <t>PFCMethods</t>
  </si>
  <si>
    <t>Method A - Slope Method</t>
  </si>
  <si>
    <t>Method B - Overvoltage Method</t>
  </si>
  <si>
    <t>PFCTiers</t>
  </si>
  <si>
    <t>http://ec.europa.eu/clima/policies/ets/monitoring/index_en.htm</t>
  </si>
  <si>
    <t>EUconst_Fuel</t>
  </si>
  <si>
    <t>EUconst_ProcessCarbonate</t>
  </si>
  <si>
    <t>EUconst_MassBalance</t>
  </si>
  <si>
    <t>Combustion of fuels and fuels used as process input</t>
  </si>
  <si>
    <t>Short name</t>
  </si>
  <si>
    <t>Cement clinker</t>
  </si>
  <si>
    <t>Iron &amp; steel</t>
  </si>
  <si>
    <t>Glass and mineral wool</t>
  </si>
  <si>
    <t>Pulp &amp; paper</t>
  </si>
  <si>
    <t>Carbon black</t>
  </si>
  <si>
    <t>Ammonia</t>
  </si>
  <si>
    <t>Hydrogen and synthesis gas</t>
  </si>
  <si>
    <t>Bulk organic chemicals</t>
  </si>
  <si>
    <t>Primary aluminium</t>
  </si>
  <si>
    <t>EUconst_t</t>
  </si>
  <si>
    <t>t</t>
  </si>
  <si>
    <t>EUconst_TJ</t>
  </si>
  <si>
    <t>TJ</t>
  </si>
  <si>
    <t>EUconst_GJ</t>
  </si>
  <si>
    <t>GJ</t>
  </si>
  <si>
    <t>EUconst_tCO2pt</t>
  </si>
  <si>
    <t>EUconst_GJpt</t>
  </si>
  <si>
    <t>1000Nm3</t>
  </si>
  <si>
    <t>EUconst_kNm3</t>
  </si>
  <si>
    <t>EUconst_GJpkNm3</t>
  </si>
  <si>
    <t>EUconst_tCO2pTJ</t>
  </si>
  <si>
    <t>EUconst_torkNm3</t>
  </si>
  <si>
    <t>Please note: When this list is amended by the MS competent authority, the following technicalities are to be respected:</t>
  </si>
  <si>
    <t>Version list</t>
  </si>
  <si>
    <t>Languages list</t>
  </si>
  <si>
    <t>Before you use this file, please carry out the following steps:</t>
  </si>
  <si>
    <t xml:space="preserve">&lt;&lt;&lt; Click here to proceed to next sheet &gt;&gt;&gt; </t>
  </si>
  <si>
    <t>a_Contents</t>
  </si>
  <si>
    <t>b_Guidelines and conditions</t>
  </si>
  <si>
    <t>± 10,0%</t>
  </si>
  <si>
    <t>EUconst_CNTR_CEMS</t>
  </si>
  <si>
    <t>CEMS_</t>
  </si>
  <si>
    <t>EUconst_Relevant</t>
  </si>
  <si>
    <t>EUconst_NotRelevant</t>
  </si>
  <si>
    <t>not relevant</t>
  </si>
  <si>
    <t>relevant</t>
  </si>
  <si>
    <t>EUconst_DefaultValuesBio</t>
  </si>
  <si>
    <t>EUconst_tCpt</t>
  </si>
  <si>
    <t>tC/t</t>
  </si>
  <si>
    <t>EUconst_ERR_Inconsistent</t>
  </si>
  <si>
    <t>EUconst_ERR_Incomplete</t>
  </si>
  <si>
    <t>inconsistent!</t>
  </si>
  <si>
    <t>incomplete!</t>
  </si>
  <si>
    <t>EUconst_tCO2pTJOrtCO2pt</t>
  </si>
  <si>
    <t>Other gases</t>
  </si>
  <si>
    <t>EUconst_tCO2pkNm3</t>
  </si>
  <si>
    <t>Tiers valid from:</t>
  </si>
  <si>
    <t>until:</t>
  </si>
  <si>
    <t>Waste catalogue number (if relevant):</t>
  </si>
  <si>
    <t>Total fossil emissions:</t>
  </si>
  <si>
    <t>Result of corroborating calculation (fossil):</t>
  </si>
  <si>
    <t>EUconst_Nm3ph</t>
  </si>
  <si>
    <t>EUconst_gpNm3</t>
  </si>
  <si>
    <t>g/Nm3</t>
  </si>
  <si>
    <t>EUconst_hpa</t>
  </si>
  <si>
    <t>EUconst_kNm3pa</t>
  </si>
  <si>
    <t>1000Nm3/year</t>
  </si>
  <si>
    <t>h/year</t>
  </si>
  <si>
    <t>Biomass fraction:</t>
  </si>
  <si>
    <t>Hours of operation:</t>
  </si>
  <si>
    <t>GHG concentration (annual hourly average):</t>
  </si>
  <si>
    <t>Flue gas flow (annual hourly average):</t>
  </si>
  <si>
    <t>Flue gas flow (annual total):</t>
  </si>
  <si>
    <t>Operator data:</t>
  </si>
  <si>
    <t>Operator Name:</t>
  </si>
  <si>
    <t>Street, Number:</t>
  </si>
  <si>
    <t>Name of authorized representative:</t>
  </si>
  <si>
    <t>Email:</t>
  </si>
  <si>
    <t>viii.</t>
  </si>
  <si>
    <t>Telephone:</t>
  </si>
  <si>
    <t>ix.</t>
  </si>
  <si>
    <t>Fax:</t>
  </si>
  <si>
    <t>Primary contact person for technical questions regarding installation data:</t>
  </si>
  <si>
    <t>Name:</t>
  </si>
  <si>
    <t>Alternative contact person:</t>
  </si>
  <si>
    <t>Name and address of the verifier:</t>
  </si>
  <si>
    <t>Company Name:</t>
  </si>
  <si>
    <t>Contact person for the verifier:</t>
  </si>
  <si>
    <t>Accreditation Member State:</t>
  </si>
  <si>
    <t>Registration number issued by the Accreditation body:</t>
  </si>
  <si>
    <t>Reporting year</t>
  </si>
  <si>
    <t>EUconst_ReportingYear</t>
  </si>
  <si>
    <t>Comments (e.g. description of corroborating calculations or if a significant amount of data is missing):</t>
  </si>
  <si>
    <t>Installation name</t>
  </si>
  <si>
    <t>Manufacture of mineral wool</t>
  </si>
  <si>
    <t>Production or processing of gypsum or plasterboard</t>
  </si>
  <si>
    <t>Production of pulp</t>
  </si>
  <si>
    <t>Production of paper or cardboard</t>
  </si>
  <si>
    <t>Production of carbon black</t>
  </si>
  <si>
    <t>Production of adipic acid</t>
  </si>
  <si>
    <t>Production of glyoxal and glyoxylic acid</t>
  </si>
  <si>
    <t>Production of ammonia</t>
  </si>
  <si>
    <t xml:space="preserve">http://ec.europa.eu/clima/policies/ets/docs/guidance_interpretation_en.pdf </t>
  </si>
  <si>
    <t>Please also provide the capacity of each Annex I activity relevant at your installation.</t>
  </si>
  <si>
    <t>Please note that ‘capacity’ in this context means:</t>
  </si>
  <si>
    <t>b.
Guide-lines</t>
  </si>
  <si>
    <t>Furthermore, Article 74(1) states:</t>
  </si>
  <si>
    <t>This list will then be used in the following section for defining further details for each source stream.</t>
  </si>
  <si>
    <t>Activity Data</t>
  </si>
  <si>
    <t>For fuels, the operator shall derive activity-specific factors based on the relevant carbon contents of ashes, effluents and other wastes and by-products, and other relevant incompletely oxidised gaseous forms of carbon emitted except CO. Composition data shall be
determined in accordance with Article 32 to 35.</t>
  </si>
  <si>
    <t>Carbonate input (Method A)</t>
  </si>
  <si>
    <t>Oxide output (Method B)</t>
  </si>
  <si>
    <t>make grey?</t>
  </si>
  <si>
    <t>Gas Processing Terminals</t>
  </si>
  <si>
    <t>GHG emitted</t>
  </si>
  <si>
    <t>SourceCategory</t>
  </si>
  <si>
    <t>Major</t>
  </si>
  <si>
    <t>Minor</t>
  </si>
  <si>
    <t>De-minimis</t>
  </si>
  <si>
    <t>tonnes per day</t>
  </si>
  <si>
    <t>Biomass content</t>
  </si>
  <si>
    <t>Heavy fuel oil</t>
  </si>
  <si>
    <t>Production of lime and calcination of dolomite and magnesite</t>
  </si>
  <si>
    <t>Kiln input based (Method A)</t>
  </si>
  <si>
    <t>Clinker output (Method B)</t>
  </si>
  <si>
    <t>Amount of fuel [t] or [Nm3]</t>
  </si>
  <si>
    <t>Amount of fuel [t]</t>
  </si>
  <si>
    <t>Amount of flare gas [Nm3]</t>
  </si>
  <si>
    <t>Amount carbonate consumed [t]</t>
  </si>
  <si>
    <t>Amount gypsum produced [t]</t>
  </si>
  <si>
    <t>Uncertainty requirements apply separately for each emission source</t>
  </si>
  <si>
    <t>Hydrocarbon feed [t]</t>
  </si>
  <si>
    <t>Each input and output material [t]</t>
  </si>
  <si>
    <t>Carbonate input material and process residues [t]</t>
  </si>
  <si>
    <t>Each mass flow into and from the installation [t]</t>
  </si>
  <si>
    <t>Each relevant kiln input [t]</t>
  </si>
  <si>
    <t>Clinker produced [t]</t>
  </si>
  <si>
    <t>CKD or bypass dust [t]</t>
  </si>
  <si>
    <t>Each raw material [t]</t>
  </si>
  <si>
    <t>Carbonates (Method A)</t>
  </si>
  <si>
    <t>Alkali earth oxide (Method B)</t>
  </si>
  <si>
    <t>Kiln dust [t]</t>
  </si>
  <si>
    <t>Lime produced [t]</t>
  </si>
  <si>
    <t>Manufacture of glass and mineral wool</t>
  </si>
  <si>
    <t>Carbonates (input)</t>
  </si>
  <si>
    <t>Manufacture of ceramic products</t>
  </si>
  <si>
    <t>Carbon inputs (Method A)</t>
  </si>
  <si>
    <t>Alkali oxide (Method B)</t>
  </si>
  <si>
    <t>Scrubbing</t>
  </si>
  <si>
    <t>Each carbonate raw material or additive associated with CO2 emissions [t]</t>
  </si>
  <si>
    <t>Gross production including rejected products and cullet from the kilns and shipment [t]</t>
  </si>
  <si>
    <t>Dry CaCO3 consumed [t]</t>
  </si>
  <si>
    <t>Production of pulp &amp; paper</t>
  </si>
  <si>
    <t>Make up chemicals</t>
  </si>
  <si>
    <t>Amount of CaCO3 and Na2CO3 [t]</t>
  </si>
  <si>
    <t>Mass balance methodology</t>
  </si>
  <si>
    <t>Amount fuel used as process input [t] or [Nm3]</t>
  </si>
  <si>
    <t>Amount fuel used as process input for hydrogen production [t] or [Nm3]</t>
  </si>
  <si>
    <t>Production of bulk organic chemicals</t>
  </si>
  <si>
    <t>Combustion: Other gaseous &amp; liquid fuels</t>
  </si>
  <si>
    <t>C-Content</t>
  </si>
  <si>
    <t>EUconst_CNTR_SmallEmitter</t>
  </si>
  <si>
    <t>SmallEmitter_</t>
  </si>
  <si>
    <t>EUconst_CNTR_NoSmallEmitter</t>
  </si>
  <si>
    <t>NoSmallEmitter_</t>
  </si>
  <si>
    <t>The operator shall apply an emission factor of 0.525 t CO2/t dust.</t>
  </si>
  <si>
    <t>The operator shall determine the emission factor (EF) at least once annually following
Articles 32 to 35 and using the following formula:</t>
  </si>
  <si>
    <t>EUconst_OwnerInstrument</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</si>
  <si>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</si>
  <si>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Some Member States may require you to use an alternative system, such as internet-based form instead of a spreadsheet. Check your Member State requirements. In this case the CA will provide further information to you.</t>
  </si>
  <si>
    <t>Combustion of fuels in installations with a total rated thermal input exceeding 20 MW (except in installations for the incineration of hazardous or municipal waste)</t>
  </si>
  <si>
    <t xml:space="preserve">Rated thermal input (for activities whose inclusion in the EU ETS depends on the 20MW threshold), which is the rate at which fuel can be burned at the maximum continuous rating of the installation multiplied by the calorific value of the fuel and expressed as megawatts thermal. </t>
  </si>
  <si>
    <t xml:space="preserve">Production capacity for those specified Annex I activities for which production capacity determines the inclusion in the EU ETS. </t>
  </si>
  <si>
    <t>Collection efficiency</t>
  </si>
  <si>
    <t>Unique installation identifier:</t>
  </si>
  <si>
    <t>The Directive can be downloaded from:</t>
  </si>
  <si>
    <t>Tier 2b: The operator shall derive emission factors for the fuel based on one of the following
established proxies, in combination with an empirical correlation as determined at least once
per year in accordance with Articles 32 to 35 and 39:</t>
  </si>
  <si>
    <t>Tier 2a: The operator shall apply country specific emission factors for the respective fuel or
material in accordance with points (b) and (c) of Article 31(1)</t>
  </si>
  <si>
    <t>Tier 2b: Installation-specific emission factors shall be derived from an estimate of the
molecular weight of the flare stream, using process modelling based on industry standard
models. By considering the relative proportions and the molecular weights of each of the
contributing streams, a weighted annual average figure shall be derived for the molecular
weight of the flare gas.</t>
  </si>
  <si>
    <t>Tier 2b: For commercially traded fuels the net calorific value as derived from the purchasing
records for the respective fuel provided by the fuel supplier shall be used provided it has been
derived based on accepted national or international standards.</t>
  </si>
  <si>
    <t>Tier 2a: The operator shall apply country specific factors for the respective fuel in
accordance with points (b) or (c) of Article 31(1).</t>
  </si>
  <si>
    <t>Tier 2b: The operator shall derive the carbon content from emission factors for the fuel based
on one of the following established proxies in combination with an empirical correlation as
determined at least once per year in accordance with Articles 32 to 35:
(a) density measurement of specific oils or gases common, for example, to the
refinery or steel industry;
(b) net calorific value for specific coals types.</t>
  </si>
  <si>
    <t>Tier 2a: The operator shall derive the carbon content from country specific emission factors
for the respective fuel or material in accordance with points (b) or (c) of Article 31(1).</t>
  </si>
  <si>
    <t>EUconst_NotApplicable</t>
  </si>
  <si>
    <t>not applicable!</t>
  </si>
  <si>
    <t>EUconst_MsgTierActivityLevel</t>
  </si>
  <si>
    <t>EUconst_NoTier</t>
  </si>
  <si>
    <t>Carbonates and other carbon leaving the process shall be considered by means of a conversion factor with a value between 0 and 1. The operator may assume complete
conversion for one or several inputs and attribute unconverted materials or other carbon to the
remaining inputs. The additional determination of relevant chemical parameters of the
products shall be carried out in accordance with Articles 32 to 35.</t>
  </si>
  <si>
    <t>Special activities</t>
  </si>
  <si>
    <t>EUconst_CNTR_SourceCategory</t>
  </si>
  <si>
    <t>SourceCategory_</t>
  </si>
  <si>
    <t>PctUnits</t>
  </si>
  <si>
    <t>MS are free to use this sheet</t>
  </si>
  <si>
    <t>These are methods based on empirical correlations as determined at least once per year in accordance with the requirements applicable for laboratory analyses. However, these analyses are only carried out once per year, therefore this tier is considered a lower level than full analyses. The proxy correlations may be based on:</t>
  </si>
  <si>
    <t>Sheet names are given in bold font and section names in normal font.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</si>
  <si>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</si>
  <si>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</si>
  <si>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</si>
  <si>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</si>
  <si>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</si>
  <si>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</si>
  <si>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</si>
  <si>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</si>
  <si>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</si>
  <si>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</si>
  <si>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</si>
  <si>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</si>
  <si>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</si>
  <si>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</si>
  <si>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</si>
  <si>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</si>
  <si>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</si>
  <si>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</si>
  <si>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</si>
  <si>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</si>
  <si>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</si>
  <si>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</si>
  <si>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</si>
  <si>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</si>
  <si>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</si>
  <si>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</si>
  <si>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</si>
  <si>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</si>
  <si>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</si>
  <si>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</si>
  <si>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</si>
  <si>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</si>
  <si>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</si>
  <si>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</si>
  <si>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</si>
  <si>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</si>
  <si>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</si>
  <si>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Cell type</t>
  </si>
  <si>
    <t>Member State-specific guidance is listed here:</t>
  </si>
  <si>
    <t>EUconst_PipelineApproaches</t>
  </si>
  <si>
    <t>Method A</t>
  </si>
  <si>
    <t>Method B</t>
  </si>
  <si>
    <t>B.
Installation Description</t>
  </si>
  <si>
    <t>C.
Source streams</t>
  </si>
  <si>
    <t>Member State specific further information</t>
  </si>
  <si>
    <t>EUconst_MsgGuidanceAbove</t>
  </si>
  <si>
    <t>For detailed guidance please click here to see text at the top of the sheet!</t>
  </si>
  <si>
    <t>non-sust. BioC:</t>
  </si>
  <si>
    <t>PFC Emissions</t>
  </si>
  <si>
    <t>EUconst_MsgGoOnPFC</t>
  </si>
  <si>
    <t>Please go to sheet "F_PFC" for this source stream</t>
  </si>
  <si>
    <t>PFCUnits</t>
  </si>
  <si>
    <t>(kgCF4/tAl)/(min/cell-day)</t>
  </si>
  <si>
    <t>mV</t>
  </si>
  <si>
    <t>tC2F6 / tCF4</t>
  </si>
  <si>
    <t>(kg CF4)/(t Al mV)</t>
  </si>
  <si>
    <t>GWP (CF4)</t>
  </si>
  <si>
    <t>GWP (C2F6)</t>
  </si>
  <si>
    <t>CF4 Emissions</t>
  </si>
  <si>
    <t>C2F6 Emissions</t>
  </si>
  <si>
    <t>min</t>
  </si>
  <si>
    <t>1/(cell-day)</t>
  </si>
  <si>
    <t>t CO2e / t CF4</t>
  </si>
  <si>
    <t>t CO2e / t C2F6</t>
  </si>
  <si>
    <t>EF (SEF-CF4)</t>
  </si>
  <si>
    <t>EF (C2F6)</t>
  </si>
  <si>
    <t>Annual Emissions Report</t>
  </si>
  <si>
    <t>GWP:</t>
  </si>
  <si>
    <t>(t CO2e/t GHG)</t>
  </si>
  <si>
    <t>Total biomass emissions:</t>
  </si>
  <si>
    <t>B: AEO</t>
  </si>
  <si>
    <t>B: CE</t>
  </si>
  <si>
    <t>B: OVC</t>
  </si>
  <si>
    <t>F(C2F6)</t>
  </si>
  <si>
    <t>A: SEF(CF4)</t>
  </si>
  <si>
    <t>A: Frequency</t>
  </si>
  <si>
    <t>A: Duration</t>
  </si>
  <si>
    <t>EUconst_SumNonSustBioCO2</t>
  </si>
  <si>
    <t>SUM_bioNonSustCO2</t>
  </si>
  <si>
    <t>Tiers for calculation factors:</t>
  </si>
  <si>
    <t>Abbreviations:</t>
  </si>
  <si>
    <t>Error messages:</t>
  </si>
  <si>
    <t>This error message indicates that entries in this row are mandatory but missing.</t>
  </si>
  <si>
    <t>Established proxies</t>
  </si>
  <si>
    <t>Laboratory analyses</t>
  </si>
  <si>
    <t>C. Source Streams</t>
  </si>
  <si>
    <t>Result of corroborating calculation (biomass):</t>
  </si>
  <si>
    <t>Emissions:</t>
  </si>
  <si>
    <t>This error message indicates that entries are inconsistent. Possible inconsistencies can relate to data being entered for factors that are not relevant for this source streams or percentage values above 100%.</t>
  </si>
  <si>
    <t>This error message indicates that entries are inconsistent. Possible inconsistencies can relate to units being used, to data being entered for factors that are not relevant for this source streams, or to percentage values above 100%.</t>
  </si>
  <si>
    <t>A.
OperatorInst ID</t>
  </si>
  <si>
    <t>B. Installation Description</t>
  </si>
  <si>
    <t>Emissions from Source Streams</t>
  </si>
  <si>
    <t>Emissions from Emission Sources (Measurement Points)</t>
  </si>
  <si>
    <t>E. Fall-back approaches</t>
  </si>
  <si>
    <t>E. Fall-back Approaches</t>
  </si>
  <si>
    <t>Emissions determined by Fall-back approaches</t>
  </si>
  <si>
    <t>PFC Emissions Source Streams</t>
  </si>
  <si>
    <t>The frequency of anode effects (number of anode effects/cell-day)</t>
  </si>
  <si>
    <t>The average duration of anode effects (anode effect minutes/occurrence)</t>
  </si>
  <si>
    <t>The slope emission factor</t>
  </si>
  <si>
    <t>The anode effect overvoltage per cell</t>
  </si>
  <si>
    <t>The overvoltage coefficient (‘emission factor’)</t>
  </si>
  <si>
    <t>The weight fraction of C2F6</t>
  </si>
  <si>
    <t>The global warming potential of CF4</t>
  </si>
  <si>
    <t>The global warming potential of C2F6</t>
  </si>
  <si>
    <t>The net calorific value is the specific amount of energy released as heat when a fuel or material undergoes complete combustion with oxygen under standard conditions less the heat of vaporisation of any water formed</t>
  </si>
  <si>
    <t>The biomass fraction is the ratio of carbon stemming from biomass to the total carbon content of a fuel or material, expressed as a fraction.</t>
  </si>
  <si>
    <t>This value should relate to all biomass for which the following conditions are satisfied:</t>
  </si>
  <si>
    <t>sustainability criteria are to be applied and those criteria are satisfied.</t>
  </si>
  <si>
    <t>sustainability criteria are not applicable (e.g. for solid fuels), OR</t>
  </si>
  <si>
    <t>This value should relate only to biomass for which sustainability criteria are to be applied, but where those criteria are not satisfied.</t>
  </si>
  <si>
    <t>The "non-sustainable" biomass fraction is the ratio of carbon stemming from "non-sustainable" biomass to the total carbon content of a fuel or material, expressed as a fraction.</t>
  </si>
  <si>
    <t>Annual fossil amount of GHG</t>
  </si>
  <si>
    <t>Activities  pursuant to Annex I of the EU ETS Directive</t>
  </si>
  <si>
    <t>Monitoring approaches:</t>
  </si>
  <si>
    <t>Please confirm which of the following monitoring approaches are applied:</t>
  </si>
  <si>
    <t>Relevant Source Streams:</t>
  </si>
  <si>
    <t>Please list here all source streams (fuels, materials, products,…) which are monitored at your installation using calculation based approaches (i.e. standard methodology or mass balance). For definition of the term "source stream" please see guidance document No. 1 ("General guidance for installations").</t>
  </si>
  <si>
    <t>Choose a source stream type from the drop-down list</t>
  </si>
  <si>
    <t>Choose a source stream category from the drop-down list</t>
  </si>
  <si>
    <t>Enter a source stream name, if appropriate</t>
  </si>
  <si>
    <t>If the source stream category still represents a class of more aggregate fuels or materials, you may further specify the source stream by entering a name. Depending on the source stream category this input field will be mandatory or optional.</t>
  </si>
  <si>
    <t>Method B, Type I</t>
  </si>
  <si>
    <t>Installation-specific emission factors for CF4 and C2F6, established through continuous or intermittent field measurements. Determination  will be based the most recent version of the guidance mentioned under tier 3 of section 4.4.2.4 of the 2006 IPCC Guidelines with a maximum uncertainty of ± 15 %.</t>
  </si>
  <si>
    <t>Method A, Type I</t>
  </si>
  <si>
    <t>Type I default value: Technology-specific emission factors from Table 1 of section 8 of Annex IV of the MRR.</t>
  </si>
  <si>
    <t>This annual emissions report was submitted by:</t>
  </si>
  <si>
    <t>Unique ID of the installation:</t>
  </si>
  <si>
    <t>Description of the fall-back approach applied:</t>
  </si>
  <si>
    <t>No entries are required if you have defined above that no measurement based methods are used.</t>
  </si>
  <si>
    <t>Reference to the relevant source streams, if applicable:</t>
  </si>
  <si>
    <t>D. Measurement Based Approaches</t>
  </si>
  <si>
    <t>D.
Measurement Approach</t>
  </si>
  <si>
    <t>Name of this sheet</t>
  </si>
  <si>
    <t>Emissions (fossil)</t>
  </si>
  <si>
    <t>Energy content (fossil)</t>
  </si>
  <si>
    <t>Emissions (biomass)</t>
  </si>
  <si>
    <t>Energy content (biomass)</t>
  </si>
  <si>
    <t>Total emissions from the installation:</t>
  </si>
  <si>
    <t>Summary of Annual Report on Greenhouse Gas Emissions Pursuant to Directive 2003/87/EC</t>
  </si>
  <si>
    <t>Source Streams</t>
  </si>
  <si>
    <t>Fall-back</t>
  </si>
  <si>
    <t>Emissions (non-sust.biomass)</t>
  </si>
  <si>
    <t>EUconst_FallBack</t>
  </si>
  <si>
    <t>EUconst_SumBioEnergyIN</t>
  </si>
  <si>
    <t>SUM_BioEnergyIN</t>
  </si>
  <si>
    <t>EUconst_CNTR_NonSustBiomassContent</t>
  </si>
  <si>
    <t>NonSustBioC_</t>
  </si>
  <si>
    <t>Memo-Item: Total non-sustainable biomass emissions</t>
  </si>
  <si>
    <t>Memo-Item: Total (sustainable) biomass emissions</t>
  </si>
  <si>
    <t>Reporting Year:</t>
  </si>
  <si>
    <t>Memo-Items:</t>
  </si>
  <si>
    <t>AD Unit</t>
  </si>
  <si>
    <t>EF Unit</t>
  </si>
  <si>
    <t>NCV Unit</t>
  </si>
  <si>
    <t>C-Content Unit</t>
  </si>
  <si>
    <t>Oxid.factor</t>
  </si>
  <si>
    <t>OxF Unit</t>
  </si>
  <si>
    <t>Conv.factor</t>
  </si>
  <si>
    <t>ConvF Unit</t>
  </si>
  <si>
    <t>BioC Unit</t>
  </si>
  <si>
    <t>non-sust. BioC</t>
  </si>
  <si>
    <t>non-sust. BioC Unit</t>
  </si>
  <si>
    <t>CO2e fossil (t)</t>
  </si>
  <si>
    <t>CO2e bio (t)</t>
  </si>
  <si>
    <t>CO2e non-sust. bio (t)</t>
  </si>
  <si>
    <t>Energy content (fossil), TJ</t>
  </si>
  <si>
    <t>Energy content (bio), TJ</t>
  </si>
  <si>
    <t>hourly GHG conc. Average</t>
  </si>
  <si>
    <t>hourly GHG conc. Unit</t>
  </si>
  <si>
    <t>hours operating</t>
  </si>
  <si>
    <t>hours operating Unit</t>
  </si>
  <si>
    <t>Flue gas (average)</t>
  </si>
  <si>
    <t>Flue gas (average), Unit</t>
  </si>
  <si>
    <t>Flue gas (total)</t>
  </si>
  <si>
    <t>Annual amount of GHG</t>
  </si>
  <si>
    <t>Annual amount of GHG Unit</t>
  </si>
  <si>
    <t>GWP (tCO2e/t)</t>
  </si>
  <si>
    <t>Flue gas (total), Unit</t>
  </si>
  <si>
    <t xml:space="preserve">Detailed instructions for data entries in this tool can be found at the top of this sheet. </t>
  </si>
  <si>
    <t>Source Streams (excluding PFC emissions)</t>
  </si>
  <si>
    <t>Collection efficiency, %</t>
  </si>
  <si>
    <t>CF4 Emissions (t CF4)</t>
  </si>
  <si>
    <t>C2F6 Emissions (t C2F6)</t>
  </si>
  <si>
    <t>PFC Source Streams</t>
  </si>
  <si>
    <t>Sum</t>
  </si>
  <si>
    <t>Tier 1</t>
  </si>
  <si>
    <t>Tier 2a</t>
  </si>
  <si>
    <t xml:space="preserve">Factors for Articles 31 (b) and (c) </t>
  </si>
  <si>
    <t>non-sust. biomass fraction:</t>
  </si>
  <si>
    <t>Total non-sustainable biomass emissions:</t>
  </si>
  <si>
    <t>Total fossil energy content:</t>
  </si>
  <si>
    <t>Total energy content from biomass:</t>
  </si>
  <si>
    <t>Stack of coal fired boiler, measurement platform A</t>
  </si>
  <si>
    <t>Raw meal</t>
  </si>
  <si>
    <t>Cement clinker: Kiln input based (Method A)</t>
  </si>
  <si>
    <t>Member States may require the operator and aircraft operator to use electronic templates or specific file formats for submission of monitoring plans and changes to the monitoring plan, as well as for submission of annual emissions reports, tonne-kilometre data reports, verification reports and improvement reports. 
Those templates or file format specifications established by the Member States shall, at least, contain the information contained in electronic templates or file format specifications published by the Commission.</t>
  </si>
  <si>
    <t>All Commission guidance documents on the Monitoring and Reporting Regulation can be found at:</t>
  </si>
  <si>
    <t>Read carefully the instructions below for filling this template.</t>
  </si>
  <si>
    <t>Identify the Competent Authority (CA) responsible for your installation in the Member State where the installation is situated (there may be more than one CA per Member State). Note that "Member State" here means all States which are participating in the EU ETS, not only EU Member States.</t>
  </si>
  <si>
    <t>Check the CA's webpage or directly contact the CA in order to find out if you have the correct version of the template. The template version (in particular the reference file name) is clearly indicated on the cover page of this file.</t>
  </si>
  <si>
    <t>MSPara_IsFossil</t>
  </si>
  <si>
    <t>CHECK if there are empty cells:</t>
  </si>
  <si>
    <t>Transferred/Inherent CO2</t>
  </si>
  <si>
    <t>Data fields have not been optimized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</si>
  <si>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The competent authority may restrict the acceptable file formats. Please ensure that you use only standard office file types such as .doc, .xls, .pdf. For further acceptable file types contact your competent authority or its website.</t>
  </si>
  <si>
    <t>EFUnits</t>
  </si>
  <si>
    <t>NCVUnits</t>
  </si>
  <si>
    <t>Factors according to Annex VI MRR</t>
  </si>
  <si>
    <t>MS Fuel and Material Category list (List is taken from Annex VI of the MRR, where availabe)</t>
  </si>
  <si>
    <t>Source</t>
  </si>
  <si>
    <t>Annex VI MRR</t>
  </si>
  <si>
    <t>Organisation name (if different from the operator):</t>
  </si>
  <si>
    <t>Source stream type</t>
  </si>
  <si>
    <t>In accordance with Article 21, emissions may be determined using either a calculation based methodology ("calculation") or measurement based methodology ("measurement") except where the use of a specific methodology is mandatory according to the provisions of the MRR.</t>
  </si>
  <si>
    <t>default value?</t>
  </si>
  <si>
    <t>EUconst_ERR_CheckEstimatedEmissions</t>
  </si>
  <si>
    <t>TEXT (Language Version)</t>
  </si>
  <si>
    <t>English Version (Original)</t>
  </si>
  <si>
    <t>Use by Competent Authority only</t>
  </si>
  <si>
    <t>Euconst_VersionTracking</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</si>
  <si>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</si>
  <si>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Fall-back approach (Article 22):</t>
  </si>
  <si>
    <t>In this case the requirements of Article 32 to 35 on analyses are fully applicable.</t>
  </si>
  <si>
    <t>AD</t>
  </si>
  <si>
    <t>Trade partner</t>
  </si>
  <si>
    <t>MW(th)</t>
  </si>
  <si>
    <t>Capacity units</t>
  </si>
  <si>
    <t>Carbonate input material [t]</t>
  </si>
  <si>
    <t>Oxide output [t]</t>
  </si>
  <si>
    <t>Netherlands</t>
  </si>
  <si>
    <t>Poland</t>
  </si>
  <si>
    <t>Portugal</t>
  </si>
  <si>
    <t>Romania</t>
  </si>
  <si>
    <t>Slovakia</t>
  </si>
  <si>
    <t>Slovenia</t>
  </si>
  <si>
    <t>Measurement points</t>
  </si>
  <si>
    <t>Please list and describe here all measurements points at which GHGs are measured by continuous emission measuring systems (CEMS). This includes measurement points in pipeline systems used for the transfer of CO2 with the aim of geological storage of CO2.</t>
  </si>
  <si>
    <t>The operator shall use technology-specific emission factors from Table 1 of section 8 of Annex IV.</t>
  </si>
  <si>
    <t>The Monitoring and Reporting Regulation (Commission Regulation (EU) No 601/2012 of 21 June 2012, hereinafter the "MRR"), defines further requirements for monitoring and reporting. The MRR can be downloaded from:</t>
  </si>
  <si>
    <t>http://eur-lex.europa.eu/LexUriServ/LexUriServ.do?uri=OJ:L:2012:181:0030:0104:EN:PDF</t>
  </si>
  <si>
    <t>Uncertainty</t>
  </si>
  <si>
    <t>Value</t>
  </si>
  <si>
    <t>CO2 bio:</t>
  </si>
  <si>
    <t>CO2 fossil:</t>
  </si>
  <si>
    <t>Process Emissions</t>
  </si>
  <si>
    <t>GJ/1000Nm3</t>
  </si>
  <si>
    <t>Estimated emissions 
(t CO2e)</t>
  </si>
  <si>
    <t>This template has been developed to accommodate the minimum content of an annual emissions report required by the MRR. Operators should therefore refer to the MRR and additional Member State requirements (if any) when completing.</t>
  </si>
  <si>
    <t>ID that has been used in the monitoring plan for this source stream:</t>
  </si>
  <si>
    <t>Source stream name or other ID</t>
  </si>
  <si>
    <t>Emission source name or other ID</t>
  </si>
  <si>
    <t>from</t>
  </si>
  <si>
    <t>until</t>
  </si>
  <si>
    <t>G. Data Gaps</t>
  </si>
  <si>
    <t>from/until</t>
  </si>
  <si>
    <t>Estimated emissions</t>
  </si>
  <si>
    <t>Activity data = annual production of primary Aluminium</t>
  </si>
  <si>
    <t>H. Further Information on this report</t>
  </si>
  <si>
    <t>I. Summary</t>
  </si>
  <si>
    <t>Emissions Sources (Measurement-Based Approaches)</t>
  </si>
  <si>
    <t>A. Operator &amp; Installation Identification</t>
  </si>
  <si>
    <t>E. Fall-back Approach</t>
  </si>
  <si>
    <t>F. PFC emissions</t>
  </si>
  <si>
    <t>F. Determination of PFC emissions from production of primary aluminium</t>
  </si>
  <si>
    <t>H. Additional information</t>
  </si>
  <si>
    <t>Definitions and Abbreviations</t>
  </si>
  <si>
    <t>Additional Information</t>
  </si>
  <si>
    <t>J. Accounting</t>
  </si>
  <si>
    <t>G. Data gaps</t>
  </si>
  <si>
    <t>Operator information</t>
  </si>
  <si>
    <t>Installation information</t>
  </si>
  <si>
    <t>Verifier contact details</t>
  </si>
  <si>
    <t>Activities</t>
  </si>
  <si>
    <t>Monitoring approach</t>
  </si>
  <si>
    <t>Annex I activities</t>
  </si>
  <si>
    <t>Verifier details</t>
  </si>
  <si>
    <t>Name</t>
  </si>
  <si>
    <t>GWP (CF4) (tCO2e/t)</t>
  </si>
  <si>
    <t>GWP (C2F6) (tCO2e/t)</t>
  </si>
  <si>
    <t>CF4 Emissions (t CO2e)</t>
  </si>
  <si>
    <t>C2F6 Emissions (t CO2e)</t>
  </si>
  <si>
    <t>Please note that based on entries here activity-specific source stream types may be available from the drop-down list in section 7(b), where relevant.</t>
  </si>
  <si>
    <t>Those activity-specific source stream types may be related to process emissions or mass balance approaches to be applied, if relevant.</t>
  </si>
  <si>
    <t>Article 67(3) of the MRR requires:</t>
  </si>
  <si>
    <t>http://ec.europa.eu/clima/policies/ets/monitoring/documentation_en.htm</t>
  </si>
  <si>
    <t>Confidentiality statement: The information submitted in this report may be subject to public access to information requirements, including Directive 2003/4/EC on public access to environmental information. If you consider that any information you provide in connection with your report should be treated as commercially confidential, please let your Competent Authority know. You should be aware that under the provisions of Directive 2003/4/EC, the Competent Authority may be obliged to disclose information even where the applicant requests that it is kept confidential.</t>
  </si>
  <si>
    <t>Contact your CA if you need assistance to complete your Annual Report. Some Member States have produced guidance documents which you may find useful in addition to the Commission's guidance mentioned above.</t>
  </si>
  <si>
    <t>Note that pursuant to Article 54(2) of the "AVR" (Accreditation and Verification Regulation; Regulation (EU) No. 600/2012),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</si>
  <si>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</si>
  <si>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</si>
  <si>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Please select the source stream from the drop-down list or enter any other identification to identify (e.g. "gaps related to the fall-back approach") to which fuel, material, process or monitoring approach the data gap applies.</t>
  </si>
  <si>
    <t>Data Gaps identified during the reporting year</t>
  </si>
  <si>
    <t>Please briefly describe here what kind of data gaps occurred, provide the reasons for their occurrence and describe how those data gaps have been closed in accordance with Article 65(1). If more space is required you may enter further reasons and descriptions in sheet H_AdditionalInformation.</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</si>
  <si>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</si>
  <si>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Please enter here the start and the end date of each data gap.</t>
  </si>
  <si>
    <t>This is the amount of allowances to be surrendered by the operator.</t>
  </si>
  <si>
    <t>Grey shaded areas should be filled by Member States before publishing a customised version of the template.</t>
  </si>
  <si>
    <t>Navigation panels on top of each sheet provide hyperlinks for quick jumps to individual input sections. The first line ("Table of contents", "Previous sheet", "Next sheet") and the points "Top of sheet" and "End of sheet" are the same for all sheets. Depending on the sheet, further menu items are added.</t>
  </si>
  <si>
    <t>The drop-down list for selection of the source stream type is based upon the activities selected in section 6 above.</t>
  </si>
  <si>
    <t>Iron &amp; steel: Mass balance</t>
  </si>
  <si>
    <t>Each source stream should be identified by the following steps:</t>
  </si>
  <si>
    <t>Further guidance can be found in Guidance Document 3 on "Biomass issues" (see link below)</t>
  </si>
  <si>
    <t>The following categories of tiers are used for your guidance (in accordance with Guidance Document 1):</t>
  </si>
  <si>
    <t xml:space="preserve">Application of Article 39(3) in case of natural gas grids, into which biogas is injected, i.e. use a guarantee of origin scheme established in accordance with Articles 2(j) and 15 of Directive 2009/28/EC [Renewable Energy Sources Directive], where such a scheme has been set up. </t>
  </si>
  <si>
    <t>This also includes net calorific values and emission factors of fuels for which evidence has been provided in accordance with Article 31(4) that the 1 % interval for the specified calorific value has been met during the last three years and the competent authority has allowed using the same tiers as required for commercial standard fuels provided.</t>
  </si>
  <si>
    <t>The average current efficiency</t>
  </si>
  <si>
    <t>In the case of PFC emissions, two methodologies (A: Slope Method, B: Overvoltage Method) may be used. Several cell types may exist in an installation (e.g. different technologies or years of construction) which may exhibit different emission characteristics.</t>
  </si>
  <si>
    <t xml:space="preserve">Groups of cells which are monitored using the same method and which exhibit the same emission characteristics (same emission factors) should be considered as "single source streams" (i.e. entities to be monitored) in analogy to other calculation based monitoring approaches. </t>
  </si>
  <si>
    <t>Please indicate here in the list of the "source streams" of your installation the monitoring methodology and cell/anode type as appropriate. The list is automatically taken from section 7.b in sheet B_InstallationDescription.</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</si>
  <si>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</si>
  <si>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Please be aware that based on the Annex I activities entered in section 6 activity-specific source stream types may have become relevant and are available in the drop-down list "source stream type".</t>
  </si>
  <si>
    <t>Description, reasons and methods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</si>
  <si>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</si>
  <si>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Latest approved version number of the monitoring plan</t>
  </si>
  <si>
    <t>The activity data is the data on the amount of fuels or materials consumed or produced by a process as relevant for the calculation-based monitoring methodology, expressed in terajoules (TJ), mass in tonnes (t), or for gases as volume in normal cubic metres (Nm³), as appropriate</t>
  </si>
  <si>
    <t>tier description</t>
  </si>
  <si>
    <t>Grid reference (map co-ordinates) of site main entrance:</t>
  </si>
  <si>
    <t>Information about the verifier's accreditation or certification:</t>
  </si>
  <si>
    <t>The nominated person should be familiar with this report. This person must be the lead EU ETS auditor.</t>
  </si>
  <si>
    <t>Shaded fields indicate that an input in another field makes the input here not relevant.</t>
  </si>
  <si>
    <t>Yellow fields indicate mandatory inputs. However, if the topic is not relevant for the installation, no input is required. Furthermore, information entered in earlier sections may make certain sections 'not relevant' or optional. In these situations, the field will be displayed in a different colour code.</t>
  </si>
  <si>
    <t>If at any point in those next sections you are unable to complete a section that you believe is required for your activity, please re-check your entry in section 7 for completeness.</t>
  </si>
  <si>
    <t>Important! The entries that you make in this section will help you to identify sections of the report that are relevant to your installation and will trigger conditional formatting, which guides you through the document. Please make sure that you don't leave these fields empty. You must complete all the subsections that are deemed 'relevant' before continuing to the next sections of this template.</t>
  </si>
  <si>
    <t>Please be aware that entries here have to be consistent with the corresponding sections in your latest approved monitoring plan.</t>
  </si>
  <si>
    <t>For source streams based on mass balance methodology the activity data of each output material should be entered as a negative number, e.g. "-10,000".</t>
  </si>
  <si>
    <t>Please list any abbreviations, acronyms or definitions that you have used in completing this annual emissions report.</t>
  </si>
  <si>
    <t>1A1a - Energy - Public Electricity and Heat Production</t>
  </si>
  <si>
    <t>1A1b - Energy - Petroleum Refining</t>
  </si>
  <si>
    <t>1A1c - Energy - Manufacture of Solid Fuels and Other Energy Industries</t>
  </si>
  <si>
    <t>1A2a - Energy - Iron and Steel</t>
  </si>
  <si>
    <t>1A2b - Energy - Non-Ferrous Metals</t>
  </si>
  <si>
    <t>1A2c - Energy - Chemicals</t>
  </si>
  <si>
    <t>1A2d - Energy - Pulp, Paper and Print</t>
  </si>
  <si>
    <t>1A2e - Energy - Food Processing, Beverages and Tobacco</t>
  </si>
  <si>
    <t>1A2f - Energy - Other industries</t>
  </si>
  <si>
    <t>1A4a - Energy - Commercial/Institutional</t>
  </si>
  <si>
    <t>1A4b - Energy - Residential</t>
  </si>
  <si>
    <t>1A4c - Energy - Agriculture/Forestry/Fisheries</t>
  </si>
  <si>
    <t>1A5a - Energy - Other Stationary</t>
  </si>
  <si>
    <t>1A5c - Energy - Other Mobile</t>
  </si>
  <si>
    <t>1B1a - Energy - Fugitive - Coal Mining and Handling</t>
  </si>
  <si>
    <t>1B1b - Energy - Fugitive - Solid Fuel Transformation</t>
  </si>
  <si>
    <t>1B1c - Energy - Fugitive - Other solid</t>
  </si>
  <si>
    <t>1B2a - Energy - Fugitive - Oil</t>
  </si>
  <si>
    <t>1B2b - Energy - Fugitive - Natural Gas</t>
  </si>
  <si>
    <t>1B2c - Energy - Fugitive - Venting</t>
  </si>
  <si>
    <t>1B2d - Energy - Fugitive - Other liq. or gas.</t>
  </si>
  <si>
    <t>Ref.</t>
  </si>
  <si>
    <t>2A1 - Process - Cement Production</t>
  </si>
  <si>
    <t>2A2 - Process - Lime Production</t>
  </si>
  <si>
    <t>2A3 - Process - Limestone and Dolomite Use</t>
  </si>
  <si>
    <t>2A4 - Process - Soda Ash Production and Use</t>
  </si>
  <si>
    <t>2A5 - Process - Asphalt Roofing</t>
  </si>
  <si>
    <t>2A6 - Process - Road Paving with Asphalt</t>
  </si>
  <si>
    <t>2A7 - Process - Other Mineral Products</t>
  </si>
  <si>
    <t>2B1 - Process - Ammonia Production</t>
  </si>
  <si>
    <t xml:space="preserve">2B2 - Process - Nitric Acid Production </t>
  </si>
  <si>
    <t>2B3 - Process - Adipic Acid Production</t>
  </si>
  <si>
    <t>2B4 - Process - Carbide Production</t>
  </si>
  <si>
    <t>2B5 - Process - Other Chemical Industry</t>
  </si>
  <si>
    <t>2C1 - Process - Iron and Steel Production</t>
  </si>
  <si>
    <t>2C2 - Process - Ferroalloys Production</t>
  </si>
  <si>
    <t>2C3 - Process - Aluminium Production</t>
  </si>
  <si>
    <t>2C4 - Process - SF6 Used in Aluminium and Magnesium Foundries</t>
  </si>
  <si>
    <t>2C5 - Process - Other metals</t>
  </si>
  <si>
    <t>2D1 - Process - Pulp and Paper</t>
  </si>
  <si>
    <t>2D2 - Process - Food and Drink</t>
  </si>
  <si>
    <t>EUconst_ListCRF1</t>
  </si>
  <si>
    <t>EUconst_ListCRF2</t>
  </si>
  <si>
    <t>CRF</t>
  </si>
  <si>
    <t>CRF Category 1 (Energy)</t>
  </si>
  <si>
    <t>CRF Category 2 (Process emission)</t>
  </si>
  <si>
    <t>Example M01</t>
  </si>
  <si>
    <t>Competent Authority for permitting</t>
  </si>
  <si>
    <t>Please note that comments related to any changes here cannot be regarded as an official application for changing the monitoring plan. All changes and deviations listed here need to be notified to the CA via the regular procedures.</t>
  </si>
  <si>
    <t>Include any Member State specific guidance</t>
  </si>
  <si>
    <t>Important! For consistency reasons please enter the source streams in the same order as under section 7.b and your latest approved monitoring plan (same order and same IDs).</t>
  </si>
  <si>
    <t>This reporting template must not exceed the requirements of the MRR. Please therefore also see the colour coding used in the template below.</t>
  </si>
  <si>
    <t>After completing this annual emissions report template, the following steps have to be carried out:</t>
  </si>
  <si>
    <t>Important! For consistency reasons please enter the source streams in the same order as in your latest approved monitoring plan (same order and same IDs).</t>
  </si>
  <si>
    <t>Important! For consistency reasons please enter all data (e.g. ID of source streams) in the same order as in your latest approved monitoring plan (same order and same IDs).</t>
  </si>
  <si>
    <t>Important! For consistency reasons please enter the measurement points in the same order as in your latest approved monitoring plan (same order and same IDs).</t>
  </si>
  <si>
    <t>Important! Please note that there will always be "other" fuels or material available in the drop-down list. For consistency reasons please make sure that those "others" are only selected if there really is no suitable fuel or material available from the drop-down list.</t>
  </si>
  <si>
    <t xml:space="preserve">Please nominate persons here whom the competent authority can contact in case of questions regarding this report. The person you nominate should have the authority to act on behalf of the operator. </t>
  </si>
  <si>
    <t>About your installation and the monitoring plan</t>
  </si>
  <si>
    <t xml:space="preserve">(e) </t>
  </si>
  <si>
    <t>(f)</t>
  </si>
  <si>
    <t>Please note that - subject to the administrative practice in the Member State - changes regarding the name or identity of the operator, the name of the installation or other information relevant for the permit will require a formal notification to the competent authority pursuant to Article 7 of the EU ETS Directive.</t>
  </si>
  <si>
    <t>Reporting of such changes in this sheet will usually not be sufficient. However, the most recent data has to be filled in here.</t>
  </si>
  <si>
    <t>Directive 2003/87/EC (the "ETS Directive") requires operators of installations which are included in the Union Emission Trading Scheme (the EU ETS) to hold a valid GHG emission permit issued by the relevant Competent Authority and to monitor and report their emissions, and have the reports verified in accordance with Article 15 of the EU ETS Directive and the Regulation pursuant to that Article.</t>
  </si>
  <si>
    <t>Gaseous - Ethane</t>
  </si>
  <si>
    <t>Gaseous - Propane</t>
  </si>
  <si>
    <t>Gaseous - Butane</t>
  </si>
  <si>
    <t>Liquid - Light fuel oil</t>
  </si>
  <si>
    <t>Liquid - Gas oil</t>
  </si>
  <si>
    <t>Liquid - Gasoline</t>
  </si>
  <si>
    <t>Liquid - Lamp oil</t>
  </si>
  <si>
    <t>Liquid - Kerosene</t>
  </si>
  <si>
    <t>Liquid - Jet kerosene (jet A1 or jet A)</t>
  </si>
  <si>
    <t>Liquid - Jet gasoline (Jet B)</t>
  </si>
  <si>
    <t>Liquid - Aviation gasoline (AvGas)</t>
  </si>
  <si>
    <t>Gaseous - Natural Gas</t>
  </si>
  <si>
    <t>Gaseous - Gas Works Gas</t>
  </si>
  <si>
    <t>Gaseous - Coke Oven Gas</t>
  </si>
  <si>
    <t>Gaseous - Blast Furnace Gas</t>
  </si>
  <si>
    <t>Gaseous - Oxygen Steel Furnace Gas</t>
  </si>
  <si>
    <t>Gaseous - Biogas</t>
  </si>
  <si>
    <t>Gaseous - Sludge Gas</t>
  </si>
  <si>
    <t>Gaseous - Landfill Gas</t>
  </si>
  <si>
    <t>Gaseous - Carbon Monoxide</t>
  </si>
  <si>
    <t>Gaseous - Methane</t>
  </si>
  <si>
    <t>Gaseous - Other gaseous fuels</t>
  </si>
  <si>
    <t>Gaseous - Other gaseous biomass</t>
  </si>
  <si>
    <t>Liquid - Extra light fuel oil</t>
  </si>
  <si>
    <t>Liquid - Medium fuel oil</t>
  </si>
  <si>
    <t>Liquid - Heavy fuel oil</t>
  </si>
  <si>
    <t>Liquid - Liquefied Petroleum Gases</t>
  </si>
  <si>
    <t>Liquid - Crude Oil</t>
  </si>
  <si>
    <t>Liquid - Orimulsion</t>
  </si>
  <si>
    <t>Liquid - Natural Gas Liquids</t>
  </si>
  <si>
    <t>Liquid - Motor Gasoline</t>
  </si>
  <si>
    <t>Liquid - Shale Oil</t>
  </si>
  <si>
    <t>Liquid - Gas/Diesel Oil</t>
  </si>
  <si>
    <t>Liquid - Residual Fuel Oil</t>
  </si>
  <si>
    <t>Liquid - Naphtha</t>
  </si>
  <si>
    <t>Liquid - Lubricants</t>
  </si>
  <si>
    <t>Liquid - White Spirit &amp; SBP</t>
  </si>
  <si>
    <t>Liquid - Oil Shale and Tar Sands</t>
  </si>
  <si>
    <t>Liquid - Patent Fuel</t>
  </si>
  <si>
    <t>Liquid - Waste Oils</t>
  </si>
  <si>
    <t>Liquid - Biogasoline</t>
  </si>
  <si>
    <t>Liquid - Biodiesels</t>
  </si>
  <si>
    <t>Liquid - Other liquid fuels</t>
  </si>
  <si>
    <t>Liquid - Other liquid biomass</t>
  </si>
  <si>
    <t>Waste - Industrial Wastes</t>
  </si>
  <si>
    <t>Refinery - Residues</t>
  </si>
  <si>
    <t>Refinery - Other Feedstocks</t>
  </si>
  <si>
    <t>Refinery - Other Petroleum Products</t>
  </si>
  <si>
    <t>Solid - Coke</t>
  </si>
  <si>
    <t>Solid - Petroleum Coke</t>
  </si>
  <si>
    <t>Solid - Hard coal</t>
  </si>
  <si>
    <t>Solid - Lignite</t>
  </si>
  <si>
    <t>Solid - Anthracite</t>
  </si>
  <si>
    <t>Solid - Coking Coal</t>
  </si>
  <si>
    <t>Solid - Sub-Bituminous Coal</t>
  </si>
  <si>
    <t>Solid - Other Bituminous Coal</t>
  </si>
  <si>
    <t>Solid - Black liquor</t>
  </si>
  <si>
    <t>Solid - Firewood</t>
  </si>
  <si>
    <t>Solid - Wood (non-waste)</t>
  </si>
  <si>
    <t>Solid - Wood (waste)</t>
  </si>
  <si>
    <t>Solid - Peat</t>
  </si>
  <si>
    <t>Solid - Gas Coke</t>
  </si>
  <si>
    <t>Solid - Coal Tar</t>
  </si>
  <si>
    <t>Solid - Charcoal</t>
  </si>
  <si>
    <t>Solid - Waste Tyres</t>
  </si>
  <si>
    <t>Solid - Other solid fuels</t>
  </si>
  <si>
    <t>Solid - Other solid biomass</t>
  </si>
  <si>
    <t>Material - Other Inputs</t>
  </si>
  <si>
    <t>Material - Other Outputs</t>
  </si>
  <si>
    <t>Material - Other materials</t>
  </si>
  <si>
    <t>Material - Limestone</t>
  </si>
  <si>
    <t>Material - Dolomite</t>
  </si>
  <si>
    <t>Material - Sodium bicarbonate</t>
  </si>
  <si>
    <t>Material - Sodium carbonate</t>
  </si>
  <si>
    <t>Material - Potash</t>
  </si>
  <si>
    <t>Material - Other carbonates</t>
  </si>
  <si>
    <t>Material - Gypsum</t>
  </si>
  <si>
    <t>Material - Process material</t>
  </si>
  <si>
    <t>Material - Other products</t>
  </si>
  <si>
    <t>Material - Ores</t>
  </si>
  <si>
    <t>Material - Additives</t>
  </si>
  <si>
    <t>Material - Scrap Iron</t>
  </si>
  <si>
    <t>Material - Iron ores</t>
  </si>
  <si>
    <t>Material - Blast Furnace Slag</t>
  </si>
  <si>
    <t>Material - Other slag</t>
  </si>
  <si>
    <t>Material - Other reductants</t>
  </si>
  <si>
    <t>Material - Direct Reduced Iron</t>
  </si>
  <si>
    <t>Material - EAF Carbon Electrodes</t>
  </si>
  <si>
    <t>Material - EAF Charge Carbon</t>
  </si>
  <si>
    <t>Material - Hot Briquette Iron</t>
  </si>
  <si>
    <t>Material - Purchased Pig Iron</t>
  </si>
  <si>
    <t>Material - Steel</t>
  </si>
  <si>
    <t>Material - Steel scrap</t>
  </si>
  <si>
    <t>Material - Hot metal</t>
  </si>
  <si>
    <t>Material - Alloying components</t>
  </si>
  <si>
    <t>Material - Raw meal</t>
  </si>
  <si>
    <t>Material - Cement clinker</t>
  </si>
  <si>
    <t>Material - Bypass dust</t>
  </si>
  <si>
    <t>Material - Bypass meal</t>
  </si>
  <si>
    <t>Material - Other bypass materials</t>
  </si>
  <si>
    <t>Material - Fly ash</t>
  </si>
  <si>
    <t>Material - Other carbon-containing material</t>
  </si>
  <si>
    <t>Material - Raw magnesite</t>
  </si>
  <si>
    <t>Material - Lime</t>
  </si>
  <si>
    <t>Material - Magnesia</t>
  </si>
  <si>
    <t>Material - Kiln dust</t>
  </si>
  <si>
    <t>Material - Clay</t>
  </si>
  <si>
    <t>Material - Bricks</t>
  </si>
  <si>
    <t>Material - Other chemicals</t>
  </si>
  <si>
    <t>Material - Acetonitrile</t>
  </si>
  <si>
    <t>Material - Acrylonitrile</t>
  </si>
  <si>
    <t>Material - Butadiene</t>
  </si>
  <si>
    <t>Material - Carbon Black</t>
  </si>
  <si>
    <t>Material - Ethylene dichloride</t>
  </si>
  <si>
    <t>Material - Ethylene glycol</t>
  </si>
  <si>
    <t>Material - Ethylene oxide</t>
  </si>
  <si>
    <t>Material - Hydrogen cyanide</t>
  </si>
  <si>
    <t>Material - Methanol</t>
  </si>
  <si>
    <t>Material - Propylene</t>
  </si>
  <si>
    <t>Material - Vinyl chloride monomer</t>
  </si>
  <si>
    <t>Material - Phthalic acid anhydride</t>
  </si>
  <si>
    <t>Material - Aromatics</t>
  </si>
  <si>
    <t>Material - Terephthalic acid</t>
  </si>
  <si>
    <t>Material - Phenol</t>
  </si>
  <si>
    <t>Material - Acetone</t>
  </si>
  <si>
    <t>Material - Cumene</t>
  </si>
  <si>
    <t>Material - Formic acid</t>
  </si>
  <si>
    <t>Material - Acetic acid</t>
  </si>
  <si>
    <t>Material - Formaldehyde</t>
  </si>
  <si>
    <t>Material - Acetic anhydride</t>
  </si>
  <si>
    <t>Material - Phthalic acid</t>
  </si>
  <si>
    <t>Material - Acrylic acid</t>
  </si>
  <si>
    <t>Material - Centre Worked Pre-Bake (CWPB)</t>
  </si>
  <si>
    <t>Material - Vertical Stud Søderberg (VSS)</t>
  </si>
  <si>
    <t>Material - Side-Worked Pre-Bake (SWPB)</t>
  </si>
  <si>
    <t>Material - Horizontal Stud Søderberg (HSS)</t>
  </si>
  <si>
    <t>Material - Other electrodes</t>
  </si>
  <si>
    <t>Material - Others</t>
  </si>
  <si>
    <t>Euconst_EPRTRList</t>
  </si>
  <si>
    <t>1.a) Mineral oil and gas refineries</t>
  </si>
  <si>
    <t>1.b) Installations for gasification and liquefaction</t>
  </si>
  <si>
    <t>1.c) Thermal power stations and other combustion installations</t>
  </si>
  <si>
    <t>1.d) Coke ovens</t>
  </si>
  <si>
    <t>1.e) Coal rolling mills</t>
  </si>
  <si>
    <t>1.f) Installations for the manufacture of coal products and solid
smokeless fuel</t>
  </si>
  <si>
    <t>2.a) Metal ore (including sulphide ore) roasting or sintering installations</t>
  </si>
  <si>
    <t>2.b) Installations for the production of pig iron or steel (primary or
secondary melting) including continuous casting</t>
  </si>
  <si>
    <t>2.c i) Installations for the processing of ferrous metals: Hot-rolling mills</t>
  </si>
  <si>
    <t>2.c ii) Installations for the processing of ferrous metals: Smitheries with hammers</t>
  </si>
  <si>
    <t>2.c iii) Installations for the processing of ferrous metals: Application of protective fused metal coats</t>
  </si>
  <si>
    <t>2.d) Ferrous metal foundries</t>
  </si>
  <si>
    <t>2.e i) Installations for the production of non-ferrous crude metals from ore,
concentrates or secondary raw materials by metallurgical,
chemical or electrolytic processes</t>
  </si>
  <si>
    <t>2.e ii) Installations for the smelting, including the alloying, of non-ferrous
metals, including recovered products (refining, foundry
casting, etc.)</t>
  </si>
  <si>
    <t>2.f) Installations for surface treatment of metals and plastic materials
using an electrolytic or chemical process</t>
  </si>
  <si>
    <t>3.a) Underground mining and related operations</t>
  </si>
  <si>
    <t>3.b) Opencast mining and quarrying</t>
  </si>
  <si>
    <t>3.c i) Installations for the production of: Cement clinker in rotary kilns</t>
  </si>
  <si>
    <t>3.c ii) Installations for the production of: Lime in rotary kilns</t>
  </si>
  <si>
    <t>3.c iii) Installations for the production of: Cement clinker or lime in other furnaces</t>
  </si>
  <si>
    <t>3.d) Installations for the production of asbestos and the manufacture
of asbestos-based products</t>
  </si>
  <si>
    <t>3.e) Installations for the manufacture of glass, including glass fibre</t>
  </si>
  <si>
    <t>3.f) Installations for melting mineral substances, including the
production of mineral fibres</t>
  </si>
  <si>
    <t>3.g) Installations for the manufacture of ceramic products by firing,
in particular roofing tiles, bricks, refractory bricks, tiles,
stoneware or porcelain</t>
  </si>
  <si>
    <t>4.a i) Chemical installations for the production on an industrial scale
of basic organic chemicals, such as: Simple hydrocarbons (linear or cyclic, saturated or unsaturated,
aliphatic or aromatic)</t>
  </si>
  <si>
    <t>4.a ii) Chemical installations for the production on an industrial scale
of basic organic chemicals, such as: Oxygen-containing hydrocarbons such as alcohols, aldehydes,
ketones, carboxylic acids, esters, acetates, ethers,
peroxides, epoxy resins</t>
  </si>
  <si>
    <t>4.a iii) Chemical installations for the production on an industrial scale
of basic organic chemicals, such as: Sulphurous hydrocarbons</t>
  </si>
  <si>
    <t>4.a iv) Chemical installations for the production on an industrial scale
of basic organic chemicals, such as: Nitrogenous hydrocarbons such as amines, amides,
nitrous compounds, nitro compounds or nitrate compounds,
nitriles, cyanates, isocyanates</t>
  </si>
  <si>
    <t>4.a v) Chemical installations for the production on an industrial scale
of basic organic chemicals, such as: Phosphorus-containing hydrocarbons</t>
  </si>
  <si>
    <t>4.a vi) Chemical installations for the production on an industrial scale
of basic organic chemicals, such as: Halogenic hydrocarbons</t>
  </si>
  <si>
    <t>4.a vii) Chemical installations for the production on an industrial scale
of basic organic chemicals, such as: Organometallic compounds</t>
  </si>
  <si>
    <t>4.a ix) Chemical installations for the production on an industrial scale
of basic organic chemicals, such as: Synthetic rubbers</t>
  </si>
  <si>
    <t>4.a x) Chemical installations for the production on an industrial scale
of basic organic chemicals, such as: Dyes and pigments</t>
  </si>
  <si>
    <t>4.a xi) Chemical installations for the production on an industrial scale
of basic organic chemicals, such as: Surface-active agents and surfactants</t>
  </si>
  <si>
    <t>4.b i) Chemical installations for the production on an industrial scale
of basic inorganic chemicals, such as: Gases, such as ammonia, chlorine or hydrogen chloride,
fluorine or hydrogen fluoride, carbon oxides, sulphur compounds,
nitrogen oxides, hydrogen, sulphur dioxide, carbonyl
chloride</t>
  </si>
  <si>
    <t>4.b ii) Chemical installations for the production on an industrial scale
of basic inorganic chemicals, such as: Acids, such as chromic acid, hydrofluoric acid, phosphoric
acid, nitric acid, hydrochloric acid, sulphuric acid,
oleum, sulphurous acids</t>
  </si>
  <si>
    <t>4.b iii) Chemical installations for the production on an industrial scale
of basic inorganic chemicals, such as: Bases, such as ammonium hydroxide, potassium hydroxide,
sodium hydroxide</t>
  </si>
  <si>
    <t>4.b iv) Chemical installations for the production on an industrial scale
of basic inorganic chemicals, such as: Salts, such as ammonium chloride, potassium chlorate,
potassium carbonate, sodium carbonate, perborate, silver
nitrate</t>
  </si>
  <si>
    <t>4.b v) Chemical installations for the production on an industrial scale
of basic inorganic chemicals, such as: Non-metals, metal oxides or other inorganic compounds
such as calcium carbide, silicon, silicon carbide</t>
  </si>
  <si>
    <t>4.c) Chemical installations for the production on an industrial scale
of phosphorous-, nitrogen- or potassium-based fertilisers
(simple or compound fertilisers)</t>
  </si>
  <si>
    <t>4.d) Chemical installations for the production on an industrial scale
of basic plant health products and of biocides</t>
  </si>
  <si>
    <t>4.e) Installations using a chemical or biological process for the
production on an industrial scale of basic pharmaceutical
products</t>
  </si>
  <si>
    <t>4.f) Installations for the production on an industrial scale of
explosives and pyrotechnic products</t>
  </si>
  <si>
    <t>5.a) Installations for the recovery or disposal of hazardous waste</t>
  </si>
  <si>
    <t>5.b) Installations for the incineration of non-hazardous waste in the
scope of Directive 2000/76/EC of the European Parliament and
of the Council of 4 December 2000 on the incineration of
waste</t>
  </si>
  <si>
    <t>5.c) Installations for the disposal of non-hazardous waste</t>
  </si>
  <si>
    <t>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t>
  </si>
  <si>
    <t>5.e) Installations for the disposal or recycling of animal carcasses and
animal waste</t>
  </si>
  <si>
    <t>5.f) Urban waste-water treatment plants</t>
  </si>
  <si>
    <t>5.g) Independently operated industrial waste-water treatment plants
which serve one or more activities of this annex</t>
  </si>
  <si>
    <t>6.a) Industrial plants for the production of pulp from timber or
similar fibrous materials</t>
  </si>
  <si>
    <t>6.b) Industrial plants for the production of paper and board and
other primary wood products (such as chipboard, fibreboard
and plywood)</t>
  </si>
  <si>
    <t>6.c) Industrial plants for the preservation of wood and wood
products with chemicals</t>
  </si>
  <si>
    <t>7.a) Installations for the intensive rearing of poultry or pigs</t>
  </si>
  <si>
    <t>7.b) Intensive aquaculture</t>
  </si>
  <si>
    <t>8.a) Slaughterhouses</t>
  </si>
  <si>
    <t>8.b i) Animal raw materials (other than milk) Treatment and processing intended for the production of food
and beverage products from:</t>
  </si>
  <si>
    <t>8.b ii) Vegetable raw materials Treatment and processing intended for the production of food
and beverage products from:</t>
  </si>
  <si>
    <t>8.c) Treatment and processing of milk</t>
  </si>
  <si>
    <t>9.a) Plants for the pre-treatment (operations such as washing,
bleaching, mercerisation) or dyeing of fibres or textiles</t>
  </si>
  <si>
    <t>9.b) Plants for the tanning of hides and skins</t>
  </si>
  <si>
    <t>9.c) Installations for the surface treatment of substances, objects or
products using organic solvents, in particular for dressing, printing,
coating, degreasing, waterproofing, sizing, painting, cleaning
or impregnating</t>
  </si>
  <si>
    <t>9.d) Installations for the production of carbon (hard-burnt coal) or
electro-graphite by means of incineration or graphitisation</t>
  </si>
  <si>
    <t>9.e) Installations for the building of, and painting or removal of
paint from ships</t>
  </si>
  <si>
    <t>4.a viii) Chemical installations for the production on an industrial scale of basic organic chemicals, such as: Basic plastic materials (polymers, synthetic fibres and cellulose-
based fibres)</t>
  </si>
  <si>
    <t>EPRTR ID:</t>
  </si>
  <si>
    <t>EPRTR Annex I main activity:</t>
  </si>
  <si>
    <t>EPRTR Annex I other activities:</t>
  </si>
  <si>
    <t>Installation has to report under EPRTR:</t>
  </si>
  <si>
    <t>Reporting under Regulation (EC) no. 166/2006 (EPRTR):</t>
  </si>
  <si>
    <t>Solid - Paraffin wax</t>
  </si>
  <si>
    <t>Material - CaCO3</t>
  </si>
  <si>
    <t>Material - MgCO3</t>
  </si>
  <si>
    <t>Material - Na2CO3</t>
  </si>
  <si>
    <t>Material - BaCO3</t>
  </si>
  <si>
    <t>Material - Li2CO3</t>
  </si>
  <si>
    <t>Material - K2CO3</t>
  </si>
  <si>
    <t>Material - SrCO3</t>
  </si>
  <si>
    <t>Material - NaHCO3</t>
  </si>
  <si>
    <t>Material - FeCO3</t>
  </si>
  <si>
    <t>Material - CaO</t>
  </si>
  <si>
    <t>Material - MgO</t>
  </si>
  <si>
    <t>Material - BaO</t>
  </si>
  <si>
    <t>Refinery - Refinery Gas</t>
  </si>
  <si>
    <t>Liquid - Bitumen</t>
  </si>
  <si>
    <t>Solid - Sewage sludge</t>
  </si>
  <si>
    <t>Solid - Municipal sewage sludge</t>
  </si>
  <si>
    <t>Waste - Municipal and industrial wastes</t>
  </si>
  <si>
    <t>Memo-Item: CO2 transfer</t>
  </si>
  <si>
    <t>Operator name</t>
  </si>
  <si>
    <t>Installation ID</t>
  </si>
  <si>
    <t>EUconst_CNTR_CCSInstID</t>
  </si>
  <si>
    <t>InstID_</t>
  </si>
  <si>
    <t>InstName_</t>
  </si>
  <si>
    <t>OpName_</t>
  </si>
  <si>
    <t>EUconst_CNTR_CCSInstName</t>
  </si>
  <si>
    <t>EUconst_CNTR_CCSOpName</t>
  </si>
  <si>
    <t>Installations transferred CO2 is imported from</t>
  </si>
  <si>
    <t>Installations transferred CO2 is exported to</t>
  </si>
  <si>
    <t>Liquid - Organic solvents</t>
  </si>
  <si>
    <t>CRF Reporting mandatory?</t>
  </si>
  <si>
    <t>Green fields show automatically calculated results. Red text indicates error messages (missing data etc.).</t>
  </si>
  <si>
    <t>Post code:</t>
  </si>
  <si>
    <t>According to Article 30(1) calculation factors can be determined either as default values or by laboratory analyses. Which of these options is used is determined by the applicable tier.</t>
  </si>
  <si>
    <t>Type II default values: Country specific emission factors in accordance with points (b) and (c) of Article 31(1), i.e. values used for the national GHG inventory , more values published by the CA for more disaggregated fuel types, or other literature values which are agreed by the competent authority .</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</si>
  <si>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</si>
  <si>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Oval gear meter</t>
  </si>
  <si>
    <t>The operator shall apply technology-specific emission factors from Table 2 of section 8 of Annex IV</t>
  </si>
  <si>
    <t>Material - Ethylene</t>
  </si>
  <si>
    <t>Material - Maleic acid anhydride</t>
  </si>
  <si>
    <t>send the template to a verifier for the purpose of verification in accordance with Article 67(1) of the MRR,</t>
  </si>
  <si>
    <t>the version verified by a verifier in accordance with Regulation (EU) No 600/2012 shall be submitted to the competent authority by 31 March of each year unless the competent authority requires submitting the verified annual emission report earlier.</t>
  </si>
  <si>
    <t>The operator is the [natural or legal] person who operates or controls an installation or, where this is provided for in national legislation, to which decisive economic power over the technical functioning of the installation has been delegated.</t>
  </si>
  <si>
    <t>The source stream category depends on the source stream type chosen and may be like e.g. "gaseous - natural gas", "liquid - heavy fuel oil", "material - raw meal",..</t>
  </si>
  <si>
    <t>The "preliminary" emission factor is the assumed total emission factor of a mixed fuel or material based on the total carbon content composed of biomass fraction and fossil fraction before multiplying it with the fossil fraction to result in the emission factor</t>
  </si>
  <si>
    <t>Type I default value: Technology-specific emission factors from Table 2 of section of 8 Annex IV of the MRR.</t>
  </si>
  <si>
    <t>Please select the emission source (i.e. for measurement-based approaches) from the drop-down list or enter any other identification to identify (e.g. "gaps related to the fall-back approach") to which fuel, material, process or monitoring approach the data gap applies.</t>
  </si>
  <si>
    <t>Example: For one batch of a source stream (e.g. process emissions) data for EF has been lost. The surrogate EF for this batch has been determined based on conservative estimates. In sheet C_SourceStreams the EF entered will be the weighted average of EFs from all batches also including the one batch for which data is missing. Furthermore the estimated emissions entered here under "data gaps" should only relate to the batch with missing data. I.e. emissions (data gap) = AD (batch size for which data is missing) x EF (which has been calculated based on surrogate data).</t>
  </si>
  <si>
    <t>Competent Authority for reporting</t>
  </si>
  <si>
    <t>7. As a final step it should be checked if the area from C75 to cell in column "U" and the row including &lt;END of list&gt;  is identical to the defined Name: MSPara_CalcFactorsMatrix</t>
  </si>
  <si>
    <t>3. Consider to also add those additional fuels/materials in the table below to attribute properties such as standard calculation factors or if the should be considered as purely fossil by default, where relevant.</t>
  </si>
  <si>
    <t>A. Identification of the Operator, Installation and Verifier</t>
  </si>
  <si>
    <t>Have there been changes in monitoring plan compared to previous year?</t>
  </si>
  <si>
    <t>EUconst_ActivityUnits</t>
  </si>
  <si>
    <t>CWT per day</t>
  </si>
  <si>
    <t>If there have been any relevant changes in the operations of an installation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</si>
  <si>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Annual uncertainty assessment:</t>
  </si>
  <si>
    <t>Please attach this uncertainty assessment highlighting why at least for one source stream / emission source not reaching at least tier 1 is possible.</t>
  </si>
  <si>
    <t>Reference to the file containing the uncertainty assessment:</t>
  </si>
  <si>
    <t>Article 22(b) of the MRR requires to assess and quantify each year the uncertainty of all parameters relevant for the determination of the annual emissions applying a fall-back approach. The results of this assessment have to be included in the annual emissions report.</t>
  </si>
  <si>
    <t>For reporting of the CRF categories please be aware that energy-related emissions (Category 1) as well as process-related emissions (e.g. carbonate decomposition, Category 2) might be relevant</t>
  </si>
  <si>
    <t>ID</t>
  </si>
  <si>
    <t>Open:</t>
  </si>
  <si>
    <t>Close:</t>
  </si>
  <si>
    <t>Import:</t>
  </si>
  <si>
    <t>Export:</t>
  </si>
  <si>
    <t>Is AD based on aggregation of metering of quantities (i.e. not on continuous metering)?</t>
  </si>
  <si>
    <t>Product identifier (name)</t>
  </si>
  <si>
    <t>PRODCOM Code</t>
  </si>
  <si>
    <t>Activity level</t>
  </si>
  <si>
    <t>Production details</t>
  </si>
  <si>
    <t>Production details mandatory?</t>
  </si>
  <si>
    <t>Please enter here information about the products, incl. any (district) heat or electricity, that are produced within the installation.</t>
  </si>
  <si>
    <t>Open</t>
  </si>
  <si>
    <t>Close</t>
  </si>
  <si>
    <t>Import</t>
  </si>
  <si>
    <t>Export</t>
  </si>
  <si>
    <t>In case activity data is based on aggregation of metering of quantities separately delivered taking into account relevant stock changes (Article 27(1), point b), please select "TRUE" under point i. below. In such a case the following parameters are relevant:</t>
  </si>
  <si>
    <t>The quantity of fuel or material purchased during the reporting period</t>
  </si>
  <si>
    <t>The quantity of fuel or material exported from the installation</t>
  </si>
  <si>
    <t>The quantity of fuel or material in stock at the beginning of the reporting period</t>
  </si>
  <si>
    <t>The quantity of fuel or material in stock at the end of the reporting period</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</si>
  <si>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</si>
  <si>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</si>
  <si>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</si>
  <si>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</si>
  <si>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Production Details</t>
  </si>
  <si>
    <t>Include any Member State specific guidance, in particular for the status of this information with respect to verification</t>
  </si>
  <si>
    <t>Solid - Coke Oven Coke &amp; Lignite Coke</t>
  </si>
  <si>
    <t>Annex IV MRR</t>
  </si>
  <si>
    <t>2A3 - Process - Glass Production</t>
  </si>
  <si>
    <t>2A4 - Process - Other Process Uses of Carbonates</t>
  </si>
  <si>
    <t>2B4 - Process - Caprolactam, Glyoxal and Glyoxylic Acid Production</t>
  </si>
  <si>
    <t>1A2f - Energy - Non-Metallic Minerals</t>
  </si>
  <si>
    <t>2B5 - Process - Carbide Production</t>
  </si>
  <si>
    <t>1A2g - Energy - Other (please specify)</t>
  </si>
  <si>
    <t>2B6 - Process - Titanium Dioxide Production</t>
  </si>
  <si>
    <t>1A3a - Energy - Domestic Aviation</t>
  </si>
  <si>
    <t>2B7 - Process - Soda Ash Production</t>
  </si>
  <si>
    <t>1A3b - Energy - Road Transportation</t>
  </si>
  <si>
    <t>2B8 - Process - Petrochemical and Carbon Black Production</t>
  </si>
  <si>
    <t>1A3c - Energy - Railways</t>
  </si>
  <si>
    <t>2B9 - Process - Fluorochemical Production</t>
  </si>
  <si>
    <t>1A3d - Energy - Domestic Navigation</t>
  </si>
  <si>
    <t>1A3e - Energy - Other Transportation</t>
  </si>
  <si>
    <t>2C4 - Process - Magnesia  Production</t>
  </si>
  <si>
    <t>1A4c - Energy - Agriculture/Forestry/Fishing</t>
  </si>
  <si>
    <t>2C5 - Process - Lead Production</t>
  </si>
  <si>
    <t>1A5a - Energy - Stationary combustion</t>
  </si>
  <si>
    <t>2C6 - Process - Zinc Production</t>
  </si>
  <si>
    <t>1A5b - Energy - Mobile combustion</t>
  </si>
  <si>
    <t>2C7 - Process - Other (please specify)</t>
  </si>
  <si>
    <t>1B1a - Energy - Coal Mining and Handling</t>
  </si>
  <si>
    <t>2D1 - Process - Lubricant Use</t>
  </si>
  <si>
    <t>1B1b - Energy - Solid Fuel Transformation</t>
  </si>
  <si>
    <t>2D2 - Process - Paraffin Wax Use</t>
  </si>
  <si>
    <t>1B1c - Energy - Other (please specify)</t>
  </si>
  <si>
    <t>2D3 - Process - Other (please specify)</t>
  </si>
  <si>
    <t>1B2a - Energy - Oil</t>
  </si>
  <si>
    <t>2G1 - Process - Electrical Equipment</t>
  </si>
  <si>
    <t>1B2b - Energy - Natural Gas</t>
  </si>
  <si>
    <t>2G2 - Process - SF6 and PFCs from Other Product Use</t>
  </si>
  <si>
    <t>1B2c - Energy - Venting and Flaring</t>
  </si>
  <si>
    <t>2G3 - Process - N2O from Product Uses</t>
  </si>
  <si>
    <t>1B2d - Energy - Other (please specify)</t>
  </si>
  <si>
    <t xml:space="preserve">2G4 - Process - Other </t>
  </si>
  <si>
    <t>CNTR_IsWaste</t>
  </si>
  <si>
    <t>Waste? (new as of Nov 2015)</t>
  </si>
  <si>
    <t>2B10 - Other (please specify)</t>
  </si>
  <si>
    <t>1C1 - Transport of CO2</t>
  </si>
  <si>
    <t>1C2 - Injection and Storage</t>
  </si>
  <si>
    <t>2E1 - Integrated Circuit or Semiconductor</t>
  </si>
  <si>
    <t>2E2 - TFT Flat Panel Display</t>
  </si>
  <si>
    <t>2E3 - Photovoltaic</t>
  </si>
  <si>
    <t>2E4 - Heat Transfer Fluid</t>
  </si>
  <si>
    <t>2E5 - Other (please specify)</t>
  </si>
  <si>
    <t>2H3 - Other (please specify)</t>
  </si>
  <si>
    <t>2H2 - Food and Beverages Industry</t>
  </si>
  <si>
    <t>2H1 - Pulp and Paper Industry</t>
  </si>
  <si>
    <t xml:space="preserve">2F1 - Refrigeration and Air Conditioning </t>
  </si>
  <si>
    <t xml:space="preserve">2F2 - Foam Blowing Agents </t>
  </si>
  <si>
    <t xml:space="preserve">2F3 - Fire Protection </t>
  </si>
  <si>
    <t>2F4 - Aerosol</t>
  </si>
  <si>
    <t>2F5 - Solvents</t>
  </si>
  <si>
    <t>2F6 - Other Application</t>
  </si>
  <si>
    <t>5C - Incineration and Open Burning of Waste</t>
  </si>
  <si>
    <t>This is the final version of the annual emissions report template for installations, as re-endorsed by the Climate Change Committee by written procedure in December 2015.</t>
  </si>
  <si>
    <t>Phase 4 Installation Monitoring Plan</t>
  </si>
  <si>
    <t>Phase 4 Monitoring Plan Aircraft operators</t>
  </si>
  <si>
    <t>Phase 4 Monitoring Plan Aircraft t-km</t>
  </si>
  <si>
    <t>Phase 4 Installation Annual emissions Report</t>
  </si>
  <si>
    <t>Phase 4 Aircraft operators Emissions report</t>
  </si>
  <si>
    <t>Phase 4 Aircraft operators tonne-kilometre report</t>
  </si>
  <si>
    <t>MP P4 Inst</t>
  </si>
  <si>
    <t>MP P4 Aircraft</t>
  </si>
  <si>
    <t>MP P4 TKM</t>
  </si>
  <si>
    <t>P4 Inst AER</t>
  </si>
  <si>
    <t>P4 Aircraft AER</t>
  </si>
  <si>
    <t>P4 Aircraft TKM</t>
  </si>
  <si>
    <t>RowIndex</t>
  </si>
  <si>
    <t>NEW</t>
  </si>
  <si>
    <t>1=default value, 2=lab</t>
  </si>
  <si>
    <t/>
  </si>
  <si>
    <t>Biomass fraction</t>
  </si>
  <si>
    <t>Scrubbing (urea)</t>
  </si>
  <si>
    <t>Amount urea consumed [t]</t>
  </si>
  <si>
    <t>Process (method A): carbonate only</t>
  </si>
  <si>
    <t>Process input [t]</t>
  </si>
  <si>
    <t>Process (method A): mixed (carbonate + non-carbonate)</t>
  </si>
  <si>
    <t>Process (method A): non-carbonate</t>
  </si>
  <si>
    <t>Process (method B): oxide output</t>
  </si>
  <si>
    <t>± 10,0% (as t CO2)</t>
  </si>
  <si>
    <t>± 7,5% (as t CO2)</t>
  </si>
  <si>
    <t>± 5,0% (as t CO2)</t>
  </si>
  <si>
    <t>± 2,5% (as t CO2)</t>
  </si>
  <si>
    <t>Type I default values</t>
  </si>
  <si>
    <t>Type II default values</t>
  </si>
  <si>
    <t>Established proxies (if applicable)</t>
  </si>
  <si>
    <t>Installation-specific factors</t>
  </si>
  <si>
    <t>0.2558 t CO2/t gypsum</t>
  </si>
  <si>
    <t>0,7328 t CO2/t urea</t>
  </si>
  <si>
    <t>0.08794 tonnes of CO2 per tonne of dry clay</t>
  </si>
  <si>
    <t>0.09642 tonnes of CO2 per tonne of product</t>
  </si>
  <si>
    <t>Installation-specific emission factors</t>
  </si>
  <si>
    <t>Purchasing records (if applicable)</t>
  </si>
  <si>
    <t>Type I biomass fraction</t>
  </si>
  <si>
    <t>Type II biomass fraction</t>
  </si>
  <si>
    <t>Analyse biomass fraction</t>
  </si>
  <si>
    <t xml:space="preserve">Default value OF=1 </t>
  </si>
  <si>
    <t>Default value CF=1</t>
  </si>
  <si>
    <t>N2O transfer</t>
  </si>
  <si>
    <t>Monitoring of transferred/inherent CO2, N2O and CCS:</t>
  </si>
  <si>
    <t>Receiving transferred N2O</t>
  </si>
  <si>
    <t>Exporting transferred N2O</t>
  </si>
  <si>
    <t>Exporting transferred CO2 (PCC)</t>
  </si>
  <si>
    <t>Article 68(3) of the MRR requires:</t>
  </si>
  <si>
    <t>send the template to a verifier for the purpose of verification in accordance with Article 68(1) of the MRR,</t>
  </si>
  <si>
    <t>https://ec.europa.eu/clima/policies/ets/monitoring_en#tab-0-1</t>
  </si>
  <si>
    <t>sustainability criteria are not applicable, OR</t>
  </si>
  <si>
    <t>Material - Urea</t>
  </si>
  <si>
    <t>Memo-Item: CO2 or N2O transfer</t>
  </si>
  <si>
    <t>Installations transferred CO2 or N2O is imported from</t>
  </si>
  <si>
    <t>Installations transferred CO2 or N2O is exported to</t>
  </si>
  <si>
    <t>Transfer type</t>
  </si>
  <si>
    <t>EUconst_CO2TransferWeight</t>
  </si>
  <si>
    <t>EUconst_CO2ImportOrExport</t>
  </si>
  <si>
    <t>Please briefly describe here what kind of data gaps occurred, provide the reasons for their occurrence and describe how those data gaps have been closed in accordance with Article 66(1). If more space is required you may enter further reasons and descriptions in sheet H_AdditionalInformation.</t>
  </si>
  <si>
    <t>Note that pursuant to Article 55(2) of the "AVR" (Accreditation and Verification Regulation; Regulation (EU) 2018/2067), a Member State may choose to entrust certification of natural persons as verifiers to a national authority other than the national accreditation body.</t>
  </si>
  <si>
    <t>the version verified by a verifier in accordance with Regulation (EU) 2018/2067 shall be submitted to the competent authority by 31 March of each year unless the competent authority requires submitting the verified annual emission report earlier.</t>
  </si>
  <si>
    <t>Type I default values (tier 1):</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</si>
  <si>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</si>
  <si>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</si>
  <si>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</si>
  <si>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Type II default values (tier 2):</t>
  </si>
  <si>
    <t>Type II default values include either of the following methods, which are considered equivalent:</t>
  </si>
  <si>
    <t xml:space="preserve">Use country specific emission factors in accordance with point (b) of Article 31(1), i.e. values used for the national GHG inventory, or </t>
  </si>
  <si>
    <t xml:space="preserve">Use other values published by the CA for more disaggregated fuel types in accordance with point (c) of Article 31(1), or other literature values which are agreed with the CA, or </t>
  </si>
  <si>
    <t>Use other constant values in accordance with point (d) of Article 31(1), i.e. values guaranteed by the supplier with a carbon content within 1%.</t>
  </si>
  <si>
    <t xml:space="preserve">Established proxies (tier 2b): </t>
  </si>
  <si>
    <t xml:space="preserve">Purchasing records (tier 2b): </t>
  </si>
  <si>
    <t xml:space="preserve">Laboratory analyses (highest tier): </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</si>
  <si>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activity data. </t>
  </si>
  <si>
    <t>For pure chemical substances, the competent authority can accept the use of the stoichiometric carbon content as meeting the tier that requires laboratory analysis, provided that the operator demonstrates that such analyses would lead to unreasonable costs and the stoichiometric value will not lead to under-estimation of the emissions.</t>
  </si>
  <si>
    <t>Type I biomass fraction (tier 1):</t>
  </si>
  <si>
    <t>One of the following methods has to be applied, which are considered equivalent:</t>
  </si>
  <si>
    <t>Use values from those published by the competent authority or the Commission for this type of fuel or material, or</t>
  </si>
  <si>
    <t>Use values in accordance with Article 31(1), i.e. a "Type I default value".</t>
  </si>
  <si>
    <t xml:space="preserve">Alternatively, the operator can always assume a fossil fraction of 100%. This is considered a "No tier" methodology and a default value of 0% biomass fraction is applied. </t>
  </si>
  <si>
    <t>Application of Articles 39(3) and 39(4) in case of natural gas grids, into which biogas is injected, i.e. where the competent authority allows the biomass fraction to be determined using purchase records of biogas of equivalent energy content.</t>
  </si>
  <si>
    <t>Type II biomass fraction (tier 2):</t>
  </si>
  <si>
    <t>The biomass fraction is determined based on an estimation method in accordance with the second subparagraph of Article 39(2), submitted to the competent authority for approval, taking into account the following:</t>
  </si>
  <si>
    <t>for fuels or materials originating from a production process with defined and traceable input streams, the operator may base the estimation on a mass balance of fossil and biomass carbon entering and leaving the process.</t>
  </si>
  <si>
    <t>any guidelines on further applicable estimation methods published by the Commission &lt;to be developed in Guidance Document 3&gt;.</t>
  </si>
  <si>
    <t>Analyse biomass fraction (tier 3):</t>
  </si>
  <si>
    <t>In this case laboratory analyses are to be carried out, in accordance with the first sub-paragraph of Article 39 (2) and Articles 32 to 35.</t>
  </si>
  <si>
    <t>1st draft update to TWG</t>
  </si>
  <si>
    <t>Contact information</t>
  </si>
  <si>
    <t>Summary</t>
  </si>
  <si>
    <t>(h)</t>
  </si>
  <si>
    <t xml:space="preserve">(g) </t>
  </si>
  <si>
    <t>Annual emissions report version numbering</t>
  </si>
  <si>
    <t>Version number in this reporting year:</t>
  </si>
  <si>
    <t>Version of this report:</t>
  </si>
  <si>
    <t>The Monitoring and Reporting Regulation (Commission Regulation (EU) No 2018/2066, as amended, hereinafter the "MRR"), defines further requirements for monitoring and reporting. The MRR can be downloaded from:</t>
  </si>
  <si>
    <t>Materials - Precipitated calcium carbonate</t>
  </si>
  <si>
    <t>to CCC</t>
  </si>
  <si>
    <t>Unique version identifier:</t>
  </si>
  <si>
    <t>https://ec.europa.eu/clima/policies/ets_en</t>
  </si>
  <si>
    <t>New June 2021</t>
  </si>
  <si>
    <t>endorsed by CCC</t>
  </si>
  <si>
    <t>https://eur-lex.europa.eu/eli/reg_impl/2018/2066/2021-01-01</t>
  </si>
  <si>
    <t>https://eur-lex.europa.eu/eli/dir/2003/87/2021-01-01</t>
  </si>
  <si>
    <t>Member State / Country</t>
  </si>
  <si>
    <t>This is the final version of the annual emissions report template for installations for the 4th phase of the EU ETS. It was endorsed by the Climate Change Committee by written procedure ending on 28 September 2021, final version of 14 October 2021.</t>
  </si>
  <si>
    <t>Bug-fix for urea</t>
  </si>
  <si>
    <t>Bug-fix for CO2 export, cement EF tier fix</t>
  </si>
  <si>
    <t>3a</t>
  </si>
  <si>
    <t>3b</t>
  </si>
  <si>
    <t xml:space="preserve">CCU </t>
  </si>
  <si>
    <t>CCU</t>
  </si>
  <si>
    <t>Process inputs &amp; outputs</t>
  </si>
  <si>
    <t>Mass balance, e.g. in accordance with Article 30(1) of RED II</t>
  </si>
  <si>
    <t>Waste</t>
  </si>
  <si>
    <t>CCS: Capture</t>
  </si>
  <si>
    <t>CCS: Transport</t>
  </si>
  <si>
    <t>CCS: Storage</t>
  </si>
  <si>
    <t>CO2 transferred</t>
  </si>
  <si>
    <t>CO2 [t]</t>
  </si>
  <si>
    <t>CO2 vented</t>
  </si>
  <si>
    <t>CO2 leaked</t>
  </si>
  <si>
    <t>CO2 fugitive</t>
  </si>
  <si>
    <t>CO2 transferred in</t>
  </si>
  <si>
    <t>CO2 transferred out</t>
  </si>
  <si>
    <t>Material - CCU inputs</t>
  </si>
  <si>
    <t>Material - CCU outputs</t>
  </si>
  <si>
    <t>RNFBO/RCF/SLCF</t>
  </si>
  <si>
    <t>EUconst_CNTR_RFNBOetcContent</t>
  </si>
  <si>
    <t>EUconst_CNTR_NonSustRFNBOetcContent</t>
  </si>
  <si>
    <t>NonSustRFNBOC_</t>
  </si>
  <si>
    <t>RNFBOC_</t>
  </si>
  <si>
    <t>CO2 permanently chemically bound</t>
  </si>
  <si>
    <t>EUconst_CalcOrMeasureOrOther</t>
  </si>
  <si>
    <t>Calculation-based approach (sheet C)</t>
  </si>
  <si>
    <t>Measurement-based approach (sheet D)</t>
  </si>
  <si>
    <t>CO2 transfer, Method B (sheet C)</t>
  </si>
  <si>
    <t>Carbonated aggregates used unbound or bound in mineral based construction products</t>
  </si>
  <si>
    <t>Carbonated constituents of cement, lime, or other hydraulic binders used in construction products</t>
  </si>
  <si>
    <t>Carbonated concrete, including precast blocks, pavers or aerated concrete</t>
  </si>
  <si>
    <t>Carbonated bricks,tiles, or other masonry units</t>
  </si>
  <si>
    <t>EUconst_PermCCUType</t>
  </si>
  <si>
    <t>RFNBOTiers</t>
  </si>
  <si>
    <t>Consumption</t>
  </si>
  <si>
    <t>TOTAL PURCHASE</t>
  </si>
  <si>
    <t>from suppliers</t>
  </si>
  <si>
    <t>from Stock</t>
  </si>
  <si>
    <t>ON STOCK</t>
  </si>
  <si>
    <t>STOCK Year</t>
  </si>
  <si>
    <t>Check</t>
  </si>
  <si>
    <t>Export FROM Stock</t>
  </si>
  <si>
    <t>to Stock</t>
  </si>
  <si>
    <t>YEAR</t>
  </si>
  <si>
    <t>Supplier shares</t>
  </si>
  <si>
    <t>CHECK</t>
  </si>
  <si>
    <t>Year/ Supplier</t>
  </si>
  <si>
    <t>Supplier 0</t>
  </si>
  <si>
    <t>Stock year</t>
  </si>
  <si>
    <t>Export from Stock</t>
  </si>
  <si>
    <t>EXPORT FROM STOCK</t>
  </si>
  <si>
    <t>EXPORT FROM CONSUMPTION</t>
  </si>
  <si>
    <t>Consumption from STOCK</t>
  </si>
  <si>
    <t>CONSUMPTION FROM STOCK</t>
  </si>
  <si>
    <t>Purchased amounts</t>
  </si>
  <si>
    <t>Total consumption</t>
  </si>
  <si>
    <t>TOTAL use</t>
  </si>
  <si>
    <t>use from Purchase</t>
  </si>
  <si>
    <t>use FROM Stock</t>
  </si>
  <si>
    <t>use</t>
  </si>
  <si>
    <t>use from STOCK</t>
  </si>
  <si>
    <t>use FROM STOCK</t>
  </si>
  <si>
    <t>Year</t>
  </si>
  <si>
    <t>Identification of fuel suppliers</t>
  </si>
  <si>
    <t>Stock (end of the year)</t>
  </si>
  <si>
    <t>Source stream name</t>
  </si>
  <si>
    <t>Stock (start)</t>
  </si>
  <si>
    <t>Stock (end)</t>
  </si>
  <si>
    <t>Purchase</t>
  </si>
  <si>
    <t>Quantity of fuel in stock (start of Year Y)</t>
  </si>
  <si>
    <t>Quantity consumed for Annex I purposes</t>
  </si>
  <si>
    <t>Quantity of fuel purchased</t>
  </si>
  <si>
    <t>Quantity of fuel exported to third parties or consumed for activities not covered by Annex I (e.g. mobilie machinery)</t>
  </si>
  <si>
    <t>Unit:</t>
  </si>
  <si>
    <t>Amounts purchased, consumed and exported</t>
  </si>
  <si>
    <t>Quantity of fuel in stock (end of Year Y)</t>
  </si>
  <si>
    <t>Please provide here the amounts for each of the following parameters:</t>
  </si>
  <si>
    <t>Summary for each supplier</t>
  </si>
  <si>
    <t>Quantity of fuel purchased from each supplier in year Y</t>
  </si>
  <si>
    <t>Quantity consumed for Annex I purposes in year Y.</t>
  </si>
  <si>
    <t>Tool for Annex Xa reporting</t>
  </si>
  <si>
    <t>Upon selection of the relevant fuel supplier for this source stream, the box below will automatically provide all relevant information for Annex Xa communication with the respective fuel supplier.</t>
  </si>
  <si>
    <t>CNTR_ReportingYear</t>
  </si>
  <si>
    <t>Relevant sections: 13</t>
  </si>
  <si>
    <t>Update for 2024 MRR amendments</t>
  </si>
  <si>
    <t>Reporting unit :</t>
  </si>
  <si>
    <t>Name of source stream and number (Fx) in the monitoring plan:</t>
  </si>
  <si>
    <t>SmartFuels</t>
  </si>
  <si>
    <t>1000Nm³</t>
  </si>
  <si>
    <t>ton</t>
  </si>
  <si>
    <t>Units</t>
  </si>
  <si>
    <t>GJ (NCV)/1000Nm³</t>
  </si>
  <si>
    <t>Octa+ Energie</t>
  </si>
  <si>
    <t>Belgian Shell</t>
  </si>
  <si>
    <t>ENI SPA BELGIAN BRANCH</t>
  </si>
  <si>
    <t>OMV GAS MARKETING &amp; TRADING BELGIUM</t>
  </si>
  <si>
    <t>ENERGIE.BE</t>
  </si>
  <si>
    <t>BOLT</t>
  </si>
  <si>
    <t>SEFE</t>
  </si>
  <si>
    <t>LUMINUS</t>
  </si>
  <si>
    <t>SIBELGA</t>
  </si>
  <si>
    <t>AXPO Benelux</t>
  </si>
  <si>
    <t>VLAAMS ENERGIEBEDRIJF</t>
  </si>
  <si>
    <t>KOLENGROOTHANDEL GIJSEN</t>
  </si>
  <si>
    <t>BR</t>
  </si>
  <si>
    <t>Region</t>
  </si>
  <si>
    <t>/</t>
  </si>
  <si>
    <t>NCV :</t>
  </si>
  <si>
    <t>GJ/1000Nm³</t>
  </si>
  <si>
    <t>Annex Xa reporting</t>
  </si>
  <si>
    <t>Other supplier n°1 (not in scroll-down list)</t>
  </si>
  <si>
    <t>Other supplier n°2 (not in scroll-down list)</t>
  </si>
  <si>
    <t>Other supplier n°3 (not in scroll-down list)</t>
  </si>
  <si>
    <t>Other supplier n°4 (not in scroll-down list)</t>
  </si>
  <si>
    <t>Other supplier n°5 (not in scroll-down list)</t>
  </si>
  <si>
    <t>WA</t>
  </si>
  <si>
    <t>Eynattent service E40 SA</t>
  </si>
  <si>
    <t>Joassin Tanking</t>
  </si>
  <si>
    <t>Husqvarna FG Benelux</t>
  </si>
  <si>
    <t>Godichard SRL</t>
  </si>
  <si>
    <t xml:space="preserve">BB Energy Belgium </t>
  </si>
  <si>
    <t>SADAPS BARDAHL Additives Lubricants</t>
  </si>
  <si>
    <t>Dépôts pétrolier Contern</t>
  </si>
  <si>
    <t>Les combustibles Dethye</t>
  </si>
  <si>
    <t>Codel (Coretec)</t>
  </si>
  <si>
    <t>Brussels South Charleroi Airport</t>
  </si>
  <si>
    <t>Forever Products</t>
  </si>
  <si>
    <t>Hainaut Tanking</t>
  </si>
  <si>
    <t>Gilops Group</t>
  </si>
  <si>
    <t>ORES</t>
  </si>
  <si>
    <t>Power Online (MEGA)</t>
  </si>
  <si>
    <t>TotalEnergies Power Gas</t>
  </si>
  <si>
    <t>RESA</t>
  </si>
  <si>
    <t>Advario Gas Terminal</t>
  </si>
  <si>
    <t>Alca Petroleum company</t>
  </si>
  <si>
    <t>Antargaz Belgium NV</t>
  </si>
  <si>
    <t>Belgian Eco Energy NV</t>
  </si>
  <si>
    <t>Belgomine NV</t>
  </si>
  <si>
    <t>Borealis Polymers NV</t>
  </si>
  <si>
    <t>Bouts nv</t>
  </si>
  <si>
    <t>BRUNO MAZOUT</t>
  </si>
  <si>
    <t>C&amp;K nv</t>
  </si>
  <si>
    <t>DATS 24</t>
  </si>
  <si>
    <t>De Wit Bunkering</t>
  </si>
  <si>
    <t>DESBO Brandstoffen NV</t>
  </si>
  <si>
    <t>Diesel Terminal Gent BV</t>
  </si>
  <si>
    <t>dp oil</t>
  </si>
  <si>
    <t>Drive Systems</t>
  </si>
  <si>
    <t>Ebem BV</t>
  </si>
  <si>
    <t>EG Retail (Belgium) BV</t>
  </si>
  <si>
    <t>Elegant</t>
  </si>
  <si>
    <t>ELEXYS NV</t>
  </si>
  <si>
    <t>Elindus NV</t>
  </si>
  <si>
    <t>Eneco Belgium NV</t>
  </si>
  <si>
    <t>ExxonMobil Petroleum and Chemical BV</t>
  </si>
  <si>
    <t>Fluvius Antwerpen</t>
  </si>
  <si>
    <t>Fluvius Limburg</t>
  </si>
  <si>
    <t>Fluvius West</t>
  </si>
  <si>
    <t>Fournier-Cavos</t>
  </si>
  <si>
    <t>Frank Energie Belgie</t>
  </si>
  <si>
    <t>Gasbottling NV</t>
  </si>
  <si>
    <t>Gaselwest</t>
  </si>
  <si>
    <t>GVG Oliehandel B.V.</t>
  </si>
  <si>
    <t>HERMACON BV</t>
  </si>
  <si>
    <t>IMEWO</t>
  </si>
  <si>
    <t>INTERGEM</t>
  </si>
  <si>
    <t>ITW Additives International BV</t>
  </si>
  <si>
    <t>IVEKA</t>
  </si>
  <si>
    <t>Iverlek</t>
  </si>
  <si>
    <t>Kolen Tomar BV</t>
  </si>
  <si>
    <t>KRAUTLI NV</t>
  </si>
  <si>
    <t>Kuwait Petroleum Belgium NV</t>
  </si>
  <si>
    <t>Lukoil Belgium N.V.</t>
  </si>
  <si>
    <t>Macogas</t>
  </si>
  <si>
    <t>Mari-team bv</t>
  </si>
  <si>
    <t>Nefco Belgium BV</t>
  </si>
  <si>
    <t>PVG Energy</t>
  </si>
  <si>
    <t>Remant customs</t>
  </si>
  <si>
    <t>Remant Customs – Total Energies</t>
  </si>
  <si>
    <t>Scholt Energy Control</t>
  </si>
  <si>
    <t>Sibelgas</t>
  </si>
  <si>
    <t>Slim met Energie Belgie BV</t>
  </si>
  <si>
    <t>SteraGas</t>
  </si>
  <si>
    <t>TotalEnergies Refinery Antwerp</t>
  </si>
  <si>
    <t>Trevion</t>
  </si>
  <si>
    <t>Tunap Benelux</t>
  </si>
  <si>
    <t>Van Oers Group bv</t>
  </si>
  <si>
    <t>Van Raak Trading</t>
  </si>
  <si>
    <t>Vans Bunkers BV</t>
  </si>
  <si>
    <t>VARO Energy Belgium N.V.</t>
  </si>
  <si>
    <t>Primagaz</t>
  </si>
  <si>
    <t>AVM Belgium BV</t>
  </si>
  <si>
    <t>Chevron Belgium BV</t>
  </si>
  <si>
    <t>IAS (Industrial Automotive Services)</t>
  </si>
  <si>
    <t>INNOTEC AUTO - MOTIVE</t>
  </si>
  <si>
    <t>Petrolihm</t>
  </si>
  <si>
    <t>SYNTIX NV</t>
  </si>
  <si>
    <t>TITAN LNG SUPPLY BV P/A BV ERNST &amp; YOUNG REPRESENTATION</t>
  </si>
  <si>
    <t>Tullemans</t>
  </si>
  <si>
    <t>Van Moer Chemicals</t>
  </si>
  <si>
    <t>Vanbruwaene Hans BV</t>
  </si>
  <si>
    <t>Volvo Car Belgium NV</t>
  </si>
  <si>
    <t>Wolf Oil corporation</t>
  </si>
  <si>
    <t>XENUM NV</t>
  </si>
  <si>
    <t>VL</t>
  </si>
  <si>
    <t>Leloup SRL</t>
  </si>
  <si>
    <r>
      <t xml:space="preserve">Name of your </t>
    </r>
    <r>
      <rPr>
        <b/>
        <u/>
        <sz val="10"/>
        <rFont val="Arial"/>
        <family val="2"/>
      </rPr>
      <t>direct</t>
    </r>
    <r>
      <rPr>
        <b/>
        <sz val="10"/>
        <rFont val="Arial"/>
        <family val="2"/>
      </rPr>
      <t xml:space="preserve"> fuel supplier(s) for this fuel stream</t>
    </r>
  </si>
  <si>
    <r>
      <rPr>
        <sz val="10"/>
        <rFont val="Arial"/>
        <family val="2"/>
      </rPr>
      <t>If "other supplier" selected, please
indicate the</t>
    </r>
    <r>
      <rPr>
        <b/>
        <sz val="10"/>
        <rFont val="Arial"/>
        <family val="2"/>
      </rPr>
      <t xml:space="preserve"> headquarters adress your </t>
    </r>
    <r>
      <rPr>
        <b/>
        <u/>
        <sz val="10"/>
        <rFont val="Arial"/>
        <family val="2"/>
      </rPr>
      <t>direct</t>
    </r>
    <r>
      <rPr>
        <b/>
        <sz val="10"/>
        <rFont val="Arial"/>
        <family val="2"/>
      </rPr>
      <t xml:space="preserve"> supplier</t>
    </r>
    <r>
      <rPr>
        <sz val="10"/>
        <rFont val="Arial"/>
        <family val="2"/>
      </rPr>
      <t xml:space="preserve"> here below</t>
    </r>
  </si>
  <si>
    <t xml:space="preserve">Please provide details on all suppliers of the relevant fuel (source stream). </t>
  </si>
  <si>
    <t>1. TotalEnergies Refinery Antwerp</t>
  </si>
  <si>
    <t>Street, n°, postal code, city</t>
  </si>
  <si>
    <t>Fuel 1</t>
  </si>
  <si>
    <t>Shorcuts:</t>
  </si>
  <si>
    <t>Fuel 2</t>
  </si>
  <si>
    <t>https://climate.ec.europa.eu/document/download/d4f11230-9126-41a8-8c42-6131cd4e742e_en?filename=gd1_guidance_installations_en.pdf</t>
  </si>
  <si>
    <r>
      <rPr>
        <sz val="10"/>
        <rFont val="Arial"/>
        <family val="2"/>
      </rPr>
      <t>Please select within this list of ETS2 entities below</t>
    </r>
    <r>
      <rPr>
        <b/>
        <sz val="10"/>
        <rFont val="Arial"/>
        <family val="2"/>
      </rPr>
      <t xml:space="preserve"> either your direct supplier OR the supplier supplying your direct supplier. </t>
    </r>
    <r>
      <rPr>
        <sz val="10"/>
        <rFont val="Arial"/>
        <family val="2"/>
      </rPr>
      <t>If you do not know it, select "other supplier"</t>
    </r>
  </si>
  <si>
    <t xml:space="preserve">This sheet contains a tool for calculating the relevant amounts of fuel consumed for Annex I activities from each supplier of the fuel, as required by Article 75v(2) and Annex Xa. </t>
  </si>
  <si>
    <t>Further guidance on Annex Xa reporting, including an example, can be found in chapter 10 of Guidance Document 1:</t>
  </si>
  <si>
    <t>TotalEnergies Petrochemicals Feluy (Propane)</t>
  </si>
  <si>
    <t>Name of ETS2 fuel supplier</t>
  </si>
  <si>
    <t>Name of direct fuel supplier</t>
  </si>
  <si>
    <t>Contact details of direct fuel supplier</t>
  </si>
  <si>
    <t>BE ETS2 Regulated Entities (as of January 2025)</t>
  </si>
  <si>
    <t>E.g. Fuel 2</t>
  </si>
  <si>
    <t>E.g. Fuel 1</t>
  </si>
  <si>
    <r>
      <t>Annex Xa reporting (</t>
    </r>
    <r>
      <rPr>
        <b/>
        <sz val="14"/>
        <color rgb="FF0070C0"/>
        <rFont val="Arial"/>
        <family val="2"/>
      </rPr>
      <t>EXAMPLE</t>
    </r>
    <r>
      <rPr>
        <b/>
        <sz val="14"/>
        <rFont val="Arial"/>
        <family val="2"/>
      </rPr>
      <t>)</t>
    </r>
  </si>
  <si>
    <t>Example: Light fuel oil (F1)</t>
  </si>
  <si>
    <t>Example: Natural gas (F3)</t>
  </si>
  <si>
    <t>MEGA</t>
  </si>
  <si>
    <t>AXPO</t>
  </si>
  <si>
    <t>2. Power Online (MEGA)</t>
  </si>
  <si>
    <t>Example: TotalEnergies</t>
  </si>
  <si>
    <t>Example: SmartFuels</t>
  </si>
  <si>
    <t>Electrabel (Engie)</t>
  </si>
  <si>
    <t>Fuel 3</t>
  </si>
  <si>
    <t>Fuel 4</t>
  </si>
  <si>
    <t>Fuel 5</t>
  </si>
  <si>
    <t>Fuel 6</t>
  </si>
  <si>
    <t>Fuel 7</t>
  </si>
  <si>
    <t>Fuel 8</t>
  </si>
  <si>
    <t>Fuel 9</t>
  </si>
  <si>
    <t>Fuel 10</t>
  </si>
  <si>
    <t>Fuel 11</t>
  </si>
  <si>
    <t>Fuel 12</t>
  </si>
  <si>
    <t>Fuel 13</t>
  </si>
  <si>
    <t>Fuel 14</t>
  </si>
  <si>
    <t>Fuel 15</t>
  </si>
  <si>
    <t>Fuel 16</t>
  </si>
  <si>
    <t>Fuel 17</t>
  </si>
  <si>
    <t>Fuel 18</t>
  </si>
  <si>
    <t>Fuel 19</t>
  </si>
  <si>
    <t>Fuel 20</t>
  </si>
  <si>
    <r>
      <t xml:space="preserve">
</t>
    </r>
    <r>
      <rPr>
        <b/>
        <i/>
        <u/>
        <sz val="9"/>
        <color rgb="FF000080"/>
        <rFont val="Arial"/>
        <family val="2"/>
      </rPr>
      <t>Fuels to report</t>
    </r>
    <r>
      <rPr>
        <b/>
        <i/>
        <sz val="9"/>
        <color indexed="18"/>
        <rFont val="Arial"/>
        <family val="2"/>
      </rPr>
      <t xml:space="preserve"> in Annex Xa (Directive 2003/87, Article 3, point (af)):
   - natural gas / biomethane from the grid
   - light fuel oil / gasoil / diesel
   - heavy fuel oil 
   - lamp oil
   - coal
   - lignite
   - anthracite
   - coke
   - gasoline
   - kerosene
   - GPL
   - other fuels for combustion not excluded
</t>
    </r>
    <r>
      <rPr>
        <b/>
        <i/>
        <u/>
        <sz val="9"/>
        <color rgb="FF000080"/>
        <rFont val="Arial"/>
        <family val="2"/>
      </rPr>
      <t>Fuels excluded</t>
    </r>
    <r>
      <rPr>
        <b/>
        <i/>
        <sz val="9"/>
        <color indexed="18"/>
        <rFont val="Arial"/>
        <family val="2"/>
      </rPr>
      <t xml:space="preserve"> from Annex Xa reporting:
   - peat, charcoal, solid biomass, waste, electricty and hydrogen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</si>
</sst>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0.00_ ;\-#,##0.00\ "/>
  </numFmts>
  <fonts count="103" x14ac:knownFonts="1">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b/>
      <sz val="9"/>
      <name val="Arial"/>
      <family val="2"/>
    </font>
    <font>
      <b/>
      <sz val="12"/>
      <name val="Times New Roman"/>
      <family val="1"/>
    </font>
    <font>
      <b/>
      <u/>
      <sz val="20"/>
      <color indexed="62"/>
      <name val="Arial"/>
      <family val="2"/>
    </font>
    <font>
      <b/>
      <u/>
      <sz val="10"/>
      <name val="Arial"/>
      <family val="2"/>
    </font>
    <font>
      <i/>
      <sz val="10"/>
      <name val="Arial"/>
      <family val="2"/>
    </font>
    <font>
      <b/>
      <sz val="12"/>
      <name val="Arial"/>
      <family val="2"/>
    </font>
    <font>
      <b/>
      <sz val="8"/>
      <color indexed="81"/>
      <name val="Tahoma"/>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b/>
      <sz val="11"/>
      <color indexed="18"/>
      <name val="Arial"/>
      <family val="2"/>
    </font>
    <font>
      <b/>
      <sz val="11"/>
      <name val="Arial"/>
      <family val="2"/>
    </font>
    <font>
      <sz val="10"/>
      <color indexed="8"/>
      <name val="Arial"/>
      <family val="2"/>
    </font>
    <font>
      <sz val="10"/>
      <color indexed="9"/>
      <name val="Arial"/>
      <family val="2"/>
    </font>
    <font>
      <b/>
      <sz val="10"/>
      <color indexed="9"/>
      <name val="Arial"/>
      <family val="2"/>
    </font>
    <font>
      <sz val="8"/>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8"/>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b/>
      <sz val="14"/>
      <color indexed="9"/>
      <name val="Arial"/>
      <family val="2"/>
    </font>
    <font>
      <b/>
      <sz val="16"/>
      <name val="Arial"/>
      <family val="2"/>
    </font>
    <font>
      <b/>
      <i/>
      <sz val="10"/>
      <name val="Arial"/>
      <family val="2"/>
    </font>
    <font>
      <i/>
      <sz val="12"/>
      <name val="Arial"/>
      <family val="2"/>
    </font>
    <font>
      <b/>
      <sz val="20"/>
      <name val="Arial"/>
      <family val="2"/>
    </font>
    <font>
      <sz val="12"/>
      <color indexed="10"/>
      <name val="Arial"/>
      <family val="2"/>
    </font>
    <font>
      <b/>
      <sz val="12"/>
      <color indexed="13"/>
      <name val="Arial"/>
      <family val="2"/>
    </font>
    <font>
      <sz val="12"/>
      <name val="Arial"/>
      <family val="2"/>
    </font>
    <font>
      <b/>
      <sz val="10"/>
      <color indexed="9"/>
      <name val="Arial"/>
      <family val="2"/>
    </font>
    <font>
      <b/>
      <i/>
      <sz val="9"/>
      <color indexed="18"/>
      <name val="Arial"/>
      <family val="2"/>
    </font>
    <font>
      <sz val="9"/>
      <name val="Times New Roman"/>
      <family val="1"/>
    </font>
    <font>
      <b/>
      <sz val="10"/>
      <color indexed="18"/>
      <name val="Arial"/>
      <family val="2"/>
    </font>
    <font>
      <sz val="9"/>
      <color indexed="81"/>
      <name val="Segoe UI"/>
      <family val="2"/>
    </font>
    <font>
      <b/>
      <sz val="9"/>
      <color indexed="81"/>
      <name val="Segoe UI"/>
      <family val="2"/>
    </font>
    <font>
      <b/>
      <sz val="10"/>
      <color rgb="FFFF0000"/>
      <name val="Arial"/>
      <family val="2"/>
    </font>
    <font>
      <sz val="10"/>
      <color rgb="FFFF0000"/>
      <name val="Arial"/>
      <family val="2"/>
    </font>
    <font>
      <sz val="10"/>
      <color rgb="FF000080"/>
      <name val="Arial"/>
      <family val="2"/>
    </font>
    <font>
      <b/>
      <sz val="10"/>
      <color rgb="FF000080"/>
      <name val="Arial"/>
      <family val="2"/>
    </font>
    <font>
      <b/>
      <i/>
      <sz val="8"/>
      <color rgb="FF000080"/>
      <name val="Arial"/>
      <family val="2"/>
    </font>
    <font>
      <i/>
      <sz val="8"/>
      <color rgb="FF000080"/>
      <name val="Arial"/>
      <family val="2"/>
    </font>
    <font>
      <sz val="10"/>
      <color theme="1" tint="0.499984740745262"/>
      <name val="Arial"/>
      <family val="2"/>
    </font>
    <font>
      <strike/>
      <sz val="10"/>
      <color rgb="FFFF0000"/>
      <name val="Arial"/>
      <family val="2"/>
    </font>
    <font>
      <sz val="14"/>
      <color rgb="FF000080"/>
      <name val="Arial"/>
      <family val="2"/>
    </font>
    <font>
      <sz val="20"/>
      <color rgb="FFFF0000"/>
      <name val="Arial"/>
      <family val="2"/>
    </font>
    <font>
      <b/>
      <sz val="10"/>
      <color theme="0"/>
      <name val="Arial"/>
      <family val="2"/>
    </font>
    <font>
      <sz val="8"/>
      <color rgb="FFFF0000"/>
      <name val="Arial"/>
      <family val="2"/>
    </font>
    <font>
      <sz val="8"/>
      <color theme="1" tint="0.499984740745262"/>
      <name val="Arial"/>
      <family val="2"/>
    </font>
    <font>
      <sz val="10"/>
      <color theme="1"/>
      <name val="Arial"/>
      <family val="2"/>
    </font>
    <font>
      <sz val="8"/>
      <color theme="1"/>
      <name val="Arial"/>
      <family val="2"/>
    </font>
    <font>
      <b/>
      <sz val="10"/>
      <color theme="1"/>
      <name val="Arial"/>
      <family val="2"/>
    </font>
    <font>
      <b/>
      <strike/>
      <sz val="10"/>
      <color rgb="FFFF0000"/>
      <name val="Arial"/>
      <family val="2"/>
    </font>
    <font>
      <u/>
      <sz val="10"/>
      <name val="Arial"/>
      <family val="2"/>
    </font>
    <font>
      <sz val="9"/>
      <color theme="1"/>
      <name val="Arial"/>
      <family val="2"/>
    </font>
    <font>
      <b/>
      <i/>
      <u/>
      <sz val="9"/>
      <color rgb="FF000080"/>
      <name val="Arial"/>
      <family val="2"/>
    </font>
    <font>
      <b/>
      <sz val="14"/>
      <color rgb="FF0070C0"/>
      <name val="Arial"/>
      <family val="2"/>
    </font>
  </fonts>
  <fills count="42">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80808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FFC000"/>
        <bgColor indexed="64"/>
      </patternFill>
    </fill>
    <fill>
      <patternFill patternType="lightUp">
        <fgColor theme="0" tint="-0.499984740745262"/>
        <bgColor indexed="65"/>
      </patternFill>
    </fill>
    <fill>
      <patternFill patternType="solid">
        <fgColor rgb="FFFFFF99"/>
        <bgColor auto="1"/>
      </patternFill>
    </fill>
    <fill>
      <patternFill patternType="solid">
        <fgColor rgb="FFC0C0C0"/>
        <bgColor indexed="64"/>
      </patternFill>
    </fill>
    <fill>
      <patternFill patternType="solid">
        <fgColor rgb="FF92D050"/>
        <bgColor indexed="64"/>
      </patternFill>
    </fill>
    <fill>
      <patternFill patternType="solid">
        <fgColor theme="0" tint="-0.249977111117893"/>
        <bgColor indexed="64"/>
      </patternFill>
    </fill>
  </fills>
  <borders count="11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12"/>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s>
  <cellStyleXfs count="25">
    <xf numFmtId="0" fontId="0" fillId="0" borderId="0"/>
    <xf numFmtId="0" fontId="3"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9"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3" fillId="12" borderId="6" applyNumberFormat="0" applyFont="0" applyAlignment="0" applyProtection="0"/>
    <xf numFmtId="0" fontId="3" fillId="0" borderId="0"/>
    <xf numFmtId="0" fontId="2" fillId="0" borderId="0"/>
    <xf numFmtId="0" fontId="21" fillId="0" borderId="0" applyNumberFormat="0" applyFill="0" applyBorder="0" applyAlignment="0" applyProtection="0"/>
    <xf numFmtId="4" fontId="78" fillId="0" borderId="0"/>
    <xf numFmtId="0" fontId="1" fillId="0" borderId="0"/>
    <xf numFmtId="43" fontId="1" fillId="0" borderId="0" applyFont="0" applyFill="0" applyBorder="0" applyAlignment="0" applyProtection="0"/>
  </cellStyleXfs>
  <cellXfs count="944">
    <xf numFmtId="0" fontId="0" fillId="0" borderId="0" xfId="0"/>
    <xf numFmtId="0" fontId="3" fillId="13" borderId="0" xfId="0" applyNumberFormat="1" applyFont="1" applyFill="1" applyBorder="1" applyAlignment="1" applyProtection="1">
      <alignment vertical="top"/>
    </xf>
    <xf numFmtId="0" fontId="0" fillId="14" borderId="0" xfId="0" applyFill="1" applyBorder="1" applyAlignment="1" applyProtection="1"/>
    <xf numFmtId="0" fontId="3" fillId="14" borderId="0" xfId="0" applyNumberFormat="1" applyFont="1" applyFill="1" applyBorder="1" applyAlignment="1" applyProtection="1">
      <alignment vertical="top"/>
    </xf>
    <xf numFmtId="0" fontId="5" fillId="14" borderId="0" xfId="0" applyFont="1" applyFill="1" applyBorder="1" applyAlignment="1" applyProtection="1">
      <alignment horizontal="center" vertical="top"/>
    </xf>
    <xf numFmtId="0" fontId="0" fillId="14" borderId="0" xfId="0" applyFill="1" applyBorder="1" applyAlignment="1" applyProtection="1">
      <alignment vertical="top" wrapText="1"/>
    </xf>
    <xf numFmtId="0" fontId="5" fillId="14" borderId="0" xfId="0" applyFont="1" applyFill="1" applyBorder="1" applyAlignment="1" applyProtection="1">
      <alignment vertical="top"/>
    </xf>
    <xf numFmtId="0" fontId="3" fillId="15" borderId="0" xfId="0" applyFont="1" applyFill="1" applyAlignment="1" applyProtection="1"/>
    <xf numFmtId="0" fontId="3" fillId="0" borderId="0" xfId="0" applyFont="1" applyFill="1" applyAlignment="1" applyProtection="1"/>
    <xf numFmtId="0" fontId="3" fillId="0" borderId="0" xfId="0" applyFont="1" applyAlignment="1" applyProtection="1"/>
    <xf numFmtId="0" fontId="0" fillId="14" borderId="0" xfId="0" applyFill="1" applyAlignment="1" applyProtection="1">
      <alignment vertical="center"/>
    </xf>
    <xf numFmtId="0" fontId="3" fillId="14" borderId="10" xfId="0" applyNumberFormat="1" applyFont="1" applyFill="1" applyBorder="1" applyAlignment="1" applyProtection="1">
      <alignment vertical="top"/>
    </xf>
    <xf numFmtId="0" fontId="5" fillId="14" borderId="10" xfId="0" applyFont="1" applyFill="1" applyBorder="1" applyAlignment="1" applyProtection="1">
      <alignment horizontal="center" vertical="top"/>
    </xf>
    <xf numFmtId="0" fontId="5" fillId="14" borderId="10" xfId="0" applyFont="1" applyFill="1" applyBorder="1" applyAlignment="1" applyProtection="1">
      <alignment horizontal="right" vertical="top"/>
    </xf>
    <xf numFmtId="0" fontId="0" fillId="14" borderId="10" xfId="0" applyFill="1" applyBorder="1" applyAlignment="1" applyProtection="1">
      <alignment vertical="top" wrapText="1"/>
    </xf>
    <xf numFmtId="0" fontId="22" fillId="0" borderId="11" xfId="20" applyFont="1" applyBorder="1" applyProtection="1"/>
    <xf numFmtId="0" fontId="0" fillId="13" borderId="0" xfId="0" applyFill="1" applyProtection="1"/>
    <xf numFmtId="0" fontId="0" fillId="0" borderId="0" xfId="0" applyProtection="1"/>
    <xf numFmtId="0" fontId="3" fillId="13" borderId="0" xfId="0" applyFont="1" applyFill="1" applyProtection="1"/>
    <xf numFmtId="0" fontId="30" fillId="0" borderId="0" xfId="0" applyFont="1" applyProtection="1"/>
    <xf numFmtId="0" fontId="0" fillId="0" borderId="0" xfId="0" applyFill="1" applyProtection="1"/>
    <xf numFmtId="0" fontId="5" fillId="0" borderId="0" xfId="0" applyFont="1" applyProtection="1"/>
    <xf numFmtId="0" fontId="0" fillId="0" borderId="0" xfId="0" applyFill="1" applyBorder="1" applyProtection="1"/>
    <xf numFmtId="0" fontId="5" fillId="0" borderId="0" xfId="0" applyFont="1" applyFill="1" applyProtection="1"/>
    <xf numFmtId="0" fontId="3"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4" borderId="0" xfId="0" applyFill="1" applyProtection="1"/>
    <xf numFmtId="0" fontId="3" fillId="0" borderId="0" xfId="0" applyFont="1" applyProtection="1"/>
    <xf numFmtId="0" fontId="3" fillId="15" borderId="0" xfId="0" applyFont="1" applyFill="1" applyAlignment="1" applyProtection="1">
      <alignment horizontal="left"/>
    </xf>
    <xf numFmtId="0" fontId="3" fillId="0" borderId="0" xfId="0" applyFont="1" applyFill="1" applyBorder="1" applyAlignment="1" applyProtection="1">
      <alignment horizontal="left" vertical="center"/>
    </xf>
    <xf numFmtId="0" fontId="3" fillId="15" borderId="0" xfId="0" applyFont="1" applyFill="1" applyAlignment="1" applyProtection="1">
      <alignment horizontal="center"/>
    </xf>
    <xf numFmtId="0" fontId="3" fillId="15" borderId="9" xfId="0" applyFont="1" applyFill="1" applyBorder="1" applyProtection="1"/>
    <xf numFmtId="0" fontId="5" fillId="14" borderId="0" xfId="0" applyFont="1" applyFill="1" applyAlignment="1" applyProtection="1">
      <alignment horizontal="left" vertical="top" wrapText="1"/>
    </xf>
    <xf numFmtId="0" fontId="27" fillId="0" borderId="0" xfId="0" applyFont="1" applyFill="1" applyProtection="1"/>
    <xf numFmtId="0" fontId="3" fillId="16" borderId="0" xfId="0" applyFont="1" applyFill="1" applyProtection="1"/>
    <xf numFmtId="0" fontId="27" fillId="0" borderId="0" xfId="0" applyFont="1" applyProtection="1"/>
    <xf numFmtId="0" fontId="32" fillId="0" borderId="0" xfId="0" applyFont="1" applyFill="1" applyProtection="1"/>
    <xf numFmtId="0" fontId="37" fillId="15" borderId="0" xfId="0" applyFont="1" applyFill="1" applyAlignment="1" applyProtection="1">
      <alignment horizontal="left"/>
    </xf>
    <xf numFmtId="0" fontId="0" fillId="0" borderId="0" xfId="0" applyFill="1" applyAlignment="1" applyProtection="1">
      <alignment horizontal="left"/>
    </xf>
    <xf numFmtId="0" fontId="44" fillId="16" borderId="0" xfId="0" applyFont="1" applyFill="1" applyProtection="1"/>
    <xf numFmtId="0" fontId="45" fillId="16" borderId="0" xfId="0" applyFont="1" applyFill="1" applyAlignment="1" applyProtection="1"/>
    <xf numFmtId="0" fontId="44" fillId="16" borderId="0" xfId="0" applyFont="1" applyFill="1" applyAlignment="1" applyProtection="1"/>
    <xf numFmtId="0" fontId="45" fillId="16" borderId="0" xfId="0" applyFont="1" applyFill="1" applyAlignment="1" applyProtection="1">
      <alignment horizontal="center"/>
    </xf>
    <xf numFmtId="0" fontId="44" fillId="16" borderId="0" xfId="0" applyFont="1" applyFill="1" applyAlignment="1" applyProtection="1">
      <alignment horizontal="left"/>
    </xf>
    <xf numFmtId="49" fontId="43" fillId="15" borderId="0" xfId="0" applyNumberFormat="1" applyFont="1" applyFill="1" applyAlignment="1" applyProtection="1">
      <alignment horizontal="center"/>
    </xf>
    <xf numFmtId="0" fontId="45" fillId="16" borderId="0" xfId="0" applyFont="1" applyFill="1" applyProtection="1"/>
    <xf numFmtId="0" fontId="3" fillId="15" borderId="0" xfId="0" applyFont="1" applyFill="1" applyAlignment="1" applyProtection="1">
      <alignment horizontal="left" wrapText="1"/>
    </xf>
    <xf numFmtId="0" fontId="3" fillId="15" borderId="0" xfId="0" applyFont="1" applyFill="1" applyAlignment="1" applyProtection="1">
      <alignment wrapText="1"/>
    </xf>
    <xf numFmtId="0" fontId="44" fillId="16" borderId="0" xfId="0" applyFont="1" applyFill="1" applyAlignment="1" applyProtection="1">
      <alignment horizontal="left" wrapText="1"/>
    </xf>
    <xf numFmtId="0" fontId="3" fillId="15" borderId="0" xfId="0" applyFont="1" applyFill="1" applyAlignment="1" applyProtection="1">
      <alignment horizontal="left" shrinkToFit="1"/>
    </xf>
    <xf numFmtId="0" fontId="3" fillId="15" borderId="0" xfId="0" applyFont="1" applyFill="1" applyAlignment="1" applyProtection="1">
      <alignment horizontal="left" wrapText="1" shrinkToFit="1"/>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49" fillId="16" borderId="0" xfId="0" applyFont="1" applyFill="1" applyAlignment="1" applyProtection="1">
      <alignment horizontal="center"/>
    </xf>
    <xf numFmtId="0" fontId="0" fillId="16" borderId="0" xfId="0" applyFill="1" applyProtection="1"/>
    <xf numFmtId="0" fontId="37" fillId="15" borderId="0" xfId="0" applyFont="1" applyFill="1" applyProtection="1"/>
    <xf numFmtId="0" fontId="47" fillId="0" borderId="0" xfId="0" applyFont="1" applyProtection="1"/>
    <xf numFmtId="0" fontId="0" fillId="18" borderId="0" xfId="0" applyFill="1" applyProtection="1"/>
    <xf numFmtId="0" fontId="3"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5" fillId="0" borderId="0" xfId="0" applyFont="1" applyBorder="1" applyProtection="1"/>
    <xf numFmtId="0" fontId="5" fillId="0" borderId="22" xfId="0" applyFont="1" applyBorder="1" applyProtection="1"/>
    <xf numFmtId="0" fontId="5" fillId="0" borderId="23" xfId="0" applyFont="1" applyBorder="1" applyProtection="1"/>
    <xf numFmtId="0" fontId="0" fillId="0" borderId="24" xfId="0" applyBorder="1" applyProtection="1"/>
    <xf numFmtId="0" fontId="0" fillId="17" borderId="25" xfId="0" applyFill="1" applyBorder="1" applyProtection="1"/>
    <xf numFmtId="14" fontId="0" fillId="20" borderId="26" xfId="0" applyNumberFormat="1" applyFill="1" applyBorder="1" applyAlignment="1" applyProtection="1">
      <alignment horizontal="center"/>
    </xf>
    <xf numFmtId="0" fontId="0" fillId="17" borderId="27" xfId="0" applyFill="1" applyBorder="1" applyProtection="1"/>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44" fillId="16" borderId="0" xfId="0" applyFont="1" applyFill="1" applyAlignment="1" applyProtection="1">
      <alignment horizontal="center"/>
    </xf>
    <xf numFmtId="0" fontId="0" fillId="14" borderId="0" xfId="0" applyFill="1" applyBorder="1" applyAlignment="1" applyProtection="1">
      <alignment vertical="center"/>
    </xf>
    <xf numFmtId="0" fontId="41" fillId="14" borderId="0" xfId="0" applyFont="1" applyFill="1" applyAlignment="1" applyProtection="1">
      <alignment horizontal="left" vertical="center" wrapText="1"/>
    </xf>
    <xf numFmtId="0" fontId="27" fillId="14" borderId="9" xfId="0" applyNumberFormat="1" applyFont="1" applyFill="1" applyBorder="1" applyAlignment="1" applyProtection="1">
      <alignment horizontal="left" vertical="top" wrapText="1"/>
    </xf>
    <xf numFmtId="0" fontId="5" fillId="14" borderId="0" xfId="0" applyFont="1" applyFill="1" applyBorder="1" applyAlignment="1" applyProtection="1">
      <alignment horizontal="center" vertical="center"/>
    </xf>
    <xf numFmtId="0" fontId="0" fillId="21" borderId="0" xfId="0" applyFill="1" applyProtection="1"/>
    <xf numFmtId="0" fontId="0" fillId="21" borderId="0" xfId="0" applyFill="1" applyBorder="1" applyProtection="1"/>
    <xf numFmtId="0" fontId="59" fillId="14" borderId="0" xfId="0" applyNumberFormat="1" applyFont="1" applyFill="1" applyBorder="1" applyAlignment="1" applyProtection="1">
      <alignment vertical="top"/>
    </xf>
    <xf numFmtId="0" fontId="59" fillId="13" borderId="0" xfId="0" applyNumberFormat="1" applyFont="1" applyFill="1" applyBorder="1" applyAlignment="1" applyProtection="1">
      <alignment vertical="top"/>
    </xf>
    <xf numFmtId="0" fontId="23" fillId="14" borderId="0" xfId="0" applyFont="1" applyFill="1" applyBorder="1" applyAlignment="1" applyProtection="1">
      <alignment horizontal="left" vertical="top" wrapText="1"/>
    </xf>
    <xf numFmtId="0" fontId="7" fillId="14" borderId="0" xfId="0" applyNumberFormat="1" applyFont="1" applyFill="1" applyBorder="1" applyAlignment="1" applyProtection="1">
      <alignment horizontal="left" vertical="top"/>
    </xf>
    <xf numFmtId="0" fontId="0" fillId="14" borderId="0" xfId="0" applyFill="1" applyBorder="1" applyProtection="1"/>
    <xf numFmtId="0" fontId="5" fillId="14" borderId="0" xfId="0" applyFont="1" applyFill="1" applyBorder="1" applyAlignment="1" applyProtection="1">
      <alignment horizontal="left" vertical="center"/>
    </xf>
    <xf numFmtId="0" fontId="0" fillId="15" borderId="0" xfId="0" applyFont="1" applyFill="1" applyProtection="1"/>
    <xf numFmtId="0" fontId="59" fillId="14" borderId="0" xfId="0" applyFont="1" applyFill="1" applyBorder="1" applyAlignment="1" applyProtection="1">
      <alignment vertical="center"/>
    </xf>
    <xf numFmtId="0" fontId="5" fillId="14" borderId="0" xfId="0" applyFont="1" applyFill="1" applyBorder="1" applyAlignment="1" applyProtection="1">
      <alignment horizontal="left" vertical="top"/>
    </xf>
    <xf numFmtId="0" fontId="48" fillId="14" borderId="42" xfId="0" applyNumberFormat="1" applyFont="1" applyFill="1" applyBorder="1" applyAlignment="1" applyProtection="1">
      <alignment horizontal="left" vertical="top" wrapText="1"/>
    </xf>
    <xf numFmtId="0" fontId="48" fillId="14" borderId="43" xfId="0" applyNumberFormat="1" applyFont="1" applyFill="1" applyBorder="1" applyAlignment="1" applyProtection="1">
      <alignment horizontal="left" vertical="top" wrapText="1"/>
    </xf>
    <xf numFmtId="0" fontId="5" fillId="14"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57" fillId="14" borderId="0" xfId="0" applyFont="1" applyFill="1" applyAlignment="1" applyProtection="1">
      <alignment horizontal="left" vertical="top" wrapText="1"/>
    </xf>
    <xf numFmtId="0" fontId="31" fillId="14" borderId="0" xfId="0" applyNumberFormat="1" applyFont="1" applyFill="1" applyAlignment="1" applyProtection="1">
      <alignment horizontal="left" vertical="top" wrapText="1"/>
    </xf>
    <xf numFmtId="0" fontId="56" fillId="14" borderId="0" xfId="0" applyFont="1" applyFill="1" applyAlignment="1" applyProtection="1">
      <alignment horizontal="left" vertical="top" wrapText="1"/>
    </xf>
    <xf numFmtId="0" fontId="51" fillId="14" borderId="0" xfId="0" applyFont="1" applyFill="1" applyAlignment="1" applyProtection="1">
      <alignment horizontal="left" vertical="top" wrapText="1"/>
    </xf>
    <xf numFmtId="0" fontId="36" fillId="14" borderId="9" xfId="0" applyNumberFormat="1" applyFont="1" applyFill="1" applyBorder="1" applyAlignment="1" applyProtection="1">
      <alignment horizontal="left" vertical="top" wrapText="1"/>
    </xf>
    <xf numFmtId="0" fontId="8" fillId="14" borderId="9" xfId="0" applyNumberFormat="1" applyFont="1" applyFill="1" applyBorder="1" applyAlignment="1" applyProtection="1">
      <alignment horizontal="left" vertical="top" wrapText="1"/>
    </xf>
    <xf numFmtId="0" fontId="36" fillId="14" borderId="46" xfId="0" applyFont="1" applyFill="1" applyBorder="1" applyAlignment="1" applyProtection="1">
      <alignment horizontal="left" vertical="center" wrapText="1"/>
    </xf>
    <xf numFmtId="0" fontId="5" fillId="14" borderId="0" xfId="0" applyFont="1" applyFill="1" applyAlignment="1" applyProtection="1">
      <alignment horizontal="left" vertical="center" wrapText="1"/>
    </xf>
    <xf numFmtId="0" fontId="36" fillId="14" borderId="9" xfId="0" applyFont="1" applyFill="1" applyBorder="1" applyAlignment="1" applyProtection="1">
      <alignment horizontal="left" vertical="top" wrapText="1"/>
    </xf>
    <xf numFmtId="0" fontId="3" fillId="14" borderId="0" xfId="19" applyFont="1" applyFill="1" applyBorder="1" applyAlignment="1" applyProtection="1">
      <alignment horizontal="left" vertical="center" wrapText="1"/>
    </xf>
    <xf numFmtId="0" fontId="0" fillId="14" borderId="47" xfId="0" applyFill="1" applyBorder="1" applyAlignment="1" applyProtection="1">
      <alignment horizontal="left" vertical="center" wrapText="1"/>
    </xf>
    <xf numFmtId="0" fontId="0" fillId="14" borderId="36" xfId="0" applyFill="1" applyBorder="1" applyAlignment="1" applyProtection="1">
      <alignment horizontal="left" vertical="center" wrapText="1"/>
    </xf>
    <xf numFmtId="0" fontId="0" fillId="14" borderId="37" xfId="0" applyFill="1" applyBorder="1" applyAlignment="1" applyProtection="1">
      <alignment horizontal="left" vertical="center" wrapText="1"/>
    </xf>
    <xf numFmtId="0" fontId="0" fillId="14" borderId="48" xfId="0" applyFill="1" applyBorder="1" applyAlignment="1" applyProtection="1">
      <alignment horizontal="left" vertical="center" wrapText="1"/>
    </xf>
    <xf numFmtId="0" fontId="5" fillId="19" borderId="49"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52" fillId="14" borderId="0" xfId="0" applyFont="1" applyFill="1" applyAlignment="1" applyProtection="1">
      <alignment horizontal="left" vertical="top" wrapText="1"/>
    </xf>
    <xf numFmtId="0" fontId="55" fillId="14" borderId="0" xfId="0" applyFont="1" applyFill="1" applyAlignment="1" applyProtection="1">
      <alignment horizontal="left" vertical="top" wrapText="1"/>
    </xf>
    <xf numFmtId="0" fontId="3" fillId="19" borderId="50" xfId="0" applyFont="1" applyFill="1" applyBorder="1" applyAlignment="1" applyProtection="1">
      <alignment horizontal="left" vertical="top" wrapText="1"/>
    </xf>
    <xf numFmtId="0" fontId="3" fillId="19" borderId="0" xfId="0" applyFont="1" applyFill="1" applyAlignment="1" applyProtection="1">
      <alignment horizontal="left" vertical="top" wrapText="1"/>
    </xf>
    <xf numFmtId="0" fontId="40" fillId="14" borderId="11" xfId="0" applyFont="1" applyFill="1" applyBorder="1" applyAlignment="1" applyProtection="1">
      <alignment horizontal="left" vertical="top" wrapText="1"/>
    </xf>
    <xf numFmtId="0" fontId="51" fillId="14" borderId="0" xfId="0" applyFont="1" applyFill="1" applyBorder="1" applyAlignment="1" applyProtection="1">
      <alignment horizontal="left" vertical="top" wrapText="1"/>
    </xf>
    <xf numFmtId="0" fontId="52" fillId="14" borderId="0" xfId="0" applyFont="1" applyFill="1" applyBorder="1" applyAlignment="1" applyProtection="1">
      <alignment horizontal="left" vertical="top" wrapText="1"/>
    </xf>
    <xf numFmtId="0" fontId="58" fillId="14" borderId="33" xfId="0" applyNumberFormat="1" applyFont="1" applyFill="1" applyBorder="1" applyAlignment="1" applyProtection="1">
      <alignment horizontal="left" vertical="top" wrapText="1"/>
    </xf>
    <xf numFmtId="0" fontId="5" fillId="19" borderId="49" xfId="0" applyFont="1" applyFill="1" applyBorder="1" applyAlignment="1" applyProtection="1">
      <alignment horizontal="left" vertical="center" wrapText="1"/>
    </xf>
    <xf numFmtId="0" fontId="36" fillId="14" borderId="9" xfId="19" applyNumberFormat="1" applyFont="1" applyFill="1" applyBorder="1" applyAlignment="1" applyProtection="1">
      <alignment horizontal="left" vertical="top" wrapText="1"/>
    </xf>
    <xf numFmtId="0" fontId="3" fillId="14" borderId="0" xfId="0" applyFont="1" applyFill="1" applyBorder="1" applyAlignment="1" applyProtection="1">
      <alignment horizontal="left" wrapText="1"/>
    </xf>
    <xf numFmtId="0" fontId="36" fillId="19" borderId="0" xfId="0" applyFont="1" applyFill="1" applyAlignment="1" applyProtection="1">
      <alignment horizontal="left" vertical="top" wrapText="1"/>
    </xf>
    <xf numFmtId="0" fontId="5" fillId="14" borderId="0" xfId="0" applyFont="1" applyFill="1" applyAlignment="1" applyProtection="1">
      <alignment horizontal="left" wrapText="1"/>
    </xf>
    <xf numFmtId="0" fontId="35" fillId="14" borderId="9" xfId="0" applyFont="1" applyFill="1" applyBorder="1" applyAlignment="1" applyProtection="1">
      <alignment horizontal="left" vertical="top" wrapText="1"/>
    </xf>
    <xf numFmtId="0" fontId="60" fillId="14" borderId="9" xfId="0" applyFont="1" applyFill="1" applyBorder="1" applyAlignment="1" applyProtection="1">
      <alignment horizontal="left" vertical="top" wrapText="1"/>
    </xf>
    <xf numFmtId="0" fontId="48" fillId="14" borderId="42" xfId="0" quotePrefix="1" applyNumberFormat="1" applyFont="1" applyFill="1" applyBorder="1" applyAlignment="1" applyProtection="1">
      <alignment horizontal="left" vertical="top" wrapText="1"/>
    </xf>
    <xf numFmtId="0" fontId="48" fillId="14" borderId="43" xfId="0" quotePrefix="1" applyNumberFormat="1" applyFont="1" applyFill="1" applyBorder="1" applyAlignment="1" applyProtection="1">
      <alignment horizontal="left" vertical="top" wrapText="1"/>
    </xf>
    <xf numFmtId="0" fontId="48" fillId="14" borderId="0" xfId="0" quotePrefix="1" applyNumberFormat="1" applyFont="1" applyFill="1" applyBorder="1" applyAlignment="1" applyProtection="1">
      <alignment horizontal="left" vertical="top" wrapText="1"/>
    </xf>
    <xf numFmtId="0" fontId="48" fillId="14" borderId="41" xfId="0" quotePrefix="1" applyNumberFormat="1" applyFont="1" applyFill="1" applyBorder="1" applyAlignment="1" applyProtection="1">
      <alignment horizontal="left" vertical="top" wrapText="1"/>
    </xf>
    <xf numFmtId="0" fontId="3" fillId="13" borderId="0" xfId="0" applyFont="1" applyFill="1" applyAlignment="1" applyProtection="1">
      <alignment horizontal="left"/>
    </xf>
    <xf numFmtId="0" fontId="45" fillId="16" borderId="0" xfId="0" applyFont="1" applyFill="1" applyAlignment="1" applyProtection="1">
      <alignment horizontal="left"/>
    </xf>
    <xf numFmtId="0" fontId="0" fillId="0" borderId="9" xfId="0" applyBorder="1" applyAlignment="1" applyProtection="1">
      <alignment horizontal="center" vertical="top"/>
    </xf>
    <xf numFmtId="0" fontId="3" fillId="0" borderId="0" xfId="0" applyFont="1" applyAlignment="1" applyProtection="1">
      <alignment horizontal="left" wrapText="1"/>
    </xf>
    <xf numFmtId="0" fontId="0" fillId="0" borderId="9" xfId="0" applyBorder="1" applyProtection="1"/>
    <xf numFmtId="14" fontId="0" fillId="20" borderId="51" xfId="0" applyNumberFormat="1" applyFill="1" applyBorder="1" applyAlignment="1" applyProtection="1">
      <alignment horizontal="center"/>
    </xf>
    <xf numFmtId="0" fontId="3" fillId="14" borderId="0" xfId="0" applyFont="1" applyFill="1" applyBorder="1" applyAlignment="1" applyProtection="1"/>
    <xf numFmtId="0" fontId="3" fillId="0" borderId="0" xfId="0" applyNumberFormat="1" applyFont="1" applyFill="1" applyBorder="1" applyAlignment="1" applyProtection="1">
      <alignment vertical="top"/>
    </xf>
    <xf numFmtId="0" fontId="62" fillId="16" borderId="0" xfId="0" applyFont="1" applyFill="1" applyProtection="1"/>
    <xf numFmtId="0" fontId="31" fillId="0" borderId="0" xfId="0" applyFont="1" applyProtection="1"/>
    <xf numFmtId="0" fontId="5" fillId="0" borderId="53" xfId="0" applyFont="1" applyBorder="1" applyProtection="1"/>
    <xf numFmtId="0" fontId="3" fillId="0" borderId="53" xfId="0" applyFont="1" applyBorder="1" applyProtection="1"/>
    <xf numFmtId="0" fontId="66" fillId="0" borderId="0" xfId="0" applyFont="1" applyProtection="1"/>
    <xf numFmtId="0" fontId="67" fillId="0" borderId="0" xfId="0" applyFont="1" applyProtection="1"/>
    <xf numFmtId="0" fontId="34" fillId="14" borderId="9" xfId="0" applyFont="1" applyFill="1" applyBorder="1" applyAlignment="1" applyProtection="1">
      <alignment horizontal="center"/>
    </xf>
    <xf numFmtId="0" fontId="34" fillId="14" borderId="53" xfId="0" applyFont="1" applyFill="1" applyBorder="1" applyAlignment="1" applyProtection="1">
      <alignment horizontal="center"/>
    </xf>
    <xf numFmtId="0" fontId="34" fillId="14" borderId="45" xfId="0" applyFont="1" applyFill="1" applyBorder="1" applyProtection="1"/>
    <xf numFmtId="0" fontId="34" fillId="14" borderId="55" xfId="0" applyFont="1" applyFill="1" applyBorder="1" applyProtection="1"/>
    <xf numFmtId="0" fontId="34" fillId="14" borderId="56" xfId="0" applyFont="1" applyFill="1" applyBorder="1" applyProtection="1"/>
    <xf numFmtId="0" fontId="34" fillId="14" borderId="8" xfId="0" applyFont="1" applyFill="1" applyBorder="1" applyProtection="1"/>
    <xf numFmtId="0" fontId="34" fillId="14" borderId="57" xfId="0" applyFont="1" applyFill="1" applyBorder="1" applyAlignment="1" applyProtection="1">
      <alignment horizontal="center"/>
    </xf>
    <xf numFmtId="0" fontId="34" fillId="14" borderId="58" xfId="0" applyFont="1" applyFill="1" applyBorder="1" applyAlignment="1" applyProtection="1">
      <alignment horizontal="center"/>
    </xf>
    <xf numFmtId="0" fontId="34" fillId="14" borderId="59" xfId="0" applyFont="1" applyFill="1" applyBorder="1" applyAlignment="1" applyProtection="1">
      <alignment horizontal="center"/>
    </xf>
    <xf numFmtId="0" fontId="34" fillId="14" borderId="51" xfId="0" applyFont="1" applyFill="1" applyBorder="1" applyAlignment="1" applyProtection="1">
      <alignment horizontal="center"/>
    </xf>
    <xf numFmtId="0" fontId="34" fillId="14" borderId="45" xfId="0" applyFont="1" applyFill="1" applyBorder="1" applyAlignment="1" applyProtection="1">
      <alignment horizontal="center"/>
    </xf>
    <xf numFmtId="0" fontId="34" fillId="14" borderId="55" xfId="0" applyFont="1" applyFill="1" applyBorder="1" applyAlignment="1" applyProtection="1">
      <alignment horizontal="center"/>
    </xf>
    <xf numFmtId="0" fontId="34" fillId="14" borderId="60" xfId="0" applyFont="1" applyFill="1" applyBorder="1" applyAlignment="1" applyProtection="1">
      <alignment horizontal="center"/>
    </xf>
    <xf numFmtId="0" fontId="34" fillId="14" borderId="37" xfId="0" applyFont="1" applyFill="1" applyBorder="1" applyAlignment="1" applyProtection="1">
      <alignment horizontal="center"/>
    </xf>
    <xf numFmtId="0" fontId="34" fillId="14" borderId="61" xfId="0" applyFont="1" applyFill="1" applyBorder="1" applyAlignment="1" applyProtection="1">
      <alignment horizontal="center"/>
    </xf>
    <xf numFmtId="0" fontId="34" fillId="14" borderId="53" xfId="0" applyFont="1" applyFill="1" applyBorder="1" applyAlignment="1" applyProtection="1">
      <alignment horizontal="center" vertical="top" wrapText="1"/>
    </xf>
    <xf numFmtId="0" fontId="34" fillId="14" borderId="45" xfId="0" applyFont="1" applyFill="1" applyBorder="1" applyAlignment="1" applyProtection="1">
      <alignment horizontal="center" wrapText="1"/>
    </xf>
    <xf numFmtId="0" fontId="34" fillId="14" borderId="51" xfId="0" applyFont="1" applyFill="1" applyBorder="1" applyAlignment="1" applyProtection="1">
      <alignment horizontal="center" vertical="top" wrapText="1"/>
    </xf>
    <xf numFmtId="0" fontId="34" fillId="14" borderId="62" xfId="0" applyFont="1" applyFill="1" applyBorder="1" applyAlignment="1" applyProtection="1">
      <alignment horizontal="center" vertical="top" wrapText="1"/>
    </xf>
    <xf numFmtId="0" fontId="34" fillId="14" borderId="9" xfId="0" applyFont="1" applyFill="1" applyBorder="1" applyAlignment="1" applyProtection="1">
      <alignment horizontal="center" vertical="top" wrapText="1"/>
    </xf>
    <xf numFmtId="0" fontId="34" fillId="14" borderId="63" xfId="0" applyFont="1" applyFill="1" applyBorder="1" applyAlignment="1" applyProtection="1">
      <alignment horizontal="center" vertical="top" wrapText="1"/>
    </xf>
    <xf numFmtId="0" fontId="3" fillId="0" borderId="9" xfId="0" applyFont="1" applyBorder="1" applyProtection="1"/>
    <xf numFmtId="0" fontId="3" fillId="0" borderId="0" xfId="0" applyFont="1" applyBorder="1" applyProtection="1"/>
    <xf numFmtId="0" fontId="3" fillId="0" borderId="22" xfId="0" applyFont="1" applyBorder="1" applyProtection="1"/>
    <xf numFmtId="0" fontId="34" fillId="17" borderId="64" xfId="0" applyFont="1" applyFill="1" applyBorder="1" applyAlignment="1" applyProtection="1">
      <alignment horizontal="center"/>
    </xf>
    <xf numFmtId="0" fontId="34" fillId="17" borderId="9" xfId="0" applyFont="1" applyFill="1" applyBorder="1" applyAlignment="1" applyProtection="1">
      <alignment horizontal="center"/>
    </xf>
    <xf numFmtId="0" fontId="34" fillId="17" borderId="57" xfId="0" applyFont="1" applyFill="1" applyBorder="1" applyAlignment="1" applyProtection="1">
      <alignment horizontal="center"/>
    </xf>
    <xf numFmtId="0" fontId="34" fillId="17" borderId="51" xfId="0" applyFont="1" applyFill="1" applyBorder="1" applyAlignment="1" applyProtection="1">
      <alignment horizontal="center"/>
    </xf>
    <xf numFmtId="0" fontId="34" fillId="17" borderId="57" xfId="0" applyFont="1" applyFill="1" applyBorder="1" applyAlignment="1" applyProtection="1">
      <alignment horizontal="center" vertical="top" wrapText="1"/>
    </xf>
    <xf numFmtId="0" fontId="34" fillId="14" borderId="15" xfId="0" applyFont="1" applyFill="1" applyBorder="1" applyAlignment="1" applyProtection="1">
      <alignment horizontal="center"/>
    </xf>
    <xf numFmtId="0" fontId="23" fillId="14" borderId="65" xfId="0" applyFont="1" applyFill="1" applyBorder="1" applyAlignment="1" applyProtection="1">
      <alignment horizontal="center"/>
    </xf>
    <xf numFmtId="0" fontId="0" fillId="15" borderId="66" xfId="0" applyFill="1" applyBorder="1" applyAlignment="1" applyProtection="1">
      <alignment horizontal="center"/>
    </xf>
    <xf numFmtId="0" fontId="34" fillId="14" borderId="9" xfId="0" applyNumberFormat="1" applyFont="1" applyFill="1" applyBorder="1" applyAlignment="1" applyProtection="1">
      <alignment horizontal="center" vertical="top" wrapText="1"/>
    </xf>
    <xf numFmtId="0" fontId="34" fillId="14" borderId="67" xfId="0" applyFont="1" applyFill="1" applyBorder="1" applyAlignment="1" applyProtection="1">
      <alignment horizontal="center"/>
    </xf>
    <xf numFmtId="0" fontId="34" fillId="14" borderId="44" xfId="0" applyFont="1" applyFill="1" applyBorder="1" applyAlignment="1" applyProtection="1">
      <alignment horizontal="center"/>
    </xf>
    <xf numFmtId="0" fontId="23" fillId="14" borderId="66" xfId="0" applyFont="1" applyFill="1" applyBorder="1" applyAlignment="1" applyProtection="1">
      <alignment horizontal="center"/>
    </xf>
    <xf numFmtId="0" fontId="34" fillId="14" borderId="44" xfId="0" applyFont="1" applyFill="1" applyBorder="1" applyProtection="1"/>
    <xf numFmtId="0" fontId="3" fillId="17" borderId="46" xfId="0" applyFont="1" applyFill="1" applyBorder="1" applyProtection="1"/>
    <xf numFmtId="0" fontId="4" fillId="16" borderId="0" xfId="0" applyFont="1" applyFill="1" applyBorder="1" applyAlignment="1" applyProtection="1">
      <alignment vertical="center"/>
    </xf>
    <xf numFmtId="0" fontId="65" fillId="16" borderId="0" xfId="0" applyFont="1" applyFill="1" applyBorder="1" applyAlignment="1" applyProtection="1">
      <alignment horizontal="left" vertical="center"/>
    </xf>
    <xf numFmtId="0" fontId="0" fillId="15" borderId="63" xfId="0" applyFill="1" applyBorder="1" applyAlignment="1" applyProtection="1">
      <alignment horizontal="center"/>
    </xf>
    <xf numFmtId="0" fontId="0" fillId="15" borderId="58" xfId="0" applyFill="1" applyBorder="1" applyAlignment="1" applyProtection="1">
      <alignment horizontal="center"/>
    </xf>
    <xf numFmtId="0" fontId="3" fillId="13" borderId="49" xfId="0" applyFont="1" applyFill="1" applyBorder="1" applyAlignment="1" applyProtection="1"/>
    <xf numFmtId="0" fontId="3" fillId="0" borderId="47" xfId="0" applyFont="1" applyBorder="1" applyProtection="1"/>
    <xf numFmtId="0" fontId="0" fillId="0" borderId="47" xfId="0" applyBorder="1" applyProtection="1"/>
    <xf numFmtId="0" fontId="3" fillId="13" borderId="52" xfId="0" applyFont="1" applyFill="1" applyBorder="1" applyAlignment="1" applyProtection="1"/>
    <xf numFmtId="0" fontId="0" fillId="0" borderId="0" xfId="0" applyBorder="1" applyProtection="1"/>
    <xf numFmtId="0" fontId="3" fillId="13" borderId="68" xfId="0" applyFont="1" applyFill="1" applyBorder="1" applyAlignment="1" applyProtection="1"/>
    <xf numFmtId="0" fontId="3" fillId="0" borderId="33" xfId="0" applyFont="1" applyBorder="1" applyProtection="1"/>
    <xf numFmtId="0" fontId="0" fillId="0" borderId="33" xfId="0" applyBorder="1" applyProtection="1"/>
    <xf numFmtId="0" fontId="0" fillId="0" borderId="65" xfId="0" applyBorder="1" applyProtection="1"/>
    <xf numFmtId="0" fontId="0" fillId="0" borderId="64" xfId="0" applyBorder="1" applyProtection="1"/>
    <xf numFmtId="0" fontId="0" fillId="0" borderId="66" xfId="0" applyBorder="1" applyProtection="1"/>
    <xf numFmtId="0" fontId="0" fillId="0" borderId="69" xfId="0" applyBorder="1" applyProtection="1"/>
    <xf numFmtId="0" fontId="0" fillId="0" borderId="63" xfId="0" applyBorder="1" applyProtection="1"/>
    <xf numFmtId="0" fontId="0" fillId="0" borderId="70" xfId="0" applyBorder="1" applyProtection="1"/>
    <xf numFmtId="0" fontId="0" fillId="0" borderId="57" xfId="0" applyBorder="1" applyProtection="1"/>
    <xf numFmtId="0" fontId="0" fillId="0" borderId="58" xfId="0" applyBorder="1" applyProtection="1"/>
    <xf numFmtId="0" fontId="0" fillId="15" borderId="65" xfId="0" applyFill="1" applyBorder="1" applyAlignment="1" applyProtection="1">
      <alignment horizontal="center"/>
    </xf>
    <xf numFmtId="0" fontId="0" fillId="15" borderId="69" xfId="0" applyFill="1" applyBorder="1" applyAlignment="1" applyProtection="1">
      <alignment horizontal="center"/>
    </xf>
    <xf numFmtId="0" fontId="0" fillId="15" borderId="70" xfId="0" applyFill="1" applyBorder="1" applyAlignment="1" applyProtection="1">
      <alignment horizontal="center"/>
    </xf>
    <xf numFmtId="0" fontId="23" fillId="14" borderId="46" xfId="0" applyFont="1" applyFill="1" applyBorder="1" applyAlignment="1" applyProtection="1">
      <alignment horizontal="left"/>
    </xf>
    <xf numFmtId="0" fontId="34" fillId="14" borderId="36" xfId="0" applyFont="1" applyFill="1" applyBorder="1" applyAlignment="1" applyProtection="1">
      <alignment horizontal="left" vertical="top"/>
    </xf>
    <xf numFmtId="0" fontId="34" fillId="14" borderId="37" xfId="0" applyFont="1" applyFill="1" applyBorder="1" applyAlignment="1" applyProtection="1">
      <alignment horizontal="left" vertical="top"/>
    </xf>
    <xf numFmtId="0" fontId="23" fillId="14" borderId="60" xfId="0" applyFont="1" applyFill="1" applyBorder="1" applyAlignment="1" applyProtection="1">
      <alignment horizontal="center"/>
    </xf>
    <xf numFmtId="0" fontId="23" fillId="14" borderId="0" xfId="0" applyFont="1" applyFill="1" applyBorder="1" applyAlignment="1" applyProtection="1"/>
    <xf numFmtId="0" fontId="34" fillId="14" borderId="15" xfId="0" applyFont="1" applyFill="1" applyBorder="1" applyProtection="1"/>
    <xf numFmtId="0" fontId="3" fillId="0" borderId="9" xfId="0" applyFont="1" applyFill="1" applyBorder="1" applyAlignment="1" applyProtection="1">
      <alignment horizontal="center" vertical="center"/>
    </xf>
    <xf numFmtId="0" fontId="3" fillId="14" borderId="0" xfId="0" applyNumberFormat="1" applyFont="1" applyFill="1" applyBorder="1" applyAlignment="1" applyProtection="1">
      <alignment vertical="center"/>
    </xf>
    <xf numFmtId="0" fontId="5" fillId="14" borderId="0" xfId="0" applyFont="1" applyFill="1" applyBorder="1" applyAlignment="1" applyProtection="1">
      <alignment horizontal="right" vertical="center"/>
    </xf>
    <xf numFmtId="0" fontId="3" fillId="14" borderId="10" xfId="0" applyNumberFormat="1" applyFont="1" applyFill="1" applyBorder="1" applyAlignment="1" applyProtection="1">
      <alignment vertical="center"/>
    </xf>
    <xf numFmtId="0" fontId="5" fillId="14" borderId="10" xfId="0" applyFont="1" applyFill="1" applyBorder="1" applyAlignment="1" applyProtection="1">
      <alignment horizontal="center" vertical="center"/>
    </xf>
    <xf numFmtId="0" fontId="5" fillId="14" borderId="10" xfId="0" applyFont="1" applyFill="1" applyBorder="1" applyAlignment="1" applyProtection="1">
      <alignment horizontal="right" vertical="center"/>
    </xf>
    <xf numFmtId="0" fontId="5" fillId="14" borderId="0" xfId="0" applyNumberFormat="1" applyFont="1" applyFill="1" applyBorder="1" applyAlignment="1" applyProtection="1">
      <alignment horizontal="center" vertical="center"/>
    </xf>
    <xf numFmtId="0" fontId="3" fillId="14" borderId="42" xfId="0" applyNumberFormat="1" applyFont="1" applyFill="1" applyBorder="1" applyAlignment="1" applyProtection="1">
      <alignment horizontal="left" vertical="center"/>
    </xf>
    <xf numFmtId="0" fontId="42" fillId="14" borderId="8" xfId="0" applyFont="1" applyFill="1" applyBorder="1" applyAlignment="1" applyProtection="1">
      <alignment horizontal="center" vertical="center"/>
    </xf>
    <xf numFmtId="0" fontId="3" fillId="14" borderId="42" xfId="0" applyFont="1" applyFill="1" applyBorder="1" applyAlignment="1" applyProtection="1">
      <alignment horizontal="left" vertical="center"/>
    </xf>
    <xf numFmtId="0" fontId="7" fillId="0" borderId="53" xfId="0" applyFont="1" applyBorder="1" applyAlignment="1" applyProtection="1">
      <alignment horizontal="center"/>
    </xf>
    <xf numFmtId="0" fontId="5" fillId="0" borderId="9" xfId="0" applyFont="1" applyBorder="1" applyProtection="1"/>
    <xf numFmtId="0" fontId="23" fillId="14" borderId="22" xfId="0" applyFont="1" applyFill="1" applyBorder="1" applyAlignment="1" applyProtection="1">
      <alignment horizontal="left"/>
    </xf>
    <xf numFmtId="0" fontId="3" fillId="0" borderId="9" xfId="0" applyFont="1" applyBorder="1" applyAlignment="1" applyProtection="1">
      <alignment horizontal="center" wrapText="1"/>
    </xf>
    <xf numFmtId="0" fontId="3" fillId="0" borderId="65" xfId="0" applyFont="1" applyBorder="1" applyAlignment="1" applyProtection="1">
      <alignment horizontal="center"/>
    </xf>
    <xf numFmtId="0" fontId="3" fillId="0" borderId="66" xfId="0" applyFont="1" applyBorder="1" applyAlignment="1" applyProtection="1">
      <alignment horizontal="center"/>
    </xf>
    <xf numFmtId="0" fontId="3" fillId="0" borderId="69" xfId="0" applyFont="1" applyBorder="1" applyAlignment="1" applyProtection="1">
      <alignment horizontal="center"/>
    </xf>
    <xf numFmtId="0" fontId="3" fillId="0" borderId="63" xfId="0" applyFont="1" applyBorder="1" applyAlignment="1" applyProtection="1">
      <alignment horizontal="center"/>
    </xf>
    <xf numFmtId="0" fontId="3" fillId="0" borderId="70" xfId="0" applyFont="1" applyBorder="1" applyAlignment="1" applyProtection="1">
      <alignment horizontal="center"/>
    </xf>
    <xf numFmtId="0" fontId="3" fillId="0" borderId="58" xfId="0" applyFont="1" applyBorder="1" applyAlignment="1" applyProtection="1">
      <alignment horizontal="center"/>
    </xf>
    <xf numFmtId="0" fontId="3" fillId="24" borderId="78" xfId="0" applyFont="1" applyFill="1" applyBorder="1" applyProtection="1"/>
    <xf numFmtId="0" fontId="3" fillId="21" borderId="0" xfId="0" applyFont="1" applyFill="1" applyProtection="1"/>
    <xf numFmtId="0" fontId="65" fillId="16" borderId="0" xfId="0" applyFont="1" applyFill="1" applyBorder="1" applyAlignment="1" applyProtection="1">
      <alignment horizontal="center" vertical="center"/>
    </xf>
    <xf numFmtId="0" fontId="68" fillId="16" borderId="0" xfId="0" applyFont="1" applyFill="1" applyBorder="1" applyAlignment="1" applyProtection="1">
      <alignment horizontal="center" vertical="center"/>
    </xf>
    <xf numFmtId="0" fontId="3" fillId="14" borderId="10" xfId="0" applyNumberFormat="1" applyFont="1" applyFill="1" applyBorder="1" applyAlignment="1" applyProtection="1">
      <alignment horizontal="center" vertical="center"/>
    </xf>
    <xf numFmtId="0" fontId="3" fillId="14" borderId="0" xfId="0" applyNumberFormat="1" applyFont="1" applyFill="1" applyBorder="1" applyAlignment="1" applyProtection="1">
      <alignment horizontal="center" vertical="center"/>
    </xf>
    <xf numFmtId="0" fontId="59" fillId="14" borderId="0" xfId="0" applyNumberFormat="1" applyFont="1" applyFill="1" applyBorder="1" applyAlignment="1" applyProtection="1">
      <alignment horizontal="center" vertical="center"/>
    </xf>
    <xf numFmtId="0" fontId="4" fillId="16" borderId="0" xfId="0" quotePrefix="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xf>
    <xf numFmtId="0" fontId="59"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3" fillId="14" borderId="72" xfId="0" applyFont="1" applyFill="1" applyBorder="1" applyAlignment="1" applyProtection="1"/>
    <xf numFmtId="0" fontId="0" fillId="14" borderId="72" xfId="0" applyFill="1" applyBorder="1" applyProtection="1"/>
    <xf numFmtId="0" fontId="59" fillId="14" borderId="72" xfId="0" applyFont="1" applyFill="1" applyBorder="1" applyAlignment="1" applyProtection="1">
      <alignment vertical="center"/>
    </xf>
    <xf numFmtId="0" fontId="3" fillId="14" borderId="72" xfId="0" applyNumberFormat="1" applyFont="1" applyFill="1" applyBorder="1" applyAlignment="1" applyProtection="1">
      <alignment vertical="top"/>
    </xf>
    <xf numFmtId="0" fontId="0" fillId="14" borderId="72" xfId="0" applyFill="1" applyBorder="1" applyAlignment="1" applyProtection="1">
      <alignment vertical="center"/>
    </xf>
    <xf numFmtId="0" fontId="3" fillId="14" borderId="72" xfId="0" applyNumberFormat="1" applyFont="1" applyFill="1" applyBorder="1" applyAlignment="1" applyProtection="1">
      <alignment vertical="top" wrapText="1"/>
    </xf>
    <xf numFmtId="0" fontId="3" fillId="14" borderId="79" xfId="0" applyNumberFormat="1" applyFont="1" applyFill="1" applyBorder="1" applyAlignment="1" applyProtection="1">
      <alignment vertical="top"/>
    </xf>
    <xf numFmtId="0" fontId="3" fillId="13" borderId="49" xfId="0" applyFont="1" applyFill="1" applyBorder="1" applyProtection="1"/>
    <xf numFmtId="0" fontId="0" fillId="15" borderId="47" xfId="0" applyFill="1" applyBorder="1" applyProtection="1"/>
    <xf numFmtId="0" fontId="0" fillId="15" borderId="47" xfId="0" applyFill="1" applyBorder="1" applyAlignment="1" applyProtection="1">
      <alignment horizontal="center" vertical="center"/>
    </xf>
    <xf numFmtId="0" fontId="7" fillId="15" borderId="47" xfId="0" applyFont="1" applyFill="1" applyBorder="1" applyAlignment="1" applyProtection="1">
      <alignment horizontal="left" vertical="center"/>
    </xf>
    <xf numFmtId="0" fontId="0" fillId="15" borderId="47" xfId="0" applyFill="1" applyBorder="1" applyAlignment="1" applyProtection="1">
      <alignment horizontal="center"/>
    </xf>
    <xf numFmtId="0" fontId="0" fillId="15" borderId="80" xfId="0" applyFill="1" applyBorder="1" applyProtection="1"/>
    <xf numFmtId="0" fontId="3" fillId="13" borderId="52" xfId="0" applyFont="1" applyFill="1" applyBorder="1" applyProtection="1"/>
    <xf numFmtId="0" fontId="0" fillId="13" borderId="52" xfId="0" applyFill="1" applyBorder="1" applyProtection="1"/>
    <xf numFmtId="0" fontId="0" fillId="13" borderId="52" xfId="0" applyFill="1" applyBorder="1" applyAlignment="1" applyProtection="1">
      <alignment vertical="center"/>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3" fillId="13" borderId="52" xfId="0" applyNumberFormat="1" applyFont="1" applyFill="1" applyBorder="1" applyAlignment="1" applyProtection="1">
      <alignment vertical="top"/>
    </xf>
    <xf numFmtId="0" fontId="24" fillId="13" borderId="52" xfId="0" applyFont="1" applyFill="1" applyBorder="1" applyAlignment="1" applyProtection="1">
      <alignment vertical="center"/>
    </xf>
    <xf numFmtId="0" fontId="24"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1" fillId="14" borderId="0" xfId="0" applyFont="1" applyFill="1" applyBorder="1" applyAlignment="1" applyProtection="1">
      <alignment vertical="center"/>
    </xf>
    <xf numFmtId="0" fontId="39" fillId="14" borderId="0" xfId="0" applyFont="1" applyFill="1" applyBorder="1" applyProtection="1"/>
    <xf numFmtId="0" fontId="41"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64" fillId="14" borderId="0" xfId="0" applyNumberFormat="1" applyFont="1" applyFill="1" applyBorder="1" applyAlignment="1" applyProtection="1">
      <alignment horizontal="right" vertical="center"/>
    </xf>
    <xf numFmtId="0" fontId="0" fillId="15" borderId="52" xfId="0" applyFill="1" applyBorder="1" applyProtection="1"/>
    <xf numFmtId="0" fontId="59" fillId="13" borderId="68" xfId="0" applyNumberFormat="1" applyFont="1" applyFill="1" applyBorder="1" applyAlignment="1" applyProtection="1">
      <alignment vertical="top"/>
    </xf>
    <xf numFmtId="0" fontId="59" fillId="14" borderId="33" xfId="0" applyNumberFormat="1" applyFont="1" applyFill="1" applyBorder="1" applyAlignment="1" applyProtection="1">
      <alignment vertical="top"/>
    </xf>
    <xf numFmtId="0" fontId="59" fillId="14" borderId="33" xfId="0" applyNumberFormat="1" applyFont="1" applyFill="1" applyBorder="1" applyAlignment="1" applyProtection="1">
      <alignment horizontal="center" vertical="center"/>
    </xf>
    <xf numFmtId="0" fontId="59" fillId="14" borderId="33" xfId="0" applyNumberFormat="1" applyFont="1" applyFill="1" applyBorder="1" applyAlignment="1" applyProtection="1">
      <alignment vertical="center"/>
    </xf>
    <xf numFmtId="0" fontId="59" fillId="14" borderId="76" xfId="0" applyNumberFormat="1" applyFont="1" applyFill="1" applyBorder="1" applyAlignment="1" applyProtection="1">
      <alignment vertical="top"/>
    </xf>
    <xf numFmtId="0" fontId="0" fillId="14" borderId="52" xfId="0" applyFill="1" applyBorder="1" applyAlignment="1" applyProtection="1"/>
    <xf numFmtId="0" fontId="0" fillId="14" borderId="52" xfId="0" applyFill="1" applyBorder="1" applyAlignment="1" applyProtection="1">
      <alignment vertical="center"/>
    </xf>
    <xf numFmtId="0" fontId="0" fillId="14" borderId="52" xfId="0" applyFill="1" applyBorder="1" applyProtection="1"/>
    <xf numFmtId="0" fontId="3" fillId="14" borderId="52" xfId="0" applyNumberFormat="1" applyFont="1" applyFill="1" applyBorder="1" applyAlignment="1" applyProtection="1">
      <alignment vertical="top"/>
    </xf>
    <xf numFmtId="0" fontId="0" fillId="15" borderId="52" xfId="0" applyFill="1" applyBorder="1" applyAlignment="1" applyProtection="1">
      <alignment vertical="center"/>
    </xf>
    <xf numFmtId="0" fontId="3" fillId="15" borderId="52" xfId="0" applyFont="1" applyFill="1" applyBorder="1" applyAlignment="1" applyProtection="1">
      <alignment vertical="center"/>
    </xf>
    <xf numFmtId="0" fontId="7" fillId="0" borderId="39" xfId="0" applyFont="1" applyBorder="1" applyProtection="1"/>
    <xf numFmtId="0" fontId="7" fillId="0" borderId="40" xfId="0" applyFont="1" applyBorder="1" applyProtection="1"/>
    <xf numFmtId="0" fontId="3" fillId="0" borderId="8" xfId="0" applyFont="1" applyBorder="1" applyProtection="1"/>
    <xf numFmtId="0" fontId="0" fillId="15" borderId="9" xfId="0" applyFill="1" applyBorder="1" applyAlignment="1" applyProtection="1">
      <alignment vertical="center"/>
    </xf>
    <xf numFmtId="0" fontId="72" fillId="14" borderId="0" xfId="0" applyFont="1" applyFill="1" applyAlignment="1" applyProtection="1">
      <alignment horizontal="left"/>
    </xf>
    <xf numFmtId="0" fontId="23" fillId="14" borderId="27" xfId="0" applyFont="1" applyFill="1" applyBorder="1" applyAlignment="1" applyProtection="1"/>
    <xf numFmtId="0" fontId="3" fillId="14" borderId="52" xfId="0" applyFont="1" applyFill="1" applyBorder="1" applyProtection="1"/>
    <xf numFmtId="0" fontId="3" fillId="14" borderId="72" xfId="0" applyFont="1" applyFill="1" applyBorder="1" applyProtection="1"/>
    <xf numFmtId="0" fontId="34" fillId="17" borderId="9" xfId="0" applyFont="1" applyFill="1" applyBorder="1" applyAlignment="1" applyProtection="1">
      <alignment horizontal="center" vertical="top" wrapText="1"/>
    </xf>
    <xf numFmtId="0" fontId="34" fillId="17" borderId="53" xfId="0" applyFont="1" applyFill="1" applyBorder="1" applyAlignment="1" applyProtection="1">
      <alignment horizontal="center"/>
    </xf>
    <xf numFmtId="0" fontId="73" fillId="0" borderId="0" xfId="0" applyFont="1" applyAlignment="1" applyProtection="1">
      <alignment vertical="center"/>
    </xf>
    <xf numFmtId="0" fontId="75" fillId="0" borderId="0" xfId="0" applyFont="1" applyAlignment="1" applyProtection="1">
      <alignment vertical="center"/>
    </xf>
    <xf numFmtId="0" fontId="3" fillId="0" borderId="67" xfId="0" applyFont="1" applyBorder="1" applyAlignment="1" applyProtection="1">
      <alignment horizontal="center"/>
    </xf>
    <xf numFmtId="0" fontId="3" fillId="0" borderId="59" xfId="0" applyFont="1" applyBorder="1" applyAlignment="1" applyProtection="1">
      <alignment horizontal="center"/>
    </xf>
    <xf numFmtId="0" fontId="34" fillId="14" borderId="37" xfId="0" applyFont="1" applyFill="1" applyBorder="1" applyAlignment="1" applyProtection="1">
      <alignment horizontal="left" vertical="top" wrapText="1"/>
    </xf>
    <xf numFmtId="0" fontId="34" fillId="14" borderId="37" xfId="0" applyFont="1" applyFill="1" applyBorder="1" applyAlignment="1" applyProtection="1">
      <alignment horizontal="center" vertical="top" wrapText="1"/>
    </xf>
    <xf numFmtId="0" fontId="34" fillId="14" borderId="48" xfId="0" applyFont="1" applyFill="1" applyBorder="1" applyAlignment="1" applyProtection="1">
      <alignment horizontal="left" vertical="top" wrapText="1"/>
    </xf>
    <xf numFmtId="0" fontId="34" fillId="14" borderId="48" xfId="0" applyFont="1" applyFill="1" applyBorder="1" applyAlignment="1" applyProtection="1">
      <alignment horizontal="center" vertical="top" wrapText="1"/>
    </xf>
    <xf numFmtId="0" fontId="34" fillId="14" borderId="57" xfId="0" applyFont="1" applyFill="1" applyBorder="1" applyAlignment="1" applyProtection="1">
      <alignment horizontal="center" vertical="top" wrapText="1"/>
    </xf>
    <xf numFmtId="0" fontId="34" fillId="14" borderId="58" xfId="0" applyFont="1" applyFill="1" applyBorder="1" applyAlignment="1" applyProtection="1">
      <alignment horizontal="center" vertical="top" wrapText="1"/>
    </xf>
    <xf numFmtId="0" fontId="34" fillId="14" borderId="36" xfId="0" applyFont="1" applyFill="1" applyBorder="1" applyAlignment="1" applyProtection="1">
      <alignment horizontal="center"/>
    </xf>
    <xf numFmtId="0" fontId="34" fillId="14" borderId="64" xfId="0" applyFont="1" applyFill="1" applyBorder="1" applyAlignment="1" applyProtection="1">
      <alignment horizontal="center" vertical="top" wrapText="1"/>
    </xf>
    <xf numFmtId="0" fontId="34" fillId="14" borderId="64" xfId="0" applyFont="1" applyFill="1" applyBorder="1" applyAlignment="1" applyProtection="1">
      <alignment horizontal="center"/>
    </xf>
    <xf numFmtId="0" fontId="34" fillId="14" borderId="66" xfId="0" applyFont="1" applyFill="1" applyBorder="1" applyAlignment="1" applyProtection="1">
      <alignment horizontal="center" vertical="top" wrapText="1"/>
    </xf>
    <xf numFmtId="0" fontId="34" fillId="14" borderId="61" xfId="0" applyFont="1" applyFill="1" applyBorder="1" applyAlignment="1" applyProtection="1">
      <alignment horizontal="left" vertical="top"/>
    </xf>
    <xf numFmtId="0" fontId="34" fillId="14" borderId="59" xfId="0" applyFont="1" applyFill="1" applyBorder="1" applyAlignment="1" applyProtection="1">
      <alignment horizontal="center" vertical="top" wrapText="1"/>
    </xf>
    <xf numFmtId="0" fontId="34" fillId="14" borderId="48" xfId="0" applyFont="1" applyFill="1" applyBorder="1" applyAlignment="1" applyProtection="1">
      <alignment horizontal="center"/>
    </xf>
    <xf numFmtId="0" fontId="34" fillId="14" borderId="60" xfId="0" applyFont="1" applyFill="1" applyBorder="1" applyAlignment="1" applyProtection="1">
      <alignment horizontal="left" vertical="top"/>
    </xf>
    <xf numFmtId="0" fontId="34" fillId="14" borderId="15" xfId="0" applyFont="1" applyFill="1" applyBorder="1" applyAlignment="1" applyProtection="1">
      <alignment horizontal="left" vertical="top"/>
    </xf>
    <xf numFmtId="0" fontId="3" fillId="0" borderId="23" xfId="0" applyFont="1" applyFill="1" applyBorder="1" applyProtection="1"/>
    <xf numFmtId="0" fontId="34" fillId="25" borderId="37" xfId="0" applyFont="1" applyFill="1" applyBorder="1" applyAlignment="1" applyProtection="1">
      <alignment horizontal="left" vertical="top" wrapText="1"/>
    </xf>
    <xf numFmtId="0" fontId="34" fillId="25" borderId="48" xfId="0" applyFont="1" applyFill="1" applyBorder="1" applyAlignment="1" applyProtection="1">
      <alignment horizontal="left" vertical="top" wrapText="1"/>
    </xf>
    <xf numFmtId="0" fontId="34" fillId="25" borderId="61" xfId="0" applyFont="1" applyFill="1" applyBorder="1" applyAlignment="1" applyProtection="1">
      <alignment horizontal="left" vertical="top"/>
    </xf>
    <xf numFmtId="0" fontId="3" fillId="0" borderId="0" xfId="0" applyFont="1" applyAlignment="1" applyProtection="1">
      <alignment horizontal="right"/>
    </xf>
    <xf numFmtId="0" fontId="34" fillId="25" borderId="39" xfId="0" applyFont="1" applyFill="1" applyBorder="1" applyAlignment="1" applyProtection="1">
      <alignment horizontal="center"/>
    </xf>
    <xf numFmtId="0" fontId="34" fillId="25" borderId="81" xfId="0" applyFont="1" applyFill="1" applyBorder="1" applyAlignment="1" applyProtection="1">
      <alignment horizontal="center"/>
    </xf>
    <xf numFmtId="0" fontId="34" fillId="25" borderId="51" xfId="0" applyFont="1" applyFill="1" applyBorder="1" applyAlignment="1" applyProtection="1">
      <alignment horizontal="center"/>
    </xf>
    <xf numFmtId="0" fontId="34" fillId="25" borderId="29" xfId="0" applyFont="1" applyFill="1" applyBorder="1" applyAlignment="1" applyProtection="1">
      <alignment horizontal="center"/>
    </xf>
    <xf numFmtId="0" fontId="34" fillId="25" borderId="62" xfId="0" applyFont="1" applyFill="1" applyBorder="1" applyAlignment="1" applyProtection="1">
      <alignment horizontal="center"/>
    </xf>
    <xf numFmtId="0" fontId="34" fillId="25" borderId="40" xfId="0" applyFont="1" applyFill="1" applyBorder="1" applyAlignment="1" applyProtection="1">
      <alignment horizontal="center"/>
    </xf>
    <xf numFmtId="0" fontId="34" fillId="25" borderId="69" xfId="0" applyFont="1" applyFill="1" applyBorder="1" applyAlignment="1" applyProtection="1">
      <alignment horizontal="center"/>
    </xf>
    <xf numFmtId="0" fontId="34" fillId="25" borderId="9" xfId="0" applyFont="1" applyFill="1" applyBorder="1" applyAlignment="1" applyProtection="1">
      <alignment horizontal="center"/>
    </xf>
    <xf numFmtId="0" fontId="34" fillId="25" borderId="22" xfId="0" applyFont="1" applyFill="1" applyBorder="1" applyAlignment="1" applyProtection="1">
      <alignment horizontal="center"/>
    </xf>
    <xf numFmtId="0" fontId="34" fillId="25" borderId="63" xfId="0" applyFont="1" applyFill="1" applyBorder="1" applyAlignment="1" applyProtection="1">
      <alignment horizontal="center"/>
    </xf>
    <xf numFmtId="0" fontId="34" fillId="25" borderId="40" xfId="0" applyFont="1" applyFill="1" applyBorder="1" applyAlignment="1" applyProtection="1">
      <alignment horizontal="center" vertical="top" wrapText="1"/>
    </xf>
    <xf numFmtId="0" fontId="34" fillId="25" borderId="69" xfId="0" applyFont="1" applyFill="1" applyBorder="1" applyAlignment="1" applyProtection="1">
      <alignment horizontal="center" vertical="top" wrapText="1"/>
    </xf>
    <xf numFmtId="0" fontId="34" fillId="25" borderId="9" xfId="0" applyFont="1" applyFill="1" applyBorder="1" applyAlignment="1" applyProtection="1">
      <alignment horizontal="center" vertical="top" wrapText="1"/>
    </xf>
    <xf numFmtId="0" fontId="34" fillId="25" borderId="22" xfId="0" applyFont="1" applyFill="1" applyBorder="1" applyAlignment="1" applyProtection="1">
      <alignment horizontal="center" vertical="top" wrapText="1"/>
    </xf>
    <xf numFmtId="0" fontId="34" fillId="25" borderId="63" xfId="0" applyFont="1" applyFill="1" applyBorder="1" applyAlignment="1" applyProtection="1">
      <alignment horizontal="center" vertical="top" wrapText="1"/>
    </xf>
    <xf numFmtId="0" fontId="34" fillId="25" borderId="54" xfId="0" applyFont="1" applyFill="1" applyBorder="1" applyAlignment="1" applyProtection="1">
      <alignment horizontal="center" vertical="top" wrapText="1"/>
    </xf>
    <xf numFmtId="0" fontId="34" fillId="25" borderId="70" xfId="0" applyFont="1" applyFill="1" applyBorder="1" applyAlignment="1" applyProtection="1">
      <alignment horizontal="center" vertical="top" wrapText="1"/>
    </xf>
    <xf numFmtId="0" fontId="34" fillId="25" borderId="57" xfId="0" applyFont="1" applyFill="1" applyBorder="1" applyAlignment="1" applyProtection="1">
      <alignment horizontal="center" vertical="top" wrapText="1"/>
    </xf>
    <xf numFmtId="0" fontId="34" fillId="25" borderId="35" xfId="0" applyFont="1" applyFill="1" applyBorder="1" applyAlignment="1" applyProtection="1">
      <alignment horizontal="center" vertical="top" wrapText="1"/>
    </xf>
    <xf numFmtId="0" fontId="34" fillId="25" borderId="58" xfId="0" applyFont="1" applyFill="1" applyBorder="1" applyAlignment="1" applyProtection="1">
      <alignment horizontal="center" vertical="top" wrapText="1"/>
    </xf>
    <xf numFmtId="0" fontId="34" fillId="25" borderId="65" xfId="0" applyFont="1" applyFill="1" applyBorder="1" applyAlignment="1" applyProtection="1">
      <alignment horizontal="center"/>
    </xf>
    <xf numFmtId="0" fontId="34" fillId="25" borderId="64" xfId="0" applyFont="1" applyFill="1" applyBorder="1" applyAlignment="1" applyProtection="1">
      <alignment horizontal="center"/>
    </xf>
    <xf numFmtId="0" fontId="34" fillId="25" borderId="34" xfId="0" applyFont="1" applyFill="1" applyBorder="1" applyAlignment="1" applyProtection="1">
      <alignment horizontal="center"/>
    </xf>
    <xf numFmtId="0" fontId="34" fillId="25" borderId="66" xfId="0" applyFont="1" applyFill="1" applyBorder="1" applyAlignment="1" applyProtection="1">
      <alignment horizontal="center"/>
    </xf>
    <xf numFmtId="0" fontId="34" fillId="25" borderId="71" xfId="0" applyFont="1" applyFill="1" applyBorder="1" applyAlignment="1" applyProtection="1">
      <alignment horizontal="center"/>
    </xf>
    <xf numFmtId="0" fontId="34" fillId="25" borderId="67" xfId="0" applyFont="1" applyFill="1" applyBorder="1" applyAlignment="1" applyProtection="1">
      <alignment horizontal="center"/>
    </xf>
    <xf numFmtId="0" fontId="34" fillId="25" borderId="53" xfId="0" applyFont="1" applyFill="1" applyBorder="1" applyAlignment="1" applyProtection="1">
      <alignment horizontal="center"/>
    </xf>
    <xf numFmtId="0" fontId="34" fillId="25" borderId="46" xfId="0" applyFont="1" applyFill="1" applyBorder="1" applyAlignment="1" applyProtection="1">
      <alignment horizontal="center"/>
    </xf>
    <xf numFmtId="0" fontId="34" fillId="25" borderId="59" xfId="0" applyFont="1" applyFill="1" applyBorder="1" applyAlignment="1" applyProtection="1">
      <alignment horizontal="center"/>
    </xf>
    <xf numFmtId="0" fontId="34" fillId="25" borderId="54" xfId="0" applyFont="1" applyFill="1" applyBorder="1" applyAlignment="1" applyProtection="1">
      <alignment horizontal="center"/>
    </xf>
    <xf numFmtId="0" fontId="34" fillId="25" borderId="70" xfId="0" applyFont="1" applyFill="1" applyBorder="1" applyAlignment="1" applyProtection="1">
      <alignment horizontal="center"/>
    </xf>
    <xf numFmtId="0" fontId="34" fillId="25" borderId="57" xfId="0" applyFont="1" applyFill="1" applyBorder="1" applyAlignment="1" applyProtection="1">
      <alignment horizontal="center"/>
    </xf>
    <xf numFmtId="0" fontId="34" fillId="25" borderId="35" xfId="0" applyFont="1" applyFill="1" applyBorder="1" applyAlignment="1" applyProtection="1">
      <alignment horizontal="center"/>
    </xf>
    <xf numFmtId="0" fontId="34" fillId="25" borderId="58" xfId="0" applyFont="1" applyFill="1" applyBorder="1" applyAlignment="1" applyProtection="1">
      <alignment horizontal="center"/>
    </xf>
    <xf numFmtId="0" fontId="34" fillId="25" borderId="74" xfId="0" applyFont="1" applyFill="1" applyBorder="1" applyAlignment="1" applyProtection="1">
      <alignment horizontal="center"/>
    </xf>
    <xf numFmtId="0" fontId="34" fillId="25" borderId="60" xfId="0" applyFont="1" applyFill="1" applyBorder="1" applyAlignment="1" applyProtection="1">
      <alignment horizontal="center"/>
    </xf>
    <xf numFmtId="0" fontId="34" fillId="25" borderId="37" xfId="0" applyFont="1" applyFill="1" applyBorder="1" applyAlignment="1" applyProtection="1">
      <alignment horizontal="center"/>
    </xf>
    <xf numFmtId="0" fontId="34" fillId="25" borderId="61" xfId="0" applyFont="1" applyFill="1" applyBorder="1" applyAlignment="1" applyProtection="1">
      <alignment horizontal="center"/>
    </xf>
    <xf numFmtId="0" fontId="34" fillId="25" borderId="48" xfId="0" applyFont="1" applyFill="1" applyBorder="1" applyAlignment="1" applyProtection="1">
      <alignment horizontal="center"/>
    </xf>
    <xf numFmtId="0" fontId="3" fillId="25" borderId="45" xfId="0" applyFont="1" applyFill="1" applyBorder="1" applyAlignment="1" applyProtection="1">
      <alignment horizontal="left" vertical="center"/>
    </xf>
    <xf numFmtId="0" fontId="3" fillId="25" borderId="44" xfId="0" applyFont="1" applyFill="1" applyBorder="1" applyAlignment="1" applyProtection="1">
      <alignment horizontal="left" vertical="center"/>
    </xf>
    <xf numFmtId="0" fontId="3" fillId="21" borderId="0" xfId="0" applyFont="1" applyFill="1" applyBorder="1" applyProtection="1"/>
    <xf numFmtId="0" fontId="3" fillId="14" borderId="80" xfId="0" applyNumberFormat="1" applyFont="1" applyFill="1" applyBorder="1" applyAlignment="1" applyProtection="1">
      <alignment vertical="top"/>
    </xf>
    <xf numFmtId="0" fontId="59" fillId="14" borderId="52" xfId="0" applyNumberFormat="1" applyFont="1" applyFill="1" applyBorder="1" applyAlignment="1" applyProtection="1">
      <alignment vertical="top"/>
    </xf>
    <xf numFmtId="0" fontId="59" fillId="14" borderId="68" xfId="0" applyNumberFormat="1" applyFont="1" applyFill="1" applyBorder="1" applyAlignment="1" applyProtection="1">
      <alignment vertical="top"/>
    </xf>
    <xf numFmtId="0" fontId="3" fillId="17" borderId="27" xfId="0" applyFont="1" applyFill="1" applyBorder="1" applyProtection="1"/>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8" fillId="14" borderId="0" xfId="0" applyFont="1" applyFill="1" applyBorder="1" applyAlignment="1" applyProtection="1">
      <alignment horizontal="left" vertical="top"/>
    </xf>
    <xf numFmtId="0" fontId="0" fillId="14" borderId="0" xfId="0" applyFill="1" applyAlignment="1" applyProtection="1">
      <alignment horizontal="left"/>
    </xf>
    <xf numFmtId="0" fontId="3" fillId="14" borderId="0" xfId="0" applyFont="1" applyFill="1" applyAlignment="1" applyProtection="1">
      <alignment horizontal="right"/>
    </xf>
    <xf numFmtId="0" fontId="3" fillId="14" borderId="42" xfId="0" applyFont="1" applyFill="1" applyBorder="1" applyAlignment="1" applyProtection="1"/>
    <xf numFmtId="0" fontId="3" fillId="14" borderId="83" xfId="0" applyFont="1" applyFill="1" applyBorder="1" applyAlignment="1" applyProtection="1"/>
    <xf numFmtId="0" fontId="3" fillId="0" borderId="39" xfId="0" applyFont="1" applyBorder="1" applyProtection="1"/>
    <xf numFmtId="0" fontId="3" fillId="0" borderId="40" xfId="0" applyFont="1" applyBorder="1" applyProtection="1"/>
    <xf numFmtId="0" fontId="3" fillId="0" borderId="54" xfId="0" applyFont="1" applyBorder="1" applyProtection="1"/>
    <xf numFmtId="0" fontId="3" fillId="0" borderId="80" xfId="0" applyFont="1" applyBorder="1" applyAlignment="1" applyProtection="1">
      <alignment horizontal="center"/>
    </xf>
    <xf numFmtId="0" fontId="3" fillId="0" borderId="72" xfId="0" applyFont="1" applyBorder="1" applyAlignment="1" applyProtection="1">
      <alignment horizontal="center"/>
    </xf>
    <xf numFmtId="0" fontId="3" fillId="0" borderId="76" xfId="0" applyFont="1" applyBorder="1" applyAlignment="1" applyProtection="1">
      <alignment horizontal="center"/>
    </xf>
    <xf numFmtId="0" fontId="0" fillId="0" borderId="84" xfId="0" applyBorder="1" applyAlignment="1" applyProtection="1">
      <alignment horizontal="center"/>
    </xf>
    <xf numFmtId="0" fontId="0" fillId="0" borderId="73" xfId="0" applyBorder="1" applyAlignment="1" applyProtection="1">
      <alignment horizontal="center"/>
    </xf>
    <xf numFmtId="0" fontId="3" fillId="0" borderId="73" xfId="0" applyFont="1" applyBorder="1" applyAlignment="1" applyProtection="1">
      <alignment horizontal="center"/>
    </xf>
    <xf numFmtId="0" fontId="0" fillId="0" borderId="75" xfId="0" applyBorder="1" applyAlignment="1" applyProtection="1">
      <alignment horizontal="center"/>
    </xf>
    <xf numFmtId="14" fontId="0" fillId="20" borderId="53" xfId="0" applyNumberFormat="1" applyFill="1" applyBorder="1" applyAlignment="1" applyProtection="1">
      <alignment horizontal="center"/>
    </xf>
    <xf numFmtId="0" fontId="31" fillId="17" borderId="8" xfId="0" applyFont="1" applyFill="1" applyBorder="1" applyAlignment="1" applyProtection="1">
      <alignment horizontal="center" vertical="center"/>
    </xf>
    <xf numFmtId="0" fontId="0" fillId="27" borderId="0" xfId="0" applyFill="1" applyBorder="1" applyAlignment="1" applyProtection="1">
      <alignment horizontal="left" vertical="top"/>
    </xf>
    <xf numFmtId="0" fontId="0" fillId="0" borderId="0" xfId="0" applyAlignment="1" applyProtection="1">
      <alignment wrapText="1"/>
    </xf>
    <xf numFmtId="0" fontId="0" fillId="29" borderId="0" xfId="0" applyFill="1" applyProtection="1"/>
    <xf numFmtId="0" fontId="0" fillId="29" borderId="40" xfId="0" applyFill="1" applyBorder="1" applyAlignment="1" applyProtection="1"/>
    <xf numFmtId="0" fontId="3" fillId="29" borderId="0" xfId="0" applyNumberFormat="1" applyFont="1" applyFill="1" applyBorder="1" applyAlignment="1" applyProtection="1">
      <alignment vertical="top"/>
    </xf>
    <xf numFmtId="0" fontId="59" fillId="29" borderId="0" xfId="0" applyNumberFormat="1" applyFont="1" applyFill="1" applyBorder="1" applyAlignment="1" applyProtection="1">
      <alignment vertical="top"/>
    </xf>
    <xf numFmtId="0" fontId="0" fillId="29" borderId="0" xfId="0" applyFill="1" applyAlignment="1" applyProtection="1">
      <alignment vertical="center"/>
    </xf>
    <xf numFmtId="0" fontId="59" fillId="29" borderId="9" xfId="0" applyNumberFormat="1" applyFont="1" applyFill="1" applyBorder="1" applyAlignment="1" applyProtection="1">
      <alignment vertical="top"/>
    </xf>
    <xf numFmtId="0" fontId="82" fillId="14" borderId="72" xfId="0" applyNumberFormat="1" applyFont="1" applyFill="1" applyBorder="1" applyAlignment="1" applyProtection="1">
      <alignment vertical="top"/>
    </xf>
    <xf numFmtId="0" fontId="82" fillId="14" borderId="72" xfId="0" applyNumberFormat="1" applyFont="1" applyFill="1" applyBorder="1" applyAlignment="1" applyProtection="1">
      <alignment horizontal="center" vertical="top"/>
    </xf>
    <xf numFmtId="0" fontId="0" fillId="27" borderId="0" xfId="0" applyFill="1" applyAlignment="1" applyProtection="1">
      <alignment vertical="center"/>
    </xf>
    <xf numFmtId="0" fontId="0" fillId="27" borderId="0" xfId="0" applyFill="1" applyAlignment="1" applyProtection="1">
      <alignment horizontal="left" vertical="top"/>
    </xf>
    <xf numFmtId="0" fontId="3" fillId="30" borderId="9" xfId="0" applyFont="1" applyFill="1" applyBorder="1" applyAlignment="1" applyProtection="1">
      <alignment horizontal="center" vertical="center"/>
      <protection locked="0"/>
    </xf>
    <xf numFmtId="0" fontId="3" fillId="25" borderId="8" xfId="0" applyFont="1" applyFill="1" applyBorder="1" applyAlignment="1" applyProtection="1">
      <alignment vertical="center"/>
    </xf>
    <xf numFmtId="0" fontId="3" fillId="31" borderId="9" xfId="0" applyFont="1" applyFill="1" applyBorder="1" applyProtection="1"/>
    <xf numFmtId="0" fontId="22" fillId="0" borderId="11" xfId="20" applyFont="1" applyBorder="1" applyAlignment="1" applyProtection="1">
      <alignment wrapText="1"/>
    </xf>
    <xf numFmtId="0" fontId="3" fillId="14" borderId="0" xfId="0" applyFont="1" applyFill="1" applyBorder="1" applyAlignment="1" applyProtection="1">
      <alignment horizontal="left" vertical="center" wrapText="1"/>
    </xf>
    <xf numFmtId="0" fontId="3" fillId="14" borderId="0" xfId="0" applyFont="1" applyFill="1" applyAlignment="1" applyProtection="1">
      <alignment horizontal="left" vertical="center" wrapText="1"/>
    </xf>
    <xf numFmtId="0" fontId="5" fillId="19" borderId="16" xfId="0" applyFont="1" applyFill="1" applyBorder="1" applyAlignment="1" applyProtection="1">
      <alignment horizontal="left" wrapText="1"/>
    </xf>
    <xf numFmtId="0" fontId="54" fillId="14" borderId="0" xfId="0" applyFont="1" applyFill="1" applyAlignment="1" applyProtection="1">
      <alignment horizontal="left" vertical="top" wrapText="1"/>
    </xf>
    <xf numFmtId="0" fontId="51" fillId="14" borderId="0" xfId="0" applyFont="1" applyFill="1" applyAlignment="1" applyProtection="1">
      <alignment horizontal="left" wrapText="1"/>
    </xf>
    <xf numFmtId="0" fontId="52" fillId="14" borderId="0" xfId="0" applyFont="1" applyFill="1" applyAlignment="1" applyProtection="1">
      <alignment horizontal="left" wrapText="1"/>
    </xf>
    <xf numFmtId="0" fontId="55" fillId="14" borderId="0" xfId="15" applyFont="1" applyFill="1" applyAlignment="1" applyProtection="1">
      <alignment horizontal="left" wrapText="1"/>
    </xf>
    <xf numFmtId="0" fontId="5" fillId="26" borderId="15" xfId="0" applyNumberFormat="1" applyFont="1" applyFill="1" applyBorder="1" applyAlignment="1" applyProtection="1">
      <alignment horizontal="left" vertical="center" wrapText="1"/>
    </xf>
    <xf numFmtId="0" fontId="23" fillId="14" borderId="0" xfId="0" applyFont="1" applyFill="1" applyAlignment="1" applyProtection="1">
      <alignment horizontal="left" vertical="top" wrapText="1"/>
    </xf>
    <xf numFmtId="0" fontId="3" fillId="14" borderId="9" xfId="0" applyFont="1" applyFill="1" applyBorder="1" applyAlignment="1" applyProtection="1">
      <alignment horizontal="left" vertical="center" wrapText="1"/>
    </xf>
    <xf numFmtId="0" fontId="27" fillId="14" borderId="22" xfId="0" applyNumberFormat="1" applyFont="1" applyFill="1" applyBorder="1" applyAlignment="1" applyProtection="1">
      <alignment horizontal="left" vertical="top" wrapText="1"/>
    </xf>
    <xf numFmtId="0" fontId="3" fillId="14" borderId="9" xfId="0" applyNumberFormat="1" applyFont="1" applyFill="1" applyBorder="1" applyAlignment="1" applyProtection="1">
      <alignment horizontal="left" vertical="top" wrapText="1"/>
    </xf>
    <xf numFmtId="0" fontId="3" fillId="14" borderId="22" xfId="0" applyNumberFormat="1" applyFont="1" applyFill="1" applyBorder="1" applyAlignment="1" applyProtection="1">
      <alignment horizontal="left" vertical="top" wrapText="1"/>
    </xf>
    <xf numFmtId="0" fontId="3"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3"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7" fillId="0" borderId="0" xfId="0" applyFont="1" applyAlignment="1" applyProtection="1">
      <alignment horizontal="left" wrapText="1"/>
    </xf>
    <xf numFmtId="0" fontId="0" fillId="15" borderId="0" xfId="0" applyFill="1" applyAlignment="1" applyProtection="1">
      <alignment horizontal="left" wrapText="1"/>
    </xf>
    <xf numFmtId="0" fontId="27" fillId="0" borderId="0" xfId="0" applyFont="1" applyFill="1" applyAlignment="1" applyProtection="1">
      <alignment horizontal="left" wrapText="1"/>
    </xf>
    <xf numFmtId="0" fontId="45" fillId="16" borderId="0" xfId="0" applyFont="1" applyFill="1" applyAlignment="1" applyProtection="1">
      <alignment horizontal="left" wrapText="1"/>
    </xf>
    <xf numFmtId="49" fontId="43" fillId="15" borderId="0" xfId="0" applyNumberFormat="1" applyFont="1" applyFill="1" applyAlignment="1" applyProtection="1">
      <alignment horizontal="left" wrapText="1"/>
    </xf>
    <xf numFmtId="0" fontId="49" fillId="16" borderId="0" xfId="0" applyFont="1" applyFill="1" applyAlignment="1" applyProtection="1">
      <alignment horizontal="left" wrapText="1"/>
    </xf>
    <xf numFmtId="0" fontId="3" fillId="29" borderId="0" xfId="0" applyFont="1" applyFill="1" applyProtection="1"/>
    <xf numFmtId="0" fontId="54" fillId="14" borderId="0" xfId="0" applyFont="1" applyFill="1" applyAlignment="1" applyProtection="1">
      <alignment horizontal="left" vertical="top" wrapText="1" indent="2"/>
    </xf>
    <xf numFmtId="0" fontId="61" fillId="13" borderId="0" xfId="0" applyNumberFormat="1" applyFont="1" applyFill="1" applyAlignment="1" applyProtection="1">
      <alignment horizontal="left" vertical="center" wrapText="1"/>
    </xf>
    <xf numFmtId="0" fontId="0" fillId="29" borderId="39" xfId="0" applyFill="1" applyBorder="1" applyAlignment="1" applyProtection="1"/>
    <xf numFmtId="0" fontId="0" fillId="0" borderId="0" xfId="0" applyAlignment="1" applyProtection="1"/>
    <xf numFmtId="0" fontId="0" fillId="0" borderId="0" xfId="0" applyFont="1" applyAlignment="1" applyProtection="1"/>
    <xf numFmtId="0" fontId="3" fillId="29" borderId="40" xfId="0" applyFont="1" applyFill="1" applyBorder="1" applyAlignment="1" applyProtection="1"/>
    <xf numFmtId="0" fontId="0" fillId="29" borderId="54" xfId="0" applyFill="1" applyBorder="1" applyAlignment="1" applyProtection="1"/>
    <xf numFmtId="0" fontId="25" fillId="14" borderId="0" xfId="0" applyFont="1" applyFill="1" applyAlignment="1" applyProtection="1">
      <alignment horizontal="left" vertical="center"/>
    </xf>
    <xf numFmtId="0" fontId="0" fillId="14" borderId="0" xfId="0" applyFill="1" applyAlignment="1" applyProtection="1">
      <alignment horizontal="left" vertical="center"/>
    </xf>
    <xf numFmtId="0" fontId="79" fillId="14" borderId="0" xfId="0" applyNumberFormat="1" applyFont="1" applyFill="1" applyAlignment="1" applyProtection="1">
      <alignment horizontal="left" vertical="top" wrapText="1"/>
    </xf>
    <xf numFmtId="0" fontId="36" fillId="14" borderId="9" xfId="0" applyFont="1" applyFill="1" applyBorder="1" applyAlignment="1" applyProtection="1">
      <alignment horizontal="left" vertical="center" wrapText="1"/>
    </xf>
    <xf numFmtId="0" fontId="48" fillId="14" borderId="0" xfId="0" quotePrefix="1" applyFont="1" applyFill="1" applyBorder="1" applyAlignment="1" applyProtection="1">
      <alignment horizontal="left" vertical="top" wrapText="1"/>
    </xf>
    <xf numFmtId="0" fontId="5" fillId="14" borderId="0" xfId="0" applyNumberFormat="1" applyFont="1" applyFill="1" applyBorder="1" applyAlignment="1" applyProtection="1">
      <alignment horizontal="left" vertical="center"/>
    </xf>
    <xf numFmtId="0" fontId="27" fillId="14" borderId="0" xfId="0" applyNumberFormat="1" applyFont="1" applyFill="1" applyBorder="1" applyAlignment="1" applyProtection="1">
      <alignment horizontal="left" vertical="center"/>
    </xf>
    <xf numFmtId="0" fontId="34" fillId="14" borderId="42" xfId="0" applyNumberFormat="1" applyFont="1" applyFill="1" applyBorder="1" applyAlignment="1" applyProtection="1">
      <alignment horizontal="left" vertical="center"/>
    </xf>
    <xf numFmtId="0" fontId="5" fillId="14" borderId="41" xfId="0" applyNumberFormat="1" applyFont="1" applyFill="1" applyBorder="1" applyAlignment="1" applyProtection="1">
      <alignment horizontal="left" vertical="center"/>
    </xf>
    <xf numFmtId="0" fontId="5" fillId="14" borderId="33" xfId="0" applyFont="1" applyFill="1" applyBorder="1" applyAlignment="1" applyProtection="1">
      <alignment horizontal="left" vertical="center"/>
    </xf>
    <xf numFmtId="0" fontId="3" fillId="14" borderId="0" xfId="0" applyNumberFormat="1" applyFont="1" applyFill="1" applyBorder="1" applyAlignment="1" applyProtection="1">
      <alignment horizontal="left" vertical="center"/>
    </xf>
    <xf numFmtId="0" fontId="3" fillId="14" borderId="27" xfId="0" applyFont="1" applyFill="1" applyBorder="1" applyAlignment="1" applyProtection="1">
      <alignment horizontal="left" vertical="center"/>
    </xf>
    <xf numFmtId="0" fontId="5" fillId="14" borderId="0" xfId="0" applyNumberFormat="1" applyFont="1" applyFill="1" applyBorder="1" applyAlignment="1" applyProtection="1">
      <alignment horizontal="left"/>
    </xf>
    <xf numFmtId="0" fontId="3" fillId="14" borderId="11" xfId="0" applyNumberFormat="1" applyFont="1" applyFill="1" applyBorder="1" applyAlignment="1" applyProtection="1">
      <alignment horizontal="left" vertical="top"/>
    </xf>
    <xf numFmtId="0" fontId="3" fillId="14" borderId="0" xfId="0" applyNumberFormat="1" applyFont="1" applyFill="1" applyBorder="1" applyAlignment="1" applyProtection="1">
      <alignment horizontal="left" vertical="top"/>
    </xf>
    <xf numFmtId="0" fontId="3" fillId="14" borderId="42" xfId="0" applyFont="1" applyFill="1" applyBorder="1" applyAlignment="1" applyProtection="1">
      <alignment horizontal="left" vertical="top"/>
    </xf>
    <xf numFmtId="0" fontId="3" fillId="14" borderId="77" xfId="0" applyFont="1" applyFill="1" applyBorder="1" applyAlignment="1" applyProtection="1">
      <alignment horizontal="left" vertical="top"/>
    </xf>
    <xf numFmtId="0" fontId="3" fillId="14" borderId="41" xfId="0" applyFont="1" applyFill="1" applyBorder="1" applyAlignment="1" applyProtection="1">
      <alignment horizontal="left" vertical="top"/>
    </xf>
    <xf numFmtId="0" fontId="3" fillId="14" borderId="0" xfId="0" applyFont="1" applyFill="1" applyBorder="1" applyAlignment="1" applyProtection="1">
      <alignment horizontal="left" vertical="top" wrapText="1"/>
    </xf>
    <xf numFmtId="0" fontId="3"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28" fillId="14" borderId="0" xfId="0" applyFont="1" applyFill="1" applyBorder="1" applyAlignment="1" applyProtection="1">
      <alignment horizontal="left" vertical="center" indent="1"/>
    </xf>
    <xf numFmtId="0" fontId="27" fillId="14" borderId="52" xfId="0" applyFont="1" applyFill="1" applyBorder="1" applyAlignment="1" applyProtection="1">
      <alignment horizontal="left"/>
    </xf>
    <xf numFmtId="0" fontId="27" fillId="14" borderId="52" xfId="0" applyFont="1" applyFill="1" applyBorder="1" applyAlignment="1" applyProtection="1">
      <alignment horizontal="left" wrapText="1"/>
    </xf>
    <xf numFmtId="0" fontId="27" fillId="14" borderId="0" xfId="0" applyFont="1" applyFill="1" applyBorder="1" applyAlignment="1" applyProtection="1">
      <alignment horizontal="left" wrapText="1"/>
    </xf>
    <xf numFmtId="0" fontId="5" fillId="14" borderId="15"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6" fillId="14" borderId="0" xfId="0" applyFont="1" applyFill="1" applyBorder="1" applyAlignment="1" applyProtection="1">
      <alignment horizontal="left"/>
    </xf>
    <xf numFmtId="0" fontId="71" fillId="14" borderId="0" xfId="0" applyNumberFormat="1" applyFont="1" applyFill="1" applyBorder="1" applyAlignment="1" applyProtection="1">
      <alignment horizontal="left" vertical="center"/>
    </xf>
    <xf numFmtId="0" fontId="70" fillId="14" borderId="0" xfId="0" applyFont="1" applyFill="1" applyBorder="1" applyAlignment="1" applyProtection="1">
      <alignment horizontal="left"/>
    </xf>
    <xf numFmtId="0" fontId="27" fillId="14" borderId="0" xfId="0" applyFont="1" applyFill="1" applyBorder="1" applyAlignment="1" applyProtection="1">
      <alignment horizontal="left"/>
    </xf>
    <xf numFmtId="0" fontId="76" fillId="16" borderId="45" xfId="0" applyFont="1" applyFill="1" applyBorder="1" applyAlignment="1" applyProtection="1">
      <alignment horizontal="left"/>
    </xf>
    <xf numFmtId="0" fontId="45" fillId="16" borderId="45" xfId="0" applyFont="1" applyFill="1" applyBorder="1" applyAlignment="1" applyProtection="1">
      <alignment horizontal="left"/>
    </xf>
    <xf numFmtId="0" fontId="76" fillId="16" borderId="45" xfId="0" applyFont="1" applyFill="1" applyBorder="1" applyAlignment="1" applyProtection="1">
      <alignment horizontal="left" wrapText="1"/>
    </xf>
    <xf numFmtId="0" fontId="45" fillId="16" borderId="45" xfId="0" applyFont="1" applyFill="1" applyBorder="1" applyAlignment="1" applyProtection="1">
      <alignment horizontal="left" wrapText="1"/>
    </xf>
    <xf numFmtId="0" fontId="76" fillId="16" borderId="55" xfId="0" applyFont="1" applyFill="1" applyBorder="1" applyAlignment="1" applyProtection="1">
      <alignment horizontal="left" wrapText="1"/>
    </xf>
    <xf numFmtId="0" fontId="3"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3" fillId="0" borderId="40" xfId="0" applyFont="1" applyBorder="1" applyAlignment="1" applyProtection="1">
      <alignment horizontal="left"/>
    </xf>
    <xf numFmtId="0" fontId="3" fillId="0" borderId="54" xfId="0" applyFont="1" applyBorder="1" applyAlignment="1" applyProtection="1">
      <alignment horizontal="left"/>
    </xf>
    <xf numFmtId="49" fontId="43" fillId="15" borderId="9" xfId="0" applyNumberFormat="1" applyFont="1" applyFill="1" applyBorder="1" applyAlignment="1" applyProtection="1">
      <alignment horizontal="left"/>
    </xf>
    <xf numFmtId="0" fontId="3" fillId="15" borderId="64" xfId="0" applyFont="1" applyFill="1" applyBorder="1" applyAlignment="1" applyProtection="1">
      <alignment horizontal="left" wrapText="1" shrinkToFit="1"/>
    </xf>
    <xf numFmtId="0" fontId="3" fillId="15" borderId="9" xfId="0" applyFont="1" applyFill="1" applyBorder="1" applyAlignment="1" applyProtection="1">
      <alignment horizontal="left" wrapText="1" shrinkToFit="1"/>
    </xf>
    <xf numFmtId="0" fontId="0" fillId="29" borderId="39" xfId="0" applyFill="1" applyBorder="1" applyAlignment="1" applyProtection="1">
      <alignment horizontal="left"/>
    </xf>
    <xf numFmtId="0" fontId="0" fillId="29" borderId="40" xfId="0" applyFill="1" applyBorder="1" applyAlignment="1" applyProtection="1">
      <alignment horizontal="left"/>
    </xf>
    <xf numFmtId="0" fontId="3" fillId="29" borderId="40" xfId="0" applyFont="1" applyFill="1" applyBorder="1" applyAlignment="1" applyProtection="1">
      <alignment horizontal="left"/>
    </xf>
    <xf numFmtId="0" fontId="0" fillId="29" borderId="54" xfId="0" applyFill="1" applyBorder="1" applyAlignment="1" applyProtection="1">
      <alignment horizontal="left"/>
    </xf>
    <xf numFmtId="0" fontId="3" fillId="0" borderId="9" xfId="0" applyFont="1" applyBorder="1" applyAlignment="1" applyProtection="1">
      <alignment horizontal="left" wrapText="1"/>
    </xf>
    <xf numFmtId="0" fontId="83" fillId="0" borderId="0" xfId="0" applyFont="1" applyProtection="1"/>
    <xf numFmtId="0" fontId="0" fillId="0" borderId="27" xfId="0" applyFill="1" applyBorder="1" applyAlignment="1" applyProtection="1">
      <alignment horizontal="center" vertical="top"/>
    </xf>
    <xf numFmtId="0" fontId="3" fillId="0" borderId="71" xfId="0" applyFont="1" applyBorder="1" applyProtection="1"/>
    <xf numFmtId="0" fontId="3" fillId="0" borderId="31" xfId="0" applyFont="1" applyBorder="1" applyProtection="1"/>
    <xf numFmtId="0" fontId="3" fillId="0" borderId="32" xfId="0" applyFont="1" applyBorder="1" applyProtection="1"/>
    <xf numFmtId="0" fontId="3" fillId="0" borderId="72" xfId="0" applyFont="1" applyBorder="1" applyProtection="1"/>
    <xf numFmtId="0" fontId="3" fillId="0" borderId="87" xfId="0" applyFont="1" applyBorder="1" applyProtection="1"/>
    <xf numFmtId="0" fontId="3" fillId="0" borderId="40" xfId="0" applyFont="1" applyFill="1" applyBorder="1" applyProtection="1"/>
    <xf numFmtId="0" fontId="3" fillId="0" borderId="54" xfId="0" applyFont="1" applyFill="1" applyBorder="1" applyProtection="1"/>
    <xf numFmtId="0" fontId="0" fillId="17" borderId="53" xfId="0" applyFill="1" applyBorder="1" applyProtection="1"/>
    <xf numFmtId="0" fontId="0" fillId="17" borderId="26" xfId="0" applyFill="1" applyBorder="1" applyProtection="1"/>
    <xf numFmtId="0" fontId="3" fillId="0" borderId="0" xfId="0" applyFont="1" applyAlignment="1" applyProtection="1">
      <alignment wrapText="1"/>
    </xf>
    <xf numFmtId="0" fontId="0" fillId="17" borderId="51" xfId="0" applyFill="1" applyBorder="1" applyProtection="1"/>
    <xf numFmtId="0" fontId="0" fillId="29" borderId="9" xfId="0" applyFill="1" applyBorder="1" applyAlignment="1" applyProtection="1"/>
    <xf numFmtId="49" fontId="83" fillId="15" borderId="0" xfId="0" applyNumberFormat="1" applyFont="1" applyFill="1" applyAlignment="1" applyProtection="1">
      <alignment horizontal="center"/>
    </xf>
    <xf numFmtId="0" fontId="83" fillId="15" borderId="0" xfId="0" applyFont="1" applyFill="1" applyProtection="1"/>
    <xf numFmtId="0" fontId="43" fillId="15" borderId="0" xfId="0" applyNumberFormat="1" applyFont="1" applyFill="1" applyAlignment="1" applyProtection="1">
      <alignment horizontal="center"/>
    </xf>
    <xf numFmtId="0" fontId="45" fillId="16" borderId="0" xfId="0" applyFont="1" applyFill="1" applyAlignment="1" applyProtection="1">
      <alignment wrapText="1"/>
    </xf>
    <xf numFmtId="0" fontId="83" fillId="15" borderId="0" xfId="0" applyFont="1" applyFill="1" applyAlignment="1" applyProtection="1">
      <alignment horizontal="center"/>
    </xf>
    <xf numFmtId="0" fontId="83" fillId="29" borderId="0" xfId="0" applyFont="1" applyFill="1" applyProtection="1"/>
    <xf numFmtId="0" fontId="83" fillId="15" borderId="0" xfId="0" applyNumberFormat="1" applyFont="1" applyFill="1" applyAlignment="1" applyProtection="1">
      <alignment horizontal="center"/>
    </xf>
    <xf numFmtId="0" fontId="0" fillId="29" borderId="24" xfId="0" applyFill="1" applyBorder="1" applyAlignment="1" applyProtection="1">
      <alignment horizontal="center"/>
    </xf>
    <xf numFmtId="0" fontId="3" fillId="0" borderId="64" xfId="0" applyFont="1" applyBorder="1" applyProtection="1"/>
    <xf numFmtId="0" fontId="0" fillId="29" borderId="69" xfId="0" applyFill="1" applyBorder="1" applyAlignment="1" applyProtection="1"/>
    <xf numFmtId="0" fontId="0" fillId="29" borderId="63" xfId="0" applyFill="1" applyBorder="1" applyAlignment="1" applyProtection="1"/>
    <xf numFmtId="0" fontId="7" fillId="0" borderId="71" xfId="0" applyFont="1" applyBorder="1" applyProtection="1"/>
    <xf numFmtId="0" fontId="3" fillId="13" borderId="0" xfId="0" applyFont="1" applyFill="1" applyAlignment="1" applyProtection="1">
      <alignment horizontal="left" vertical="top"/>
    </xf>
    <xf numFmtId="0" fontId="0" fillId="29" borderId="9" xfId="0" applyFill="1" applyBorder="1" applyAlignment="1" applyProtection="1">
      <alignment vertical="center"/>
    </xf>
    <xf numFmtId="0" fontId="3" fillId="33" borderId="65" xfId="0" applyFont="1" applyFill="1" applyBorder="1" applyAlignment="1" applyProtection="1">
      <alignment vertical="center"/>
    </xf>
    <xf numFmtId="0" fontId="3" fillId="25" borderId="64" xfId="0" applyFont="1" applyFill="1" applyBorder="1" applyAlignment="1" applyProtection="1">
      <alignment vertical="center"/>
    </xf>
    <xf numFmtId="0" fontId="3" fillId="25" borderId="66" xfId="0" applyFont="1" applyFill="1" applyBorder="1" applyAlignment="1" applyProtection="1">
      <alignment vertical="center"/>
    </xf>
    <xf numFmtId="0" fontId="3" fillId="33" borderId="69" xfId="0" applyFont="1" applyFill="1" applyBorder="1" applyAlignment="1" applyProtection="1">
      <alignment vertical="center"/>
    </xf>
    <xf numFmtId="0" fontId="3" fillId="25" borderId="9" xfId="0" applyFont="1" applyFill="1" applyBorder="1" applyAlignment="1" applyProtection="1">
      <alignment vertical="center"/>
    </xf>
    <xf numFmtId="0" fontId="3" fillId="25" borderId="9" xfId="0" applyFont="1" applyFill="1" applyBorder="1" applyAlignment="1" applyProtection="1">
      <alignment horizontal="left" vertical="center"/>
    </xf>
    <xf numFmtId="0" fontId="3" fillId="25" borderId="63" xfId="0" applyFont="1" applyFill="1" applyBorder="1" applyAlignment="1" applyProtection="1">
      <alignment vertical="center"/>
    </xf>
    <xf numFmtId="0" fontId="3" fillId="25" borderId="63" xfId="0" applyFont="1" applyFill="1" applyBorder="1" applyAlignment="1" applyProtection="1">
      <alignment horizontal="left" vertical="center"/>
    </xf>
    <xf numFmtId="0" fontId="3" fillId="34" borderId="9" xfId="0" applyFont="1" applyFill="1" applyBorder="1" applyAlignment="1" applyProtection="1">
      <alignment vertical="center"/>
    </xf>
    <xf numFmtId="0" fontId="3" fillId="33" borderId="69" xfId="0" applyFont="1" applyFill="1" applyBorder="1" applyAlignment="1" applyProtection="1">
      <alignment horizontal="left" vertical="center"/>
    </xf>
    <xf numFmtId="0" fontId="3" fillId="33" borderId="70" xfId="0" applyFont="1" applyFill="1" applyBorder="1" applyAlignment="1" applyProtection="1">
      <alignment vertical="center"/>
    </xf>
    <xf numFmtId="0" fontId="3" fillId="25" borderId="57" xfId="0" applyFont="1" applyFill="1" applyBorder="1" applyAlignment="1" applyProtection="1">
      <alignment vertical="center"/>
    </xf>
    <xf numFmtId="0" fontId="3" fillId="25" borderId="58" xfId="0" applyFont="1" applyFill="1" applyBorder="1" applyAlignment="1" applyProtection="1">
      <alignment vertical="center"/>
    </xf>
    <xf numFmtId="0" fontId="88" fillId="0" borderId="0" xfId="0" applyFont="1" applyProtection="1"/>
    <xf numFmtId="0" fontId="3" fillId="29" borderId="9" xfId="0" applyFont="1" applyFill="1" applyBorder="1" applyAlignment="1" applyProtection="1">
      <alignment horizontal="center"/>
    </xf>
    <xf numFmtId="0" fontId="3" fillId="15" borderId="9" xfId="0" applyFont="1" applyFill="1" applyBorder="1" applyAlignment="1" applyProtection="1"/>
    <xf numFmtId="0" fontId="3" fillId="15" borderId="9" xfId="0" applyFont="1" applyFill="1" applyBorder="1" applyAlignment="1" applyProtection="1">
      <alignment wrapText="1"/>
    </xf>
    <xf numFmtId="49" fontId="43" fillId="15" borderId="9" xfId="0" applyNumberFormat="1" applyFont="1" applyFill="1" applyBorder="1" applyAlignment="1" applyProtection="1">
      <alignment horizontal="center"/>
    </xf>
    <xf numFmtId="0" fontId="43" fillId="15" borderId="9" xfId="0" applyNumberFormat="1" applyFont="1" applyFill="1" applyBorder="1" applyAlignment="1" applyProtection="1">
      <alignment horizontal="left"/>
    </xf>
    <xf numFmtId="49" fontId="3" fillId="15" borderId="9" xfId="0" applyNumberFormat="1" applyFont="1" applyFill="1" applyBorder="1" applyAlignment="1" applyProtection="1">
      <alignment horizontal="center"/>
    </xf>
    <xf numFmtId="49" fontId="83" fillId="15" borderId="9" xfId="0" applyNumberFormat="1" applyFont="1" applyFill="1" applyBorder="1" applyAlignment="1" applyProtection="1">
      <alignment horizontal="center"/>
    </xf>
    <xf numFmtId="0" fontId="83" fillId="15" borderId="9" xfId="0" applyFont="1" applyFill="1" applyBorder="1" applyProtection="1"/>
    <xf numFmtId="0" fontId="83" fillId="15" borderId="9" xfId="0" applyFont="1" applyFill="1" applyBorder="1" applyAlignment="1" applyProtection="1"/>
    <xf numFmtId="0" fontId="43" fillId="15" borderId="9" xfId="0" applyNumberFormat="1" applyFont="1" applyFill="1" applyBorder="1" applyAlignment="1" applyProtection="1">
      <alignment horizontal="center"/>
    </xf>
    <xf numFmtId="0" fontId="3" fillId="35" borderId="9" xfId="0" applyFont="1" applyFill="1" applyBorder="1" applyProtection="1"/>
    <xf numFmtId="0" fontId="3" fillId="15" borderId="9" xfId="0" applyFont="1" applyFill="1" applyBorder="1" applyAlignment="1" applyProtection="1">
      <alignment wrapText="1" shrinkToFit="1"/>
    </xf>
    <xf numFmtId="0" fontId="3" fillId="15" borderId="9" xfId="0" applyFont="1" applyFill="1" applyBorder="1" applyAlignment="1" applyProtection="1">
      <alignment horizontal="left" wrapText="1"/>
    </xf>
    <xf numFmtId="0" fontId="3" fillId="35" borderId="9" xfId="0" applyFont="1" applyFill="1" applyBorder="1" applyAlignment="1" applyProtection="1"/>
    <xf numFmtId="0" fontId="83" fillId="15" borderId="9" xfId="0" applyFont="1" applyFill="1" applyBorder="1" applyAlignment="1" applyProtection="1">
      <alignment wrapText="1" shrinkToFit="1"/>
    </xf>
    <xf numFmtId="0" fontId="89" fillId="15" borderId="9" xfId="0" applyFont="1" applyFill="1" applyBorder="1" applyAlignment="1" applyProtection="1"/>
    <xf numFmtId="49" fontId="43" fillId="15" borderId="9" xfId="0" applyNumberFormat="1" applyFont="1" applyFill="1" applyBorder="1" applyAlignment="1" applyProtection="1">
      <alignment horizontal="left" wrapText="1"/>
    </xf>
    <xf numFmtId="49" fontId="83" fillId="15" borderId="9" xfId="0" applyNumberFormat="1" applyFont="1" applyFill="1" applyBorder="1" applyAlignment="1" applyProtection="1">
      <alignment horizontal="left" wrapText="1"/>
    </xf>
    <xf numFmtId="0" fontId="3" fillId="15" borderId="9" xfId="0" applyFont="1" applyFill="1" applyBorder="1" applyAlignment="1" applyProtection="1">
      <alignment horizontal="center" wrapText="1"/>
    </xf>
    <xf numFmtId="0" fontId="83" fillId="15" borderId="9" xfId="0" applyFont="1" applyFill="1" applyBorder="1" applyAlignment="1" applyProtection="1">
      <alignment horizontal="left" wrapText="1"/>
    </xf>
    <xf numFmtId="0" fontId="83" fillId="15" borderId="9" xfId="0" applyFont="1" applyFill="1" applyBorder="1" applyAlignment="1" applyProtection="1">
      <alignment horizontal="center"/>
    </xf>
    <xf numFmtId="0" fontId="83" fillId="29" borderId="9" xfId="0" applyFont="1" applyFill="1" applyBorder="1" applyAlignment="1" applyProtection="1">
      <alignment horizontal="center"/>
    </xf>
    <xf numFmtId="0" fontId="91" fillId="0" borderId="0" xfId="0" applyFont="1" applyAlignment="1" applyProtection="1">
      <alignment wrapText="1"/>
    </xf>
    <xf numFmtId="0" fontId="84" fillId="14" borderId="0" xfId="0" applyNumberFormat="1" applyFont="1" applyFill="1" applyAlignment="1" applyProtection="1">
      <alignment horizontal="left" vertical="top" wrapText="1"/>
    </xf>
    <xf numFmtId="0" fontId="9" fillId="0" borderId="0" xfId="15" applyAlignment="1" applyProtection="1">
      <alignment horizontal="left"/>
    </xf>
    <xf numFmtId="0" fontId="85" fillId="14" borderId="0" xfId="0" applyFont="1" applyFill="1" applyAlignment="1" applyProtection="1">
      <alignment horizontal="left" vertical="top" wrapText="1"/>
    </xf>
    <xf numFmtId="0" fontId="9" fillId="19" borderId="15" xfId="15" applyFill="1" applyBorder="1" applyAlignment="1" applyProtection="1">
      <alignment horizontal="left"/>
    </xf>
    <xf numFmtId="0" fontId="5" fillId="14" borderId="42" xfId="0" applyFont="1" applyFill="1" applyBorder="1" applyAlignment="1" applyProtection="1">
      <alignment horizontal="left" vertical="top"/>
    </xf>
    <xf numFmtId="0" fontId="0" fillId="17" borderId="36" xfId="0" applyFill="1" applyBorder="1" applyAlignment="1" applyProtection="1">
      <alignment horizontal="left" vertical="center"/>
    </xf>
    <xf numFmtId="0" fontId="0" fillId="17" borderId="48" xfId="0" applyFill="1" applyBorder="1" applyAlignment="1" applyProtection="1">
      <alignment horizontal="left" vertical="center"/>
    </xf>
    <xf numFmtId="0" fontId="3" fillId="15" borderId="9" xfId="0" applyFont="1" applyFill="1" applyBorder="1" applyAlignment="1" applyProtection="1">
      <alignment horizontal="left"/>
    </xf>
    <xf numFmtId="0" fontId="83" fillId="15" borderId="9" xfId="0" applyFont="1" applyFill="1" applyBorder="1" applyAlignment="1" applyProtection="1">
      <alignment horizontal="left"/>
    </xf>
    <xf numFmtId="0" fontId="0" fillId="0" borderId="0" xfId="0" applyFill="1" applyBorder="1" applyAlignment="1" applyProtection="1">
      <alignment horizontal="center" vertical="top"/>
    </xf>
    <xf numFmtId="0" fontId="22" fillId="0" borderId="11" xfId="20" applyFont="1" applyBorder="1" applyAlignment="1" applyProtection="1">
      <alignment vertical="top"/>
    </xf>
    <xf numFmtId="0" fontId="0" fillId="36" borderId="0" xfId="0" applyFill="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92" fillId="16" borderId="0" xfId="0" applyFont="1" applyFill="1" applyProtection="1"/>
    <xf numFmtId="0" fontId="3" fillId="35" borderId="0" xfId="0" applyFont="1" applyFill="1" applyAlignment="1" applyProtection="1"/>
    <xf numFmtId="0" fontId="3" fillId="15" borderId="0" xfId="0" applyFont="1" applyFill="1" applyAlignment="1" applyProtection="1">
      <alignment wrapText="1" shrinkToFit="1"/>
    </xf>
    <xf numFmtId="0" fontId="43" fillId="15" borderId="0" xfId="0" applyNumberFormat="1" applyFont="1" applyFill="1" applyAlignment="1" applyProtection="1">
      <alignment horizontal="left"/>
    </xf>
    <xf numFmtId="0" fontId="83" fillId="15" borderId="0" xfId="0" applyFont="1" applyFill="1" applyAlignment="1" applyProtection="1"/>
    <xf numFmtId="0" fontId="3" fillId="15" borderId="9" xfId="0" applyFont="1" applyFill="1" applyBorder="1" applyAlignment="1" applyProtection="1">
      <alignment horizontal="center"/>
    </xf>
    <xf numFmtId="0" fontId="3" fillId="35" borderId="53" xfId="0" applyFont="1" applyFill="1" applyBorder="1" applyAlignment="1" applyProtection="1"/>
    <xf numFmtId="0" fontId="3" fillId="15" borderId="53" xfId="0" applyFont="1" applyFill="1" applyBorder="1" applyAlignment="1" applyProtection="1"/>
    <xf numFmtId="0" fontId="3" fillId="15" borderId="53" xfId="0" applyFont="1" applyFill="1" applyBorder="1" applyAlignment="1" applyProtection="1">
      <alignment wrapText="1"/>
    </xf>
    <xf numFmtId="0" fontId="3" fillId="29" borderId="53" xfId="0" applyFont="1" applyFill="1" applyBorder="1" applyAlignment="1" applyProtection="1">
      <alignment horizontal="center"/>
    </xf>
    <xf numFmtId="49" fontId="43" fillId="15" borderId="53" xfId="0" applyNumberFormat="1" applyFont="1" applyFill="1" applyBorder="1" applyAlignment="1" applyProtection="1">
      <alignment horizontal="left" wrapText="1"/>
    </xf>
    <xf numFmtId="0" fontId="3" fillId="15" borderId="53" xfId="0" applyFont="1" applyFill="1" applyBorder="1" applyProtection="1"/>
    <xf numFmtId="49" fontId="3" fillId="15" borderId="53" xfId="0" applyNumberFormat="1" applyFont="1" applyFill="1" applyBorder="1" applyAlignment="1" applyProtection="1">
      <alignment horizontal="center"/>
    </xf>
    <xf numFmtId="0" fontId="43" fillId="15" borderId="53" xfId="0" applyNumberFormat="1" applyFont="1" applyFill="1" applyBorder="1" applyAlignment="1" applyProtection="1">
      <alignment horizontal="left"/>
    </xf>
    <xf numFmtId="0" fontId="3" fillId="15" borderId="53" xfId="0" applyFont="1" applyFill="1" applyBorder="1" applyAlignment="1" applyProtection="1">
      <alignment wrapText="1" shrinkToFit="1"/>
    </xf>
    <xf numFmtId="0" fontId="3" fillId="15" borderId="53" xfId="0" applyFont="1" applyFill="1" applyBorder="1" applyAlignment="1" applyProtection="1">
      <alignment horizontal="left" wrapText="1"/>
    </xf>
    <xf numFmtId="0" fontId="3" fillId="33" borderId="67" xfId="0" applyFont="1" applyFill="1" applyBorder="1" applyAlignment="1" applyProtection="1">
      <alignment vertical="center"/>
    </xf>
    <xf numFmtId="0" fontId="3" fillId="25" borderId="53" xfId="0" applyFont="1" applyFill="1" applyBorder="1" applyAlignment="1" applyProtection="1">
      <alignment vertical="center"/>
    </xf>
    <xf numFmtId="0" fontId="3" fillId="25" borderId="59" xfId="0" applyFont="1" applyFill="1" applyBorder="1" applyAlignment="1" applyProtection="1">
      <alignment vertical="center"/>
    </xf>
    <xf numFmtId="0" fontId="83" fillId="0" borderId="9" xfId="0" applyFont="1" applyFill="1" applyBorder="1" applyAlignment="1" applyProtection="1">
      <alignment horizontal="center" vertical="center"/>
    </xf>
    <xf numFmtId="0" fontId="83" fillId="0" borderId="9" xfId="0" applyFont="1" applyBorder="1" applyProtection="1"/>
    <xf numFmtId="0" fontId="83" fillId="0" borderId="22" xfId="0" applyFont="1" applyBorder="1" applyProtection="1"/>
    <xf numFmtId="0" fontId="93" fillId="0" borderId="54" xfId="0" applyFont="1" applyBorder="1" applyProtection="1"/>
    <xf numFmtId="0" fontId="0" fillId="15" borderId="67" xfId="0" applyFill="1" applyBorder="1" applyAlignment="1" applyProtection="1">
      <alignment horizontal="center"/>
    </xf>
    <xf numFmtId="0" fontId="0" fillId="15" borderId="59" xfId="0" applyFill="1" applyBorder="1" applyAlignment="1" applyProtection="1">
      <alignment horizontal="center"/>
    </xf>
    <xf numFmtId="0" fontId="38" fillId="27" borderId="0" xfId="0" applyFont="1" applyFill="1" applyAlignment="1" applyProtection="1">
      <alignment vertical="center" wrapText="1"/>
    </xf>
    <xf numFmtId="0" fontId="48" fillId="14" borderId="42" xfId="0" quotePrefix="1" applyFont="1" applyFill="1" applyBorder="1" applyAlignment="1" applyProtection="1">
      <alignment horizontal="right" vertical="top"/>
    </xf>
    <xf numFmtId="0" fontId="48" fillId="14" borderId="43" xfId="0" quotePrefix="1" applyFont="1" applyFill="1" applyBorder="1" applyAlignment="1" applyProtection="1">
      <alignment horizontal="right" vertical="top"/>
    </xf>
    <xf numFmtId="0" fontId="0" fillId="27" borderId="0" xfId="0" applyFill="1" applyProtection="1"/>
    <xf numFmtId="0" fontId="58" fillId="14" borderId="0" xfId="0" applyNumberFormat="1" applyFont="1" applyFill="1" applyAlignment="1" applyProtection="1">
      <alignment horizontal="left" vertical="top" wrapText="1"/>
    </xf>
    <xf numFmtId="0" fontId="5" fillId="27" borderId="0" xfId="0" applyFont="1" applyFill="1" applyAlignment="1" applyProtection="1">
      <alignment horizontal="left" vertical="top" wrapText="1"/>
    </xf>
    <xf numFmtId="0" fontId="9" fillId="14" borderId="0" xfId="15" applyFill="1" applyAlignment="1" applyProtection="1">
      <alignment horizontal="left" vertical="top" wrapText="1"/>
    </xf>
    <xf numFmtId="0" fontId="90" fillId="13" borderId="0" xfId="0" applyNumberFormat="1" applyFont="1" applyFill="1" applyAlignment="1" applyProtection="1">
      <alignment horizontal="left" vertical="center" wrapText="1"/>
    </xf>
    <xf numFmtId="0" fontId="0" fillId="14" borderId="0" xfId="0" applyFill="1" applyBorder="1" applyAlignment="1" applyProtection="1">
      <alignment wrapText="1"/>
    </xf>
    <xf numFmtId="0" fontId="3" fillId="14" borderId="42" xfId="0" applyFont="1" applyFill="1" applyBorder="1" applyAlignment="1" applyProtection="1">
      <alignment horizontal="left" wrapText="1"/>
    </xf>
    <xf numFmtId="0" fontId="11" fillId="14" borderId="0" xfId="0"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10" fillId="14" borderId="0" xfId="0" applyFont="1" applyFill="1" applyBorder="1" applyAlignment="1" applyProtection="1">
      <alignment horizontal="left" vertical="center" wrapText="1"/>
    </xf>
    <xf numFmtId="0" fontId="34" fillId="19" borderId="0" xfId="0" applyFont="1" applyFill="1" applyBorder="1" applyAlignment="1" applyProtection="1">
      <alignment horizontal="left" vertical="top" wrapText="1"/>
    </xf>
    <xf numFmtId="0" fontId="3" fillId="14" borderId="43" xfId="0" applyFont="1" applyFill="1" applyBorder="1" applyAlignment="1" applyProtection="1">
      <alignment horizontal="left" wrapText="1"/>
    </xf>
    <xf numFmtId="0" fontId="4" fillId="16" borderId="0" xfId="0" applyFont="1" applyFill="1" applyBorder="1" applyAlignment="1" applyProtection="1">
      <alignment horizontal="left"/>
    </xf>
    <xf numFmtId="0" fontId="53" fillId="14" borderId="0" xfId="0" applyFont="1" applyFill="1" applyBorder="1" applyAlignment="1" applyProtection="1">
      <alignment horizontal="left" vertical="top" wrapText="1"/>
    </xf>
    <xf numFmtId="0" fontId="5" fillId="14" borderId="0" xfId="0" applyNumberFormat="1" applyFont="1" applyFill="1" applyBorder="1" applyAlignment="1" applyProtection="1">
      <alignment horizontal="left" vertical="top" wrapText="1"/>
    </xf>
    <xf numFmtId="0" fontId="3" fillId="14" borderId="43" xfId="0" applyFont="1" applyFill="1" applyBorder="1" applyAlignment="1" applyProtection="1">
      <alignment horizontal="left"/>
    </xf>
    <xf numFmtId="0" fontId="3" fillId="14" borderId="82" xfId="0" applyFont="1" applyFill="1" applyBorder="1" applyAlignment="1" applyProtection="1">
      <alignment horizontal="left"/>
    </xf>
    <xf numFmtId="0" fontId="3" fillId="14" borderId="9" xfId="0" applyFont="1" applyFill="1" applyBorder="1" applyAlignment="1" applyProtection="1">
      <alignment horizontal="left" vertical="center"/>
    </xf>
    <xf numFmtId="0" fontId="8" fillId="14" borderId="22" xfId="0" applyNumberFormat="1" applyFont="1" applyFill="1" applyBorder="1" applyAlignment="1" applyProtection="1">
      <alignment horizontal="left" vertical="top" wrapText="1"/>
    </xf>
    <xf numFmtId="0" fontId="36" fillId="14" borderId="22" xfId="0" applyFont="1" applyFill="1" applyBorder="1" applyAlignment="1" applyProtection="1">
      <alignment horizontal="left"/>
    </xf>
    <xf numFmtId="0" fontId="36" fillId="14" borderId="22" xfId="0" applyFont="1" applyFill="1" applyBorder="1" applyAlignment="1" applyProtection="1">
      <alignment horizontal="left" vertical="top" wrapText="1"/>
    </xf>
    <xf numFmtId="0" fontId="6" fillId="14" borderId="0" xfId="0" applyFont="1" applyFill="1" applyBorder="1" applyAlignment="1" applyProtection="1">
      <alignment horizontal="left" vertical="top" wrapText="1"/>
    </xf>
    <xf numFmtId="0" fontId="48" fillId="14" borderId="0" xfId="0" applyFont="1" applyFill="1" applyBorder="1" applyAlignment="1" applyProtection="1">
      <alignment horizontal="left" vertical="top" wrapText="1"/>
    </xf>
    <xf numFmtId="0" fontId="36" fillId="14" borderId="22" xfId="0" applyFont="1" applyFill="1" applyBorder="1" applyAlignment="1" applyProtection="1">
      <alignment horizontal="left" vertical="top"/>
    </xf>
    <xf numFmtId="0" fontId="41" fillId="14" borderId="0" xfId="0" applyFont="1" applyFill="1" applyBorder="1" applyAlignment="1" applyProtection="1">
      <alignment horizontal="left" vertical="center" wrapText="1"/>
    </xf>
    <xf numFmtId="0" fontId="36" fillId="14" borderId="22" xfId="0" applyNumberFormat="1" applyFont="1" applyFill="1" applyBorder="1" applyAlignment="1" applyProtection="1">
      <alignment horizontal="left" vertical="top" wrapText="1"/>
    </xf>
    <xf numFmtId="0" fontId="9" fillId="14" borderId="0" xfId="15" applyFill="1" applyAlignment="1" applyProtection="1">
      <alignment horizontal="left"/>
    </xf>
    <xf numFmtId="0" fontId="4" fillId="16" borderId="0" xfId="0" applyFont="1" applyFill="1" applyBorder="1" applyAlignment="1" applyProtection="1">
      <alignment horizontal="left" vertical="center"/>
    </xf>
    <xf numFmtId="0" fontId="6" fillId="14" borderId="0" xfId="0" applyFont="1" applyFill="1" applyBorder="1" applyAlignment="1" applyProtection="1">
      <alignment horizontal="left" vertical="center" wrapText="1"/>
    </xf>
    <xf numFmtId="0" fontId="36" fillId="19" borderId="0" xfId="0" applyFont="1" applyFill="1" applyBorder="1" applyAlignment="1" applyProtection="1">
      <alignment horizontal="left" vertical="top" wrapText="1"/>
    </xf>
    <xf numFmtId="0" fontId="8" fillId="14" borderId="22" xfId="0" applyFont="1" applyFill="1" applyBorder="1" applyAlignment="1" applyProtection="1">
      <alignment horizontal="left" vertical="top" wrapText="1"/>
    </xf>
    <xf numFmtId="0" fontId="36" fillId="0" borderId="9" xfId="0" applyNumberFormat="1" applyFont="1" applyFill="1" applyBorder="1" applyAlignment="1" applyProtection="1">
      <alignment horizontal="left" vertical="top" wrapText="1"/>
    </xf>
    <xf numFmtId="0" fontId="8" fillId="14" borderId="9" xfId="0" applyFont="1" applyFill="1" applyBorder="1" applyAlignment="1" applyProtection="1">
      <alignment horizontal="left" vertical="top" wrapText="1"/>
    </xf>
    <xf numFmtId="0" fontId="6" fillId="14" borderId="41" xfId="0" applyFont="1" applyFill="1" applyBorder="1" applyAlignment="1" applyProtection="1">
      <alignment horizontal="left" vertical="top" wrapText="1"/>
    </xf>
    <xf numFmtId="0" fontId="6" fillId="14" borderId="43" xfId="0" applyFont="1" applyFill="1" applyBorder="1" applyAlignment="1" applyProtection="1">
      <alignment horizontal="left" vertical="top" wrapText="1"/>
    </xf>
    <xf numFmtId="0" fontId="6" fillId="14" borderId="42" xfId="0" applyFont="1" applyFill="1" applyBorder="1" applyAlignment="1" applyProtection="1">
      <alignment horizontal="left" vertical="top" wrapText="1"/>
    </xf>
    <xf numFmtId="0" fontId="3" fillId="14" borderId="0" xfId="0" applyNumberFormat="1" applyFont="1" applyFill="1" applyBorder="1" applyAlignment="1" applyProtection="1">
      <alignment horizontal="right" vertical="center"/>
    </xf>
    <xf numFmtId="0" fontId="41" fillId="14" borderId="41" xfId="0" applyFont="1" applyFill="1" applyBorder="1" applyAlignment="1" applyProtection="1">
      <alignment horizontal="left" vertical="center" wrapText="1"/>
    </xf>
    <xf numFmtId="0" fontId="3" fillId="14" borderId="0" xfId="0" applyFont="1" applyFill="1" applyBorder="1" applyAlignment="1" applyProtection="1">
      <alignment horizontal="right" vertical="center"/>
    </xf>
    <xf numFmtId="0" fontId="5" fillId="14" borderId="0" xfId="0" applyNumberFormat="1" applyFont="1" applyFill="1" applyBorder="1" applyAlignment="1" applyProtection="1">
      <alignment horizontal="right" vertical="center"/>
    </xf>
    <xf numFmtId="0" fontId="77" fillId="14" borderId="0" xfId="0" applyFont="1" applyFill="1" applyBorder="1" applyAlignment="1" applyProtection="1">
      <alignment horizontal="left" vertical="top" wrapText="1"/>
    </xf>
    <xf numFmtId="0" fontId="3" fillId="14" borderId="11"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5" fillId="14" borderId="9" xfId="0" applyNumberFormat="1" applyFont="1" applyFill="1" applyBorder="1" applyAlignment="1" applyProtection="1">
      <alignment horizontal="left" vertical="top" wrapText="1"/>
    </xf>
    <xf numFmtId="0" fontId="3" fillId="22" borderId="9" xfId="0" applyFont="1" applyFill="1" applyBorder="1" applyAlignment="1" applyProtection="1">
      <alignment vertical="top" wrapText="1"/>
      <protection locked="0"/>
    </xf>
    <xf numFmtId="0" fontId="5" fillId="14" borderId="0" xfId="0" applyFont="1" applyFill="1" applyBorder="1" applyAlignment="1" applyProtection="1">
      <alignment horizontal="left" wrapText="1"/>
    </xf>
    <xf numFmtId="0" fontId="5" fillId="14" borderId="11" xfId="0" applyFont="1" applyFill="1" applyBorder="1" applyAlignment="1" applyProtection="1">
      <alignment horizontal="left" wrapText="1"/>
    </xf>
    <xf numFmtId="0" fontId="40" fillId="14" borderId="0" xfId="0" applyFont="1" applyFill="1" applyBorder="1" applyAlignment="1" applyProtection="1">
      <alignment horizontal="left" vertical="top" wrapText="1"/>
    </xf>
    <xf numFmtId="0" fontId="4" fillId="16" borderId="0" xfId="0" applyFont="1" applyFill="1" applyBorder="1" applyAlignment="1" applyProtection="1">
      <alignment horizontal="center" vertical="center"/>
    </xf>
    <xf numFmtId="0" fontId="5" fillId="14" borderId="42" xfId="0" applyFont="1" applyFill="1" applyBorder="1" applyAlignment="1" applyProtection="1">
      <alignment horizontal="left" wrapText="1"/>
    </xf>
    <xf numFmtId="0" fontId="3" fillId="0" borderId="0" xfId="0" applyFont="1" applyAlignment="1" applyProtection="1">
      <alignment horizontal="center"/>
    </xf>
    <xf numFmtId="0" fontId="23" fillId="14" borderId="34" xfId="0" applyFont="1" applyFill="1" applyBorder="1" applyAlignment="1" applyProtection="1">
      <alignment horizontal="center"/>
    </xf>
    <xf numFmtId="0" fontId="0" fillId="29" borderId="9" xfId="0" applyFill="1" applyBorder="1" applyAlignment="1" applyProtection="1">
      <alignment horizontal="center" vertical="center"/>
    </xf>
    <xf numFmtId="0" fontId="95" fillId="29" borderId="0" xfId="23" applyFont="1" applyFill="1" applyProtection="1"/>
    <xf numFmtId="0" fontId="95" fillId="27" borderId="0" xfId="23" applyFont="1" applyFill="1" applyProtection="1"/>
    <xf numFmtId="0" fontId="94" fillId="27" borderId="0" xfId="23" applyFont="1" applyFill="1" applyProtection="1"/>
    <xf numFmtId="0" fontId="95" fillId="29" borderId="9" xfId="23" applyFont="1" applyFill="1" applyBorder="1" applyProtection="1"/>
    <xf numFmtId="0" fontId="95" fillId="29" borderId="9" xfId="23" applyFont="1" applyFill="1" applyBorder="1" applyAlignment="1" applyProtection="1">
      <alignment horizontal="center"/>
    </xf>
    <xf numFmtId="0" fontId="95" fillId="29" borderId="0" xfId="23" applyFont="1" applyFill="1" applyBorder="1" applyAlignment="1" applyProtection="1">
      <alignment horizontal="center"/>
    </xf>
    <xf numFmtId="0" fontId="95" fillId="32" borderId="9" xfId="23" applyFont="1" applyFill="1" applyBorder="1" applyAlignment="1" applyProtection="1">
      <alignment horizontal="center" textRotation="90" wrapText="1"/>
    </xf>
    <xf numFmtId="0" fontId="95" fillId="29" borderId="0" xfId="23" applyFont="1" applyFill="1" applyAlignment="1" applyProtection="1">
      <alignment horizontal="center"/>
    </xf>
    <xf numFmtId="0" fontId="96" fillId="27" borderId="9" xfId="23" applyFont="1" applyFill="1" applyBorder="1" applyAlignment="1" applyProtection="1">
      <alignment horizontal="center"/>
    </xf>
    <xf numFmtId="0" fontId="95" fillId="27" borderId="9" xfId="23" applyFont="1" applyFill="1" applyBorder="1" applyAlignment="1" applyProtection="1">
      <alignment horizontal="center"/>
    </xf>
    <xf numFmtId="0" fontId="95" fillId="27" borderId="9" xfId="23" applyFont="1" applyFill="1" applyBorder="1" applyProtection="1"/>
    <xf numFmtId="3" fontId="95" fillId="29" borderId="9" xfId="23" applyNumberFormat="1" applyFont="1" applyFill="1" applyBorder="1" applyProtection="1"/>
    <xf numFmtId="3" fontId="95" fillId="29" borderId="0" xfId="23" applyNumberFormat="1" applyFont="1" applyFill="1" applyBorder="1" applyProtection="1"/>
    <xf numFmtId="3" fontId="95" fillId="32" borderId="9" xfId="23" applyNumberFormat="1" applyFont="1" applyFill="1" applyBorder="1" applyAlignment="1" applyProtection="1">
      <alignment horizontal="center"/>
    </xf>
    <xf numFmtId="3" fontId="95" fillId="27" borderId="0" xfId="23" applyNumberFormat="1" applyFont="1" applyFill="1" applyProtection="1"/>
    <xf numFmtId="164" fontId="3" fillId="29" borderId="9" xfId="24" applyNumberFormat="1" applyFont="1" applyFill="1" applyBorder="1" applyProtection="1"/>
    <xf numFmtId="164" fontId="3" fillId="29" borderId="0" xfId="24" applyNumberFormat="1" applyFont="1" applyFill="1" applyProtection="1"/>
    <xf numFmtId="165" fontId="3" fillId="29" borderId="9" xfId="24" applyNumberFormat="1" applyFont="1" applyFill="1" applyBorder="1" applyProtection="1"/>
    <xf numFmtId="0" fontId="95" fillId="29" borderId="28" xfId="23" applyFont="1" applyFill="1" applyBorder="1" applyAlignment="1" applyProtection="1">
      <alignment horizontal="center"/>
    </xf>
    <xf numFmtId="0" fontId="95" fillId="29" borderId="30" xfId="23" applyFont="1" applyFill="1" applyBorder="1" applyAlignment="1" applyProtection="1">
      <alignment horizontal="center"/>
    </xf>
    <xf numFmtId="0" fontId="95" fillId="29" borderId="0" xfId="23" applyFont="1" applyFill="1" applyBorder="1" applyProtection="1"/>
    <xf numFmtId="0" fontId="95" fillId="29" borderId="9" xfId="23" applyNumberFormat="1" applyFont="1" applyFill="1" applyBorder="1" applyProtection="1"/>
    <xf numFmtId="4" fontId="95" fillId="29" borderId="9" xfId="23" applyNumberFormat="1" applyFont="1" applyFill="1" applyBorder="1" applyProtection="1"/>
    <xf numFmtId="4" fontId="95" fillId="29" borderId="0" xfId="23" applyNumberFormat="1" applyFont="1" applyFill="1" applyBorder="1" applyProtection="1"/>
    <xf numFmtId="0" fontId="95" fillId="29" borderId="0" xfId="23" applyNumberFormat="1" applyFont="1" applyFill="1" applyBorder="1" applyProtection="1"/>
    <xf numFmtId="2" fontId="95" fillId="29" borderId="9" xfId="23" applyNumberFormat="1" applyFont="1" applyFill="1" applyBorder="1" applyProtection="1"/>
    <xf numFmtId="4" fontId="95" fillId="29" borderId="9" xfId="23" applyNumberFormat="1" applyFont="1" applyFill="1" applyBorder="1" applyAlignment="1" applyProtection="1"/>
    <xf numFmtId="0" fontId="95" fillId="27" borderId="0" xfId="23" applyFont="1" applyFill="1" applyBorder="1" applyProtection="1"/>
    <xf numFmtId="0" fontId="95" fillId="27" borderId="0" xfId="23" applyFont="1" applyFill="1" applyBorder="1" applyAlignment="1" applyProtection="1"/>
    <xf numFmtId="0" fontId="95" fillId="29" borderId="0" xfId="23" applyFont="1" applyFill="1" applyBorder="1" applyAlignment="1" applyProtection="1"/>
    <xf numFmtId="0" fontId="95" fillId="27" borderId="0" xfId="23" applyFont="1" applyFill="1" applyBorder="1" applyAlignment="1" applyProtection="1">
      <alignment horizontal="center"/>
    </xf>
    <xf numFmtId="2" fontId="95" fillId="27" borderId="0" xfId="23" applyNumberFormat="1" applyFont="1" applyFill="1" applyBorder="1" applyAlignment="1" applyProtection="1">
      <alignment horizontal="center"/>
    </xf>
    <xf numFmtId="2" fontId="95" fillId="29" borderId="0" xfId="23" applyNumberFormat="1" applyFont="1" applyFill="1" applyBorder="1" applyAlignment="1" applyProtection="1">
      <alignment horizontal="center"/>
    </xf>
    <xf numFmtId="0" fontId="95" fillId="27" borderId="46" xfId="23" applyFont="1" applyFill="1" applyBorder="1" applyProtection="1"/>
    <xf numFmtId="0" fontId="95" fillId="27" borderId="50" xfId="23" applyFont="1" applyFill="1" applyBorder="1" applyProtection="1"/>
    <xf numFmtId="0" fontId="95" fillId="27" borderId="27" xfId="23" applyFont="1" applyFill="1" applyBorder="1" applyProtection="1"/>
    <xf numFmtId="0" fontId="95" fillId="29" borderId="9" xfId="23" applyFont="1" applyFill="1" applyBorder="1" applyAlignment="1" applyProtection="1"/>
    <xf numFmtId="0" fontId="97" fillId="27" borderId="9" xfId="23" applyFont="1" applyFill="1" applyBorder="1" applyAlignment="1" applyProtection="1">
      <alignment horizontal="center"/>
    </xf>
    <xf numFmtId="0" fontId="97" fillId="27" borderId="9" xfId="23" applyFont="1" applyFill="1" applyBorder="1" applyAlignment="1" applyProtection="1">
      <alignment horizontal="center" wrapText="1"/>
    </xf>
    <xf numFmtId="0" fontId="95" fillId="27" borderId="0" xfId="23" applyFont="1" applyFill="1" applyBorder="1" applyAlignment="1" applyProtection="1">
      <alignment horizontal="center" vertical="center"/>
    </xf>
    <xf numFmtId="0" fontId="95" fillId="27" borderId="0" xfId="23" applyFont="1" applyFill="1" applyBorder="1" applyAlignment="1" applyProtection="1">
      <alignment horizontal="right" vertical="center" wrapText="1"/>
    </xf>
    <xf numFmtId="2" fontId="95" fillId="27" borderId="41" xfId="23" applyNumberFormat="1" applyFont="1" applyFill="1" applyBorder="1" applyAlignment="1" applyProtection="1">
      <alignment horizontal="center"/>
    </xf>
    <xf numFmtId="0" fontId="95" fillId="27" borderId="29" xfId="23" applyFont="1" applyFill="1" applyBorder="1" applyProtection="1"/>
    <xf numFmtId="0" fontId="95" fillId="27" borderId="11" xfId="23" applyFont="1" applyFill="1" applyBorder="1" applyProtection="1"/>
    <xf numFmtId="3" fontId="95" fillId="30" borderId="9" xfId="23" applyNumberFormat="1" applyFont="1" applyFill="1" applyBorder="1" applyAlignment="1" applyProtection="1">
      <alignment horizontal="center"/>
      <protection locked="0"/>
    </xf>
    <xf numFmtId="0" fontId="0" fillId="0" borderId="0" xfId="0" quotePrefix="1" applyProtection="1"/>
    <xf numFmtId="0" fontId="89" fillId="27" borderId="0" xfId="23" applyFont="1" applyFill="1" applyProtection="1"/>
    <xf numFmtId="0" fontId="98" fillId="27" borderId="0" xfId="23" applyFont="1" applyFill="1" applyAlignment="1" applyProtection="1">
      <alignment horizontal="right"/>
    </xf>
    <xf numFmtId="0" fontId="97" fillId="27" borderId="0" xfId="23" applyFont="1" applyFill="1" applyProtection="1"/>
    <xf numFmtId="0" fontId="3" fillId="30" borderId="9" xfId="23" applyFont="1" applyFill="1" applyBorder="1" applyAlignment="1" applyProtection="1">
      <alignment horizontal="center" vertical="center"/>
    </xf>
    <xf numFmtId="0" fontId="3" fillId="37" borderId="9" xfId="23" applyFont="1" applyFill="1" applyBorder="1" applyAlignment="1" applyProtection="1">
      <alignment horizontal="center"/>
    </xf>
    <xf numFmtId="0" fontId="99" fillId="0" borderId="0" xfId="0" applyFont="1"/>
    <xf numFmtId="0" fontId="26" fillId="0" borderId="0" xfId="0" applyFont="1"/>
    <xf numFmtId="0" fontId="3" fillId="0" borderId="0" xfId="0" applyFont="1"/>
    <xf numFmtId="0" fontId="3" fillId="32" borderId="0" xfId="23" applyFont="1" applyFill="1" applyBorder="1" applyAlignment="1" applyProtection="1">
      <alignment horizontal="center" vertical="center" wrapText="1"/>
    </xf>
    <xf numFmtId="0" fontId="100" fillId="27" borderId="0" xfId="23" applyFont="1" applyFill="1" applyBorder="1" applyAlignment="1" applyProtection="1">
      <alignment horizontal="left" vertical="center"/>
    </xf>
    <xf numFmtId="0" fontId="6" fillId="14" borderId="0" xfId="0" applyFont="1" applyFill="1" applyBorder="1" applyAlignment="1" applyProtection="1">
      <alignment horizontal="left" vertical="top" wrapText="1"/>
    </xf>
    <xf numFmtId="0" fontId="6" fillId="14" borderId="42" xfId="0" applyFont="1" applyFill="1" applyBorder="1" applyAlignment="1" applyProtection="1">
      <alignment horizontal="left" vertical="top"/>
    </xf>
    <xf numFmtId="0" fontId="6" fillId="14" borderId="42" xfId="0" applyFont="1" applyFill="1" applyBorder="1" applyAlignment="1" applyProtection="1">
      <alignment horizontal="left" vertical="top" wrapText="1"/>
    </xf>
    <xf numFmtId="0" fontId="6" fillId="14" borderId="42" xfId="0" applyFont="1" applyFill="1" applyBorder="1" applyAlignment="1" applyProtection="1">
      <alignment vertical="top"/>
    </xf>
    <xf numFmtId="0" fontId="95" fillId="29" borderId="53" xfId="23" applyFont="1" applyFill="1" applyBorder="1" applyAlignment="1" applyProtection="1">
      <alignment horizontal="center" vertical="center"/>
    </xf>
    <xf numFmtId="0" fontId="95" fillId="29" borderId="51" xfId="23" applyFont="1" applyFill="1" applyBorder="1" applyAlignment="1" applyProtection="1">
      <alignment horizontal="center" vertical="center"/>
    </xf>
    <xf numFmtId="0" fontId="95" fillId="29" borderId="22" xfId="23" applyFont="1" applyFill="1" applyBorder="1" applyAlignment="1" applyProtection="1">
      <alignment horizontal="center"/>
    </xf>
    <xf numFmtId="0" fontId="95" fillId="29" borderId="53" xfId="23" applyFont="1" applyFill="1" applyBorder="1" applyAlignment="1" applyProtection="1">
      <alignment horizontal="center" vertical="center"/>
    </xf>
    <xf numFmtId="0" fontId="95" fillId="29" borderId="51" xfId="23" applyFont="1" applyFill="1" applyBorder="1" applyAlignment="1" applyProtection="1">
      <alignment horizontal="center" vertical="center"/>
    </xf>
    <xf numFmtId="0" fontId="95" fillId="29" borderId="22" xfId="23" applyFont="1" applyFill="1" applyBorder="1" applyAlignment="1" applyProtection="1">
      <alignment horizontal="center"/>
    </xf>
    <xf numFmtId="0" fontId="6" fillId="14" borderId="42" xfId="0" applyFont="1" applyFill="1" applyBorder="1" applyAlignment="1" applyProtection="1">
      <alignment horizontal="left" vertical="top"/>
    </xf>
    <xf numFmtId="0" fontId="6" fillId="14" borderId="42" xfId="0" applyFont="1" applyFill="1" applyBorder="1" applyAlignment="1" applyProtection="1">
      <alignment horizontal="left" vertical="top" wrapText="1"/>
    </xf>
    <xf numFmtId="0" fontId="6" fillId="14" borderId="42" xfId="0" applyFont="1" applyFill="1" applyBorder="1" applyAlignment="1" applyProtection="1">
      <alignment vertical="top"/>
    </xf>
    <xf numFmtId="0" fontId="6" fillId="14" borderId="0" xfId="0" applyFont="1" applyFill="1" applyBorder="1" applyAlignment="1" applyProtection="1">
      <alignment horizontal="left" vertical="top" wrapText="1"/>
    </xf>
    <xf numFmtId="0" fontId="95" fillId="29" borderId="0" xfId="23" applyFont="1" applyFill="1"/>
    <xf numFmtId="0" fontId="95" fillId="27" borderId="0" xfId="23" applyFont="1" applyFill="1"/>
    <xf numFmtId="0" fontId="95" fillId="39" borderId="80" xfId="23" applyFont="1" applyFill="1" applyBorder="1"/>
    <xf numFmtId="0" fontId="95" fillId="39" borderId="76" xfId="23" applyFont="1" applyFill="1" applyBorder="1"/>
    <xf numFmtId="0" fontId="9" fillId="19" borderId="95" xfId="15" applyFill="1" applyBorder="1" applyAlignment="1" applyProtection="1">
      <alignment vertical="top" wrapText="1"/>
    </xf>
    <xf numFmtId="0" fontId="9" fillId="19" borderId="96" xfId="15" applyFill="1" applyBorder="1" applyAlignment="1" applyProtection="1">
      <alignment vertical="top" wrapText="1"/>
    </xf>
    <xf numFmtId="0" fontId="9" fillId="19" borderId="95" xfId="15" applyFill="1" applyBorder="1" applyAlignment="1" applyProtection="1">
      <alignment horizontal="center" vertical="center" wrapText="1"/>
    </xf>
    <xf numFmtId="0" fontId="9" fillId="19" borderId="109" xfId="15" applyFill="1" applyBorder="1" applyAlignment="1" applyProtection="1">
      <alignment vertical="top" wrapText="1"/>
    </xf>
    <xf numFmtId="0" fontId="9" fillId="19" borderId="108" xfId="15" applyFill="1" applyBorder="1" applyAlignment="1" applyProtection="1">
      <alignment vertical="top" wrapText="1"/>
    </xf>
    <xf numFmtId="0" fontId="9" fillId="19" borderId="96" xfId="15" applyFill="1" applyBorder="1" applyAlignment="1" applyProtection="1">
      <alignment horizontal="center" vertical="center" wrapText="1"/>
    </xf>
    <xf numFmtId="0" fontId="9" fillId="19" borderId="109" xfId="15" applyFill="1" applyBorder="1" applyAlignment="1" applyProtection="1">
      <alignment horizontal="center" vertical="center" wrapText="1"/>
    </xf>
    <xf numFmtId="0" fontId="9" fillId="19" borderId="108" xfId="15" applyFill="1" applyBorder="1" applyAlignment="1" applyProtection="1">
      <alignment horizontal="center" vertical="center" wrapText="1"/>
    </xf>
    <xf numFmtId="0" fontId="0" fillId="15" borderId="52" xfId="0" applyFill="1" applyBorder="1" applyAlignment="1" applyProtection="1">
      <alignment horizontal="left" vertical="center" indent="1"/>
    </xf>
    <xf numFmtId="0" fontId="3" fillId="14" borderId="0" xfId="0" applyNumberFormat="1" applyFont="1" applyFill="1" applyBorder="1" applyAlignment="1" applyProtection="1">
      <alignment horizontal="left" vertical="center" indent="1"/>
    </xf>
    <xf numFmtId="0" fontId="95" fillId="27" borderId="0" xfId="23" applyFont="1" applyFill="1" applyAlignment="1" applyProtection="1">
      <alignment horizontal="left" vertical="center" indent="1"/>
    </xf>
    <xf numFmtId="0" fontId="95" fillId="29" borderId="0" xfId="23" applyFont="1" applyFill="1" applyAlignment="1" applyProtection="1">
      <alignment horizontal="left" vertical="center" indent="1"/>
    </xf>
    <xf numFmtId="0" fontId="0" fillId="29" borderId="0" xfId="0" applyFill="1" applyAlignment="1" applyProtection="1">
      <alignment horizontal="left" vertical="center" indent="1"/>
    </xf>
    <xf numFmtId="0" fontId="0" fillId="27" borderId="0" xfId="0" applyFill="1" applyAlignment="1" applyProtection="1">
      <alignment horizontal="left" vertical="center" indent="1"/>
    </xf>
    <xf numFmtId="0" fontId="6" fillId="14" borderId="42" xfId="0" applyFont="1" applyFill="1" applyBorder="1" applyAlignment="1" applyProtection="1">
      <alignment horizontal="left" vertical="top"/>
    </xf>
    <xf numFmtId="0" fontId="6" fillId="14" borderId="42" xfId="0" applyFont="1" applyFill="1" applyBorder="1" applyAlignment="1" applyProtection="1">
      <alignment vertical="top"/>
    </xf>
    <xf numFmtId="0" fontId="6" fillId="14" borderId="42" xfId="0" applyFont="1" applyFill="1" applyBorder="1" applyAlignment="1" applyProtection="1">
      <alignment horizontal="left" vertical="top" wrapText="1"/>
    </xf>
    <xf numFmtId="0" fontId="95" fillId="29" borderId="53" xfId="23" applyFont="1" applyFill="1" applyBorder="1" applyAlignment="1" applyProtection="1">
      <alignment horizontal="center" vertical="center"/>
    </xf>
    <xf numFmtId="0" fontId="95" fillId="29" borderId="51" xfId="23" applyFont="1" applyFill="1" applyBorder="1" applyAlignment="1" applyProtection="1">
      <alignment horizontal="center" vertical="center"/>
    </xf>
    <xf numFmtId="0" fontId="6" fillId="14" borderId="0" xfId="0" applyFont="1" applyFill="1" applyBorder="1" applyAlignment="1" applyProtection="1">
      <alignment horizontal="left" vertical="top" wrapText="1"/>
    </xf>
    <xf numFmtId="0" fontId="95" fillId="29" borderId="22" xfId="23" applyFont="1" applyFill="1" applyBorder="1" applyAlignment="1" applyProtection="1">
      <alignment horizontal="center"/>
    </xf>
    <xf numFmtId="3" fontId="95" fillId="29" borderId="0" xfId="23" applyNumberFormat="1" applyFont="1" applyFill="1" applyAlignment="1" applyProtection="1">
      <alignment horizontal="center"/>
    </xf>
    <xf numFmtId="0" fontId="95" fillId="41" borderId="49" xfId="23" applyFont="1" applyFill="1" applyBorder="1" applyProtection="1"/>
    <xf numFmtId="0" fontId="95" fillId="41" borderId="47" xfId="23" applyFont="1" applyFill="1" applyBorder="1" applyProtection="1"/>
    <xf numFmtId="0" fontId="95" fillId="41" borderId="80" xfId="23" applyFont="1" applyFill="1" applyBorder="1" applyProtection="1"/>
    <xf numFmtId="0" fontId="0" fillId="41" borderId="68" xfId="0" applyFill="1" applyBorder="1" applyAlignment="1" applyProtection="1">
      <alignment vertical="center"/>
    </xf>
    <xf numFmtId="0" fontId="0" fillId="41" borderId="33" xfId="0" applyFill="1" applyBorder="1" applyProtection="1"/>
    <xf numFmtId="0" fontId="95" fillId="41" borderId="33" xfId="23" applyFont="1" applyFill="1" applyBorder="1" applyProtection="1"/>
    <xf numFmtId="0" fontId="0" fillId="41" borderId="76" xfId="0" applyFill="1" applyBorder="1" applyProtection="1"/>
    <xf numFmtId="0" fontId="6" fillId="14" borderId="0" xfId="0" applyFont="1" applyFill="1" applyBorder="1" applyAlignment="1" applyProtection="1">
      <alignment horizontal="left" vertical="top" wrapText="1"/>
    </xf>
    <xf numFmtId="0" fontId="95" fillId="29" borderId="53" xfId="23" applyFont="1" applyFill="1" applyBorder="1" applyAlignment="1" applyProtection="1">
      <alignment horizontal="center" vertical="center"/>
    </xf>
    <xf numFmtId="0" fontId="95" fillId="29" borderId="51" xfId="23" applyFont="1" applyFill="1" applyBorder="1" applyAlignment="1" applyProtection="1">
      <alignment horizontal="center" vertical="center"/>
    </xf>
    <xf numFmtId="0" fontId="95" fillId="29" borderId="22" xfId="23" applyFont="1" applyFill="1" applyBorder="1" applyAlignment="1" applyProtection="1">
      <alignment horizontal="center"/>
    </xf>
    <xf numFmtId="0" fontId="6" fillId="14" borderId="42" xfId="0" applyFont="1" applyFill="1" applyBorder="1" applyAlignment="1" applyProtection="1">
      <alignment horizontal="left" vertical="top"/>
    </xf>
    <xf numFmtId="0" fontId="6" fillId="14" borderId="42" xfId="0" applyFont="1" applyFill="1" applyBorder="1" applyAlignment="1" applyProtection="1">
      <alignment vertical="top"/>
    </xf>
    <xf numFmtId="0" fontId="6" fillId="14" borderId="42" xfId="0" applyFont="1" applyFill="1" applyBorder="1" applyAlignment="1" applyProtection="1">
      <alignment horizontal="left" vertical="top" wrapText="1"/>
    </xf>
    <xf numFmtId="0" fontId="9" fillId="19" borderId="47" xfId="15" applyFill="1" applyBorder="1" applyAlignment="1" applyProtection="1">
      <alignment horizontal="center" vertical="center" wrapText="1"/>
    </xf>
    <xf numFmtId="0" fontId="9" fillId="19" borderId="33" xfId="15" applyFill="1" applyBorder="1" applyAlignment="1" applyProtection="1">
      <alignment horizontal="center" vertical="center" wrapText="1"/>
    </xf>
    <xf numFmtId="0" fontId="95" fillId="39" borderId="80" xfId="23" applyFont="1" applyFill="1" applyBorder="1" applyAlignment="1">
      <alignment horizontal="center" vertical="center"/>
    </xf>
    <xf numFmtId="0" fontId="95" fillId="39" borderId="76" xfId="23" applyFont="1" applyFill="1" applyBorder="1" applyAlignment="1">
      <alignment horizontal="center" vertical="center"/>
    </xf>
    <xf numFmtId="0" fontId="95" fillId="27" borderId="0" xfId="23" applyFont="1" applyFill="1" applyAlignment="1" applyProtection="1">
      <alignment vertical="center"/>
    </xf>
    <xf numFmtId="0" fontId="3" fillId="32" borderId="9" xfId="0" applyNumberFormat="1" applyFont="1" applyFill="1" applyBorder="1" applyAlignment="1" applyProtection="1">
      <alignment horizontal="left" vertical="top"/>
    </xf>
    <xf numFmtId="0" fontId="5" fillId="14" borderId="0" xfId="0" applyFont="1" applyFill="1" applyBorder="1" applyAlignment="1" applyProtection="1">
      <alignment wrapText="1"/>
    </xf>
    <xf numFmtId="0" fontId="0" fillId="14" borderId="0" xfId="0" applyFill="1" applyBorder="1" applyAlignment="1" applyProtection="1">
      <alignment wrapText="1"/>
    </xf>
    <xf numFmtId="0" fontId="3" fillId="14" borderId="42" xfId="0" applyFont="1" applyFill="1" applyBorder="1" applyAlignment="1" applyProtection="1">
      <alignment horizontal="left" wrapText="1"/>
    </xf>
    <xf numFmtId="0" fontId="3" fillId="14" borderId="83" xfId="0" applyFont="1" applyFill="1" applyBorder="1" applyAlignment="1" applyProtection="1">
      <alignment horizontal="left" wrapText="1"/>
    </xf>
    <xf numFmtId="0" fontId="11" fillId="14" borderId="0" xfId="0"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5" fillId="19" borderId="49" xfId="0" applyFont="1" applyFill="1" applyBorder="1" applyAlignment="1" applyProtection="1">
      <alignment horizontal="center" vertical="center" wrapText="1"/>
    </xf>
    <xf numFmtId="0" fontId="5" fillId="19" borderId="47" xfId="0" applyFont="1" applyFill="1" applyBorder="1" applyAlignment="1" applyProtection="1">
      <alignment horizontal="center" vertical="center" wrapText="1"/>
    </xf>
    <xf numFmtId="0" fontId="5" fillId="19" borderId="80" xfId="0" applyFont="1" applyFill="1" applyBorder="1" applyAlignment="1" applyProtection="1">
      <alignment horizontal="center" vertical="center" wrapText="1"/>
    </xf>
    <xf numFmtId="0" fontId="5" fillId="19" borderId="52" xfId="0" applyFont="1" applyFill="1" applyBorder="1" applyAlignment="1" applyProtection="1">
      <alignment horizontal="center" vertical="center" wrapText="1"/>
    </xf>
    <xf numFmtId="0" fontId="5" fillId="19" borderId="0" xfId="0" applyFont="1" applyFill="1" applyBorder="1" applyAlignment="1" applyProtection="1">
      <alignment horizontal="center" vertical="center" wrapText="1"/>
    </xf>
    <xf numFmtId="0" fontId="5" fillId="19" borderId="72" xfId="0" applyFont="1" applyFill="1" applyBorder="1" applyAlignment="1" applyProtection="1">
      <alignment horizontal="center" vertical="center" wrapText="1"/>
    </xf>
    <xf numFmtId="0" fontId="9" fillId="19" borderId="15" xfId="15" applyFill="1" applyBorder="1" applyAlignment="1" applyProtection="1">
      <alignment horizontal="center"/>
    </xf>
    <xf numFmtId="0" fontId="9" fillId="19" borderId="17" xfId="15" applyFill="1" applyBorder="1" applyAlignment="1" applyProtection="1">
      <alignment horizontal="center"/>
    </xf>
    <xf numFmtId="0" fontId="9" fillId="19" borderId="94" xfId="15" applyFill="1" applyBorder="1" applyAlignment="1" applyProtection="1">
      <alignment horizontal="center" vertical="top" wrapText="1"/>
    </xf>
    <xf numFmtId="0" fontId="9" fillId="19" borderId="91" xfId="15" applyFill="1" applyBorder="1" applyAlignment="1" applyProtection="1">
      <alignment horizontal="center" vertical="top" wrapText="1"/>
    </xf>
    <xf numFmtId="0" fontId="9" fillId="19" borderId="93" xfId="15" applyFill="1" applyBorder="1" applyAlignment="1" applyProtection="1">
      <alignment horizontal="center" vertical="top" wrapText="1"/>
    </xf>
    <xf numFmtId="0" fontId="5" fillId="19" borderId="15" xfId="0" applyFont="1" applyFill="1" applyBorder="1" applyAlignment="1" applyProtection="1">
      <alignment horizontal="center"/>
    </xf>
    <xf numFmtId="0" fontId="5" fillId="19" borderId="17" xfId="0" applyFont="1" applyFill="1" applyBorder="1" applyAlignment="1" applyProtection="1">
      <alignment horizontal="center"/>
    </xf>
    <xf numFmtId="0" fontId="9" fillId="19" borderId="95" xfId="15" applyFill="1" applyBorder="1" applyAlignment="1" applyProtection="1">
      <alignment horizontal="center" vertical="top" wrapText="1"/>
    </xf>
    <xf numFmtId="0" fontId="9" fillId="19" borderId="96" xfId="15" applyFill="1" applyBorder="1" applyAlignment="1" applyProtection="1">
      <alignment horizontal="center" vertical="top" wrapText="1"/>
    </xf>
    <xf numFmtId="0" fontId="9" fillId="19" borderId="97" xfId="15" applyFill="1" applyBorder="1" applyAlignment="1" applyProtection="1">
      <alignment horizontal="center" vertical="top" wrapText="1"/>
    </xf>
    <xf numFmtId="0" fontId="9" fillId="19" borderId="103" xfId="15" applyFill="1" applyBorder="1" applyAlignment="1" applyProtection="1">
      <alignment horizontal="center" vertical="top" wrapText="1"/>
    </xf>
    <xf numFmtId="49" fontId="3" fillId="22" borderId="9" xfId="0" applyNumberFormat="1" applyFont="1" applyFill="1" applyBorder="1" applyAlignment="1" applyProtection="1">
      <alignment horizontal="left" vertical="top"/>
      <protection locked="0"/>
    </xf>
    <xf numFmtId="0" fontId="86" fillId="14" borderId="0" xfId="0" applyFont="1" applyFill="1" applyBorder="1" applyAlignment="1" applyProtection="1">
      <alignment horizontal="left" vertical="top" wrapText="1"/>
    </xf>
    <xf numFmtId="0" fontId="84" fillId="0" borderId="0" xfId="0" applyFont="1" applyAlignment="1" applyProtection="1">
      <alignment horizontal="left" vertical="top" wrapText="1"/>
    </xf>
    <xf numFmtId="0" fontId="10" fillId="14" borderId="0" xfId="0" applyFont="1" applyFill="1" applyBorder="1" applyAlignment="1" applyProtection="1">
      <alignment horizontal="left" vertical="center" wrapText="1"/>
    </xf>
    <xf numFmtId="0" fontId="34" fillId="19" borderId="0" xfId="0" applyFont="1" applyFill="1" applyBorder="1" applyAlignment="1" applyProtection="1">
      <alignment horizontal="left" vertical="top" wrapText="1"/>
    </xf>
    <xf numFmtId="0" fontId="59" fillId="14" borderId="28" xfId="0" applyFont="1" applyFill="1" applyBorder="1" applyAlignment="1" applyProtection="1"/>
    <xf numFmtId="49" fontId="3" fillId="22" borderId="100" xfId="0" applyNumberFormat="1" applyFont="1" applyFill="1" applyBorder="1" applyAlignment="1" applyProtection="1">
      <alignment horizontal="left" vertical="top" wrapText="1"/>
      <protection locked="0"/>
    </xf>
    <xf numFmtId="49" fontId="3" fillId="22" borderId="41" xfId="0" applyNumberFormat="1" applyFont="1" applyFill="1" applyBorder="1" applyAlignment="1" applyProtection="1">
      <alignment horizontal="left" vertical="top" wrapText="1"/>
      <protection locked="0"/>
    </xf>
    <xf numFmtId="49" fontId="3" fillId="22" borderId="90" xfId="0" applyNumberFormat="1" applyFont="1" applyFill="1" applyBorder="1" applyAlignment="1" applyProtection="1">
      <alignment horizontal="left" vertical="top" wrapText="1"/>
      <protection locked="0"/>
    </xf>
    <xf numFmtId="0" fontId="3" fillId="14" borderId="43" xfId="0" applyFont="1" applyFill="1" applyBorder="1" applyAlignment="1" applyProtection="1">
      <alignment horizontal="left" wrapText="1"/>
    </xf>
    <xf numFmtId="0" fontId="3" fillId="14" borderId="82" xfId="0" applyFont="1" applyFill="1" applyBorder="1" applyAlignment="1" applyProtection="1">
      <alignment horizontal="left" wrapText="1"/>
    </xf>
    <xf numFmtId="0" fontId="9" fillId="19" borderId="9" xfId="15" applyFill="1" applyBorder="1" applyAlignment="1" applyProtection="1">
      <alignment horizontal="center" vertical="center"/>
    </xf>
    <xf numFmtId="0" fontId="9" fillId="19" borderId="98" xfId="15" applyFill="1" applyBorder="1" applyAlignment="1" applyProtection="1">
      <alignment horizontal="center" vertical="top" wrapText="1"/>
    </xf>
    <xf numFmtId="0" fontId="87" fillId="14" borderId="0" xfId="0" applyFont="1" applyFill="1" applyBorder="1" applyAlignment="1" applyProtection="1">
      <alignment horizontal="left" vertical="top" wrapText="1"/>
    </xf>
    <xf numFmtId="0" fontId="9" fillId="19" borderId="99" xfId="15" applyFill="1" applyBorder="1" applyAlignment="1" applyProtection="1">
      <alignment horizontal="center" vertical="top" wrapText="1"/>
    </xf>
    <xf numFmtId="49" fontId="3" fillId="22" borderId="85" xfId="0" applyNumberFormat="1" applyFont="1" applyFill="1" applyBorder="1" applyAlignment="1" applyProtection="1">
      <alignment horizontal="left" vertical="top" wrapText="1"/>
      <protection locked="0"/>
    </xf>
    <xf numFmtId="49" fontId="3" fillId="22" borderId="42" xfId="0" applyNumberFormat="1" applyFont="1" applyFill="1" applyBorder="1" applyAlignment="1" applyProtection="1">
      <alignment horizontal="left" vertical="top" wrapText="1"/>
      <protection locked="0"/>
    </xf>
    <xf numFmtId="49" fontId="3" fillId="22" borderId="83" xfId="0" applyNumberFormat="1" applyFont="1" applyFill="1" applyBorder="1" applyAlignment="1" applyProtection="1">
      <alignment horizontal="left" vertical="top" wrapText="1"/>
      <protection locked="0"/>
    </xf>
    <xf numFmtId="49" fontId="3" fillId="28" borderId="100" xfId="0" applyNumberFormat="1" applyFont="1" applyFill="1" applyBorder="1" applyAlignment="1" applyProtection="1">
      <alignment horizontal="left" vertical="top" wrapText="1"/>
      <protection locked="0"/>
    </xf>
    <xf numFmtId="49" fontId="3" fillId="28" borderId="41" xfId="0" applyNumberFormat="1" applyFont="1" applyFill="1" applyBorder="1" applyAlignment="1" applyProtection="1">
      <alignment horizontal="left" vertical="top" wrapText="1"/>
      <protection locked="0"/>
    </xf>
    <xf numFmtId="49" fontId="3" fillId="28" borderId="90" xfId="0" applyNumberFormat="1" applyFont="1" applyFill="1" applyBorder="1" applyAlignment="1" applyProtection="1">
      <alignment horizontal="left" vertical="top" wrapText="1"/>
      <protection locked="0"/>
    </xf>
    <xf numFmtId="0" fontId="36" fillId="19" borderId="0" xfId="0" applyFont="1" applyFill="1" applyBorder="1" applyAlignment="1" applyProtection="1">
      <alignment vertical="top" wrapText="1"/>
    </xf>
    <xf numFmtId="0" fontId="27" fillId="14" borderId="0" xfId="0" applyFont="1" applyFill="1" applyBorder="1" applyAlignment="1" applyProtection="1">
      <alignment vertical="top" wrapText="1"/>
    </xf>
    <xf numFmtId="0" fontId="0" fillId="0" borderId="0" xfId="0" applyAlignment="1" applyProtection="1">
      <alignment vertical="top" wrapText="1"/>
    </xf>
    <xf numFmtId="49" fontId="3" fillId="28" borderId="86" xfId="0" applyNumberFormat="1" applyFont="1" applyFill="1" applyBorder="1" applyAlignment="1" applyProtection="1">
      <alignment horizontal="left" vertical="top" wrapText="1"/>
      <protection locked="0"/>
    </xf>
    <xf numFmtId="49" fontId="3" fillId="22" borderId="46" xfId="0" applyNumberFormat="1" applyFont="1" applyFill="1" applyBorder="1" applyAlignment="1" applyProtection="1">
      <alignment horizontal="left" vertical="top" wrapText="1"/>
      <protection locked="0"/>
    </xf>
    <xf numFmtId="49" fontId="3" fillId="22" borderId="50" xfId="0" applyNumberFormat="1" applyFont="1" applyFill="1" applyBorder="1" applyAlignment="1" applyProtection="1">
      <alignment horizontal="left" vertical="top" wrapText="1"/>
      <protection locked="0"/>
    </xf>
    <xf numFmtId="49" fontId="3" fillId="22" borderId="25" xfId="0" applyNumberFormat="1" applyFont="1" applyFill="1" applyBorder="1" applyAlignment="1" applyProtection="1">
      <alignment horizontal="left" vertical="top" wrapText="1"/>
      <protection locked="0"/>
    </xf>
    <xf numFmtId="49" fontId="3" fillId="22" borderId="101" xfId="0" applyNumberFormat="1" applyFont="1" applyFill="1" applyBorder="1" applyAlignment="1" applyProtection="1">
      <alignment horizontal="left" vertical="top" wrapText="1"/>
      <protection locked="0"/>
    </xf>
    <xf numFmtId="49" fontId="3" fillId="22" borderId="89" xfId="0" applyNumberFormat="1" applyFont="1" applyFill="1" applyBorder="1" applyAlignment="1" applyProtection="1">
      <alignment horizontal="left" vertical="top" wrapText="1"/>
      <protection locked="0"/>
    </xf>
    <xf numFmtId="49" fontId="3" fillId="22" borderId="102" xfId="0" applyNumberFormat="1" applyFont="1" applyFill="1" applyBorder="1" applyAlignment="1" applyProtection="1">
      <alignment horizontal="left" vertical="top" wrapText="1"/>
      <protection locked="0"/>
    </xf>
    <xf numFmtId="49" fontId="3" fillId="22" borderId="27" xfId="0" applyNumberFormat="1" applyFont="1" applyFill="1" applyBorder="1" applyAlignment="1" applyProtection="1">
      <alignment horizontal="left" vertical="top" wrapText="1"/>
      <protection locked="0"/>
    </xf>
    <xf numFmtId="49" fontId="3" fillId="22" borderId="0" xfId="0" applyNumberFormat="1" applyFont="1" applyFill="1" applyBorder="1" applyAlignment="1" applyProtection="1">
      <alignment horizontal="left" vertical="top" wrapText="1"/>
      <protection locked="0"/>
    </xf>
    <xf numFmtId="49" fontId="3" fillId="22" borderId="28" xfId="0" applyNumberFormat="1" applyFont="1" applyFill="1" applyBorder="1" applyAlignment="1" applyProtection="1">
      <alignment horizontal="left" vertical="top" wrapText="1"/>
      <protection locked="0"/>
    </xf>
    <xf numFmtId="0" fontId="69" fillId="22" borderId="9" xfId="0" applyFont="1" applyFill="1" applyBorder="1" applyAlignment="1" applyProtection="1">
      <alignment horizontal="center" vertical="center"/>
      <protection locked="0"/>
    </xf>
    <xf numFmtId="49" fontId="3" fillId="28" borderId="27" xfId="0" applyNumberFormat="1" applyFont="1" applyFill="1" applyBorder="1" applyAlignment="1" applyProtection="1">
      <alignment horizontal="left" vertical="top" wrapText="1"/>
      <protection locked="0"/>
    </xf>
    <xf numFmtId="49" fontId="3" fillId="28" borderId="0" xfId="0" applyNumberFormat="1" applyFont="1" applyFill="1" applyBorder="1" applyAlignment="1" applyProtection="1">
      <alignment horizontal="left" vertical="top" wrapText="1"/>
      <protection locked="0"/>
    </xf>
    <xf numFmtId="49" fontId="3" fillId="28" borderId="28" xfId="0" applyNumberFormat="1" applyFont="1" applyFill="1" applyBorder="1" applyAlignment="1" applyProtection="1">
      <alignment horizontal="left" vertical="top" wrapText="1"/>
      <protection locked="0"/>
    </xf>
    <xf numFmtId="49" fontId="3" fillId="28" borderId="22" xfId="0" applyNumberFormat="1" applyFont="1" applyFill="1" applyBorder="1" applyAlignment="1" applyProtection="1">
      <alignment horizontal="left" vertical="center" wrapText="1" shrinkToFit="1"/>
      <protection locked="0"/>
    </xf>
    <xf numFmtId="49" fontId="3" fillId="28" borderId="23" xfId="0" applyNumberFormat="1" applyFont="1" applyFill="1" applyBorder="1" applyAlignment="1" applyProtection="1">
      <alignment horizontal="left" vertical="center" wrapText="1" shrinkToFit="1"/>
      <protection locked="0"/>
    </xf>
    <xf numFmtId="49" fontId="3" fillId="28" borderId="24" xfId="0" applyNumberFormat="1" applyFont="1" applyFill="1" applyBorder="1" applyAlignment="1" applyProtection="1">
      <alignment horizontal="left" vertical="center" wrapText="1" shrinkToFit="1"/>
      <protection locked="0"/>
    </xf>
    <xf numFmtId="49" fontId="3" fillId="22" borderId="51" xfId="0" applyNumberFormat="1" applyFont="1" applyFill="1" applyBorder="1" applyAlignment="1" applyProtection="1">
      <alignment horizontal="left" vertical="top" wrapText="1"/>
      <protection locked="0"/>
    </xf>
    <xf numFmtId="0" fontId="3" fillId="22" borderId="9" xfId="0" applyNumberFormat="1" applyFont="1" applyFill="1" applyBorder="1" applyAlignment="1" applyProtection="1">
      <alignment horizontal="left" vertical="top"/>
      <protection locked="0"/>
    </xf>
    <xf numFmtId="0" fontId="4" fillId="16" borderId="0" xfId="0" applyFont="1" applyFill="1" applyBorder="1" applyAlignment="1" applyProtection="1">
      <alignment horizontal="left"/>
    </xf>
    <xf numFmtId="0" fontId="59" fillId="14" borderId="0" xfId="0" applyFont="1" applyFill="1" applyBorder="1" applyAlignment="1" applyProtection="1">
      <alignment vertical="top" wrapText="1"/>
    </xf>
    <xf numFmtId="49" fontId="3" fillId="28" borderId="104" xfId="0" applyNumberFormat="1" applyFont="1" applyFill="1" applyBorder="1" applyAlignment="1" applyProtection="1">
      <alignment horizontal="left" vertical="top" wrapText="1"/>
      <protection locked="0"/>
    </xf>
    <xf numFmtId="49" fontId="3" fillId="22" borderId="29" xfId="0" applyNumberFormat="1" applyFont="1" applyFill="1" applyBorder="1" applyAlignment="1" applyProtection="1">
      <alignment horizontal="left" vertical="top"/>
      <protection locked="0"/>
    </xf>
    <xf numFmtId="49" fontId="3" fillId="22" borderId="11" xfId="0" applyNumberFormat="1" applyFont="1" applyFill="1" applyBorder="1" applyAlignment="1" applyProtection="1">
      <alignment horizontal="left" vertical="top"/>
      <protection locked="0"/>
    </xf>
    <xf numFmtId="49" fontId="3" fillId="22" borderId="30" xfId="0" applyNumberFormat="1" applyFont="1" applyFill="1" applyBorder="1" applyAlignment="1" applyProtection="1">
      <alignment horizontal="left" vertical="top"/>
      <protection locked="0"/>
    </xf>
    <xf numFmtId="0" fontId="3" fillId="30" borderId="9" xfId="0" applyNumberFormat="1" applyFont="1" applyFill="1" applyBorder="1" applyAlignment="1" applyProtection="1">
      <alignment horizontal="left" vertical="center" wrapText="1" shrinkToFit="1"/>
      <protection locked="0"/>
    </xf>
    <xf numFmtId="49" fontId="3" fillId="22" borderId="9" xfId="0" applyNumberFormat="1" applyFont="1" applyFill="1" applyBorder="1" applyAlignment="1" applyProtection="1">
      <alignment horizontal="left" vertical="top" wrapText="1"/>
      <protection locked="0"/>
    </xf>
    <xf numFmtId="49" fontId="3" fillId="28" borderId="7" xfId="0" applyNumberFormat="1" applyFont="1" applyFill="1" applyBorder="1" applyAlignment="1" applyProtection="1">
      <alignment horizontal="left" vertical="top" wrapText="1"/>
      <protection locked="0"/>
    </xf>
    <xf numFmtId="0" fontId="53" fillId="14" borderId="0" xfId="0" applyFont="1" applyFill="1" applyBorder="1" applyAlignment="1" applyProtection="1">
      <alignment horizontal="left" vertical="top" wrapText="1"/>
    </xf>
    <xf numFmtId="0" fontId="68" fillId="16" borderId="0" xfId="0" applyFont="1" applyFill="1" applyBorder="1" applyAlignment="1" applyProtection="1">
      <alignment horizontal="left" vertical="center"/>
    </xf>
    <xf numFmtId="0" fontId="34" fillId="22" borderId="22" xfId="0" applyFont="1" applyFill="1" applyBorder="1" applyAlignment="1" applyProtection="1">
      <alignment horizontal="left" vertical="top" wrapText="1"/>
      <protection locked="0"/>
    </xf>
    <xf numFmtId="0" fontId="34" fillId="22" borderId="23" xfId="0" applyFont="1" applyFill="1" applyBorder="1" applyAlignment="1" applyProtection="1">
      <alignment horizontal="left" vertical="top" wrapText="1"/>
      <protection locked="0"/>
    </xf>
    <xf numFmtId="0" fontId="34" fillId="22" borderId="24" xfId="0" applyFont="1" applyFill="1" applyBorder="1" applyAlignment="1" applyProtection="1">
      <alignment horizontal="left" vertical="top" wrapText="1"/>
      <protection locked="0"/>
    </xf>
    <xf numFmtId="49" fontId="3" fillId="22" borderId="105" xfId="0" applyNumberFormat="1" applyFont="1" applyFill="1" applyBorder="1" applyAlignment="1" applyProtection="1">
      <alignment horizontal="left" vertical="top" wrapText="1"/>
      <protection locked="0"/>
    </xf>
    <xf numFmtId="49" fontId="3" fillId="22" borderId="77" xfId="0" applyNumberFormat="1" applyFont="1" applyFill="1" applyBorder="1" applyAlignment="1" applyProtection="1">
      <alignment horizontal="left" vertical="top" wrapText="1"/>
      <protection locked="0"/>
    </xf>
    <xf numFmtId="49" fontId="3" fillId="22" borderId="91" xfId="0" applyNumberFormat="1" applyFont="1" applyFill="1" applyBorder="1" applyAlignment="1" applyProtection="1">
      <alignment horizontal="left" vertical="top" wrapText="1"/>
      <protection locked="0"/>
    </xf>
    <xf numFmtId="49" fontId="3" fillId="22" borderId="46" xfId="0" applyNumberFormat="1" applyFont="1" applyFill="1" applyBorder="1" applyAlignment="1" applyProtection="1">
      <alignment horizontal="left" vertical="top"/>
      <protection locked="0"/>
    </xf>
    <xf numFmtId="49" fontId="3" fillId="22" borderId="50" xfId="0" applyNumberFormat="1" applyFont="1" applyFill="1" applyBorder="1" applyAlignment="1" applyProtection="1">
      <alignment horizontal="left" vertical="top"/>
      <protection locked="0"/>
    </xf>
    <xf numFmtId="49" fontId="3" fillId="22" borderId="25" xfId="0" applyNumberFormat="1" applyFont="1" applyFill="1" applyBorder="1" applyAlignment="1" applyProtection="1">
      <alignment horizontal="left" vertical="top"/>
      <protection locked="0"/>
    </xf>
    <xf numFmtId="49" fontId="3" fillId="23" borderId="85" xfId="0" applyNumberFormat="1" applyFont="1" applyFill="1" applyBorder="1" applyAlignment="1" applyProtection="1">
      <alignment horizontal="left" vertical="top" wrapText="1"/>
      <protection locked="0"/>
    </xf>
    <xf numFmtId="0" fontId="0" fillId="0" borderId="42" xfId="0" applyBorder="1" applyAlignment="1" applyProtection="1">
      <alignment wrapText="1"/>
      <protection locked="0"/>
    </xf>
    <xf numFmtId="0" fontId="0" fillId="0" borderId="83" xfId="0" applyBorder="1" applyAlignment="1" applyProtection="1">
      <alignment wrapText="1"/>
      <protection locked="0"/>
    </xf>
    <xf numFmtId="49" fontId="3" fillId="23" borderId="26" xfId="0" applyNumberFormat="1" applyFont="1" applyFill="1" applyBorder="1" applyAlignment="1" applyProtection="1">
      <alignment horizontal="left" vertical="top" wrapText="1"/>
      <protection locked="0"/>
    </xf>
    <xf numFmtId="0" fontId="3" fillId="14" borderId="42" xfId="0" applyFont="1" applyFill="1" applyBorder="1" applyAlignment="1" applyProtection="1">
      <alignment horizontal="left"/>
    </xf>
    <xf numFmtId="0" fontId="3" fillId="14" borderId="83" xfId="0" applyFont="1" applyFill="1" applyBorder="1" applyAlignment="1" applyProtection="1">
      <alignment horizontal="left"/>
    </xf>
    <xf numFmtId="0" fontId="5" fillId="14" borderId="0" xfId="0" applyNumberFormat="1" applyFont="1" applyFill="1" applyBorder="1" applyAlignment="1" applyProtection="1">
      <alignment horizontal="left" vertical="top" wrapText="1"/>
    </xf>
    <xf numFmtId="49" fontId="3" fillId="22" borderId="27" xfId="0" applyNumberFormat="1" applyFont="1" applyFill="1" applyBorder="1" applyAlignment="1" applyProtection="1">
      <alignment horizontal="left" vertical="top"/>
      <protection locked="0"/>
    </xf>
    <xf numFmtId="49" fontId="3" fillId="22" borderId="0" xfId="0" applyNumberFormat="1" applyFont="1" applyFill="1" applyBorder="1" applyAlignment="1" applyProtection="1">
      <alignment horizontal="left" vertical="top"/>
      <protection locked="0"/>
    </xf>
    <xf numFmtId="49" fontId="3" fillId="22" borderId="28" xfId="0" applyNumberFormat="1" applyFont="1" applyFill="1" applyBorder="1" applyAlignment="1" applyProtection="1">
      <alignment horizontal="left" vertical="top"/>
      <protection locked="0"/>
    </xf>
    <xf numFmtId="0" fontId="3" fillId="14" borderId="43" xfId="0" applyFont="1" applyFill="1" applyBorder="1" applyAlignment="1" applyProtection="1">
      <alignment horizontal="left"/>
    </xf>
    <xf numFmtId="0" fontId="3" fillId="14" borderId="82" xfId="0" applyFont="1" applyFill="1" applyBorder="1" applyAlignment="1" applyProtection="1">
      <alignment horizontal="left"/>
    </xf>
    <xf numFmtId="49" fontId="3" fillId="23" borderId="88" xfId="0" applyNumberFormat="1" applyFont="1" applyFill="1" applyBorder="1" applyAlignment="1" applyProtection="1">
      <alignment horizontal="left" vertical="top" wrapText="1"/>
      <protection locked="0"/>
    </xf>
    <xf numFmtId="49" fontId="3" fillId="22" borderId="106" xfId="0" applyNumberFormat="1" applyFont="1" applyFill="1" applyBorder="1" applyAlignment="1" applyProtection="1">
      <alignment horizontal="left" vertical="top" wrapText="1"/>
      <protection locked="0"/>
    </xf>
    <xf numFmtId="49" fontId="3" fillId="22" borderId="43" xfId="0" applyNumberFormat="1" applyFont="1" applyFill="1" applyBorder="1" applyAlignment="1" applyProtection="1">
      <alignment horizontal="left" vertical="top" wrapText="1"/>
      <protection locked="0"/>
    </xf>
    <xf numFmtId="0" fontId="41" fillId="14" borderId="52" xfId="0" applyFont="1" applyFill="1" applyBorder="1" applyAlignment="1" applyProtection="1">
      <alignment horizontal="center"/>
    </xf>
    <xf numFmtId="0" fontId="0" fillId="0" borderId="4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49" fontId="3" fillId="23" borderId="105" xfId="0" applyNumberFormat="1" applyFont="1" applyFill="1" applyBorder="1" applyAlignment="1" applyProtection="1">
      <alignment horizontal="left" vertical="top" wrapText="1"/>
      <protection locked="0"/>
    </xf>
    <xf numFmtId="49" fontId="3" fillId="23" borderId="77" xfId="0" applyNumberFormat="1" applyFont="1" applyFill="1" applyBorder="1" applyAlignment="1" applyProtection="1">
      <alignment horizontal="left" vertical="top" wrapText="1"/>
      <protection locked="0"/>
    </xf>
    <xf numFmtId="49" fontId="3" fillId="23" borderId="91" xfId="0" applyNumberFormat="1" applyFont="1" applyFill="1" applyBorder="1" applyAlignment="1" applyProtection="1">
      <alignment horizontal="left" vertical="top" wrapText="1"/>
      <protection locked="0"/>
    </xf>
    <xf numFmtId="0" fontId="5" fillId="19" borderId="65"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66" xfId="0" applyFont="1" applyFill="1" applyBorder="1" applyAlignment="1">
      <alignment horizontal="center" vertical="center" wrapText="1"/>
    </xf>
    <xf numFmtId="0" fontId="5" fillId="19" borderId="70" xfId="0" applyFont="1" applyFill="1" applyBorder="1" applyAlignment="1">
      <alignment horizontal="center" vertical="center" wrapText="1"/>
    </xf>
    <xf numFmtId="0" fontId="5" fillId="19" borderId="57" xfId="0" applyFont="1" applyFill="1" applyBorder="1" applyAlignment="1">
      <alignment horizontal="center" vertical="center" wrapText="1"/>
    </xf>
    <xf numFmtId="0" fontId="5" fillId="19" borderId="58" xfId="0" applyFont="1" applyFill="1" applyBorder="1" applyAlignment="1">
      <alignment horizontal="center" vertical="center" wrapText="1"/>
    </xf>
    <xf numFmtId="0" fontId="9" fillId="19" borderId="97" xfId="15" applyFill="1" applyBorder="1" applyAlignment="1" applyProtection="1">
      <alignment horizontal="center" vertical="center" wrapText="1"/>
    </xf>
    <xf numFmtId="0" fontId="9" fillId="19" borderId="96" xfId="15" applyFill="1" applyBorder="1" applyAlignment="1" applyProtection="1">
      <alignment horizontal="center" vertical="center" wrapText="1"/>
    </xf>
    <xf numFmtId="0" fontId="9" fillId="19" borderId="107" xfId="15" applyFill="1" applyBorder="1" applyAlignment="1" applyProtection="1">
      <alignment horizontal="center" vertical="center" wrapText="1"/>
    </xf>
    <xf numFmtId="0" fontId="9" fillId="19" borderId="108" xfId="15" applyFill="1" applyBorder="1" applyAlignment="1" applyProtection="1">
      <alignment horizontal="center" vertical="center" wrapText="1"/>
    </xf>
    <xf numFmtId="0" fontId="10" fillId="41" borderId="33" xfId="0" applyFont="1" applyFill="1" applyBorder="1" applyAlignment="1" applyProtection="1">
      <alignment horizontal="left" vertical="center" wrapText="1"/>
    </xf>
    <xf numFmtId="0" fontId="77" fillId="14" borderId="0" xfId="0" applyFont="1" applyFill="1" applyBorder="1" applyAlignment="1" applyProtection="1">
      <alignment horizontal="left" vertical="center" wrapText="1"/>
    </xf>
    <xf numFmtId="2" fontId="95" fillId="30" borderId="22" xfId="23" applyNumberFormat="1" applyFont="1" applyFill="1" applyBorder="1" applyAlignment="1" applyProtection="1">
      <alignment horizontal="center"/>
      <protection locked="0"/>
    </xf>
    <xf numFmtId="2" fontId="95" fillId="30" borderId="23" xfId="23" applyNumberFormat="1" applyFont="1" applyFill="1" applyBorder="1" applyAlignment="1" applyProtection="1">
      <alignment horizontal="center"/>
      <protection locked="0"/>
    </xf>
    <xf numFmtId="2" fontId="95" fillId="30" borderId="24" xfId="23" applyNumberFormat="1" applyFont="1" applyFill="1" applyBorder="1" applyAlignment="1" applyProtection="1">
      <alignment horizontal="center"/>
      <protection locked="0"/>
    </xf>
    <xf numFmtId="0" fontId="3" fillId="38" borderId="22" xfId="23" applyFont="1" applyFill="1" applyBorder="1" applyAlignment="1" applyProtection="1">
      <alignment horizontal="center"/>
    </xf>
    <xf numFmtId="0" fontId="3" fillId="38" borderId="23" xfId="23" applyFont="1" applyFill="1" applyBorder="1" applyAlignment="1" applyProtection="1">
      <alignment horizontal="center"/>
    </xf>
    <xf numFmtId="0" fontId="3" fillId="38" borderId="24" xfId="23" applyFont="1" applyFill="1" applyBorder="1" applyAlignment="1" applyProtection="1">
      <alignment horizontal="center"/>
    </xf>
    <xf numFmtId="0" fontId="77" fillId="40" borderId="0" xfId="0" applyFont="1" applyFill="1" applyBorder="1" applyAlignment="1" applyProtection="1">
      <alignment horizontal="left" vertical="top" wrapText="1" indent="1"/>
    </xf>
    <xf numFmtId="0" fontId="4" fillId="16" borderId="0" xfId="0" applyFont="1" applyFill="1" applyBorder="1" applyAlignment="1" applyProtection="1">
      <alignment horizontal="left" vertical="center"/>
    </xf>
    <xf numFmtId="0" fontId="77" fillId="14" borderId="0" xfId="0" applyFont="1" applyFill="1" applyBorder="1" applyAlignment="1" applyProtection="1">
      <alignment horizontal="left" wrapText="1"/>
    </xf>
    <xf numFmtId="0" fontId="9" fillId="14" borderId="0" xfId="15" applyFill="1" applyBorder="1" applyAlignment="1" applyProtection="1">
      <alignment horizontal="left" vertical="center" wrapText="1" indent="1"/>
    </xf>
    <xf numFmtId="0" fontId="77" fillId="14" borderId="0" xfId="0" applyFont="1" applyFill="1" applyBorder="1" applyAlignment="1" applyProtection="1">
      <alignment horizontal="left" vertical="center" wrapText="1" indent="1"/>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6" fillId="14" borderId="0" xfId="0" applyFont="1" applyFill="1" applyBorder="1" applyAlignment="1" applyProtection="1">
      <alignment horizontal="left" vertical="top" wrapText="1"/>
    </xf>
    <xf numFmtId="0" fontId="5" fillId="27" borderId="11" xfId="23" applyFont="1" applyFill="1" applyBorder="1" applyAlignment="1" applyProtection="1">
      <alignment horizontal="center" vertical="center" wrapText="1"/>
    </xf>
    <xf numFmtId="0" fontId="5" fillId="27" borderId="22" xfId="23" applyFont="1" applyFill="1" applyBorder="1" applyAlignment="1" applyProtection="1">
      <alignment horizontal="right"/>
    </xf>
    <xf numFmtId="0" fontId="5" fillId="27" borderId="24" xfId="23" applyFont="1" applyFill="1" applyBorder="1" applyAlignment="1" applyProtection="1">
      <alignment horizontal="right"/>
    </xf>
    <xf numFmtId="0" fontId="97" fillId="27" borderId="9" xfId="23" applyFont="1" applyFill="1" applyBorder="1" applyAlignment="1" applyProtection="1">
      <alignment horizontal="center" textRotation="90"/>
    </xf>
    <xf numFmtId="0" fontId="97" fillId="27" borderId="22" xfId="23" applyFont="1" applyFill="1" applyBorder="1" applyAlignment="1" applyProtection="1">
      <alignment horizontal="center"/>
    </xf>
    <xf numFmtId="0" fontId="97" fillId="27" borderId="23" xfId="23" applyFont="1" applyFill="1" applyBorder="1" applyAlignment="1" applyProtection="1">
      <alignment horizontal="center"/>
    </xf>
    <xf numFmtId="0" fontId="97" fillId="27" borderId="24" xfId="23" applyFont="1" applyFill="1" applyBorder="1" applyAlignment="1" applyProtection="1">
      <alignment horizontal="center"/>
    </xf>
    <xf numFmtId="0" fontId="97" fillId="27" borderId="53" xfId="23" applyFont="1" applyFill="1" applyBorder="1" applyAlignment="1" applyProtection="1">
      <alignment horizontal="center" textRotation="90" wrapText="1"/>
    </xf>
    <xf numFmtId="0" fontId="0" fillId="0" borderId="51" xfId="0" applyBorder="1" applyAlignment="1" applyProtection="1">
      <alignment horizontal="center" textRotation="90" wrapText="1"/>
    </xf>
    <xf numFmtId="0" fontId="97" fillId="27" borderId="51" xfId="23" applyFont="1" applyFill="1" applyBorder="1" applyAlignment="1" applyProtection="1">
      <alignment horizontal="center" textRotation="90" wrapText="1"/>
    </xf>
    <xf numFmtId="0" fontId="95" fillId="29" borderId="53" xfId="23" applyFont="1" applyFill="1" applyBorder="1" applyAlignment="1" applyProtection="1">
      <alignment horizontal="center" vertical="center"/>
    </xf>
    <xf numFmtId="0" fontId="95" fillId="29" borderId="51" xfId="23" applyFont="1" applyFill="1" applyBorder="1" applyAlignment="1" applyProtection="1">
      <alignment horizontal="center" vertical="center"/>
    </xf>
    <xf numFmtId="0" fontId="95" fillId="32" borderId="22" xfId="23" applyFont="1" applyFill="1" applyBorder="1" applyAlignment="1" applyProtection="1">
      <alignment horizontal="left"/>
    </xf>
    <xf numFmtId="0" fontId="95" fillId="32" borderId="23" xfId="23" applyFont="1" applyFill="1" applyBorder="1" applyAlignment="1" applyProtection="1">
      <alignment horizontal="left"/>
    </xf>
    <xf numFmtId="0" fontId="95" fillId="32" borderId="24" xfId="23" applyFont="1" applyFill="1" applyBorder="1" applyAlignment="1" applyProtection="1">
      <alignment horizontal="left"/>
    </xf>
    <xf numFmtId="0" fontId="95" fillId="30" borderId="22" xfId="23" applyFont="1" applyFill="1" applyBorder="1" applyAlignment="1" applyProtection="1">
      <alignment horizontal="left"/>
      <protection locked="0"/>
    </xf>
    <xf numFmtId="0" fontId="95" fillId="30" borderId="23" xfId="23" applyFont="1" applyFill="1" applyBorder="1" applyAlignment="1" applyProtection="1">
      <alignment horizontal="left"/>
      <protection locked="0"/>
    </xf>
    <xf numFmtId="0" fontId="95" fillId="30" borderId="24" xfId="23" applyFont="1" applyFill="1" applyBorder="1" applyAlignment="1" applyProtection="1">
      <alignment horizontal="left"/>
      <protection locked="0"/>
    </xf>
    <xf numFmtId="0" fontId="95" fillId="29" borderId="53" xfId="23" applyFont="1" applyFill="1" applyBorder="1" applyAlignment="1" applyProtection="1">
      <alignment horizontal="center" vertical="center" wrapText="1"/>
    </xf>
    <xf numFmtId="0" fontId="95" fillId="29" borderId="51" xfId="23" applyFont="1" applyFill="1" applyBorder="1" applyAlignment="1" applyProtection="1">
      <alignment horizontal="center" vertical="center" wrapText="1"/>
    </xf>
    <xf numFmtId="0" fontId="95" fillId="29" borderId="22" xfId="23" applyFont="1" applyFill="1" applyBorder="1" applyAlignment="1" applyProtection="1">
      <alignment horizontal="center"/>
    </xf>
    <xf numFmtId="0" fontId="95" fillId="29" borderId="23" xfId="23" applyFont="1" applyFill="1" applyBorder="1" applyAlignment="1" applyProtection="1">
      <alignment horizontal="center"/>
    </xf>
    <xf numFmtId="0" fontId="95" fillId="29" borderId="24" xfId="23" applyFont="1" applyFill="1" applyBorder="1" applyAlignment="1" applyProtection="1">
      <alignment horizontal="center"/>
    </xf>
    <xf numFmtId="0" fontId="95" fillId="32" borderId="9" xfId="23" applyFont="1" applyFill="1" applyBorder="1" applyAlignment="1" applyProtection="1">
      <alignment horizontal="left"/>
    </xf>
    <xf numFmtId="0" fontId="6" fillId="14" borderId="42" xfId="0" applyFont="1" applyFill="1" applyBorder="1" applyAlignment="1" applyProtection="1">
      <alignment horizontal="left" vertical="top"/>
    </xf>
    <xf numFmtId="0" fontId="6" fillId="14" borderId="42" xfId="0" applyFont="1" applyFill="1" applyBorder="1" applyAlignment="1" applyProtection="1">
      <alignment vertical="top"/>
    </xf>
    <xf numFmtId="0" fontId="6" fillId="14" borderId="42" xfId="0" applyFont="1" applyFill="1" applyBorder="1" applyAlignment="1" applyProtection="1">
      <alignment horizontal="left" vertical="top" wrapText="1"/>
    </xf>
    <xf numFmtId="0" fontId="5" fillId="19" borderId="34" xfId="0" applyFont="1" applyFill="1" applyBorder="1" applyAlignment="1">
      <alignment horizontal="center" vertical="center" wrapText="1"/>
    </xf>
    <xf numFmtId="0" fontId="5" fillId="19" borderId="35" xfId="0" applyFont="1" applyFill="1" applyBorder="1" applyAlignment="1">
      <alignment horizontal="center" vertical="center" wrapText="1"/>
    </xf>
    <xf numFmtId="0" fontId="9" fillId="19" borderId="49" xfId="15" applyFill="1" applyBorder="1" applyAlignment="1" applyProtection="1">
      <alignment horizontal="center" vertical="center" wrapText="1"/>
    </xf>
    <xf numFmtId="0" fontId="9" fillId="19" borderId="47" xfId="15" applyFill="1" applyBorder="1" applyAlignment="1" applyProtection="1">
      <alignment horizontal="center" vertical="center" wrapText="1"/>
    </xf>
    <xf numFmtId="0" fontId="9" fillId="19" borderId="68" xfId="15" applyFill="1" applyBorder="1" applyAlignment="1" applyProtection="1">
      <alignment horizontal="center" vertical="center" wrapText="1"/>
    </xf>
    <xf numFmtId="0" fontId="9" fillId="19" borderId="33" xfId="15" applyFill="1" applyBorder="1" applyAlignment="1" applyProtection="1">
      <alignment horizontal="center" vertical="center" wrapText="1"/>
    </xf>
    <xf numFmtId="0" fontId="26" fillId="0" borderId="0" xfId="0" applyFont="1" applyAlignment="1">
      <alignment horizontal="left"/>
    </xf>
    <xf numFmtId="0" fontId="3" fillId="0" borderId="0" xfId="0" applyFont="1" applyAlignment="1" applyProtection="1">
      <alignment horizontal="center"/>
    </xf>
    <xf numFmtId="0" fontId="74" fillId="16" borderId="15" xfId="0" applyFont="1" applyFill="1" applyBorder="1" applyAlignment="1" applyProtection="1">
      <alignment horizontal="center" vertical="center"/>
    </xf>
    <xf numFmtId="0" fontId="74" fillId="16" borderId="16" xfId="0" applyFont="1" applyFill="1" applyBorder="1" applyAlignment="1" applyProtection="1">
      <alignment horizontal="center" vertical="center"/>
    </xf>
    <xf numFmtId="0" fontId="74" fillId="16" borderId="17" xfId="0" applyFont="1" applyFill="1" applyBorder="1" applyAlignment="1" applyProtection="1">
      <alignment horizontal="center" vertical="center"/>
    </xf>
    <xf numFmtId="0" fontId="23" fillId="14" borderId="46" xfId="0" applyFont="1" applyFill="1" applyBorder="1" applyAlignment="1" applyProtection="1">
      <alignment horizontal="left" vertical="top" wrapText="1"/>
    </xf>
    <xf numFmtId="0" fontId="23" fillId="14" borderId="72" xfId="0" applyFont="1" applyFill="1" applyBorder="1" applyAlignment="1" applyProtection="1">
      <alignment horizontal="left" vertical="top" wrapText="1"/>
    </xf>
    <xf numFmtId="0" fontId="23" fillId="14" borderId="29" xfId="0" applyFont="1" applyFill="1" applyBorder="1" applyAlignment="1" applyProtection="1">
      <alignment horizontal="left" vertical="top" wrapText="1"/>
    </xf>
    <xf numFmtId="0" fontId="23" fillId="14" borderId="38" xfId="0" applyFont="1" applyFill="1" applyBorder="1" applyAlignment="1" applyProtection="1">
      <alignment horizontal="left" vertical="top" wrapText="1"/>
    </xf>
    <xf numFmtId="0" fontId="5" fillId="0" borderId="11" xfId="0" applyFont="1" applyBorder="1" applyAlignment="1" applyProtection="1">
      <alignment horizontal="center"/>
    </xf>
    <xf numFmtId="0" fontId="63" fillId="16" borderId="15" xfId="0" applyFont="1" applyFill="1" applyBorder="1" applyAlignment="1" applyProtection="1">
      <alignment horizontal="center"/>
    </xf>
    <xf numFmtId="0" fontId="63" fillId="16" borderId="16" xfId="0" applyFont="1" applyFill="1" applyBorder="1" applyAlignment="1" applyProtection="1">
      <alignment horizontal="center"/>
    </xf>
    <xf numFmtId="0" fontId="63" fillId="16" borderId="17" xfId="0" applyFont="1" applyFill="1" applyBorder="1" applyAlignment="1" applyProtection="1">
      <alignment horizontal="center"/>
    </xf>
    <xf numFmtId="0" fontId="23" fillId="14" borderId="34" xfId="0" applyFont="1" applyFill="1" applyBorder="1" applyAlignment="1" applyProtection="1">
      <alignment horizontal="center"/>
    </xf>
    <xf numFmtId="0" fontId="23" fillId="14" borderId="92" xfId="0" applyFont="1" applyFill="1" applyBorder="1" applyAlignment="1" applyProtection="1">
      <alignment horizontal="center"/>
    </xf>
    <xf numFmtId="0" fontId="23" fillId="14" borderId="29" xfId="0" applyFont="1" applyFill="1" applyBorder="1" applyAlignment="1" applyProtection="1">
      <alignment horizontal="center" wrapText="1"/>
    </xf>
    <xf numFmtId="0" fontId="23" fillId="14" borderId="30" xfId="0" applyFont="1" applyFill="1" applyBorder="1" applyAlignment="1" applyProtection="1">
      <alignment horizontal="center" wrapText="1"/>
    </xf>
    <xf numFmtId="0" fontId="23" fillId="14" borderId="38" xfId="0" applyFont="1" applyFill="1" applyBorder="1" applyAlignment="1" applyProtection="1">
      <alignment horizontal="center" wrapText="1"/>
    </xf>
  </cellXfs>
  <cellStyles count="25">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Komma 2" xfId="24" xr:uid="{00000000-0005-0000-0000-00000E000000}"/>
    <cellStyle name="Lien hypertexte" xfId="15" builtinId="8"/>
    <cellStyle name="Linked Cell" xfId="16" xr:uid="{00000000-0005-0000-0000-000010000000}"/>
    <cellStyle name="Neutral" xfId="17" xr:uid="{00000000-0005-0000-0000-000011000000}"/>
    <cellStyle name="Normal" xfId="0" builtinId="0"/>
    <cellStyle name="Note" xfId="18" xr:uid="{00000000-0005-0000-0000-000012000000}"/>
    <cellStyle name="Standard 2" xfId="19" xr:uid="{00000000-0005-0000-0000-000015000000}"/>
    <cellStyle name="Standard 3" xfId="23" xr:uid="{00000000-0005-0000-0000-000016000000}"/>
    <cellStyle name="Standard_Outline NIMs template 10-09-30" xfId="20" xr:uid="{00000000-0005-0000-0000-000017000000}"/>
    <cellStyle name="Title" xfId="21" xr:uid="{00000000-0005-0000-0000-000018000000}"/>
    <cellStyle name="Обычный_CRF2002 (1)" xfId="22" xr:uid="{00000000-0005-0000-0000-000019000000}"/>
  </cellStyles>
  <dxfs count="74">
    <dxf>
      <fill>
        <patternFill patternType="solid">
          <bgColor rgb="FFFFC000"/>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theme="9"/>
        </patternFill>
      </fill>
    </dxf>
    <dxf>
      <fill>
        <patternFill>
          <bgColor rgb="FF7030A0"/>
        </patternFill>
      </fill>
    </dxf>
    <dxf>
      <border>
        <top style="thin">
          <color indexed="64"/>
        </top>
      </border>
    </dxf>
    <dxf>
      <fill>
        <patternFill patternType="solid">
          <bgColor rgb="FFFFC000"/>
        </patternFill>
      </fill>
    </dxf>
    <dxf>
      <font>
        <color theme="1"/>
      </font>
      <fill>
        <patternFill>
          <bgColor theme="1" tint="0.14996795556505021"/>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ont>
        <color theme="1"/>
      </font>
      <fill>
        <patternFill>
          <bgColor theme="1" tint="0.14996795556505021"/>
        </patternFill>
      </fill>
    </dxf>
    <dxf>
      <fill>
        <patternFill>
          <bgColor theme="9"/>
        </patternFill>
      </fill>
    </dxf>
    <dxf>
      <fill>
        <patternFill>
          <bgColor rgb="FF7030A0"/>
        </patternFill>
      </fill>
    </dxf>
    <dxf>
      <fill>
        <patternFill>
          <bgColor rgb="FF00B0F0"/>
        </patternFill>
      </fill>
    </dxf>
    <dxf>
      <fill>
        <patternFill>
          <bgColor theme="9"/>
        </patternFill>
      </fill>
    </dxf>
    <dxf>
      <fill>
        <patternFill>
          <bgColor rgb="FF7030A0"/>
        </patternFill>
      </fill>
    </dxf>
    <dxf>
      <fill>
        <patternFill>
          <bgColor rgb="FF00B0F0"/>
        </patternFill>
      </fill>
    </dxf>
    <dxf>
      <fill>
        <patternFill>
          <bgColor rgb="FFFF0000"/>
        </patternFill>
      </fill>
    </dxf>
    <dxf>
      <fill>
        <patternFill>
          <bgColor rgb="FFFF0000"/>
        </patternFill>
      </fill>
    </dxf>
    <dxf>
      <fill>
        <patternFill>
          <bgColor theme="1" tint="0.34998626667073579"/>
        </patternFill>
      </fill>
    </dxf>
    <dxf>
      <fill>
        <patternFill>
          <bgColor theme="1" tint="0.24994659260841701"/>
        </patternFill>
      </fill>
    </dxf>
    <dxf>
      <font>
        <color theme="1"/>
      </font>
      <fill>
        <patternFill>
          <bgColor theme="1" tint="0.1499679555650502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00"/>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colors>
    <mruColors>
      <color rgb="FFFFFF99"/>
      <color rgb="FFFFFFCC"/>
      <color rgb="FFC0C0C0"/>
      <color rgb="FFCCFFCC"/>
      <color rgb="FFCCFFFF"/>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climate.ec.europa.eu/document/download/d4f11230-9126-41a8-8c42-6131cd4e742e_en?filename=gd1_guidance_installations_en.pdf"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climate.ec.europa.eu/document/download/d4f11230-9126-41a8-8c42-6131cd4e742e_en?filename=gd1_guidance_installations_en.pdf"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ec.europa.eu/clima/policies/ets/monitoring_en" TargetMode="External"/><Relationship Id="rId7" Type="http://schemas.openxmlformats.org/officeDocument/2006/relationships/comments" Target="../comments4.xml"/><Relationship Id="rId2" Type="http://schemas.openxmlformats.org/officeDocument/2006/relationships/hyperlink" Target="https://eur-lex.europa.eu/eli/reg_impl/2018/2066/2021-01-01" TargetMode="External"/><Relationship Id="rId1" Type="http://schemas.openxmlformats.org/officeDocument/2006/relationships/hyperlink" Target="https://eur-lex.europa.eu/eli/dir/2003/87/2021-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6.bin"/><Relationship Id="rId4" Type="http://schemas.openxmlformats.org/officeDocument/2006/relationships/hyperlink" Target="http://ec.europa.eu/clima/policies/ets/index_en.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R140"/>
  <sheetViews>
    <sheetView zoomScaleNormal="100" workbookViewId="0">
      <pane ySplit="4" topLeftCell="A5" activePane="bottomLeft" state="frozen"/>
      <selection activeCell="B2" sqref="B2"/>
      <selection pane="bottomLeft" activeCell="Q9" sqref="Q9"/>
    </sheetView>
  </sheetViews>
  <sheetFormatPr baseColWidth="10" defaultColWidth="11.44140625" defaultRowHeight="13.2" x14ac:dyDescent="0.25"/>
  <cols>
    <col min="1" max="1" width="2.6640625" style="89" hidden="1" customWidth="1"/>
    <col min="2" max="2" width="2.6640625" style="88" customWidth="1"/>
    <col min="3" max="3" width="4.6640625" style="243" customWidth="1"/>
    <col min="4" max="4" width="4.6640625" style="246" customWidth="1"/>
    <col min="5" max="14" width="12.6640625" style="88" customWidth="1"/>
    <col min="15" max="15" width="7.6640625" style="88" customWidth="1"/>
    <col min="16" max="16" width="9.109375" style="88" customWidth="1"/>
    <col min="17" max="18" width="11.44140625" style="392" customWidth="1"/>
    <col min="19" max="16384" width="11.44140625" style="88"/>
  </cols>
  <sheetData>
    <row r="1" spans="1:18" ht="13.8" hidden="1" thickBot="1" x14ac:dyDescent="0.3">
      <c r="A1" s="255" t="s">
        <v>208</v>
      </c>
      <c r="B1" s="256"/>
      <c r="C1" s="257"/>
      <c r="D1" s="258"/>
      <c r="E1" s="256"/>
      <c r="F1" s="256"/>
      <c r="G1" s="259"/>
      <c r="H1" s="259"/>
      <c r="I1" s="256"/>
      <c r="J1" s="256"/>
      <c r="K1" s="256"/>
      <c r="L1" s="256"/>
      <c r="M1" s="256"/>
      <c r="N1" s="256"/>
      <c r="O1" s="260"/>
      <c r="Q1" s="391" t="s">
        <v>208</v>
      </c>
      <c r="R1" s="391" t="s">
        <v>208</v>
      </c>
    </row>
    <row r="2" spans="1:18" ht="13.5" customHeight="1" thickBot="1" x14ac:dyDescent="0.3">
      <c r="A2" s="261"/>
      <c r="B2" s="765" t="str">
        <f>Translations!$B$532</f>
        <v>A.
OperatorInst ID</v>
      </c>
      <c r="C2" s="766"/>
      <c r="D2" s="767"/>
      <c r="E2" s="776" t="str">
        <f>Translations!$B$23</f>
        <v>Navigation area:</v>
      </c>
      <c r="F2" s="777"/>
      <c r="G2" s="771" t="str">
        <f>Translations!$B$24</f>
        <v>Table of contents</v>
      </c>
      <c r="H2" s="772"/>
      <c r="I2" s="771" t="str">
        <f>Translations!$B$25</f>
        <v>Previous sheet</v>
      </c>
      <c r="J2" s="772"/>
      <c r="K2" s="771" t="str">
        <f>Translations!$B$26</f>
        <v>Next sheet</v>
      </c>
      <c r="L2" s="772"/>
      <c r="M2" s="771" t="str">
        <f>Translations!$B$1234</f>
        <v>Summary</v>
      </c>
      <c r="N2" s="772"/>
      <c r="O2" s="363"/>
    </row>
    <row r="3" spans="1:18" ht="12.75" customHeight="1" x14ac:dyDescent="0.25">
      <c r="A3" s="261"/>
      <c r="B3" s="768"/>
      <c r="C3" s="769"/>
      <c r="D3" s="770"/>
      <c r="E3" s="780" t="str">
        <f>Translations!$B$27</f>
        <v>Top of sheet</v>
      </c>
      <c r="F3" s="779"/>
      <c r="G3" s="778" t="str">
        <f>Translations!$B$492</f>
        <v>Reporting year</v>
      </c>
      <c r="H3" s="779"/>
      <c r="I3" s="778" t="str">
        <f>Translations!$B$74</f>
        <v>Operator</v>
      </c>
      <c r="J3" s="779"/>
      <c r="K3" s="778" t="str">
        <f>Translations!$B$75</f>
        <v>Installation</v>
      </c>
      <c r="L3" s="781"/>
      <c r="M3" s="775"/>
      <c r="N3" s="775"/>
      <c r="O3" s="251"/>
    </row>
    <row r="4" spans="1:18" x14ac:dyDescent="0.25">
      <c r="A4" s="261"/>
      <c r="B4" s="768"/>
      <c r="C4" s="769"/>
      <c r="D4" s="770"/>
      <c r="E4" s="796" t="str">
        <f>Translations!$B$28</f>
        <v>End of sheet</v>
      </c>
      <c r="F4" s="794"/>
      <c r="G4" s="773" t="str">
        <f>Translations!$B$6</f>
        <v xml:space="preserve">Contact details </v>
      </c>
      <c r="H4" s="794"/>
      <c r="I4" s="773" t="str">
        <f>Translations!$B$533</f>
        <v>Verifier details</v>
      </c>
      <c r="J4" s="794"/>
      <c r="K4" s="773"/>
      <c r="L4" s="774"/>
      <c r="M4" s="775"/>
      <c r="N4" s="775"/>
      <c r="O4" s="251"/>
    </row>
    <row r="5" spans="1:18" ht="12.75" customHeight="1" x14ac:dyDescent="0.25">
      <c r="A5" s="262"/>
      <c r="B5" s="364"/>
      <c r="O5" s="251"/>
    </row>
    <row r="6" spans="1:18" s="10" customFormat="1" ht="25.5" customHeight="1" x14ac:dyDescent="0.25">
      <c r="A6" s="263"/>
      <c r="B6" s="282"/>
      <c r="C6" s="785" t="str">
        <f>Translations!$B$534</f>
        <v>A. Identification of the Operator, Installation and Verifier</v>
      </c>
      <c r="D6" s="785"/>
      <c r="E6" s="785"/>
      <c r="F6" s="785"/>
      <c r="G6" s="785"/>
      <c r="H6" s="785"/>
      <c r="I6" s="785"/>
      <c r="J6" s="785"/>
      <c r="K6" s="785"/>
      <c r="L6" s="785"/>
      <c r="M6" s="785"/>
      <c r="N6" s="785"/>
      <c r="O6" s="252"/>
      <c r="Q6" s="393"/>
      <c r="R6" s="393"/>
    </row>
    <row r="7" spans="1:18" s="10" customFormat="1" ht="12.75" customHeight="1" x14ac:dyDescent="0.25">
      <c r="A7" s="263"/>
      <c r="B7" s="282"/>
      <c r="C7" s="264"/>
      <c r="D7" s="599"/>
      <c r="E7" s="599"/>
      <c r="F7" s="599"/>
      <c r="G7" s="599"/>
      <c r="H7" s="599"/>
      <c r="I7" s="599"/>
      <c r="J7" s="599"/>
      <c r="K7" s="599"/>
      <c r="L7" s="599"/>
      <c r="M7" s="599"/>
      <c r="N7" s="599"/>
      <c r="O7" s="252"/>
      <c r="Q7" s="393"/>
      <c r="R7" s="393"/>
    </row>
    <row r="8" spans="1:18" s="27" customFormat="1" ht="5.0999999999999996" customHeight="1" x14ac:dyDescent="0.25">
      <c r="A8" s="262"/>
      <c r="B8" s="283"/>
      <c r="C8" s="239"/>
      <c r="D8" s="189"/>
      <c r="E8" s="189"/>
      <c r="F8" s="189"/>
      <c r="G8" s="189"/>
      <c r="H8" s="189"/>
      <c r="I8" s="189"/>
      <c r="J8" s="189"/>
      <c r="K8" s="189"/>
      <c r="L8" s="189"/>
      <c r="M8" s="189"/>
      <c r="N8" s="189"/>
      <c r="O8" s="249"/>
      <c r="Q8" s="389"/>
      <c r="R8" s="389"/>
    </row>
    <row r="9" spans="1:18" s="10" customFormat="1" ht="25.5" customHeight="1" x14ac:dyDescent="0.25">
      <c r="A9" s="263"/>
      <c r="B9" s="282"/>
      <c r="C9" s="240">
        <v>1</v>
      </c>
      <c r="D9" s="835" t="str">
        <f>Translations!$B$492</f>
        <v>Reporting year</v>
      </c>
      <c r="E9" s="835"/>
      <c r="F9" s="835"/>
      <c r="G9" s="835"/>
      <c r="H9" s="835"/>
      <c r="I9" s="188"/>
      <c r="J9" s="816">
        <v>2025</v>
      </c>
      <c r="K9" s="816"/>
      <c r="L9" s="188"/>
      <c r="M9" s="188"/>
      <c r="N9" s="188"/>
      <c r="O9" s="250"/>
      <c r="Q9" s="510" t="s">
        <v>1699</v>
      </c>
      <c r="R9" s="642">
        <f>IF(J9="",2024,J9)</f>
        <v>2025</v>
      </c>
    </row>
    <row r="10" spans="1:18" s="27" customFormat="1" ht="5.0999999999999996" customHeight="1" x14ac:dyDescent="0.25">
      <c r="A10" s="262"/>
      <c r="B10" s="283"/>
      <c r="C10" s="239"/>
      <c r="D10" s="189"/>
      <c r="E10" s="189"/>
      <c r="F10" s="189"/>
      <c r="G10" s="189"/>
      <c r="H10" s="189"/>
      <c r="I10" s="189"/>
      <c r="J10" s="189"/>
      <c r="K10" s="189"/>
      <c r="L10" s="189"/>
      <c r="M10" s="189"/>
      <c r="N10" s="189"/>
      <c r="O10" s="249"/>
      <c r="Q10" s="389"/>
      <c r="R10" s="389"/>
    </row>
    <row r="11" spans="1:18" ht="12.75" customHeight="1" x14ac:dyDescent="0.25">
      <c r="A11" s="262"/>
      <c r="B11" s="364"/>
      <c r="O11" s="251"/>
    </row>
    <row r="12" spans="1:18" ht="25.5" customHeight="1" x14ac:dyDescent="0.25">
      <c r="A12" s="262"/>
      <c r="B12" s="284"/>
      <c r="C12" s="247"/>
      <c r="D12" s="783" t="str">
        <f>Translations!$B$535</f>
        <v>Please note that - subject to the administrative practice in the Member State - changes regarding the name or identity of the operator, the name of the installation or other information relevant for the permit will require a formal notification to the competent authority pursuant to Article 7 of the EU ETS Directive.</v>
      </c>
      <c r="E12" s="783"/>
      <c r="F12" s="783"/>
      <c r="G12" s="783"/>
      <c r="H12" s="783"/>
      <c r="I12" s="783"/>
      <c r="J12" s="783"/>
      <c r="K12" s="783"/>
      <c r="L12" s="783"/>
      <c r="M12" s="783"/>
      <c r="N12" s="784"/>
      <c r="O12" s="395"/>
    </row>
    <row r="13" spans="1:18" ht="12.75" customHeight="1" x14ac:dyDescent="0.25">
      <c r="A13" s="262"/>
      <c r="B13" s="284"/>
      <c r="C13" s="247"/>
      <c r="D13" s="783" t="str">
        <f>Translations!$B$536</f>
        <v>Reporting of such changes in this sheet will usually not be sufficient. However, the most recent data has to be filled in here.</v>
      </c>
      <c r="E13" s="783"/>
      <c r="F13" s="783"/>
      <c r="G13" s="783"/>
      <c r="H13" s="783"/>
      <c r="I13" s="783"/>
      <c r="J13" s="783"/>
      <c r="K13" s="783"/>
      <c r="L13" s="783"/>
      <c r="M13" s="783"/>
      <c r="N13" s="784"/>
      <c r="O13" s="251"/>
    </row>
    <row r="14" spans="1:18" ht="25.5" customHeight="1" x14ac:dyDescent="0.25">
      <c r="A14" s="262"/>
      <c r="B14" s="284"/>
      <c r="C14" s="247"/>
      <c r="D14" s="803" t="str">
        <f>Translations!$B$537</f>
        <v>Include any Member State specific guidance</v>
      </c>
      <c r="E14" s="804"/>
      <c r="F14" s="804"/>
      <c r="G14" s="804"/>
      <c r="H14" s="804"/>
      <c r="I14" s="804"/>
      <c r="J14" s="804"/>
      <c r="K14" s="804"/>
      <c r="L14" s="804"/>
      <c r="M14" s="804"/>
      <c r="N14" s="805"/>
      <c r="O14" s="251"/>
    </row>
    <row r="15" spans="1:18" ht="12.75" customHeight="1" x14ac:dyDescent="0.25">
      <c r="A15" s="262"/>
      <c r="B15" s="284"/>
      <c r="C15" s="247"/>
      <c r="D15" s="387"/>
      <c r="E15" s="398"/>
      <c r="F15" s="398"/>
      <c r="G15" s="398"/>
      <c r="H15" s="398"/>
      <c r="I15" s="398"/>
      <c r="J15" s="398"/>
      <c r="K15" s="398"/>
      <c r="L15" s="398"/>
      <c r="M15" s="398"/>
      <c r="N15" s="398"/>
      <c r="O15" s="251"/>
    </row>
    <row r="16" spans="1:18" ht="15.6" x14ac:dyDescent="0.3">
      <c r="A16" s="262"/>
      <c r="B16" s="284"/>
      <c r="C16" s="638">
        <v>2</v>
      </c>
      <c r="D16" s="825" t="str">
        <f>Translations!$B$5</f>
        <v>About the operator</v>
      </c>
      <c r="E16" s="825"/>
      <c r="F16" s="825"/>
      <c r="G16" s="825"/>
      <c r="H16" s="825"/>
      <c r="I16" s="825"/>
      <c r="J16" s="825"/>
      <c r="K16" s="825"/>
      <c r="L16" s="825"/>
      <c r="M16" s="825"/>
      <c r="N16" s="825"/>
      <c r="O16" s="251"/>
    </row>
    <row r="17" spans="1:18" x14ac:dyDescent="0.25">
      <c r="A17" s="262"/>
      <c r="B17" s="284"/>
      <c r="C17" s="247"/>
      <c r="D17" s="265"/>
      <c r="E17" s="92"/>
      <c r="F17" s="92"/>
      <c r="G17" s="92"/>
      <c r="H17" s="92"/>
      <c r="I17" s="92"/>
      <c r="J17" s="92"/>
      <c r="K17" s="92"/>
      <c r="L17" s="92"/>
      <c r="M17" s="92"/>
      <c r="N17" s="92"/>
      <c r="O17" s="251"/>
    </row>
    <row r="18" spans="1:18" ht="12.75" customHeight="1" x14ac:dyDescent="0.25">
      <c r="A18" s="262"/>
      <c r="B18" s="284"/>
      <c r="C18" s="247"/>
      <c r="D18" s="85" t="s">
        <v>8</v>
      </c>
      <c r="E18" s="761" t="str">
        <f>Translations!$B$538</f>
        <v>Competent Authority for reporting</v>
      </c>
      <c r="F18" s="761"/>
      <c r="G18" s="761"/>
      <c r="H18" s="762"/>
      <c r="I18" s="782"/>
      <c r="J18" s="782"/>
      <c r="K18" s="782"/>
      <c r="L18" s="782"/>
      <c r="M18" s="782"/>
      <c r="N18" s="782"/>
      <c r="O18" s="251"/>
    </row>
    <row r="19" spans="1:18" ht="4.95" customHeight="1" x14ac:dyDescent="0.25">
      <c r="A19" s="262"/>
      <c r="B19" s="284"/>
      <c r="C19" s="247"/>
      <c r="D19" s="85"/>
      <c r="E19" s="96"/>
      <c r="F19" s="96"/>
      <c r="G19" s="96"/>
      <c r="H19" s="92"/>
      <c r="I19" s="92"/>
      <c r="J19" s="92"/>
      <c r="K19" s="92"/>
      <c r="L19" s="92"/>
      <c r="M19" s="91"/>
      <c r="N19" s="90"/>
      <c r="O19" s="253"/>
    </row>
    <row r="20" spans="1:18" x14ac:dyDescent="0.25">
      <c r="A20" s="262"/>
      <c r="B20" s="284"/>
      <c r="C20" s="247"/>
      <c r="D20" s="85" t="s">
        <v>9</v>
      </c>
      <c r="E20" s="761" t="str">
        <f>Translations!$B$76</f>
        <v>Member State / Country</v>
      </c>
      <c r="F20" s="761"/>
      <c r="G20" s="761"/>
      <c r="H20" s="762"/>
      <c r="I20" s="782"/>
      <c r="J20" s="782"/>
      <c r="K20" s="782"/>
      <c r="L20" s="782"/>
      <c r="M20" s="782"/>
      <c r="N20" s="782"/>
      <c r="O20" s="253"/>
    </row>
    <row r="21" spans="1:18" ht="4.95" customHeight="1" x14ac:dyDescent="0.25">
      <c r="A21" s="262"/>
      <c r="B21" s="284"/>
      <c r="C21" s="247"/>
      <c r="D21" s="85"/>
      <c r="E21" s="96"/>
      <c r="F21" s="96"/>
      <c r="G21" s="96"/>
      <c r="H21" s="92"/>
      <c r="I21" s="92"/>
      <c r="J21" s="92"/>
      <c r="K21" s="92"/>
      <c r="L21" s="92"/>
      <c r="M21" s="91"/>
      <c r="N21" s="90"/>
      <c r="O21" s="253"/>
    </row>
    <row r="22" spans="1:18" ht="12.75" customHeight="1" x14ac:dyDescent="0.25">
      <c r="A22" s="262"/>
      <c r="B22" s="284"/>
      <c r="C22" s="247"/>
      <c r="D22" s="223" t="s">
        <v>127</v>
      </c>
      <c r="E22" s="761" t="str">
        <f>Translations!$B$77</f>
        <v>Emissions trading permit number</v>
      </c>
      <c r="F22" s="761"/>
      <c r="G22" s="761"/>
      <c r="H22" s="761"/>
      <c r="I22" s="786" t="str">
        <f>Translations!$B$78</f>
        <v>member state/CA prefix</v>
      </c>
      <c r="J22" s="787"/>
      <c r="K22" s="836"/>
      <c r="L22" s="837"/>
      <c r="M22" s="837"/>
      <c r="N22" s="838"/>
      <c r="O22" s="251"/>
    </row>
    <row r="23" spans="1:18" ht="5.0999999999999996" customHeight="1" x14ac:dyDescent="0.25">
      <c r="A23" s="262"/>
      <c r="B23" s="284"/>
      <c r="C23" s="247"/>
      <c r="D23" s="85"/>
      <c r="E23" s="85"/>
      <c r="F23" s="85"/>
      <c r="G23" s="85"/>
      <c r="H23" s="85"/>
      <c r="I23" s="85"/>
      <c r="J23" s="85"/>
      <c r="K23" s="85"/>
      <c r="L23" s="85"/>
      <c r="M23" s="85"/>
      <c r="N23" s="85"/>
      <c r="O23" s="251"/>
    </row>
    <row r="24" spans="1:18" s="3" customFormat="1" ht="12.75" customHeight="1" x14ac:dyDescent="0.25">
      <c r="A24" s="266"/>
      <c r="B24" s="284"/>
      <c r="C24" s="242"/>
      <c r="D24" s="85" t="s">
        <v>11</v>
      </c>
      <c r="E24" s="764" t="str">
        <f>Translations!$B$539</f>
        <v>Operator data:</v>
      </c>
      <c r="F24" s="764"/>
      <c r="G24" s="764"/>
      <c r="H24" s="764"/>
      <c r="I24" s="764"/>
      <c r="J24" s="764"/>
      <c r="K24" s="764"/>
      <c r="L24" s="764"/>
      <c r="M24" s="764"/>
      <c r="N24" s="764"/>
      <c r="O24" s="251"/>
      <c r="Q24" s="391"/>
      <c r="R24" s="391"/>
    </row>
    <row r="25" spans="1:18" s="3" customFormat="1" ht="25.5" customHeight="1" x14ac:dyDescent="0.25">
      <c r="A25" s="266"/>
      <c r="B25" s="284"/>
      <c r="C25" s="242"/>
      <c r="D25" s="628"/>
      <c r="E25" s="795" t="str">
        <f>Translations!$B$540</f>
        <v>The operator is the [natural or legal] person who operates or controls an installation or, where this is provided for in national legislation, to which decisive economic power over the technical functioning of the installation has been delegated.</v>
      </c>
      <c r="F25" s="795"/>
      <c r="G25" s="795"/>
      <c r="H25" s="795"/>
      <c r="I25" s="795"/>
      <c r="J25" s="795"/>
      <c r="K25" s="795"/>
      <c r="L25" s="795"/>
      <c r="M25" s="795"/>
      <c r="N25" s="795"/>
      <c r="O25" s="251"/>
      <c r="Q25" s="391"/>
      <c r="R25" s="391"/>
    </row>
    <row r="26" spans="1:18" s="3" customFormat="1" ht="12.75" customHeight="1" x14ac:dyDescent="0.25">
      <c r="A26" s="266"/>
      <c r="B26" s="284"/>
      <c r="C26" s="242"/>
      <c r="D26" s="626" t="s">
        <v>14</v>
      </c>
      <c r="E26" s="791" t="str">
        <f>Translations!$B$541</f>
        <v>Operator Name:</v>
      </c>
      <c r="F26" s="791"/>
      <c r="G26" s="791"/>
      <c r="H26" s="792"/>
      <c r="I26" s="810"/>
      <c r="J26" s="811"/>
      <c r="K26" s="811"/>
      <c r="L26" s="811"/>
      <c r="M26" s="811"/>
      <c r="N26" s="812"/>
      <c r="O26" s="251"/>
      <c r="Q26" s="391"/>
      <c r="R26" s="391"/>
    </row>
    <row r="27" spans="1:18" s="3" customFormat="1" ht="12.75" customHeight="1" x14ac:dyDescent="0.25">
      <c r="A27" s="266"/>
      <c r="B27" s="284"/>
      <c r="C27" s="242"/>
      <c r="D27" s="626" t="s">
        <v>15</v>
      </c>
      <c r="E27" s="791" t="str">
        <f>Translations!$B$542</f>
        <v>Street, Number:</v>
      </c>
      <c r="F27" s="791"/>
      <c r="G27" s="791"/>
      <c r="H27" s="792"/>
      <c r="I27" s="813"/>
      <c r="J27" s="814"/>
      <c r="K27" s="814"/>
      <c r="L27" s="814"/>
      <c r="M27" s="814"/>
      <c r="N27" s="815"/>
      <c r="O27" s="251"/>
      <c r="Q27" s="391"/>
      <c r="R27" s="391"/>
    </row>
    <row r="28" spans="1:18" s="3" customFormat="1" x14ac:dyDescent="0.25">
      <c r="A28" s="266"/>
      <c r="B28" s="284"/>
      <c r="C28" s="242"/>
      <c r="D28" s="626" t="s">
        <v>371</v>
      </c>
      <c r="E28" s="791" t="str">
        <f>Translations!$B$543</f>
        <v>Post code:</v>
      </c>
      <c r="F28" s="791"/>
      <c r="G28" s="791"/>
      <c r="H28" s="792"/>
      <c r="I28" s="797"/>
      <c r="J28" s="798"/>
      <c r="K28" s="798"/>
      <c r="L28" s="798"/>
      <c r="M28" s="798"/>
      <c r="N28" s="799"/>
      <c r="O28" s="251"/>
      <c r="Q28" s="391"/>
      <c r="R28" s="391"/>
    </row>
    <row r="29" spans="1:18" s="3" customFormat="1" x14ac:dyDescent="0.25">
      <c r="A29" s="266"/>
      <c r="B29" s="284"/>
      <c r="C29" s="242"/>
      <c r="D29" s="626" t="s">
        <v>372</v>
      </c>
      <c r="E29" s="791" t="str">
        <f>Translations!$B$86</f>
        <v>City:</v>
      </c>
      <c r="F29" s="791"/>
      <c r="G29" s="791"/>
      <c r="H29" s="792"/>
      <c r="I29" s="788"/>
      <c r="J29" s="789"/>
      <c r="K29" s="789"/>
      <c r="L29" s="789"/>
      <c r="M29" s="789"/>
      <c r="N29" s="790"/>
      <c r="O29" s="251"/>
      <c r="Q29" s="391"/>
      <c r="R29" s="391"/>
    </row>
    <row r="30" spans="1:18" s="3" customFormat="1" x14ac:dyDescent="0.25">
      <c r="A30" s="266"/>
      <c r="B30" s="284"/>
      <c r="C30" s="242"/>
      <c r="D30" s="626" t="s">
        <v>373</v>
      </c>
      <c r="E30" s="791" t="str">
        <f>Translations!$B$88</f>
        <v>Country:</v>
      </c>
      <c r="F30" s="791"/>
      <c r="G30" s="791"/>
      <c r="H30" s="792"/>
      <c r="I30" s="788"/>
      <c r="J30" s="789"/>
      <c r="K30" s="789"/>
      <c r="L30" s="789"/>
      <c r="M30" s="789"/>
      <c r="N30" s="790"/>
      <c r="O30" s="251"/>
      <c r="Q30" s="391"/>
      <c r="R30" s="391"/>
    </row>
    <row r="31" spans="1:18" s="3" customFormat="1" ht="12.75" customHeight="1" x14ac:dyDescent="0.25">
      <c r="A31" s="266"/>
      <c r="B31" s="284"/>
      <c r="C31" s="242"/>
      <c r="D31" s="626" t="s">
        <v>374</v>
      </c>
      <c r="E31" s="791" t="str">
        <f>Translations!$B$544</f>
        <v>Name of authorized representative:</v>
      </c>
      <c r="F31" s="791"/>
      <c r="G31" s="791"/>
      <c r="H31" s="792"/>
      <c r="I31" s="800"/>
      <c r="J31" s="801"/>
      <c r="K31" s="801"/>
      <c r="L31" s="801"/>
      <c r="M31" s="801"/>
      <c r="N31" s="802"/>
      <c r="O31" s="251"/>
      <c r="Q31" s="391"/>
      <c r="R31" s="391"/>
    </row>
    <row r="32" spans="1:18" s="3" customFormat="1" x14ac:dyDescent="0.25">
      <c r="A32" s="266"/>
      <c r="B32" s="284"/>
      <c r="C32" s="242"/>
      <c r="D32" s="626" t="s">
        <v>375</v>
      </c>
      <c r="E32" s="791" t="str">
        <f>Translations!$B$545</f>
        <v>Email:</v>
      </c>
      <c r="F32" s="791"/>
      <c r="G32" s="791"/>
      <c r="H32" s="792"/>
      <c r="I32" s="800"/>
      <c r="J32" s="801"/>
      <c r="K32" s="801"/>
      <c r="L32" s="801"/>
      <c r="M32" s="801"/>
      <c r="N32" s="802"/>
      <c r="O32" s="251"/>
      <c r="Q32" s="391"/>
      <c r="R32" s="391"/>
    </row>
    <row r="33" spans="1:18" s="3" customFormat="1" x14ac:dyDescent="0.25">
      <c r="A33" s="266"/>
      <c r="B33" s="284"/>
      <c r="C33" s="242"/>
      <c r="D33" s="626" t="s">
        <v>642</v>
      </c>
      <c r="E33" s="791" t="str">
        <f>Translations!$B$546</f>
        <v>Telephone:</v>
      </c>
      <c r="F33" s="791"/>
      <c r="G33" s="791"/>
      <c r="H33" s="792"/>
      <c r="I33" s="817"/>
      <c r="J33" s="818"/>
      <c r="K33" s="818"/>
      <c r="L33" s="818"/>
      <c r="M33" s="818"/>
      <c r="N33" s="819"/>
      <c r="O33" s="251"/>
      <c r="Q33" s="391"/>
      <c r="R33" s="391"/>
    </row>
    <row r="34" spans="1:18" s="3" customFormat="1" x14ac:dyDescent="0.25">
      <c r="A34" s="266"/>
      <c r="B34" s="284"/>
      <c r="C34" s="242"/>
      <c r="D34" s="626" t="s">
        <v>644</v>
      </c>
      <c r="E34" s="761" t="str">
        <f>Translations!$B$547</f>
        <v>Fax:</v>
      </c>
      <c r="F34" s="761"/>
      <c r="G34" s="761"/>
      <c r="H34" s="762"/>
      <c r="I34" s="806"/>
      <c r="J34" s="806"/>
      <c r="K34" s="806"/>
      <c r="L34" s="806"/>
      <c r="M34" s="806"/>
      <c r="N34" s="806"/>
      <c r="O34" s="251"/>
      <c r="Q34" s="391"/>
      <c r="R34" s="391"/>
    </row>
    <row r="35" spans="1:18" s="3" customFormat="1" ht="12.75" customHeight="1" x14ac:dyDescent="0.25">
      <c r="A35" s="266"/>
      <c r="B35" s="281"/>
      <c r="C35" s="247"/>
      <c r="D35" s="82"/>
      <c r="E35" s="2"/>
      <c r="F35" s="2"/>
      <c r="G35" s="2"/>
      <c r="H35" s="2"/>
      <c r="I35" s="2"/>
      <c r="J35" s="2"/>
      <c r="K35" s="2"/>
      <c r="L35" s="2"/>
      <c r="M35" s="142"/>
      <c r="N35" s="142"/>
      <c r="O35" s="248"/>
      <c r="Q35" s="391"/>
      <c r="R35" s="391"/>
    </row>
    <row r="36" spans="1:18" ht="5.0999999999999996" customHeight="1" x14ac:dyDescent="0.25">
      <c r="A36" s="262"/>
      <c r="B36" s="284"/>
      <c r="C36" s="247"/>
      <c r="D36" s="265"/>
      <c r="E36" s="92"/>
      <c r="F36" s="92"/>
      <c r="G36" s="92"/>
      <c r="H36" s="92"/>
      <c r="I36" s="92"/>
      <c r="J36" s="92"/>
      <c r="K36" s="92"/>
      <c r="L36" s="92"/>
      <c r="M36" s="92"/>
      <c r="N36" s="92"/>
      <c r="O36" s="251"/>
    </row>
    <row r="37" spans="1:18" ht="15.6" x14ac:dyDescent="0.3">
      <c r="A37" s="262"/>
      <c r="B37" s="284"/>
      <c r="C37" s="244">
        <v>3</v>
      </c>
      <c r="D37" s="825" t="str">
        <f>Translations!$B$548</f>
        <v>About your installation and the monitoring plan</v>
      </c>
      <c r="E37" s="825"/>
      <c r="F37" s="825"/>
      <c r="G37" s="825"/>
      <c r="H37" s="825"/>
      <c r="I37" s="825"/>
      <c r="J37" s="825"/>
      <c r="K37" s="825"/>
      <c r="L37" s="825"/>
      <c r="M37" s="825"/>
      <c r="N37" s="825"/>
      <c r="O37" s="251"/>
    </row>
    <row r="38" spans="1:18" x14ac:dyDescent="0.25">
      <c r="A38" s="262"/>
      <c r="B38" s="284"/>
      <c r="C38" s="247"/>
      <c r="D38" s="265"/>
      <c r="E38" s="92"/>
      <c r="F38" s="92"/>
      <c r="G38" s="92"/>
      <c r="H38" s="92"/>
      <c r="I38" s="92"/>
      <c r="J38" s="92"/>
      <c r="K38" s="92"/>
      <c r="L38" s="92"/>
      <c r="M38" s="92"/>
      <c r="N38" s="92"/>
      <c r="O38" s="251"/>
    </row>
    <row r="39" spans="1:18" x14ac:dyDescent="0.25">
      <c r="A39" s="262"/>
      <c r="B39" s="284"/>
      <c r="C39" s="247"/>
      <c r="D39" s="273"/>
      <c r="E39" s="803" t="str">
        <f>Translations!$B$82</f>
        <v>Include any Member State specific guidance on naming of installations.</v>
      </c>
      <c r="F39" s="804"/>
      <c r="G39" s="804"/>
      <c r="H39" s="804"/>
      <c r="I39" s="804"/>
      <c r="J39" s="804"/>
      <c r="K39" s="804"/>
      <c r="L39" s="804"/>
      <c r="M39" s="804"/>
      <c r="N39" s="804"/>
      <c r="O39" s="251"/>
    </row>
    <row r="40" spans="1:18" ht="5.0999999999999996" customHeight="1" x14ac:dyDescent="0.25">
      <c r="A40" s="262"/>
      <c r="B40" s="284"/>
      <c r="C40" s="247"/>
      <c r="D40" s="273"/>
      <c r="E40" s="92"/>
      <c r="F40" s="92"/>
      <c r="G40" s="92"/>
      <c r="H40" s="92"/>
      <c r="I40" s="92"/>
      <c r="J40" s="92"/>
      <c r="K40" s="92"/>
      <c r="L40" s="92"/>
      <c r="M40" s="92"/>
      <c r="N40" s="92"/>
      <c r="O40" s="251"/>
    </row>
    <row r="41" spans="1:18" ht="15.6" x14ac:dyDescent="0.25">
      <c r="A41" s="267"/>
      <c r="B41" s="284"/>
      <c r="C41" s="268"/>
      <c r="D41" s="85" t="s">
        <v>8</v>
      </c>
      <c r="E41" s="93" t="str">
        <f>Translations!$B$80</f>
        <v>Name of the installation and the site on which it is located:</v>
      </c>
      <c r="F41" s="269"/>
      <c r="G41" s="269"/>
      <c r="H41" s="269"/>
      <c r="I41" s="82"/>
      <c r="J41" s="270"/>
      <c r="K41" s="82"/>
      <c r="L41" s="82"/>
      <c r="M41" s="82"/>
      <c r="N41" s="82"/>
      <c r="O41" s="251"/>
    </row>
    <row r="42" spans="1:18" ht="4.95" customHeight="1" x14ac:dyDescent="0.25">
      <c r="A42" s="262"/>
      <c r="B42" s="284"/>
      <c r="C42" s="247"/>
      <c r="D42" s="273"/>
      <c r="E42" s="595"/>
      <c r="F42" s="595"/>
      <c r="G42" s="595"/>
      <c r="H42" s="595"/>
      <c r="I42" s="92"/>
      <c r="J42" s="92"/>
      <c r="K42" s="92"/>
      <c r="L42" s="92"/>
      <c r="M42" s="271"/>
      <c r="N42" s="92"/>
      <c r="O42" s="251"/>
    </row>
    <row r="43" spans="1:18" ht="12.75" customHeight="1" x14ac:dyDescent="0.25">
      <c r="A43" s="262"/>
      <c r="B43" s="284"/>
      <c r="C43" s="247"/>
      <c r="D43" s="628" t="s">
        <v>14</v>
      </c>
      <c r="E43" s="791" t="str">
        <f>Translations!$B$13</f>
        <v>Installation name:</v>
      </c>
      <c r="F43" s="791"/>
      <c r="G43" s="791"/>
      <c r="H43" s="792"/>
      <c r="I43" s="810"/>
      <c r="J43" s="811"/>
      <c r="K43" s="811"/>
      <c r="L43" s="811"/>
      <c r="M43" s="811"/>
      <c r="N43" s="812"/>
      <c r="O43" s="251"/>
    </row>
    <row r="44" spans="1:18" x14ac:dyDescent="0.25">
      <c r="A44" s="262"/>
      <c r="B44" s="284"/>
      <c r="C44" s="247"/>
      <c r="D44" s="628" t="s">
        <v>15</v>
      </c>
      <c r="E44" s="791" t="str">
        <f>Translations!$B$81</f>
        <v>Site name:</v>
      </c>
      <c r="F44" s="791"/>
      <c r="G44" s="791"/>
      <c r="H44" s="792"/>
      <c r="I44" s="813"/>
      <c r="J44" s="814"/>
      <c r="K44" s="814"/>
      <c r="L44" s="814"/>
      <c r="M44" s="814"/>
      <c r="N44" s="815"/>
      <c r="O44" s="251"/>
    </row>
    <row r="45" spans="1:18" ht="12.75" customHeight="1" x14ac:dyDescent="0.25">
      <c r="A45" s="262"/>
      <c r="B45" s="284"/>
      <c r="C45" s="247"/>
      <c r="D45" s="628" t="s">
        <v>371</v>
      </c>
      <c r="E45" s="761" t="str">
        <f>Translations!$B$549</f>
        <v>Unique ID of the installation:</v>
      </c>
      <c r="F45" s="761"/>
      <c r="G45" s="761"/>
      <c r="H45" s="762"/>
      <c r="I45" s="839"/>
      <c r="J45" s="840"/>
      <c r="K45" s="840"/>
      <c r="L45" s="840"/>
      <c r="M45" s="840"/>
      <c r="N45" s="841"/>
      <c r="O45" s="251"/>
    </row>
    <row r="46" spans="1:18" ht="12.75" customHeight="1" x14ac:dyDescent="0.25">
      <c r="A46" s="262"/>
      <c r="B46" s="284"/>
      <c r="C46" s="247"/>
      <c r="D46" s="628"/>
      <c r="E46" s="628"/>
      <c r="F46" s="628"/>
      <c r="G46" s="628"/>
      <c r="H46" s="628"/>
      <c r="I46" s="628"/>
      <c r="J46" s="628"/>
      <c r="K46" s="628"/>
      <c r="L46" s="628"/>
      <c r="M46" s="628"/>
      <c r="N46" s="628"/>
      <c r="O46" s="251"/>
    </row>
    <row r="47" spans="1:18" x14ac:dyDescent="0.25">
      <c r="A47" s="262"/>
      <c r="B47" s="284"/>
      <c r="C47" s="247"/>
      <c r="D47" s="85" t="s">
        <v>9</v>
      </c>
      <c r="E47" s="759" t="str">
        <f>Translations!$B$83</f>
        <v>Address / location of the site of the installation:</v>
      </c>
      <c r="F47" s="760"/>
      <c r="G47" s="760"/>
      <c r="H47" s="760"/>
      <c r="I47" s="760"/>
      <c r="J47" s="760"/>
      <c r="K47" s="92"/>
      <c r="L47" s="92"/>
      <c r="M47" s="92"/>
      <c r="N47" s="92"/>
      <c r="O47" s="251"/>
    </row>
    <row r="48" spans="1:18" ht="5.0999999999999996" customHeight="1" x14ac:dyDescent="0.25">
      <c r="A48" s="262"/>
      <c r="B48" s="284"/>
      <c r="C48" s="247"/>
      <c r="D48" s="273"/>
      <c r="E48" s="92"/>
      <c r="F48" s="92"/>
      <c r="G48" s="92"/>
      <c r="H48" s="92"/>
      <c r="I48" s="92"/>
      <c r="J48" s="92"/>
      <c r="K48" s="92"/>
      <c r="L48" s="92"/>
      <c r="M48" s="92"/>
      <c r="N48" s="92"/>
      <c r="O48" s="251"/>
    </row>
    <row r="49" spans="1:18" ht="12.75" customHeight="1" x14ac:dyDescent="0.25">
      <c r="A49" s="262"/>
      <c r="B49" s="284"/>
      <c r="C49" s="247"/>
      <c r="D49" s="628" t="s">
        <v>14</v>
      </c>
      <c r="E49" s="791" t="str">
        <f>Translations!$B$84</f>
        <v>Address Line 1:</v>
      </c>
      <c r="F49" s="791"/>
      <c r="G49" s="791"/>
      <c r="H49" s="792"/>
      <c r="I49" s="807"/>
      <c r="J49" s="808"/>
      <c r="K49" s="808"/>
      <c r="L49" s="808"/>
      <c r="M49" s="808"/>
      <c r="N49" s="809"/>
      <c r="O49" s="251"/>
    </row>
    <row r="50" spans="1:18" ht="12.75" customHeight="1" x14ac:dyDescent="0.25">
      <c r="A50" s="262"/>
      <c r="B50" s="284"/>
      <c r="C50" s="247"/>
      <c r="D50" s="628" t="s">
        <v>15</v>
      </c>
      <c r="E50" s="791" t="str">
        <f>Translations!$B$85</f>
        <v>Address Line 2:</v>
      </c>
      <c r="F50" s="791"/>
      <c r="G50" s="791"/>
      <c r="H50" s="792"/>
      <c r="I50" s="797"/>
      <c r="J50" s="798"/>
      <c r="K50" s="798"/>
      <c r="L50" s="798"/>
      <c r="M50" s="798"/>
      <c r="N50" s="799"/>
      <c r="O50" s="251"/>
    </row>
    <row r="51" spans="1:18" x14ac:dyDescent="0.25">
      <c r="A51" s="262"/>
      <c r="B51" s="284"/>
      <c r="C51" s="247"/>
      <c r="D51" s="628" t="s">
        <v>371</v>
      </c>
      <c r="E51" s="791" t="str">
        <f>Translations!$B$86</f>
        <v>City:</v>
      </c>
      <c r="F51" s="791"/>
      <c r="G51" s="791"/>
      <c r="H51" s="792"/>
      <c r="I51" s="788"/>
      <c r="J51" s="789"/>
      <c r="K51" s="789"/>
      <c r="L51" s="789"/>
      <c r="M51" s="789"/>
      <c r="N51" s="790"/>
      <c r="O51" s="251"/>
    </row>
    <row r="52" spans="1:18" ht="12.75" customHeight="1" x14ac:dyDescent="0.25">
      <c r="A52" s="262"/>
      <c r="B52" s="284"/>
      <c r="C52" s="247"/>
      <c r="D52" s="628" t="s">
        <v>372</v>
      </c>
      <c r="E52" s="791" t="str">
        <f>Translations!$B$87</f>
        <v>State/Province/Region:</v>
      </c>
      <c r="F52" s="791"/>
      <c r="G52" s="791"/>
      <c r="H52" s="792"/>
      <c r="I52" s="788"/>
      <c r="J52" s="789"/>
      <c r="K52" s="789"/>
      <c r="L52" s="789"/>
      <c r="M52" s="789"/>
      <c r="N52" s="790"/>
      <c r="O52" s="251"/>
    </row>
    <row r="53" spans="1:18" x14ac:dyDescent="0.25">
      <c r="A53" s="262"/>
      <c r="B53" s="284"/>
      <c r="C53" s="247"/>
      <c r="D53" s="628" t="s">
        <v>373</v>
      </c>
      <c r="E53" s="791" t="str">
        <f>Translations!$B$543</f>
        <v>Post code:</v>
      </c>
      <c r="F53" s="791"/>
      <c r="G53" s="791"/>
      <c r="H53" s="792"/>
      <c r="I53" s="788"/>
      <c r="J53" s="789"/>
      <c r="K53" s="789"/>
      <c r="L53" s="789"/>
      <c r="M53" s="789"/>
      <c r="N53" s="790"/>
      <c r="O53" s="251"/>
      <c r="R53" s="391"/>
    </row>
    <row r="54" spans="1:18" x14ac:dyDescent="0.25">
      <c r="A54" s="262"/>
      <c r="B54" s="284"/>
      <c r="C54" s="247"/>
      <c r="D54" s="628" t="s">
        <v>374</v>
      </c>
      <c r="E54" s="761" t="str">
        <f>Translations!$B$88</f>
        <v>Country:</v>
      </c>
      <c r="F54" s="761"/>
      <c r="G54" s="761"/>
      <c r="H54" s="762"/>
      <c r="I54" s="823"/>
      <c r="J54" s="823"/>
      <c r="K54" s="823"/>
      <c r="L54" s="823"/>
      <c r="M54" s="823"/>
      <c r="N54" s="823"/>
      <c r="O54" s="251"/>
      <c r="R54" s="391"/>
    </row>
    <row r="55" spans="1:18" s="3" customFormat="1" ht="4.95" customHeight="1" x14ac:dyDescent="0.25">
      <c r="A55" s="262"/>
      <c r="B55" s="284"/>
      <c r="C55" s="367"/>
      <c r="D55" s="368"/>
      <c r="E55" s="91"/>
      <c r="F55" s="369"/>
      <c r="G55" s="370"/>
      <c r="H55" s="92"/>
      <c r="I55" s="92"/>
      <c r="J55" s="92"/>
      <c r="K55" s="92"/>
      <c r="L55" s="92"/>
      <c r="M55" s="92"/>
      <c r="N55" s="92"/>
      <c r="O55" s="251"/>
      <c r="P55" s="88"/>
      <c r="Q55" s="391"/>
      <c r="R55" s="391"/>
    </row>
    <row r="56" spans="1:18" s="3" customFormat="1" ht="12.75" customHeight="1" x14ac:dyDescent="0.25">
      <c r="A56" s="262"/>
      <c r="B56" s="284"/>
      <c r="C56" s="371"/>
      <c r="D56" s="372" t="s">
        <v>375</v>
      </c>
      <c r="E56" s="761" t="str">
        <f>Translations!$B$550</f>
        <v>Grid reference (map co-ordinates) of site main entrance:</v>
      </c>
      <c r="F56" s="761"/>
      <c r="G56" s="761"/>
      <c r="H56" s="762"/>
      <c r="I56" s="820"/>
      <c r="J56" s="821"/>
      <c r="K56" s="821"/>
      <c r="L56" s="822"/>
      <c r="M56" s="27"/>
      <c r="N56" s="27"/>
      <c r="O56" s="251"/>
      <c r="P56" s="88"/>
      <c r="Q56" s="391"/>
      <c r="R56" s="391"/>
    </row>
    <row r="57" spans="1:18" ht="12.75" customHeight="1" x14ac:dyDescent="0.25">
      <c r="A57" s="262"/>
      <c r="B57" s="284"/>
      <c r="C57" s="247"/>
      <c r="D57" s="265"/>
      <c r="E57" s="803" t="str">
        <f>Translations!$B$89</f>
        <v>Include any Member State specific guidance regarding grid references.</v>
      </c>
      <c r="F57" s="826"/>
      <c r="G57" s="826"/>
      <c r="H57" s="826"/>
      <c r="I57" s="826"/>
      <c r="J57" s="826"/>
      <c r="K57" s="826"/>
      <c r="L57" s="826"/>
      <c r="M57" s="826"/>
      <c r="N57" s="826"/>
      <c r="O57" s="251"/>
      <c r="R57" s="391"/>
    </row>
    <row r="58" spans="1:18" ht="12.75" customHeight="1" x14ac:dyDescent="0.25">
      <c r="A58" s="262"/>
      <c r="B58" s="284"/>
      <c r="C58" s="247"/>
      <c r="D58" s="628"/>
      <c r="E58" s="628"/>
      <c r="F58" s="628"/>
      <c r="G58" s="628"/>
      <c r="H58" s="628"/>
      <c r="I58" s="628"/>
      <c r="J58" s="628"/>
      <c r="K58" s="628"/>
      <c r="L58" s="628"/>
      <c r="M58" s="628"/>
      <c r="N58" s="628"/>
      <c r="O58" s="251"/>
      <c r="R58" s="391"/>
    </row>
    <row r="59" spans="1:18" ht="12.75" customHeight="1" x14ac:dyDescent="0.25">
      <c r="A59" s="262"/>
      <c r="B59" s="284"/>
      <c r="C59" s="247"/>
      <c r="D59" s="85" t="s">
        <v>127</v>
      </c>
      <c r="E59" s="759" t="str">
        <f>Translations!$B$551</f>
        <v>Reporting under Regulation (EC) no. 166/2006 (EPRTR):</v>
      </c>
      <c r="F59" s="760"/>
      <c r="G59" s="760"/>
      <c r="H59" s="760"/>
      <c r="I59" s="760"/>
      <c r="J59" s="760"/>
      <c r="K59" s="628"/>
      <c r="L59" s="628"/>
      <c r="M59" s="628"/>
      <c r="N59" s="628"/>
      <c r="O59" s="396"/>
      <c r="R59" s="391"/>
    </row>
    <row r="60" spans="1:18" ht="5.0999999999999996" customHeight="1" x14ac:dyDescent="0.25">
      <c r="A60" s="262"/>
      <c r="B60" s="284"/>
      <c r="C60" s="247"/>
      <c r="D60" s="628"/>
      <c r="E60" s="628"/>
      <c r="F60" s="628"/>
      <c r="G60" s="628"/>
      <c r="H60" s="628"/>
      <c r="I60" s="628"/>
      <c r="J60" s="628"/>
      <c r="K60" s="628"/>
      <c r="L60" s="628"/>
      <c r="M60" s="628"/>
      <c r="N60" s="628"/>
      <c r="O60" s="251"/>
      <c r="R60" s="391"/>
    </row>
    <row r="61" spans="1:18" ht="12.75" customHeight="1" x14ac:dyDescent="0.25">
      <c r="A61" s="262"/>
      <c r="B61" s="284"/>
      <c r="C61" s="247"/>
      <c r="D61" s="628" t="s">
        <v>14</v>
      </c>
      <c r="E61" s="761" t="str">
        <f>Translations!$B$552</f>
        <v>Installation has to report under EPRTR:</v>
      </c>
      <c r="F61" s="761"/>
      <c r="G61" s="761"/>
      <c r="H61" s="762"/>
      <c r="I61" s="399"/>
      <c r="J61" s="628"/>
      <c r="K61" s="628"/>
      <c r="L61" s="628"/>
      <c r="M61" s="628"/>
      <c r="N61" s="628"/>
      <c r="O61" s="396"/>
      <c r="R61" s="391"/>
    </row>
    <row r="62" spans="1:18" ht="5.0999999999999996" customHeight="1" x14ac:dyDescent="0.25">
      <c r="A62" s="262"/>
      <c r="B62" s="284"/>
      <c r="C62" s="247"/>
      <c r="D62" s="628"/>
      <c r="E62" s="628"/>
      <c r="F62" s="628"/>
      <c r="G62" s="628"/>
      <c r="H62" s="628"/>
      <c r="I62" s="628"/>
      <c r="J62" s="628"/>
      <c r="K62" s="628"/>
      <c r="L62" s="628"/>
      <c r="M62" s="628"/>
      <c r="N62" s="628"/>
      <c r="O62" s="396"/>
      <c r="R62" s="391"/>
    </row>
    <row r="63" spans="1:18" ht="12.75" customHeight="1" x14ac:dyDescent="0.25">
      <c r="A63" s="262"/>
      <c r="B63" s="284"/>
      <c r="C63" s="247"/>
      <c r="D63" s="628" t="s">
        <v>15</v>
      </c>
      <c r="E63" s="761" t="str">
        <f>Translations!$B$553</f>
        <v>EPRTR ID:</v>
      </c>
      <c r="F63" s="761"/>
      <c r="G63" s="761"/>
      <c r="H63" s="762"/>
      <c r="I63" s="831"/>
      <c r="J63" s="831"/>
      <c r="K63" s="831"/>
      <c r="L63" s="831"/>
      <c r="M63" s="831"/>
      <c r="N63" s="831"/>
      <c r="O63" s="396"/>
      <c r="Q63" s="394" t="b">
        <f>AND(I61&lt;&gt;"",I61=FALSE)</f>
        <v>0</v>
      </c>
      <c r="R63" s="391"/>
    </row>
    <row r="64" spans="1:18" ht="5.0999999999999996" customHeight="1" x14ac:dyDescent="0.25">
      <c r="A64" s="262"/>
      <c r="B64" s="284"/>
      <c r="C64" s="247"/>
      <c r="D64" s="273"/>
      <c r="O64" s="396"/>
      <c r="R64" s="391"/>
    </row>
    <row r="65" spans="1:18" x14ac:dyDescent="0.25">
      <c r="A65" s="262"/>
      <c r="B65" s="284"/>
      <c r="C65" s="247"/>
      <c r="D65" s="628" t="s">
        <v>371</v>
      </c>
      <c r="E65" s="791" t="str">
        <f>Translations!$B$554</f>
        <v>EPRTR Annex I main activity:</v>
      </c>
      <c r="F65" s="791"/>
      <c r="G65" s="791"/>
      <c r="H65" s="792"/>
      <c r="I65" s="832"/>
      <c r="J65" s="832"/>
      <c r="K65" s="832"/>
      <c r="L65" s="832"/>
      <c r="M65" s="832"/>
      <c r="N65" s="832"/>
      <c r="O65" s="396"/>
      <c r="Q65" s="394" t="b">
        <f>Q63</f>
        <v>0</v>
      </c>
      <c r="R65" s="391"/>
    </row>
    <row r="66" spans="1:18" x14ac:dyDescent="0.25">
      <c r="A66" s="262"/>
      <c r="B66" s="284"/>
      <c r="C66" s="247"/>
      <c r="D66" s="628" t="s">
        <v>372</v>
      </c>
      <c r="E66" s="761" t="str">
        <f>Translations!$B$555</f>
        <v>EPRTR Annex I other activities:</v>
      </c>
      <c r="F66" s="761"/>
      <c r="G66" s="761"/>
      <c r="H66" s="762"/>
      <c r="I66" s="827"/>
      <c r="J66" s="827"/>
      <c r="K66" s="827"/>
      <c r="L66" s="827"/>
      <c r="M66" s="827"/>
      <c r="N66" s="827"/>
      <c r="O66" s="396"/>
      <c r="Q66" s="394" t="b">
        <f>Q65</f>
        <v>0</v>
      </c>
      <c r="R66" s="391"/>
    </row>
    <row r="67" spans="1:18" ht="12.75" customHeight="1" x14ac:dyDescent="0.25">
      <c r="A67" s="262"/>
      <c r="B67" s="284"/>
      <c r="C67" s="247"/>
      <c r="D67" s="273"/>
      <c r="I67" s="833"/>
      <c r="J67" s="833"/>
      <c r="K67" s="833"/>
      <c r="L67" s="833"/>
      <c r="M67" s="833"/>
      <c r="N67" s="833"/>
      <c r="O67" s="396"/>
      <c r="Q67" s="394" t="b">
        <f>Q66</f>
        <v>0</v>
      </c>
      <c r="R67" s="391"/>
    </row>
    <row r="68" spans="1:18" ht="12.75" customHeight="1" x14ac:dyDescent="0.25">
      <c r="A68" s="262"/>
      <c r="B68" s="284"/>
      <c r="C68" s="247"/>
      <c r="D68" s="273"/>
      <c r="I68" s="833"/>
      <c r="J68" s="833"/>
      <c r="K68" s="833"/>
      <c r="L68" s="833"/>
      <c r="M68" s="833"/>
      <c r="N68" s="833"/>
      <c r="O68" s="396"/>
      <c r="Q68" s="394" t="b">
        <f>Q67</f>
        <v>0</v>
      </c>
      <c r="R68" s="391"/>
    </row>
    <row r="69" spans="1:18" ht="12.75" customHeight="1" x14ac:dyDescent="0.25">
      <c r="A69" s="262"/>
      <c r="B69" s="284"/>
      <c r="C69" s="247"/>
      <c r="D69" s="273"/>
      <c r="I69" s="806"/>
      <c r="J69" s="806"/>
      <c r="K69" s="806"/>
      <c r="L69" s="806"/>
      <c r="M69" s="806"/>
      <c r="N69" s="806"/>
      <c r="O69" s="396"/>
      <c r="Q69" s="394" t="b">
        <f>Q68</f>
        <v>0</v>
      </c>
      <c r="R69" s="391"/>
    </row>
    <row r="70" spans="1:18" x14ac:dyDescent="0.25">
      <c r="A70" s="262"/>
      <c r="B70" s="284"/>
      <c r="C70" s="247"/>
      <c r="D70" s="273"/>
      <c r="O70" s="251"/>
      <c r="R70" s="391"/>
    </row>
    <row r="71" spans="1:18" x14ac:dyDescent="0.25">
      <c r="A71" s="262"/>
      <c r="B71" s="284"/>
      <c r="C71" s="247"/>
      <c r="D71" s="85" t="s">
        <v>11</v>
      </c>
      <c r="E71" s="761" t="str">
        <f>Translations!$B$556</f>
        <v>Competent Authority for permitting</v>
      </c>
      <c r="F71" s="761"/>
      <c r="G71" s="761"/>
      <c r="H71" s="762"/>
      <c r="I71" s="782"/>
      <c r="J71" s="782"/>
      <c r="K71" s="782"/>
      <c r="L71" s="782"/>
      <c r="M71" s="782"/>
      <c r="N71" s="782"/>
      <c r="O71" s="396"/>
      <c r="R71" s="391"/>
    </row>
    <row r="72" spans="1:18" ht="4.95" customHeight="1" x14ac:dyDescent="0.25">
      <c r="A72" s="262"/>
      <c r="B72" s="284"/>
      <c r="C72" s="247"/>
      <c r="D72" s="85"/>
      <c r="E72" s="96"/>
      <c r="F72" s="96"/>
      <c r="G72" s="96"/>
      <c r="H72" s="92"/>
      <c r="I72" s="96"/>
      <c r="J72" s="6"/>
      <c r="K72" s="92"/>
      <c r="L72" s="92"/>
      <c r="M72" s="92"/>
      <c r="N72" s="92"/>
      <c r="O72" s="251"/>
      <c r="R72" s="391"/>
    </row>
    <row r="73" spans="1:18" x14ac:dyDescent="0.25">
      <c r="A73" s="262"/>
      <c r="B73" s="284"/>
      <c r="C73" s="247"/>
      <c r="D73" s="85" t="s">
        <v>1146</v>
      </c>
      <c r="E73" s="761" t="str">
        <f>Translations!$B$557</f>
        <v>Latest approved version number of the monitoring plan</v>
      </c>
      <c r="F73" s="761"/>
      <c r="G73" s="761"/>
      <c r="H73" s="762"/>
      <c r="I73" s="782"/>
      <c r="J73" s="782"/>
      <c r="K73" s="782"/>
      <c r="L73" s="782"/>
      <c r="M73" s="782"/>
      <c r="N73" s="782"/>
      <c r="O73" s="251"/>
      <c r="R73" s="391"/>
    </row>
    <row r="74" spans="1:18" ht="4.95" customHeight="1" x14ac:dyDescent="0.25">
      <c r="A74" s="262"/>
      <c r="B74" s="284"/>
      <c r="C74" s="247"/>
      <c r="D74" s="85"/>
      <c r="E74" s="96"/>
      <c r="F74" s="96"/>
      <c r="G74" s="96"/>
      <c r="H74" s="92"/>
      <c r="I74" s="92"/>
      <c r="J74" s="92"/>
      <c r="K74" s="92"/>
      <c r="L74" s="92"/>
      <c r="M74" s="91"/>
      <c r="N74" s="90"/>
      <c r="O74" s="253"/>
      <c r="R74" s="391"/>
    </row>
    <row r="75" spans="1:18" ht="25.5" customHeight="1" x14ac:dyDescent="0.25">
      <c r="A75" s="262"/>
      <c r="B75" s="284"/>
      <c r="C75" s="247"/>
      <c r="D75" s="85" t="s">
        <v>1147</v>
      </c>
      <c r="E75" s="761" t="str">
        <f>Translations!$B$558</f>
        <v>Have there been changes in monitoring plan compared to previous year?</v>
      </c>
      <c r="F75" s="761"/>
      <c r="G75" s="761"/>
      <c r="H75" s="762"/>
      <c r="I75" s="634"/>
      <c r="J75" s="632"/>
      <c r="K75" s="632"/>
      <c r="L75" s="632"/>
      <c r="M75" s="632"/>
      <c r="N75" s="632"/>
      <c r="O75" s="251"/>
      <c r="R75" s="391"/>
    </row>
    <row r="76" spans="1:18" ht="12.75" customHeight="1" x14ac:dyDescent="0.25">
      <c r="A76" s="262"/>
      <c r="B76" s="284"/>
      <c r="C76" s="247"/>
      <c r="D76" s="85"/>
      <c r="E76" s="632"/>
      <c r="F76" s="632"/>
      <c r="G76" s="632"/>
      <c r="H76" s="632"/>
      <c r="I76" s="632"/>
      <c r="J76" s="632"/>
      <c r="K76" s="632"/>
      <c r="L76" s="632"/>
      <c r="M76" s="632"/>
      <c r="N76" s="632"/>
      <c r="O76" s="251"/>
    </row>
    <row r="77" spans="1:18" ht="12.75" customHeight="1" x14ac:dyDescent="0.25">
      <c r="A77" s="262"/>
      <c r="B77" s="284"/>
      <c r="C77" s="247"/>
      <c r="D77" s="85" t="s">
        <v>1599</v>
      </c>
      <c r="E77" s="759" t="str">
        <f>Translations!$B$1235</f>
        <v>Annual emissions report version numbering</v>
      </c>
      <c r="F77" s="760"/>
      <c r="G77" s="760"/>
      <c r="H77" s="760"/>
      <c r="I77" s="760"/>
      <c r="J77" s="760"/>
      <c r="K77" s="632"/>
      <c r="L77" s="632"/>
      <c r="M77" s="632"/>
      <c r="N77" s="632"/>
      <c r="O77" s="251"/>
    </row>
    <row r="78" spans="1:18" ht="5.0999999999999996" customHeight="1" x14ac:dyDescent="0.25">
      <c r="A78" s="262"/>
      <c r="B78" s="284"/>
      <c r="C78" s="247"/>
      <c r="D78" s="628"/>
      <c r="E78" s="628"/>
      <c r="F78" s="628"/>
      <c r="G78" s="628"/>
      <c r="H78" s="628"/>
      <c r="I78" s="628"/>
      <c r="J78" s="628"/>
      <c r="K78" s="628"/>
      <c r="L78" s="628"/>
      <c r="M78" s="628"/>
      <c r="N78" s="628"/>
      <c r="O78" s="251"/>
    </row>
    <row r="79" spans="1:18" x14ac:dyDescent="0.25">
      <c r="A79" s="262"/>
      <c r="B79" s="284"/>
      <c r="C79" s="247"/>
      <c r="D79" s="628" t="s">
        <v>14</v>
      </c>
      <c r="E79" s="761" t="str">
        <f>Translations!$B$1236</f>
        <v>Version number in this reporting year:</v>
      </c>
      <c r="F79" s="761"/>
      <c r="G79" s="761"/>
      <c r="H79" s="762"/>
      <c r="I79" s="824"/>
      <c r="J79" s="824"/>
      <c r="K79" s="824"/>
      <c r="L79" s="824"/>
      <c r="M79" s="824"/>
      <c r="N79" s="824"/>
      <c r="O79" s="251"/>
    </row>
    <row r="80" spans="1:18" ht="12.75" customHeight="1" x14ac:dyDescent="0.25">
      <c r="A80" s="262"/>
      <c r="B80" s="284"/>
      <c r="C80" s="247"/>
      <c r="D80" s="628" t="s">
        <v>15</v>
      </c>
      <c r="E80" s="761" t="str">
        <f>Translations!$B$1237</f>
        <v>Unique version identifier:</v>
      </c>
      <c r="F80" s="761"/>
      <c r="G80" s="761"/>
      <c r="H80" s="762"/>
      <c r="I80" s="758" t="str">
        <f>IF(J9="","",J9&amp;" - "&amp;IF(I79="",1,I79))</f>
        <v>2025 - 1</v>
      </c>
      <c r="J80" s="758"/>
      <c r="K80" s="758"/>
      <c r="L80" s="758"/>
      <c r="M80" s="758"/>
      <c r="N80" s="758"/>
      <c r="O80" s="251"/>
    </row>
    <row r="81" spans="1:18" ht="12.75" customHeight="1" x14ac:dyDescent="0.25">
      <c r="A81" s="262"/>
      <c r="B81" s="284"/>
      <c r="C81" s="247"/>
      <c r="D81" s="85"/>
      <c r="E81" s="632"/>
      <c r="F81" s="632"/>
      <c r="G81" s="632"/>
      <c r="H81" s="632"/>
      <c r="I81" s="632"/>
      <c r="J81" s="632"/>
      <c r="K81" s="632"/>
      <c r="L81" s="632"/>
      <c r="M81" s="632"/>
      <c r="N81" s="632"/>
      <c r="O81" s="251"/>
    </row>
    <row r="82" spans="1:18" ht="12.75" customHeight="1" x14ac:dyDescent="0.25">
      <c r="A82" s="262"/>
      <c r="B82" s="284"/>
      <c r="C82" s="247"/>
      <c r="D82" s="85" t="s">
        <v>1598</v>
      </c>
      <c r="E82" s="764" t="str">
        <f>Translations!$B$160</f>
        <v>Comments:</v>
      </c>
      <c r="F82" s="764"/>
      <c r="G82" s="764"/>
      <c r="H82" s="764"/>
      <c r="I82" s="764"/>
      <c r="J82" s="764"/>
      <c r="K82" s="764"/>
      <c r="L82" s="764"/>
      <c r="M82" s="764"/>
      <c r="N82" s="764"/>
      <c r="O82" s="251"/>
    </row>
    <row r="83" spans="1:18" ht="38.85" customHeight="1" x14ac:dyDescent="0.25">
      <c r="A83" s="262"/>
      <c r="B83" s="284"/>
      <c r="C83" s="247"/>
      <c r="D83" s="85"/>
      <c r="E83" s="763" t="str">
        <f>Translations!$B$559</f>
        <v>If there have been any relevant changes in the operations of an installation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v>
      </c>
      <c r="F83" s="763"/>
      <c r="G83" s="763"/>
      <c r="H83" s="763"/>
      <c r="I83" s="763"/>
      <c r="J83" s="763"/>
      <c r="K83" s="763"/>
      <c r="L83" s="763"/>
      <c r="M83" s="763"/>
      <c r="N83" s="763"/>
      <c r="O83" s="251"/>
    </row>
    <row r="84" spans="1:18" ht="25.5" customHeight="1" x14ac:dyDescent="0.25">
      <c r="A84" s="262"/>
      <c r="B84" s="284"/>
      <c r="C84" s="247"/>
      <c r="D84" s="85"/>
      <c r="E84" s="834" t="str">
        <f>Translations!$B$560</f>
        <v>Please note that comments related to any changes here cannot be regarded as an official application for changing the monitoring plan. All changes and deviations listed here need to be notified to the CA via the regular procedures.</v>
      </c>
      <c r="F84" s="834"/>
      <c r="G84" s="834"/>
      <c r="H84" s="834"/>
      <c r="I84" s="834"/>
      <c r="J84" s="834"/>
      <c r="K84" s="834"/>
      <c r="L84" s="834"/>
      <c r="M84" s="834"/>
      <c r="N84" s="834"/>
      <c r="O84" s="251"/>
    </row>
    <row r="85" spans="1:18" ht="12.75" customHeight="1" x14ac:dyDescent="0.25">
      <c r="A85" s="262"/>
      <c r="B85" s="284"/>
      <c r="C85" s="247"/>
      <c r="D85" s="85"/>
      <c r="E85" s="632"/>
      <c r="F85" s="632"/>
      <c r="G85" s="632"/>
      <c r="H85" s="632"/>
      <c r="I85" s="842"/>
      <c r="J85" s="843"/>
      <c r="K85" s="843"/>
      <c r="L85" s="843"/>
      <c r="M85" s="843"/>
      <c r="N85" s="844"/>
      <c r="O85" s="251"/>
    </row>
    <row r="86" spans="1:18" ht="12.75" customHeight="1" x14ac:dyDescent="0.25">
      <c r="A86" s="262"/>
      <c r="B86" s="284"/>
      <c r="C86" s="247"/>
      <c r="D86" s="85"/>
      <c r="E86" s="632"/>
      <c r="F86" s="632"/>
      <c r="G86" s="632"/>
      <c r="H86" s="632"/>
      <c r="I86" s="852"/>
      <c r="J86" s="853"/>
      <c r="K86" s="853"/>
      <c r="L86" s="853"/>
      <c r="M86" s="853"/>
      <c r="N86" s="854"/>
      <c r="O86" s="251"/>
    </row>
    <row r="87" spans="1:18" ht="12.75" customHeight="1" x14ac:dyDescent="0.25">
      <c r="A87" s="262"/>
      <c r="B87" s="284"/>
      <c r="C87" s="247"/>
      <c r="D87" s="85"/>
      <c r="E87" s="632"/>
      <c r="F87" s="632"/>
      <c r="G87" s="632"/>
      <c r="H87" s="632"/>
      <c r="I87" s="852"/>
      <c r="J87" s="853"/>
      <c r="K87" s="853"/>
      <c r="L87" s="853"/>
      <c r="M87" s="853"/>
      <c r="N87" s="854"/>
      <c r="O87" s="251"/>
    </row>
    <row r="88" spans="1:18" ht="12.75" customHeight="1" x14ac:dyDescent="0.25">
      <c r="A88" s="262"/>
      <c r="B88" s="284"/>
      <c r="C88" s="247"/>
      <c r="D88" s="85"/>
      <c r="E88" s="632"/>
      <c r="F88" s="632"/>
      <c r="G88" s="632"/>
      <c r="H88" s="632"/>
      <c r="I88" s="852"/>
      <c r="J88" s="853"/>
      <c r="K88" s="853"/>
      <c r="L88" s="853"/>
      <c r="M88" s="853"/>
      <c r="N88" s="854"/>
      <c r="O88" s="251"/>
    </row>
    <row r="89" spans="1:18" ht="12.75" customHeight="1" x14ac:dyDescent="0.25">
      <c r="A89" s="262"/>
      <c r="B89" s="284"/>
      <c r="C89" s="247"/>
      <c r="D89" s="85"/>
      <c r="E89" s="632"/>
      <c r="F89" s="632"/>
      <c r="G89" s="632"/>
      <c r="H89" s="632"/>
      <c r="I89" s="828"/>
      <c r="J89" s="829"/>
      <c r="K89" s="829"/>
      <c r="L89" s="829"/>
      <c r="M89" s="829"/>
      <c r="N89" s="830"/>
      <c r="O89" s="251"/>
    </row>
    <row r="90" spans="1:18" x14ac:dyDescent="0.25">
      <c r="A90" s="262"/>
      <c r="B90" s="284"/>
      <c r="C90" s="247"/>
      <c r="D90" s="265"/>
      <c r="E90" s="92"/>
      <c r="F90" s="92"/>
      <c r="G90" s="92"/>
      <c r="H90" s="92"/>
      <c r="I90" s="92"/>
      <c r="J90" s="92"/>
      <c r="K90" s="92"/>
      <c r="L90" s="92"/>
      <c r="M90" s="92"/>
      <c r="N90" s="92"/>
      <c r="O90" s="251"/>
    </row>
    <row r="91" spans="1:18" ht="15.6" x14ac:dyDescent="0.3">
      <c r="A91" s="262"/>
      <c r="B91" s="284"/>
      <c r="C91" s="638">
        <v>4</v>
      </c>
      <c r="D91" s="825" t="str">
        <f>Translations!$B$6</f>
        <v xml:space="preserve">Contact details </v>
      </c>
      <c r="E91" s="825"/>
      <c r="F91" s="825"/>
      <c r="G91" s="825"/>
      <c r="H91" s="825"/>
      <c r="I91" s="825"/>
      <c r="J91" s="825"/>
      <c r="K91" s="825"/>
      <c r="L91" s="825"/>
      <c r="M91" s="825"/>
      <c r="N91" s="825"/>
      <c r="O91" s="251"/>
    </row>
    <row r="92" spans="1:18" x14ac:dyDescent="0.25">
      <c r="A92" s="262"/>
      <c r="B92" s="284"/>
      <c r="C92" s="247"/>
      <c r="D92" s="265"/>
      <c r="E92" s="92"/>
      <c r="F92" s="92"/>
      <c r="G92" s="92"/>
      <c r="H92" s="92"/>
      <c r="I92" s="92"/>
      <c r="J92" s="92"/>
      <c r="K92" s="92"/>
      <c r="L92" s="92"/>
      <c r="M92" s="92"/>
      <c r="N92" s="92"/>
      <c r="O92" s="251"/>
    </row>
    <row r="93" spans="1:18" s="3" customFormat="1" ht="25.5" customHeight="1" x14ac:dyDescent="0.25">
      <c r="A93" s="266"/>
      <c r="B93" s="860"/>
      <c r="C93" s="245"/>
      <c r="D93" s="218"/>
      <c r="E93" s="763" t="str">
        <f>Translations!$B$561</f>
        <v xml:space="preserve">Please nominate persons here whom the competent authority can contact in case of questions regarding this report. The person you nominate should have the authority to act on behalf of the operator. </v>
      </c>
      <c r="F93" s="763"/>
      <c r="G93" s="763"/>
      <c r="H93" s="763"/>
      <c r="I93" s="763"/>
      <c r="J93" s="763"/>
      <c r="K93" s="763"/>
      <c r="L93" s="763"/>
      <c r="M93" s="763"/>
      <c r="N93" s="763"/>
      <c r="O93" s="251"/>
      <c r="Q93" s="391"/>
      <c r="R93" s="391"/>
    </row>
    <row r="94" spans="1:18" s="3" customFormat="1" ht="5.0999999999999996" customHeight="1" x14ac:dyDescent="0.25">
      <c r="A94" s="266"/>
      <c r="B94" s="860"/>
      <c r="C94" s="272"/>
      <c r="D94" s="82"/>
      <c r="E94" s="2"/>
      <c r="F94" s="2"/>
      <c r="G94" s="2"/>
      <c r="H94" s="2"/>
      <c r="I94" s="2"/>
      <c r="J94" s="2"/>
      <c r="K94" s="2"/>
      <c r="L94" s="2"/>
      <c r="M94" s="142"/>
      <c r="N94" s="142"/>
      <c r="O94" s="248"/>
      <c r="Q94" s="391"/>
      <c r="R94" s="391"/>
    </row>
    <row r="95" spans="1:18" s="3" customFormat="1" ht="12.75" customHeight="1" x14ac:dyDescent="0.25">
      <c r="A95" s="266"/>
      <c r="B95" s="860"/>
      <c r="C95" s="272"/>
      <c r="D95" s="85" t="s">
        <v>8</v>
      </c>
      <c r="E95" s="764" t="str">
        <f>Translations!$B$562</f>
        <v>Primary contact person for technical questions regarding installation data:</v>
      </c>
      <c r="F95" s="764"/>
      <c r="G95" s="764"/>
      <c r="H95" s="764"/>
      <c r="I95" s="764"/>
      <c r="J95" s="764"/>
      <c r="K95" s="764"/>
      <c r="L95" s="764"/>
      <c r="M95" s="764"/>
      <c r="N95" s="764"/>
      <c r="O95" s="251"/>
      <c r="Q95" s="391"/>
      <c r="R95" s="391"/>
    </row>
    <row r="96" spans="1:18" s="3" customFormat="1" ht="12.75" customHeight="1" x14ac:dyDescent="0.25">
      <c r="A96" s="266"/>
      <c r="B96" s="860"/>
      <c r="C96" s="272"/>
      <c r="D96" s="626" t="s">
        <v>14</v>
      </c>
      <c r="E96" s="855" t="str">
        <f>Translations!$B$90</f>
        <v>Title:</v>
      </c>
      <c r="F96" s="855"/>
      <c r="G96" s="855"/>
      <c r="H96" s="856"/>
      <c r="I96" s="810"/>
      <c r="J96" s="811"/>
      <c r="K96" s="811"/>
      <c r="L96" s="811"/>
      <c r="M96" s="811"/>
      <c r="N96" s="812"/>
      <c r="O96" s="251"/>
      <c r="Q96" s="391"/>
      <c r="R96" s="391"/>
    </row>
    <row r="97" spans="1:18" s="3" customFormat="1" ht="12.75" customHeight="1" x14ac:dyDescent="0.25">
      <c r="A97" s="266"/>
      <c r="B97" s="860"/>
      <c r="C97" s="272"/>
      <c r="D97" s="626" t="s">
        <v>15</v>
      </c>
      <c r="E97" s="855" t="str">
        <f>Translations!$B$563</f>
        <v>First Name</v>
      </c>
      <c r="F97" s="855"/>
      <c r="G97" s="855"/>
      <c r="H97" s="856"/>
      <c r="I97" s="788"/>
      <c r="J97" s="789"/>
      <c r="K97" s="789"/>
      <c r="L97" s="789"/>
      <c r="M97" s="789"/>
      <c r="N97" s="790"/>
      <c r="O97" s="251"/>
      <c r="Q97" s="391"/>
      <c r="R97" s="391"/>
    </row>
    <row r="98" spans="1:18" s="3" customFormat="1" ht="12.75" customHeight="1" x14ac:dyDescent="0.25">
      <c r="A98" s="266"/>
      <c r="B98" s="860"/>
      <c r="C98" s="272"/>
      <c r="D98" s="626" t="s">
        <v>371</v>
      </c>
      <c r="E98" s="605" t="str">
        <f>Translations!$B$91</f>
        <v>Surname:</v>
      </c>
      <c r="F98" s="605"/>
      <c r="G98" s="605"/>
      <c r="H98" s="606"/>
      <c r="I98" s="797"/>
      <c r="J98" s="798"/>
      <c r="K98" s="798"/>
      <c r="L98" s="798"/>
      <c r="M98" s="798"/>
      <c r="N98" s="799"/>
      <c r="O98" s="251"/>
      <c r="Q98" s="391"/>
      <c r="R98" s="391"/>
    </row>
    <row r="99" spans="1:18" s="3" customFormat="1" ht="12.75" customHeight="1" x14ac:dyDescent="0.25">
      <c r="A99" s="266"/>
      <c r="B99" s="860"/>
      <c r="C99" s="272"/>
      <c r="D99" s="626" t="s">
        <v>372</v>
      </c>
      <c r="E99" s="605" t="str">
        <f>Translations!$B$92</f>
        <v>Job title:</v>
      </c>
      <c r="F99" s="605"/>
      <c r="G99" s="605"/>
      <c r="H99" s="606"/>
      <c r="I99" s="797"/>
      <c r="J99" s="798"/>
      <c r="K99" s="798"/>
      <c r="L99" s="798"/>
      <c r="M99" s="798"/>
      <c r="N99" s="799"/>
      <c r="O99" s="251"/>
      <c r="Q99" s="391"/>
      <c r="R99" s="391"/>
    </row>
    <row r="100" spans="1:18" s="3" customFormat="1" ht="12.75" customHeight="1" x14ac:dyDescent="0.25">
      <c r="A100" s="266"/>
      <c r="B100" s="860"/>
      <c r="C100" s="272"/>
      <c r="D100" s="626" t="s">
        <v>373</v>
      </c>
      <c r="E100" s="605" t="str">
        <f>Translations!$B$93</f>
        <v>Organisation name (if different from the operator):</v>
      </c>
      <c r="F100" s="605"/>
      <c r="G100" s="605"/>
      <c r="H100" s="606"/>
      <c r="I100" s="797"/>
      <c r="J100" s="861"/>
      <c r="K100" s="861"/>
      <c r="L100" s="861"/>
      <c r="M100" s="861"/>
      <c r="N100" s="862"/>
      <c r="O100" s="251"/>
      <c r="Q100" s="391"/>
      <c r="R100" s="391"/>
    </row>
    <row r="101" spans="1:18" s="3" customFormat="1" ht="12.75" customHeight="1" x14ac:dyDescent="0.25">
      <c r="A101" s="266"/>
      <c r="B101" s="860"/>
      <c r="C101" s="272"/>
      <c r="D101" s="626" t="s">
        <v>374</v>
      </c>
      <c r="E101" s="855" t="str">
        <f>Translations!$B$545</f>
        <v>Email:</v>
      </c>
      <c r="F101" s="855"/>
      <c r="G101" s="855"/>
      <c r="H101" s="856"/>
      <c r="I101" s="797"/>
      <c r="J101" s="798"/>
      <c r="K101" s="798"/>
      <c r="L101" s="798"/>
      <c r="M101" s="798"/>
      <c r="N101" s="799"/>
      <c r="O101" s="251"/>
      <c r="Q101" s="391"/>
      <c r="R101" s="391"/>
    </row>
    <row r="102" spans="1:18" s="3" customFormat="1" ht="12.75" customHeight="1" x14ac:dyDescent="0.25">
      <c r="A102" s="266"/>
      <c r="B102" s="860"/>
      <c r="C102" s="272"/>
      <c r="D102" s="626" t="s">
        <v>375</v>
      </c>
      <c r="E102" s="855" t="str">
        <f>Translations!$B$546</f>
        <v>Telephone:</v>
      </c>
      <c r="F102" s="855"/>
      <c r="G102" s="855"/>
      <c r="H102" s="856"/>
      <c r="I102" s="797"/>
      <c r="J102" s="798"/>
      <c r="K102" s="798"/>
      <c r="L102" s="798"/>
      <c r="M102" s="798"/>
      <c r="N102" s="799"/>
      <c r="O102" s="251"/>
      <c r="Q102" s="391"/>
      <c r="R102" s="391"/>
    </row>
    <row r="103" spans="1:18" s="3" customFormat="1" ht="12.75" customHeight="1" x14ac:dyDescent="0.25">
      <c r="A103" s="266"/>
      <c r="B103" s="860"/>
      <c r="C103" s="272"/>
      <c r="D103" s="626" t="s">
        <v>642</v>
      </c>
      <c r="E103" s="849" t="str">
        <f>Translations!$B$547</f>
        <v>Fax:</v>
      </c>
      <c r="F103" s="849"/>
      <c r="G103" s="849"/>
      <c r="H103" s="850"/>
      <c r="I103" s="806"/>
      <c r="J103" s="806"/>
      <c r="K103" s="806"/>
      <c r="L103" s="806"/>
      <c r="M103" s="806"/>
      <c r="N103" s="806"/>
      <c r="O103" s="251"/>
      <c r="Q103" s="391"/>
      <c r="R103" s="391"/>
    </row>
    <row r="104" spans="1:18" s="3" customFormat="1" ht="5.0999999999999996" customHeight="1" x14ac:dyDescent="0.25">
      <c r="A104" s="266"/>
      <c r="B104" s="860"/>
      <c r="C104" s="272"/>
      <c r="D104" s="273"/>
      <c r="E104" s="2"/>
      <c r="F104" s="2"/>
      <c r="G104" s="2"/>
      <c r="H104" s="2"/>
      <c r="I104" s="2"/>
      <c r="J104" s="143"/>
      <c r="K104" s="2"/>
      <c r="L104" s="2"/>
      <c r="M104" s="142"/>
      <c r="N104" s="142"/>
      <c r="O104" s="248"/>
      <c r="Q104" s="391"/>
      <c r="R104" s="391"/>
    </row>
    <row r="105" spans="1:18" s="3" customFormat="1" ht="12.75" customHeight="1" x14ac:dyDescent="0.25">
      <c r="A105" s="266"/>
      <c r="B105" s="860"/>
      <c r="C105" s="272"/>
      <c r="D105" s="85" t="s">
        <v>9</v>
      </c>
      <c r="E105" s="764" t="str">
        <f>Translations!$B$564</f>
        <v>Alternative contact person:</v>
      </c>
      <c r="F105" s="764"/>
      <c r="G105" s="764"/>
      <c r="H105" s="764"/>
      <c r="I105" s="764"/>
      <c r="J105" s="764"/>
      <c r="K105" s="764"/>
      <c r="L105" s="764"/>
      <c r="M105" s="764"/>
      <c r="N105" s="764"/>
      <c r="O105" s="251"/>
      <c r="Q105" s="391"/>
      <c r="R105" s="391"/>
    </row>
    <row r="106" spans="1:18" s="3" customFormat="1" ht="12.75" customHeight="1" x14ac:dyDescent="0.25">
      <c r="A106" s="266"/>
      <c r="B106" s="860"/>
      <c r="C106" s="272"/>
      <c r="D106" s="626" t="s">
        <v>14</v>
      </c>
      <c r="E106" s="855" t="str">
        <f>Translations!$B$90</f>
        <v>Title:</v>
      </c>
      <c r="F106" s="855"/>
      <c r="G106" s="855"/>
      <c r="H106" s="856"/>
      <c r="I106" s="827"/>
      <c r="J106" s="827"/>
      <c r="K106" s="827"/>
      <c r="L106" s="827"/>
      <c r="M106" s="827"/>
      <c r="N106" s="827"/>
      <c r="O106" s="251"/>
      <c r="Q106" s="391"/>
      <c r="R106" s="391"/>
    </row>
    <row r="107" spans="1:18" s="3" customFormat="1" ht="12.75" customHeight="1" x14ac:dyDescent="0.25">
      <c r="A107" s="266"/>
      <c r="B107" s="860"/>
      <c r="C107" s="272"/>
      <c r="D107" s="626" t="s">
        <v>15</v>
      </c>
      <c r="E107" s="373" t="str">
        <f>Translations!$B$563</f>
        <v>First Name</v>
      </c>
      <c r="F107" s="373"/>
      <c r="G107" s="373"/>
      <c r="H107" s="374"/>
      <c r="I107" s="845"/>
      <c r="J107" s="846"/>
      <c r="K107" s="846"/>
      <c r="L107" s="846"/>
      <c r="M107" s="846"/>
      <c r="N107" s="847"/>
      <c r="O107" s="251"/>
      <c r="Q107" s="391"/>
      <c r="R107" s="391"/>
    </row>
    <row r="108" spans="1:18" s="3" customFormat="1" ht="12.75" customHeight="1" x14ac:dyDescent="0.25">
      <c r="A108" s="266"/>
      <c r="B108" s="860"/>
      <c r="C108" s="272"/>
      <c r="D108" s="626" t="s">
        <v>371</v>
      </c>
      <c r="E108" s="855" t="str">
        <f>Translations!$B$91</f>
        <v>Surname:</v>
      </c>
      <c r="F108" s="855"/>
      <c r="G108" s="855"/>
      <c r="H108" s="856"/>
      <c r="I108" s="857"/>
      <c r="J108" s="857"/>
      <c r="K108" s="857"/>
      <c r="L108" s="857"/>
      <c r="M108" s="857"/>
      <c r="N108" s="857"/>
      <c r="O108" s="251"/>
      <c r="Q108" s="391"/>
      <c r="R108" s="391"/>
    </row>
    <row r="109" spans="1:18" s="3" customFormat="1" ht="12.75" customHeight="1" x14ac:dyDescent="0.25">
      <c r="A109" s="266"/>
      <c r="B109" s="860"/>
      <c r="C109" s="272"/>
      <c r="D109" s="626" t="s">
        <v>372</v>
      </c>
      <c r="E109" s="855" t="str">
        <f>Translations!$B$92</f>
        <v>Job title:</v>
      </c>
      <c r="F109" s="855"/>
      <c r="G109" s="855"/>
      <c r="H109" s="856"/>
      <c r="I109" s="857"/>
      <c r="J109" s="857"/>
      <c r="K109" s="857"/>
      <c r="L109" s="857"/>
      <c r="M109" s="857"/>
      <c r="N109" s="857"/>
      <c r="O109" s="251"/>
      <c r="Q109" s="391"/>
      <c r="R109" s="391"/>
    </row>
    <row r="110" spans="1:18" s="3" customFormat="1" ht="12.75" customHeight="1" x14ac:dyDescent="0.25">
      <c r="A110" s="266"/>
      <c r="B110" s="860"/>
      <c r="C110" s="272"/>
      <c r="D110" s="626" t="s">
        <v>373</v>
      </c>
      <c r="E110" s="605" t="str">
        <f>Translations!$B$93</f>
        <v>Organisation name (if different from the operator):</v>
      </c>
      <c r="F110" s="605"/>
      <c r="G110" s="605"/>
      <c r="H110" s="606"/>
      <c r="I110" s="857"/>
      <c r="J110" s="857"/>
      <c r="K110" s="857"/>
      <c r="L110" s="857"/>
      <c r="M110" s="857"/>
      <c r="N110" s="857"/>
      <c r="O110" s="251"/>
      <c r="Q110" s="391"/>
      <c r="R110" s="391"/>
    </row>
    <row r="111" spans="1:18" s="3" customFormat="1" ht="12.75" customHeight="1" x14ac:dyDescent="0.25">
      <c r="A111" s="266"/>
      <c r="B111" s="860"/>
      <c r="C111" s="272"/>
      <c r="D111" s="626" t="s">
        <v>374</v>
      </c>
      <c r="E111" s="855" t="str">
        <f>Translations!$B$545</f>
        <v>Email:</v>
      </c>
      <c r="F111" s="855"/>
      <c r="G111" s="855"/>
      <c r="H111" s="856"/>
      <c r="I111" s="833"/>
      <c r="J111" s="833"/>
      <c r="K111" s="833"/>
      <c r="L111" s="833"/>
      <c r="M111" s="833"/>
      <c r="N111" s="833"/>
      <c r="O111" s="251"/>
      <c r="Q111" s="391"/>
      <c r="R111" s="391"/>
    </row>
    <row r="112" spans="1:18" s="3" customFormat="1" ht="12.75" customHeight="1" x14ac:dyDescent="0.25">
      <c r="A112" s="266"/>
      <c r="B112" s="860"/>
      <c r="C112" s="272"/>
      <c r="D112" s="626" t="s">
        <v>375</v>
      </c>
      <c r="E112" s="855" t="str">
        <f>Translations!$B$546</f>
        <v>Telephone:</v>
      </c>
      <c r="F112" s="855"/>
      <c r="G112" s="855"/>
      <c r="H112" s="856"/>
      <c r="I112" s="848"/>
      <c r="J112" s="848"/>
      <c r="K112" s="848"/>
      <c r="L112" s="848"/>
      <c r="M112" s="848"/>
      <c r="N112" s="848"/>
      <c r="O112" s="251"/>
      <c r="Q112" s="391"/>
      <c r="R112" s="391"/>
    </row>
    <row r="113" spans="1:18" s="3" customFormat="1" ht="12.75" customHeight="1" x14ac:dyDescent="0.25">
      <c r="A113" s="266"/>
      <c r="B113" s="860"/>
      <c r="C113" s="272"/>
      <c r="D113" s="626" t="s">
        <v>642</v>
      </c>
      <c r="E113" s="849" t="str">
        <f>Translations!$B$547</f>
        <v>Fax:</v>
      </c>
      <c r="F113" s="849"/>
      <c r="G113" s="849"/>
      <c r="H113" s="850"/>
      <c r="I113" s="806"/>
      <c r="J113" s="806"/>
      <c r="K113" s="806"/>
      <c r="L113" s="806"/>
      <c r="M113" s="806"/>
      <c r="N113" s="806"/>
      <c r="O113" s="251"/>
      <c r="Q113" s="391"/>
      <c r="R113" s="391"/>
    </row>
    <row r="114" spans="1:18" s="27" customFormat="1" x14ac:dyDescent="0.25">
      <c r="A114" s="262"/>
      <c r="B114" s="283"/>
      <c r="C114" s="247"/>
      <c r="D114" s="82"/>
      <c r="E114" s="92"/>
      <c r="F114" s="92"/>
      <c r="G114" s="92"/>
      <c r="H114" s="92"/>
      <c r="I114" s="92"/>
      <c r="J114" s="92"/>
      <c r="K114" s="92"/>
      <c r="L114" s="92"/>
      <c r="M114" s="92"/>
      <c r="N114" s="92"/>
      <c r="O114" s="249"/>
      <c r="Q114" s="389"/>
      <c r="R114" s="389"/>
    </row>
    <row r="115" spans="1:18" ht="15.6" x14ac:dyDescent="0.3">
      <c r="A115" s="262"/>
      <c r="B115" s="284"/>
      <c r="C115" s="638">
        <v>5</v>
      </c>
      <c r="D115" s="825" t="str">
        <f>Translations!$B$565</f>
        <v>Verifier contact</v>
      </c>
      <c r="E115" s="825"/>
      <c r="F115" s="825"/>
      <c r="G115" s="825"/>
      <c r="H115" s="825"/>
      <c r="I115" s="825"/>
      <c r="J115" s="825"/>
      <c r="K115" s="825"/>
      <c r="L115" s="825"/>
      <c r="M115" s="825"/>
      <c r="N115" s="825"/>
      <c r="O115" s="251"/>
    </row>
    <row r="116" spans="1:18" s="3" customFormat="1" ht="12.75" customHeight="1" x14ac:dyDescent="0.25">
      <c r="A116" s="266"/>
      <c r="B116" s="860"/>
      <c r="C116" s="247"/>
      <c r="D116" s="82"/>
      <c r="E116" s="2"/>
      <c r="F116" s="2"/>
      <c r="G116" s="2"/>
      <c r="H116" s="2"/>
      <c r="I116" s="2"/>
      <c r="J116" s="2"/>
      <c r="K116" s="2"/>
      <c r="L116" s="2"/>
      <c r="M116" s="142"/>
      <c r="N116" s="142"/>
      <c r="O116" s="248"/>
      <c r="Q116" s="391"/>
      <c r="R116" s="391"/>
    </row>
    <row r="117" spans="1:18" s="3" customFormat="1" ht="12.75" customHeight="1" x14ac:dyDescent="0.25">
      <c r="A117" s="266"/>
      <c r="B117" s="860"/>
      <c r="C117" s="242"/>
      <c r="D117" s="223" t="s">
        <v>8</v>
      </c>
      <c r="E117" s="851" t="str">
        <f>Translations!$B$566</f>
        <v>Name and address of the verifier:</v>
      </c>
      <c r="F117" s="851"/>
      <c r="G117" s="851"/>
      <c r="H117" s="851"/>
      <c r="I117" s="851"/>
      <c r="J117" s="851"/>
      <c r="K117" s="851"/>
      <c r="L117" s="851"/>
      <c r="M117" s="851"/>
      <c r="N117" s="851"/>
      <c r="O117" s="251"/>
      <c r="Q117" s="391"/>
      <c r="R117" s="391"/>
    </row>
    <row r="118" spans="1:18" s="3" customFormat="1" ht="12.75" customHeight="1" x14ac:dyDescent="0.25">
      <c r="A118" s="266"/>
      <c r="B118" s="860"/>
      <c r="C118" s="242"/>
      <c r="D118" s="626" t="s">
        <v>14</v>
      </c>
      <c r="E118" s="791" t="str">
        <f>Translations!$B$567</f>
        <v>Company Name:</v>
      </c>
      <c r="F118" s="791"/>
      <c r="G118" s="791"/>
      <c r="H118" s="792"/>
      <c r="I118" s="810"/>
      <c r="J118" s="811"/>
      <c r="K118" s="811"/>
      <c r="L118" s="811"/>
      <c r="M118" s="811"/>
      <c r="N118" s="812"/>
      <c r="O118" s="251"/>
      <c r="Q118" s="391"/>
      <c r="R118" s="391"/>
    </row>
    <row r="119" spans="1:18" s="3" customFormat="1" ht="12.75" customHeight="1" x14ac:dyDescent="0.25">
      <c r="A119" s="266"/>
      <c r="B119" s="860"/>
      <c r="C119" s="242"/>
      <c r="D119" s="626" t="s">
        <v>15</v>
      </c>
      <c r="E119" s="791" t="str">
        <f>Translations!$B$542</f>
        <v>Street, Number:</v>
      </c>
      <c r="F119" s="791"/>
      <c r="G119" s="791"/>
      <c r="H119" s="792"/>
      <c r="I119" s="813"/>
      <c r="J119" s="814"/>
      <c r="K119" s="814"/>
      <c r="L119" s="814"/>
      <c r="M119" s="814"/>
      <c r="N119" s="814"/>
      <c r="O119" s="254"/>
      <c r="Q119" s="391"/>
      <c r="R119" s="391"/>
    </row>
    <row r="120" spans="1:18" s="3" customFormat="1" ht="12.75" customHeight="1" x14ac:dyDescent="0.25">
      <c r="A120" s="266"/>
      <c r="B120" s="860"/>
      <c r="C120" s="242"/>
      <c r="D120" s="626" t="s">
        <v>371</v>
      </c>
      <c r="E120" s="791" t="str">
        <f>Translations!$B$86</f>
        <v>City:</v>
      </c>
      <c r="F120" s="791"/>
      <c r="G120" s="791"/>
      <c r="H120" s="792"/>
      <c r="I120" s="797"/>
      <c r="J120" s="798"/>
      <c r="K120" s="798"/>
      <c r="L120" s="798"/>
      <c r="M120" s="798"/>
      <c r="N120" s="799"/>
      <c r="O120" s="251"/>
      <c r="Q120" s="391"/>
      <c r="R120" s="391"/>
    </row>
    <row r="121" spans="1:18" s="3" customFormat="1" ht="12.75" customHeight="1" x14ac:dyDescent="0.25">
      <c r="A121" s="266"/>
      <c r="B121" s="860"/>
      <c r="C121" s="242"/>
      <c r="D121" s="626" t="s">
        <v>372</v>
      </c>
      <c r="E121" s="791" t="str">
        <f>Translations!$B$543</f>
        <v>Post code:</v>
      </c>
      <c r="F121" s="791"/>
      <c r="G121" s="791"/>
      <c r="H121" s="792"/>
      <c r="I121" s="797"/>
      <c r="J121" s="798"/>
      <c r="K121" s="798"/>
      <c r="L121" s="798"/>
      <c r="M121" s="798"/>
      <c r="N121" s="799"/>
      <c r="O121" s="251"/>
      <c r="Q121" s="391"/>
      <c r="R121" s="391"/>
    </row>
    <row r="122" spans="1:18" s="3" customFormat="1" ht="12.75" customHeight="1" x14ac:dyDescent="0.25">
      <c r="A122" s="266"/>
      <c r="B122" s="860"/>
      <c r="C122" s="242"/>
      <c r="D122" s="626" t="s">
        <v>373</v>
      </c>
      <c r="E122" s="761" t="str">
        <f>Translations!$B$88</f>
        <v>Country:</v>
      </c>
      <c r="F122" s="761"/>
      <c r="G122" s="761"/>
      <c r="H122" s="762"/>
      <c r="I122" s="839"/>
      <c r="J122" s="840"/>
      <c r="K122" s="840"/>
      <c r="L122" s="840"/>
      <c r="M122" s="840"/>
      <c r="N122" s="840"/>
      <c r="O122" s="254"/>
      <c r="Q122" s="391"/>
      <c r="R122" s="391"/>
    </row>
    <row r="123" spans="1:18" s="3" customFormat="1" ht="5.0999999999999996" customHeight="1" x14ac:dyDescent="0.25">
      <c r="A123" s="266"/>
      <c r="B123" s="860"/>
      <c r="C123" s="242"/>
      <c r="D123" s="273"/>
      <c r="E123" s="2"/>
      <c r="F123" s="2"/>
      <c r="G123" s="142"/>
      <c r="H123" s="142"/>
      <c r="I123" s="2"/>
      <c r="J123" s="143"/>
      <c r="K123" s="2"/>
      <c r="L123" s="2"/>
      <c r="M123" s="142"/>
      <c r="N123" s="142"/>
      <c r="O123" s="248"/>
      <c r="Q123" s="391"/>
      <c r="R123" s="391"/>
    </row>
    <row r="124" spans="1:18" s="3" customFormat="1" ht="12.75" customHeight="1" x14ac:dyDescent="0.25">
      <c r="A124" s="266"/>
      <c r="B124" s="860"/>
      <c r="C124" s="242"/>
      <c r="D124" s="223" t="s">
        <v>9</v>
      </c>
      <c r="E124" s="851" t="str">
        <f>Translations!$B$568</f>
        <v>Contact person for the verifier:</v>
      </c>
      <c r="F124" s="851"/>
      <c r="G124" s="851"/>
      <c r="H124" s="851"/>
      <c r="I124" s="851"/>
      <c r="J124" s="851"/>
      <c r="K124" s="851"/>
      <c r="L124" s="851"/>
      <c r="M124" s="851"/>
      <c r="N124" s="851"/>
      <c r="O124" s="251"/>
      <c r="Q124" s="391"/>
      <c r="R124" s="391"/>
    </row>
    <row r="125" spans="1:18" s="3" customFormat="1" ht="12.75" customHeight="1" x14ac:dyDescent="0.25">
      <c r="A125" s="266"/>
      <c r="B125" s="860"/>
      <c r="C125" s="242"/>
      <c r="D125" s="274"/>
      <c r="E125" s="763" t="str">
        <f>Translations!$B$569</f>
        <v>The nominated person should be familiar with this report. This person must be the lead EU ETS auditor.</v>
      </c>
      <c r="F125" s="763"/>
      <c r="G125" s="763"/>
      <c r="H125" s="763"/>
      <c r="I125" s="763"/>
      <c r="J125" s="763"/>
      <c r="K125" s="763"/>
      <c r="L125" s="763"/>
      <c r="M125" s="763"/>
      <c r="N125" s="763"/>
      <c r="O125" s="251"/>
      <c r="Q125" s="391"/>
      <c r="R125" s="391"/>
    </row>
    <row r="126" spans="1:18" s="3" customFormat="1" ht="12.75" customHeight="1" x14ac:dyDescent="0.25">
      <c r="A126" s="266"/>
      <c r="B126" s="860"/>
      <c r="C126" s="242"/>
      <c r="D126" s="626" t="s">
        <v>14</v>
      </c>
      <c r="E126" s="791" t="str">
        <f>Translations!$B$570</f>
        <v>Name:</v>
      </c>
      <c r="F126" s="791"/>
      <c r="G126" s="791"/>
      <c r="H126" s="792"/>
      <c r="I126" s="810"/>
      <c r="J126" s="811"/>
      <c r="K126" s="811"/>
      <c r="L126" s="811"/>
      <c r="M126" s="811"/>
      <c r="N126" s="811"/>
      <c r="O126" s="254"/>
      <c r="Q126" s="391"/>
      <c r="R126" s="391"/>
    </row>
    <row r="127" spans="1:18" s="3" customFormat="1" ht="12.75" customHeight="1" x14ac:dyDescent="0.25">
      <c r="A127" s="266"/>
      <c r="B127" s="860"/>
      <c r="C127" s="242"/>
      <c r="D127" s="626" t="s">
        <v>15</v>
      </c>
      <c r="E127" s="791" t="str">
        <f>Translations!$B$95</f>
        <v>Email address:</v>
      </c>
      <c r="F127" s="791"/>
      <c r="G127" s="791"/>
      <c r="H127" s="792"/>
      <c r="I127" s="813"/>
      <c r="J127" s="814"/>
      <c r="K127" s="814"/>
      <c r="L127" s="814"/>
      <c r="M127" s="814"/>
      <c r="N127" s="814"/>
      <c r="O127" s="254"/>
      <c r="Q127" s="391"/>
      <c r="R127" s="391"/>
    </row>
    <row r="128" spans="1:18" s="3" customFormat="1" ht="12.75" customHeight="1" x14ac:dyDescent="0.25">
      <c r="A128" s="266"/>
      <c r="B128" s="860"/>
      <c r="C128" s="242"/>
      <c r="D128" s="626" t="s">
        <v>371</v>
      </c>
      <c r="E128" s="791" t="str">
        <f>Translations!$B$94</f>
        <v>Telephone number:</v>
      </c>
      <c r="F128" s="791"/>
      <c r="G128" s="791"/>
      <c r="H128" s="792"/>
      <c r="I128" s="858"/>
      <c r="J128" s="859"/>
      <c r="K128" s="859"/>
      <c r="L128" s="859"/>
      <c r="M128" s="859"/>
      <c r="N128" s="859"/>
      <c r="O128" s="254"/>
      <c r="Q128" s="391"/>
      <c r="R128" s="391"/>
    </row>
    <row r="129" spans="1:18" s="3" customFormat="1" ht="12.75" customHeight="1" x14ac:dyDescent="0.25">
      <c r="A129" s="266"/>
      <c r="B129" s="860"/>
      <c r="C129" s="242"/>
      <c r="D129" s="626" t="s">
        <v>372</v>
      </c>
      <c r="E129" s="761" t="str">
        <f>Translations!$B$547</f>
        <v>Fax:</v>
      </c>
      <c r="F129" s="761"/>
      <c r="G129" s="761"/>
      <c r="H129" s="762"/>
      <c r="I129" s="863"/>
      <c r="J129" s="864"/>
      <c r="K129" s="864"/>
      <c r="L129" s="864"/>
      <c r="M129" s="864"/>
      <c r="N129" s="865"/>
      <c r="O129" s="251"/>
      <c r="Q129" s="391"/>
      <c r="R129" s="391"/>
    </row>
    <row r="130" spans="1:18" s="3" customFormat="1" ht="5.0999999999999996" customHeight="1" x14ac:dyDescent="0.25">
      <c r="A130" s="266"/>
      <c r="B130" s="860"/>
      <c r="C130" s="242"/>
      <c r="D130" s="273"/>
      <c r="E130" s="2"/>
      <c r="F130" s="2"/>
      <c r="G130" s="2"/>
      <c r="H130" s="2"/>
      <c r="I130" s="2"/>
      <c r="J130" s="143"/>
      <c r="K130" s="2"/>
      <c r="L130" s="2"/>
      <c r="M130" s="142"/>
      <c r="N130" s="142"/>
      <c r="O130" s="248"/>
      <c r="Q130" s="391"/>
      <c r="R130" s="391"/>
    </row>
    <row r="131" spans="1:18" s="3" customFormat="1" ht="12.75" customHeight="1" x14ac:dyDescent="0.25">
      <c r="A131" s="266"/>
      <c r="B131" s="860"/>
      <c r="C131" s="242"/>
      <c r="D131" s="629" t="s">
        <v>127</v>
      </c>
      <c r="E131" s="851" t="str">
        <f>Translations!$B$571</f>
        <v>Information about the verifier's accreditation or certification:</v>
      </c>
      <c r="F131" s="851"/>
      <c r="G131" s="851"/>
      <c r="H131" s="851"/>
      <c r="I131" s="851"/>
      <c r="J131" s="851"/>
      <c r="K131" s="851"/>
      <c r="L131" s="851"/>
      <c r="M131" s="851"/>
      <c r="N131" s="851"/>
      <c r="O131" s="251"/>
      <c r="Q131" s="391"/>
      <c r="R131" s="391"/>
    </row>
    <row r="132" spans="1:18" s="3" customFormat="1" ht="25.5" customHeight="1" x14ac:dyDescent="0.25">
      <c r="A132" s="266"/>
      <c r="B132" s="860"/>
      <c r="C132" s="242"/>
      <c r="D132" s="626"/>
      <c r="E132" s="763" t="str">
        <f>Translations!$B$1238</f>
        <v>Note that pursuant to Article 55(2) of the "AVR" (Accreditation and Verification Regulation; Regulation (EU) 2018/2067), a Member State may choose to entrust certification of natural persons as verifiers to a national authority other than the national accreditation body.</v>
      </c>
      <c r="F132" s="763"/>
      <c r="G132" s="763"/>
      <c r="H132" s="763"/>
      <c r="I132" s="763"/>
      <c r="J132" s="763"/>
      <c r="K132" s="763"/>
      <c r="L132" s="763"/>
      <c r="M132" s="763"/>
      <c r="N132" s="763"/>
      <c r="O132" s="251"/>
      <c r="Q132" s="391"/>
      <c r="R132" s="391"/>
    </row>
    <row r="133" spans="1:18" s="3" customFormat="1" ht="12.75" customHeight="1" x14ac:dyDescent="0.25">
      <c r="A133" s="266"/>
      <c r="B133" s="860"/>
      <c r="C133" s="242"/>
      <c r="D133" s="626"/>
      <c r="E133" s="763" t="str">
        <f>Translations!$B$573</f>
        <v>In such cases, "accreditation" should be read as "certification", and "accreditation body" as "national authority".</v>
      </c>
      <c r="F133" s="763"/>
      <c r="G133" s="763"/>
      <c r="H133" s="763"/>
      <c r="I133" s="763"/>
      <c r="J133" s="763"/>
      <c r="K133" s="763"/>
      <c r="L133" s="763"/>
      <c r="M133" s="763"/>
      <c r="N133" s="763"/>
      <c r="O133" s="251"/>
      <c r="Q133" s="391"/>
      <c r="R133" s="391"/>
    </row>
    <row r="134" spans="1:18" s="3" customFormat="1" ht="12.75" customHeight="1" x14ac:dyDescent="0.25">
      <c r="A134" s="266"/>
      <c r="B134" s="860"/>
      <c r="C134" s="242"/>
      <c r="D134" s="274"/>
      <c r="E134" s="763" t="str">
        <f>Translations!$B$574</f>
        <v>The availability of such registration information may depend on the administering Member State's practice of accreditation of verifiers.</v>
      </c>
      <c r="F134" s="763"/>
      <c r="G134" s="763"/>
      <c r="H134" s="763"/>
      <c r="I134" s="763"/>
      <c r="J134" s="763"/>
      <c r="K134" s="763"/>
      <c r="L134" s="763"/>
      <c r="M134" s="763"/>
      <c r="N134" s="763"/>
      <c r="O134" s="251"/>
      <c r="Q134" s="391"/>
      <c r="R134" s="391"/>
    </row>
    <row r="135" spans="1:18" s="3" customFormat="1" ht="12.75" customHeight="1" x14ac:dyDescent="0.25">
      <c r="A135" s="266"/>
      <c r="B135" s="860"/>
      <c r="C135" s="242"/>
      <c r="D135" s="626" t="s">
        <v>14</v>
      </c>
      <c r="E135" s="791" t="str">
        <f>Translations!$B$575</f>
        <v>Accreditation Member State:</v>
      </c>
      <c r="F135" s="791"/>
      <c r="G135" s="791"/>
      <c r="H135" s="792"/>
      <c r="I135" s="810"/>
      <c r="J135" s="811"/>
      <c r="K135" s="811"/>
      <c r="L135" s="811"/>
      <c r="M135" s="811"/>
      <c r="N135" s="812"/>
      <c r="O135" s="251"/>
      <c r="Q135" s="391"/>
      <c r="R135" s="391"/>
    </row>
    <row r="136" spans="1:18" s="3" customFormat="1" ht="12.75" customHeight="1" x14ac:dyDescent="0.25">
      <c r="A136" s="266"/>
      <c r="B136" s="860"/>
      <c r="C136" s="242"/>
      <c r="D136" s="626" t="s">
        <v>15</v>
      </c>
      <c r="E136" s="761" t="str">
        <f>Translations!$B$576</f>
        <v>Registration number issued by the Accreditation body:</v>
      </c>
      <c r="F136" s="761"/>
      <c r="G136" s="761"/>
      <c r="H136" s="762"/>
      <c r="I136" s="839"/>
      <c r="J136" s="840"/>
      <c r="K136" s="840"/>
      <c r="L136" s="840"/>
      <c r="M136" s="840"/>
      <c r="N136" s="841"/>
      <c r="O136" s="251"/>
      <c r="Q136" s="391"/>
      <c r="R136" s="391"/>
    </row>
    <row r="137" spans="1:18" s="27" customFormat="1" ht="12.75" customHeight="1" thickBot="1" x14ac:dyDescent="0.3">
      <c r="A137" s="275"/>
      <c r="B137" s="284"/>
      <c r="C137" s="241"/>
      <c r="D137" s="221"/>
      <c r="E137" s="13"/>
      <c r="F137" s="11"/>
      <c r="G137" s="14"/>
      <c r="H137" s="14"/>
      <c r="I137" s="14"/>
      <c r="J137" s="14"/>
      <c r="K137" s="14"/>
      <c r="L137" s="14"/>
      <c r="M137" s="14"/>
      <c r="N137" s="14"/>
      <c r="O137" s="251"/>
      <c r="Q137" s="389"/>
      <c r="R137" s="389"/>
    </row>
    <row r="138" spans="1:18" x14ac:dyDescent="0.25">
      <c r="A138" s="262"/>
      <c r="B138" s="284"/>
      <c r="C138" s="247"/>
      <c r="D138" s="265"/>
      <c r="E138" s="92"/>
      <c r="F138" s="92"/>
      <c r="G138" s="92"/>
      <c r="H138" s="92"/>
      <c r="I138" s="92"/>
      <c r="J138" s="92"/>
      <c r="K138" s="92"/>
      <c r="L138" s="92"/>
      <c r="M138" s="92"/>
      <c r="N138" s="92"/>
      <c r="O138" s="251"/>
    </row>
    <row r="139" spans="1:18" ht="15" customHeight="1" x14ac:dyDescent="0.25">
      <c r="A139" s="262"/>
      <c r="B139" s="284"/>
      <c r="C139" s="247"/>
      <c r="D139" s="265"/>
      <c r="E139" s="92"/>
      <c r="F139" s="793" t="str">
        <f>EUconst_MsgNextSheet</f>
        <v xml:space="preserve">&lt;&lt;&lt; Click here to proceed to next sheet &gt;&gt;&gt; </v>
      </c>
      <c r="G139" s="793"/>
      <c r="H139" s="793"/>
      <c r="I139" s="793"/>
      <c r="J139" s="793"/>
      <c r="K139" s="793"/>
      <c r="L139" s="793"/>
      <c r="M139" s="92"/>
      <c r="N139" s="92"/>
      <c r="O139" s="251"/>
    </row>
    <row r="140" spans="1:18" ht="13.8" thickBot="1" x14ac:dyDescent="0.3">
      <c r="A140" s="276"/>
      <c r="B140" s="365"/>
      <c r="C140" s="278"/>
      <c r="D140" s="279"/>
      <c r="E140" s="277"/>
      <c r="F140" s="277"/>
      <c r="G140" s="277"/>
      <c r="H140" s="277"/>
      <c r="I140" s="277"/>
      <c r="J140" s="277"/>
      <c r="K140" s="277"/>
      <c r="L140" s="277"/>
      <c r="M140" s="277"/>
      <c r="N140" s="277"/>
      <c r="O140" s="280"/>
    </row>
  </sheetData>
  <sheetProtection sheet="1" objects="1" scenarios="1" formatCells="0" formatColumns="0" formatRows="0"/>
  <mergeCells count="167">
    <mergeCell ref="B93:B113"/>
    <mergeCell ref="I110:N110"/>
    <mergeCell ref="E121:H121"/>
    <mergeCell ref="E120:H120"/>
    <mergeCell ref="I118:N118"/>
    <mergeCell ref="I119:N119"/>
    <mergeCell ref="E119:H119"/>
    <mergeCell ref="E109:H109"/>
    <mergeCell ref="E95:N95"/>
    <mergeCell ref="E105:N105"/>
    <mergeCell ref="E102:H102"/>
    <mergeCell ref="I108:N108"/>
    <mergeCell ref="I100:N100"/>
    <mergeCell ref="I98:N98"/>
    <mergeCell ref="B116:B136"/>
    <mergeCell ref="E136:H136"/>
    <mergeCell ref="I126:N126"/>
    <mergeCell ref="E129:H129"/>
    <mergeCell ref="I136:N136"/>
    <mergeCell ref="E122:H122"/>
    <mergeCell ref="E131:N131"/>
    <mergeCell ref="E125:N125"/>
    <mergeCell ref="I129:N129"/>
    <mergeCell ref="E124:N124"/>
    <mergeCell ref="E126:H126"/>
    <mergeCell ref="E133:N133"/>
    <mergeCell ref="E127:H127"/>
    <mergeCell ref="I128:N128"/>
    <mergeCell ref="I122:N122"/>
    <mergeCell ref="I135:N135"/>
    <mergeCell ref="E128:H128"/>
    <mergeCell ref="I121:N121"/>
    <mergeCell ref="E135:H135"/>
    <mergeCell ref="I127:N127"/>
    <mergeCell ref="I85:N85"/>
    <mergeCell ref="I106:N106"/>
    <mergeCell ref="I107:N107"/>
    <mergeCell ref="E118:H118"/>
    <mergeCell ref="I112:N112"/>
    <mergeCell ref="E113:H113"/>
    <mergeCell ref="D115:N115"/>
    <mergeCell ref="E117:N117"/>
    <mergeCell ref="I111:N111"/>
    <mergeCell ref="I88:N88"/>
    <mergeCell ref="I86:N86"/>
    <mergeCell ref="I87:N87"/>
    <mergeCell ref="I113:N113"/>
    <mergeCell ref="E103:H103"/>
    <mergeCell ref="I99:N99"/>
    <mergeCell ref="E96:H96"/>
    <mergeCell ref="E108:H108"/>
    <mergeCell ref="I109:N109"/>
    <mergeCell ref="E111:H111"/>
    <mergeCell ref="E97:H97"/>
    <mergeCell ref="E101:H101"/>
    <mergeCell ref="E106:H106"/>
    <mergeCell ref="I102:N102"/>
    <mergeCell ref="E112:H112"/>
    <mergeCell ref="D9:H9"/>
    <mergeCell ref="D16:N16"/>
    <mergeCell ref="E53:H53"/>
    <mergeCell ref="E26:H26"/>
    <mergeCell ref="E27:H27"/>
    <mergeCell ref="E28:H28"/>
    <mergeCell ref="E32:H32"/>
    <mergeCell ref="E33:H33"/>
    <mergeCell ref="E45:H45"/>
    <mergeCell ref="I43:N43"/>
    <mergeCell ref="K22:N22"/>
    <mergeCell ref="E47:J47"/>
    <mergeCell ref="E22:H22"/>
    <mergeCell ref="D37:N37"/>
    <mergeCell ref="E43:H43"/>
    <mergeCell ref="I45:N45"/>
    <mergeCell ref="E39:N39"/>
    <mergeCell ref="E49:H49"/>
    <mergeCell ref="E50:H50"/>
    <mergeCell ref="I97:N97"/>
    <mergeCell ref="I101:N101"/>
    <mergeCell ref="I96:N96"/>
    <mergeCell ref="D91:N91"/>
    <mergeCell ref="I103:N103"/>
    <mergeCell ref="E73:H73"/>
    <mergeCell ref="I73:N73"/>
    <mergeCell ref="E51:H51"/>
    <mergeCell ref="I71:N71"/>
    <mergeCell ref="E54:H54"/>
    <mergeCell ref="I53:N53"/>
    <mergeCell ref="E57:N57"/>
    <mergeCell ref="I66:N66"/>
    <mergeCell ref="E93:N93"/>
    <mergeCell ref="I89:N89"/>
    <mergeCell ref="E66:H66"/>
    <mergeCell ref="I63:N63"/>
    <mergeCell ref="I65:N65"/>
    <mergeCell ref="E61:H61"/>
    <mergeCell ref="E75:H75"/>
    <mergeCell ref="I67:N67"/>
    <mergeCell ref="I68:N68"/>
    <mergeCell ref="I69:N69"/>
    <mergeCell ref="E84:N84"/>
    <mergeCell ref="E79:H79"/>
    <mergeCell ref="I30:N30"/>
    <mergeCell ref="I31:N31"/>
    <mergeCell ref="I28:N28"/>
    <mergeCell ref="I44:N44"/>
    <mergeCell ref="E31:H31"/>
    <mergeCell ref="I33:N33"/>
    <mergeCell ref="E29:H29"/>
    <mergeCell ref="E30:H30"/>
    <mergeCell ref="E65:H65"/>
    <mergeCell ref="E52:H52"/>
    <mergeCell ref="I56:L56"/>
    <mergeCell ref="E56:H56"/>
    <mergeCell ref="I51:N51"/>
    <mergeCell ref="I52:N52"/>
    <mergeCell ref="I54:N54"/>
    <mergeCell ref="E59:J59"/>
    <mergeCell ref="I79:N79"/>
    <mergeCell ref="F139:L139"/>
    <mergeCell ref="G4:H4"/>
    <mergeCell ref="E132:N132"/>
    <mergeCell ref="E134:N134"/>
    <mergeCell ref="E25:N25"/>
    <mergeCell ref="E4:F4"/>
    <mergeCell ref="I4:J4"/>
    <mergeCell ref="I120:N120"/>
    <mergeCell ref="E20:H20"/>
    <mergeCell ref="I32:N32"/>
    <mergeCell ref="I50:N50"/>
    <mergeCell ref="D13:N13"/>
    <mergeCell ref="D14:N14"/>
    <mergeCell ref="E63:H63"/>
    <mergeCell ref="I20:N20"/>
    <mergeCell ref="E34:H34"/>
    <mergeCell ref="I34:N34"/>
    <mergeCell ref="I49:N49"/>
    <mergeCell ref="I26:N26"/>
    <mergeCell ref="I27:N27"/>
    <mergeCell ref="E24:N24"/>
    <mergeCell ref="J9:K9"/>
    <mergeCell ref="E18:H18"/>
    <mergeCell ref="M4:N4"/>
    <mergeCell ref="I80:N80"/>
    <mergeCell ref="E77:J77"/>
    <mergeCell ref="E80:H80"/>
    <mergeCell ref="E83:N83"/>
    <mergeCell ref="E82:N82"/>
    <mergeCell ref="B2:D4"/>
    <mergeCell ref="I2:J2"/>
    <mergeCell ref="K4:L4"/>
    <mergeCell ref="M3:N3"/>
    <mergeCell ref="E2:F2"/>
    <mergeCell ref="I3:J3"/>
    <mergeCell ref="E3:F3"/>
    <mergeCell ref="M2:N2"/>
    <mergeCell ref="G2:H2"/>
    <mergeCell ref="K2:L2"/>
    <mergeCell ref="G3:H3"/>
    <mergeCell ref="K3:L3"/>
    <mergeCell ref="I18:N18"/>
    <mergeCell ref="D12:N12"/>
    <mergeCell ref="C6:N6"/>
    <mergeCell ref="I22:J22"/>
    <mergeCell ref="I29:N29"/>
    <mergeCell ref="E44:H44"/>
    <mergeCell ref="E71:H71"/>
  </mergeCells>
  <phoneticPr fontId="33" type="noConversion"/>
  <conditionalFormatting sqref="I63:N63 I65:N69">
    <cfRule type="expression" dxfId="73"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9:L139"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M2:N2" location="JUMP_I_Summary" display="Summary" xr:uid="{00000000-0004-0000-0200-00000B000000}"/>
  </hyperlinks>
  <pageMargins left="0.74803149606299213" right="0.74803149606299213" top="0.98425196850393704" bottom="0.98425196850393704" header="0.51181102362204722" footer="0.51181102362204722"/>
  <pageSetup paperSize="9" scale="59" fitToHeight="9" orientation="portrait" verticalDpi="300" r:id="rId1"/>
  <headerFooter alignWithMargins="0">
    <oddHeader>&amp;L&amp;F, &amp;A&amp;R&amp;D, &amp;T</oddHeader>
    <oddFooter>&amp;C&amp;P / &amp;N</oddFooter>
  </headerFooter>
  <colBreaks count="1" manualBreakCount="1">
    <brk id="12"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5BF2-4F27-4795-A54E-EE55700EA3FE}">
  <sheetPr>
    <tabColor rgb="FFFFC000"/>
  </sheetPr>
  <dimension ref="A1:HZ170"/>
  <sheetViews>
    <sheetView topLeftCell="B1" zoomScaleNormal="100" workbookViewId="0">
      <pane ySplit="5" topLeftCell="A6" activePane="bottomLeft" state="frozen"/>
      <selection activeCell="B1" sqref="B1"/>
      <selection pane="bottomLeft" activeCell="D10" sqref="D10:Q10"/>
    </sheetView>
  </sheetViews>
  <sheetFormatPr baseColWidth="10" defaultColWidth="11.44140625" defaultRowHeight="13.2" x14ac:dyDescent="0.25"/>
  <cols>
    <col min="1" max="1" width="2.6640625" style="643" hidden="1" customWidth="1"/>
    <col min="2" max="2" width="2.6640625" style="644" customWidth="1"/>
    <col min="3" max="4" width="4.6640625" style="644" customWidth="1"/>
    <col min="5" max="17" width="10.6640625" style="644" customWidth="1"/>
    <col min="18" max="18" width="7.6640625" style="644" customWidth="1"/>
    <col min="19" max="208" width="12.6640625" style="643" hidden="1" customWidth="1"/>
    <col min="209" max="220" width="11.44140625" style="643" hidden="1" customWidth="1"/>
    <col min="221" max="234" width="7.6640625" style="644" customWidth="1"/>
    <col min="235" max="16384" width="11.44140625" style="644"/>
  </cols>
  <sheetData>
    <row r="1" spans="1:234" ht="6" customHeight="1" thickBot="1" x14ac:dyDescent="0.3">
      <c r="E1" s="757"/>
      <c r="F1" s="757"/>
    </row>
    <row r="2" spans="1:234" s="714" customFormat="1" ht="12.75" customHeight="1" x14ac:dyDescent="0.25">
      <c r="A2" s="713"/>
      <c r="B2" s="866" t="s">
        <v>1829</v>
      </c>
      <c r="C2" s="867"/>
      <c r="D2" s="868"/>
      <c r="E2" s="872" t="s">
        <v>505</v>
      </c>
      <c r="F2" s="873"/>
      <c r="G2" s="719" t="s">
        <v>1841</v>
      </c>
      <c r="H2" s="722" t="s">
        <v>1840</v>
      </c>
      <c r="I2" s="717"/>
      <c r="J2" s="718"/>
      <c r="K2" s="717"/>
      <c r="L2" s="718"/>
      <c r="M2" s="717"/>
      <c r="N2" s="718"/>
      <c r="O2" s="717"/>
      <c r="P2" s="718"/>
      <c r="Q2" s="715"/>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c r="CU2" s="713"/>
      <c r="CV2" s="713"/>
      <c r="CW2" s="713"/>
      <c r="CX2" s="713"/>
      <c r="CY2" s="713"/>
      <c r="CZ2" s="713"/>
      <c r="DA2" s="713"/>
      <c r="DB2" s="713"/>
      <c r="DC2" s="713"/>
      <c r="DD2" s="713"/>
      <c r="DE2" s="713"/>
      <c r="DF2" s="713"/>
      <c r="DG2" s="713"/>
      <c r="DH2" s="713"/>
      <c r="DI2" s="713"/>
      <c r="DJ2" s="713"/>
      <c r="DK2" s="713"/>
      <c r="DL2" s="713"/>
      <c r="DM2" s="713"/>
      <c r="DN2" s="713"/>
      <c r="DO2" s="713"/>
      <c r="DP2" s="713"/>
      <c r="DQ2" s="713"/>
      <c r="DR2" s="713"/>
      <c r="DS2" s="713"/>
      <c r="DT2" s="713"/>
      <c r="DU2" s="713"/>
      <c r="DV2" s="713"/>
      <c r="DW2" s="713"/>
      <c r="DX2" s="713"/>
      <c r="DY2" s="713"/>
      <c r="DZ2" s="713"/>
      <c r="EA2" s="713"/>
      <c r="EB2" s="713"/>
      <c r="EC2" s="713"/>
      <c r="ED2" s="713"/>
      <c r="EE2" s="713"/>
      <c r="EF2" s="713"/>
      <c r="EG2" s="713"/>
      <c r="EH2" s="713"/>
      <c r="EI2" s="713"/>
      <c r="EJ2" s="713"/>
      <c r="EK2" s="713"/>
      <c r="EL2" s="713"/>
      <c r="EM2" s="713"/>
      <c r="EN2" s="713"/>
      <c r="EO2" s="713"/>
      <c r="EP2" s="713"/>
      <c r="EQ2" s="713"/>
      <c r="ER2" s="713"/>
      <c r="ES2" s="713"/>
      <c r="ET2" s="713"/>
      <c r="EU2" s="713"/>
      <c r="EV2" s="713"/>
      <c r="EW2" s="713"/>
      <c r="EX2" s="713"/>
      <c r="EY2" s="713"/>
      <c r="EZ2" s="713"/>
      <c r="FA2" s="713"/>
      <c r="FB2" s="713"/>
      <c r="FC2" s="713"/>
      <c r="FD2" s="713"/>
      <c r="FE2" s="713"/>
      <c r="FF2" s="713"/>
      <c r="FG2" s="713"/>
      <c r="FH2" s="713"/>
      <c r="FI2" s="713"/>
      <c r="FJ2" s="713"/>
      <c r="FK2" s="713"/>
      <c r="FL2" s="713"/>
      <c r="FM2" s="713"/>
      <c r="FN2" s="713"/>
      <c r="FO2" s="713"/>
      <c r="FP2" s="713"/>
      <c r="FQ2" s="713"/>
      <c r="FR2" s="713"/>
      <c r="FS2" s="713"/>
      <c r="FT2" s="713"/>
      <c r="FU2" s="713"/>
      <c r="FV2" s="713"/>
      <c r="FW2" s="713"/>
      <c r="FX2" s="713"/>
      <c r="FY2" s="713"/>
      <c r="FZ2" s="713"/>
      <c r="GA2" s="713"/>
      <c r="GB2" s="713"/>
      <c r="GC2" s="713"/>
      <c r="GD2" s="713"/>
      <c r="GE2" s="713"/>
      <c r="GF2" s="713"/>
      <c r="GG2" s="713"/>
      <c r="GH2" s="713"/>
      <c r="GI2" s="713"/>
      <c r="GJ2" s="713"/>
      <c r="GK2" s="713"/>
      <c r="GL2" s="713"/>
      <c r="GM2" s="713"/>
      <c r="GN2" s="713"/>
      <c r="GO2" s="713"/>
      <c r="GP2" s="713"/>
      <c r="GQ2" s="713"/>
      <c r="GR2" s="713"/>
      <c r="GS2" s="713"/>
      <c r="GT2" s="713"/>
      <c r="GU2" s="713"/>
      <c r="GV2" s="713"/>
      <c r="GW2" s="713"/>
      <c r="GX2" s="713"/>
      <c r="GY2" s="713"/>
      <c r="GZ2" s="713"/>
      <c r="HA2" s="713"/>
      <c r="HB2" s="713"/>
      <c r="HC2" s="713"/>
      <c r="HD2" s="713"/>
      <c r="HE2" s="713"/>
      <c r="HF2" s="713"/>
      <c r="HG2" s="713"/>
      <c r="HH2" s="713"/>
      <c r="HI2" s="713"/>
      <c r="HJ2" s="713"/>
      <c r="HK2" s="713"/>
      <c r="HL2" s="713"/>
    </row>
    <row r="3" spans="1:234" s="714" customFormat="1" ht="12.75" customHeight="1" thickBot="1" x14ac:dyDescent="0.3">
      <c r="A3" s="713"/>
      <c r="B3" s="869"/>
      <c r="C3" s="870"/>
      <c r="D3" s="871"/>
      <c r="E3" s="874" t="s">
        <v>506</v>
      </c>
      <c r="F3" s="875"/>
      <c r="G3" s="723"/>
      <c r="H3" s="724"/>
      <c r="I3" s="720"/>
      <c r="J3" s="721"/>
      <c r="K3" s="720"/>
      <c r="L3" s="721"/>
      <c r="M3" s="720"/>
      <c r="N3" s="721"/>
      <c r="O3" s="720"/>
      <c r="P3" s="721"/>
      <c r="Q3" s="716"/>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V3" s="713"/>
      <c r="BW3" s="713"/>
      <c r="BX3" s="713"/>
      <c r="BY3" s="713"/>
      <c r="BZ3" s="713"/>
      <c r="CA3" s="713"/>
      <c r="CB3" s="713"/>
      <c r="CC3" s="713"/>
      <c r="CD3" s="713"/>
      <c r="CE3" s="713"/>
      <c r="CF3" s="713"/>
      <c r="CG3" s="713"/>
      <c r="CH3" s="713"/>
      <c r="CI3" s="713"/>
      <c r="CJ3" s="713"/>
      <c r="CK3" s="713"/>
      <c r="CL3" s="713"/>
      <c r="CM3" s="713"/>
      <c r="CN3" s="713"/>
      <c r="CO3" s="713"/>
      <c r="CP3" s="713"/>
      <c r="CQ3" s="713"/>
      <c r="CR3" s="713"/>
      <c r="CS3" s="713"/>
      <c r="CT3" s="713"/>
      <c r="CU3" s="713"/>
      <c r="CV3" s="713"/>
      <c r="CW3" s="713"/>
      <c r="CX3" s="713"/>
      <c r="CY3" s="713"/>
      <c r="CZ3" s="713"/>
      <c r="DA3" s="713"/>
      <c r="DB3" s="713"/>
      <c r="DC3" s="713"/>
      <c r="DD3" s="713"/>
      <c r="DE3" s="713"/>
      <c r="DF3" s="713"/>
      <c r="DG3" s="713"/>
      <c r="DH3" s="713"/>
      <c r="DI3" s="713"/>
      <c r="DJ3" s="713"/>
      <c r="DK3" s="713"/>
      <c r="DL3" s="713"/>
      <c r="DM3" s="713"/>
      <c r="DN3" s="713"/>
      <c r="DO3" s="713"/>
      <c r="DP3" s="713"/>
      <c r="DQ3" s="713"/>
      <c r="DR3" s="713"/>
      <c r="DS3" s="713"/>
      <c r="DT3" s="713"/>
      <c r="DU3" s="713"/>
      <c r="DV3" s="713"/>
      <c r="DW3" s="713"/>
      <c r="DX3" s="713"/>
      <c r="DY3" s="713"/>
      <c r="DZ3" s="713"/>
      <c r="EA3" s="713"/>
      <c r="EB3" s="713"/>
      <c r="EC3" s="713"/>
      <c r="ED3" s="713"/>
      <c r="EE3" s="713"/>
      <c r="EF3" s="713"/>
      <c r="EG3" s="713"/>
      <c r="EH3" s="713"/>
      <c r="EI3" s="713"/>
      <c r="EJ3" s="713"/>
      <c r="EK3" s="713"/>
      <c r="EL3" s="713"/>
      <c r="EM3" s="713"/>
      <c r="EN3" s="713"/>
      <c r="EO3" s="713"/>
      <c r="EP3" s="713"/>
      <c r="EQ3" s="713"/>
      <c r="ER3" s="713"/>
      <c r="ES3" s="713"/>
      <c r="ET3" s="713"/>
      <c r="EU3" s="713"/>
      <c r="EV3" s="713"/>
      <c r="EW3" s="713"/>
      <c r="EX3" s="713"/>
      <c r="EY3" s="713"/>
      <c r="EZ3" s="713"/>
      <c r="FA3" s="713"/>
      <c r="FB3" s="713"/>
      <c r="FC3" s="713"/>
      <c r="FD3" s="713"/>
      <c r="FE3" s="713"/>
      <c r="FF3" s="713"/>
      <c r="FG3" s="713"/>
      <c r="FH3" s="713"/>
      <c r="FI3" s="713"/>
      <c r="FJ3" s="713"/>
      <c r="FK3" s="713"/>
      <c r="FL3" s="713"/>
      <c r="FM3" s="713"/>
      <c r="FN3" s="713"/>
      <c r="FO3" s="713"/>
      <c r="FP3" s="713"/>
      <c r="FQ3" s="713"/>
      <c r="FR3" s="713"/>
      <c r="FS3" s="713"/>
      <c r="FT3" s="713"/>
      <c r="FU3" s="713"/>
      <c r="FV3" s="713"/>
      <c r="FW3" s="713"/>
      <c r="FX3" s="713"/>
      <c r="FY3" s="713"/>
      <c r="FZ3" s="713"/>
      <c r="GA3" s="713"/>
      <c r="GB3" s="713"/>
      <c r="GC3" s="713"/>
      <c r="GD3" s="713"/>
      <c r="GE3" s="713"/>
      <c r="GF3" s="713"/>
      <c r="GG3" s="713"/>
      <c r="GH3" s="713"/>
      <c r="GI3" s="713"/>
      <c r="GJ3" s="713"/>
      <c r="GK3" s="713"/>
      <c r="GL3" s="713"/>
      <c r="GM3" s="713"/>
      <c r="GN3" s="713"/>
      <c r="GO3" s="713"/>
      <c r="GP3" s="713"/>
      <c r="GQ3" s="713"/>
      <c r="GR3" s="713"/>
      <c r="GS3" s="713"/>
      <c r="GT3" s="713"/>
      <c r="GU3" s="713"/>
      <c r="GV3" s="713"/>
      <c r="GW3" s="713"/>
      <c r="GX3" s="713"/>
      <c r="GY3" s="713"/>
      <c r="GZ3" s="713"/>
      <c r="HA3" s="713"/>
      <c r="HB3" s="713"/>
      <c r="HC3" s="713"/>
      <c r="HD3" s="713"/>
      <c r="HE3" s="713"/>
      <c r="HF3" s="713"/>
      <c r="HG3" s="713"/>
      <c r="HH3" s="713"/>
      <c r="HI3" s="713"/>
      <c r="HJ3" s="713"/>
      <c r="HK3" s="713"/>
      <c r="HL3" s="713"/>
    </row>
    <row r="4" spans="1:234" ht="5.4" customHeight="1" x14ac:dyDescent="0.25">
      <c r="B4" s="739"/>
      <c r="C4" s="740"/>
      <c r="D4" s="740"/>
      <c r="E4" s="740"/>
      <c r="F4" s="740"/>
      <c r="G4" s="740"/>
      <c r="H4" s="740"/>
      <c r="I4" s="740"/>
      <c r="J4" s="740"/>
      <c r="K4" s="740"/>
      <c r="L4" s="740"/>
      <c r="M4" s="740"/>
      <c r="N4" s="740"/>
      <c r="O4" s="740"/>
      <c r="P4" s="740"/>
      <c r="Q4" s="741"/>
    </row>
    <row r="5" spans="1:234" s="587" customFormat="1" ht="19.8" customHeight="1" thickBot="1" x14ac:dyDescent="0.3">
      <c r="A5" s="285"/>
      <c r="B5" s="742"/>
      <c r="C5" s="876" t="s">
        <v>1842</v>
      </c>
      <c r="D5" s="876"/>
      <c r="E5" s="876"/>
      <c r="F5" s="876"/>
      <c r="G5" s="876"/>
      <c r="H5" s="876"/>
      <c r="I5" s="876"/>
      <c r="J5" s="876"/>
      <c r="K5" s="876"/>
      <c r="L5" s="743"/>
      <c r="M5" s="743"/>
      <c r="N5" s="743"/>
      <c r="O5" s="744"/>
      <c r="P5" s="744"/>
      <c r="Q5" s="745"/>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c r="BT5" s="590"/>
      <c r="BU5" s="590"/>
      <c r="BV5" s="590"/>
      <c r="BW5" s="590"/>
      <c r="BX5" s="590"/>
      <c r="BY5" s="590"/>
      <c r="BZ5" s="590"/>
      <c r="CA5" s="590"/>
      <c r="CB5" s="590"/>
      <c r="CC5" s="590"/>
      <c r="CD5" s="590"/>
      <c r="CE5" s="590"/>
      <c r="CF5" s="590"/>
      <c r="CG5" s="590"/>
      <c r="CH5" s="590"/>
      <c r="CI5" s="590"/>
      <c r="CJ5" s="590"/>
      <c r="CK5" s="590"/>
      <c r="CL5" s="590"/>
      <c r="CM5" s="590"/>
      <c r="CN5" s="590"/>
      <c r="CO5" s="590"/>
      <c r="CP5" s="590"/>
      <c r="CQ5" s="590"/>
      <c r="CR5" s="590"/>
      <c r="CS5" s="590"/>
      <c r="CT5" s="590"/>
      <c r="CU5" s="590"/>
      <c r="CV5" s="590"/>
      <c r="CW5" s="590"/>
      <c r="CX5" s="590"/>
      <c r="CY5" s="590"/>
      <c r="CZ5" s="590"/>
      <c r="DA5" s="590"/>
      <c r="DB5" s="590"/>
      <c r="DC5" s="590"/>
      <c r="DD5" s="590"/>
      <c r="DE5" s="590"/>
      <c r="DF5" s="590"/>
      <c r="DG5" s="590"/>
      <c r="DH5" s="590"/>
      <c r="DI5" s="590"/>
      <c r="DJ5" s="590"/>
      <c r="DK5" s="590"/>
      <c r="DL5" s="590"/>
      <c r="DM5" s="590"/>
      <c r="DN5" s="590"/>
      <c r="DO5" s="590"/>
      <c r="DP5" s="590"/>
      <c r="DQ5" s="590"/>
      <c r="DR5" s="590"/>
      <c r="DS5" s="590"/>
      <c r="DT5" s="590"/>
      <c r="DU5" s="590"/>
      <c r="DV5" s="590"/>
      <c r="DW5" s="590"/>
      <c r="DX5" s="590"/>
      <c r="DY5" s="590"/>
      <c r="DZ5" s="590"/>
      <c r="EA5" s="590"/>
      <c r="EB5" s="590"/>
      <c r="EC5" s="590"/>
      <c r="ED5" s="590"/>
      <c r="EE5" s="590"/>
      <c r="EF5" s="590"/>
      <c r="EG5" s="590"/>
      <c r="EH5" s="590"/>
      <c r="EI5" s="590"/>
      <c r="EJ5" s="590"/>
      <c r="EK5" s="590"/>
      <c r="EL5" s="590"/>
      <c r="EM5" s="590"/>
      <c r="EN5" s="590"/>
      <c r="EO5" s="590"/>
      <c r="EP5" s="590"/>
      <c r="EQ5" s="590"/>
      <c r="ER5" s="590"/>
      <c r="ES5" s="590"/>
      <c r="ET5" s="590"/>
      <c r="EU5" s="590"/>
      <c r="EV5" s="590"/>
      <c r="EW5" s="590"/>
      <c r="EX5" s="590"/>
      <c r="EY5" s="590"/>
      <c r="EZ5" s="590"/>
      <c r="FA5" s="590"/>
      <c r="FB5" s="590"/>
      <c r="FC5" s="590"/>
      <c r="FD5" s="590"/>
      <c r="FE5" s="590"/>
      <c r="FF5" s="590"/>
      <c r="FG5" s="590"/>
      <c r="FH5" s="590"/>
      <c r="FI5" s="590"/>
      <c r="FJ5" s="590"/>
      <c r="FK5" s="590"/>
      <c r="FL5" s="590"/>
      <c r="FM5" s="590"/>
      <c r="FN5" s="590"/>
      <c r="FO5" s="590"/>
      <c r="FP5" s="590"/>
      <c r="FQ5" s="590"/>
      <c r="FR5" s="590"/>
      <c r="FS5" s="590"/>
      <c r="FT5" s="590"/>
      <c r="FU5" s="590"/>
      <c r="FV5" s="590"/>
      <c r="FW5" s="590"/>
      <c r="FX5" s="590"/>
      <c r="FY5" s="590"/>
      <c r="FZ5" s="590"/>
      <c r="GA5" s="590"/>
      <c r="GB5" s="590"/>
      <c r="GC5" s="590"/>
      <c r="GD5" s="590"/>
      <c r="GE5" s="590"/>
      <c r="GF5" s="590"/>
      <c r="GG5" s="590"/>
      <c r="GH5" s="590"/>
      <c r="GI5" s="590"/>
      <c r="GJ5" s="590"/>
      <c r="GK5" s="590"/>
      <c r="GL5" s="590"/>
      <c r="GM5" s="590"/>
      <c r="GN5" s="590"/>
      <c r="GO5" s="590"/>
      <c r="GP5" s="590"/>
      <c r="GQ5" s="590"/>
      <c r="GR5" s="590"/>
      <c r="GS5" s="590"/>
      <c r="GT5" s="590"/>
      <c r="GU5" s="590"/>
      <c r="GV5" s="590"/>
      <c r="GW5" s="590"/>
      <c r="GX5" s="590"/>
      <c r="GY5" s="590"/>
      <c r="GZ5" s="590"/>
      <c r="HA5" s="590"/>
      <c r="HB5" s="590"/>
      <c r="HC5" s="590"/>
      <c r="HD5" s="590"/>
      <c r="HE5" s="590"/>
      <c r="HF5" s="590"/>
      <c r="HG5" s="590"/>
      <c r="HH5" s="590"/>
      <c r="HI5" s="590"/>
      <c r="HJ5" s="590"/>
      <c r="HK5" s="590"/>
      <c r="HL5" s="590"/>
      <c r="HM5" s="590"/>
      <c r="HN5" s="590"/>
      <c r="HO5" s="590"/>
      <c r="HP5" s="590"/>
      <c r="HQ5" s="590"/>
      <c r="HR5" s="590"/>
      <c r="HS5" s="590"/>
      <c r="HT5" s="590"/>
      <c r="HU5" s="590"/>
      <c r="HV5" s="590"/>
      <c r="HW5" s="590"/>
      <c r="HX5" s="590"/>
      <c r="HY5" s="590"/>
      <c r="HZ5" s="590"/>
    </row>
    <row r="6" spans="1:234" s="590" customFormat="1" ht="7.2" customHeight="1" x14ac:dyDescent="0.25">
      <c r="A6" s="275"/>
      <c r="B6" s="92"/>
      <c r="C6" s="82"/>
      <c r="D6" s="92"/>
      <c r="E6" s="82"/>
      <c r="F6" s="92"/>
      <c r="G6" s="92"/>
      <c r="H6" s="92"/>
      <c r="I6" s="92"/>
      <c r="J6" s="92"/>
      <c r="K6" s="92"/>
      <c r="L6" s="92"/>
      <c r="M6" s="92"/>
      <c r="N6" s="92"/>
      <c r="O6" s="644"/>
      <c r="P6" s="644"/>
      <c r="Q6" s="644"/>
      <c r="R6" s="644"/>
      <c r="S6" s="643"/>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89"/>
      <c r="DU6" s="389"/>
      <c r="DV6" s="389"/>
      <c r="DW6" s="389"/>
      <c r="DX6" s="389"/>
      <c r="DY6" s="389"/>
      <c r="DZ6" s="389"/>
      <c r="EA6" s="389"/>
      <c r="EB6" s="389"/>
      <c r="EC6" s="389"/>
      <c r="ED6" s="389"/>
      <c r="EE6" s="389"/>
      <c r="EF6" s="389"/>
      <c r="EG6" s="389"/>
      <c r="EH6" s="389"/>
      <c r="EI6" s="389"/>
      <c r="EJ6" s="389"/>
      <c r="EK6" s="389"/>
      <c r="EL6" s="389"/>
      <c r="EM6" s="389"/>
      <c r="EN6" s="389"/>
      <c r="EO6" s="389"/>
      <c r="EP6" s="389"/>
      <c r="EQ6" s="389"/>
      <c r="ER6" s="389"/>
      <c r="ES6" s="389"/>
      <c r="ET6" s="389"/>
      <c r="EU6" s="389"/>
      <c r="EV6" s="389"/>
      <c r="EW6" s="389"/>
      <c r="EX6" s="389"/>
      <c r="EY6" s="389"/>
      <c r="EZ6" s="389"/>
      <c r="FA6" s="389"/>
      <c r="FB6" s="389"/>
      <c r="FC6" s="389"/>
      <c r="FD6" s="389"/>
      <c r="FE6" s="389"/>
      <c r="FF6" s="389"/>
      <c r="FG6" s="389"/>
      <c r="FH6" s="389"/>
      <c r="FI6" s="389"/>
      <c r="FJ6" s="389"/>
      <c r="FK6" s="389"/>
      <c r="FL6" s="389"/>
      <c r="FM6" s="389"/>
      <c r="FN6" s="389"/>
      <c r="FO6" s="389"/>
      <c r="FP6" s="389"/>
      <c r="FQ6" s="389"/>
      <c r="FR6" s="389"/>
      <c r="FS6" s="389"/>
      <c r="FT6" s="389"/>
      <c r="FU6" s="389"/>
      <c r="FV6" s="389"/>
      <c r="FW6" s="389"/>
      <c r="FX6" s="389"/>
      <c r="FY6" s="389"/>
      <c r="FZ6" s="389"/>
      <c r="GA6" s="389"/>
      <c r="GB6" s="389"/>
      <c r="GC6" s="389"/>
      <c r="GD6" s="389"/>
      <c r="GE6" s="389"/>
      <c r="GF6" s="389"/>
      <c r="GG6" s="389"/>
      <c r="GH6" s="389"/>
      <c r="GI6" s="389"/>
      <c r="GJ6" s="389"/>
      <c r="GK6" s="389"/>
      <c r="GL6" s="389"/>
      <c r="GM6" s="389"/>
      <c r="GN6" s="389"/>
      <c r="GO6" s="389"/>
      <c r="GP6" s="389"/>
      <c r="GQ6" s="389"/>
      <c r="GR6" s="389"/>
      <c r="GS6" s="389"/>
      <c r="GT6" s="389"/>
      <c r="GU6" s="389"/>
      <c r="GV6" s="389"/>
      <c r="GW6" s="389"/>
      <c r="GX6" s="389"/>
      <c r="GY6" s="389"/>
      <c r="GZ6" s="389"/>
      <c r="HA6" s="389"/>
      <c r="HB6" s="389"/>
      <c r="HC6" s="389"/>
      <c r="HD6" s="389"/>
      <c r="HE6" s="389"/>
      <c r="HF6" s="389"/>
      <c r="HG6" s="389"/>
      <c r="HH6" s="389"/>
      <c r="HI6" s="389"/>
      <c r="HJ6" s="389"/>
      <c r="HK6" s="389"/>
      <c r="HL6" s="389"/>
      <c r="HM6" s="644"/>
      <c r="HN6" s="644"/>
      <c r="HO6" s="644"/>
      <c r="HP6" s="644"/>
      <c r="HQ6" s="644"/>
      <c r="HR6" s="644"/>
      <c r="HS6" s="644"/>
      <c r="HT6" s="644"/>
      <c r="HU6" s="644"/>
      <c r="HV6" s="644"/>
      <c r="HW6" s="644"/>
      <c r="HX6" s="644"/>
      <c r="HY6" s="644"/>
      <c r="HZ6" s="644"/>
    </row>
    <row r="7" spans="1:234" s="397" customFormat="1" ht="18.75" customHeight="1" x14ac:dyDescent="0.25">
      <c r="A7" s="285"/>
      <c r="B7" s="95"/>
      <c r="C7" s="638"/>
      <c r="D7" s="885" t="s">
        <v>1697</v>
      </c>
      <c r="E7" s="885"/>
      <c r="F7" s="885"/>
      <c r="G7" s="885"/>
      <c r="H7" s="617"/>
      <c r="I7" s="617"/>
      <c r="J7" s="617"/>
      <c r="K7" s="617"/>
      <c r="L7" s="617"/>
      <c r="M7" s="617"/>
      <c r="N7" s="617"/>
      <c r="O7" s="617"/>
      <c r="P7" s="617"/>
      <c r="Q7" s="617"/>
      <c r="R7" s="644"/>
      <c r="S7" s="643"/>
      <c r="T7" s="389"/>
      <c r="U7" s="393"/>
      <c r="V7" s="393"/>
      <c r="W7" s="393"/>
      <c r="X7" s="393"/>
      <c r="Y7" s="393"/>
      <c r="Z7" s="393"/>
      <c r="AA7" s="393"/>
      <c r="AB7" s="393"/>
      <c r="AC7" s="393"/>
      <c r="AD7" s="393"/>
      <c r="AE7" s="393"/>
      <c r="AF7" s="393"/>
      <c r="AG7" s="393"/>
      <c r="AH7" s="393"/>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c r="DL7" s="393"/>
      <c r="DM7" s="393"/>
      <c r="DN7" s="393"/>
      <c r="DO7" s="393"/>
      <c r="DP7" s="393"/>
      <c r="DQ7" s="393"/>
      <c r="DR7" s="393"/>
      <c r="DS7" s="393"/>
      <c r="DT7" s="393"/>
      <c r="DU7" s="393"/>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644"/>
      <c r="HN7" s="644"/>
      <c r="HO7" s="644"/>
      <c r="HP7" s="644"/>
      <c r="HQ7" s="644"/>
      <c r="HR7" s="644"/>
      <c r="HS7" s="644"/>
      <c r="HT7" s="644"/>
      <c r="HU7" s="644"/>
      <c r="HV7" s="644"/>
      <c r="HW7" s="644"/>
      <c r="HX7" s="644"/>
      <c r="HY7" s="644"/>
      <c r="HZ7" s="644"/>
    </row>
    <row r="8" spans="1:234" s="590" customFormat="1" ht="5.0999999999999996" customHeight="1" x14ac:dyDescent="0.25">
      <c r="A8" s="275"/>
      <c r="B8" s="3"/>
      <c r="C8" s="218"/>
      <c r="D8" s="4"/>
      <c r="E8" s="219"/>
      <c r="F8" s="3"/>
      <c r="G8" s="5"/>
      <c r="H8" s="5"/>
      <c r="I8" s="5"/>
      <c r="J8" s="5"/>
      <c r="K8" s="3"/>
      <c r="L8" s="5"/>
      <c r="M8" s="5"/>
      <c r="N8" s="5"/>
      <c r="O8" s="644"/>
      <c r="P8" s="644"/>
      <c r="Q8" s="644"/>
      <c r="R8" s="644"/>
      <c r="S8" s="643"/>
      <c r="T8" s="389"/>
      <c r="U8" s="393"/>
      <c r="V8" s="393"/>
      <c r="W8" s="393"/>
      <c r="X8" s="393"/>
      <c r="Y8" s="393"/>
      <c r="Z8" s="393"/>
      <c r="AA8" s="393"/>
      <c r="AB8" s="393"/>
      <c r="AC8" s="393"/>
      <c r="AD8" s="393"/>
      <c r="AE8" s="393"/>
      <c r="AF8" s="393"/>
      <c r="AG8" s="393"/>
      <c r="AH8" s="393"/>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644"/>
      <c r="HN8" s="644"/>
      <c r="HO8" s="644"/>
      <c r="HP8" s="644"/>
      <c r="HQ8" s="644"/>
      <c r="HR8" s="644"/>
      <c r="HS8" s="644"/>
      <c r="HT8" s="644"/>
      <c r="HU8" s="644"/>
      <c r="HV8" s="644"/>
      <c r="HW8" s="644"/>
      <c r="HX8" s="644"/>
      <c r="HY8" s="644"/>
      <c r="HZ8" s="644"/>
    </row>
    <row r="9" spans="1:234" s="590" customFormat="1" ht="27.6" customHeight="1" x14ac:dyDescent="0.25">
      <c r="A9" s="275"/>
      <c r="B9" s="3"/>
      <c r="C9" s="218"/>
      <c r="D9" s="877" t="s">
        <v>1833</v>
      </c>
      <c r="E9" s="877"/>
      <c r="F9" s="877"/>
      <c r="G9" s="877"/>
      <c r="H9" s="877"/>
      <c r="I9" s="877"/>
      <c r="J9" s="877"/>
      <c r="K9" s="877"/>
      <c r="L9" s="877"/>
      <c r="M9" s="877"/>
      <c r="N9" s="877"/>
      <c r="O9" s="877"/>
      <c r="P9" s="877"/>
      <c r="Q9" s="877"/>
      <c r="R9" s="644"/>
      <c r="S9" s="643"/>
      <c r="T9" s="389"/>
      <c r="U9" s="393"/>
      <c r="V9" s="393"/>
      <c r="W9" s="393"/>
      <c r="X9" s="393"/>
      <c r="Y9" s="393"/>
      <c r="Z9" s="393"/>
      <c r="AA9" s="393"/>
      <c r="AB9" s="393"/>
      <c r="AC9" s="393"/>
      <c r="AD9" s="393"/>
      <c r="AE9" s="393"/>
      <c r="AF9" s="393"/>
      <c r="AG9" s="393"/>
      <c r="AH9" s="393"/>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389"/>
      <c r="EX9" s="389"/>
      <c r="EY9" s="389"/>
      <c r="EZ9" s="389"/>
      <c r="FA9" s="389"/>
      <c r="FB9" s="389"/>
      <c r="FC9" s="389"/>
      <c r="FD9" s="389"/>
      <c r="FE9" s="389"/>
      <c r="FF9" s="389"/>
      <c r="FG9" s="389"/>
      <c r="FH9" s="389"/>
      <c r="FI9" s="389"/>
      <c r="FJ9" s="389"/>
      <c r="FK9" s="389"/>
      <c r="FL9" s="389"/>
      <c r="FM9" s="389"/>
      <c r="FN9" s="389"/>
      <c r="FO9" s="389"/>
      <c r="FP9" s="389"/>
      <c r="FQ9" s="389"/>
      <c r="FR9" s="389"/>
      <c r="FS9" s="389"/>
      <c r="FT9" s="389"/>
      <c r="FU9" s="389"/>
      <c r="FV9" s="389"/>
      <c r="FW9" s="389"/>
      <c r="FX9" s="389"/>
      <c r="FY9" s="389"/>
      <c r="FZ9" s="389"/>
      <c r="GA9" s="389"/>
      <c r="GB9" s="389"/>
      <c r="GC9" s="389"/>
      <c r="GD9" s="389"/>
      <c r="GE9" s="389"/>
      <c r="GF9" s="389"/>
      <c r="GG9" s="389"/>
      <c r="GH9" s="389"/>
      <c r="GI9" s="389"/>
      <c r="GJ9" s="389"/>
      <c r="GK9" s="389"/>
      <c r="GL9" s="389"/>
      <c r="GM9" s="389"/>
      <c r="GN9" s="389"/>
      <c r="GO9" s="389"/>
      <c r="GP9" s="389"/>
      <c r="GQ9" s="389"/>
      <c r="GR9" s="389"/>
      <c r="GS9" s="389"/>
      <c r="GT9" s="389"/>
      <c r="GU9" s="389"/>
      <c r="GV9" s="389"/>
      <c r="GW9" s="389"/>
      <c r="GX9" s="389"/>
      <c r="GY9" s="389"/>
      <c r="GZ9" s="389"/>
      <c r="HA9" s="389"/>
      <c r="HB9" s="389"/>
      <c r="HC9" s="389"/>
      <c r="HD9" s="389"/>
      <c r="HE9" s="389"/>
      <c r="HF9" s="389"/>
      <c r="HG9" s="389"/>
      <c r="HH9" s="389"/>
      <c r="HI9" s="389"/>
      <c r="HJ9" s="389"/>
      <c r="HK9" s="389"/>
      <c r="HL9" s="389"/>
      <c r="HM9" s="644"/>
      <c r="HN9" s="644"/>
      <c r="HO9" s="644"/>
      <c r="HP9" s="644"/>
      <c r="HQ9" s="644"/>
      <c r="HR9" s="644"/>
      <c r="HS9" s="644"/>
      <c r="HT9" s="644"/>
      <c r="HU9" s="644"/>
      <c r="HV9" s="644"/>
      <c r="HW9" s="644"/>
      <c r="HX9" s="644"/>
      <c r="HY9" s="644"/>
      <c r="HZ9" s="644"/>
    </row>
    <row r="10" spans="1:234" s="590" customFormat="1" ht="205.2" customHeight="1" x14ac:dyDescent="0.25">
      <c r="A10" s="275"/>
      <c r="B10" s="3"/>
      <c r="C10" s="218"/>
      <c r="D10" s="884" t="s">
        <v>1869</v>
      </c>
      <c r="E10" s="884"/>
      <c r="F10" s="884"/>
      <c r="G10" s="884"/>
      <c r="H10" s="884"/>
      <c r="I10" s="884"/>
      <c r="J10" s="884"/>
      <c r="K10" s="884"/>
      <c r="L10" s="884"/>
      <c r="M10" s="884"/>
      <c r="N10" s="884"/>
      <c r="O10" s="884"/>
      <c r="P10" s="884"/>
      <c r="Q10" s="884"/>
      <c r="R10" s="644"/>
      <c r="S10" s="643"/>
      <c r="T10" s="389"/>
      <c r="U10" s="393"/>
      <c r="V10" s="393"/>
      <c r="W10" s="393"/>
      <c r="X10" s="393"/>
      <c r="Y10" s="393"/>
      <c r="Z10" s="393"/>
      <c r="AA10" s="393"/>
      <c r="AB10" s="393"/>
      <c r="AC10" s="393"/>
      <c r="AD10" s="393"/>
      <c r="AE10" s="393"/>
      <c r="AF10" s="393"/>
      <c r="AG10" s="393"/>
      <c r="AH10" s="393"/>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389"/>
      <c r="CJ10" s="389"/>
      <c r="CK10" s="389"/>
      <c r="CL10" s="389"/>
      <c r="CM10" s="389"/>
      <c r="CN10" s="389"/>
      <c r="CO10" s="389"/>
      <c r="CP10" s="389"/>
      <c r="CQ10" s="389"/>
      <c r="CR10" s="389"/>
      <c r="CS10" s="389"/>
      <c r="CT10" s="389"/>
      <c r="CU10" s="389"/>
      <c r="CV10" s="389"/>
      <c r="CW10" s="389"/>
      <c r="CX10" s="389"/>
      <c r="CY10" s="389"/>
      <c r="CZ10" s="389"/>
      <c r="DA10" s="389"/>
      <c r="DB10" s="389"/>
      <c r="DC10" s="389"/>
      <c r="DD10" s="389"/>
      <c r="DE10" s="389"/>
      <c r="DF10" s="389"/>
      <c r="DG10" s="389"/>
      <c r="DH10" s="389"/>
      <c r="DI10" s="389"/>
      <c r="DJ10" s="389"/>
      <c r="DK10" s="389"/>
      <c r="DL10" s="389"/>
      <c r="DM10" s="389"/>
      <c r="DN10" s="389"/>
      <c r="DO10" s="389"/>
      <c r="DP10" s="389"/>
      <c r="DQ10" s="389"/>
      <c r="DR10" s="389"/>
      <c r="DS10" s="389"/>
      <c r="DT10" s="389"/>
      <c r="DU10" s="389"/>
      <c r="DV10" s="389"/>
      <c r="DW10" s="389"/>
      <c r="DX10" s="389"/>
      <c r="DY10" s="389"/>
      <c r="DZ10" s="389"/>
      <c r="EA10" s="389"/>
      <c r="EB10" s="389"/>
      <c r="EC10" s="389"/>
      <c r="ED10" s="389"/>
      <c r="EE10" s="389"/>
      <c r="EF10" s="389"/>
      <c r="EG10" s="389"/>
      <c r="EH10" s="389"/>
      <c r="EI10" s="389"/>
      <c r="EJ10" s="389"/>
      <c r="EK10" s="389"/>
      <c r="EL10" s="389"/>
      <c r="EM10" s="389"/>
      <c r="EN10" s="389"/>
      <c r="EO10" s="389"/>
      <c r="EP10" s="389"/>
      <c r="EQ10" s="389"/>
      <c r="ER10" s="389"/>
      <c r="ES10" s="389"/>
      <c r="ET10" s="389"/>
      <c r="EU10" s="389"/>
      <c r="EV10" s="389"/>
      <c r="EW10" s="389"/>
      <c r="EX10" s="389"/>
      <c r="EY10" s="389"/>
      <c r="EZ10" s="389"/>
      <c r="FA10" s="389"/>
      <c r="FB10" s="389"/>
      <c r="FC10" s="389"/>
      <c r="FD10" s="389"/>
      <c r="FE10" s="389"/>
      <c r="FF10" s="389"/>
      <c r="FG10" s="389"/>
      <c r="FH10" s="389"/>
      <c r="FI10" s="389"/>
      <c r="FJ10" s="389"/>
      <c r="FK10" s="389"/>
      <c r="FL10" s="389"/>
      <c r="FM10" s="389"/>
      <c r="FN10" s="389"/>
      <c r="FO10" s="389"/>
      <c r="FP10" s="389"/>
      <c r="FQ10" s="389"/>
      <c r="FR10" s="389"/>
      <c r="FS10" s="389"/>
      <c r="FT10" s="389"/>
      <c r="FU10" s="389"/>
      <c r="FV10" s="389"/>
      <c r="FW10" s="389"/>
      <c r="FX10" s="389"/>
      <c r="FY10" s="389"/>
      <c r="FZ10" s="389"/>
      <c r="GA10" s="389"/>
      <c r="GB10" s="389"/>
      <c r="GC10" s="389"/>
      <c r="GD10" s="389"/>
      <c r="GE10" s="389"/>
      <c r="GF10" s="389"/>
      <c r="GG10" s="389"/>
      <c r="GH10" s="389"/>
      <c r="GI10" s="389"/>
      <c r="GJ10" s="389"/>
      <c r="GK10" s="389"/>
      <c r="GL10" s="389"/>
      <c r="GM10" s="389"/>
      <c r="GN10" s="389"/>
      <c r="GO10" s="389"/>
      <c r="GP10" s="389"/>
      <c r="GQ10" s="389"/>
      <c r="GR10" s="389"/>
      <c r="GS10" s="389"/>
      <c r="GT10" s="389"/>
      <c r="GU10" s="389"/>
      <c r="GV10" s="389"/>
      <c r="GW10" s="389"/>
      <c r="GX10" s="389"/>
      <c r="GY10" s="389"/>
      <c r="GZ10" s="389"/>
      <c r="HA10" s="389"/>
      <c r="HB10" s="389"/>
      <c r="HC10" s="389"/>
      <c r="HD10" s="389"/>
      <c r="HE10" s="389"/>
      <c r="HF10" s="389"/>
      <c r="HG10" s="389"/>
      <c r="HH10" s="389"/>
      <c r="HI10" s="389"/>
      <c r="HJ10" s="389"/>
      <c r="HK10" s="389"/>
      <c r="HL10" s="389"/>
      <c r="HM10" s="644"/>
      <c r="HN10" s="644"/>
      <c r="HO10" s="644"/>
      <c r="HP10" s="644"/>
      <c r="HQ10" s="644"/>
      <c r="HR10" s="644"/>
      <c r="HS10" s="644"/>
      <c r="HT10" s="644"/>
      <c r="HU10" s="644"/>
      <c r="HV10" s="644"/>
      <c r="HW10" s="644"/>
      <c r="HX10" s="644"/>
      <c r="HY10" s="644"/>
      <c r="HZ10" s="644"/>
    </row>
    <row r="11" spans="1:234" s="590" customFormat="1" ht="18.600000000000001" customHeight="1" x14ac:dyDescent="0.25">
      <c r="A11" s="275"/>
      <c r="B11" s="3"/>
      <c r="C11" s="218"/>
      <c r="D11" s="886" t="s">
        <v>1834</v>
      </c>
      <c r="E11" s="886"/>
      <c r="F11" s="886"/>
      <c r="G11" s="886"/>
      <c r="H11" s="886"/>
      <c r="I11" s="886"/>
      <c r="J11" s="886"/>
      <c r="K11" s="886"/>
      <c r="L11" s="886"/>
      <c r="M11" s="886"/>
      <c r="N11" s="886"/>
      <c r="O11" s="886"/>
      <c r="P11" s="886"/>
      <c r="Q11" s="886"/>
      <c r="R11" s="644"/>
      <c r="S11" s="643"/>
      <c r="T11" s="389"/>
      <c r="U11" s="393"/>
      <c r="V11" s="393"/>
      <c r="W11" s="393"/>
      <c r="X11" s="393"/>
      <c r="Y11" s="393"/>
      <c r="Z11" s="393"/>
      <c r="AA11" s="393"/>
      <c r="AB11" s="393"/>
      <c r="AC11" s="393"/>
      <c r="AD11" s="393"/>
      <c r="AE11" s="393"/>
      <c r="AF11" s="393"/>
      <c r="AG11" s="393"/>
      <c r="AH11" s="393"/>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389"/>
      <c r="DG11" s="389"/>
      <c r="DH11" s="389"/>
      <c r="DI11" s="389"/>
      <c r="DJ11" s="389"/>
      <c r="DK11" s="389"/>
      <c r="DL11" s="389"/>
      <c r="DM11" s="389"/>
      <c r="DN11" s="389"/>
      <c r="DO11" s="389"/>
      <c r="DP11" s="389"/>
      <c r="DQ11" s="389"/>
      <c r="DR11" s="389"/>
      <c r="DS11" s="389"/>
      <c r="DT11" s="389"/>
      <c r="DU11" s="389"/>
      <c r="DV11" s="389"/>
      <c r="DW11" s="389"/>
      <c r="DX11" s="389"/>
      <c r="DY11" s="389"/>
      <c r="DZ11" s="389"/>
      <c r="EA11" s="389"/>
      <c r="EB11" s="389"/>
      <c r="EC11" s="389"/>
      <c r="ED11" s="389"/>
      <c r="EE11" s="389"/>
      <c r="EF11" s="389"/>
      <c r="EG11" s="389"/>
      <c r="EH11" s="389"/>
      <c r="EI11" s="389"/>
      <c r="EJ11" s="389"/>
      <c r="EK11" s="389"/>
      <c r="EL11" s="389"/>
      <c r="EM11" s="389"/>
      <c r="EN11" s="389"/>
      <c r="EO11" s="389"/>
      <c r="EP11" s="389"/>
      <c r="EQ11" s="389"/>
      <c r="ER11" s="389"/>
      <c r="ES11" s="389"/>
      <c r="ET11" s="389"/>
      <c r="EU11" s="389"/>
      <c r="EV11" s="389"/>
      <c r="EW11" s="389"/>
      <c r="EX11" s="389"/>
      <c r="EY11" s="389"/>
      <c r="EZ11" s="389"/>
      <c r="FA11" s="389"/>
      <c r="FB11" s="389"/>
      <c r="FC11" s="389"/>
      <c r="FD11" s="389"/>
      <c r="FE11" s="389"/>
      <c r="FF11" s="389"/>
      <c r="FG11" s="389"/>
      <c r="FH11" s="389"/>
      <c r="FI11" s="389"/>
      <c r="FJ11" s="389"/>
      <c r="FK11" s="389"/>
      <c r="FL11" s="389"/>
      <c r="FM11" s="389"/>
      <c r="FN11" s="389"/>
      <c r="FO11" s="389"/>
      <c r="FP11" s="389"/>
      <c r="FQ11" s="389"/>
      <c r="FR11" s="389"/>
      <c r="FS11" s="389"/>
      <c r="FT11" s="389"/>
      <c r="FU11" s="389"/>
      <c r="FV11" s="389"/>
      <c r="FW11" s="389"/>
      <c r="FX11" s="389"/>
      <c r="FY11" s="389"/>
      <c r="FZ11" s="389"/>
      <c r="GA11" s="389"/>
      <c r="GB11" s="389"/>
      <c r="GC11" s="389"/>
      <c r="GD11" s="389"/>
      <c r="GE11" s="389"/>
      <c r="GF11" s="389"/>
      <c r="GG11" s="389"/>
      <c r="GH11" s="389"/>
      <c r="GI11" s="389"/>
      <c r="GJ11" s="389"/>
      <c r="GK11" s="389"/>
      <c r="GL11" s="389"/>
      <c r="GM11" s="389"/>
      <c r="GN11" s="389"/>
      <c r="GO11" s="389"/>
      <c r="GP11" s="389"/>
      <c r="GQ11" s="389"/>
      <c r="GR11" s="389"/>
      <c r="GS11" s="389"/>
      <c r="GT11" s="389"/>
      <c r="GU11" s="389"/>
      <c r="GV11" s="389"/>
      <c r="GW11" s="389"/>
      <c r="GX11" s="389"/>
      <c r="GY11" s="389"/>
      <c r="GZ11" s="389"/>
      <c r="HA11" s="389"/>
      <c r="HB11" s="389"/>
      <c r="HC11" s="389"/>
      <c r="HD11" s="389"/>
      <c r="HE11" s="389"/>
      <c r="HF11" s="389"/>
      <c r="HG11" s="389"/>
      <c r="HH11" s="389"/>
      <c r="HI11" s="389"/>
      <c r="HJ11" s="389"/>
      <c r="HK11" s="389"/>
      <c r="HL11" s="389"/>
      <c r="HM11" s="644"/>
      <c r="HN11" s="644"/>
      <c r="HO11" s="644"/>
      <c r="HP11" s="644"/>
      <c r="HQ11" s="644"/>
      <c r="HR11" s="644"/>
      <c r="HS11" s="644"/>
      <c r="HT11" s="644"/>
      <c r="HU11" s="644"/>
      <c r="HV11" s="644"/>
      <c r="HW11" s="644"/>
      <c r="HX11" s="644"/>
      <c r="HY11" s="644"/>
      <c r="HZ11" s="644"/>
    </row>
    <row r="12" spans="1:234" s="730" customFormat="1" ht="13.8" customHeight="1" x14ac:dyDescent="0.25">
      <c r="A12" s="725"/>
      <c r="B12" s="726"/>
      <c r="C12" s="726"/>
      <c r="D12" s="887" t="s">
        <v>1831</v>
      </c>
      <c r="E12" s="888"/>
      <c r="F12" s="888"/>
      <c r="G12" s="888"/>
      <c r="H12" s="888"/>
      <c r="I12" s="888"/>
      <c r="J12" s="888"/>
      <c r="K12" s="888"/>
      <c r="L12" s="888"/>
      <c r="M12" s="888"/>
      <c r="N12" s="888"/>
      <c r="O12" s="888"/>
      <c r="P12" s="888"/>
      <c r="Q12" s="888"/>
      <c r="R12" s="727"/>
      <c r="S12" s="728"/>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c r="BL12" s="729"/>
      <c r="BM12" s="729"/>
      <c r="BN12" s="729"/>
      <c r="BO12" s="729"/>
      <c r="BP12" s="729"/>
      <c r="BQ12" s="729"/>
      <c r="BR12" s="729"/>
      <c r="BS12" s="729"/>
      <c r="BT12" s="729"/>
      <c r="BU12" s="729"/>
      <c r="BV12" s="729"/>
      <c r="BW12" s="729"/>
      <c r="BX12" s="729"/>
      <c r="BY12" s="729"/>
      <c r="BZ12" s="729"/>
      <c r="CA12" s="729"/>
      <c r="CB12" s="729"/>
      <c r="CC12" s="729"/>
      <c r="CD12" s="729"/>
      <c r="CE12" s="729"/>
      <c r="CF12" s="729"/>
      <c r="CG12" s="729"/>
      <c r="CH12" s="729"/>
      <c r="CI12" s="729"/>
      <c r="CJ12" s="729"/>
      <c r="CK12" s="729"/>
      <c r="CL12" s="729"/>
      <c r="CM12" s="729"/>
      <c r="CN12" s="729"/>
      <c r="CO12" s="729"/>
      <c r="CP12" s="729"/>
      <c r="CQ12" s="729"/>
      <c r="CR12" s="729"/>
      <c r="CS12" s="729"/>
      <c r="CT12" s="729"/>
      <c r="CU12" s="729"/>
      <c r="CV12" s="729"/>
      <c r="CW12" s="729"/>
      <c r="CX12" s="729"/>
      <c r="CY12" s="729"/>
      <c r="CZ12" s="729"/>
      <c r="DA12" s="729"/>
      <c r="DB12" s="729"/>
      <c r="DC12" s="729"/>
      <c r="DD12" s="729"/>
      <c r="DE12" s="729"/>
      <c r="DF12" s="729"/>
      <c r="DG12" s="729"/>
      <c r="DH12" s="729"/>
      <c r="DI12" s="729"/>
      <c r="DJ12" s="729"/>
      <c r="DK12" s="729"/>
      <c r="DL12" s="729"/>
      <c r="DM12" s="729"/>
      <c r="DN12" s="729"/>
      <c r="DO12" s="729"/>
      <c r="DP12" s="729"/>
      <c r="DQ12" s="729"/>
      <c r="DR12" s="729"/>
      <c r="DS12" s="729"/>
      <c r="DT12" s="729"/>
      <c r="DU12" s="729"/>
      <c r="DV12" s="729"/>
      <c r="DW12" s="729"/>
      <c r="DX12" s="729"/>
      <c r="DY12" s="729"/>
      <c r="DZ12" s="729"/>
      <c r="EA12" s="729"/>
      <c r="EB12" s="729"/>
      <c r="EC12" s="729"/>
      <c r="ED12" s="729"/>
      <c r="EE12" s="729"/>
      <c r="EF12" s="729"/>
      <c r="EG12" s="729"/>
      <c r="EH12" s="729"/>
      <c r="EI12" s="729"/>
      <c r="EJ12" s="729"/>
      <c r="EK12" s="729"/>
      <c r="EL12" s="729"/>
      <c r="EM12" s="729"/>
      <c r="EN12" s="729"/>
      <c r="EO12" s="729"/>
      <c r="EP12" s="729"/>
      <c r="EQ12" s="729"/>
      <c r="ER12" s="729"/>
      <c r="ES12" s="729"/>
      <c r="ET12" s="729"/>
      <c r="EU12" s="729"/>
      <c r="EV12" s="729"/>
      <c r="EW12" s="729"/>
      <c r="EX12" s="729"/>
      <c r="EY12" s="729"/>
      <c r="EZ12" s="729"/>
      <c r="FA12" s="729"/>
      <c r="FB12" s="729"/>
      <c r="FC12" s="729"/>
      <c r="FD12" s="729"/>
      <c r="FE12" s="729"/>
      <c r="FF12" s="729"/>
      <c r="FG12" s="729"/>
      <c r="FH12" s="729"/>
      <c r="FI12" s="729"/>
      <c r="FJ12" s="729"/>
      <c r="FK12" s="729"/>
      <c r="FL12" s="729"/>
      <c r="FM12" s="729"/>
      <c r="FN12" s="729"/>
      <c r="FO12" s="729"/>
      <c r="FP12" s="729"/>
      <c r="FQ12" s="729"/>
      <c r="FR12" s="729"/>
      <c r="FS12" s="729"/>
      <c r="FT12" s="729"/>
      <c r="FU12" s="729"/>
      <c r="FV12" s="729"/>
      <c r="FW12" s="729"/>
      <c r="FX12" s="729"/>
      <c r="FY12" s="729"/>
      <c r="FZ12" s="729"/>
      <c r="GA12" s="729"/>
      <c r="GB12" s="729"/>
      <c r="GC12" s="729"/>
      <c r="GD12" s="729"/>
      <c r="GE12" s="729"/>
      <c r="GF12" s="729"/>
      <c r="GG12" s="729"/>
      <c r="GH12" s="729"/>
      <c r="GI12" s="729"/>
      <c r="GJ12" s="729"/>
      <c r="GK12" s="729"/>
      <c r="GL12" s="729"/>
      <c r="GM12" s="729"/>
      <c r="GN12" s="729"/>
      <c r="GO12" s="729"/>
      <c r="GP12" s="729"/>
      <c r="GQ12" s="729"/>
      <c r="GR12" s="729"/>
      <c r="GS12" s="729"/>
      <c r="GT12" s="729"/>
      <c r="GU12" s="729"/>
      <c r="GV12" s="729"/>
      <c r="GW12" s="729"/>
      <c r="GX12" s="729"/>
      <c r="GY12" s="729"/>
      <c r="GZ12" s="729"/>
      <c r="HA12" s="729"/>
      <c r="HB12" s="729"/>
      <c r="HC12" s="729"/>
      <c r="HD12" s="729"/>
      <c r="HE12" s="729"/>
      <c r="HF12" s="729"/>
      <c r="HG12" s="729"/>
      <c r="HH12" s="729"/>
      <c r="HI12" s="729"/>
      <c r="HJ12" s="729"/>
      <c r="HK12" s="729"/>
      <c r="HL12" s="729"/>
      <c r="HM12" s="727"/>
      <c r="HN12" s="727"/>
      <c r="HO12" s="727"/>
      <c r="HP12" s="727"/>
      <c r="HQ12" s="727"/>
      <c r="HR12" s="727"/>
      <c r="HS12" s="727"/>
      <c r="HT12" s="727"/>
      <c r="HU12" s="727"/>
      <c r="HV12" s="727"/>
      <c r="HW12" s="727"/>
      <c r="HX12" s="727"/>
      <c r="HY12" s="727"/>
      <c r="HZ12" s="727"/>
    </row>
    <row r="13" spans="1:234" ht="22.2" customHeight="1" thickBot="1" x14ac:dyDescent="0.3">
      <c r="A13" s="275"/>
      <c r="B13" s="3"/>
      <c r="C13" s="220"/>
      <c r="D13" s="12"/>
      <c r="E13" s="222"/>
      <c r="F13" s="11"/>
      <c r="G13" s="11"/>
      <c r="H13" s="11"/>
      <c r="I13" s="11"/>
      <c r="J13" s="11"/>
      <c r="K13" s="11"/>
      <c r="L13" s="11"/>
      <c r="M13" s="11"/>
      <c r="N13" s="11"/>
      <c r="O13" s="11"/>
      <c r="P13" s="11"/>
      <c r="Q13" s="11"/>
    </row>
    <row r="14" spans="1:234" ht="19.2" customHeight="1" thickBot="1" x14ac:dyDescent="0.3">
      <c r="A14" s="286"/>
      <c r="B14" s="218"/>
      <c r="C14" s="218"/>
      <c r="D14" s="85"/>
      <c r="E14" s="93" t="s">
        <v>1703</v>
      </c>
      <c r="F14" s="218"/>
      <c r="G14" s="218"/>
      <c r="H14" s="218"/>
      <c r="I14" s="218"/>
      <c r="J14" s="218"/>
      <c r="K14" s="218"/>
      <c r="L14" s="218"/>
      <c r="M14" s="218"/>
      <c r="N14" s="218"/>
      <c r="O14" s="218"/>
      <c r="P14" s="218"/>
      <c r="Q14" s="218"/>
    </row>
    <row r="15" spans="1:234" ht="14.4" thickBot="1" x14ac:dyDescent="0.3">
      <c r="A15" s="290" t="str">
        <f>IF(E15="","","PRINT")</f>
        <v>PRINT</v>
      </c>
      <c r="B15" s="82"/>
      <c r="C15" s="225">
        <v>1</v>
      </c>
      <c r="D15" s="82"/>
      <c r="E15" s="889" t="s">
        <v>1843</v>
      </c>
      <c r="F15" s="890"/>
      <c r="G15" s="890"/>
      <c r="H15" s="890"/>
      <c r="I15" s="890"/>
      <c r="J15" s="891"/>
      <c r="K15" s="689"/>
      <c r="L15" s="690"/>
      <c r="R15" s="689"/>
      <c r="HM15" s="689"/>
      <c r="HN15" s="689"/>
      <c r="HO15" s="689"/>
      <c r="HP15" s="689"/>
      <c r="HQ15" s="689"/>
      <c r="HR15" s="689"/>
      <c r="HS15" s="689"/>
      <c r="HT15" s="689"/>
      <c r="HU15" s="689"/>
      <c r="HV15" s="689"/>
      <c r="HW15" s="689"/>
      <c r="HX15" s="689"/>
      <c r="HY15" s="689"/>
      <c r="HZ15" s="689"/>
    </row>
    <row r="17" spans="4:220" ht="12.75" customHeight="1" x14ac:dyDescent="0.25">
      <c r="D17" s="4" t="s">
        <v>8</v>
      </c>
      <c r="E17" s="764" t="s">
        <v>1680</v>
      </c>
      <c r="F17" s="764"/>
      <c r="G17" s="764"/>
      <c r="H17" s="764"/>
      <c r="I17" s="764"/>
      <c r="J17" s="764"/>
      <c r="K17" s="764"/>
      <c r="L17" s="764"/>
      <c r="M17" s="764"/>
      <c r="N17" s="764"/>
      <c r="O17" s="764"/>
      <c r="P17" s="764"/>
      <c r="Q17" s="764"/>
    </row>
    <row r="18" spans="4:220" ht="12.75" customHeight="1" x14ac:dyDescent="0.25">
      <c r="D18" s="4"/>
      <c r="E18" s="892" t="s">
        <v>1825</v>
      </c>
      <c r="F18" s="892"/>
      <c r="G18" s="892"/>
      <c r="H18" s="892"/>
      <c r="I18" s="892"/>
      <c r="J18" s="892"/>
      <c r="K18" s="892"/>
      <c r="L18" s="892"/>
      <c r="M18" s="892"/>
      <c r="N18" s="892"/>
      <c r="O18" s="892"/>
      <c r="P18" s="892"/>
      <c r="Q18" s="892"/>
    </row>
    <row r="19" spans="4:220" ht="5.0999999999999996" customHeight="1" x14ac:dyDescent="0.25">
      <c r="D19" s="4"/>
      <c r="E19" s="736"/>
      <c r="F19" s="736"/>
      <c r="G19" s="736"/>
      <c r="H19" s="736"/>
      <c r="I19" s="736"/>
      <c r="J19" s="736"/>
      <c r="K19" s="736"/>
      <c r="L19" s="736"/>
      <c r="M19" s="736"/>
      <c r="N19" s="736"/>
    </row>
    <row r="20" spans="4:220" ht="49.2" customHeight="1" x14ac:dyDescent="0.25">
      <c r="E20" s="893" t="s">
        <v>1823</v>
      </c>
      <c r="F20" s="893"/>
      <c r="G20" s="893"/>
      <c r="H20" s="893" t="s">
        <v>1832</v>
      </c>
      <c r="I20" s="893"/>
      <c r="J20" s="893"/>
      <c r="K20" s="893"/>
      <c r="L20" s="893"/>
      <c r="M20" s="893"/>
      <c r="N20" s="893" t="s">
        <v>1824</v>
      </c>
      <c r="O20" s="893"/>
      <c r="P20" s="893"/>
      <c r="Q20" s="893"/>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44"/>
      <c r="FF20" s="644"/>
      <c r="FG20" s="644"/>
      <c r="FH20" s="644"/>
      <c r="FI20" s="644"/>
      <c r="FJ20" s="644"/>
      <c r="FK20" s="644"/>
      <c r="FL20" s="644"/>
      <c r="FM20" s="644"/>
      <c r="FN20" s="644"/>
      <c r="FO20" s="644"/>
      <c r="FP20" s="644"/>
      <c r="FQ20" s="644"/>
      <c r="FR20" s="644"/>
      <c r="FS20" s="644"/>
      <c r="FT20" s="644"/>
      <c r="FU20" s="644"/>
      <c r="FV20" s="644"/>
      <c r="FW20" s="644"/>
      <c r="FX20" s="644"/>
      <c r="FY20" s="644"/>
      <c r="FZ20" s="644"/>
      <c r="GA20" s="644"/>
      <c r="GB20" s="644"/>
      <c r="GC20" s="644"/>
      <c r="GD20" s="644"/>
      <c r="GE20" s="644"/>
      <c r="GF20" s="644"/>
      <c r="GG20" s="644"/>
      <c r="GH20" s="644"/>
      <c r="GI20" s="644"/>
      <c r="GJ20" s="644"/>
      <c r="GK20" s="644"/>
      <c r="GL20" s="644"/>
      <c r="GM20" s="644"/>
      <c r="GN20" s="644"/>
      <c r="GO20" s="644"/>
      <c r="GP20" s="644"/>
      <c r="GQ20" s="644"/>
      <c r="GR20" s="644"/>
      <c r="GS20" s="644"/>
      <c r="GT20" s="644"/>
      <c r="GU20" s="644"/>
      <c r="GV20" s="644"/>
      <c r="GW20" s="644"/>
      <c r="GX20" s="644"/>
      <c r="GY20" s="644"/>
      <c r="GZ20" s="644"/>
      <c r="HA20" s="644"/>
      <c r="HB20" s="644"/>
      <c r="HC20" s="644"/>
      <c r="HD20" s="644"/>
      <c r="HE20" s="644"/>
      <c r="HF20" s="644"/>
      <c r="HG20" s="644"/>
      <c r="HH20" s="644"/>
      <c r="HI20" s="644"/>
      <c r="HJ20" s="644"/>
      <c r="HK20" s="644"/>
      <c r="HL20" s="644"/>
    </row>
    <row r="21" spans="4:220" x14ac:dyDescent="0.25">
      <c r="D21" s="645">
        <v>1</v>
      </c>
      <c r="E21" s="878" t="s">
        <v>1848</v>
      </c>
      <c r="F21" s="879"/>
      <c r="G21" s="880"/>
      <c r="H21" s="878" t="s">
        <v>1800</v>
      </c>
      <c r="I21" s="879"/>
      <c r="J21" s="879"/>
      <c r="K21" s="879"/>
      <c r="L21" s="879"/>
      <c r="M21" s="880"/>
      <c r="N21" s="881"/>
      <c r="O21" s="882"/>
      <c r="P21" s="882"/>
      <c r="Q21" s="883"/>
      <c r="S21" s="644"/>
      <c r="T21" s="644"/>
      <c r="U21" s="644" t="str">
        <f>IF(H21="","",D21&amp;". "&amp;H21)</f>
        <v>1. TotalEnergies Refinery Antwerp</v>
      </c>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644"/>
      <c r="EY21" s="644"/>
      <c r="EZ21" s="644"/>
      <c r="FA21" s="644"/>
      <c r="FB21" s="644"/>
      <c r="FC21" s="644"/>
      <c r="FD21" s="644"/>
      <c r="FE21" s="644"/>
      <c r="FF21" s="644"/>
      <c r="FG21" s="644"/>
      <c r="FH21" s="644"/>
      <c r="FI21" s="644"/>
      <c r="FJ21" s="644"/>
      <c r="FK21" s="644"/>
      <c r="FL21" s="644"/>
      <c r="FM21" s="644"/>
      <c r="FN21" s="644"/>
      <c r="FO21" s="644"/>
      <c r="FP21" s="644"/>
      <c r="FQ21" s="644"/>
      <c r="FR21" s="644"/>
      <c r="FS21" s="644"/>
      <c r="FT21" s="644"/>
      <c r="FU21" s="644"/>
      <c r="FV21" s="644"/>
      <c r="FW21" s="644"/>
      <c r="FX21" s="644"/>
      <c r="FY21" s="644"/>
      <c r="FZ21" s="644"/>
      <c r="GA21" s="644"/>
      <c r="GB21" s="644"/>
      <c r="GC21" s="644"/>
      <c r="GD21" s="644"/>
      <c r="GE21" s="644"/>
      <c r="GF21" s="644"/>
      <c r="GG21" s="644"/>
      <c r="GH21" s="644"/>
      <c r="GI21" s="644"/>
      <c r="GJ21" s="644"/>
      <c r="GK21" s="644"/>
      <c r="GL21" s="644"/>
      <c r="GM21" s="644"/>
      <c r="GN21" s="644"/>
      <c r="GO21" s="644"/>
      <c r="GP21" s="644"/>
      <c r="GQ21" s="644"/>
      <c r="GR21" s="644"/>
      <c r="GS21" s="644"/>
      <c r="GT21" s="644"/>
      <c r="GU21" s="644"/>
      <c r="GV21" s="644"/>
      <c r="GW21" s="644"/>
      <c r="GX21" s="644"/>
      <c r="GY21" s="644"/>
      <c r="GZ21" s="644"/>
      <c r="HA21" s="644"/>
      <c r="HB21" s="644"/>
      <c r="HC21" s="644"/>
      <c r="HD21" s="644"/>
      <c r="HE21" s="644"/>
      <c r="HF21" s="644"/>
      <c r="HG21" s="644"/>
      <c r="HH21" s="644"/>
      <c r="HI21" s="644"/>
      <c r="HJ21" s="644"/>
      <c r="HK21" s="644"/>
      <c r="HL21" s="644"/>
    </row>
    <row r="22" spans="4:220" x14ac:dyDescent="0.25">
      <c r="D22" s="645">
        <v>2</v>
      </c>
      <c r="E22" s="878" t="s">
        <v>1849</v>
      </c>
      <c r="F22" s="879"/>
      <c r="G22" s="880"/>
      <c r="H22" s="878" t="s">
        <v>1727</v>
      </c>
      <c r="I22" s="879"/>
      <c r="J22" s="879" t="s">
        <v>1704</v>
      </c>
      <c r="K22" s="879"/>
      <c r="L22" s="879"/>
      <c r="M22" s="880"/>
      <c r="N22" s="881" t="s">
        <v>1827</v>
      </c>
      <c r="O22" s="882"/>
      <c r="P22" s="882"/>
      <c r="Q22" s="883"/>
      <c r="S22" s="644"/>
      <c r="T22" s="644"/>
      <c r="U22" s="644" t="str">
        <f t="shared" ref="U22:U30" si="0">IF(H22="","",D22&amp;". "&amp;H22)</f>
        <v>2. Other supplier n°1 (not in scroll-down list)</v>
      </c>
      <c r="V22" s="644"/>
      <c r="W22" s="644"/>
      <c r="X22" s="644"/>
      <c r="Y22" s="644"/>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644"/>
      <c r="EY22" s="644"/>
      <c r="EZ22" s="644"/>
      <c r="FA22" s="644"/>
      <c r="FB22" s="644"/>
      <c r="FC22" s="644"/>
      <c r="FD22" s="644"/>
      <c r="FE22" s="644"/>
      <c r="FF22" s="644"/>
      <c r="FG22" s="644"/>
      <c r="FH22" s="644"/>
      <c r="FI22" s="644"/>
      <c r="FJ22" s="644"/>
      <c r="FK22" s="644"/>
      <c r="FL22" s="644"/>
      <c r="FM22" s="644"/>
      <c r="FN22" s="644"/>
      <c r="FO22" s="644"/>
      <c r="FP22" s="644"/>
      <c r="FQ22" s="644"/>
      <c r="FR22" s="644"/>
      <c r="FS22" s="644"/>
      <c r="FT22" s="644"/>
      <c r="FU22" s="644"/>
      <c r="FV22" s="644"/>
      <c r="FW22" s="644"/>
      <c r="FX22" s="644"/>
      <c r="FY22" s="644"/>
      <c r="FZ22" s="644"/>
      <c r="GA22" s="644"/>
      <c r="GB22" s="644"/>
      <c r="GC22" s="644"/>
      <c r="GD22" s="644"/>
      <c r="GE22" s="644"/>
      <c r="GF22" s="644"/>
      <c r="GG22" s="644"/>
      <c r="GH22" s="644"/>
      <c r="GI22" s="644"/>
      <c r="GJ22" s="644"/>
      <c r="GK22" s="644"/>
      <c r="GL22" s="644"/>
      <c r="GM22" s="644"/>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row>
    <row r="23" spans="4:220" x14ac:dyDescent="0.25">
      <c r="D23" s="645">
        <v>3</v>
      </c>
      <c r="E23" s="878"/>
      <c r="F23" s="879"/>
      <c r="G23" s="880"/>
      <c r="H23" s="878"/>
      <c r="I23" s="879"/>
      <c r="J23" s="879"/>
      <c r="K23" s="879"/>
      <c r="L23" s="879"/>
      <c r="M23" s="880"/>
      <c r="N23" s="881"/>
      <c r="O23" s="882"/>
      <c r="P23" s="882"/>
      <c r="Q23" s="883"/>
      <c r="S23" s="644"/>
      <c r="T23" s="644"/>
      <c r="U23" s="644" t="str">
        <f t="shared" si="0"/>
        <v/>
      </c>
      <c r="V23" s="644"/>
      <c r="W23" s="644"/>
      <c r="X23" s="644"/>
      <c r="Y23" s="644"/>
      <c r="Z23" s="644"/>
      <c r="AA23" s="644"/>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row>
    <row r="24" spans="4:220" x14ac:dyDescent="0.25">
      <c r="D24" s="645">
        <v>4</v>
      </c>
      <c r="E24" s="878"/>
      <c r="F24" s="879"/>
      <c r="G24" s="880"/>
      <c r="H24" s="878"/>
      <c r="I24" s="879"/>
      <c r="J24" s="879"/>
      <c r="K24" s="879"/>
      <c r="L24" s="879"/>
      <c r="M24" s="880"/>
      <c r="N24" s="881"/>
      <c r="O24" s="882"/>
      <c r="P24" s="882"/>
      <c r="Q24" s="883"/>
      <c r="S24" s="644"/>
      <c r="T24" s="644"/>
      <c r="U24" s="644" t="str">
        <f t="shared" si="0"/>
        <v/>
      </c>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row>
    <row r="25" spans="4:220" x14ac:dyDescent="0.25">
      <c r="D25" s="645">
        <v>5</v>
      </c>
      <c r="E25" s="878"/>
      <c r="F25" s="879"/>
      <c r="G25" s="880"/>
      <c r="H25" s="878"/>
      <c r="I25" s="879"/>
      <c r="J25" s="879"/>
      <c r="K25" s="879"/>
      <c r="L25" s="879"/>
      <c r="M25" s="880"/>
      <c r="N25" s="881"/>
      <c r="O25" s="882"/>
      <c r="P25" s="882"/>
      <c r="Q25" s="883"/>
      <c r="S25" s="644"/>
      <c r="T25" s="644"/>
      <c r="U25" s="644" t="str">
        <f t="shared" si="0"/>
        <v/>
      </c>
      <c r="V25" s="644"/>
      <c r="W25" s="644"/>
      <c r="X25" s="644"/>
      <c r="Y25" s="644"/>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row>
    <row r="26" spans="4:220" x14ac:dyDescent="0.25">
      <c r="D26" s="645">
        <v>6</v>
      </c>
      <c r="E26" s="878"/>
      <c r="F26" s="879"/>
      <c r="G26" s="880"/>
      <c r="H26" s="878"/>
      <c r="I26" s="879"/>
      <c r="J26" s="879"/>
      <c r="K26" s="879"/>
      <c r="L26" s="879"/>
      <c r="M26" s="880"/>
      <c r="N26" s="881"/>
      <c r="O26" s="882"/>
      <c r="P26" s="882"/>
      <c r="Q26" s="883"/>
      <c r="S26" s="644"/>
      <c r="T26" s="644"/>
      <c r="U26" s="644" t="str">
        <f t="shared" si="0"/>
        <v/>
      </c>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row>
    <row r="27" spans="4:220" x14ac:dyDescent="0.25">
      <c r="D27" s="645">
        <v>7</v>
      </c>
      <c r="E27" s="878"/>
      <c r="F27" s="879"/>
      <c r="G27" s="880"/>
      <c r="H27" s="878"/>
      <c r="I27" s="879"/>
      <c r="J27" s="879"/>
      <c r="K27" s="879"/>
      <c r="L27" s="879"/>
      <c r="M27" s="880"/>
      <c r="N27" s="881"/>
      <c r="O27" s="882"/>
      <c r="P27" s="882"/>
      <c r="Q27" s="883"/>
      <c r="S27" s="644"/>
      <c r="T27" s="644"/>
      <c r="U27" s="644" t="str">
        <f t="shared" si="0"/>
        <v/>
      </c>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row>
    <row r="28" spans="4:220" x14ac:dyDescent="0.25">
      <c r="D28" s="645">
        <v>8</v>
      </c>
      <c r="E28" s="878"/>
      <c r="F28" s="879"/>
      <c r="G28" s="880"/>
      <c r="H28" s="878"/>
      <c r="I28" s="879"/>
      <c r="J28" s="879"/>
      <c r="K28" s="879"/>
      <c r="L28" s="879"/>
      <c r="M28" s="880"/>
      <c r="N28" s="881"/>
      <c r="O28" s="882"/>
      <c r="P28" s="882"/>
      <c r="Q28" s="883"/>
      <c r="S28" s="644"/>
      <c r="T28" s="644"/>
      <c r="U28" s="644" t="str">
        <f t="shared" si="0"/>
        <v/>
      </c>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row>
    <row r="29" spans="4:220" x14ac:dyDescent="0.25">
      <c r="D29" s="645">
        <v>9</v>
      </c>
      <c r="E29" s="878"/>
      <c r="F29" s="879"/>
      <c r="G29" s="880"/>
      <c r="H29" s="878"/>
      <c r="I29" s="879"/>
      <c r="J29" s="879"/>
      <c r="K29" s="879"/>
      <c r="L29" s="879"/>
      <c r="M29" s="880"/>
      <c r="N29" s="881"/>
      <c r="O29" s="882"/>
      <c r="P29" s="882"/>
      <c r="Q29" s="883"/>
      <c r="S29" s="644"/>
      <c r="T29" s="644"/>
      <c r="U29" s="644" t="str">
        <f t="shared" si="0"/>
        <v/>
      </c>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row>
    <row r="30" spans="4:220" x14ac:dyDescent="0.25">
      <c r="D30" s="645">
        <v>10</v>
      </c>
      <c r="E30" s="878"/>
      <c r="F30" s="879"/>
      <c r="G30" s="880"/>
      <c r="H30" s="878"/>
      <c r="I30" s="879"/>
      <c r="J30" s="879"/>
      <c r="K30" s="879"/>
      <c r="L30" s="879"/>
      <c r="M30" s="880"/>
      <c r="N30" s="881"/>
      <c r="O30" s="882"/>
      <c r="P30" s="882"/>
      <c r="Q30" s="883"/>
      <c r="S30" s="644"/>
      <c r="T30" s="644"/>
      <c r="U30" s="644" t="str">
        <f t="shared" si="0"/>
        <v/>
      </c>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c r="EH30" s="644"/>
      <c r="EI30" s="644"/>
      <c r="EJ30" s="644"/>
      <c r="EK30" s="644"/>
      <c r="EL30" s="644"/>
      <c r="EM30" s="644"/>
      <c r="EN30" s="644"/>
      <c r="EO30" s="644"/>
      <c r="EP30" s="644"/>
      <c r="EQ30" s="644"/>
      <c r="ER30" s="644"/>
      <c r="ES30" s="644"/>
      <c r="ET30" s="644"/>
      <c r="EU30" s="644"/>
      <c r="EV30" s="644"/>
      <c r="EW30" s="644"/>
      <c r="EX30" s="644"/>
      <c r="EY30" s="644"/>
      <c r="EZ30" s="644"/>
      <c r="FA30" s="644"/>
      <c r="FB30" s="644"/>
      <c r="FC30" s="644"/>
      <c r="FD30" s="644"/>
      <c r="FE30" s="644"/>
      <c r="FF30" s="644"/>
      <c r="FG30" s="644"/>
      <c r="FH30" s="644"/>
      <c r="FI30" s="644"/>
      <c r="FJ30" s="644"/>
      <c r="FK30" s="644"/>
      <c r="FL30" s="644"/>
      <c r="FM30" s="644"/>
      <c r="FN30" s="644"/>
      <c r="FO30" s="644"/>
      <c r="FP30" s="644"/>
      <c r="FQ30" s="644"/>
      <c r="FR30" s="644"/>
      <c r="FS30" s="644"/>
      <c r="FT30" s="644"/>
      <c r="FU30" s="644"/>
      <c r="FV30" s="644"/>
      <c r="FW30" s="644"/>
      <c r="FX30" s="644"/>
      <c r="FY30" s="644"/>
      <c r="FZ30" s="644"/>
      <c r="GA30" s="644"/>
      <c r="GB30" s="644"/>
      <c r="GC30" s="644"/>
      <c r="GD30" s="644"/>
      <c r="GE30" s="644"/>
      <c r="GF30" s="644"/>
      <c r="GG30" s="644"/>
      <c r="GH30" s="644"/>
      <c r="GI30" s="644"/>
      <c r="GJ30" s="644"/>
      <c r="GK30" s="644"/>
      <c r="GL30" s="644"/>
      <c r="GM30" s="644"/>
      <c r="GN30" s="644"/>
      <c r="GO30" s="644"/>
      <c r="GP30" s="644"/>
      <c r="GQ30" s="644"/>
      <c r="GR30" s="644"/>
      <c r="GS30" s="644"/>
      <c r="GT30" s="644"/>
      <c r="GU30" s="644"/>
      <c r="GV30" s="644"/>
      <c r="GW30" s="644"/>
      <c r="GX30" s="644"/>
      <c r="GY30" s="644"/>
      <c r="GZ30" s="644"/>
      <c r="HA30" s="644"/>
      <c r="HB30" s="644"/>
      <c r="HC30" s="644"/>
      <c r="HD30" s="644"/>
      <c r="HE30" s="644"/>
      <c r="HF30" s="644"/>
      <c r="HG30" s="644"/>
      <c r="HH30" s="644"/>
      <c r="HI30" s="644"/>
      <c r="HJ30" s="644"/>
      <c r="HK30" s="644"/>
      <c r="HL30" s="644"/>
    </row>
    <row r="32" spans="4:220" ht="12.75" customHeight="1" x14ac:dyDescent="0.25">
      <c r="D32" s="4" t="s">
        <v>9</v>
      </c>
      <c r="E32" s="764" t="s">
        <v>1691</v>
      </c>
      <c r="F32" s="764"/>
      <c r="G32" s="764"/>
      <c r="H32" s="764"/>
      <c r="I32" s="764"/>
      <c r="J32" s="764"/>
      <c r="K32" s="764"/>
      <c r="L32" s="764"/>
      <c r="M32" s="764"/>
      <c r="N32" s="764"/>
      <c r="O32" s="764"/>
      <c r="P32" s="764"/>
      <c r="Q32" s="764"/>
    </row>
    <row r="33" spans="1:234" s="643" customFormat="1" x14ac:dyDescent="0.25">
      <c r="B33" s="644"/>
      <c r="C33" s="644"/>
      <c r="D33" s="4"/>
      <c r="E33" s="892" t="s">
        <v>1693</v>
      </c>
      <c r="F33" s="892"/>
      <c r="G33" s="892"/>
      <c r="H33" s="892"/>
      <c r="I33" s="892"/>
      <c r="J33" s="892"/>
      <c r="K33" s="892"/>
      <c r="L33" s="892"/>
      <c r="M33" s="892"/>
      <c r="N33" s="892"/>
      <c r="O33" s="892"/>
      <c r="P33" s="892"/>
      <c r="Q33" s="892"/>
      <c r="R33" s="644"/>
      <c r="HM33" s="644"/>
      <c r="HN33" s="644"/>
      <c r="HO33" s="644"/>
      <c r="HP33" s="644"/>
      <c r="HQ33" s="644"/>
      <c r="HR33" s="644"/>
      <c r="HS33" s="644"/>
      <c r="HT33" s="644"/>
      <c r="HU33" s="644"/>
      <c r="HV33" s="644"/>
      <c r="HW33" s="644"/>
      <c r="HX33" s="644"/>
      <c r="HY33" s="644"/>
      <c r="HZ33" s="644"/>
    </row>
    <row r="34" spans="1:234" s="643" customFormat="1" x14ac:dyDescent="0.25">
      <c r="B34" s="644"/>
      <c r="C34" s="644"/>
      <c r="D34" s="4"/>
      <c r="E34" s="733"/>
      <c r="F34" s="588" t="s">
        <v>1671</v>
      </c>
      <c r="G34" s="732" t="s">
        <v>1695</v>
      </c>
      <c r="H34" s="732"/>
      <c r="I34" s="732"/>
      <c r="J34" s="731"/>
      <c r="K34" s="731"/>
      <c r="L34" s="731"/>
      <c r="M34" s="733"/>
      <c r="N34" s="733"/>
      <c r="O34" s="733"/>
      <c r="P34" s="733"/>
      <c r="Q34" s="733"/>
      <c r="R34" s="644"/>
      <c r="HM34" s="644"/>
      <c r="HN34" s="644"/>
      <c r="HO34" s="644"/>
      <c r="HP34" s="644"/>
      <c r="HQ34" s="644"/>
      <c r="HR34" s="644"/>
      <c r="HS34" s="644"/>
      <c r="HT34" s="644"/>
      <c r="HU34" s="644"/>
      <c r="HV34" s="644"/>
      <c r="HW34" s="644"/>
      <c r="HX34" s="644"/>
      <c r="HY34" s="644"/>
      <c r="HZ34" s="644"/>
    </row>
    <row r="35" spans="1:234" s="643" customFormat="1" x14ac:dyDescent="0.25">
      <c r="B35" s="644"/>
      <c r="C35" s="644"/>
      <c r="D35" s="4"/>
      <c r="E35" s="733"/>
      <c r="F35" s="588" t="s">
        <v>1683</v>
      </c>
      <c r="G35" s="732" t="s">
        <v>1686</v>
      </c>
      <c r="H35" s="732"/>
      <c r="I35" s="732"/>
      <c r="J35" s="731"/>
      <c r="K35" s="731"/>
      <c r="L35" s="731"/>
      <c r="M35" s="733"/>
      <c r="N35" s="733"/>
      <c r="O35" s="733"/>
      <c r="P35" s="733"/>
      <c r="Q35" s="733"/>
      <c r="R35" s="644"/>
      <c r="HM35" s="644"/>
      <c r="HN35" s="644"/>
      <c r="HO35" s="644"/>
      <c r="HP35" s="644"/>
      <c r="HQ35" s="644"/>
      <c r="HR35" s="644"/>
      <c r="HS35" s="644"/>
      <c r="HT35" s="644"/>
      <c r="HU35" s="644"/>
      <c r="HV35" s="644"/>
      <c r="HW35" s="644"/>
      <c r="HX35" s="644"/>
      <c r="HY35" s="644"/>
      <c r="HZ35" s="644"/>
    </row>
    <row r="36" spans="1:234" s="643" customFormat="1" x14ac:dyDescent="0.25">
      <c r="B36" s="644"/>
      <c r="C36" s="644"/>
      <c r="D36" s="4"/>
      <c r="E36" s="733"/>
      <c r="F36" s="588" t="s">
        <v>1681</v>
      </c>
      <c r="G36" s="732" t="s">
        <v>1692</v>
      </c>
      <c r="H36" s="732"/>
      <c r="I36" s="732"/>
      <c r="J36" s="731"/>
      <c r="K36" s="731"/>
      <c r="L36" s="731"/>
      <c r="M36" s="733"/>
      <c r="N36" s="733"/>
      <c r="O36" s="733"/>
      <c r="P36" s="733"/>
      <c r="Q36" s="733"/>
      <c r="R36" s="644"/>
      <c r="HM36" s="644"/>
      <c r="HN36" s="644"/>
      <c r="HO36" s="644"/>
      <c r="HP36" s="644"/>
      <c r="HQ36" s="644"/>
      <c r="HR36" s="644"/>
      <c r="HS36" s="644"/>
      <c r="HT36" s="644"/>
      <c r="HU36" s="644"/>
      <c r="HV36" s="644"/>
      <c r="HW36" s="644"/>
      <c r="HX36" s="644"/>
      <c r="HY36" s="644"/>
      <c r="HZ36" s="644"/>
    </row>
    <row r="37" spans="1:234" s="643" customFormat="1" ht="12.75" customHeight="1" x14ac:dyDescent="0.25">
      <c r="B37" s="644"/>
      <c r="C37" s="644"/>
      <c r="D37" s="4"/>
      <c r="E37" s="733"/>
      <c r="F37" s="588" t="s">
        <v>1436</v>
      </c>
      <c r="G37" s="732" t="s">
        <v>1689</v>
      </c>
      <c r="H37" s="732"/>
      <c r="I37" s="732"/>
      <c r="J37" s="731"/>
      <c r="K37" s="731"/>
      <c r="L37" s="731"/>
      <c r="M37" s="733"/>
      <c r="N37" s="733"/>
      <c r="O37" s="733"/>
      <c r="P37" s="733"/>
      <c r="Q37" s="733"/>
      <c r="R37" s="644"/>
      <c r="HM37" s="644"/>
      <c r="HN37" s="644"/>
      <c r="HO37" s="644"/>
      <c r="HP37" s="644"/>
      <c r="HQ37" s="644"/>
      <c r="HR37" s="644"/>
      <c r="HS37" s="644"/>
      <c r="HT37" s="644"/>
      <c r="HU37" s="644"/>
      <c r="HV37" s="644"/>
      <c r="HW37" s="644"/>
      <c r="HX37" s="644"/>
      <c r="HY37" s="644"/>
      <c r="HZ37" s="644"/>
    </row>
    <row r="38" spans="1:234" s="643" customFormat="1" x14ac:dyDescent="0.25">
      <c r="B38" s="644"/>
      <c r="C38" s="644"/>
      <c r="D38" s="4"/>
      <c r="E38" s="733"/>
      <c r="F38" s="588" t="s">
        <v>1672</v>
      </c>
      <c r="G38" s="732" t="s">
        <v>1696</v>
      </c>
      <c r="H38" s="732"/>
      <c r="I38" s="732"/>
      <c r="J38" s="731"/>
      <c r="K38" s="731"/>
      <c r="L38" s="731"/>
      <c r="M38" s="733"/>
      <c r="N38" s="733"/>
      <c r="O38" s="733"/>
      <c r="P38" s="733"/>
      <c r="Q38" s="733"/>
      <c r="R38" s="644"/>
      <c r="HM38" s="644"/>
      <c r="HN38" s="644"/>
      <c r="HO38" s="644"/>
      <c r="HP38" s="644"/>
      <c r="HQ38" s="644"/>
      <c r="HR38" s="644"/>
      <c r="HS38" s="644"/>
      <c r="HT38" s="644"/>
      <c r="HU38" s="644"/>
      <c r="HV38" s="644"/>
      <c r="HW38" s="644"/>
      <c r="HX38" s="644"/>
      <c r="HY38" s="644"/>
      <c r="HZ38" s="644"/>
    </row>
    <row r="39" spans="1:234" s="643" customFormat="1" ht="10.8" customHeight="1" x14ac:dyDescent="0.25">
      <c r="B39" s="644"/>
      <c r="C39" s="644"/>
      <c r="D39" s="644"/>
      <c r="E39" s="644"/>
      <c r="F39" s="644"/>
      <c r="G39" s="644"/>
      <c r="H39" s="644"/>
      <c r="I39" s="644"/>
      <c r="J39" s="644"/>
      <c r="K39" s="644"/>
      <c r="L39" s="644"/>
      <c r="M39" s="644"/>
      <c r="N39" s="644"/>
      <c r="O39" s="644"/>
      <c r="P39" s="644"/>
      <c r="Q39" s="644"/>
      <c r="R39" s="644"/>
      <c r="HM39" s="644"/>
      <c r="HN39" s="644"/>
      <c r="HO39" s="644"/>
      <c r="HP39" s="644"/>
      <c r="HQ39" s="644"/>
      <c r="HR39" s="644"/>
      <c r="HS39" s="644"/>
      <c r="HT39" s="644"/>
      <c r="HU39" s="644"/>
      <c r="HV39" s="644"/>
      <c r="HW39" s="644"/>
      <c r="HX39" s="644"/>
      <c r="HY39" s="644"/>
      <c r="HZ39" s="644"/>
    </row>
    <row r="40" spans="1:234" s="643" customFormat="1" ht="12.6" customHeight="1" x14ac:dyDescent="0.25">
      <c r="B40" s="644"/>
      <c r="C40" s="644"/>
      <c r="D40" s="644"/>
      <c r="E40" s="894" t="s">
        <v>1702</v>
      </c>
      <c r="F40" s="895"/>
      <c r="G40" s="692" t="s">
        <v>1706</v>
      </c>
      <c r="H40" s="644"/>
      <c r="I40" s="644"/>
      <c r="J40" s="644"/>
      <c r="K40" s="644"/>
      <c r="L40" s="644"/>
      <c r="M40" s="644"/>
      <c r="N40" s="644"/>
      <c r="O40" s="644"/>
      <c r="P40" s="644"/>
      <c r="Q40" s="644"/>
      <c r="R40" s="644"/>
      <c r="HM40" s="644"/>
      <c r="HN40" s="644"/>
      <c r="HO40" s="644"/>
      <c r="HP40" s="644"/>
      <c r="HQ40" s="644"/>
      <c r="HR40" s="644"/>
      <c r="HS40" s="644"/>
      <c r="HT40" s="644"/>
      <c r="HU40" s="644"/>
      <c r="HV40" s="644"/>
      <c r="HW40" s="644"/>
      <c r="HX40" s="644"/>
      <c r="HY40" s="644"/>
      <c r="HZ40" s="644"/>
    </row>
    <row r="41" spans="1:234" s="643" customFormat="1" ht="12.6" customHeight="1" x14ac:dyDescent="0.25">
      <c r="B41" s="644"/>
      <c r="C41" s="644"/>
      <c r="D41" s="644"/>
      <c r="E41" s="894" t="s">
        <v>1724</v>
      </c>
      <c r="F41" s="895"/>
      <c r="G41" s="693"/>
      <c r="H41" s="691" t="s">
        <v>1708</v>
      </c>
      <c r="I41" s="644"/>
      <c r="J41" s="644"/>
      <c r="K41" s="644"/>
      <c r="L41" s="644"/>
      <c r="M41" s="644"/>
      <c r="N41" s="644"/>
      <c r="O41" s="644"/>
      <c r="P41" s="644"/>
      <c r="Q41" s="644"/>
      <c r="R41" s="644"/>
      <c r="HM41" s="644"/>
      <c r="HN41" s="644"/>
      <c r="HO41" s="644"/>
      <c r="HP41" s="644"/>
      <c r="HQ41" s="644"/>
      <c r="HR41" s="644"/>
      <c r="HS41" s="644"/>
      <c r="HT41" s="644"/>
      <c r="HU41" s="644"/>
      <c r="HV41" s="644"/>
      <c r="HW41" s="644"/>
      <c r="HX41" s="644"/>
      <c r="HY41" s="644"/>
      <c r="HZ41" s="644"/>
    </row>
    <row r="42" spans="1:234" s="643" customFormat="1" ht="12.6" customHeight="1" x14ac:dyDescent="0.25">
      <c r="B42" s="644"/>
      <c r="C42" s="644"/>
      <c r="D42" s="644"/>
      <c r="E42" s="644"/>
      <c r="F42" s="644"/>
      <c r="G42" s="644"/>
      <c r="H42" s="644"/>
      <c r="I42" s="644"/>
      <c r="J42" s="644"/>
      <c r="K42" s="644"/>
      <c r="L42" s="644"/>
      <c r="M42" s="644"/>
      <c r="N42" s="644"/>
      <c r="O42" s="644"/>
      <c r="P42" s="644"/>
      <c r="Q42" s="644"/>
      <c r="R42" s="644"/>
      <c r="HM42" s="644"/>
      <c r="HN42" s="644"/>
      <c r="HO42" s="644"/>
      <c r="HP42" s="644"/>
      <c r="HQ42" s="644"/>
      <c r="HR42" s="644"/>
      <c r="HS42" s="644"/>
      <c r="HT42" s="644"/>
      <c r="HU42" s="644"/>
      <c r="HV42" s="644"/>
      <c r="HW42" s="644"/>
      <c r="HX42" s="644"/>
      <c r="HY42" s="644"/>
      <c r="HZ42" s="644"/>
    </row>
    <row r="43" spans="1:234" s="643" customFormat="1" x14ac:dyDescent="0.25">
      <c r="B43" s="644"/>
      <c r="C43" s="644"/>
      <c r="D43" s="896" t="s">
        <v>1679</v>
      </c>
      <c r="E43" s="897" t="s">
        <v>1671</v>
      </c>
      <c r="F43" s="898"/>
      <c r="G43" s="898"/>
      <c r="H43" s="898"/>
      <c r="I43" s="898"/>
      <c r="J43" s="898"/>
      <c r="K43" s="898"/>
      <c r="L43" s="898"/>
      <c r="M43" s="898"/>
      <c r="N43" s="899"/>
      <c r="O43" s="900" t="s">
        <v>1436</v>
      </c>
      <c r="P43" s="900" t="s">
        <v>1681</v>
      </c>
      <c r="Q43" s="900" t="s">
        <v>1672</v>
      </c>
      <c r="R43" s="644"/>
      <c r="T43" s="911" t="s">
        <v>1652</v>
      </c>
      <c r="U43" s="903" t="s">
        <v>1673</v>
      </c>
      <c r="V43" s="646" t="s">
        <v>1653</v>
      </c>
      <c r="W43" s="646" t="s">
        <v>1653</v>
      </c>
      <c r="Y43" s="913" t="s">
        <v>1674</v>
      </c>
      <c r="Z43" s="914"/>
      <c r="AA43" s="915"/>
      <c r="AT43" s="903" t="s">
        <v>1654</v>
      </c>
      <c r="AV43" s="643" t="s">
        <v>1655</v>
      </c>
      <c r="AW43" s="647" t="s">
        <v>1656</v>
      </c>
      <c r="AX43" s="647">
        <v>2023</v>
      </c>
      <c r="AY43" s="647">
        <v>2024</v>
      </c>
      <c r="AZ43" s="647">
        <v>2025</v>
      </c>
      <c r="BA43" s="647">
        <v>2026</v>
      </c>
      <c r="BB43" s="647">
        <v>2027</v>
      </c>
      <c r="BC43" s="647">
        <v>2028</v>
      </c>
      <c r="BD43" s="647">
        <v>2029</v>
      </c>
      <c r="BE43" s="647">
        <v>2030</v>
      </c>
      <c r="BF43" s="647" t="s">
        <v>1657</v>
      </c>
      <c r="BH43" s="643" t="s">
        <v>1675</v>
      </c>
      <c r="BI43" s="647" t="s">
        <v>1656</v>
      </c>
      <c r="BJ43" s="647">
        <v>2023</v>
      </c>
      <c r="BK43" s="647">
        <v>2024</v>
      </c>
      <c r="BL43" s="647">
        <v>2025</v>
      </c>
      <c r="BM43" s="647">
        <v>2026</v>
      </c>
      <c r="BN43" s="647">
        <v>2027</v>
      </c>
      <c r="BO43" s="647">
        <v>2028</v>
      </c>
      <c r="BP43" s="647">
        <v>2029</v>
      </c>
      <c r="BQ43" s="647">
        <v>2030</v>
      </c>
      <c r="BR43" s="647" t="s">
        <v>1657</v>
      </c>
      <c r="BS43" s="648"/>
      <c r="BT43" s="648"/>
      <c r="BU43" s="648"/>
      <c r="BV43" s="648"/>
      <c r="BW43" s="648"/>
      <c r="BX43" s="648"/>
      <c r="BY43" s="648"/>
      <c r="BZ43" s="648"/>
      <c r="CA43" s="648"/>
      <c r="CB43" s="648"/>
      <c r="CC43" s="648"/>
      <c r="CD43" s="648"/>
      <c r="CE43" s="648"/>
      <c r="CF43" s="648"/>
      <c r="CG43" s="648"/>
      <c r="CH43" s="648"/>
      <c r="CI43" s="648"/>
      <c r="CJ43" s="648"/>
      <c r="CK43" s="648"/>
      <c r="CL43" s="648"/>
      <c r="CM43" s="648"/>
      <c r="CN43" s="648"/>
      <c r="CO43" s="648"/>
      <c r="CP43" s="648"/>
      <c r="CQ43" s="648"/>
      <c r="CR43" s="648"/>
      <c r="CS43" s="648"/>
      <c r="CT43" s="648"/>
      <c r="CU43" s="648"/>
      <c r="CV43" s="648"/>
      <c r="CW43" s="648"/>
      <c r="CX43" s="648"/>
      <c r="CY43" s="648"/>
      <c r="CZ43" s="648"/>
      <c r="DA43" s="648"/>
      <c r="DB43" s="648"/>
      <c r="DC43" s="648"/>
      <c r="DD43" s="648"/>
      <c r="DE43" s="648"/>
      <c r="DF43" s="648"/>
      <c r="DG43" s="648"/>
      <c r="DH43" s="648"/>
      <c r="DI43" s="648"/>
      <c r="DJ43" s="648"/>
      <c r="DK43" s="648"/>
      <c r="DL43" s="648"/>
      <c r="DM43" s="648"/>
      <c r="DN43" s="648"/>
      <c r="DO43" s="648"/>
      <c r="DP43" s="648"/>
      <c r="DR43" s="643" t="s">
        <v>1658</v>
      </c>
      <c r="DS43" s="647" t="s">
        <v>1656</v>
      </c>
      <c r="DT43" s="647">
        <v>2023</v>
      </c>
      <c r="DU43" s="647">
        <v>2024</v>
      </c>
      <c r="DV43" s="647">
        <v>2025</v>
      </c>
      <c r="DW43" s="647">
        <v>2026</v>
      </c>
      <c r="DX43" s="647">
        <v>2027</v>
      </c>
      <c r="DY43" s="647">
        <v>2028</v>
      </c>
      <c r="DZ43" s="647">
        <v>2029</v>
      </c>
      <c r="EA43" s="647">
        <v>2030</v>
      </c>
      <c r="EB43" s="647" t="s">
        <v>1657</v>
      </c>
      <c r="HM43" s="644"/>
      <c r="HN43" s="644"/>
      <c r="HO43" s="644"/>
      <c r="HP43" s="644"/>
      <c r="HQ43" s="644"/>
      <c r="HR43" s="644"/>
      <c r="HS43" s="644"/>
      <c r="HT43" s="644"/>
      <c r="HU43" s="644"/>
      <c r="HV43" s="644"/>
      <c r="HW43" s="644"/>
      <c r="HX43" s="644"/>
      <c r="HY43" s="644"/>
      <c r="HZ43" s="644"/>
    </row>
    <row r="44" spans="1:234" s="643" customFormat="1" ht="77.400000000000006" customHeight="1" x14ac:dyDescent="0.25">
      <c r="B44" s="644"/>
      <c r="C44" s="644"/>
      <c r="D44" s="896"/>
      <c r="E44" s="649" t="str">
        <f>INDEX(U21:U30,COLUMNS(E44:E44))</f>
        <v>1. TotalEnergies Refinery Antwerp</v>
      </c>
      <c r="F44" s="649" t="str">
        <f>INDEX(U21:U30,COLUMNS(E44:F44))</f>
        <v>2. Other supplier n°1 (not in scroll-down list)</v>
      </c>
      <c r="G44" s="649" t="str">
        <f>INDEX(U21:U30,COLUMNS(E44:G44))</f>
        <v/>
      </c>
      <c r="H44" s="649" t="str">
        <f>INDEX(U21:U30,COLUMNS(E44:H44))</f>
        <v/>
      </c>
      <c r="I44" s="649" t="str">
        <f>INDEX(U21:U30,COLUMNS(E44:I44))</f>
        <v/>
      </c>
      <c r="J44" s="649" t="str">
        <f>INDEX(U21:U30,COLUMNS(E44:J44))</f>
        <v/>
      </c>
      <c r="K44" s="649" t="str">
        <f>INDEX(U21:U30,COLUMNS(E44:K44))</f>
        <v/>
      </c>
      <c r="L44" s="649" t="str">
        <f>INDEX(U21:U30,COLUMNS(E44:L44))</f>
        <v/>
      </c>
      <c r="M44" s="649" t="str">
        <f>INDEX(U21:U30,COLUMNS(E44:M44))</f>
        <v/>
      </c>
      <c r="N44" s="649" t="str">
        <f>INDEX(U21:U30,COLUMNS(E44:N44))</f>
        <v/>
      </c>
      <c r="O44" s="901"/>
      <c r="P44" s="901"/>
      <c r="Q44" s="902"/>
      <c r="R44" s="644"/>
      <c r="S44" s="650"/>
      <c r="T44" s="912"/>
      <c r="U44" s="904"/>
      <c r="V44" s="647" t="s">
        <v>1676</v>
      </c>
      <c r="W44" s="647" t="s">
        <v>1659</v>
      </c>
      <c r="Y44" s="647" t="str">
        <f t="shared" ref="Y44:AH44" si="1">E44</f>
        <v>1. TotalEnergies Refinery Antwerp</v>
      </c>
      <c r="Z44" s="647" t="str">
        <f t="shared" si="1"/>
        <v>2. Other supplier n°1 (not in scroll-down list)</v>
      </c>
      <c r="AA44" s="647" t="str">
        <f t="shared" si="1"/>
        <v/>
      </c>
      <c r="AB44" s="647" t="str">
        <f t="shared" si="1"/>
        <v/>
      </c>
      <c r="AC44" s="647" t="str">
        <f t="shared" si="1"/>
        <v/>
      </c>
      <c r="AD44" s="647" t="str">
        <f t="shared" si="1"/>
        <v/>
      </c>
      <c r="AE44" s="647" t="str">
        <f t="shared" si="1"/>
        <v/>
      </c>
      <c r="AF44" s="647" t="str">
        <f t="shared" si="1"/>
        <v/>
      </c>
      <c r="AG44" s="647" t="str">
        <f t="shared" si="1"/>
        <v/>
      </c>
      <c r="AH44" s="647" t="str">
        <f t="shared" si="1"/>
        <v/>
      </c>
      <c r="AI44" s="648"/>
      <c r="AJ44" s="650"/>
      <c r="AK44" s="650"/>
      <c r="AM44" s="650"/>
      <c r="AN44" s="650"/>
      <c r="AO44" s="650"/>
      <c r="AP44" s="650"/>
      <c r="AQ44" s="650"/>
      <c r="AR44" s="650"/>
      <c r="AS44" s="650"/>
      <c r="AT44" s="904"/>
      <c r="AU44" s="650"/>
      <c r="AV44" s="643" t="s">
        <v>1660</v>
      </c>
      <c r="AW44" s="647">
        <v>0</v>
      </c>
      <c r="AX44" s="647">
        <v>0</v>
      </c>
      <c r="AY44" s="647">
        <v>0</v>
      </c>
      <c r="AZ44" s="647">
        <v>0</v>
      </c>
      <c r="BA44" s="647">
        <v>0</v>
      </c>
      <c r="BB44" s="647">
        <v>0</v>
      </c>
      <c r="BC44" s="647">
        <v>0</v>
      </c>
      <c r="BD44" s="647">
        <v>0</v>
      </c>
      <c r="BE44" s="647">
        <v>0</v>
      </c>
      <c r="BF44" s="647"/>
      <c r="BG44" s="650"/>
      <c r="BH44" s="643" t="s">
        <v>1660</v>
      </c>
      <c r="BI44" s="647">
        <v>0</v>
      </c>
      <c r="BJ44" s="647">
        <v>0</v>
      </c>
      <c r="BK44" s="647">
        <v>0</v>
      </c>
      <c r="BL44" s="647">
        <v>0</v>
      </c>
      <c r="BM44" s="647">
        <v>0</v>
      </c>
      <c r="BN44" s="647">
        <v>0</v>
      </c>
      <c r="BO44" s="647">
        <v>0</v>
      </c>
      <c r="BP44" s="647">
        <v>0</v>
      </c>
      <c r="BQ44" s="647">
        <v>0</v>
      </c>
      <c r="BR44" s="647"/>
      <c r="BS44" s="648"/>
      <c r="BT44" s="648"/>
      <c r="BU44" s="648"/>
      <c r="BV44" s="648"/>
      <c r="BW44" s="648"/>
      <c r="BX44" s="648"/>
      <c r="BY44" s="648"/>
      <c r="BZ44" s="648"/>
      <c r="CA44" s="648"/>
      <c r="CB44" s="648"/>
      <c r="CC44" s="648"/>
      <c r="CD44" s="648"/>
      <c r="CE44" s="648"/>
      <c r="CF44" s="648"/>
      <c r="CG44" s="648"/>
      <c r="CH44" s="648"/>
      <c r="CI44" s="648"/>
      <c r="CJ44" s="648"/>
      <c r="CK44" s="648"/>
      <c r="CL44" s="648"/>
      <c r="CM44" s="648"/>
      <c r="CN44" s="648"/>
      <c r="CO44" s="648"/>
      <c r="CP44" s="648"/>
      <c r="CQ44" s="648"/>
      <c r="CR44" s="648"/>
      <c r="CS44" s="648"/>
      <c r="CT44" s="648"/>
      <c r="CU44" s="648"/>
      <c r="CV44" s="648"/>
      <c r="CW44" s="648"/>
      <c r="CX44" s="648"/>
      <c r="CY44" s="648"/>
      <c r="CZ44" s="648"/>
      <c r="DA44" s="648"/>
      <c r="DB44" s="648"/>
      <c r="DC44" s="648"/>
      <c r="DD44" s="648"/>
      <c r="DE44" s="648"/>
      <c r="DF44" s="648"/>
      <c r="DG44" s="648"/>
      <c r="DH44" s="648"/>
      <c r="DI44" s="648"/>
      <c r="DJ44" s="648"/>
      <c r="DK44" s="648"/>
      <c r="DL44" s="648"/>
      <c r="DM44" s="648"/>
      <c r="DN44" s="648"/>
      <c r="DO44" s="648"/>
      <c r="DP44" s="648"/>
      <c r="DQ44" s="643" t="s">
        <v>1436</v>
      </c>
      <c r="DR44" s="643" t="s">
        <v>1660</v>
      </c>
      <c r="DS44" s="647">
        <v>0</v>
      </c>
      <c r="DT44" s="647">
        <v>0</v>
      </c>
      <c r="DU44" s="647">
        <v>0</v>
      </c>
      <c r="DV44" s="647">
        <v>0</v>
      </c>
      <c r="DW44" s="647">
        <v>0</v>
      </c>
      <c r="DX44" s="647">
        <v>0</v>
      </c>
      <c r="DY44" s="647">
        <v>0</v>
      </c>
      <c r="DZ44" s="647">
        <v>0</v>
      </c>
      <c r="EA44" s="647">
        <v>0</v>
      </c>
      <c r="EB44" s="647"/>
      <c r="HM44" s="644"/>
      <c r="HN44" s="644"/>
      <c r="HO44" s="644"/>
      <c r="HP44" s="644"/>
      <c r="HQ44" s="644"/>
      <c r="HR44" s="644"/>
      <c r="HS44" s="644"/>
      <c r="HT44" s="644"/>
      <c r="HU44" s="644"/>
      <c r="HV44" s="644"/>
      <c r="HW44" s="644"/>
      <c r="HX44" s="644"/>
      <c r="HY44" s="644"/>
      <c r="HZ44" s="644"/>
    </row>
    <row r="45" spans="1:234" s="643" customFormat="1" x14ac:dyDescent="0.25">
      <c r="B45" s="644"/>
      <c r="C45" s="644"/>
      <c r="D45" s="651">
        <v>2023</v>
      </c>
      <c r="E45" s="652"/>
      <c r="F45" s="652"/>
      <c r="G45" s="652"/>
      <c r="H45" s="652"/>
      <c r="I45" s="652"/>
      <c r="J45" s="652"/>
      <c r="K45" s="652"/>
      <c r="L45" s="652"/>
      <c r="M45" s="652"/>
      <c r="N45" s="652"/>
      <c r="O45" s="652"/>
      <c r="P45" s="687">
        <v>1000</v>
      </c>
      <c r="Q45" s="653"/>
      <c r="R45" s="644"/>
      <c r="T45" s="646">
        <f t="shared" ref="T45:T46" si="2">SUM(E45:N45)</f>
        <v>0</v>
      </c>
      <c r="U45" s="646"/>
      <c r="V45" s="646"/>
      <c r="W45" s="646">
        <f>P45</f>
        <v>1000</v>
      </c>
      <c r="Y45" s="646"/>
      <c r="Z45" s="646"/>
      <c r="AA45" s="646"/>
      <c r="AB45" s="646"/>
      <c r="AC45" s="646"/>
      <c r="AD45" s="646"/>
      <c r="AE45" s="646"/>
      <c r="AF45" s="646"/>
      <c r="AG45" s="646"/>
      <c r="AH45" s="646"/>
      <c r="AT45" s="647">
        <v>0</v>
      </c>
      <c r="AV45" s="647">
        <v>2023</v>
      </c>
      <c r="AW45" s="647">
        <v>0</v>
      </c>
      <c r="AX45" s="654">
        <f>IF(AX43=AV45,W45,IF(AW45=0,MAX(AX44-MAX(AT45-SUM(AW44:AW44),0),0),AX44))</f>
        <v>1000</v>
      </c>
      <c r="AY45" s="654">
        <f>IF(AY43=AV45,W45,IF(AX45=0,MAX(AY44-MAX(AT45-SUM(AW44:AX44),0),0),AY44))</f>
        <v>0</v>
      </c>
      <c r="AZ45" s="654">
        <f>IF(AZ43=AV45,W45,IF(AY45=0,MAX(AZ44-MAX(AT45-SUM(AW44:AY44),0),0),AZ44))</f>
        <v>0</v>
      </c>
      <c r="BA45" s="654">
        <f>IF(BA43=AV45,W45,IF(AZ45=0,MAX(BA44-MAX(AT45-SUM(AW44:AZ44),0),0),BA44))</f>
        <v>0</v>
      </c>
      <c r="BB45" s="654">
        <f>IF(BB43=AV45,W45,IF(BA45=0,MAX(BB44-MAX(AT45-SUM(AW44:BA44),0),0),BB44))</f>
        <v>0</v>
      </c>
      <c r="BC45" s="654">
        <f>IF(BC43=AV45,W45,IF(BB45=0,MAX(BC44-MAX(AT45-SUM(AW44:BB44),0),0),BC44))</f>
        <v>0</v>
      </c>
      <c r="BD45" s="654">
        <f>IF(BD43=AV45,W45,IF(BC45=0,MAX(BD44-MAX(AT45-SUM(AW44:BC44),0),0),BD44))</f>
        <v>0</v>
      </c>
      <c r="BE45" s="654">
        <f>IF(BE43=AV45,W45,IF(BD45=0,MAX(BE44-MAX(AT45-SUM(AW44:BD44),0),0),BE44))</f>
        <v>0</v>
      </c>
      <c r="BF45" s="654" t="b">
        <f t="shared" ref="BF45:BF46" si="3">SUM(AX45:BE45)=P45</f>
        <v>1</v>
      </c>
      <c r="BH45" s="647">
        <v>2023</v>
      </c>
      <c r="BI45" s="647">
        <v>0</v>
      </c>
      <c r="BJ45" s="654">
        <f>IF(BH45&gt;BJ43,AX44-AX45,0)</f>
        <v>0</v>
      </c>
      <c r="BK45" s="654">
        <f>IF(BH45&gt;BK43,AY44-AY45,0)</f>
        <v>0</v>
      </c>
      <c r="BL45" s="654">
        <f>IF(BH45&gt;BL43,AZ44-AZ45,0)</f>
        <v>0</v>
      </c>
      <c r="BM45" s="654">
        <f>IF(BH45&gt;BM43,BA44-BA45,0)</f>
        <v>0</v>
      </c>
      <c r="BN45" s="654">
        <f>IF(BH45&gt;BN43,BB44-BB45,0)</f>
        <v>0</v>
      </c>
      <c r="BO45" s="654">
        <f>IF(BH45&gt;BO43,BC44-BC45,0)</f>
        <v>0</v>
      </c>
      <c r="BP45" s="654">
        <f>IF(BH45&gt;BP43,BD44-BD45,0)</f>
        <v>0</v>
      </c>
      <c r="BQ45" s="654">
        <f>IF(BH45&gt;BQ43,BE44-BE45,0)</f>
        <v>0</v>
      </c>
      <c r="BR45" s="654" t="b">
        <f>SUM(BJ45:BQ45)=U45-SUM(Y45:AH45)</f>
        <v>1</v>
      </c>
      <c r="BS45" s="655"/>
      <c r="BT45" s="655"/>
      <c r="BU45" s="655"/>
      <c r="BV45" s="655"/>
      <c r="BW45" s="655"/>
      <c r="BX45" s="655"/>
      <c r="BY45" s="655"/>
      <c r="BZ45" s="655"/>
      <c r="CA45" s="655"/>
      <c r="CB45" s="655"/>
      <c r="CC45" s="655"/>
      <c r="CD45" s="655"/>
      <c r="CE45" s="655"/>
      <c r="CF45" s="655"/>
      <c r="CG45" s="655"/>
      <c r="CH45" s="655"/>
      <c r="CI45" s="655"/>
      <c r="CJ45" s="655"/>
      <c r="CK45" s="655"/>
      <c r="CL45" s="655"/>
      <c r="CM45" s="655"/>
      <c r="CN45" s="655"/>
      <c r="CO45" s="655"/>
      <c r="CP45" s="655"/>
      <c r="CQ45" s="655"/>
      <c r="CR45" s="655"/>
      <c r="CS45" s="655"/>
      <c r="CT45" s="655"/>
      <c r="CU45" s="655"/>
      <c r="CV45" s="655"/>
      <c r="CW45" s="655"/>
      <c r="CX45" s="655"/>
      <c r="CY45" s="655"/>
      <c r="CZ45" s="655"/>
      <c r="DA45" s="655"/>
      <c r="DB45" s="655"/>
      <c r="DC45" s="655"/>
      <c r="DD45" s="655"/>
      <c r="DE45" s="655"/>
      <c r="DF45" s="655"/>
      <c r="DG45" s="655"/>
      <c r="DH45" s="655"/>
      <c r="DI45" s="655"/>
      <c r="DJ45" s="655"/>
      <c r="DK45" s="655"/>
      <c r="DL45" s="655"/>
      <c r="DM45" s="655"/>
      <c r="DN45" s="655"/>
      <c r="DO45" s="655"/>
      <c r="DP45" s="655"/>
      <c r="DQ45" s="650">
        <f>O45</f>
        <v>0</v>
      </c>
      <c r="DR45" s="647">
        <v>2023</v>
      </c>
      <c r="DS45" s="647">
        <v>0</v>
      </c>
      <c r="DT45" s="654">
        <f>IF(DR45&gt;DT43,IF(DQ45&lt;=BJ45,DQ45,BJ45),0)</f>
        <v>0</v>
      </c>
      <c r="DU45" s="654">
        <f>IF(DR45&gt;DU43,IF(DQ45&lt;=BK45,DQ45,BK45),0)</f>
        <v>0</v>
      </c>
      <c r="DV45" s="654">
        <f>IF(DR45&gt;DV43,IF(DQ45&lt;=BL45,DQ45,BL45),0)</f>
        <v>0</v>
      </c>
      <c r="DW45" s="654">
        <f>IF(DR45&gt;DW43,IF(DQ45&lt;=BM45,DQ45,BM45),0)</f>
        <v>0</v>
      </c>
      <c r="DX45" s="654">
        <f>IF(DR45&gt;DX43,IF(DQ45&lt;=BN45,DQ45,BN45),0)</f>
        <v>0</v>
      </c>
      <c r="DY45" s="654">
        <f>IF(DR45&gt;DY43,IF(DQ45&lt;=BO45,DQ45,BO45),0)</f>
        <v>0</v>
      </c>
      <c r="DZ45" s="654">
        <f>IF(DR45&gt;DZ43,IF(DQ45&lt;=BP45,DQ45,BP45),0)</f>
        <v>0</v>
      </c>
      <c r="EA45" s="654">
        <f>IF(DR45&gt;EA43,IF(DQ45&lt;=BQ45,DQ45,BQ45),0)</f>
        <v>0</v>
      </c>
      <c r="EB45" s="654" t="b">
        <f>SUM(DT45:EA45)+SUM(HB63:HK63)=O45</f>
        <v>1</v>
      </c>
      <c r="HM45" s="644"/>
      <c r="HN45" s="644"/>
      <c r="HO45" s="644"/>
      <c r="HP45" s="644"/>
      <c r="HQ45" s="644"/>
      <c r="HR45" s="644"/>
      <c r="HS45" s="644"/>
      <c r="HT45" s="644"/>
      <c r="HU45" s="644"/>
      <c r="HV45" s="644"/>
      <c r="HW45" s="644"/>
      <c r="HX45" s="644"/>
      <c r="HY45" s="644"/>
      <c r="HZ45" s="644"/>
    </row>
    <row r="46" spans="1:234" s="643" customFormat="1" x14ac:dyDescent="0.25">
      <c r="B46" s="644"/>
      <c r="C46" s="644"/>
      <c r="D46" s="651">
        <v>2024</v>
      </c>
      <c r="E46" s="687">
        <v>3000</v>
      </c>
      <c r="F46" s="687">
        <v>1000</v>
      </c>
      <c r="G46" s="687"/>
      <c r="H46" s="687"/>
      <c r="I46" s="687"/>
      <c r="J46" s="687"/>
      <c r="K46" s="687"/>
      <c r="L46" s="687"/>
      <c r="M46" s="687"/>
      <c r="N46" s="687"/>
      <c r="O46" s="687">
        <v>100</v>
      </c>
      <c r="P46" s="687">
        <v>1500</v>
      </c>
      <c r="Q46" s="656">
        <f>SUM(E46:N46)-O46+(P45-P46)</f>
        <v>3400</v>
      </c>
      <c r="R46" s="657"/>
      <c r="T46" s="646">
        <f t="shared" si="2"/>
        <v>4000</v>
      </c>
      <c r="U46" s="654">
        <f>O46+Q46</f>
        <v>3500</v>
      </c>
      <c r="V46" s="658">
        <f>U46-P45</f>
        <v>2500</v>
      </c>
      <c r="W46" s="658">
        <f t="shared" ref="W46" si="4">IF(V46&gt;0,P46,P45+V46+(P46-P45))</f>
        <v>1500</v>
      </c>
      <c r="X46" s="659"/>
      <c r="Y46" s="660">
        <f>IF(V46&lt;=0,0,V46*E46/SUM(E46:N46))</f>
        <v>1875</v>
      </c>
      <c r="Z46" s="660">
        <f>IF(V46&lt;=0,0,V46*F46/SUM(E46:N46))</f>
        <v>625</v>
      </c>
      <c r="AA46" s="660">
        <f>IF(V46&lt;=0,0,V46*G46/SUM(E46:N46))</f>
        <v>0</v>
      </c>
      <c r="AB46" s="660">
        <f>IF(V46&lt;=0,0,V46*H46/SUM(E46:N46))</f>
        <v>0</v>
      </c>
      <c r="AC46" s="660">
        <f>IF(V46&lt;=0,0,V46*I46/SUM(E46:N46))</f>
        <v>0</v>
      </c>
      <c r="AD46" s="660">
        <f>IF(V46&lt;=0,0,V46*J46/SUM(E46:N46))</f>
        <v>0</v>
      </c>
      <c r="AE46" s="660">
        <f>IF(V46&lt;=0,0,V46*K46/SUM(E46:N46))</f>
        <v>0</v>
      </c>
      <c r="AF46" s="660">
        <f>IF(V46&lt;=0,0,V46*L46/SUM(E46:N46))</f>
        <v>0</v>
      </c>
      <c r="AG46" s="660">
        <f>IF(V46&lt;=0,0,V46*M46/SUM(E46:N46))</f>
        <v>0</v>
      </c>
      <c r="AH46" s="660">
        <f>IF(V46&lt;=0,0,V46*N46/SUM(E46:N46))</f>
        <v>0</v>
      </c>
      <c r="AI46" s="659"/>
      <c r="AJ46" s="659"/>
      <c r="AK46" s="659"/>
      <c r="AM46" s="659"/>
      <c r="AN46" s="659"/>
      <c r="AO46" s="659"/>
      <c r="AP46" s="659"/>
      <c r="AQ46" s="659"/>
      <c r="AR46" s="659"/>
      <c r="AS46" s="659"/>
      <c r="AT46" s="647">
        <f>IF(U46&lt;P45,U46,P45)</f>
        <v>1000</v>
      </c>
      <c r="AU46" s="659"/>
      <c r="AV46" s="647">
        <v>2024</v>
      </c>
      <c r="AW46" s="647">
        <v>0</v>
      </c>
      <c r="AX46" s="654">
        <f>IF(AX43=AV46,W46,IF(AW46=0,MAX(AX45-MAX(AT46-SUM(AW45:AW45),0),0),AX45))</f>
        <v>0</v>
      </c>
      <c r="AY46" s="654">
        <f>IF(AY43=AV46,W46,IF(AX46=0,MAX(AY45-MAX(AT46-SUM(AW45:AX45),0),0),AY45))</f>
        <v>1500</v>
      </c>
      <c r="AZ46" s="654">
        <f>IF(AZ43=AV46,W46,IF(AY46=0,MAX(AZ45-MAX(AT46-SUM(AW45:AY45),0),0),AZ45))</f>
        <v>0</v>
      </c>
      <c r="BA46" s="654">
        <f>IF(BA43=AV46,W46,IF(AZ46=0,MAX(BA45-MAX(AT46-SUM(AW45:AZ45),0),0),BA45))</f>
        <v>0</v>
      </c>
      <c r="BB46" s="654">
        <f>IF(BB43=AV46,W46,IF(BA46=0,MAX(BB45-MAX(AT46-SUM(AW45:BA45),0),0),BB45))</f>
        <v>0</v>
      </c>
      <c r="BC46" s="654">
        <f>IF(BC43=AV46,W46,IF(BB46=0,MAX(BC45-MAX(AT46-SUM(AW45:BB45),0),0),BC45))</f>
        <v>0</v>
      </c>
      <c r="BD46" s="654">
        <f>IF(BD43=AV46,W46,IF(BC46=0,MAX(BD45-MAX(AT46-SUM(AW45:BC45),0),0),BD45))</f>
        <v>0</v>
      </c>
      <c r="BE46" s="654">
        <f>IF(BE43=AV46,W46,IF(BD46=0,MAX(BE45-MAX(AT46-SUM(AW45:BD45),0),0),BE45))</f>
        <v>0</v>
      </c>
      <c r="BF46" s="654" t="b">
        <f t="shared" si="3"/>
        <v>1</v>
      </c>
      <c r="BH46" s="647">
        <v>2024</v>
      </c>
      <c r="BI46" s="647">
        <v>0</v>
      </c>
      <c r="BJ46" s="654">
        <f>IF(BH46&gt;BJ43,AX45-AX46,0)</f>
        <v>1000</v>
      </c>
      <c r="BK46" s="654">
        <f>IF(BH46&gt;BK43,AY45-AY46,0)</f>
        <v>0</v>
      </c>
      <c r="BL46" s="654">
        <f>IF(BH46&gt;BL43,AZ45-AZ46,0)</f>
        <v>0</v>
      </c>
      <c r="BM46" s="654">
        <f>IF(BH46&gt;BM43,BA45-BA46,0)</f>
        <v>0</v>
      </c>
      <c r="BN46" s="654">
        <f>IF(BH46&gt;BN43,BB45-BB46,0)</f>
        <v>0</v>
      </c>
      <c r="BO46" s="654">
        <f>IF(BH46&gt;BO43,BC45-BC46,0)</f>
        <v>0</v>
      </c>
      <c r="BP46" s="654">
        <f>IF(BH46&gt;BP43,BD45-BD46,0)</f>
        <v>0</v>
      </c>
      <c r="BQ46" s="654">
        <f>IF(BH46&gt;BQ43,BE45-BE46,0)</f>
        <v>0</v>
      </c>
      <c r="BR46" s="654" t="b">
        <f>SUM(BJ46:BQ46)=U46-SUM(Y46:AH46)</f>
        <v>1</v>
      </c>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c r="CQ46" s="655"/>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738">
        <f>O46</f>
        <v>100</v>
      </c>
      <c r="DR46" s="647">
        <v>2024</v>
      </c>
      <c r="DS46" s="647">
        <v>0</v>
      </c>
      <c r="DT46" s="654">
        <f>IF(DR46&gt;DT43,IF(DQ46&lt;=BJ46,DQ46,BJ46),0)</f>
        <v>100</v>
      </c>
      <c r="DU46" s="654">
        <f>IF(DR46&gt;DU43,IF(DQ46&lt;=BK46,DQ46,BK46),0)</f>
        <v>0</v>
      </c>
      <c r="DV46" s="654">
        <f>IF(DR46&gt;DV43,IF(DQ46&lt;=BL46,DQ46,BL46),0)</f>
        <v>0</v>
      </c>
      <c r="DW46" s="654">
        <f>IF(DR46&gt;DW43,IF(DQ46&lt;=BM46,DQ46,BM46),0)</f>
        <v>0</v>
      </c>
      <c r="DX46" s="654">
        <f>IF(DR46&gt;DX43,IF(DQ46&lt;=BN46,DQ46,BN46),0)</f>
        <v>0</v>
      </c>
      <c r="DY46" s="654">
        <f>IF(DR46&gt;DY43,IF(DQ46&lt;=BO46,DQ46,BO46),0)</f>
        <v>0</v>
      </c>
      <c r="DZ46" s="654">
        <f>IF(DR46&gt;DZ43,IF(DQ46&lt;=BP46,DQ46,BP46),0)</f>
        <v>0</v>
      </c>
      <c r="EA46" s="654">
        <f>IF(DR46&gt;EA43,IF(DQ46&lt;=BQ46,DQ46,BQ46),0)</f>
        <v>0</v>
      </c>
      <c r="EB46" s="654" t="b">
        <f>SUM(DT46:EA46)+SUM(HB64:HK64)=O46</f>
        <v>1</v>
      </c>
      <c r="HM46" s="657"/>
      <c r="HN46" s="657"/>
      <c r="HO46" s="657"/>
      <c r="HP46" s="657"/>
      <c r="HQ46" s="657"/>
      <c r="HR46" s="657"/>
      <c r="HS46" s="657"/>
      <c r="HT46" s="657"/>
      <c r="HU46" s="657"/>
      <c r="HV46" s="657"/>
      <c r="HW46" s="657"/>
      <c r="HX46" s="657"/>
      <c r="HY46" s="657"/>
      <c r="HZ46" s="657"/>
    </row>
    <row r="48" spans="1:234" s="643" customFormat="1" hidden="1" x14ac:dyDescent="0.25">
      <c r="A48" s="643" t="s">
        <v>208</v>
      </c>
      <c r="B48" s="644"/>
      <c r="C48" s="644"/>
      <c r="D48" s="644"/>
      <c r="E48" s="644"/>
      <c r="F48" s="644"/>
      <c r="G48" s="644"/>
      <c r="H48" s="644"/>
      <c r="I48" s="644"/>
      <c r="J48" s="644"/>
      <c r="K48" s="644"/>
      <c r="L48" s="644"/>
      <c r="M48" s="644"/>
      <c r="N48" s="644"/>
      <c r="O48" s="644"/>
      <c r="P48" s="644"/>
      <c r="Q48" s="644"/>
      <c r="R48" s="644"/>
      <c r="DR48" s="643" t="s">
        <v>1677</v>
      </c>
      <c r="HM48" s="644"/>
      <c r="HN48" s="644"/>
      <c r="HO48" s="644"/>
      <c r="HP48" s="644"/>
      <c r="HQ48" s="644"/>
      <c r="HR48" s="644"/>
      <c r="HS48" s="644"/>
      <c r="HT48" s="644"/>
      <c r="HU48" s="644"/>
      <c r="HV48" s="644"/>
      <c r="HW48" s="644"/>
      <c r="HX48" s="644"/>
      <c r="HY48" s="644"/>
      <c r="HZ48" s="644"/>
    </row>
    <row r="49" spans="1:234" hidden="1" x14ac:dyDescent="0.25">
      <c r="A49" s="643" t="s">
        <v>208</v>
      </c>
      <c r="AI49" s="913" t="s">
        <v>1661</v>
      </c>
      <c r="AJ49" s="914"/>
      <c r="AK49" s="914"/>
      <c r="AL49" s="914"/>
      <c r="AM49" s="914"/>
      <c r="AN49" s="914"/>
      <c r="AO49" s="914"/>
      <c r="AP49" s="914"/>
      <c r="AQ49" s="914"/>
      <c r="AR49" s="914"/>
      <c r="AS49" s="914"/>
      <c r="AT49" s="915"/>
      <c r="AU49" s="648"/>
      <c r="AW49" s="661" t="s">
        <v>1656</v>
      </c>
      <c r="AX49" s="647">
        <v>2023</v>
      </c>
      <c r="AY49" s="647">
        <v>2024</v>
      </c>
      <c r="AZ49" s="647">
        <v>2024</v>
      </c>
      <c r="BA49" s="647">
        <v>2024</v>
      </c>
      <c r="BB49" s="647">
        <v>2024</v>
      </c>
      <c r="BC49" s="647">
        <v>2024</v>
      </c>
      <c r="BD49" s="647">
        <v>2024</v>
      </c>
      <c r="BE49" s="647">
        <v>2024</v>
      </c>
      <c r="BF49" s="647">
        <v>2024</v>
      </c>
      <c r="BG49" s="647">
        <v>2024</v>
      </c>
      <c r="BH49" s="647">
        <v>2024</v>
      </c>
      <c r="BI49" s="647">
        <v>2025</v>
      </c>
      <c r="BJ49" s="647">
        <v>2025</v>
      </c>
      <c r="BK49" s="647">
        <v>2025</v>
      </c>
      <c r="BL49" s="647">
        <v>2025</v>
      </c>
      <c r="BM49" s="647">
        <v>2025</v>
      </c>
      <c r="BN49" s="647">
        <v>2025</v>
      </c>
      <c r="BO49" s="647">
        <v>2025</v>
      </c>
      <c r="BP49" s="647">
        <v>2025</v>
      </c>
      <c r="BQ49" s="647">
        <v>2025</v>
      </c>
      <c r="BR49" s="647">
        <v>2025</v>
      </c>
      <c r="BS49" s="647">
        <v>2026</v>
      </c>
      <c r="BT49" s="647">
        <v>2026</v>
      </c>
      <c r="BU49" s="647">
        <v>2026</v>
      </c>
      <c r="BV49" s="647">
        <v>2026</v>
      </c>
      <c r="BW49" s="647">
        <v>2026</v>
      </c>
      <c r="BX49" s="647">
        <v>2026</v>
      </c>
      <c r="BY49" s="647">
        <v>2026</v>
      </c>
      <c r="BZ49" s="647">
        <v>2026</v>
      </c>
      <c r="CA49" s="647">
        <v>2026</v>
      </c>
      <c r="CB49" s="647">
        <v>2026</v>
      </c>
      <c r="CC49" s="647">
        <v>2027</v>
      </c>
      <c r="CD49" s="647">
        <v>2027</v>
      </c>
      <c r="CE49" s="647">
        <v>2027</v>
      </c>
      <c r="CF49" s="647">
        <v>2027</v>
      </c>
      <c r="CG49" s="647">
        <v>2027</v>
      </c>
      <c r="CH49" s="647">
        <v>2027</v>
      </c>
      <c r="CI49" s="647">
        <v>2027</v>
      </c>
      <c r="CJ49" s="647">
        <v>2027</v>
      </c>
      <c r="CK49" s="647">
        <v>2027</v>
      </c>
      <c r="CL49" s="647">
        <v>2027</v>
      </c>
      <c r="CM49" s="647">
        <v>2028</v>
      </c>
      <c r="CN49" s="647">
        <v>2028</v>
      </c>
      <c r="CO49" s="647">
        <v>2028</v>
      </c>
      <c r="CP49" s="647">
        <v>2028</v>
      </c>
      <c r="CQ49" s="647">
        <v>2028</v>
      </c>
      <c r="CR49" s="647">
        <v>2028</v>
      </c>
      <c r="CS49" s="647">
        <v>2028</v>
      </c>
      <c r="CT49" s="647">
        <v>2028</v>
      </c>
      <c r="CU49" s="647">
        <v>2028</v>
      </c>
      <c r="CV49" s="647">
        <v>2028</v>
      </c>
      <c r="CW49" s="647">
        <v>2029</v>
      </c>
      <c r="CX49" s="647">
        <v>2029</v>
      </c>
      <c r="CY49" s="647">
        <v>2029</v>
      </c>
      <c r="CZ49" s="647">
        <v>2029</v>
      </c>
      <c r="DA49" s="647">
        <v>2029</v>
      </c>
      <c r="DB49" s="647">
        <v>2029</v>
      </c>
      <c r="DC49" s="647">
        <v>2029</v>
      </c>
      <c r="DD49" s="647">
        <v>2029</v>
      </c>
      <c r="DE49" s="647">
        <v>2029</v>
      </c>
      <c r="DF49" s="647">
        <v>2029</v>
      </c>
      <c r="DG49" s="647">
        <v>2030</v>
      </c>
      <c r="DH49" s="647">
        <v>2030</v>
      </c>
      <c r="DI49" s="647">
        <v>2030</v>
      </c>
      <c r="DJ49" s="647">
        <v>2030</v>
      </c>
      <c r="DK49" s="647">
        <v>2030</v>
      </c>
      <c r="DL49" s="647">
        <v>2030</v>
      </c>
      <c r="DM49" s="647">
        <v>2030</v>
      </c>
      <c r="DN49" s="647">
        <v>2030</v>
      </c>
      <c r="DO49" s="647">
        <v>2030</v>
      </c>
      <c r="DP49" s="647">
        <v>2030</v>
      </c>
      <c r="DR49" s="661"/>
      <c r="DS49" s="647">
        <v>2023</v>
      </c>
      <c r="DT49" s="647">
        <v>2024</v>
      </c>
      <c r="DU49" s="647">
        <v>2024</v>
      </c>
      <c r="DV49" s="647">
        <v>2024</v>
      </c>
      <c r="DW49" s="647">
        <v>2024</v>
      </c>
      <c r="DX49" s="647">
        <v>2024</v>
      </c>
      <c r="DY49" s="647">
        <v>2024</v>
      </c>
      <c r="DZ49" s="647">
        <v>2024</v>
      </c>
      <c r="EA49" s="647">
        <v>2024</v>
      </c>
      <c r="EB49" s="647">
        <v>2024</v>
      </c>
      <c r="EC49" s="647">
        <v>2024</v>
      </c>
      <c r="ED49" s="647">
        <v>2025</v>
      </c>
      <c r="EE49" s="647">
        <v>2025</v>
      </c>
      <c r="EF49" s="647">
        <v>2025</v>
      </c>
      <c r="EG49" s="647">
        <v>2025</v>
      </c>
      <c r="EH49" s="647">
        <v>2025</v>
      </c>
      <c r="EI49" s="647">
        <v>2025</v>
      </c>
      <c r="EJ49" s="647">
        <v>2025</v>
      </c>
      <c r="EK49" s="647">
        <v>2025</v>
      </c>
      <c r="EL49" s="647">
        <v>2025</v>
      </c>
      <c r="EM49" s="647">
        <v>2025</v>
      </c>
      <c r="EN49" s="647">
        <v>2026</v>
      </c>
      <c r="EO49" s="647">
        <v>2026</v>
      </c>
      <c r="EP49" s="647">
        <v>2026</v>
      </c>
      <c r="EQ49" s="647">
        <v>2026</v>
      </c>
      <c r="ER49" s="647">
        <v>2026</v>
      </c>
      <c r="ES49" s="647">
        <v>2026</v>
      </c>
      <c r="ET49" s="647">
        <v>2026</v>
      </c>
      <c r="EU49" s="647">
        <v>2026</v>
      </c>
      <c r="EV49" s="647">
        <v>2026</v>
      </c>
      <c r="EW49" s="647">
        <v>2026</v>
      </c>
      <c r="EX49" s="647">
        <v>2027</v>
      </c>
      <c r="EY49" s="647">
        <v>2027</v>
      </c>
      <c r="EZ49" s="647">
        <v>2027</v>
      </c>
      <c r="FA49" s="647">
        <v>2027</v>
      </c>
      <c r="FB49" s="647">
        <v>2027</v>
      </c>
      <c r="FC49" s="647">
        <v>2027</v>
      </c>
      <c r="FD49" s="647">
        <v>2027</v>
      </c>
      <c r="FE49" s="647">
        <v>2027</v>
      </c>
      <c r="FF49" s="647">
        <v>2027</v>
      </c>
      <c r="FG49" s="647">
        <v>2027</v>
      </c>
      <c r="FH49" s="647">
        <v>2028</v>
      </c>
      <c r="FI49" s="647">
        <v>2028</v>
      </c>
      <c r="FJ49" s="647">
        <v>2028</v>
      </c>
      <c r="FK49" s="647">
        <v>2028</v>
      </c>
      <c r="FL49" s="647">
        <v>2028</v>
      </c>
      <c r="FM49" s="647">
        <v>2028</v>
      </c>
      <c r="FN49" s="647">
        <v>2028</v>
      </c>
      <c r="FO49" s="647">
        <v>2028</v>
      </c>
      <c r="FP49" s="647">
        <v>2028</v>
      </c>
      <c r="FQ49" s="647">
        <v>2028</v>
      </c>
      <c r="FR49" s="647">
        <v>2029</v>
      </c>
      <c r="FS49" s="647">
        <v>2029</v>
      </c>
      <c r="FT49" s="647">
        <v>2029</v>
      </c>
      <c r="FU49" s="647">
        <v>2029</v>
      </c>
      <c r="FV49" s="647">
        <v>2029</v>
      </c>
      <c r="FW49" s="647">
        <v>2029</v>
      </c>
      <c r="FX49" s="647">
        <v>2029</v>
      </c>
      <c r="FY49" s="647">
        <v>2029</v>
      </c>
      <c r="FZ49" s="647">
        <v>2029</v>
      </c>
      <c r="GA49" s="647">
        <v>2029</v>
      </c>
      <c r="GB49" s="647">
        <v>2030</v>
      </c>
      <c r="GC49" s="647">
        <v>2030</v>
      </c>
      <c r="GD49" s="647">
        <v>2030</v>
      </c>
      <c r="GE49" s="647">
        <v>2030</v>
      </c>
      <c r="GF49" s="647">
        <v>2030</v>
      </c>
      <c r="GG49" s="647">
        <v>2030</v>
      </c>
      <c r="GH49" s="647">
        <v>2030</v>
      </c>
      <c r="GI49" s="647">
        <v>2030</v>
      </c>
      <c r="GJ49" s="647">
        <v>2030</v>
      </c>
      <c r="GK49" s="647">
        <v>2030</v>
      </c>
      <c r="GL49" s="903" t="s">
        <v>1662</v>
      </c>
      <c r="GO49" s="643" t="s">
        <v>1678</v>
      </c>
    </row>
    <row r="50" spans="1:234" hidden="1" x14ac:dyDescent="0.25">
      <c r="A50" s="643" t="s">
        <v>208</v>
      </c>
      <c r="AI50" s="647" t="s">
        <v>1663</v>
      </c>
      <c r="AJ50" s="647" t="s">
        <v>1664</v>
      </c>
      <c r="AK50" s="647" t="str">
        <f t="shared" ref="AK50:AT50" si="5">E44</f>
        <v>1. TotalEnergies Refinery Antwerp</v>
      </c>
      <c r="AL50" s="647" t="str">
        <f t="shared" si="5"/>
        <v>2. Other supplier n°1 (not in scroll-down list)</v>
      </c>
      <c r="AM50" s="647" t="str">
        <f t="shared" si="5"/>
        <v/>
      </c>
      <c r="AN50" s="647" t="str">
        <f t="shared" si="5"/>
        <v/>
      </c>
      <c r="AO50" s="647" t="str">
        <f t="shared" si="5"/>
        <v/>
      </c>
      <c r="AP50" s="647" t="str">
        <f t="shared" si="5"/>
        <v/>
      </c>
      <c r="AQ50" s="647" t="str">
        <f t="shared" si="5"/>
        <v/>
      </c>
      <c r="AR50" s="647" t="str">
        <f t="shared" si="5"/>
        <v/>
      </c>
      <c r="AS50" s="647" t="str">
        <f t="shared" si="5"/>
        <v/>
      </c>
      <c r="AT50" s="647" t="str">
        <f t="shared" si="5"/>
        <v/>
      </c>
      <c r="AU50" s="648"/>
      <c r="AW50" s="662" t="s">
        <v>1663</v>
      </c>
      <c r="AX50" s="647" t="s">
        <v>1664</v>
      </c>
      <c r="AY50" s="647" t="str">
        <f t="shared" ref="AY50:BH50" si="6">E44</f>
        <v>1. TotalEnergies Refinery Antwerp</v>
      </c>
      <c r="AZ50" s="647" t="str">
        <f t="shared" si="6"/>
        <v>2. Other supplier n°1 (not in scroll-down list)</v>
      </c>
      <c r="BA50" s="647" t="str">
        <f t="shared" si="6"/>
        <v/>
      </c>
      <c r="BB50" s="647" t="str">
        <f t="shared" si="6"/>
        <v/>
      </c>
      <c r="BC50" s="647" t="str">
        <f t="shared" si="6"/>
        <v/>
      </c>
      <c r="BD50" s="647" t="str">
        <f t="shared" si="6"/>
        <v/>
      </c>
      <c r="BE50" s="647" t="str">
        <f t="shared" si="6"/>
        <v/>
      </c>
      <c r="BF50" s="647" t="str">
        <f t="shared" si="6"/>
        <v/>
      </c>
      <c r="BG50" s="647" t="str">
        <f t="shared" si="6"/>
        <v/>
      </c>
      <c r="BH50" s="647" t="str">
        <f t="shared" si="6"/>
        <v/>
      </c>
      <c r="BI50" s="647" t="str">
        <f t="shared" ref="BI50:BR50" si="7">E44</f>
        <v>1. TotalEnergies Refinery Antwerp</v>
      </c>
      <c r="BJ50" s="647" t="str">
        <f t="shared" si="7"/>
        <v>2. Other supplier n°1 (not in scroll-down list)</v>
      </c>
      <c r="BK50" s="647" t="str">
        <f t="shared" si="7"/>
        <v/>
      </c>
      <c r="BL50" s="647" t="str">
        <f t="shared" si="7"/>
        <v/>
      </c>
      <c r="BM50" s="647" t="str">
        <f t="shared" si="7"/>
        <v/>
      </c>
      <c r="BN50" s="647" t="str">
        <f t="shared" si="7"/>
        <v/>
      </c>
      <c r="BO50" s="647" t="str">
        <f t="shared" si="7"/>
        <v/>
      </c>
      <c r="BP50" s="647" t="str">
        <f t="shared" si="7"/>
        <v/>
      </c>
      <c r="BQ50" s="647" t="str">
        <f t="shared" si="7"/>
        <v/>
      </c>
      <c r="BR50" s="647" t="str">
        <f t="shared" si="7"/>
        <v/>
      </c>
      <c r="BS50" s="647" t="str">
        <f t="shared" ref="BS50:CB50" si="8">E44</f>
        <v>1. TotalEnergies Refinery Antwerp</v>
      </c>
      <c r="BT50" s="647" t="str">
        <f t="shared" si="8"/>
        <v>2. Other supplier n°1 (not in scroll-down list)</v>
      </c>
      <c r="BU50" s="647" t="str">
        <f t="shared" si="8"/>
        <v/>
      </c>
      <c r="BV50" s="647" t="str">
        <f t="shared" si="8"/>
        <v/>
      </c>
      <c r="BW50" s="647" t="str">
        <f t="shared" si="8"/>
        <v/>
      </c>
      <c r="BX50" s="647" t="str">
        <f t="shared" si="8"/>
        <v/>
      </c>
      <c r="BY50" s="647" t="str">
        <f t="shared" si="8"/>
        <v/>
      </c>
      <c r="BZ50" s="647" t="str">
        <f t="shared" si="8"/>
        <v/>
      </c>
      <c r="CA50" s="647" t="str">
        <f t="shared" si="8"/>
        <v/>
      </c>
      <c r="CB50" s="647" t="str">
        <f t="shared" si="8"/>
        <v/>
      </c>
      <c r="CC50" s="647" t="str">
        <f t="shared" ref="CC50:CL50" si="9">E44</f>
        <v>1. TotalEnergies Refinery Antwerp</v>
      </c>
      <c r="CD50" s="647" t="str">
        <f t="shared" si="9"/>
        <v>2. Other supplier n°1 (not in scroll-down list)</v>
      </c>
      <c r="CE50" s="647" t="str">
        <f t="shared" si="9"/>
        <v/>
      </c>
      <c r="CF50" s="647" t="str">
        <f t="shared" si="9"/>
        <v/>
      </c>
      <c r="CG50" s="647" t="str">
        <f t="shared" si="9"/>
        <v/>
      </c>
      <c r="CH50" s="647" t="str">
        <f t="shared" si="9"/>
        <v/>
      </c>
      <c r="CI50" s="647" t="str">
        <f t="shared" si="9"/>
        <v/>
      </c>
      <c r="CJ50" s="647" t="str">
        <f t="shared" si="9"/>
        <v/>
      </c>
      <c r="CK50" s="647" t="str">
        <f t="shared" si="9"/>
        <v/>
      </c>
      <c r="CL50" s="647" t="str">
        <f t="shared" si="9"/>
        <v/>
      </c>
      <c r="CM50" s="647" t="str">
        <f t="shared" ref="CM50:CV50" si="10">E44</f>
        <v>1. TotalEnergies Refinery Antwerp</v>
      </c>
      <c r="CN50" s="647" t="str">
        <f t="shared" si="10"/>
        <v>2. Other supplier n°1 (not in scroll-down list)</v>
      </c>
      <c r="CO50" s="647" t="str">
        <f t="shared" si="10"/>
        <v/>
      </c>
      <c r="CP50" s="647" t="str">
        <f t="shared" si="10"/>
        <v/>
      </c>
      <c r="CQ50" s="647" t="str">
        <f t="shared" si="10"/>
        <v/>
      </c>
      <c r="CR50" s="647" t="str">
        <f t="shared" si="10"/>
        <v/>
      </c>
      <c r="CS50" s="647" t="str">
        <f t="shared" si="10"/>
        <v/>
      </c>
      <c r="CT50" s="647" t="str">
        <f t="shared" si="10"/>
        <v/>
      </c>
      <c r="CU50" s="647" t="str">
        <f t="shared" si="10"/>
        <v/>
      </c>
      <c r="CV50" s="647" t="str">
        <f t="shared" si="10"/>
        <v/>
      </c>
      <c r="CW50" s="647" t="str">
        <f t="shared" ref="CW50:DF50" si="11">E44</f>
        <v>1. TotalEnergies Refinery Antwerp</v>
      </c>
      <c r="CX50" s="647" t="str">
        <f t="shared" si="11"/>
        <v>2. Other supplier n°1 (not in scroll-down list)</v>
      </c>
      <c r="CY50" s="647" t="str">
        <f t="shared" si="11"/>
        <v/>
      </c>
      <c r="CZ50" s="647" t="str">
        <f t="shared" si="11"/>
        <v/>
      </c>
      <c r="DA50" s="647" t="str">
        <f t="shared" si="11"/>
        <v/>
      </c>
      <c r="DB50" s="647" t="str">
        <f t="shared" si="11"/>
        <v/>
      </c>
      <c r="DC50" s="647" t="str">
        <f t="shared" si="11"/>
        <v/>
      </c>
      <c r="DD50" s="647" t="str">
        <f t="shared" si="11"/>
        <v/>
      </c>
      <c r="DE50" s="647" t="str">
        <f t="shared" si="11"/>
        <v/>
      </c>
      <c r="DF50" s="647" t="str">
        <f t="shared" si="11"/>
        <v/>
      </c>
      <c r="DG50" s="647" t="str">
        <f t="shared" ref="DG50:DP50" si="12">E44</f>
        <v>1. TotalEnergies Refinery Antwerp</v>
      </c>
      <c r="DH50" s="647" t="str">
        <f t="shared" si="12"/>
        <v>2. Other supplier n°1 (not in scroll-down list)</v>
      </c>
      <c r="DI50" s="647" t="str">
        <f t="shared" si="12"/>
        <v/>
      </c>
      <c r="DJ50" s="647" t="str">
        <f t="shared" si="12"/>
        <v/>
      </c>
      <c r="DK50" s="647" t="str">
        <f t="shared" si="12"/>
        <v/>
      </c>
      <c r="DL50" s="647" t="str">
        <f t="shared" si="12"/>
        <v/>
      </c>
      <c r="DM50" s="647" t="str">
        <f t="shared" si="12"/>
        <v/>
      </c>
      <c r="DN50" s="647" t="str">
        <f t="shared" si="12"/>
        <v/>
      </c>
      <c r="DO50" s="647" t="str">
        <f t="shared" si="12"/>
        <v/>
      </c>
      <c r="DP50" s="647" t="str">
        <f t="shared" si="12"/>
        <v/>
      </c>
      <c r="DQ50" s="643" t="s">
        <v>1657</v>
      </c>
      <c r="DR50" s="662" t="s">
        <v>1665</v>
      </c>
      <c r="DS50" s="647" t="s">
        <v>1664</v>
      </c>
      <c r="DT50" s="647" t="str">
        <f t="shared" ref="DT50:EC50" si="13">E44</f>
        <v>1. TotalEnergies Refinery Antwerp</v>
      </c>
      <c r="DU50" s="647" t="str">
        <f t="shared" si="13"/>
        <v>2. Other supplier n°1 (not in scroll-down list)</v>
      </c>
      <c r="DV50" s="647" t="str">
        <f t="shared" si="13"/>
        <v/>
      </c>
      <c r="DW50" s="647" t="str">
        <f t="shared" si="13"/>
        <v/>
      </c>
      <c r="DX50" s="647" t="str">
        <f t="shared" si="13"/>
        <v/>
      </c>
      <c r="DY50" s="647" t="str">
        <f t="shared" si="13"/>
        <v/>
      </c>
      <c r="DZ50" s="647" t="str">
        <f t="shared" si="13"/>
        <v/>
      </c>
      <c r="EA50" s="647" t="str">
        <f t="shared" si="13"/>
        <v/>
      </c>
      <c r="EB50" s="647" t="str">
        <f t="shared" si="13"/>
        <v/>
      </c>
      <c r="EC50" s="647" t="str">
        <f t="shared" si="13"/>
        <v/>
      </c>
      <c r="ED50" s="647" t="str">
        <f t="shared" ref="ED50:EM50" si="14">E44</f>
        <v>1. TotalEnergies Refinery Antwerp</v>
      </c>
      <c r="EE50" s="647" t="str">
        <f t="shared" si="14"/>
        <v>2. Other supplier n°1 (not in scroll-down list)</v>
      </c>
      <c r="EF50" s="647" t="str">
        <f t="shared" si="14"/>
        <v/>
      </c>
      <c r="EG50" s="647" t="str">
        <f t="shared" si="14"/>
        <v/>
      </c>
      <c r="EH50" s="647" t="str">
        <f t="shared" si="14"/>
        <v/>
      </c>
      <c r="EI50" s="647" t="str">
        <f t="shared" si="14"/>
        <v/>
      </c>
      <c r="EJ50" s="647" t="str">
        <f t="shared" si="14"/>
        <v/>
      </c>
      <c r="EK50" s="647" t="str">
        <f t="shared" si="14"/>
        <v/>
      </c>
      <c r="EL50" s="647" t="str">
        <f t="shared" si="14"/>
        <v/>
      </c>
      <c r="EM50" s="647" t="str">
        <f t="shared" si="14"/>
        <v/>
      </c>
      <c r="EN50" s="647" t="str">
        <f t="shared" ref="EN50:EW50" si="15">E44</f>
        <v>1. TotalEnergies Refinery Antwerp</v>
      </c>
      <c r="EO50" s="647" t="str">
        <f t="shared" si="15"/>
        <v>2. Other supplier n°1 (not in scroll-down list)</v>
      </c>
      <c r="EP50" s="647" t="str">
        <f t="shared" si="15"/>
        <v/>
      </c>
      <c r="EQ50" s="647" t="str">
        <f t="shared" si="15"/>
        <v/>
      </c>
      <c r="ER50" s="647" t="str">
        <f t="shared" si="15"/>
        <v/>
      </c>
      <c r="ES50" s="647" t="str">
        <f t="shared" si="15"/>
        <v/>
      </c>
      <c r="ET50" s="647" t="str">
        <f t="shared" si="15"/>
        <v/>
      </c>
      <c r="EU50" s="647" t="str">
        <f t="shared" si="15"/>
        <v/>
      </c>
      <c r="EV50" s="647" t="str">
        <f t="shared" si="15"/>
        <v/>
      </c>
      <c r="EW50" s="647" t="str">
        <f t="shared" si="15"/>
        <v/>
      </c>
      <c r="EX50" s="647" t="str">
        <f t="shared" ref="EX50:FG50" si="16">E44</f>
        <v>1. TotalEnergies Refinery Antwerp</v>
      </c>
      <c r="EY50" s="647" t="str">
        <f t="shared" si="16"/>
        <v>2. Other supplier n°1 (not in scroll-down list)</v>
      </c>
      <c r="EZ50" s="647" t="str">
        <f t="shared" si="16"/>
        <v/>
      </c>
      <c r="FA50" s="647" t="str">
        <f t="shared" si="16"/>
        <v/>
      </c>
      <c r="FB50" s="647" t="str">
        <f t="shared" si="16"/>
        <v/>
      </c>
      <c r="FC50" s="647" t="str">
        <f t="shared" si="16"/>
        <v/>
      </c>
      <c r="FD50" s="647" t="str">
        <f t="shared" si="16"/>
        <v/>
      </c>
      <c r="FE50" s="647" t="str">
        <f t="shared" si="16"/>
        <v/>
      </c>
      <c r="FF50" s="647" t="str">
        <f t="shared" si="16"/>
        <v/>
      </c>
      <c r="FG50" s="647" t="str">
        <f t="shared" si="16"/>
        <v/>
      </c>
      <c r="FH50" s="647" t="str">
        <f t="shared" ref="FH50:FQ50" si="17">E44</f>
        <v>1. TotalEnergies Refinery Antwerp</v>
      </c>
      <c r="FI50" s="647" t="str">
        <f t="shared" si="17"/>
        <v>2. Other supplier n°1 (not in scroll-down list)</v>
      </c>
      <c r="FJ50" s="647" t="str">
        <f t="shared" si="17"/>
        <v/>
      </c>
      <c r="FK50" s="647" t="str">
        <f t="shared" si="17"/>
        <v/>
      </c>
      <c r="FL50" s="647" t="str">
        <f t="shared" si="17"/>
        <v/>
      </c>
      <c r="FM50" s="647" t="str">
        <f t="shared" si="17"/>
        <v/>
      </c>
      <c r="FN50" s="647" t="str">
        <f t="shared" si="17"/>
        <v/>
      </c>
      <c r="FO50" s="647" t="str">
        <f t="shared" si="17"/>
        <v/>
      </c>
      <c r="FP50" s="647" t="str">
        <f t="shared" si="17"/>
        <v/>
      </c>
      <c r="FQ50" s="647" t="str">
        <f t="shared" si="17"/>
        <v/>
      </c>
      <c r="FR50" s="647" t="str">
        <f t="shared" ref="FR50:GA50" si="18">E44</f>
        <v>1. TotalEnergies Refinery Antwerp</v>
      </c>
      <c r="FS50" s="647" t="str">
        <f t="shared" si="18"/>
        <v>2. Other supplier n°1 (not in scroll-down list)</v>
      </c>
      <c r="FT50" s="647" t="str">
        <f t="shared" si="18"/>
        <v/>
      </c>
      <c r="FU50" s="647" t="str">
        <f t="shared" si="18"/>
        <v/>
      </c>
      <c r="FV50" s="647" t="str">
        <f t="shared" si="18"/>
        <v/>
      </c>
      <c r="FW50" s="647" t="str">
        <f t="shared" si="18"/>
        <v/>
      </c>
      <c r="FX50" s="647" t="str">
        <f t="shared" si="18"/>
        <v/>
      </c>
      <c r="FY50" s="647" t="str">
        <f t="shared" si="18"/>
        <v/>
      </c>
      <c r="FZ50" s="647" t="str">
        <f t="shared" si="18"/>
        <v/>
      </c>
      <c r="GA50" s="647" t="str">
        <f t="shared" si="18"/>
        <v/>
      </c>
      <c r="GB50" s="647" t="str">
        <f t="shared" ref="GB50:GK50" si="19">E44</f>
        <v>1. TotalEnergies Refinery Antwerp</v>
      </c>
      <c r="GC50" s="647" t="str">
        <f t="shared" si="19"/>
        <v>2. Other supplier n°1 (not in scroll-down list)</v>
      </c>
      <c r="GD50" s="647" t="str">
        <f t="shared" si="19"/>
        <v/>
      </c>
      <c r="GE50" s="647" t="str">
        <f t="shared" si="19"/>
        <v/>
      </c>
      <c r="GF50" s="647" t="str">
        <f t="shared" si="19"/>
        <v/>
      </c>
      <c r="GG50" s="647" t="str">
        <f t="shared" si="19"/>
        <v/>
      </c>
      <c r="GH50" s="647" t="str">
        <f t="shared" si="19"/>
        <v/>
      </c>
      <c r="GI50" s="647" t="str">
        <f t="shared" si="19"/>
        <v/>
      </c>
      <c r="GJ50" s="647" t="str">
        <f t="shared" si="19"/>
        <v/>
      </c>
      <c r="GK50" s="647" t="str">
        <f t="shared" si="19"/>
        <v/>
      </c>
      <c r="GL50" s="904"/>
      <c r="GM50" s="663"/>
      <c r="GN50" s="662" t="s">
        <v>1665</v>
      </c>
      <c r="GO50" s="646" t="s">
        <v>1664</v>
      </c>
      <c r="GP50" s="646" t="str">
        <f t="shared" ref="GP50:GY50" si="20">E44</f>
        <v>1. TotalEnergies Refinery Antwerp</v>
      </c>
      <c r="GQ50" s="646" t="str">
        <f t="shared" si="20"/>
        <v>2. Other supplier n°1 (not in scroll-down list)</v>
      </c>
      <c r="GR50" s="646" t="str">
        <f t="shared" si="20"/>
        <v/>
      </c>
      <c r="GS50" s="646" t="str">
        <f t="shared" si="20"/>
        <v/>
      </c>
      <c r="GT50" s="646" t="str">
        <f t="shared" si="20"/>
        <v/>
      </c>
      <c r="GU50" s="646" t="str">
        <f t="shared" si="20"/>
        <v/>
      </c>
      <c r="GV50" s="646" t="str">
        <f t="shared" si="20"/>
        <v/>
      </c>
      <c r="GW50" s="646" t="str">
        <f t="shared" si="20"/>
        <v/>
      </c>
      <c r="GX50" s="646" t="str">
        <f t="shared" si="20"/>
        <v/>
      </c>
      <c r="GY50" s="646" t="str">
        <f t="shared" si="20"/>
        <v/>
      </c>
      <c r="GZ50" s="646" t="s">
        <v>1662</v>
      </c>
    </row>
    <row r="51" spans="1:234" hidden="1" x14ac:dyDescent="0.25">
      <c r="A51" s="643" t="s">
        <v>208</v>
      </c>
      <c r="AI51" s="664">
        <v>2023</v>
      </c>
      <c r="AJ51" s="664">
        <v>1</v>
      </c>
      <c r="AK51" s="665">
        <v>0</v>
      </c>
      <c r="AL51" s="665">
        <v>0</v>
      </c>
      <c r="AM51" s="665">
        <v>0</v>
      </c>
      <c r="AN51" s="665">
        <v>0</v>
      </c>
      <c r="AO51" s="665">
        <v>0</v>
      </c>
      <c r="AP51" s="665">
        <v>0</v>
      </c>
      <c r="AQ51" s="665">
        <v>0</v>
      </c>
      <c r="AR51" s="665">
        <v>0</v>
      </c>
      <c r="AS51" s="665">
        <v>0</v>
      </c>
      <c r="AT51" s="665">
        <v>0</v>
      </c>
      <c r="AU51" s="666"/>
      <c r="AW51" s="737">
        <v>2023</v>
      </c>
      <c r="AX51" s="665">
        <f>AX45</f>
        <v>1000</v>
      </c>
      <c r="AY51" s="665">
        <f>INDEX(AX45:BE46,MATCH(AW51,AV45:AV46,0),MATCH(AY49,AX43:BE43,0))</f>
        <v>0</v>
      </c>
      <c r="AZ51" s="665">
        <f>INDEX(AX45:BE46,MATCH(AW51,AV45:AV46,0),MATCH(AZ49,AX43:BE43,0))*(INDEX(AK51:AT58,MATCH(AZ49,AI51:AI58,0),MATCH(AZ50,AK50:AT50,0)))</f>
        <v>0</v>
      </c>
      <c r="BA51" s="665">
        <f>INDEX(AX45:BE46,MATCH(AW51,AV45:AV46,0),MATCH(BA49,AX43:BE43,0))*(INDEX(AK51:AT58,MATCH(BA49,AI51:AI58,0),MATCH(BA50,AK50:AT50,0)))</f>
        <v>0</v>
      </c>
      <c r="BB51" s="665">
        <f>INDEX(AX45:BE46,MATCH(AW51,AV45:AV46,0),MATCH(BB49,AX43:BE43,0))*(INDEX(AK51:AT58,MATCH(BB49,AI51:AI58,0),MATCH(BB50,AK50:AT50,0)))</f>
        <v>0</v>
      </c>
      <c r="BC51" s="665">
        <f>INDEX(AX45:BE46,MATCH(AW51,AV45:AV46,0),MATCH(BC49,AX43:BE43,0))*(INDEX(AK51:AT58,MATCH(BC49,AI51:AI58,0),MATCH(BC50,AK50:AT50,0)))</f>
        <v>0</v>
      </c>
      <c r="BD51" s="665">
        <f>INDEX(AX45:BE46,MATCH(AW51,AV45:AV46,0),MATCH(BD49,AX43:BE43,0))*(INDEX(AK51:AT58,MATCH(BD49,AI51:AI58,0),MATCH(BD50,AK50:AT50,0)))</f>
        <v>0</v>
      </c>
      <c r="BE51" s="665">
        <f>INDEX(AX45:BE46,MATCH(AW51,AV45:AV46,0),MATCH(BE49,AX43:BE43,0))*(INDEX(AK51:AT58,MATCH(BE49,AI51:AI58,0),MATCH(BE50,AK50:AT50,0)))</f>
        <v>0</v>
      </c>
      <c r="BF51" s="665">
        <f>INDEX(AX45:BE46,MATCH(AW51,AV45:AV46,0),MATCH(BF49,AX43:BE43,0))*(INDEX(AK51:AT58,MATCH(BF49,AI51:AI58,0),MATCH(BF50,AK50:AT50,0)))</f>
        <v>0</v>
      </c>
      <c r="BG51" s="665">
        <f>INDEX(AX45:BE46,MATCH(AW51,AV45:AV46,0),MATCH(BG49,AX43:BE43,0))*(INDEX(AK51:AT58,MATCH(BG49,AI51:AI58,0),MATCH(BG50,AK50:AT50,0)))</f>
        <v>0</v>
      </c>
      <c r="BH51" s="665">
        <f>INDEX(AX45:BE46,MATCH(AW51,AV45:AV46,0),MATCH(BH49,AX43:BE43,0))*(INDEX(AK51:AT58,MATCH(BH49,AI51:AI58,0),MATCH(BH50,AK50:AT50,0)))</f>
        <v>0</v>
      </c>
      <c r="BI51" s="665">
        <f>INDEX(AX45:BE46,MATCH(AW51,AV45:AV46,0),MATCH(BI49,AX43:BE43,0))*(INDEX(AK51:AT58,MATCH(BI49,AI51:AI58,0),MATCH(BI50,AK50:AT50,0)))</f>
        <v>0</v>
      </c>
      <c r="BJ51" s="665">
        <f>INDEX(AX45:BE46,MATCH(AW51,AV45:AV46,0),MATCH(BJ49,AX43:BE43,0))*(INDEX(AK51:AT58,MATCH(BJ49,AI51:AI58,0),MATCH(BJ50,AK50:AT50,0)))</f>
        <v>0</v>
      </c>
      <c r="BK51" s="665">
        <f>INDEX(AX45:BE46,MATCH(AW51,AV45:AV46,0),MATCH(BK49,AX43:BE43,0))*(INDEX(AK51:AT58,MATCH(BK49,AI51:AI58,0),MATCH(BK50,AK50:AT50,0)))</f>
        <v>0</v>
      </c>
      <c r="BL51" s="665">
        <f>INDEX(AX45:BE46,MATCH(AW51,AV45:AV46,0),MATCH(BL49,AX43:BE43,0))*(INDEX(AK51:AT58,MATCH(BL49,AI51:AI58,0),MATCH(BL50,AK50:AT50,0)))</f>
        <v>0</v>
      </c>
      <c r="BM51" s="665">
        <f>INDEX(AX45:BE46,MATCH(AW51,AV45:AV46,0),MATCH(BM49,AX43:BE43,0))*(INDEX(AK51:AT58,MATCH(BM49,AI51:AI58,0),MATCH(BM50,AK50:AT50,0)))</f>
        <v>0</v>
      </c>
      <c r="BN51" s="665">
        <f>INDEX(AX45:BE46,MATCH(AW51,AV45:AV46,0),MATCH(BN49,AX43:BE43,0))*(INDEX(AK51:AT58,MATCH(BN49,AI51:AI58,0),MATCH(BN50,AK50:AT50,0)))</f>
        <v>0</v>
      </c>
      <c r="BO51" s="665">
        <f>INDEX(AX45:BE46,MATCH(AW51,AV45:AV46,0),MATCH(BO49,AX43:BE43,0))*(INDEX(AK51:AT58,MATCH(BO49,AI51:AI58,0),MATCH(BO50,AK50:AT50,0)))</f>
        <v>0</v>
      </c>
      <c r="BP51" s="665">
        <f>INDEX(AX45:BE46,MATCH(AW51,AV45:AV46,0),MATCH(BP49,AX43:BE43,0))*(INDEX(AK51:AT58,MATCH(BP49,AI51:AI58,0),MATCH(BP50,AK50:AT50,0)))</f>
        <v>0</v>
      </c>
      <c r="BQ51" s="665">
        <f>INDEX(AX45:BE46,MATCH(AW51,AV45:AV46,0),MATCH(BQ49,AX43:BE43,0))*(INDEX(AK51:AT58,MATCH(BQ49,AI51:AI58,0),MATCH(BQ50,AK50:AT50,0)))</f>
        <v>0</v>
      </c>
      <c r="BR51" s="665">
        <f>INDEX(AX45:BE46,MATCH(AW51,AV45:AV46,0),MATCH(BR49,AX43:BE43,0))*(INDEX(AK51:AT58,MATCH(BR49,AI51:AI58,0),MATCH(BR50,AK50:AT50,0)))</f>
        <v>0</v>
      </c>
      <c r="BS51" s="665">
        <f>INDEX(AX45:BE46,MATCH(AW51,AV45:AV46,0),MATCH(BS49,AX43:BE43,0))*(INDEX(AK51:AT58,MATCH(BS49,AI51:AI58,0),MATCH(BS50,AK50:AT50,0)))</f>
        <v>0</v>
      </c>
      <c r="BT51" s="665">
        <f>INDEX(AX45:BE46,MATCH(AW51,AV45:AV46,0),MATCH(BT49,AX43:BE43,0))*(INDEX(AK51:AT58,MATCH(BT49,AI51:AI58,0),MATCH(BT50,AK50:AT50,0)))</f>
        <v>0</v>
      </c>
      <c r="BU51" s="665">
        <f>INDEX(AX45:BE46,MATCH(AW51,AV45:AV46,0),MATCH(BU49,AX43:BE43,0))*(INDEX(AK51:AT58,MATCH(BU49,AI51:AI58,0),MATCH(BU50,AK50:AT50,0)))</f>
        <v>0</v>
      </c>
      <c r="BV51" s="665">
        <f>INDEX(AX45:BE46,MATCH(AW51,AV45:AV46,0),MATCH(BV49,AX43:BE43,0))*(INDEX(AK51:AT58,MATCH(BV49,AI51:AI58,0),MATCH(BV50,AK50:AT50,0)))</f>
        <v>0</v>
      </c>
      <c r="BW51" s="665">
        <f>INDEX(AX45:BE46,MATCH(AW51,AV45:AV46,0),MATCH(BW49,AX43:BE43,0))*(INDEX(AK51:AT58,MATCH(BW49,AI51:AI58,0),MATCH(BW50,AK50:AT50,0)))</f>
        <v>0</v>
      </c>
      <c r="BX51" s="665">
        <f>INDEX(AX45:BE46,MATCH(AW51,AV45:AV46,0),MATCH(BX49,AX43:BE43,0))*(INDEX(AK51:AT58,MATCH(BX49,AI51:AI58,0),MATCH(BX50,AK50:AT50,0)))</f>
        <v>0</v>
      </c>
      <c r="BY51" s="665">
        <f>INDEX(AX45:BE46,MATCH(AW51,AV45:AV46,0),MATCH(BY49,AX43:BE43,0))*(INDEX(AK51:AT58,MATCH(BY49,AI51:AI58,0),MATCH(BY50,AK50:AT50,0)))</f>
        <v>0</v>
      </c>
      <c r="BZ51" s="665">
        <f>INDEX(AX45:BE46,MATCH(AW51,AV45:AV46,0),MATCH(BZ49,AX43:BE43,0))*(INDEX(AK51:AT58,MATCH(BZ49,AI51:AI58,0),MATCH(BZ50,AK50:AT50,0)))</f>
        <v>0</v>
      </c>
      <c r="CA51" s="665">
        <f>INDEX(AX45:BE46,MATCH(AW51,AV45:AV46,0),MATCH(CA49,AX43:BE43,0))*(INDEX(AK51:AT58,MATCH(CA49,AI51:AI58,0),MATCH(CA50,AK50:AT50,0)))</f>
        <v>0</v>
      </c>
      <c r="CB51" s="665">
        <f>INDEX(AX45:BE46,MATCH(AW51,AV45:AV46,0),MATCH(CB49,AX43:BE43,0))*(INDEX(AK51:AT58,MATCH(CB49,AI51:AI58,0),MATCH(CB50,AK50:AT50,0)))</f>
        <v>0</v>
      </c>
      <c r="CC51" s="665">
        <f>INDEX(AX45:BE46,MATCH(AW51,AV45:AV46,0),MATCH(CC49,AX43:BE43,0))*(INDEX(AK51:AT58,MATCH(CC49,AI51:AI58,0),MATCH(CC50,AK50:AT50,0)))</f>
        <v>0</v>
      </c>
      <c r="CD51" s="665">
        <f>INDEX(AX45:BE46,MATCH(AW51,AV45:AV46,0),MATCH(CD49,AX43:BE43,0))*(INDEX(AK51:AT58,MATCH(CD49,AI51:AI58,0),MATCH(CD50,AK50:AT50,0)))</f>
        <v>0</v>
      </c>
      <c r="CE51" s="665">
        <f>INDEX(AX45:BE46,MATCH(AW51,AV45:AV46,0),MATCH(CE49,AX43:BE43,0))*(INDEX(AK51:AT58,MATCH(CE49,AI51:AI58,0),MATCH(CE50,AK50:AT50,0)))</f>
        <v>0</v>
      </c>
      <c r="CF51" s="665">
        <f>INDEX(AX45:BE46,MATCH(AW51,AV45:AV46,0),MATCH(CF49,AX43:BE43,0))*(INDEX(AK51:AT58,MATCH(CF49,AI51:AI58,0),MATCH(CF50,AK50:AT50,0)))</f>
        <v>0</v>
      </c>
      <c r="CG51" s="665">
        <f>INDEX(AX45:BE46,MATCH(AW51,AV45:AV46,0),MATCH(CG49,AX43:BE43,0))*(INDEX(AK51:AT58,MATCH(CG49,AI51:AI58,0),MATCH(CG50,AK50:AT50,0)))</f>
        <v>0</v>
      </c>
      <c r="CH51" s="665">
        <f>INDEX(AX45:BE46,MATCH(AW51,AV45:AV46,0),MATCH(CH49,AX43:BE43,0))*(INDEX(AK51:AT58,MATCH(CH49,AI51:AI58,0),MATCH(CH50,AK50:AT50,0)))</f>
        <v>0</v>
      </c>
      <c r="CI51" s="665">
        <f>INDEX(AX45:BE46,MATCH(AW51,AV45:AV46,0),MATCH(CI49,AX43:BE43,0))*(INDEX(AK51:AT58,MATCH(CI49,AI51:AI58,0),MATCH(CI50,AK50:AT50,0)))</f>
        <v>0</v>
      </c>
      <c r="CJ51" s="665">
        <f>INDEX(AX45:BE46,MATCH(AW51,AV45:AV46,0),MATCH(CJ49,AX43:BE43,0))*(INDEX(AK51:AT58,MATCH(CJ49,AI51:AI58,0),MATCH(CJ50,AK50:AT50,0)))</f>
        <v>0</v>
      </c>
      <c r="CK51" s="665">
        <f>INDEX(AX45:BE46,MATCH(AW51,AV45:AV46,0),MATCH(CK49,AX43:BE43,0))*(INDEX(AK51:AT58,MATCH(CK49,AI51:AI58,0),MATCH(CK50,AK50:AT50,0)))</f>
        <v>0</v>
      </c>
      <c r="CL51" s="665">
        <f>INDEX(AX45:BE46,MATCH(AW51,AV45:AV46,0),MATCH(CL49,AX43:BE43,0))*(INDEX(AK51:AT58,MATCH(CL49,AI51:AI58,0),MATCH(CL50,AK50:AT50,0)))</f>
        <v>0</v>
      </c>
      <c r="CM51" s="665">
        <f>INDEX(AX45:BE46,MATCH(AW51,AV45:AV46,0),MATCH(CM49,AX43:BE43,0))*(INDEX(AK51:AT58,MATCH(CM49,AI51:AI58,0),MATCH(CM50,AK50:AT50,0)))</f>
        <v>0</v>
      </c>
      <c r="CN51" s="665">
        <f>INDEX(AX45:BE46,MATCH(AW51,AV45:AV46,0),MATCH(CN49,AX43:BE43,0))*(INDEX(AK51:AT58,MATCH(CN49,AI51:AI58,0),MATCH(CN50,AK50:AT50,0)))</f>
        <v>0</v>
      </c>
      <c r="CO51" s="665">
        <f>INDEX(AX45:BE46,MATCH(AW51,AV45:AV46,0),MATCH(CO49,AX43:BE43,0))*(INDEX(AK51:AT58,MATCH(CO49,AI51:AI58,0),MATCH(CO50,AK50:AT50,0)))</f>
        <v>0</v>
      </c>
      <c r="CP51" s="665">
        <f>INDEX(AX45:BE46,MATCH(AW51,AV45:AV46,0),MATCH(CP49,AX43:BE43,0))*(INDEX(AK51:AT58,MATCH(CP49,AI51:AI58,0),MATCH(CP50,AK50:AT50,0)))</f>
        <v>0</v>
      </c>
      <c r="CQ51" s="665">
        <f>INDEX(AX45:BE46,MATCH(AW51,AV45:AV46,0),MATCH(CQ49,AX43:BE43,0))*(INDEX(AK51:AT58,MATCH(CQ49,AI51:AI58,0),MATCH(CQ50,AK50:AT50,0)))</f>
        <v>0</v>
      </c>
      <c r="CR51" s="665">
        <f>INDEX(AX45:BE46,MATCH(AW51,AV45:AV46,0),MATCH(CR49,AX43:BE43,0))*(INDEX(AK51:AT58,MATCH(CR49,AI51:AI58,0),MATCH(CR50,AK50:AT50,0)))</f>
        <v>0</v>
      </c>
      <c r="CS51" s="665">
        <f>INDEX(AX45:BE46,MATCH(AW51,AV45:AV46,0),MATCH(CS49,AX43:BE43,0))*(INDEX(AK51:AT58,MATCH(CS49,AI51:AI58,0),MATCH(CS50,AK50:AT50,0)))</f>
        <v>0</v>
      </c>
      <c r="CT51" s="665">
        <f>INDEX(AX45:BE46,MATCH(AW51,AV45:AV46,0),MATCH(CT49,AX43:BE43,0))*(INDEX(AK51:AT58,MATCH(CT49,AI51:AI58,0),MATCH(CT50,AK50:AT50,0)))</f>
        <v>0</v>
      </c>
      <c r="CU51" s="665">
        <f>INDEX(AX45:BE46,MATCH(AW51,AV45:AV46,0),MATCH(CU49,AX43:BE43,0))*(INDEX(AK51:AT58,MATCH(CU49,AI51:AI58,0),MATCH(CU50,AK50:AT50,0)))</f>
        <v>0</v>
      </c>
      <c r="CV51" s="665">
        <f>INDEX(AX45:BE46,MATCH(AW51,AV45:AV46,0),MATCH(CV49,AX43:BE43,0))*(INDEX(AK51:AT58,MATCH(CV49,AI51:AI58,0),MATCH(CV50,AK50:AT50,0)))</f>
        <v>0</v>
      </c>
      <c r="CW51" s="665">
        <f>INDEX(AX45:BE46,MATCH(AW51,AV45:AV46,0),MATCH(CW49,AX43:BE43,0))*(INDEX(AK51:AT58,MATCH(CW49,AI51:AI58,0),MATCH(CW50,AK50:AT50,0)))</f>
        <v>0</v>
      </c>
      <c r="CX51" s="665">
        <f>INDEX(AX45:BE46,MATCH(AW51,AV45:AV46,0),MATCH(CX49,AX43:BE43,0))*(INDEX(AK51:AT58,MATCH(CX49,AI51:AI58,0),MATCH(CX50,AK50:AT50,0)))</f>
        <v>0</v>
      </c>
      <c r="CY51" s="665">
        <f>INDEX(AX45:BE46,MATCH(AW51,AV45:AV46,0),MATCH(CY49,AX43:BE43,0))*(INDEX(AK51:AT58,MATCH(CY49,AI51:AI58,0),MATCH(CY50,AK50:AT50,0)))</f>
        <v>0</v>
      </c>
      <c r="CZ51" s="665">
        <f>INDEX(AX45:BE46,MATCH(AW51,AV45:AV46,0),MATCH(CZ49,AX43:BE43,0))*(INDEX(AK51:AT58,MATCH(CZ49,AI51:AI58,0),MATCH(CZ50,AK50:AT50,0)))</f>
        <v>0</v>
      </c>
      <c r="DA51" s="665">
        <f>INDEX(AX45:BE46,MATCH(AW51,AV45:AV46,0),MATCH(DA49,AX43:BE43,0))*(INDEX(AK51:AT58,MATCH(DA49,AI51:AI58,0),MATCH(DA50,AK50:AT50,0)))</f>
        <v>0</v>
      </c>
      <c r="DB51" s="665">
        <f>INDEX(AX45:BE46,MATCH(AW51,AV45:AV46,0),MATCH(DB49,AX43:BE43,0))*(INDEX(AK51:AT58,MATCH(DB49,AI51:AI58,0),MATCH(DB50,AK50:AT50,0)))</f>
        <v>0</v>
      </c>
      <c r="DC51" s="665">
        <f>INDEX(AX45:BE46,MATCH(AW51,AV45:AV46,0),MATCH(DC49,AX43:BE43,0))*(INDEX(AK51:AT58,MATCH(DC49,AI51:AI58,0),MATCH(DC50,AK50:AT50,0)))</f>
        <v>0</v>
      </c>
      <c r="DD51" s="665">
        <f>INDEX(AX45:BE46,MATCH(AW51,AV45:AV46,0),MATCH(DD49,AX43:BE43,0))*(INDEX(AK51:AT58,MATCH(DD49,AI51:AI58,0),MATCH(DD50,AK50:AT50,0)))</f>
        <v>0</v>
      </c>
      <c r="DE51" s="665">
        <f>INDEX(AX45:BE46,MATCH(AW51,AV45:AV46,0),MATCH(DE49,AX43:BE43,0))*(INDEX(AK51:AT58,MATCH(DE49,AI51:AI58,0),MATCH(DE50,AK50:AT50,0)))</f>
        <v>0</v>
      </c>
      <c r="DF51" s="665">
        <f>INDEX(AX45:BE46,MATCH(AW51,AV45:AV46,0),MATCH(DF49,AX43:BE43,0))*(INDEX(AK51:AT58,MATCH(DF49,AI51:AI58,0),MATCH(DF50,AK50:AT50,0)))</f>
        <v>0</v>
      </c>
      <c r="DG51" s="665">
        <f>INDEX(AX45:BE46,MATCH(AW51,AV45:AV46,0),MATCH(DG49,AX43:BE43,0))*(INDEX(AK51:AT58,MATCH(DG49,AI51:AI58,0),MATCH(DG50,AK50:AT50,0)))</f>
        <v>0</v>
      </c>
      <c r="DH51" s="665">
        <f>INDEX(AX45:BE46,MATCH(AW51,AV45:AV46,0),MATCH(DH49,AX43:BE43,0))*(INDEX(AK51:AT58,MATCH(DH49,AI51:AI58,0),MATCH(DH50,AK50:AT50,0)))</f>
        <v>0</v>
      </c>
      <c r="DI51" s="665">
        <f>INDEX(AX45:BE46,MATCH(AW51,AV45:AV46,0),MATCH(DI49,AX43:BE43,0))*(INDEX(AK51:AT58,MATCH(DI49,AI51:AI58,0),MATCH(DI50,AK50:AT50,0)))</f>
        <v>0</v>
      </c>
      <c r="DJ51" s="665">
        <f>INDEX(AX45:BE46,MATCH(AW51,AV45:AV46,0),MATCH(DJ49,AX43:BE43,0))*(INDEX(AK51:AT58,MATCH(DJ49,AI51:AI58,0),MATCH(DJ50,AK50:AT50,0)))</f>
        <v>0</v>
      </c>
      <c r="DK51" s="665">
        <f>INDEX(AX45:BE46,MATCH(AW51,AV45:AV46,0),MATCH(DK49,AX43:BE43,0))*(INDEX(AK51:AT58,MATCH(DK49,AI51:AI58,0),MATCH(DK50,AK50:AT50,0)))</f>
        <v>0</v>
      </c>
      <c r="DL51" s="665">
        <f>INDEX(AX45:BE46,MATCH(AW51,AV45:AV46,0),MATCH(DL49,AX43:BE43,0))*(INDEX(AK51:AT58,MATCH(DL49,AI51:AI58,0),MATCH(DL50,AK50:AT50,0)))</f>
        <v>0</v>
      </c>
      <c r="DM51" s="665">
        <f>INDEX(AX45:BE46,MATCH(AW51,AV45:AV46,0),MATCH(DM49,AX43:BE43,0))*(INDEX(AK51:AT58,MATCH(DM49,AI51:AI58,0),MATCH(DM50,AK50:AT50,0)))</f>
        <v>0</v>
      </c>
      <c r="DN51" s="665">
        <f>INDEX(AX45:BE46,MATCH(AW51,AV45:AV46,0),MATCH(DN49,AX43:BE43,0))*(INDEX(AK51:AT58,MATCH(DN49,AI51:AI58,0),MATCH(DN50,AK50:AT50,0)))</f>
        <v>0</v>
      </c>
      <c r="DO51" s="665">
        <f>INDEX(AX45:BE46,MATCH(AW51,AV45:AV46,0),MATCH(DO49,AX43:BE43,0))*(INDEX(AK51:AT58,MATCH(DO49,AI51:AI58,0),MATCH(DO50,AK50:AT50,0)))</f>
        <v>0</v>
      </c>
      <c r="DP51" s="665">
        <f>INDEX(AX45:BE46,MATCH(AW51,AV45:AV46,0),MATCH(DP49,AX43:BE43,0))*(INDEX(AK51:AT58,MATCH(DP49,AI51:AI58,0),MATCH(DP50,AK50:AT50,0)))</f>
        <v>0</v>
      </c>
      <c r="DQ51" s="643" t="b">
        <f>SUM(AX51:DP51)=P45</f>
        <v>1</v>
      </c>
      <c r="DR51" s="737">
        <v>2023</v>
      </c>
      <c r="DS51" s="665">
        <f>IF(DR51&gt;DS49,AX50-AX51,0)</f>
        <v>0</v>
      </c>
      <c r="DT51" s="665">
        <f>IF(DR51&gt;DT49,AY50-AY51,0)</f>
        <v>0</v>
      </c>
      <c r="DU51" s="665">
        <f>IF(DR51&gt;DU49,AZ50-AZ51,0)</f>
        <v>0</v>
      </c>
      <c r="DV51" s="665">
        <f>IF(DR51&gt;DV49,BA50-BA51,0)</f>
        <v>0</v>
      </c>
      <c r="DW51" s="665">
        <f>IF(DR51&gt;DW49,BB50-BB51,0)</f>
        <v>0</v>
      </c>
      <c r="DX51" s="665">
        <f>IF(DR51&gt;DX49,BC50-BC51,0)</f>
        <v>0</v>
      </c>
      <c r="DY51" s="665">
        <f>IF(DR51&gt;DY49,BD50-BD51,0)</f>
        <v>0</v>
      </c>
      <c r="DZ51" s="665">
        <f>IF(DR51&gt;DZ49,BE50-BE51,0)</f>
        <v>0</v>
      </c>
      <c r="EA51" s="665">
        <f>IF(DR51&gt;EA49,BF50-BF51,0)</f>
        <v>0</v>
      </c>
      <c r="EB51" s="665">
        <f>IF(DR51&gt;EB49,BG50-BG51,0)</f>
        <v>0</v>
      </c>
      <c r="EC51" s="665">
        <f>IF(DR51&gt;EC49,BH50-BH51,0)</f>
        <v>0</v>
      </c>
      <c r="ED51" s="665">
        <f>IF(DR51&gt;ED49,BI50-BI51,0)</f>
        <v>0</v>
      </c>
      <c r="EE51" s="665">
        <f>IF(DR51&gt;EE49,BJ50-BJ51,0)</f>
        <v>0</v>
      </c>
      <c r="EF51" s="665">
        <f>IF(DR51&gt;EF49,BK50-BK51,0)</f>
        <v>0</v>
      </c>
      <c r="EG51" s="665">
        <f>IF(DR51&gt;EG49,BL50-BL51,0)</f>
        <v>0</v>
      </c>
      <c r="EH51" s="665">
        <f>IF(DR51&gt;EH49,BM50-BM51,0)</f>
        <v>0</v>
      </c>
      <c r="EI51" s="665">
        <f>IF(DR51&gt;EI49,BN50-BN51,0)</f>
        <v>0</v>
      </c>
      <c r="EJ51" s="665">
        <f>IF(DR51&gt;EJ49,BO50-BO51,0)</f>
        <v>0</v>
      </c>
      <c r="EK51" s="665">
        <f>IF(DR51&gt;EK49,BP50-BP51,0)</f>
        <v>0</v>
      </c>
      <c r="EL51" s="665">
        <f>IF(DR51&gt;EL49,BQ50-BQ51,0)</f>
        <v>0</v>
      </c>
      <c r="EM51" s="665">
        <f>IF(DR51&gt;EM49,BR50-BR51,0)</f>
        <v>0</v>
      </c>
      <c r="EN51" s="665">
        <f>IF(DR51&gt;EN49,BS50-BS51,0)</f>
        <v>0</v>
      </c>
      <c r="EO51" s="665">
        <f>IF(DR51&gt;EO49,BT50-BT51,0)</f>
        <v>0</v>
      </c>
      <c r="EP51" s="665">
        <f>IF(DR51&gt;EP49,BU50-BU51,0)</f>
        <v>0</v>
      </c>
      <c r="EQ51" s="665">
        <f>IF(DR51&gt;EQ49,BV50-BV51,0)</f>
        <v>0</v>
      </c>
      <c r="ER51" s="665">
        <f>IF(DR51&gt;ER49,BW50-BW51,0)</f>
        <v>0</v>
      </c>
      <c r="ES51" s="665">
        <f>IF(DR51&gt;ES49,BX50-BX51,0)</f>
        <v>0</v>
      </c>
      <c r="ET51" s="665">
        <f>IF(DR51&gt;ET49,BY50-BY51,0)</f>
        <v>0</v>
      </c>
      <c r="EU51" s="665">
        <f>IF(DR51&gt;EU49,BZ50-BZ51,0)</f>
        <v>0</v>
      </c>
      <c r="EV51" s="665">
        <f>IF(DR51&gt;EV49,CA50-CA51,0)</f>
        <v>0</v>
      </c>
      <c r="EW51" s="665">
        <f>IF(DR51&gt;EW49,CB50-CB51,0)</f>
        <v>0</v>
      </c>
      <c r="EX51" s="665">
        <f>IF(DR51&gt;EX49,CC50-CC51,0)</f>
        <v>0</v>
      </c>
      <c r="EY51" s="665">
        <f>IF(DR51&gt;EY49,CD50-CD51,0)</f>
        <v>0</v>
      </c>
      <c r="EZ51" s="665">
        <f>IF(DR51&gt;EZ49,CE50-CE51,0)</f>
        <v>0</v>
      </c>
      <c r="FA51" s="665">
        <f>IF(DR51&gt;FA49,CF50-CF51,0)</f>
        <v>0</v>
      </c>
      <c r="FB51" s="665">
        <f>IF(DR51&gt;FB49,CG50-CG51,0)</f>
        <v>0</v>
      </c>
      <c r="FC51" s="665">
        <f>IF(DR51&gt;FC49,CH50-CH51,0)</f>
        <v>0</v>
      </c>
      <c r="FD51" s="665">
        <f>IF(DR51&gt;FD49,CI50-CI51,0)</f>
        <v>0</v>
      </c>
      <c r="FE51" s="665">
        <f>IF(DR51&gt;FE49,CJ50-CJ51,0)</f>
        <v>0</v>
      </c>
      <c r="FF51" s="665">
        <f>IF(DR51&gt;FF49,CK50-CK51,0)</f>
        <v>0</v>
      </c>
      <c r="FG51" s="665">
        <f>IF(DR51&gt;FG49,CL50-CL51,0)</f>
        <v>0</v>
      </c>
      <c r="FH51" s="665">
        <f>IF(DR51&gt;FH49,CM50-CM51,0)</f>
        <v>0</v>
      </c>
      <c r="FI51" s="665">
        <f>IF(DR51&gt;FI49,CN50-CN51,0)</f>
        <v>0</v>
      </c>
      <c r="FJ51" s="665">
        <f>IF(DR51&gt;FJ49,CO50-CO51,0)</f>
        <v>0</v>
      </c>
      <c r="FK51" s="665">
        <f>IF(DR51&gt;FK49,CP50-CP51,0)</f>
        <v>0</v>
      </c>
      <c r="FL51" s="665">
        <f>IF(DR51&gt;FL49,CQ50-CQ51,0)</f>
        <v>0</v>
      </c>
      <c r="FM51" s="665">
        <f>IF(DR51&gt;FM49,CR50-CR51,0)</f>
        <v>0</v>
      </c>
      <c r="FN51" s="665">
        <f>IF(DR51&gt;FN49,CS50-CS51,0)</f>
        <v>0</v>
      </c>
      <c r="FO51" s="665">
        <f>IF(DR51&gt;FO49,CT50-CT51,0)</f>
        <v>0</v>
      </c>
      <c r="FP51" s="665">
        <f>IF(DR51&gt;FP49,CU50-CU51,0)</f>
        <v>0</v>
      </c>
      <c r="FQ51" s="665">
        <f>IF(DR51&gt;FQ49,CV50-CV51,0)</f>
        <v>0</v>
      </c>
      <c r="FR51" s="665">
        <f>IF(DR51&gt;FR49,CW50-CW51,0)</f>
        <v>0</v>
      </c>
      <c r="FS51" s="665">
        <f>IF(DR51&gt;FS49,CX50-CX51,0)</f>
        <v>0</v>
      </c>
      <c r="FT51" s="665">
        <f>IF(DR51&gt;FT49,CY50-CY51,0)</f>
        <v>0</v>
      </c>
      <c r="FU51" s="665">
        <f>IF(DR51&gt;FU49,CZ50-CZ51,0)</f>
        <v>0</v>
      </c>
      <c r="FV51" s="665">
        <f>IF(DR51&gt;FV49,DA50-DA51,0)</f>
        <v>0</v>
      </c>
      <c r="FW51" s="665">
        <f>IF(DR51&gt;FW49,DB50-DB51,0)</f>
        <v>0</v>
      </c>
      <c r="FX51" s="665">
        <f>IF(DR51&gt;FX49,DC50-DC51,0)</f>
        <v>0</v>
      </c>
      <c r="FY51" s="665">
        <f>IF(DR51&gt;FY49,DD50-DD51,0)</f>
        <v>0</v>
      </c>
      <c r="FZ51" s="665">
        <f>IF(DR51&gt;FZ49,DE50-DE51,0)</f>
        <v>0</v>
      </c>
      <c r="GA51" s="665">
        <f>IF(DR51&gt;GA49,DF50-DF51,0)</f>
        <v>0</v>
      </c>
      <c r="GB51" s="665">
        <f>IF(DR51&gt;GB49,DG50-DG51,0)</f>
        <v>0</v>
      </c>
      <c r="GC51" s="665">
        <f>IF(DR51&gt;GC49,DH50-DH51,0)</f>
        <v>0</v>
      </c>
      <c r="GD51" s="665">
        <f>IF(DR51&gt;GD49,DI50-DI51,0)</f>
        <v>0</v>
      </c>
      <c r="GE51" s="665">
        <f>IF(DR51&gt;GE49,DJ50-DJ51,0)</f>
        <v>0</v>
      </c>
      <c r="GF51" s="665">
        <f>IF(DR51&gt;GF49,DK50-DK51,0)</f>
        <v>0</v>
      </c>
      <c r="GG51" s="665">
        <f>IF(DR51&gt;GG49,DL50-DL51,0)</f>
        <v>0</v>
      </c>
      <c r="GH51" s="665">
        <f>IF(DR51&gt;GH49,DM50-DM51,0)</f>
        <v>0</v>
      </c>
      <c r="GI51" s="665">
        <f>IF(DR51&gt;GI49,DN50-DN51,0)</f>
        <v>0</v>
      </c>
      <c r="GJ51" s="665">
        <f>IF(DR51&gt;GJ49,DO50-DO51,0)</f>
        <v>0</v>
      </c>
      <c r="GK51" s="665">
        <f>IF(DR51&gt;GK49,DP50-DP51,0)</f>
        <v>0</v>
      </c>
      <c r="GL51" s="665" t="b">
        <f>SUM(DS51:GK51)+SUM(Y45:AH45)=U45</f>
        <v>1</v>
      </c>
      <c r="GM51" s="667"/>
      <c r="GN51" s="737">
        <v>2023</v>
      </c>
      <c r="GO51" s="664">
        <f>SUMIF(DS50:GK50,GO50,DS51:GK51)</f>
        <v>0</v>
      </c>
      <c r="GP51" s="668">
        <f>SUMIF(DS50:GK50,GP50,DS51:GK51)</f>
        <v>0</v>
      </c>
      <c r="GQ51" s="668">
        <f>SUMIF(DS50:GK50,GQ50,DS51:GK51)</f>
        <v>0</v>
      </c>
      <c r="GR51" s="668">
        <f>SUMIF(DS50:GK50,GR50,DS51:GK51)</f>
        <v>0</v>
      </c>
      <c r="GS51" s="668">
        <f>SUMIF(DS50:GK50,GS50,DS51:GK51)</f>
        <v>0</v>
      </c>
      <c r="GT51" s="668">
        <f>SUMIF(DS50:GK50,GT50,DS51:GK51)</f>
        <v>0</v>
      </c>
      <c r="GU51" s="668">
        <f>SUMIF(DS50:GK50,GU50,DS51:GK51)</f>
        <v>0</v>
      </c>
      <c r="GV51" s="668">
        <f>SUMIF(DS50:GK50,GV50,DS51:GK51)</f>
        <v>0</v>
      </c>
      <c r="GW51" s="668">
        <f>SUMIF(DS50:GK50,GW50,DS51:GK51)</f>
        <v>0</v>
      </c>
      <c r="GX51" s="668">
        <f>SUMIF(DS50:GK50,GX50,DS51:GK51)</f>
        <v>0</v>
      </c>
      <c r="GY51" s="668">
        <f>SUMIF(DS50:GK50,GY50,DS51:GK51)</f>
        <v>0</v>
      </c>
      <c r="GZ51" s="646" t="b">
        <f>SUM(GO51:GY51)=(U45-SUM(Y45:AH45))</f>
        <v>1</v>
      </c>
    </row>
    <row r="52" spans="1:234" hidden="1" x14ac:dyDescent="0.25">
      <c r="A52" s="643" t="s">
        <v>208</v>
      </c>
      <c r="AI52" s="664">
        <v>2024</v>
      </c>
      <c r="AJ52" s="664">
        <v>0</v>
      </c>
      <c r="AK52" s="665">
        <f>IFERROR(E46/T46,0)</f>
        <v>0.75</v>
      </c>
      <c r="AL52" s="665">
        <f>IFERROR(F46/T46,0)</f>
        <v>0.25</v>
      </c>
      <c r="AM52" s="665">
        <f>IFERROR(G46/T46,0)</f>
        <v>0</v>
      </c>
      <c r="AN52" s="669">
        <f>IFERROR(H46/T46,0)</f>
        <v>0</v>
      </c>
      <c r="AO52" s="669">
        <f>IFERROR(I46/T46,0)</f>
        <v>0</v>
      </c>
      <c r="AP52" s="669">
        <f>IFERROR(J46/T46,0)</f>
        <v>0</v>
      </c>
      <c r="AQ52" s="669">
        <f>IFERROR(K46/T46,0)</f>
        <v>0</v>
      </c>
      <c r="AR52" s="669">
        <f>IFERROR(L46/T46,0)</f>
        <v>0</v>
      </c>
      <c r="AS52" s="669">
        <f>IFERROR(M46/T46,0)</f>
        <v>0</v>
      </c>
      <c r="AT52" s="669">
        <f>IFERROR(N46/T46,0)</f>
        <v>0</v>
      </c>
      <c r="AU52" s="666"/>
      <c r="AW52" s="737">
        <v>2024</v>
      </c>
      <c r="AX52" s="665">
        <f>AX46</f>
        <v>0</v>
      </c>
      <c r="AY52" s="665">
        <f>INDEX(AX45:BE46,MATCH(AW52,AV45:AV46,0),MATCH(AY49,AX43:BE43,0))*(INDEX(AK51:AT58,MATCH(AY49,AI51:AI58,0),MATCH(AY50,AK50:AT50,0)))</f>
        <v>1125</v>
      </c>
      <c r="AZ52" s="665">
        <f>INDEX(AX45:BE46,MATCH(AW52,AV45:AV46,0),MATCH(AZ49,AX43:BE43,0))*(INDEX(AK51:AT58,MATCH(AZ49,AI51:AI58,0),MATCH(AZ50,AK50:AT50,0)))</f>
        <v>375</v>
      </c>
      <c r="BA52" s="665">
        <f>INDEX(AX45:BE46,MATCH(AW52,AV45:AV46,0),MATCH(BA49,AX43:BE43,0))*(INDEX(AK51:AT58,MATCH(BA49,AI51:AI58,0),MATCH(BA50,AK50:AT50,0)))</f>
        <v>0</v>
      </c>
      <c r="BB52" s="665">
        <f>INDEX(AX45:BE46,MATCH(AW52,AV45:AV46,0),MATCH(BB49,AX43:BE43,0))*(INDEX(AK51:AT58,MATCH(BB49,AI51:AI58,0),MATCH(BB50,AK50:AT50,0)))</f>
        <v>0</v>
      </c>
      <c r="BC52" s="665">
        <f>INDEX(AX45:BE46,MATCH(AW52,AV45:AV46,0),MATCH(BC49,AX43:BE43,0))*(INDEX(AK51:AT58,MATCH(BC49,AI51:AI58,0),MATCH(BC50,AK50:AT50,0)))</f>
        <v>0</v>
      </c>
      <c r="BD52" s="665">
        <f>INDEX(AX45:BE46,MATCH(AW52,AV45:AV46,0),MATCH(BD49,AX43:BE43,0))*(INDEX(AK51:AT58,MATCH(BD49,AI51:AI58,0),MATCH(BD50,AK50:AT50,0)))</f>
        <v>0</v>
      </c>
      <c r="BE52" s="665">
        <f>INDEX(AX45:BE46,MATCH(AW52,AV45:AV46,0),MATCH(BE49,AX43:BE43,0))*(INDEX(AK51:AT58,MATCH(BE49,AI51:AI58,0),MATCH(BE50,AK50:AT50,0)))</f>
        <v>0</v>
      </c>
      <c r="BF52" s="665">
        <f>INDEX(AX45:BE46,MATCH(AW52,AV45:AV46,0),MATCH(BF49,AX43:BE43,0))*(INDEX(AK51:AT58,MATCH(BF49,AI51:AI58,0),MATCH(BF50,AK50:AT50,0)))</f>
        <v>0</v>
      </c>
      <c r="BG52" s="665">
        <f>INDEX(AX45:BE46,MATCH(AW52,AV45:AV46,0),MATCH(BG49,AX43:BE43,0))*(INDEX(AK51:AT58,MATCH(BG49,AI51:AI58,0),MATCH(BG50,AK50:AT50,0)))</f>
        <v>0</v>
      </c>
      <c r="BH52" s="665">
        <f>INDEX(AX45:BE46,MATCH(AW52,AV45:AV46,0),MATCH(BH49,AX43:BE43,0))*(INDEX(AK51:AT58,MATCH(BH49,AI51:AI58,0),MATCH(BH50,AK50:AT50,0)))</f>
        <v>0</v>
      </c>
      <c r="BI52" s="665">
        <f>INDEX(AX45:BE46,MATCH(AW52,AV45:AV46,0),MATCH(BI49,AX43:BE43,0))*(INDEX(AK51:AT58,MATCH(BI49,AI51:AI58,0),MATCH(BI50,AK50:AT50,0)))</f>
        <v>0</v>
      </c>
      <c r="BJ52" s="665">
        <f>INDEX(AX45:BE46,MATCH(AW52,AV45:AV46,0),MATCH(BJ49,AX43:BE43,0))*(INDEX(AK51:AT58,MATCH(BJ49,AI51:AI58,0),MATCH(BJ50,AK50:AT50,0)))</f>
        <v>0</v>
      </c>
      <c r="BK52" s="665">
        <f>INDEX(AX45:BE46,MATCH(AW52,AV45:AV46,0),MATCH(BK49,AX43:BE43,0))*(INDEX(AK51:AT58,MATCH(BK49,AI51:AI58,0),MATCH(BK50,AK50:AT50,0)))</f>
        <v>0</v>
      </c>
      <c r="BL52" s="665">
        <f>INDEX(AX45:BE46,MATCH(AW52,AV45:AV46,0),MATCH(BL49,AX43:BE43,0))*(INDEX(AK51:AT58,MATCH(BL49,AI51:AI58,0),MATCH(BL50,AK50:AT50,0)))</f>
        <v>0</v>
      </c>
      <c r="BM52" s="665">
        <f>INDEX(AX45:BE46,MATCH(AW52,AV45:AV46,0),MATCH(BM49,AX43:BE43,0))*(INDEX(AK51:AT58,MATCH(BM49,AI51:AI58,0),MATCH(BM50,AK50:AT50,0)))</f>
        <v>0</v>
      </c>
      <c r="BN52" s="665">
        <f>INDEX(AX45:BE46,MATCH(AW52,AV45:AV46,0),MATCH(BN49,AX43:BE43,0))*(INDEX(AK51:AT58,MATCH(BN49,AI51:AI58,0),MATCH(BN50,AK50:AT50,0)))</f>
        <v>0</v>
      </c>
      <c r="BO52" s="665">
        <f>INDEX(AX45:BE46,MATCH(AW52,AV45:AV46,0),MATCH(BO49,AX43:BE43,0))*(INDEX(AK51:AT58,MATCH(BO49,AI51:AI58,0),MATCH(BO50,AK50:AT50,0)))</f>
        <v>0</v>
      </c>
      <c r="BP52" s="665">
        <f>INDEX(AX45:BE46,MATCH(AW52,AV45:AV46,0),MATCH(BP49,AX43:BE43,0))*(INDEX(AK51:AT58,MATCH(BP49,AI51:AI58,0),MATCH(BP50,AK50:AT50,0)))</f>
        <v>0</v>
      </c>
      <c r="BQ52" s="665">
        <f>INDEX(AX45:BE46,MATCH(AW52,AV45:AV46,0),MATCH(BQ49,AX43:BE43,0))*(INDEX(AK51:AT58,MATCH(BQ49,AI51:AI58,0),MATCH(BQ50,AK50:AT50,0)))</f>
        <v>0</v>
      </c>
      <c r="BR52" s="665">
        <f>INDEX(AX45:BE46,MATCH(AW52,AV45:AV46,0),MATCH(BR49,AX43:BE43,0))*(INDEX(AK51:AT58,MATCH(BR49,AI51:AI58,0),MATCH(BR50,AK50:AT50,0)))</f>
        <v>0</v>
      </c>
      <c r="BS52" s="665">
        <f>INDEX(AX45:BE46,MATCH(AW52,AV45:AV46,0),MATCH(BS49,AX43:BE43,0))*(INDEX(AK51:AT58,MATCH(BS49,AI51:AI58,0),MATCH(BS50,AK50:AT50,0)))</f>
        <v>0</v>
      </c>
      <c r="BT52" s="665">
        <f>INDEX(AX45:BE46,MATCH(AW52,AV45:AV46,0),MATCH(BT49,AX43:BE43,0))*(INDEX(AK51:AT58,MATCH(BT49,AI51:AI58,0),MATCH(BT50,AK50:AT50,0)))</f>
        <v>0</v>
      </c>
      <c r="BU52" s="665">
        <f>INDEX(AX45:BE46,MATCH(AW52,AV45:AV46,0),MATCH(BU49,AX43:BE43,0))*(INDEX(AK51:AT58,MATCH(BU49,AI51:AI58,0),MATCH(BU50,AK50:AT50,0)))</f>
        <v>0</v>
      </c>
      <c r="BV52" s="665">
        <f>INDEX(AX45:BE46,MATCH(AW52,AV45:AV46,0),MATCH(BV49,AX43:BE43,0))*(INDEX(AK51:AT58,MATCH(BV49,AI51:AI58,0),MATCH(BV50,AK50:AT50,0)))</f>
        <v>0</v>
      </c>
      <c r="BW52" s="665">
        <f>INDEX(AX45:BE46,MATCH(AW52,AV45:AV46,0),MATCH(BW49,AX43:BE43,0))*(INDEX(AK51:AT58,MATCH(BW49,AI51:AI58,0),MATCH(BW50,AK50:AT50,0)))</f>
        <v>0</v>
      </c>
      <c r="BX52" s="665">
        <f>INDEX(AX45:BE46,MATCH(AW52,AV45:AV46,0),MATCH(BX49,AX43:BE43,0))*(INDEX(AK51:AT58,MATCH(BX49,AI51:AI58,0),MATCH(BX50,AK50:AT50,0)))</f>
        <v>0</v>
      </c>
      <c r="BY52" s="665">
        <f>INDEX(AX45:BE46,MATCH(AW52,AV45:AV46,0),MATCH(BY49,AX43:BE43,0))*(INDEX(AK51:AT58,MATCH(BY49,AI51:AI58,0),MATCH(BY50,AK50:AT50,0)))</f>
        <v>0</v>
      </c>
      <c r="BZ52" s="665">
        <f>INDEX(AX45:BE46,MATCH(AW52,AV45:AV46,0),MATCH(BZ49,AX43:BE43,0))*(INDEX(AK51:AT58,MATCH(BZ49,AI51:AI58,0),MATCH(BZ50,AK50:AT50,0)))</f>
        <v>0</v>
      </c>
      <c r="CA52" s="665">
        <f>INDEX(AX45:BE46,MATCH(AW52,AV45:AV46,0),MATCH(CA49,AX43:BE43,0))*(INDEX(AK51:AT58,MATCH(CA49,AI51:AI58,0),MATCH(CA50,AK50:AT50,0)))</f>
        <v>0</v>
      </c>
      <c r="CB52" s="665">
        <f>INDEX(AX45:BE46,MATCH(AW52,AV45:AV46,0),MATCH(CB49,AX43:BE43,0))*(INDEX(AK51:AT58,MATCH(CB49,AI51:AI58,0),MATCH(CB50,AK50:AT50,0)))</f>
        <v>0</v>
      </c>
      <c r="CC52" s="665">
        <f>INDEX(AX45:BE46,MATCH(AW52,AV45:AV46,0),MATCH(CC49,AX43:BE43,0))*(INDEX(AK51:AT58,MATCH(CC49,AI51:AI58,0),MATCH(CC50,AK50:AT50,0)))</f>
        <v>0</v>
      </c>
      <c r="CD52" s="665">
        <f>INDEX(AX45:BE46,MATCH(AW52,AV45:AV46,0),MATCH(CD49,AX43:BE43,0))*(INDEX(AK51:AT58,MATCH(CD49,AI51:AI58,0),MATCH(CD50,AK50:AT50,0)))</f>
        <v>0</v>
      </c>
      <c r="CE52" s="665">
        <f>INDEX(AX45:BE46,MATCH(AW52,AV45:AV46,0),MATCH(CE49,AX43:BE43,0))*(INDEX(AK51:AT58,MATCH(CE49,AI51:AI58,0),MATCH(CE50,AK50:AT50,0)))</f>
        <v>0</v>
      </c>
      <c r="CF52" s="665">
        <f>INDEX(AX45:BE46,MATCH(AW52,AV45:AV46,0),MATCH(CF49,AX43:BE43,0))*(INDEX(AK51:AT58,MATCH(CF49,AI51:AI58,0),MATCH(CF50,AK50:AT50,0)))</f>
        <v>0</v>
      </c>
      <c r="CG52" s="665">
        <f>INDEX(AX45:BE46,MATCH(AW52,AV45:AV46,0),MATCH(CG49,AX43:BE43,0))*(INDEX(AK51:AT58,MATCH(CG49,AI51:AI58,0),MATCH(CG50,AK50:AT50,0)))</f>
        <v>0</v>
      </c>
      <c r="CH52" s="665">
        <f>INDEX(AX45:BE46,MATCH(AW52,AV45:AV46,0),MATCH(CH49,AX43:BE43,0))*(INDEX(AK51:AT58,MATCH(CH49,AI51:AI58,0),MATCH(CH50,AK50:AT50,0)))</f>
        <v>0</v>
      </c>
      <c r="CI52" s="665">
        <f>INDEX(AX45:BE46,MATCH(AW52,AV45:AV46,0),MATCH(CI49,AX43:BE43,0))*(INDEX(AK51:AT58,MATCH(CI49,AI51:AI58,0),MATCH(CI50,AK50:AT50,0)))</f>
        <v>0</v>
      </c>
      <c r="CJ52" s="665">
        <f>INDEX(AX45:BE46,MATCH(AW52,AV45:AV46,0),MATCH(CJ49,AX43:BE43,0))*(INDEX(AK51:AT58,MATCH(CJ49,AI51:AI58,0),MATCH(CJ50,AK50:AT50,0)))</f>
        <v>0</v>
      </c>
      <c r="CK52" s="665">
        <f>INDEX(AX45:BE46,MATCH(AW52,AV45:AV46,0),MATCH(CK49,AX43:BE43,0))*(INDEX(AK51:AT58,MATCH(CK49,AI51:AI58,0),MATCH(CK50,AK50:AT50,0)))</f>
        <v>0</v>
      </c>
      <c r="CL52" s="665">
        <f>INDEX(AX45:BE46,MATCH(AW52,AV45:AV46,0),MATCH(CL49,AX43:BE43,0))*(INDEX(AK51:AT58,MATCH(CL49,AI51:AI58,0),MATCH(CL50,AK50:AT50,0)))</f>
        <v>0</v>
      </c>
      <c r="CM52" s="665">
        <f>INDEX(AX45:BE46,MATCH(AW52,AV45:AV46,0),MATCH(CM49,AX43:BE43,0))*(INDEX(AK51:AT58,MATCH(CM49,AI51:AI58,0),MATCH(CM50,AK50:AT50,0)))</f>
        <v>0</v>
      </c>
      <c r="CN52" s="665">
        <f>INDEX(AX45:BE46,MATCH(AW52,AV45:AV46,0),MATCH(CN49,AX43:BE43,0))*(INDEX(AK51:AT58,MATCH(CN49,AI51:AI58,0),MATCH(CN50,AK50:AT50,0)))</f>
        <v>0</v>
      </c>
      <c r="CO52" s="665">
        <f>INDEX(AX45:BE46,MATCH(AW52,AV45:AV46,0),MATCH(CO49,AX43:BE43,0))*(INDEX(AK51:AT58,MATCH(CO49,AI51:AI58,0),MATCH(CO50,AK50:AT50,0)))</f>
        <v>0</v>
      </c>
      <c r="CP52" s="665">
        <f>INDEX(AX45:BE46,MATCH(AW52,AV45:AV46,0),MATCH(CP49,AX43:BE43,0))*(INDEX(AK51:AT58,MATCH(CP49,AI51:AI58,0),MATCH(CP50,AK50:AT50,0)))</f>
        <v>0</v>
      </c>
      <c r="CQ52" s="665">
        <f>INDEX(AX45:BE46,MATCH(AW52,AV45:AV46,0),MATCH(CQ49,AX43:BE43,0))*(INDEX(AK51:AT58,MATCH(CQ49,AI51:AI58,0),MATCH(CQ50,AK50:AT50,0)))</f>
        <v>0</v>
      </c>
      <c r="CR52" s="665">
        <f>INDEX(AX45:BE46,MATCH(AW52,AV45:AV46,0),MATCH(CR49,AX43:BE43,0))*(INDEX(AK51:AT58,MATCH(CR49,AI51:AI58,0),MATCH(CR50,AK50:AT50,0)))</f>
        <v>0</v>
      </c>
      <c r="CS52" s="665">
        <f>INDEX(AX45:BE46,MATCH(AW52,AV45:AV46,0),MATCH(CS49,AX43:BE43,0))*(INDEX(AK51:AT58,MATCH(CS49,AI51:AI58,0),MATCH(CS50,AK50:AT50,0)))</f>
        <v>0</v>
      </c>
      <c r="CT52" s="665">
        <f>INDEX(AX45:BE46,MATCH(AW52,AV45:AV46,0),MATCH(CT49,AX43:BE43,0))*(INDEX(AK51:AT58,MATCH(CT49,AI51:AI58,0),MATCH(CT50,AK50:AT50,0)))</f>
        <v>0</v>
      </c>
      <c r="CU52" s="665">
        <f>INDEX(AX45:BE46,MATCH(AW52,AV45:AV46,0),MATCH(CU49,AX43:BE43,0))*(INDEX(AK51:AT58,MATCH(CU49,AI51:AI58,0),MATCH(CU50,AK50:AT50,0)))</f>
        <v>0</v>
      </c>
      <c r="CV52" s="665">
        <f>INDEX(AX45:BE46,MATCH(AW52,AV45:AV46,0),MATCH(CV49,AX43:BE43,0))*(INDEX(AK51:AT58,MATCH(CV49,AI51:AI58,0),MATCH(CV50,AK50:AT50,0)))</f>
        <v>0</v>
      </c>
      <c r="CW52" s="665">
        <f>INDEX(AX45:BE46,MATCH(AW52,AV45:AV46,0),MATCH(CW49,AX43:BE43,0))*(INDEX(AK51:AT58,MATCH(CW49,AI51:AI58,0),MATCH(CW50,AK50:AT50,0)))</f>
        <v>0</v>
      </c>
      <c r="CX52" s="665">
        <f>INDEX(AX45:BE46,MATCH(AW52,AV45:AV46,0),MATCH(CX49,AX43:BE43,0))*(INDEX(AK51:AT58,MATCH(CX49,AI51:AI58,0),MATCH(CX50,AK50:AT50,0)))</f>
        <v>0</v>
      </c>
      <c r="CY52" s="665">
        <f>INDEX(AX45:BE46,MATCH(AW52,AV45:AV46,0),MATCH(CY49,AX43:BE43,0))*(INDEX(AK51:AT58,MATCH(CY49,AI51:AI58,0),MATCH(CY50,AK50:AT50,0)))</f>
        <v>0</v>
      </c>
      <c r="CZ52" s="665">
        <f>INDEX(AX45:BE46,MATCH(AW52,AV45:AV46,0),MATCH(CZ49,AX43:BE43,0))*(INDEX(AK51:AT58,MATCH(CZ49,AI51:AI58,0),MATCH(CZ50,AK50:AT50,0)))</f>
        <v>0</v>
      </c>
      <c r="DA52" s="665">
        <f>INDEX(AX45:BE46,MATCH(AW52,AV45:AV46,0),MATCH(DA49,AX43:BE43,0))*(INDEX(AK51:AT58,MATCH(DA49,AI51:AI58,0),MATCH(DA50,AK50:AT50,0)))</f>
        <v>0</v>
      </c>
      <c r="DB52" s="665">
        <f>INDEX(AX45:BE46,MATCH(AW52,AV45:AV46,0),MATCH(DB49,AX43:BE43,0))*(INDEX(AK51:AT58,MATCH(DB49,AI51:AI58,0),MATCH(DB50,AK50:AT50,0)))</f>
        <v>0</v>
      </c>
      <c r="DC52" s="665">
        <f>INDEX(AX45:BE46,MATCH(AW52,AV45:AV46,0),MATCH(DC49,AX43:BE43,0))*(INDEX(AK51:AT58,MATCH(DC49,AI51:AI58,0),MATCH(DC50,AK50:AT50,0)))</f>
        <v>0</v>
      </c>
      <c r="DD52" s="665">
        <f>INDEX(AX45:BE46,MATCH(AW52,AV45:AV46,0),MATCH(DD49,AX43:BE43,0))*(INDEX(AK51:AT58,MATCH(DD49,AI51:AI58,0),MATCH(DD50,AK50:AT50,0)))</f>
        <v>0</v>
      </c>
      <c r="DE52" s="665">
        <f>INDEX(AX45:BE46,MATCH(AW52,AV45:AV46,0),MATCH(DE49,AX43:BE43,0))*(INDEX(AK51:AT58,MATCH(DE49,AI51:AI58,0),MATCH(DE50,AK50:AT50,0)))</f>
        <v>0</v>
      </c>
      <c r="DF52" s="665">
        <f>INDEX(AX45:BE46,MATCH(AW52,AV45:AV46,0),MATCH(DF49,AX43:BE43,0))*(INDEX(AK51:AT58,MATCH(DF49,AI51:AI58,0),MATCH(DF50,AK50:AT50,0)))</f>
        <v>0</v>
      </c>
      <c r="DG52" s="665">
        <f>INDEX(AX45:BE46,MATCH(AW52,AV45:AV46,0),MATCH(DG49,AX43:BE43,0))*(INDEX(AK51:AT58,MATCH(DG49,AI51:AI58,0),MATCH(DG50,AK50:AT50,0)))</f>
        <v>0</v>
      </c>
      <c r="DH52" s="665">
        <f>INDEX(AX45:BE46,MATCH(AW52,AV45:AV46,0),MATCH(DH49,AX43:BE43,0))*(INDEX(AK51:AT58,MATCH(DH49,AI51:AI58,0),MATCH(DH50,AK50:AT50,0)))</f>
        <v>0</v>
      </c>
      <c r="DI52" s="665">
        <f>INDEX(AX45:BE46,MATCH(AW52,AV45:AV46,0),MATCH(DI49,AX43:BE43,0))*(INDEX(AK51:AT58,MATCH(DI49,AI51:AI58,0),MATCH(DI50,AK50:AT50,0)))</f>
        <v>0</v>
      </c>
      <c r="DJ52" s="665">
        <f>INDEX(AX45:BE46,MATCH(AW52,AV45:AV46,0),MATCH(DJ49,AX43:BE43,0))*(INDEX(AK51:AT58,MATCH(DJ49,AI51:AI58,0),MATCH(DJ50,AK50:AT50,0)))</f>
        <v>0</v>
      </c>
      <c r="DK52" s="665">
        <f>INDEX(AX45:BE46,MATCH(AW52,AV45:AV46,0),MATCH(DK49,AX43:BE43,0))*(INDEX(AK51:AT58,MATCH(DK49,AI51:AI58,0),MATCH(DK50,AK50:AT50,0)))</f>
        <v>0</v>
      </c>
      <c r="DL52" s="665">
        <f>INDEX(AX45:BE46,MATCH(AW52,AV45:AV46,0),MATCH(DL49,AX43:BE43,0))*(INDEX(AK51:AT58,MATCH(DL49,AI51:AI58,0),MATCH(DL50,AK50:AT50,0)))</f>
        <v>0</v>
      </c>
      <c r="DM52" s="665">
        <f>INDEX(AX45:BE46,MATCH(AW52,AV45:AV46,0),MATCH(DM49,AX43:BE43,0))*(INDEX(AK51:AT58,MATCH(DM49,AI51:AI58,0),MATCH(DM50,AK50:AT50,0)))</f>
        <v>0</v>
      </c>
      <c r="DN52" s="665">
        <f>INDEX(AX45:BE46,MATCH(AW52,AV45:AV46,0),MATCH(DN49,AX43:BE43,0))*(INDEX(AK51:AT58,MATCH(DN49,AI51:AI58,0),MATCH(DN50,AK50:AT50,0)))</f>
        <v>0</v>
      </c>
      <c r="DO52" s="665">
        <f>INDEX(AX45:BE46,MATCH(AW52,AV45:AV46,0),MATCH(DO49,AX43:BE43,0))*(INDEX(AK51:AT58,MATCH(DO49,AI51:AI58,0),MATCH(DO50,AK50:AT50,0)))</f>
        <v>0</v>
      </c>
      <c r="DP52" s="665">
        <f>INDEX(AX45:BE46,MATCH(AW52,AV45:AV46,0),MATCH(DP49,AX43:BE43,0))*(INDEX(AK51:AT58,MATCH(DP49,AI51:AI58,0),MATCH(DP50,AK50:AT50,0)))</f>
        <v>0</v>
      </c>
      <c r="DQ52" s="643" t="b">
        <f>SUM(AX52:DP52)=P46</f>
        <v>1</v>
      </c>
      <c r="DR52" s="737">
        <v>2024</v>
      </c>
      <c r="DS52" s="665">
        <f>IF(DR52&gt;DS49,AX51-AX52,0)</f>
        <v>1000</v>
      </c>
      <c r="DT52" s="665">
        <f>IF(DR52&gt;DT49,AY51-AY52,0)</f>
        <v>0</v>
      </c>
      <c r="DU52" s="665">
        <f>IF(DR52&gt;DU49,AZ51-AZ52,0)</f>
        <v>0</v>
      </c>
      <c r="DV52" s="665">
        <f>IF(DR52&gt;DV49,BA51-BA52,0)</f>
        <v>0</v>
      </c>
      <c r="DW52" s="665">
        <f>IF(DR52&gt;DW49,BB51-BB52,0)</f>
        <v>0</v>
      </c>
      <c r="DX52" s="665">
        <f>IF(DR52&gt;DX49,BC51-BC52,0)</f>
        <v>0</v>
      </c>
      <c r="DY52" s="665">
        <f>IF(DR52&gt;DY49,BD51-BD52,0)</f>
        <v>0</v>
      </c>
      <c r="DZ52" s="665">
        <f>IF(DR52&gt;DZ49,BE51-BE52,0)</f>
        <v>0</v>
      </c>
      <c r="EA52" s="665">
        <f>IF(DR52&gt;EA49,BF51-BF52,0)</f>
        <v>0</v>
      </c>
      <c r="EB52" s="665">
        <f>IF(DR52&gt;EB49,BG51-BG52,0)</f>
        <v>0</v>
      </c>
      <c r="EC52" s="665">
        <f>IF(DR52&gt;EC49,BH51-BH52,0)</f>
        <v>0</v>
      </c>
      <c r="ED52" s="665">
        <f>IF(DR52&gt;ED49,BI51-BI52,0)</f>
        <v>0</v>
      </c>
      <c r="EE52" s="665">
        <f>IF(DR52&gt;EE49,BJ51-BJ52,0)</f>
        <v>0</v>
      </c>
      <c r="EF52" s="665">
        <f>IF(DR52&gt;EF49,BK51-BK52,0)</f>
        <v>0</v>
      </c>
      <c r="EG52" s="665">
        <f>IF(DR52&gt;EG49,BL51-BL52,0)</f>
        <v>0</v>
      </c>
      <c r="EH52" s="665">
        <f>IF(DR52&gt;EH49,BM51-BM52,0)</f>
        <v>0</v>
      </c>
      <c r="EI52" s="665">
        <f>IF(DR52&gt;EI49,BN51-BN52,0)</f>
        <v>0</v>
      </c>
      <c r="EJ52" s="665">
        <f>IF(DR52&gt;EJ49,BO51-BO52,0)</f>
        <v>0</v>
      </c>
      <c r="EK52" s="665">
        <f>IF(DR52&gt;EK49,BP51-BP52,0)</f>
        <v>0</v>
      </c>
      <c r="EL52" s="665">
        <f>IF(DR52&gt;EL49,BQ51-BQ52,0)</f>
        <v>0</v>
      </c>
      <c r="EM52" s="665">
        <f>IF(DR52&gt;EM49,BR51-BR52,0)</f>
        <v>0</v>
      </c>
      <c r="EN52" s="665">
        <f>IF(DR52&gt;EN49,BS51-BS52,0)</f>
        <v>0</v>
      </c>
      <c r="EO52" s="665">
        <f>IF(DR52&gt;EO49,BT51-BT52,0)</f>
        <v>0</v>
      </c>
      <c r="EP52" s="665">
        <f>IF(DR52&gt;EP49,BU51-BU52,0)</f>
        <v>0</v>
      </c>
      <c r="EQ52" s="665">
        <f>IF(DR52&gt;EQ49,BV51-BV52,0)</f>
        <v>0</v>
      </c>
      <c r="ER52" s="665">
        <f>IF(DR52&gt;ER49,BW51-BW52,0)</f>
        <v>0</v>
      </c>
      <c r="ES52" s="665">
        <f>IF(DR52&gt;ES49,BX51-BX52,0)</f>
        <v>0</v>
      </c>
      <c r="ET52" s="665">
        <f>IF(DR52&gt;ET49,BY51-BY52,0)</f>
        <v>0</v>
      </c>
      <c r="EU52" s="665">
        <f>IF(DR52&gt;EU49,BZ51-BZ52,0)</f>
        <v>0</v>
      </c>
      <c r="EV52" s="665">
        <f>IF(DR52&gt;EV49,CA51-CA52,0)</f>
        <v>0</v>
      </c>
      <c r="EW52" s="665">
        <f>IF(DR52&gt;EW49,CB51-CB52,0)</f>
        <v>0</v>
      </c>
      <c r="EX52" s="665">
        <f>IF(DR52&gt;EX49,CC51-CC52,0)</f>
        <v>0</v>
      </c>
      <c r="EY52" s="665">
        <f>IF(DR52&gt;EY49,CD51-CD52,0)</f>
        <v>0</v>
      </c>
      <c r="EZ52" s="665">
        <f>IF(DR52&gt;EZ49,CE51-CE52,0)</f>
        <v>0</v>
      </c>
      <c r="FA52" s="665">
        <f>IF(DR52&gt;FA49,CF51-CF52,0)</f>
        <v>0</v>
      </c>
      <c r="FB52" s="665">
        <f>IF(DR52&gt;FB49,CG51-CG52,0)</f>
        <v>0</v>
      </c>
      <c r="FC52" s="665">
        <f>IF(DR52&gt;FC49,CH51-CH52,0)</f>
        <v>0</v>
      </c>
      <c r="FD52" s="665">
        <f>IF(DR52&gt;FD49,CI51-CI52,0)</f>
        <v>0</v>
      </c>
      <c r="FE52" s="665">
        <f>IF(DR52&gt;FE49,CJ51-CJ52,0)</f>
        <v>0</v>
      </c>
      <c r="FF52" s="665">
        <f>IF(DR52&gt;FF49,CK51-CK52,0)</f>
        <v>0</v>
      </c>
      <c r="FG52" s="665">
        <f>IF(DR52&gt;FG49,CL51-CL52,0)</f>
        <v>0</v>
      </c>
      <c r="FH52" s="665">
        <f>IF(DR52&gt;FH49,CM51-CM52,0)</f>
        <v>0</v>
      </c>
      <c r="FI52" s="665">
        <f>IF(DR52&gt;FI49,CN51-CN52,0)</f>
        <v>0</v>
      </c>
      <c r="FJ52" s="665">
        <f>IF(DR52&gt;FJ49,CO51-CO52,0)</f>
        <v>0</v>
      </c>
      <c r="FK52" s="665">
        <f>IF(DR52&gt;FK49,CP51-CP52,0)</f>
        <v>0</v>
      </c>
      <c r="FL52" s="665">
        <f>IF(DR52&gt;FL49,CQ51-CQ52,0)</f>
        <v>0</v>
      </c>
      <c r="FM52" s="665">
        <f>IF(DR52&gt;FM49,CR51-CR52,0)</f>
        <v>0</v>
      </c>
      <c r="FN52" s="665">
        <f>IF(DR52&gt;FN49,CS51-CS52,0)</f>
        <v>0</v>
      </c>
      <c r="FO52" s="665">
        <f>IF(DR52&gt;FO49,CT51-CT52,0)</f>
        <v>0</v>
      </c>
      <c r="FP52" s="665">
        <f>IF(DR52&gt;FP49,CU51-CU52,0)</f>
        <v>0</v>
      </c>
      <c r="FQ52" s="665">
        <f>IF(DR52&gt;FQ49,CV51-CV52,0)</f>
        <v>0</v>
      </c>
      <c r="FR52" s="665">
        <f>IF(DR52&gt;FR49,CW51-CW52,0)</f>
        <v>0</v>
      </c>
      <c r="FS52" s="665">
        <f>IF(DR52&gt;FS49,CX51-CX52,0)</f>
        <v>0</v>
      </c>
      <c r="FT52" s="665">
        <f>IF(DR52&gt;FT49,CY51-CY52,0)</f>
        <v>0</v>
      </c>
      <c r="FU52" s="665">
        <f>IF(DR52&gt;FU49,CZ51-CZ52,0)</f>
        <v>0</v>
      </c>
      <c r="FV52" s="665">
        <f>IF(DR52&gt;FV49,DA51-DA52,0)</f>
        <v>0</v>
      </c>
      <c r="FW52" s="665">
        <f>IF(DR52&gt;FW49,DB51-DB52,0)</f>
        <v>0</v>
      </c>
      <c r="FX52" s="665">
        <f>IF(DR52&gt;FX49,DC51-DC52,0)</f>
        <v>0</v>
      </c>
      <c r="FY52" s="665">
        <f>IF(DR52&gt;FY49,DD51-DD52,0)</f>
        <v>0</v>
      </c>
      <c r="FZ52" s="665">
        <f>IF(DR52&gt;FZ49,DE51-DE52,0)</f>
        <v>0</v>
      </c>
      <c r="GA52" s="665">
        <f>IF(DR52&gt;GA49,DF51-DF52,0)</f>
        <v>0</v>
      </c>
      <c r="GB52" s="665">
        <f>IF(DR52&gt;GB49,DG51-DG52,0)</f>
        <v>0</v>
      </c>
      <c r="GC52" s="665">
        <f>IF(DR52&gt;GC49,DH51-DH52,0)</f>
        <v>0</v>
      </c>
      <c r="GD52" s="665">
        <f>IF(DR52&gt;GD49,DI51-DI52,0)</f>
        <v>0</v>
      </c>
      <c r="GE52" s="665">
        <f>IF(DR52&gt;GE49,DJ51-DJ52,0)</f>
        <v>0</v>
      </c>
      <c r="GF52" s="665">
        <f>IF(DR52&gt;GF49,DK51-DK52,0)</f>
        <v>0</v>
      </c>
      <c r="GG52" s="665">
        <f>IF(DR52&gt;GG49,DL51-DL52,0)</f>
        <v>0</v>
      </c>
      <c r="GH52" s="665">
        <f>IF(DR52&gt;GH49,DM51-DM52,0)</f>
        <v>0</v>
      </c>
      <c r="GI52" s="665">
        <f>IF(DR52&gt;GI49,DN51-DN52,0)</f>
        <v>0</v>
      </c>
      <c r="GJ52" s="665">
        <f>IF(DR52&gt;GJ49,DO51-DO52,0)</f>
        <v>0</v>
      </c>
      <c r="GK52" s="665">
        <f>IF(DR52&gt;GK49,DP51-DP52,0)</f>
        <v>0</v>
      </c>
      <c r="GL52" s="665" t="b">
        <f>SUM(DS52:GK52)+SUM(Y46:AH46)=U46</f>
        <v>1</v>
      </c>
      <c r="GM52" s="667"/>
      <c r="GN52" s="737">
        <v>2024</v>
      </c>
      <c r="GO52" s="664">
        <f>SUMIF(DS50:GK50,GO50,DS52:GK52)</f>
        <v>1000</v>
      </c>
      <c r="GP52" s="668">
        <f>SUMIF(DS50:GK50,GP50,DS52:GK52)</f>
        <v>0</v>
      </c>
      <c r="GQ52" s="668">
        <f>SUMIF(DS50:GK50,GQ50,DS52:GK52)</f>
        <v>0</v>
      </c>
      <c r="GR52" s="668">
        <f>SUMIF(DS50:GK50,GR50,DS52:GK52)</f>
        <v>0</v>
      </c>
      <c r="GS52" s="668">
        <f>SUMIF(DS50:GK50,GS50,DS52:GK52)</f>
        <v>0</v>
      </c>
      <c r="GT52" s="668">
        <f>SUMIF(DS50:GK50,GT50,DS52:GK52)</f>
        <v>0</v>
      </c>
      <c r="GU52" s="668">
        <f>SUMIF(DS50:GK50,GU50,DS52:GK52)</f>
        <v>0</v>
      </c>
      <c r="GV52" s="668">
        <f>SUMIF(DS50:GK50,GV50,DS52:GK52)</f>
        <v>0</v>
      </c>
      <c r="GW52" s="668">
        <f>SUMIF(DS50:GK50,GW50,DS52:GK52)</f>
        <v>0</v>
      </c>
      <c r="GX52" s="668">
        <f>SUMIF(DS50:GK50,GX50,DS52:GK52)</f>
        <v>0</v>
      </c>
      <c r="GY52" s="668">
        <f>SUMIF(DS50:GK50,GY50,DS52:GK52)</f>
        <v>0</v>
      </c>
      <c r="GZ52" s="646" t="b">
        <f>SUM(GO52:GY52)=(U46-SUM(Y46:AH46))</f>
        <v>1</v>
      </c>
    </row>
    <row r="53" spans="1:234" hidden="1" x14ac:dyDescent="0.25">
      <c r="A53" s="643" t="s">
        <v>208</v>
      </c>
      <c r="AI53" s="664">
        <v>2025</v>
      </c>
      <c r="AJ53" s="664">
        <v>0</v>
      </c>
      <c r="AK53" s="665">
        <f>IFERROR(#REF!/#REF!,0)</f>
        <v>0</v>
      </c>
      <c r="AL53" s="665">
        <f>IFERROR(#REF!/#REF!,0)</f>
        <v>0</v>
      </c>
      <c r="AM53" s="665">
        <f>IFERROR(#REF!/#REF!,0)</f>
        <v>0</v>
      </c>
      <c r="AN53" s="669">
        <f>IFERROR(#REF!/#REF!,0)</f>
        <v>0</v>
      </c>
      <c r="AO53" s="669">
        <f>IFERROR(#REF!/#REF!,0)</f>
        <v>0</v>
      </c>
      <c r="AP53" s="669">
        <f>IFERROR(#REF!/#REF!,0)</f>
        <v>0</v>
      </c>
      <c r="AQ53" s="669">
        <f>IFERROR(#REF!/#REF!,0)</f>
        <v>0</v>
      </c>
      <c r="AR53" s="669">
        <f>IFERROR(#REF!/#REF!,0)</f>
        <v>0</v>
      </c>
      <c r="AS53" s="669">
        <f>IFERROR(#REF!/#REF!,0)</f>
        <v>0</v>
      </c>
      <c r="AT53" s="669">
        <f>IFERROR(#REF!/#REF!,0)</f>
        <v>0</v>
      </c>
      <c r="AU53" s="666"/>
      <c r="AW53" s="737">
        <v>2025</v>
      </c>
      <c r="AX53" s="665" t="e">
        <f>#REF!</f>
        <v>#REF!</v>
      </c>
      <c r="AY53" s="665" t="e">
        <f>INDEX(AX45:BE46,MATCH(AW53,AV45:AV46,0),MATCH(AY49,AX43:BE43,0))*(INDEX(AK51:AT58,MATCH(AY49,AI51:AI58,0),MATCH(AY50,AK50:AT50,0)))</f>
        <v>#N/A</v>
      </c>
      <c r="AZ53" s="665" t="e">
        <f>INDEX(AX45:BE46,MATCH(AW53,AV45:AV46,0),MATCH(AZ49,AX43:BE43,0))*(INDEX(AK51:AT58,MATCH(AZ49,AI51:AI58,0),MATCH(AZ50,AK50:AT50,0)))</f>
        <v>#N/A</v>
      </c>
      <c r="BA53" s="665" t="e">
        <f>INDEX(AX45:BE46,MATCH(AW53,AV45:AV46,0),MATCH(BA49,AX43:BE43,0))*(INDEX(AK51:AT58,MATCH(BA49,AI51:AI58,0),MATCH(BA50,AK50:AT50,0)))</f>
        <v>#N/A</v>
      </c>
      <c r="BB53" s="665" t="e">
        <f>INDEX(AX45:BE46,MATCH(AW53,AV45:AV46,0),MATCH(BB49,AX43:BE43,0))*(INDEX(AK51:AT58,MATCH(BB49,AI51:AI58,0),MATCH(BB50,AK50:AT50,0)))</f>
        <v>#N/A</v>
      </c>
      <c r="BC53" s="665" t="e">
        <f>INDEX(AX45:BE46,MATCH(AW53,AV45:AV46,0),MATCH(BC49,AX43:BE43,0))*(INDEX(AK51:AT58,MATCH(BC49,AI51:AI58,0),MATCH(BC50,AK50:AT50,0)))</f>
        <v>#N/A</v>
      </c>
      <c r="BD53" s="665" t="e">
        <f>INDEX(AX45:BE46,MATCH(AW53,AV45:AV46,0),MATCH(BD49,AX43:BE43,0))*(INDEX(AK51:AT58,MATCH(BD49,AI51:AI58,0),MATCH(BD50,AK50:AT50,0)))</f>
        <v>#N/A</v>
      </c>
      <c r="BE53" s="665" t="e">
        <f>INDEX(AX45:BE46,MATCH(AW53,AV45:AV46,0),MATCH(BE49,AX43:BE43,0))*(INDEX(AK51:AT58,MATCH(BE49,AI51:AI58,0),MATCH(BE50,AK50:AT50,0)))</f>
        <v>#N/A</v>
      </c>
      <c r="BF53" s="665" t="e">
        <f>INDEX(AX45:BE46,MATCH(AW53,AV45:AV46,0),MATCH(BF49,AX43:BE43,0))*(INDEX(AK51:AT58,MATCH(BF49,AI51:AI58,0),MATCH(BF50,AK50:AT50,0)))</f>
        <v>#N/A</v>
      </c>
      <c r="BG53" s="665" t="e">
        <f>INDEX(AX45:BE46,MATCH(AW53,AV45:AV46,0),MATCH(BG49,AX43:BE43,0))*(INDEX(AK51:AT58,MATCH(BG49,AI51:AI58,0),MATCH(BG50,AK50:AT50,0)))</f>
        <v>#N/A</v>
      </c>
      <c r="BH53" s="665" t="e">
        <f>INDEX(AX45:BE46,MATCH(AW53,AV45:AV46,0),MATCH(BH49,AX43:BE43,0))*(INDEX(AK51:AT58,MATCH(BH49,AI51:AI58,0),MATCH(BH50,AK50:AT50,0)))</f>
        <v>#N/A</v>
      </c>
      <c r="BI53" s="665" t="e">
        <f>INDEX(AX45:BE46,MATCH(AW53,AV45:AV46,0),MATCH(BI49,AX43:BE43,0))*(INDEX(AK51:AT58,MATCH(BI49,AI51:AI58,0),MATCH(BI50,AK50:AT50,0)))</f>
        <v>#N/A</v>
      </c>
      <c r="BJ53" s="665" t="e">
        <f>INDEX(AX45:BE46,MATCH(AW53,AV45:AV46,0),MATCH(BJ49,AX43:BE43,0))*(INDEX(AK51:AT58,MATCH(BJ49,AI51:AI58,0),MATCH(BJ50,AK50:AT50,0)))</f>
        <v>#N/A</v>
      </c>
      <c r="BK53" s="665" t="e">
        <f>INDEX(AX45:BE46,MATCH(AW53,AV45:AV46,0),MATCH(BK49,AX43:BE43,0))*(INDEX(AK51:AT58,MATCH(BK49,AI51:AI58,0),MATCH(BK50,AK50:AT50,0)))</f>
        <v>#N/A</v>
      </c>
      <c r="BL53" s="665" t="e">
        <f>INDEX(AX45:BE46,MATCH(AW53,AV45:AV46,0),MATCH(BL49,AX43:BE43,0))*(INDEX(AK51:AT58,MATCH(BL49,AI51:AI58,0),MATCH(BL50,AK50:AT50,0)))</f>
        <v>#N/A</v>
      </c>
      <c r="BM53" s="665" t="e">
        <f>INDEX(AX45:BE46,MATCH(AW53,AV45:AV46,0),MATCH(BM49,AX43:BE43,0))*(INDEX(AK51:AT58,MATCH(BM49,AI51:AI58,0),MATCH(BM50,AK50:AT50,0)))</f>
        <v>#N/A</v>
      </c>
      <c r="BN53" s="665" t="e">
        <f>INDEX(AX45:BE46,MATCH(AW53,AV45:AV46,0),MATCH(BN49,AX43:BE43,0))*(INDEX(AK51:AT58,MATCH(BN49,AI51:AI58,0),MATCH(BN50,AK50:AT50,0)))</f>
        <v>#N/A</v>
      </c>
      <c r="BO53" s="665" t="e">
        <f>INDEX(AX45:BE46,MATCH(AW53,AV45:AV46,0),MATCH(BO49,AX43:BE43,0))*(INDEX(AK51:AT58,MATCH(BO49,AI51:AI58,0),MATCH(BO50,AK50:AT50,0)))</f>
        <v>#N/A</v>
      </c>
      <c r="BP53" s="665" t="e">
        <f>INDEX(AX45:BE46,MATCH(AW53,AV45:AV46,0),MATCH(BP49,AX43:BE43,0))*(INDEX(AK51:AT58,MATCH(BP49,AI51:AI58,0),MATCH(BP50,AK50:AT50,0)))</f>
        <v>#N/A</v>
      </c>
      <c r="BQ53" s="665" t="e">
        <f>INDEX(AX45:BE46,MATCH(AW53,AV45:AV46,0),MATCH(BQ49,AX43:BE43,0))*(INDEX(AK51:AT58,MATCH(BQ49,AI51:AI58,0),MATCH(BQ50,AK50:AT50,0)))</f>
        <v>#N/A</v>
      </c>
      <c r="BR53" s="665" t="e">
        <f>INDEX(AX45:BE46,MATCH(AW53,AV45:AV46,0),MATCH(BR49,AX43:BE43,0))*(INDEX(AK51:AT58,MATCH(BR49,AI51:AI58,0),MATCH(BR50,AK50:AT50,0)))</f>
        <v>#N/A</v>
      </c>
      <c r="BS53" s="665" t="e">
        <f>INDEX(AX45:BE46,MATCH(AW53,AV45:AV46,0),MATCH(BS49,AX43:BE43,0))*(INDEX(AK51:AT58,MATCH(BS49,AI51:AI58,0),MATCH(BS50,AK50:AT50,0)))</f>
        <v>#N/A</v>
      </c>
      <c r="BT53" s="665" t="e">
        <f>INDEX(AX45:BE46,MATCH(AW53,AV45:AV46,0),MATCH(BT49,AX43:BE43,0))*(INDEX(AK51:AT58,MATCH(BT49,AI51:AI58,0),MATCH(BT50,AK50:AT50,0)))</f>
        <v>#N/A</v>
      </c>
      <c r="BU53" s="665" t="e">
        <f>INDEX(AX45:BE46,MATCH(AW53,AV45:AV46,0),MATCH(BU49,AX43:BE43,0))*(INDEX(AK51:AT58,MATCH(BU49,AI51:AI58,0),MATCH(BU50,AK50:AT50,0)))</f>
        <v>#N/A</v>
      </c>
      <c r="BV53" s="665" t="e">
        <f>INDEX(AX45:BE46,MATCH(AW53,AV45:AV46,0),MATCH(BV49,AX43:BE43,0))*(INDEX(AK51:AT58,MATCH(BV49,AI51:AI58,0),MATCH(BV50,AK50:AT50,0)))</f>
        <v>#N/A</v>
      </c>
      <c r="BW53" s="665" t="e">
        <f>INDEX(AX45:BE46,MATCH(AW53,AV45:AV46,0),MATCH(BW49,AX43:BE43,0))*(INDEX(AK51:AT58,MATCH(BW49,AI51:AI58,0),MATCH(BW50,AK50:AT50,0)))</f>
        <v>#N/A</v>
      </c>
      <c r="BX53" s="665" t="e">
        <f>INDEX(AX45:BE46,MATCH(AW53,AV45:AV46,0),MATCH(BX49,AX43:BE43,0))*(INDEX(AK51:AT58,MATCH(BX49,AI51:AI58,0),MATCH(BX50,AK50:AT50,0)))</f>
        <v>#N/A</v>
      </c>
      <c r="BY53" s="665" t="e">
        <f>INDEX(AX45:BE46,MATCH(AW53,AV45:AV46,0),MATCH(BY49,AX43:BE43,0))*(INDEX(AK51:AT58,MATCH(BY49,AI51:AI58,0),MATCH(BY50,AK50:AT50,0)))</f>
        <v>#N/A</v>
      </c>
      <c r="BZ53" s="665" t="e">
        <f>INDEX(AX45:BE46,MATCH(AW53,AV45:AV46,0),MATCH(BZ49,AX43:BE43,0))*(INDEX(AK51:AT58,MATCH(BZ49,AI51:AI58,0),MATCH(BZ50,AK50:AT50,0)))</f>
        <v>#N/A</v>
      </c>
      <c r="CA53" s="665" t="e">
        <f>INDEX(AX45:BE46,MATCH(AW53,AV45:AV46,0),MATCH(CA49,AX43:BE43,0))*(INDEX(AK51:AT58,MATCH(CA49,AI51:AI58,0),MATCH(CA50,AK50:AT50,0)))</f>
        <v>#N/A</v>
      </c>
      <c r="CB53" s="665" t="e">
        <f>INDEX(AX45:BE46,MATCH(AW53,AV45:AV46,0),MATCH(CB49,AX43:BE43,0))*(INDEX(AK51:AT58,MATCH(CB49,AI51:AI58,0),MATCH(CB50,AK50:AT50,0)))</f>
        <v>#N/A</v>
      </c>
      <c r="CC53" s="665" t="e">
        <f>INDEX(AX45:BE46,MATCH(AW53,AV45:AV46,0),MATCH(CC49,AX43:BE43,0))*(INDEX(AK51:AT58,MATCH(CC49,AI51:AI58,0),MATCH(CC50,AK50:AT50,0)))</f>
        <v>#N/A</v>
      </c>
      <c r="CD53" s="665" t="e">
        <f>INDEX(AX45:BE46,MATCH(AW53,AV45:AV46,0),MATCH(CD49,AX43:BE43,0))*(INDEX(AK51:AT58,MATCH(CD49,AI51:AI58,0),MATCH(CD50,AK50:AT50,0)))</f>
        <v>#N/A</v>
      </c>
      <c r="CE53" s="665" t="e">
        <f>INDEX(AX45:BE46,MATCH(AW53,AV45:AV46,0),MATCH(CE49,AX43:BE43,0))*(INDEX(AK51:AT58,MATCH(CE49,AI51:AI58,0),MATCH(CE50,AK50:AT50,0)))</f>
        <v>#N/A</v>
      </c>
      <c r="CF53" s="665" t="e">
        <f>INDEX(AX45:BE46,MATCH(AW53,AV45:AV46,0),MATCH(CF49,AX43:BE43,0))*(INDEX(AK51:AT58,MATCH(CF49,AI51:AI58,0),MATCH(CF50,AK50:AT50,0)))</f>
        <v>#N/A</v>
      </c>
      <c r="CG53" s="665" t="e">
        <f>INDEX(AX45:BE46,MATCH(AW53,AV45:AV46,0),MATCH(CG49,AX43:BE43,0))*(INDEX(AK51:AT58,MATCH(CG49,AI51:AI58,0),MATCH(CG50,AK50:AT50,0)))</f>
        <v>#N/A</v>
      </c>
      <c r="CH53" s="665" t="e">
        <f>INDEX(AX45:BE46,MATCH(AW53,AV45:AV46,0),MATCH(CH49,AX43:BE43,0))*(INDEX(AK51:AT58,MATCH(CH49,AI51:AI58,0),MATCH(CH50,AK50:AT50,0)))</f>
        <v>#N/A</v>
      </c>
      <c r="CI53" s="665" t="e">
        <f>INDEX(AX45:BE46,MATCH(AW53,AV45:AV46,0),MATCH(CI49,AX43:BE43,0))*(INDEX(AK51:AT58,MATCH(CI49,AI51:AI58,0),MATCH(CI50,AK50:AT50,0)))</f>
        <v>#N/A</v>
      </c>
      <c r="CJ53" s="665" t="e">
        <f>INDEX(AX45:BE46,MATCH(AW53,AV45:AV46,0),MATCH(CJ49,AX43:BE43,0))*(INDEX(AK51:AT58,MATCH(CJ49,AI51:AI58,0),MATCH(CJ50,AK50:AT50,0)))</f>
        <v>#N/A</v>
      </c>
      <c r="CK53" s="665" t="e">
        <f>INDEX(AX45:BE46,MATCH(AW53,AV45:AV46,0),MATCH(CK49,AX43:BE43,0))*(INDEX(AK51:AT58,MATCH(CK49,AI51:AI58,0),MATCH(CK50,AK50:AT50,0)))</f>
        <v>#N/A</v>
      </c>
      <c r="CL53" s="665" t="e">
        <f>INDEX(AX45:BE46,MATCH(AW53,AV45:AV46,0),MATCH(CL49,AX43:BE43,0))*(INDEX(AK51:AT58,MATCH(CL49,AI51:AI58,0),MATCH(CL50,AK50:AT50,0)))</f>
        <v>#N/A</v>
      </c>
      <c r="CM53" s="665" t="e">
        <f>INDEX(AX45:BE46,MATCH(AW53,AV45:AV46,0),MATCH(CM49,AX43:BE43,0))*(INDEX(AK51:AT58,MATCH(CM49,AI51:AI58,0),MATCH(CM50,AK50:AT50,0)))</f>
        <v>#N/A</v>
      </c>
      <c r="CN53" s="665" t="e">
        <f>INDEX(AX45:BE46,MATCH(AW53,AV45:AV46,0),MATCH(CN49,AX43:BE43,0))*(INDEX(AK51:AT58,MATCH(CN49,AI51:AI58,0),MATCH(CN50,AK50:AT50,0)))</f>
        <v>#N/A</v>
      </c>
      <c r="CO53" s="665" t="e">
        <f>INDEX(AX45:BE46,MATCH(AW53,AV45:AV46,0),MATCH(CO49,AX43:BE43,0))*(INDEX(AK51:AT58,MATCH(CO49,AI51:AI58,0),MATCH(CO50,AK50:AT50,0)))</f>
        <v>#N/A</v>
      </c>
      <c r="CP53" s="665" t="e">
        <f>INDEX(AX45:BE46,MATCH(AW53,AV45:AV46,0),MATCH(CP49,AX43:BE43,0))*(INDEX(AK51:AT58,MATCH(CP49,AI51:AI58,0),MATCH(CP50,AK50:AT50,0)))</f>
        <v>#N/A</v>
      </c>
      <c r="CQ53" s="665" t="e">
        <f>INDEX(AX45:BE46,MATCH(AW53,AV45:AV46,0),MATCH(CQ49,AX43:BE43,0))*(INDEX(AK51:AT58,MATCH(CQ49,AI51:AI58,0),MATCH(CQ50,AK50:AT50,0)))</f>
        <v>#N/A</v>
      </c>
      <c r="CR53" s="665" t="e">
        <f>INDEX(AX45:BE46,MATCH(AW53,AV45:AV46,0),MATCH(CR49,AX43:BE43,0))*(INDEX(AK51:AT58,MATCH(CR49,AI51:AI58,0),MATCH(CR50,AK50:AT50,0)))</f>
        <v>#N/A</v>
      </c>
      <c r="CS53" s="665" t="e">
        <f>INDEX(AX45:BE46,MATCH(AW53,AV45:AV46,0),MATCH(CS49,AX43:BE43,0))*(INDEX(AK51:AT58,MATCH(CS49,AI51:AI58,0),MATCH(CS50,AK50:AT50,0)))</f>
        <v>#N/A</v>
      </c>
      <c r="CT53" s="665" t="e">
        <f>INDEX(AX45:BE46,MATCH(AW53,AV45:AV46,0),MATCH(CT49,AX43:BE43,0))*(INDEX(AK51:AT58,MATCH(CT49,AI51:AI58,0),MATCH(CT50,AK50:AT50,0)))</f>
        <v>#N/A</v>
      </c>
      <c r="CU53" s="665" t="e">
        <f>INDEX(AX45:BE46,MATCH(AW53,AV45:AV46,0),MATCH(CU49,AX43:BE43,0))*(INDEX(AK51:AT58,MATCH(CU49,AI51:AI58,0),MATCH(CU50,AK50:AT50,0)))</f>
        <v>#N/A</v>
      </c>
      <c r="CV53" s="665" t="e">
        <f>INDEX(AX45:BE46,MATCH(AW53,AV45:AV46,0),MATCH(CV49,AX43:BE43,0))*(INDEX(AK51:AT58,MATCH(CV49,AI51:AI58,0),MATCH(CV50,AK50:AT50,0)))</f>
        <v>#N/A</v>
      </c>
      <c r="CW53" s="665" t="e">
        <f>INDEX(AX45:BE46,MATCH(AW53,AV45:AV46,0),MATCH(CW49,AX43:BE43,0))*(INDEX(AK51:AT58,MATCH(CW49,AI51:AI58,0),MATCH(CW50,AK50:AT50,0)))</f>
        <v>#N/A</v>
      </c>
      <c r="CX53" s="665" t="e">
        <f>INDEX(AX45:BE46,MATCH(AW53,AV45:AV46,0),MATCH(CX49,AX43:BE43,0))*(INDEX(AK51:AT58,MATCH(CX49,AI51:AI58,0),MATCH(CX50,AK50:AT50,0)))</f>
        <v>#N/A</v>
      </c>
      <c r="CY53" s="665" t="e">
        <f>INDEX(AX45:BE46,MATCH(AW53,AV45:AV46,0),MATCH(CY49,AX43:BE43,0))*(INDEX(AK51:AT58,MATCH(CY49,AI51:AI58,0),MATCH(CY50,AK50:AT50,0)))</f>
        <v>#N/A</v>
      </c>
      <c r="CZ53" s="665" t="e">
        <f>INDEX(AX45:BE46,MATCH(AW53,AV45:AV46,0),MATCH(CZ49,AX43:BE43,0))*(INDEX(AK51:AT58,MATCH(CZ49,AI51:AI58,0),MATCH(CZ50,AK50:AT50,0)))</f>
        <v>#N/A</v>
      </c>
      <c r="DA53" s="665" t="e">
        <f>INDEX(AX45:BE46,MATCH(AW53,AV45:AV46,0),MATCH(DA49,AX43:BE43,0))*(INDEX(AK51:AT58,MATCH(DA49,AI51:AI58,0),MATCH(DA50,AK50:AT50,0)))</f>
        <v>#N/A</v>
      </c>
      <c r="DB53" s="665" t="e">
        <f>INDEX(AX45:BE46,MATCH(AW53,AV45:AV46,0),MATCH(DB49,AX43:BE43,0))*(INDEX(AK51:AT58,MATCH(DB49,AI51:AI58,0),MATCH(DB50,AK50:AT50,0)))</f>
        <v>#N/A</v>
      </c>
      <c r="DC53" s="665" t="e">
        <f>INDEX(AX45:BE46,MATCH(AW53,AV45:AV46,0),MATCH(DC49,AX43:BE43,0))*(INDEX(AK51:AT58,MATCH(DC49,AI51:AI58,0),MATCH(DC50,AK50:AT50,0)))</f>
        <v>#N/A</v>
      </c>
      <c r="DD53" s="665" t="e">
        <f>INDEX(AX45:BE46,MATCH(AW53,AV45:AV46,0),MATCH(DD49,AX43:BE43,0))*(INDEX(AK51:AT58,MATCH(DD49,AI51:AI58,0),MATCH(DD50,AK50:AT50,0)))</f>
        <v>#N/A</v>
      </c>
      <c r="DE53" s="665" t="e">
        <f>INDEX(AX45:BE46,MATCH(AW53,AV45:AV46,0),MATCH(DE49,AX43:BE43,0))*(INDEX(AK51:AT58,MATCH(DE49,AI51:AI58,0),MATCH(DE50,AK50:AT50,0)))</f>
        <v>#N/A</v>
      </c>
      <c r="DF53" s="665" t="e">
        <f>INDEX(AX45:BE46,MATCH(AW53,AV45:AV46,0),MATCH(DF49,AX43:BE43,0))*(INDEX(AK51:AT58,MATCH(DF49,AI51:AI58,0),MATCH(DF50,AK50:AT50,0)))</f>
        <v>#N/A</v>
      </c>
      <c r="DG53" s="665" t="e">
        <f>INDEX(AX45:BE46,MATCH(AW53,AV45:AV46,0),MATCH(DG49,AX43:BE43,0))*(INDEX(AK51:AT58,MATCH(DG49,AI51:AI58,0),MATCH(DG50,AK50:AT50,0)))</f>
        <v>#N/A</v>
      </c>
      <c r="DH53" s="665" t="e">
        <f>INDEX(AX45:BE46,MATCH(AW53,AV45:AV46,0),MATCH(DH49,AX43:BE43,0))*(INDEX(AK51:AT58,MATCH(DH49,AI51:AI58,0),MATCH(DH50,AK50:AT50,0)))</f>
        <v>#N/A</v>
      </c>
      <c r="DI53" s="665" t="e">
        <f>INDEX(AX45:BE46,MATCH(AW53,AV45:AV46,0),MATCH(DI49,AX43:BE43,0))*(INDEX(AK51:AT58,MATCH(DI49,AI51:AI58,0),MATCH(DI50,AK50:AT50,0)))</f>
        <v>#N/A</v>
      </c>
      <c r="DJ53" s="665" t="e">
        <f>INDEX(AX45:BE46,MATCH(AW53,AV45:AV46,0),MATCH(DJ49,AX43:BE43,0))*(INDEX(AK51:AT58,MATCH(DJ49,AI51:AI58,0),MATCH(DJ50,AK50:AT50,0)))</f>
        <v>#N/A</v>
      </c>
      <c r="DK53" s="665" t="e">
        <f>INDEX(AX45:BE46,MATCH(AW53,AV45:AV46,0),MATCH(DK49,AX43:BE43,0))*(INDEX(AK51:AT58,MATCH(DK49,AI51:AI58,0),MATCH(DK50,AK50:AT50,0)))</f>
        <v>#N/A</v>
      </c>
      <c r="DL53" s="665" t="e">
        <f>INDEX(AX45:BE46,MATCH(AW53,AV45:AV46,0),MATCH(DL49,AX43:BE43,0))*(INDEX(AK51:AT58,MATCH(DL49,AI51:AI58,0),MATCH(DL50,AK50:AT50,0)))</f>
        <v>#N/A</v>
      </c>
      <c r="DM53" s="665" t="e">
        <f>INDEX(AX45:BE46,MATCH(AW53,AV45:AV46,0),MATCH(DM49,AX43:BE43,0))*(INDEX(AK51:AT58,MATCH(DM49,AI51:AI58,0),MATCH(DM50,AK50:AT50,0)))</f>
        <v>#N/A</v>
      </c>
      <c r="DN53" s="665" t="e">
        <f>INDEX(AX45:BE46,MATCH(AW53,AV45:AV46,0),MATCH(DN49,AX43:BE43,0))*(INDEX(AK51:AT58,MATCH(DN49,AI51:AI58,0),MATCH(DN50,AK50:AT50,0)))</f>
        <v>#N/A</v>
      </c>
      <c r="DO53" s="665" t="e">
        <f>INDEX(AX45:BE46,MATCH(AW53,AV45:AV46,0),MATCH(DO49,AX43:BE43,0))*(INDEX(AK51:AT58,MATCH(DO49,AI51:AI58,0),MATCH(DO50,AK50:AT50,0)))</f>
        <v>#N/A</v>
      </c>
      <c r="DP53" s="665" t="e">
        <f>INDEX(AX45:BE46,MATCH(AW53,AV45:AV46,0),MATCH(DP49,AX43:BE43,0))*(INDEX(AK51:AT58,MATCH(DP49,AI51:AI58,0),MATCH(DP50,AK50:AT50,0)))</f>
        <v>#N/A</v>
      </c>
      <c r="DQ53" s="643" t="e">
        <f>SUM(AX53:DP53)=#REF!</f>
        <v>#REF!</v>
      </c>
      <c r="DR53" s="737">
        <v>2025</v>
      </c>
      <c r="DS53" s="665" t="e">
        <f>IF(DR53&gt;DS49,AX52-AX53,0)</f>
        <v>#REF!</v>
      </c>
      <c r="DT53" s="665" t="e">
        <f>IF(DR53&gt;DT49,AY52-AY53,0)</f>
        <v>#N/A</v>
      </c>
      <c r="DU53" s="665" t="e">
        <f>IF(DR53&gt;DU49,AZ52-AZ53,0)</f>
        <v>#N/A</v>
      </c>
      <c r="DV53" s="665" t="e">
        <f>IF(DR53&gt;DV49,BA52-BA53,0)</f>
        <v>#N/A</v>
      </c>
      <c r="DW53" s="665" t="e">
        <f>IF(DR53&gt;DW49,BB52-BB53,0)</f>
        <v>#N/A</v>
      </c>
      <c r="DX53" s="665" t="e">
        <f>IF(DR53&gt;DX49,BC52-BC53,0)</f>
        <v>#N/A</v>
      </c>
      <c r="DY53" s="665" t="e">
        <f>IF(DR53&gt;DY49,BD52-BD53,0)</f>
        <v>#N/A</v>
      </c>
      <c r="DZ53" s="665" t="e">
        <f>IF(DR53&gt;DZ49,BE52-BE53,0)</f>
        <v>#N/A</v>
      </c>
      <c r="EA53" s="665" t="e">
        <f>IF(DR53&gt;EA49,BF52-BF53,0)</f>
        <v>#N/A</v>
      </c>
      <c r="EB53" s="665" t="e">
        <f>IF(DR53&gt;EB49,BG52-BG53,0)</f>
        <v>#N/A</v>
      </c>
      <c r="EC53" s="665" t="e">
        <f>IF(DR53&gt;EC49,BH52-BH53,0)</f>
        <v>#N/A</v>
      </c>
      <c r="ED53" s="665">
        <f>IF(DR53&gt;ED49,BI52-BI53,0)</f>
        <v>0</v>
      </c>
      <c r="EE53" s="665">
        <f>IF(DR53&gt;EE49,BJ52-BJ53,0)</f>
        <v>0</v>
      </c>
      <c r="EF53" s="665">
        <f>IF(DR53&gt;EF49,BK52-BK53,0)</f>
        <v>0</v>
      </c>
      <c r="EG53" s="665">
        <f>IF(DR53&gt;EG49,BL52-BL53,0)</f>
        <v>0</v>
      </c>
      <c r="EH53" s="665">
        <f>IF(DR53&gt;EH49,BM52-BM53,0)</f>
        <v>0</v>
      </c>
      <c r="EI53" s="665">
        <f>IF(DR53&gt;EI49,BN52-BN53,0)</f>
        <v>0</v>
      </c>
      <c r="EJ53" s="665">
        <f>IF(DR53&gt;EJ49,BO52-BO53,0)</f>
        <v>0</v>
      </c>
      <c r="EK53" s="665">
        <f>IF(DR53&gt;EK49,BP52-BP53,0)</f>
        <v>0</v>
      </c>
      <c r="EL53" s="665">
        <f>IF(DR53&gt;EL49,BQ52-BQ53,0)</f>
        <v>0</v>
      </c>
      <c r="EM53" s="665">
        <f>IF(DR53&gt;EM49,BR52-BR53,0)</f>
        <v>0</v>
      </c>
      <c r="EN53" s="665">
        <f>IF(DR53&gt;EN49,BS52-BS53,0)</f>
        <v>0</v>
      </c>
      <c r="EO53" s="665">
        <f>IF(DR53&gt;EO49,BT52-BT53,0)</f>
        <v>0</v>
      </c>
      <c r="EP53" s="665">
        <f>IF(DR53&gt;EP49,BU52-BU53,0)</f>
        <v>0</v>
      </c>
      <c r="EQ53" s="665">
        <f>IF(DR53&gt;EQ49,BV52-BV53,0)</f>
        <v>0</v>
      </c>
      <c r="ER53" s="665">
        <f>IF(DR53&gt;ER49,BW52-BW53,0)</f>
        <v>0</v>
      </c>
      <c r="ES53" s="665">
        <f>IF(DR53&gt;ES49,BX52-BX53,0)</f>
        <v>0</v>
      </c>
      <c r="ET53" s="665">
        <f>IF(DR53&gt;ET49,BY52-BY53,0)</f>
        <v>0</v>
      </c>
      <c r="EU53" s="665">
        <f>IF(DR53&gt;EU49,BZ52-BZ53,0)</f>
        <v>0</v>
      </c>
      <c r="EV53" s="665">
        <f>IF(DR53&gt;EV49,CA52-CA53,0)</f>
        <v>0</v>
      </c>
      <c r="EW53" s="665">
        <f>IF(DR53&gt;EW49,CB52-CB53,0)</f>
        <v>0</v>
      </c>
      <c r="EX53" s="665">
        <f>IF(DR53&gt;EX49,CC52-CC53,0)</f>
        <v>0</v>
      </c>
      <c r="EY53" s="665">
        <f>IF(DR53&gt;EY49,CD52-CD53,0)</f>
        <v>0</v>
      </c>
      <c r="EZ53" s="665">
        <f>IF(DR53&gt;EZ49,CE52-CE53,0)</f>
        <v>0</v>
      </c>
      <c r="FA53" s="665">
        <f>IF(DR53&gt;FA49,CF52-CF53,0)</f>
        <v>0</v>
      </c>
      <c r="FB53" s="665">
        <f>IF(DR53&gt;FB49,CG52-CG53,0)</f>
        <v>0</v>
      </c>
      <c r="FC53" s="665">
        <f>IF(DR53&gt;FC49,CH52-CH53,0)</f>
        <v>0</v>
      </c>
      <c r="FD53" s="665">
        <f>IF(DR53&gt;FD49,CI52-CI53,0)</f>
        <v>0</v>
      </c>
      <c r="FE53" s="665">
        <f>IF(DR53&gt;FE49,CJ52-CJ53,0)</f>
        <v>0</v>
      </c>
      <c r="FF53" s="665">
        <f>IF(DR53&gt;FF49,CK52-CK53,0)</f>
        <v>0</v>
      </c>
      <c r="FG53" s="665">
        <f>IF(DR53&gt;FG49,CL52-CL53,0)</f>
        <v>0</v>
      </c>
      <c r="FH53" s="665">
        <f>IF(DR53&gt;FH49,CM52-CM53,0)</f>
        <v>0</v>
      </c>
      <c r="FI53" s="665">
        <f>IF(DR53&gt;FI49,CN52-CN53,0)</f>
        <v>0</v>
      </c>
      <c r="FJ53" s="665">
        <f>IF(DR53&gt;FJ49,CO52-CO53,0)</f>
        <v>0</v>
      </c>
      <c r="FK53" s="665">
        <f>IF(DR53&gt;FK49,CP52-CP53,0)</f>
        <v>0</v>
      </c>
      <c r="FL53" s="665">
        <f>IF(DR53&gt;FL49,CQ52-CQ53,0)</f>
        <v>0</v>
      </c>
      <c r="FM53" s="665">
        <f>IF(DR53&gt;FM49,CR52-CR53,0)</f>
        <v>0</v>
      </c>
      <c r="FN53" s="665">
        <f>IF(DR53&gt;FN49,CS52-CS53,0)</f>
        <v>0</v>
      </c>
      <c r="FO53" s="665">
        <f>IF(DR53&gt;FO49,CT52-CT53,0)</f>
        <v>0</v>
      </c>
      <c r="FP53" s="665">
        <f>IF(DR53&gt;FP49,CU52-CU53,0)</f>
        <v>0</v>
      </c>
      <c r="FQ53" s="665">
        <f>IF(DR53&gt;FQ49,CV52-CV53,0)</f>
        <v>0</v>
      </c>
      <c r="FR53" s="665">
        <f>IF(DR53&gt;FR49,CW52-CW53,0)</f>
        <v>0</v>
      </c>
      <c r="FS53" s="665">
        <f>IF(DR53&gt;FS49,CX52-CX53,0)</f>
        <v>0</v>
      </c>
      <c r="FT53" s="665">
        <f>IF(DR53&gt;FT49,CY52-CY53,0)</f>
        <v>0</v>
      </c>
      <c r="FU53" s="665">
        <f>IF(DR53&gt;FU49,CZ52-CZ53,0)</f>
        <v>0</v>
      </c>
      <c r="FV53" s="665">
        <f>IF(DR53&gt;FV49,DA52-DA53,0)</f>
        <v>0</v>
      </c>
      <c r="FW53" s="665">
        <f>IF(DR53&gt;FW49,DB52-DB53,0)</f>
        <v>0</v>
      </c>
      <c r="FX53" s="665">
        <f>IF(DR53&gt;FX49,DC52-DC53,0)</f>
        <v>0</v>
      </c>
      <c r="FY53" s="665">
        <f>IF(DR53&gt;FY49,DD52-DD53,0)</f>
        <v>0</v>
      </c>
      <c r="FZ53" s="665">
        <f>IF(DR53&gt;FZ49,DE52-DE53,0)</f>
        <v>0</v>
      </c>
      <c r="GA53" s="665">
        <f>IF(DR53&gt;GA49,DF52-DF53,0)</f>
        <v>0</v>
      </c>
      <c r="GB53" s="665">
        <f>IF(DR53&gt;GB49,DG52-DG53,0)</f>
        <v>0</v>
      </c>
      <c r="GC53" s="665">
        <f>IF(DR53&gt;GC49,DH52-DH53,0)</f>
        <v>0</v>
      </c>
      <c r="GD53" s="665">
        <f>IF(DR53&gt;GD49,DI52-DI53,0)</f>
        <v>0</v>
      </c>
      <c r="GE53" s="665">
        <f>IF(DR53&gt;GE49,DJ52-DJ53,0)</f>
        <v>0</v>
      </c>
      <c r="GF53" s="665">
        <f>IF(DR53&gt;GF49,DK52-DK53,0)</f>
        <v>0</v>
      </c>
      <c r="GG53" s="665">
        <f>IF(DR53&gt;GG49,DL52-DL53,0)</f>
        <v>0</v>
      </c>
      <c r="GH53" s="665">
        <f>IF(DR53&gt;GH49,DM52-DM53,0)</f>
        <v>0</v>
      </c>
      <c r="GI53" s="665">
        <f>IF(DR53&gt;GI49,DN52-DN53,0)</f>
        <v>0</v>
      </c>
      <c r="GJ53" s="665">
        <f>IF(DR53&gt;GJ49,DO52-DO53,0)</f>
        <v>0</v>
      </c>
      <c r="GK53" s="665">
        <f>IF(DR53&gt;GK49,DP52-DP53,0)</f>
        <v>0</v>
      </c>
      <c r="GL53" s="665" t="e">
        <f>SUM(DS53:GK53)+SUM(#REF!)=#REF!</f>
        <v>#REF!</v>
      </c>
      <c r="GM53" s="667"/>
      <c r="GN53" s="737">
        <v>2025</v>
      </c>
      <c r="GO53" s="664" t="e">
        <f>SUMIF(DS50:GK50,GO50,DS53:GK53)</f>
        <v>#REF!</v>
      </c>
      <c r="GP53" s="668" t="e">
        <f>SUMIF(DS50:GK50,GP50,DS53:GK53)</f>
        <v>#N/A</v>
      </c>
      <c r="GQ53" s="668" t="e">
        <f>SUMIF(DS50:GK50,GQ50,DS53:GK53)</f>
        <v>#N/A</v>
      </c>
      <c r="GR53" s="668" t="e">
        <f>SUMIF(DS50:GK50,GR50,DS53:GK53)</f>
        <v>#N/A</v>
      </c>
      <c r="GS53" s="668" t="e">
        <f>SUMIF(DS50:GK50,GS50,DS53:GK53)</f>
        <v>#N/A</v>
      </c>
      <c r="GT53" s="668" t="e">
        <f>SUMIF(DS50:GK50,GT50,DS53:GK53)</f>
        <v>#N/A</v>
      </c>
      <c r="GU53" s="668" t="e">
        <f>SUMIF(DS50:GK50,GU50,DS53:GK53)</f>
        <v>#N/A</v>
      </c>
      <c r="GV53" s="668" t="e">
        <f>SUMIF(DS50:GK50,GV50,DS53:GK53)</f>
        <v>#N/A</v>
      </c>
      <c r="GW53" s="668" t="e">
        <f>SUMIF(DS50:GK50,GW50,DS53:GK53)</f>
        <v>#N/A</v>
      </c>
      <c r="GX53" s="668" t="e">
        <f>SUMIF(DS50:GK50,GX50,DS53:GK53)</f>
        <v>#N/A</v>
      </c>
      <c r="GY53" s="668" t="e">
        <f>SUMIF(DS50:GK50,GY50,DS53:GK53)</f>
        <v>#N/A</v>
      </c>
      <c r="GZ53" s="646" t="e">
        <f>SUM(GO53:GY53)=(#REF!-SUM(#REF!))</f>
        <v>#REF!</v>
      </c>
    </row>
    <row r="54" spans="1:234" hidden="1" x14ac:dyDescent="0.25">
      <c r="A54" s="643" t="s">
        <v>208</v>
      </c>
      <c r="AI54" s="664">
        <v>2026</v>
      </c>
      <c r="AJ54" s="664">
        <v>0</v>
      </c>
      <c r="AK54" s="665">
        <f>IFERROR(#REF!/#REF!,0)</f>
        <v>0</v>
      </c>
      <c r="AL54" s="665">
        <f>IFERROR(#REF!/#REF!,0)</f>
        <v>0</v>
      </c>
      <c r="AM54" s="665">
        <f>IFERROR(#REF!/#REF!,0)</f>
        <v>0</v>
      </c>
      <c r="AN54" s="669">
        <f>IFERROR(#REF!/#REF!,0)</f>
        <v>0</v>
      </c>
      <c r="AO54" s="669">
        <f>IFERROR(#REF!/#REF!,0)</f>
        <v>0</v>
      </c>
      <c r="AP54" s="669">
        <f>IFERROR(#REF!/#REF!,0)</f>
        <v>0</v>
      </c>
      <c r="AQ54" s="669">
        <f>IFERROR(#REF!/#REF!,0)</f>
        <v>0</v>
      </c>
      <c r="AR54" s="669">
        <f>IFERROR(#REF!/#REF!,0)</f>
        <v>0</v>
      </c>
      <c r="AS54" s="669">
        <f>IFERROR(#REF!/#REF!,0)</f>
        <v>0</v>
      </c>
      <c r="AT54" s="669">
        <f>IFERROR(#REF!/#REF!,0)</f>
        <v>0</v>
      </c>
      <c r="AU54" s="666"/>
      <c r="AW54" s="737">
        <v>2026</v>
      </c>
      <c r="AX54" s="665" t="e">
        <f>#REF!</f>
        <v>#REF!</v>
      </c>
      <c r="AY54" s="665" t="e">
        <f>INDEX(AX45:BE46,MATCH(AW54,AV45:AV46,0),MATCH(AY49,AX43:BE43,0))*(INDEX(AK51:AT58,MATCH(AY49,AI51:AI58,0),MATCH(AY50,AK50:AT50,0)))</f>
        <v>#N/A</v>
      </c>
      <c r="AZ54" s="665" t="e">
        <f>INDEX(AX45:BE46,MATCH(AW54,AV45:AV46,0),MATCH(AZ49,AX43:BE43,0))*(INDEX(AK51:AT58,MATCH(AZ49,AI51:AI58,0),MATCH(AZ50,AK50:AT50,0)))</f>
        <v>#N/A</v>
      </c>
      <c r="BA54" s="665" t="e">
        <f>INDEX(AX45:BE46,MATCH(AW54,AV45:AV46,0),MATCH(BA49,AX43:BE43,0))*(INDEX(AK51:AT58,MATCH(BA49,AI51:AI58,0),MATCH(BA50,AK50:AT50,0)))</f>
        <v>#N/A</v>
      </c>
      <c r="BB54" s="665" t="e">
        <f>INDEX(AX45:BE46,MATCH(AW54,AV45:AV46,0),MATCH(BB49,AX43:BE43,0))*(INDEX(AK51:AT58,MATCH(BB49,AI51:AI58,0),MATCH(BB50,AK50:AT50,0)))</f>
        <v>#N/A</v>
      </c>
      <c r="BC54" s="665" t="e">
        <f>INDEX(AX45:BE46,MATCH(AW54,AV45:AV46,0),MATCH(BC49,AX43:BE43,0))*(INDEX(AK51:AT58,MATCH(BC49,AI51:AI58,0),MATCH(BC50,AK50:AT50,0)))</f>
        <v>#N/A</v>
      </c>
      <c r="BD54" s="665" t="e">
        <f>INDEX(AX45:BE46,MATCH(AW54,AV45:AV46,0),MATCH(BD49,AX43:BE43,0))*(INDEX(AK51:AT58,MATCH(BD49,AI51:AI58,0),MATCH(BD50,AK50:AT50,0)))</f>
        <v>#N/A</v>
      </c>
      <c r="BE54" s="665" t="e">
        <f>INDEX(AX45:BE46,MATCH(AW54,AV45:AV46,0),MATCH(BE49,AX43:BE43,0))*(INDEX(AK51:AT58,MATCH(BE49,AI51:AI58,0),MATCH(BE50,AK50:AT50,0)))</f>
        <v>#N/A</v>
      </c>
      <c r="BF54" s="665" t="e">
        <f>INDEX(AX45:BE46,MATCH(AW54,AV45:AV46,0),MATCH(BF49,AX43:BE43,0))*(INDEX(AK51:AT58,MATCH(BF49,AI51:AI58,0),MATCH(BF50,AK50:AT50,0)))</f>
        <v>#N/A</v>
      </c>
      <c r="BG54" s="665" t="e">
        <f>INDEX(AX45:BE46,MATCH(AW54,AV45:AV46,0),MATCH(BG49,AX43:BE43,0))*(INDEX(AK51:AT58,MATCH(BG49,AI51:AI58,0),MATCH(BG50,AK50:AT50,0)))</f>
        <v>#N/A</v>
      </c>
      <c r="BH54" s="665" t="e">
        <f>INDEX(AX45:BE46,MATCH(AW54,AV45:AV46,0),MATCH(BH49,AX43:BE43,0))*(INDEX(AK51:AT58,MATCH(BH49,AI51:AI58,0),MATCH(BH50,AK50:AT50,0)))</f>
        <v>#N/A</v>
      </c>
      <c r="BI54" s="665" t="e">
        <f>INDEX(AX45:BE46,MATCH(AW54,AV45:AV46,0),MATCH(BI49,AX43:BE43,0))*(INDEX(AK51:AT58,MATCH(BI49,AI51:AI58,0),MATCH(BI50,AK50:AT50,0)))</f>
        <v>#N/A</v>
      </c>
      <c r="BJ54" s="665" t="e">
        <f>INDEX(AX45:BE46,MATCH(AW54,AV45:AV46,0),MATCH(BJ49,AX43:BE43,0))*(INDEX(AK51:AT58,MATCH(BJ49,AI51:AI58,0),MATCH(BJ50,AK50:AT50,0)))</f>
        <v>#N/A</v>
      </c>
      <c r="BK54" s="665" t="e">
        <f>INDEX(AX45:BE46,MATCH(AW54,AV45:AV46,0),MATCH(BK49,AX43:BE43,0))*(INDEX(AK51:AT58,MATCH(BK49,AI51:AI58,0),MATCH(BK50,AK50:AT50,0)))</f>
        <v>#N/A</v>
      </c>
      <c r="BL54" s="665" t="e">
        <f>INDEX(AX45:BE46,MATCH(AW54,AV45:AV46,0),MATCH(BL49,AX43:BE43,0))*(INDEX(AK51:AT58,MATCH(BL49,AI51:AI58,0),MATCH(BL50,AK50:AT50,0)))</f>
        <v>#N/A</v>
      </c>
      <c r="BM54" s="665" t="e">
        <f>INDEX(AX45:BE46,MATCH(AW54,AV45:AV46,0),MATCH(BM49,AX43:BE43,0))*(INDEX(AK51:AT58,MATCH(BM49,AI51:AI58,0),MATCH(BM50,AK50:AT50,0)))</f>
        <v>#N/A</v>
      </c>
      <c r="BN54" s="665" t="e">
        <f>INDEX(AX45:BE46,MATCH(AW54,AV45:AV46,0),MATCH(BN49,AX43:BE43,0))*(INDEX(AK51:AT58,MATCH(BN49,AI51:AI58,0),MATCH(BN50,AK50:AT50,0)))</f>
        <v>#N/A</v>
      </c>
      <c r="BO54" s="665" t="e">
        <f>INDEX(AX45:BE46,MATCH(AW54,AV45:AV46,0),MATCH(BO49,AX43:BE43,0))*(INDEX(AK51:AT58,MATCH(BO49,AI51:AI58,0),MATCH(BO50,AK50:AT50,0)))</f>
        <v>#N/A</v>
      </c>
      <c r="BP54" s="665" t="e">
        <f>INDEX(AX45:BE46,MATCH(AW54,AV45:AV46,0),MATCH(BP49,AX43:BE43,0))*(INDEX(AK51:AT58,MATCH(BP49,AI51:AI58,0),MATCH(BP50,AK50:AT50,0)))</f>
        <v>#N/A</v>
      </c>
      <c r="BQ54" s="665" t="e">
        <f>INDEX(AX45:BE46,MATCH(AW54,AV45:AV46,0),MATCH(BQ49,AX43:BE43,0))*(INDEX(AK51:AT58,MATCH(BQ49,AI51:AI58,0),MATCH(BQ50,AK50:AT50,0)))</f>
        <v>#N/A</v>
      </c>
      <c r="BR54" s="665" t="e">
        <f>INDEX(AX45:BE46,MATCH(AW54,AV45:AV46,0),MATCH(BR49,AX43:BE43,0))*(INDEX(AK51:AT58,MATCH(BR49,AI51:AI58,0),MATCH(BR50,AK50:AT50,0)))</f>
        <v>#N/A</v>
      </c>
      <c r="BS54" s="665" t="e">
        <f>INDEX(AX45:BE46,MATCH(AW54,AV45:AV46,0),MATCH(BS49,AX43:BE43,0))*(INDEX(AK51:AT58,MATCH(BS49,AI51:AI58,0),MATCH(BS50,AK50:AT50,0)))</f>
        <v>#N/A</v>
      </c>
      <c r="BT54" s="665" t="e">
        <f>INDEX(AX45:BE46,MATCH(AW54,AV45:AV46,0),MATCH(BT49,AX43:BE43,0))*(INDEX(AK51:AT58,MATCH(BT49,AI51:AI58,0),MATCH(BT50,AK50:AT50,0)))</f>
        <v>#N/A</v>
      </c>
      <c r="BU54" s="665" t="e">
        <f>INDEX(AX45:BE46,MATCH(AW54,AV45:AV46,0),MATCH(BU49,AX43:BE43,0))*(INDEX(AK51:AT58,MATCH(BU49,AI51:AI58,0),MATCH(BU50,AK50:AT50,0)))</f>
        <v>#N/A</v>
      </c>
      <c r="BV54" s="665" t="e">
        <f>INDEX(AX45:BE46,MATCH(AW54,AV45:AV46,0),MATCH(BV49,AX43:BE43,0))*(INDEX(AK51:AT58,MATCH(BV49,AI51:AI58,0),MATCH(BV50,AK50:AT50,0)))</f>
        <v>#N/A</v>
      </c>
      <c r="BW54" s="665" t="e">
        <f>INDEX(AX45:BE46,MATCH(AW54,AV45:AV46,0),MATCH(BW49,AX43:BE43,0))*(INDEX(AK51:AT58,MATCH(BW49,AI51:AI58,0),MATCH(BW50,AK50:AT50,0)))</f>
        <v>#N/A</v>
      </c>
      <c r="BX54" s="665" t="e">
        <f>INDEX(AX45:BE46,MATCH(AW54,AV45:AV46,0),MATCH(BX49,AX43:BE43,0))*(INDEX(AK51:AT58,MATCH(BX49,AI51:AI58,0),MATCH(BX50,AK50:AT50,0)))</f>
        <v>#N/A</v>
      </c>
      <c r="BY54" s="665" t="e">
        <f>INDEX(AX45:BE46,MATCH(AW54,AV45:AV46,0),MATCH(BY49,AX43:BE43,0))*(INDEX(AK51:AT58,MATCH(BY49,AI51:AI58,0),MATCH(BY50,AK50:AT50,0)))</f>
        <v>#N/A</v>
      </c>
      <c r="BZ54" s="665" t="e">
        <f>INDEX(AX45:BE46,MATCH(AW54,AV45:AV46,0),MATCH(BZ49,AX43:BE43,0))*(INDEX(AK51:AT58,MATCH(BZ49,AI51:AI58,0),MATCH(BZ50,AK50:AT50,0)))</f>
        <v>#N/A</v>
      </c>
      <c r="CA54" s="665" t="e">
        <f>INDEX(AX45:BE46,MATCH(AW54,AV45:AV46,0),MATCH(CA49,AX43:BE43,0))*(INDEX(AK51:AT58,MATCH(CA49,AI51:AI58,0),MATCH(CA50,AK50:AT50,0)))</f>
        <v>#N/A</v>
      </c>
      <c r="CB54" s="665" t="e">
        <f>INDEX(AX45:BE46,MATCH(AW54,AV45:AV46,0),MATCH(CB49,AX43:BE43,0))*(INDEX(AK51:AT58,MATCH(CB49,AI51:AI58,0),MATCH(CB50,AK50:AT50,0)))</f>
        <v>#N/A</v>
      </c>
      <c r="CC54" s="665" t="e">
        <f>INDEX(AX45:BE46,MATCH(AW54,AV45:AV46,0),MATCH(CC49,AX43:BE43,0))*(INDEX(AK51:AT58,MATCH(CC49,AI51:AI58,0),MATCH(CC50,AK50:AT50,0)))</f>
        <v>#N/A</v>
      </c>
      <c r="CD54" s="665" t="e">
        <f>INDEX(AX45:BE46,MATCH(AW54,AV45:AV46,0),MATCH(CD49,AX43:BE43,0))*(INDEX(AK51:AT58,MATCH(CD49,AI51:AI58,0),MATCH(CD50,AK50:AT50,0)))</f>
        <v>#N/A</v>
      </c>
      <c r="CE54" s="665" t="e">
        <f>INDEX(AX45:BE46,MATCH(AW54,AV45:AV46,0),MATCH(CE49,AX43:BE43,0))*(INDEX(AK51:AT58,MATCH(CE49,AI51:AI58,0),MATCH(CE50,AK50:AT50,0)))</f>
        <v>#N/A</v>
      </c>
      <c r="CF54" s="665" t="e">
        <f>INDEX(AX45:BE46,MATCH(AW54,AV45:AV46,0),MATCH(CF49,AX43:BE43,0))*(INDEX(AK51:AT58,MATCH(CF49,AI51:AI58,0),MATCH(CF50,AK50:AT50,0)))</f>
        <v>#N/A</v>
      </c>
      <c r="CG54" s="665" t="e">
        <f>INDEX(AX45:BE46,MATCH(AW54,AV45:AV46,0),MATCH(CG49,AX43:BE43,0))*(INDEX(AK51:AT58,MATCH(CG49,AI51:AI58,0),MATCH(CG50,AK50:AT50,0)))</f>
        <v>#N/A</v>
      </c>
      <c r="CH54" s="665" t="e">
        <f>INDEX(AX45:BE46,MATCH(AW54,AV45:AV46,0),MATCH(CH49,AX43:BE43,0))*(INDEX(AK51:AT58,MATCH(CH49,AI51:AI58,0),MATCH(CH50,AK50:AT50,0)))</f>
        <v>#N/A</v>
      </c>
      <c r="CI54" s="665" t="e">
        <f>INDEX(AX45:BE46,MATCH(AW54,AV45:AV46,0),MATCH(CI49,AX43:BE43,0))*(INDEX(AK51:AT58,MATCH(CI49,AI51:AI58,0),MATCH(CI50,AK50:AT50,0)))</f>
        <v>#N/A</v>
      </c>
      <c r="CJ54" s="665" t="e">
        <f>INDEX(AX45:BE46,MATCH(AW54,AV45:AV46,0),MATCH(CJ49,AX43:BE43,0))*(INDEX(AK51:AT58,MATCH(CJ49,AI51:AI58,0),MATCH(CJ50,AK50:AT50,0)))</f>
        <v>#N/A</v>
      </c>
      <c r="CK54" s="665" t="e">
        <f>INDEX(AX45:BE46,MATCH(AW54,AV45:AV46,0),MATCH(CK49,AX43:BE43,0))*(INDEX(AK51:AT58,MATCH(CK49,AI51:AI58,0),MATCH(CK50,AK50:AT50,0)))</f>
        <v>#N/A</v>
      </c>
      <c r="CL54" s="665" t="e">
        <f>INDEX(AX45:BE46,MATCH(AW54,AV45:AV46,0),MATCH(CL49,AX43:BE43,0))*(INDEX(AK51:AT58,MATCH(CL49,AI51:AI58,0),MATCH(CL50,AK50:AT50,0)))</f>
        <v>#N/A</v>
      </c>
      <c r="CM54" s="665" t="e">
        <f>INDEX(AX45:BE46,MATCH(AW54,AV45:AV46,0),MATCH(CM49,AX43:BE43,0))*(INDEX(AK51:AT58,MATCH(CM49,AI51:AI58,0),MATCH(CM50,AK50:AT50,0)))</f>
        <v>#N/A</v>
      </c>
      <c r="CN54" s="665" t="e">
        <f>INDEX(AX45:BE46,MATCH(AW54,AV45:AV46,0),MATCH(CN49,AX43:BE43,0))*(INDEX(AK51:AT58,MATCH(CN49,AI51:AI58,0),MATCH(CN50,AK50:AT50,0)))</f>
        <v>#N/A</v>
      </c>
      <c r="CO54" s="665" t="e">
        <f>INDEX(AX45:BE46,MATCH(AW54,AV45:AV46,0),MATCH(CO49,AX43:BE43,0))*(INDEX(AK51:AT58,MATCH(CO49,AI51:AI58,0),MATCH(CO50,AK50:AT50,0)))</f>
        <v>#N/A</v>
      </c>
      <c r="CP54" s="665" t="e">
        <f>INDEX(AX45:BE46,MATCH(AW54,AV45:AV46,0),MATCH(CP49,AX43:BE43,0))*(INDEX(AK51:AT58,MATCH(CP49,AI51:AI58,0),MATCH(CP50,AK50:AT50,0)))</f>
        <v>#N/A</v>
      </c>
      <c r="CQ54" s="665" t="e">
        <f>INDEX(AX45:BE46,MATCH(AW54,AV45:AV46,0),MATCH(CQ49,AX43:BE43,0))*(INDEX(AK51:AT58,MATCH(CQ49,AI51:AI58,0),MATCH(CQ50,AK50:AT50,0)))</f>
        <v>#N/A</v>
      </c>
      <c r="CR54" s="665" t="e">
        <f>INDEX(AX45:BE46,MATCH(AW54,AV45:AV46,0),MATCH(CR49,AX43:BE43,0))*(INDEX(AK51:AT58,MATCH(CR49,AI51:AI58,0),MATCH(CR50,AK50:AT50,0)))</f>
        <v>#N/A</v>
      </c>
      <c r="CS54" s="665" t="e">
        <f>INDEX(AX45:BE46,MATCH(AW54,AV45:AV46,0),MATCH(CS49,AX43:BE43,0))*(INDEX(AK51:AT58,MATCH(CS49,AI51:AI58,0),MATCH(CS50,AK50:AT50,0)))</f>
        <v>#N/A</v>
      </c>
      <c r="CT54" s="665" t="e">
        <f>INDEX(AX45:BE46,MATCH(AW54,AV45:AV46,0),MATCH(CT49,AX43:BE43,0))*(INDEX(AK51:AT58,MATCH(CT49,AI51:AI58,0),MATCH(CT50,AK50:AT50,0)))</f>
        <v>#N/A</v>
      </c>
      <c r="CU54" s="665" t="e">
        <f>INDEX(AX45:BE46,MATCH(AW54,AV45:AV46,0),MATCH(CU49,AX43:BE43,0))*(INDEX(AK51:AT58,MATCH(CU49,AI51:AI58,0),MATCH(CU50,AK50:AT50,0)))</f>
        <v>#N/A</v>
      </c>
      <c r="CV54" s="665" t="e">
        <f>INDEX(AX45:BE46,MATCH(AW54,AV45:AV46,0),MATCH(CV49,AX43:BE43,0))*(INDEX(AK51:AT58,MATCH(CV49,AI51:AI58,0),MATCH(CV50,AK50:AT50,0)))</f>
        <v>#N/A</v>
      </c>
      <c r="CW54" s="665" t="e">
        <f>INDEX(AX45:BE46,MATCH(AW54,AV45:AV46,0),MATCH(CW49,AX43:BE43,0))*(INDEX(AK51:AT58,MATCH(CW49,AI51:AI58,0),MATCH(CW50,AK50:AT50,0)))</f>
        <v>#N/A</v>
      </c>
      <c r="CX54" s="665" t="e">
        <f>INDEX(AX45:BE46,MATCH(AW54,AV45:AV46,0),MATCH(CX49,AX43:BE43,0))*(INDEX(AK51:AT58,MATCH(CX49,AI51:AI58,0),MATCH(CX50,AK50:AT50,0)))</f>
        <v>#N/A</v>
      </c>
      <c r="CY54" s="665" t="e">
        <f>INDEX(AX45:BE46,MATCH(AW54,AV45:AV46,0),MATCH(CY49,AX43:BE43,0))*(INDEX(AK51:AT58,MATCH(CY49,AI51:AI58,0),MATCH(CY50,AK50:AT50,0)))</f>
        <v>#N/A</v>
      </c>
      <c r="CZ54" s="665" t="e">
        <f>INDEX(AX45:BE46,MATCH(AW54,AV45:AV46,0),MATCH(CZ49,AX43:BE43,0))*(INDEX(AK51:AT58,MATCH(CZ49,AI51:AI58,0),MATCH(CZ50,AK50:AT50,0)))</f>
        <v>#N/A</v>
      </c>
      <c r="DA54" s="665" t="e">
        <f>INDEX(AX45:BE46,MATCH(AW54,AV45:AV46,0),MATCH(DA49,AX43:BE43,0))*(INDEX(AK51:AT58,MATCH(DA49,AI51:AI58,0),MATCH(DA50,AK50:AT50,0)))</f>
        <v>#N/A</v>
      </c>
      <c r="DB54" s="665" t="e">
        <f>INDEX(AX45:BE46,MATCH(AW54,AV45:AV46,0),MATCH(DB49,AX43:BE43,0))*(INDEX(AK51:AT58,MATCH(DB49,AI51:AI58,0),MATCH(DB50,AK50:AT50,0)))</f>
        <v>#N/A</v>
      </c>
      <c r="DC54" s="665" t="e">
        <f>INDEX(AX45:BE46,MATCH(AW54,AV45:AV46,0),MATCH(DC49,AX43:BE43,0))*(INDEX(AK51:AT58,MATCH(DC49,AI51:AI58,0),MATCH(DC50,AK50:AT50,0)))</f>
        <v>#N/A</v>
      </c>
      <c r="DD54" s="665" t="e">
        <f>INDEX(AX45:BE46,MATCH(AW54,AV45:AV46,0),MATCH(DD49,AX43:BE43,0))*(INDEX(AK51:AT58,MATCH(DD49,AI51:AI58,0),MATCH(DD50,AK50:AT50,0)))</f>
        <v>#N/A</v>
      </c>
      <c r="DE54" s="665" t="e">
        <f>INDEX(AX45:BE46,MATCH(AW54,AV45:AV46,0),MATCH(DE49,AX43:BE43,0))*(INDEX(AK51:AT58,MATCH(DE49,AI51:AI58,0),MATCH(DE50,AK50:AT50,0)))</f>
        <v>#N/A</v>
      </c>
      <c r="DF54" s="665" t="e">
        <f>INDEX(AX45:BE46,MATCH(AW54,AV45:AV46,0),MATCH(DF49,AX43:BE43,0))*(INDEX(AK51:AT58,MATCH(DF49,AI51:AI58,0),MATCH(DF50,AK50:AT50,0)))</f>
        <v>#N/A</v>
      </c>
      <c r="DG54" s="665" t="e">
        <f>INDEX(AX45:BE46,MATCH(AW54,AV45:AV46,0),MATCH(DG49,AX43:BE43,0))*(INDEX(AK51:AT58,MATCH(DG49,AI51:AI58,0),MATCH(DG50,AK50:AT50,0)))</f>
        <v>#N/A</v>
      </c>
      <c r="DH54" s="665" t="e">
        <f>INDEX(AX45:BE46,MATCH(AW54,AV45:AV46,0),MATCH(DH49,AX43:BE43,0))*(INDEX(AK51:AT58,MATCH(DH49,AI51:AI58,0),MATCH(DH50,AK50:AT50,0)))</f>
        <v>#N/A</v>
      </c>
      <c r="DI54" s="665" t="e">
        <f>INDEX(AX45:BE46,MATCH(AW54,AV45:AV46,0),MATCH(DI49,AX43:BE43,0))*(INDEX(AK51:AT58,MATCH(DI49,AI51:AI58,0),MATCH(DI50,AK50:AT50,0)))</f>
        <v>#N/A</v>
      </c>
      <c r="DJ54" s="665" t="e">
        <f>INDEX(AX45:BE46,MATCH(AW54,AV45:AV46,0),MATCH(DJ49,AX43:BE43,0))*(INDEX(AK51:AT58,MATCH(DJ49,AI51:AI58,0),MATCH(DJ50,AK50:AT50,0)))</f>
        <v>#N/A</v>
      </c>
      <c r="DK54" s="665" t="e">
        <f>INDEX(AX45:BE46,MATCH(AW54,AV45:AV46,0),MATCH(DK49,AX43:BE43,0))*(INDEX(AK51:AT58,MATCH(DK49,AI51:AI58,0),MATCH(DK50,AK50:AT50,0)))</f>
        <v>#N/A</v>
      </c>
      <c r="DL54" s="665" t="e">
        <f>INDEX(AX45:BE46,MATCH(AW54,AV45:AV46,0),MATCH(DL49,AX43:BE43,0))*(INDEX(AK51:AT58,MATCH(DL49,AI51:AI58,0),MATCH(DL50,AK50:AT50,0)))</f>
        <v>#N/A</v>
      </c>
      <c r="DM54" s="665" t="e">
        <f>INDEX(AX45:BE46,MATCH(AW54,AV45:AV46,0),MATCH(DM49,AX43:BE43,0))*(INDEX(AK51:AT58,MATCH(DM49,AI51:AI58,0),MATCH(DM50,AK50:AT50,0)))</f>
        <v>#N/A</v>
      </c>
      <c r="DN54" s="665" t="e">
        <f>INDEX(AX45:BE46,MATCH(AW54,AV45:AV46,0),MATCH(DN49,AX43:BE43,0))*(INDEX(AK51:AT58,MATCH(DN49,AI51:AI58,0),MATCH(DN50,AK50:AT50,0)))</f>
        <v>#N/A</v>
      </c>
      <c r="DO54" s="665" t="e">
        <f>INDEX(AX45:BE46,MATCH(AW54,AV45:AV46,0),MATCH(DO49,AX43:BE43,0))*(INDEX(AK51:AT58,MATCH(DO49,AI51:AI58,0),MATCH(DO50,AK50:AT50,0)))</f>
        <v>#N/A</v>
      </c>
      <c r="DP54" s="665" t="e">
        <f>INDEX(AX45:BE46,MATCH(AW54,AV45:AV46,0),MATCH(DP49,AX43:BE43,0))*(INDEX(AK51:AT58,MATCH(DP49,AI51:AI58,0),MATCH(DP50,AK50:AT50,0)))</f>
        <v>#N/A</v>
      </c>
      <c r="DQ54" s="643" t="e">
        <f>SUM(AX54:DP54)=#REF!</f>
        <v>#REF!</v>
      </c>
      <c r="DR54" s="737">
        <v>2026</v>
      </c>
      <c r="DS54" s="665" t="e">
        <f>IF(DR54&gt;DS49,AX53-AX54,0)</f>
        <v>#REF!</v>
      </c>
      <c r="DT54" s="665" t="e">
        <f>IF(DR54&gt;DT49,AY53-AY54,0)</f>
        <v>#N/A</v>
      </c>
      <c r="DU54" s="665" t="e">
        <f>IF(DR54&gt;DU49,AZ53-AZ54,0)</f>
        <v>#N/A</v>
      </c>
      <c r="DV54" s="665" t="e">
        <f>IF(DR54&gt;DV49,BA53-BA54,0)</f>
        <v>#N/A</v>
      </c>
      <c r="DW54" s="665" t="e">
        <f>IF(DR54&gt;DW49,BB53-BB54,0)</f>
        <v>#N/A</v>
      </c>
      <c r="DX54" s="665" t="e">
        <f>IF(DR54&gt;DX49,BC53-BC54,0)</f>
        <v>#N/A</v>
      </c>
      <c r="DY54" s="665" t="e">
        <f>IF(DR54&gt;DY49,BD53-BD54,0)</f>
        <v>#N/A</v>
      </c>
      <c r="DZ54" s="665" t="e">
        <f>IF(DR54&gt;DZ49,BE53-BE54,0)</f>
        <v>#N/A</v>
      </c>
      <c r="EA54" s="665" t="e">
        <f>IF(DR54&gt;EA49,BF53-BF54,0)</f>
        <v>#N/A</v>
      </c>
      <c r="EB54" s="665" t="e">
        <f>IF(DR54&gt;EB49,BG53-BG54,0)</f>
        <v>#N/A</v>
      </c>
      <c r="EC54" s="665" t="e">
        <f>IF(DR54&gt;EC49,BH53-BH54,0)</f>
        <v>#N/A</v>
      </c>
      <c r="ED54" s="665" t="e">
        <f>IF(DR54&gt;ED49,BI53-BI54,0)</f>
        <v>#N/A</v>
      </c>
      <c r="EE54" s="665" t="e">
        <f>IF(DR54&gt;EE49,BJ53-BJ54,0)</f>
        <v>#N/A</v>
      </c>
      <c r="EF54" s="665" t="e">
        <f>IF(DR54&gt;EF49,BK53-BK54,0)</f>
        <v>#N/A</v>
      </c>
      <c r="EG54" s="665" t="e">
        <f>IF(DR54&gt;EG49,BL53-BL54,0)</f>
        <v>#N/A</v>
      </c>
      <c r="EH54" s="665" t="e">
        <f>IF(DR54&gt;EH49,BM53-BM54,0)</f>
        <v>#N/A</v>
      </c>
      <c r="EI54" s="665" t="e">
        <f>IF(DR54&gt;EI49,BN53-BN54,0)</f>
        <v>#N/A</v>
      </c>
      <c r="EJ54" s="665" t="e">
        <f>IF(DR54&gt;EJ49,BO53-BO54,0)</f>
        <v>#N/A</v>
      </c>
      <c r="EK54" s="665" t="e">
        <f>IF(DR54&gt;EK49,BP53-BP54,0)</f>
        <v>#N/A</v>
      </c>
      <c r="EL54" s="665" t="e">
        <f>IF(DR54&gt;EL49,BQ53-BQ54,0)</f>
        <v>#N/A</v>
      </c>
      <c r="EM54" s="665" t="e">
        <f>IF(DR54&gt;EM49,BR53-BR54,0)</f>
        <v>#N/A</v>
      </c>
      <c r="EN54" s="665">
        <f>IF(DR54&gt;EN49,BS53-BS54,0)</f>
        <v>0</v>
      </c>
      <c r="EO54" s="665">
        <f>IF(DR54&gt;EO49,BT53-BT54,0)</f>
        <v>0</v>
      </c>
      <c r="EP54" s="665">
        <f>IF(DR54&gt;EP49,BU53-BU54,0)</f>
        <v>0</v>
      </c>
      <c r="EQ54" s="665">
        <f>IF(DR54&gt;EQ49,BV53-BV54,0)</f>
        <v>0</v>
      </c>
      <c r="ER54" s="665">
        <f>IF(DR54&gt;ER49,BW53-BW54,0)</f>
        <v>0</v>
      </c>
      <c r="ES54" s="665">
        <f>IF(DR54&gt;ES49,BX53-BX54,0)</f>
        <v>0</v>
      </c>
      <c r="ET54" s="665">
        <f>IF(DR54&gt;ET49,BY53-BY54,0)</f>
        <v>0</v>
      </c>
      <c r="EU54" s="665">
        <f>IF(DR54&gt;EU49,BZ53-BZ54,0)</f>
        <v>0</v>
      </c>
      <c r="EV54" s="665">
        <f>IF(DR54&gt;EV49,CA53-CA54,0)</f>
        <v>0</v>
      </c>
      <c r="EW54" s="665">
        <f>IF(DR54&gt;EW49,CB53-CB54,0)</f>
        <v>0</v>
      </c>
      <c r="EX54" s="665">
        <f>IF(DR54&gt;EX49,CC53-CC54,0)</f>
        <v>0</v>
      </c>
      <c r="EY54" s="665">
        <f>IF(DR54&gt;EY49,CD53-CD54,0)</f>
        <v>0</v>
      </c>
      <c r="EZ54" s="665">
        <f>IF(DR54&gt;EZ49,CE53-CE54,0)</f>
        <v>0</v>
      </c>
      <c r="FA54" s="665">
        <f>IF(DR54&gt;FA49,CF53-CF54,0)</f>
        <v>0</v>
      </c>
      <c r="FB54" s="665">
        <f>IF(DR54&gt;FB49,CG53-CG54,0)</f>
        <v>0</v>
      </c>
      <c r="FC54" s="665">
        <f>IF(DR54&gt;FC49,CH53-CH54,0)</f>
        <v>0</v>
      </c>
      <c r="FD54" s="665">
        <f>IF(DR54&gt;FD49,CI53-CI54,0)</f>
        <v>0</v>
      </c>
      <c r="FE54" s="665">
        <f>IF(DR54&gt;FE49,CJ53-CJ54,0)</f>
        <v>0</v>
      </c>
      <c r="FF54" s="665">
        <f>IF(DR54&gt;FF49,CK53-CK54,0)</f>
        <v>0</v>
      </c>
      <c r="FG54" s="665">
        <f>IF(DR54&gt;FG49,CL53-CL54,0)</f>
        <v>0</v>
      </c>
      <c r="FH54" s="665">
        <f>IF(DR54&gt;FH49,CM53-CM54,0)</f>
        <v>0</v>
      </c>
      <c r="FI54" s="665">
        <f>IF(DR54&gt;FI49,CN53-CN54,0)</f>
        <v>0</v>
      </c>
      <c r="FJ54" s="665">
        <f>IF(DR54&gt;FJ49,CO53-CO54,0)</f>
        <v>0</v>
      </c>
      <c r="FK54" s="665">
        <f>IF(DR54&gt;FK49,CP53-CP54,0)</f>
        <v>0</v>
      </c>
      <c r="FL54" s="665">
        <f>IF(DR54&gt;FL49,CQ53-CQ54,0)</f>
        <v>0</v>
      </c>
      <c r="FM54" s="665">
        <f>IF(DR54&gt;FM49,CR53-CR54,0)</f>
        <v>0</v>
      </c>
      <c r="FN54" s="665">
        <f>IF(DR54&gt;FN49,CS53-CS54,0)</f>
        <v>0</v>
      </c>
      <c r="FO54" s="665">
        <f>IF(DR54&gt;FO49,CT53-CT54,0)</f>
        <v>0</v>
      </c>
      <c r="FP54" s="665">
        <f>IF(DR54&gt;FP49,CU53-CU54,0)</f>
        <v>0</v>
      </c>
      <c r="FQ54" s="665">
        <f>IF(DR54&gt;FQ49,CV53-CV54,0)</f>
        <v>0</v>
      </c>
      <c r="FR54" s="665">
        <f>IF(DR54&gt;FR49,CW53-CW54,0)</f>
        <v>0</v>
      </c>
      <c r="FS54" s="665">
        <f>IF(DR54&gt;FS49,CX53-CX54,0)</f>
        <v>0</v>
      </c>
      <c r="FT54" s="665">
        <f>IF(DR54&gt;FT49,CY53-CY54,0)</f>
        <v>0</v>
      </c>
      <c r="FU54" s="665">
        <f>IF(DR54&gt;FU49,CZ53-CZ54,0)</f>
        <v>0</v>
      </c>
      <c r="FV54" s="665">
        <f>IF(DR54&gt;FV49,DA53-DA54,0)</f>
        <v>0</v>
      </c>
      <c r="FW54" s="665">
        <f>IF(DR54&gt;FW49,DB53-DB54,0)</f>
        <v>0</v>
      </c>
      <c r="FX54" s="665">
        <f>IF(DR54&gt;FX49,DC53-DC54,0)</f>
        <v>0</v>
      </c>
      <c r="FY54" s="665">
        <f>IF(DR54&gt;FY49,DD53-DD54,0)</f>
        <v>0</v>
      </c>
      <c r="FZ54" s="665">
        <f>IF(DR54&gt;FZ49,DE53-DE54,0)</f>
        <v>0</v>
      </c>
      <c r="GA54" s="665">
        <f>IF(DR54&gt;GA49,DF53-DF54,0)</f>
        <v>0</v>
      </c>
      <c r="GB54" s="665">
        <f>IF(DR54&gt;GB49,DG53-DG54,0)</f>
        <v>0</v>
      </c>
      <c r="GC54" s="665">
        <f>IF(DR54&gt;GC49,DH53-DH54,0)</f>
        <v>0</v>
      </c>
      <c r="GD54" s="665">
        <f>IF(DR54&gt;GD49,DI53-DI54,0)</f>
        <v>0</v>
      </c>
      <c r="GE54" s="665">
        <f>IF(DR54&gt;GE49,DJ53-DJ54,0)</f>
        <v>0</v>
      </c>
      <c r="GF54" s="665">
        <f>IF(DR54&gt;GF49,DK53-DK54,0)</f>
        <v>0</v>
      </c>
      <c r="GG54" s="665">
        <f>IF(DR54&gt;GG49,DL53-DL54,0)</f>
        <v>0</v>
      </c>
      <c r="GH54" s="665">
        <f>IF(DR54&gt;GH49,DM53-DM54,0)</f>
        <v>0</v>
      </c>
      <c r="GI54" s="665">
        <f>IF(DR54&gt;GI49,DN53-DN54,0)</f>
        <v>0</v>
      </c>
      <c r="GJ54" s="665">
        <f>IF(DR54&gt;GJ49,DO53-DO54,0)</f>
        <v>0</v>
      </c>
      <c r="GK54" s="665">
        <f>IF(DR54&gt;GK49,DP53-DP54,0)</f>
        <v>0</v>
      </c>
      <c r="GL54" s="665" t="e">
        <f>SUM(DS54:GK54)+SUM(#REF!)=#REF!</f>
        <v>#REF!</v>
      </c>
      <c r="GM54" s="667"/>
      <c r="GN54" s="737">
        <v>2026</v>
      </c>
      <c r="GO54" s="664" t="e">
        <f>SUMIF(DS50:GK50,GO50,DS54:GK54)</f>
        <v>#REF!</v>
      </c>
      <c r="GP54" s="668" t="e">
        <f>SUMIF(DS50:GK50,GP50,DS54:GK54)</f>
        <v>#N/A</v>
      </c>
      <c r="GQ54" s="668" t="e">
        <f>SUMIF(DS50:GK50,GQ50,DS54:GK54)</f>
        <v>#N/A</v>
      </c>
      <c r="GR54" s="668" t="e">
        <f>SUMIF(DS50:GK50,GR50,DS54:GK54)</f>
        <v>#N/A</v>
      </c>
      <c r="GS54" s="668" t="e">
        <f>SUMIF(DS50:GK50,GS50,DS54:GK54)</f>
        <v>#N/A</v>
      </c>
      <c r="GT54" s="668" t="e">
        <f>SUMIF(DS50:GK50,GT50,DS54:GK54)</f>
        <v>#N/A</v>
      </c>
      <c r="GU54" s="668" t="e">
        <f>SUMIF(DS50:GK50,GU50,DS54:GK54)</f>
        <v>#N/A</v>
      </c>
      <c r="GV54" s="668" t="e">
        <f>SUMIF(DS50:GK50,GV50,DS54:GK54)</f>
        <v>#N/A</v>
      </c>
      <c r="GW54" s="668" t="e">
        <f>SUMIF(DS50:GK50,GW50,DS54:GK54)</f>
        <v>#N/A</v>
      </c>
      <c r="GX54" s="668" t="e">
        <f>SUMIF(DS50:GK50,GX50,DS54:GK54)</f>
        <v>#N/A</v>
      </c>
      <c r="GY54" s="668" t="e">
        <f>SUMIF(DS50:GK50,GY50,DS54:GK54)</f>
        <v>#N/A</v>
      </c>
      <c r="GZ54" s="646" t="e">
        <f>SUM(GO54:GY54)=(#REF!-SUM(#REF!))</f>
        <v>#REF!</v>
      </c>
    </row>
    <row r="55" spans="1:234" hidden="1" x14ac:dyDescent="0.25">
      <c r="A55" s="643" t="s">
        <v>208</v>
      </c>
      <c r="AI55" s="664">
        <v>2027</v>
      </c>
      <c r="AJ55" s="664">
        <v>0</v>
      </c>
      <c r="AK55" s="665">
        <f>IFERROR(#REF!/#REF!,0)</f>
        <v>0</v>
      </c>
      <c r="AL55" s="665">
        <f>IFERROR(#REF!/#REF!,0)</f>
        <v>0</v>
      </c>
      <c r="AM55" s="665">
        <f>IFERROR(#REF!/#REF!,0)</f>
        <v>0</v>
      </c>
      <c r="AN55" s="669">
        <f>IFERROR(#REF!/#REF!,0)</f>
        <v>0</v>
      </c>
      <c r="AO55" s="669">
        <f>IFERROR(#REF!/#REF!,0)</f>
        <v>0</v>
      </c>
      <c r="AP55" s="669">
        <f>IFERROR(#REF!/#REF!,0)</f>
        <v>0</v>
      </c>
      <c r="AQ55" s="669">
        <f>IFERROR(#REF!/#REF!,0)</f>
        <v>0</v>
      </c>
      <c r="AR55" s="669">
        <f>IFERROR(#REF!/#REF!,0)</f>
        <v>0</v>
      </c>
      <c r="AS55" s="669">
        <f>IFERROR(#REF!/#REF!,0)</f>
        <v>0</v>
      </c>
      <c r="AT55" s="669">
        <f>IFERROR(#REF!/#REF!,0)</f>
        <v>0</v>
      </c>
      <c r="AU55" s="666"/>
      <c r="AW55" s="737">
        <v>2027</v>
      </c>
      <c r="AX55" s="665" t="e">
        <f>#REF!</f>
        <v>#REF!</v>
      </c>
      <c r="AY55" s="665" t="e">
        <f>INDEX(AX45:BE46,MATCH(AW55,AV45:AV46,0),MATCH(AY49,AX43:BE43,0))*(INDEX(AK51:AT58,MATCH(AY49,AI51:AI58,0),MATCH(AY50,AK50:AT50,0)))</f>
        <v>#N/A</v>
      </c>
      <c r="AZ55" s="665" t="e">
        <f>INDEX(AX45:BE46,MATCH(AW55,AV45:AV46,0),MATCH(AZ49,AX43:BE43,0))*(INDEX(AK51:AT58,MATCH(AZ49,AI51:AI58,0),MATCH(AZ50,AK50:AT50,0)))</f>
        <v>#N/A</v>
      </c>
      <c r="BA55" s="665" t="e">
        <f>INDEX(AX45:BE46,MATCH(AW55,AV45:AV46,0),MATCH(BA49,AX43:BE43,0))*(INDEX(AK51:AT58,MATCH(BA49,AI51:AI58,0),MATCH(BA50,AK50:AT50,0)))</f>
        <v>#N/A</v>
      </c>
      <c r="BB55" s="665" t="e">
        <f>INDEX(AX45:BE46,MATCH(AW55,AV45:AV46,0),MATCH(BB49,AX43:BE43,0))*(INDEX(AK51:AT58,MATCH(BB49,AI51:AI58,0),MATCH(BB50,AK50:AT50,0)))</f>
        <v>#N/A</v>
      </c>
      <c r="BC55" s="665" t="e">
        <f>INDEX(AX45:BE46,MATCH(AW55,AV45:AV46,0),MATCH(BC49,AX43:BE43,0))*(INDEX(AK51:AT58,MATCH(BC49,AI51:AI58,0),MATCH(BC50,AK50:AT50,0)))</f>
        <v>#N/A</v>
      </c>
      <c r="BD55" s="665" t="e">
        <f>INDEX(AX45:BE46,MATCH(AW55,AV45:AV46,0),MATCH(BD49,AX43:BE43,0))*(INDEX(AK51:AT58,MATCH(BD49,AI51:AI58,0),MATCH(BD50,AK50:AT50,0)))</f>
        <v>#N/A</v>
      </c>
      <c r="BE55" s="665" t="e">
        <f>INDEX(AX45:BE46,MATCH(AW55,AV45:AV46,0),MATCH(BE49,AX43:BE43,0))*(INDEX(AK51:AT58,MATCH(BE49,AI51:AI58,0),MATCH(BE50,AK50:AT50,0)))</f>
        <v>#N/A</v>
      </c>
      <c r="BF55" s="665" t="e">
        <f>INDEX(AX45:BE46,MATCH(AW55,AV45:AV46,0),MATCH(BF49,AX43:BE43,0))*(INDEX(AK51:AT58,MATCH(BF49,AI51:AI58,0),MATCH(BF50,AK50:AT50,0)))</f>
        <v>#N/A</v>
      </c>
      <c r="BG55" s="665" t="e">
        <f>INDEX(AX45:BE46,MATCH(AW55,AV45:AV46,0),MATCH(BG49,AX43:BE43,0))*(INDEX(AK51:AT58,MATCH(BG49,AI51:AI58,0),MATCH(BG50,AK50:AT50,0)))</f>
        <v>#N/A</v>
      </c>
      <c r="BH55" s="665" t="e">
        <f>INDEX(AX45:BE46,MATCH(AW55,AV45:AV46,0),MATCH(BH49,AX43:BE43,0))*(INDEX(AK51:AT58,MATCH(BH49,AI51:AI58,0),MATCH(BH50,AK50:AT50,0)))</f>
        <v>#N/A</v>
      </c>
      <c r="BI55" s="665" t="e">
        <f>INDEX(AX45:BE46,MATCH(AW55,AV45:AV46,0),MATCH(BI49,AX43:BE43,0))*(INDEX(AK51:AT58,MATCH(BI49,AI51:AI58,0),MATCH(BI50,AK50:AT50,0)))</f>
        <v>#N/A</v>
      </c>
      <c r="BJ55" s="665" t="e">
        <f>INDEX(AX45:BE46,MATCH(AW55,AV45:AV46,0),MATCH(BJ49,AX43:BE43,0))*(INDEX(AK51:AT58,MATCH(BJ49,AI51:AI58,0),MATCH(BJ50,AK50:AT50,0)))</f>
        <v>#N/A</v>
      </c>
      <c r="BK55" s="665" t="e">
        <f>INDEX(AX45:BE46,MATCH(AW55,AV45:AV46,0),MATCH(BK49,AX43:BE43,0))*(INDEX(AK51:AT58,MATCH(BK49,AI51:AI58,0),MATCH(BK50,AK50:AT50,0)))</f>
        <v>#N/A</v>
      </c>
      <c r="BL55" s="665" t="e">
        <f>INDEX(AX45:BE46,MATCH(AW55,AV45:AV46,0),MATCH(BL49,AX43:BE43,0))*(INDEX(AK51:AT58,MATCH(BL49,AI51:AI58,0),MATCH(BL50,AK50:AT50,0)))</f>
        <v>#N/A</v>
      </c>
      <c r="BM55" s="665" t="e">
        <f>INDEX(AX45:BE46,MATCH(AW55,AV45:AV46,0),MATCH(BM49,AX43:BE43,0))*(INDEX(AK51:AT58,MATCH(BM49,AI51:AI58,0),MATCH(BM50,AK50:AT50,0)))</f>
        <v>#N/A</v>
      </c>
      <c r="BN55" s="665" t="e">
        <f>INDEX(AX45:BE46,MATCH(AW55,AV45:AV46,0),MATCH(BN49,AX43:BE43,0))*(INDEX(AK51:AT58,MATCH(BN49,AI51:AI58,0),MATCH(BN50,AK50:AT50,0)))</f>
        <v>#N/A</v>
      </c>
      <c r="BO55" s="665" t="e">
        <f>INDEX(AX45:BE46,MATCH(AW55,AV45:AV46,0),MATCH(BO49,AX43:BE43,0))*(INDEX(AK51:AT58,MATCH(BO49,AI51:AI58,0),MATCH(BO50,AK50:AT50,0)))</f>
        <v>#N/A</v>
      </c>
      <c r="BP55" s="665" t="e">
        <f>INDEX(AX45:BE46,MATCH(AW55,AV45:AV46,0),MATCH(BP49,AX43:BE43,0))*(INDEX(AK51:AT58,MATCH(BP49,AI51:AI58,0),MATCH(BP50,AK50:AT50,0)))</f>
        <v>#N/A</v>
      </c>
      <c r="BQ55" s="665" t="e">
        <f>INDEX(AX45:BE46,MATCH(AW55,AV45:AV46,0),MATCH(BQ49,AX43:BE43,0))*(INDEX(AK51:AT58,MATCH(BQ49,AI51:AI58,0),MATCH(BQ50,AK50:AT50,0)))</f>
        <v>#N/A</v>
      </c>
      <c r="BR55" s="665" t="e">
        <f>INDEX(AX45:BE46,MATCH(AW55,AV45:AV46,0),MATCH(BR49,AX43:BE43,0))*(INDEX(AK51:AT58,MATCH(BR49,AI51:AI58,0),MATCH(BR50,AK50:AT50,0)))</f>
        <v>#N/A</v>
      </c>
      <c r="BS55" s="665" t="e">
        <f>INDEX(AX45:BE46,MATCH(AW55,AV45:AV46,0),MATCH(BS49,AX43:BE43,0))*(INDEX(AK51:AT58,MATCH(BS49,AI51:AI58,0),MATCH(BS50,AK50:AT50,0)))</f>
        <v>#N/A</v>
      </c>
      <c r="BT55" s="665" t="e">
        <f>INDEX(AX45:BE46,MATCH(AW55,AV45:AV46,0),MATCH(BT49,AX43:BE43,0))*(INDEX(AK51:AT58,MATCH(BT49,AI51:AI58,0),MATCH(BT50,AK50:AT50,0)))</f>
        <v>#N/A</v>
      </c>
      <c r="BU55" s="665" t="e">
        <f>INDEX(AX45:BE46,MATCH(AW55,AV45:AV46,0),MATCH(BU49,AX43:BE43,0))*(INDEX(AK51:AT58,MATCH(BU49,AI51:AI58,0),MATCH(BU50,AK50:AT50,0)))</f>
        <v>#N/A</v>
      </c>
      <c r="BV55" s="665" t="e">
        <f>INDEX(AX45:BE46,MATCH(AW55,AV45:AV46,0),MATCH(BV49,AX43:BE43,0))*(INDEX(AK51:AT58,MATCH(BV49,AI51:AI58,0),MATCH(BV50,AK50:AT50,0)))</f>
        <v>#N/A</v>
      </c>
      <c r="BW55" s="665" t="e">
        <f>INDEX(AX45:BE46,MATCH(AW55,AV45:AV46,0),MATCH(BW49,AX43:BE43,0))*(INDEX(AK51:AT58,MATCH(BW49,AI51:AI58,0),MATCH(BW50,AK50:AT50,0)))</f>
        <v>#N/A</v>
      </c>
      <c r="BX55" s="665" t="e">
        <f>INDEX(AX45:BE46,MATCH(AW55,AV45:AV46,0),MATCH(BX49,AX43:BE43,0))*(INDEX(AK51:AT58,MATCH(BX49,AI51:AI58,0),MATCH(BX50,AK50:AT50,0)))</f>
        <v>#N/A</v>
      </c>
      <c r="BY55" s="665" t="e">
        <f>INDEX(AX45:BE46,MATCH(AW55,AV45:AV46,0),MATCH(BY49,AX43:BE43,0))*(INDEX(AK51:AT58,MATCH(BY49,AI51:AI58,0),MATCH(BY50,AK50:AT50,0)))</f>
        <v>#N/A</v>
      </c>
      <c r="BZ55" s="665" t="e">
        <f>INDEX(AX45:BE46,MATCH(AW55,AV45:AV46,0),MATCH(BZ49,AX43:BE43,0))*(INDEX(AK51:AT58,MATCH(BZ49,AI51:AI58,0),MATCH(BZ50,AK50:AT50,0)))</f>
        <v>#N/A</v>
      </c>
      <c r="CA55" s="665" t="e">
        <f>INDEX(AX45:BE46,MATCH(AW55,AV45:AV46,0),MATCH(CA49,AX43:BE43,0))*(INDEX(AK51:AT58,MATCH(CA49,AI51:AI58,0),MATCH(CA50,AK50:AT50,0)))</f>
        <v>#N/A</v>
      </c>
      <c r="CB55" s="665" t="e">
        <f>INDEX(AX45:BE46,MATCH(AW55,AV45:AV46,0),MATCH(CB49,AX43:BE43,0))*(INDEX(AK51:AT58,MATCH(CB49,AI51:AI58,0),MATCH(CB50,AK50:AT50,0)))</f>
        <v>#N/A</v>
      </c>
      <c r="CC55" s="665" t="e">
        <f>INDEX(AX45:BE46,MATCH(AW55,AV45:AV46,0),MATCH(CC49,AX43:BE43,0))*(INDEX(AK51:AT58,MATCH(CC49,AI51:AI58,0),MATCH(CC50,AK50:AT50,0)))</f>
        <v>#N/A</v>
      </c>
      <c r="CD55" s="665" t="e">
        <f>INDEX(AX45:BE46,MATCH(AW55,AV45:AV46,0),MATCH(CD49,AX43:BE43,0))*(INDEX(AK51:AT58,MATCH(CD49,AI51:AI58,0),MATCH(CD50,AK50:AT50,0)))</f>
        <v>#N/A</v>
      </c>
      <c r="CE55" s="665" t="e">
        <f>INDEX(AX45:BE46,MATCH(AW55,AV45:AV46,0),MATCH(CE49,AX43:BE43,0))*(INDEX(AK51:AT58,MATCH(CE49,AI51:AI58,0),MATCH(CE50,AK50:AT50,0)))</f>
        <v>#N/A</v>
      </c>
      <c r="CF55" s="665" t="e">
        <f>INDEX(AX45:BE46,MATCH(AW55,AV45:AV46,0),MATCH(CF49,AX43:BE43,0))*(INDEX(AK51:AT58,MATCH(CF49,AI51:AI58,0),MATCH(CF50,AK50:AT50,0)))</f>
        <v>#N/A</v>
      </c>
      <c r="CG55" s="665" t="e">
        <f>INDEX(AX45:BE46,MATCH(AW55,AV45:AV46,0),MATCH(CG49,AX43:BE43,0))*(INDEX(AK51:AT58,MATCH(CG49,AI51:AI58,0),MATCH(CG50,AK50:AT50,0)))</f>
        <v>#N/A</v>
      </c>
      <c r="CH55" s="665" t="e">
        <f>INDEX(AX45:BE46,MATCH(AW55,AV45:AV46,0),MATCH(CH49,AX43:BE43,0))*(INDEX(AK51:AT58,MATCH(CH49,AI51:AI58,0),MATCH(CH50,AK50:AT50,0)))</f>
        <v>#N/A</v>
      </c>
      <c r="CI55" s="665" t="e">
        <f>INDEX(AX45:BE46,MATCH(AW55,AV45:AV46,0),MATCH(CI49,AX43:BE43,0))*(INDEX(AK51:AT58,MATCH(CI49,AI51:AI58,0),MATCH(CI50,AK50:AT50,0)))</f>
        <v>#N/A</v>
      </c>
      <c r="CJ55" s="665" t="e">
        <f>INDEX(AX45:BE46,MATCH(AW55,AV45:AV46,0),MATCH(CJ49,AX43:BE43,0))*(INDEX(AK51:AT58,MATCH(CJ49,AI51:AI58,0),MATCH(CJ50,AK50:AT50,0)))</f>
        <v>#N/A</v>
      </c>
      <c r="CK55" s="665" t="e">
        <f>INDEX(AX45:BE46,MATCH(AW55,AV45:AV46,0),MATCH(CK49,AX43:BE43,0))*(INDEX(AK51:AT58,MATCH(CK49,AI51:AI58,0),MATCH(CK50,AK50:AT50,0)))</f>
        <v>#N/A</v>
      </c>
      <c r="CL55" s="665" t="e">
        <f>INDEX(AX45:BE46,MATCH(AW55,AV45:AV46,0),MATCH(CL49,AX43:BE43,0))*(INDEX(AK51:AT58,MATCH(CL49,AI51:AI58,0),MATCH(CL50,AK50:AT50,0)))</f>
        <v>#N/A</v>
      </c>
      <c r="CM55" s="665" t="e">
        <f>INDEX(AX45:BE46,MATCH(AW55,AV45:AV46,0),MATCH(CM49,AX43:BE43,0))*(INDEX(AK51:AT58,MATCH(CM49,AI51:AI58,0),MATCH(CM50,AK50:AT50,0)))</f>
        <v>#N/A</v>
      </c>
      <c r="CN55" s="665" t="e">
        <f>INDEX(AX45:BE46,MATCH(AW55,AV45:AV46,0),MATCH(CN49,AX43:BE43,0))*(INDEX(AK51:AT58,MATCH(CN49,AI51:AI58,0),MATCH(CN50,AK50:AT50,0)))</f>
        <v>#N/A</v>
      </c>
      <c r="CO55" s="665" t="e">
        <f>INDEX(AX45:BE46,MATCH(AW55,AV45:AV46,0),MATCH(CO49,AX43:BE43,0))*(INDEX(AK51:AT58,MATCH(CO49,AI51:AI58,0),MATCH(CO50,AK50:AT50,0)))</f>
        <v>#N/A</v>
      </c>
      <c r="CP55" s="665" t="e">
        <f>INDEX(AX45:BE46,MATCH(AW55,AV45:AV46,0),MATCH(CP49,AX43:BE43,0))*(INDEX(AK51:AT58,MATCH(CP49,AI51:AI58,0),MATCH(CP50,AK50:AT50,0)))</f>
        <v>#N/A</v>
      </c>
      <c r="CQ55" s="665" t="e">
        <f>INDEX(AX45:BE46,MATCH(AW55,AV45:AV46,0),MATCH(CQ49,AX43:BE43,0))*(INDEX(AK51:AT58,MATCH(CQ49,AI51:AI58,0),MATCH(CQ50,AK50:AT50,0)))</f>
        <v>#N/A</v>
      </c>
      <c r="CR55" s="665" t="e">
        <f>INDEX(AX45:BE46,MATCH(AW55,AV45:AV46,0),MATCH(CR49,AX43:BE43,0))*(INDEX(AK51:AT58,MATCH(CR49,AI51:AI58,0),MATCH(CR50,AK50:AT50,0)))</f>
        <v>#N/A</v>
      </c>
      <c r="CS55" s="665" t="e">
        <f>INDEX(AX45:BE46,MATCH(AW55,AV45:AV46,0),MATCH(CS49,AX43:BE43,0))*(INDEX(AK51:AT58,MATCH(CS49,AI51:AI58,0),MATCH(CS50,AK50:AT50,0)))</f>
        <v>#N/A</v>
      </c>
      <c r="CT55" s="665" t="e">
        <f>INDEX(AX45:BE46,MATCH(AW55,AV45:AV46,0),MATCH(CT49,AX43:BE43,0))*(INDEX(AK51:AT58,MATCH(CT49,AI51:AI58,0),MATCH(CT50,AK50:AT50,0)))</f>
        <v>#N/A</v>
      </c>
      <c r="CU55" s="665" t="e">
        <f>INDEX(AX45:BE46,MATCH(AW55,AV45:AV46,0),MATCH(CU49,AX43:BE43,0))*(INDEX(AK51:AT58,MATCH(CU49,AI51:AI58,0),MATCH(CU50,AK50:AT50,0)))</f>
        <v>#N/A</v>
      </c>
      <c r="CV55" s="665" t="e">
        <f>INDEX(AX45:BE46,MATCH(AW55,AV45:AV46,0),MATCH(CV49,AX43:BE43,0))*(INDEX(AK51:AT58,MATCH(CV49,AI51:AI58,0),MATCH(CV50,AK50:AT50,0)))</f>
        <v>#N/A</v>
      </c>
      <c r="CW55" s="665" t="e">
        <f>INDEX(AX45:BE46,MATCH(AW55,AV45:AV46,0),MATCH(CW49,AX43:BE43,0))*(INDEX(AK51:AT58,MATCH(CW49,AI51:AI58,0),MATCH(CW50,AK50:AT50,0)))</f>
        <v>#N/A</v>
      </c>
      <c r="CX55" s="665" t="e">
        <f>INDEX(AX45:BE46,MATCH(AW55,AV45:AV46,0),MATCH(CX49,AX43:BE43,0))*(INDEX(AK51:AT58,MATCH(CX49,AI51:AI58,0),MATCH(CX50,AK50:AT50,0)))</f>
        <v>#N/A</v>
      </c>
      <c r="CY55" s="665" t="e">
        <f>INDEX(AX45:BE46,MATCH(AW55,AV45:AV46,0),MATCH(CY49,AX43:BE43,0))*(INDEX(AK51:AT58,MATCH(CY49,AI51:AI58,0),MATCH(CY50,AK50:AT50,0)))</f>
        <v>#N/A</v>
      </c>
      <c r="CZ55" s="665" t="e">
        <f>INDEX(AX45:BE46,MATCH(AW55,AV45:AV46,0),MATCH(CZ49,AX43:BE43,0))*(INDEX(AK51:AT58,MATCH(CZ49,AI51:AI58,0),MATCH(CZ50,AK50:AT50,0)))</f>
        <v>#N/A</v>
      </c>
      <c r="DA55" s="665" t="e">
        <f>INDEX(AX45:BE46,MATCH(AW55,AV45:AV46,0),MATCH(DA49,AX43:BE43,0))*(INDEX(AK51:AT58,MATCH(DA49,AI51:AI58,0),MATCH(DA50,AK50:AT50,0)))</f>
        <v>#N/A</v>
      </c>
      <c r="DB55" s="665" t="e">
        <f>INDEX(AX45:BE46,MATCH(AW55,AV45:AV46,0),MATCH(DB49,AX43:BE43,0))*(INDEX(AK51:AT58,MATCH(DB49,AI51:AI58,0),MATCH(DB50,AK50:AT50,0)))</f>
        <v>#N/A</v>
      </c>
      <c r="DC55" s="665" t="e">
        <f>INDEX(AX45:BE46,MATCH(AW55,AV45:AV46,0),MATCH(DC49,AX43:BE43,0))*(INDEX(AK51:AT58,MATCH(DC49,AI51:AI58,0),MATCH(DC50,AK50:AT50,0)))</f>
        <v>#N/A</v>
      </c>
      <c r="DD55" s="665" t="e">
        <f>INDEX(AX45:BE46,MATCH(AW55,AV45:AV46,0),MATCH(DD49,AX43:BE43,0))*(INDEX(AK51:AT58,MATCH(DD49,AI51:AI58,0),MATCH(DD50,AK50:AT50,0)))</f>
        <v>#N/A</v>
      </c>
      <c r="DE55" s="665" t="e">
        <f>INDEX(AX45:BE46,MATCH(AW55,AV45:AV46,0),MATCH(DE49,AX43:BE43,0))*(INDEX(AK51:AT58,MATCH(DE49,AI51:AI58,0),MATCH(DE50,AK50:AT50,0)))</f>
        <v>#N/A</v>
      </c>
      <c r="DF55" s="665" t="e">
        <f>INDEX(AX45:BE46,MATCH(AW55,AV45:AV46,0),MATCH(DF49,AX43:BE43,0))*(INDEX(AK51:AT58,MATCH(DF49,AI51:AI58,0),MATCH(DF50,AK50:AT50,0)))</f>
        <v>#N/A</v>
      </c>
      <c r="DG55" s="665" t="e">
        <f>INDEX(AX45:BE46,MATCH(AW55,AV45:AV46,0),MATCH(DG49,AX43:BE43,0))*(INDEX(AK51:AT58,MATCH(DG49,AI51:AI58,0),MATCH(DG50,AK50:AT50,0)))</f>
        <v>#N/A</v>
      </c>
      <c r="DH55" s="665" t="e">
        <f>INDEX(AX45:BE46,MATCH(AW55,AV45:AV46,0),MATCH(DH49,AX43:BE43,0))*(INDEX(AK51:AT58,MATCH(DH49,AI51:AI58,0),MATCH(DH50,AK50:AT50,0)))</f>
        <v>#N/A</v>
      </c>
      <c r="DI55" s="665" t="e">
        <f>INDEX(AX45:BE46,MATCH(AW55,AV45:AV46,0),MATCH(DI49,AX43:BE43,0))*(INDEX(AK51:AT58,MATCH(DI49,AI51:AI58,0),MATCH(DI50,AK50:AT50,0)))</f>
        <v>#N/A</v>
      </c>
      <c r="DJ55" s="665" t="e">
        <f>INDEX(AX45:BE46,MATCH(AW55,AV45:AV46,0),MATCH(DJ49,AX43:BE43,0))*(INDEX(AK51:AT58,MATCH(DJ49,AI51:AI58,0),MATCH(DJ50,AK50:AT50,0)))</f>
        <v>#N/A</v>
      </c>
      <c r="DK55" s="665" t="e">
        <f>INDEX(AX45:BE46,MATCH(AW55,AV45:AV46,0),MATCH(DK49,AX43:BE43,0))*(INDEX(AK51:AT58,MATCH(DK49,AI51:AI58,0),MATCH(DK50,AK50:AT50,0)))</f>
        <v>#N/A</v>
      </c>
      <c r="DL55" s="665" t="e">
        <f>INDEX(AX45:BE46,MATCH(AW55,AV45:AV46,0),MATCH(DL49,AX43:BE43,0))*(INDEX(AK51:AT58,MATCH(DL49,AI51:AI58,0),MATCH(DL50,AK50:AT50,0)))</f>
        <v>#N/A</v>
      </c>
      <c r="DM55" s="665" t="e">
        <f>INDEX(AX45:BE46,MATCH(AW55,AV45:AV46,0),MATCH(DM49,AX43:BE43,0))*(INDEX(AK51:AT58,MATCH(DM49,AI51:AI58,0),MATCH(DM50,AK50:AT50,0)))</f>
        <v>#N/A</v>
      </c>
      <c r="DN55" s="665" t="e">
        <f>INDEX(AX45:BE46,MATCH(AW55,AV45:AV46,0),MATCH(DN49,AX43:BE43,0))*(INDEX(AK51:AT58,MATCH(DN49,AI51:AI58,0),MATCH(DN50,AK50:AT50,0)))</f>
        <v>#N/A</v>
      </c>
      <c r="DO55" s="665" t="e">
        <f>INDEX(AX45:BE46,MATCH(AW55,AV45:AV46,0),MATCH(DO49,AX43:BE43,0))*(INDEX(AK51:AT58,MATCH(DO49,AI51:AI58,0),MATCH(DO50,AK50:AT50,0)))</f>
        <v>#N/A</v>
      </c>
      <c r="DP55" s="665" t="e">
        <f>INDEX(AX45:BE46,MATCH(AW55,AV45:AV46,0),MATCH(DP49,AX43:BE43,0))*(INDEX(AK51:AT58,MATCH(DP49,AI51:AI58,0),MATCH(DP50,AK50:AT50,0)))</f>
        <v>#N/A</v>
      </c>
      <c r="DQ55" s="643" t="e">
        <f>SUM(AX55:DP55)=#REF!</f>
        <v>#REF!</v>
      </c>
      <c r="DR55" s="737">
        <v>2027</v>
      </c>
      <c r="DS55" s="665" t="e">
        <f>IF(DR55&gt;DS49,AX54-AX55,0)</f>
        <v>#REF!</v>
      </c>
      <c r="DT55" s="665" t="e">
        <f>IF(DR55&gt;DT49,AY54-AY55,0)</f>
        <v>#N/A</v>
      </c>
      <c r="DU55" s="665" t="e">
        <f>IF(DR55&gt;DU49,AZ54-AZ55,0)</f>
        <v>#N/A</v>
      </c>
      <c r="DV55" s="665" t="e">
        <f>IF(DR55&gt;DV49,BA54-BA55,0)</f>
        <v>#N/A</v>
      </c>
      <c r="DW55" s="665" t="e">
        <f>IF(DR55&gt;DW49,BB54-BB55,0)</f>
        <v>#N/A</v>
      </c>
      <c r="DX55" s="665" t="e">
        <f>IF(DR55&gt;DX49,BC54-BC55,0)</f>
        <v>#N/A</v>
      </c>
      <c r="DY55" s="665" t="e">
        <f>IF(DR55&gt;DY49,BD54-BD55,0)</f>
        <v>#N/A</v>
      </c>
      <c r="DZ55" s="665" t="e">
        <f>IF(DR55&gt;DZ49,BE54-BE55,0)</f>
        <v>#N/A</v>
      </c>
      <c r="EA55" s="665" t="e">
        <f>IF(DR55&gt;EA49,BF54-BF55,0)</f>
        <v>#N/A</v>
      </c>
      <c r="EB55" s="665" t="e">
        <f>IF(DR55&gt;EB49,BG54-BG55,0)</f>
        <v>#N/A</v>
      </c>
      <c r="EC55" s="665" t="e">
        <f>IF(DR55&gt;EC49,BH54-BH55,0)</f>
        <v>#N/A</v>
      </c>
      <c r="ED55" s="665" t="e">
        <f>IF(DR55&gt;ED49,BI54-BI55,0)</f>
        <v>#N/A</v>
      </c>
      <c r="EE55" s="665" t="e">
        <f>IF(DR55&gt;EE49,BJ54-BJ55,0)</f>
        <v>#N/A</v>
      </c>
      <c r="EF55" s="665" t="e">
        <f>IF(DR55&gt;EF49,BK54-BK55,0)</f>
        <v>#N/A</v>
      </c>
      <c r="EG55" s="665" t="e">
        <f>IF(DR55&gt;EG49,BL54-BL55,0)</f>
        <v>#N/A</v>
      </c>
      <c r="EH55" s="665" t="e">
        <f>IF(DR55&gt;EH49,BM54-BM55,0)</f>
        <v>#N/A</v>
      </c>
      <c r="EI55" s="665" t="e">
        <f>IF(DR55&gt;EI49,BN54-BN55,0)</f>
        <v>#N/A</v>
      </c>
      <c r="EJ55" s="665" t="e">
        <f>IF(DR55&gt;EJ49,BO54-BO55,0)</f>
        <v>#N/A</v>
      </c>
      <c r="EK55" s="665" t="e">
        <f>IF(DR55&gt;EK49,BP54-BP55,0)</f>
        <v>#N/A</v>
      </c>
      <c r="EL55" s="665" t="e">
        <f>IF(DR55&gt;EL49,BQ54-BQ55,0)</f>
        <v>#N/A</v>
      </c>
      <c r="EM55" s="665" t="e">
        <f>IF(DR55&gt;EM49,BR54-BR55,0)</f>
        <v>#N/A</v>
      </c>
      <c r="EN55" s="665" t="e">
        <f>IF(DR55&gt;EN49,BS54-BS55,0)</f>
        <v>#N/A</v>
      </c>
      <c r="EO55" s="665" t="e">
        <f>IF(DR55&gt;EO49,BT54-BT55,0)</f>
        <v>#N/A</v>
      </c>
      <c r="EP55" s="665" t="e">
        <f>IF(DR55&gt;EP49,BU54-BU55,0)</f>
        <v>#N/A</v>
      </c>
      <c r="EQ55" s="665" t="e">
        <f>IF(DR55&gt;EQ49,BV54-BV55,0)</f>
        <v>#N/A</v>
      </c>
      <c r="ER55" s="665" t="e">
        <f>IF(DR55&gt;ER49,BW54-BW55,0)</f>
        <v>#N/A</v>
      </c>
      <c r="ES55" s="665" t="e">
        <f>IF(DR55&gt;ES49,BX54-BX55,0)</f>
        <v>#N/A</v>
      </c>
      <c r="ET55" s="665" t="e">
        <f>IF(DR55&gt;ET49,BY54-BY55,0)</f>
        <v>#N/A</v>
      </c>
      <c r="EU55" s="665" t="e">
        <f>IF(DR55&gt;EU49,BZ54-BZ55,0)</f>
        <v>#N/A</v>
      </c>
      <c r="EV55" s="665" t="e">
        <f>IF(DR55&gt;EV49,CA54-CA55,0)</f>
        <v>#N/A</v>
      </c>
      <c r="EW55" s="665" t="e">
        <f>IF(DR55&gt;EW49,CB54-CB55,0)</f>
        <v>#N/A</v>
      </c>
      <c r="EX55" s="665">
        <f>IF(DR55&gt;EX49,CC54-CC55,0)</f>
        <v>0</v>
      </c>
      <c r="EY55" s="665">
        <f>IF(DR55&gt;EY49,CD54-CD55,0)</f>
        <v>0</v>
      </c>
      <c r="EZ55" s="665">
        <f>IF(DR55&gt;EZ49,CE54-CE55,0)</f>
        <v>0</v>
      </c>
      <c r="FA55" s="665">
        <f>IF(DR55&gt;FA49,CF54-CF55,0)</f>
        <v>0</v>
      </c>
      <c r="FB55" s="665">
        <f>IF(DR55&gt;FB49,CG54-CG55,0)</f>
        <v>0</v>
      </c>
      <c r="FC55" s="665">
        <f>IF(DR55&gt;FC49,CH54-CH55,0)</f>
        <v>0</v>
      </c>
      <c r="FD55" s="665">
        <f>IF(DR55&gt;FD49,CI54-CI55,0)</f>
        <v>0</v>
      </c>
      <c r="FE55" s="665">
        <f>IF(DR55&gt;FE49,CJ54-CJ55,0)</f>
        <v>0</v>
      </c>
      <c r="FF55" s="665">
        <f>IF(DR55&gt;FF49,CK54-CK55,0)</f>
        <v>0</v>
      </c>
      <c r="FG55" s="665">
        <f>IF(DR55&gt;FG49,CL54-CL55,0)</f>
        <v>0</v>
      </c>
      <c r="FH55" s="665">
        <f>IF(DR55&gt;FH49,CM54-CM55,0)</f>
        <v>0</v>
      </c>
      <c r="FI55" s="665">
        <f>IF(DR55&gt;FI49,CN54-CN55,0)</f>
        <v>0</v>
      </c>
      <c r="FJ55" s="665">
        <f>IF(DR55&gt;FJ49,CO54-CO55,0)</f>
        <v>0</v>
      </c>
      <c r="FK55" s="665">
        <f>IF(DR55&gt;FK49,CP54-CP55,0)</f>
        <v>0</v>
      </c>
      <c r="FL55" s="665">
        <f>IF(DR55&gt;FL49,CQ54-CQ55,0)</f>
        <v>0</v>
      </c>
      <c r="FM55" s="665">
        <f>IF(DR55&gt;FM49,CR54-CR55,0)</f>
        <v>0</v>
      </c>
      <c r="FN55" s="665">
        <f>IF(DR55&gt;FN49,CS54-CS55,0)</f>
        <v>0</v>
      </c>
      <c r="FO55" s="665">
        <f>IF(DR55&gt;FO49,CT54-CT55,0)</f>
        <v>0</v>
      </c>
      <c r="FP55" s="665">
        <f>IF(DR55&gt;FP49,CU54-CU55,0)</f>
        <v>0</v>
      </c>
      <c r="FQ55" s="665">
        <f>IF(DR55&gt;FQ49,CV54-CV55,0)</f>
        <v>0</v>
      </c>
      <c r="FR55" s="665">
        <f>IF(DR55&gt;FR49,CW54-CW55,0)</f>
        <v>0</v>
      </c>
      <c r="FS55" s="665">
        <f>IF(DR55&gt;FS49,CX54-CX55,0)</f>
        <v>0</v>
      </c>
      <c r="FT55" s="665">
        <f>IF(DR55&gt;FT49,CY54-CY55,0)</f>
        <v>0</v>
      </c>
      <c r="FU55" s="665">
        <f>IF(DR55&gt;FU49,CZ54-CZ55,0)</f>
        <v>0</v>
      </c>
      <c r="FV55" s="665">
        <f>IF(DR55&gt;FV49,DA54-DA55,0)</f>
        <v>0</v>
      </c>
      <c r="FW55" s="665">
        <f>IF(DR55&gt;FW49,DB54-DB55,0)</f>
        <v>0</v>
      </c>
      <c r="FX55" s="665">
        <f>IF(DR55&gt;FX49,DC54-DC55,0)</f>
        <v>0</v>
      </c>
      <c r="FY55" s="665">
        <f>IF(DR55&gt;FY49,DD54-DD55,0)</f>
        <v>0</v>
      </c>
      <c r="FZ55" s="665">
        <f>IF(DR55&gt;FZ49,DE54-DE55,0)</f>
        <v>0</v>
      </c>
      <c r="GA55" s="665">
        <f>IF(DR55&gt;GA49,DF54-DF55,0)</f>
        <v>0</v>
      </c>
      <c r="GB55" s="665">
        <f>IF(DR55&gt;GB49,DG54-DG55,0)</f>
        <v>0</v>
      </c>
      <c r="GC55" s="665">
        <f>IF(DR55&gt;GC49,DH54-DH55,0)</f>
        <v>0</v>
      </c>
      <c r="GD55" s="665">
        <f>IF(DR55&gt;GD49,DI54-DI55,0)</f>
        <v>0</v>
      </c>
      <c r="GE55" s="665">
        <f>IF(DR55&gt;GE49,DJ54-DJ55,0)</f>
        <v>0</v>
      </c>
      <c r="GF55" s="665">
        <f>IF(DR55&gt;GF49,DK54-DK55,0)</f>
        <v>0</v>
      </c>
      <c r="GG55" s="665">
        <f>IF(DR55&gt;GG49,DL54-DL55,0)</f>
        <v>0</v>
      </c>
      <c r="GH55" s="665">
        <f>IF(DR55&gt;GH49,DM54-DM55,0)</f>
        <v>0</v>
      </c>
      <c r="GI55" s="665">
        <f>IF(DR55&gt;GI49,DN54-DN55,0)</f>
        <v>0</v>
      </c>
      <c r="GJ55" s="665">
        <f>IF(DR55&gt;GJ49,DO54-DO55,0)</f>
        <v>0</v>
      </c>
      <c r="GK55" s="665">
        <f>IF(DR55&gt;GK49,DP54-DP55,0)</f>
        <v>0</v>
      </c>
      <c r="GL55" s="665" t="e">
        <f>SUM(DS55:GK55)+SUM(#REF!)=#REF!</f>
        <v>#REF!</v>
      </c>
      <c r="GM55" s="667"/>
      <c r="GN55" s="737">
        <v>2027</v>
      </c>
      <c r="GO55" s="664" t="e">
        <f>SUMIF(DS50:GK50,GO50,DS55:GK55)</f>
        <v>#REF!</v>
      </c>
      <c r="GP55" s="668" t="e">
        <f>SUMIF(DS50:GK50,GP50,DS55:GK55)</f>
        <v>#N/A</v>
      </c>
      <c r="GQ55" s="668" t="e">
        <f>SUMIF(DS50:GK50,GQ50,DS55:GK55)</f>
        <v>#N/A</v>
      </c>
      <c r="GR55" s="668" t="e">
        <f>SUMIF(DS50:GK50,GR50,DS55:GK55)</f>
        <v>#N/A</v>
      </c>
      <c r="GS55" s="668" t="e">
        <f>SUMIF(DS50:GK50,GS50,DS55:GK55)</f>
        <v>#N/A</v>
      </c>
      <c r="GT55" s="668" t="e">
        <f>SUMIF(DS50:GK50,GT50,DS55:GK55)</f>
        <v>#N/A</v>
      </c>
      <c r="GU55" s="668" t="e">
        <f>SUMIF(DS50:GK50,GU50,DS55:GK55)</f>
        <v>#N/A</v>
      </c>
      <c r="GV55" s="668" t="e">
        <f>SUMIF(DS50:GK50,GV50,DS55:GK55)</f>
        <v>#N/A</v>
      </c>
      <c r="GW55" s="668" t="e">
        <f>SUMIF(DS50:GK50,GW50,DS55:GK55)</f>
        <v>#N/A</v>
      </c>
      <c r="GX55" s="668" t="e">
        <f>SUMIF(DS50:GK50,GX50,DS55:GK55)</f>
        <v>#N/A</v>
      </c>
      <c r="GY55" s="668" t="e">
        <f>SUMIF(DS50:GK50,GY50,DS55:GK55)</f>
        <v>#N/A</v>
      </c>
      <c r="GZ55" s="646" t="e">
        <f>SUM(GO55:GY55)=(#REF!-SUM(#REF!))</f>
        <v>#REF!</v>
      </c>
    </row>
    <row r="56" spans="1:234" hidden="1" x14ac:dyDescent="0.25">
      <c r="A56" s="643" t="s">
        <v>208</v>
      </c>
      <c r="AI56" s="664">
        <v>2028</v>
      </c>
      <c r="AJ56" s="664">
        <v>0</v>
      </c>
      <c r="AK56" s="665">
        <f>IFERROR(#REF!/#REF!,0)</f>
        <v>0</v>
      </c>
      <c r="AL56" s="665">
        <f>IFERROR(#REF!/#REF!,0)</f>
        <v>0</v>
      </c>
      <c r="AM56" s="665">
        <f>IFERROR(#REF!/#REF!,0)</f>
        <v>0</v>
      </c>
      <c r="AN56" s="669">
        <f>IFERROR(#REF!/#REF!,0)</f>
        <v>0</v>
      </c>
      <c r="AO56" s="669">
        <f>IFERROR(#REF!/#REF!,0)</f>
        <v>0</v>
      </c>
      <c r="AP56" s="669">
        <f>IFERROR(#REF!/#REF!,0)</f>
        <v>0</v>
      </c>
      <c r="AQ56" s="669">
        <f>IFERROR(#REF!/#REF!,0)</f>
        <v>0</v>
      </c>
      <c r="AR56" s="669">
        <f>IFERROR(#REF!/#REF!,0)</f>
        <v>0</v>
      </c>
      <c r="AS56" s="669">
        <f>IFERROR(#REF!/#REF!,0)</f>
        <v>0</v>
      </c>
      <c r="AT56" s="669">
        <f>IFERROR(#REF!/#REF!,0)</f>
        <v>0</v>
      </c>
      <c r="AU56" s="666"/>
      <c r="AW56" s="737">
        <v>2028</v>
      </c>
      <c r="AX56" s="665" t="e">
        <f>#REF!</f>
        <v>#REF!</v>
      </c>
      <c r="AY56" s="665" t="e">
        <f>INDEX(AX45:BE46,MATCH(AW56,AV45:AV46,0),MATCH(AY49,AX43:BE43,0))*(INDEX(AK51:AT58,MATCH(AY49,AI51:AI58,0),MATCH(AY50,AK50:AT50,0)))</f>
        <v>#N/A</v>
      </c>
      <c r="AZ56" s="665" t="e">
        <f>INDEX(AX45:BE46,MATCH(AW56,AV45:AV46,0),MATCH(AZ49,AX43:BE43,0))*(INDEX(AK51:AT58,MATCH(AZ49,AI51:AI58,0),MATCH(AZ50,AK50:AT50,0)))</f>
        <v>#N/A</v>
      </c>
      <c r="BA56" s="665" t="e">
        <f>INDEX(AX45:BE46,MATCH(AW56,AV45:AV46,0),MATCH(BA49,AX43:BE43,0))*(INDEX(AK51:AT58,MATCH(BA49,AI51:AI58,0),MATCH(BA50,AK50:AT50,0)))</f>
        <v>#N/A</v>
      </c>
      <c r="BB56" s="665" t="e">
        <f>INDEX(AX45:BE46,MATCH(AW56,AV45:AV46,0),MATCH(BB49,AX43:BE43,0))*(INDEX(AK51:AT58,MATCH(BB49,AI51:AI58,0),MATCH(BB50,AK50:AT50,0)))</f>
        <v>#N/A</v>
      </c>
      <c r="BC56" s="665" t="e">
        <f>INDEX(AX45:BE46,MATCH(AW56,AV45:AV46,0),MATCH(BC49,AX43:BE43,0))*(INDEX(AK51:AT58,MATCH(BC49,AI51:AI58,0),MATCH(BC50,AK50:AT50,0)))</f>
        <v>#N/A</v>
      </c>
      <c r="BD56" s="665" t="e">
        <f>INDEX(AX45:BE46,MATCH(AW56,AV45:AV46,0),MATCH(BD49,AX43:BE43,0))*(INDEX(AK51:AT58,MATCH(BD49,AI51:AI58,0),MATCH(BD50,AK50:AT50,0)))</f>
        <v>#N/A</v>
      </c>
      <c r="BE56" s="665" t="e">
        <f>INDEX(AX45:BE46,MATCH(AW56,AV45:AV46,0),MATCH(BE49,AX43:BE43,0))*(INDEX(AK51:AT58,MATCH(BE49,AI51:AI58,0),MATCH(BE50,AK50:AT50,0)))</f>
        <v>#N/A</v>
      </c>
      <c r="BF56" s="665" t="e">
        <f>INDEX(AX45:BE46,MATCH(AW56,AV45:AV46,0),MATCH(BF49,AX43:BE43,0))*(INDEX(AK51:AT58,MATCH(BF49,AI51:AI58,0),MATCH(BF50,AK50:AT50,0)))</f>
        <v>#N/A</v>
      </c>
      <c r="BG56" s="665" t="e">
        <f>INDEX(AX45:BE46,MATCH(AW56,AV45:AV46,0),MATCH(BG49,AX43:BE43,0))*(INDEX(AK51:AT58,MATCH(BG49,AI51:AI58,0),MATCH(BG50,AK50:AT50,0)))</f>
        <v>#N/A</v>
      </c>
      <c r="BH56" s="665" t="e">
        <f>INDEX(AX45:BE46,MATCH(AW56,AV45:AV46,0),MATCH(BH49,AX43:BE43,0))*(INDEX(AK51:AT58,MATCH(BH49,AI51:AI58,0),MATCH(BH50,AK50:AT50,0)))</f>
        <v>#N/A</v>
      </c>
      <c r="BI56" s="665" t="e">
        <f>INDEX(AX45:BE46,MATCH(AW56,AV45:AV46,0),MATCH(BI49,AX43:BE43,0))*(INDEX(AK51:AT58,MATCH(BI49,AI51:AI58,0),MATCH(BI50,AK50:AT50,0)))</f>
        <v>#N/A</v>
      </c>
      <c r="BJ56" s="665" t="e">
        <f>INDEX(AX45:BE46,MATCH(AW56,AV45:AV46,0),MATCH(BJ49,AX43:BE43,0))*(INDEX(AK51:AT58,MATCH(BJ49,AI51:AI58,0),MATCH(BJ50,AK50:AT50,0)))</f>
        <v>#N/A</v>
      </c>
      <c r="BK56" s="665" t="e">
        <f>INDEX(AX45:BE46,MATCH(AW56,AV45:AV46,0),MATCH(BK49,AX43:BE43,0))*(INDEX(AK51:AT58,MATCH(BK49,AI51:AI58,0),MATCH(BK50,AK50:AT50,0)))</f>
        <v>#N/A</v>
      </c>
      <c r="BL56" s="665" t="e">
        <f>INDEX(AX45:BE46,MATCH(AW56,AV45:AV46,0),MATCH(BL49,AX43:BE43,0))*(INDEX(AK51:AT58,MATCH(BL49,AI51:AI58,0),MATCH(BL50,AK50:AT50,0)))</f>
        <v>#N/A</v>
      </c>
      <c r="BM56" s="665" t="e">
        <f>INDEX(AX45:BE46,MATCH(AW56,AV45:AV46,0),MATCH(BM49,AX43:BE43,0))*(INDEX(AK51:AT58,MATCH(BM49,AI51:AI58,0),MATCH(BM50,AK50:AT50,0)))</f>
        <v>#N/A</v>
      </c>
      <c r="BN56" s="665" t="e">
        <f>INDEX(AX45:BE46,MATCH(AW56,AV45:AV46,0),MATCH(BN49,AX43:BE43,0))*(INDEX(AK51:AT58,MATCH(BN49,AI51:AI58,0),MATCH(BN50,AK50:AT50,0)))</f>
        <v>#N/A</v>
      </c>
      <c r="BO56" s="665" t="e">
        <f>INDEX(AX45:BE46,MATCH(AW56,AV45:AV46,0),MATCH(BO49,AX43:BE43,0))*(INDEX(AK51:AT58,MATCH(BO49,AI51:AI58,0),MATCH(BO50,AK50:AT50,0)))</f>
        <v>#N/A</v>
      </c>
      <c r="BP56" s="665" t="e">
        <f>INDEX(AX45:BE46,MATCH(AW56,AV45:AV46,0),MATCH(BP49,AX43:BE43,0))*(INDEX(AK51:AT58,MATCH(BP49,AI51:AI58,0),MATCH(BP50,AK50:AT50,0)))</f>
        <v>#N/A</v>
      </c>
      <c r="BQ56" s="665" t="e">
        <f>INDEX(AX45:BE46,MATCH(AW56,AV45:AV46,0),MATCH(BQ49,AX43:BE43,0))*(INDEX(AK51:AT58,MATCH(BQ49,AI51:AI58,0),MATCH(BQ50,AK50:AT50,0)))</f>
        <v>#N/A</v>
      </c>
      <c r="BR56" s="665" t="e">
        <f>INDEX(AX45:BE46,MATCH(AW56,AV45:AV46,0),MATCH(BR49,AX43:BE43,0))*(INDEX(AK51:AT58,MATCH(BR49,AI51:AI58,0),MATCH(BR50,AK50:AT50,0)))</f>
        <v>#N/A</v>
      </c>
      <c r="BS56" s="665" t="e">
        <f>INDEX(AX45:BE46,MATCH(AW56,AV45:AV46,0),MATCH(BS49,AX43:BE43,0))*(INDEX(AK51:AT58,MATCH(BS49,AI51:AI58,0),MATCH(BS50,AK50:AT50,0)))</f>
        <v>#N/A</v>
      </c>
      <c r="BT56" s="665" t="e">
        <f>INDEX(AX45:BE46,MATCH(AW56,AV45:AV46,0),MATCH(BT49,AX43:BE43,0))*(INDEX(AK51:AT58,MATCH(BT49,AI51:AI58,0),MATCH(BT50,AK50:AT50,0)))</f>
        <v>#N/A</v>
      </c>
      <c r="BU56" s="665" t="e">
        <f>INDEX(AX45:BE46,MATCH(AW56,AV45:AV46,0),MATCH(BU49,AX43:BE43,0))*(INDEX(AK51:AT58,MATCH(BU49,AI51:AI58,0),MATCH(BU50,AK50:AT50,0)))</f>
        <v>#N/A</v>
      </c>
      <c r="BV56" s="665" t="e">
        <f>INDEX(AX45:BE46,MATCH(AW56,AV45:AV46,0),MATCH(BV49,AX43:BE43,0))*(INDEX(AK51:AT58,MATCH(BV49,AI51:AI58,0),MATCH(BV50,AK50:AT50,0)))</f>
        <v>#N/A</v>
      </c>
      <c r="BW56" s="665" t="e">
        <f>INDEX(AX45:BE46,MATCH(AW56,AV45:AV46,0),MATCH(BW49,AX43:BE43,0))*(INDEX(AK51:AT58,MATCH(BW49,AI51:AI58,0),MATCH(BW50,AK50:AT50,0)))</f>
        <v>#N/A</v>
      </c>
      <c r="BX56" s="665" t="e">
        <f>INDEX(AX45:BE46,MATCH(AW56,AV45:AV46,0),MATCH(BX49,AX43:BE43,0))*(INDEX(AK51:AT58,MATCH(BX49,AI51:AI58,0),MATCH(BX50,AK50:AT50,0)))</f>
        <v>#N/A</v>
      </c>
      <c r="BY56" s="665" t="e">
        <f>INDEX(AX45:BE46,MATCH(AW56,AV45:AV46,0),MATCH(BY49,AX43:BE43,0))*(INDEX(AK51:AT58,MATCH(BY49,AI51:AI58,0),MATCH(BY50,AK50:AT50,0)))</f>
        <v>#N/A</v>
      </c>
      <c r="BZ56" s="665" t="e">
        <f>INDEX(AX45:BE46,MATCH(AW56,AV45:AV46,0),MATCH(BZ49,AX43:BE43,0))*(INDEX(AK51:AT58,MATCH(BZ49,AI51:AI58,0),MATCH(BZ50,AK50:AT50,0)))</f>
        <v>#N/A</v>
      </c>
      <c r="CA56" s="665" t="e">
        <f>INDEX(AX45:BE46,MATCH(AW56,AV45:AV46,0),MATCH(CA49,AX43:BE43,0))*(INDEX(AK51:AT58,MATCH(CA49,AI51:AI58,0),MATCH(CA50,AK50:AT50,0)))</f>
        <v>#N/A</v>
      </c>
      <c r="CB56" s="665" t="e">
        <f>INDEX(AX45:BE46,MATCH(AW56,AV45:AV46,0),MATCH(CB49,AX43:BE43,0))*(INDEX(AK51:AT58,MATCH(CB49,AI51:AI58,0),MATCH(CB50,AK50:AT50,0)))</f>
        <v>#N/A</v>
      </c>
      <c r="CC56" s="665" t="e">
        <f>INDEX(AX45:BE46,MATCH(AW56,AV45:AV46,0),MATCH(CC49,AX43:BE43,0))*(INDEX(AK51:AT58,MATCH(CC49,AI51:AI58,0),MATCH(CC50,AK50:AT50,0)))</f>
        <v>#N/A</v>
      </c>
      <c r="CD56" s="665" t="e">
        <f>INDEX(AX45:BE46,MATCH(AW56,AV45:AV46,0),MATCH(CD49,AX43:BE43,0))*(INDEX(AK51:AT58,MATCH(CD49,AI51:AI58,0),MATCH(CD50,AK50:AT50,0)))</f>
        <v>#N/A</v>
      </c>
      <c r="CE56" s="665" t="e">
        <f>INDEX(AX45:BE46,MATCH(AW56,AV45:AV46,0),MATCH(CE49,AX43:BE43,0))*(INDEX(AK51:AT58,MATCH(CE49,AI51:AI58,0),MATCH(CE50,AK50:AT50,0)))</f>
        <v>#N/A</v>
      </c>
      <c r="CF56" s="665" t="e">
        <f>INDEX(AX45:BE46,MATCH(AW56,AV45:AV46,0),MATCH(CF49,AX43:BE43,0))*(INDEX(AK51:AT58,MATCH(CF49,AI51:AI58,0),MATCH(CF50,AK50:AT50,0)))</f>
        <v>#N/A</v>
      </c>
      <c r="CG56" s="665" t="e">
        <f>INDEX(AX45:BE46,MATCH(AW56,AV45:AV46,0),MATCH(CG49,AX43:BE43,0))*(INDEX(AK51:AT58,MATCH(CG49,AI51:AI58,0),MATCH(CG50,AK50:AT50,0)))</f>
        <v>#N/A</v>
      </c>
      <c r="CH56" s="665" t="e">
        <f>INDEX(AX45:BE46,MATCH(AW56,AV45:AV46,0),MATCH(CH49,AX43:BE43,0))*(INDEX(AK51:AT58,MATCH(CH49,AI51:AI58,0),MATCH(CH50,AK50:AT50,0)))</f>
        <v>#N/A</v>
      </c>
      <c r="CI56" s="665" t="e">
        <f>INDEX(AX45:BE46,MATCH(AW56,AV45:AV46,0),MATCH(CI49,AX43:BE43,0))*(INDEX(AK51:AT58,MATCH(CI49,AI51:AI58,0),MATCH(CI50,AK50:AT50,0)))</f>
        <v>#N/A</v>
      </c>
      <c r="CJ56" s="665" t="e">
        <f>INDEX(AX45:BE46,MATCH(AW56,AV45:AV46,0),MATCH(CJ49,AX43:BE43,0))*(INDEX(AK51:AT58,MATCH(CJ49,AI51:AI58,0),MATCH(CJ50,AK50:AT50,0)))</f>
        <v>#N/A</v>
      </c>
      <c r="CK56" s="665" t="e">
        <f>INDEX(AX45:BE46,MATCH(AW56,AV45:AV46,0),MATCH(CK49,AX43:BE43,0))*(INDEX(AK51:AT58,MATCH(CK49,AI51:AI58,0),MATCH(CK50,AK50:AT50,0)))</f>
        <v>#N/A</v>
      </c>
      <c r="CL56" s="665" t="e">
        <f>INDEX(AX45:BE46,MATCH(AW56,AV45:AV46,0),MATCH(CL49,AX43:BE43,0))*(INDEX(AK51:AT58,MATCH(CL49,AI51:AI58,0),MATCH(CL50,AK50:AT50,0)))</f>
        <v>#N/A</v>
      </c>
      <c r="CM56" s="665" t="e">
        <f>INDEX(AX45:BE46,MATCH(AW56,AV45:AV46,0),MATCH(CM49,AX43:BE43,0))*(INDEX(AK51:AT58,MATCH(CM49,AI51:AI58,0),MATCH(CM50,AK50:AT50,0)))</f>
        <v>#N/A</v>
      </c>
      <c r="CN56" s="665" t="e">
        <f>INDEX(AX45:BE46,MATCH(AW56,AV45:AV46,0),MATCH(CN49,AX43:BE43,0))*(INDEX(AK51:AT58,MATCH(CN49,AI51:AI58,0),MATCH(CN50,AK50:AT50,0)))</f>
        <v>#N/A</v>
      </c>
      <c r="CO56" s="665" t="e">
        <f>INDEX(AX45:BE46,MATCH(AW56,AV45:AV46,0),MATCH(CO49,AX43:BE43,0))*(INDEX(AK51:AT58,MATCH(CO49,AI51:AI58,0),MATCH(CO50,AK50:AT50,0)))</f>
        <v>#N/A</v>
      </c>
      <c r="CP56" s="665" t="e">
        <f>INDEX(AX45:BE46,MATCH(AW56,AV45:AV46,0),MATCH(CP49,AX43:BE43,0))*(INDEX(AK51:AT58,MATCH(CP49,AI51:AI58,0),MATCH(CP50,AK50:AT50,0)))</f>
        <v>#N/A</v>
      </c>
      <c r="CQ56" s="665" t="e">
        <f>INDEX(AX45:BE46,MATCH(AW56,AV45:AV46,0),MATCH(CQ49,AX43:BE43,0))*(INDEX(AK51:AT58,MATCH(CQ49,AI51:AI58,0),MATCH(CQ50,AK50:AT50,0)))</f>
        <v>#N/A</v>
      </c>
      <c r="CR56" s="665" t="e">
        <f>INDEX(AX45:BE46,MATCH(AW56,AV45:AV46,0),MATCH(CR49,AX43:BE43,0))*(INDEX(AK51:AT58,MATCH(CR49,AI51:AI58,0),MATCH(CR50,AK50:AT50,0)))</f>
        <v>#N/A</v>
      </c>
      <c r="CS56" s="665" t="e">
        <f>INDEX(AX45:BE46,MATCH(AW56,AV45:AV46,0),MATCH(CS49,AX43:BE43,0))*(INDEX(AK51:AT58,MATCH(CS49,AI51:AI58,0),MATCH(CS50,AK50:AT50,0)))</f>
        <v>#N/A</v>
      </c>
      <c r="CT56" s="665" t="e">
        <f>INDEX(AX45:BE46,MATCH(AW56,AV45:AV46,0),MATCH(CT49,AX43:BE43,0))*(INDEX(AK51:AT58,MATCH(CT49,AI51:AI58,0),MATCH(CT50,AK50:AT50,0)))</f>
        <v>#N/A</v>
      </c>
      <c r="CU56" s="665" t="e">
        <f>INDEX(AX45:BE46,MATCH(AW56,AV45:AV46,0),MATCH(CU49,AX43:BE43,0))*(INDEX(AK51:AT58,MATCH(CU49,AI51:AI58,0),MATCH(CU50,AK50:AT50,0)))</f>
        <v>#N/A</v>
      </c>
      <c r="CV56" s="665" t="e">
        <f>INDEX(AX45:BE46,MATCH(AW56,AV45:AV46,0),MATCH(CV49,AX43:BE43,0))*(INDEX(AK51:AT58,MATCH(CV49,AI51:AI58,0),MATCH(CV50,AK50:AT50,0)))</f>
        <v>#N/A</v>
      </c>
      <c r="CW56" s="665" t="e">
        <f>INDEX(AX45:BE46,MATCH(AW56,AV45:AV46,0),MATCH(CW49,AX43:BE43,0))*(INDEX(AK51:AT58,MATCH(CW49,AI51:AI58,0),MATCH(CW50,AK50:AT50,0)))</f>
        <v>#N/A</v>
      </c>
      <c r="CX56" s="665" t="e">
        <f>INDEX(AX45:BE46,MATCH(AW56,AV45:AV46,0),MATCH(CX49,AX43:BE43,0))*(INDEX(AK51:AT58,MATCH(CX49,AI51:AI58,0),MATCH(CX50,AK50:AT50,0)))</f>
        <v>#N/A</v>
      </c>
      <c r="CY56" s="665" t="e">
        <f>INDEX(AX45:BE46,MATCH(AW56,AV45:AV46,0),MATCH(CY49,AX43:BE43,0))*(INDEX(AK51:AT58,MATCH(CY49,AI51:AI58,0),MATCH(CY50,AK50:AT50,0)))</f>
        <v>#N/A</v>
      </c>
      <c r="CZ56" s="665" t="e">
        <f>INDEX(AX45:BE46,MATCH(AW56,AV45:AV46,0),MATCH(CZ49,AX43:BE43,0))*(INDEX(AK51:AT58,MATCH(CZ49,AI51:AI58,0),MATCH(CZ50,AK50:AT50,0)))</f>
        <v>#N/A</v>
      </c>
      <c r="DA56" s="665" t="e">
        <f>INDEX(AX45:BE46,MATCH(AW56,AV45:AV46,0),MATCH(DA49,AX43:BE43,0))*(INDEX(AK51:AT58,MATCH(DA49,AI51:AI58,0),MATCH(DA50,AK50:AT50,0)))</f>
        <v>#N/A</v>
      </c>
      <c r="DB56" s="665" t="e">
        <f>INDEX(AX45:BE46,MATCH(AW56,AV45:AV46,0),MATCH(DB49,AX43:BE43,0))*(INDEX(AK51:AT58,MATCH(DB49,AI51:AI58,0),MATCH(DB50,AK50:AT50,0)))</f>
        <v>#N/A</v>
      </c>
      <c r="DC56" s="665" t="e">
        <f>INDEX(AX45:BE46,MATCH(AW56,AV45:AV46,0),MATCH(DC49,AX43:BE43,0))*(INDEX(AK51:AT58,MATCH(DC49,AI51:AI58,0),MATCH(DC50,AK50:AT50,0)))</f>
        <v>#N/A</v>
      </c>
      <c r="DD56" s="665" t="e">
        <f>INDEX(AX45:BE46,MATCH(AW56,AV45:AV46,0),MATCH(DD49,AX43:BE43,0))*(INDEX(AK51:AT58,MATCH(DD49,AI51:AI58,0),MATCH(DD50,AK50:AT50,0)))</f>
        <v>#N/A</v>
      </c>
      <c r="DE56" s="665" t="e">
        <f>INDEX(AX45:BE46,MATCH(AW56,AV45:AV46,0),MATCH(DE49,AX43:BE43,0))*(INDEX(AK51:AT58,MATCH(DE49,AI51:AI58,0),MATCH(DE50,AK50:AT50,0)))</f>
        <v>#N/A</v>
      </c>
      <c r="DF56" s="665" t="e">
        <f>INDEX(AX45:BE46,MATCH(AW56,AV45:AV46,0),MATCH(DF49,AX43:BE43,0))*(INDEX(AK51:AT58,MATCH(DF49,AI51:AI58,0),MATCH(DF50,AK50:AT50,0)))</f>
        <v>#N/A</v>
      </c>
      <c r="DG56" s="665" t="e">
        <f>INDEX(AX45:BE46,MATCH(AW56,AV45:AV46,0),MATCH(DG49,AX43:BE43,0))*(INDEX(AK51:AT58,MATCH(DG49,AI51:AI58,0),MATCH(DG50,AK50:AT50,0)))</f>
        <v>#N/A</v>
      </c>
      <c r="DH56" s="665" t="e">
        <f>INDEX(AX45:BE46,MATCH(AW56,AV45:AV46,0),MATCH(DH49,AX43:BE43,0))*(INDEX(AK51:AT58,MATCH(DH49,AI51:AI58,0),MATCH(DH50,AK50:AT50,0)))</f>
        <v>#N/A</v>
      </c>
      <c r="DI56" s="665" t="e">
        <f>INDEX(AX45:BE46,MATCH(AW56,AV45:AV46,0),MATCH(DI49,AX43:BE43,0))*(INDEX(AK51:AT58,MATCH(DI49,AI51:AI58,0),MATCH(DI50,AK50:AT50,0)))</f>
        <v>#N/A</v>
      </c>
      <c r="DJ56" s="665" t="e">
        <f>INDEX(AX45:BE46,MATCH(AW56,AV45:AV46,0),MATCH(DJ49,AX43:BE43,0))*(INDEX(AK51:AT58,MATCH(DJ49,AI51:AI58,0),MATCH(DJ50,AK50:AT50,0)))</f>
        <v>#N/A</v>
      </c>
      <c r="DK56" s="665" t="e">
        <f>INDEX(AX45:BE46,MATCH(AW56,AV45:AV46,0),MATCH(DK49,AX43:BE43,0))*(INDEX(AK51:AT58,MATCH(DK49,AI51:AI58,0),MATCH(DK50,AK50:AT50,0)))</f>
        <v>#N/A</v>
      </c>
      <c r="DL56" s="665" t="e">
        <f>INDEX(AX45:BE46,MATCH(AW56,AV45:AV46,0),MATCH(DL49,AX43:BE43,0))*(INDEX(AK51:AT58,MATCH(DL49,AI51:AI58,0),MATCH(DL50,AK50:AT50,0)))</f>
        <v>#N/A</v>
      </c>
      <c r="DM56" s="665" t="e">
        <f>INDEX(AX45:BE46,MATCH(AW56,AV45:AV46,0),MATCH(DM49,AX43:BE43,0))*(INDEX(AK51:AT58,MATCH(DM49,AI51:AI58,0),MATCH(DM50,AK50:AT50,0)))</f>
        <v>#N/A</v>
      </c>
      <c r="DN56" s="665" t="e">
        <f>INDEX(AX45:BE46,MATCH(AW56,AV45:AV46,0),MATCH(DN49,AX43:BE43,0))*(INDEX(AK51:AT58,MATCH(DN49,AI51:AI58,0),MATCH(DN50,AK50:AT50,0)))</f>
        <v>#N/A</v>
      </c>
      <c r="DO56" s="665" t="e">
        <f>INDEX(AX45:BE46,MATCH(AW56,AV45:AV46,0),MATCH(DO49,AX43:BE43,0))*(INDEX(AK51:AT58,MATCH(DO49,AI51:AI58,0),MATCH(DO50,AK50:AT50,0)))</f>
        <v>#N/A</v>
      </c>
      <c r="DP56" s="665" t="e">
        <f>INDEX(AX45:BE46,MATCH(AW56,AV45:AV46,0),MATCH(DP49,AX43:BE43,0))*(INDEX(AK51:AT58,MATCH(DP49,AI51:AI58,0),MATCH(DP50,AK50:AT50,0)))</f>
        <v>#N/A</v>
      </c>
      <c r="DQ56" s="643" t="e">
        <f>SUM(AX56:DP56)=#REF!</f>
        <v>#REF!</v>
      </c>
      <c r="DR56" s="737">
        <v>2028</v>
      </c>
      <c r="DS56" s="665" t="e">
        <f>IF(DR56&gt;DS49,AX55-AX56,0)</f>
        <v>#REF!</v>
      </c>
      <c r="DT56" s="665" t="e">
        <f>IF(DR56&gt;DT49,AY55-AY56,0)</f>
        <v>#N/A</v>
      </c>
      <c r="DU56" s="665" t="e">
        <f>IF(DR56&gt;DU49,AZ55-AZ56,0)</f>
        <v>#N/A</v>
      </c>
      <c r="DV56" s="665" t="e">
        <f>IF(DR56&gt;DV49,BA55-BA56,0)</f>
        <v>#N/A</v>
      </c>
      <c r="DW56" s="665" t="e">
        <f>IF(DR56&gt;DW49,BB55-BB56,0)</f>
        <v>#N/A</v>
      </c>
      <c r="DX56" s="665" t="e">
        <f>IF(DR56&gt;DX49,BC55-BC56,0)</f>
        <v>#N/A</v>
      </c>
      <c r="DY56" s="665" t="e">
        <f>IF(DR56&gt;DY49,BD55-BD56,0)</f>
        <v>#N/A</v>
      </c>
      <c r="DZ56" s="665" t="e">
        <f>IF(DR56&gt;DZ49,BE55-BE56,0)</f>
        <v>#N/A</v>
      </c>
      <c r="EA56" s="665" t="e">
        <f>IF(DR56&gt;EA49,BF55-BF56,0)</f>
        <v>#N/A</v>
      </c>
      <c r="EB56" s="665" t="e">
        <f>IF(DR56&gt;EB49,BG55-BG56,0)</f>
        <v>#N/A</v>
      </c>
      <c r="EC56" s="665" t="e">
        <f>IF(DR56&gt;EC49,BH55-BH56,0)</f>
        <v>#N/A</v>
      </c>
      <c r="ED56" s="665" t="e">
        <f>IF(DR56&gt;ED49,BI55-BI56,0)</f>
        <v>#N/A</v>
      </c>
      <c r="EE56" s="665" t="e">
        <f>IF(DR56&gt;EE49,BJ55-BJ56,0)</f>
        <v>#N/A</v>
      </c>
      <c r="EF56" s="665" t="e">
        <f>IF(DR56&gt;EF49,BK55-BK56,0)</f>
        <v>#N/A</v>
      </c>
      <c r="EG56" s="665" t="e">
        <f>IF(DR56&gt;EG49,BL55-BL56,0)</f>
        <v>#N/A</v>
      </c>
      <c r="EH56" s="665" t="e">
        <f>IF(DR56&gt;EH49,BM55-BM56,0)</f>
        <v>#N/A</v>
      </c>
      <c r="EI56" s="665" t="e">
        <f>IF(DR56&gt;EI49,BN55-BN56,0)</f>
        <v>#N/A</v>
      </c>
      <c r="EJ56" s="665" t="e">
        <f>IF(DR56&gt;EJ49,BO55-BO56,0)</f>
        <v>#N/A</v>
      </c>
      <c r="EK56" s="665" t="e">
        <f>IF(DR56&gt;EK49,BP55-BP56,0)</f>
        <v>#N/A</v>
      </c>
      <c r="EL56" s="665" t="e">
        <f>IF(DR56&gt;EL49,BQ55-BQ56,0)</f>
        <v>#N/A</v>
      </c>
      <c r="EM56" s="665" t="e">
        <f>IF(DR56&gt;EM49,BR55-BR56,0)</f>
        <v>#N/A</v>
      </c>
      <c r="EN56" s="665" t="e">
        <f>IF(DR56&gt;EN49,BS55-BS56,0)</f>
        <v>#N/A</v>
      </c>
      <c r="EO56" s="665" t="e">
        <f>IF(DR56&gt;EO49,BT55-BT56,0)</f>
        <v>#N/A</v>
      </c>
      <c r="EP56" s="665" t="e">
        <f>IF(DR56&gt;EP49,BU55-BU56,0)</f>
        <v>#N/A</v>
      </c>
      <c r="EQ56" s="665" t="e">
        <f>IF(DR56&gt;EQ49,BV55-BV56,0)</f>
        <v>#N/A</v>
      </c>
      <c r="ER56" s="665" t="e">
        <f>IF(DR56&gt;ER49,BW55-BW56,0)</f>
        <v>#N/A</v>
      </c>
      <c r="ES56" s="665" t="e">
        <f>IF(DR56&gt;ES49,BX55-BX56,0)</f>
        <v>#N/A</v>
      </c>
      <c r="ET56" s="665" t="e">
        <f>IF(DR56&gt;ET49,BY55-BY56,0)</f>
        <v>#N/A</v>
      </c>
      <c r="EU56" s="665" t="e">
        <f>IF(DR56&gt;EU49,BZ55-BZ56,0)</f>
        <v>#N/A</v>
      </c>
      <c r="EV56" s="665" t="e">
        <f>IF(DR56&gt;EV49,CA55-CA56,0)</f>
        <v>#N/A</v>
      </c>
      <c r="EW56" s="665" t="e">
        <f>IF(DR56&gt;EW49,CB55-CB56,0)</f>
        <v>#N/A</v>
      </c>
      <c r="EX56" s="665" t="e">
        <f>IF(DR56&gt;EX49,CC55-CC56,0)</f>
        <v>#N/A</v>
      </c>
      <c r="EY56" s="665" t="e">
        <f>IF(DR56&gt;EY49,CD55-CD56,0)</f>
        <v>#N/A</v>
      </c>
      <c r="EZ56" s="665" t="e">
        <f>IF(DR56&gt;EZ49,CE55-CE56,0)</f>
        <v>#N/A</v>
      </c>
      <c r="FA56" s="665" t="e">
        <f>IF(DR56&gt;FA49,CF55-CF56,0)</f>
        <v>#N/A</v>
      </c>
      <c r="FB56" s="665" t="e">
        <f>IF(DR56&gt;FB49,CG55-CG56,0)</f>
        <v>#N/A</v>
      </c>
      <c r="FC56" s="665" t="e">
        <f>IF(DR56&gt;FC49,CH55-CH56,0)</f>
        <v>#N/A</v>
      </c>
      <c r="FD56" s="665" t="e">
        <f>IF(DR56&gt;FD49,CI55-CI56,0)</f>
        <v>#N/A</v>
      </c>
      <c r="FE56" s="665" t="e">
        <f>IF(DR56&gt;FE49,CJ55-CJ56,0)</f>
        <v>#N/A</v>
      </c>
      <c r="FF56" s="665" t="e">
        <f>IF(DR56&gt;FF49,CK55-CK56,0)</f>
        <v>#N/A</v>
      </c>
      <c r="FG56" s="665" t="e">
        <f>IF(DR56&gt;FG49,CL55-CL56,0)</f>
        <v>#N/A</v>
      </c>
      <c r="FH56" s="665">
        <f>IF(DR56&gt;FH49,CM55-CM56,0)</f>
        <v>0</v>
      </c>
      <c r="FI56" s="665">
        <f>IF(DR56&gt;FI49,CN55-CN56,0)</f>
        <v>0</v>
      </c>
      <c r="FJ56" s="665">
        <f>IF(DR56&gt;FJ49,CO55-CO56,0)</f>
        <v>0</v>
      </c>
      <c r="FK56" s="665">
        <f>IF(DR56&gt;FK49,CP55-CP56,0)</f>
        <v>0</v>
      </c>
      <c r="FL56" s="665">
        <f>IF(DR56&gt;FL49,CQ55-CQ56,0)</f>
        <v>0</v>
      </c>
      <c r="FM56" s="665">
        <f>IF(DR56&gt;FM49,CR55-CR56,0)</f>
        <v>0</v>
      </c>
      <c r="FN56" s="665">
        <f>IF(DR56&gt;FN49,CS55-CS56,0)</f>
        <v>0</v>
      </c>
      <c r="FO56" s="665">
        <f>IF(DR56&gt;FO49,CT55-CT56,0)</f>
        <v>0</v>
      </c>
      <c r="FP56" s="665">
        <f>IF(DR56&gt;FP49,CU55-CU56,0)</f>
        <v>0</v>
      </c>
      <c r="FQ56" s="665">
        <f>IF(DR56&gt;FQ49,CV55-CV56,0)</f>
        <v>0</v>
      </c>
      <c r="FR56" s="665">
        <f>IF(DR56&gt;FR49,CW55-CW56,0)</f>
        <v>0</v>
      </c>
      <c r="FS56" s="665">
        <f>IF(DR56&gt;FS49,CX55-CX56,0)</f>
        <v>0</v>
      </c>
      <c r="FT56" s="665">
        <f>IF(DR56&gt;FT49,CY55-CY56,0)</f>
        <v>0</v>
      </c>
      <c r="FU56" s="665">
        <f>IF(DR56&gt;FU49,CZ55-CZ56,0)</f>
        <v>0</v>
      </c>
      <c r="FV56" s="665">
        <f>IF(DR56&gt;FV49,DA55-DA56,0)</f>
        <v>0</v>
      </c>
      <c r="FW56" s="665">
        <f>IF(DR56&gt;FW49,DB55-DB56,0)</f>
        <v>0</v>
      </c>
      <c r="FX56" s="665">
        <f>IF(DR56&gt;FX49,DC55-DC56,0)</f>
        <v>0</v>
      </c>
      <c r="FY56" s="665">
        <f>IF(DR56&gt;FY49,DD55-DD56,0)</f>
        <v>0</v>
      </c>
      <c r="FZ56" s="665">
        <f>IF(DR56&gt;FZ49,DE55-DE56,0)</f>
        <v>0</v>
      </c>
      <c r="GA56" s="665">
        <f>IF(DR56&gt;GA49,DF55-DF56,0)</f>
        <v>0</v>
      </c>
      <c r="GB56" s="665">
        <f>IF(DR56&gt;GB49,DG55-DG56,0)</f>
        <v>0</v>
      </c>
      <c r="GC56" s="665">
        <f>IF(DR56&gt;GC49,DH55-DH56,0)</f>
        <v>0</v>
      </c>
      <c r="GD56" s="665">
        <f>IF(DR56&gt;GD49,DI55-DI56,0)</f>
        <v>0</v>
      </c>
      <c r="GE56" s="665">
        <f>IF(DR56&gt;GE49,DJ55-DJ56,0)</f>
        <v>0</v>
      </c>
      <c r="GF56" s="665">
        <f>IF(DR56&gt;GF49,DK55-DK56,0)</f>
        <v>0</v>
      </c>
      <c r="GG56" s="665">
        <f>IF(DR56&gt;GG49,DL55-DL56,0)</f>
        <v>0</v>
      </c>
      <c r="GH56" s="665">
        <f>IF(DR56&gt;GH49,DM55-DM56,0)</f>
        <v>0</v>
      </c>
      <c r="GI56" s="665">
        <f>IF(DR56&gt;GI49,DN55-DN56,0)</f>
        <v>0</v>
      </c>
      <c r="GJ56" s="665">
        <f>IF(DR56&gt;GJ49,DO55-DO56,0)</f>
        <v>0</v>
      </c>
      <c r="GK56" s="665">
        <f>IF(DR56&gt;GK49,DP55-DP56,0)</f>
        <v>0</v>
      </c>
      <c r="GL56" s="665" t="e">
        <f>SUM(DS56:GK56)+SUM(#REF!)=#REF!</f>
        <v>#REF!</v>
      </c>
      <c r="GM56" s="667"/>
      <c r="GN56" s="737">
        <v>2028</v>
      </c>
      <c r="GO56" s="664" t="e">
        <f>SUMIF(DS50:GK50,GO50,DS56:GK56)</f>
        <v>#REF!</v>
      </c>
      <c r="GP56" s="668" t="e">
        <f>SUMIF(DS50:GK50,GP50,DS56:GK56)</f>
        <v>#N/A</v>
      </c>
      <c r="GQ56" s="668" t="e">
        <f>SUMIF(DS50:GK50,GQ50,DS56:GK56)</f>
        <v>#N/A</v>
      </c>
      <c r="GR56" s="668" t="e">
        <f>SUMIF(DS50:GK50,GR50,DS56:GK56)</f>
        <v>#N/A</v>
      </c>
      <c r="GS56" s="668" t="e">
        <f>SUMIF(DS50:GK50,GS50,DS56:GK56)</f>
        <v>#N/A</v>
      </c>
      <c r="GT56" s="668" t="e">
        <f>SUMIF(DS50:GK50,GT50,DS56:GK56)</f>
        <v>#N/A</v>
      </c>
      <c r="GU56" s="668" t="e">
        <f>SUMIF(DS50:GK50,GU50,DS56:GK56)</f>
        <v>#N/A</v>
      </c>
      <c r="GV56" s="668" t="e">
        <f>SUMIF(DS50:GK50,GV50,DS56:GK56)</f>
        <v>#N/A</v>
      </c>
      <c r="GW56" s="668" t="e">
        <f>SUMIF(DS50:GK50,GW50,DS56:GK56)</f>
        <v>#N/A</v>
      </c>
      <c r="GX56" s="668" t="e">
        <f>SUMIF(DS50:GK50,GX50,DS56:GK56)</f>
        <v>#N/A</v>
      </c>
      <c r="GY56" s="668" t="e">
        <f>SUMIF(DS50:GK50,GY50,DS56:GK56)</f>
        <v>#N/A</v>
      </c>
      <c r="GZ56" s="646" t="e">
        <f>SUM(GO56:GY56)=(#REF!-SUM(#REF!))</f>
        <v>#REF!</v>
      </c>
    </row>
    <row r="57" spans="1:234" ht="15.75" hidden="1" customHeight="1" x14ac:dyDescent="0.25">
      <c r="A57" s="643" t="s">
        <v>208</v>
      </c>
      <c r="AI57" s="664">
        <v>2029</v>
      </c>
      <c r="AJ57" s="664">
        <v>0</v>
      </c>
      <c r="AK57" s="665">
        <f>IFERROR(#REF!/#REF!,0)</f>
        <v>0</v>
      </c>
      <c r="AL57" s="665">
        <f>IFERROR(#REF!/#REF!,0)</f>
        <v>0</v>
      </c>
      <c r="AM57" s="665">
        <f>IFERROR(#REF!/#REF!,0)</f>
        <v>0</v>
      </c>
      <c r="AN57" s="669">
        <f>IFERROR(#REF!/#REF!,0)</f>
        <v>0</v>
      </c>
      <c r="AO57" s="669">
        <f>IFERROR(#REF!/#REF!,0)</f>
        <v>0</v>
      </c>
      <c r="AP57" s="669">
        <f>IFERROR(#REF!/#REF!,0)</f>
        <v>0</v>
      </c>
      <c r="AQ57" s="669">
        <f>IFERROR(#REF!/#REF!,0)</f>
        <v>0</v>
      </c>
      <c r="AR57" s="669">
        <f>IFERROR(#REF!/#REF!,0)</f>
        <v>0</v>
      </c>
      <c r="AS57" s="669">
        <f>IFERROR(#REF!/#REF!,0)</f>
        <v>0</v>
      </c>
      <c r="AT57" s="669">
        <f>IFERROR(#REF!/#REF!,0)</f>
        <v>0</v>
      </c>
      <c r="AU57" s="666"/>
      <c r="AW57" s="737">
        <v>2029</v>
      </c>
      <c r="AX57" s="665" t="e">
        <f>#REF!</f>
        <v>#REF!</v>
      </c>
      <c r="AY57" s="665" t="e">
        <f>INDEX(AX45:BE46,MATCH(AW57,AV45:AV46,0),MATCH(AY49,AX43:BE43,0))*(INDEX(AK51:AT58,MATCH(AY49,AI51:AI58,0),MATCH(AY50,AK50:AT50,0)))</f>
        <v>#N/A</v>
      </c>
      <c r="AZ57" s="665" t="e">
        <f>INDEX(AX45:BE46,MATCH(AW57,AV45:AV46,0),MATCH(AZ49,AX43:BE43,0))*(INDEX(AK51:AT58,MATCH(AZ49,AI51:AI58,0),MATCH(AZ50,AK50:AT50,0)))</f>
        <v>#N/A</v>
      </c>
      <c r="BA57" s="665" t="e">
        <f>INDEX(AX45:BE46,MATCH(AW57,AV45:AV46,0),MATCH(BA49,AX43:BE43,0))*(INDEX(AK51:AT58,MATCH(BA49,AI51:AI58,0),MATCH(BA50,AK50:AT50,0)))</f>
        <v>#N/A</v>
      </c>
      <c r="BB57" s="665" t="e">
        <f>INDEX(AX45:BE46,MATCH(AW57,AV45:AV46,0),MATCH(BB49,AX43:BE43,0))*(INDEX(AK51:AT58,MATCH(BB49,AI51:AI58,0),MATCH(BB50,AK50:AT50,0)))</f>
        <v>#N/A</v>
      </c>
      <c r="BC57" s="665" t="e">
        <f>INDEX(AX45:BE46,MATCH(AW57,AV45:AV46,0),MATCH(BC49,AX43:BE43,0))*(INDEX(AK51:AT58,MATCH(BC49,AI51:AI58,0),MATCH(BC50,AK50:AT50,0)))</f>
        <v>#N/A</v>
      </c>
      <c r="BD57" s="665" t="e">
        <f>INDEX(AX45:BE46,MATCH(AW57,AV45:AV46,0),MATCH(BD49,AX43:BE43,0))*(INDEX(AK51:AT58,MATCH(BD49,AI51:AI58,0),MATCH(BD50,AK50:AT50,0)))</f>
        <v>#N/A</v>
      </c>
      <c r="BE57" s="665" t="e">
        <f>INDEX(AX45:BE46,MATCH(AW57,AV45:AV46,0),MATCH(BE49,AX43:BE43,0))*(INDEX(AK51:AT58,MATCH(BE49,AI51:AI58,0),MATCH(BE50,AK50:AT50,0)))</f>
        <v>#N/A</v>
      </c>
      <c r="BF57" s="665" t="e">
        <f>INDEX(AX45:BE46,MATCH(AW57,AV45:AV46,0),MATCH(BF49,AX43:BE43,0))*(INDEX(AK51:AT58,MATCH(BF49,AI51:AI58,0),MATCH(BF50,AK50:AT50,0)))</f>
        <v>#N/A</v>
      </c>
      <c r="BG57" s="665" t="e">
        <f>INDEX(AX45:BE46,MATCH(AW57,AV45:AV46,0),MATCH(BG49,AX43:BE43,0))*(INDEX(AK51:AT58,MATCH(BG49,AI51:AI58,0),MATCH(BG50,AK50:AT50,0)))</f>
        <v>#N/A</v>
      </c>
      <c r="BH57" s="665" t="e">
        <f>INDEX(AX45:BE46,MATCH(AW57,AV45:AV46,0),MATCH(BH49,AX43:BE43,0))*(INDEX(AK51:AT58,MATCH(BH49,AI51:AI58,0),MATCH(BH50,AK50:AT50,0)))</f>
        <v>#N/A</v>
      </c>
      <c r="BI57" s="665" t="e">
        <f>INDEX(AX45:BE46,MATCH(AW57,AV45:AV46,0),MATCH(BI49,AX43:BE43,0))*(INDEX(AK51:AT58,MATCH(BI49,AI51:AI58,0),MATCH(BI50,AK50:AT50,0)))</f>
        <v>#N/A</v>
      </c>
      <c r="BJ57" s="665" t="e">
        <f>INDEX(AX45:BE46,MATCH(AW57,AV45:AV46,0),MATCH(BJ49,AX43:BE43,0))*(INDEX(AK51:AT58,MATCH(BJ49,AI51:AI58,0),MATCH(BJ50,AK50:AT50,0)))</f>
        <v>#N/A</v>
      </c>
      <c r="BK57" s="665" t="e">
        <f>INDEX(AX45:BE46,MATCH(AW57,AV45:AV46,0),MATCH(BK49,AX43:BE43,0))*(INDEX(AK51:AT58,MATCH(BK49,AI51:AI58,0),MATCH(BK50,AK50:AT50,0)))</f>
        <v>#N/A</v>
      </c>
      <c r="BL57" s="665" t="e">
        <f>INDEX(AX45:BE46,MATCH(AW57,AV45:AV46,0),MATCH(BL49,AX43:BE43,0))*(INDEX(AK51:AT58,MATCH(BL49,AI51:AI58,0),MATCH(BL50,AK50:AT50,0)))</f>
        <v>#N/A</v>
      </c>
      <c r="BM57" s="665" t="e">
        <f>INDEX(AX45:BE46,MATCH(AW57,AV45:AV46,0),MATCH(BM49,AX43:BE43,0))*(INDEX(AK51:AT58,MATCH(BM49,AI51:AI58,0),MATCH(BM50,AK50:AT50,0)))</f>
        <v>#N/A</v>
      </c>
      <c r="BN57" s="665" t="e">
        <f>INDEX(AX45:BE46,MATCH(AW57,AV45:AV46,0),MATCH(BN49,AX43:BE43,0))*(INDEX(AK51:AT58,MATCH(BN49,AI51:AI58,0),MATCH(BN50,AK50:AT50,0)))</f>
        <v>#N/A</v>
      </c>
      <c r="BO57" s="665" t="e">
        <f>INDEX(AX45:BE46,MATCH(AW57,AV45:AV46,0),MATCH(BO49,AX43:BE43,0))*(INDEX(AK51:AT58,MATCH(BO49,AI51:AI58,0),MATCH(BO50,AK50:AT50,0)))</f>
        <v>#N/A</v>
      </c>
      <c r="BP57" s="665" t="e">
        <f>INDEX(AX45:BE46,MATCH(AW57,AV45:AV46,0),MATCH(BP49,AX43:BE43,0))*(INDEX(AK51:AT58,MATCH(BP49,AI51:AI58,0),MATCH(BP50,AK50:AT50,0)))</f>
        <v>#N/A</v>
      </c>
      <c r="BQ57" s="665" t="e">
        <f>INDEX(AX45:BE46,MATCH(AW57,AV45:AV46,0),MATCH(BQ49,AX43:BE43,0))*(INDEX(AK51:AT58,MATCH(BQ49,AI51:AI58,0),MATCH(BQ50,AK50:AT50,0)))</f>
        <v>#N/A</v>
      </c>
      <c r="BR57" s="665" t="e">
        <f>INDEX(AX45:BE46,MATCH(AW57,AV45:AV46,0),MATCH(BR49,AX43:BE43,0))*(INDEX(AK51:AT58,MATCH(BR49,AI51:AI58,0),MATCH(BR50,AK50:AT50,0)))</f>
        <v>#N/A</v>
      </c>
      <c r="BS57" s="665" t="e">
        <f>INDEX(AX45:BE46,MATCH(AW57,AV45:AV46,0),MATCH(BS49,AX43:BE43,0))*(INDEX(AK51:AT58,MATCH(BS49,AI51:AI58,0),MATCH(BS50,AK50:AT50,0)))</f>
        <v>#N/A</v>
      </c>
      <c r="BT57" s="665" t="e">
        <f>INDEX(AX45:BE46,MATCH(AW57,AV45:AV46,0),MATCH(BT49,AX43:BE43,0))*(INDEX(AK51:AT58,MATCH(BT49,AI51:AI58,0),MATCH(BT50,AK50:AT50,0)))</f>
        <v>#N/A</v>
      </c>
      <c r="BU57" s="665" t="e">
        <f>INDEX(AX45:BE46,MATCH(AW57,AV45:AV46,0),MATCH(BU49,AX43:BE43,0))*(INDEX(AK51:AT58,MATCH(BU49,AI51:AI58,0),MATCH(BU50,AK50:AT50,0)))</f>
        <v>#N/A</v>
      </c>
      <c r="BV57" s="665" t="e">
        <f>INDEX(AX45:BE46,MATCH(AW57,AV45:AV46,0),MATCH(BV49,AX43:BE43,0))*(INDEX(AK51:AT58,MATCH(BV49,AI51:AI58,0),MATCH(BV50,AK50:AT50,0)))</f>
        <v>#N/A</v>
      </c>
      <c r="BW57" s="665" t="e">
        <f>INDEX(AX45:BE46,MATCH(AW57,AV45:AV46,0),MATCH(BW49,AX43:BE43,0))*(INDEX(AK51:AT58,MATCH(BW49,AI51:AI58,0),MATCH(BW50,AK50:AT50,0)))</f>
        <v>#N/A</v>
      </c>
      <c r="BX57" s="665" t="e">
        <f>INDEX(AX45:BE46,MATCH(AW57,AV45:AV46,0),MATCH(BX49,AX43:BE43,0))*(INDEX(AK51:AT58,MATCH(BX49,AI51:AI58,0),MATCH(BX50,AK50:AT50,0)))</f>
        <v>#N/A</v>
      </c>
      <c r="BY57" s="665" t="e">
        <f>INDEX(AX45:BE46,MATCH(AW57,AV45:AV46,0),MATCH(BY49,AX43:BE43,0))*(INDEX(AK51:AT58,MATCH(BY49,AI51:AI58,0),MATCH(BY50,AK50:AT50,0)))</f>
        <v>#N/A</v>
      </c>
      <c r="BZ57" s="665" t="e">
        <f>INDEX(AX45:BE46,MATCH(AW57,AV45:AV46,0),MATCH(BZ49,AX43:BE43,0))*(INDEX(AK51:AT58,MATCH(BZ49,AI51:AI58,0),MATCH(BZ50,AK50:AT50,0)))</f>
        <v>#N/A</v>
      </c>
      <c r="CA57" s="665" t="e">
        <f>INDEX(AX45:BE46,MATCH(AW57,AV45:AV46,0),MATCH(CA49,AX43:BE43,0))*(INDEX(AK51:AT58,MATCH(CA49,AI51:AI58,0),MATCH(CA50,AK50:AT50,0)))</f>
        <v>#N/A</v>
      </c>
      <c r="CB57" s="665" t="e">
        <f>INDEX(AX45:BE46,MATCH(AW57,AV45:AV46,0),MATCH(CB49,AX43:BE43,0))*(INDEX(AK51:AT58,MATCH(CB49,AI51:AI58,0),MATCH(CB50,AK50:AT50,0)))</f>
        <v>#N/A</v>
      </c>
      <c r="CC57" s="665" t="e">
        <f>INDEX(AX45:BE46,MATCH(AW57,AV45:AV46,0),MATCH(CC49,AX43:BE43,0))*(INDEX(AK51:AT58,MATCH(CC49,AI51:AI58,0),MATCH(CC50,AK50:AT50,0)))</f>
        <v>#N/A</v>
      </c>
      <c r="CD57" s="665" t="e">
        <f>INDEX(AX45:BE46,MATCH(AW57,AV45:AV46,0),MATCH(CD49,AX43:BE43,0))*(INDEX(AK51:AT58,MATCH(CD49,AI51:AI58,0),MATCH(CD50,AK50:AT50,0)))</f>
        <v>#N/A</v>
      </c>
      <c r="CE57" s="665" t="e">
        <f>INDEX(AX45:BE46,MATCH(AW57,AV45:AV46,0),MATCH(CE49,AX43:BE43,0))*(INDEX(AK51:AT58,MATCH(CE49,AI51:AI58,0),MATCH(CE50,AK50:AT50,0)))</f>
        <v>#N/A</v>
      </c>
      <c r="CF57" s="665" t="e">
        <f>INDEX(AX45:BE46,MATCH(AW57,AV45:AV46,0),MATCH(CF49,AX43:BE43,0))*(INDEX(AK51:AT58,MATCH(CF49,AI51:AI58,0),MATCH(CF50,AK50:AT50,0)))</f>
        <v>#N/A</v>
      </c>
      <c r="CG57" s="665" t="e">
        <f>INDEX(AX45:BE46,MATCH(AW57,AV45:AV46,0),MATCH(CG49,AX43:BE43,0))*(INDEX(AK51:AT58,MATCH(CG49,AI51:AI58,0),MATCH(CG50,AK50:AT50,0)))</f>
        <v>#N/A</v>
      </c>
      <c r="CH57" s="665" t="e">
        <f>INDEX(AX45:BE46,MATCH(AW57,AV45:AV46,0),MATCH(CH49,AX43:BE43,0))*(INDEX(AK51:AT58,MATCH(CH49,AI51:AI58,0),MATCH(CH50,AK50:AT50,0)))</f>
        <v>#N/A</v>
      </c>
      <c r="CI57" s="665" t="e">
        <f>INDEX(AX45:BE46,MATCH(AW57,AV45:AV46,0),MATCH(CI49,AX43:BE43,0))*(INDEX(AK51:AT58,MATCH(CI49,AI51:AI58,0),MATCH(CI50,AK50:AT50,0)))</f>
        <v>#N/A</v>
      </c>
      <c r="CJ57" s="665" t="e">
        <f>INDEX(AX45:BE46,MATCH(AW57,AV45:AV46,0),MATCH(CJ49,AX43:BE43,0))*(INDEX(AK51:AT58,MATCH(CJ49,AI51:AI58,0),MATCH(CJ50,AK50:AT50,0)))</f>
        <v>#N/A</v>
      </c>
      <c r="CK57" s="665" t="e">
        <f>INDEX(AX45:BE46,MATCH(AW57,AV45:AV46,0),MATCH(CK49,AX43:BE43,0))*(INDEX(AK51:AT58,MATCH(CK49,AI51:AI58,0),MATCH(CK50,AK50:AT50,0)))</f>
        <v>#N/A</v>
      </c>
      <c r="CL57" s="665" t="e">
        <f>INDEX(AX45:BE46,MATCH(AW57,AV45:AV46,0),MATCH(CL49,AX43:BE43,0))*(INDEX(AK51:AT58,MATCH(CL49,AI51:AI58,0),MATCH(CL50,AK50:AT50,0)))</f>
        <v>#N/A</v>
      </c>
      <c r="CM57" s="665" t="e">
        <f>INDEX(AX45:BE46,MATCH(AW57,AV45:AV46,0),MATCH(CM49,AX43:BE43,0))*(INDEX(AK51:AT58,MATCH(CM49,AI51:AI58,0),MATCH(CM50,AK50:AT50,0)))</f>
        <v>#N/A</v>
      </c>
      <c r="CN57" s="665" t="e">
        <f>INDEX(AX45:BE46,MATCH(AW57,AV45:AV46,0),MATCH(CN49,AX43:BE43,0))*(INDEX(AK51:AT58,MATCH(CN49,AI51:AI58,0),MATCH(CN50,AK50:AT50,0)))</f>
        <v>#N/A</v>
      </c>
      <c r="CO57" s="665" t="e">
        <f>INDEX(AX45:BE46,MATCH(AW57,AV45:AV46,0),MATCH(CO49,AX43:BE43,0))*(INDEX(AK51:AT58,MATCH(CO49,AI51:AI58,0),MATCH(CO50,AK50:AT50,0)))</f>
        <v>#N/A</v>
      </c>
      <c r="CP57" s="665" t="e">
        <f>INDEX(AX45:BE46,MATCH(AW57,AV45:AV46,0),MATCH(CP49,AX43:BE43,0))*(INDEX(AK51:AT58,MATCH(CP49,AI51:AI58,0),MATCH(CP50,AK50:AT50,0)))</f>
        <v>#N/A</v>
      </c>
      <c r="CQ57" s="665" t="e">
        <f>INDEX(AX45:BE46,MATCH(AW57,AV45:AV46,0),MATCH(CQ49,AX43:BE43,0))*(INDEX(AK51:AT58,MATCH(CQ49,AI51:AI58,0),MATCH(CQ50,AK50:AT50,0)))</f>
        <v>#N/A</v>
      </c>
      <c r="CR57" s="665" t="e">
        <f>INDEX(AX45:BE46,MATCH(AW57,AV45:AV46,0),MATCH(CR49,AX43:BE43,0))*(INDEX(AK51:AT58,MATCH(CR49,AI51:AI58,0),MATCH(CR50,AK50:AT50,0)))</f>
        <v>#N/A</v>
      </c>
      <c r="CS57" s="665" t="e">
        <f>INDEX(AX45:BE46,MATCH(AW57,AV45:AV46,0),MATCH(CS49,AX43:BE43,0))*(INDEX(AK51:AT58,MATCH(CS49,AI51:AI58,0),MATCH(CS50,AK50:AT50,0)))</f>
        <v>#N/A</v>
      </c>
      <c r="CT57" s="665" t="e">
        <f>INDEX(AX45:BE46,MATCH(AW57,AV45:AV46,0),MATCH(CT49,AX43:BE43,0))*(INDEX(AK51:AT58,MATCH(CT49,AI51:AI58,0),MATCH(CT50,AK50:AT50,0)))</f>
        <v>#N/A</v>
      </c>
      <c r="CU57" s="665" t="e">
        <f>INDEX(AX45:BE46,MATCH(AW57,AV45:AV46,0),MATCH(CU49,AX43:BE43,0))*(INDEX(AK51:AT58,MATCH(CU49,AI51:AI58,0),MATCH(CU50,AK50:AT50,0)))</f>
        <v>#N/A</v>
      </c>
      <c r="CV57" s="665" t="e">
        <f>INDEX(AX45:BE46,MATCH(AW57,AV45:AV46,0),MATCH(CV49,AX43:BE43,0))*(INDEX(AK51:AT58,MATCH(CV49,AI51:AI58,0),MATCH(CV50,AK50:AT50,0)))</f>
        <v>#N/A</v>
      </c>
      <c r="CW57" s="665" t="e">
        <f>INDEX(AX45:BE46,MATCH(AW57,AV45:AV46,0),MATCH(CW49,AX43:BE43,0))*(INDEX(AK51:AT58,MATCH(CW49,AI51:AI58,0),MATCH(CW50,AK50:AT50,0)))</f>
        <v>#N/A</v>
      </c>
      <c r="CX57" s="665" t="e">
        <f>INDEX(AX45:BE46,MATCH(AW57,AV45:AV46,0),MATCH(CX49,AX43:BE43,0))*(INDEX(AK51:AT58,MATCH(CX49,AI51:AI58,0),MATCH(CX50,AK50:AT50,0)))</f>
        <v>#N/A</v>
      </c>
      <c r="CY57" s="665" t="e">
        <f>INDEX(AX45:BE46,MATCH(AW57,AV45:AV46,0),MATCH(CY49,AX43:BE43,0))*(INDEX(AK51:AT58,MATCH(CY49,AI51:AI58,0),MATCH(CY50,AK50:AT50,0)))</f>
        <v>#N/A</v>
      </c>
      <c r="CZ57" s="665" t="e">
        <f>INDEX(AX45:BE46,MATCH(AW57,AV45:AV46,0),MATCH(CZ49,AX43:BE43,0))*(INDEX(AK51:AT58,MATCH(CZ49,AI51:AI58,0),MATCH(CZ50,AK50:AT50,0)))</f>
        <v>#N/A</v>
      </c>
      <c r="DA57" s="665" t="e">
        <f>INDEX(AX45:BE46,MATCH(AW57,AV45:AV46,0),MATCH(DA49,AX43:BE43,0))*(INDEX(AK51:AT58,MATCH(DA49,AI51:AI58,0),MATCH(DA50,AK50:AT50,0)))</f>
        <v>#N/A</v>
      </c>
      <c r="DB57" s="665" t="e">
        <f>INDEX(AX45:BE46,MATCH(AW57,AV45:AV46,0),MATCH(DB49,AX43:BE43,0))*(INDEX(AK51:AT58,MATCH(DB49,AI51:AI58,0),MATCH(DB50,AK50:AT50,0)))</f>
        <v>#N/A</v>
      </c>
      <c r="DC57" s="665" t="e">
        <f>INDEX(AX45:BE46,MATCH(AW57,AV45:AV46,0),MATCH(DC49,AX43:BE43,0))*(INDEX(AK51:AT58,MATCH(DC49,AI51:AI58,0),MATCH(DC50,AK50:AT50,0)))</f>
        <v>#N/A</v>
      </c>
      <c r="DD57" s="665" t="e">
        <f>INDEX(AX45:BE46,MATCH(AW57,AV45:AV46,0),MATCH(DD49,AX43:BE43,0))*(INDEX(AK51:AT58,MATCH(DD49,AI51:AI58,0),MATCH(DD50,AK50:AT50,0)))</f>
        <v>#N/A</v>
      </c>
      <c r="DE57" s="665" t="e">
        <f>INDEX(AX45:BE46,MATCH(AW57,AV45:AV46,0),MATCH(DE49,AX43:BE43,0))*(INDEX(AK51:AT58,MATCH(DE49,AI51:AI58,0),MATCH(DE50,AK50:AT50,0)))</f>
        <v>#N/A</v>
      </c>
      <c r="DF57" s="665" t="e">
        <f>INDEX(AX45:BE46,MATCH(AW57,AV45:AV46,0),MATCH(DF49,AX43:BE43,0))*(INDEX(AK51:AT58,MATCH(DF49,AI51:AI58,0),MATCH(DF50,AK50:AT50,0)))</f>
        <v>#N/A</v>
      </c>
      <c r="DG57" s="665" t="e">
        <f>INDEX(AX45:BE46,MATCH(AW57,AV45:AV46,0),MATCH(DG49,AX43:BE43,0))*(INDEX(AK51:AT58,MATCH(DG49,AI51:AI58,0),MATCH(DG50,AK50:AT50,0)))</f>
        <v>#N/A</v>
      </c>
      <c r="DH57" s="665" t="e">
        <f>INDEX(AX45:BE46,MATCH(AW57,AV45:AV46,0),MATCH(DH49,AX43:BE43,0))*(INDEX(AK51:AT58,MATCH(DH49,AI51:AI58,0),MATCH(DH50,AK50:AT50,0)))</f>
        <v>#N/A</v>
      </c>
      <c r="DI57" s="665" t="e">
        <f>INDEX(AX45:BE46,MATCH(AW57,AV45:AV46,0),MATCH(DI49,AX43:BE43,0))*(INDEX(AK51:AT58,MATCH(DI49,AI51:AI58,0),MATCH(DI50,AK50:AT50,0)))</f>
        <v>#N/A</v>
      </c>
      <c r="DJ57" s="665" t="e">
        <f>INDEX(AX45:BE46,MATCH(AW57,AV45:AV46,0),MATCH(DJ49,AX43:BE43,0))*(INDEX(AK51:AT58,MATCH(DJ49,AI51:AI58,0),MATCH(DJ50,AK50:AT50,0)))</f>
        <v>#N/A</v>
      </c>
      <c r="DK57" s="665" t="e">
        <f>INDEX(AX45:BE46,MATCH(AW57,AV45:AV46,0),MATCH(DK49,AX43:BE43,0))*(INDEX(AK51:AT58,MATCH(DK49,AI51:AI58,0),MATCH(DK50,AK50:AT50,0)))</f>
        <v>#N/A</v>
      </c>
      <c r="DL57" s="665" t="e">
        <f>INDEX(AX45:BE46,MATCH(AW57,AV45:AV46,0),MATCH(DL49,AX43:BE43,0))*(INDEX(AK51:AT58,MATCH(DL49,AI51:AI58,0),MATCH(DL50,AK50:AT50,0)))</f>
        <v>#N/A</v>
      </c>
      <c r="DM57" s="665" t="e">
        <f>INDEX(AX45:BE46,MATCH(AW57,AV45:AV46,0),MATCH(DM49,AX43:BE43,0))*(INDEX(AK51:AT58,MATCH(DM49,AI51:AI58,0),MATCH(DM50,AK50:AT50,0)))</f>
        <v>#N/A</v>
      </c>
      <c r="DN57" s="665" t="e">
        <f>INDEX(AX45:BE46,MATCH(AW57,AV45:AV46,0),MATCH(DN49,AX43:BE43,0))*(INDEX(AK51:AT58,MATCH(DN49,AI51:AI58,0),MATCH(DN50,AK50:AT50,0)))</f>
        <v>#N/A</v>
      </c>
      <c r="DO57" s="665" t="e">
        <f>INDEX(AX45:BE46,MATCH(AW57,AV45:AV46,0),MATCH(DO49,AX43:BE43,0))*(INDEX(AK51:AT58,MATCH(DO49,AI51:AI58,0),MATCH(DO50,AK50:AT50,0)))</f>
        <v>#N/A</v>
      </c>
      <c r="DP57" s="665" t="e">
        <f>INDEX(AX45:BE46,MATCH(AW57,AV45:AV46,0),MATCH(DP49,AX43:BE43,0))*(INDEX(AK51:AT58,MATCH(DP49,AI51:AI58,0),MATCH(DP50,AK50:AT50,0)))</f>
        <v>#N/A</v>
      </c>
      <c r="DQ57" s="643" t="e">
        <f>SUM(AX57:DP57)=#REF!</f>
        <v>#REF!</v>
      </c>
      <c r="DR57" s="737">
        <v>2029</v>
      </c>
      <c r="DS57" s="665" t="e">
        <f>IF(DR57&gt;DS49,AX56-AX57,0)</f>
        <v>#REF!</v>
      </c>
      <c r="DT57" s="665" t="e">
        <f>IF(DR57&gt;DT49,AY56-AY57,0)</f>
        <v>#N/A</v>
      </c>
      <c r="DU57" s="665" t="e">
        <f>IF(DR57&gt;DU49,AZ56-AZ57,0)</f>
        <v>#N/A</v>
      </c>
      <c r="DV57" s="665" t="e">
        <f>IF(DR57&gt;DV49,BA56-BA57,0)</f>
        <v>#N/A</v>
      </c>
      <c r="DW57" s="665" t="e">
        <f>IF(DR57&gt;DW49,BB56-BB57,0)</f>
        <v>#N/A</v>
      </c>
      <c r="DX57" s="665" t="e">
        <f>IF(DR57&gt;DX49,BC56-BC57,0)</f>
        <v>#N/A</v>
      </c>
      <c r="DY57" s="665" t="e">
        <f>IF(DR57&gt;DY49,BD56-BD57,0)</f>
        <v>#N/A</v>
      </c>
      <c r="DZ57" s="665" t="e">
        <f>IF(DR57&gt;DZ49,BE56-BE57,0)</f>
        <v>#N/A</v>
      </c>
      <c r="EA57" s="665" t="e">
        <f>IF(DR57&gt;EA49,BF56-BF57,0)</f>
        <v>#N/A</v>
      </c>
      <c r="EB57" s="665" t="e">
        <f>IF(DR57&gt;EB49,BG56-BG57,0)</f>
        <v>#N/A</v>
      </c>
      <c r="EC57" s="665" t="e">
        <f>IF(DR57&gt;EC49,BH56-BH57,0)</f>
        <v>#N/A</v>
      </c>
      <c r="ED57" s="665" t="e">
        <f>IF(DR57&gt;ED49,BI56-BI57,0)</f>
        <v>#N/A</v>
      </c>
      <c r="EE57" s="665" t="e">
        <f>IF(DR57&gt;EE49,BJ56-BJ57,0)</f>
        <v>#N/A</v>
      </c>
      <c r="EF57" s="665" t="e">
        <f>IF(DR57&gt;EF49,BK56-BK57,0)</f>
        <v>#N/A</v>
      </c>
      <c r="EG57" s="665" t="e">
        <f>IF(DR57&gt;EG49,BL56-BL57,0)</f>
        <v>#N/A</v>
      </c>
      <c r="EH57" s="665" t="e">
        <f>IF(DR57&gt;EH49,BM56-BM57,0)</f>
        <v>#N/A</v>
      </c>
      <c r="EI57" s="665" t="e">
        <f>IF(DR57&gt;EI49,BN56-BN57,0)</f>
        <v>#N/A</v>
      </c>
      <c r="EJ57" s="665" t="e">
        <f>IF(DR57&gt;EJ49,BO56-BO57,0)</f>
        <v>#N/A</v>
      </c>
      <c r="EK57" s="665" t="e">
        <f>IF(DR57&gt;EK49,BP56-BP57,0)</f>
        <v>#N/A</v>
      </c>
      <c r="EL57" s="665" t="e">
        <f>IF(DR57&gt;EL49,BQ56-BQ57,0)</f>
        <v>#N/A</v>
      </c>
      <c r="EM57" s="665" t="e">
        <f>IF(DR57&gt;EM49,BR56-BR57,0)</f>
        <v>#N/A</v>
      </c>
      <c r="EN57" s="665" t="e">
        <f>IF(DR57&gt;EN49,BS56-BS57,0)</f>
        <v>#N/A</v>
      </c>
      <c r="EO57" s="665" t="e">
        <f>IF(DR57&gt;EO49,BT56-BT57,0)</f>
        <v>#N/A</v>
      </c>
      <c r="EP57" s="665" t="e">
        <f>IF(DR57&gt;EP49,BU56-BU57,0)</f>
        <v>#N/A</v>
      </c>
      <c r="EQ57" s="665" t="e">
        <f>IF(DR57&gt;EQ49,BV56-BV57,0)</f>
        <v>#N/A</v>
      </c>
      <c r="ER57" s="665" t="e">
        <f>IF(DR57&gt;ER49,BW56-BW57,0)</f>
        <v>#N/A</v>
      </c>
      <c r="ES57" s="665" t="e">
        <f>IF(DR57&gt;ES49,BX56-BX57,0)</f>
        <v>#N/A</v>
      </c>
      <c r="ET57" s="665" t="e">
        <f>IF(DR57&gt;ET49,BY56-BY57,0)</f>
        <v>#N/A</v>
      </c>
      <c r="EU57" s="665" t="e">
        <f>IF(DR57&gt;EU49,BZ56-BZ57,0)</f>
        <v>#N/A</v>
      </c>
      <c r="EV57" s="665" t="e">
        <f>IF(DR57&gt;EV49,CA56-CA57,0)</f>
        <v>#N/A</v>
      </c>
      <c r="EW57" s="665" t="e">
        <f>IF(DR57&gt;EW49,CB56-CB57,0)</f>
        <v>#N/A</v>
      </c>
      <c r="EX57" s="665" t="e">
        <f>IF(DR57&gt;EX49,CC56-CC57,0)</f>
        <v>#N/A</v>
      </c>
      <c r="EY57" s="665" t="e">
        <f>IF(DR57&gt;EY49,CD56-CD57,0)</f>
        <v>#N/A</v>
      </c>
      <c r="EZ57" s="665" t="e">
        <f>IF(DR57&gt;EZ49,CE56-CE57,0)</f>
        <v>#N/A</v>
      </c>
      <c r="FA57" s="665" t="e">
        <f>IF(DR57&gt;FA49,CF56-CF57,0)</f>
        <v>#N/A</v>
      </c>
      <c r="FB57" s="665" t="e">
        <f>IF(DR57&gt;FB49,CG56-CG57,0)</f>
        <v>#N/A</v>
      </c>
      <c r="FC57" s="665" t="e">
        <f>IF(DR57&gt;FC49,CH56-CH57,0)</f>
        <v>#N/A</v>
      </c>
      <c r="FD57" s="665" t="e">
        <f>IF(DR57&gt;FD49,CI56-CI57,0)</f>
        <v>#N/A</v>
      </c>
      <c r="FE57" s="665" t="e">
        <f>IF(DR57&gt;FE49,CJ56-CJ57,0)</f>
        <v>#N/A</v>
      </c>
      <c r="FF57" s="665" t="e">
        <f>IF(DR57&gt;FF49,CK56-CK57,0)</f>
        <v>#N/A</v>
      </c>
      <c r="FG57" s="665" t="e">
        <f>IF(DR57&gt;FG49,CL56-CL57,0)</f>
        <v>#N/A</v>
      </c>
      <c r="FH57" s="665" t="e">
        <f>IF(DR57&gt;FH49,CM56-CM57,0)</f>
        <v>#N/A</v>
      </c>
      <c r="FI57" s="665" t="e">
        <f>IF(DR57&gt;FI49,CN56-CN57,0)</f>
        <v>#N/A</v>
      </c>
      <c r="FJ57" s="665" t="e">
        <f>IF(DR57&gt;FJ49,CO56-CO57,0)</f>
        <v>#N/A</v>
      </c>
      <c r="FK57" s="665" t="e">
        <f>IF(DR57&gt;FK49,CP56-CP57,0)</f>
        <v>#N/A</v>
      </c>
      <c r="FL57" s="665" t="e">
        <f>IF(DR57&gt;FL49,CQ56-CQ57,0)</f>
        <v>#N/A</v>
      </c>
      <c r="FM57" s="665" t="e">
        <f>IF(DR57&gt;FM49,CR56-CR57,0)</f>
        <v>#N/A</v>
      </c>
      <c r="FN57" s="665" t="e">
        <f>IF(DR57&gt;FN49,CS56-CS57,0)</f>
        <v>#N/A</v>
      </c>
      <c r="FO57" s="665" t="e">
        <f>IF(DR57&gt;FO49,CT56-CT57,0)</f>
        <v>#N/A</v>
      </c>
      <c r="FP57" s="665" t="e">
        <f>IF(DR57&gt;FP49,CU56-CU57,0)</f>
        <v>#N/A</v>
      </c>
      <c r="FQ57" s="665" t="e">
        <f>IF(DR57&gt;FQ49,CV56-CV57,0)</f>
        <v>#N/A</v>
      </c>
      <c r="FR57" s="665">
        <f>IF(DR57&gt;FR49,CW56-CW57,0)</f>
        <v>0</v>
      </c>
      <c r="FS57" s="665">
        <f>IF(DR57&gt;FS49,CX56-CX57,0)</f>
        <v>0</v>
      </c>
      <c r="FT57" s="665">
        <f>IF(DR57&gt;FT49,CY56-CY57,0)</f>
        <v>0</v>
      </c>
      <c r="FU57" s="665">
        <f>IF(DR57&gt;FU49,CZ56-CZ57,0)</f>
        <v>0</v>
      </c>
      <c r="FV57" s="665">
        <f>IF(DR57&gt;FV49,DA56-DA57,0)</f>
        <v>0</v>
      </c>
      <c r="FW57" s="665">
        <f>IF(DR57&gt;FW49,DB56-DB57,0)</f>
        <v>0</v>
      </c>
      <c r="FX57" s="665">
        <f>IF(DR57&gt;FX49,DC56-DC57,0)</f>
        <v>0</v>
      </c>
      <c r="FY57" s="665">
        <f>IF(DR57&gt;FY49,DD56-DD57,0)</f>
        <v>0</v>
      </c>
      <c r="FZ57" s="665">
        <f>IF(DR57&gt;FZ49,DE56-DE57,0)</f>
        <v>0</v>
      </c>
      <c r="GA57" s="665">
        <f>IF(DR57&gt;GA49,DF56-DF57,0)</f>
        <v>0</v>
      </c>
      <c r="GB57" s="665">
        <f>IF(DR57&gt;GB49,DG56-DG57,0)</f>
        <v>0</v>
      </c>
      <c r="GC57" s="665">
        <f>IF(DR57&gt;GC49,DH56-DH57,0)</f>
        <v>0</v>
      </c>
      <c r="GD57" s="665">
        <f>IF(DR57&gt;GD49,DI56-DI57,0)</f>
        <v>0</v>
      </c>
      <c r="GE57" s="665">
        <f>IF(DR57&gt;GE49,DJ56-DJ57,0)</f>
        <v>0</v>
      </c>
      <c r="GF57" s="665">
        <f>IF(DR57&gt;GF49,DK56-DK57,0)</f>
        <v>0</v>
      </c>
      <c r="GG57" s="665">
        <f>IF(DR57&gt;GG49,DL56-DL57,0)</f>
        <v>0</v>
      </c>
      <c r="GH57" s="665">
        <f>IF(DR57&gt;GH49,DM56-DM57,0)</f>
        <v>0</v>
      </c>
      <c r="GI57" s="665">
        <f>IF(DR57&gt;GI49,DN56-DN57,0)</f>
        <v>0</v>
      </c>
      <c r="GJ57" s="665">
        <f>IF(DR57&gt;GJ49,DO56-DO57,0)</f>
        <v>0</v>
      </c>
      <c r="GK57" s="665">
        <f>IF(DR57&gt;GK49,DP56-DP57,0)</f>
        <v>0</v>
      </c>
      <c r="GL57" s="665" t="e">
        <f>SUM(DS57:GK57)+SUM(#REF!)=#REF!</f>
        <v>#REF!</v>
      </c>
      <c r="GM57" s="667"/>
      <c r="GN57" s="737">
        <v>2029</v>
      </c>
      <c r="GO57" s="664" t="e">
        <f>SUMIF(DS50:GK50,GO50,DS57:GK57)</f>
        <v>#REF!</v>
      </c>
      <c r="GP57" s="668" t="e">
        <f>SUMIF(DS50:GK50,GP50,DS57:GK57)</f>
        <v>#N/A</v>
      </c>
      <c r="GQ57" s="668" t="e">
        <f>SUMIF(DS50:GK50,GQ50,DS57:GK57)</f>
        <v>#N/A</v>
      </c>
      <c r="GR57" s="668" t="e">
        <f>SUMIF(DS50:GK50,GR50,DS57:GK57)</f>
        <v>#N/A</v>
      </c>
      <c r="GS57" s="668" t="e">
        <f>SUMIF(DS50:GK50,GS50,DS57:GK57)</f>
        <v>#N/A</v>
      </c>
      <c r="GT57" s="668" t="e">
        <f>SUMIF(DS50:GK50,GT50,DS57:GK57)</f>
        <v>#N/A</v>
      </c>
      <c r="GU57" s="668" t="e">
        <f>SUMIF(DS50:GK50,GU50,DS57:GK57)</f>
        <v>#N/A</v>
      </c>
      <c r="GV57" s="668" t="e">
        <f>SUMIF(DS50:GK50,GV50,DS57:GK57)</f>
        <v>#N/A</v>
      </c>
      <c r="GW57" s="668" t="e">
        <f>SUMIF(DS50:GK50,GW50,DS57:GK57)</f>
        <v>#N/A</v>
      </c>
      <c r="GX57" s="668" t="e">
        <f>SUMIF(DS50:GK50,GX50,DS57:GK57)</f>
        <v>#N/A</v>
      </c>
      <c r="GY57" s="668" t="e">
        <f>SUMIF(DS50:GK50,GY50,DS57:GK57)</f>
        <v>#N/A</v>
      </c>
      <c r="GZ57" s="646" t="e">
        <f>SUM(GO57:GY57)=(#REF!-SUM(#REF!))</f>
        <v>#REF!</v>
      </c>
    </row>
    <row r="58" spans="1:234" hidden="1" x14ac:dyDescent="0.25">
      <c r="A58" s="643" t="s">
        <v>208</v>
      </c>
      <c r="AI58" s="664">
        <v>2030</v>
      </c>
      <c r="AJ58" s="664">
        <v>0</v>
      </c>
      <c r="AK58" s="665">
        <f>IFERROR(#REF!/#REF!,0)</f>
        <v>0</v>
      </c>
      <c r="AL58" s="665">
        <f>IFERROR(#REF!/#REF!,0)</f>
        <v>0</v>
      </c>
      <c r="AM58" s="665">
        <f>IFERROR(#REF!/#REF!,0)</f>
        <v>0</v>
      </c>
      <c r="AN58" s="669">
        <f>IFERROR(#REF!/#REF!,0)</f>
        <v>0</v>
      </c>
      <c r="AO58" s="669">
        <f>IFERROR(#REF!/#REF!,0)</f>
        <v>0</v>
      </c>
      <c r="AP58" s="669">
        <f>IFERROR(#REF!/#REF!,0)</f>
        <v>0</v>
      </c>
      <c r="AQ58" s="669">
        <f>IFERROR(#REF!/#REF!,0)</f>
        <v>0</v>
      </c>
      <c r="AR58" s="669">
        <f>IFERROR(#REF!/#REF!,0)</f>
        <v>0</v>
      </c>
      <c r="AS58" s="669">
        <f>IFERROR(#REF!/#REF!,0)</f>
        <v>0</v>
      </c>
      <c r="AT58" s="669">
        <f>IFERROR(#REF!/#REF!,0)</f>
        <v>0</v>
      </c>
      <c r="AU58" s="666"/>
      <c r="AW58" s="737">
        <v>2030</v>
      </c>
      <c r="AX58" s="665" t="e">
        <f>#REF!</f>
        <v>#REF!</v>
      </c>
      <c r="AY58" s="665" t="e">
        <f>INDEX(AX45:BE46,MATCH(AW58,AV45:AV46,0),MATCH(AY49,AX43:BE43,0))*(INDEX(AK51:AT58,MATCH(AY49,AI51:AI58,0),MATCH(AY50,AK50:AT50,0)))</f>
        <v>#N/A</v>
      </c>
      <c r="AZ58" s="665" t="e">
        <f>INDEX(AX45:BE46,MATCH(AW58,AV45:AV46,0),MATCH(AZ49,AX43:BE43,0))*(INDEX(AK51:AT58,MATCH(AZ49,AI51:AI58,0),MATCH(AZ50,AK50:AT50,0)))</f>
        <v>#N/A</v>
      </c>
      <c r="BA58" s="665" t="e">
        <f>INDEX(AX45:BE46,MATCH(AW58,AV45:AV46,0),MATCH(BA49,AX43:BE43,0))*(INDEX(AK51:AT58,MATCH(BA49,AI51:AI58,0),MATCH(BA50,AK50:AT50,0)))</f>
        <v>#N/A</v>
      </c>
      <c r="BB58" s="665" t="e">
        <f>INDEX(AX45:BE46,MATCH(AW58,AV45:AV46,0),MATCH(BB49,AX43:BE43,0))*(INDEX(AK51:AT58,MATCH(BB49,AI51:AI58,0),MATCH(BB50,AK50:AT50,0)))</f>
        <v>#N/A</v>
      </c>
      <c r="BC58" s="665" t="e">
        <f>INDEX(AX45:BE46,MATCH(AW58,AV45:AV46,0),MATCH(BC49,AX43:BE43,0))*(INDEX(AK51:AT58,MATCH(BC49,AI51:AI58,0),MATCH(BC50,AK50:AT50,0)))</f>
        <v>#N/A</v>
      </c>
      <c r="BD58" s="665" t="e">
        <f>INDEX(AX45:BE46,MATCH(AW58,AV45:AV46,0),MATCH(BD49,AX43:BE43,0))*(INDEX(AK51:AT58,MATCH(BD49,AI51:AI58,0),MATCH(BD50,AK50:AT50,0)))</f>
        <v>#N/A</v>
      </c>
      <c r="BE58" s="665" t="e">
        <f>INDEX(AX45:BE46,MATCH(AW58,AV45:AV46,0),MATCH(BE49,AX43:BE43,0))*(INDEX(AK51:AT58,MATCH(BE49,AI51:AI58,0),MATCH(BE50,AK50:AT50,0)))</f>
        <v>#N/A</v>
      </c>
      <c r="BF58" s="665" t="e">
        <f>INDEX(AX45:BE46,MATCH(AW58,AV45:AV46,0),MATCH(BF49,AX43:BE43,0))*(INDEX(AK51:AT58,MATCH(BF49,AI51:AI58,0),MATCH(BF50,AK50:AT50,0)))</f>
        <v>#N/A</v>
      </c>
      <c r="BG58" s="665" t="e">
        <f>INDEX(AX45:BE46,MATCH(AW58,AV45:AV46,0),MATCH(BG49,AX43:BE43,0))*(INDEX(AK51:AT58,MATCH(BG49,AI51:AI58,0),MATCH(BG50,AK50:AT50,0)))</f>
        <v>#N/A</v>
      </c>
      <c r="BH58" s="665" t="e">
        <f>INDEX(AX45:BE46,MATCH(AW58,AV45:AV46,0),MATCH(BH49,AX43:BE43,0))*(INDEX(AK51:AT58,MATCH(BH49,AI51:AI58,0),MATCH(BH50,AK50:AT50,0)))</f>
        <v>#N/A</v>
      </c>
      <c r="BI58" s="665" t="e">
        <f>INDEX(AX45:BE46,MATCH(AW58,AV45:AV46,0),MATCH(BI49,AX43:BE43,0))*(INDEX(AK51:AT58,MATCH(BI49,AI51:AI58,0),MATCH(BI50,AK50:AT50,0)))</f>
        <v>#N/A</v>
      </c>
      <c r="BJ58" s="665" t="e">
        <f>INDEX(AX45:BE46,MATCH(AW58,AV45:AV46,0),MATCH(BJ49,AX43:BE43,0))*(INDEX(AK51:AT58,MATCH(BJ49,AI51:AI58,0),MATCH(BJ50,AK50:AT50,0)))</f>
        <v>#N/A</v>
      </c>
      <c r="BK58" s="665" t="e">
        <f>INDEX(AX45:BE46,MATCH(AW58,AV45:AV46,0),MATCH(BK49,AX43:BE43,0))*(INDEX(AK51:AT58,MATCH(BK49,AI51:AI58,0),MATCH(BK50,AK50:AT50,0)))</f>
        <v>#N/A</v>
      </c>
      <c r="BL58" s="665" t="e">
        <f>INDEX(AX45:BE46,MATCH(AW58,AV45:AV46,0),MATCH(BL49,AX43:BE43,0))*(INDEX(AK51:AT58,MATCH(BL49,AI51:AI58,0),MATCH(BL50,AK50:AT50,0)))</f>
        <v>#N/A</v>
      </c>
      <c r="BM58" s="665" t="e">
        <f>INDEX(AX45:BE46,MATCH(AW58,AV45:AV46,0),MATCH(BM49,AX43:BE43,0))*(INDEX(AK51:AT58,MATCH(BM49,AI51:AI58,0),MATCH(BM50,AK50:AT50,0)))</f>
        <v>#N/A</v>
      </c>
      <c r="BN58" s="665" t="e">
        <f>INDEX(AX45:BE46,MATCH(AW58,AV45:AV46,0),MATCH(BN49,AX43:BE43,0))*(INDEX(AK51:AT58,MATCH(BN49,AI51:AI58,0),MATCH(BN50,AK50:AT50,0)))</f>
        <v>#N/A</v>
      </c>
      <c r="BO58" s="665" t="e">
        <f>INDEX(AX45:BE46,MATCH(AW58,AV45:AV46,0),MATCH(BO49,AX43:BE43,0))*(INDEX(AK51:AT58,MATCH(BO49,AI51:AI58,0),MATCH(BO50,AK50:AT50,0)))</f>
        <v>#N/A</v>
      </c>
      <c r="BP58" s="665" t="e">
        <f>INDEX(AX45:BE46,MATCH(AW58,AV45:AV46,0),MATCH(BP49,AX43:BE43,0))*(INDEX(AK51:AT58,MATCH(BP49,AI51:AI58,0),MATCH(BP50,AK50:AT50,0)))</f>
        <v>#N/A</v>
      </c>
      <c r="BQ58" s="665" t="e">
        <f>INDEX(AX45:BE46,MATCH(AW58,AV45:AV46,0),MATCH(BQ49,AX43:BE43,0))*(INDEX(AK51:AT58,MATCH(BQ49,AI51:AI58,0),MATCH(BQ50,AK50:AT50,0)))</f>
        <v>#N/A</v>
      </c>
      <c r="BR58" s="665" t="e">
        <f>INDEX(AX45:BE46,MATCH(AW58,AV45:AV46,0),MATCH(BR49,AX43:BE43,0))*(INDEX(AK51:AT58,MATCH(BR49,AI51:AI58,0),MATCH(BR50,AK50:AT50,0)))</f>
        <v>#N/A</v>
      </c>
      <c r="BS58" s="665" t="e">
        <f>INDEX(AX45:BE46,MATCH(AW58,AV45:AV46,0),MATCH(BS49,AX43:BE43,0))*(INDEX(AK51:AT58,MATCH(BS49,AI51:AI58,0),MATCH(BS50,AK50:AT50,0)))</f>
        <v>#N/A</v>
      </c>
      <c r="BT58" s="665" t="e">
        <f>INDEX(AX45:BE46,MATCH(AW58,AV45:AV46,0),MATCH(BT49,AX43:BE43,0))*(INDEX(AK51:AT58,MATCH(BT49,AI51:AI58,0),MATCH(BT50,AK50:AT50,0)))</f>
        <v>#N/A</v>
      </c>
      <c r="BU58" s="665" t="e">
        <f>INDEX(AX45:BE46,MATCH(AW58,AV45:AV46,0),MATCH(BU49,AX43:BE43,0))*(INDEX(AK51:AT58,MATCH(BU49,AI51:AI58,0),MATCH(BU50,AK50:AT50,0)))</f>
        <v>#N/A</v>
      </c>
      <c r="BV58" s="665" t="e">
        <f>INDEX(AX45:BE46,MATCH(AW58,AV45:AV46,0),MATCH(BV49,AX43:BE43,0))*(INDEX(AK51:AT58,MATCH(BV49,AI51:AI58,0),MATCH(BV50,AK50:AT50,0)))</f>
        <v>#N/A</v>
      </c>
      <c r="BW58" s="665" t="e">
        <f>INDEX(AX45:BE46,MATCH(AW58,AV45:AV46,0),MATCH(BW49,AX43:BE43,0))*(INDEX(AK51:AT58,MATCH(BW49,AI51:AI58,0),MATCH(BW50,AK50:AT50,0)))</f>
        <v>#N/A</v>
      </c>
      <c r="BX58" s="665" t="e">
        <f>INDEX(AX45:BE46,MATCH(AW58,AV45:AV46,0),MATCH(BX49,AX43:BE43,0))*(INDEX(AK51:AT58,MATCH(BX49,AI51:AI58,0),MATCH(BX50,AK50:AT50,0)))</f>
        <v>#N/A</v>
      </c>
      <c r="BY58" s="665" t="e">
        <f>INDEX(AX45:BE46,MATCH(AW58,AV45:AV46,0),MATCH(BY49,AX43:BE43,0))*(INDEX(AK51:AT58,MATCH(BY49,AI51:AI58,0),MATCH(BY50,AK50:AT50,0)))</f>
        <v>#N/A</v>
      </c>
      <c r="BZ58" s="665" t="e">
        <f>INDEX(AX45:BE46,MATCH(AW58,AV45:AV46,0),MATCH(BZ49,AX43:BE43,0))*(INDEX(AK51:AT58,MATCH(BZ49,AI51:AI58,0),MATCH(BZ50,AK50:AT50,0)))</f>
        <v>#N/A</v>
      </c>
      <c r="CA58" s="665" t="e">
        <f>INDEX(AX45:BE46,MATCH(AW58,AV45:AV46,0),MATCH(CA49,AX43:BE43,0))*(INDEX(AK51:AT58,MATCH(CA49,AI51:AI58,0),MATCH(CA50,AK50:AT50,0)))</f>
        <v>#N/A</v>
      </c>
      <c r="CB58" s="665" t="e">
        <f>INDEX(AX45:BE46,MATCH(AW58,AV45:AV46,0),MATCH(CB49,AX43:BE43,0))*(INDEX(AK51:AT58,MATCH(CB49,AI51:AI58,0),MATCH(CB50,AK50:AT50,0)))</f>
        <v>#N/A</v>
      </c>
      <c r="CC58" s="665" t="e">
        <f>INDEX(AX45:BE46,MATCH(AW58,AV45:AV46,0),MATCH(CC49,AX43:BE43,0))*(INDEX(AK51:AT58,MATCH(CC49,AI51:AI58,0),MATCH(CC50,AK50:AT50,0)))</f>
        <v>#N/A</v>
      </c>
      <c r="CD58" s="665" t="e">
        <f>INDEX(AX45:BE46,MATCH(AW58,AV45:AV46,0),MATCH(CD49,AX43:BE43,0))*(INDEX(AK51:AT58,MATCH(CD49,AI51:AI58,0),MATCH(CD50,AK50:AT50,0)))</f>
        <v>#N/A</v>
      </c>
      <c r="CE58" s="665" t="e">
        <f>INDEX(AX45:BE46,MATCH(AW58,AV45:AV46,0),MATCH(CE49,AX43:BE43,0))*(INDEX(AK51:AT58,MATCH(CE49,AI51:AI58,0),MATCH(CE50,AK50:AT50,0)))</f>
        <v>#N/A</v>
      </c>
      <c r="CF58" s="665" t="e">
        <f>INDEX(AX45:BE46,MATCH(AW58,AV45:AV46,0),MATCH(CF49,AX43:BE43,0))*(INDEX(AK51:AT58,MATCH(CF49,AI51:AI58,0),MATCH(CF50,AK50:AT50,0)))</f>
        <v>#N/A</v>
      </c>
      <c r="CG58" s="665" t="e">
        <f>INDEX(AX45:BE46,MATCH(AW58,AV45:AV46,0),MATCH(CG49,AX43:BE43,0))*(INDEX(AK51:AT58,MATCH(CG49,AI51:AI58,0),MATCH(CG50,AK50:AT50,0)))</f>
        <v>#N/A</v>
      </c>
      <c r="CH58" s="665" t="e">
        <f>INDEX(AX45:BE46,MATCH(AW58,AV45:AV46,0),MATCH(CH49,AX43:BE43,0))*(INDEX(AK51:AT58,MATCH(CH49,AI51:AI58,0),MATCH(CH50,AK50:AT50,0)))</f>
        <v>#N/A</v>
      </c>
      <c r="CI58" s="665" t="e">
        <f>INDEX(AX45:BE46,MATCH(AW58,AV45:AV46,0),MATCH(CI49,AX43:BE43,0))*(INDEX(AK51:AT58,MATCH(CI49,AI51:AI58,0),MATCH(CI50,AK50:AT50,0)))</f>
        <v>#N/A</v>
      </c>
      <c r="CJ58" s="665" t="e">
        <f>INDEX(AX45:BE46,MATCH(AW58,AV45:AV46,0),MATCH(CJ49,AX43:BE43,0))*(INDEX(AK51:AT58,MATCH(CJ49,AI51:AI58,0),MATCH(CJ50,AK50:AT50,0)))</f>
        <v>#N/A</v>
      </c>
      <c r="CK58" s="665" t="e">
        <f>INDEX(AX45:BE46,MATCH(AW58,AV45:AV46,0),MATCH(CK49,AX43:BE43,0))*(INDEX(AK51:AT58,MATCH(CK49,AI51:AI58,0),MATCH(CK50,AK50:AT50,0)))</f>
        <v>#N/A</v>
      </c>
      <c r="CL58" s="665" t="e">
        <f>INDEX(AX45:BE46,MATCH(AW58,AV45:AV46,0),MATCH(CL49,AX43:BE43,0))*(INDEX(AK51:AT58,MATCH(CL49,AI51:AI58,0),MATCH(CL50,AK50:AT50,0)))</f>
        <v>#N/A</v>
      </c>
      <c r="CM58" s="665" t="e">
        <f>INDEX(AX45:BE46,MATCH(AW58,AV45:AV46,0),MATCH(CM49,AX43:BE43,0))*(INDEX(AK51:AT58,MATCH(CM49,AI51:AI58,0),MATCH(CM50,AK50:AT50,0)))</f>
        <v>#N/A</v>
      </c>
      <c r="CN58" s="665" t="e">
        <f>INDEX(AX45:BE46,MATCH(AW58,AV45:AV46,0),MATCH(CN49,AX43:BE43,0))*(INDEX(AK51:AT58,MATCH(CN49,AI51:AI58,0),MATCH(CN50,AK50:AT50,0)))</f>
        <v>#N/A</v>
      </c>
      <c r="CO58" s="665" t="e">
        <f>INDEX(AX45:BE46,MATCH(AW58,AV45:AV46,0),MATCH(CO49,AX43:BE43,0))*(INDEX(AK51:AT58,MATCH(CO49,AI51:AI58,0),MATCH(CO50,AK50:AT50,0)))</f>
        <v>#N/A</v>
      </c>
      <c r="CP58" s="665" t="e">
        <f>INDEX(AX45:BE46,MATCH(AW58,AV45:AV46,0),MATCH(CP49,AX43:BE43,0))*(INDEX(AK51:AT58,MATCH(CP49,AI51:AI58,0),MATCH(CP50,AK50:AT50,0)))</f>
        <v>#N/A</v>
      </c>
      <c r="CQ58" s="665" t="e">
        <f>INDEX(AX45:BE46,MATCH(AW58,AV45:AV46,0),MATCH(CQ49,AX43:BE43,0))*(INDEX(AK51:AT58,MATCH(CQ49,AI51:AI58,0),MATCH(CQ50,AK50:AT50,0)))</f>
        <v>#N/A</v>
      </c>
      <c r="CR58" s="665" t="e">
        <f>INDEX(AX45:BE46,MATCH(AW58,AV45:AV46,0),MATCH(CR49,AX43:BE43,0))*(INDEX(AK51:AT58,MATCH(CR49,AI51:AI58,0),MATCH(CR50,AK50:AT50,0)))</f>
        <v>#N/A</v>
      </c>
      <c r="CS58" s="665" t="e">
        <f>INDEX(AX45:BE46,MATCH(AW58,AV45:AV46,0),MATCH(CS49,AX43:BE43,0))*(INDEX(AK51:AT58,MATCH(CS49,AI51:AI58,0),MATCH(CS50,AK50:AT50,0)))</f>
        <v>#N/A</v>
      </c>
      <c r="CT58" s="665" t="e">
        <f>INDEX(AX45:BE46,MATCH(AW58,AV45:AV46,0),MATCH(CT49,AX43:BE43,0))*(INDEX(AK51:AT58,MATCH(CT49,AI51:AI58,0),MATCH(CT50,AK50:AT50,0)))</f>
        <v>#N/A</v>
      </c>
      <c r="CU58" s="665" t="e">
        <f>INDEX(AX45:BE46,MATCH(AW58,AV45:AV46,0),MATCH(CU49,AX43:BE43,0))*(INDEX(AK51:AT58,MATCH(CU49,AI51:AI58,0),MATCH(CU50,AK50:AT50,0)))</f>
        <v>#N/A</v>
      </c>
      <c r="CV58" s="665" t="e">
        <f>INDEX(AX45:BE46,MATCH(AW58,AV45:AV46,0),MATCH(CV49,AX43:BE43,0))*(INDEX(AK51:AT58,MATCH(CV49,AI51:AI58,0),MATCH(CV50,AK50:AT50,0)))</f>
        <v>#N/A</v>
      </c>
      <c r="CW58" s="665" t="e">
        <f>INDEX(AX45:BE46,MATCH(AW58,AV45:AV46,0),MATCH(CW49,AX43:BE43,0))*(INDEX(AK51:AT58,MATCH(CW49,AI51:AI58,0),MATCH(CW50,AK50:AT50,0)))</f>
        <v>#N/A</v>
      </c>
      <c r="CX58" s="665" t="e">
        <f>INDEX(AX45:BE46,MATCH(AW58,AV45:AV46,0),MATCH(CX49,AX43:BE43,0))*(INDEX(AK51:AT58,MATCH(CX49,AI51:AI58,0),MATCH(CX50,AK50:AT50,0)))</f>
        <v>#N/A</v>
      </c>
      <c r="CY58" s="665" t="e">
        <f>INDEX(AX45:BE46,MATCH(AW58,AV45:AV46,0),MATCH(CY49,AX43:BE43,0))*(INDEX(AK51:AT58,MATCH(CY49,AI51:AI58,0),MATCH(CY50,AK50:AT50,0)))</f>
        <v>#N/A</v>
      </c>
      <c r="CZ58" s="665" t="e">
        <f>INDEX(AX45:BE46,MATCH(AW58,AV45:AV46,0),MATCH(CZ49,AX43:BE43,0))*(INDEX(AK51:AT58,MATCH(CZ49,AI51:AI58,0),MATCH(CZ50,AK50:AT50,0)))</f>
        <v>#N/A</v>
      </c>
      <c r="DA58" s="665" t="e">
        <f>INDEX(AX45:BE46,MATCH(AW58,AV45:AV46,0),MATCH(DA49,AX43:BE43,0))*(INDEX(AK51:AT58,MATCH(DA49,AI51:AI58,0),MATCH(DA50,AK50:AT50,0)))</f>
        <v>#N/A</v>
      </c>
      <c r="DB58" s="665" t="e">
        <f>INDEX(AX45:BE46,MATCH(AW58,AV45:AV46,0),MATCH(DB49,AX43:BE43,0))*(INDEX(AK51:AT58,MATCH(DB49,AI51:AI58,0),MATCH(DB50,AK50:AT50,0)))</f>
        <v>#N/A</v>
      </c>
      <c r="DC58" s="665" t="e">
        <f>INDEX(AX45:BE46,MATCH(AW58,AV45:AV46,0),MATCH(DC49,AX43:BE43,0))*(INDEX(AK51:AT58,MATCH(DC49,AI51:AI58,0),MATCH(DC50,AK50:AT50,0)))</f>
        <v>#N/A</v>
      </c>
      <c r="DD58" s="665" t="e">
        <f>INDEX(AX45:BE46,MATCH(AW58,AV45:AV46,0),MATCH(DD49,AX43:BE43,0))*(INDEX(AK51:AT58,MATCH(DD49,AI51:AI58,0),MATCH(DD50,AK50:AT50,0)))</f>
        <v>#N/A</v>
      </c>
      <c r="DE58" s="665" t="e">
        <f>INDEX(AX45:BE46,MATCH(AW58,AV45:AV46,0),MATCH(DE49,AX43:BE43,0))*(INDEX(AK51:AT58,MATCH(DE49,AI51:AI58,0),MATCH(DE50,AK50:AT50,0)))</f>
        <v>#N/A</v>
      </c>
      <c r="DF58" s="665" t="e">
        <f>INDEX(AX45:BE46,MATCH(AW58,AV45:AV46,0),MATCH(DF49,AX43:BE43,0))*(INDEX(AK51:AT58,MATCH(DF49,AI51:AI58,0),MATCH(DF50,AK50:AT50,0)))</f>
        <v>#N/A</v>
      </c>
      <c r="DG58" s="665" t="e">
        <f>INDEX(AX45:BE46,MATCH(AW58,AV45:AV46,0),MATCH(DG49,AX43:BE43,0))*(INDEX(AK51:AT58,MATCH(DG49,AI51:AI58,0),MATCH(DG50,AK50:AT50,0)))</f>
        <v>#N/A</v>
      </c>
      <c r="DH58" s="665" t="e">
        <f>INDEX(AX45:BE46,MATCH(AW58,AV45:AV46,0),MATCH(DH49,AX43:BE43,0))*(INDEX(AK51:AT58,MATCH(DH49,AI51:AI58,0),MATCH(DH50,AK50:AT50,0)))</f>
        <v>#N/A</v>
      </c>
      <c r="DI58" s="665" t="e">
        <f>INDEX(AX45:BE46,MATCH(AW58,AV45:AV46,0),MATCH(DI49,AX43:BE43,0))*(INDEX(AK51:AT58,MATCH(DI49,AI51:AI58,0),MATCH(DI50,AK50:AT50,0)))</f>
        <v>#N/A</v>
      </c>
      <c r="DJ58" s="665" t="e">
        <f>INDEX(AX45:BE46,MATCH(AW58,AV45:AV46,0),MATCH(DJ49,AX43:BE43,0))*(INDEX(AK51:AT58,MATCH(DJ49,AI51:AI58,0),MATCH(DJ50,AK50:AT50,0)))</f>
        <v>#N/A</v>
      </c>
      <c r="DK58" s="665" t="e">
        <f>INDEX(AX45:BE46,MATCH(AW58,AV45:AV46,0),MATCH(DK49,AX43:BE43,0))*(INDEX(AK51:AT58,MATCH(DK49,AI51:AI58,0),MATCH(DK50,AK50:AT50,0)))</f>
        <v>#N/A</v>
      </c>
      <c r="DL58" s="665" t="e">
        <f>INDEX(AX45:BE46,MATCH(AW58,AV45:AV46,0),MATCH(DL49,AX43:BE43,0))*(INDEX(AK51:AT58,MATCH(DL49,AI51:AI58,0),MATCH(DL50,AK50:AT50,0)))</f>
        <v>#N/A</v>
      </c>
      <c r="DM58" s="665" t="e">
        <f>INDEX(AX45:BE46,MATCH(AW58,AV45:AV46,0),MATCH(DM49,AX43:BE43,0))*(INDEX(AK51:AT58,MATCH(DM49,AI51:AI58,0),MATCH(DM50,AK50:AT50,0)))</f>
        <v>#N/A</v>
      </c>
      <c r="DN58" s="665" t="e">
        <f>INDEX(AX45:BE46,MATCH(AW58,AV45:AV46,0),MATCH(DN49,AX43:BE43,0))*(INDEX(AK51:AT58,MATCH(DN49,AI51:AI58,0),MATCH(DN50,AK50:AT50,0)))</f>
        <v>#N/A</v>
      </c>
      <c r="DO58" s="665" t="e">
        <f>INDEX(AX45:BE46,MATCH(AW58,AV45:AV46,0),MATCH(DO49,AX43:BE43,0))*(INDEX(AK51:AT58,MATCH(DO49,AI51:AI58,0),MATCH(DO50,AK50:AT50,0)))</f>
        <v>#N/A</v>
      </c>
      <c r="DP58" s="665" t="e">
        <f>INDEX(AX45:BE46,MATCH(AW58,AV45:AV46,0),MATCH(DP49,AX43:BE43,0))*(INDEX(AK51:AT58,MATCH(DP49,AI51:AI58,0),MATCH(DP50,AK50:AT50,0)))</f>
        <v>#N/A</v>
      </c>
      <c r="DQ58" s="643" t="e">
        <f>SUM(AX58:DP58)=#REF!</f>
        <v>#REF!</v>
      </c>
      <c r="DR58" s="737">
        <v>2030</v>
      </c>
      <c r="DS58" s="665" t="e">
        <f>IF(DR58&gt;DS49,AX57-AX58,0)</f>
        <v>#REF!</v>
      </c>
      <c r="DT58" s="665" t="e">
        <f>IF(DR58&gt;DT49,AY57-AY58,0)</f>
        <v>#N/A</v>
      </c>
      <c r="DU58" s="665" t="e">
        <f>IF(DR58&gt;DU49,AZ57-AZ58,0)</f>
        <v>#N/A</v>
      </c>
      <c r="DV58" s="665" t="e">
        <f>IF(DR58&gt;DV49,BA57-BA58,0)</f>
        <v>#N/A</v>
      </c>
      <c r="DW58" s="665" t="e">
        <f>IF(DR58&gt;DW49,BB57-BB58,0)</f>
        <v>#N/A</v>
      </c>
      <c r="DX58" s="665" t="e">
        <f>IF(DR58&gt;DX49,BC57-BC58,0)</f>
        <v>#N/A</v>
      </c>
      <c r="DY58" s="665" t="e">
        <f>IF(DR58&gt;DY49,BD57-BD58,0)</f>
        <v>#N/A</v>
      </c>
      <c r="DZ58" s="665" t="e">
        <f>IF(DR58&gt;DZ49,BE57-BE58,0)</f>
        <v>#N/A</v>
      </c>
      <c r="EA58" s="665" t="e">
        <f>IF(DR58&gt;EA49,BF57-BF58,0)</f>
        <v>#N/A</v>
      </c>
      <c r="EB58" s="665" t="e">
        <f>IF(DR58&gt;EB49,BG57-BG58,0)</f>
        <v>#N/A</v>
      </c>
      <c r="EC58" s="665" t="e">
        <f>IF(DR58&gt;EC49,BH57-BH58,0)</f>
        <v>#N/A</v>
      </c>
      <c r="ED58" s="665" t="e">
        <f>IF(DR58&gt;ED49,BI57-BI58,0)</f>
        <v>#N/A</v>
      </c>
      <c r="EE58" s="665" t="e">
        <f>IF(DR58&gt;EE49,BJ57-BJ58,0)</f>
        <v>#N/A</v>
      </c>
      <c r="EF58" s="665" t="e">
        <f>IF(DR58&gt;EF49,BK57-BK58,0)</f>
        <v>#N/A</v>
      </c>
      <c r="EG58" s="665" t="e">
        <f>IF(DR58&gt;EG49,BL57-BL58,0)</f>
        <v>#N/A</v>
      </c>
      <c r="EH58" s="665" t="e">
        <f>IF(DR58&gt;EH49,BM57-BM58,0)</f>
        <v>#N/A</v>
      </c>
      <c r="EI58" s="665" t="e">
        <f>IF(DR58&gt;EI49,BN57-BN58,0)</f>
        <v>#N/A</v>
      </c>
      <c r="EJ58" s="665" t="e">
        <f>IF(DR58&gt;EJ49,BO57-BO58,0)</f>
        <v>#N/A</v>
      </c>
      <c r="EK58" s="665" t="e">
        <f>IF(DR58&gt;EK49,BP57-BP58,0)</f>
        <v>#N/A</v>
      </c>
      <c r="EL58" s="665" t="e">
        <f>IF(DR58&gt;EL49,BQ57-BQ58,0)</f>
        <v>#N/A</v>
      </c>
      <c r="EM58" s="665" t="e">
        <f>IF(DR58&gt;EM49,BR57-BR58,0)</f>
        <v>#N/A</v>
      </c>
      <c r="EN58" s="665" t="e">
        <f>IF(DR58&gt;EN49,BS57-BS58,0)</f>
        <v>#N/A</v>
      </c>
      <c r="EO58" s="665" t="e">
        <f>IF(DR58&gt;EO49,BT57-BT58,0)</f>
        <v>#N/A</v>
      </c>
      <c r="EP58" s="665" t="e">
        <f>IF(DR58&gt;EP49,BU57-BU58,0)</f>
        <v>#N/A</v>
      </c>
      <c r="EQ58" s="665" t="e">
        <f>IF(DR58&gt;EQ49,BV57-BV58,0)</f>
        <v>#N/A</v>
      </c>
      <c r="ER58" s="665" t="e">
        <f>IF(DR58&gt;ER49,BW57-BW58,0)</f>
        <v>#N/A</v>
      </c>
      <c r="ES58" s="665" t="e">
        <f>IF(DR58&gt;ES49,BX57-BX58,0)</f>
        <v>#N/A</v>
      </c>
      <c r="ET58" s="665" t="e">
        <f>IF(DR58&gt;ET49,BY57-BY58,0)</f>
        <v>#N/A</v>
      </c>
      <c r="EU58" s="665" t="e">
        <f>IF(DR58&gt;EU49,BZ57-BZ58,0)</f>
        <v>#N/A</v>
      </c>
      <c r="EV58" s="665" t="e">
        <f>IF(DR58&gt;EV49,CA57-CA58,0)</f>
        <v>#N/A</v>
      </c>
      <c r="EW58" s="665" t="e">
        <f>IF(DR58&gt;EW49,CB57-CB58,0)</f>
        <v>#N/A</v>
      </c>
      <c r="EX58" s="665" t="e">
        <f>IF(DR58&gt;EX49,CC57-CC58,0)</f>
        <v>#N/A</v>
      </c>
      <c r="EY58" s="665" t="e">
        <f>IF(DR58&gt;EY49,CD57-CD58,0)</f>
        <v>#N/A</v>
      </c>
      <c r="EZ58" s="665" t="e">
        <f>IF(DR58&gt;EZ49,CE57-CE58,0)</f>
        <v>#N/A</v>
      </c>
      <c r="FA58" s="665" t="e">
        <f>IF(DR58&gt;FA49,CF57-CF58,0)</f>
        <v>#N/A</v>
      </c>
      <c r="FB58" s="665" t="e">
        <f>IF(DR58&gt;FB49,CG57-CG58,0)</f>
        <v>#N/A</v>
      </c>
      <c r="FC58" s="665" t="e">
        <f>IF(DR58&gt;FC49,CH57-CH58,0)</f>
        <v>#N/A</v>
      </c>
      <c r="FD58" s="665" t="e">
        <f>IF(DR58&gt;FD49,CI57-CI58,0)</f>
        <v>#N/A</v>
      </c>
      <c r="FE58" s="665" t="e">
        <f>IF(DR58&gt;FE49,CJ57-CJ58,0)</f>
        <v>#N/A</v>
      </c>
      <c r="FF58" s="665" t="e">
        <f>IF(DR58&gt;FF49,CK57-CK58,0)</f>
        <v>#N/A</v>
      </c>
      <c r="FG58" s="665" t="e">
        <f>IF(DR58&gt;FG49,CL57-CL58,0)</f>
        <v>#N/A</v>
      </c>
      <c r="FH58" s="665" t="e">
        <f>IF(DR58&gt;FH49,CM57-CM58,0)</f>
        <v>#N/A</v>
      </c>
      <c r="FI58" s="665" t="e">
        <f>IF(DR58&gt;FI49,CN57-CN58,0)</f>
        <v>#N/A</v>
      </c>
      <c r="FJ58" s="665" t="e">
        <f>IF(DR58&gt;FJ49,CO57-CO58,0)</f>
        <v>#N/A</v>
      </c>
      <c r="FK58" s="665" t="e">
        <f>IF(DR58&gt;FK49,CP57-CP58,0)</f>
        <v>#N/A</v>
      </c>
      <c r="FL58" s="665" t="e">
        <f>IF(DR58&gt;FL49,CQ57-CQ58,0)</f>
        <v>#N/A</v>
      </c>
      <c r="FM58" s="665" t="e">
        <f>IF(DR58&gt;FM49,CR57-CR58,0)</f>
        <v>#N/A</v>
      </c>
      <c r="FN58" s="665" t="e">
        <f>IF(DR58&gt;FN49,CS57-CS58,0)</f>
        <v>#N/A</v>
      </c>
      <c r="FO58" s="665" t="e">
        <f>IF(DR58&gt;FO49,CT57-CT58,0)</f>
        <v>#N/A</v>
      </c>
      <c r="FP58" s="665" t="e">
        <f>IF(DR58&gt;FP49,CU57-CU58,0)</f>
        <v>#N/A</v>
      </c>
      <c r="FQ58" s="665" t="e">
        <f>IF(DR58&gt;FQ49,CV57-CV58,0)</f>
        <v>#N/A</v>
      </c>
      <c r="FR58" s="665" t="e">
        <f>IF(DR58&gt;FR49,CW57-CW58,0)</f>
        <v>#N/A</v>
      </c>
      <c r="FS58" s="665" t="e">
        <f>IF(DR58&gt;FS49,CX57-CX58,0)</f>
        <v>#N/A</v>
      </c>
      <c r="FT58" s="665" t="e">
        <f>IF(DR58&gt;FT49,CY57-CY58,0)</f>
        <v>#N/A</v>
      </c>
      <c r="FU58" s="665" t="e">
        <f>IF(DR58&gt;FU49,CZ57-CZ58,0)</f>
        <v>#N/A</v>
      </c>
      <c r="FV58" s="665" t="e">
        <f>IF(DR58&gt;FV49,DA57-DA58,0)</f>
        <v>#N/A</v>
      </c>
      <c r="FW58" s="665" t="e">
        <f>IF(DR58&gt;FW49,DB57-DB58,0)</f>
        <v>#N/A</v>
      </c>
      <c r="FX58" s="665" t="e">
        <f>IF(DR58&gt;FX49,DC57-DC58,0)</f>
        <v>#N/A</v>
      </c>
      <c r="FY58" s="665" t="e">
        <f>IF(DR58&gt;FY49,DD57-DD58,0)</f>
        <v>#N/A</v>
      </c>
      <c r="FZ58" s="665" t="e">
        <f>IF(DR58&gt;FZ49,DE57-DE58,0)</f>
        <v>#N/A</v>
      </c>
      <c r="GA58" s="665" t="e">
        <f>IF(DR58&gt;GA49,DF57-DF58,0)</f>
        <v>#N/A</v>
      </c>
      <c r="GB58" s="665">
        <f>IF(DR58&gt;GB49,DG57-DG58,0)</f>
        <v>0</v>
      </c>
      <c r="GC58" s="665">
        <f>IF(DR58&gt;GC49,DH57-DH58,0)</f>
        <v>0</v>
      </c>
      <c r="GD58" s="665">
        <f>IF(DR58&gt;GD49,DI57-DI58,0)</f>
        <v>0</v>
      </c>
      <c r="GE58" s="665">
        <f>IF(DR58&gt;GE49,DJ57-DJ58,0)</f>
        <v>0</v>
      </c>
      <c r="GF58" s="665">
        <f>IF(DR58&gt;GF49,DK57-DK58,0)</f>
        <v>0</v>
      </c>
      <c r="GG58" s="665">
        <f>IF(DR58&gt;GG49,DL57-DL58,0)</f>
        <v>0</v>
      </c>
      <c r="GH58" s="665">
        <f>IF(DR58&gt;GH49,DM57-DM58,0)</f>
        <v>0</v>
      </c>
      <c r="GI58" s="665">
        <f>IF(DR58&gt;GI49,DN57-DN58,0)</f>
        <v>0</v>
      </c>
      <c r="GJ58" s="665">
        <f>IF(DR58&gt;GJ49,DO57-DO58,0)</f>
        <v>0</v>
      </c>
      <c r="GK58" s="665">
        <f>IF(DR58&gt;GK49,DP57-DP58,0)</f>
        <v>0</v>
      </c>
      <c r="GL58" s="665" t="e">
        <f>SUM(DS58:GK58)+SUM(#REF!)=#REF!</f>
        <v>#REF!</v>
      </c>
      <c r="GM58" s="667"/>
      <c r="GN58" s="737">
        <v>2030</v>
      </c>
      <c r="GO58" s="664" t="e">
        <f>SUMIF(DS50:GK50,GO50,DS58:GK58)</f>
        <v>#REF!</v>
      </c>
      <c r="GP58" s="668" t="e">
        <f>SUMIF(DS50:GK50,GP50,DS58:GK58)</f>
        <v>#N/A</v>
      </c>
      <c r="GQ58" s="668" t="e">
        <f>SUMIF(DS50:GK50,GQ50,DS58:GK58)</f>
        <v>#N/A</v>
      </c>
      <c r="GR58" s="668" t="e">
        <f>SUMIF(DS50:GK50,GR50,DS58:GK58)</f>
        <v>#N/A</v>
      </c>
      <c r="GS58" s="668" t="e">
        <f>SUMIF(DS50:GK50,GS50,DS58:GK58)</f>
        <v>#N/A</v>
      </c>
      <c r="GT58" s="668" t="e">
        <f>SUMIF(DS50:GK50,GT50,DS58:GK58)</f>
        <v>#N/A</v>
      </c>
      <c r="GU58" s="668" t="e">
        <f>SUMIF(DS50:GK50,GU50,DS58:GK58)</f>
        <v>#N/A</v>
      </c>
      <c r="GV58" s="668" t="e">
        <f>SUMIF(DS50:GK50,GV50,DS58:GK58)</f>
        <v>#N/A</v>
      </c>
      <c r="GW58" s="668" t="e">
        <f>SUMIF(DS50:GK50,GW50,DS58:GK58)</f>
        <v>#N/A</v>
      </c>
      <c r="GX58" s="668" t="e">
        <f>SUMIF(DS50:GK50,GX50,DS58:GK58)</f>
        <v>#N/A</v>
      </c>
      <c r="GY58" s="668" t="e">
        <f>SUMIF(DS50:GK50,GY50,DS58:GK58)</f>
        <v>#N/A</v>
      </c>
      <c r="GZ58" s="646" t="e">
        <f>SUM(GO58:GY58)=(#REF!-SUM(#REF!))</f>
        <v>#REF!</v>
      </c>
    </row>
    <row r="59" spans="1:234" hidden="1" x14ac:dyDescent="0.25">
      <c r="A59" s="643" t="s">
        <v>208</v>
      </c>
      <c r="GM59" s="663"/>
      <c r="GN59" s="663"/>
    </row>
    <row r="60" spans="1:234" hidden="1" x14ac:dyDescent="0.25">
      <c r="A60" s="643" t="s">
        <v>208</v>
      </c>
      <c r="G60" s="670"/>
      <c r="H60" s="671"/>
      <c r="I60" s="671"/>
      <c r="J60" s="671"/>
      <c r="K60" s="671"/>
      <c r="L60" s="671"/>
      <c r="M60" s="671"/>
      <c r="N60" s="671"/>
      <c r="O60" s="671"/>
      <c r="P60" s="671"/>
      <c r="Q60" s="671"/>
      <c r="R60" s="671"/>
      <c r="S60" s="672"/>
      <c r="DR60" s="643" t="s">
        <v>1666</v>
      </c>
      <c r="GM60" s="672"/>
      <c r="GN60" s="672"/>
      <c r="GO60" s="672"/>
      <c r="GP60" s="672"/>
      <c r="GQ60" s="672"/>
      <c r="GR60" s="672"/>
      <c r="GS60" s="672"/>
      <c r="GT60" s="672"/>
      <c r="GU60" s="672"/>
      <c r="GV60" s="672"/>
      <c r="GW60" s="672"/>
      <c r="GX60" s="672"/>
      <c r="GY60" s="672"/>
      <c r="HM60" s="671"/>
      <c r="HN60" s="671"/>
      <c r="HO60" s="671"/>
      <c r="HP60" s="671"/>
      <c r="HQ60" s="671"/>
      <c r="HR60" s="671"/>
      <c r="HS60" s="671"/>
      <c r="HT60" s="671"/>
      <c r="HU60" s="671"/>
      <c r="HV60" s="671"/>
      <c r="HW60" s="671"/>
      <c r="HX60" s="671"/>
      <c r="HY60" s="671"/>
      <c r="HZ60" s="671"/>
    </row>
    <row r="61" spans="1:234" hidden="1" x14ac:dyDescent="0.25">
      <c r="A61" s="643" t="s">
        <v>208</v>
      </c>
      <c r="G61" s="670"/>
      <c r="H61" s="673"/>
      <c r="I61" s="673"/>
      <c r="J61" s="673"/>
      <c r="K61" s="673"/>
      <c r="L61" s="673"/>
      <c r="M61" s="673"/>
      <c r="N61" s="673"/>
      <c r="O61" s="673"/>
      <c r="P61" s="673"/>
      <c r="Q61" s="673"/>
      <c r="R61" s="673"/>
      <c r="S61" s="648"/>
      <c r="DR61" s="661"/>
      <c r="DS61" s="647">
        <v>2023</v>
      </c>
      <c r="DT61" s="647">
        <v>2024</v>
      </c>
      <c r="DU61" s="647">
        <v>2024</v>
      </c>
      <c r="DV61" s="647">
        <v>2024</v>
      </c>
      <c r="DW61" s="647">
        <v>2024</v>
      </c>
      <c r="DX61" s="647">
        <v>2024</v>
      </c>
      <c r="DY61" s="647">
        <v>2024</v>
      </c>
      <c r="DZ61" s="647">
        <v>2024</v>
      </c>
      <c r="EA61" s="647">
        <v>2024</v>
      </c>
      <c r="EB61" s="647">
        <v>2024</v>
      </c>
      <c r="EC61" s="647">
        <v>2024</v>
      </c>
      <c r="ED61" s="647">
        <v>2025</v>
      </c>
      <c r="EE61" s="647">
        <v>2025</v>
      </c>
      <c r="EF61" s="647">
        <v>2025</v>
      </c>
      <c r="EG61" s="647">
        <v>2025</v>
      </c>
      <c r="EH61" s="647">
        <v>2025</v>
      </c>
      <c r="EI61" s="647">
        <v>2025</v>
      </c>
      <c r="EJ61" s="647">
        <v>2025</v>
      </c>
      <c r="EK61" s="647">
        <v>2025</v>
      </c>
      <c r="EL61" s="647">
        <v>2025</v>
      </c>
      <c r="EM61" s="647">
        <v>2025</v>
      </c>
      <c r="EN61" s="647">
        <v>2026</v>
      </c>
      <c r="EO61" s="647">
        <v>2026</v>
      </c>
      <c r="EP61" s="647">
        <v>2026</v>
      </c>
      <c r="EQ61" s="647">
        <v>2026</v>
      </c>
      <c r="ER61" s="647">
        <v>2026</v>
      </c>
      <c r="ES61" s="647">
        <v>2026</v>
      </c>
      <c r="ET61" s="647">
        <v>2026</v>
      </c>
      <c r="EU61" s="647">
        <v>2026</v>
      </c>
      <c r="EV61" s="647">
        <v>2026</v>
      </c>
      <c r="EW61" s="647">
        <v>2026</v>
      </c>
      <c r="EX61" s="647">
        <v>2027</v>
      </c>
      <c r="EY61" s="647">
        <v>2027</v>
      </c>
      <c r="EZ61" s="647">
        <v>2027</v>
      </c>
      <c r="FA61" s="647">
        <v>2027</v>
      </c>
      <c r="FB61" s="647">
        <v>2027</v>
      </c>
      <c r="FC61" s="647">
        <v>2027</v>
      </c>
      <c r="FD61" s="647">
        <v>2027</v>
      </c>
      <c r="FE61" s="647">
        <v>2027</v>
      </c>
      <c r="FF61" s="647">
        <v>2027</v>
      </c>
      <c r="FG61" s="647">
        <v>2027</v>
      </c>
      <c r="FH61" s="647">
        <v>2028</v>
      </c>
      <c r="FI61" s="647">
        <v>2028</v>
      </c>
      <c r="FJ61" s="647">
        <v>2028</v>
      </c>
      <c r="FK61" s="647">
        <v>2028</v>
      </c>
      <c r="FL61" s="647">
        <v>2028</v>
      </c>
      <c r="FM61" s="647">
        <v>2028</v>
      </c>
      <c r="FN61" s="647">
        <v>2028</v>
      </c>
      <c r="FO61" s="647">
        <v>2028</v>
      </c>
      <c r="FP61" s="647">
        <v>2028</v>
      </c>
      <c r="FQ61" s="647">
        <v>2028</v>
      </c>
      <c r="FR61" s="647">
        <v>2029</v>
      </c>
      <c r="FS61" s="647">
        <v>2029</v>
      </c>
      <c r="FT61" s="647">
        <v>2029</v>
      </c>
      <c r="FU61" s="647">
        <v>2029</v>
      </c>
      <c r="FV61" s="647">
        <v>2029</v>
      </c>
      <c r="FW61" s="647">
        <v>2029</v>
      </c>
      <c r="FX61" s="647">
        <v>2029</v>
      </c>
      <c r="FY61" s="647">
        <v>2029</v>
      </c>
      <c r="FZ61" s="647">
        <v>2029</v>
      </c>
      <c r="GA61" s="647">
        <v>2029</v>
      </c>
      <c r="GB61" s="647">
        <v>2030</v>
      </c>
      <c r="GC61" s="647">
        <v>2030</v>
      </c>
      <c r="GD61" s="647">
        <v>2030</v>
      </c>
      <c r="GE61" s="647">
        <v>2030</v>
      </c>
      <c r="GF61" s="647">
        <v>2030</v>
      </c>
      <c r="GG61" s="647">
        <v>2030</v>
      </c>
      <c r="GH61" s="647">
        <v>2030</v>
      </c>
      <c r="GI61" s="647">
        <v>2030</v>
      </c>
      <c r="GJ61" s="647">
        <v>2030</v>
      </c>
      <c r="GK61" s="647">
        <v>2030</v>
      </c>
      <c r="GL61" s="903" t="s">
        <v>1662</v>
      </c>
      <c r="GM61" s="648"/>
      <c r="GN61" s="648"/>
      <c r="GO61" s="648" t="s">
        <v>1667</v>
      </c>
      <c r="GP61" s="648"/>
      <c r="GQ61" s="648"/>
      <c r="GR61" s="648"/>
      <c r="GS61" s="648"/>
      <c r="GT61" s="648"/>
      <c r="GU61" s="648"/>
      <c r="GV61" s="648"/>
      <c r="GW61" s="648"/>
      <c r="GX61" s="648"/>
      <c r="GY61" s="648"/>
      <c r="HB61" s="643" t="s">
        <v>1668</v>
      </c>
      <c r="HM61" s="673"/>
      <c r="HN61" s="673"/>
      <c r="HO61" s="673"/>
      <c r="HP61" s="673"/>
      <c r="HQ61" s="673"/>
      <c r="HR61" s="673"/>
      <c r="HS61" s="673"/>
      <c r="HT61" s="673"/>
      <c r="HU61" s="673"/>
      <c r="HV61" s="673"/>
      <c r="HW61" s="673"/>
      <c r="HX61" s="673"/>
      <c r="HY61" s="673"/>
      <c r="HZ61" s="673"/>
    </row>
    <row r="62" spans="1:234" hidden="1" x14ac:dyDescent="0.25">
      <c r="A62" s="643" t="s">
        <v>208</v>
      </c>
      <c r="G62" s="670"/>
      <c r="H62" s="670"/>
      <c r="I62" s="674"/>
      <c r="J62" s="674"/>
      <c r="K62" s="674"/>
      <c r="L62" s="674"/>
      <c r="M62" s="674"/>
      <c r="N62" s="674"/>
      <c r="O62" s="674"/>
      <c r="P62" s="674"/>
      <c r="Q62" s="674"/>
      <c r="R62" s="674"/>
      <c r="S62" s="675"/>
      <c r="DR62" s="662" t="s">
        <v>1665</v>
      </c>
      <c r="DS62" s="647" t="s">
        <v>1664</v>
      </c>
      <c r="DT62" s="647" t="str">
        <f t="shared" ref="DT62:EC62" si="21">E44</f>
        <v>1. TotalEnergies Refinery Antwerp</v>
      </c>
      <c r="DU62" s="647" t="str">
        <f t="shared" si="21"/>
        <v>2. Other supplier n°1 (not in scroll-down list)</v>
      </c>
      <c r="DV62" s="647" t="str">
        <f t="shared" si="21"/>
        <v/>
      </c>
      <c r="DW62" s="647" t="str">
        <f t="shared" si="21"/>
        <v/>
      </c>
      <c r="DX62" s="647" t="str">
        <f t="shared" si="21"/>
        <v/>
      </c>
      <c r="DY62" s="647" t="str">
        <f t="shared" si="21"/>
        <v/>
      </c>
      <c r="DZ62" s="647" t="str">
        <f t="shared" si="21"/>
        <v/>
      </c>
      <c r="EA62" s="647" t="str">
        <f t="shared" si="21"/>
        <v/>
      </c>
      <c r="EB62" s="647" t="str">
        <f t="shared" si="21"/>
        <v/>
      </c>
      <c r="EC62" s="647" t="str">
        <f t="shared" si="21"/>
        <v/>
      </c>
      <c r="ED62" s="647" t="str">
        <f t="shared" ref="ED62:EM62" si="22">E44</f>
        <v>1. TotalEnergies Refinery Antwerp</v>
      </c>
      <c r="EE62" s="647" t="str">
        <f t="shared" si="22"/>
        <v>2. Other supplier n°1 (not in scroll-down list)</v>
      </c>
      <c r="EF62" s="647" t="str">
        <f t="shared" si="22"/>
        <v/>
      </c>
      <c r="EG62" s="647" t="str">
        <f t="shared" si="22"/>
        <v/>
      </c>
      <c r="EH62" s="647" t="str">
        <f t="shared" si="22"/>
        <v/>
      </c>
      <c r="EI62" s="647" t="str">
        <f t="shared" si="22"/>
        <v/>
      </c>
      <c r="EJ62" s="647" t="str">
        <f t="shared" si="22"/>
        <v/>
      </c>
      <c r="EK62" s="647" t="str">
        <f t="shared" si="22"/>
        <v/>
      </c>
      <c r="EL62" s="647" t="str">
        <f t="shared" si="22"/>
        <v/>
      </c>
      <c r="EM62" s="647" t="str">
        <f t="shared" si="22"/>
        <v/>
      </c>
      <c r="EN62" s="647" t="str">
        <f t="shared" ref="EN62:EW62" si="23">E44</f>
        <v>1. TotalEnergies Refinery Antwerp</v>
      </c>
      <c r="EO62" s="647" t="str">
        <f t="shared" si="23"/>
        <v>2. Other supplier n°1 (not in scroll-down list)</v>
      </c>
      <c r="EP62" s="647" t="str">
        <f t="shared" si="23"/>
        <v/>
      </c>
      <c r="EQ62" s="647" t="str">
        <f t="shared" si="23"/>
        <v/>
      </c>
      <c r="ER62" s="647" t="str">
        <f t="shared" si="23"/>
        <v/>
      </c>
      <c r="ES62" s="647" t="str">
        <f t="shared" si="23"/>
        <v/>
      </c>
      <c r="ET62" s="647" t="str">
        <f t="shared" si="23"/>
        <v/>
      </c>
      <c r="EU62" s="647" t="str">
        <f t="shared" si="23"/>
        <v/>
      </c>
      <c r="EV62" s="647" t="str">
        <f t="shared" si="23"/>
        <v/>
      </c>
      <c r="EW62" s="647" t="str">
        <f t="shared" si="23"/>
        <v/>
      </c>
      <c r="EX62" s="647" t="str">
        <f t="shared" ref="EX62:FG62" si="24">E44</f>
        <v>1. TotalEnergies Refinery Antwerp</v>
      </c>
      <c r="EY62" s="647" t="str">
        <f t="shared" si="24"/>
        <v>2. Other supplier n°1 (not in scroll-down list)</v>
      </c>
      <c r="EZ62" s="647" t="str">
        <f t="shared" si="24"/>
        <v/>
      </c>
      <c r="FA62" s="647" t="str">
        <f t="shared" si="24"/>
        <v/>
      </c>
      <c r="FB62" s="647" t="str">
        <f t="shared" si="24"/>
        <v/>
      </c>
      <c r="FC62" s="647" t="str">
        <f t="shared" si="24"/>
        <v/>
      </c>
      <c r="FD62" s="647" t="str">
        <f t="shared" si="24"/>
        <v/>
      </c>
      <c r="FE62" s="647" t="str">
        <f t="shared" si="24"/>
        <v/>
      </c>
      <c r="FF62" s="647" t="str">
        <f t="shared" si="24"/>
        <v/>
      </c>
      <c r="FG62" s="647" t="str">
        <f t="shared" si="24"/>
        <v/>
      </c>
      <c r="FH62" s="647" t="str">
        <f t="shared" ref="FH62:FQ62" si="25">E44</f>
        <v>1. TotalEnergies Refinery Antwerp</v>
      </c>
      <c r="FI62" s="647" t="str">
        <f t="shared" si="25"/>
        <v>2. Other supplier n°1 (not in scroll-down list)</v>
      </c>
      <c r="FJ62" s="647" t="str">
        <f t="shared" si="25"/>
        <v/>
      </c>
      <c r="FK62" s="647" t="str">
        <f t="shared" si="25"/>
        <v/>
      </c>
      <c r="FL62" s="647" t="str">
        <f t="shared" si="25"/>
        <v/>
      </c>
      <c r="FM62" s="647" t="str">
        <f t="shared" si="25"/>
        <v/>
      </c>
      <c r="FN62" s="647" t="str">
        <f t="shared" si="25"/>
        <v/>
      </c>
      <c r="FO62" s="647" t="str">
        <f t="shared" si="25"/>
        <v/>
      </c>
      <c r="FP62" s="647" t="str">
        <f t="shared" si="25"/>
        <v/>
      </c>
      <c r="FQ62" s="647" t="str">
        <f t="shared" si="25"/>
        <v/>
      </c>
      <c r="FR62" s="647" t="str">
        <f t="shared" ref="FR62:GA62" si="26">E44</f>
        <v>1. TotalEnergies Refinery Antwerp</v>
      </c>
      <c r="FS62" s="647" t="str">
        <f t="shared" si="26"/>
        <v>2. Other supplier n°1 (not in scroll-down list)</v>
      </c>
      <c r="FT62" s="647" t="str">
        <f t="shared" si="26"/>
        <v/>
      </c>
      <c r="FU62" s="647" t="str">
        <f t="shared" si="26"/>
        <v/>
      </c>
      <c r="FV62" s="647" t="str">
        <f t="shared" si="26"/>
        <v/>
      </c>
      <c r="FW62" s="647" t="str">
        <f t="shared" si="26"/>
        <v/>
      </c>
      <c r="FX62" s="647" t="str">
        <f t="shared" si="26"/>
        <v/>
      </c>
      <c r="FY62" s="647" t="str">
        <f t="shared" si="26"/>
        <v/>
      </c>
      <c r="FZ62" s="647" t="str">
        <f t="shared" si="26"/>
        <v/>
      </c>
      <c r="GA62" s="647" t="str">
        <f t="shared" si="26"/>
        <v/>
      </c>
      <c r="GB62" s="647" t="str">
        <f t="shared" ref="GB62:GK62" si="27">E44</f>
        <v>1. TotalEnergies Refinery Antwerp</v>
      </c>
      <c r="GC62" s="647" t="str">
        <f t="shared" si="27"/>
        <v>2. Other supplier n°1 (not in scroll-down list)</v>
      </c>
      <c r="GD62" s="647" t="str">
        <f t="shared" si="27"/>
        <v/>
      </c>
      <c r="GE62" s="647" t="str">
        <f t="shared" si="27"/>
        <v/>
      </c>
      <c r="GF62" s="647" t="str">
        <f t="shared" si="27"/>
        <v/>
      </c>
      <c r="GG62" s="647" t="str">
        <f t="shared" si="27"/>
        <v/>
      </c>
      <c r="GH62" s="647" t="str">
        <f t="shared" si="27"/>
        <v/>
      </c>
      <c r="GI62" s="647" t="str">
        <f t="shared" si="27"/>
        <v/>
      </c>
      <c r="GJ62" s="647" t="str">
        <f t="shared" si="27"/>
        <v/>
      </c>
      <c r="GK62" s="647" t="str">
        <f t="shared" si="27"/>
        <v/>
      </c>
      <c r="GL62" s="904"/>
      <c r="GM62" s="667"/>
      <c r="GN62" s="662" t="s">
        <v>1665</v>
      </c>
      <c r="GO62" s="646" t="s">
        <v>1664</v>
      </c>
      <c r="GP62" s="646" t="str">
        <f t="shared" ref="GP62:GY62" si="28">E44</f>
        <v>1. TotalEnergies Refinery Antwerp</v>
      </c>
      <c r="GQ62" s="646" t="str">
        <f t="shared" si="28"/>
        <v>2. Other supplier n°1 (not in scroll-down list)</v>
      </c>
      <c r="GR62" s="646" t="str">
        <f t="shared" si="28"/>
        <v/>
      </c>
      <c r="GS62" s="646" t="str">
        <f t="shared" si="28"/>
        <v/>
      </c>
      <c r="GT62" s="646" t="str">
        <f t="shared" si="28"/>
        <v/>
      </c>
      <c r="GU62" s="646" t="str">
        <f t="shared" si="28"/>
        <v/>
      </c>
      <c r="GV62" s="646" t="str">
        <f t="shared" si="28"/>
        <v/>
      </c>
      <c r="GW62" s="646" t="str">
        <f t="shared" si="28"/>
        <v/>
      </c>
      <c r="GX62" s="646" t="str">
        <f t="shared" si="28"/>
        <v/>
      </c>
      <c r="GY62" s="646" t="str">
        <f t="shared" si="28"/>
        <v/>
      </c>
      <c r="GZ62" s="646" t="s">
        <v>1662</v>
      </c>
      <c r="HB62" s="646" t="str">
        <f t="shared" ref="HB62:HK62" si="29">E44</f>
        <v>1. TotalEnergies Refinery Antwerp</v>
      </c>
      <c r="HC62" s="646" t="str">
        <f t="shared" si="29"/>
        <v>2. Other supplier n°1 (not in scroll-down list)</v>
      </c>
      <c r="HD62" s="646" t="str">
        <f t="shared" si="29"/>
        <v/>
      </c>
      <c r="HE62" s="646" t="str">
        <f t="shared" si="29"/>
        <v/>
      </c>
      <c r="HF62" s="646" t="str">
        <f t="shared" si="29"/>
        <v/>
      </c>
      <c r="HG62" s="646" t="str">
        <f t="shared" si="29"/>
        <v/>
      </c>
      <c r="HH62" s="646" t="str">
        <f t="shared" si="29"/>
        <v/>
      </c>
      <c r="HI62" s="646" t="str">
        <f t="shared" si="29"/>
        <v/>
      </c>
      <c r="HJ62" s="646" t="str">
        <f t="shared" si="29"/>
        <v/>
      </c>
      <c r="HK62" s="646" t="str">
        <f t="shared" si="29"/>
        <v/>
      </c>
      <c r="HL62" s="646" t="s">
        <v>1662</v>
      </c>
      <c r="HM62" s="674"/>
      <c r="HN62" s="674"/>
      <c r="HO62" s="674"/>
      <c r="HP62" s="674"/>
      <c r="HQ62" s="674"/>
      <c r="HR62" s="674"/>
      <c r="HS62" s="674"/>
      <c r="HT62" s="674"/>
      <c r="HU62" s="674"/>
      <c r="HV62" s="674"/>
      <c r="HW62" s="674"/>
      <c r="HX62" s="674"/>
      <c r="HY62" s="674"/>
      <c r="HZ62" s="674"/>
    </row>
    <row r="63" spans="1:234" hidden="1" x14ac:dyDescent="0.25">
      <c r="A63" s="643" t="s">
        <v>208</v>
      </c>
      <c r="G63" s="670"/>
      <c r="H63" s="670"/>
      <c r="I63" s="674"/>
      <c r="J63" s="674"/>
      <c r="K63" s="674"/>
      <c r="L63" s="674"/>
      <c r="M63" s="674"/>
      <c r="N63" s="674"/>
      <c r="O63" s="674"/>
      <c r="P63" s="674"/>
      <c r="Q63" s="674"/>
      <c r="R63" s="674"/>
      <c r="S63" s="675"/>
      <c r="DR63" s="737">
        <v>2023</v>
      </c>
      <c r="DS63" s="665">
        <f>INDEX(DT45:EA46,MATCH(DR63,DR45:DR46,0),MATCH(DS61,DT43:EA43,0))*INDEX(AJ51:AT58,MATCH(DS61,AI51:AI58,0),MATCH(DS62,AJ50:AT50,0))</f>
        <v>0</v>
      </c>
      <c r="DT63" s="665">
        <f>INDEX(DT45:EA46,MATCH(DR63,DR45:DR46,0),MATCH(DT61,DT43:EA43,0))*INDEX(AJ51:AT58,MATCH(DT61,AI51:AI58,0),MATCH(DT62,AJ50:AT50,0))</f>
        <v>0</v>
      </c>
      <c r="DU63" s="665">
        <f>INDEX(DT45:EA46,MATCH(DR63,DR45:DR46,0),MATCH(DU61,DT43:EA43,0))*INDEX(AJ51:AT58,MATCH(DU61,AI51:AI58,0),MATCH(DU62,AJ50:AT50,0))</f>
        <v>0</v>
      </c>
      <c r="DV63" s="665">
        <f>INDEX(DT45:EA46,MATCH(DR63,DR45:DR46,0),MATCH(DV61,DT43:EA43,0))*INDEX(AJ51:AT58,MATCH(DV61,AI51:AI58,0),MATCH(DV62,AJ50:AT50,0))</f>
        <v>0</v>
      </c>
      <c r="DW63" s="665">
        <f>INDEX(DT45:EA46,MATCH(DR63,DR45:DR46,0),MATCH(DW61,DT43:EA43,0))*INDEX(AJ51:AT58,MATCH(DW61,AI51:AI58,0),MATCH(DW62,AJ50:AT50,0))</f>
        <v>0</v>
      </c>
      <c r="DX63" s="665">
        <f>INDEX(DT45:EA46,MATCH(DR63,DR45:DR46,0),MATCH(DX61,DT43:EA43,0))*INDEX(AJ51:AT58,MATCH(DX61,AI51:AI58,0),MATCH(DX62,AJ50:AT50,0))</f>
        <v>0</v>
      </c>
      <c r="DY63" s="665">
        <f>INDEX(DT45:EA46,MATCH(DR63,DR45:DR46,0),MATCH(DY61,DT43:EA43,0))*INDEX(AJ51:AT58,MATCH(DY61,AI51:AI58,0),MATCH(DY62,AJ50:AT50,0))</f>
        <v>0</v>
      </c>
      <c r="DZ63" s="665">
        <f>INDEX(DT45:EA46,MATCH(DR63,DR45:DR46,0),MATCH(DZ61,DT43:EA43,0))*INDEX(AJ51:AT58,MATCH(DZ61,AI51:AI58,0),MATCH(DZ62,AJ50:AT50,0))</f>
        <v>0</v>
      </c>
      <c r="EA63" s="665">
        <f>INDEX(DT45:EA46,MATCH(DR63,DR45:DR46,0),MATCH(EA61,DT43:EA43,0))*INDEX(AJ51:AT58,MATCH(EA61,AI51:AI58,0),MATCH(EA62,AJ50:AT50,0))</f>
        <v>0</v>
      </c>
      <c r="EB63" s="665">
        <f>INDEX(DT45:EA46,MATCH(DR63,DR45:DR46,0),MATCH(EB61,DT43:EA43,0))*INDEX(AJ51:AT58,MATCH(EB61,AI51:AI58,0),MATCH(EB62,AJ50:AT50,0))</f>
        <v>0</v>
      </c>
      <c r="EC63" s="665">
        <f>INDEX(DT45:EA46,MATCH(DR63,DR45:DR46,0),MATCH(EC61,DT43:EA43,0))*INDEX(AJ51:AT58,MATCH(EC61,AI51:AI58,0),MATCH(EC62,AJ50:AT50,0))</f>
        <v>0</v>
      </c>
      <c r="ED63" s="665">
        <f>INDEX(DT45:EA46,MATCH(DR63,DR45:DR46,0),MATCH(ED61,DT43:EA43,0))*INDEX(AJ51:AT58,MATCH(ED61,AI51:AI58,0),MATCH(ED62,AJ50:AT50,0))</f>
        <v>0</v>
      </c>
      <c r="EE63" s="665">
        <f>INDEX(DT45:EA46,MATCH(DR63,DR45:DR46,0),MATCH(EE61,DT43:EA43,0))*INDEX(AJ51:AT58,MATCH(EE61,AI51:AI58,0),MATCH(EE62,AJ50:AT50,0))</f>
        <v>0</v>
      </c>
      <c r="EF63" s="665">
        <f>INDEX(DT45:EA46,MATCH(DR63,DR45:DR46,0),MATCH(EF61,DT43:EA43,0))*INDEX(AJ51:AT58,MATCH(EF61,AI51:AI58,0),MATCH(EF62,AJ50:AT50,0))</f>
        <v>0</v>
      </c>
      <c r="EG63" s="665">
        <f>INDEX(DT45:EA46,MATCH(DR63,DR45:DR46,0),MATCH(EG61,DT43:EA43,0))*INDEX(AJ51:AT58,MATCH(EG61,AI51:AI58,0),MATCH(EG62,AJ50:AT50,0))</f>
        <v>0</v>
      </c>
      <c r="EH63" s="665">
        <f>INDEX(DT45:EA46,MATCH(DR63,DR45:DR46,0),MATCH(EH61,DT43:EA43,0))*INDEX(AJ51:AT58,MATCH(EH61,AI51:AI58,0),MATCH(EH62,AJ50:AT50,0))</f>
        <v>0</v>
      </c>
      <c r="EI63" s="665">
        <f>INDEX(DT45:EA46,MATCH(DR63,DR45:DR46,0),MATCH(EI61,DT43:EA43,0))*INDEX(AJ51:AT58,MATCH(EI61,AI51:AI58,0),MATCH(EI62,AJ50:AT50,0))</f>
        <v>0</v>
      </c>
      <c r="EJ63" s="665">
        <f>INDEX(DT45:EA46,MATCH(DR63,DR45:DR46,0),MATCH(EJ61,DT43:EA43,0))*INDEX(AJ51:AT58,MATCH(EJ61,AI51:AI58,0),MATCH(EJ62,AJ50:AT50,0))</f>
        <v>0</v>
      </c>
      <c r="EK63" s="665">
        <f>INDEX(DT45:EA46,MATCH(DR63,DR45:DR46,0),MATCH(EK61,DT43:EA43,0))*INDEX(AJ51:AT58,MATCH(EK61,AI51:AI58,0),MATCH(EK62,AJ50:AT50,0))</f>
        <v>0</v>
      </c>
      <c r="EL63" s="665">
        <f>INDEX(DT45:EA46,MATCH(DR63,DR45:DR46,0),MATCH(EL61,DT43:EA43,0))*INDEX(AJ51:AT58,MATCH(EL61,AI51:AI58,0),MATCH(EL62,AJ50:AT50,0))</f>
        <v>0</v>
      </c>
      <c r="EM63" s="665">
        <f>INDEX(DT45:EA46,MATCH(DR63,DR45:DR46,0),MATCH(EM61,DT43:EA43,0))*INDEX(AJ51:AT58,MATCH(EM61,AI51:AI58,0),MATCH(EM62,AJ50:AT50,0))</f>
        <v>0</v>
      </c>
      <c r="EN63" s="665">
        <f>INDEX(DT45:EA46,MATCH(DR63,DR45:DR46,0),MATCH(EN61,DT43:EA43,0))*INDEX(AJ51:AT58,MATCH(EN61,AI51:AI58,0),MATCH(EN62,AJ50:AT50,0))</f>
        <v>0</v>
      </c>
      <c r="EO63" s="665">
        <f>INDEX(DT45:EA46,MATCH(DR63,DR45:DR46,0),MATCH(EO61,DT43:EA43,0))*INDEX(AJ51:AT58,MATCH(EO61,AI51:AI58,0),MATCH(EO62,AJ50:AT50,0))</f>
        <v>0</v>
      </c>
      <c r="EP63" s="665">
        <f>INDEX(DT45:EA46,MATCH(DR63,DR45:DR46,0),MATCH(EP61,DT43:EA43,0))*INDEX(AJ51:AT58,MATCH(EP61,AI51:AI58,0),MATCH(EP62,AJ50:AT50,0))</f>
        <v>0</v>
      </c>
      <c r="EQ63" s="665">
        <f>INDEX(DT45:EA46,MATCH(DR63,DR45:DR46,0),MATCH(EQ61,DT43:EA43,0))*INDEX(AJ51:AT58,MATCH(EQ61,AI51:AI58,0),MATCH(EQ62,AJ50:AT50,0))</f>
        <v>0</v>
      </c>
      <c r="ER63" s="665">
        <f>INDEX(DT45:EA46,MATCH(DR63,DR45:DR46,0),MATCH(ER61,DT43:EA43,0))*INDEX(AJ51:AT58,MATCH(ER61,AI51:AI58,0),MATCH(ER62,AJ50:AT50,0))</f>
        <v>0</v>
      </c>
      <c r="ES63" s="665">
        <f>INDEX(DT45:EA46,MATCH(DR63,DR45:DR46,0),MATCH(ES61,DT43:EA43,0))*INDEX(AJ51:AT58,MATCH(ES61,AI51:AI58,0),MATCH(ES62,AJ50:AT50,0))</f>
        <v>0</v>
      </c>
      <c r="ET63" s="665">
        <f>INDEX(DT45:EA46,MATCH(DR63,DR45:DR46,0),MATCH(ET61,DT43:EA43,0))*INDEX(AJ51:AT58,MATCH(ET61,AI51:AI58,0),MATCH(ET62,AJ50:AT50,0))</f>
        <v>0</v>
      </c>
      <c r="EU63" s="665">
        <f>INDEX(DT45:EA46,MATCH(DR63,DR45:DR46,0),MATCH(EU61,DT43:EA43,0))*INDEX(AJ51:AT58,MATCH(EU61,AI51:AI58,0),MATCH(EU62,AJ50:AT50,0))</f>
        <v>0</v>
      </c>
      <c r="EV63" s="665">
        <f>INDEX(DT45:EA46,MATCH(DR63,DR45:DR46,0),MATCH(EV61,DT43:EA43,0))*INDEX(AJ51:AT58,MATCH(EV61,AI51:AI58,0),MATCH(EV62,AJ50:AT50,0))</f>
        <v>0</v>
      </c>
      <c r="EW63" s="665">
        <f>INDEX(DT45:EA46,MATCH(DR63,DR45:DR46,0),MATCH(EW61,DT43:EA43,0))*INDEX(AJ51:AT58,MATCH(EW61,AI51:AI58,0),MATCH(EW62,AJ50:AT50,0))</f>
        <v>0</v>
      </c>
      <c r="EX63" s="665">
        <f>INDEX(DT45:EA46,MATCH(DR63,DR45:DR46,0),MATCH(EX61,DT43:EA43,0))*INDEX(AJ51:AT58,MATCH(EX61,AI51:AI58,0),MATCH(EX62,AJ50:AT50,0))</f>
        <v>0</v>
      </c>
      <c r="EY63" s="665">
        <f>INDEX(DT45:EA46,MATCH(DR63,DR45:DR46,0),MATCH(EY61,DT43:EA43,0))*INDEX(AJ51:AT58,MATCH(EY61,AI51:AI58,0),MATCH(EY62,AJ50:AT50,0))</f>
        <v>0</v>
      </c>
      <c r="EZ63" s="665">
        <f>INDEX(DT45:EA46,MATCH(DR63,DR45:DR46,0),MATCH(EZ61,DT43:EA43,0))*INDEX(AJ51:AT58,MATCH(EZ61,AI51:AI58,0),MATCH(EZ62,AJ50:AT50,0))</f>
        <v>0</v>
      </c>
      <c r="FA63" s="665">
        <f>INDEX(DT45:EA46,MATCH(DR63,DR45:DR46,0),MATCH(FA61,DT43:EA43,0))*INDEX(AJ51:AT58,MATCH(FA61,AI51:AI58,0),MATCH(FA62,AJ50:AT50,0))</f>
        <v>0</v>
      </c>
      <c r="FB63" s="665">
        <f>INDEX(DT45:EA46,MATCH(DR63,DR45:DR46,0),MATCH(FB61,DT43:EA43,0))*INDEX(AJ51:AT58,MATCH(FB61,AI51:AI58,0),MATCH(FB62,AJ50:AT50,0))</f>
        <v>0</v>
      </c>
      <c r="FC63" s="665">
        <f>INDEX(DT45:EA46,MATCH(DR63,DR45:DR46,0),MATCH(FC61,DT43:EA43,0))*INDEX(AJ51:AT58,MATCH(FC61,AI51:AI58,0),MATCH(FC62,AJ50:AT50,0))</f>
        <v>0</v>
      </c>
      <c r="FD63" s="665">
        <f>INDEX(DT45:EA46,MATCH(DR63,DR45:DR46,0),MATCH(FD61,DT43:EA43,0))*INDEX(AJ51:AT58,MATCH(FD61,AI51:AI58,0),MATCH(FD62,AJ50:AT50,0))</f>
        <v>0</v>
      </c>
      <c r="FE63" s="665">
        <f>INDEX(DT45:EA46,MATCH(DR63,DR45:DR46,0),MATCH(FE61,DT43:EA43,0))*INDEX(AJ51:AT58,MATCH(FE61,AI51:AI58,0),MATCH(FE62,AJ50:AT50,0))</f>
        <v>0</v>
      </c>
      <c r="FF63" s="665">
        <f>INDEX(DT45:EA46,MATCH(DR63,DR45:DR46,0),MATCH(FF61,DT43:EA43,0))*INDEX(AJ51:AT58,MATCH(FF61,AI51:AI58,0),MATCH(FF62,AJ50:AT50,0))</f>
        <v>0</v>
      </c>
      <c r="FG63" s="665">
        <f>INDEX(DT45:EA46,MATCH(DR63,DR45:DR46,0),MATCH(FG61,DT43:EA43,0))*INDEX(AJ51:AT58,MATCH(FG61,AI51:AI58,0),MATCH(FG62,AJ50:AT50,0))</f>
        <v>0</v>
      </c>
      <c r="FH63" s="665">
        <f>INDEX(DT45:EA46,MATCH(DR63,DR45:DR46,0),MATCH(FH61,DT43:EA43,0))*INDEX(AJ51:AT58,MATCH(FH61,AI51:AI58,0),MATCH(FH62,AJ50:AT50,0))</f>
        <v>0</v>
      </c>
      <c r="FI63" s="665">
        <f>INDEX(DT45:EA46,MATCH(DR63,DR45:DR46,0),MATCH(FI61,DT43:EA43,0))*INDEX(AJ51:AT58,MATCH(FI61,AI51:AI58,0),MATCH(FI62,AJ50:AT50,0))</f>
        <v>0</v>
      </c>
      <c r="FJ63" s="665">
        <f>INDEX(DT45:EA46,MATCH(DR63,DR45:DR46,0),MATCH(FJ61,DT43:EA43,0))*INDEX(AJ51:AT58,MATCH(FJ61,AI51:AI58,0),MATCH(FJ62,AJ50:AT50,0))</f>
        <v>0</v>
      </c>
      <c r="FK63" s="665">
        <f>INDEX(DT45:EA46,MATCH(DR63,DR45:DR46,0),MATCH(FK61,DT43:EA43,0))*INDEX(AJ51:AT58,MATCH(FK61,AI51:AI58,0),MATCH(FK62,AJ50:AT50,0))</f>
        <v>0</v>
      </c>
      <c r="FL63" s="665">
        <f>INDEX(DT45:EA46,MATCH(DR63,DR45:DR46,0),MATCH(FL61,DT43:EA43,0))*INDEX(AJ51:AT58,MATCH(FL61,AI51:AI58,0),MATCH(FL62,AJ50:AT50,0))</f>
        <v>0</v>
      </c>
      <c r="FM63" s="665">
        <f>INDEX(DT45:EA46,MATCH(DR63,DR45:DR46,0),MATCH(FM61,DT43:EA43,0))*INDEX(AJ51:AT58,MATCH(FM61,AI51:AI58,0),MATCH(FM62,AJ50:AT50,0))</f>
        <v>0</v>
      </c>
      <c r="FN63" s="665">
        <f>INDEX(DT45:EA46,MATCH(DR63,DR45:DR46,0),MATCH(FN61,DT43:EA43,0))*INDEX(AJ51:AT58,MATCH(FN61,AI51:AI58,0),MATCH(FN62,AJ50:AT50,0))</f>
        <v>0</v>
      </c>
      <c r="FO63" s="665">
        <f>INDEX(DT45:EA46,MATCH(DR63,DR45:DR46,0),MATCH(FO61,DT43:EA43,0))*INDEX(AJ51:AT58,MATCH(FO61,AI51:AI58,0),MATCH(FO62,AJ50:AT50,0))</f>
        <v>0</v>
      </c>
      <c r="FP63" s="665">
        <f>INDEX(DT45:EA46,MATCH(DR63,DR45:DR46,0),MATCH(FP61,DT43:EA43,0))*INDEX(AJ51:AT58,MATCH(FP61,AI51:AI58,0),MATCH(FP62,AJ50:AT50,0))</f>
        <v>0</v>
      </c>
      <c r="FQ63" s="665">
        <f>INDEX(DT45:EA46,MATCH(DR63,DR45:DR46,0),MATCH(FQ61,DT43:EA43,0))*INDEX(AJ51:AT58,MATCH(FQ61,AI51:AI58,0),MATCH(FQ62,AJ50:AT50,0))</f>
        <v>0</v>
      </c>
      <c r="FR63" s="665">
        <f>INDEX(DT45:EA46,MATCH(DR63,DR45:DR46,0),MATCH(FR61,DT43:EA43,0))*INDEX(AJ51:AT58,MATCH(FR61,AI51:AI58,0),MATCH(FR62,AJ50:AT50,0))</f>
        <v>0</v>
      </c>
      <c r="FS63" s="665">
        <f>INDEX(DT45:EA46,MATCH(DR63,DR45:DR46,0),MATCH(FS61,DT43:EA43,0))*INDEX(AJ51:AT58,MATCH(FS61,AI51:AI58,0),MATCH(FS62,AJ50:AT50,0))</f>
        <v>0</v>
      </c>
      <c r="FT63" s="665">
        <f>INDEX(DT45:EA46,MATCH(DR63,DR45:DR46,0),MATCH(FT61,DT43:EA43,0))*INDEX(AJ51:AT58,MATCH(FT61,AI51:AI58,0),MATCH(FT62,AJ50:AT50,0))</f>
        <v>0</v>
      </c>
      <c r="FU63" s="665">
        <f>INDEX(DT45:EA46,MATCH(DR63,DR45:DR46,0),MATCH(FU61,DT43:EA43,0))*INDEX(AJ51:AT58,MATCH(FU61,AI51:AI58,0),MATCH(FU62,AJ50:AT50,0))</f>
        <v>0</v>
      </c>
      <c r="FV63" s="665">
        <f>INDEX(DT45:EA46,MATCH(DR63,DR45:DR46,0),MATCH(FV61,DT43:EA43,0))*INDEX(AJ51:AT58,MATCH(FV61,AI51:AI58,0),MATCH(FV62,AJ50:AT50,0))</f>
        <v>0</v>
      </c>
      <c r="FW63" s="665">
        <f>INDEX(DT45:EA46,MATCH(DR63,DR45:DR46,0),MATCH(FW61,DT43:EA43,0))*INDEX(AJ51:AT58,MATCH(FW61,AI51:AI58,0),MATCH(FW62,AJ50:AT50,0))</f>
        <v>0</v>
      </c>
      <c r="FX63" s="665">
        <f>INDEX(DT45:EA46,MATCH(DR63,DR45:DR46,0),MATCH(FX61,DT43:EA43,0))*INDEX(AJ51:AT58,MATCH(FX61,AI51:AI58,0),MATCH(FX62,AJ50:AT50,0))</f>
        <v>0</v>
      </c>
      <c r="FY63" s="665">
        <f>INDEX(DT45:EA46,MATCH(DR63,DR45:DR46,0),MATCH(FY61,DT43:EA43,0))*INDEX(AJ51:AT58,MATCH(FY61,AI51:AI58,0),MATCH(FY62,AJ50:AT50,0))</f>
        <v>0</v>
      </c>
      <c r="FZ63" s="665">
        <f>INDEX(DT45:EA46,MATCH(DR63,DR45:DR46,0),MATCH(FZ61,DT43:EA43,0))*INDEX(AJ51:AT58,MATCH(FZ61,AI51:AI58,0),MATCH(FZ62,AJ50:AT50,0))</f>
        <v>0</v>
      </c>
      <c r="GA63" s="665">
        <f>INDEX(DT45:EA46,MATCH(DR63,DR45:DR46,0),MATCH(GA61,DT43:EA43,0))*INDEX(AJ51:AT58,MATCH(GA61,AI51:AI58,0),MATCH(GA62,AJ50:AT50,0))</f>
        <v>0</v>
      </c>
      <c r="GB63" s="665">
        <f>INDEX(DT45:EA46,MATCH(DR63,DR45:DR46,0),MATCH(GB61,DT43:EA43,0))*INDEX(AJ51:AT58,MATCH(GB61,AI51:AI58,0),MATCH(GB62,AJ50:AT50,0))</f>
        <v>0</v>
      </c>
      <c r="GC63" s="665">
        <f>INDEX(DT45:EA46,MATCH(DR63,DR45:DR46,0),MATCH(GC61,DT43:EA43,0))*INDEX(AJ51:AT58,MATCH(GC61,AI51:AI58,0),MATCH(GC62,AJ50:AT50,0))</f>
        <v>0</v>
      </c>
      <c r="GD63" s="665">
        <f>INDEX(DT45:EA46,MATCH(DR63,DR45:DR46,0),MATCH(GD61,DT43:EA43,0))*INDEX(AJ51:AT58,MATCH(GD61,AI51:AI58,0),MATCH(GD62,AJ50:AT50,0))</f>
        <v>0</v>
      </c>
      <c r="GE63" s="665">
        <f>INDEX(DT45:EA46,MATCH(DR63,DR45:DR46,0),MATCH(GE61,DT43:EA43,0))*INDEX(AJ51:AT58,MATCH(GE61,AI51:AI58,0),MATCH(GE62,AJ50:AT50,0))</f>
        <v>0</v>
      </c>
      <c r="GF63" s="665">
        <f>INDEX(DT45:EA46,MATCH(DR63,DR45:DR46,0),MATCH(GF61,DT43:EA43,0))*INDEX(AJ51:AT58,MATCH(GF61,AI51:AI58,0),MATCH(GF62,AJ50:AT50,0))</f>
        <v>0</v>
      </c>
      <c r="GG63" s="665">
        <f>INDEX(DT45:EA46,MATCH(DR63,DR45:DR46,0),MATCH(GG61,DT43:EA43,0))*INDEX(AJ51:AT58,MATCH(GG61,AI51:AI58,0),MATCH(GG62,AJ50:AT50,0))</f>
        <v>0</v>
      </c>
      <c r="GH63" s="665">
        <f>INDEX(DT45:EA46,MATCH(DR63,DR45:DR46,0),MATCH(GH61,DT43:EA43,0))*INDEX(AJ51:AT58,MATCH(GH61,AI51:AI58,0),MATCH(GH62,AJ50:AT50,0))</f>
        <v>0</v>
      </c>
      <c r="GI63" s="665">
        <f>INDEX(DT45:EA46,MATCH(DR63,DR45:DR46,0),MATCH(GI61,DT43:EA43,0))*INDEX(AJ51:AT58,MATCH(GI61,AI51:AI58,0),MATCH(GI62,AJ50:AT50,0))</f>
        <v>0</v>
      </c>
      <c r="GJ63" s="665">
        <f>INDEX(DT45:EA46,MATCH(DR63,DR45:DR46,0),MATCH(GJ61,DT43:EA43,0))*INDEX(AJ51:AT58,MATCH(GJ61,AI51:AI58,0),MATCH(GJ62,AJ50:AT50,0))</f>
        <v>0</v>
      </c>
      <c r="GK63" s="665">
        <f>INDEX(DT45:EA46,MATCH(DR63,DR45:DR46,0),MATCH(GK61,DT43:EA43,0))*INDEX(AJ51:AT58,MATCH(GK61,AI51:AI58,0),MATCH(GK62,AJ50:AT50,0))</f>
        <v>0</v>
      </c>
      <c r="GL63" s="665" t="b">
        <f>SUM(DS63:GK63)=O45-SUM(HB63:HK63)</f>
        <v>1</v>
      </c>
      <c r="GM63" s="667"/>
      <c r="GN63" s="737">
        <v>2023</v>
      </c>
      <c r="GO63" s="664">
        <f>SUMIF(DS50:EN50,GO50,DS63:EN63)</f>
        <v>0</v>
      </c>
      <c r="GP63" s="668">
        <f>SUMIF(DS50:GK50,GP50,DS63:GK63)</f>
        <v>0</v>
      </c>
      <c r="GQ63" s="668">
        <f>SUMIF(DS50:GK50,GQ50,DS63:GK63)</f>
        <v>0</v>
      </c>
      <c r="GR63" s="668">
        <f>SUMIF(DS50:GK50,GR50,DS63:GK63)</f>
        <v>0</v>
      </c>
      <c r="GS63" s="668">
        <f>SUMIF(DS50:GK50,GS50,DS63:GK63)</f>
        <v>0</v>
      </c>
      <c r="GT63" s="668">
        <f>SUMIF(DS50:GK50,GT50,DS63:GK63)</f>
        <v>0</v>
      </c>
      <c r="GU63" s="668">
        <f>SUMIF(DS50:GK50,GU50,DS63:GK63)</f>
        <v>0</v>
      </c>
      <c r="GV63" s="668">
        <f>SUMIF(DS50:GK50,GV50,DS63:GK63)</f>
        <v>0</v>
      </c>
      <c r="GW63" s="668">
        <f>SUMIF(DS50:GK50,GW50,DS63:GK63)</f>
        <v>0</v>
      </c>
      <c r="GX63" s="668">
        <f>SUMIF(DS50:GK50,GX50,DS63:GK63)</f>
        <v>0</v>
      </c>
      <c r="GY63" s="668">
        <f>SUMIF(DS50:GK50,GY50,DS63:GK63)</f>
        <v>0</v>
      </c>
      <c r="GZ63" s="646" t="b">
        <f>O45=SUM(GO63:GY63)</f>
        <v>1</v>
      </c>
      <c r="HB63" s="668">
        <f>IF(GZ63,0,(O45-SUM(GO63:GY63))*INDEX(AK51:AT58,MATCH(GN63,AI51:AI58,0),MATCH(HB62,AK50:AT50,0)))</f>
        <v>0</v>
      </c>
      <c r="HC63" s="668">
        <f>IF(GZ63,0,(O45-SUM(GO63:GY63))*INDEX(AK51:AT58,MATCH(GN63,AI51:AI58,0),MATCH(HC62,AK50:AT50,0)))</f>
        <v>0</v>
      </c>
      <c r="HD63" s="668">
        <f>IF(GZ63,0,(O45-SUM(GO63:GY63))*INDEX(AK51:AT58,MATCH(GN63,AI51:AI58,0),MATCH(HD62,AK50:AT50,0)))</f>
        <v>0</v>
      </c>
      <c r="HE63" s="668">
        <f>IF(GZ63,0,(O45-SUM(GO63:GY63))*INDEX(AK51:AT58,MATCH(GN63,AI51:AI58,0),MATCH(HE62,AK50:AT50,0)))</f>
        <v>0</v>
      </c>
      <c r="HF63" s="668">
        <f>IF(GZ63,0,(O45-SUM(GO63:GY63))*INDEX(AK51:AT58,MATCH(GN63,AI51:AI58,0),MATCH(HF62,AK50:AT50,0)))</f>
        <v>0</v>
      </c>
      <c r="HG63" s="668">
        <f>IF(GZ63,0,(O45-SUM(GO63:GY63))*INDEX(AK51:AT58,MATCH(GN63,AI51:AI58,0),MATCH(HG62,AK50:AT50,0)))</f>
        <v>0</v>
      </c>
      <c r="HH63" s="668">
        <f>IF(GZ63,0,(O45-SUM(GO63:GY63))*INDEX(AK51:AT58,MATCH(GN63,AI51:AI58,0),MATCH(HH62,AK50:AT50,0)))</f>
        <v>0</v>
      </c>
      <c r="HI63" s="668">
        <f>IF(GZ63,0,(O45-SUM(GO63:GY63))*INDEX(AK51:AT58,MATCH(GN63,AI51:AI58,0),MATCH(HI62,AK50:AT50,0)))</f>
        <v>0</v>
      </c>
      <c r="HJ63" s="668">
        <f>IF(GZ63,0,(O45-SUM(GO63:GY63))*INDEX(AK51:AT58,MATCH(GN63,AI51:AI58,0),MATCH(HJ62,AK50:AT50,0)))</f>
        <v>0</v>
      </c>
      <c r="HK63" s="668">
        <f>IF(GZ63,0,(O45-SUM(GO63:GY63))*INDEX(AK51:AT58,MATCH(GN63,AI51:AI58,0),MATCH(HK62,AK50:AT50,0)))</f>
        <v>0</v>
      </c>
      <c r="HL63" s="668" t="b">
        <f>(SUM(HB63:HK63)+SUM(GO63:GY63))=O45</f>
        <v>1</v>
      </c>
      <c r="HM63" s="674"/>
      <c r="HN63" s="674"/>
      <c r="HO63" s="674"/>
      <c r="HP63" s="674"/>
      <c r="HQ63" s="674"/>
      <c r="HR63" s="674"/>
      <c r="HS63" s="674"/>
      <c r="HT63" s="674"/>
      <c r="HU63" s="674"/>
      <c r="HV63" s="674"/>
      <c r="HW63" s="674"/>
      <c r="HX63" s="674"/>
      <c r="HY63" s="674"/>
      <c r="HZ63" s="674"/>
    </row>
    <row r="64" spans="1:234" hidden="1" x14ac:dyDescent="0.25">
      <c r="A64" s="643" t="s">
        <v>208</v>
      </c>
      <c r="G64" s="670"/>
      <c r="H64" s="670"/>
      <c r="I64" s="674"/>
      <c r="J64" s="674"/>
      <c r="K64" s="674"/>
      <c r="L64" s="674"/>
      <c r="M64" s="674"/>
      <c r="N64" s="674"/>
      <c r="O64" s="674"/>
      <c r="P64" s="674"/>
      <c r="Q64" s="674"/>
      <c r="R64" s="674"/>
      <c r="S64" s="675"/>
      <c r="DR64" s="737">
        <v>2024</v>
      </c>
      <c r="DS64" s="665">
        <f>INDEX(DT45:EA46,MATCH(DR64,DR45:DR46,0),MATCH(DS61,DT43:EA43,0))*INDEX(AJ51:AT58,MATCH(DS61,AI51:AI58,0),MATCH(DS62,AJ50:AT50,0))</f>
        <v>100</v>
      </c>
      <c r="DT64" s="665">
        <f>INDEX(DT45:EA46,MATCH(DR64,DR45:DR46,0),MATCH(DT61,DT43:EA43,0))*INDEX(AJ51:AT58,MATCH(DT61,AI51:AI58,0),MATCH(DT62,AJ50:AT50,0))</f>
        <v>0</v>
      </c>
      <c r="DU64" s="665">
        <f>INDEX(DT45:EA46,MATCH(DR64,DR45:DR46,0),MATCH(DU61,DT43:EA43,0))*INDEX(AJ51:AT58,MATCH(DU61,AI51:AI58,0),MATCH(DU62,AJ50:AT50,0))</f>
        <v>0</v>
      </c>
      <c r="DV64" s="665">
        <f>INDEX(DT45:EA46,MATCH(DR64,DR45:DR46,0),MATCH(DV61,DT43:EA43,0))*INDEX(AJ51:AT58,MATCH(DV61,AI51:AI58,0),MATCH(DV62,AJ50:AT50,0))</f>
        <v>0</v>
      </c>
      <c r="DW64" s="665">
        <f>INDEX(DT45:EA46,MATCH(DR64,DR45:DR46,0),MATCH(DW61,DT43:EA43,0))*INDEX(AJ51:AT58,MATCH(DW61,AI51:AI58,0),MATCH(DW62,AJ50:AT50,0))</f>
        <v>0</v>
      </c>
      <c r="DX64" s="665">
        <f>INDEX(DT45:EA46,MATCH(DR64,DR45:DR46,0),MATCH(DX61,DT43:EA43,0))*INDEX(AJ51:AT58,MATCH(DX61,AI51:AI58,0),MATCH(DX62,AJ50:AT50,0))</f>
        <v>0</v>
      </c>
      <c r="DY64" s="665">
        <f>INDEX(DT45:EA46,MATCH(DR64,DR45:DR46,0),MATCH(DY61,DT43:EA43,0))*INDEX(AJ51:AT58,MATCH(DY61,AI51:AI58,0),MATCH(DY62,AJ50:AT50,0))</f>
        <v>0</v>
      </c>
      <c r="DZ64" s="665">
        <f>INDEX(DT45:EA46,MATCH(DR64,DR45:DR46,0),MATCH(DZ61,DT43:EA43,0))*INDEX(AJ51:AT58,MATCH(DZ61,AI51:AI58,0),MATCH(DZ62,AJ50:AT50,0))</f>
        <v>0</v>
      </c>
      <c r="EA64" s="665">
        <f>INDEX(DT45:EA46,MATCH(DR64,DR45:DR46,0),MATCH(EA61,DT43:EA43,0))*INDEX(AJ51:AT58,MATCH(EA61,AI51:AI58,0),MATCH(EA62,AJ50:AT50,0))</f>
        <v>0</v>
      </c>
      <c r="EB64" s="665">
        <f>INDEX(DT45:EA46,MATCH(DR64,DR45:DR46,0),MATCH(EB61,DT43:EA43,0))*INDEX(AJ51:AT58,MATCH(EB61,AI51:AI58,0),MATCH(EB62,AJ50:AT50,0))</f>
        <v>0</v>
      </c>
      <c r="EC64" s="665">
        <f>INDEX(DT45:EA46,MATCH(DR64,DR45:DR46,0),MATCH(EC61,DT43:EA43,0))*INDEX(AJ51:AT58,MATCH(EC61,AI51:AI58,0),MATCH(EC62,AJ50:AT50,0))</f>
        <v>0</v>
      </c>
      <c r="ED64" s="665">
        <f>INDEX(DT45:EA46,MATCH(DR64,DR45:DR46,0),MATCH(ED61,DT43:EA43,0))*INDEX(AJ51:AT58,MATCH(ED61,AI51:AI58,0),MATCH(ED62,AJ50:AT50,0))</f>
        <v>0</v>
      </c>
      <c r="EE64" s="665">
        <f>INDEX(DT45:EA46,MATCH(DR64,DR45:DR46,0),MATCH(EE61,DT43:EA43,0))*INDEX(AJ51:AT58,MATCH(EE61,AI51:AI58,0),MATCH(EE62,AJ50:AT50,0))</f>
        <v>0</v>
      </c>
      <c r="EF64" s="665">
        <f>INDEX(DT45:EA46,MATCH(DR64,DR45:DR46,0),MATCH(EF61,DT43:EA43,0))*INDEX(AJ51:AT58,MATCH(EF61,AI51:AI58,0),MATCH(EF62,AJ50:AT50,0))</f>
        <v>0</v>
      </c>
      <c r="EG64" s="665">
        <f>INDEX(DT45:EA46,MATCH(DR64,DR45:DR46,0),MATCH(EG61,DT43:EA43,0))*INDEX(AJ51:AT58,MATCH(EG61,AI51:AI58,0),MATCH(EG62,AJ50:AT50,0))</f>
        <v>0</v>
      </c>
      <c r="EH64" s="665">
        <f>INDEX(DT45:EA46,MATCH(DR64,DR45:DR46,0),MATCH(EH61,DT43:EA43,0))*INDEX(AJ51:AT58,MATCH(EH61,AI51:AI58,0),MATCH(EH62,AJ50:AT50,0))</f>
        <v>0</v>
      </c>
      <c r="EI64" s="665">
        <f>INDEX(DT45:EA46,MATCH(DR64,DR45:DR46,0),MATCH(EI61,DT43:EA43,0))*INDEX(AJ51:AT58,MATCH(EI61,AI51:AI58,0),MATCH(EI62,AJ50:AT50,0))</f>
        <v>0</v>
      </c>
      <c r="EJ64" s="665">
        <f>INDEX(DT45:EA46,MATCH(DR64,DR45:DR46,0),MATCH(EJ61,DT43:EA43,0))*INDEX(AJ51:AT58,MATCH(EJ61,AI51:AI58,0),MATCH(EJ62,AJ50:AT50,0))</f>
        <v>0</v>
      </c>
      <c r="EK64" s="665">
        <f>INDEX(DT45:EA46,MATCH(DR64,DR45:DR46,0),MATCH(EK61,DT43:EA43,0))*INDEX(AJ51:AT58,MATCH(EK61,AI51:AI58,0),MATCH(EK62,AJ50:AT50,0))</f>
        <v>0</v>
      </c>
      <c r="EL64" s="665">
        <f>INDEX(DT45:EA46,MATCH(DR64,DR45:DR46,0),MATCH(EL61,DT43:EA43,0))*INDEX(AJ51:AT58,MATCH(EL61,AI51:AI58,0),MATCH(EL62,AJ50:AT50,0))</f>
        <v>0</v>
      </c>
      <c r="EM64" s="665">
        <f>INDEX(DT45:EA46,MATCH(DR64,DR45:DR46,0),MATCH(EM61,DT43:EA43,0))*INDEX(AJ51:AT58,MATCH(EM61,AI51:AI58,0),MATCH(EM62,AJ50:AT50,0))</f>
        <v>0</v>
      </c>
      <c r="EN64" s="665">
        <f>INDEX(DT45:EA46,MATCH(DR64,DR45:DR46,0),MATCH(EN61,DT43:EA43,0))*INDEX(AJ51:AT58,MATCH(EN61,AI51:AI58,0),MATCH(EN62,AJ50:AT50,0))</f>
        <v>0</v>
      </c>
      <c r="EO64" s="665">
        <f>INDEX(DT45:EA46,MATCH(DR64,DR45:DR46,0),MATCH(EO61,DT43:EA43,0))*INDEX(AJ51:AT58,MATCH(EO61,AI51:AI58,0),MATCH(EO62,AJ50:AT50,0))</f>
        <v>0</v>
      </c>
      <c r="EP64" s="665">
        <f>INDEX(DT45:EA46,MATCH(DR64,DR45:DR46,0),MATCH(EP61,DT43:EA43,0))*INDEX(AJ51:AT58,MATCH(EP61,AI51:AI58,0),MATCH(EP62,AJ50:AT50,0))</f>
        <v>0</v>
      </c>
      <c r="EQ64" s="665">
        <f>INDEX(DT45:EA46,MATCH(DR64,DR45:DR46,0),MATCH(EQ61,DT43:EA43,0))*INDEX(AJ51:AT58,MATCH(EQ61,AI51:AI58,0),MATCH(EQ62,AJ50:AT50,0))</f>
        <v>0</v>
      </c>
      <c r="ER64" s="665">
        <f>INDEX(DT45:EA46,MATCH(DR64,DR45:DR46,0),MATCH(ER61,DT43:EA43,0))*INDEX(AJ51:AT58,MATCH(ER61,AI51:AI58,0),MATCH(ER62,AJ50:AT50,0))</f>
        <v>0</v>
      </c>
      <c r="ES64" s="665">
        <f>INDEX(DT45:EA46,MATCH(DR64,DR45:DR46,0),MATCH(ES61,DT43:EA43,0))*INDEX(AJ51:AT58,MATCH(ES61,AI51:AI58,0),MATCH(ES62,AJ50:AT50,0))</f>
        <v>0</v>
      </c>
      <c r="ET64" s="665">
        <f>INDEX(DT45:EA46,MATCH(DR64,DR45:DR46,0),MATCH(ET61,DT43:EA43,0))*INDEX(AJ51:AT58,MATCH(ET61,AI51:AI58,0),MATCH(ET62,AJ50:AT50,0))</f>
        <v>0</v>
      </c>
      <c r="EU64" s="665">
        <f>INDEX(DT45:EA46,MATCH(DR64,DR45:DR46,0),MATCH(EU61,DT43:EA43,0))*INDEX(AJ51:AT58,MATCH(EU61,AI51:AI58,0),MATCH(EU62,AJ50:AT50,0))</f>
        <v>0</v>
      </c>
      <c r="EV64" s="665">
        <f>INDEX(DT45:EA46,MATCH(DR64,DR45:DR46,0),MATCH(EV61,DT43:EA43,0))*INDEX(AJ51:AT58,MATCH(EV61,AI51:AI58,0),MATCH(EV62,AJ50:AT50,0))</f>
        <v>0</v>
      </c>
      <c r="EW64" s="665">
        <f>INDEX(DT45:EA46,MATCH(DR64,DR45:DR46,0),MATCH(EW61,DT43:EA43,0))*INDEX(AJ51:AT58,MATCH(EW61,AI51:AI58,0),MATCH(EW62,AJ50:AT50,0))</f>
        <v>0</v>
      </c>
      <c r="EX64" s="665">
        <f>INDEX(DT45:EA46,MATCH(DR64,DR45:DR46,0),MATCH(EX61,DT43:EA43,0))*INDEX(AJ51:AT58,MATCH(EX61,AI51:AI58,0),MATCH(EX62,AJ50:AT50,0))</f>
        <v>0</v>
      </c>
      <c r="EY64" s="665">
        <f>INDEX(DT45:EA46,MATCH(DR64,DR45:DR46,0),MATCH(EY61,DT43:EA43,0))*INDEX(AJ51:AT58,MATCH(EY61,AI51:AI58,0),MATCH(EY62,AJ50:AT50,0))</f>
        <v>0</v>
      </c>
      <c r="EZ64" s="665">
        <f>INDEX(DT45:EA46,MATCH(DR64,DR45:DR46,0),MATCH(EZ61,DT43:EA43,0))*INDEX(AJ51:AT58,MATCH(EZ61,AI51:AI58,0),MATCH(EZ62,AJ50:AT50,0))</f>
        <v>0</v>
      </c>
      <c r="FA64" s="665">
        <f>INDEX(DT45:EA46,MATCH(DR64,DR45:DR46,0),MATCH(FA61,DT43:EA43,0))*INDEX(AJ51:AT58,MATCH(FA61,AI51:AI58,0),MATCH(FA62,AJ50:AT50,0))</f>
        <v>0</v>
      </c>
      <c r="FB64" s="665">
        <f>INDEX(DT45:EA46,MATCH(DR64,DR45:DR46,0),MATCH(FB61,DT43:EA43,0))*INDEX(AJ51:AT58,MATCH(FB61,AI51:AI58,0),MATCH(FB62,AJ50:AT50,0))</f>
        <v>0</v>
      </c>
      <c r="FC64" s="665">
        <f>INDEX(DT45:EA46,MATCH(DR64,DR45:DR46,0),MATCH(FC61,DT43:EA43,0))*INDEX(AJ51:AT58,MATCH(FC61,AI51:AI58,0),MATCH(FC62,AJ50:AT50,0))</f>
        <v>0</v>
      </c>
      <c r="FD64" s="665">
        <f>INDEX(DT45:EA46,MATCH(DR64,DR45:DR46,0),MATCH(FD61,DT43:EA43,0))*INDEX(AJ51:AT58,MATCH(FD61,AI51:AI58,0),MATCH(FD62,AJ50:AT50,0))</f>
        <v>0</v>
      </c>
      <c r="FE64" s="665">
        <f>INDEX(DT45:EA46,MATCH(DR64,DR45:DR46,0),MATCH(FE61,DT43:EA43,0))*INDEX(AJ51:AT58,MATCH(FE61,AI51:AI58,0),MATCH(FE62,AJ50:AT50,0))</f>
        <v>0</v>
      </c>
      <c r="FF64" s="665">
        <f>INDEX(DT45:EA46,MATCH(DR64,DR45:DR46,0),MATCH(FF61,DT43:EA43,0))*INDEX(AJ51:AT58,MATCH(FF61,AI51:AI58,0),MATCH(FF62,AJ50:AT50,0))</f>
        <v>0</v>
      </c>
      <c r="FG64" s="665">
        <f>INDEX(DT45:EA46,MATCH(DR64,DR45:DR46,0),MATCH(FG61,DT43:EA43,0))*INDEX(AJ51:AT58,MATCH(FG61,AI51:AI58,0),MATCH(FG62,AJ50:AT50,0))</f>
        <v>0</v>
      </c>
      <c r="FH64" s="665">
        <f>INDEX(DT45:EA46,MATCH(DR64,DR45:DR46,0),MATCH(FH61,DT43:EA43,0))*INDEX(AJ51:AT58,MATCH(FH61,AI51:AI58,0),MATCH(FH62,AJ50:AT50,0))</f>
        <v>0</v>
      </c>
      <c r="FI64" s="665">
        <f>INDEX(DT45:EA46,MATCH(DR64,DR45:DR46,0),MATCH(FI61,DT43:EA43,0))*INDEX(AJ51:AT58,MATCH(FI61,AI51:AI58,0),MATCH(FI62,AJ50:AT50,0))</f>
        <v>0</v>
      </c>
      <c r="FJ64" s="665">
        <f>INDEX(DT45:EA46,MATCH(DR64,DR45:DR46,0),MATCH(FJ61,DT43:EA43,0))*INDEX(AJ51:AT58,MATCH(FJ61,AI51:AI58,0),MATCH(FJ62,AJ50:AT50,0))</f>
        <v>0</v>
      </c>
      <c r="FK64" s="665">
        <f>INDEX(DT45:EA46,MATCH(DR64,DR45:DR46,0),MATCH(FK61,DT43:EA43,0))*INDEX(AJ51:AT58,MATCH(FK61,AI51:AI58,0),MATCH(FK62,AJ50:AT50,0))</f>
        <v>0</v>
      </c>
      <c r="FL64" s="665">
        <f>INDEX(DT45:EA46,MATCH(DR64,DR45:DR46,0),MATCH(FL61,DT43:EA43,0))*INDEX(AJ51:AT58,MATCH(FL61,AI51:AI58,0),MATCH(FL62,AJ50:AT50,0))</f>
        <v>0</v>
      </c>
      <c r="FM64" s="665">
        <f>INDEX(DT45:EA46,MATCH(DR64,DR45:DR46,0),MATCH(FM61,DT43:EA43,0))*INDEX(AJ51:AT58,MATCH(FM61,AI51:AI58,0),MATCH(FM62,AJ50:AT50,0))</f>
        <v>0</v>
      </c>
      <c r="FN64" s="665">
        <f>INDEX(DT45:EA46,MATCH(DR64,DR45:DR46,0),MATCH(FN61,DT43:EA43,0))*INDEX(AJ51:AT58,MATCH(FN61,AI51:AI58,0),MATCH(FN62,AJ50:AT50,0))</f>
        <v>0</v>
      </c>
      <c r="FO64" s="665">
        <f>INDEX(DT45:EA46,MATCH(DR64,DR45:DR46,0),MATCH(FO61,DT43:EA43,0))*INDEX(AJ51:AT58,MATCH(FO61,AI51:AI58,0),MATCH(FO62,AJ50:AT50,0))</f>
        <v>0</v>
      </c>
      <c r="FP64" s="665">
        <f>INDEX(DT45:EA46,MATCH(DR64,DR45:DR46,0),MATCH(FP61,DT43:EA43,0))*INDEX(AJ51:AT58,MATCH(FP61,AI51:AI58,0),MATCH(FP62,AJ50:AT50,0))</f>
        <v>0</v>
      </c>
      <c r="FQ64" s="665">
        <f>INDEX(DT45:EA46,MATCH(DR64,DR45:DR46,0),MATCH(FQ61,DT43:EA43,0))*INDEX(AJ51:AT58,MATCH(FQ61,AI51:AI58,0),MATCH(FQ62,AJ50:AT50,0))</f>
        <v>0</v>
      </c>
      <c r="FR64" s="665">
        <f>INDEX(DT45:EA46,MATCH(DR64,DR45:DR46,0),MATCH(FR61,DT43:EA43,0))*INDEX(AJ51:AT58,MATCH(FR61,AI51:AI58,0),MATCH(FR62,AJ50:AT50,0))</f>
        <v>0</v>
      </c>
      <c r="FS64" s="665">
        <f>INDEX(DT45:EA46,MATCH(DR64,DR45:DR46,0),MATCH(FS61,DT43:EA43,0))*INDEX(AJ51:AT58,MATCH(FS61,AI51:AI58,0),MATCH(FS62,AJ50:AT50,0))</f>
        <v>0</v>
      </c>
      <c r="FT64" s="665">
        <f>INDEX(DT45:EA46,MATCH(DR64,DR45:DR46,0),MATCH(FT61,DT43:EA43,0))*INDEX(AJ51:AT58,MATCH(FT61,AI51:AI58,0),MATCH(FT62,AJ50:AT50,0))</f>
        <v>0</v>
      </c>
      <c r="FU64" s="665">
        <f>INDEX(DT45:EA46,MATCH(DR64,DR45:DR46,0),MATCH(FU61,DT43:EA43,0))*INDEX(AJ51:AT58,MATCH(FU61,AI51:AI58,0),MATCH(FU62,AJ50:AT50,0))</f>
        <v>0</v>
      </c>
      <c r="FV64" s="665">
        <f>INDEX(DT45:EA46,MATCH(DR64,DR45:DR46,0),MATCH(FV61,DT43:EA43,0))*INDEX(AJ51:AT58,MATCH(FV61,AI51:AI58,0),MATCH(FV62,AJ50:AT50,0))</f>
        <v>0</v>
      </c>
      <c r="FW64" s="665">
        <f>INDEX(DT45:EA46,MATCH(DR64,DR45:DR46,0),MATCH(FW61,DT43:EA43,0))*INDEX(AJ51:AT58,MATCH(FW61,AI51:AI58,0),MATCH(FW62,AJ50:AT50,0))</f>
        <v>0</v>
      </c>
      <c r="FX64" s="665">
        <f>INDEX(DT45:EA46,MATCH(DR64,DR45:DR46,0),MATCH(FX61,DT43:EA43,0))*INDEX(AJ51:AT58,MATCH(FX61,AI51:AI58,0),MATCH(FX62,AJ50:AT50,0))</f>
        <v>0</v>
      </c>
      <c r="FY64" s="665">
        <f>INDEX(DT45:EA46,MATCH(DR64,DR45:DR46,0),MATCH(FY61,DT43:EA43,0))*INDEX(AJ51:AT58,MATCH(FY61,AI51:AI58,0),MATCH(FY62,AJ50:AT50,0))</f>
        <v>0</v>
      </c>
      <c r="FZ64" s="665">
        <f>INDEX(DT45:EA46,MATCH(DR64,DR45:DR46,0),MATCH(FZ61,DT43:EA43,0))*INDEX(AJ51:AT58,MATCH(FZ61,AI51:AI58,0),MATCH(FZ62,AJ50:AT50,0))</f>
        <v>0</v>
      </c>
      <c r="GA64" s="665">
        <f>INDEX(DT45:EA46,MATCH(DR64,DR45:DR46,0),MATCH(GA61,DT43:EA43,0))*INDEX(AJ51:AT58,MATCH(GA61,AI51:AI58,0),MATCH(GA62,AJ50:AT50,0))</f>
        <v>0</v>
      </c>
      <c r="GB64" s="665">
        <f>INDEX(DT45:EA46,MATCH(DR64,DR45:DR46,0),MATCH(GB61,DT43:EA43,0))*INDEX(AJ51:AT58,MATCH(GB61,AI51:AI58,0),MATCH(GB62,AJ50:AT50,0))</f>
        <v>0</v>
      </c>
      <c r="GC64" s="665">
        <f>INDEX(DT45:EA46,MATCH(DR64,DR45:DR46,0),MATCH(GC61,DT43:EA43,0))*INDEX(AJ51:AT58,MATCH(GC61,AI51:AI58,0),MATCH(GC62,AJ50:AT50,0))</f>
        <v>0</v>
      </c>
      <c r="GD64" s="665">
        <f>INDEX(DT45:EA46,MATCH(DR64,DR45:DR46,0),MATCH(GD61,DT43:EA43,0))*INDEX(AJ51:AT58,MATCH(GD61,AI51:AI58,0),MATCH(GD62,AJ50:AT50,0))</f>
        <v>0</v>
      </c>
      <c r="GE64" s="665">
        <f>INDEX(DT45:EA46,MATCH(DR64,DR45:DR46,0),MATCH(GE61,DT43:EA43,0))*INDEX(AJ51:AT58,MATCH(GE61,AI51:AI58,0),MATCH(GE62,AJ50:AT50,0))</f>
        <v>0</v>
      </c>
      <c r="GF64" s="665">
        <f>INDEX(DT45:EA46,MATCH(DR64,DR45:DR46,0),MATCH(GF61,DT43:EA43,0))*INDEX(AJ51:AT58,MATCH(GF61,AI51:AI58,0),MATCH(GF62,AJ50:AT50,0))</f>
        <v>0</v>
      </c>
      <c r="GG64" s="665">
        <f>INDEX(DT45:EA46,MATCH(DR64,DR45:DR46,0),MATCH(GG61,DT43:EA43,0))*INDEX(AJ51:AT58,MATCH(GG61,AI51:AI58,0),MATCH(GG62,AJ50:AT50,0))</f>
        <v>0</v>
      </c>
      <c r="GH64" s="665">
        <f>INDEX(DT45:EA46,MATCH(DR64,DR45:DR46,0),MATCH(GH61,DT43:EA43,0))*INDEX(AJ51:AT58,MATCH(GH61,AI51:AI58,0),MATCH(GH62,AJ50:AT50,0))</f>
        <v>0</v>
      </c>
      <c r="GI64" s="665">
        <f>INDEX(DT45:EA46,MATCH(DR64,DR45:DR46,0),MATCH(GI61,DT43:EA43,0))*INDEX(AJ51:AT58,MATCH(GI61,AI51:AI58,0),MATCH(GI62,AJ50:AT50,0))</f>
        <v>0</v>
      </c>
      <c r="GJ64" s="665">
        <f>INDEX(DT45:EA46,MATCH(DR64,DR45:DR46,0),MATCH(GJ61,DT43:EA43,0))*INDEX(AJ51:AT58,MATCH(GJ61,AI51:AI58,0),MATCH(GJ62,AJ50:AT50,0))</f>
        <v>0</v>
      </c>
      <c r="GK64" s="665">
        <f>INDEX(DT45:EA46,MATCH(DR64,DR45:DR46,0),MATCH(GK61,DT43:EA43,0))*INDEX(AJ51:AT58,MATCH(GK61,AI51:AI58,0),MATCH(GK62,AJ50:AT50,0))</f>
        <v>0</v>
      </c>
      <c r="GL64" s="665" t="b">
        <f>SUM(DS64:GK64)=O46-SUM(HB64:HK64)</f>
        <v>1</v>
      </c>
      <c r="GM64" s="667"/>
      <c r="GN64" s="737">
        <v>2024</v>
      </c>
      <c r="GO64" s="664">
        <f>SUMIF(DS50:EN50,GO50,DS64:EN64)</f>
        <v>100</v>
      </c>
      <c r="GP64" s="668">
        <f>SUMIF(DS50:GK50,GP50,DS64:GK64)</f>
        <v>0</v>
      </c>
      <c r="GQ64" s="668">
        <f>SUMIF(DS50:GK50,GQ50,DS64:GK64)</f>
        <v>0</v>
      </c>
      <c r="GR64" s="668">
        <f>SUMIF(DS50:GK50,GR50,DS64:GK64)</f>
        <v>0</v>
      </c>
      <c r="GS64" s="668">
        <f>SUMIF(DS50:GK50,GS50,DS64:GK64)</f>
        <v>0</v>
      </c>
      <c r="GT64" s="668">
        <f>SUMIF(DS50:GK50,GT50,DS64:GK64)</f>
        <v>0</v>
      </c>
      <c r="GU64" s="668">
        <f>SUMIF(DS50:GK50,GU50,DS64:GK64)</f>
        <v>0</v>
      </c>
      <c r="GV64" s="668">
        <f>SUMIF(DS50:GK50,GV50,DS64:GK64)</f>
        <v>0</v>
      </c>
      <c r="GW64" s="668">
        <f>SUMIF(DS50:GK50,GW50,DS64:GK64)</f>
        <v>0</v>
      </c>
      <c r="GX64" s="668">
        <f>SUMIF(DS50:GK50,GX50,DS64:GK64)</f>
        <v>0</v>
      </c>
      <c r="GY64" s="668">
        <f>SUMIF(DS50:GK50,GY50,DS64:GK64)</f>
        <v>0</v>
      </c>
      <c r="GZ64" s="646" t="b">
        <f>O46=SUM(GO64:GY64)</f>
        <v>1</v>
      </c>
      <c r="HB64" s="668">
        <f>IF(GZ64,0,(O46-SUM(GO64:GY64))*INDEX(AK51:AT58,MATCH(GN64,AI51:AI58,0),MATCH(HB62,AK50:AT50,0)))</f>
        <v>0</v>
      </c>
      <c r="HC64" s="668">
        <f>IF(GZ64,0,(O46-SUM(GO64:GY64))*INDEX(AK51:AT58,MATCH(GN64,AI51:AI58,0),MATCH(HC62,AK50:AT50,0)))</f>
        <v>0</v>
      </c>
      <c r="HD64" s="668">
        <f>IF(GZ64,0,(O46-SUM(GO64:GY64))*INDEX(AK51:AT58,MATCH(GN64,AI51:AI58,0),MATCH(HD62,AK50:AT50,0)))</f>
        <v>0</v>
      </c>
      <c r="HE64" s="668">
        <f>IF(GZ64,0,(O46-SUM(GO64:GY64))*INDEX(AK51:AT58,MATCH(GN64,AI51:AI58,0),MATCH(HE62,AK50:AT50,0)))</f>
        <v>0</v>
      </c>
      <c r="HF64" s="668">
        <f>IF(GZ64,0,(O46-SUM(GO64:GY64))*INDEX(AK51:AT58,MATCH(GN64,AI51:AI58,0),MATCH(HF62,AK50:AT50,0)))</f>
        <v>0</v>
      </c>
      <c r="HG64" s="668">
        <f>IF(GZ64,0,(O46-SUM(GO64:GY64))*INDEX(AK51:AT58,MATCH(GN64,AI51:AI58,0),MATCH(HG62,AK50:AT50,0)))</f>
        <v>0</v>
      </c>
      <c r="HH64" s="668">
        <f>IF(GZ64,0,(O46-SUM(GO64:GY64))*INDEX(AK51:AT58,MATCH(GN64,AI51:AI58,0),MATCH(HH62,AK50:AT50,0)))</f>
        <v>0</v>
      </c>
      <c r="HI64" s="668">
        <f>IF(GZ64,0,(O46-SUM(GO64:GY64))*INDEX(AK51:AT58,MATCH(GN64,AI51:AI58,0),MATCH(HI62,AK50:AT50,0)))</f>
        <v>0</v>
      </c>
      <c r="HJ64" s="668">
        <f>IF(GZ64,0,(O46-SUM(GO64:GY64))*INDEX(AK51:AT58,MATCH(GN64,AI51:AI58,0),MATCH(HJ62,AK50:AT50,0)))</f>
        <v>0</v>
      </c>
      <c r="HK64" s="668">
        <f>IF(GZ64,0,(O46-SUM(GO64:GY64))*INDEX(AK51:AT58,MATCH(GN64,AI51:AI58,0),MATCH(HK62,AK50:AT50,0)))</f>
        <v>0</v>
      </c>
      <c r="HL64" s="668" t="b">
        <f>(SUM(HB64:HK64)+SUM(GO64:GY64))=O46</f>
        <v>1</v>
      </c>
      <c r="HM64" s="674"/>
      <c r="HN64" s="674"/>
      <c r="HO64" s="674"/>
      <c r="HP64" s="674"/>
      <c r="HQ64" s="674"/>
      <c r="HR64" s="674"/>
      <c r="HS64" s="674"/>
      <c r="HT64" s="674"/>
      <c r="HU64" s="674"/>
      <c r="HV64" s="674"/>
      <c r="HW64" s="674"/>
      <c r="HX64" s="674"/>
      <c r="HY64" s="674"/>
      <c r="HZ64" s="674"/>
    </row>
    <row r="65" spans="1:234" hidden="1" x14ac:dyDescent="0.25">
      <c r="A65" s="643" t="s">
        <v>208</v>
      </c>
      <c r="G65" s="670"/>
      <c r="H65" s="670"/>
      <c r="I65" s="674"/>
      <c r="J65" s="674"/>
      <c r="K65" s="674"/>
      <c r="L65" s="674"/>
      <c r="M65" s="674"/>
      <c r="N65" s="674"/>
      <c r="O65" s="674"/>
      <c r="P65" s="674"/>
      <c r="Q65" s="674"/>
      <c r="R65" s="674"/>
      <c r="S65" s="675"/>
      <c r="DR65" s="737">
        <v>2025</v>
      </c>
      <c r="DS65" s="665" t="e">
        <f>INDEX(DT45:EA46,MATCH(DR65,DR45:DR46,0),MATCH(DS61,DT43:EA43,0))*INDEX(AJ51:AT58,MATCH(DS61,AI51:AI58,0),MATCH(DS62,AJ50:AT50,0))</f>
        <v>#N/A</v>
      </c>
      <c r="DT65" s="665" t="e">
        <f>INDEX(DT45:EA46,MATCH(DR65,DR45:DR46,0),MATCH(DT61,DT43:EA43,0))*INDEX(AJ51:AT58,MATCH(DT61,AI51:AI58,0),MATCH(DT62,AJ50:AT50,0))</f>
        <v>#N/A</v>
      </c>
      <c r="DU65" s="665" t="e">
        <f>INDEX(DT45:EA46,MATCH(DR65,DR45:DR46,0),MATCH(DU61,DT43:EA43,0))*INDEX(AJ51:AT58,MATCH(DU61,AI51:AI58,0),MATCH(DU62,AJ50:AT50,0))</f>
        <v>#N/A</v>
      </c>
      <c r="DV65" s="665" t="e">
        <f>INDEX(DT45:EA46,MATCH(DR65,DR45:DR46,0),MATCH(DV61,DT43:EA43,0))*INDEX(AJ51:AT58,MATCH(DV61,AI51:AI58,0),MATCH(DV62,AJ50:AT50,0))</f>
        <v>#N/A</v>
      </c>
      <c r="DW65" s="665" t="e">
        <f>INDEX(DT45:EA46,MATCH(DR65,DR45:DR46,0),MATCH(DW61,DT43:EA43,0))*INDEX(AJ51:AT58,MATCH(DW61,AI51:AI58,0),MATCH(DW62,AJ50:AT50,0))</f>
        <v>#N/A</v>
      </c>
      <c r="DX65" s="665" t="e">
        <f>INDEX(DT45:EA46,MATCH(DR65,DR45:DR46,0),MATCH(DX61,DT43:EA43,0))*INDEX(AJ51:AT58,MATCH(DX61,AI51:AI58,0),MATCH(DX62,AJ50:AT50,0))</f>
        <v>#N/A</v>
      </c>
      <c r="DY65" s="665" t="e">
        <f>INDEX(DT45:EA46,MATCH(DR65,DR45:DR46,0),MATCH(DY61,DT43:EA43,0))*INDEX(AJ51:AT58,MATCH(DY61,AI51:AI58,0),MATCH(DY62,AJ50:AT50,0))</f>
        <v>#N/A</v>
      </c>
      <c r="DZ65" s="665" t="e">
        <f>INDEX(DT45:EA46,MATCH(DR65,DR45:DR46,0),MATCH(DZ61,DT43:EA43,0))*INDEX(AJ51:AT58,MATCH(DZ61,AI51:AI58,0),MATCH(DZ62,AJ50:AT50,0))</f>
        <v>#N/A</v>
      </c>
      <c r="EA65" s="665" t="e">
        <f>INDEX(DT45:EA46,MATCH(DR65,DR45:DR46,0),MATCH(EA61,DT43:EA43,0))*INDEX(AJ51:AT58,MATCH(EA61,AI51:AI58,0),MATCH(EA62,AJ50:AT50,0))</f>
        <v>#N/A</v>
      </c>
      <c r="EB65" s="665" t="e">
        <f>INDEX(DT45:EA46,MATCH(DR65,DR45:DR46,0),MATCH(EB61,DT43:EA43,0))*INDEX(AJ51:AT58,MATCH(EB61,AI51:AI58,0),MATCH(EB62,AJ50:AT50,0))</f>
        <v>#N/A</v>
      </c>
      <c r="EC65" s="665" t="e">
        <f>INDEX(DT45:EA46,MATCH(DR65,DR45:DR46,0),MATCH(EC61,DT43:EA43,0))*INDEX(AJ51:AT58,MATCH(EC61,AI51:AI58,0),MATCH(EC62,AJ50:AT50,0))</f>
        <v>#N/A</v>
      </c>
      <c r="ED65" s="665" t="e">
        <f>INDEX(DT45:EA46,MATCH(DR65,DR45:DR46,0),MATCH(ED61,DT43:EA43,0))*INDEX(AJ51:AT58,MATCH(ED61,AI51:AI58,0),MATCH(ED62,AJ50:AT50,0))</f>
        <v>#N/A</v>
      </c>
      <c r="EE65" s="665" t="e">
        <f>INDEX(DT45:EA46,MATCH(DR65,DR45:DR46,0),MATCH(EE61,DT43:EA43,0))*INDEX(AJ51:AT58,MATCH(EE61,AI51:AI58,0),MATCH(EE62,AJ50:AT50,0))</f>
        <v>#N/A</v>
      </c>
      <c r="EF65" s="665" t="e">
        <f>INDEX(DT45:EA46,MATCH(DR65,DR45:DR46,0),MATCH(EF61,DT43:EA43,0))*INDEX(AJ51:AT58,MATCH(EF61,AI51:AI58,0),MATCH(EF62,AJ50:AT50,0))</f>
        <v>#N/A</v>
      </c>
      <c r="EG65" s="665" t="e">
        <f>INDEX(DT45:EA46,MATCH(DR65,DR45:DR46,0),MATCH(EG61,DT43:EA43,0))*INDEX(AJ51:AT58,MATCH(EG61,AI51:AI58,0),MATCH(EG62,AJ50:AT50,0))</f>
        <v>#N/A</v>
      </c>
      <c r="EH65" s="665" t="e">
        <f>INDEX(DT45:EA46,MATCH(DR65,DR45:DR46,0),MATCH(EH61,DT43:EA43,0))*INDEX(AJ51:AT58,MATCH(EH61,AI51:AI58,0),MATCH(EH62,AJ50:AT50,0))</f>
        <v>#N/A</v>
      </c>
      <c r="EI65" s="665" t="e">
        <f>INDEX(DT45:EA46,MATCH(DR65,DR45:DR46,0),MATCH(EI61,DT43:EA43,0))*INDEX(AJ51:AT58,MATCH(EI61,AI51:AI58,0),MATCH(EI62,AJ50:AT50,0))</f>
        <v>#N/A</v>
      </c>
      <c r="EJ65" s="665" t="e">
        <f>INDEX(DT45:EA46,MATCH(DR65,DR45:DR46,0),MATCH(EJ61,DT43:EA43,0))*INDEX(AJ51:AT58,MATCH(EJ61,AI51:AI58,0),MATCH(EJ62,AJ50:AT50,0))</f>
        <v>#N/A</v>
      </c>
      <c r="EK65" s="665" t="e">
        <f>INDEX(DT45:EA46,MATCH(DR65,DR45:DR46,0),MATCH(EK61,DT43:EA43,0))*INDEX(AJ51:AT58,MATCH(EK61,AI51:AI58,0),MATCH(EK62,AJ50:AT50,0))</f>
        <v>#N/A</v>
      </c>
      <c r="EL65" s="665" t="e">
        <f>INDEX(DT45:EA46,MATCH(DR65,DR45:DR46,0),MATCH(EL61,DT43:EA43,0))*INDEX(AJ51:AT58,MATCH(EL61,AI51:AI58,0),MATCH(EL62,AJ50:AT50,0))</f>
        <v>#N/A</v>
      </c>
      <c r="EM65" s="665" t="e">
        <f>INDEX(DT45:EA46,MATCH(DR65,DR45:DR46,0),MATCH(EM61,DT43:EA43,0))*INDEX(AJ51:AT58,MATCH(EM61,AI51:AI58,0),MATCH(EM62,AJ50:AT50,0))</f>
        <v>#N/A</v>
      </c>
      <c r="EN65" s="665" t="e">
        <f>INDEX(DT45:EA46,MATCH(DR65,DR45:DR46,0),MATCH(EN61,DT43:EA43,0))*INDEX(AJ51:AT58,MATCH(EN61,AI51:AI58,0),MATCH(EN62,AJ50:AT50,0))</f>
        <v>#N/A</v>
      </c>
      <c r="EO65" s="665" t="e">
        <f>INDEX(DT45:EA46,MATCH(DR65,DR45:DR46,0),MATCH(EO61,DT43:EA43,0))*INDEX(AJ51:AT58,MATCH(EO61,AI51:AI58,0),MATCH(EO62,AJ50:AT50,0))</f>
        <v>#N/A</v>
      </c>
      <c r="EP65" s="665" t="e">
        <f>INDEX(DT45:EA46,MATCH(DR65,DR45:DR46,0),MATCH(EP61,DT43:EA43,0))*INDEX(AJ51:AT58,MATCH(EP61,AI51:AI58,0),MATCH(EP62,AJ50:AT50,0))</f>
        <v>#N/A</v>
      </c>
      <c r="EQ65" s="665" t="e">
        <f>INDEX(DT45:EA46,MATCH(DR65,DR45:DR46,0),MATCH(EQ61,DT43:EA43,0))*INDEX(AJ51:AT58,MATCH(EQ61,AI51:AI58,0),MATCH(EQ62,AJ50:AT50,0))</f>
        <v>#N/A</v>
      </c>
      <c r="ER65" s="665" t="e">
        <f>INDEX(DT45:EA46,MATCH(DR65,DR45:DR46,0),MATCH(ER61,DT43:EA43,0))*INDEX(AJ51:AT58,MATCH(ER61,AI51:AI58,0),MATCH(ER62,AJ50:AT50,0))</f>
        <v>#N/A</v>
      </c>
      <c r="ES65" s="665" t="e">
        <f>INDEX(DT45:EA46,MATCH(DR65,DR45:DR46,0),MATCH(ES61,DT43:EA43,0))*INDEX(AJ51:AT58,MATCH(ES61,AI51:AI58,0),MATCH(ES62,AJ50:AT50,0))</f>
        <v>#N/A</v>
      </c>
      <c r="ET65" s="665" t="e">
        <f>INDEX(DT45:EA46,MATCH(DR65,DR45:DR46,0),MATCH(ET61,DT43:EA43,0))*INDEX(AJ51:AT58,MATCH(ET61,AI51:AI58,0),MATCH(ET62,AJ50:AT50,0))</f>
        <v>#N/A</v>
      </c>
      <c r="EU65" s="665" t="e">
        <f>INDEX(DT45:EA46,MATCH(DR65,DR45:DR46,0),MATCH(EU61,DT43:EA43,0))*INDEX(AJ51:AT58,MATCH(EU61,AI51:AI58,0),MATCH(EU62,AJ50:AT50,0))</f>
        <v>#N/A</v>
      </c>
      <c r="EV65" s="665" t="e">
        <f>INDEX(DT45:EA46,MATCH(DR65,DR45:DR46,0),MATCH(EV61,DT43:EA43,0))*INDEX(AJ51:AT58,MATCH(EV61,AI51:AI58,0),MATCH(EV62,AJ50:AT50,0))</f>
        <v>#N/A</v>
      </c>
      <c r="EW65" s="665" t="e">
        <f>INDEX(DT45:EA46,MATCH(DR65,DR45:DR46,0),MATCH(EW61,DT43:EA43,0))*INDEX(AJ51:AT58,MATCH(EW61,AI51:AI58,0),MATCH(EW62,AJ50:AT50,0))</f>
        <v>#N/A</v>
      </c>
      <c r="EX65" s="665" t="e">
        <f>INDEX(DT45:EA46,MATCH(DR65,DR45:DR46,0),MATCH(EX61,DT43:EA43,0))*INDEX(AJ51:AT58,MATCH(EX61,AI51:AI58,0),MATCH(EX62,AJ50:AT50,0))</f>
        <v>#N/A</v>
      </c>
      <c r="EY65" s="665" t="e">
        <f>INDEX(DT45:EA46,MATCH(DR65,DR45:DR46,0),MATCH(EY61,DT43:EA43,0))*INDEX(AJ51:AT58,MATCH(EY61,AI51:AI58,0),MATCH(EY62,AJ50:AT50,0))</f>
        <v>#N/A</v>
      </c>
      <c r="EZ65" s="665" t="e">
        <f>INDEX(DT45:EA46,MATCH(DR65,DR45:DR46,0),MATCH(EZ61,DT43:EA43,0))*INDEX(AJ51:AT58,MATCH(EZ61,AI51:AI58,0),MATCH(EZ62,AJ50:AT50,0))</f>
        <v>#N/A</v>
      </c>
      <c r="FA65" s="665" t="e">
        <f>INDEX(DT45:EA46,MATCH(DR65,DR45:DR46,0),MATCH(FA61,DT43:EA43,0))*INDEX(AJ51:AT58,MATCH(FA61,AI51:AI58,0),MATCH(FA62,AJ50:AT50,0))</f>
        <v>#N/A</v>
      </c>
      <c r="FB65" s="665" t="e">
        <f>INDEX(DT45:EA46,MATCH(DR65,DR45:DR46,0),MATCH(FB61,DT43:EA43,0))*INDEX(AJ51:AT58,MATCH(FB61,AI51:AI58,0),MATCH(FB62,AJ50:AT50,0))</f>
        <v>#N/A</v>
      </c>
      <c r="FC65" s="665" t="e">
        <f>INDEX(DT45:EA46,MATCH(DR65,DR45:DR46,0),MATCH(FC61,DT43:EA43,0))*INDEX(AJ51:AT58,MATCH(FC61,AI51:AI58,0),MATCH(FC62,AJ50:AT50,0))</f>
        <v>#N/A</v>
      </c>
      <c r="FD65" s="665" t="e">
        <f>INDEX(DT45:EA46,MATCH(DR65,DR45:DR46,0),MATCH(FD61,DT43:EA43,0))*INDEX(AJ51:AT58,MATCH(FD61,AI51:AI58,0),MATCH(FD62,AJ50:AT50,0))</f>
        <v>#N/A</v>
      </c>
      <c r="FE65" s="665" t="e">
        <f>INDEX(DT45:EA46,MATCH(DR65,DR45:DR46,0),MATCH(FE61,DT43:EA43,0))*INDEX(AJ51:AT58,MATCH(FE61,AI51:AI58,0),MATCH(FE62,AJ50:AT50,0))</f>
        <v>#N/A</v>
      </c>
      <c r="FF65" s="665" t="e">
        <f>INDEX(DT45:EA46,MATCH(DR65,DR45:DR46,0),MATCH(FF61,DT43:EA43,0))*INDEX(AJ51:AT58,MATCH(FF61,AI51:AI58,0),MATCH(FF62,AJ50:AT50,0))</f>
        <v>#N/A</v>
      </c>
      <c r="FG65" s="665" t="e">
        <f>INDEX(DT45:EA46,MATCH(DR65,DR45:DR46,0),MATCH(FG61,DT43:EA43,0))*INDEX(AJ51:AT58,MATCH(FG61,AI51:AI58,0),MATCH(FG62,AJ50:AT50,0))</f>
        <v>#N/A</v>
      </c>
      <c r="FH65" s="665" t="e">
        <f>INDEX(DT45:EA46,MATCH(DR65,DR45:DR46,0),MATCH(FH61,DT43:EA43,0))*INDEX(AJ51:AT58,MATCH(FH61,AI51:AI58,0),MATCH(FH62,AJ50:AT50,0))</f>
        <v>#N/A</v>
      </c>
      <c r="FI65" s="665" t="e">
        <f>INDEX(DT45:EA46,MATCH(DR65,DR45:DR46,0),MATCH(FI61,DT43:EA43,0))*INDEX(AJ51:AT58,MATCH(FI61,AI51:AI58,0),MATCH(FI62,AJ50:AT50,0))</f>
        <v>#N/A</v>
      </c>
      <c r="FJ65" s="665" t="e">
        <f>INDEX(DT45:EA46,MATCH(DR65,DR45:DR46,0),MATCH(FJ61,DT43:EA43,0))*INDEX(AJ51:AT58,MATCH(FJ61,AI51:AI58,0),MATCH(FJ62,AJ50:AT50,0))</f>
        <v>#N/A</v>
      </c>
      <c r="FK65" s="665" t="e">
        <f>INDEX(DT45:EA46,MATCH(DR65,DR45:DR46,0),MATCH(FK61,DT43:EA43,0))*INDEX(AJ51:AT58,MATCH(FK61,AI51:AI58,0),MATCH(FK62,AJ50:AT50,0))</f>
        <v>#N/A</v>
      </c>
      <c r="FL65" s="665" t="e">
        <f>INDEX(DT45:EA46,MATCH(DR65,DR45:DR46,0),MATCH(FL61,DT43:EA43,0))*INDEX(AJ51:AT58,MATCH(FL61,AI51:AI58,0),MATCH(FL62,AJ50:AT50,0))</f>
        <v>#N/A</v>
      </c>
      <c r="FM65" s="665" t="e">
        <f>INDEX(DT45:EA46,MATCH(DR65,DR45:DR46,0),MATCH(FM61,DT43:EA43,0))*INDEX(AJ51:AT58,MATCH(FM61,AI51:AI58,0),MATCH(FM62,AJ50:AT50,0))</f>
        <v>#N/A</v>
      </c>
      <c r="FN65" s="665" t="e">
        <f>INDEX(DT45:EA46,MATCH(DR65,DR45:DR46,0),MATCH(FN61,DT43:EA43,0))*INDEX(AJ51:AT58,MATCH(FN61,AI51:AI58,0),MATCH(FN62,AJ50:AT50,0))</f>
        <v>#N/A</v>
      </c>
      <c r="FO65" s="665" t="e">
        <f>INDEX(DT45:EA46,MATCH(DR65,DR45:DR46,0),MATCH(FO61,DT43:EA43,0))*INDEX(AJ51:AT58,MATCH(FO61,AI51:AI58,0),MATCH(FO62,AJ50:AT50,0))</f>
        <v>#N/A</v>
      </c>
      <c r="FP65" s="665" t="e">
        <f>INDEX(DT45:EA46,MATCH(DR65,DR45:DR46,0),MATCH(FP61,DT43:EA43,0))*INDEX(AJ51:AT58,MATCH(FP61,AI51:AI58,0),MATCH(FP62,AJ50:AT50,0))</f>
        <v>#N/A</v>
      </c>
      <c r="FQ65" s="665" t="e">
        <f>INDEX(DT45:EA46,MATCH(DR65,DR45:DR46,0),MATCH(FQ61,DT43:EA43,0))*INDEX(AJ51:AT58,MATCH(FQ61,AI51:AI58,0),MATCH(FQ62,AJ50:AT50,0))</f>
        <v>#N/A</v>
      </c>
      <c r="FR65" s="665" t="e">
        <f>INDEX(DT45:EA46,MATCH(DR65,DR45:DR46,0),MATCH(FR61,DT43:EA43,0))*INDEX(AJ51:AT58,MATCH(FR61,AI51:AI58,0),MATCH(FR62,AJ50:AT50,0))</f>
        <v>#N/A</v>
      </c>
      <c r="FS65" s="665" t="e">
        <f>INDEX(DT45:EA46,MATCH(DR65,DR45:DR46,0),MATCH(FS61,DT43:EA43,0))*INDEX(AJ51:AT58,MATCH(FS61,AI51:AI58,0),MATCH(FS62,AJ50:AT50,0))</f>
        <v>#N/A</v>
      </c>
      <c r="FT65" s="665" t="e">
        <f>INDEX(DT45:EA46,MATCH(DR65,DR45:DR46,0),MATCH(FT61,DT43:EA43,0))*INDEX(AJ51:AT58,MATCH(FT61,AI51:AI58,0),MATCH(FT62,AJ50:AT50,0))</f>
        <v>#N/A</v>
      </c>
      <c r="FU65" s="665" t="e">
        <f>INDEX(DT45:EA46,MATCH(DR65,DR45:DR46,0),MATCH(FU61,DT43:EA43,0))*INDEX(AJ51:AT58,MATCH(FU61,AI51:AI58,0),MATCH(FU62,AJ50:AT50,0))</f>
        <v>#N/A</v>
      </c>
      <c r="FV65" s="665" t="e">
        <f>INDEX(DT45:EA46,MATCH(DR65,DR45:DR46,0),MATCH(FV61,DT43:EA43,0))*INDEX(AJ51:AT58,MATCH(FV61,AI51:AI58,0),MATCH(FV62,AJ50:AT50,0))</f>
        <v>#N/A</v>
      </c>
      <c r="FW65" s="665" t="e">
        <f>INDEX(DT45:EA46,MATCH(DR65,DR45:DR46,0),MATCH(FW61,DT43:EA43,0))*INDEX(AJ51:AT58,MATCH(FW61,AI51:AI58,0),MATCH(FW62,AJ50:AT50,0))</f>
        <v>#N/A</v>
      </c>
      <c r="FX65" s="665" t="e">
        <f>INDEX(DT45:EA46,MATCH(DR65,DR45:DR46,0),MATCH(FX61,DT43:EA43,0))*INDEX(AJ51:AT58,MATCH(FX61,AI51:AI58,0),MATCH(FX62,AJ50:AT50,0))</f>
        <v>#N/A</v>
      </c>
      <c r="FY65" s="665" t="e">
        <f>INDEX(DT45:EA46,MATCH(DR65,DR45:DR46,0),MATCH(FY61,DT43:EA43,0))*INDEX(AJ51:AT58,MATCH(FY61,AI51:AI58,0),MATCH(FY62,AJ50:AT50,0))</f>
        <v>#N/A</v>
      </c>
      <c r="FZ65" s="665" t="e">
        <f>INDEX(DT45:EA46,MATCH(DR65,DR45:DR46,0),MATCH(FZ61,DT43:EA43,0))*INDEX(AJ51:AT58,MATCH(FZ61,AI51:AI58,0),MATCH(FZ62,AJ50:AT50,0))</f>
        <v>#N/A</v>
      </c>
      <c r="GA65" s="665" t="e">
        <f>INDEX(DT45:EA46,MATCH(DR65,DR45:DR46,0),MATCH(GA61,DT43:EA43,0))*INDEX(AJ51:AT58,MATCH(GA61,AI51:AI58,0),MATCH(GA62,AJ50:AT50,0))</f>
        <v>#N/A</v>
      </c>
      <c r="GB65" s="665" t="e">
        <f>INDEX(DT45:EA46,MATCH(DR65,DR45:DR46,0),MATCH(GB61,DT43:EA43,0))*INDEX(AJ51:AT58,MATCH(GB61,AI51:AI58,0),MATCH(GB62,AJ50:AT50,0))</f>
        <v>#N/A</v>
      </c>
      <c r="GC65" s="665" t="e">
        <f>INDEX(DT45:EA46,MATCH(DR65,DR45:DR46,0),MATCH(GC61,DT43:EA43,0))*INDEX(AJ51:AT58,MATCH(GC61,AI51:AI58,0),MATCH(GC62,AJ50:AT50,0))</f>
        <v>#N/A</v>
      </c>
      <c r="GD65" s="665" t="e">
        <f>INDEX(DT45:EA46,MATCH(DR65,DR45:DR46,0),MATCH(GD61,DT43:EA43,0))*INDEX(AJ51:AT58,MATCH(GD61,AI51:AI58,0),MATCH(GD62,AJ50:AT50,0))</f>
        <v>#N/A</v>
      </c>
      <c r="GE65" s="665" t="e">
        <f>INDEX(DT45:EA46,MATCH(DR65,DR45:DR46,0),MATCH(GE61,DT43:EA43,0))*INDEX(AJ51:AT58,MATCH(GE61,AI51:AI58,0),MATCH(GE62,AJ50:AT50,0))</f>
        <v>#N/A</v>
      </c>
      <c r="GF65" s="665" t="e">
        <f>INDEX(DT45:EA46,MATCH(DR65,DR45:DR46,0),MATCH(GF61,DT43:EA43,0))*INDEX(AJ51:AT58,MATCH(GF61,AI51:AI58,0),MATCH(GF62,AJ50:AT50,0))</f>
        <v>#N/A</v>
      </c>
      <c r="GG65" s="665" t="e">
        <f>INDEX(DT45:EA46,MATCH(DR65,DR45:DR46,0),MATCH(GG61,DT43:EA43,0))*INDEX(AJ51:AT58,MATCH(GG61,AI51:AI58,0),MATCH(GG62,AJ50:AT50,0))</f>
        <v>#N/A</v>
      </c>
      <c r="GH65" s="665" t="e">
        <f>INDEX(DT45:EA46,MATCH(DR65,DR45:DR46,0),MATCH(GH61,DT43:EA43,0))*INDEX(AJ51:AT58,MATCH(GH61,AI51:AI58,0),MATCH(GH62,AJ50:AT50,0))</f>
        <v>#N/A</v>
      </c>
      <c r="GI65" s="665" t="e">
        <f>INDEX(DT45:EA46,MATCH(DR65,DR45:DR46,0),MATCH(GI61,DT43:EA43,0))*INDEX(AJ51:AT58,MATCH(GI61,AI51:AI58,0),MATCH(GI62,AJ50:AT50,0))</f>
        <v>#N/A</v>
      </c>
      <c r="GJ65" s="665" t="e">
        <f>INDEX(DT45:EA46,MATCH(DR65,DR45:DR46,0),MATCH(GJ61,DT43:EA43,0))*INDEX(AJ51:AT58,MATCH(GJ61,AI51:AI58,0),MATCH(GJ62,AJ50:AT50,0))</f>
        <v>#N/A</v>
      </c>
      <c r="GK65" s="665" t="e">
        <f>INDEX(DT45:EA46,MATCH(DR65,DR45:DR46,0),MATCH(GK61,DT43:EA43,0))*INDEX(AJ51:AT58,MATCH(GK61,AI51:AI58,0),MATCH(GK62,AJ50:AT50,0))</f>
        <v>#N/A</v>
      </c>
      <c r="GL65" s="665" t="e">
        <f>SUM(DS65:GK65)=#REF!-SUM(HB65:HK65)</f>
        <v>#N/A</v>
      </c>
      <c r="GM65" s="667"/>
      <c r="GN65" s="737">
        <v>2025</v>
      </c>
      <c r="GO65" s="664" t="e">
        <f>SUMIF(DS50:EN50,GO50,DS65:EN65)</f>
        <v>#N/A</v>
      </c>
      <c r="GP65" s="668" t="e">
        <f>SUMIF(DS50:GK50,GP50,DS65:GK65)</f>
        <v>#N/A</v>
      </c>
      <c r="GQ65" s="668" t="e">
        <f>SUMIF(DS50:GK50,GQ50,DS65:GK65)</f>
        <v>#N/A</v>
      </c>
      <c r="GR65" s="668" t="e">
        <f>SUMIF(DS50:GK50,GR50,DS65:GK65)</f>
        <v>#N/A</v>
      </c>
      <c r="GS65" s="668" t="e">
        <f>SUMIF(DS50:GK50,GS50,DS65:GK65)</f>
        <v>#N/A</v>
      </c>
      <c r="GT65" s="668" t="e">
        <f>SUMIF(DS50:GK50,GT50,DS65:GK65)</f>
        <v>#N/A</v>
      </c>
      <c r="GU65" s="668" t="e">
        <f>SUMIF(DS50:GK50,GU50,DS65:GK65)</f>
        <v>#N/A</v>
      </c>
      <c r="GV65" s="668" t="e">
        <f>SUMIF(DS50:GK50,GV50,DS65:GK65)</f>
        <v>#N/A</v>
      </c>
      <c r="GW65" s="668" t="e">
        <f>SUMIF(DS50:GK50,GW50,DS65:GK65)</f>
        <v>#N/A</v>
      </c>
      <c r="GX65" s="668" t="e">
        <f>SUMIF(DS50:GK50,GX50,DS65:GK65)</f>
        <v>#N/A</v>
      </c>
      <c r="GY65" s="668" t="e">
        <f>SUMIF(DS50:GK50,GY50,DS65:GK65)</f>
        <v>#N/A</v>
      </c>
      <c r="GZ65" s="646" t="e">
        <f>#REF!=SUM(GO65:GY65)</f>
        <v>#REF!</v>
      </c>
      <c r="HB65" s="668" t="e">
        <f>IF(GZ65,0,(#REF!-SUM(GO65:GY65))*INDEX(AK51:AT58,MATCH(GN65,AI51:AI58,0),MATCH(HB62,AK50:AT50,0)))</f>
        <v>#REF!</v>
      </c>
      <c r="HC65" s="668" t="e">
        <f>IF(GZ65,0,(#REF!-SUM(GO65:GY65))*INDEX(AK51:AT58,MATCH(GN65,AI51:AI58,0),MATCH(HC62,AK50:AT50,0)))</f>
        <v>#REF!</v>
      </c>
      <c r="HD65" s="668" t="e">
        <f>IF(GZ65,0,(#REF!-SUM(GO65:GY65))*INDEX(AK51:AT58,MATCH(GN65,AI51:AI58,0),MATCH(HD62,AK50:AT50,0)))</f>
        <v>#REF!</v>
      </c>
      <c r="HE65" s="668" t="e">
        <f>IF(GZ65,0,(#REF!-SUM(GO65:GY65))*INDEX(AK51:AT58,MATCH(GN65,AI51:AI58,0),MATCH(HE62,AK50:AT50,0)))</f>
        <v>#REF!</v>
      </c>
      <c r="HF65" s="668" t="e">
        <f>IF(GZ65,0,(#REF!-SUM(GO65:GY65))*INDEX(AK51:AT58,MATCH(GN65,AI51:AI58,0),MATCH(HF62,AK50:AT50,0)))</f>
        <v>#REF!</v>
      </c>
      <c r="HG65" s="668" t="e">
        <f>IF(GZ65,0,(#REF!-SUM(GO65:GY65))*INDEX(AK51:AT58,MATCH(GN65,AI51:AI58,0),MATCH(HG62,AK50:AT50,0)))</f>
        <v>#REF!</v>
      </c>
      <c r="HH65" s="668" t="e">
        <f>IF(GZ65,0,(#REF!-SUM(GO65:GY65))*INDEX(AK51:AT58,MATCH(GN65,AI51:AI58,0),MATCH(HH62,AK50:AT50,0)))</f>
        <v>#REF!</v>
      </c>
      <c r="HI65" s="668" t="e">
        <f>IF(GZ65,0,(#REF!-SUM(GO65:GY65))*INDEX(AK51:AT58,MATCH(GN65,AI51:AI58,0),MATCH(HI62,AK50:AT50,0)))</f>
        <v>#REF!</v>
      </c>
      <c r="HJ65" s="668" t="e">
        <f>IF(GZ65,0,(#REF!-SUM(GO65:GY65))*INDEX(AK51:AT58,MATCH(GN65,AI51:AI58,0),MATCH(HJ62,AK50:AT50,0)))</f>
        <v>#REF!</v>
      </c>
      <c r="HK65" s="668" t="e">
        <f>IF(GZ65,0,(#REF!-SUM(GO65:GY65))*INDEX(AK51:AT58,MATCH(GN65,AI51:AI58,0),MATCH(HK62,AK50:AT50,0)))</f>
        <v>#REF!</v>
      </c>
      <c r="HL65" s="668" t="e">
        <f>(SUM(HB65:HK65)+SUM(GO65:GY65))=#REF!</f>
        <v>#REF!</v>
      </c>
      <c r="HM65" s="674"/>
      <c r="HN65" s="674"/>
      <c r="HO65" s="674"/>
      <c r="HP65" s="674"/>
      <c r="HQ65" s="674"/>
      <c r="HR65" s="674"/>
      <c r="HS65" s="674"/>
      <c r="HT65" s="674"/>
      <c r="HU65" s="674"/>
      <c r="HV65" s="674"/>
      <c r="HW65" s="674"/>
      <c r="HX65" s="674"/>
      <c r="HY65" s="674"/>
      <c r="HZ65" s="674"/>
    </row>
    <row r="66" spans="1:234" hidden="1" x14ac:dyDescent="0.25">
      <c r="A66" s="643" t="s">
        <v>208</v>
      </c>
      <c r="G66" s="670"/>
      <c r="H66" s="670"/>
      <c r="I66" s="674"/>
      <c r="J66" s="674"/>
      <c r="K66" s="674"/>
      <c r="L66" s="674"/>
      <c r="M66" s="674"/>
      <c r="N66" s="674"/>
      <c r="O66" s="674"/>
      <c r="P66" s="674"/>
      <c r="Q66" s="674"/>
      <c r="R66" s="674"/>
      <c r="S66" s="675"/>
      <c r="DR66" s="737">
        <v>2026</v>
      </c>
      <c r="DS66" s="665" t="e">
        <f>INDEX(DT45:EA46,MATCH(DR66,DR45:DR46,0),MATCH(DS61,DT43:EA43,0))*INDEX(AJ51:AT58,MATCH(DS61,AI51:AI58,0),MATCH(DS62,AJ50:AT50,0))</f>
        <v>#N/A</v>
      </c>
      <c r="DT66" s="665" t="e">
        <f>INDEX(DT45:EA46,MATCH(DR66,DR45:DR46,0),MATCH(DT61,DT43:EA43,0))*INDEX(AJ51:AT58,MATCH(DT61,AI51:AI58,0),MATCH(DT62,AJ50:AT50,0))</f>
        <v>#N/A</v>
      </c>
      <c r="DU66" s="665" t="e">
        <f>INDEX(DT45:EA46,MATCH(DR66,DR45:DR46,0),MATCH(DU61,DT43:EA43,0))*INDEX(AJ51:AT58,MATCH(DU61,AI51:AI58,0),MATCH(DU62,AJ50:AT50,0))</f>
        <v>#N/A</v>
      </c>
      <c r="DV66" s="665" t="e">
        <f>INDEX(DT45:EA46,MATCH(DR66,DR45:DR46,0),MATCH(DV61,DT43:EA43,0))*INDEX(AJ51:AT58,MATCH(DV61,AI51:AI58,0),MATCH(DV62,AJ50:AT50,0))</f>
        <v>#N/A</v>
      </c>
      <c r="DW66" s="665" t="e">
        <f>INDEX(DT45:EA46,MATCH(DR66,DR45:DR46,0),MATCH(DW61,DT43:EA43,0))*INDEX(AJ51:AT58,MATCH(DW61,AI51:AI58,0),MATCH(DW62,AJ50:AT50,0))</f>
        <v>#N/A</v>
      </c>
      <c r="DX66" s="665" t="e">
        <f>INDEX(DT45:EA46,MATCH(DR66,DR45:DR46,0),MATCH(DX61,DT43:EA43,0))*INDEX(AJ51:AT58,MATCH(DX61,AI51:AI58,0),MATCH(DX62,AJ50:AT50,0))</f>
        <v>#N/A</v>
      </c>
      <c r="DY66" s="665" t="e">
        <f>INDEX(DT45:EA46,MATCH(DR66,DR45:DR46,0),MATCH(DY61,DT43:EA43,0))*INDEX(AJ51:AT58,MATCH(DY61,AI51:AI58,0),MATCH(DY62,AJ50:AT50,0))</f>
        <v>#N/A</v>
      </c>
      <c r="DZ66" s="665" t="e">
        <f>INDEX(DT45:EA46,MATCH(DR66,DR45:DR46,0),MATCH(DZ61,DT43:EA43,0))*INDEX(AJ51:AT58,MATCH(DZ61,AI51:AI58,0),MATCH(DZ62,AJ50:AT50,0))</f>
        <v>#N/A</v>
      </c>
      <c r="EA66" s="665" t="e">
        <f>INDEX(DT45:EA46,MATCH(DR66,DR45:DR46,0),MATCH(EA61,DT43:EA43,0))*INDEX(AJ51:AT58,MATCH(EA61,AI51:AI58,0),MATCH(EA62,AJ50:AT50,0))</f>
        <v>#N/A</v>
      </c>
      <c r="EB66" s="665" t="e">
        <f>INDEX(DT45:EA46,MATCH(DR66,DR45:DR46,0),MATCH(EB61,DT43:EA43,0))*INDEX(AJ51:AT58,MATCH(EB61,AI51:AI58,0),MATCH(EB62,AJ50:AT50,0))</f>
        <v>#N/A</v>
      </c>
      <c r="EC66" s="665" t="e">
        <f>INDEX(DT45:EA46,MATCH(DR66,DR45:DR46,0),MATCH(EC61,DT43:EA43,0))*INDEX(AJ51:AT58,MATCH(EC61,AI51:AI58,0),MATCH(EC62,AJ50:AT50,0))</f>
        <v>#N/A</v>
      </c>
      <c r="ED66" s="665" t="e">
        <f>INDEX(DT45:EA46,MATCH(DR66,DR45:DR46,0),MATCH(ED61,DT43:EA43,0))*INDEX(AJ51:AT58,MATCH(ED61,AI51:AI58,0),MATCH(ED62,AJ50:AT50,0))</f>
        <v>#N/A</v>
      </c>
      <c r="EE66" s="665" t="e">
        <f>INDEX(DT45:EA46,MATCH(DR66,DR45:DR46,0),MATCH(EE61,DT43:EA43,0))*INDEX(AJ51:AT58,MATCH(EE61,AI51:AI58,0),MATCH(EE62,AJ50:AT50,0))</f>
        <v>#N/A</v>
      </c>
      <c r="EF66" s="665" t="e">
        <f>INDEX(DT45:EA46,MATCH(DR66,DR45:DR46,0),MATCH(EF61,DT43:EA43,0))*INDEX(AJ51:AT58,MATCH(EF61,AI51:AI58,0),MATCH(EF62,AJ50:AT50,0))</f>
        <v>#N/A</v>
      </c>
      <c r="EG66" s="665" t="e">
        <f>INDEX(DT45:EA46,MATCH(DR66,DR45:DR46,0),MATCH(EG61,DT43:EA43,0))*INDEX(AJ51:AT58,MATCH(EG61,AI51:AI58,0),MATCH(EG62,AJ50:AT50,0))</f>
        <v>#N/A</v>
      </c>
      <c r="EH66" s="665" t="e">
        <f>INDEX(DT45:EA46,MATCH(DR66,DR45:DR46,0),MATCH(EH61,DT43:EA43,0))*INDEX(AJ51:AT58,MATCH(EH61,AI51:AI58,0),MATCH(EH62,AJ50:AT50,0))</f>
        <v>#N/A</v>
      </c>
      <c r="EI66" s="665" t="e">
        <f>INDEX(DT45:EA46,MATCH(DR66,DR45:DR46,0),MATCH(EI61,DT43:EA43,0))*INDEX(AJ51:AT58,MATCH(EI61,AI51:AI58,0),MATCH(EI62,AJ50:AT50,0))</f>
        <v>#N/A</v>
      </c>
      <c r="EJ66" s="665" t="e">
        <f>INDEX(DT45:EA46,MATCH(DR66,DR45:DR46,0),MATCH(EJ61,DT43:EA43,0))*INDEX(AJ51:AT58,MATCH(EJ61,AI51:AI58,0),MATCH(EJ62,AJ50:AT50,0))</f>
        <v>#N/A</v>
      </c>
      <c r="EK66" s="665" t="e">
        <f>INDEX(DT45:EA46,MATCH(DR66,DR45:DR46,0),MATCH(EK61,DT43:EA43,0))*INDEX(AJ51:AT58,MATCH(EK61,AI51:AI58,0),MATCH(EK62,AJ50:AT50,0))</f>
        <v>#N/A</v>
      </c>
      <c r="EL66" s="665" t="e">
        <f>INDEX(DT45:EA46,MATCH(DR66,DR45:DR46,0),MATCH(EL61,DT43:EA43,0))*INDEX(AJ51:AT58,MATCH(EL61,AI51:AI58,0),MATCH(EL62,AJ50:AT50,0))</f>
        <v>#N/A</v>
      </c>
      <c r="EM66" s="665" t="e">
        <f>INDEX(DT45:EA46,MATCH(DR66,DR45:DR46,0),MATCH(EM61,DT43:EA43,0))*INDEX(AJ51:AT58,MATCH(EM61,AI51:AI58,0),MATCH(EM62,AJ50:AT50,0))</f>
        <v>#N/A</v>
      </c>
      <c r="EN66" s="665" t="e">
        <f>INDEX(DT45:EA46,MATCH(DR66,DR45:DR46,0),MATCH(EN61,DT43:EA43,0))*INDEX(AJ51:AT58,MATCH(EN61,AI51:AI58,0),MATCH(EN62,AJ50:AT50,0))</f>
        <v>#N/A</v>
      </c>
      <c r="EO66" s="665" t="e">
        <f>INDEX(DT45:EA46,MATCH(DR66,DR45:DR46,0),MATCH(EO61,DT43:EA43,0))*INDEX(AJ51:AT58,MATCH(EO61,AI51:AI58,0),MATCH(EO62,AJ50:AT50,0))</f>
        <v>#N/A</v>
      </c>
      <c r="EP66" s="665" t="e">
        <f>INDEX(DT45:EA46,MATCH(DR66,DR45:DR46,0),MATCH(EP61,DT43:EA43,0))*INDEX(AJ51:AT58,MATCH(EP61,AI51:AI58,0),MATCH(EP62,AJ50:AT50,0))</f>
        <v>#N/A</v>
      </c>
      <c r="EQ66" s="665" t="e">
        <f>INDEX(DT45:EA46,MATCH(DR66,DR45:DR46,0),MATCH(EQ61,DT43:EA43,0))*INDEX(AJ51:AT58,MATCH(EQ61,AI51:AI58,0),MATCH(EQ62,AJ50:AT50,0))</f>
        <v>#N/A</v>
      </c>
      <c r="ER66" s="665" t="e">
        <f>INDEX(DT45:EA46,MATCH(DR66,DR45:DR46,0),MATCH(ER61,DT43:EA43,0))*INDEX(AJ51:AT58,MATCH(ER61,AI51:AI58,0),MATCH(ER62,AJ50:AT50,0))</f>
        <v>#N/A</v>
      </c>
      <c r="ES66" s="665" t="e">
        <f>INDEX(DT45:EA46,MATCH(DR66,DR45:DR46,0),MATCH(ES61,DT43:EA43,0))*INDEX(AJ51:AT58,MATCH(ES61,AI51:AI58,0),MATCH(ES62,AJ50:AT50,0))</f>
        <v>#N/A</v>
      </c>
      <c r="ET66" s="665" t="e">
        <f>INDEX(DT45:EA46,MATCH(DR66,DR45:DR46,0),MATCH(ET61,DT43:EA43,0))*INDEX(AJ51:AT58,MATCH(ET61,AI51:AI58,0),MATCH(ET62,AJ50:AT50,0))</f>
        <v>#N/A</v>
      </c>
      <c r="EU66" s="665" t="e">
        <f>INDEX(DT45:EA46,MATCH(DR66,DR45:DR46,0),MATCH(EU61,DT43:EA43,0))*INDEX(AJ51:AT58,MATCH(EU61,AI51:AI58,0),MATCH(EU62,AJ50:AT50,0))</f>
        <v>#N/A</v>
      </c>
      <c r="EV66" s="665" t="e">
        <f>INDEX(DT45:EA46,MATCH(DR66,DR45:DR46,0),MATCH(EV61,DT43:EA43,0))*INDEX(AJ51:AT58,MATCH(EV61,AI51:AI58,0),MATCH(EV62,AJ50:AT50,0))</f>
        <v>#N/A</v>
      </c>
      <c r="EW66" s="665" t="e">
        <f>INDEX(DT45:EA46,MATCH(DR66,DR45:DR46,0),MATCH(EW61,DT43:EA43,0))*INDEX(AJ51:AT58,MATCH(EW61,AI51:AI58,0),MATCH(EW62,AJ50:AT50,0))</f>
        <v>#N/A</v>
      </c>
      <c r="EX66" s="665" t="e">
        <f>INDEX(DT45:EA46,MATCH(DR66,DR45:DR46,0),MATCH(EX61,DT43:EA43,0))*INDEX(AJ51:AT58,MATCH(EX61,AI51:AI58,0),MATCH(EX62,AJ50:AT50,0))</f>
        <v>#N/A</v>
      </c>
      <c r="EY66" s="665" t="e">
        <f>INDEX(DT45:EA46,MATCH(DR66,DR45:DR46,0),MATCH(EY61,DT43:EA43,0))*INDEX(AJ51:AT58,MATCH(EY61,AI51:AI58,0),MATCH(EY62,AJ50:AT50,0))</f>
        <v>#N/A</v>
      </c>
      <c r="EZ66" s="665" t="e">
        <f>INDEX(DT45:EA46,MATCH(DR66,DR45:DR46,0),MATCH(EZ61,DT43:EA43,0))*INDEX(AJ51:AT58,MATCH(EZ61,AI51:AI58,0),MATCH(EZ62,AJ50:AT50,0))</f>
        <v>#N/A</v>
      </c>
      <c r="FA66" s="665" t="e">
        <f>INDEX(DT45:EA46,MATCH(DR66,DR45:DR46,0),MATCH(FA61,DT43:EA43,0))*INDEX(AJ51:AT58,MATCH(FA61,AI51:AI58,0),MATCH(FA62,AJ50:AT50,0))</f>
        <v>#N/A</v>
      </c>
      <c r="FB66" s="665" t="e">
        <f>INDEX(DT45:EA46,MATCH(DR66,DR45:DR46,0),MATCH(FB61,DT43:EA43,0))*INDEX(AJ51:AT58,MATCH(FB61,AI51:AI58,0),MATCH(FB62,AJ50:AT50,0))</f>
        <v>#N/A</v>
      </c>
      <c r="FC66" s="665" t="e">
        <f>INDEX(DT45:EA46,MATCH(DR66,DR45:DR46,0),MATCH(FC61,DT43:EA43,0))*INDEX(AJ51:AT58,MATCH(FC61,AI51:AI58,0),MATCH(FC62,AJ50:AT50,0))</f>
        <v>#N/A</v>
      </c>
      <c r="FD66" s="665" t="e">
        <f>INDEX(DT45:EA46,MATCH(DR66,DR45:DR46,0),MATCH(FD61,DT43:EA43,0))*INDEX(AJ51:AT58,MATCH(FD61,AI51:AI58,0),MATCH(FD62,AJ50:AT50,0))</f>
        <v>#N/A</v>
      </c>
      <c r="FE66" s="665" t="e">
        <f>INDEX(DT45:EA46,MATCH(DR66,DR45:DR46,0),MATCH(FE61,DT43:EA43,0))*INDEX(AJ51:AT58,MATCH(FE61,AI51:AI58,0),MATCH(FE62,AJ50:AT50,0))</f>
        <v>#N/A</v>
      </c>
      <c r="FF66" s="665" t="e">
        <f>INDEX(DT45:EA46,MATCH(DR66,DR45:DR46,0),MATCH(FF61,DT43:EA43,0))*INDEX(AJ51:AT58,MATCH(FF61,AI51:AI58,0),MATCH(FF62,AJ50:AT50,0))</f>
        <v>#N/A</v>
      </c>
      <c r="FG66" s="665" t="e">
        <f>INDEX(DT45:EA46,MATCH(DR66,DR45:DR46,0),MATCH(FG61,DT43:EA43,0))*INDEX(AJ51:AT58,MATCH(FG61,AI51:AI58,0),MATCH(FG62,AJ50:AT50,0))</f>
        <v>#N/A</v>
      </c>
      <c r="FH66" s="665" t="e">
        <f>INDEX(DT45:EA46,MATCH(DR66,DR45:DR46,0),MATCH(FH61,DT43:EA43,0))*INDEX(AJ51:AT58,MATCH(FH61,AI51:AI58,0),MATCH(FH62,AJ50:AT50,0))</f>
        <v>#N/A</v>
      </c>
      <c r="FI66" s="665" t="e">
        <f>INDEX(DT45:EA46,MATCH(DR66,DR45:DR46,0),MATCH(FI61,DT43:EA43,0))*INDEX(AJ51:AT58,MATCH(FI61,AI51:AI58,0),MATCH(FI62,AJ50:AT50,0))</f>
        <v>#N/A</v>
      </c>
      <c r="FJ66" s="665" t="e">
        <f>INDEX(DT45:EA46,MATCH(DR66,DR45:DR46,0),MATCH(FJ61,DT43:EA43,0))*INDEX(AJ51:AT58,MATCH(FJ61,AI51:AI58,0),MATCH(FJ62,AJ50:AT50,0))</f>
        <v>#N/A</v>
      </c>
      <c r="FK66" s="665" t="e">
        <f>INDEX(DT45:EA46,MATCH(DR66,DR45:DR46,0),MATCH(FK61,DT43:EA43,0))*INDEX(AJ51:AT58,MATCH(FK61,AI51:AI58,0),MATCH(FK62,AJ50:AT50,0))</f>
        <v>#N/A</v>
      </c>
      <c r="FL66" s="665" t="e">
        <f>INDEX(DT45:EA46,MATCH(DR66,DR45:DR46,0),MATCH(FL61,DT43:EA43,0))*INDEX(AJ51:AT58,MATCH(FL61,AI51:AI58,0),MATCH(FL62,AJ50:AT50,0))</f>
        <v>#N/A</v>
      </c>
      <c r="FM66" s="665" t="e">
        <f>INDEX(DT45:EA46,MATCH(DR66,DR45:DR46,0),MATCH(FM61,DT43:EA43,0))*INDEX(AJ51:AT58,MATCH(FM61,AI51:AI58,0),MATCH(FM62,AJ50:AT50,0))</f>
        <v>#N/A</v>
      </c>
      <c r="FN66" s="665" t="e">
        <f>INDEX(DT45:EA46,MATCH(DR66,DR45:DR46,0),MATCH(FN61,DT43:EA43,0))*INDEX(AJ51:AT58,MATCH(FN61,AI51:AI58,0),MATCH(FN62,AJ50:AT50,0))</f>
        <v>#N/A</v>
      </c>
      <c r="FO66" s="665" t="e">
        <f>INDEX(DT45:EA46,MATCH(DR66,DR45:DR46,0),MATCH(FO61,DT43:EA43,0))*INDEX(AJ51:AT58,MATCH(FO61,AI51:AI58,0),MATCH(FO62,AJ50:AT50,0))</f>
        <v>#N/A</v>
      </c>
      <c r="FP66" s="665" t="e">
        <f>INDEX(DT45:EA46,MATCH(DR66,DR45:DR46,0),MATCH(FP61,DT43:EA43,0))*INDEX(AJ51:AT58,MATCH(FP61,AI51:AI58,0),MATCH(FP62,AJ50:AT50,0))</f>
        <v>#N/A</v>
      </c>
      <c r="FQ66" s="665" t="e">
        <f>INDEX(DT45:EA46,MATCH(DR66,DR45:DR46,0),MATCH(FQ61,DT43:EA43,0))*INDEX(AJ51:AT58,MATCH(FQ61,AI51:AI58,0),MATCH(FQ62,AJ50:AT50,0))</f>
        <v>#N/A</v>
      </c>
      <c r="FR66" s="665" t="e">
        <f>INDEX(DT45:EA46,MATCH(DR66,DR45:DR46,0),MATCH(FR61,DT43:EA43,0))*INDEX(AJ51:AT58,MATCH(FR61,AI51:AI58,0),MATCH(FR62,AJ50:AT50,0))</f>
        <v>#N/A</v>
      </c>
      <c r="FS66" s="665" t="e">
        <f>INDEX(DT45:EA46,MATCH(DR66,DR45:DR46,0),MATCH(FS61,DT43:EA43,0))*INDEX(AJ51:AT58,MATCH(FS61,AI51:AI58,0),MATCH(FS62,AJ50:AT50,0))</f>
        <v>#N/A</v>
      </c>
      <c r="FT66" s="665" t="e">
        <f>INDEX(DT45:EA46,MATCH(DR66,DR45:DR46,0),MATCH(FT61,DT43:EA43,0))*INDEX(AJ51:AT58,MATCH(FT61,AI51:AI58,0),MATCH(FT62,AJ50:AT50,0))</f>
        <v>#N/A</v>
      </c>
      <c r="FU66" s="665" t="e">
        <f>INDEX(DT45:EA46,MATCH(DR66,DR45:DR46,0),MATCH(FU61,DT43:EA43,0))*INDEX(AJ51:AT58,MATCH(FU61,AI51:AI58,0),MATCH(FU62,AJ50:AT50,0))</f>
        <v>#N/A</v>
      </c>
      <c r="FV66" s="665" t="e">
        <f>INDEX(DT45:EA46,MATCH(DR66,DR45:DR46,0),MATCH(FV61,DT43:EA43,0))*INDEX(AJ51:AT58,MATCH(FV61,AI51:AI58,0),MATCH(FV62,AJ50:AT50,0))</f>
        <v>#N/A</v>
      </c>
      <c r="FW66" s="665" t="e">
        <f>INDEX(DT45:EA46,MATCH(DR66,DR45:DR46,0),MATCH(FW61,DT43:EA43,0))*INDEX(AJ51:AT58,MATCH(FW61,AI51:AI58,0),MATCH(FW62,AJ50:AT50,0))</f>
        <v>#N/A</v>
      </c>
      <c r="FX66" s="665" t="e">
        <f>INDEX(DT45:EA46,MATCH(DR66,DR45:DR46,0),MATCH(FX61,DT43:EA43,0))*INDEX(AJ51:AT58,MATCH(FX61,AI51:AI58,0),MATCH(FX62,AJ50:AT50,0))</f>
        <v>#N/A</v>
      </c>
      <c r="FY66" s="665" t="e">
        <f>INDEX(DT45:EA46,MATCH(DR66,DR45:DR46,0),MATCH(FY61,DT43:EA43,0))*INDEX(AJ51:AT58,MATCH(FY61,AI51:AI58,0),MATCH(FY62,AJ50:AT50,0))</f>
        <v>#N/A</v>
      </c>
      <c r="FZ66" s="665" t="e">
        <f>INDEX(DT45:EA46,MATCH(DR66,DR45:DR46,0),MATCH(FZ61,DT43:EA43,0))*INDEX(AJ51:AT58,MATCH(FZ61,AI51:AI58,0),MATCH(FZ62,AJ50:AT50,0))</f>
        <v>#N/A</v>
      </c>
      <c r="GA66" s="665" t="e">
        <f>INDEX(DT45:EA46,MATCH(DR66,DR45:DR46,0),MATCH(GA61,DT43:EA43,0))*INDEX(AJ51:AT58,MATCH(GA61,AI51:AI58,0),MATCH(GA62,AJ50:AT50,0))</f>
        <v>#N/A</v>
      </c>
      <c r="GB66" s="665" t="e">
        <f>INDEX(DT45:EA46,MATCH(DR66,DR45:DR46,0),MATCH(GB61,DT43:EA43,0))*INDEX(AJ51:AT58,MATCH(GB61,AI51:AI58,0),MATCH(GB62,AJ50:AT50,0))</f>
        <v>#N/A</v>
      </c>
      <c r="GC66" s="665" t="e">
        <f>INDEX(DT45:EA46,MATCH(DR66,DR45:DR46,0),MATCH(GC61,DT43:EA43,0))*INDEX(AJ51:AT58,MATCH(GC61,AI51:AI58,0),MATCH(GC62,AJ50:AT50,0))</f>
        <v>#N/A</v>
      </c>
      <c r="GD66" s="665" t="e">
        <f>INDEX(DT45:EA46,MATCH(DR66,DR45:DR46,0),MATCH(GD61,DT43:EA43,0))*INDEX(AJ51:AT58,MATCH(GD61,AI51:AI58,0),MATCH(GD62,AJ50:AT50,0))</f>
        <v>#N/A</v>
      </c>
      <c r="GE66" s="665" t="e">
        <f>INDEX(DT45:EA46,MATCH(DR66,DR45:DR46,0),MATCH(GE61,DT43:EA43,0))*INDEX(AJ51:AT58,MATCH(GE61,AI51:AI58,0),MATCH(GE62,AJ50:AT50,0))</f>
        <v>#N/A</v>
      </c>
      <c r="GF66" s="665" t="e">
        <f>INDEX(DT45:EA46,MATCH(DR66,DR45:DR46,0),MATCH(GF61,DT43:EA43,0))*INDEX(AJ51:AT58,MATCH(GF61,AI51:AI58,0),MATCH(GF62,AJ50:AT50,0))</f>
        <v>#N/A</v>
      </c>
      <c r="GG66" s="665" t="e">
        <f>INDEX(DT45:EA46,MATCH(DR66,DR45:DR46,0),MATCH(GG61,DT43:EA43,0))*INDEX(AJ51:AT58,MATCH(GG61,AI51:AI58,0),MATCH(GG62,AJ50:AT50,0))</f>
        <v>#N/A</v>
      </c>
      <c r="GH66" s="665" t="e">
        <f>INDEX(DT45:EA46,MATCH(DR66,DR45:DR46,0),MATCH(GH61,DT43:EA43,0))*INDEX(AJ51:AT58,MATCH(GH61,AI51:AI58,0),MATCH(GH62,AJ50:AT50,0))</f>
        <v>#N/A</v>
      </c>
      <c r="GI66" s="665" t="e">
        <f>INDEX(DT45:EA46,MATCH(DR66,DR45:DR46,0),MATCH(GI61,DT43:EA43,0))*INDEX(AJ51:AT58,MATCH(GI61,AI51:AI58,0),MATCH(GI62,AJ50:AT50,0))</f>
        <v>#N/A</v>
      </c>
      <c r="GJ66" s="665" t="e">
        <f>INDEX(DT45:EA46,MATCH(DR66,DR45:DR46,0),MATCH(GJ61,DT43:EA43,0))*INDEX(AJ51:AT58,MATCH(GJ61,AI51:AI58,0),MATCH(GJ62,AJ50:AT50,0))</f>
        <v>#N/A</v>
      </c>
      <c r="GK66" s="665" t="e">
        <f>INDEX(DT45:EA46,MATCH(DR66,DR45:DR46,0),MATCH(GK61,DT43:EA43,0))*INDEX(AJ51:AT58,MATCH(GK61,AI51:AI58,0),MATCH(GK62,AJ50:AT50,0))</f>
        <v>#N/A</v>
      </c>
      <c r="GL66" s="665" t="e">
        <f>SUM(DS66:GK66)=#REF!-SUM(HB66:HK66)</f>
        <v>#N/A</v>
      </c>
      <c r="GM66" s="667"/>
      <c r="GN66" s="737">
        <v>2026</v>
      </c>
      <c r="GO66" s="664" t="e">
        <f>SUMIF(DS50:EN50,GO50,DS66:EN66)</f>
        <v>#N/A</v>
      </c>
      <c r="GP66" s="668" t="e">
        <f>SUMIF(DS50:GK50,GP50,DS66:GK66)</f>
        <v>#N/A</v>
      </c>
      <c r="GQ66" s="668" t="e">
        <f>SUMIF(DS50:GK50,GQ50,DS66:GK66)</f>
        <v>#N/A</v>
      </c>
      <c r="GR66" s="668" t="e">
        <f>SUMIF(DS50:GK50,GR50,DS66:GK66)</f>
        <v>#N/A</v>
      </c>
      <c r="GS66" s="668" t="e">
        <f>SUMIF(DS50:GK50,GS50,DS66:GK66)</f>
        <v>#N/A</v>
      </c>
      <c r="GT66" s="668" t="e">
        <f>SUMIF(DS50:GK50,GT50,DS66:GK66)</f>
        <v>#N/A</v>
      </c>
      <c r="GU66" s="668" t="e">
        <f>SUMIF(DS50:GK50,GU50,DS66:GK66)</f>
        <v>#N/A</v>
      </c>
      <c r="GV66" s="668" t="e">
        <f>SUMIF(DS50:GK50,GV50,DS66:GK66)</f>
        <v>#N/A</v>
      </c>
      <c r="GW66" s="668" t="e">
        <f>SUMIF(DS50:GK50,GW50,DS66:GK66)</f>
        <v>#N/A</v>
      </c>
      <c r="GX66" s="668" t="e">
        <f>SUMIF(DS50:GK50,GX50,DS66:GK66)</f>
        <v>#N/A</v>
      </c>
      <c r="GY66" s="668" t="e">
        <f>SUMIF(DS50:GK50,GY50,DS66:GK66)</f>
        <v>#N/A</v>
      </c>
      <c r="GZ66" s="646" t="e">
        <f>#REF!=SUM(GO66:GY66)</f>
        <v>#REF!</v>
      </c>
      <c r="HB66" s="668" t="e">
        <f>IF(GZ66,0,(#REF!-SUM(GO66:GY66))*INDEX(AK51:AT58,MATCH(GN66,AI51:AI58,0),MATCH(HB62,AK50:AT50,0)))</f>
        <v>#REF!</v>
      </c>
      <c r="HC66" s="668" t="e">
        <f>IF(GZ66,0,(#REF!-SUM(GO66:GY66))*INDEX(AK51:AT58,MATCH(GN66,AI51:AI58,0),MATCH(HC62,AK50:AT50,0)))</f>
        <v>#REF!</v>
      </c>
      <c r="HD66" s="668" t="e">
        <f>IF(GZ66,0,(#REF!-SUM(GO66:GY66))*INDEX(AK51:AT58,MATCH(GN66,AI51:AI58,0),MATCH(HD62,AK50:AT50,0)))</f>
        <v>#REF!</v>
      </c>
      <c r="HE66" s="668" t="e">
        <f>IF(GZ66,0,(#REF!-SUM(GO66:GY66))*INDEX(AK51:AT58,MATCH(GN66,AI51:AI58,0),MATCH(HE62,AK50:AT50,0)))</f>
        <v>#REF!</v>
      </c>
      <c r="HF66" s="668" t="e">
        <f>IF(GZ66,0,(#REF!-SUM(GO66:GY66))*INDEX(AK51:AT58,MATCH(GN66,AI51:AI58,0),MATCH(HF62,AK50:AT50,0)))</f>
        <v>#REF!</v>
      </c>
      <c r="HG66" s="668" t="e">
        <f>IF(GZ66,0,(#REF!-SUM(GO66:GY66))*INDEX(AK51:AT58,MATCH(GN66,AI51:AI58,0),MATCH(HG62,AK50:AT50,0)))</f>
        <v>#REF!</v>
      </c>
      <c r="HH66" s="668" t="e">
        <f>IF(GZ66,0,(#REF!-SUM(GO66:GY66))*INDEX(AK51:AT58,MATCH(GN66,AI51:AI58,0),MATCH(HH62,AK50:AT50,0)))</f>
        <v>#REF!</v>
      </c>
      <c r="HI66" s="668" t="e">
        <f>IF(GZ66,0,(#REF!-SUM(GO66:GY66))*INDEX(AK51:AT58,MATCH(GN66,AI51:AI58,0),MATCH(HI62,AK50:AT50,0)))</f>
        <v>#REF!</v>
      </c>
      <c r="HJ66" s="668" t="e">
        <f>IF(GZ66,0,(#REF!-SUM(GO66:GY66))*INDEX(AK51:AT58,MATCH(GN66,AI51:AI58,0),MATCH(HJ62,AK50:AT50,0)))</f>
        <v>#REF!</v>
      </c>
      <c r="HK66" s="668" t="e">
        <f>IF(GZ66,0,(#REF!-SUM(GO66:GY66))*INDEX(AK51:AT58,MATCH(GN66,AI51:AI58,0),MATCH(HK62,AK50:AT50,0)))</f>
        <v>#REF!</v>
      </c>
      <c r="HL66" s="668" t="e">
        <f>(SUM(HB66:HK66)+SUM(GO66:GY66))=#REF!</f>
        <v>#REF!</v>
      </c>
      <c r="HM66" s="674"/>
      <c r="HN66" s="674"/>
      <c r="HO66" s="674"/>
      <c r="HP66" s="674"/>
      <c r="HQ66" s="674"/>
      <c r="HR66" s="674"/>
      <c r="HS66" s="674"/>
      <c r="HT66" s="674"/>
      <c r="HU66" s="674"/>
      <c r="HV66" s="674"/>
      <c r="HW66" s="674"/>
      <c r="HX66" s="674"/>
      <c r="HY66" s="674"/>
      <c r="HZ66" s="674"/>
    </row>
    <row r="67" spans="1:234" hidden="1" x14ac:dyDescent="0.25">
      <c r="A67" s="643" t="s">
        <v>208</v>
      </c>
      <c r="G67" s="670"/>
      <c r="H67" s="670"/>
      <c r="I67" s="674"/>
      <c r="J67" s="674"/>
      <c r="K67" s="674"/>
      <c r="L67" s="674"/>
      <c r="M67" s="674"/>
      <c r="N67" s="674"/>
      <c r="O67" s="674"/>
      <c r="P67" s="674"/>
      <c r="Q67" s="674"/>
      <c r="R67" s="674"/>
      <c r="S67" s="675"/>
      <c r="DR67" s="737">
        <v>2027</v>
      </c>
      <c r="DS67" s="665" t="e">
        <f>INDEX(DT45:EA46,MATCH(DR67,DR45:DR46,0),MATCH(DS61,DT43:EA43,0))*INDEX(AJ51:AT58,MATCH(DS61,AI51:AI58,0),MATCH(DS62,AJ50:AT50,0))</f>
        <v>#N/A</v>
      </c>
      <c r="DT67" s="665" t="e">
        <f>INDEX(DT45:EA46,MATCH(DR67,DR45:DR46,0),MATCH(DT61,DT43:EA43,0))*INDEX(AJ51:AT58,MATCH(DT61,AI51:AI58,0),MATCH(DT62,AJ50:AT50,0))</f>
        <v>#N/A</v>
      </c>
      <c r="DU67" s="665" t="e">
        <f>INDEX(DT45:EA46,MATCH(DR67,DR45:DR46,0),MATCH(DU61,DT43:EA43,0))*INDEX(AJ51:AT58,MATCH(DU61,AI51:AI58,0),MATCH(DU62,AJ50:AT50,0))</f>
        <v>#N/A</v>
      </c>
      <c r="DV67" s="665" t="e">
        <f>INDEX(DT45:EA46,MATCH(DR67,DR45:DR46,0),MATCH(DV61,DT43:EA43,0))*INDEX(AJ51:AT58,MATCH(DV61,AI51:AI58,0),MATCH(DV62,AJ50:AT50,0))</f>
        <v>#N/A</v>
      </c>
      <c r="DW67" s="665" t="e">
        <f>INDEX(DT45:EA46,MATCH(DR67,DR45:DR46,0),MATCH(DW61,DT43:EA43,0))*INDEX(AJ51:AT58,MATCH(DW61,AI51:AI58,0),MATCH(DW62,AJ50:AT50,0))</f>
        <v>#N/A</v>
      </c>
      <c r="DX67" s="665" t="e">
        <f>INDEX(DT45:EA46,MATCH(DR67,DR45:DR46,0),MATCH(DX61,DT43:EA43,0))*INDEX(AJ51:AT58,MATCH(DX61,AI51:AI58,0),MATCH(DX62,AJ50:AT50,0))</f>
        <v>#N/A</v>
      </c>
      <c r="DY67" s="665" t="e">
        <f>INDEX(DT45:EA46,MATCH(DR67,DR45:DR46,0),MATCH(DY61,DT43:EA43,0))*INDEX(AJ51:AT58,MATCH(DY61,AI51:AI58,0),MATCH(DY62,AJ50:AT50,0))</f>
        <v>#N/A</v>
      </c>
      <c r="DZ67" s="665" t="e">
        <f>INDEX(DT45:EA46,MATCH(DR67,DR45:DR46,0),MATCH(DZ61,DT43:EA43,0))*INDEX(AJ51:AT58,MATCH(DZ61,AI51:AI58,0),MATCH(DZ62,AJ50:AT50,0))</f>
        <v>#N/A</v>
      </c>
      <c r="EA67" s="665" t="e">
        <f>INDEX(DT45:EA46,MATCH(DR67,DR45:DR46,0),MATCH(EA61,DT43:EA43,0))*INDEX(AJ51:AT58,MATCH(EA61,AI51:AI58,0),MATCH(EA62,AJ50:AT50,0))</f>
        <v>#N/A</v>
      </c>
      <c r="EB67" s="665" t="e">
        <f>INDEX(DT45:EA46,MATCH(DR67,DR45:DR46,0),MATCH(EB61,DT43:EA43,0))*INDEX(AJ51:AT58,MATCH(EB61,AI51:AI58,0),MATCH(EB62,AJ50:AT50,0))</f>
        <v>#N/A</v>
      </c>
      <c r="EC67" s="665" t="e">
        <f>INDEX(DT45:EA46,MATCH(DR67,DR45:DR46,0),MATCH(EC61,DT43:EA43,0))*INDEX(AJ51:AT58,MATCH(EC61,AI51:AI58,0),MATCH(EC62,AJ50:AT50,0))</f>
        <v>#N/A</v>
      </c>
      <c r="ED67" s="665" t="e">
        <f>INDEX(DT45:EA46,MATCH(DR67,DR45:DR46,0),MATCH(ED61,DT43:EA43,0))*INDEX(AJ51:AT58,MATCH(ED61,AI51:AI58,0),MATCH(ED62,AJ50:AT50,0))</f>
        <v>#N/A</v>
      </c>
      <c r="EE67" s="665" t="e">
        <f>INDEX(DT45:EA46,MATCH(DR67,DR45:DR46,0),MATCH(EE61,DT43:EA43,0))*INDEX(AJ51:AT58,MATCH(EE61,AI51:AI58,0),MATCH(EE62,AJ50:AT50,0))</f>
        <v>#N/A</v>
      </c>
      <c r="EF67" s="665" t="e">
        <f>INDEX(DT45:EA46,MATCH(DR67,DR45:DR46,0),MATCH(EF61,DT43:EA43,0))*INDEX(AJ51:AT58,MATCH(EF61,AI51:AI58,0),MATCH(EF62,AJ50:AT50,0))</f>
        <v>#N/A</v>
      </c>
      <c r="EG67" s="665" t="e">
        <f>INDEX(DT45:EA46,MATCH(DR67,DR45:DR46,0),MATCH(EG61,DT43:EA43,0))*INDEX(AJ51:AT58,MATCH(EG61,AI51:AI58,0),MATCH(EG62,AJ50:AT50,0))</f>
        <v>#N/A</v>
      </c>
      <c r="EH67" s="665" t="e">
        <f>INDEX(DT45:EA46,MATCH(DR67,DR45:DR46,0),MATCH(EH61,DT43:EA43,0))*INDEX(AJ51:AT58,MATCH(EH61,AI51:AI58,0),MATCH(EH62,AJ50:AT50,0))</f>
        <v>#N/A</v>
      </c>
      <c r="EI67" s="665" t="e">
        <f>INDEX(DT45:EA46,MATCH(DR67,DR45:DR46,0),MATCH(EI61,DT43:EA43,0))*INDEX(AJ51:AT58,MATCH(EI61,AI51:AI58,0),MATCH(EI62,AJ50:AT50,0))</f>
        <v>#N/A</v>
      </c>
      <c r="EJ67" s="665" t="e">
        <f>INDEX(DT45:EA46,MATCH(DR67,DR45:DR46,0),MATCH(EJ61,DT43:EA43,0))*INDEX(AJ51:AT58,MATCH(EJ61,AI51:AI58,0),MATCH(EJ62,AJ50:AT50,0))</f>
        <v>#N/A</v>
      </c>
      <c r="EK67" s="665" t="e">
        <f>INDEX(DT45:EA46,MATCH(DR67,DR45:DR46,0),MATCH(EK61,DT43:EA43,0))*INDEX(AJ51:AT58,MATCH(EK61,AI51:AI58,0),MATCH(EK62,AJ50:AT50,0))</f>
        <v>#N/A</v>
      </c>
      <c r="EL67" s="665" t="e">
        <f>INDEX(DT45:EA46,MATCH(DR67,DR45:DR46,0),MATCH(EL61,DT43:EA43,0))*INDEX(AJ51:AT58,MATCH(EL61,AI51:AI58,0),MATCH(EL62,AJ50:AT50,0))</f>
        <v>#N/A</v>
      </c>
      <c r="EM67" s="665" t="e">
        <f>INDEX(DT45:EA46,MATCH(DR67,DR45:DR46,0),MATCH(EM61,DT43:EA43,0))*INDEX(AJ51:AT58,MATCH(EM61,AI51:AI58,0),MATCH(EM62,AJ50:AT50,0))</f>
        <v>#N/A</v>
      </c>
      <c r="EN67" s="665" t="e">
        <f>INDEX(DT45:EA46,MATCH(DR67,DR45:DR46,0),MATCH(EN61,DT43:EA43,0))*INDEX(AJ51:AT58,MATCH(EN61,AI51:AI58,0),MATCH(EN62,AJ50:AT50,0))</f>
        <v>#N/A</v>
      </c>
      <c r="EO67" s="665" t="e">
        <f>INDEX(DT45:EA46,MATCH(DR67,DR45:DR46,0),MATCH(EO61,DT43:EA43,0))*INDEX(AJ51:AT58,MATCH(EO61,AI51:AI58,0),MATCH(EO62,AJ50:AT50,0))</f>
        <v>#N/A</v>
      </c>
      <c r="EP67" s="665" t="e">
        <f>INDEX(DT45:EA46,MATCH(DR67,DR45:DR46,0),MATCH(EP61,DT43:EA43,0))*INDEX(AJ51:AT58,MATCH(EP61,AI51:AI58,0),MATCH(EP62,AJ50:AT50,0))</f>
        <v>#N/A</v>
      </c>
      <c r="EQ67" s="665" t="e">
        <f>INDEX(DT45:EA46,MATCH(DR67,DR45:DR46,0),MATCH(EQ61,DT43:EA43,0))*INDEX(AJ51:AT58,MATCH(EQ61,AI51:AI58,0),MATCH(EQ62,AJ50:AT50,0))</f>
        <v>#N/A</v>
      </c>
      <c r="ER67" s="665" t="e">
        <f>INDEX(DT45:EA46,MATCH(DR67,DR45:DR46,0),MATCH(ER61,DT43:EA43,0))*INDEX(AJ51:AT58,MATCH(ER61,AI51:AI58,0),MATCH(ER62,AJ50:AT50,0))</f>
        <v>#N/A</v>
      </c>
      <c r="ES67" s="665" t="e">
        <f>INDEX(DT45:EA46,MATCH(DR67,DR45:DR46,0),MATCH(ES61,DT43:EA43,0))*INDEX(AJ51:AT58,MATCH(ES61,AI51:AI58,0),MATCH(ES62,AJ50:AT50,0))</f>
        <v>#N/A</v>
      </c>
      <c r="ET67" s="665" t="e">
        <f>INDEX(DT45:EA46,MATCH(DR67,DR45:DR46,0),MATCH(ET61,DT43:EA43,0))*INDEX(AJ51:AT58,MATCH(ET61,AI51:AI58,0),MATCH(ET62,AJ50:AT50,0))</f>
        <v>#N/A</v>
      </c>
      <c r="EU67" s="665" t="e">
        <f>INDEX(DT45:EA46,MATCH(DR67,DR45:DR46,0),MATCH(EU61,DT43:EA43,0))*INDEX(AJ51:AT58,MATCH(EU61,AI51:AI58,0),MATCH(EU62,AJ50:AT50,0))</f>
        <v>#N/A</v>
      </c>
      <c r="EV67" s="665" t="e">
        <f>INDEX(DT45:EA46,MATCH(DR67,DR45:DR46,0),MATCH(EV61,DT43:EA43,0))*INDEX(AJ51:AT58,MATCH(EV61,AI51:AI58,0),MATCH(EV62,AJ50:AT50,0))</f>
        <v>#N/A</v>
      </c>
      <c r="EW67" s="665" t="e">
        <f>INDEX(DT45:EA46,MATCH(DR67,DR45:DR46,0),MATCH(EW61,DT43:EA43,0))*INDEX(AJ51:AT58,MATCH(EW61,AI51:AI58,0),MATCH(EW62,AJ50:AT50,0))</f>
        <v>#N/A</v>
      </c>
      <c r="EX67" s="665" t="e">
        <f>INDEX(DT45:EA46,MATCH(DR67,DR45:DR46,0),MATCH(EX61,DT43:EA43,0))*INDEX(AJ51:AT58,MATCH(EX61,AI51:AI58,0),MATCH(EX62,AJ50:AT50,0))</f>
        <v>#N/A</v>
      </c>
      <c r="EY67" s="665" t="e">
        <f>INDEX(DT45:EA46,MATCH(DR67,DR45:DR46,0),MATCH(EY61,DT43:EA43,0))*INDEX(AJ51:AT58,MATCH(EY61,AI51:AI58,0),MATCH(EY62,AJ50:AT50,0))</f>
        <v>#N/A</v>
      </c>
      <c r="EZ67" s="665" t="e">
        <f>INDEX(DT45:EA46,MATCH(DR67,DR45:DR46,0),MATCH(EZ61,DT43:EA43,0))*INDEX(AJ51:AT58,MATCH(EZ61,AI51:AI58,0),MATCH(EZ62,AJ50:AT50,0))</f>
        <v>#N/A</v>
      </c>
      <c r="FA67" s="665" t="e">
        <f>INDEX(DT45:EA46,MATCH(DR67,DR45:DR46,0),MATCH(FA61,DT43:EA43,0))*INDEX(AJ51:AT58,MATCH(FA61,AI51:AI58,0),MATCH(FA62,AJ50:AT50,0))</f>
        <v>#N/A</v>
      </c>
      <c r="FB67" s="665" t="e">
        <f>INDEX(DT45:EA46,MATCH(DR67,DR45:DR46,0),MATCH(FB61,DT43:EA43,0))*INDEX(AJ51:AT58,MATCH(FB61,AI51:AI58,0),MATCH(FB62,AJ50:AT50,0))</f>
        <v>#N/A</v>
      </c>
      <c r="FC67" s="665" t="e">
        <f>INDEX(DT45:EA46,MATCH(DR67,DR45:DR46,0),MATCH(FC61,DT43:EA43,0))*INDEX(AJ51:AT58,MATCH(FC61,AI51:AI58,0),MATCH(FC62,AJ50:AT50,0))</f>
        <v>#N/A</v>
      </c>
      <c r="FD67" s="665" t="e">
        <f>INDEX(DT45:EA46,MATCH(DR67,DR45:DR46,0),MATCH(FD61,DT43:EA43,0))*INDEX(AJ51:AT58,MATCH(FD61,AI51:AI58,0),MATCH(FD62,AJ50:AT50,0))</f>
        <v>#N/A</v>
      </c>
      <c r="FE67" s="665" t="e">
        <f>INDEX(DT45:EA46,MATCH(DR67,DR45:DR46,0),MATCH(FE61,DT43:EA43,0))*INDEX(AJ51:AT58,MATCH(FE61,AI51:AI58,0),MATCH(FE62,AJ50:AT50,0))</f>
        <v>#N/A</v>
      </c>
      <c r="FF67" s="665" t="e">
        <f>INDEX(DT45:EA46,MATCH(DR67,DR45:DR46,0),MATCH(FF61,DT43:EA43,0))*INDEX(AJ51:AT58,MATCH(FF61,AI51:AI58,0),MATCH(FF62,AJ50:AT50,0))</f>
        <v>#N/A</v>
      </c>
      <c r="FG67" s="665" t="e">
        <f>INDEX(DT45:EA46,MATCH(DR67,DR45:DR46,0),MATCH(FG61,DT43:EA43,0))*INDEX(AJ51:AT58,MATCH(FG61,AI51:AI58,0),MATCH(FG62,AJ50:AT50,0))</f>
        <v>#N/A</v>
      </c>
      <c r="FH67" s="665" t="e">
        <f>INDEX(DT45:EA46,MATCH(DR67,DR45:DR46,0),MATCH(FH61,DT43:EA43,0))*INDEX(AJ51:AT58,MATCH(FH61,AI51:AI58,0),MATCH(FH62,AJ50:AT50,0))</f>
        <v>#N/A</v>
      </c>
      <c r="FI67" s="665" t="e">
        <f>INDEX(DT45:EA46,MATCH(DR67,DR45:DR46,0),MATCH(FI61,DT43:EA43,0))*INDEX(AJ51:AT58,MATCH(FI61,AI51:AI58,0),MATCH(FI62,AJ50:AT50,0))</f>
        <v>#N/A</v>
      </c>
      <c r="FJ67" s="665" t="e">
        <f>INDEX(DT45:EA46,MATCH(DR67,DR45:DR46,0),MATCH(FJ61,DT43:EA43,0))*INDEX(AJ51:AT58,MATCH(FJ61,AI51:AI58,0),MATCH(FJ62,AJ50:AT50,0))</f>
        <v>#N/A</v>
      </c>
      <c r="FK67" s="665" t="e">
        <f>INDEX(DT45:EA46,MATCH(DR67,DR45:DR46,0),MATCH(FK61,DT43:EA43,0))*INDEX(AJ51:AT58,MATCH(FK61,AI51:AI58,0),MATCH(FK62,AJ50:AT50,0))</f>
        <v>#N/A</v>
      </c>
      <c r="FL67" s="665" t="e">
        <f>INDEX(DT45:EA46,MATCH(DR67,DR45:DR46,0),MATCH(FL61,DT43:EA43,0))*INDEX(AJ51:AT58,MATCH(FL61,AI51:AI58,0),MATCH(FL62,AJ50:AT50,0))</f>
        <v>#N/A</v>
      </c>
      <c r="FM67" s="665" t="e">
        <f>INDEX(DT45:EA46,MATCH(DR67,DR45:DR46,0),MATCH(FM61,DT43:EA43,0))*INDEX(AJ51:AT58,MATCH(FM61,AI51:AI58,0),MATCH(FM62,AJ50:AT50,0))</f>
        <v>#N/A</v>
      </c>
      <c r="FN67" s="665" t="e">
        <f>INDEX(DT45:EA46,MATCH(DR67,DR45:DR46,0),MATCH(FN61,DT43:EA43,0))*INDEX(AJ51:AT58,MATCH(FN61,AI51:AI58,0),MATCH(FN62,AJ50:AT50,0))</f>
        <v>#N/A</v>
      </c>
      <c r="FO67" s="665" t="e">
        <f>INDEX(DT45:EA46,MATCH(DR67,DR45:DR46,0),MATCH(FO61,DT43:EA43,0))*INDEX(AJ51:AT58,MATCH(FO61,AI51:AI58,0),MATCH(FO62,AJ50:AT50,0))</f>
        <v>#N/A</v>
      </c>
      <c r="FP67" s="665" t="e">
        <f>INDEX(DT45:EA46,MATCH(DR67,DR45:DR46,0),MATCH(FP61,DT43:EA43,0))*INDEX(AJ51:AT58,MATCH(FP61,AI51:AI58,0),MATCH(FP62,AJ50:AT50,0))</f>
        <v>#N/A</v>
      </c>
      <c r="FQ67" s="665" t="e">
        <f>INDEX(DT45:EA46,MATCH(DR67,DR45:DR46,0),MATCH(FQ61,DT43:EA43,0))*INDEX(AJ51:AT58,MATCH(FQ61,AI51:AI58,0),MATCH(FQ62,AJ50:AT50,0))</f>
        <v>#N/A</v>
      </c>
      <c r="FR67" s="665" t="e">
        <f>INDEX(DT45:EA46,MATCH(DR67,DR45:DR46,0),MATCH(FR61,DT43:EA43,0))*INDEX(AJ51:AT58,MATCH(FR61,AI51:AI58,0),MATCH(FR62,AJ50:AT50,0))</f>
        <v>#N/A</v>
      </c>
      <c r="FS67" s="665" t="e">
        <f>INDEX(DT45:EA46,MATCH(DR67,DR45:DR46,0),MATCH(FS61,DT43:EA43,0))*INDEX(AJ51:AT58,MATCH(FS61,AI51:AI58,0),MATCH(FS62,AJ50:AT50,0))</f>
        <v>#N/A</v>
      </c>
      <c r="FT67" s="665" t="e">
        <f>INDEX(DT45:EA46,MATCH(DR67,DR45:DR46,0),MATCH(FT61,DT43:EA43,0))*INDEX(AJ51:AT58,MATCH(FT61,AI51:AI58,0),MATCH(FT62,AJ50:AT50,0))</f>
        <v>#N/A</v>
      </c>
      <c r="FU67" s="665" t="e">
        <f>INDEX(DT45:EA46,MATCH(DR67,DR45:DR46,0),MATCH(FU61,DT43:EA43,0))*INDEX(AJ51:AT58,MATCH(FU61,AI51:AI58,0),MATCH(FU62,AJ50:AT50,0))</f>
        <v>#N/A</v>
      </c>
      <c r="FV67" s="665" t="e">
        <f>INDEX(DT45:EA46,MATCH(DR67,DR45:DR46,0),MATCH(FV61,DT43:EA43,0))*INDEX(AJ51:AT58,MATCH(FV61,AI51:AI58,0),MATCH(FV62,AJ50:AT50,0))</f>
        <v>#N/A</v>
      </c>
      <c r="FW67" s="665" t="e">
        <f>INDEX(DT45:EA46,MATCH(DR67,DR45:DR46,0),MATCH(FW61,DT43:EA43,0))*INDEX(AJ51:AT58,MATCH(FW61,AI51:AI58,0),MATCH(FW62,AJ50:AT50,0))</f>
        <v>#N/A</v>
      </c>
      <c r="FX67" s="665" t="e">
        <f>INDEX(DT45:EA46,MATCH(DR67,DR45:DR46,0),MATCH(FX61,DT43:EA43,0))*INDEX(AJ51:AT58,MATCH(FX61,AI51:AI58,0),MATCH(FX62,AJ50:AT50,0))</f>
        <v>#N/A</v>
      </c>
      <c r="FY67" s="665" t="e">
        <f>INDEX(DT45:EA46,MATCH(DR67,DR45:DR46,0),MATCH(FY61,DT43:EA43,0))*INDEX(AJ51:AT58,MATCH(FY61,AI51:AI58,0),MATCH(FY62,AJ50:AT50,0))</f>
        <v>#N/A</v>
      </c>
      <c r="FZ67" s="665" t="e">
        <f>INDEX(DT45:EA46,MATCH(DR67,DR45:DR46,0),MATCH(FZ61,DT43:EA43,0))*INDEX(AJ51:AT58,MATCH(FZ61,AI51:AI58,0),MATCH(FZ62,AJ50:AT50,0))</f>
        <v>#N/A</v>
      </c>
      <c r="GA67" s="665" t="e">
        <f>INDEX(DT45:EA46,MATCH(DR67,DR45:DR46,0),MATCH(GA61,DT43:EA43,0))*INDEX(AJ51:AT58,MATCH(GA61,AI51:AI58,0),MATCH(GA62,AJ50:AT50,0))</f>
        <v>#N/A</v>
      </c>
      <c r="GB67" s="665" t="e">
        <f>INDEX(DT45:EA46,MATCH(DR67,DR45:DR46,0),MATCH(GB61,DT43:EA43,0))*INDEX(AJ51:AT58,MATCH(GB61,AI51:AI58,0),MATCH(GB62,AJ50:AT50,0))</f>
        <v>#N/A</v>
      </c>
      <c r="GC67" s="665" t="e">
        <f>INDEX(DT45:EA46,MATCH(DR67,DR45:DR46,0),MATCH(GC61,DT43:EA43,0))*INDEX(AJ51:AT58,MATCH(GC61,AI51:AI58,0),MATCH(GC62,AJ50:AT50,0))</f>
        <v>#N/A</v>
      </c>
      <c r="GD67" s="665" t="e">
        <f>INDEX(DT45:EA46,MATCH(DR67,DR45:DR46,0),MATCH(GD61,DT43:EA43,0))*INDEX(AJ51:AT58,MATCH(GD61,AI51:AI58,0),MATCH(GD62,AJ50:AT50,0))</f>
        <v>#N/A</v>
      </c>
      <c r="GE67" s="665" t="e">
        <f>INDEX(DT45:EA46,MATCH(DR67,DR45:DR46,0),MATCH(GE61,DT43:EA43,0))*INDEX(AJ51:AT58,MATCH(GE61,AI51:AI58,0),MATCH(GE62,AJ50:AT50,0))</f>
        <v>#N/A</v>
      </c>
      <c r="GF67" s="665" t="e">
        <f>INDEX(DT45:EA46,MATCH(DR67,DR45:DR46,0),MATCH(GF61,DT43:EA43,0))*INDEX(AJ51:AT58,MATCH(GF61,AI51:AI58,0),MATCH(GF62,AJ50:AT50,0))</f>
        <v>#N/A</v>
      </c>
      <c r="GG67" s="665" t="e">
        <f>INDEX(DT45:EA46,MATCH(DR67,DR45:DR46,0),MATCH(GG61,DT43:EA43,0))*INDEX(AJ51:AT58,MATCH(GG61,AI51:AI58,0),MATCH(GG62,AJ50:AT50,0))</f>
        <v>#N/A</v>
      </c>
      <c r="GH67" s="665" t="e">
        <f>INDEX(DT45:EA46,MATCH(DR67,DR45:DR46,0),MATCH(GH61,DT43:EA43,0))*INDEX(AJ51:AT58,MATCH(GH61,AI51:AI58,0),MATCH(GH62,AJ50:AT50,0))</f>
        <v>#N/A</v>
      </c>
      <c r="GI67" s="665" t="e">
        <f>INDEX(DT45:EA46,MATCH(DR67,DR45:DR46,0),MATCH(GI61,DT43:EA43,0))*INDEX(AJ51:AT58,MATCH(GI61,AI51:AI58,0),MATCH(GI62,AJ50:AT50,0))</f>
        <v>#N/A</v>
      </c>
      <c r="GJ67" s="665" t="e">
        <f>INDEX(DT45:EA46,MATCH(DR67,DR45:DR46,0),MATCH(GJ61,DT43:EA43,0))*INDEX(AJ51:AT58,MATCH(GJ61,AI51:AI58,0),MATCH(GJ62,AJ50:AT50,0))</f>
        <v>#N/A</v>
      </c>
      <c r="GK67" s="665" t="e">
        <f>INDEX(DT45:EA46,MATCH(DR67,DR45:DR46,0),MATCH(GK61,DT43:EA43,0))*INDEX(AJ51:AT58,MATCH(GK61,AI51:AI58,0),MATCH(GK62,AJ50:AT50,0))</f>
        <v>#N/A</v>
      </c>
      <c r="GL67" s="665" t="e">
        <f>SUM(DS67:GK67)=#REF!-SUM(HB67:HK67)</f>
        <v>#N/A</v>
      </c>
      <c r="GM67" s="667"/>
      <c r="GN67" s="737">
        <v>2027</v>
      </c>
      <c r="GO67" s="664" t="e">
        <f>SUMIF(DS50:EN50,GO50,DS67:EN67)</f>
        <v>#N/A</v>
      </c>
      <c r="GP67" s="668" t="e">
        <f>SUMIF(DS50:GK50,GP50,DS67:GK67)</f>
        <v>#N/A</v>
      </c>
      <c r="GQ67" s="668" t="e">
        <f>SUMIF(DS50:GK50,GQ50,DS67:GK67)</f>
        <v>#N/A</v>
      </c>
      <c r="GR67" s="668" t="e">
        <f>SUMIF(DS50:GK50,GR50,DS67:GK67)</f>
        <v>#N/A</v>
      </c>
      <c r="GS67" s="668" t="e">
        <f>SUMIF(DS50:GK50,GS50,DS67:GK67)</f>
        <v>#N/A</v>
      </c>
      <c r="GT67" s="668" t="e">
        <f>SUMIF(DS50:GK50,GT50,DS67:GK67)</f>
        <v>#N/A</v>
      </c>
      <c r="GU67" s="668" t="e">
        <f>SUMIF(DS50:GK50,GU50,DS67:GK67)</f>
        <v>#N/A</v>
      </c>
      <c r="GV67" s="668" t="e">
        <f>SUMIF(DS50:GK50,GV50,DS67:GK67)</f>
        <v>#N/A</v>
      </c>
      <c r="GW67" s="668" t="e">
        <f>SUMIF(DS50:GK50,GW50,DS67:GK67)</f>
        <v>#N/A</v>
      </c>
      <c r="GX67" s="668" t="e">
        <f>SUMIF(DS50:GK50,GX50,DS67:GK67)</f>
        <v>#N/A</v>
      </c>
      <c r="GY67" s="668" t="e">
        <f>SUMIF(DS50:GK50,GY50,DS67:GK67)</f>
        <v>#N/A</v>
      </c>
      <c r="GZ67" s="646" t="e">
        <f>#REF!=SUM(GO67:GY67)</f>
        <v>#REF!</v>
      </c>
      <c r="HB67" s="668" t="e">
        <f>IF(GZ67,0,(#REF!-SUM(GO67:GY67))*INDEX(AK51:AT58,MATCH(GN67,AI51:AI58,0),MATCH(HB62,AK50:AT50,0)))</f>
        <v>#REF!</v>
      </c>
      <c r="HC67" s="668" t="e">
        <f>IF(GZ67,0,(#REF!-SUM(GO67:GY67))*INDEX(AK51:AT58,MATCH(GN67,AI51:AI58,0),MATCH(HC62,AK50:AT50,0)))</f>
        <v>#REF!</v>
      </c>
      <c r="HD67" s="668" t="e">
        <f>IF(GZ67,0,(#REF!-SUM(GO67:GY67))*INDEX(AK51:AT58,MATCH(GN67,AI51:AI58,0),MATCH(HD62,AK50:AT50,0)))</f>
        <v>#REF!</v>
      </c>
      <c r="HE67" s="668" t="e">
        <f>IF(GZ67,0,(#REF!-SUM(GO67:GY67))*INDEX(AK51:AT58,MATCH(GN67,AI51:AI58,0),MATCH(HE62,AK50:AT50,0)))</f>
        <v>#REF!</v>
      </c>
      <c r="HF67" s="668" t="e">
        <f>IF(GZ67,0,(#REF!-SUM(GO67:GY67))*INDEX(AK51:AT58,MATCH(GN67,AI51:AI58,0),MATCH(HF62,AK50:AT50,0)))</f>
        <v>#REF!</v>
      </c>
      <c r="HG67" s="668" t="e">
        <f>IF(GZ67,0,(#REF!-SUM(GO67:GY67))*INDEX(AK51:AT58,MATCH(GN67,AI51:AI58,0),MATCH(HG62,AK50:AT50,0)))</f>
        <v>#REF!</v>
      </c>
      <c r="HH67" s="668" t="e">
        <f>IF(GZ67,0,(#REF!-SUM(GO67:GY67))*INDEX(AK51:AT58,MATCH(GN67,AI51:AI58,0),MATCH(HH62,AK50:AT50,0)))</f>
        <v>#REF!</v>
      </c>
      <c r="HI67" s="668" t="e">
        <f>IF(GZ67,0,(#REF!-SUM(GO67:GY67))*INDEX(AK51:AT58,MATCH(GN67,AI51:AI58,0),MATCH(HI62,AK50:AT50,0)))</f>
        <v>#REF!</v>
      </c>
      <c r="HJ67" s="668" t="e">
        <f>IF(GZ67,0,(#REF!-SUM(GO67:GY67))*INDEX(AK51:AT58,MATCH(GN67,AI51:AI58,0),MATCH(HJ62,AK50:AT50,0)))</f>
        <v>#REF!</v>
      </c>
      <c r="HK67" s="668" t="e">
        <f>IF(GZ67,0,(#REF!-SUM(GO67:GY67))*INDEX(AK51:AT58,MATCH(GN67,AI51:AI58,0),MATCH(HK62,AK50:AT50,0)))</f>
        <v>#REF!</v>
      </c>
      <c r="HL67" s="668" t="e">
        <f>(SUM(HB67:HK67)+SUM(GO67:GY67))=#REF!</f>
        <v>#REF!</v>
      </c>
      <c r="HM67" s="674"/>
      <c r="HN67" s="674"/>
      <c r="HO67" s="674"/>
      <c r="HP67" s="674"/>
      <c r="HQ67" s="674"/>
      <c r="HR67" s="674"/>
      <c r="HS67" s="674"/>
      <c r="HT67" s="674"/>
      <c r="HU67" s="674"/>
      <c r="HV67" s="674"/>
      <c r="HW67" s="674"/>
      <c r="HX67" s="674"/>
      <c r="HY67" s="674"/>
      <c r="HZ67" s="674"/>
    </row>
    <row r="68" spans="1:234" hidden="1" x14ac:dyDescent="0.25">
      <c r="A68" s="643" t="s">
        <v>208</v>
      </c>
      <c r="G68" s="670"/>
      <c r="H68" s="670"/>
      <c r="I68" s="674"/>
      <c r="J68" s="674"/>
      <c r="K68" s="674"/>
      <c r="L68" s="674"/>
      <c r="M68" s="674"/>
      <c r="N68" s="674"/>
      <c r="O68" s="674"/>
      <c r="P68" s="674"/>
      <c r="Q68" s="674"/>
      <c r="R68" s="674"/>
      <c r="S68" s="675"/>
      <c r="DR68" s="737">
        <v>2028</v>
      </c>
      <c r="DS68" s="665" t="e">
        <f>INDEX(DT45:EA46,MATCH(DR68,DR45:DR46,0),MATCH(DS61,DT43:EA43,0))*INDEX(AJ51:AT58,MATCH(DS61,AI51:AI58,0),MATCH(DS62,AJ50:AT50,0))</f>
        <v>#N/A</v>
      </c>
      <c r="DT68" s="665" t="e">
        <f>INDEX(DT45:EA46,MATCH(DR68,DR45:DR46,0),MATCH(DT61,DT43:EA43,0))*INDEX(AJ51:AT58,MATCH(DT61,AI51:AI58,0),MATCH(DT62,AJ50:AT50,0))</f>
        <v>#N/A</v>
      </c>
      <c r="DU68" s="665" t="e">
        <f>INDEX(DT45:EA46,MATCH(DR68,DR45:DR46,0),MATCH(DU61,DT43:EA43,0))*INDEX(AJ51:AT58,MATCH(DU61,AI51:AI58,0),MATCH(DU62,AJ50:AT50,0))</f>
        <v>#N/A</v>
      </c>
      <c r="DV68" s="665" t="e">
        <f>INDEX(DT45:EA46,MATCH(DR68,DR45:DR46,0),MATCH(DV61,DT43:EA43,0))*INDEX(AJ51:AT58,MATCH(DV61,AI51:AI58,0),MATCH(DV62,AJ50:AT50,0))</f>
        <v>#N/A</v>
      </c>
      <c r="DW68" s="665" t="e">
        <f>INDEX(DT45:EA46,MATCH(DR68,DR45:DR46,0),MATCH(DW61,DT43:EA43,0))*INDEX(AJ51:AT58,MATCH(DW61,AI51:AI58,0),MATCH(DW62,AJ50:AT50,0))</f>
        <v>#N/A</v>
      </c>
      <c r="DX68" s="665" t="e">
        <f>INDEX(DT45:EA46,MATCH(DR68,DR45:DR46,0),MATCH(DX61,DT43:EA43,0))*INDEX(AJ51:AT58,MATCH(DX61,AI51:AI58,0),MATCH(DX62,AJ50:AT50,0))</f>
        <v>#N/A</v>
      </c>
      <c r="DY68" s="665" t="e">
        <f>INDEX(DT45:EA46,MATCH(DR68,DR45:DR46,0),MATCH(DY61,DT43:EA43,0))*INDEX(AJ51:AT58,MATCH(DY61,AI51:AI58,0),MATCH(DY62,AJ50:AT50,0))</f>
        <v>#N/A</v>
      </c>
      <c r="DZ68" s="665" t="e">
        <f>INDEX(DT45:EA46,MATCH(DR68,DR45:DR46,0),MATCH(DZ61,DT43:EA43,0))*INDEX(AJ51:AT58,MATCH(DZ61,AI51:AI58,0),MATCH(DZ62,AJ50:AT50,0))</f>
        <v>#N/A</v>
      </c>
      <c r="EA68" s="665" t="e">
        <f>INDEX(DT45:EA46,MATCH(DR68,DR45:DR46,0),MATCH(EA61,DT43:EA43,0))*INDEX(AJ51:AT58,MATCH(EA61,AI51:AI58,0),MATCH(EA62,AJ50:AT50,0))</f>
        <v>#N/A</v>
      </c>
      <c r="EB68" s="665" t="e">
        <f>INDEX(DT45:EA46,MATCH(DR68,DR45:DR46,0),MATCH(EB61,DT43:EA43,0))*INDEX(AJ51:AT58,MATCH(EB61,AI51:AI58,0),MATCH(EB62,AJ50:AT50,0))</f>
        <v>#N/A</v>
      </c>
      <c r="EC68" s="665" t="e">
        <f>INDEX(DT45:EA46,MATCH(DR68,DR45:DR46,0),MATCH(EC61,DT43:EA43,0))*INDEX(AJ51:AT58,MATCH(EC61,AI51:AI58,0),MATCH(EC62,AJ50:AT50,0))</f>
        <v>#N/A</v>
      </c>
      <c r="ED68" s="665" t="e">
        <f>INDEX(DT45:EA46,MATCH(DR68,DR45:DR46,0),MATCH(ED61,DT43:EA43,0))*INDEX(AJ51:AT58,MATCH(ED61,AI51:AI58,0),MATCH(ED62,AJ50:AT50,0))</f>
        <v>#N/A</v>
      </c>
      <c r="EE68" s="665" t="e">
        <f>INDEX(DT45:EA46,MATCH(DR68,DR45:DR46,0),MATCH(EE61,DT43:EA43,0))*INDEX(AJ51:AT58,MATCH(EE61,AI51:AI58,0),MATCH(EE62,AJ50:AT50,0))</f>
        <v>#N/A</v>
      </c>
      <c r="EF68" s="665" t="e">
        <f>INDEX(DT45:EA46,MATCH(DR68,DR45:DR46,0),MATCH(EF61,DT43:EA43,0))*INDEX(AJ51:AT58,MATCH(EF61,AI51:AI58,0),MATCH(EF62,AJ50:AT50,0))</f>
        <v>#N/A</v>
      </c>
      <c r="EG68" s="665" t="e">
        <f>INDEX(DT45:EA46,MATCH(DR68,DR45:DR46,0),MATCH(EG61,DT43:EA43,0))*INDEX(AJ51:AT58,MATCH(EG61,AI51:AI58,0),MATCH(EG62,AJ50:AT50,0))</f>
        <v>#N/A</v>
      </c>
      <c r="EH68" s="665" t="e">
        <f>INDEX(DT45:EA46,MATCH(DR68,DR45:DR46,0),MATCH(EH61,DT43:EA43,0))*INDEX(AJ51:AT58,MATCH(EH61,AI51:AI58,0),MATCH(EH62,AJ50:AT50,0))</f>
        <v>#N/A</v>
      </c>
      <c r="EI68" s="665" t="e">
        <f>INDEX(DT45:EA46,MATCH(DR68,DR45:DR46,0),MATCH(EI61,DT43:EA43,0))*INDEX(AJ51:AT58,MATCH(EI61,AI51:AI58,0),MATCH(EI62,AJ50:AT50,0))</f>
        <v>#N/A</v>
      </c>
      <c r="EJ68" s="665" t="e">
        <f>INDEX(DT45:EA46,MATCH(DR68,DR45:DR46,0),MATCH(EJ61,DT43:EA43,0))*INDEX(AJ51:AT58,MATCH(EJ61,AI51:AI58,0),MATCH(EJ62,AJ50:AT50,0))</f>
        <v>#N/A</v>
      </c>
      <c r="EK68" s="665" t="e">
        <f>INDEX(DT45:EA46,MATCH(DR68,DR45:DR46,0),MATCH(EK61,DT43:EA43,0))*INDEX(AJ51:AT58,MATCH(EK61,AI51:AI58,0),MATCH(EK62,AJ50:AT50,0))</f>
        <v>#N/A</v>
      </c>
      <c r="EL68" s="665" t="e">
        <f>INDEX(DT45:EA46,MATCH(DR68,DR45:DR46,0),MATCH(EL61,DT43:EA43,0))*INDEX(AJ51:AT58,MATCH(EL61,AI51:AI58,0),MATCH(EL62,AJ50:AT50,0))</f>
        <v>#N/A</v>
      </c>
      <c r="EM68" s="665" t="e">
        <f>INDEX(DT45:EA46,MATCH(DR68,DR45:DR46,0),MATCH(EM61,DT43:EA43,0))*INDEX(AJ51:AT58,MATCH(EM61,AI51:AI58,0),MATCH(EM62,AJ50:AT50,0))</f>
        <v>#N/A</v>
      </c>
      <c r="EN68" s="665" t="e">
        <f>INDEX(DT45:EA46,MATCH(DR68,DR45:DR46,0),MATCH(EN61,DT43:EA43,0))*INDEX(AJ51:AT58,MATCH(EN61,AI51:AI58,0),MATCH(EN62,AJ50:AT50,0))</f>
        <v>#N/A</v>
      </c>
      <c r="EO68" s="665" t="e">
        <f>INDEX(DT45:EA46,MATCH(DR68,DR45:DR46,0),MATCH(EO61,DT43:EA43,0))*INDEX(AJ51:AT58,MATCH(EO61,AI51:AI58,0),MATCH(EO62,AJ50:AT50,0))</f>
        <v>#N/A</v>
      </c>
      <c r="EP68" s="665" t="e">
        <f>INDEX(DT45:EA46,MATCH(DR68,DR45:DR46,0),MATCH(EP61,DT43:EA43,0))*INDEX(AJ51:AT58,MATCH(EP61,AI51:AI58,0),MATCH(EP62,AJ50:AT50,0))</f>
        <v>#N/A</v>
      </c>
      <c r="EQ68" s="665" t="e">
        <f>INDEX(DT45:EA46,MATCH(DR68,DR45:DR46,0),MATCH(EQ61,DT43:EA43,0))*INDEX(AJ51:AT58,MATCH(EQ61,AI51:AI58,0),MATCH(EQ62,AJ50:AT50,0))</f>
        <v>#N/A</v>
      </c>
      <c r="ER68" s="665" t="e">
        <f>INDEX(DT45:EA46,MATCH(DR68,DR45:DR46,0),MATCH(ER61,DT43:EA43,0))*INDEX(AJ51:AT58,MATCH(ER61,AI51:AI58,0),MATCH(ER62,AJ50:AT50,0))</f>
        <v>#N/A</v>
      </c>
      <c r="ES68" s="665" t="e">
        <f>INDEX(DT45:EA46,MATCH(DR68,DR45:DR46,0),MATCH(ES61,DT43:EA43,0))*INDEX(AJ51:AT58,MATCH(ES61,AI51:AI58,0),MATCH(ES62,AJ50:AT50,0))</f>
        <v>#N/A</v>
      </c>
      <c r="ET68" s="665" t="e">
        <f>INDEX(DT45:EA46,MATCH(DR68,DR45:DR46,0),MATCH(ET61,DT43:EA43,0))*INDEX(AJ51:AT58,MATCH(ET61,AI51:AI58,0),MATCH(ET62,AJ50:AT50,0))</f>
        <v>#N/A</v>
      </c>
      <c r="EU68" s="665" t="e">
        <f>INDEX(DT45:EA46,MATCH(DR68,DR45:DR46,0),MATCH(EU61,DT43:EA43,0))*INDEX(AJ51:AT58,MATCH(EU61,AI51:AI58,0),MATCH(EU62,AJ50:AT50,0))</f>
        <v>#N/A</v>
      </c>
      <c r="EV68" s="665" t="e">
        <f>INDEX(DT45:EA46,MATCH(DR68,DR45:DR46,0),MATCH(EV61,DT43:EA43,0))*INDEX(AJ51:AT58,MATCH(EV61,AI51:AI58,0),MATCH(EV62,AJ50:AT50,0))</f>
        <v>#N/A</v>
      </c>
      <c r="EW68" s="665" t="e">
        <f>INDEX(DT45:EA46,MATCH(DR68,DR45:DR46,0),MATCH(EW61,DT43:EA43,0))*INDEX(AJ51:AT58,MATCH(EW61,AI51:AI58,0),MATCH(EW62,AJ50:AT50,0))</f>
        <v>#N/A</v>
      </c>
      <c r="EX68" s="665" t="e">
        <f>INDEX(DT45:EA46,MATCH(DR68,DR45:DR46,0),MATCH(EX61,DT43:EA43,0))*INDEX(AJ51:AT58,MATCH(EX61,AI51:AI58,0),MATCH(EX62,AJ50:AT50,0))</f>
        <v>#N/A</v>
      </c>
      <c r="EY68" s="665" t="e">
        <f>INDEX(DT45:EA46,MATCH(DR68,DR45:DR46,0),MATCH(EY61,DT43:EA43,0))*INDEX(AJ51:AT58,MATCH(EY61,AI51:AI58,0),MATCH(EY62,AJ50:AT50,0))</f>
        <v>#N/A</v>
      </c>
      <c r="EZ68" s="665" t="e">
        <f>INDEX(DT45:EA46,MATCH(DR68,DR45:DR46,0),MATCH(EZ61,DT43:EA43,0))*INDEX(AJ51:AT58,MATCH(EZ61,AI51:AI58,0),MATCH(EZ62,AJ50:AT50,0))</f>
        <v>#N/A</v>
      </c>
      <c r="FA68" s="665" t="e">
        <f>INDEX(DT45:EA46,MATCH(DR68,DR45:DR46,0),MATCH(FA61,DT43:EA43,0))*INDEX(AJ51:AT58,MATCH(FA61,AI51:AI58,0),MATCH(FA62,AJ50:AT50,0))</f>
        <v>#N/A</v>
      </c>
      <c r="FB68" s="665" t="e">
        <f>INDEX(DT45:EA46,MATCH(DR68,DR45:DR46,0),MATCH(FB61,DT43:EA43,0))*INDEX(AJ51:AT58,MATCH(FB61,AI51:AI58,0),MATCH(FB62,AJ50:AT50,0))</f>
        <v>#N/A</v>
      </c>
      <c r="FC68" s="665" t="e">
        <f>INDEX(DT45:EA46,MATCH(DR68,DR45:DR46,0),MATCH(FC61,DT43:EA43,0))*INDEX(AJ51:AT58,MATCH(FC61,AI51:AI58,0),MATCH(FC62,AJ50:AT50,0))</f>
        <v>#N/A</v>
      </c>
      <c r="FD68" s="665" t="e">
        <f>INDEX(DT45:EA46,MATCH(DR68,DR45:DR46,0),MATCH(FD61,DT43:EA43,0))*INDEX(AJ51:AT58,MATCH(FD61,AI51:AI58,0),MATCH(FD62,AJ50:AT50,0))</f>
        <v>#N/A</v>
      </c>
      <c r="FE68" s="665" t="e">
        <f>INDEX(DT45:EA46,MATCH(DR68,DR45:DR46,0),MATCH(FE61,DT43:EA43,0))*INDEX(AJ51:AT58,MATCH(FE61,AI51:AI58,0),MATCH(FE62,AJ50:AT50,0))</f>
        <v>#N/A</v>
      </c>
      <c r="FF68" s="665" t="e">
        <f>INDEX(DT45:EA46,MATCH(DR68,DR45:DR46,0),MATCH(FF61,DT43:EA43,0))*INDEX(AJ51:AT58,MATCH(FF61,AI51:AI58,0),MATCH(FF62,AJ50:AT50,0))</f>
        <v>#N/A</v>
      </c>
      <c r="FG68" s="665" t="e">
        <f>INDEX(DT45:EA46,MATCH(DR68,DR45:DR46,0),MATCH(FG61,DT43:EA43,0))*INDEX(AJ51:AT58,MATCH(FG61,AI51:AI58,0),MATCH(FG62,AJ50:AT50,0))</f>
        <v>#N/A</v>
      </c>
      <c r="FH68" s="665" t="e">
        <f>INDEX(DT45:EA46,MATCH(DR68,DR45:DR46,0),MATCH(FH61,DT43:EA43,0))*INDEX(AJ51:AT58,MATCH(FH61,AI51:AI58,0),MATCH(FH62,AJ50:AT50,0))</f>
        <v>#N/A</v>
      </c>
      <c r="FI68" s="665" t="e">
        <f>INDEX(DT45:EA46,MATCH(DR68,DR45:DR46,0),MATCH(FI61,DT43:EA43,0))*INDEX(AJ51:AT58,MATCH(FI61,AI51:AI58,0),MATCH(FI62,AJ50:AT50,0))</f>
        <v>#N/A</v>
      </c>
      <c r="FJ68" s="665" t="e">
        <f>INDEX(DT45:EA46,MATCH(DR68,DR45:DR46,0),MATCH(FJ61,DT43:EA43,0))*INDEX(AJ51:AT58,MATCH(FJ61,AI51:AI58,0),MATCH(FJ62,AJ50:AT50,0))</f>
        <v>#N/A</v>
      </c>
      <c r="FK68" s="665" t="e">
        <f>INDEX(DT45:EA46,MATCH(DR68,DR45:DR46,0),MATCH(FK61,DT43:EA43,0))*INDEX(AJ51:AT58,MATCH(FK61,AI51:AI58,0),MATCH(FK62,AJ50:AT50,0))</f>
        <v>#N/A</v>
      </c>
      <c r="FL68" s="665" t="e">
        <f>INDEX(DT45:EA46,MATCH(DR68,DR45:DR46,0),MATCH(FL61,DT43:EA43,0))*INDEX(AJ51:AT58,MATCH(FL61,AI51:AI58,0),MATCH(FL62,AJ50:AT50,0))</f>
        <v>#N/A</v>
      </c>
      <c r="FM68" s="665" t="e">
        <f>INDEX(DT45:EA46,MATCH(DR68,DR45:DR46,0),MATCH(FM61,DT43:EA43,0))*INDEX(AJ51:AT58,MATCH(FM61,AI51:AI58,0),MATCH(FM62,AJ50:AT50,0))</f>
        <v>#N/A</v>
      </c>
      <c r="FN68" s="665" t="e">
        <f>INDEX(DT45:EA46,MATCH(DR68,DR45:DR46,0),MATCH(FN61,DT43:EA43,0))*INDEX(AJ51:AT58,MATCH(FN61,AI51:AI58,0),MATCH(FN62,AJ50:AT50,0))</f>
        <v>#N/A</v>
      </c>
      <c r="FO68" s="665" t="e">
        <f>INDEX(DT45:EA46,MATCH(DR68,DR45:DR46,0),MATCH(FO61,DT43:EA43,0))*INDEX(AJ51:AT58,MATCH(FO61,AI51:AI58,0),MATCH(FO62,AJ50:AT50,0))</f>
        <v>#N/A</v>
      </c>
      <c r="FP68" s="665" t="e">
        <f>INDEX(DT45:EA46,MATCH(DR68,DR45:DR46,0),MATCH(FP61,DT43:EA43,0))*INDEX(AJ51:AT58,MATCH(FP61,AI51:AI58,0),MATCH(FP62,AJ50:AT50,0))</f>
        <v>#N/A</v>
      </c>
      <c r="FQ68" s="665" t="e">
        <f>INDEX(DT45:EA46,MATCH(DR68,DR45:DR46,0),MATCH(FQ61,DT43:EA43,0))*INDEX(AJ51:AT58,MATCH(FQ61,AI51:AI58,0),MATCH(FQ62,AJ50:AT50,0))</f>
        <v>#N/A</v>
      </c>
      <c r="FR68" s="665" t="e">
        <f>INDEX(DT45:EA46,MATCH(DR68,DR45:DR46,0),MATCH(FR61,DT43:EA43,0))*INDEX(AJ51:AT58,MATCH(FR61,AI51:AI58,0),MATCH(FR62,AJ50:AT50,0))</f>
        <v>#N/A</v>
      </c>
      <c r="FS68" s="665" t="e">
        <f>INDEX(DT45:EA46,MATCH(DR68,DR45:DR46,0),MATCH(FS61,DT43:EA43,0))*INDEX(AJ51:AT58,MATCH(FS61,AI51:AI58,0),MATCH(FS62,AJ50:AT50,0))</f>
        <v>#N/A</v>
      </c>
      <c r="FT68" s="665" t="e">
        <f>INDEX(DT45:EA46,MATCH(DR68,DR45:DR46,0),MATCH(FT61,DT43:EA43,0))*INDEX(AJ51:AT58,MATCH(FT61,AI51:AI58,0),MATCH(FT62,AJ50:AT50,0))</f>
        <v>#N/A</v>
      </c>
      <c r="FU68" s="665" t="e">
        <f>INDEX(DT45:EA46,MATCH(DR68,DR45:DR46,0),MATCH(FU61,DT43:EA43,0))*INDEX(AJ51:AT58,MATCH(FU61,AI51:AI58,0),MATCH(FU62,AJ50:AT50,0))</f>
        <v>#N/A</v>
      </c>
      <c r="FV68" s="665" t="e">
        <f>INDEX(DT45:EA46,MATCH(DR68,DR45:DR46,0),MATCH(FV61,DT43:EA43,0))*INDEX(AJ51:AT58,MATCH(FV61,AI51:AI58,0),MATCH(FV62,AJ50:AT50,0))</f>
        <v>#N/A</v>
      </c>
      <c r="FW68" s="665" t="e">
        <f>INDEX(DT45:EA46,MATCH(DR68,DR45:DR46,0),MATCH(FW61,DT43:EA43,0))*INDEX(AJ51:AT58,MATCH(FW61,AI51:AI58,0),MATCH(FW62,AJ50:AT50,0))</f>
        <v>#N/A</v>
      </c>
      <c r="FX68" s="665" t="e">
        <f>INDEX(DT45:EA46,MATCH(DR68,DR45:DR46,0),MATCH(FX61,DT43:EA43,0))*INDEX(AJ51:AT58,MATCH(FX61,AI51:AI58,0),MATCH(FX62,AJ50:AT50,0))</f>
        <v>#N/A</v>
      </c>
      <c r="FY68" s="665" t="e">
        <f>INDEX(DT45:EA46,MATCH(DR68,DR45:DR46,0),MATCH(FY61,DT43:EA43,0))*INDEX(AJ51:AT58,MATCH(FY61,AI51:AI58,0),MATCH(FY62,AJ50:AT50,0))</f>
        <v>#N/A</v>
      </c>
      <c r="FZ68" s="665" t="e">
        <f>INDEX(DT45:EA46,MATCH(DR68,DR45:DR46,0),MATCH(FZ61,DT43:EA43,0))*INDEX(AJ51:AT58,MATCH(FZ61,AI51:AI58,0),MATCH(FZ62,AJ50:AT50,0))</f>
        <v>#N/A</v>
      </c>
      <c r="GA68" s="665" t="e">
        <f>INDEX(DT45:EA46,MATCH(DR68,DR45:DR46,0),MATCH(GA61,DT43:EA43,0))*INDEX(AJ51:AT58,MATCH(GA61,AI51:AI58,0),MATCH(GA62,AJ50:AT50,0))</f>
        <v>#N/A</v>
      </c>
      <c r="GB68" s="665" t="e">
        <f>INDEX(DT45:EA46,MATCH(DR68,DR45:DR46,0),MATCH(GB61,DT43:EA43,0))*INDEX(AJ51:AT58,MATCH(GB61,AI51:AI58,0),MATCH(GB62,AJ50:AT50,0))</f>
        <v>#N/A</v>
      </c>
      <c r="GC68" s="665" t="e">
        <f>INDEX(DT45:EA46,MATCH(DR68,DR45:DR46,0),MATCH(GC61,DT43:EA43,0))*INDEX(AJ51:AT58,MATCH(GC61,AI51:AI58,0),MATCH(GC62,AJ50:AT50,0))</f>
        <v>#N/A</v>
      </c>
      <c r="GD68" s="665" t="e">
        <f>INDEX(DT45:EA46,MATCH(DR68,DR45:DR46,0),MATCH(GD61,DT43:EA43,0))*INDEX(AJ51:AT58,MATCH(GD61,AI51:AI58,0),MATCH(GD62,AJ50:AT50,0))</f>
        <v>#N/A</v>
      </c>
      <c r="GE68" s="665" t="e">
        <f>INDEX(DT45:EA46,MATCH(DR68,DR45:DR46,0),MATCH(GE61,DT43:EA43,0))*INDEX(AJ51:AT58,MATCH(GE61,AI51:AI58,0),MATCH(GE62,AJ50:AT50,0))</f>
        <v>#N/A</v>
      </c>
      <c r="GF68" s="665" t="e">
        <f>INDEX(DT45:EA46,MATCH(DR68,DR45:DR46,0),MATCH(GF61,DT43:EA43,0))*INDEX(AJ51:AT58,MATCH(GF61,AI51:AI58,0),MATCH(GF62,AJ50:AT50,0))</f>
        <v>#N/A</v>
      </c>
      <c r="GG68" s="665" t="e">
        <f>INDEX(DT45:EA46,MATCH(DR68,DR45:DR46,0),MATCH(GG61,DT43:EA43,0))*INDEX(AJ51:AT58,MATCH(GG61,AI51:AI58,0),MATCH(GG62,AJ50:AT50,0))</f>
        <v>#N/A</v>
      </c>
      <c r="GH68" s="665" t="e">
        <f>INDEX(DT45:EA46,MATCH(DR68,DR45:DR46,0),MATCH(GH61,DT43:EA43,0))*INDEX(AJ51:AT58,MATCH(GH61,AI51:AI58,0),MATCH(GH62,AJ50:AT50,0))</f>
        <v>#N/A</v>
      </c>
      <c r="GI68" s="665" t="e">
        <f>INDEX(DT45:EA46,MATCH(DR68,DR45:DR46,0),MATCH(GI61,DT43:EA43,0))*INDEX(AJ51:AT58,MATCH(GI61,AI51:AI58,0),MATCH(GI62,AJ50:AT50,0))</f>
        <v>#N/A</v>
      </c>
      <c r="GJ68" s="665" t="e">
        <f>INDEX(DT45:EA46,MATCH(DR68,DR45:DR46,0),MATCH(GJ61,DT43:EA43,0))*INDEX(AJ51:AT58,MATCH(GJ61,AI51:AI58,0),MATCH(GJ62,AJ50:AT50,0))</f>
        <v>#N/A</v>
      </c>
      <c r="GK68" s="665" t="e">
        <f>INDEX(DT45:EA46,MATCH(DR68,DR45:DR46,0),MATCH(GK61,DT43:EA43,0))*INDEX(AJ51:AT58,MATCH(GK61,AI51:AI58,0),MATCH(GK62,AJ50:AT50,0))</f>
        <v>#N/A</v>
      </c>
      <c r="GL68" s="665" t="e">
        <f>SUM(DS68:GK68)=#REF!-SUM(HB68:HK68)</f>
        <v>#N/A</v>
      </c>
      <c r="GM68" s="667"/>
      <c r="GN68" s="737">
        <v>2028</v>
      </c>
      <c r="GO68" s="664" t="e">
        <f>SUMIF(DS50:EN50,GO50,DS68:EN68)</f>
        <v>#N/A</v>
      </c>
      <c r="GP68" s="668" t="e">
        <f>SUMIF(DS50:GK50,GP50,DS68:GK68)</f>
        <v>#N/A</v>
      </c>
      <c r="GQ68" s="668" t="e">
        <f>SUMIF(DS50:GK50,GQ50,DS68:GK68)</f>
        <v>#N/A</v>
      </c>
      <c r="GR68" s="668" t="e">
        <f>SUMIF(DS50:GK50,GR50,DS68:GK68)</f>
        <v>#N/A</v>
      </c>
      <c r="GS68" s="668" t="e">
        <f>SUMIF(DS50:GK50,GS50,DS68:GK68)</f>
        <v>#N/A</v>
      </c>
      <c r="GT68" s="668" t="e">
        <f>SUMIF(DS50:GK50,GT50,DS68:GK68)</f>
        <v>#N/A</v>
      </c>
      <c r="GU68" s="668" t="e">
        <f>SUMIF(DS50:GK50,GU50,DS68:GK68)</f>
        <v>#N/A</v>
      </c>
      <c r="GV68" s="668" t="e">
        <f>SUMIF(DS50:GK50,GV50,DS68:GK68)</f>
        <v>#N/A</v>
      </c>
      <c r="GW68" s="668" t="e">
        <f>SUMIF(DS50:GK50,GW50,DS68:GK68)</f>
        <v>#N/A</v>
      </c>
      <c r="GX68" s="668" t="e">
        <f>SUMIF(DS50:GK50,GX50,DS68:GK68)</f>
        <v>#N/A</v>
      </c>
      <c r="GY68" s="668" t="e">
        <f>SUMIF(DS50:GK50,GY50,DS68:GK68)</f>
        <v>#N/A</v>
      </c>
      <c r="GZ68" s="646" t="e">
        <f>#REF!=SUM(GO68:GY68)</f>
        <v>#REF!</v>
      </c>
      <c r="HB68" s="668" t="e">
        <f>IF(GZ68,0,(#REF!-SUM(GO68:GY68))*INDEX(AK51:AT58,MATCH(GN68,AI51:AI58,0),MATCH(HB62,AK50:AT50,0)))</f>
        <v>#REF!</v>
      </c>
      <c r="HC68" s="668" t="e">
        <f>IF(GZ68,0,(#REF!-SUM(GO68:GY68))*INDEX(AK51:AT58,MATCH(GN68,AI51:AI58,0),MATCH(HC62,AK50:AT50,0)))</f>
        <v>#REF!</v>
      </c>
      <c r="HD68" s="668" t="e">
        <f>IF(GZ68,0,(#REF!-SUM(GO68:GY68))*INDEX(AK51:AT58,MATCH(GN68,AI51:AI58,0),MATCH(HD62,AK50:AT50,0)))</f>
        <v>#REF!</v>
      </c>
      <c r="HE68" s="668" t="e">
        <f>IF(GZ68,0,(#REF!-SUM(GO68:GY68))*INDEX(AK51:AT58,MATCH(GN68,AI51:AI58,0),MATCH(HE62,AK50:AT50,0)))</f>
        <v>#REF!</v>
      </c>
      <c r="HF68" s="668" t="e">
        <f>IF(GZ68,0,(#REF!-SUM(GO68:GY68))*INDEX(AK51:AT58,MATCH(GN68,AI51:AI58,0),MATCH(HF62,AK50:AT50,0)))</f>
        <v>#REF!</v>
      </c>
      <c r="HG68" s="668" t="e">
        <f>IF(GZ68,0,(#REF!-SUM(GO68:GY68))*INDEX(AK51:AT58,MATCH(GN68,AI51:AI58,0),MATCH(HG62,AK50:AT50,0)))</f>
        <v>#REF!</v>
      </c>
      <c r="HH68" s="668" t="e">
        <f>IF(GZ68,0,(#REF!-SUM(GO68:GY68))*INDEX(AK51:AT58,MATCH(GN68,AI51:AI58,0),MATCH(HH62,AK50:AT50,0)))</f>
        <v>#REF!</v>
      </c>
      <c r="HI68" s="668" t="e">
        <f>IF(GZ68,0,(#REF!-SUM(GO68:GY68))*INDEX(AK51:AT58,MATCH(GN68,AI51:AI58,0),MATCH(HI62,AK50:AT50,0)))</f>
        <v>#REF!</v>
      </c>
      <c r="HJ68" s="668" t="e">
        <f>IF(GZ68,0,(#REF!-SUM(GO68:GY68))*INDEX(AK51:AT58,MATCH(GN68,AI51:AI58,0),MATCH(HJ62,AK50:AT50,0)))</f>
        <v>#REF!</v>
      </c>
      <c r="HK68" s="668" t="e">
        <f>IF(GZ68,0,(#REF!-SUM(GO68:GY68))*INDEX(AK51:AT58,MATCH(GN68,AI51:AI58,0),MATCH(HK62,AK50:AT50,0)))</f>
        <v>#REF!</v>
      </c>
      <c r="HL68" s="668" t="e">
        <f>(SUM(HB68:HK68)+SUM(GO68:GY68))=#REF!</f>
        <v>#REF!</v>
      </c>
      <c r="HM68" s="674"/>
      <c r="HN68" s="674"/>
      <c r="HO68" s="674"/>
      <c r="HP68" s="674"/>
      <c r="HQ68" s="674"/>
      <c r="HR68" s="674"/>
      <c r="HS68" s="674"/>
      <c r="HT68" s="674"/>
      <c r="HU68" s="674"/>
      <c r="HV68" s="674"/>
      <c r="HW68" s="674"/>
      <c r="HX68" s="674"/>
      <c r="HY68" s="674"/>
      <c r="HZ68" s="674"/>
    </row>
    <row r="69" spans="1:234" hidden="1" x14ac:dyDescent="0.25">
      <c r="A69" s="643" t="s">
        <v>208</v>
      </c>
      <c r="S69" s="663"/>
      <c r="DR69" s="737">
        <v>2029</v>
      </c>
      <c r="DS69" s="665" t="e">
        <f>INDEX(DT45:EA46,MATCH(DR69,DR45:DR46,0),MATCH(DS61,DT43:EA43,0))*INDEX(AJ51:AT58,MATCH(DS61,AI51:AI58,0),MATCH(DS62,AJ50:AT50,0))</f>
        <v>#N/A</v>
      </c>
      <c r="DT69" s="665" t="e">
        <f>INDEX(DT45:EA46,MATCH(DR69,DR45:DR46,0),MATCH(DT61,DT43:EA43,0))*INDEX(AJ51:AT58,MATCH(DT61,AI51:AI58,0),MATCH(DT62,AJ50:AT50,0))</f>
        <v>#N/A</v>
      </c>
      <c r="DU69" s="665" t="e">
        <f>INDEX(DT45:EA46,MATCH(DR69,DR45:DR46,0),MATCH(DU61,DT43:EA43,0))*INDEX(AJ51:AT58,MATCH(DU61,AI51:AI58,0),MATCH(DU62,AJ50:AT50,0))</f>
        <v>#N/A</v>
      </c>
      <c r="DV69" s="665" t="e">
        <f>INDEX(DT45:EA46,MATCH(DR69,DR45:DR46,0),MATCH(DV61,DT43:EA43,0))*INDEX(AJ51:AT58,MATCH(DV61,AI51:AI58,0),MATCH(DV62,AJ50:AT50,0))</f>
        <v>#N/A</v>
      </c>
      <c r="DW69" s="665" t="e">
        <f>INDEX(DT45:EA46,MATCH(DR69,DR45:DR46,0),MATCH(DW61,DT43:EA43,0))*INDEX(AJ51:AT58,MATCH(DW61,AI51:AI58,0),MATCH(DW62,AJ50:AT50,0))</f>
        <v>#N/A</v>
      </c>
      <c r="DX69" s="665" t="e">
        <f>INDEX(DT45:EA46,MATCH(DR69,DR45:DR46,0),MATCH(DX61,DT43:EA43,0))*INDEX(AJ51:AT58,MATCH(DX61,AI51:AI58,0),MATCH(DX62,AJ50:AT50,0))</f>
        <v>#N/A</v>
      </c>
      <c r="DY69" s="665" t="e">
        <f>INDEX(DT45:EA46,MATCH(DR69,DR45:DR46,0),MATCH(DY61,DT43:EA43,0))*INDEX(AJ51:AT58,MATCH(DY61,AI51:AI58,0),MATCH(DY62,AJ50:AT50,0))</f>
        <v>#N/A</v>
      </c>
      <c r="DZ69" s="665" t="e">
        <f>INDEX(DT45:EA46,MATCH(DR69,DR45:DR46,0),MATCH(DZ61,DT43:EA43,0))*INDEX(AJ51:AT58,MATCH(DZ61,AI51:AI58,0),MATCH(DZ62,AJ50:AT50,0))</f>
        <v>#N/A</v>
      </c>
      <c r="EA69" s="665" t="e">
        <f>INDEX(DT45:EA46,MATCH(DR69,DR45:DR46,0),MATCH(EA61,DT43:EA43,0))*INDEX(AJ51:AT58,MATCH(EA61,AI51:AI58,0),MATCH(EA62,AJ50:AT50,0))</f>
        <v>#N/A</v>
      </c>
      <c r="EB69" s="665" t="e">
        <f>INDEX(DT45:EA46,MATCH(DR69,DR45:DR46,0),MATCH(EB61,DT43:EA43,0))*INDEX(AJ51:AT58,MATCH(EB61,AI51:AI58,0),MATCH(EB62,AJ50:AT50,0))</f>
        <v>#N/A</v>
      </c>
      <c r="EC69" s="665" t="e">
        <f>INDEX(DT45:EA46,MATCH(DR69,DR45:DR46,0),MATCH(EC61,DT43:EA43,0))*INDEX(AJ51:AT58,MATCH(EC61,AI51:AI58,0),MATCH(EC62,AJ50:AT50,0))</f>
        <v>#N/A</v>
      </c>
      <c r="ED69" s="665" t="e">
        <f>INDEX(DT45:EA46,MATCH(DR69,DR45:DR46,0),MATCH(ED61,DT43:EA43,0))*INDEX(AJ51:AT58,MATCH(ED61,AI51:AI58,0),MATCH(ED62,AJ50:AT50,0))</f>
        <v>#N/A</v>
      </c>
      <c r="EE69" s="665" t="e">
        <f>INDEX(DT45:EA46,MATCH(DR69,DR45:DR46,0),MATCH(EE61,DT43:EA43,0))*INDEX(AJ51:AT58,MATCH(EE61,AI51:AI58,0),MATCH(EE62,AJ50:AT50,0))</f>
        <v>#N/A</v>
      </c>
      <c r="EF69" s="665" t="e">
        <f>INDEX(DT45:EA46,MATCH(DR69,DR45:DR46,0),MATCH(EF61,DT43:EA43,0))*INDEX(AJ51:AT58,MATCH(EF61,AI51:AI58,0),MATCH(EF62,AJ50:AT50,0))</f>
        <v>#N/A</v>
      </c>
      <c r="EG69" s="665" t="e">
        <f>INDEX(DT45:EA46,MATCH(DR69,DR45:DR46,0),MATCH(EG61,DT43:EA43,0))*INDEX(AJ51:AT58,MATCH(EG61,AI51:AI58,0),MATCH(EG62,AJ50:AT50,0))</f>
        <v>#N/A</v>
      </c>
      <c r="EH69" s="665" t="e">
        <f>INDEX(DT45:EA46,MATCH(DR69,DR45:DR46,0),MATCH(EH61,DT43:EA43,0))*INDEX(AJ51:AT58,MATCH(EH61,AI51:AI58,0),MATCH(EH62,AJ50:AT50,0))</f>
        <v>#N/A</v>
      </c>
      <c r="EI69" s="665" t="e">
        <f>INDEX(DT45:EA46,MATCH(DR69,DR45:DR46,0),MATCH(EI61,DT43:EA43,0))*INDEX(AJ51:AT58,MATCH(EI61,AI51:AI58,0),MATCH(EI62,AJ50:AT50,0))</f>
        <v>#N/A</v>
      </c>
      <c r="EJ69" s="665" t="e">
        <f>INDEX(DT45:EA46,MATCH(DR69,DR45:DR46,0),MATCH(EJ61,DT43:EA43,0))*INDEX(AJ51:AT58,MATCH(EJ61,AI51:AI58,0),MATCH(EJ62,AJ50:AT50,0))</f>
        <v>#N/A</v>
      </c>
      <c r="EK69" s="665" t="e">
        <f>INDEX(DT45:EA46,MATCH(DR69,DR45:DR46,0),MATCH(EK61,DT43:EA43,0))*INDEX(AJ51:AT58,MATCH(EK61,AI51:AI58,0),MATCH(EK62,AJ50:AT50,0))</f>
        <v>#N/A</v>
      </c>
      <c r="EL69" s="665" t="e">
        <f>INDEX(DT45:EA46,MATCH(DR69,DR45:DR46,0),MATCH(EL61,DT43:EA43,0))*INDEX(AJ51:AT58,MATCH(EL61,AI51:AI58,0),MATCH(EL62,AJ50:AT50,0))</f>
        <v>#N/A</v>
      </c>
      <c r="EM69" s="665" t="e">
        <f>INDEX(DT45:EA46,MATCH(DR69,DR45:DR46,0),MATCH(EM61,DT43:EA43,0))*INDEX(AJ51:AT58,MATCH(EM61,AI51:AI58,0),MATCH(EM62,AJ50:AT50,0))</f>
        <v>#N/A</v>
      </c>
      <c r="EN69" s="665" t="e">
        <f>INDEX(DT45:EA46,MATCH(DR69,DR45:DR46,0),MATCH(EN61,DT43:EA43,0))*INDEX(AJ51:AT58,MATCH(EN61,AI51:AI58,0),MATCH(EN62,AJ50:AT50,0))</f>
        <v>#N/A</v>
      </c>
      <c r="EO69" s="665" t="e">
        <f>INDEX(DT45:EA46,MATCH(DR69,DR45:DR46,0),MATCH(EO61,DT43:EA43,0))*INDEX(AJ51:AT58,MATCH(EO61,AI51:AI58,0),MATCH(EO62,AJ50:AT50,0))</f>
        <v>#N/A</v>
      </c>
      <c r="EP69" s="665" t="e">
        <f>INDEX(DT45:EA46,MATCH(DR69,DR45:DR46,0),MATCH(EP61,DT43:EA43,0))*INDEX(AJ51:AT58,MATCH(EP61,AI51:AI58,0),MATCH(EP62,AJ50:AT50,0))</f>
        <v>#N/A</v>
      </c>
      <c r="EQ69" s="665" t="e">
        <f>INDEX(DT45:EA46,MATCH(DR69,DR45:DR46,0),MATCH(EQ61,DT43:EA43,0))*INDEX(AJ51:AT58,MATCH(EQ61,AI51:AI58,0),MATCH(EQ62,AJ50:AT50,0))</f>
        <v>#N/A</v>
      </c>
      <c r="ER69" s="665" t="e">
        <f>INDEX(DT45:EA46,MATCH(DR69,DR45:DR46,0),MATCH(ER61,DT43:EA43,0))*INDEX(AJ51:AT58,MATCH(ER61,AI51:AI58,0),MATCH(ER62,AJ50:AT50,0))</f>
        <v>#N/A</v>
      </c>
      <c r="ES69" s="665" t="e">
        <f>INDEX(DT45:EA46,MATCH(DR69,DR45:DR46,0),MATCH(ES61,DT43:EA43,0))*INDEX(AJ51:AT58,MATCH(ES61,AI51:AI58,0),MATCH(ES62,AJ50:AT50,0))</f>
        <v>#N/A</v>
      </c>
      <c r="ET69" s="665" t="e">
        <f>INDEX(DT45:EA46,MATCH(DR69,DR45:DR46,0),MATCH(ET61,DT43:EA43,0))*INDEX(AJ51:AT58,MATCH(ET61,AI51:AI58,0),MATCH(ET62,AJ50:AT50,0))</f>
        <v>#N/A</v>
      </c>
      <c r="EU69" s="665" t="e">
        <f>INDEX(DT45:EA46,MATCH(DR69,DR45:DR46,0),MATCH(EU61,DT43:EA43,0))*INDEX(AJ51:AT58,MATCH(EU61,AI51:AI58,0),MATCH(EU62,AJ50:AT50,0))</f>
        <v>#N/A</v>
      </c>
      <c r="EV69" s="665" t="e">
        <f>INDEX(DT45:EA46,MATCH(DR69,DR45:DR46,0),MATCH(EV61,DT43:EA43,0))*INDEX(AJ51:AT58,MATCH(EV61,AI51:AI58,0),MATCH(EV62,AJ50:AT50,0))</f>
        <v>#N/A</v>
      </c>
      <c r="EW69" s="665" t="e">
        <f>INDEX(DT45:EA46,MATCH(DR69,DR45:DR46,0),MATCH(EW61,DT43:EA43,0))*INDEX(AJ51:AT58,MATCH(EW61,AI51:AI58,0),MATCH(EW62,AJ50:AT50,0))</f>
        <v>#N/A</v>
      </c>
      <c r="EX69" s="665" t="e">
        <f>INDEX(DT45:EA46,MATCH(DR69,DR45:DR46,0),MATCH(EX61,DT43:EA43,0))*INDEX(AJ51:AT58,MATCH(EX61,AI51:AI58,0),MATCH(EX62,AJ50:AT50,0))</f>
        <v>#N/A</v>
      </c>
      <c r="EY69" s="665" t="e">
        <f>INDEX(DT45:EA46,MATCH(DR69,DR45:DR46,0),MATCH(EY61,DT43:EA43,0))*INDEX(AJ51:AT58,MATCH(EY61,AI51:AI58,0),MATCH(EY62,AJ50:AT50,0))</f>
        <v>#N/A</v>
      </c>
      <c r="EZ69" s="665" t="e">
        <f>INDEX(DT45:EA46,MATCH(DR69,DR45:DR46,0),MATCH(EZ61,DT43:EA43,0))*INDEX(AJ51:AT58,MATCH(EZ61,AI51:AI58,0),MATCH(EZ62,AJ50:AT50,0))</f>
        <v>#N/A</v>
      </c>
      <c r="FA69" s="665" t="e">
        <f>INDEX(DT45:EA46,MATCH(DR69,DR45:DR46,0),MATCH(FA61,DT43:EA43,0))*INDEX(AJ51:AT58,MATCH(FA61,AI51:AI58,0),MATCH(FA62,AJ50:AT50,0))</f>
        <v>#N/A</v>
      </c>
      <c r="FB69" s="665" t="e">
        <f>INDEX(DT45:EA46,MATCH(DR69,DR45:DR46,0),MATCH(FB61,DT43:EA43,0))*INDEX(AJ51:AT58,MATCH(FB61,AI51:AI58,0),MATCH(FB62,AJ50:AT50,0))</f>
        <v>#N/A</v>
      </c>
      <c r="FC69" s="665" t="e">
        <f>INDEX(DT45:EA46,MATCH(DR69,DR45:DR46,0),MATCH(FC61,DT43:EA43,0))*INDEX(AJ51:AT58,MATCH(FC61,AI51:AI58,0),MATCH(FC62,AJ50:AT50,0))</f>
        <v>#N/A</v>
      </c>
      <c r="FD69" s="665" t="e">
        <f>INDEX(DT45:EA46,MATCH(DR69,DR45:DR46,0),MATCH(FD61,DT43:EA43,0))*INDEX(AJ51:AT58,MATCH(FD61,AI51:AI58,0),MATCH(FD62,AJ50:AT50,0))</f>
        <v>#N/A</v>
      </c>
      <c r="FE69" s="665" t="e">
        <f>INDEX(DT45:EA46,MATCH(DR69,DR45:DR46,0),MATCH(FE61,DT43:EA43,0))*INDEX(AJ51:AT58,MATCH(FE61,AI51:AI58,0),MATCH(FE62,AJ50:AT50,0))</f>
        <v>#N/A</v>
      </c>
      <c r="FF69" s="665" t="e">
        <f>INDEX(DT45:EA46,MATCH(DR69,DR45:DR46,0),MATCH(FF61,DT43:EA43,0))*INDEX(AJ51:AT58,MATCH(FF61,AI51:AI58,0),MATCH(FF62,AJ50:AT50,0))</f>
        <v>#N/A</v>
      </c>
      <c r="FG69" s="665" t="e">
        <f>INDEX(DT45:EA46,MATCH(DR69,DR45:DR46,0),MATCH(FG61,DT43:EA43,0))*INDEX(AJ51:AT58,MATCH(FG61,AI51:AI58,0),MATCH(FG62,AJ50:AT50,0))</f>
        <v>#N/A</v>
      </c>
      <c r="FH69" s="665" t="e">
        <f>INDEX(DT45:EA46,MATCH(DR69,DR45:DR46,0),MATCH(FH61,DT43:EA43,0))*INDEX(AJ51:AT58,MATCH(FH61,AI51:AI58,0),MATCH(FH62,AJ50:AT50,0))</f>
        <v>#N/A</v>
      </c>
      <c r="FI69" s="665" t="e">
        <f>INDEX(DT45:EA46,MATCH(DR69,DR45:DR46,0),MATCH(FI61,DT43:EA43,0))*INDEX(AJ51:AT58,MATCH(FI61,AI51:AI58,0),MATCH(FI62,AJ50:AT50,0))</f>
        <v>#N/A</v>
      </c>
      <c r="FJ69" s="665" t="e">
        <f>INDEX(DT45:EA46,MATCH(DR69,DR45:DR46,0),MATCH(FJ61,DT43:EA43,0))*INDEX(AJ51:AT58,MATCH(FJ61,AI51:AI58,0),MATCH(FJ62,AJ50:AT50,0))</f>
        <v>#N/A</v>
      </c>
      <c r="FK69" s="665" t="e">
        <f>INDEX(DT45:EA46,MATCH(DR69,DR45:DR46,0),MATCH(FK61,DT43:EA43,0))*INDEX(AJ51:AT58,MATCH(FK61,AI51:AI58,0),MATCH(FK62,AJ50:AT50,0))</f>
        <v>#N/A</v>
      </c>
      <c r="FL69" s="665" t="e">
        <f>INDEX(DT45:EA46,MATCH(DR69,DR45:DR46,0),MATCH(FL61,DT43:EA43,0))*INDEX(AJ51:AT58,MATCH(FL61,AI51:AI58,0),MATCH(FL62,AJ50:AT50,0))</f>
        <v>#N/A</v>
      </c>
      <c r="FM69" s="665" t="e">
        <f>INDEX(DT45:EA46,MATCH(DR69,DR45:DR46,0),MATCH(FM61,DT43:EA43,0))*INDEX(AJ51:AT58,MATCH(FM61,AI51:AI58,0),MATCH(FM62,AJ50:AT50,0))</f>
        <v>#N/A</v>
      </c>
      <c r="FN69" s="665" t="e">
        <f>INDEX(DT45:EA46,MATCH(DR69,DR45:DR46,0),MATCH(FN61,DT43:EA43,0))*INDEX(AJ51:AT58,MATCH(FN61,AI51:AI58,0),MATCH(FN62,AJ50:AT50,0))</f>
        <v>#N/A</v>
      </c>
      <c r="FO69" s="665" t="e">
        <f>INDEX(DT45:EA46,MATCH(DR69,DR45:DR46,0),MATCH(FO61,DT43:EA43,0))*INDEX(AJ51:AT58,MATCH(FO61,AI51:AI58,0),MATCH(FO62,AJ50:AT50,0))</f>
        <v>#N/A</v>
      </c>
      <c r="FP69" s="665" t="e">
        <f>INDEX(DT45:EA46,MATCH(DR69,DR45:DR46,0),MATCH(FP61,DT43:EA43,0))*INDEX(AJ51:AT58,MATCH(FP61,AI51:AI58,0),MATCH(FP62,AJ50:AT50,0))</f>
        <v>#N/A</v>
      </c>
      <c r="FQ69" s="665" t="e">
        <f>INDEX(DT45:EA46,MATCH(DR69,DR45:DR46,0),MATCH(FQ61,DT43:EA43,0))*INDEX(AJ51:AT58,MATCH(FQ61,AI51:AI58,0),MATCH(FQ62,AJ50:AT50,0))</f>
        <v>#N/A</v>
      </c>
      <c r="FR69" s="665" t="e">
        <f>INDEX(DT45:EA46,MATCH(DR69,DR45:DR46,0),MATCH(FR61,DT43:EA43,0))*INDEX(AJ51:AT58,MATCH(FR61,AI51:AI58,0),MATCH(FR62,AJ50:AT50,0))</f>
        <v>#N/A</v>
      </c>
      <c r="FS69" s="665" t="e">
        <f>INDEX(DT45:EA46,MATCH(DR69,DR45:DR46,0),MATCH(FS61,DT43:EA43,0))*INDEX(AJ51:AT58,MATCH(FS61,AI51:AI58,0),MATCH(FS62,AJ50:AT50,0))</f>
        <v>#N/A</v>
      </c>
      <c r="FT69" s="665" t="e">
        <f>INDEX(DT45:EA46,MATCH(DR69,DR45:DR46,0),MATCH(FT61,DT43:EA43,0))*INDEX(AJ51:AT58,MATCH(FT61,AI51:AI58,0),MATCH(FT62,AJ50:AT50,0))</f>
        <v>#N/A</v>
      </c>
      <c r="FU69" s="665" t="e">
        <f>INDEX(DT45:EA46,MATCH(DR69,DR45:DR46,0),MATCH(FU61,DT43:EA43,0))*INDEX(AJ51:AT58,MATCH(FU61,AI51:AI58,0),MATCH(FU62,AJ50:AT50,0))</f>
        <v>#N/A</v>
      </c>
      <c r="FV69" s="665" t="e">
        <f>INDEX(DT45:EA46,MATCH(DR69,DR45:DR46,0),MATCH(FV61,DT43:EA43,0))*INDEX(AJ51:AT58,MATCH(FV61,AI51:AI58,0),MATCH(FV62,AJ50:AT50,0))</f>
        <v>#N/A</v>
      </c>
      <c r="FW69" s="665" t="e">
        <f>INDEX(DT45:EA46,MATCH(DR69,DR45:DR46,0),MATCH(FW61,DT43:EA43,0))*INDEX(AJ51:AT58,MATCH(FW61,AI51:AI58,0),MATCH(FW62,AJ50:AT50,0))</f>
        <v>#N/A</v>
      </c>
      <c r="FX69" s="665" t="e">
        <f>INDEX(DT45:EA46,MATCH(DR69,DR45:DR46,0),MATCH(FX61,DT43:EA43,0))*INDEX(AJ51:AT58,MATCH(FX61,AI51:AI58,0),MATCH(FX62,AJ50:AT50,0))</f>
        <v>#N/A</v>
      </c>
      <c r="FY69" s="665" t="e">
        <f>INDEX(DT45:EA46,MATCH(DR69,DR45:DR46,0),MATCH(FY61,DT43:EA43,0))*INDEX(AJ51:AT58,MATCH(FY61,AI51:AI58,0),MATCH(FY62,AJ50:AT50,0))</f>
        <v>#N/A</v>
      </c>
      <c r="FZ69" s="665" t="e">
        <f>INDEX(DT45:EA46,MATCH(DR69,DR45:DR46,0),MATCH(FZ61,DT43:EA43,0))*INDEX(AJ51:AT58,MATCH(FZ61,AI51:AI58,0),MATCH(FZ62,AJ50:AT50,0))</f>
        <v>#N/A</v>
      </c>
      <c r="GA69" s="665" t="e">
        <f>INDEX(DT45:EA46,MATCH(DR69,DR45:DR46,0),MATCH(GA61,DT43:EA43,0))*INDEX(AJ51:AT58,MATCH(GA61,AI51:AI58,0),MATCH(GA62,AJ50:AT50,0))</f>
        <v>#N/A</v>
      </c>
      <c r="GB69" s="665" t="e">
        <f>INDEX(DT45:EA46,MATCH(DR69,DR45:DR46,0),MATCH(GB61,DT43:EA43,0))*INDEX(AJ51:AT58,MATCH(GB61,AI51:AI58,0),MATCH(GB62,AJ50:AT50,0))</f>
        <v>#N/A</v>
      </c>
      <c r="GC69" s="665" t="e">
        <f>INDEX(DT45:EA46,MATCH(DR69,DR45:DR46,0),MATCH(GC61,DT43:EA43,0))*INDEX(AJ51:AT58,MATCH(GC61,AI51:AI58,0),MATCH(GC62,AJ50:AT50,0))</f>
        <v>#N/A</v>
      </c>
      <c r="GD69" s="665" t="e">
        <f>INDEX(DT45:EA46,MATCH(DR69,DR45:DR46,0),MATCH(GD61,DT43:EA43,0))*INDEX(AJ51:AT58,MATCH(GD61,AI51:AI58,0),MATCH(GD62,AJ50:AT50,0))</f>
        <v>#N/A</v>
      </c>
      <c r="GE69" s="665" t="e">
        <f>INDEX(DT45:EA46,MATCH(DR69,DR45:DR46,0),MATCH(GE61,DT43:EA43,0))*INDEX(AJ51:AT58,MATCH(GE61,AI51:AI58,0),MATCH(GE62,AJ50:AT50,0))</f>
        <v>#N/A</v>
      </c>
      <c r="GF69" s="665" t="e">
        <f>INDEX(DT45:EA46,MATCH(DR69,DR45:DR46,0),MATCH(GF61,DT43:EA43,0))*INDEX(AJ51:AT58,MATCH(GF61,AI51:AI58,0),MATCH(GF62,AJ50:AT50,0))</f>
        <v>#N/A</v>
      </c>
      <c r="GG69" s="665" t="e">
        <f>INDEX(DT45:EA46,MATCH(DR69,DR45:DR46,0),MATCH(GG61,DT43:EA43,0))*INDEX(AJ51:AT58,MATCH(GG61,AI51:AI58,0),MATCH(GG62,AJ50:AT50,0))</f>
        <v>#N/A</v>
      </c>
      <c r="GH69" s="665" t="e">
        <f>INDEX(DT45:EA46,MATCH(DR69,DR45:DR46,0),MATCH(GH61,DT43:EA43,0))*INDEX(AJ51:AT58,MATCH(GH61,AI51:AI58,0),MATCH(GH62,AJ50:AT50,0))</f>
        <v>#N/A</v>
      </c>
      <c r="GI69" s="665" t="e">
        <f>INDEX(DT45:EA46,MATCH(DR69,DR45:DR46,0),MATCH(GI61,DT43:EA43,0))*INDEX(AJ51:AT58,MATCH(GI61,AI51:AI58,0),MATCH(GI62,AJ50:AT50,0))</f>
        <v>#N/A</v>
      </c>
      <c r="GJ69" s="665" t="e">
        <f>INDEX(DT45:EA46,MATCH(DR69,DR45:DR46,0),MATCH(GJ61,DT43:EA43,0))*INDEX(AJ51:AT58,MATCH(GJ61,AI51:AI58,0),MATCH(GJ62,AJ50:AT50,0))</f>
        <v>#N/A</v>
      </c>
      <c r="GK69" s="665" t="e">
        <f>INDEX(DT45:EA46,MATCH(DR69,DR45:DR46,0),MATCH(GK61,DT43:EA43,0))*INDEX(AJ51:AT58,MATCH(GK61,AI51:AI58,0),MATCH(GK62,AJ50:AT50,0))</f>
        <v>#N/A</v>
      </c>
      <c r="GL69" s="665" t="e">
        <f>SUM(DS69:GK69)=#REF!-SUM(HB69:HK69)</f>
        <v>#N/A</v>
      </c>
      <c r="GM69" s="667"/>
      <c r="GN69" s="737">
        <v>2029</v>
      </c>
      <c r="GO69" s="664" t="e">
        <f>SUMIF(DS50:EN50,GO50,DS69:EN69)</f>
        <v>#N/A</v>
      </c>
      <c r="GP69" s="668" t="e">
        <f>SUMIF(DS50:GK50,GP50,DS69:GK69)</f>
        <v>#N/A</v>
      </c>
      <c r="GQ69" s="668" t="e">
        <f>SUMIF(DS50:GK50,GQ50,DS69:GK69)</f>
        <v>#N/A</v>
      </c>
      <c r="GR69" s="668" t="e">
        <f>SUMIF(DS50:GK50,GR50,DS69:GK69)</f>
        <v>#N/A</v>
      </c>
      <c r="GS69" s="668" t="e">
        <f>SUMIF(DS50:GK50,GS50,DS69:GK69)</f>
        <v>#N/A</v>
      </c>
      <c r="GT69" s="668" t="e">
        <f>SUMIF(DS50:GK50,GT50,DS69:GK69)</f>
        <v>#N/A</v>
      </c>
      <c r="GU69" s="668" t="e">
        <f>SUMIF(DS50:GK50,GU50,DS69:GK69)</f>
        <v>#N/A</v>
      </c>
      <c r="GV69" s="668" t="e">
        <f>SUMIF(DS50:GK50,GV50,DS69:GK69)</f>
        <v>#N/A</v>
      </c>
      <c r="GW69" s="668" t="e">
        <f>SUMIF(DS50:GK50,GW50,DS69:GK69)</f>
        <v>#N/A</v>
      </c>
      <c r="GX69" s="668" t="e">
        <f>SUMIF(DS50:GK50,GX50,DS69:GK69)</f>
        <v>#N/A</v>
      </c>
      <c r="GY69" s="668" t="e">
        <f>SUMIF(DS50:GK50,GY50,DS69:GK69)</f>
        <v>#N/A</v>
      </c>
      <c r="GZ69" s="646" t="e">
        <f>#REF!=SUM(GO69:GY69)</f>
        <v>#REF!</v>
      </c>
      <c r="HB69" s="668" t="e">
        <f>IF(GZ69,0,(#REF!-SUM(GO69:GY69))*INDEX(AK51:AT58,MATCH(GN69,AI51:AI58,0),MATCH(HB62,AK50:AT50,0)))</f>
        <v>#REF!</v>
      </c>
      <c r="HC69" s="668" t="e">
        <f>IF(GZ69,0,(#REF!-SUM(GO69:GY69))*INDEX(AK51:AT58,MATCH(GN69,AI51:AI58,0),MATCH(HC62,AK50:AT50,0)))</f>
        <v>#REF!</v>
      </c>
      <c r="HD69" s="668" t="e">
        <f>IF(GZ69,0,(#REF!-SUM(GO69:GY69))*INDEX(AK51:AT58,MATCH(GN69,AI51:AI58,0),MATCH(HD62,AK50:AT50,0)))</f>
        <v>#REF!</v>
      </c>
      <c r="HE69" s="668" t="e">
        <f>IF(GZ69,0,(#REF!-SUM(GO69:GY69))*INDEX(AK51:AT58,MATCH(GN69,AI51:AI58,0),MATCH(HE62,AK50:AT50,0)))</f>
        <v>#REF!</v>
      </c>
      <c r="HF69" s="668" t="e">
        <f>IF(GZ69,0,(#REF!-SUM(GO69:GY69))*INDEX(AK51:AT58,MATCH(GN69,AI51:AI58,0),MATCH(HF62,AK50:AT50,0)))</f>
        <v>#REF!</v>
      </c>
      <c r="HG69" s="668" t="e">
        <f>IF(GZ69,0,(#REF!-SUM(GO69:GY69))*INDEX(AK51:AT58,MATCH(GN69,AI51:AI58,0),MATCH(HG62,AK50:AT50,0)))</f>
        <v>#REF!</v>
      </c>
      <c r="HH69" s="668" t="e">
        <f>IF(GZ69,0,(#REF!-SUM(GO69:GY69))*INDEX(AK51:AT58,MATCH(GN69,AI51:AI58,0),MATCH(HH62,AK50:AT50,0)))</f>
        <v>#REF!</v>
      </c>
      <c r="HI69" s="668" t="e">
        <f>IF(GZ69,0,(#REF!-SUM(GO69:GY69))*INDEX(AK51:AT58,MATCH(GN69,AI51:AI58,0),MATCH(HI62,AK50:AT50,0)))</f>
        <v>#REF!</v>
      </c>
      <c r="HJ69" s="668" t="e">
        <f>IF(GZ69,0,(#REF!-SUM(GO69:GY69))*INDEX(AK51:AT58,MATCH(GN69,AI51:AI58,0),MATCH(HJ62,AK50:AT50,0)))</f>
        <v>#REF!</v>
      </c>
      <c r="HK69" s="668" t="e">
        <f>IF(GZ69,0,(#REF!-SUM(GO69:GY69))*INDEX(AK51:AT58,MATCH(GN69,AI51:AI58,0),MATCH(HK62,AK50:AT50,0)))</f>
        <v>#REF!</v>
      </c>
      <c r="HL69" s="668" t="e">
        <f>(SUM(HB69:HK69)+SUM(GO69:GY69))=#REF!</f>
        <v>#REF!</v>
      </c>
    </row>
    <row r="70" spans="1:234" hidden="1" x14ac:dyDescent="0.25">
      <c r="A70" s="643" t="s">
        <v>208</v>
      </c>
      <c r="DR70" s="737">
        <v>2030</v>
      </c>
      <c r="DS70" s="665" t="e">
        <f>INDEX(DT45:EA46,MATCH(DR70,DR45:DR46,0),MATCH(DS61,DT43:EA43,0))*INDEX(AJ51:AT58,MATCH(DS61,AI51:AI58,0),MATCH(DS62,AJ50:AT50,0))</f>
        <v>#N/A</v>
      </c>
      <c r="DT70" s="665" t="e">
        <f>INDEX(DT45:EA46,MATCH(DR70,DR45:DR46,0),MATCH(DT61,DT43:EA43,0))*INDEX(AJ51:AT58,MATCH(DT61,AI51:AI58,0),MATCH(DT62,AJ50:AT50,0))</f>
        <v>#N/A</v>
      </c>
      <c r="DU70" s="665" t="e">
        <f>INDEX(DT45:EA46,MATCH(DR70,DR45:DR46,0),MATCH(DU61,DT43:EA43,0))*INDEX(AJ51:AT58,MATCH(DU61,AI51:AI58,0),MATCH(DU62,AJ50:AT50,0))</f>
        <v>#N/A</v>
      </c>
      <c r="DV70" s="665" t="e">
        <f>INDEX(DT45:EA46,MATCH(DR70,DR45:DR46,0),MATCH(DV61,DT43:EA43,0))*INDEX(AJ51:AT58,MATCH(DV61,AI51:AI58,0),MATCH(DV62,AJ50:AT50,0))</f>
        <v>#N/A</v>
      </c>
      <c r="DW70" s="665" t="e">
        <f>INDEX(DT45:EA46,MATCH(DR70,DR45:DR46,0),MATCH(DW61,DT43:EA43,0))*INDEX(AJ51:AT58,MATCH(DW61,AI51:AI58,0),MATCH(DW62,AJ50:AT50,0))</f>
        <v>#N/A</v>
      </c>
      <c r="DX70" s="665" t="e">
        <f>INDEX(DT45:EA46,MATCH(DR70,DR45:DR46,0),MATCH(DX61,DT43:EA43,0))*INDEX(AJ51:AT58,MATCH(DX61,AI51:AI58,0),MATCH(DX62,AJ50:AT50,0))</f>
        <v>#N/A</v>
      </c>
      <c r="DY70" s="665" t="e">
        <f>INDEX(DT45:EA46,MATCH(DR70,DR45:DR46,0),MATCH(DY61,DT43:EA43,0))*INDEX(AJ51:AT58,MATCH(DY61,AI51:AI58,0),MATCH(DY62,AJ50:AT50,0))</f>
        <v>#N/A</v>
      </c>
      <c r="DZ70" s="665" t="e">
        <f>INDEX(DT45:EA46,MATCH(DR70,DR45:DR46,0),MATCH(DZ61,DT43:EA43,0))*INDEX(AJ51:AT58,MATCH(DZ61,AI51:AI58,0),MATCH(DZ62,AJ50:AT50,0))</f>
        <v>#N/A</v>
      </c>
      <c r="EA70" s="665" t="e">
        <f>INDEX(DT45:EA46,MATCH(DR70,DR45:DR46,0),MATCH(EA61,DT43:EA43,0))*INDEX(AJ51:AT58,MATCH(EA61,AI51:AI58,0),MATCH(EA62,AJ50:AT50,0))</f>
        <v>#N/A</v>
      </c>
      <c r="EB70" s="665" t="e">
        <f>INDEX(DT45:EA46,MATCH(DR70,DR45:DR46,0),MATCH(EB61,DT43:EA43,0))*INDEX(AJ51:AT58,MATCH(EB61,AI51:AI58,0),MATCH(EB62,AJ50:AT50,0))</f>
        <v>#N/A</v>
      </c>
      <c r="EC70" s="665" t="e">
        <f>INDEX(DT45:EA46,MATCH(DR70,DR45:DR46,0),MATCH(EC61,DT43:EA43,0))*INDEX(AJ51:AT58,MATCH(EC61,AI51:AI58,0),MATCH(EC62,AJ50:AT50,0))</f>
        <v>#N/A</v>
      </c>
      <c r="ED70" s="665" t="e">
        <f>INDEX(DT45:EA46,MATCH(DR70,DR45:DR46,0),MATCH(ED61,DT43:EA43,0))*INDEX(AJ51:AT58,MATCH(ED61,AI51:AI58,0),MATCH(ED62,AJ50:AT50,0))</f>
        <v>#N/A</v>
      </c>
      <c r="EE70" s="665" t="e">
        <f>INDEX(DT45:EA46,MATCH(DR70,DR45:DR46,0),MATCH(EE61,DT43:EA43,0))*INDEX(AJ51:AT58,MATCH(EE61,AI51:AI58,0),MATCH(EE62,AJ50:AT50,0))</f>
        <v>#N/A</v>
      </c>
      <c r="EF70" s="665" t="e">
        <f>INDEX(DT45:EA46,MATCH(DR70,DR45:DR46,0),MATCH(EF61,DT43:EA43,0))*INDEX(AJ51:AT58,MATCH(EF61,AI51:AI58,0),MATCH(EF62,AJ50:AT50,0))</f>
        <v>#N/A</v>
      </c>
      <c r="EG70" s="665" t="e">
        <f>INDEX(DT45:EA46,MATCH(DR70,DR45:DR46,0),MATCH(EG61,DT43:EA43,0))*INDEX(AJ51:AT58,MATCH(EG61,AI51:AI58,0),MATCH(EG62,AJ50:AT50,0))</f>
        <v>#N/A</v>
      </c>
      <c r="EH70" s="665" t="e">
        <f>INDEX(DT45:EA46,MATCH(DR70,DR45:DR46,0),MATCH(EH61,DT43:EA43,0))*INDEX(AJ51:AT58,MATCH(EH61,AI51:AI58,0),MATCH(EH62,AJ50:AT50,0))</f>
        <v>#N/A</v>
      </c>
      <c r="EI70" s="665" t="e">
        <f>INDEX(DT45:EA46,MATCH(DR70,DR45:DR46,0),MATCH(EI61,DT43:EA43,0))*INDEX(AJ51:AT58,MATCH(EI61,AI51:AI58,0),MATCH(EI62,AJ50:AT50,0))</f>
        <v>#N/A</v>
      </c>
      <c r="EJ70" s="665" t="e">
        <f>INDEX(DT45:EA46,MATCH(DR70,DR45:DR46,0),MATCH(EJ61,DT43:EA43,0))*INDEX(AJ51:AT58,MATCH(EJ61,AI51:AI58,0),MATCH(EJ62,AJ50:AT50,0))</f>
        <v>#N/A</v>
      </c>
      <c r="EK70" s="665" t="e">
        <f>INDEX(DT45:EA46,MATCH(DR70,DR45:DR46,0),MATCH(EK61,DT43:EA43,0))*INDEX(AJ51:AT58,MATCH(EK61,AI51:AI58,0),MATCH(EK62,AJ50:AT50,0))</f>
        <v>#N/A</v>
      </c>
      <c r="EL70" s="665" t="e">
        <f>INDEX(DT45:EA46,MATCH(DR70,DR45:DR46,0),MATCH(EL61,DT43:EA43,0))*INDEX(AJ51:AT58,MATCH(EL61,AI51:AI58,0),MATCH(EL62,AJ50:AT50,0))</f>
        <v>#N/A</v>
      </c>
      <c r="EM70" s="665" t="e">
        <f>INDEX(DT45:EA46,MATCH(DR70,DR45:DR46,0),MATCH(EM61,DT43:EA43,0))*INDEX(AJ51:AT58,MATCH(EM61,AI51:AI58,0),MATCH(EM62,AJ50:AT50,0))</f>
        <v>#N/A</v>
      </c>
      <c r="EN70" s="665" t="e">
        <f>INDEX(DT45:EA46,MATCH(DR70,DR45:DR46,0),MATCH(EN61,DT43:EA43,0))*INDEX(AJ51:AT58,MATCH(EN61,AI51:AI58,0),MATCH(EN62,AJ50:AT50,0))</f>
        <v>#N/A</v>
      </c>
      <c r="EO70" s="665" t="e">
        <f>INDEX(DT45:EA46,MATCH(DR70,DR45:DR46,0),MATCH(EO61,DT43:EA43,0))*INDEX(AJ51:AT58,MATCH(EO61,AI51:AI58,0),MATCH(EO62,AJ50:AT50,0))</f>
        <v>#N/A</v>
      </c>
      <c r="EP70" s="665" t="e">
        <f>INDEX(DT45:EA46,MATCH(DR70,DR45:DR46,0),MATCH(EP61,DT43:EA43,0))*INDEX(AJ51:AT58,MATCH(EP61,AI51:AI58,0),MATCH(EP62,AJ50:AT50,0))</f>
        <v>#N/A</v>
      </c>
      <c r="EQ70" s="665" t="e">
        <f>INDEX(DT45:EA46,MATCH(DR70,DR45:DR46,0),MATCH(EQ61,DT43:EA43,0))*INDEX(AJ51:AT58,MATCH(EQ61,AI51:AI58,0),MATCH(EQ62,AJ50:AT50,0))</f>
        <v>#N/A</v>
      </c>
      <c r="ER70" s="665" t="e">
        <f>INDEX(DT45:EA46,MATCH(DR70,DR45:DR46,0),MATCH(ER61,DT43:EA43,0))*INDEX(AJ51:AT58,MATCH(ER61,AI51:AI58,0),MATCH(ER62,AJ50:AT50,0))</f>
        <v>#N/A</v>
      </c>
      <c r="ES70" s="665" t="e">
        <f>INDEX(DT45:EA46,MATCH(DR70,DR45:DR46,0),MATCH(ES61,DT43:EA43,0))*INDEX(AJ51:AT58,MATCH(ES61,AI51:AI58,0),MATCH(ES62,AJ50:AT50,0))</f>
        <v>#N/A</v>
      </c>
      <c r="ET70" s="665" t="e">
        <f>INDEX(DT45:EA46,MATCH(DR70,DR45:DR46,0),MATCH(ET61,DT43:EA43,0))*INDEX(AJ51:AT58,MATCH(ET61,AI51:AI58,0),MATCH(ET62,AJ50:AT50,0))</f>
        <v>#N/A</v>
      </c>
      <c r="EU70" s="665" t="e">
        <f>INDEX(DT45:EA46,MATCH(DR70,DR45:DR46,0),MATCH(EU61,DT43:EA43,0))*INDEX(AJ51:AT58,MATCH(EU61,AI51:AI58,0),MATCH(EU62,AJ50:AT50,0))</f>
        <v>#N/A</v>
      </c>
      <c r="EV70" s="665" t="e">
        <f>INDEX(DT45:EA46,MATCH(DR70,DR45:DR46,0),MATCH(EV61,DT43:EA43,0))*INDEX(AJ51:AT58,MATCH(EV61,AI51:AI58,0),MATCH(EV62,AJ50:AT50,0))</f>
        <v>#N/A</v>
      </c>
      <c r="EW70" s="665" t="e">
        <f>INDEX(DT45:EA46,MATCH(DR70,DR45:DR46,0),MATCH(EW61,DT43:EA43,0))*INDEX(AJ51:AT58,MATCH(EW61,AI51:AI58,0),MATCH(EW62,AJ50:AT50,0))</f>
        <v>#N/A</v>
      </c>
      <c r="EX70" s="665" t="e">
        <f>INDEX(DT45:EA46,MATCH(DR70,DR45:DR46,0),MATCH(EX61,DT43:EA43,0))*INDEX(AJ51:AT58,MATCH(EX61,AI51:AI58,0),MATCH(EX62,AJ50:AT50,0))</f>
        <v>#N/A</v>
      </c>
      <c r="EY70" s="665" t="e">
        <f>INDEX(DT45:EA46,MATCH(DR70,DR45:DR46,0),MATCH(EY61,DT43:EA43,0))*INDEX(AJ51:AT58,MATCH(EY61,AI51:AI58,0),MATCH(EY62,AJ50:AT50,0))</f>
        <v>#N/A</v>
      </c>
      <c r="EZ70" s="665" t="e">
        <f>INDEX(DT45:EA46,MATCH(DR70,DR45:DR46,0),MATCH(EZ61,DT43:EA43,0))*INDEX(AJ51:AT58,MATCH(EZ61,AI51:AI58,0),MATCH(EZ62,AJ50:AT50,0))</f>
        <v>#N/A</v>
      </c>
      <c r="FA70" s="665" t="e">
        <f>INDEX(DT45:EA46,MATCH(DR70,DR45:DR46,0),MATCH(FA61,DT43:EA43,0))*INDEX(AJ51:AT58,MATCH(FA61,AI51:AI58,0),MATCH(FA62,AJ50:AT50,0))</f>
        <v>#N/A</v>
      </c>
      <c r="FB70" s="665" t="e">
        <f>INDEX(DT45:EA46,MATCH(DR70,DR45:DR46,0),MATCH(FB61,DT43:EA43,0))*INDEX(AJ51:AT58,MATCH(FB61,AI51:AI58,0),MATCH(FB62,AJ50:AT50,0))</f>
        <v>#N/A</v>
      </c>
      <c r="FC70" s="665" t="e">
        <f>INDEX(DT45:EA46,MATCH(DR70,DR45:DR46,0),MATCH(FC61,DT43:EA43,0))*INDEX(AJ51:AT58,MATCH(FC61,AI51:AI58,0),MATCH(FC62,AJ50:AT50,0))</f>
        <v>#N/A</v>
      </c>
      <c r="FD70" s="665" t="e">
        <f>INDEX(DT45:EA46,MATCH(DR70,DR45:DR46,0),MATCH(FD61,DT43:EA43,0))*INDEX(AJ51:AT58,MATCH(FD61,AI51:AI58,0),MATCH(FD62,AJ50:AT50,0))</f>
        <v>#N/A</v>
      </c>
      <c r="FE70" s="665" t="e">
        <f>INDEX(DT45:EA46,MATCH(DR70,DR45:DR46,0),MATCH(FE61,DT43:EA43,0))*INDEX(AJ51:AT58,MATCH(FE61,AI51:AI58,0),MATCH(FE62,AJ50:AT50,0))</f>
        <v>#N/A</v>
      </c>
      <c r="FF70" s="665" t="e">
        <f>INDEX(DT45:EA46,MATCH(DR70,DR45:DR46,0),MATCH(FF61,DT43:EA43,0))*INDEX(AJ51:AT58,MATCH(FF61,AI51:AI58,0),MATCH(FF62,AJ50:AT50,0))</f>
        <v>#N/A</v>
      </c>
      <c r="FG70" s="665" t="e">
        <f>INDEX(DT45:EA46,MATCH(DR70,DR45:DR46,0),MATCH(FG61,DT43:EA43,0))*INDEX(AJ51:AT58,MATCH(FG61,AI51:AI58,0),MATCH(FG62,AJ50:AT50,0))</f>
        <v>#N/A</v>
      </c>
      <c r="FH70" s="665" t="e">
        <f>INDEX(DT45:EA46,MATCH(DR70,DR45:DR46,0),MATCH(FH61,DT43:EA43,0))*INDEX(AJ51:AT58,MATCH(FH61,AI51:AI58,0),MATCH(FH62,AJ50:AT50,0))</f>
        <v>#N/A</v>
      </c>
      <c r="FI70" s="665" t="e">
        <f>INDEX(DT45:EA46,MATCH(DR70,DR45:DR46,0),MATCH(FI61,DT43:EA43,0))*INDEX(AJ51:AT58,MATCH(FI61,AI51:AI58,0),MATCH(FI62,AJ50:AT50,0))</f>
        <v>#N/A</v>
      </c>
      <c r="FJ70" s="665" t="e">
        <f>INDEX(DT45:EA46,MATCH(DR70,DR45:DR46,0),MATCH(FJ61,DT43:EA43,0))*INDEX(AJ51:AT58,MATCH(FJ61,AI51:AI58,0),MATCH(FJ62,AJ50:AT50,0))</f>
        <v>#N/A</v>
      </c>
      <c r="FK70" s="665" t="e">
        <f>INDEX(DT45:EA46,MATCH(DR70,DR45:DR46,0),MATCH(FK61,DT43:EA43,0))*INDEX(AJ51:AT58,MATCH(FK61,AI51:AI58,0),MATCH(FK62,AJ50:AT50,0))</f>
        <v>#N/A</v>
      </c>
      <c r="FL70" s="665" t="e">
        <f>INDEX(DT45:EA46,MATCH(DR70,DR45:DR46,0),MATCH(FL61,DT43:EA43,0))*INDEX(AJ51:AT58,MATCH(FL61,AI51:AI58,0),MATCH(FL62,AJ50:AT50,0))</f>
        <v>#N/A</v>
      </c>
      <c r="FM70" s="665" t="e">
        <f>INDEX(DT45:EA46,MATCH(DR70,DR45:DR46,0),MATCH(FM61,DT43:EA43,0))*INDEX(AJ51:AT58,MATCH(FM61,AI51:AI58,0),MATCH(FM62,AJ50:AT50,0))</f>
        <v>#N/A</v>
      </c>
      <c r="FN70" s="665" t="e">
        <f>INDEX(DT45:EA46,MATCH(DR70,DR45:DR46,0),MATCH(FN61,DT43:EA43,0))*INDEX(AJ51:AT58,MATCH(FN61,AI51:AI58,0),MATCH(FN62,AJ50:AT50,0))</f>
        <v>#N/A</v>
      </c>
      <c r="FO70" s="665" t="e">
        <f>INDEX(DT45:EA46,MATCH(DR70,DR45:DR46,0),MATCH(FO61,DT43:EA43,0))*INDEX(AJ51:AT58,MATCH(FO61,AI51:AI58,0),MATCH(FO62,AJ50:AT50,0))</f>
        <v>#N/A</v>
      </c>
      <c r="FP70" s="665" t="e">
        <f>INDEX(DT45:EA46,MATCH(DR70,DR45:DR46,0),MATCH(FP61,DT43:EA43,0))*INDEX(AJ51:AT58,MATCH(FP61,AI51:AI58,0),MATCH(FP62,AJ50:AT50,0))</f>
        <v>#N/A</v>
      </c>
      <c r="FQ70" s="665" t="e">
        <f>INDEX(DT45:EA46,MATCH(DR70,DR45:DR46,0),MATCH(FQ61,DT43:EA43,0))*INDEX(AJ51:AT58,MATCH(FQ61,AI51:AI58,0),MATCH(FQ62,AJ50:AT50,0))</f>
        <v>#N/A</v>
      </c>
      <c r="FR70" s="665" t="e">
        <f>INDEX(DT45:EA46,MATCH(DR70,DR45:DR46,0),MATCH(FR61,DT43:EA43,0))*INDEX(AJ51:AT58,MATCH(FR61,AI51:AI58,0),MATCH(FR62,AJ50:AT50,0))</f>
        <v>#N/A</v>
      </c>
      <c r="FS70" s="665" t="e">
        <f>INDEX(DT45:EA46,MATCH(DR70,DR45:DR46,0),MATCH(FS61,DT43:EA43,0))*INDEX(AJ51:AT58,MATCH(FS61,AI51:AI58,0),MATCH(FS62,AJ50:AT50,0))</f>
        <v>#N/A</v>
      </c>
      <c r="FT70" s="665" t="e">
        <f>INDEX(DT45:EA46,MATCH(DR70,DR45:DR46,0),MATCH(FT61,DT43:EA43,0))*INDEX(AJ51:AT58,MATCH(FT61,AI51:AI58,0),MATCH(FT62,AJ50:AT50,0))</f>
        <v>#N/A</v>
      </c>
      <c r="FU70" s="665" t="e">
        <f>INDEX(DT45:EA46,MATCH(DR70,DR45:DR46,0),MATCH(FU61,DT43:EA43,0))*INDEX(AJ51:AT58,MATCH(FU61,AI51:AI58,0),MATCH(FU62,AJ50:AT50,0))</f>
        <v>#N/A</v>
      </c>
      <c r="FV70" s="665" t="e">
        <f>INDEX(DT45:EA46,MATCH(DR70,DR45:DR46,0),MATCH(FV61,DT43:EA43,0))*INDEX(AJ51:AT58,MATCH(FV61,AI51:AI58,0),MATCH(FV62,AJ50:AT50,0))</f>
        <v>#N/A</v>
      </c>
      <c r="FW70" s="665" t="e">
        <f>INDEX(DT45:EA46,MATCH(DR70,DR45:DR46,0),MATCH(FW61,DT43:EA43,0))*INDEX(AJ51:AT58,MATCH(FW61,AI51:AI58,0),MATCH(FW62,AJ50:AT50,0))</f>
        <v>#N/A</v>
      </c>
      <c r="FX70" s="665" t="e">
        <f>INDEX(DT45:EA46,MATCH(DR70,DR45:DR46,0),MATCH(FX61,DT43:EA43,0))*INDEX(AJ51:AT58,MATCH(FX61,AI51:AI58,0),MATCH(FX62,AJ50:AT50,0))</f>
        <v>#N/A</v>
      </c>
      <c r="FY70" s="665" t="e">
        <f>INDEX(DT45:EA46,MATCH(DR70,DR45:DR46,0),MATCH(FY61,DT43:EA43,0))*INDEX(AJ51:AT58,MATCH(FY61,AI51:AI58,0),MATCH(FY62,AJ50:AT50,0))</f>
        <v>#N/A</v>
      </c>
      <c r="FZ70" s="665" t="e">
        <f>INDEX(DT45:EA46,MATCH(DR70,DR45:DR46,0),MATCH(FZ61,DT43:EA43,0))*INDEX(AJ51:AT58,MATCH(FZ61,AI51:AI58,0),MATCH(FZ62,AJ50:AT50,0))</f>
        <v>#N/A</v>
      </c>
      <c r="GA70" s="665" t="e">
        <f>INDEX(DT45:EA46,MATCH(DR70,DR45:DR46,0),MATCH(GA61,DT43:EA43,0))*INDEX(AJ51:AT58,MATCH(GA61,AI51:AI58,0),MATCH(GA62,AJ50:AT50,0))</f>
        <v>#N/A</v>
      </c>
      <c r="GB70" s="665" t="e">
        <f>INDEX(DT45:EA46,MATCH(DR70,DR45:DR46,0),MATCH(GB61,DT43:EA43,0))*INDEX(AJ51:AT58,MATCH(GB61,AI51:AI58,0),MATCH(GB62,AJ50:AT50,0))</f>
        <v>#N/A</v>
      </c>
      <c r="GC70" s="665" t="e">
        <f>INDEX(DT45:EA46,MATCH(DR70,DR45:DR46,0),MATCH(GC61,DT43:EA43,0))*INDEX(AJ51:AT58,MATCH(GC61,AI51:AI58,0),MATCH(GC62,AJ50:AT50,0))</f>
        <v>#N/A</v>
      </c>
      <c r="GD70" s="665" t="e">
        <f>INDEX(DT45:EA46,MATCH(DR70,DR45:DR46,0),MATCH(GD61,DT43:EA43,0))*INDEX(AJ51:AT58,MATCH(GD61,AI51:AI58,0),MATCH(GD62,AJ50:AT50,0))</f>
        <v>#N/A</v>
      </c>
      <c r="GE70" s="665" t="e">
        <f>INDEX(DT45:EA46,MATCH(DR70,DR45:DR46,0),MATCH(GE61,DT43:EA43,0))*INDEX(AJ51:AT58,MATCH(GE61,AI51:AI58,0),MATCH(GE62,AJ50:AT50,0))</f>
        <v>#N/A</v>
      </c>
      <c r="GF70" s="665" t="e">
        <f>INDEX(DT45:EA46,MATCH(DR70,DR45:DR46,0),MATCH(GF61,DT43:EA43,0))*INDEX(AJ51:AT58,MATCH(GF61,AI51:AI58,0),MATCH(GF62,AJ50:AT50,0))</f>
        <v>#N/A</v>
      </c>
      <c r="GG70" s="665" t="e">
        <f>INDEX(DT45:EA46,MATCH(DR70,DR45:DR46,0),MATCH(GG61,DT43:EA43,0))*INDEX(AJ51:AT58,MATCH(GG61,AI51:AI58,0),MATCH(GG62,AJ50:AT50,0))</f>
        <v>#N/A</v>
      </c>
      <c r="GH70" s="665" t="e">
        <f>INDEX(DT45:EA46,MATCH(DR70,DR45:DR46,0),MATCH(GH61,DT43:EA43,0))*INDEX(AJ51:AT58,MATCH(GH61,AI51:AI58,0),MATCH(GH62,AJ50:AT50,0))</f>
        <v>#N/A</v>
      </c>
      <c r="GI70" s="665" t="e">
        <f>INDEX(DT45:EA46,MATCH(DR70,DR45:DR46,0),MATCH(GI61,DT43:EA43,0))*INDEX(AJ51:AT58,MATCH(GI61,AI51:AI58,0),MATCH(GI62,AJ50:AT50,0))</f>
        <v>#N/A</v>
      </c>
      <c r="GJ70" s="665" t="e">
        <f>INDEX(DT45:EA46,MATCH(DR70,DR45:DR46,0),MATCH(GJ61,DT43:EA43,0))*INDEX(AJ51:AT58,MATCH(GJ61,AI51:AI58,0),MATCH(GJ62,AJ50:AT50,0))</f>
        <v>#N/A</v>
      </c>
      <c r="GK70" s="665" t="e">
        <f>INDEX(DT45:EA46,MATCH(DR70,DR45:DR46,0),MATCH(GK61,DT43:EA43,0))*INDEX(AJ51:AT58,MATCH(GK61,AI51:AI58,0),MATCH(GK62,AJ50:AT50,0))</f>
        <v>#N/A</v>
      </c>
      <c r="GL70" s="665" t="e">
        <f>SUM(DS70:GK70)=#REF!-SUM(HB70:HK70)</f>
        <v>#N/A</v>
      </c>
      <c r="GN70" s="737">
        <v>2030</v>
      </c>
      <c r="GO70" s="664" t="e">
        <f>SUMIF(DS50:EN50,GO50,DS70:EN70)</f>
        <v>#N/A</v>
      </c>
      <c r="GP70" s="668" t="e">
        <f>SUMIF(DS50:GK50,GP50,DS70:GK70)</f>
        <v>#N/A</v>
      </c>
      <c r="GQ70" s="668" t="e">
        <f>SUMIF(DS50:GK50,GQ50,DS70:GK70)</f>
        <v>#N/A</v>
      </c>
      <c r="GR70" s="668" t="e">
        <f>SUMIF(DS50:GK50,GR50,DS70:GK70)</f>
        <v>#N/A</v>
      </c>
      <c r="GS70" s="668" t="e">
        <f>SUMIF(DS50:GK50,GS50,DS70:GK70)</f>
        <v>#N/A</v>
      </c>
      <c r="GT70" s="668" t="e">
        <f>SUMIF(DS50:GK50,GT50,DS70:GK70)</f>
        <v>#N/A</v>
      </c>
      <c r="GU70" s="668" t="e">
        <f>SUMIF(DS50:GK50,GU50,DS70:GK70)</f>
        <v>#N/A</v>
      </c>
      <c r="GV70" s="668" t="e">
        <f>SUMIF(DS50:GK50,GV50,DS70:GK70)</f>
        <v>#N/A</v>
      </c>
      <c r="GW70" s="668" t="e">
        <f>SUMIF(DS50:GK50,GW50,DS70:GK70)</f>
        <v>#N/A</v>
      </c>
      <c r="GX70" s="668" t="e">
        <f>SUMIF(DS50:GK50,GX50,DS70:GK70)</f>
        <v>#N/A</v>
      </c>
      <c r="GY70" s="668" t="e">
        <f>SUMIF(DS50:GK50,GY50,DS70:GK70)</f>
        <v>#N/A</v>
      </c>
      <c r="GZ70" s="646" t="e">
        <f>#REF!=SUM(GO70:GY70)</f>
        <v>#REF!</v>
      </c>
      <c r="HB70" s="668" t="e">
        <f>IF(GZ70,0,(#REF!-SUM(GO70:GY70))*INDEX(AK51:AT58,MATCH(GN70,AI51:AI58,0),MATCH(HB62,AK50:AT50,0)))</f>
        <v>#REF!</v>
      </c>
      <c r="HC70" s="668" t="e">
        <f>IF(GZ70,0,(#REF!-SUM(GO70:GY70))*INDEX(AK51:AT58,MATCH(GN70,AI51:AI58,0),MATCH(HC62,AK50:AT50,0)))</f>
        <v>#REF!</v>
      </c>
      <c r="HD70" s="668" t="e">
        <f>IF(GZ70,0,(#REF!-SUM(GO70:GY70))*INDEX(AK51:AT58,MATCH(GN70,AI51:AI58,0),MATCH(HD62,AK50:AT50,0)))</f>
        <v>#REF!</v>
      </c>
      <c r="HE70" s="668" t="e">
        <f>IF(GZ70,0,(#REF!-SUM(GO70:GY70))*INDEX(AK51:AT58,MATCH(GN70,AI51:AI58,0),MATCH(HE62,AK50:AT50,0)))</f>
        <v>#REF!</v>
      </c>
      <c r="HF70" s="668" t="e">
        <f>IF(GZ70,0,(#REF!-SUM(GO70:GY70))*INDEX(AK51:AT58,MATCH(GN70,AI51:AI58,0),MATCH(HF62,AK50:AT50,0)))</f>
        <v>#REF!</v>
      </c>
      <c r="HG70" s="668" t="e">
        <f>IF(GZ70,0,(#REF!-SUM(GO70:GY70))*INDEX(AK51:AT58,MATCH(GN70,AI51:AI58,0),MATCH(HG62,AK50:AT50,0)))</f>
        <v>#REF!</v>
      </c>
      <c r="HH70" s="668" t="e">
        <f>IF(GZ70,0,(#REF!-SUM(GO70:GY70))*INDEX(AK51:AT58,MATCH(GN70,AI51:AI58,0),MATCH(HH62,AK50:AT50,0)))</f>
        <v>#REF!</v>
      </c>
      <c r="HI70" s="668" t="e">
        <f>IF(GZ70,0,(#REF!-SUM(GO70:GY70))*INDEX(AK51:AT58,MATCH(GN70,AI51:AI58,0),MATCH(HI62,AK50:AT50,0)))</f>
        <v>#REF!</v>
      </c>
      <c r="HJ70" s="668" t="e">
        <f>IF(GZ70,0,(#REF!-SUM(GO70:GY70))*INDEX(AK51:AT58,MATCH(GN70,AI51:AI58,0),MATCH(HJ62,AK50:AT50,0)))</f>
        <v>#REF!</v>
      </c>
      <c r="HK70" s="668" t="e">
        <f>IF(GZ70,0,(#REF!-SUM(GO70:GY70))*INDEX(AK51:AT58,MATCH(GN70,AI51:AI58,0),MATCH(HK62,AK50:AT50,0)))</f>
        <v>#REF!</v>
      </c>
      <c r="HL70" s="668" t="e">
        <f>(SUM(HB70:HK70)+SUM(GO70:GY70))=#REF!</f>
        <v>#REF!</v>
      </c>
    </row>
    <row r="71" spans="1:234" hidden="1" x14ac:dyDescent="0.25">
      <c r="A71" s="643" t="s">
        <v>208</v>
      </c>
    </row>
    <row r="72" spans="1:234" ht="12.75" customHeight="1" x14ac:dyDescent="0.25">
      <c r="D72" s="4" t="s">
        <v>127</v>
      </c>
      <c r="E72" s="764" t="s">
        <v>1694</v>
      </c>
      <c r="F72" s="764"/>
      <c r="G72" s="764"/>
      <c r="H72" s="764"/>
      <c r="I72" s="764"/>
      <c r="J72" s="764"/>
      <c r="K72" s="764"/>
      <c r="L72" s="764"/>
      <c r="M72" s="764"/>
      <c r="N72" s="764"/>
      <c r="O72" s="764"/>
      <c r="P72" s="764"/>
      <c r="Q72" s="764"/>
    </row>
    <row r="73" spans="1:234" ht="12.75" customHeight="1" x14ac:dyDescent="0.25">
      <c r="D73" s="4"/>
      <c r="E73" s="892" t="s">
        <v>1698</v>
      </c>
      <c r="F73" s="892"/>
      <c r="G73" s="892"/>
      <c r="H73" s="892"/>
      <c r="I73" s="892"/>
      <c r="J73" s="892"/>
      <c r="K73" s="892"/>
      <c r="L73" s="892"/>
      <c r="M73" s="892"/>
      <c r="N73" s="892"/>
      <c r="O73" s="892"/>
      <c r="P73" s="892"/>
      <c r="Q73" s="892"/>
    </row>
    <row r="74" spans="1:234" ht="5.0999999999999996" customHeight="1" x14ac:dyDescent="0.25"/>
    <row r="75" spans="1:234" ht="5.0999999999999996" customHeight="1" x14ac:dyDescent="0.25">
      <c r="E75" s="676"/>
      <c r="F75" s="677"/>
      <c r="G75" s="677"/>
      <c r="H75" s="677"/>
      <c r="I75" s="677"/>
      <c r="J75" s="677"/>
      <c r="K75" s="677"/>
      <c r="L75" s="677"/>
      <c r="M75" s="677"/>
      <c r="N75" s="677"/>
      <c r="O75" s="677"/>
      <c r="P75" s="677"/>
      <c r="Q75" s="677"/>
    </row>
    <row r="76" spans="1:234" x14ac:dyDescent="0.25">
      <c r="E76" s="678" t="s">
        <v>1682</v>
      </c>
      <c r="F76" s="670"/>
      <c r="G76" s="670"/>
      <c r="H76" s="905" t="str">
        <f>E15</f>
        <v>Example: Light fuel oil (F1)</v>
      </c>
      <c r="I76" s="906"/>
      <c r="J76" s="906"/>
      <c r="K76" s="906"/>
      <c r="L76" s="906"/>
      <c r="M76" s="906"/>
      <c r="N76" s="906"/>
      <c r="O76" s="906"/>
      <c r="P76" s="906"/>
      <c r="Q76" s="907"/>
    </row>
    <row r="77" spans="1:234" x14ac:dyDescent="0.25">
      <c r="E77" s="678" t="s">
        <v>1836</v>
      </c>
      <c r="F77" s="670"/>
      <c r="G77" s="670"/>
      <c r="H77" s="908" t="s">
        <v>1826</v>
      </c>
      <c r="I77" s="909"/>
      <c r="J77" s="909"/>
      <c r="K77" s="909"/>
      <c r="L77" s="909"/>
      <c r="M77" s="909"/>
      <c r="N77" s="909"/>
      <c r="O77" s="909"/>
      <c r="P77" s="909"/>
      <c r="Q77" s="910"/>
      <c r="T77" s="679" t="str">
        <f>IF(H77="","",H77)</f>
        <v>1. TotalEnergies Refinery Antwerp</v>
      </c>
    </row>
    <row r="78" spans="1:234" x14ac:dyDescent="0.25">
      <c r="E78" s="678" t="s">
        <v>1837</v>
      </c>
      <c r="F78" s="670"/>
      <c r="G78" s="670"/>
      <c r="H78" s="905" t="str">
        <f>IF(H77="","",INDEX(E21:E30,MATCH(H77,U21:U30,0)))</f>
        <v>Example: TotalEnergies</v>
      </c>
      <c r="I78" s="906"/>
      <c r="J78" s="906"/>
      <c r="K78" s="906"/>
      <c r="L78" s="906"/>
      <c r="M78" s="906"/>
      <c r="N78" s="906"/>
      <c r="O78" s="906"/>
      <c r="P78" s="906"/>
      <c r="Q78" s="907"/>
    </row>
    <row r="79" spans="1:234" x14ac:dyDescent="0.25">
      <c r="E79" s="678" t="s">
        <v>1838</v>
      </c>
      <c r="F79" s="670"/>
      <c r="G79" s="670"/>
      <c r="H79" s="916">
        <f>IF(H77="","",INDEX(N21:N30,MATCH(H77,U21:U30,0)))</f>
        <v>0</v>
      </c>
      <c r="I79" s="916"/>
      <c r="J79" s="916"/>
      <c r="K79" s="916"/>
      <c r="L79" s="916"/>
      <c r="M79" s="916"/>
      <c r="N79" s="916"/>
      <c r="O79" s="916"/>
      <c r="P79" s="916"/>
      <c r="Q79" s="916"/>
      <c r="DR79" s="643" t="s">
        <v>1669</v>
      </c>
    </row>
    <row r="80" spans="1:234" x14ac:dyDescent="0.25">
      <c r="E80" s="678"/>
      <c r="F80" s="670"/>
      <c r="G80" s="670"/>
      <c r="H80" s="670"/>
      <c r="I80" s="670"/>
      <c r="J80" s="670"/>
      <c r="K80" s="670"/>
      <c r="L80" s="670"/>
      <c r="M80" s="670"/>
      <c r="N80" s="670"/>
      <c r="O80" s="670"/>
      <c r="P80" s="670"/>
      <c r="Q80" s="670"/>
      <c r="DR80" s="661"/>
      <c r="DS80" s="647">
        <v>2023</v>
      </c>
      <c r="DT80" s="647">
        <v>2024</v>
      </c>
      <c r="DU80" s="647">
        <v>2024</v>
      </c>
      <c r="DV80" s="647">
        <v>2024</v>
      </c>
      <c r="DW80" s="647">
        <v>2024</v>
      </c>
      <c r="DX80" s="647">
        <v>2024</v>
      </c>
      <c r="DY80" s="647">
        <v>2024</v>
      </c>
      <c r="DZ80" s="647">
        <v>2024</v>
      </c>
      <c r="EA80" s="647">
        <v>2024</v>
      </c>
      <c r="EB80" s="647">
        <v>2024</v>
      </c>
      <c r="EC80" s="647">
        <v>2024</v>
      </c>
      <c r="ED80" s="647">
        <v>2025</v>
      </c>
      <c r="EE80" s="647">
        <v>2025</v>
      </c>
      <c r="EF80" s="647">
        <v>2025</v>
      </c>
      <c r="EG80" s="647">
        <v>2025</v>
      </c>
      <c r="EH80" s="647">
        <v>2025</v>
      </c>
      <c r="EI80" s="647">
        <v>2025</v>
      </c>
      <c r="EJ80" s="647">
        <v>2025</v>
      </c>
      <c r="EK80" s="647">
        <v>2025</v>
      </c>
      <c r="EL80" s="647">
        <v>2025</v>
      </c>
      <c r="EM80" s="647">
        <v>2025</v>
      </c>
      <c r="EN80" s="647">
        <v>2026</v>
      </c>
      <c r="EO80" s="647">
        <v>2026</v>
      </c>
      <c r="EP80" s="647">
        <v>2026</v>
      </c>
      <c r="EQ80" s="647">
        <v>2026</v>
      </c>
      <c r="ER80" s="647">
        <v>2026</v>
      </c>
      <c r="ES80" s="647">
        <v>2026</v>
      </c>
      <c r="ET80" s="647">
        <v>2026</v>
      </c>
      <c r="EU80" s="647">
        <v>2026</v>
      </c>
      <c r="EV80" s="647">
        <v>2026</v>
      </c>
      <c r="EW80" s="647">
        <v>2026</v>
      </c>
      <c r="EX80" s="647">
        <v>2027</v>
      </c>
      <c r="EY80" s="647">
        <v>2027</v>
      </c>
      <c r="EZ80" s="647">
        <v>2027</v>
      </c>
      <c r="FA80" s="647">
        <v>2027</v>
      </c>
      <c r="FB80" s="647">
        <v>2027</v>
      </c>
      <c r="FC80" s="647">
        <v>2027</v>
      </c>
      <c r="FD80" s="647">
        <v>2027</v>
      </c>
      <c r="FE80" s="647">
        <v>2027</v>
      </c>
      <c r="FF80" s="647">
        <v>2027</v>
      </c>
      <c r="FG80" s="647">
        <v>2027</v>
      </c>
      <c r="FH80" s="647">
        <v>2028</v>
      </c>
      <c r="FI80" s="647">
        <v>2028</v>
      </c>
      <c r="FJ80" s="647">
        <v>2028</v>
      </c>
      <c r="FK80" s="647">
        <v>2028</v>
      </c>
      <c r="FL80" s="647">
        <v>2028</v>
      </c>
      <c r="FM80" s="647">
        <v>2028</v>
      </c>
      <c r="FN80" s="647">
        <v>2028</v>
      </c>
      <c r="FO80" s="647">
        <v>2028</v>
      </c>
      <c r="FP80" s="647">
        <v>2028</v>
      </c>
      <c r="FQ80" s="647">
        <v>2028</v>
      </c>
      <c r="FR80" s="647">
        <v>2029</v>
      </c>
      <c r="FS80" s="647">
        <v>2029</v>
      </c>
      <c r="FT80" s="647">
        <v>2029</v>
      </c>
      <c r="FU80" s="647">
        <v>2029</v>
      </c>
      <c r="FV80" s="647">
        <v>2029</v>
      </c>
      <c r="FW80" s="647">
        <v>2029</v>
      </c>
      <c r="FX80" s="647">
        <v>2029</v>
      </c>
      <c r="FY80" s="647">
        <v>2029</v>
      </c>
      <c r="FZ80" s="647">
        <v>2029</v>
      </c>
      <c r="GA80" s="647">
        <v>2029</v>
      </c>
      <c r="GB80" s="647">
        <v>2030</v>
      </c>
      <c r="GC80" s="647">
        <v>2030</v>
      </c>
      <c r="GD80" s="647">
        <v>2030</v>
      </c>
      <c r="GE80" s="647">
        <v>2030</v>
      </c>
      <c r="GF80" s="647">
        <v>2030</v>
      </c>
      <c r="GG80" s="647">
        <v>2030</v>
      </c>
      <c r="GH80" s="647">
        <v>2030</v>
      </c>
      <c r="GI80" s="647">
        <v>2030</v>
      </c>
      <c r="GJ80" s="647">
        <v>2030</v>
      </c>
      <c r="GK80" s="647">
        <v>2030</v>
      </c>
      <c r="GL80" s="734" t="s">
        <v>1662</v>
      </c>
      <c r="GO80" s="643" t="s">
        <v>1670</v>
      </c>
    </row>
    <row r="81" spans="1:234" s="643" customFormat="1" ht="24" customHeight="1" x14ac:dyDescent="0.25">
      <c r="B81" s="644"/>
      <c r="C81" s="644"/>
      <c r="D81" s="644"/>
      <c r="E81" s="678"/>
      <c r="F81" s="670"/>
      <c r="G81" s="680" t="s">
        <v>1679</v>
      </c>
      <c r="H81" s="681" t="s">
        <v>1685</v>
      </c>
      <c r="I81" s="681" t="s">
        <v>1651</v>
      </c>
      <c r="J81" s="681" t="s">
        <v>1683</v>
      </c>
      <c r="K81" s="681" t="s">
        <v>1684</v>
      </c>
      <c r="L81" s="681" t="s">
        <v>1436</v>
      </c>
      <c r="M81" s="683" t="s">
        <v>1690</v>
      </c>
      <c r="N81" s="697" t="str">
        <f>IF(G40="","/",G40)</f>
        <v>ton</v>
      </c>
      <c r="O81" s="683" t="s">
        <v>410</v>
      </c>
      <c r="P81" s="697" t="str">
        <f>IF(G41="","/",G41)</f>
        <v>/</v>
      </c>
      <c r="Q81" s="698" t="s">
        <v>1725</v>
      </c>
      <c r="R81" s="644"/>
      <c r="DR81" s="662" t="s">
        <v>1665</v>
      </c>
      <c r="DS81" s="647" t="s">
        <v>1664</v>
      </c>
      <c r="DT81" s="647" t="str">
        <f t="shared" ref="DT81:EC81" si="30">E44</f>
        <v>1. TotalEnergies Refinery Antwerp</v>
      </c>
      <c r="DU81" s="647" t="str">
        <f t="shared" si="30"/>
        <v>2. Other supplier n°1 (not in scroll-down list)</v>
      </c>
      <c r="DV81" s="647" t="str">
        <f t="shared" si="30"/>
        <v/>
      </c>
      <c r="DW81" s="647" t="str">
        <f t="shared" si="30"/>
        <v/>
      </c>
      <c r="DX81" s="647" t="str">
        <f t="shared" si="30"/>
        <v/>
      </c>
      <c r="DY81" s="647" t="str">
        <f t="shared" si="30"/>
        <v/>
      </c>
      <c r="DZ81" s="647" t="str">
        <f t="shared" si="30"/>
        <v/>
      </c>
      <c r="EA81" s="647" t="str">
        <f t="shared" si="30"/>
        <v/>
      </c>
      <c r="EB81" s="647" t="str">
        <f t="shared" si="30"/>
        <v/>
      </c>
      <c r="EC81" s="647" t="str">
        <f t="shared" si="30"/>
        <v/>
      </c>
      <c r="ED81" s="647" t="str">
        <f t="shared" ref="ED81:EM81" si="31">E44</f>
        <v>1. TotalEnergies Refinery Antwerp</v>
      </c>
      <c r="EE81" s="647" t="str">
        <f t="shared" si="31"/>
        <v>2. Other supplier n°1 (not in scroll-down list)</v>
      </c>
      <c r="EF81" s="647" t="str">
        <f t="shared" si="31"/>
        <v/>
      </c>
      <c r="EG81" s="647" t="str">
        <f t="shared" si="31"/>
        <v/>
      </c>
      <c r="EH81" s="647" t="str">
        <f t="shared" si="31"/>
        <v/>
      </c>
      <c r="EI81" s="647" t="str">
        <f t="shared" si="31"/>
        <v/>
      </c>
      <c r="EJ81" s="647" t="str">
        <f t="shared" si="31"/>
        <v/>
      </c>
      <c r="EK81" s="647" t="str">
        <f t="shared" si="31"/>
        <v/>
      </c>
      <c r="EL81" s="647" t="str">
        <f t="shared" si="31"/>
        <v/>
      </c>
      <c r="EM81" s="647" t="str">
        <f t="shared" si="31"/>
        <v/>
      </c>
      <c r="EN81" s="647" t="str">
        <f t="shared" ref="EN81:EW81" si="32">E44</f>
        <v>1. TotalEnergies Refinery Antwerp</v>
      </c>
      <c r="EO81" s="647" t="str">
        <f t="shared" si="32"/>
        <v>2. Other supplier n°1 (not in scroll-down list)</v>
      </c>
      <c r="EP81" s="647" t="str">
        <f t="shared" si="32"/>
        <v/>
      </c>
      <c r="EQ81" s="647" t="str">
        <f t="shared" si="32"/>
        <v/>
      </c>
      <c r="ER81" s="647" t="str">
        <f t="shared" si="32"/>
        <v/>
      </c>
      <c r="ES81" s="647" t="str">
        <f t="shared" si="32"/>
        <v/>
      </c>
      <c r="ET81" s="647" t="str">
        <f t="shared" si="32"/>
        <v/>
      </c>
      <c r="EU81" s="647" t="str">
        <f t="shared" si="32"/>
        <v/>
      </c>
      <c r="EV81" s="647" t="str">
        <f t="shared" si="32"/>
        <v/>
      </c>
      <c r="EW81" s="647" t="str">
        <f t="shared" si="32"/>
        <v/>
      </c>
      <c r="EX81" s="647" t="str">
        <f t="shared" ref="EX81:FG81" si="33">E44</f>
        <v>1. TotalEnergies Refinery Antwerp</v>
      </c>
      <c r="EY81" s="647" t="str">
        <f t="shared" si="33"/>
        <v>2. Other supplier n°1 (not in scroll-down list)</v>
      </c>
      <c r="EZ81" s="647" t="str">
        <f t="shared" si="33"/>
        <v/>
      </c>
      <c r="FA81" s="647" t="str">
        <f t="shared" si="33"/>
        <v/>
      </c>
      <c r="FB81" s="647" t="str">
        <f t="shared" si="33"/>
        <v/>
      </c>
      <c r="FC81" s="647" t="str">
        <f t="shared" si="33"/>
        <v/>
      </c>
      <c r="FD81" s="647" t="str">
        <f t="shared" si="33"/>
        <v/>
      </c>
      <c r="FE81" s="647" t="str">
        <f t="shared" si="33"/>
        <v/>
      </c>
      <c r="FF81" s="647" t="str">
        <f t="shared" si="33"/>
        <v/>
      </c>
      <c r="FG81" s="647" t="str">
        <f t="shared" si="33"/>
        <v/>
      </c>
      <c r="FH81" s="647" t="str">
        <f t="shared" ref="FH81:FQ81" si="34">E44</f>
        <v>1. TotalEnergies Refinery Antwerp</v>
      </c>
      <c r="FI81" s="647" t="str">
        <f t="shared" si="34"/>
        <v>2. Other supplier n°1 (not in scroll-down list)</v>
      </c>
      <c r="FJ81" s="647" t="str">
        <f t="shared" si="34"/>
        <v/>
      </c>
      <c r="FK81" s="647" t="str">
        <f t="shared" si="34"/>
        <v/>
      </c>
      <c r="FL81" s="647" t="str">
        <f t="shared" si="34"/>
        <v/>
      </c>
      <c r="FM81" s="647" t="str">
        <f t="shared" si="34"/>
        <v/>
      </c>
      <c r="FN81" s="647" t="str">
        <f t="shared" si="34"/>
        <v/>
      </c>
      <c r="FO81" s="647" t="str">
        <f t="shared" si="34"/>
        <v/>
      </c>
      <c r="FP81" s="647" t="str">
        <f t="shared" si="34"/>
        <v/>
      </c>
      <c r="FQ81" s="647" t="str">
        <f t="shared" si="34"/>
        <v/>
      </c>
      <c r="FR81" s="647" t="str">
        <f t="shared" ref="FR81:GA81" si="35">E44</f>
        <v>1. TotalEnergies Refinery Antwerp</v>
      </c>
      <c r="FS81" s="647" t="str">
        <f t="shared" si="35"/>
        <v>2. Other supplier n°1 (not in scroll-down list)</v>
      </c>
      <c r="FT81" s="647" t="str">
        <f t="shared" si="35"/>
        <v/>
      </c>
      <c r="FU81" s="647" t="str">
        <f t="shared" si="35"/>
        <v/>
      </c>
      <c r="FV81" s="647" t="str">
        <f t="shared" si="35"/>
        <v/>
      </c>
      <c r="FW81" s="647" t="str">
        <f t="shared" si="35"/>
        <v/>
      </c>
      <c r="FX81" s="647" t="str">
        <f t="shared" si="35"/>
        <v/>
      </c>
      <c r="FY81" s="647" t="str">
        <f t="shared" si="35"/>
        <v/>
      </c>
      <c r="FZ81" s="647" t="str">
        <f t="shared" si="35"/>
        <v/>
      </c>
      <c r="GA81" s="647" t="str">
        <f t="shared" si="35"/>
        <v/>
      </c>
      <c r="GB81" s="647" t="str">
        <f t="shared" ref="GB81:GK81" si="36">E44</f>
        <v>1. TotalEnergies Refinery Antwerp</v>
      </c>
      <c r="GC81" s="647" t="str">
        <f t="shared" si="36"/>
        <v>2. Other supplier n°1 (not in scroll-down list)</v>
      </c>
      <c r="GD81" s="647" t="str">
        <f t="shared" si="36"/>
        <v/>
      </c>
      <c r="GE81" s="647" t="str">
        <f t="shared" si="36"/>
        <v/>
      </c>
      <c r="GF81" s="647" t="str">
        <f t="shared" si="36"/>
        <v/>
      </c>
      <c r="GG81" s="647" t="str">
        <f t="shared" si="36"/>
        <v/>
      </c>
      <c r="GH81" s="647" t="str">
        <f t="shared" si="36"/>
        <v/>
      </c>
      <c r="GI81" s="647" t="str">
        <f t="shared" si="36"/>
        <v/>
      </c>
      <c r="GJ81" s="647" t="str">
        <f t="shared" si="36"/>
        <v/>
      </c>
      <c r="GK81" s="647" t="str">
        <f t="shared" si="36"/>
        <v/>
      </c>
      <c r="GL81" s="735"/>
      <c r="GN81" s="662" t="s">
        <v>1665</v>
      </c>
      <c r="GO81" s="646" t="s">
        <v>1664</v>
      </c>
      <c r="GP81" s="646" t="str">
        <f t="shared" ref="GP81:GY81" si="37">E44</f>
        <v>1. TotalEnergies Refinery Antwerp</v>
      </c>
      <c r="GQ81" s="646" t="str">
        <f t="shared" si="37"/>
        <v>2. Other supplier n°1 (not in scroll-down list)</v>
      </c>
      <c r="GR81" s="646" t="str">
        <f t="shared" si="37"/>
        <v/>
      </c>
      <c r="GS81" s="646" t="str">
        <f t="shared" si="37"/>
        <v/>
      </c>
      <c r="GT81" s="646" t="str">
        <f t="shared" si="37"/>
        <v/>
      </c>
      <c r="GU81" s="646" t="str">
        <f t="shared" si="37"/>
        <v/>
      </c>
      <c r="GV81" s="646" t="str">
        <f t="shared" si="37"/>
        <v/>
      </c>
      <c r="GW81" s="646" t="str">
        <f t="shared" si="37"/>
        <v/>
      </c>
      <c r="GX81" s="646" t="str">
        <f t="shared" si="37"/>
        <v/>
      </c>
      <c r="GY81" s="646" t="str">
        <f t="shared" si="37"/>
        <v/>
      </c>
      <c r="GZ81" s="646" t="s">
        <v>1662</v>
      </c>
      <c r="HM81" s="644"/>
      <c r="HN81" s="644"/>
      <c r="HO81" s="644"/>
      <c r="HP81" s="644"/>
      <c r="HQ81" s="644"/>
      <c r="HR81" s="644"/>
      <c r="HS81" s="644"/>
      <c r="HT81" s="644"/>
      <c r="HU81" s="644"/>
      <c r="HV81" s="644"/>
      <c r="HW81" s="644"/>
      <c r="HX81" s="644"/>
      <c r="HY81" s="644"/>
      <c r="HZ81" s="644"/>
    </row>
    <row r="82" spans="1:234" s="643" customFormat="1" hidden="1" x14ac:dyDescent="0.25">
      <c r="A82" s="643" t="s">
        <v>208</v>
      </c>
      <c r="B82" s="644"/>
      <c r="C82" s="644"/>
      <c r="D82" s="644"/>
      <c r="E82" s="678"/>
      <c r="F82" s="670"/>
      <c r="G82" s="670"/>
      <c r="H82" s="670"/>
      <c r="I82" s="670"/>
      <c r="J82" s="670"/>
      <c r="K82" s="670"/>
      <c r="L82" s="670"/>
      <c r="M82" s="670"/>
      <c r="N82" s="670"/>
      <c r="O82" s="670"/>
      <c r="P82" s="670"/>
      <c r="Q82" s="670"/>
      <c r="R82" s="682"/>
      <c r="DR82" s="737">
        <v>2023</v>
      </c>
      <c r="DS82" s="665">
        <f t="shared" ref="DS82:GD85" si="38">DS51-DS63</f>
        <v>0</v>
      </c>
      <c r="DT82" s="665">
        <f t="shared" si="38"/>
        <v>0</v>
      </c>
      <c r="DU82" s="665">
        <f t="shared" si="38"/>
        <v>0</v>
      </c>
      <c r="DV82" s="665">
        <f t="shared" si="38"/>
        <v>0</v>
      </c>
      <c r="DW82" s="665">
        <f t="shared" si="38"/>
        <v>0</v>
      </c>
      <c r="DX82" s="665">
        <f t="shared" si="38"/>
        <v>0</v>
      </c>
      <c r="DY82" s="665">
        <f t="shared" si="38"/>
        <v>0</v>
      </c>
      <c r="DZ82" s="665">
        <f t="shared" si="38"/>
        <v>0</v>
      </c>
      <c r="EA82" s="665">
        <f t="shared" si="38"/>
        <v>0</v>
      </c>
      <c r="EB82" s="665">
        <f t="shared" si="38"/>
        <v>0</v>
      </c>
      <c r="EC82" s="665">
        <f t="shared" si="38"/>
        <v>0</v>
      </c>
      <c r="ED82" s="665">
        <f t="shared" si="38"/>
        <v>0</v>
      </c>
      <c r="EE82" s="665">
        <f t="shared" si="38"/>
        <v>0</v>
      </c>
      <c r="EF82" s="665">
        <f t="shared" si="38"/>
        <v>0</v>
      </c>
      <c r="EG82" s="665">
        <f t="shared" si="38"/>
        <v>0</v>
      </c>
      <c r="EH82" s="665">
        <f t="shared" si="38"/>
        <v>0</v>
      </c>
      <c r="EI82" s="665">
        <f t="shared" si="38"/>
        <v>0</v>
      </c>
      <c r="EJ82" s="665">
        <f t="shared" si="38"/>
        <v>0</v>
      </c>
      <c r="EK82" s="665">
        <f t="shared" si="38"/>
        <v>0</v>
      </c>
      <c r="EL82" s="665">
        <f t="shared" si="38"/>
        <v>0</v>
      </c>
      <c r="EM82" s="665">
        <f t="shared" si="38"/>
        <v>0</v>
      </c>
      <c r="EN82" s="665">
        <f t="shared" si="38"/>
        <v>0</v>
      </c>
      <c r="EO82" s="665">
        <f t="shared" si="38"/>
        <v>0</v>
      </c>
      <c r="EP82" s="665">
        <f t="shared" si="38"/>
        <v>0</v>
      </c>
      <c r="EQ82" s="665">
        <f t="shared" si="38"/>
        <v>0</v>
      </c>
      <c r="ER82" s="665">
        <f t="shared" si="38"/>
        <v>0</v>
      </c>
      <c r="ES82" s="665">
        <f t="shared" si="38"/>
        <v>0</v>
      </c>
      <c r="ET82" s="665">
        <f t="shared" si="38"/>
        <v>0</v>
      </c>
      <c r="EU82" s="665">
        <f t="shared" si="38"/>
        <v>0</v>
      </c>
      <c r="EV82" s="665">
        <f t="shared" si="38"/>
        <v>0</v>
      </c>
      <c r="EW82" s="665">
        <f t="shared" si="38"/>
        <v>0</v>
      </c>
      <c r="EX82" s="665">
        <f t="shared" si="38"/>
        <v>0</v>
      </c>
      <c r="EY82" s="665">
        <f t="shared" si="38"/>
        <v>0</v>
      </c>
      <c r="EZ82" s="665">
        <f t="shared" si="38"/>
        <v>0</v>
      </c>
      <c r="FA82" s="665">
        <f t="shared" si="38"/>
        <v>0</v>
      </c>
      <c r="FB82" s="665">
        <f t="shared" si="38"/>
        <v>0</v>
      </c>
      <c r="FC82" s="665">
        <f t="shared" si="38"/>
        <v>0</v>
      </c>
      <c r="FD82" s="665">
        <f t="shared" si="38"/>
        <v>0</v>
      </c>
      <c r="FE82" s="665">
        <f t="shared" si="38"/>
        <v>0</v>
      </c>
      <c r="FF82" s="665">
        <f t="shared" si="38"/>
        <v>0</v>
      </c>
      <c r="FG82" s="665">
        <f t="shared" si="38"/>
        <v>0</v>
      </c>
      <c r="FH82" s="665">
        <f t="shared" si="38"/>
        <v>0</v>
      </c>
      <c r="FI82" s="665">
        <f t="shared" si="38"/>
        <v>0</v>
      </c>
      <c r="FJ82" s="665">
        <f t="shared" si="38"/>
        <v>0</v>
      </c>
      <c r="FK82" s="665">
        <f t="shared" si="38"/>
        <v>0</v>
      </c>
      <c r="FL82" s="665">
        <f t="shared" si="38"/>
        <v>0</v>
      </c>
      <c r="FM82" s="665">
        <f t="shared" si="38"/>
        <v>0</v>
      </c>
      <c r="FN82" s="665">
        <f t="shared" si="38"/>
        <v>0</v>
      </c>
      <c r="FO82" s="665">
        <f t="shared" si="38"/>
        <v>0</v>
      </c>
      <c r="FP82" s="665">
        <f t="shared" si="38"/>
        <v>0</v>
      </c>
      <c r="FQ82" s="665">
        <f t="shared" si="38"/>
        <v>0</v>
      </c>
      <c r="FR82" s="665">
        <f t="shared" si="38"/>
        <v>0</v>
      </c>
      <c r="FS82" s="665">
        <f t="shared" si="38"/>
        <v>0</v>
      </c>
      <c r="FT82" s="665">
        <f t="shared" si="38"/>
        <v>0</v>
      </c>
      <c r="FU82" s="665">
        <f t="shared" si="38"/>
        <v>0</v>
      </c>
      <c r="FV82" s="665">
        <f t="shared" si="38"/>
        <v>0</v>
      </c>
      <c r="FW82" s="665">
        <f t="shared" si="38"/>
        <v>0</v>
      </c>
      <c r="FX82" s="665">
        <f t="shared" si="38"/>
        <v>0</v>
      </c>
      <c r="FY82" s="665">
        <f t="shared" si="38"/>
        <v>0</v>
      </c>
      <c r="FZ82" s="665">
        <f t="shared" si="38"/>
        <v>0</v>
      </c>
      <c r="GA82" s="665">
        <f t="shared" si="38"/>
        <v>0</v>
      </c>
      <c r="GB82" s="665">
        <f t="shared" si="38"/>
        <v>0</v>
      </c>
      <c r="GC82" s="665">
        <f t="shared" si="38"/>
        <v>0</v>
      </c>
      <c r="GD82" s="665">
        <f t="shared" si="38"/>
        <v>0</v>
      </c>
      <c r="GE82" s="665">
        <f t="shared" ref="GE82:GK89" si="39">GE51-GE63</f>
        <v>0</v>
      </c>
      <c r="GF82" s="665">
        <f t="shared" si="39"/>
        <v>0</v>
      </c>
      <c r="GG82" s="665">
        <f t="shared" si="39"/>
        <v>0</v>
      </c>
      <c r="GH82" s="665">
        <f t="shared" si="39"/>
        <v>0</v>
      </c>
      <c r="GI82" s="665">
        <f t="shared" si="39"/>
        <v>0</v>
      </c>
      <c r="GJ82" s="665">
        <f t="shared" si="39"/>
        <v>0</v>
      </c>
      <c r="GK82" s="665">
        <f t="shared" si="39"/>
        <v>0</v>
      </c>
      <c r="GL82" s="665" t="b">
        <f>SUM(DS82:GK82)+SUM(Y45:AH45)-SUM(HB63:HK63)=Q45</f>
        <v>1</v>
      </c>
      <c r="GN82" s="737">
        <v>2023</v>
      </c>
      <c r="GO82" s="664">
        <f>SUMIF(DS50:GK50,GO50,DS82:GK82)</f>
        <v>0</v>
      </c>
      <c r="GP82" s="668">
        <f>SUMIF(DS50:GK50,GP50,DS82:GK82)</f>
        <v>0</v>
      </c>
      <c r="GQ82" s="668">
        <f>SUMIF(DS50:GK50,GQ50,DS82:GK82)</f>
        <v>0</v>
      </c>
      <c r="GR82" s="668">
        <f>SUMIF(DS50:GK50,GR50,DS82:GK82)</f>
        <v>0</v>
      </c>
      <c r="GS82" s="668">
        <f>SUMIF(DS50:GK50,GS50,DS82:GK82)</f>
        <v>0</v>
      </c>
      <c r="GT82" s="668">
        <f>SUMIF(DS50:GK50,GT50,DS82:GK82)</f>
        <v>0</v>
      </c>
      <c r="GU82" s="668">
        <f>SUMIF(DS50:GK50,GU50,DS82:GK82)</f>
        <v>0</v>
      </c>
      <c r="GV82" s="668">
        <f>SUMIF(DS50:GK50,GV50,DS82:GK82)</f>
        <v>0</v>
      </c>
      <c r="GW82" s="668">
        <f>SUMIF(DS50:GK50,GW50,DS82:GK82)</f>
        <v>0</v>
      </c>
      <c r="GX82" s="668">
        <f>SUMIF(DS50:GK50,GX50,DS82:GK82)</f>
        <v>0</v>
      </c>
      <c r="GY82" s="668">
        <f>SUMIF(DS50:GK50,GY50,DS82:GK82)</f>
        <v>0</v>
      </c>
      <c r="GZ82" s="646" t="b">
        <f>SUM(GO82:GY82)-SUM(HB63:HK63)=(Q45-SUM(Y45:AH45))</f>
        <v>1</v>
      </c>
      <c r="HM82" s="682"/>
      <c r="HN82" s="682"/>
      <c r="HO82" s="682"/>
      <c r="HP82" s="682"/>
      <c r="HQ82" s="682"/>
      <c r="HR82" s="682"/>
      <c r="HS82" s="682"/>
      <c r="HT82" s="682"/>
      <c r="HU82" s="682"/>
      <c r="HV82" s="682"/>
      <c r="HW82" s="682"/>
      <c r="HX82" s="682"/>
      <c r="HY82" s="682"/>
      <c r="HZ82" s="682"/>
    </row>
    <row r="83" spans="1:234" s="643" customFormat="1" x14ac:dyDescent="0.25">
      <c r="B83" s="644"/>
      <c r="C83" s="644"/>
      <c r="D83" s="644"/>
      <c r="E83" s="678"/>
      <c r="F83" s="670"/>
      <c r="G83" s="652">
        <v>2024</v>
      </c>
      <c r="H83" s="656">
        <f>IF(G83&gt;CNTR_ReportingYear,"",INDEX(E46:N46,MATCH(T77,E44:N44,0)))</f>
        <v>3000</v>
      </c>
      <c r="I83" s="656">
        <f>IF(G83&gt;CNTR_ReportingYear,"",INDEX(GP83:GY89,MATCH(G83,GN83:GN89,0),MATCH(T77,GP81:GY81,0))-INDEX(HB64:HK70,MATCH(G83,GN64:GN70,0),MATCH(T77,HB62:HK62,0))+INDEX(Y45:AH46,MATCH(G83,D45:D46,0),MATCH(T77,Y44:AH44,0)))</f>
        <v>1875</v>
      </c>
      <c r="J83" s="656">
        <f>IF(G83&gt;CNTR_ReportingYear,"",SUMIFS(AX51:DP51,AX50:DP50,T77))</f>
        <v>0</v>
      </c>
      <c r="K83" s="656">
        <f>IF(G83&gt;CNTR_ReportingYear,"",SUMIFS(AX52:DP52,AX50:DP50,T77))</f>
        <v>1125</v>
      </c>
      <c r="L83" s="656">
        <f>IF(G83&gt;CNTR_ReportingYear,"",INDEX(GP64:GY70,MATCH(G83,GN64:GN70,0),MATCH(T77,GP62:GY62,0))+INDEX(HB64:HK70,MATCH(G83,GN64:GN70,0),MATCH(T77,HB62:HK62,0)))</f>
        <v>0</v>
      </c>
      <c r="M83" s="674"/>
      <c r="N83" s="588" t="str">
        <f>H81</f>
        <v>Purchase</v>
      </c>
      <c r="O83" s="917" t="s">
        <v>1688</v>
      </c>
      <c r="P83" s="917"/>
      <c r="Q83" s="917"/>
      <c r="R83" s="674"/>
      <c r="DR83" s="737">
        <v>2024</v>
      </c>
      <c r="DS83" s="665">
        <f t="shared" si="38"/>
        <v>900</v>
      </c>
      <c r="DT83" s="665">
        <f t="shared" si="38"/>
        <v>0</v>
      </c>
      <c r="DU83" s="665">
        <f t="shared" si="38"/>
        <v>0</v>
      </c>
      <c r="DV83" s="665">
        <f t="shared" si="38"/>
        <v>0</v>
      </c>
      <c r="DW83" s="665">
        <f t="shared" si="38"/>
        <v>0</v>
      </c>
      <c r="DX83" s="665">
        <f t="shared" si="38"/>
        <v>0</v>
      </c>
      <c r="DY83" s="665">
        <f t="shared" si="38"/>
        <v>0</v>
      </c>
      <c r="DZ83" s="665">
        <f t="shared" si="38"/>
        <v>0</v>
      </c>
      <c r="EA83" s="665">
        <f t="shared" si="38"/>
        <v>0</v>
      </c>
      <c r="EB83" s="665">
        <f t="shared" si="38"/>
        <v>0</v>
      </c>
      <c r="EC83" s="665">
        <f t="shared" si="38"/>
        <v>0</v>
      </c>
      <c r="ED83" s="665">
        <f t="shared" si="38"/>
        <v>0</v>
      </c>
      <c r="EE83" s="665">
        <f t="shared" si="38"/>
        <v>0</v>
      </c>
      <c r="EF83" s="665">
        <f t="shared" si="38"/>
        <v>0</v>
      </c>
      <c r="EG83" s="665">
        <f t="shared" si="38"/>
        <v>0</v>
      </c>
      <c r="EH83" s="665">
        <f t="shared" si="38"/>
        <v>0</v>
      </c>
      <c r="EI83" s="665">
        <f t="shared" si="38"/>
        <v>0</v>
      </c>
      <c r="EJ83" s="665">
        <f t="shared" si="38"/>
        <v>0</v>
      </c>
      <c r="EK83" s="665">
        <f t="shared" si="38"/>
        <v>0</v>
      </c>
      <c r="EL83" s="665">
        <f t="shared" si="38"/>
        <v>0</v>
      </c>
      <c r="EM83" s="665">
        <f t="shared" si="38"/>
        <v>0</v>
      </c>
      <c r="EN83" s="665">
        <f t="shared" si="38"/>
        <v>0</v>
      </c>
      <c r="EO83" s="665">
        <f t="shared" si="38"/>
        <v>0</v>
      </c>
      <c r="EP83" s="665">
        <f t="shared" si="38"/>
        <v>0</v>
      </c>
      <c r="EQ83" s="665">
        <f t="shared" si="38"/>
        <v>0</v>
      </c>
      <c r="ER83" s="665">
        <f t="shared" si="38"/>
        <v>0</v>
      </c>
      <c r="ES83" s="665">
        <f t="shared" si="38"/>
        <v>0</v>
      </c>
      <c r="ET83" s="665">
        <f t="shared" si="38"/>
        <v>0</v>
      </c>
      <c r="EU83" s="665">
        <f t="shared" si="38"/>
        <v>0</v>
      </c>
      <c r="EV83" s="665">
        <f t="shared" si="38"/>
        <v>0</v>
      </c>
      <c r="EW83" s="665">
        <f t="shared" si="38"/>
        <v>0</v>
      </c>
      <c r="EX83" s="665">
        <f t="shared" si="38"/>
        <v>0</v>
      </c>
      <c r="EY83" s="665">
        <f t="shared" si="38"/>
        <v>0</v>
      </c>
      <c r="EZ83" s="665">
        <f t="shared" si="38"/>
        <v>0</v>
      </c>
      <c r="FA83" s="665">
        <f t="shared" si="38"/>
        <v>0</v>
      </c>
      <c r="FB83" s="665">
        <f t="shared" si="38"/>
        <v>0</v>
      </c>
      <c r="FC83" s="665">
        <f t="shared" si="38"/>
        <v>0</v>
      </c>
      <c r="FD83" s="665">
        <f t="shared" si="38"/>
        <v>0</v>
      </c>
      <c r="FE83" s="665">
        <f t="shared" si="38"/>
        <v>0</v>
      </c>
      <c r="FF83" s="665">
        <f t="shared" si="38"/>
        <v>0</v>
      </c>
      <c r="FG83" s="665">
        <f t="shared" si="38"/>
        <v>0</v>
      </c>
      <c r="FH83" s="665">
        <f t="shared" si="38"/>
        <v>0</v>
      </c>
      <c r="FI83" s="665">
        <f t="shared" si="38"/>
        <v>0</v>
      </c>
      <c r="FJ83" s="665">
        <f t="shared" si="38"/>
        <v>0</v>
      </c>
      <c r="FK83" s="665">
        <f t="shared" si="38"/>
        <v>0</v>
      </c>
      <c r="FL83" s="665">
        <f t="shared" si="38"/>
        <v>0</v>
      </c>
      <c r="FM83" s="665">
        <f t="shared" si="38"/>
        <v>0</v>
      </c>
      <c r="FN83" s="665">
        <f t="shared" si="38"/>
        <v>0</v>
      </c>
      <c r="FO83" s="665">
        <f t="shared" si="38"/>
        <v>0</v>
      </c>
      <c r="FP83" s="665">
        <f t="shared" si="38"/>
        <v>0</v>
      </c>
      <c r="FQ83" s="665">
        <f t="shared" si="38"/>
        <v>0</v>
      </c>
      <c r="FR83" s="665">
        <f t="shared" si="38"/>
        <v>0</v>
      </c>
      <c r="FS83" s="665">
        <f t="shared" si="38"/>
        <v>0</v>
      </c>
      <c r="FT83" s="665">
        <f t="shared" si="38"/>
        <v>0</v>
      </c>
      <c r="FU83" s="665">
        <f t="shared" si="38"/>
        <v>0</v>
      </c>
      <c r="FV83" s="665">
        <f t="shared" si="38"/>
        <v>0</v>
      </c>
      <c r="FW83" s="665">
        <f t="shared" si="38"/>
        <v>0</v>
      </c>
      <c r="FX83" s="665">
        <f t="shared" si="38"/>
        <v>0</v>
      </c>
      <c r="FY83" s="665">
        <f t="shared" si="38"/>
        <v>0</v>
      </c>
      <c r="FZ83" s="665">
        <f t="shared" si="38"/>
        <v>0</v>
      </c>
      <c r="GA83" s="665">
        <f t="shared" si="38"/>
        <v>0</v>
      </c>
      <c r="GB83" s="665">
        <f t="shared" si="38"/>
        <v>0</v>
      </c>
      <c r="GC83" s="665">
        <f t="shared" si="38"/>
        <v>0</v>
      </c>
      <c r="GD83" s="665">
        <f t="shared" si="38"/>
        <v>0</v>
      </c>
      <c r="GE83" s="665">
        <f t="shared" si="39"/>
        <v>0</v>
      </c>
      <c r="GF83" s="665">
        <f t="shared" si="39"/>
        <v>0</v>
      </c>
      <c r="GG83" s="665">
        <f t="shared" si="39"/>
        <v>0</v>
      </c>
      <c r="GH83" s="665">
        <f t="shared" si="39"/>
        <v>0</v>
      </c>
      <c r="GI83" s="665">
        <f t="shared" si="39"/>
        <v>0</v>
      </c>
      <c r="GJ83" s="665">
        <f t="shared" si="39"/>
        <v>0</v>
      </c>
      <c r="GK83" s="665">
        <f t="shared" si="39"/>
        <v>0</v>
      </c>
      <c r="GL83" s="665" t="b">
        <f>SUM(DS83:GK83)+SUM(Y46:AH46)-SUM(HB64:HK64)=Q46</f>
        <v>1</v>
      </c>
      <c r="GN83" s="737">
        <v>2024</v>
      </c>
      <c r="GO83" s="664">
        <f>SUMIF(DS50:GK50,GO50,DS83:GK83)</f>
        <v>900</v>
      </c>
      <c r="GP83" s="668">
        <f>SUMIF(DS50:GK50,GP50,DS83:GK83)</f>
        <v>0</v>
      </c>
      <c r="GQ83" s="668">
        <f>SUMIF(DS50:GK50,GQ50,DS83:GK83)</f>
        <v>0</v>
      </c>
      <c r="GR83" s="668">
        <f>SUMIF(DS50:GK50,GR50,DS83:GK83)</f>
        <v>0</v>
      </c>
      <c r="GS83" s="668">
        <f>SUMIF(DS50:GK50,GS50,DS83:GK83)</f>
        <v>0</v>
      </c>
      <c r="GT83" s="668">
        <f>SUMIF(DS50:GK50,GT50,DS83:GK83)</f>
        <v>0</v>
      </c>
      <c r="GU83" s="668">
        <f>SUMIF(DS50:GK50,GU50,DS83:GK83)</f>
        <v>0</v>
      </c>
      <c r="GV83" s="668">
        <f>SUMIF(DS50:GK50,GV50,DS83:GK83)</f>
        <v>0</v>
      </c>
      <c r="GW83" s="668">
        <f>SUMIF(DS50:GK50,GW50,DS83:GK83)</f>
        <v>0</v>
      </c>
      <c r="GX83" s="668">
        <f>SUMIF(DS50:GK50,GX50,DS83:GK83)</f>
        <v>0</v>
      </c>
      <c r="GY83" s="668">
        <f>SUMIF(DS50:GK50,GY50,DS83:GK83)</f>
        <v>0</v>
      </c>
      <c r="GZ83" s="646" t="b">
        <f>SUM(GO83:GY83)-SUM(HB64:HK64)=(Q46-SUM(Y46:AH46))</f>
        <v>1</v>
      </c>
      <c r="HM83" s="674"/>
      <c r="HN83" s="674"/>
      <c r="HO83" s="674"/>
      <c r="HP83" s="674"/>
      <c r="HQ83" s="674"/>
      <c r="HR83" s="674"/>
      <c r="HS83" s="674"/>
      <c r="HT83" s="674"/>
      <c r="HU83" s="674"/>
      <c r="HV83" s="674"/>
      <c r="HW83" s="674"/>
      <c r="HX83" s="674"/>
      <c r="HY83" s="674"/>
      <c r="HZ83" s="674"/>
    </row>
    <row r="84" spans="1:234" s="643" customFormat="1" x14ac:dyDescent="0.25">
      <c r="B84" s="644"/>
      <c r="C84" s="644"/>
      <c r="D84" s="644"/>
      <c r="E84" s="678"/>
      <c r="F84" s="670"/>
      <c r="G84" s="644"/>
      <c r="H84" s="644"/>
      <c r="I84" s="644"/>
      <c r="J84" s="644"/>
      <c r="K84" s="644"/>
      <c r="L84" s="644"/>
      <c r="M84" s="674"/>
      <c r="N84" s="588" t="str">
        <f>I81</f>
        <v>Consumption</v>
      </c>
      <c r="O84" s="918" t="s">
        <v>1687</v>
      </c>
      <c r="P84" s="918"/>
      <c r="Q84" s="918"/>
      <c r="R84" s="674"/>
      <c r="DR84" s="737">
        <v>2025</v>
      </c>
      <c r="DS84" s="665" t="e">
        <f t="shared" si="38"/>
        <v>#REF!</v>
      </c>
      <c r="DT84" s="665" t="e">
        <f t="shared" si="38"/>
        <v>#N/A</v>
      </c>
      <c r="DU84" s="665" t="e">
        <f t="shared" si="38"/>
        <v>#N/A</v>
      </c>
      <c r="DV84" s="665" t="e">
        <f t="shared" si="38"/>
        <v>#N/A</v>
      </c>
      <c r="DW84" s="665" t="e">
        <f t="shared" si="38"/>
        <v>#N/A</v>
      </c>
      <c r="DX84" s="665" t="e">
        <f t="shared" si="38"/>
        <v>#N/A</v>
      </c>
      <c r="DY84" s="665" t="e">
        <f t="shared" si="38"/>
        <v>#N/A</v>
      </c>
      <c r="DZ84" s="665" t="e">
        <f t="shared" si="38"/>
        <v>#N/A</v>
      </c>
      <c r="EA84" s="665" t="e">
        <f t="shared" si="38"/>
        <v>#N/A</v>
      </c>
      <c r="EB84" s="665" t="e">
        <f t="shared" si="38"/>
        <v>#N/A</v>
      </c>
      <c r="EC84" s="665" t="e">
        <f t="shared" si="38"/>
        <v>#N/A</v>
      </c>
      <c r="ED84" s="665" t="e">
        <f t="shared" si="38"/>
        <v>#N/A</v>
      </c>
      <c r="EE84" s="665" t="e">
        <f t="shared" si="38"/>
        <v>#N/A</v>
      </c>
      <c r="EF84" s="665" t="e">
        <f t="shared" si="38"/>
        <v>#N/A</v>
      </c>
      <c r="EG84" s="665" t="e">
        <f t="shared" si="38"/>
        <v>#N/A</v>
      </c>
      <c r="EH84" s="665" t="e">
        <f t="shared" si="38"/>
        <v>#N/A</v>
      </c>
      <c r="EI84" s="665" t="e">
        <f t="shared" si="38"/>
        <v>#N/A</v>
      </c>
      <c r="EJ84" s="665" t="e">
        <f t="shared" si="38"/>
        <v>#N/A</v>
      </c>
      <c r="EK84" s="665" t="e">
        <f t="shared" si="38"/>
        <v>#N/A</v>
      </c>
      <c r="EL84" s="665" t="e">
        <f t="shared" si="38"/>
        <v>#N/A</v>
      </c>
      <c r="EM84" s="665" t="e">
        <f t="shared" si="38"/>
        <v>#N/A</v>
      </c>
      <c r="EN84" s="665" t="e">
        <f t="shared" si="38"/>
        <v>#N/A</v>
      </c>
      <c r="EO84" s="665" t="e">
        <f t="shared" si="38"/>
        <v>#N/A</v>
      </c>
      <c r="EP84" s="665" t="e">
        <f t="shared" si="38"/>
        <v>#N/A</v>
      </c>
      <c r="EQ84" s="665" t="e">
        <f t="shared" si="38"/>
        <v>#N/A</v>
      </c>
      <c r="ER84" s="665" t="e">
        <f t="shared" si="38"/>
        <v>#N/A</v>
      </c>
      <c r="ES84" s="665" t="e">
        <f t="shared" si="38"/>
        <v>#N/A</v>
      </c>
      <c r="ET84" s="665" t="e">
        <f t="shared" si="38"/>
        <v>#N/A</v>
      </c>
      <c r="EU84" s="665" t="e">
        <f t="shared" si="38"/>
        <v>#N/A</v>
      </c>
      <c r="EV84" s="665" t="e">
        <f t="shared" si="38"/>
        <v>#N/A</v>
      </c>
      <c r="EW84" s="665" t="e">
        <f t="shared" si="38"/>
        <v>#N/A</v>
      </c>
      <c r="EX84" s="665" t="e">
        <f t="shared" si="38"/>
        <v>#N/A</v>
      </c>
      <c r="EY84" s="665" t="e">
        <f t="shared" si="38"/>
        <v>#N/A</v>
      </c>
      <c r="EZ84" s="665" t="e">
        <f t="shared" si="38"/>
        <v>#N/A</v>
      </c>
      <c r="FA84" s="665" t="e">
        <f t="shared" si="38"/>
        <v>#N/A</v>
      </c>
      <c r="FB84" s="665" t="e">
        <f t="shared" si="38"/>
        <v>#N/A</v>
      </c>
      <c r="FC84" s="665" t="e">
        <f t="shared" si="38"/>
        <v>#N/A</v>
      </c>
      <c r="FD84" s="665" t="e">
        <f t="shared" si="38"/>
        <v>#N/A</v>
      </c>
      <c r="FE84" s="665" t="e">
        <f t="shared" si="38"/>
        <v>#N/A</v>
      </c>
      <c r="FF84" s="665" t="e">
        <f t="shared" si="38"/>
        <v>#N/A</v>
      </c>
      <c r="FG84" s="665" t="e">
        <f t="shared" si="38"/>
        <v>#N/A</v>
      </c>
      <c r="FH84" s="665" t="e">
        <f t="shared" si="38"/>
        <v>#N/A</v>
      </c>
      <c r="FI84" s="665" t="e">
        <f t="shared" si="38"/>
        <v>#N/A</v>
      </c>
      <c r="FJ84" s="665" t="e">
        <f t="shared" si="38"/>
        <v>#N/A</v>
      </c>
      <c r="FK84" s="665" t="e">
        <f t="shared" si="38"/>
        <v>#N/A</v>
      </c>
      <c r="FL84" s="665" t="e">
        <f t="shared" si="38"/>
        <v>#N/A</v>
      </c>
      <c r="FM84" s="665" t="e">
        <f t="shared" si="38"/>
        <v>#N/A</v>
      </c>
      <c r="FN84" s="665" t="e">
        <f t="shared" si="38"/>
        <v>#N/A</v>
      </c>
      <c r="FO84" s="665" t="e">
        <f t="shared" si="38"/>
        <v>#N/A</v>
      </c>
      <c r="FP84" s="665" t="e">
        <f t="shared" si="38"/>
        <v>#N/A</v>
      </c>
      <c r="FQ84" s="665" t="e">
        <f t="shared" si="38"/>
        <v>#N/A</v>
      </c>
      <c r="FR84" s="665" t="e">
        <f t="shared" si="38"/>
        <v>#N/A</v>
      </c>
      <c r="FS84" s="665" t="e">
        <f t="shared" si="38"/>
        <v>#N/A</v>
      </c>
      <c r="FT84" s="665" t="e">
        <f t="shared" si="38"/>
        <v>#N/A</v>
      </c>
      <c r="FU84" s="665" t="e">
        <f t="shared" si="38"/>
        <v>#N/A</v>
      </c>
      <c r="FV84" s="665" t="e">
        <f t="shared" si="38"/>
        <v>#N/A</v>
      </c>
      <c r="FW84" s="665" t="e">
        <f t="shared" si="38"/>
        <v>#N/A</v>
      </c>
      <c r="FX84" s="665" t="e">
        <f t="shared" si="38"/>
        <v>#N/A</v>
      </c>
      <c r="FY84" s="665" t="e">
        <f t="shared" si="38"/>
        <v>#N/A</v>
      </c>
      <c r="FZ84" s="665" t="e">
        <f t="shared" si="38"/>
        <v>#N/A</v>
      </c>
      <c r="GA84" s="665" t="e">
        <f t="shared" si="38"/>
        <v>#N/A</v>
      </c>
      <c r="GB84" s="665" t="e">
        <f t="shared" si="38"/>
        <v>#N/A</v>
      </c>
      <c r="GC84" s="665" t="e">
        <f t="shared" si="38"/>
        <v>#N/A</v>
      </c>
      <c r="GD84" s="665" t="e">
        <f t="shared" si="38"/>
        <v>#N/A</v>
      </c>
      <c r="GE84" s="665" t="e">
        <f t="shared" si="39"/>
        <v>#N/A</v>
      </c>
      <c r="GF84" s="665" t="e">
        <f t="shared" si="39"/>
        <v>#N/A</v>
      </c>
      <c r="GG84" s="665" t="e">
        <f t="shared" si="39"/>
        <v>#N/A</v>
      </c>
      <c r="GH84" s="665" t="e">
        <f t="shared" si="39"/>
        <v>#N/A</v>
      </c>
      <c r="GI84" s="665" t="e">
        <f t="shared" si="39"/>
        <v>#N/A</v>
      </c>
      <c r="GJ84" s="665" t="e">
        <f t="shared" si="39"/>
        <v>#N/A</v>
      </c>
      <c r="GK84" s="665" t="e">
        <f t="shared" si="39"/>
        <v>#N/A</v>
      </c>
      <c r="GL84" s="665" t="e">
        <f>SUM(DS84:GK84)+SUM(#REF!)-SUM(HB65:HK65)=#REF!</f>
        <v>#REF!</v>
      </c>
      <c r="GN84" s="737">
        <v>2025</v>
      </c>
      <c r="GO84" s="664" t="e">
        <f>SUMIF(DS50:GK50,GO50,DS84:GK84)</f>
        <v>#REF!</v>
      </c>
      <c r="GP84" s="668" t="e">
        <f>SUMIF(DS50:GK50,GP50,DS84:GK84)</f>
        <v>#N/A</v>
      </c>
      <c r="GQ84" s="668" t="e">
        <f>SUMIF(DS50:GK50,GQ50,DS84:GK84)</f>
        <v>#N/A</v>
      </c>
      <c r="GR84" s="668" t="e">
        <f>SUMIF(DS50:GK50,GR50,DS84:GK84)</f>
        <v>#N/A</v>
      </c>
      <c r="GS84" s="668" t="e">
        <f>SUMIF(DS50:GK50,GS50,DS84:GK84)</f>
        <v>#N/A</v>
      </c>
      <c r="GT84" s="668" t="e">
        <f>SUMIF(DS50:GK50,GT50,DS84:GK84)</f>
        <v>#N/A</v>
      </c>
      <c r="GU84" s="668" t="e">
        <f>SUMIF(DS50:GK50,GU50,DS84:GK84)</f>
        <v>#N/A</v>
      </c>
      <c r="GV84" s="668" t="e">
        <f>SUMIF(DS50:GK50,GV50,DS84:GK84)</f>
        <v>#N/A</v>
      </c>
      <c r="GW84" s="668" t="e">
        <f>SUMIF(DS50:GK50,GW50,DS84:GK84)</f>
        <v>#N/A</v>
      </c>
      <c r="GX84" s="668" t="e">
        <f>SUMIF(DS50:GK50,GX50,DS84:GK84)</f>
        <v>#N/A</v>
      </c>
      <c r="GY84" s="668" t="e">
        <f>SUMIF(DS50:GK50,GY50,DS84:GK84)</f>
        <v>#N/A</v>
      </c>
      <c r="GZ84" s="646" t="e">
        <f>SUM(GO84:GY84)-SUM(HB65:HK65)=(#REF!-SUM(#REF!))</f>
        <v>#REF!</v>
      </c>
      <c r="HM84" s="674"/>
      <c r="HN84" s="674"/>
      <c r="HO84" s="674"/>
      <c r="HP84" s="674"/>
      <c r="HQ84" s="674"/>
      <c r="HR84" s="674"/>
      <c r="HS84" s="674"/>
      <c r="HT84" s="674"/>
      <c r="HU84" s="674"/>
      <c r="HV84" s="674"/>
      <c r="HW84" s="674"/>
      <c r="HX84" s="674"/>
      <c r="HY84" s="674"/>
      <c r="HZ84" s="674"/>
    </row>
    <row r="85" spans="1:234" s="643" customFormat="1" x14ac:dyDescent="0.25">
      <c r="B85" s="644"/>
      <c r="C85" s="644"/>
      <c r="D85" s="644"/>
      <c r="E85" s="678"/>
      <c r="F85" s="670"/>
      <c r="G85" s="644"/>
      <c r="H85" s="644"/>
      <c r="I85" s="644"/>
      <c r="J85" s="644"/>
      <c r="K85" s="644"/>
      <c r="L85" s="644"/>
      <c r="M85" s="674"/>
      <c r="N85" s="588" t="str">
        <f>J81</f>
        <v>Stock (start)</v>
      </c>
      <c r="O85" s="917" t="s">
        <v>1686</v>
      </c>
      <c r="P85" s="917"/>
      <c r="Q85" s="917"/>
      <c r="R85" s="674"/>
      <c r="DR85" s="737">
        <v>2026</v>
      </c>
      <c r="DS85" s="665" t="e">
        <f t="shared" si="38"/>
        <v>#REF!</v>
      </c>
      <c r="DT85" s="665" t="e">
        <f t="shared" si="38"/>
        <v>#N/A</v>
      </c>
      <c r="DU85" s="665" t="e">
        <f t="shared" si="38"/>
        <v>#N/A</v>
      </c>
      <c r="DV85" s="665" t="e">
        <f t="shared" si="38"/>
        <v>#N/A</v>
      </c>
      <c r="DW85" s="665" t="e">
        <f t="shared" si="38"/>
        <v>#N/A</v>
      </c>
      <c r="DX85" s="665" t="e">
        <f t="shared" si="38"/>
        <v>#N/A</v>
      </c>
      <c r="DY85" s="665" t="e">
        <f t="shared" si="38"/>
        <v>#N/A</v>
      </c>
      <c r="DZ85" s="665" t="e">
        <f t="shared" si="38"/>
        <v>#N/A</v>
      </c>
      <c r="EA85" s="665" t="e">
        <f t="shared" si="38"/>
        <v>#N/A</v>
      </c>
      <c r="EB85" s="665" t="e">
        <f t="shared" si="38"/>
        <v>#N/A</v>
      </c>
      <c r="EC85" s="665" t="e">
        <f t="shared" si="38"/>
        <v>#N/A</v>
      </c>
      <c r="ED85" s="665" t="e">
        <f t="shared" si="38"/>
        <v>#N/A</v>
      </c>
      <c r="EE85" s="665" t="e">
        <f t="shared" si="38"/>
        <v>#N/A</v>
      </c>
      <c r="EF85" s="665" t="e">
        <f t="shared" si="38"/>
        <v>#N/A</v>
      </c>
      <c r="EG85" s="665" t="e">
        <f t="shared" si="38"/>
        <v>#N/A</v>
      </c>
      <c r="EH85" s="665" t="e">
        <f t="shared" si="38"/>
        <v>#N/A</v>
      </c>
      <c r="EI85" s="665" t="e">
        <f t="shared" si="38"/>
        <v>#N/A</v>
      </c>
      <c r="EJ85" s="665" t="e">
        <f t="shared" si="38"/>
        <v>#N/A</v>
      </c>
      <c r="EK85" s="665" t="e">
        <f t="shared" si="38"/>
        <v>#N/A</v>
      </c>
      <c r="EL85" s="665" t="e">
        <f t="shared" si="38"/>
        <v>#N/A</v>
      </c>
      <c r="EM85" s="665" t="e">
        <f t="shared" si="38"/>
        <v>#N/A</v>
      </c>
      <c r="EN85" s="665" t="e">
        <f t="shared" si="38"/>
        <v>#N/A</v>
      </c>
      <c r="EO85" s="665" t="e">
        <f t="shared" si="38"/>
        <v>#N/A</v>
      </c>
      <c r="EP85" s="665" t="e">
        <f t="shared" si="38"/>
        <v>#N/A</v>
      </c>
      <c r="EQ85" s="665" t="e">
        <f t="shared" si="38"/>
        <v>#N/A</v>
      </c>
      <c r="ER85" s="665" t="e">
        <f t="shared" si="38"/>
        <v>#N/A</v>
      </c>
      <c r="ES85" s="665" t="e">
        <f t="shared" si="38"/>
        <v>#N/A</v>
      </c>
      <c r="ET85" s="665" t="e">
        <f t="shared" si="38"/>
        <v>#N/A</v>
      </c>
      <c r="EU85" s="665" t="e">
        <f t="shared" si="38"/>
        <v>#N/A</v>
      </c>
      <c r="EV85" s="665" t="e">
        <f t="shared" si="38"/>
        <v>#N/A</v>
      </c>
      <c r="EW85" s="665" t="e">
        <f t="shared" si="38"/>
        <v>#N/A</v>
      </c>
      <c r="EX85" s="665" t="e">
        <f t="shared" si="38"/>
        <v>#N/A</v>
      </c>
      <c r="EY85" s="665" t="e">
        <f t="shared" si="38"/>
        <v>#N/A</v>
      </c>
      <c r="EZ85" s="665" t="e">
        <f t="shared" si="38"/>
        <v>#N/A</v>
      </c>
      <c r="FA85" s="665" t="e">
        <f t="shared" si="38"/>
        <v>#N/A</v>
      </c>
      <c r="FB85" s="665" t="e">
        <f t="shared" si="38"/>
        <v>#N/A</v>
      </c>
      <c r="FC85" s="665" t="e">
        <f t="shared" si="38"/>
        <v>#N/A</v>
      </c>
      <c r="FD85" s="665" t="e">
        <f t="shared" si="38"/>
        <v>#N/A</v>
      </c>
      <c r="FE85" s="665" t="e">
        <f t="shared" si="38"/>
        <v>#N/A</v>
      </c>
      <c r="FF85" s="665" t="e">
        <f t="shared" si="38"/>
        <v>#N/A</v>
      </c>
      <c r="FG85" s="665" t="e">
        <f t="shared" si="38"/>
        <v>#N/A</v>
      </c>
      <c r="FH85" s="665" t="e">
        <f t="shared" si="38"/>
        <v>#N/A</v>
      </c>
      <c r="FI85" s="665" t="e">
        <f t="shared" si="38"/>
        <v>#N/A</v>
      </c>
      <c r="FJ85" s="665" t="e">
        <f t="shared" si="38"/>
        <v>#N/A</v>
      </c>
      <c r="FK85" s="665" t="e">
        <f t="shared" si="38"/>
        <v>#N/A</v>
      </c>
      <c r="FL85" s="665" t="e">
        <f t="shared" si="38"/>
        <v>#N/A</v>
      </c>
      <c r="FM85" s="665" t="e">
        <f t="shared" si="38"/>
        <v>#N/A</v>
      </c>
      <c r="FN85" s="665" t="e">
        <f t="shared" si="38"/>
        <v>#N/A</v>
      </c>
      <c r="FO85" s="665" t="e">
        <f t="shared" si="38"/>
        <v>#N/A</v>
      </c>
      <c r="FP85" s="665" t="e">
        <f t="shared" si="38"/>
        <v>#N/A</v>
      </c>
      <c r="FQ85" s="665" t="e">
        <f t="shared" si="38"/>
        <v>#N/A</v>
      </c>
      <c r="FR85" s="665" t="e">
        <f t="shared" si="38"/>
        <v>#N/A</v>
      </c>
      <c r="FS85" s="665" t="e">
        <f t="shared" si="38"/>
        <v>#N/A</v>
      </c>
      <c r="FT85" s="665" t="e">
        <f t="shared" si="38"/>
        <v>#N/A</v>
      </c>
      <c r="FU85" s="665" t="e">
        <f t="shared" si="38"/>
        <v>#N/A</v>
      </c>
      <c r="FV85" s="665" t="e">
        <f t="shared" si="38"/>
        <v>#N/A</v>
      </c>
      <c r="FW85" s="665" t="e">
        <f t="shared" si="38"/>
        <v>#N/A</v>
      </c>
      <c r="FX85" s="665" t="e">
        <f t="shared" si="38"/>
        <v>#N/A</v>
      </c>
      <c r="FY85" s="665" t="e">
        <f t="shared" si="38"/>
        <v>#N/A</v>
      </c>
      <c r="FZ85" s="665" t="e">
        <f t="shared" si="38"/>
        <v>#N/A</v>
      </c>
      <c r="GA85" s="665" t="e">
        <f t="shared" si="38"/>
        <v>#N/A</v>
      </c>
      <c r="GB85" s="665" t="e">
        <f t="shared" si="38"/>
        <v>#N/A</v>
      </c>
      <c r="GC85" s="665" t="e">
        <f t="shared" si="38"/>
        <v>#N/A</v>
      </c>
      <c r="GD85" s="665" t="e">
        <f t="shared" ref="GD85" si="40">GD54-GD66</f>
        <v>#N/A</v>
      </c>
      <c r="GE85" s="665" t="e">
        <f t="shared" si="39"/>
        <v>#N/A</v>
      </c>
      <c r="GF85" s="665" t="e">
        <f t="shared" si="39"/>
        <v>#N/A</v>
      </c>
      <c r="GG85" s="665" t="e">
        <f t="shared" si="39"/>
        <v>#N/A</v>
      </c>
      <c r="GH85" s="665" t="e">
        <f t="shared" si="39"/>
        <v>#N/A</v>
      </c>
      <c r="GI85" s="665" t="e">
        <f t="shared" si="39"/>
        <v>#N/A</v>
      </c>
      <c r="GJ85" s="665" t="e">
        <f t="shared" si="39"/>
        <v>#N/A</v>
      </c>
      <c r="GK85" s="665" t="e">
        <f t="shared" si="39"/>
        <v>#N/A</v>
      </c>
      <c r="GL85" s="665" t="e">
        <f>SUM(DS85:GK85)+SUM(#REF!)-SUM(HB66:HK66)=#REF!</f>
        <v>#REF!</v>
      </c>
      <c r="GN85" s="737">
        <v>2026</v>
      </c>
      <c r="GO85" s="664" t="e">
        <f>SUMIF(DS50:GK50,GO50,DS85:GK85)</f>
        <v>#REF!</v>
      </c>
      <c r="GP85" s="668" t="e">
        <f>SUMIF(DS50:GK50,GP50,DS85:GK85)</f>
        <v>#N/A</v>
      </c>
      <c r="GQ85" s="668" t="e">
        <f>SUMIF(DS50:GK50,GQ50,DS85:GK85)</f>
        <v>#N/A</v>
      </c>
      <c r="GR85" s="668" t="e">
        <f>SUMIF(DS50:GK50,GR50,DS85:GK85)</f>
        <v>#N/A</v>
      </c>
      <c r="GS85" s="668" t="e">
        <f>SUMIF(DS50:GK50,GS50,DS85:GK85)</f>
        <v>#N/A</v>
      </c>
      <c r="GT85" s="668" t="e">
        <f>SUMIF(DS50:GK50,GT50,DS85:GK85)</f>
        <v>#N/A</v>
      </c>
      <c r="GU85" s="668" t="e">
        <f>SUMIF(DS50:GK50,GU50,DS85:GK85)</f>
        <v>#N/A</v>
      </c>
      <c r="GV85" s="668" t="e">
        <f>SUMIF(DS50:GK50,GV50,DS85:GK85)</f>
        <v>#N/A</v>
      </c>
      <c r="GW85" s="668" t="e">
        <f>SUMIF(DS50:GK50,GW50,DS85:GK85)</f>
        <v>#N/A</v>
      </c>
      <c r="GX85" s="668" t="e">
        <f>SUMIF(DS50:GK50,GX50,DS85:GK85)</f>
        <v>#N/A</v>
      </c>
      <c r="GY85" s="668" t="e">
        <f>SUMIF(DS50:GK50,GY50,DS85:GK85)</f>
        <v>#N/A</v>
      </c>
      <c r="GZ85" s="646" t="e">
        <f>SUM(GO85:GY85)-SUM(HB66:HK66)=(#REF!-SUM(#REF!))</f>
        <v>#REF!</v>
      </c>
      <c r="HM85" s="674"/>
      <c r="HN85" s="674"/>
      <c r="HO85" s="674"/>
      <c r="HP85" s="674"/>
      <c r="HQ85" s="674"/>
      <c r="HR85" s="674"/>
      <c r="HS85" s="674"/>
      <c r="HT85" s="674"/>
      <c r="HU85" s="674"/>
      <c r="HV85" s="674"/>
      <c r="HW85" s="674"/>
      <c r="HX85" s="674"/>
      <c r="HY85" s="674"/>
      <c r="HZ85" s="674"/>
    </row>
    <row r="86" spans="1:234" s="643" customFormat="1" x14ac:dyDescent="0.25">
      <c r="B86" s="644"/>
      <c r="C86" s="644"/>
      <c r="D86" s="644"/>
      <c r="E86" s="678"/>
      <c r="F86" s="670"/>
      <c r="G86" s="644"/>
      <c r="H86" s="644"/>
      <c r="I86" s="644"/>
      <c r="J86" s="644"/>
      <c r="K86" s="644"/>
      <c r="L86" s="644"/>
      <c r="M86" s="674"/>
      <c r="N86" s="588" t="str">
        <f>K81</f>
        <v>Stock (end)</v>
      </c>
      <c r="O86" s="917" t="s">
        <v>1692</v>
      </c>
      <c r="P86" s="917"/>
      <c r="Q86" s="917"/>
      <c r="R86" s="674"/>
      <c r="DR86" s="737">
        <v>2027</v>
      </c>
      <c r="DS86" s="665" t="e">
        <f t="shared" ref="DS86:GD89" si="41">DS55-DS67</f>
        <v>#REF!</v>
      </c>
      <c r="DT86" s="665" t="e">
        <f t="shared" si="41"/>
        <v>#N/A</v>
      </c>
      <c r="DU86" s="665" t="e">
        <f t="shared" si="41"/>
        <v>#N/A</v>
      </c>
      <c r="DV86" s="665" t="e">
        <f t="shared" si="41"/>
        <v>#N/A</v>
      </c>
      <c r="DW86" s="665" t="e">
        <f t="shared" si="41"/>
        <v>#N/A</v>
      </c>
      <c r="DX86" s="665" t="e">
        <f t="shared" si="41"/>
        <v>#N/A</v>
      </c>
      <c r="DY86" s="665" t="e">
        <f t="shared" si="41"/>
        <v>#N/A</v>
      </c>
      <c r="DZ86" s="665" t="e">
        <f t="shared" si="41"/>
        <v>#N/A</v>
      </c>
      <c r="EA86" s="665" t="e">
        <f t="shared" si="41"/>
        <v>#N/A</v>
      </c>
      <c r="EB86" s="665" t="e">
        <f t="shared" si="41"/>
        <v>#N/A</v>
      </c>
      <c r="EC86" s="665" t="e">
        <f t="shared" si="41"/>
        <v>#N/A</v>
      </c>
      <c r="ED86" s="665" t="e">
        <f t="shared" si="41"/>
        <v>#N/A</v>
      </c>
      <c r="EE86" s="665" t="e">
        <f t="shared" si="41"/>
        <v>#N/A</v>
      </c>
      <c r="EF86" s="665" t="e">
        <f t="shared" si="41"/>
        <v>#N/A</v>
      </c>
      <c r="EG86" s="665" t="e">
        <f t="shared" si="41"/>
        <v>#N/A</v>
      </c>
      <c r="EH86" s="665" t="e">
        <f t="shared" si="41"/>
        <v>#N/A</v>
      </c>
      <c r="EI86" s="665" t="e">
        <f t="shared" si="41"/>
        <v>#N/A</v>
      </c>
      <c r="EJ86" s="665" t="e">
        <f t="shared" si="41"/>
        <v>#N/A</v>
      </c>
      <c r="EK86" s="665" t="e">
        <f t="shared" si="41"/>
        <v>#N/A</v>
      </c>
      <c r="EL86" s="665" t="e">
        <f t="shared" si="41"/>
        <v>#N/A</v>
      </c>
      <c r="EM86" s="665" t="e">
        <f t="shared" si="41"/>
        <v>#N/A</v>
      </c>
      <c r="EN86" s="665" t="e">
        <f t="shared" si="41"/>
        <v>#N/A</v>
      </c>
      <c r="EO86" s="665" t="e">
        <f t="shared" si="41"/>
        <v>#N/A</v>
      </c>
      <c r="EP86" s="665" t="e">
        <f t="shared" si="41"/>
        <v>#N/A</v>
      </c>
      <c r="EQ86" s="665" t="e">
        <f t="shared" si="41"/>
        <v>#N/A</v>
      </c>
      <c r="ER86" s="665" t="e">
        <f t="shared" si="41"/>
        <v>#N/A</v>
      </c>
      <c r="ES86" s="665" t="e">
        <f t="shared" si="41"/>
        <v>#N/A</v>
      </c>
      <c r="ET86" s="665" t="e">
        <f t="shared" si="41"/>
        <v>#N/A</v>
      </c>
      <c r="EU86" s="665" t="e">
        <f t="shared" si="41"/>
        <v>#N/A</v>
      </c>
      <c r="EV86" s="665" t="e">
        <f t="shared" si="41"/>
        <v>#N/A</v>
      </c>
      <c r="EW86" s="665" t="e">
        <f t="shared" si="41"/>
        <v>#N/A</v>
      </c>
      <c r="EX86" s="665" t="e">
        <f t="shared" si="41"/>
        <v>#N/A</v>
      </c>
      <c r="EY86" s="665" t="e">
        <f t="shared" si="41"/>
        <v>#N/A</v>
      </c>
      <c r="EZ86" s="665" t="e">
        <f t="shared" si="41"/>
        <v>#N/A</v>
      </c>
      <c r="FA86" s="665" t="e">
        <f t="shared" si="41"/>
        <v>#N/A</v>
      </c>
      <c r="FB86" s="665" t="e">
        <f t="shared" si="41"/>
        <v>#N/A</v>
      </c>
      <c r="FC86" s="665" t="e">
        <f t="shared" si="41"/>
        <v>#N/A</v>
      </c>
      <c r="FD86" s="665" t="e">
        <f t="shared" si="41"/>
        <v>#N/A</v>
      </c>
      <c r="FE86" s="665" t="e">
        <f t="shared" si="41"/>
        <v>#N/A</v>
      </c>
      <c r="FF86" s="665" t="e">
        <f t="shared" si="41"/>
        <v>#N/A</v>
      </c>
      <c r="FG86" s="665" t="e">
        <f t="shared" si="41"/>
        <v>#N/A</v>
      </c>
      <c r="FH86" s="665" t="e">
        <f t="shared" si="41"/>
        <v>#N/A</v>
      </c>
      <c r="FI86" s="665" t="e">
        <f t="shared" si="41"/>
        <v>#N/A</v>
      </c>
      <c r="FJ86" s="665" t="e">
        <f t="shared" si="41"/>
        <v>#N/A</v>
      </c>
      <c r="FK86" s="665" t="e">
        <f t="shared" si="41"/>
        <v>#N/A</v>
      </c>
      <c r="FL86" s="665" t="e">
        <f t="shared" si="41"/>
        <v>#N/A</v>
      </c>
      <c r="FM86" s="665" t="e">
        <f t="shared" si="41"/>
        <v>#N/A</v>
      </c>
      <c r="FN86" s="665" t="e">
        <f t="shared" si="41"/>
        <v>#N/A</v>
      </c>
      <c r="FO86" s="665" t="e">
        <f t="shared" si="41"/>
        <v>#N/A</v>
      </c>
      <c r="FP86" s="665" t="e">
        <f t="shared" si="41"/>
        <v>#N/A</v>
      </c>
      <c r="FQ86" s="665" t="e">
        <f t="shared" si="41"/>
        <v>#N/A</v>
      </c>
      <c r="FR86" s="665" t="e">
        <f t="shared" si="41"/>
        <v>#N/A</v>
      </c>
      <c r="FS86" s="665" t="e">
        <f t="shared" si="41"/>
        <v>#N/A</v>
      </c>
      <c r="FT86" s="665" t="e">
        <f t="shared" si="41"/>
        <v>#N/A</v>
      </c>
      <c r="FU86" s="665" t="e">
        <f t="shared" si="41"/>
        <v>#N/A</v>
      </c>
      <c r="FV86" s="665" t="e">
        <f t="shared" si="41"/>
        <v>#N/A</v>
      </c>
      <c r="FW86" s="665" t="e">
        <f t="shared" si="41"/>
        <v>#N/A</v>
      </c>
      <c r="FX86" s="665" t="e">
        <f t="shared" si="41"/>
        <v>#N/A</v>
      </c>
      <c r="FY86" s="665" t="e">
        <f t="shared" si="41"/>
        <v>#N/A</v>
      </c>
      <c r="FZ86" s="665" t="e">
        <f t="shared" si="41"/>
        <v>#N/A</v>
      </c>
      <c r="GA86" s="665" t="e">
        <f t="shared" si="41"/>
        <v>#N/A</v>
      </c>
      <c r="GB86" s="665" t="e">
        <f t="shared" si="41"/>
        <v>#N/A</v>
      </c>
      <c r="GC86" s="665" t="e">
        <f t="shared" si="41"/>
        <v>#N/A</v>
      </c>
      <c r="GD86" s="665" t="e">
        <f t="shared" si="41"/>
        <v>#N/A</v>
      </c>
      <c r="GE86" s="665" t="e">
        <f t="shared" si="39"/>
        <v>#N/A</v>
      </c>
      <c r="GF86" s="665" t="e">
        <f t="shared" si="39"/>
        <v>#N/A</v>
      </c>
      <c r="GG86" s="665" t="e">
        <f t="shared" si="39"/>
        <v>#N/A</v>
      </c>
      <c r="GH86" s="665" t="e">
        <f t="shared" si="39"/>
        <v>#N/A</v>
      </c>
      <c r="GI86" s="665" t="e">
        <f t="shared" si="39"/>
        <v>#N/A</v>
      </c>
      <c r="GJ86" s="665" t="e">
        <f t="shared" si="39"/>
        <v>#N/A</v>
      </c>
      <c r="GK86" s="665" t="e">
        <f t="shared" si="39"/>
        <v>#N/A</v>
      </c>
      <c r="GL86" s="665" t="e">
        <f>SUM(DS86:GK86)+SUM(#REF!)-SUM(HB67:HK67)=#REF!</f>
        <v>#REF!</v>
      </c>
      <c r="GN86" s="737">
        <v>2027</v>
      </c>
      <c r="GO86" s="664" t="e">
        <f>SUMIF(DS50:GK50,GO50,DS86:GK86)</f>
        <v>#REF!</v>
      </c>
      <c r="GP86" s="668" t="e">
        <f>SUMIF(DS50:GK50,GP50,DS86:GK86)</f>
        <v>#N/A</v>
      </c>
      <c r="GQ86" s="668" t="e">
        <f>SUMIF(DS50:GK50,GQ50,DS86:GK86)</f>
        <v>#N/A</v>
      </c>
      <c r="GR86" s="668" t="e">
        <f>SUMIF(DS50:GK50,GR50,DS86:GK86)</f>
        <v>#N/A</v>
      </c>
      <c r="GS86" s="668" t="e">
        <f>SUMIF(DS50:GK50,GS50,DS86:GK86)</f>
        <v>#N/A</v>
      </c>
      <c r="GT86" s="668" t="e">
        <f>SUMIF(DS50:GK50,GT50,DS86:GK86)</f>
        <v>#N/A</v>
      </c>
      <c r="GU86" s="668" t="e">
        <f>SUMIF(DS50:GK50,GU50,DS86:GK86)</f>
        <v>#N/A</v>
      </c>
      <c r="GV86" s="668" t="e">
        <f>SUMIF(DS50:GK50,GV50,DS86:GK86)</f>
        <v>#N/A</v>
      </c>
      <c r="GW86" s="668" t="e">
        <f>SUMIF(DS50:GK50,GW50,DS86:GK86)</f>
        <v>#N/A</v>
      </c>
      <c r="GX86" s="668" t="e">
        <f>SUMIF(DS50:GK50,GX50,DS86:GK86)</f>
        <v>#N/A</v>
      </c>
      <c r="GY86" s="668" t="e">
        <f>SUMIF(DS50:GK50,GY50,DS86:GK86)</f>
        <v>#N/A</v>
      </c>
      <c r="GZ86" s="646" t="e">
        <f>SUM(GO86:GY86)-SUM(HB67:HK67)=(#REF!-SUM(#REF!))</f>
        <v>#REF!</v>
      </c>
      <c r="HM86" s="674"/>
      <c r="HN86" s="674"/>
      <c r="HO86" s="674"/>
      <c r="HP86" s="674"/>
      <c r="HQ86" s="674"/>
      <c r="HR86" s="674"/>
      <c r="HS86" s="674"/>
      <c r="HT86" s="674"/>
      <c r="HU86" s="674"/>
      <c r="HV86" s="674"/>
      <c r="HW86" s="674"/>
      <c r="HX86" s="674"/>
      <c r="HY86" s="674"/>
      <c r="HZ86" s="674"/>
    </row>
    <row r="87" spans="1:234" s="643" customFormat="1" x14ac:dyDescent="0.25">
      <c r="B87" s="644"/>
      <c r="C87" s="644"/>
      <c r="D87" s="644"/>
      <c r="E87" s="678"/>
      <c r="F87" s="670"/>
      <c r="G87" s="644"/>
      <c r="H87" s="644"/>
      <c r="I87" s="644"/>
      <c r="J87" s="644"/>
      <c r="K87" s="644"/>
      <c r="L87" s="644"/>
      <c r="M87" s="674"/>
      <c r="N87" s="589" t="str">
        <f>L81</f>
        <v>Export</v>
      </c>
      <c r="O87" s="919" t="s">
        <v>1689</v>
      </c>
      <c r="P87" s="919"/>
      <c r="Q87" s="919"/>
      <c r="R87" s="674"/>
      <c r="DR87" s="737">
        <v>2028</v>
      </c>
      <c r="DS87" s="665" t="e">
        <f t="shared" si="41"/>
        <v>#REF!</v>
      </c>
      <c r="DT87" s="665" t="e">
        <f t="shared" si="41"/>
        <v>#N/A</v>
      </c>
      <c r="DU87" s="665" t="e">
        <f t="shared" si="41"/>
        <v>#N/A</v>
      </c>
      <c r="DV87" s="665" t="e">
        <f t="shared" si="41"/>
        <v>#N/A</v>
      </c>
      <c r="DW87" s="665" t="e">
        <f t="shared" si="41"/>
        <v>#N/A</v>
      </c>
      <c r="DX87" s="665" t="e">
        <f t="shared" si="41"/>
        <v>#N/A</v>
      </c>
      <c r="DY87" s="665" t="e">
        <f t="shared" si="41"/>
        <v>#N/A</v>
      </c>
      <c r="DZ87" s="665" t="e">
        <f t="shared" si="41"/>
        <v>#N/A</v>
      </c>
      <c r="EA87" s="665" t="e">
        <f t="shared" si="41"/>
        <v>#N/A</v>
      </c>
      <c r="EB87" s="665" t="e">
        <f t="shared" si="41"/>
        <v>#N/A</v>
      </c>
      <c r="EC87" s="665" t="e">
        <f t="shared" si="41"/>
        <v>#N/A</v>
      </c>
      <c r="ED87" s="665" t="e">
        <f t="shared" si="41"/>
        <v>#N/A</v>
      </c>
      <c r="EE87" s="665" t="e">
        <f t="shared" si="41"/>
        <v>#N/A</v>
      </c>
      <c r="EF87" s="665" t="e">
        <f t="shared" si="41"/>
        <v>#N/A</v>
      </c>
      <c r="EG87" s="665" t="e">
        <f t="shared" si="41"/>
        <v>#N/A</v>
      </c>
      <c r="EH87" s="665" t="e">
        <f t="shared" si="41"/>
        <v>#N/A</v>
      </c>
      <c r="EI87" s="665" t="e">
        <f t="shared" si="41"/>
        <v>#N/A</v>
      </c>
      <c r="EJ87" s="665" t="e">
        <f t="shared" si="41"/>
        <v>#N/A</v>
      </c>
      <c r="EK87" s="665" t="e">
        <f t="shared" si="41"/>
        <v>#N/A</v>
      </c>
      <c r="EL87" s="665" t="e">
        <f t="shared" si="41"/>
        <v>#N/A</v>
      </c>
      <c r="EM87" s="665" t="e">
        <f t="shared" si="41"/>
        <v>#N/A</v>
      </c>
      <c r="EN87" s="665" t="e">
        <f t="shared" si="41"/>
        <v>#N/A</v>
      </c>
      <c r="EO87" s="665" t="e">
        <f t="shared" si="41"/>
        <v>#N/A</v>
      </c>
      <c r="EP87" s="665" t="e">
        <f t="shared" si="41"/>
        <v>#N/A</v>
      </c>
      <c r="EQ87" s="665" t="e">
        <f t="shared" si="41"/>
        <v>#N/A</v>
      </c>
      <c r="ER87" s="665" t="e">
        <f t="shared" si="41"/>
        <v>#N/A</v>
      </c>
      <c r="ES87" s="665" t="e">
        <f t="shared" si="41"/>
        <v>#N/A</v>
      </c>
      <c r="ET87" s="665" t="e">
        <f t="shared" si="41"/>
        <v>#N/A</v>
      </c>
      <c r="EU87" s="665" t="e">
        <f t="shared" si="41"/>
        <v>#N/A</v>
      </c>
      <c r="EV87" s="665" t="e">
        <f t="shared" si="41"/>
        <v>#N/A</v>
      </c>
      <c r="EW87" s="665" t="e">
        <f t="shared" si="41"/>
        <v>#N/A</v>
      </c>
      <c r="EX87" s="665" t="e">
        <f t="shared" si="41"/>
        <v>#N/A</v>
      </c>
      <c r="EY87" s="665" t="e">
        <f t="shared" si="41"/>
        <v>#N/A</v>
      </c>
      <c r="EZ87" s="665" t="e">
        <f t="shared" si="41"/>
        <v>#N/A</v>
      </c>
      <c r="FA87" s="665" t="e">
        <f t="shared" si="41"/>
        <v>#N/A</v>
      </c>
      <c r="FB87" s="665" t="e">
        <f t="shared" si="41"/>
        <v>#N/A</v>
      </c>
      <c r="FC87" s="665" t="e">
        <f t="shared" si="41"/>
        <v>#N/A</v>
      </c>
      <c r="FD87" s="665" t="e">
        <f t="shared" si="41"/>
        <v>#N/A</v>
      </c>
      <c r="FE87" s="665" t="e">
        <f t="shared" si="41"/>
        <v>#N/A</v>
      </c>
      <c r="FF87" s="665" t="e">
        <f t="shared" si="41"/>
        <v>#N/A</v>
      </c>
      <c r="FG87" s="665" t="e">
        <f t="shared" si="41"/>
        <v>#N/A</v>
      </c>
      <c r="FH87" s="665" t="e">
        <f t="shared" si="41"/>
        <v>#N/A</v>
      </c>
      <c r="FI87" s="665" t="e">
        <f t="shared" si="41"/>
        <v>#N/A</v>
      </c>
      <c r="FJ87" s="665" t="e">
        <f t="shared" si="41"/>
        <v>#N/A</v>
      </c>
      <c r="FK87" s="665" t="e">
        <f t="shared" si="41"/>
        <v>#N/A</v>
      </c>
      <c r="FL87" s="665" t="e">
        <f t="shared" si="41"/>
        <v>#N/A</v>
      </c>
      <c r="FM87" s="665" t="e">
        <f t="shared" si="41"/>
        <v>#N/A</v>
      </c>
      <c r="FN87" s="665" t="e">
        <f t="shared" si="41"/>
        <v>#N/A</v>
      </c>
      <c r="FO87" s="665" t="e">
        <f t="shared" si="41"/>
        <v>#N/A</v>
      </c>
      <c r="FP87" s="665" t="e">
        <f t="shared" si="41"/>
        <v>#N/A</v>
      </c>
      <c r="FQ87" s="665" t="e">
        <f t="shared" si="41"/>
        <v>#N/A</v>
      </c>
      <c r="FR87" s="665" t="e">
        <f t="shared" si="41"/>
        <v>#N/A</v>
      </c>
      <c r="FS87" s="665" t="e">
        <f t="shared" si="41"/>
        <v>#N/A</v>
      </c>
      <c r="FT87" s="665" t="e">
        <f t="shared" si="41"/>
        <v>#N/A</v>
      </c>
      <c r="FU87" s="665" t="e">
        <f t="shared" si="41"/>
        <v>#N/A</v>
      </c>
      <c r="FV87" s="665" t="e">
        <f t="shared" si="41"/>
        <v>#N/A</v>
      </c>
      <c r="FW87" s="665" t="e">
        <f t="shared" si="41"/>
        <v>#N/A</v>
      </c>
      <c r="FX87" s="665" t="e">
        <f t="shared" si="41"/>
        <v>#N/A</v>
      </c>
      <c r="FY87" s="665" t="e">
        <f t="shared" si="41"/>
        <v>#N/A</v>
      </c>
      <c r="FZ87" s="665" t="e">
        <f t="shared" si="41"/>
        <v>#N/A</v>
      </c>
      <c r="GA87" s="665" t="e">
        <f t="shared" si="41"/>
        <v>#N/A</v>
      </c>
      <c r="GB87" s="665" t="e">
        <f t="shared" si="41"/>
        <v>#N/A</v>
      </c>
      <c r="GC87" s="665" t="e">
        <f t="shared" si="41"/>
        <v>#N/A</v>
      </c>
      <c r="GD87" s="665" t="e">
        <f t="shared" si="41"/>
        <v>#N/A</v>
      </c>
      <c r="GE87" s="665" t="e">
        <f t="shared" si="39"/>
        <v>#N/A</v>
      </c>
      <c r="GF87" s="665" t="e">
        <f t="shared" si="39"/>
        <v>#N/A</v>
      </c>
      <c r="GG87" s="665" t="e">
        <f t="shared" si="39"/>
        <v>#N/A</v>
      </c>
      <c r="GH87" s="665" t="e">
        <f t="shared" si="39"/>
        <v>#N/A</v>
      </c>
      <c r="GI87" s="665" t="e">
        <f t="shared" si="39"/>
        <v>#N/A</v>
      </c>
      <c r="GJ87" s="665" t="e">
        <f t="shared" si="39"/>
        <v>#N/A</v>
      </c>
      <c r="GK87" s="665" t="e">
        <f t="shared" si="39"/>
        <v>#N/A</v>
      </c>
      <c r="GL87" s="665" t="e">
        <f>SUM(DS87:GK87)+SUM(#REF!)-SUM(HB68:HK68)=#REF!</f>
        <v>#REF!</v>
      </c>
      <c r="GN87" s="737">
        <v>2028</v>
      </c>
      <c r="GO87" s="664" t="e">
        <f>SUMIF(DS50:GK50,GO50,DS87:GK87)</f>
        <v>#REF!</v>
      </c>
      <c r="GP87" s="668" t="e">
        <f>SUMIF(DS50:GK50,GP50,DS87:GK87)</f>
        <v>#N/A</v>
      </c>
      <c r="GQ87" s="668" t="e">
        <f>SUMIF(DS50:GK50,GQ50,DS87:GK87)</f>
        <v>#N/A</v>
      </c>
      <c r="GR87" s="668" t="e">
        <f>SUMIF(DS50:GK50,GR50,DS87:GK87)</f>
        <v>#N/A</v>
      </c>
      <c r="GS87" s="668" t="e">
        <f>SUMIF(DS50:GK50,GS50,DS87:GK87)</f>
        <v>#N/A</v>
      </c>
      <c r="GT87" s="668" t="e">
        <f>SUMIF(DS50:GK50,GT50,DS87:GK87)</f>
        <v>#N/A</v>
      </c>
      <c r="GU87" s="668" t="e">
        <f>SUMIF(DS50:GK50,GU50,DS87:GK87)</f>
        <v>#N/A</v>
      </c>
      <c r="GV87" s="668" t="e">
        <f>SUMIF(DS50:GK50,GV50,DS87:GK87)</f>
        <v>#N/A</v>
      </c>
      <c r="GW87" s="668" t="e">
        <f>SUMIF(DS50:GK50,GW50,DS87:GK87)</f>
        <v>#N/A</v>
      </c>
      <c r="GX87" s="668" t="e">
        <f>SUMIF(DS50:GK50,GX50,DS87:GK87)</f>
        <v>#N/A</v>
      </c>
      <c r="GY87" s="668" t="e">
        <f>SUMIF(DS50:GK50,GY50,DS87:GK87)</f>
        <v>#N/A</v>
      </c>
      <c r="GZ87" s="646" t="e">
        <f>SUM(GO87:GY87)-SUM(HB68:HK68)=(#REF!-SUM(#REF!))</f>
        <v>#REF!</v>
      </c>
      <c r="HM87" s="674"/>
      <c r="HN87" s="674"/>
      <c r="HO87" s="674"/>
      <c r="HP87" s="674"/>
      <c r="HQ87" s="674"/>
      <c r="HR87" s="674"/>
      <c r="HS87" s="674"/>
      <c r="HT87" s="674"/>
      <c r="HU87" s="674"/>
      <c r="HV87" s="674"/>
      <c r="HW87" s="674"/>
      <c r="HX87" s="674"/>
      <c r="HY87" s="674"/>
      <c r="HZ87" s="674"/>
    </row>
    <row r="88" spans="1:234" s="643" customFormat="1" x14ac:dyDescent="0.25">
      <c r="B88" s="644"/>
      <c r="C88" s="644"/>
      <c r="D88" s="644"/>
      <c r="E88" s="678"/>
      <c r="F88" s="670"/>
      <c r="G88" s="644"/>
      <c r="H88" s="644"/>
      <c r="I88" s="644"/>
      <c r="J88" s="644"/>
      <c r="K88" s="644"/>
      <c r="L88" s="644"/>
      <c r="M88" s="674"/>
      <c r="N88" s="674"/>
      <c r="O88" s="919"/>
      <c r="P88" s="919"/>
      <c r="Q88" s="919"/>
      <c r="R88" s="674"/>
      <c r="DR88" s="737">
        <v>2029</v>
      </c>
      <c r="DS88" s="665" t="e">
        <f t="shared" si="41"/>
        <v>#REF!</v>
      </c>
      <c r="DT88" s="665" t="e">
        <f t="shared" si="41"/>
        <v>#N/A</v>
      </c>
      <c r="DU88" s="665" t="e">
        <f t="shared" si="41"/>
        <v>#N/A</v>
      </c>
      <c r="DV88" s="665" t="e">
        <f t="shared" si="41"/>
        <v>#N/A</v>
      </c>
      <c r="DW88" s="665" t="e">
        <f t="shared" si="41"/>
        <v>#N/A</v>
      </c>
      <c r="DX88" s="665" t="e">
        <f t="shared" si="41"/>
        <v>#N/A</v>
      </c>
      <c r="DY88" s="665" t="e">
        <f t="shared" si="41"/>
        <v>#N/A</v>
      </c>
      <c r="DZ88" s="665" t="e">
        <f t="shared" si="41"/>
        <v>#N/A</v>
      </c>
      <c r="EA88" s="665" t="e">
        <f t="shared" si="41"/>
        <v>#N/A</v>
      </c>
      <c r="EB88" s="665" t="e">
        <f t="shared" si="41"/>
        <v>#N/A</v>
      </c>
      <c r="EC88" s="665" t="e">
        <f t="shared" si="41"/>
        <v>#N/A</v>
      </c>
      <c r="ED88" s="665" t="e">
        <f t="shared" si="41"/>
        <v>#N/A</v>
      </c>
      <c r="EE88" s="665" t="e">
        <f t="shared" si="41"/>
        <v>#N/A</v>
      </c>
      <c r="EF88" s="665" t="e">
        <f t="shared" si="41"/>
        <v>#N/A</v>
      </c>
      <c r="EG88" s="665" t="e">
        <f t="shared" si="41"/>
        <v>#N/A</v>
      </c>
      <c r="EH88" s="665" t="e">
        <f t="shared" si="41"/>
        <v>#N/A</v>
      </c>
      <c r="EI88" s="665" t="e">
        <f t="shared" si="41"/>
        <v>#N/A</v>
      </c>
      <c r="EJ88" s="665" t="e">
        <f t="shared" si="41"/>
        <v>#N/A</v>
      </c>
      <c r="EK88" s="665" t="e">
        <f t="shared" si="41"/>
        <v>#N/A</v>
      </c>
      <c r="EL88" s="665" t="e">
        <f t="shared" si="41"/>
        <v>#N/A</v>
      </c>
      <c r="EM88" s="665" t="e">
        <f t="shared" si="41"/>
        <v>#N/A</v>
      </c>
      <c r="EN88" s="665" t="e">
        <f t="shared" si="41"/>
        <v>#N/A</v>
      </c>
      <c r="EO88" s="665" t="e">
        <f t="shared" si="41"/>
        <v>#N/A</v>
      </c>
      <c r="EP88" s="665" t="e">
        <f t="shared" si="41"/>
        <v>#N/A</v>
      </c>
      <c r="EQ88" s="665" t="e">
        <f t="shared" si="41"/>
        <v>#N/A</v>
      </c>
      <c r="ER88" s="665" t="e">
        <f t="shared" si="41"/>
        <v>#N/A</v>
      </c>
      <c r="ES88" s="665" t="e">
        <f t="shared" si="41"/>
        <v>#N/A</v>
      </c>
      <c r="ET88" s="665" t="e">
        <f t="shared" si="41"/>
        <v>#N/A</v>
      </c>
      <c r="EU88" s="665" t="e">
        <f t="shared" si="41"/>
        <v>#N/A</v>
      </c>
      <c r="EV88" s="665" t="e">
        <f t="shared" si="41"/>
        <v>#N/A</v>
      </c>
      <c r="EW88" s="665" t="e">
        <f t="shared" si="41"/>
        <v>#N/A</v>
      </c>
      <c r="EX88" s="665" t="e">
        <f t="shared" si="41"/>
        <v>#N/A</v>
      </c>
      <c r="EY88" s="665" t="e">
        <f t="shared" si="41"/>
        <v>#N/A</v>
      </c>
      <c r="EZ88" s="665" t="e">
        <f t="shared" si="41"/>
        <v>#N/A</v>
      </c>
      <c r="FA88" s="665" t="e">
        <f t="shared" si="41"/>
        <v>#N/A</v>
      </c>
      <c r="FB88" s="665" t="e">
        <f t="shared" si="41"/>
        <v>#N/A</v>
      </c>
      <c r="FC88" s="665" t="e">
        <f t="shared" si="41"/>
        <v>#N/A</v>
      </c>
      <c r="FD88" s="665" t="e">
        <f t="shared" si="41"/>
        <v>#N/A</v>
      </c>
      <c r="FE88" s="665" t="e">
        <f t="shared" si="41"/>
        <v>#N/A</v>
      </c>
      <c r="FF88" s="665" t="e">
        <f t="shared" si="41"/>
        <v>#N/A</v>
      </c>
      <c r="FG88" s="665" t="e">
        <f t="shared" si="41"/>
        <v>#N/A</v>
      </c>
      <c r="FH88" s="665" t="e">
        <f t="shared" si="41"/>
        <v>#N/A</v>
      </c>
      <c r="FI88" s="665" t="e">
        <f t="shared" si="41"/>
        <v>#N/A</v>
      </c>
      <c r="FJ88" s="665" t="e">
        <f t="shared" si="41"/>
        <v>#N/A</v>
      </c>
      <c r="FK88" s="665" t="e">
        <f t="shared" si="41"/>
        <v>#N/A</v>
      </c>
      <c r="FL88" s="665" t="e">
        <f t="shared" si="41"/>
        <v>#N/A</v>
      </c>
      <c r="FM88" s="665" t="e">
        <f t="shared" si="41"/>
        <v>#N/A</v>
      </c>
      <c r="FN88" s="665" t="e">
        <f t="shared" si="41"/>
        <v>#N/A</v>
      </c>
      <c r="FO88" s="665" t="e">
        <f t="shared" si="41"/>
        <v>#N/A</v>
      </c>
      <c r="FP88" s="665" t="e">
        <f t="shared" si="41"/>
        <v>#N/A</v>
      </c>
      <c r="FQ88" s="665" t="e">
        <f t="shared" si="41"/>
        <v>#N/A</v>
      </c>
      <c r="FR88" s="665" t="e">
        <f t="shared" si="41"/>
        <v>#N/A</v>
      </c>
      <c r="FS88" s="665" t="e">
        <f t="shared" si="41"/>
        <v>#N/A</v>
      </c>
      <c r="FT88" s="665" t="e">
        <f t="shared" si="41"/>
        <v>#N/A</v>
      </c>
      <c r="FU88" s="665" t="e">
        <f t="shared" si="41"/>
        <v>#N/A</v>
      </c>
      <c r="FV88" s="665" t="e">
        <f t="shared" si="41"/>
        <v>#N/A</v>
      </c>
      <c r="FW88" s="665" t="e">
        <f t="shared" si="41"/>
        <v>#N/A</v>
      </c>
      <c r="FX88" s="665" t="e">
        <f t="shared" si="41"/>
        <v>#N/A</v>
      </c>
      <c r="FY88" s="665" t="e">
        <f t="shared" si="41"/>
        <v>#N/A</v>
      </c>
      <c r="FZ88" s="665" t="e">
        <f t="shared" si="41"/>
        <v>#N/A</v>
      </c>
      <c r="GA88" s="665" t="e">
        <f t="shared" si="41"/>
        <v>#N/A</v>
      </c>
      <c r="GB88" s="665" t="e">
        <f t="shared" si="41"/>
        <v>#N/A</v>
      </c>
      <c r="GC88" s="665" t="e">
        <f t="shared" si="41"/>
        <v>#N/A</v>
      </c>
      <c r="GD88" s="665" t="e">
        <f t="shared" si="41"/>
        <v>#N/A</v>
      </c>
      <c r="GE88" s="665" t="e">
        <f t="shared" si="39"/>
        <v>#N/A</v>
      </c>
      <c r="GF88" s="665" t="e">
        <f t="shared" si="39"/>
        <v>#N/A</v>
      </c>
      <c r="GG88" s="665" t="e">
        <f t="shared" si="39"/>
        <v>#N/A</v>
      </c>
      <c r="GH88" s="665" t="e">
        <f t="shared" si="39"/>
        <v>#N/A</v>
      </c>
      <c r="GI88" s="665" t="e">
        <f t="shared" si="39"/>
        <v>#N/A</v>
      </c>
      <c r="GJ88" s="665" t="e">
        <f t="shared" si="39"/>
        <v>#N/A</v>
      </c>
      <c r="GK88" s="665" t="e">
        <f t="shared" si="39"/>
        <v>#N/A</v>
      </c>
      <c r="GL88" s="665" t="e">
        <f>SUM(DS88:GK88)+SUM(#REF!)-SUM(HB69:HK69)=#REF!</f>
        <v>#REF!</v>
      </c>
      <c r="GN88" s="737">
        <v>2029</v>
      </c>
      <c r="GO88" s="664" t="e">
        <f>SUMIF(DS50:GK50,GO50,DS88:GK88)</f>
        <v>#REF!</v>
      </c>
      <c r="GP88" s="668" t="e">
        <f>SUMIF(DS50:GK50,GP50,DS88:GK88)</f>
        <v>#N/A</v>
      </c>
      <c r="GQ88" s="668" t="e">
        <f>SUMIF(DS50:GK50,GQ50,DS88:GK88)</f>
        <v>#N/A</v>
      </c>
      <c r="GR88" s="668" t="e">
        <f>SUMIF(DS50:GK50,GR50,DS88:GK88)</f>
        <v>#N/A</v>
      </c>
      <c r="GS88" s="668" t="e">
        <f>SUMIF(DS50:GK50,GS50,DS88:GK88)</f>
        <v>#N/A</v>
      </c>
      <c r="GT88" s="668" t="e">
        <f>SUMIF(DS50:GK50,GT50,DS88:GK88)</f>
        <v>#N/A</v>
      </c>
      <c r="GU88" s="668" t="e">
        <f>SUMIF(DS50:GK50,GU50,DS88:GK88)</f>
        <v>#N/A</v>
      </c>
      <c r="GV88" s="668" t="e">
        <f>SUMIF(DS50:GK50,GV50,DS88:GK88)</f>
        <v>#N/A</v>
      </c>
      <c r="GW88" s="668" t="e">
        <f>SUMIF(DS50:GK50,GW50,DS88:GK88)</f>
        <v>#N/A</v>
      </c>
      <c r="GX88" s="668" t="e">
        <f>SUMIF(DS50:GK50,GX50,DS88:GK88)</f>
        <v>#N/A</v>
      </c>
      <c r="GY88" s="668" t="e">
        <f>SUMIF(DS50:GK50,GY50,DS88:GK88)</f>
        <v>#N/A</v>
      </c>
      <c r="GZ88" s="646" t="e">
        <f>SUM(GO88:GY88)-SUM(HB69:HK69)=(#REF!-SUM(#REF!))</f>
        <v>#REF!</v>
      </c>
      <c r="HM88" s="674"/>
      <c r="HN88" s="674"/>
      <c r="HO88" s="674"/>
      <c r="HP88" s="674"/>
      <c r="HQ88" s="674"/>
      <c r="HR88" s="674"/>
      <c r="HS88" s="674"/>
      <c r="HT88" s="674"/>
      <c r="HU88" s="674"/>
      <c r="HV88" s="674"/>
      <c r="HW88" s="674"/>
      <c r="HX88" s="674"/>
      <c r="HY88" s="674"/>
      <c r="HZ88" s="674"/>
    </row>
    <row r="89" spans="1:234" s="643" customFormat="1" x14ac:dyDescent="0.25">
      <c r="B89" s="644"/>
      <c r="C89" s="644"/>
      <c r="D89" s="644"/>
      <c r="E89" s="678"/>
      <c r="F89" s="670"/>
      <c r="G89" s="644"/>
      <c r="H89" s="644"/>
      <c r="I89" s="644"/>
      <c r="J89" s="644"/>
      <c r="K89" s="644"/>
      <c r="L89" s="644"/>
      <c r="M89" s="674"/>
      <c r="N89" s="684"/>
      <c r="O89" s="919"/>
      <c r="P89" s="919"/>
      <c r="Q89" s="919"/>
      <c r="R89" s="674"/>
      <c r="DR89" s="737">
        <v>2030</v>
      </c>
      <c r="DS89" s="665" t="e">
        <f t="shared" si="41"/>
        <v>#REF!</v>
      </c>
      <c r="DT89" s="665" t="e">
        <f t="shared" si="41"/>
        <v>#N/A</v>
      </c>
      <c r="DU89" s="665" t="e">
        <f t="shared" si="41"/>
        <v>#N/A</v>
      </c>
      <c r="DV89" s="665" t="e">
        <f t="shared" si="41"/>
        <v>#N/A</v>
      </c>
      <c r="DW89" s="665" t="e">
        <f t="shared" si="41"/>
        <v>#N/A</v>
      </c>
      <c r="DX89" s="665" t="e">
        <f t="shared" si="41"/>
        <v>#N/A</v>
      </c>
      <c r="DY89" s="665" t="e">
        <f t="shared" si="41"/>
        <v>#N/A</v>
      </c>
      <c r="DZ89" s="665" t="e">
        <f t="shared" si="41"/>
        <v>#N/A</v>
      </c>
      <c r="EA89" s="665" t="e">
        <f t="shared" si="41"/>
        <v>#N/A</v>
      </c>
      <c r="EB89" s="665" t="e">
        <f t="shared" si="41"/>
        <v>#N/A</v>
      </c>
      <c r="EC89" s="665" t="e">
        <f t="shared" si="41"/>
        <v>#N/A</v>
      </c>
      <c r="ED89" s="665" t="e">
        <f t="shared" si="41"/>
        <v>#N/A</v>
      </c>
      <c r="EE89" s="665" t="e">
        <f t="shared" si="41"/>
        <v>#N/A</v>
      </c>
      <c r="EF89" s="665" t="e">
        <f t="shared" si="41"/>
        <v>#N/A</v>
      </c>
      <c r="EG89" s="665" t="e">
        <f t="shared" si="41"/>
        <v>#N/A</v>
      </c>
      <c r="EH89" s="665" t="e">
        <f t="shared" si="41"/>
        <v>#N/A</v>
      </c>
      <c r="EI89" s="665" t="e">
        <f t="shared" si="41"/>
        <v>#N/A</v>
      </c>
      <c r="EJ89" s="665" t="e">
        <f t="shared" si="41"/>
        <v>#N/A</v>
      </c>
      <c r="EK89" s="665" t="e">
        <f t="shared" si="41"/>
        <v>#N/A</v>
      </c>
      <c r="EL89" s="665" t="e">
        <f t="shared" si="41"/>
        <v>#N/A</v>
      </c>
      <c r="EM89" s="665" t="e">
        <f t="shared" si="41"/>
        <v>#N/A</v>
      </c>
      <c r="EN89" s="665" t="e">
        <f t="shared" si="41"/>
        <v>#N/A</v>
      </c>
      <c r="EO89" s="665" t="e">
        <f t="shared" si="41"/>
        <v>#N/A</v>
      </c>
      <c r="EP89" s="665" t="e">
        <f t="shared" si="41"/>
        <v>#N/A</v>
      </c>
      <c r="EQ89" s="665" t="e">
        <f t="shared" si="41"/>
        <v>#N/A</v>
      </c>
      <c r="ER89" s="665" t="e">
        <f t="shared" si="41"/>
        <v>#N/A</v>
      </c>
      <c r="ES89" s="665" t="e">
        <f t="shared" si="41"/>
        <v>#N/A</v>
      </c>
      <c r="ET89" s="665" t="e">
        <f t="shared" si="41"/>
        <v>#N/A</v>
      </c>
      <c r="EU89" s="665" t="e">
        <f t="shared" si="41"/>
        <v>#N/A</v>
      </c>
      <c r="EV89" s="665" t="e">
        <f t="shared" si="41"/>
        <v>#N/A</v>
      </c>
      <c r="EW89" s="665" t="e">
        <f t="shared" si="41"/>
        <v>#N/A</v>
      </c>
      <c r="EX89" s="665" t="e">
        <f t="shared" si="41"/>
        <v>#N/A</v>
      </c>
      <c r="EY89" s="665" t="e">
        <f t="shared" si="41"/>
        <v>#N/A</v>
      </c>
      <c r="EZ89" s="665" t="e">
        <f t="shared" si="41"/>
        <v>#N/A</v>
      </c>
      <c r="FA89" s="665" t="e">
        <f t="shared" si="41"/>
        <v>#N/A</v>
      </c>
      <c r="FB89" s="665" t="e">
        <f t="shared" si="41"/>
        <v>#N/A</v>
      </c>
      <c r="FC89" s="665" t="e">
        <f t="shared" si="41"/>
        <v>#N/A</v>
      </c>
      <c r="FD89" s="665" t="e">
        <f t="shared" si="41"/>
        <v>#N/A</v>
      </c>
      <c r="FE89" s="665" t="e">
        <f t="shared" si="41"/>
        <v>#N/A</v>
      </c>
      <c r="FF89" s="665" t="e">
        <f t="shared" si="41"/>
        <v>#N/A</v>
      </c>
      <c r="FG89" s="665" t="e">
        <f t="shared" si="41"/>
        <v>#N/A</v>
      </c>
      <c r="FH89" s="665" t="e">
        <f t="shared" si="41"/>
        <v>#N/A</v>
      </c>
      <c r="FI89" s="665" t="e">
        <f t="shared" si="41"/>
        <v>#N/A</v>
      </c>
      <c r="FJ89" s="665" t="e">
        <f t="shared" si="41"/>
        <v>#N/A</v>
      </c>
      <c r="FK89" s="665" t="e">
        <f t="shared" si="41"/>
        <v>#N/A</v>
      </c>
      <c r="FL89" s="665" t="e">
        <f t="shared" si="41"/>
        <v>#N/A</v>
      </c>
      <c r="FM89" s="665" t="e">
        <f t="shared" si="41"/>
        <v>#N/A</v>
      </c>
      <c r="FN89" s="665" t="e">
        <f t="shared" si="41"/>
        <v>#N/A</v>
      </c>
      <c r="FO89" s="665" t="e">
        <f t="shared" si="41"/>
        <v>#N/A</v>
      </c>
      <c r="FP89" s="665" t="e">
        <f t="shared" si="41"/>
        <v>#N/A</v>
      </c>
      <c r="FQ89" s="665" t="e">
        <f t="shared" si="41"/>
        <v>#N/A</v>
      </c>
      <c r="FR89" s="665" t="e">
        <f t="shared" si="41"/>
        <v>#N/A</v>
      </c>
      <c r="FS89" s="665" t="e">
        <f t="shared" si="41"/>
        <v>#N/A</v>
      </c>
      <c r="FT89" s="665" t="e">
        <f t="shared" si="41"/>
        <v>#N/A</v>
      </c>
      <c r="FU89" s="665" t="e">
        <f t="shared" si="41"/>
        <v>#N/A</v>
      </c>
      <c r="FV89" s="665" t="e">
        <f t="shared" si="41"/>
        <v>#N/A</v>
      </c>
      <c r="FW89" s="665" t="e">
        <f t="shared" si="41"/>
        <v>#N/A</v>
      </c>
      <c r="FX89" s="665" t="e">
        <f t="shared" si="41"/>
        <v>#N/A</v>
      </c>
      <c r="FY89" s="665" t="e">
        <f t="shared" si="41"/>
        <v>#N/A</v>
      </c>
      <c r="FZ89" s="665" t="e">
        <f t="shared" si="41"/>
        <v>#N/A</v>
      </c>
      <c r="GA89" s="665" t="e">
        <f t="shared" si="41"/>
        <v>#N/A</v>
      </c>
      <c r="GB89" s="665" t="e">
        <f t="shared" si="41"/>
        <v>#N/A</v>
      </c>
      <c r="GC89" s="665" t="e">
        <f t="shared" si="41"/>
        <v>#N/A</v>
      </c>
      <c r="GD89" s="665" t="e">
        <f t="shared" ref="GD89" si="42">GD58-GD70</f>
        <v>#N/A</v>
      </c>
      <c r="GE89" s="665" t="e">
        <f t="shared" si="39"/>
        <v>#N/A</v>
      </c>
      <c r="GF89" s="665" t="e">
        <f t="shared" si="39"/>
        <v>#N/A</v>
      </c>
      <c r="GG89" s="665" t="e">
        <f t="shared" si="39"/>
        <v>#N/A</v>
      </c>
      <c r="GH89" s="665" t="e">
        <f t="shared" si="39"/>
        <v>#N/A</v>
      </c>
      <c r="GI89" s="665" t="e">
        <f t="shared" si="39"/>
        <v>#N/A</v>
      </c>
      <c r="GJ89" s="665" t="e">
        <f t="shared" si="39"/>
        <v>#N/A</v>
      </c>
      <c r="GK89" s="665" t="e">
        <f t="shared" si="39"/>
        <v>#N/A</v>
      </c>
      <c r="GL89" s="665" t="e">
        <f>SUM(DS89:GK89)+SUM(#REF!)-SUM(HB70:HK70)=#REF!</f>
        <v>#REF!</v>
      </c>
      <c r="GN89" s="737">
        <v>2030</v>
      </c>
      <c r="GO89" s="664" t="e">
        <f>SUMIF(DS50:GK50,GO50,DS89:GK89)</f>
        <v>#REF!</v>
      </c>
      <c r="GP89" s="668" t="e">
        <f>SUMIF(DS50:GK50,GP50,DS89:GK89)</f>
        <v>#N/A</v>
      </c>
      <c r="GQ89" s="668" t="e">
        <f>SUMIF(DS50:GK50,GQ50,DS89:GK89)</f>
        <v>#N/A</v>
      </c>
      <c r="GR89" s="668" t="e">
        <f>SUMIF(DS50:GK50,GR50,DS89:GK89)</f>
        <v>#N/A</v>
      </c>
      <c r="GS89" s="668" t="e">
        <f>SUMIF(DS50:GK50,GS50,DS89:GK89)</f>
        <v>#N/A</v>
      </c>
      <c r="GT89" s="668" t="e">
        <f>SUMIF(DS50:GK50,GT50,DS89:GK89)</f>
        <v>#N/A</v>
      </c>
      <c r="GU89" s="668" t="e">
        <f>SUMIF(DS50:GK50,GU50,DS89:GK89)</f>
        <v>#N/A</v>
      </c>
      <c r="GV89" s="668" t="e">
        <f>SUMIF(DS50:GK50,GV50,DS89:GK89)</f>
        <v>#N/A</v>
      </c>
      <c r="GW89" s="668" t="e">
        <f>SUMIF(DS50:GK50,GW50,DS89:GK89)</f>
        <v>#N/A</v>
      </c>
      <c r="GX89" s="668" t="e">
        <f>SUMIF(DS50:GK50,GX50,DS89:GK89)</f>
        <v>#N/A</v>
      </c>
      <c r="GY89" s="668" t="e">
        <f>SUMIF(DS50:GK50,GY50,DS89:GK89)</f>
        <v>#N/A</v>
      </c>
      <c r="GZ89" s="646" t="e">
        <f>SUM(GO89:GY89)-SUM(HB70:HK70)=(#REF!-SUM(#REF!))</f>
        <v>#REF!</v>
      </c>
      <c r="HM89" s="674"/>
      <c r="HN89" s="674"/>
      <c r="HO89" s="674"/>
      <c r="HP89" s="674"/>
      <c r="HQ89" s="674"/>
      <c r="HR89" s="674"/>
      <c r="HS89" s="674"/>
      <c r="HT89" s="674"/>
      <c r="HU89" s="674"/>
      <c r="HV89" s="674"/>
      <c r="HW89" s="674"/>
      <c r="HX89" s="674"/>
      <c r="HY89" s="674"/>
      <c r="HZ89" s="674"/>
    </row>
    <row r="90" spans="1:234" s="643" customFormat="1" x14ac:dyDescent="0.25">
      <c r="B90" s="644"/>
      <c r="C90" s="644"/>
      <c r="D90" s="644"/>
      <c r="E90" s="685"/>
      <c r="F90" s="686"/>
      <c r="G90" s="686"/>
      <c r="H90" s="686"/>
      <c r="I90" s="686"/>
      <c r="J90" s="686"/>
      <c r="K90" s="686"/>
      <c r="L90" s="686"/>
      <c r="M90" s="686"/>
      <c r="N90" s="686"/>
      <c r="O90" s="686"/>
      <c r="P90" s="686"/>
      <c r="Q90" s="686"/>
      <c r="R90" s="644"/>
      <c r="HM90" s="644"/>
      <c r="HN90" s="644"/>
      <c r="HO90" s="644"/>
      <c r="HP90" s="644"/>
      <c r="HQ90" s="644"/>
      <c r="HR90" s="644"/>
      <c r="HS90" s="644"/>
      <c r="HT90" s="644"/>
      <c r="HU90" s="644"/>
      <c r="HV90" s="644"/>
      <c r="HW90" s="644"/>
      <c r="HX90" s="644"/>
      <c r="HY90" s="644"/>
      <c r="HZ90" s="644"/>
    </row>
    <row r="91" spans="1:234" s="643" customFormat="1" ht="13.8" thickBot="1" x14ac:dyDescent="0.3">
      <c r="B91" s="3"/>
      <c r="C91" s="220"/>
      <c r="D91" s="12"/>
      <c r="E91" s="222"/>
      <c r="F91" s="11"/>
      <c r="G91" s="11"/>
      <c r="H91" s="11"/>
      <c r="I91" s="11"/>
      <c r="J91" s="11"/>
      <c r="K91" s="11"/>
      <c r="L91" s="11"/>
      <c r="M91" s="11"/>
      <c r="N91" s="11"/>
      <c r="O91" s="11"/>
      <c r="P91" s="11"/>
      <c r="Q91" s="11"/>
      <c r="R91" s="644"/>
      <c r="HM91" s="644"/>
      <c r="HN91" s="644"/>
      <c r="HO91" s="644"/>
      <c r="HP91" s="644"/>
      <c r="HQ91" s="644"/>
      <c r="HR91" s="644"/>
      <c r="HS91" s="644"/>
      <c r="HT91" s="644"/>
      <c r="HU91" s="644"/>
      <c r="HV91" s="644"/>
      <c r="HW91" s="644"/>
      <c r="HX91" s="644"/>
      <c r="HY91" s="644"/>
      <c r="HZ91" s="644"/>
    </row>
    <row r="93" spans="1:234" ht="19.2" customHeight="1" thickBot="1" x14ac:dyDescent="0.3">
      <c r="A93" s="286"/>
      <c r="B93" s="218"/>
      <c r="C93" s="218"/>
      <c r="D93" s="85"/>
      <c r="E93" s="93" t="s">
        <v>1703</v>
      </c>
      <c r="F93" s="218"/>
      <c r="G93" s="218"/>
      <c r="H93" s="218"/>
      <c r="I93" s="218"/>
      <c r="J93" s="218"/>
      <c r="K93" s="218"/>
      <c r="L93" s="218"/>
      <c r="M93" s="218"/>
      <c r="N93" s="218"/>
      <c r="O93" s="218"/>
      <c r="P93" s="218"/>
      <c r="Q93" s="218"/>
    </row>
    <row r="94" spans="1:234" ht="14.4" thickBot="1" x14ac:dyDescent="0.3">
      <c r="A94" s="290" t="str">
        <f>IF(E94="","","PRINT")</f>
        <v>PRINT</v>
      </c>
      <c r="B94" s="82"/>
      <c r="C94" s="225">
        <v>2</v>
      </c>
      <c r="D94" s="82"/>
      <c r="E94" s="889" t="s">
        <v>1844</v>
      </c>
      <c r="F94" s="890"/>
      <c r="G94" s="890"/>
      <c r="H94" s="890"/>
      <c r="I94" s="890"/>
      <c r="J94" s="891"/>
      <c r="K94" s="689"/>
      <c r="L94" s="690"/>
      <c r="R94" s="689"/>
      <c r="HM94" s="689"/>
      <c r="HN94" s="689"/>
      <c r="HO94" s="689"/>
      <c r="HP94" s="689"/>
      <c r="HQ94" s="689"/>
      <c r="HR94" s="689"/>
      <c r="HS94" s="689"/>
      <c r="HT94" s="689"/>
      <c r="HU94" s="689"/>
      <c r="HV94" s="689"/>
      <c r="HW94" s="689"/>
      <c r="HX94" s="689"/>
      <c r="HY94" s="689"/>
      <c r="HZ94" s="689"/>
    </row>
    <row r="96" spans="1:234" ht="12.75" customHeight="1" x14ac:dyDescent="0.25">
      <c r="D96" s="4" t="s">
        <v>8</v>
      </c>
      <c r="E96" s="764" t="s">
        <v>1680</v>
      </c>
      <c r="F96" s="764"/>
      <c r="G96" s="764"/>
      <c r="H96" s="764"/>
      <c r="I96" s="764"/>
      <c r="J96" s="764"/>
      <c r="K96" s="764"/>
      <c r="L96" s="764"/>
      <c r="M96" s="764"/>
      <c r="N96" s="764"/>
      <c r="O96" s="764"/>
      <c r="P96" s="764"/>
      <c r="Q96" s="764"/>
    </row>
    <row r="97" spans="2:234" ht="12.75" customHeight="1" x14ac:dyDescent="0.25">
      <c r="D97" s="4"/>
      <c r="E97" s="892" t="s">
        <v>1825</v>
      </c>
      <c r="F97" s="892"/>
      <c r="G97" s="892"/>
      <c r="H97" s="892"/>
      <c r="I97" s="892"/>
      <c r="J97" s="892"/>
      <c r="K97" s="892"/>
      <c r="L97" s="892"/>
      <c r="M97" s="892"/>
      <c r="N97" s="892"/>
      <c r="O97" s="892"/>
      <c r="P97" s="892"/>
      <c r="Q97" s="892"/>
    </row>
    <row r="98" spans="2:234" ht="5.0999999999999996" customHeight="1" x14ac:dyDescent="0.25">
      <c r="D98" s="4"/>
      <c r="E98" s="736"/>
      <c r="F98" s="736"/>
      <c r="G98" s="736"/>
      <c r="H98" s="736"/>
      <c r="I98" s="736"/>
      <c r="J98" s="736"/>
      <c r="K98" s="736"/>
      <c r="L98" s="736"/>
      <c r="M98" s="736"/>
      <c r="N98" s="736"/>
    </row>
    <row r="99" spans="2:234" ht="49.2" customHeight="1" x14ac:dyDescent="0.25">
      <c r="E99" s="893" t="s">
        <v>1823</v>
      </c>
      <c r="F99" s="893"/>
      <c r="G99" s="893"/>
      <c r="H99" s="893" t="s">
        <v>1832</v>
      </c>
      <c r="I99" s="893"/>
      <c r="J99" s="893"/>
      <c r="K99" s="893"/>
      <c r="L99" s="893"/>
      <c r="M99" s="893"/>
      <c r="N99" s="893" t="s">
        <v>1824</v>
      </c>
      <c r="O99" s="893"/>
      <c r="P99" s="893"/>
      <c r="Q99" s="893"/>
      <c r="S99" s="644"/>
      <c r="T99" s="644"/>
      <c r="U99" s="644"/>
      <c r="V99" s="644"/>
      <c r="W99" s="644"/>
      <c r="X99" s="644"/>
      <c r="Y99" s="644"/>
      <c r="Z99" s="644"/>
      <c r="AA99" s="644"/>
      <c r="AB99" s="644"/>
      <c r="AC99" s="644"/>
      <c r="AD99" s="644"/>
      <c r="AE99" s="644"/>
      <c r="AF99" s="644"/>
      <c r="AG99" s="644"/>
      <c r="AH99" s="644"/>
      <c r="AI99" s="644"/>
      <c r="AJ99" s="644"/>
      <c r="AK99" s="644"/>
      <c r="AL99" s="644"/>
      <c r="AM99" s="644"/>
      <c r="AN99" s="644"/>
      <c r="AO99" s="644"/>
      <c r="AP99" s="644"/>
      <c r="AQ99" s="644"/>
      <c r="AR99" s="644"/>
      <c r="AS99" s="644"/>
      <c r="AT99" s="644"/>
      <c r="AU99" s="644"/>
      <c r="AV99" s="644"/>
      <c r="AW99" s="644"/>
      <c r="AX99" s="644"/>
      <c r="AY99" s="644"/>
      <c r="AZ99" s="644"/>
      <c r="BA99" s="644"/>
      <c r="BB99" s="644"/>
      <c r="BC99" s="644"/>
      <c r="BD99" s="644"/>
      <c r="BE99" s="644"/>
      <c r="BF99" s="644"/>
      <c r="BG99" s="644"/>
      <c r="BH99" s="644"/>
      <c r="BI99" s="644"/>
      <c r="BJ99" s="644"/>
      <c r="BK99" s="644"/>
      <c r="BL99" s="644"/>
      <c r="BM99" s="644"/>
      <c r="BN99" s="644"/>
      <c r="BO99" s="644"/>
      <c r="BP99" s="644"/>
      <c r="BQ99" s="644"/>
      <c r="BR99" s="644"/>
      <c r="BS99" s="644"/>
      <c r="BT99" s="644"/>
      <c r="BU99" s="644"/>
      <c r="BV99" s="644"/>
      <c r="BW99" s="644"/>
      <c r="BX99" s="644"/>
      <c r="BY99" s="644"/>
      <c r="BZ99" s="644"/>
      <c r="CA99" s="644"/>
      <c r="CB99" s="644"/>
      <c r="CC99" s="644"/>
      <c r="CD99" s="644"/>
      <c r="CE99" s="644"/>
      <c r="CF99" s="644"/>
      <c r="CG99" s="644"/>
      <c r="CH99" s="644"/>
      <c r="CI99" s="644"/>
      <c r="CJ99" s="644"/>
      <c r="CK99" s="644"/>
      <c r="CL99" s="644"/>
      <c r="CM99" s="644"/>
      <c r="CN99" s="644"/>
      <c r="CO99" s="644"/>
      <c r="CP99" s="644"/>
      <c r="CQ99" s="644"/>
      <c r="CR99" s="644"/>
      <c r="CS99" s="644"/>
      <c r="CT99" s="644"/>
      <c r="CU99" s="644"/>
      <c r="CV99" s="644"/>
      <c r="CW99" s="644"/>
      <c r="CX99" s="644"/>
      <c r="CY99" s="644"/>
      <c r="CZ99" s="644"/>
      <c r="DA99" s="644"/>
      <c r="DB99" s="644"/>
      <c r="DC99" s="644"/>
      <c r="DD99" s="644"/>
      <c r="DE99" s="644"/>
      <c r="DF99" s="644"/>
      <c r="DG99" s="644"/>
      <c r="DH99" s="644"/>
      <c r="DI99" s="644"/>
      <c r="DJ99" s="644"/>
      <c r="DK99" s="644"/>
      <c r="DL99" s="644"/>
      <c r="DM99" s="644"/>
      <c r="DN99" s="644"/>
      <c r="DO99" s="644"/>
      <c r="DP99" s="644"/>
      <c r="DQ99" s="644"/>
      <c r="DR99" s="644"/>
      <c r="DS99" s="644"/>
      <c r="DT99" s="644"/>
      <c r="DU99" s="644"/>
      <c r="DV99" s="644"/>
      <c r="DW99" s="644"/>
      <c r="DX99" s="644"/>
      <c r="DY99" s="644"/>
      <c r="DZ99" s="644"/>
      <c r="EA99" s="644"/>
      <c r="EB99" s="644"/>
      <c r="EC99" s="644"/>
      <c r="ED99" s="644"/>
      <c r="EE99" s="644"/>
      <c r="EF99" s="644"/>
      <c r="EG99" s="644"/>
      <c r="EH99" s="644"/>
      <c r="EI99" s="644"/>
      <c r="EJ99" s="644"/>
      <c r="EK99" s="644"/>
      <c r="EL99" s="644"/>
      <c r="EM99" s="644"/>
      <c r="EN99" s="644"/>
      <c r="EO99" s="644"/>
      <c r="EP99" s="644"/>
      <c r="EQ99" s="644"/>
      <c r="ER99" s="644"/>
      <c r="ES99" s="644"/>
      <c r="ET99" s="644"/>
      <c r="EU99" s="644"/>
      <c r="EV99" s="644"/>
      <c r="EW99" s="644"/>
      <c r="EX99" s="644"/>
      <c r="EY99" s="644"/>
      <c r="EZ99" s="644"/>
      <c r="FA99" s="644"/>
      <c r="FB99" s="644"/>
      <c r="FC99" s="644"/>
      <c r="FD99" s="644"/>
      <c r="FE99" s="644"/>
      <c r="FF99" s="644"/>
      <c r="FG99" s="644"/>
      <c r="FH99" s="644"/>
      <c r="FI99" s="644"/>
      <c r="FJ99" s="644"/>
      <c r="FK99" s="644"/>
      <c r="FL99" s="644"/>
      <c r="FM99" s="644"/>
      <c r="FN99" s="644"/>
      <c r="FO99" s="644"/>
      <c r="FP99" s="644"/>
      <c r="FQ99" s="644"/>
      <c r="FR99" s="644"/>
      <c r="FS99" s="644"/>
      <c r="FT99" s="644"/>
      <c r="FU99" s="644"/>
      <c r="FV99" s="644"/>
      <c r="FW99" s="644"/>
      <c r="FX99" s="644"/>
      <c r="FY99" s="644"/>
      <c r="FZ99" s="644"/>
      <c r="GA99" s="644"/>
      <c r="GB99" s="644"/>
      <c r="GC99" s="644"/>
      <c r="GD99" s="644"/>
      <c r="GE99" s="644"/>
      <c r="GF99" s="644"/>
      <c r="GG99" s="644"/>
      <c r="GH99" s="644"/>
      <c r="GI99" s="644"/>
      <c r="GJ99" s="644"/>
      <c r="GK99" s="644"/>
      <c r="GL99" s="644"/>
      <c r="GM99" s="644"/>
      <c r="GN99" s="644"/>
      <c r="GO99" s="644"/>
      <c r="GP99" s="644"/>
      <c r="GQ99" s="644"/>
      <c r="GR99" s="644"/>
      <c r="GS99" s="644"/>
      <c r="GT99" s="644"/>
      <c r="GU99" s="644"/>
      <c r="GV99" s="644"/>
      <c r="GW99" s="644"/>
      <c r="GX99" s="644"/>
      <c r="GY99" s="644"/>
      <c r="GZ99" s="644"/>
      <c r="HA99" s="644"/>
      <c r="HB99" s="644"/>
      <c r="HC99" s="644"/>
      <c r="HD99" s="644"/>
      <c r="HE99" s="644"/>
      <c r="HF99" s="644"/>
      <c r="HG99" s="644"/>
      <c r="HH99" s="644"/>
      <c r="HI99" s="644"/>
      <c r="HJ99" s="644"/>
      <c r="HK99" s="644"/>
      <c r="HL99" s="644"/>
    </row>
    <row r="100" spans="2:234" x14ac:dyDescent="0.25">
      <c r="D100" s="645">
        <v>1</v>
      </c>
      <c r="E100" s="878" t="s">
        <v>1846</v>
      </c>
      <c r="F100" s="879"/>
      <c r="G100" s="880"/>
      <c r="H100" s="878" t="s">
        <v>1718</v>
      </c>
      <c r="I100" s="879"/>
      <c r="J100" s="879"/>
      <c r="K100" s="879"/>
      <c r="L100" s="879"/>
      <c r="M100" s="880"/>
      <c r="N100" s="881"/>
      <c r="O100" s="882"/>
      <c r="P100" s="882"/>
      <c r="Q100" s="883"/>
      <c r="S100" s="644"/>
      <c r="T100" s="644"/>
      <c r="U100" s="644" t="str">
        <f>IF(H100="","",D100&amp;". "&amp;H100)</f>
        <v>1. AXPO Benelux</v>
      </c>
      <c r="V100" s="644"/>
      <c r="W100" s="644"/>
      <c r="X100" s="644"/>
      <c r="Y100" s="644"/>
      <c r="Z100" s="644"/>
      <c r="AA100" s="644"/>
      <c r="AB100" s="644"/>
      <c r="AC100" s="644"/>
      <c r="AD100" s="644"/>
      <c r="AE100" s="644"/>
      <c r="AF100" s="644"/>
      <c r="AG100" s="644"/>
      <c r="AH100" s="644"/>
      <c r="AI100" s="644"/>
      <c r="AJ100" s="644"/>
      <c r="AK100" s="644"/>
      <c r="AL100" s="644"/>
      <c r="AM100" s="644"/>
      <c r="AN100" s="644"/>
      <c r="AO100" s="644"/>
      <c r="AP100" s="644"/>
      <c r="AQ100" s="644"/>
      <c r="AR100" s="644"/>
      <c r="AS100" s="644"/>
      <c r="AT100" s="644"/>
      <c r="AU100" s="644"/>
      <c r="AV100" s="644"/>
      <c r="AW100" s="644"/>
      <c r="AX100" s="644"/>
      <c r="AY100" s="644"/>
      <c r="AZ100" s="644"/>
      <c r="BA100" s="644"/>
      <c r="BB100" s="644"/>
      <c r="BC100" s="644"/>
      <c r="BD100" s="644"/>
      <c r="BE100" s="644"/>
      <c r="BF100" s="644"/>
      <c r="BG100" s="644"/>
      <c r="BH100" s="644"/>
      <c r="BI100" s="644"/>
      <c r="BJ100" s="644"/>
      <c r="BK100" s="644"/>
      <c r="BL100" s="644"/>
      <c r="BM100" s="644"/>
      <c r="BN100" s="644"/>
      <c r="BO100" s="644"/>
      <c r="BP100" s="644"/>
      <c r="BQ100" s="644"/>
      <c r="BR100" s="644"/>
      <c r="BS100" s="644"/>
      <c r="BT100" s="644"/>
      <c r="BU100" s="644"/>
      <c r="BV100" s="644"/>
      <c r="BW100" s="644"/>
      <c r="BX100" s="644"/>
      <c r="BY100" s="644"/>
      <c r="BZ100" s="644"/>
      <c r="CA100" s="644"/>
      <c r="CB100" s="644"/>
      <c r="CC100" s="644"/>
      <c r="CD100" s="644"/>
      <c r="CE100" s="644"/>
      <c r="CF100" s="644"/>
      <c r="CG100" s="644"/>
      <c r="CH100" s="644"/>
      <c r="CI100" s="644"/>
      <c r="CJ100" s="644"/>
      <c r="CK100" s="644"/>
      <c r="CL100" s="644"/>
      <c r="CM100" s="644"/>
      <c r="CN100" s="644"/>
      <c r="CO100" s="644"/>
      <c r="CP100" s="644"/>
      <c r="CQ100" s="644"/>
      <c r="CR100" s="644"/>
      <c r="CS100" s="644"/>
      <c r="CT100" s="644"/>
      <c r="CU100" s="644"/>
      <c r="CV100" s="644"/>
      <c r="CW100" s="644"/>
      <c r="CX100" s="644"/>
      <c r="CY100" s="644"/>
      <c r="CZ100" s="644"/>
      <c r="DA100" s="644"/>
      <c r="DB100" s="644"/>
      <c r="DC100" s="644"/>
      <c r="DD100" s="644"/>
      <c r="DE100" s="644"/>
      <c r="DF100" s="644"/>
      <c r="DG100" s="644"/>
      <c r="DH100" s="644"/>
      <c r="DI100" s="644"/>
      <c r="DJ100" s="644"/>
      <c r="DK100" s="644"/>
      <c r="DL100" s="644"/>
      <c r="DM100" s="644"/>
      <c r="DN100" s="644"/>
      <c r="DO100" s="644"/>
      <c r="DP100" s="644"/>
      <c r="DQ100" s="644"/>
      <c r="DR100" s="644"/>
      <c r="DS100" s="644"/>
      <c r="DT100" s="644"/>
      <c r="DU100" s="644"/>
      <c r="DV100" s="644"/>
      <c r="DW100" s="644"/>
      <c r="DX100" s="644"/>
      <c r="DY100" s="644"/>
      <c r="DZ100" s="644"/>
      <c r="EA100" s="644"/>
      <c r="EB100" s="644"/>
      <c r="EC100" s="644"/>
      <c r="ED100" s="644"/>
      <c r="EE100" s="644"/>
      <c r="EF100" s="644"/>
      <c r="EG100" s="644"/>
      <c r="EH100" s="644"/>
      <c r="EI100" s="644"/>
      <c r="EJ100" s="644"/>
      <c r="EK100" s="644"/>
      <c r="EL100" s="644"/>
      <c r="EM100" s="644"/>
      <c r="EN100" s="644"/>
      <c r="EO100" s="644"/>
      <c r="EP100" s="644"/>
      <c r="EQ100" s="644"/>
      <c r="ER100" s="644"/>
      <c r="ES100" s="644"/>
      <c r="ET100" s="644"/>
      <c r="EU100" s="644"/>
      <c r="EV100" s="644"/>
      <c r="EW100" s="644"/>
      <c r="EX100" s="644"/>
      <c r="EY100" s="644"/>
      <c r="EZ100" s="644"/>
      <c r="FA100" s="644"/>
      <c r="FB100" s="644"/>
      <c r="FC100" s="644"/>
      <c r="FD100" s="644"/>
      <c r="FE100" s="644"/>
      <c r="FF100" s="644"/>
      <c r="FG100" s="644"/>
      <c r="FH100" s="644"/>
      <c r="FI100" s="644"/>
      <c r="FJ100" s="644"/>
      <c r="FK100" s="644"/>
      <c r="FL100" s="644"/>
      <c r="FM100" s="644"/>
      <c r="FN100" s="644"/>
      <c r="FO100" s="644"/>
      <c r="FP100" s="644"/>
      <c r="FQ100" s="644"/>
      <c r="FR100" s="644"/>
      <c r="FS100" s="644"/>
      <c r="FT100" s="644"/>
      <c r="FU100" s="644"/>
      <c r="FV100" s="644"/>
      <c r="FW100" s="644"/>
      <c r="FX100" s="644"/>
      <c r="FY100" s="644"/>
      <c r="FZ100" s="644"/>
      <c r="GA100" s="644"/>
      <c r="GB100" s="644"/>
      <c r="GC100" s="644"/>
      <c r="GD100" s="644"/>
      <c r="GE100" s="644"/>
      <c r="GF100" s="644"/>
      <c r="GG100" s="644"/>
      <c r="GH100" s="644"/>
      <c r="GI100" s="644"/>
      <c r="GJ100" s="644"/>
      <c r="GK100" s="644"/>
      <c r="GL100" s="644"/>
      <c r="GM100" s="644"/>
      <c r="GN100" s="644"/>
      <c r="GO100" s="644"/>
      <c r="GP100" s="644"/>
      <c r="GQ100" s="644"/>
      <c r="GR100" s="644"/>
      <c r="GS100" s="644"/>
      <c r="GT100" s="644"/>
      <c r="GU100" s="644"/>
      <c r="GV100" s="644"/>
      <c r="GW100" s="644"/>
      <c r="GX100" s="644"/>
      <c r="GY100" s="644"/>
      <c r="GZ100" s="644"/>
      <c r="HA100" s="644"/>
      <c r="HB100" s="644"/>
      <c r="HC100" s="644"/>
      <c r="HD100" s="644"/>
      <c r="HE100" s="644"/>
      <c r="HF100" s="644"/>
      <c r="HG100" s="644"/>
      <c r="HH100" s="644"/>
      <c r="HI100" s="644"/>
      <c r="HJ100" s="644"/>
      <c r="HK100" s="644"/>
      <c r="HL100" s="644"/>
    </row>
    <row r="101" spans="2:234" x14ac:dyDescent="0.25">
      <c r="D101" s="645">
        <v>2</v>
      </c>
      <c r="E101" s="878" t="s">
        <v>1845</v>
      </c>
      <c r="F101" s="879"/>
      <c r="G101" s="880"/>
      <c r="H101" s="878" t="s">
        <v>1747</v>
      </c>
      <c r="I101" s="879"/>
      <c r="J101" s="879" t="s">
        <v>1704</v>
      </c>
      <c r="K101" s="879"/>
      <c r="L101" s="879"/>
      <c r="M101" s="880"/>
      <c r="N101" s="881"/>
      <c r="O101" s="882"/>
      <c r="P101" s="882"/>
      <c r="Q101" s="883"/>
      <c r="S101" s="644"/>
      <c r="T101" s="644"/>
      <c r="U101" s="644" t="str">
        <f t="shared" ref="U101:U109" si="43">IF(H101="","",D101&amp;". "&amp;H101)</f>
        <v>2. Power Online (MEGA)</v>
      </c>
      <c r="V101" s="644"/>
      <c r="W101" s="644"/>
      <c r="X101" s="644"/>
      <c r="Y101" s="644"/>
      <c r="Z101" s="644"/>
      <c r="AA101" s="644"/>
      <c r="AB101" s="644"/>
      <c r="AC101" s="644"/>
      <c r="AD101" s="644"/>
      <c r="AE101" s="644"/>
      <c r="AF101" s="644"/>
      <c r="AG101" s="644"/>
      <c r="AH101" s="644"/>
      <c r="AI101" s="644"/>
      <c r="AJ101" s="644"/>
      <c r="AK101" s="644"/>
      <c r="AL101" s="644"/>
      <c r="AM101" s="644"/>
      <c r="AN101" s="644"/>
      <c r="AO101" s="644"/>
      <c r="AP101" s="644"/>
      <c r="AQ101" s="644"/>
      <c r="AR101" s="644"/>
      <c r="AS101" s="644"/>
      <c r="AT101" s="644"/>
      <c r="AU101" s="644"/>
      <c r="AV101" s="644"/>
      <c r="AW101" s="644"/>
      <c r="AX101" s="644"/>
      <c r="AY101" s="644"/>
      <c r="AZ101" s="644"/>
      <c r="BA101" s="644"/>
      <c r="BB101" s="644"/>
      <c r="BC101" s="644"/>
      <c r="BD101" s="644"/>
      <c r="BE101" s="644"/>
      <c r="BF101" s="644"/>
      <c r="BG101" s="644"/>
      <c r="BH101" s="644"/>
      <c r="BI101" s="644"/>
      <c r="BJ101" s="644"/>
      <c r="BK101" s="644"/>
      <c r="BL101" s="644"/>
      <c r="BM101" s="644"/>
      <c r="BN101" s="644"/>
      <c r="BO101" s="644"/>
      <c r="BP101" s="644"/>
      <c r="BQ101" s="644"/>
      <c r="BR101" s="644"/>
      <c r="BS101" s="644"/>
      <c r="BT101" s="644"/>
      <c r="BU101" s="644"/>
      <c r="BV101" s="644"/>
      <c r="BW101" s="644"/>
      <c r="BX101" s="644"/>
      <c r="BY101" s="644"/>
      <c r="BZ101" s="644"/>
      <c r="CA101" s="644"/>
      <c r="CB101" s="644"/>
      <c r="CC101" s="644"/>
      <c r="CD101" s="644"/>
      <c r="CE101" s="644"/>
      <c r="CF101" s="644"/>
      <c r="CG101" s="644"/>
      <c r="CH101" s="644"/>
      <c r="CI101" s="644"/>
      <c r="CJ101" s="644"/>
      <c r="CK101" s="644"/>
      <c r="CL101" s="644"/>
      <c r="CM101" s="644"/>
      <c r="CN101" s="644"/>
      <c r="CO101" s="644"/>
      <c r="CP101" s="644"/>
      <c r="CQ101" s="644"/>
      <c r="CR101" s="644"/>
      <c r="CS101" s="644"/>
      <c r="CT101" s="644"/>
      <c r="CU101" s="644"/>
      <c r="CV101" s="644"/>
      <c r="CW101" s="644"/>
      <c r="CX101" s="644"/>
      <c r="CY101" s="644"/>
      <c r="CZ101" s="644"/>
      <c r="DA101" s="644"/>
      <c r="DB101" s="644"/>
      <c r="DC101" s="644"/>
      <c r="DD101" s="644"/>
      <c r="DE101" s="644"/>
      <c r="DF101" s="644"/>
      <c r="DG101" s="644"/>
      <c r="DH101" s="644"/>
      <c r="DI101" s="644"/>
      <c r="DJ101" s="644"/>
      <c r="DK101" s="644"/>
      <c r="DL101" s="644"/>
      <c r="DM101" s="644"/>
      <c r="DN101" s="644"/>
      <c r="DO101" s="644"/>
      <c r="DP101" s="644"/>
      <c r="DQ101" s="644"/>
      <c r="DR101" s="644"/>
      <c r="DS101" s="644"/>
      <c r="DT101" s="644"/>
      <c r="DU101" s="644"/>
      <c r="DV101" s="644"/>
      <c r="DW101" s="644"/>
      <c r="DX101" s="644"/>
      <c r="DY101" s="644"/>
      <c r="DZ101" s="644"/>
      <c r="EA101" s="644"/>
      <c r="EB101" s="644"/>
      <c r="EC101" s="644"/>
      <c r="ED101" s="644"/>
      <c r="EE101" s="644"/>
      <c r="EF101" s="644"/>
      <c r="EG101" s="644"/>
      <c r="EH101" s="644"/>
      <c r="EI101" s="644"/>
      <c r="EJ101" s="644"/>
      <c r="EK101" s="644"/>
      <c r="EL101" s="644"/>
      <c r="EM101" s="644"/>
      <c r="EN101" s="644"/>
      <c r="EO101" s="644"/>
      <c r="EP101" s="644"/>
      <c r="EQ101" s="644"/>
      <c r="ER101" s="644"/>
      <c r="ES101" s="644"/>
      <c r="ET101" s="644"/>
      <c r="EU101" s="644"/>
      <c r="EV101" s="644"/>
      <c r="EW101" s="644"/>
      <c r="EX101" s="644"/>
      <c r="EY101" s="644"/>
      <c r="EZ101" s="644"/>
      <c r="FA101" s="644"/>
      <c r="FB101" s="644"/>
      <c r="FC101" s="644"/>
      <c r="FD101" s="644"/>
      <c r="FE101" s="644"/>
      <c r="FF101" s="644"/>
      <c r="FG101" s="644"/>
      <c r="FH101" s="644"/>
      <c r="FI101" s="644"/>
      <c r="FJ101" s="644"/>
      <c r="FK101" s="644"/>
      <c r="FL101" s="644"/>
      <c r="FM101" s="644"/>
      <c r="FN101" s="644"/>
      <c r="FO101" s="644"/>
      <c r="FP101" s="644"/>
      <c r="FQ101" s="644"/>
      <c r="FR101" s="644"/>
      <c r="FS101" s="644"/>
      <c r="FT101" s="644"/>
      <c r="FU101" s="644"/>
      <c r="FV101" s="644"/>
      <c r="FW101" s="644"/>
      <c r="FX101" s="644"/>
      <c r="FY101" s="644"/>
      <c r="FZ101" s="644"/>
      <c r="GA101" s="644"/>
      <c r="GB101" s="644"/>
      <c r="GC101" s="644"/>
      <c r="GD101" s="644"/>
      <c r="GE101" s="644"/>
      <c r="GF101" s="644"/>
      <c r="GG101" s="644"/>
      <c r="GH101" s="644"/>
      <c r="GI101" s="644"/>
      <c r="GJ101" s="644"/>
      <c r="GK101" s="644"/>
      <c r="GL101" s="644"/>
      <c r="GM101" s="644"/>
      <c r="GN101" s="644"/>
      <c r="GO101" s="644"/>
      <c r="GP101" s="644"/>
      <c r="GQ101" s="644"/>
      <c r="GR101" s="644"/>
      <c r="GS101" s="644"/>
      <c r="GT101" s="644"/>
      <c r="GU101" s="644"/>
      <c r="GV101" s="644"/>
      <c r="GW101" s="644"/>
      <c r="GX101" s="644"/>
      <c r="GY101" s="644"/>
      <c r="GZ101" s="644"/>
      <c r="HA101" s="644"/>
      <c r="HB101" s="644"/>
      <c r="HC101" s="644"/>
      <c r="HD101" s="644"/>
      <c r="HE101" s="644"/>
      <c r="HF101" s="644"/>
      <c r="HG101" s="644"/>
      <c r="HH101" s="644"/>
      <c r="HI101" s="644"/>
      <c r="HJ101" s="644"/>
      <c r="HK101" s="644"/>
      <c r="HL101" s="644"/>
    </row>
    <row r="102" spans="2:234" x14ac:dyDescent="0.25">
      <c r="D102" s="645">
        <v>3</v>
      </c>
      <c r="E102" s="878"/>
      <c r="F102" s="879"/>
      <c r="G102" s="880"/>
      <c r="H102" s="878"/>
      <c r="I102" s="879"/>
      <c r="J102" s="879"/>
      <c r="K102" s="879"/>
      <c r="L102" s="879"/>
      <c r="M102" s="880"/>
      <c r="N102" s="881"/>
      <c r="O102" s="882"/>
      <c r="P102" s="882"/>
      <c r="Q102" s="883"/>
      <c r="S102" s="644"/>
      <c r="T102" s="644"/>
      <c r="U102" s="644" t="str">
        <f t="shared" si="43"/>
        <v/>
      </c>
      <c r="V102" s="644"/>
      <c r="W102" s="644"/>
      <c r="X102" s="644"/>
      <c r="Y102" s="644"/>
      <c r="Z102" s="644"/>
      <c r="AA102" s="644"/>
      <c r="AB102" s="644"/>
      <c r="AC102" s="644"/>
      <c r="AD102" s="644"/>
      <c r="AE102" s="644"/>
      <c r="AF102" s="644"/>
      <c r="AG102" s="644"/>
      <c r="AH102" s="644"/>
      <c r="AI102" s="644"/>
      <c r="AJ102" s="644"/>
      <c r="AK102" s="644"/>
      <c r="AL102" s="644"/>
      <c r="AM102" s="644"/>
      <c r="AN102" s="644"/>
      <c r="AO102" s="644"/>
      <c r="AP102" s="644"/>
      <c r="AQ102" s="644"/>
      <c r="AR102" s="644"/>
      <c r="AS102" s="644"/>
      <c r="AT102" s="644"/>
      <c r="AU102" s="644"/>
      <c r="AV102" s="644"/>
      <c r="AW102" s="644"/>
      <c r="AX102" s="644"/>
      <c r="AY102" s="644"/>
      <c r="AZ102" s="644"/>
      <c r="BA102" s="644"/>
      <c r="BB102" s="644"/>
      <c r="BC102" s="644"/>
      <c r="BD102" s="644"/>
      <c r="BE102" s="644"/>
      <c r="BF102" s="644"/>
      <c r="BG102" s="644"/>
      <c r="BH102" s="644"/>
      <c r="BI102" s="644"/>
      <c r="BJ102" s="644"/>
      <c r="BK102" s="644"/>
      <c r="BL102" s="644"/>
      <c r="BM102" s="644"/>
      <c r="BN102" s="644"/>
      <c r="BO102" s="644"/>
      <c r="BP102" s="644"/>
      <c r="BQ102" s="644"/>
      <c r="BR102" s="644"/>
      <c r="BS102" s="644"/>
      <c r="BT102" s="644"/>
      <c r="BU102" s="644"/>
      <c r="BV102" s="644"/>
      <c r="BW102" s="644"/>
      <c r="BX102" s="644"/>
      <c r="BY102" s="644"/>
      <c r="BZ102" s="644"/>
      <c r="CA102" s="644"/>
      <c r="CB102" s="644"/>
      <c r="CC102" s="644"/>
      <c r="CD102" s="644"/>
      <c r="CE102" s="644"/>
      <c r="CF102" s="644"/>
      <c r="CG102" s="644"/>
      <c r="CH102" s="644"/>
      <c r="CI102" s="644"/>
      <c r="CJ102" s="644"/>
      <c r="CK102" s="644"/>
      <c r="CL102" s="644"/>
      <c r="CM102" s="644"/>
      <c r="CN102" s="644"/>
      <c r="CO102" s="644"/>
      <c r="CP102" s="644"/>
      <c r="CQ102" s="644"/>
      <c r="CR102" s="644"/>
      <c r="CS102" s="644"/>
      <c r="CT102" s="644"/>
      <c r="CU102" s="644"/>
      <c r="CV102" s="644"/>
      <c r="CW102" s="644"/>
      <c r="CX102" s="644"/>
      <c r="CY102" s="644"/>
      <c r="CZ102" s="644"/>
      <c r="DA102" s="644"/>
      <c r="DB102" s="644"/>
      <c r="DC102" s="644"/>
      <c r="DD102" s="644"/>
      <c r="DE102" s="644"/>
      <c r="DF102" s="644"/>
      <c r="DG102" s="644"/>
      <c r="DH102" s="644"/>
      <c r="DI102" s="644"/>
      <c r="DJ102" s="644"/>
      <c r="DK102" s="644"/>
      <c r="DL102" s="644"/>
      <c r="DM102" s="644"/>
      <c r="DN102" s="644"/>
      <c r="DO102" s="644"/>
      <c r="DP102" s="644"/>
      <c r="DQ102" s="644"/>
      <c r="DR102" s="644"/>
      <c r="DS102" s="644"/>
      <c r="DT102" s="644"/>
      <c r="DU102" s="644"/>
      <c r="DV102" s="644"/>
      <c r="DW102" s="644"/>
      <c r="DX102" s="644"/>
      <c r="DY102" s="644"/>
      <c r="DZ102" s="644"/>
      <c r="EA102" s="644"/>
      <c r="EB102" s="644"/>
      <c r="EC102" s="644"/>
      <c r="ED102" s="644"/>
      <c r="EE102" s="644"/>
      <c r="EF102" s="644"/>
      <c r="EG102" s="644"/>
      <c r="EH102" s="644"/>
      <c r="EI102" s="644"/>
      <c r="EJ102" s="644"/>
      <c r="EK102" s="644"/>
      <c r="EL102" s="644"/>
      <c r="EM102" s="644"/>
      <c r="EN102" s="644"/>
      <c r="EO102" s="644"/>
      <c r="EP102" s="644"/>
      <c r="EQ102" s="644"/>
      <c r="ER102" s="644"/>
      <c r="ES102" s="644"/>
      <c r="ET102" s="644"/>
      <c r="EU102" s="644"/>
      <c r="EV102" s="644"/>
      <c r="EW102" s="644"/>
      <c r="EX102" s="644"/>
      <c r="EY102" s="644"/>
      <c r="EZ102" s="644"/>
      <c r="FA102" s="644"/>
      <c r="FB102" s="644"/>
      <c r="FC102" s="644"/>
      <c r="FD102" s="644"/>
      <c r="FE102" s="644"/>
      <c r="FF102" s="644"/>
      <c r="FG102" s="644"/>
      <c r="FH102" s="644"/>
      <c r="FI102" s="644"/>
      <c r="FJ102" s="644"/>
      <c r="FK102" s="644"/>
      <c r="FL102" s="644"/>
      <c r="FM102" s="644"/>
      <c r="FN102" s="644"/>
      <c r="FO102" s="644"/>
      <c r="FP102" s="644"/>
      <c r="FQ102" s="644"/>
      <c r="FR102" s="644"/>
      <c r="FS102" s="644"/>
      <c r="FT102" s="644"/>
      <c r="FU102" s="644"/>
      <c r="FV102" s="644"/>
      <c r="FW102" s="644"/>
      <c r="FX102" s="644"/>
      <c r="FY102" s="644"/>
      <c r="FZ102" s="644"/>
      <c r="GA102" s="644"/>
      <c r="GB102" s="644"/>
      <c r="GC102" s="644"/>
      <c r="GD102" s="644"/>
      <c r="GE102" s="644"/>
      <c r="GF102" s="644"/>
      <c r="GG102" s="644"/>
      <c r="GH102" s="644"/>
      <c r="GI102" s="644"/>
      <c r="GJ102" s="644"/>
      <c r="GK102" s="644"/>
      <c r="GL102" s="644"/>
      <c r="GM102" s="644"/>
      <c r="GN102" s="644"/>
      <c r="GO102" s="644"/>
      <c r="GP102" s="644"/>
      <c r="GQ102" s="644"/>
      <c r="GR102" s="644"/>
      <c r="GS102" s="644"/>
      <c r="GT102" s="644"/>
      <c r="GU102" s="644"/>
      <c r="GV102" s="644"/>
      <c r="GW102" s="644"/>
      <c r="GX102" s="644"/>
      <c r="GY102" s="644"/>
      <c r="GZ102" s="644"/>
      <c r="HA102" s="644"/>
      <c r="HB102" s="644"/>
      <c r="HC102" s="644"/>
      <c r="HD102" s="644"/>
      <c r="HE102" s="644"/>
      <c r="HF102" s="644"/>
      <c r="HG102" s="644"/>
      <c r="HH102" s="644"/>
      <c r="HI102" s="644"/>
      <c r="HJ102" s="644"/>
      <c r="HK102" s="644"/>
      <c r="HL102" s="644"/>
    </row>
    <row r="103" spans="2:234" x14ac:dyDescent="0.25">
      <c r="D103" s="645">
        <v>4</v>
      </c>
      <c r="E103" s="878"/>
      <c r="F103" s="879"/>
      <c r="G103" s="880"/>
      <c r="H103" s="878"/>
      <c r="I103" s="879"/>
      <c r="J103" s="879"/>
      <c r="K103" s="879"/>
      <c r="L103" s="879"/>
      <c r="M103" s="880"/>
      <c r="N103" s="881"/>
      <c r="O103" s="882"/>
      <c r="P103" s="882"/>
      <c r="Q103" s="883"/>
      <c r="S103" s="644"/>
      <c r="T103" s="644"/>
      <c r="U103" s="644" t="str">
        <f t="shared" si="43"/>
        <v/>
      </c>
      <c r="V103" s="644"/>
      <c r="W103" s="644"/>
      <c r="X103" s="644"/>
      <c r="Y103" s="644"/>
      <c r="Z103" s="644"/>
      <c r="AA103" s="644"/>
      <c r="AB103" s="644"/>
      <c r="AC103" s="644"/>
      <c r="AD103" s="644"/>
      <c r="AE103" s="644"/>
      <c r="AF103" s="644"/>
      <c r="AG103" s="644"/>
      <c r="AH103" s="644"/>
      <c r="AI103" s="644"/>
      <c r="AJ103" s="644"/>
      <c r="AK103" s="644"/>
      <c r="AL103" s="644"/>
      <c r="AM103" s="644"/>
      <c r="AN103" s="644"/>
      <c r="AO103" s="644"/>
      <c r="AP103" s="644"/>
      <c r="AQ103" s="644"/>
      <c r="AR103" s="644"/>
      <c r="AS103" s="644"/>
      <c r="AT103" s="644"/>
      <c r="AU103" s="644"/>
      <c r="AV103" s="644"/>
      <c r="AW103" s="644"/>
      <c r="AX103" s="644"/>
      <c r="AY103" s="644"/>
      <c r="AZ103" s="644"/>
      <c r="BA103" s="644"/>
      <c r="BB103" s="644"/>
      <c r="BC103" s="644"/>
      <c r="BD103" s="644"/>
      <c r="BE103" s="644"/>
      <c r="BF103" s="644"/>
      <c r="BG103" s="644"/>
      <c r="BH103" s="644"/>
      <c r="BI103" s="644"/>
      <c r="BJ103" s="644"/>
      <c r="BK103" s="644"/>
      <c r="BL103" s="644"/>
      <c r="BM103" s="644"/>
      <c r="BN103" s="644"/>
      <c r="BO103" s="644"/>
      <c r="BP103" s="644"/>
      <c r="BQ103" s="644"/>
      <c r="BR103" s="644"/>
      <c r="BS103" s="644"/>
      <c r="BT103" s="644"/>
      <c r="BU103" s="644"/>
      <c r="BV103" s="644"/>
      <c r="BW103" s="644"/>
      <c r="BX103" s="644"/>
      <c r="BY103" s="644"/>
      <c r="BZ103" s="644"/>
      <c r="CA103" s="644"/>
      <c r="CB103" s="644"/>
      <c r="CC103" s="644"/>
      <c r="CD103" s="644"/>
      <c r="CE103" s="644"/>
      <c r="CF103" s="644"/>
      <c r="CG103" s="644"/>
      <c r="CH103" s="644"/>
      <c r="CI103" s="644"/>
      <c r="CJ103" s="644"/>
      <c r="CK103" s="644"/>
      <c r="CL103" s="644"/>
      <c r="CM103" s="644"/>
      <c r="CN103" s="644"/>
      <c r="CO103" s="644"/>
      <c r="CP103" s="644"/>
      <c r="CQ103" s="644"/>
      <c r="CR103" s="644"/>
      <c r="CS103" s="644"/>
      <c r="CT103" s="644"/>
      <c r="CU103" s="644"/>
      <c r="CV103" s="644"/>
      <c r="CW103" s="644"/>
      <c r="CX103" s="644"/>
      <c r="CY103" s="644"/>
      <c r="CZ103" s="644"/>
      <c r="DA103" s="644"/>
      <c r="DB103" s="644"/>
      <c r="DC103" s="644"/>
      <c r="DD103" s="644"/>
      <c r="DE103" s="644"/>
      <c r="DF103" s="644"/>
      <c r="DG103" s="644"/>
      <c r="DH103" s="644"/>
      <c r="DI103" s="644"/>
      <c r="DJ103" s="644"/>
      <c r="DK103" s="644"/>
      <c r="DL103" s="644"/>
      <c r="DM103" s="644"/>
      <c r="DN103" s="644"/>
      <c r="DO103" s="644"/>
      <c r="DP103" s="644"/>
      <c r="DQ103" s="644"/>
      <c r="DR103" s="644"/>
      <c r="DS103" s="644"/>
      <c r="DT103" s="644"/>
      <c r="DU103" s="644"/>
      <c r="DV103" s="644"/>
      <c r="DW103" s="644"/>
      <c r="DX103" s="644"/>
      <c r="DY103" s="644"/>
      <c r="DZ103" s="644"/>
      <c r="EA103" s="644"/>
      <c r="EB103" s="644"/>
      <c r="EC103" s="644"/>
      <c r="ED103" s="644"/>
      <c r="EE103" s="644"/>
      <c r="EF103" s="644"/>
      <c r="EG103" s="644"/>
      <c r="EH103" s="644"/>
      <c r="EI103" s="644"/>
      <c r="EJ103" s="644"/>
      <c r="EK103" s="644"/>
      <c r="EL103" s="644"/>
      <c r="EM103" s="644"/>
      <c r="EN103" s="644"/>
      <c r="EO103" s="644"/>
      <c r="EP103" s="644"/>
      <c r="EQ103" s="644"/>
      <c r="ER103" s="644"/>
      <c r="ES103" s="644"/>
      <c r="ET103" s="644"/>
      <c r="EU103" s="644"/>
      <c r="EV103" s="644"/>
      <c r="EW103" s="644"/>
      <c r="EX103" s="644"/>
      <c r="EY103" s="644"/>
      <c r="EZ103" s="644"/>
      <c r="FA103" s="644"/>
      <c r="FB103" s="644"/>
      <c r="FC103" s="644"/>
      <c r="FD103" s="644"/>
      <c r="FE103" s="644"/>
      <c r="FF103" s="644"/>
      <c r="FG103" s="644"/>
      <c r="FH103" s="644"/>
      <c r="FI103" s="644"/>
      <c r="FJ103" s="644"/>
      <c r="FK103" s="644"/>
      <c r="FL103" s="644"/>
      <c r="FM103" s="644"/>
      <c r="FN103" s="644"/>
      <c r="FO103" s="644"/>
      <c r="FP103" s="644"/>
      <c r="FQ103" s="644"/>
      <c r="FR103" s="644"/>
      <c r="FS103" s="644"/>
      <c r="FT103" s="644"/>
      <c r="FU103" s="644"/>
      <c r="FV103" s="644"/>
      <c r="FW103" s="644"/>
      <c r="FX103" s="644"/>
      <c r="FY103" s="644"/>
      <c r="FZ103" s="644"/>
      <c r="GA103" s="644"/>
      <c r="GB103" s="644"/>
      <c r="GC103" s="644"/>
      <c r="GD103" s="644"/>
      <c r="GE103" s="644"/>
      <c r="GF103" s="644"/>
      <c r="GG103" s="644"/>
      <c r="GH103" s="644"/>
      <c r="GI103" s="644"/>
      <c r="GJ103" s="644"/>
      <c r="GK103" s="644"/>
      <c r="GL103" s="644"/>
      <c r="GM103" s="644"/>
      <c r="GN103" s="644"/>
      <c r="GO103" s="644"/>
      <c r="GP103" s="644"/>
      <c r="GQ103" s="644"/>
      <c r="GR103" s="644"/>
      <c r="GS103" s="644"/>
      <c r="GT103" s="644"/>
      <c r="GU103" s="644"/>
      <c r="GV103" s="644"/>
      <c r="GW103" s="644"/>
      <c r="GX103" s="644"/>
      <c r="GY103" s="644"/>
      <c r="GZ103" s="644"/>
      <c r="HA103" s="644"/>
      <c r="HB103" s="644"/>
      <c r="HC103" s="644"/>
      <c r="HD103" s="644"/>
      <c r="HE103" s="644"/>
      <c r="HF103" s="644"/>
      <c r="HG103" s="644"/>
      <c r="HH103" s="644"/>
      <c r="HI103" s="644"/>
      <c r="HJ103" s="644"/>
      <c r="HK103" s="644"/>
      <c r="HL103" s="644"/>
    </row>
    <row r="104" spans="2:234" x14ac:dyDescent="0.25">
      <c r="D104" s="645">
        <v>5</v>
      </c>
      <c r="E104" s="878"/>
      <c r="F104" s="879"/>
      <c r="G104" s="880"/>
      <c r="H104" s="878"/>
      <c r="I104" s="879"/>
      <c r="J104" s="879"/>
      <c r="K104" s="879"/>
      <c r="L104" s="879"/>
      <c r="M104" s="880"/>
      <c r="N104" s="881"/>
      <c r="O104" s="882"/>
      <c r="P104" s="882"/>
      <c r="Q104" s="883"/>
      <c r="S104" s="644"/>
      <c r="T104" s="644"/>
      <c r="U104" s="644" t="str">
        <f t="shared" si="43"/>
        <v/>
      </c>
      <c r="V104" s="644"/>
      <c r="W104" s="644"/>
      <c r="X104" s="644"/>
      <c r="Y104" s="644"/>
      <c r="Z104" s="644"/>
      <c r="AA104" s="644"/>
      <c r="AB104" s="644"/>
      <c r="AC104" s="644"/>
      <c r="AD104" s="644"/>
      <c r="AE104" s="644"/>
      <c r="AF104" s="644"/>
      <c r="AG104" s="644"/>
      <c r="AH104" s="644"/>
      <c r="AI104" s="644"/>
      <c r="AJ104" s="644"/>
      <c r="AK104" s="644"/>
      <c r="AL104" s="644"/>
      <c r="AM104" s="644"/>
      <c r="AN104" s="644"/>
      <c r="AO104" s="644"/>
      <c r="AP104" s="644"/>
      <c r="AQ104" s="644"/>
      <c r="AR104" s="644"/>
      <c r="AS104" s="644"/>
      <c r="AT104" s="644"/>
      <c r="AU104" s="644"/>
      <c r="AV104" s="644"/>
      <c r="AW104" s="644"/>
      <c r="AX104" s="644"/>
      <c r="AY104" s="644"/>
      <c r="AZ104" s="644"/>
      <c r="BA104" s="644"/>
      <c r="BB104" s="644"/>
      <c r="BC104" s="644"/>
      <c r="BD104" s="644"/>
      <c r="BE104" s="644"/>
      <c r="BF104" s="644"/>
      <c r="BG104" s="644"/>
      <c r="BH104" s="644"/>
      <c r="BI104" s="644"/>
      <c r="BJ104" s="644"/>
      <c r="BK104" s="644"/>
      <c r="BL104" s="644"/>
      <c r="BM104" s="644"/>
      <c r="BN104" s="644"/>
      <c r="BO104" s="644"/>
      <c r="BP104" s="644"/>
      <c r="BQ104" s="644"/>
      <c r="BR104" s="644"/>
      <c r="BS104" s="644"/>
      <c r="BT104" s="644"/>
      <c r="BU104" s="644"/>
      <c r="BV104" s="644"/>
      <c r="BW104" s="644"/>
      <c r="BX104" s="644"/>
      <c r="BY104" s="644"/>
      <c r="BZ104" s="644"/>
      <c r="CA104" s="644"/>
      <c r="CB104" s="644"/>
      <c r="CC104" s="644"/>
      <c r="CD104" s="644"/>
      <c r="CE104" s="644"/>
      <c r="CF104" s="644"/>
      <c r="CG104" s="644"/>
      <c r="CH104" s="644"/>
      <c r="CI104" s="644"/>
      <c r="CJ104" s="644"/>
      <c r="CK104" s="644"/>
      <c r="CL104" s="644"/>
      <c r="CM104" s="644"/>
      <c r="CN104" s="644"/>
      <c r="CO104" s="644"/>
      <c r="CP104" s="644"/>
      <c r="CQ104" s="644"/>
      <c r="CR104" s="644"/>
      <c r="CS104" s="644"/>
      <c r="CT104" s="644"/>
      <c r="CU104" s="644"/>
      <c r="CV104" s="644"/>
      <c r="CW104" s="644"/>
      <c r="CX104" s="644"/>
      <c r="CY104" s="644"/>
      <c r="CZ104" s="644"/>
      <c r="DA104" s="644"/>
      <c r="DB104" s="644"/>
      <c r="DC104" s="644"/>
      <c r="DD104" s="644"/>
      <c r="DE104" s="644"/>
      <c r="DF104" s="644"/>
      <c r="DG104" s="644"/>
      <c r="DH104" s="644"/>
      <c r="DI104" s="644"/>
      <c r="DJ104" s="644"/>
      <c r="DK104" s="644"/>
      <c r="DL104" s="644"/>
      <c r="DM104" s="644"/>
      <c r="DN104" s="644"/>
      <c r="DO104" s="644"/>
      <c r="DP104" s="644"/>
      <c r="DQ104" s="644"/>
      <c r="DR104" s="644"/>
      <c r="DS104" s="644"/>
      <c r="DT104" s="644"/>
      <c r="DU104" s="644"/>
      <c r="DV104" s="644"/>
      <c r="DW104" s="644"/>
      <c r="DX104" s="644"/>
      <c r="DY104" s="644"/>
      <c r="DZ104" s="644"/>
      <c r="EA104" s="644"/>
      <c r="EB104" s="644"/>
      <c r="EC104" s="644"/>
      <c r="ED104" s="644"/>
      <c r="EE104" s="644"/>
      <c r="EF104" s="644"/>
      <c r="EG104" s="644"/>
      <c r="EH104" s="644"/>
      <c r="EI104" s="644"/>
      <c r="EJ104" s="644"/>
      <c r="EK104" s="644"/>
      <c r="EL104" s="644"/>
      <c r="EM104" s="644"/>
      <c r="EN104" s="644"/>
      <c r="EO104" s="644"/>
      <c r="EP104" s="644"/>
      <c r="EQ104" s="644"/>
      <c r="ER104" s="644"/>
      <c r="ES104" s="644"/>
      <c r="ET104" s="644"/>
      <c r="EU104" s="644"/>
      <c r="EV104" s="644"/>
      <c r="EW104" s="644"/>
      <c r="EX104" s="644"/>
      <c r="EY104" s="644"/>
      <c r="EZ104" s="644"/>
      <c r="FA104" s="644"/>
      <c r="FB104" s="644"/>
      <c r="FC104" s="644"/>
      <c r="FD104" s="644"/>
      <c r="FE104" s="644"/>
      <c r="FF104" s="644"/>
      <c r="FG104" s="644"/>
      <c r="FH104" s="644"/>
      <c r="FI104" s="644"/>
      <c r="FJ104" s="644"/>
      <c r="FK104" s="644"/>
      <c r="FL104" s="644"/>
      <c r="FM104" s="644"/>
      <c r="FN104" s="644"/>
      <c r="FO104" s="644"/>
      <c r="FP104" s="644"/>
      <c r="FQ104" s="644"/>
      <c r="FR104" s="644"/>
      <c r="FS104" s="644"/>
      <c r="FT104" s="644"/>
      <c r="FU104" s="644"/>
      <c r="FV104" s="644"/>
      <c r="FW104" s="644"/>
      <c r="FX104" s="644"/>
      <c r="FY104" s="644"/>
      <c r="FZ104" s="644"/>
      <c r="GA104" s="644"/>
      <c r="GB104" s="644"/>
      <c r="GC104" s="644"/>
      <c r="GD104" s="644"/>
      <c r="GE104" s="644"/>
      <c r="GF104" s="644"/>
      <c r="GG104" s="644"/>
      <c r="GH104" s="644"/>
      <c r="GI104" s="644"/>
      <c r="GJ104" s="644"/>
      <c r="GK104" s="644"/>
      <c r="GL104" s="644"/>
      <c r="GM104" s="644"/>
      <c r="GN104" s="644"/>
      <c r="GO104" s="644"/>
      <c r="GP104" s="644"/>
      <c r="GQ104" s="644"/>
      <c r="GR104" s="644"/>
      <c r="GS104" s="644"/>
      <c r="GT104" s="644"/>
      <c r="GU104" s="644"/>
      <c r="GV104" s="644"/>
      <c r="GW104" s="644"/>
      <c r="GX104" s="644"/>
      <c r="GY104" s="644"/>
      <c r="GZ104" s="644"/>
      <c r="HA104" s="644"/>
      <c r="HB104" s="644"/>
      <c r="HC104" s="644"/>
      <c r="HD104" s="644"/>
      <c r="HE104" s="644"/>
      <c r="HF104" s="644"/>
      <c r="HG104" s="644"/>
      <c r="HH104" s="644"/>
      <c r="HI104" s="644"/>
      <c r="HJ104" s="644"/>
      <c r="HK104" s="644"/>
      <c r="HL104" s="644"/>
    </row>
    <row r="105" spans="2:234" x14ac:dyDescent="0.25">
      <c r="D105" s="645">
        <v>6</v>
      </c>
      <c r="E105" s="878"/>
      <c r="F105" s="879"/>
      <c r="G105" s="880"/>
      <c r="H105" s="878"/>
      <c r="I105" s="879"/>
      <c r="J105" s="879"/>
      <c r="K105" s="879"/>
      <c r="L105" s="879"/>
      <c r="M105" s="880"/>
      <c r="N105" s="881"/>
      <c r="O105" s="882"/>
      <c r="P105" s="882"/>
      <c r="Q105" s="883"/>
      <c r="S105" s="644"/>
      <c r="T105" s="644"/>
      <c r="U105" s="644" t="str">
        <f t="shared" si="43"/>
        <v/>
      </c>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P105" s="644"/>
      <c r="AQ105" s="644"/>
      <c r="AR105" s="644"/>
      <c r="AS105" s="644"/>
      <c r="AT105" s="644"/>
      <c r="AU105" s="644"/>
      <c r="AV105" s="644"/>
      <c r="AW105" s="644"/>
      <c r="AX105" s="644"/>
      <c r="AY105" s="644"/>
      <c r="AZ105" s="644"/>
      <c r="BA105" s="644"/>
      <c r="BB105" s="644"/>
      <c r="BC105" s="644"/>
      <c r="BD105" s="644"/>
      <c r="BE105" s="644"/>
      <c r="BF105" s="644"/>
      <c r="BG105" s="644"/>
      <c r="BH105" s="644"/>
      <c r="BI105" s="644"/>
      <c r="BJ105" s="644"/>
      <c r="BK105" s="644"/>
      <c r="BL105" s="644"/>
      <c r="BM105" s="644"/>
      <c r="BN105" s="644"/>
      <c r="BO105" s="644"/>
      <c r="BP105" s="644"/>
      <c r="BQ105" s="644"/>
      <c r="BR105" s="644"/>
      <c r="BS105" s="644"/>
      <c r="BT105" s="644"/>
      <c r="BU105" s="644"/>
      <c r="BV105" s="644"/>
      <c r="BW105" s="644"/>
      <c r="BX105" s="644"/>
      <c r="BY105" s="644"/>
      <c r="BZ105" s="644"/>
      <c r="CA105" s="644"/>
      <c r="CB105" s="644"/>
      <c r="CC105" s="644"/>
      <c r="CD105" s="644"/>
      <c r="CE105" s="644"/>
      <c r="CF105" s="644"/>
      <c r="CG105" s="644"/>
      <c r="CH105" s="644"/>
      <c r="CI105" s="644"/>
      <c r="CJ105" s="644"/>
      <c r="CK105" s="644"/>
      <c r="CL105" s="644"/>
      <c r="CM105" s="644"/>
      <c r="CN105" s="644"/>
      <c r="CO105" s="644"/>
      <c r="CP105" s="644"/>
      <c r="CQ105" s="644"/>
      <c r="CR105" s="644"/>
      <c r="CS105" s="644"/>
      <c r="CT105" s="644"/>
      <c r="CU105" s="644"/>
      <c r="CV105" s="644"/>
      <c r="CW105" s="644"/>
      <c r="CX105" s="644"/>
      <c r="CY105" s="644"/>
      <c r="CZ105" s="644"/>
      <c r="DA105" s="644"/>
      <c r="DB105" s="644"/>
      <c r="DC105" s="644"/>
      <c r="DD105" s="644"/>
      <c r="DE105" s="644"/>
      <c r="DF105" s="644"/>
      <c r="DG105" s="644"/>
      <c r="DH105" s="644"/>
      <c r="DI105" s="644"/>
      <c r="DJ105" s="644"/>
      <c r="DK105" s="644"/>
      <c r="DL105" s="644"/>
      <c r="DM105" s="644"/>
      <c r="DN105" s="644"/>
      <c r="DO105" s="644"/>
      <c r="DP105" s="644"/>
      <c r="DQ105" s="644"/>
      <c r="DR105" s="644"/>
      <c r="DS105" s="644"/>
      <c r="DT105" s="644"/>
      <c r="DU105" s="644"/>
      <c r="DV105" s="644"/>
      <c r="DW105" s="644"/>
      <c r="DX105" s="644"/>
      <c r="DY105" s="644"/>
      <c r="DZ105" s="644"/>
      <c r="EA105" s="644"/>
      <c r="EB105" s="644"/>
      <c r="EC105" s="644"/>
      <c r="ED105" s="644"/>
      <c r="EE105" s="644"/>
      <c r="EF105" s="644"/>
      <c r="EG105" s="644"/>
      <c r="EH105" s="644"/>
      <c r="EI105" s="644"/>
      <c r="EJ105" s="644"/>
      <c r="EK105" s="644"/>
      <c r="EL105" s="644"/>
      <c r="EM105" s="644"/>
      <c r="EN105" s="644"/>
      <c r="EO105" s="644"/>
      <c r="EP105" s="644"/>
      <c r="EQ105" s="644"/>
      <c r="ER105" s="644"/>
      <c r="ES105" s="644"/>
      <c r="ET105" s="644"/>
      <c r="EU105" s="644"/>
      <c r="EV105" s="644"/>
      <c r="EW105" s="644"/>
      <c r="EX105" s="644"/>
      <c r="EY105" s="644"/>
      <c r="EZ105" s="644"/>
      <c r="FA105" s="644"/>
      <c r="FB105" s="644"/>
      <c r="FC105" s="644"/>
      <c r="FD105" s="644"/>
      <c r="FE105" s="644"/>
      <c r="FF105" s="644"/>
      <c r="FG105" s="644"/>
      <c r="FH105" s="644"/>
      <c r="FI105" s="644"/>
      <c r="FJ105" s="644"/>
      <c r="FK105" s="644"/>
      <c r="FL105" s="644"/>
      <c r="FM105" s="644"/>
      <c r="FN105" s="644"/>
      <c r="FO105" s="644"/>
      <c r="FP105" s="644"/>
      <c r="FQ105" s="644"/>
      <c r="FR105" s="644"/>
      <c r="FS105" s="644"/>
      <c r="FT105" s="644"/>
      <c r="FU105" s="644"/>
      <c r="FV105" s="644"/>
      <c r="FW105" s="644"/>
      <c r="FX105" s="644"/>
      <c r="FY105" s="644"/>
      <c r="FZ105" s="644"/>
      <c r="GA105" s="644"/>
      <c r="GB105" s="644"/>
      <c r="GC105" s="644"/>
      <c r="GD105" s="644"/>
      <c r="GE105" s="644"/>
      <c r="GF105" s="644"/>
      <c r="GG105" s="644"/>
      <c r="GH105" s="644"/>
      <c r="GI105" s="644"/>
      <c r="GJ105" s="644"/>
      <c r="GK105" s="644"/>
      <c r="GL105" s="644"/>
      <c r="GM105" s="644"/>
      <c r="GN105" s="644"/>
      <c r="GO105" s="644"/>
      <c r="GP105" s="644"/>
      <c r="GQ105" s="644"/>
      <c r="GR105" s="644"/>
      <c r="GS105" s="644"/>
      <c r="GT105" s="644"/>
      <c r="GU105" s="644"/>
      <c r="GV105" s="644"/>
      <c r="GW105" s="644"/>
      <c r="GX105" s="644"/>
      <c r="GY105" s="644"/>
      <c r="GZ105" s="644"/>
      <c r="HA105" s="644"/>
      <c r="HB105" s="644"/>
      <c r="HC105" s="644"/>
      <c r="HD105" s="644"/>
      <c r="HE105" s="644"/>
      <c r="HF105" s="644"/>
      <c r="HG105" s="644"/>
      <c r="HH105" s="644"/>
      <c r="HI105" s="644"/>
      <c r="HJ105" s="644"/>
      <c r="HK105" s="644"/>
      <c r="HL105" s="644"/>
    </row>
    <row r="106" spans="2:234" x14ac:dyDescent="0.25">
      <c r="D106" s="645">
        <v>7</v>
      </c>
      <c r="E106" s="878"/>
      <c r="F106" s="879"/>
      <c r="G106" s="880"/>
      <c r="H106" s="878"/>
      <c r="I106" s="879"/>
      <c r="J106" s="879"/>
      <c r="K106" s="879"/>
      <c r="L106" s="879"/>
      <c r="M106" s="880"/>
      <c r="N106" s="881"/>
      <c r="O106" s="882"/>
      <c r="P106" s="882"/>
      <c r="Q106" s="883"/>
      <c r="S106" s="644"/>
      <c r="T106" s="644"/>
      <c r="U106" s="644" t="str">
        <f t="shared" si="43"/>
        <v/>
      </c>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P106" s="644"/>
      <c r="AQ106" s="644"/>
      <c r="AR106" s="644"/>
      <c r="AS106" s="644"/>
      <c r="AT106" s="644"/>
      <c r="AU106" s="644"/>
      <c r="AV106" s="644"/>
      <c r="AW106" s="644"/>
      <c r="AX106" s="644"/>
      <c r="AY106" s="644"/>
      <c r="AZ106" s="644"/>
      <c r="BA106" s="644"/>
      <c r="BB106" s="644"/>
      <c r="BC106" s="644"/>
      <c r="BD106" s="644"/>
      <c r="BE106" s="644"/>
      <c r="BF106" s="644"/>
      <c r="BG106" s="644"/>
      <c r="BH106" s="644"/>
      <c r="BI106" s="644"/>
      <c r="BJ106" s="644"/>
      <c r="BK106" s="644"/>
      <c r="BL106" s="644"/>
      <c r="BM106" s="644"/>
      <c r="BN106" s="644"/>
      <c r="BO106" s="644"/>
      <c r="BP106" s="644"/>
      <c r="BQ106" s="644"/>
      <c r="BR106" s="644"/>
      <c r="BS106" s="644"/>
      <c r="BT106" s="644"/>
      <c r="BU106" s="644"/>
      <c r="BV106" s="644"/>
      <c r="BW106" s="644"/>
      <c r="BX106" s="644"/>
      <c r="BY106" s="644"/>
      <c r="BZ106" s="644"/>
      <c r="CA106" s="644"/>
      <c r="CB106" s="644"/>
      <c r="CC106" s="644"/>
      <c r="CD106" s="644"/>
      <c r="CE106" s="644"/>
      <c r="CF106" s="644"/>
      <c r="CG106" s="644"/>
      <c r="CH106" s="644"/>
      <c r="CI106" s="644"/>
      <c r="CJ106" s="644"/>
      <c r="CK106" s="644"/>
      <c r="CL106" s="644"/>
      <c r="CM106" s="644"/>
      <c r="CN106" s="644"/>
      <c r="CO106" s="644"/>
      <c r="CP106" s="644"/>
      <c r="CQ106" s="644"/>
      <c r="CR106" s="644"/>
      <c r="CS106" s="644"/>
      <c r="CT106" s="644"/>
      <c r="CU106" s="644"/>
      <c r="CV106" s="644"/>
      <c r="CW106" s="644"/>
      <c r="CX106" s="644"/>
      <c r="CY106" s="644"/>
      <c r="CZ106" s="644"/>
      <c r="DA106" s="644"/>
      <c r="DB106" s="644"/>
      <c r="DC106" s="644"/>
      <c r="DD106" s="644"/>
      <c r="DE106" s="644"/>
      <c r="DF106" s="644"/>
      <c r="DG106" s="644"/>
      <c r="DH106" s="644"/>
      <c r="DI106" s="644"/>
      <c r="DJ106" s="644"/>
      <c r="DK106" s="644"/>
      <c r="DL106" s="644"/>
      <c r="DM106" s="644"/>
      <c r="DN106" s="644"/>
      <c r="DO106" s="644"/>
      <c r="DP106" s="644"/>
      <c r="DQ106" s="644"/>
      <c r="DR106" s="644"/>
      <c r="DS106" s="644"/>
      <c r="DT106" s="644"/>
      <c r="DU106" s="644"/>
      <c r="DV106" s="644"/>
      <c r="DW106" s="644"/>
      <c r="DX106" s="644"/>
      <c r="DY106" s="644"/>
      <c r="DZ106" s="644"/>
      <c r="EA106" s="644"/>
      <c r="EB106" s="644"/>
      <c r="EC106" s="644"/>
      <c r="ED106" s="644"/>
      <c r="EE106" s="644"/>
      <c r="EF106" s="644"/>
      <c r="EG106" s="644"/>
      <c r="EH106" s="644"/>
      <c r="EI106" s="644"/>
      <c r="EJ106" s="644"/>
      <c r="EK106" s="644"/>
      <c r="EL106" s="644"/>
      <c r="EM106" s="644"/>
      <c r="EN106" s="644"/>
      <c r="EO106" s="644"/>
      <c r="EP106" s="644"/>
      <c r="EQ106" s="644"/>
      <c r="ER106" s="644"/>
      <c r="ES106" s="644"/>
      <c r="ET106" s="644"/>
      <c r="EU106" s="644"/>
      <c r="EV106" s="644"/>
      <c r="EW106" s="644"/>
      <c r="EX106" s="644"/>
      <c r="EY106" s="644"/>
      <c r="EZ106" s="644"/>
      <c r="FA106" s="644"/>
      <c r="FB106" s="644"/>
      <c r="FC106" s="644"/>
      <c r="FD106" s="644"/>
      <c r="FE106" s="644"/>
      <c r="FF106" s="644"/>
      <c r="FG106" s="644"/>
      <c r="FH106" s="644"/>
      <c r="FI106" s="644"/>
      <c r="FJ106" s="644"/>
      <c r="FK106" s="644"/>
      <c r="FL106" s="644"/>
      <c r="FM106" s="644"/>
      <c r="FN106" s="644"/>
      <c r="FO106" s="644"/>
      <c r="FP106" s="644"/>
      <c r="FQ106" s="644"/>
      <c r="FR106" s="644"/>
      <c r="FS106" s="644"/>
      <c r="FT106" s="644"/>
      <c r="FU106" s="644"/>
      <c r="FV106" s="644"/>
      <c r="FW106" s="644"/>
      <c r="FX106" s="644"/>
      <c r="FY106" s="644"/>
      <c r="FZ106" s="644"/>
      <c r="GA106" s="644"/>
      <c r="GB106" s="644"/>
      <c r="GC106" s="644"/>
      <c r="GD106" s="644"/>
      <c r="GE106" s="644"/>
      <c r="GF106" s="644"/>
      <c r="GG106" s="644"/>
      <c r="GH106" s="644"/>
      <c r="GI106" s="644"/>
      <c r="GJ106" s="644"/>
      <c r="GK106" s="644"/>
      <c r="GL106" s="644"/>
      <c r="GM106" s="644"/>
      <c r="GN106" s="644"/>
      <c r="GO106" s="644"/>
      <c r="GP106" s="644"/>
      <c r="GQ106" s="644"/>
      <c r="GR106" s="644"/>
      <c r="GS106" s="644"/>
      <c r="GT106" s="644"/>
      <c r="GU106" s="644"/>
      <c r="GV106" s="644"/>
      <c r="GW106" s="644"/>
      <c r="GX106" s="644"/>
      <c r="GY106" s="644"/>
      <c r="GZ106" s="644"/>
      <c r="HA106" s="644"/>
      <c r="HB106" s="644"/>
      <c r="HC106" s="644"/>
      <c r="HD106" s="644"/>
      <c r="HE106" s="644"/>
      <c r="HF106" s="644"/>
      <c r="HG106" s="644"/>
      <c r="HH106" s="644"/>
      <c r="HI106" s="644"/>
      <c r="HJ106" s="644"/>
      <c r="HK106" s="644"/>
      <c r="HL106" s="644"/>
    </row>
    <row r="107" spans="2:234" x14ac:dyDescent="0.25">
      <c r="D107" s="645">
        <v>8</v>
      </c>
      <c r="E107" s="878"/>
      <c r="F107" s="879"/>
      <c r="G107" s="880"/>
      <c r="H107" s="878"/>
      <c r="I107" s="879"/>
      <c r="J107" s="879"/>
      <c r="K107" s="879"/>
      <c r="L107" s="879"/>
      <c r="M107" s="880"/>
      <c r="N107" s="881"/>
      <c r="O107" s="882"/>
      <c r="P107" s="882"/>
      <c r="Q107" s="883"/>
      <c r="S107" s="644"/>
      <c r="T107" s="644"/>
      <c r="U107" s="644" t="str">
        <f t="shared" si="43"/>
        <v/>
      </c>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c r="BH107" s="644"/>
      <c r="BI107" s="644"/>
      <c r="BJ107" s="644"/>
      <c r="BK107" s="644"/>
      <c r="BL107" s="644"/>
      <c r="BM107" s="644"/>
      <c r="BN107" s="644"/>
      <c r="BO107" s="644"/>
      <c r="BP107" s="644"/>
      <c r="BQ107" s="644"/>
      <c r="BR107" s="644"/>
      <c r="BS107" s="644"/>
      <c r="BT107" s="644"/>
      <c r="BU107" s="644"/>
      <c r="BV107" s="644"/>
      <c r="BW107" s="644"/>
      <c r="BX107" s="644"/>
      <c r="BY107" s="644"/>
      <c r="BZ107" s="644"/>
      <c r="CA107" s="644"/>
      <c r="CB107" s="644"/>
      <c r="CC107" s="644"/>
      <c r="CD107" s="644"/>
      <c r="CE107" s="644"/>
      <c r="CF107" s="644"/>
      <c r="CG107" s="644"/>
      <c r="CH107" s="644"/>
      <c r="CI107" s="644"/>
      <c r="CJ107" s="644"/>
      <c r="CK107" s="644"/>
      <c r="CL107" s="644"/>
      <c r="CM107" s="644"/>
      <c r="CN107" s="644"/>
      <c r="CO107" s="644"/>
      <c r="CP107" s="644"/>
      <c r="CQ107" s="644"/>
      <c r="CR107" s="644"/>
      <c r="CS107" s="644"/>
      <c r="CT107" s="644"/>
      <c r="CU107" s="644"/>
      <c r="CV107" s="644"/>
      <c r="CW107" s="644"/>
      <c r="CX107" s="644"/>
      <c r="CY107" s="644"/>
      <c r="CZ107" s="644"/>
      <c r="DA107" s="644"/>
      <c r="DB107" s="644"/>
      <c r="DC107" s="644"/>
      <c r="DD107" s="644"/>
      <c r="DE107" s="644"/>
      <c r="DF107" s="644"/>
      <c r="DG107" s="644"/>
      <c r="DH107" s="644"/>
      <c r="DI107" s="644"/>
      <c r="DJ107" s="644"/>
      <c r="DK107" s="644"/>
      <c r="DL107" s="644"/>
      <c r="DM107" s="644"/>
      <c r="DN107" s="644"/>
      <c r="DO107" s="644"/>
      <c r="DP107" s="644"/>
      <c r="DQ107" s="644"/>
      <c r="DR107" s="644"/>
      <c r="DS107" s="644"/>
      <c r="DT107" s="644"/>
      <c r="DU107" s="644"/>
      <c r="DV107" s="644"/>
      <c r="DW107" s="644"/>
      <c r="DX107" s="644"/>
      <c r="DY107" s="644"/>
      <c r="DZ107" s="644"/>
      <c r="EA107" s="644"/>
      <c r="EB107" s="644"/>
      <c r="EC107" s="644"/>
      <c r="ED107" s="644"/>
      <c r="EE107" s="644"/>
      <c r="EF107" s="644"/>
      <c r="EG107" s="644"/>
      <c r="EH107" s="644"/>
      <c r="EI107" s="644"/>
      <c r="EJ107" s="644"/>
      <c r="EK107" s="644"/>
      <c r="EL107" s="644"/>
      <c r="EM107" s="644"/>
      <c r="EN107" s="644"/>
      <c r="EO107" s="644"/>
      <c r="EP107" s="644"/>
      <c r="EQ107" s="644"/>
      <c r="ER107" s="644"/>
      <c r="ES107" s="644"/>
      <c r="ET107" s="644"/>
      <c r="EU107" s="644"/>
      <c r="EV107" s="644"/>
      <c r="EW107" s="644"/>
      <c r="EX107" s="644"/>
      <c r="EY107" s="644"/>
      <c r="EZ107" s="644"/>
      <c r="FA107" s="644"/>
      <c r="FB107" s="644"/>
      <c r="FC107" s="644"/>
      <c r="FD107" s="644"/>
      <c r="FE107" s="644"/>
      <c r="FF107" s="644"/>
      <c r="FG107" s="644"/>
      <c r="FH107" s="644"/>
      <c r="FI107" s="644"/>
      <c r="FJ107" s="644"/>
      <c r="FK107" s="644"/>
      <c r="FL107" s="644"/>
      <c r="FM107" s="644"/>
      <c r="FN107" s="644"/>
      <c r="FO107" s="644"/>
      <c r="FP107" s="644"/>
      <c r="FQ107" s="644"/>
      <c r="FR107" s="644"/>
      <c r="FS107" s="644"/>
      <c r="FT107" s="644"/>
      <c r="FU107" s="644"/>
      <c r="FV107" s="644"/>
      <c r="FW107" s="644"/>
      <c r="FX107" s="644"/>
      <c r="FY107" s="644"/>
      <c r="FZ107" s="644"/>
      <c r="GA107" s="644"/>
      <c r="GB107" s="644"/>
      <c r="GC107" s="644"/>
      <c r="GD107" s="644"/>
      <c r="GE107" s="644"/>
      <c r="GF107" s="644"/>
      <c r="GG107" s="644"/>
      <c r="GH107" s="644"/>
      <c r="GI107" s="644"/>
      <c r="GJ107" s="644"/>
      <c r="GK107" s="644"/>
      <c r="GL107" s="644"/>
      <c r="GM107" s="644"/>
      <c r="GN107" s="644"/>
      <c r="GO107" s="644"/>
      <c r="GP107" s="644"/>
      <c r="GQ107" s="644"/>
      <c r="GR107" s="644"/>
      <c r="GS107" s="644"/>
      <c r="GT107" s="644"/>
      <c r="GU107" s="644"/>
      <c r="GV107" s="644"/>
      <c r="GW107" s="644"/>
      <c r="GX107" s="644"/>
      <c r="GY107" s="644"/>
      <c r="GZ107" s="644"/>
      <c r="HA107" s="644"/>
      <c r="HB107" s="644"/>
      <c r="HC107" s="644"/>
      <c r="HD107" s="644"/>
      <c r="HE107" s="644"/>
      <c r="HF107" s="644"/>
      <c r="HG107" s="644"/>
      <c r="HH107" s="644"/>
      <c r="HI107" s="644"/>
      <c r="HJ107" s="644"/>
      <c r="HK107" s="644"/>
      <c r="HL107" s="644"/>
    </row>
    <row r="108" spans="2:234" x14ac:dyDescent="0.25">
      <c r="D108" s="645">
        <v>9</v>
      </c>
      <c r="E108" s="878"/>
      <c r="F108" s="879"/>
      <c r="G108" s="880"/>
      <c r="H108" s="878"/>
      <c r="I108" s="879"/>
      <c r="J108" s="879"/>
      <c r="K108" s="879"/>
      <c r="L108" s="879"/>
      <c r="M108" s="880"/>
      <c r="N108" s="881"/>
      <c r="O108" s="882"/>
      <c r="P108" s="882"/>
      <c r="Q108" s="883"/>
      <c r="S108" s="644"/>
      <c r="T108" s="644"/>
      <c r="U108" s="644" t="str">
        <f t="shared" si="43"/>
        <v/>
      </c>
      <c r="V108" s="644"/>
      <c r="W108" s="644"/>
      <c r="X108" s="644"/>
      <c r="Y108" s="644"/>
      <c r="Z108" s="644"/>
      <c r="AA108" s="644"/>
      <c r="AB108" s="644"/>
      <c r="AC108" s="644"/>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644"/>
      <c r="AY108" s="644"/>
      <c r="AZ108" s="644"/>
      <c r="BA108" s="644"/>
      <c r="BB108" s="644"/>
      <c r="BC108" s="644"/>
      <c r="BD108" s="644"/>
      <c r="BE108" s="644"/>
      <c r="BF108" s="644"/>
      <c r="BG108" s="644"/>
      <c r="BH108" s="644"/>
      <c r="BI108" s="644"/>
      <c r="BJ108" s="644"/>
      <c r="BK108" s="644"/>
      <c r="BL108" s="644"/>
      <c r="BM108" s="644"/>
      <c r="BN108" s="644"/>
      <c r="BO108" s="644"/>
      <c r="BP108" s="644"/>
      <c r="BQ108" s="644"/>
      <c r="BR108" s="644"/>
      <c r="BS108" s="644"/>
      <c r="BT108" s="644"/>
      <c r="BU108" s="644"/>
      <c r="BV108" s="644"/>
      <c r="BW108" s="644"/>
      <c r="BX108" s="644"/>
      <c r="BY108" s="644"/>
      <c r="BZ108" s="644"/>
      <c r="CA108" s="644"/>
      <c r="CB108" s="644"/>
      <c r="CC108" s="644"/>
      <c r="CD108" s="644"/>
      <c r="CE108" s="644"/>
      <c r="CF108" s="644"/>
      <c r="CG108" s="644"/>
      <c r="CH108" s="644"/>
      <c r="CI108" s="644"/>
      <c r="CJ108" s="644"/>
      <c r="CK108" s="644"/>
      <c r="CL108" s="644"/>
      <c r="CM108" s="644"/>
      <c r="CN108" s="644"/>
      <c r="CO108" s="644"/>
      <c r="CP108" s="644"/>
      <c r="CQ108" s="644"/>
      <c r="CR108" s="644"/>
      <c r="CS108" s="644"/>
      <c r="CT108" s="644"/>
      <c r="CU108" s="644"/>
      <c r="CV108" s="644"/>
      <c r="CW108" s="644"/>
      <c r="CX108" s="644"/>
      <c r="CY108" s="644"/>
      <c r="CZ108" s="644"/>
      <c r="DA108" s="644"/>
      <c r="DB108" s="644"/>
      <c r="DC108" s="644"/>
      <c r="DD108" s="644"/>
      <c r="DE108" s="644"/>
      <c r="DF108" s="644"/>
      <c r="DG108" s="644"/>
      <c r="DH108" s="644"/>
      <c r="DI108" s="644"/>
      <c r="DJ108" s="644"/>
      <c r="DK108" s="644"/>
      <c r="DL108" s="644"/>
      <c r="DM108" s="644"/>
      <c r="DN108" s="644"/>
      <c r="DO108" s="644"/>
      <c r="DP108" s="644"/>
      <c r="DQ108" s="644"/>
      <c r="DR108" s="644"/>
      <c r="DS108" s="644"/>
      <c r="DT108" s="644"/>
      <c r="DU108" s="644"/>
      <c r="DV108" s="644"/>
      <c r="DW108" s="644"/>
      <c r="DX108" s="644"/>
      <c r="DY108" s="644"/>
      <c r="DZ108" s="644"/>
      <c r="EA108" s="644"/>
      <c r="EB108" s="644"/>
      <c r="EC108" s="644"/>
      <c r="ED108" s="644"/>
      <c r="EE108" s="644"/>
      <c r="EF108" s="644"/>
      <c r="EG108" s="644"/>
      <c r="EH108" s="644"/>
      <c r="EI108" s="644"/>
      <c r="EJ108" s="644"/>
      <c r="EK108" s="644"/>
      <c r="EL108" s="644"/>
      <c r="EM108" s="644"/>
      <c r="EN108" s="644"/>
      <c r="EO108" s="644"/>
      <c r="EP108" s="644"/>
      <c r="EQ108" s="644"/>
      <c r="ER108" s="644"/>
      <c r="ES108" s="644"/>
      <c r="ET108" s="644"/>
      <c r="EU108" s="644"/>
      <c r="EV108" s="644"/>
      <c r="EW108" s="644"/>
      <c r="EX108" s="644"/>
      <c r="EY108" s="644"/>
      <c r="EZ108" s="644"/>
      <c r="FA108" s="644"/>
      <c r="FB108" s="644"/>
      <c r="FC108" s="644"/>
      <c r="FD108" s="644"/>
      <c r="FE108" s="644"/>
      <c r="FF108" s="644"/>
      <c r="FG108" s="644"/>
      <c r="FH108" s="644"/>
      <c r="FI108" s="644"/>
      <c r="FJ108" s="644"/>
      <c r="FK108" s="644"/>
      <c r="FL108" s="644"/>
      <c r="FM108" s="644"/>
      <c r="FN108" s="644"/>
      <c r="FO108" s="644"/>
      <c r="FP108" s="644"/>
      <c r="FQ108" s="644"/>
      <c r="FR108" s="644"/>
      <c r="FS108" s="644"/>
      <c r="FT108" s="644"/>
      <c r="FU108" s="644"/>
      <c r="FV108" s="644"/>
      <c r="FW108" s="644"/>
      <c r="FX108" s="644"/>
      <c r="FY108" s="644"/>
      <c r="FZ108" s="644"/>
      <c r="GA108" s="644"/>
      <c r="GB108" s="644"/>
      <c r="GC108" s="644"/>
      <c r="GD108" s="644"/>
      <c r="GE108" s="644"/>
      <c r="GF108" s="644"/>
      <c r="GG108" s="644"/>
      <c r="GH108" s="644"/>
      <c r="GI108" s="644"/>
      <c r="GJ108" s="644"/>
      <c r="GK108" s="644"/>
      <c r="GL108" s="644"/>
      <c r="GM108" s="644"/>
      <c r="GN108" s="644"/>
      <c r="GO108" s="644"/>
      <c r="GP108" s="644"/>
      <c r="GQ108" s="644"/>
      <c r="GR108" s="644"/>
      <c r="GS108" s="644"/>
      <c r="GT108" s="644"/>
      <c r="GU108" s="644"/>
      <c r="GV108" s="644"/>
      <c r="GW108" s="644"/>
      <c r="GX108" s="644"/>
      <c r="GY108" s="644"/>
      <c r="GZ108" s="644"/>
      <c r="HA108" s="644"/>
      <c r="HB108" s="644"/>
      <c r="HC108" s="644"/>
      <c r="HD108" s="644"/>
      <c r="HE108" s="644"/>
      <c r="HF108" s="644"/>
      <c r="HG108" s="644"/>
      <c r="HH108" s="644"/>
      <c r="HI108" s="644"/>
      <c r="HJ108" s="644"/>
      <c r="HK108" s="644"/>
      <c r="HL108" s="644"/>
    </row>
    <row r="109" spans="2:234" x14ac:dyDescent="0.25">
      <c r="D109" s="645">
        <v>10</v>
      </c>
      <c r="E109" s="878"/>
      <c r="F109" s="879"/>
      <c r="G109" s="880"/>
      <c r="H109" s="878"/>
      <c r="I109" s="879"/>
      <c r="J109" s="879"/>
      <c r="K109" s="879"/>
      <c r="L109" s="879"/>
      <c r="M109" s="880"/>
      <c r="N109" s="881"/>
      <c r="O109" s="882"/>
      <c r="P109" s="882"/>
      <c r="Q109" s="883"/>
      <c r="S109" s="644"/>
      <c r="T109" s="644"/>
      <c r="U109" s="644" t="str">
        <f t="shared" si="43"/>
        <v/>
      </c>
      <c r="V109" s="644"/>
      <c r="W109" s="644"/>
      <c r="X109" s="644"/>
      <c r="Y109" s="644"/>
      <c r="Z109" s="644"/>
      <c r="AA109" s="644"/>
      <c r="AB109" s="644"/>
      <c r="AC109" s="644"/>
      <c r="AD109" s="644"/>
      <c r="AE109" s="644"/>
      <c r="AF109" s="644"/>
      <c r="AG109" s="644"/>
      <c r="AH109" s="644"/>
      <c r="AI109" s="644"/>
      <c r="AJ109" s="644"/>
      <c r="AK109" s="644"/>
      <c r="AL109" s="644"/>
      <c r="AM109" s="644"/>
      <c r="AN109" s="644"/>
      <c r="AO109" s="644"/>
      <c r="AP109" s="644"/>
      <c r="AQ109" s="644"/>
      <c r="AR109" s="644"/>
      <c r="AS109" s="644"/>
      <c r="AT109" s="644"/>
      <c r="AU109" s="644"/>
      <c r="AV109" s="644"/>
      <c r="AW109" s="644"/>
      <c r="AX109" s="644"/>
      <c r="AY109" s="644"/>
      <c r="AZ109" s="644"/>
      <c r="BA109" s="644"/>
      <c r="BB109" s="644"/>
      <c r="BC109" s="644"/>
      <c r="BD109" s="644"/>
      <c r="BE109" s="644"/>
      <c r="BF109" s="644"/>
      <c r="BG109" s="644"/>
      <c r="BH109" s="644"/>
      <c r="BI109" s="644"/>
      <c r="BJ109" s="644"/>
      <c r="BK109" s="644"/>
      <c r="BL109" s="644"/>
      <c r="BM109" s="644"/>
      <c r="BN109" s="644"/>
      <c r="BO109" s="644"/>
      <c r="BP109" s="644"/>
      <c r="BQ109" s="644"/>
      <c r="BR109" s="644"/>
      <c r="BS109" s="644"/>
      <c r="BT109" s="644"/>
      <c r="BU109" s="644"/>
      <c r="BV109" s="644"/>
      <c r="BW109" s="644"/>
      <c r="BX109" s="644"/>
      <c r="BY109" s="644"/>
      <c r="BZ109" s="644"/>
      <c r="CA109" s="644"/>
      <c r="CB109" s="644"/>
      <c r="CC109" s="644"/>
      <c r="CD109" s="644"/>
      <c r="CE109" s="644"/>
      <c r="CF109" s="644"/>
      <c r="CG109" s="644"/>
      <c r="CH109" s="644"/>
      <c r="CI109" s="644"/>
      <c r="CJ109" s="644"/>
      <c r="CK109" s="644"/>
      <c r="CL109" s="644"/>
      <c r="CM109" s="644"/>
      <c r="CN109" s="644"/>
      <c r="CO109" s="644"/>
      <c r="CP109" s="644"/>
      <c r="CQ109" s="644"/>
      <c r="CR109" s="644"/>
      <c r="CS109" s="644"/>
      <c r="CT109" s="644"/>
      <c r="CU109" s="644"/>
      <c r="CV109" s="644"/>
      <c r="CW109" s="644"/>
      <c r="CX109" s="644"/>
      <c r="CY109" s="644"/>
      <c r="CZ109" s="644"/>
      <c r="DA109" s="644"/>
      <c r="DB109" s="644"/>
      <c r="DC109" s="644"/>
      <c r="DD109" s="644"/>
      <c r="DE109" s="644"/>
      <c r="DF109" s="644"/>
      <c r="DG109" s="644"/>
      <c r="DH109" s="644"/>
      <c r="DI109" s="644"/>
      <c r="DJ109" s="644"/>
      <c r="DK109" s="644"/>
      <c r="DL109" s="644"/>
      <c r="DM109" s="644"/>
      <c r="DN109" s="644"/>
      <c r="DO109" s="644"/>
      <c r="DP109" s="644"/>
      <c r="DQ109" s="644"/>
      <c r="DR109" s="644"/>
      <c r="DS109" s="644"/>
      <c r="DT109" s="644"/>
      <c r="DU109" s="644"/>
      <c r="DV109" s="644"/>
      <c r="DW109" s="644"/>
      <c r="DX109" s="644"/>
      <c r="DY109" s="644"/>
      <c r="DZ109" s="644"/>
      <c r="EA109" s="644"/>
      <c r="EB109" s="644"/>
      <c r="EC109" s="644"/>
      <c r="ED109" s="644"/>
      <c r="EE109" s="644"/>
      <c r="EF109" s="644"/>
      <c r="EG109" s="644"/>
      <c r="EH109" s="644"/>
      <c r="EI109" s="644"/>
      <c r="EJ109" s="644"/>
      <c r="EK109" s="644"/>
      <c r="EL109" s="644"/>
      <c r="EM109" s="644"/>
      <c r="EN109" s="644"/>
      <c r="EO109" s="644"/>
      <c r="EP109" s="644"/>
      <c r="EQ109" s="644"/>
      <c r="ER109" s="644"/>
      <c r="ES109" s="644"/>
      <c r="ET109" s="644"/>
      <c r="EU109" s="644"/>
      <c r="EV109" s="644"/>
      <c r="EW109" s="644"/>
      <c r="EX109" s="644"/>
      <c r="EY109" s="644"/>
      <c r="EZ109" s="644"/>
      <c r="FA109" s="644"/>
      <c r="FB109" s="644"/>
      <c r="FC109" s="644"/>
      <c r="FD109" s="644"/>
      <c r="FE109" s="644"/>
      <c r="FF109" s="644"/>
      <c r="FG109" s="644"/>
      <c r="FH109" s="644"/>
      <c r="FI109" s="644"/>
      <c r="FJ109" s="644"/>
      <c r="FK109" s="644"/>
      <c r="FL109" s="644"/>
      <c r="FM109" s="644"/>
      <c r="FN109" s="644"/>
      <c r="FO109" s="644"/>
      <c r="FP109" s="644"/>
      <c r="FQ109" s="644"/>
      <c r="FR109" s="644"/>
      <c r="FS109" s="644"/>
      <c r="FT109" s="644"/>
      <c r="FU109" s="644"/>
      <c r="FV109" s="644"/>
      <c r="FW109" s="644"/>
      <c r="FX109" s="644"/>
      <c r="FY109" s="644"/>
      <c r="FZ109" s="644"/>
      <c r="GA109" s="644"/>
      <c r="GB109" s="644"/>
      <c r="GC109" s="644"/>
      <c r="GD109" s="644"/>
      <c r="GE109" s="644"/>
      <c r="GF109" s="644"/>
      <c r="GG109" s="644"/>
      <c r="GH109" s="644"/>
      <c r="GI109" s="644"/>
      <c r="GJ109" s="644"/>
      <c r="GK109" s="644"/>
      <c r="GL109" s="644"/>
      <c r="GM109" s="644"/>
      <c r="GN109" s="644"/>
      <c r="GO109" s="644"/>
      <c r="GP109" s="644"/>
      <c r="GQ109" s="644"/>
      <c r="GR109" s="644"/>
      <c r="GS109" s="644"/>
      <c r="GT109" s="644"/>
      <c r="GU109" s="644"/>
      <c r="GV109" s="644"/>
      <c r="GW109" s="644"/>
      <c r="GX109" s="644"/>
      <c r="GY109" s="644"/>
      <c r="GZ109" s="644"/>
      <c r="HA109" s="644"/>
      <c r="HB109" s="644"/>
      <c r="HC109" s="644"/>
      <c r="HD109" s="644"/>
      <c r="HE109" s="644"/>
      <c r="HF109" s="644"/>
      <c r="HG109" s="644"/>
      <c r="HH109" s="644"/>
      <c r="HI109" s="644"/>
      <c r="HJ109" s="644"/>
      <c r="HK109" s="644"/>
      <c r="HL109" s="644"/>
    </row>
    <row r="111" spans="2:234" ht="12.75" customHeight="1" x14ac:dyDescent="0.25">
      <c r="D111" s="4" t="s">
        <v>9</v>
      </c>
      <c r="E111" s="764" t="s">
        <v>1691</v>
      </c>
      <c r="F111" s="764"/>
      <c r="G111" s="764"/>
      <c r="H111" s="764"/>
      <c r="I111" s="764"/>
      <c r="J111" s="764"/>
      <c r="K111" s="764"/>
      <c r="L111" s="764"/>
      <c r="M111" s="764"/>
      <c r="N111" s="764"/>
      <c r="O111" s="764"/>
      <c r="P111" s="764"/>
      <c r="Q111" s="764"/>
    </row>
    <row r="112" spans="2:234" s="643" customFormat="1" x14ac:dyDescent="0.25">
      <c r="B112" s="644"/>
      <c r="C112" s="644"/>
      <c r="D112" s="4"/>
      <c r="E112" s="892" t="s">
        <v>1693</v>
      </c>
      <c r="F112" s="892"/>
      <c r="G112" s="892"/>
      <c r="H112" s="892"/>
      <c r="I112" s="892"/>
      <c r="J112" s="892"/>
      <c r="K112" s="892"/>
      <c r="L112" s="892"/>
      <c r="M112" s="892"/>
      <c r="N112" s="892"/>
      <c r="O112" s="892"/>
      <c r="P112" s="892"/>
      <c r="Q112" s="892"/>
      <c r="R112" s="644"/>
      <c r="HM112" s="644"/>
      <c r="HN112" s="644"/>
      <c r="HO112" s="644"/>
      <c r="HP112" s="644"/>
      <c r="HQ112" s="644"/>
      <c r="HR112" s="644"/>
      <c r="HS112" s="644"/>
      <c r="HT112" s="644"/>
      <c r="HU112" s="644"/>
      <c r="HV112" s="644"/>
      <c r="HW112" s="644"/>
      <c r="HX112" s="644"/>
      <c r="HY112" s="644"/>
      <c r="HZ112" s="644"/>
    </row>
    <row r="113" spans="1:234" s="643" customFormat="1" x14ac:dyDescent="0.25">
      <c r="B113" s="644"/>
      <c r="C113" s="644"/>
      <c r="D113" s="4"/>
      <c r="E113" s="733"/>
      <c r="F113" s="588" t="s">
        <v>1671</v>
      </c>
      <c r="G113" s="732" t="s">
        <v>1695</v>
      </c>
      <c r="H113" s="732"/>
      <c r="I113" s="732"/>
      <c r="J113" s="731"/>
      <c r="K113" s="731"/>
      <c r="L113" s="731"/>
      <c r="M113" s="733"/>
      <c r="N113" s="733"/>
      <c r="O113" s="733"/>
      <c r="P113" s="733"/>
      <c r="Q113" s="733"/>
      <c r="R113" s="644"/>
      <c r="HM113" s="644"/>
      <c r="HN113" s="644"/>
      <c r="HO113" s="644"/>
      <c r="HP113" s="644"/>
      <c r="HQ113" s="644"/>
      <c r="HR113" s="644"/>
      <c r="HS113" s="644"/>
      <c r="HT113" s="644"/>
      <c r="HU113" s="644"/>
      <c r="HV113" s="644"/>
      <c r="HW113" s="644"/>
      <c r="HX113" s="644"/>
      <c r="HY113" s="644"/>
      <c r="HZ113" s="644"/>
    </row>
    <row r="114" spans="1:234" s="643" customFormat="1" x14ac:dyDescent="0.25">
      <c r="B114" s="644"/>
      <c r="C114" s="644"/>
      <c r="D114" s="4"/>
      <c r="E114" s="733"/>
      <c r="F114" s="588" t="s">
        <v>1683</v>
      </c>
      <c r="G114" s="732" t="s">
        <v>1686</v>
      </c>
      <c r="H114" s="732"/>
      <c r="I114" s="732"/>
      <c r="J114" s="731"/>
      <c r="K114" s="731"/>
      <c r="L114" s="731"/>
      <c r="M114" s="733"/>
      <c r="N114" s="733"/>
      <c r="O114" s="733"/>
      <c r="P114" s="733"/>
      <c r="Q114" s="733"/>
      <c r="R114" s="644"/>
      <c r="HM114" s="644"/>
      <c r="HN114" s="644"/>
      <c r="HO114" s="644"/>
      <c r="HP114" s="644"/>
      <c r="HQ114" s="644"/>
      <c r="HR114" s="644"/>
      <c r="HS114" s="644"/>
      <c r="HT114" s="644"/>
      <c r="HU114" s="644"/>
      <c r="HV114" s="644"/>
      <c r="HW114" s="644"/>
      <c r="HX114" s="644"/>
      <c r="HY114" s="644"/>
      <c r="HZ114" s="644"/>
    </row>
    <row r="115" spans="1:234" s="643" customFormat="1" x14ac:dyDescent="0.25">
      <c r="B115" s="644"/>
      <c r="C115" s="644"/>
      <c r="D115" s="4"/>
      <c r="E115" s="733"/>
      <c r="F115" s="588" t="s">
        <v>1681</v>
      </c>
      <c r="G115" s="732" t="s">
        <v>1692</v>
      </c>
      <c r="H115" s="732"/>
      <c r="I115" s="732"/>
      <c r="J115" s="731"/>
      <c r="K115" s="731"/>
      <c r="L115" s="731"/>
      <c r="M115" s="733"/>
      <c r="N115" s="733"/>
      <c r="O115" s="733"/>
      <c r="P115" s="733"/>
      <c r="Q115" s="733"/>
      <c r="R115" s="644"/>
      <c r="HM115" s="644"/>
      <c r="HN115" s="644"/>
      <c r="HO115" s="644"/>
      <c r="HP115" s="644"/>
      <c r="HQ115" s="644"/>
      <c r="HR115" s="644"/>
      <c r="HS115" s="644"/>
      <c r="HT115" s="644"/>
      <c r="HU115" s="644"/>
      <c r="HV115" s="644"/>
      <c r="HW115" s="644"/>
      <c r="HX115" s="644"/>
      <c r="HY115" s="644"/>
      <c r="HZ115" s="644"/>
    </row>
    <row r="116" spans="1:234" s="643" customFormat="1" ht="12.75" customHeight="1" x14ac:dyDescent="0.25">
      <c r="B116" s="644"/>
      <c r="C116" s="644"/>
      <c r="D116" s="4"/>
      <c r="E116" s="733"/>
      <c r="F116" s="588" t="s">
        <v>1436</v>
      </c>
      <c r="G116" s="732" t="s">
        <v>1689</v>
      </c>
      <c r="H116" s="732"/>
      <c r="I116" s="732"/>
      <c r="J116" s="731"/>
      <c r="K116" s="731"/>
      <c r="L116" s="731"/>
      <c r="M116" s="733"/>
      <c r="N116" s="733"/>
      <c r="O116" s="733"/>
      <c r="P116" s="733"/>
      <c r="Q116" s="733"/>
      <c r="R116" s="644"/>
      <c r="HM116" s="644"/>
      <c r="HN116" s="644"/>
      <c r="HO116" s="644"/>
      <c r="HP116" s="644"/>
      <c r="HQ116" s="644"/>
      <c r="HR116" s="644"/>
      <c r="HS116" s="644"/>
      <c r="HT116" s="644"/>
      <c r="HU116" s="644"/>
      <c r="HV116" s="644"/>
      <c r="HW116" s="644"/>
      <c r="HX116" s="644"/>
      <c r="HY116" s="644"/>
      <c r="HZ116" s="644"/>
    </row>
    <row r="117" spans="1:234" s="643" customFormat="1" x14ac:dyDescent="0.25">
      <c r="B117" s="644"/>
      <c r="C117" s="644"/>
      <c r="D117" s="4"/>
      <c r="E117" s="733"/>
      <c r="F117" s="588" t="s">
        <v>1672</v>
      </c>
      <c r="G117" s="732" t="s">
        <v>1696</v>
      </c>
      <c r="H117" s="732"/>
      <c r="I117" s="732"/>
      <c r="J117" s="731"/>
      <c r="K117" s="731"/>
      <c r="L117" s="731"/>
      <c r="M117" s="733"/>
      <c r="N117" s="733"/>
      <c r="O117" s="733"/>
      <c r="P117" s="733"/>
      <c r="Q117" s="733"/>
      <c r="R117" s="644"/>
      <c r="HM117" s="644"/>
      <c r="HN117" s="644"/>
      <c r="HO117" s="644"/>
      <c r="HP117" s="644"/>
      <c r="HQ117" s="644"/>
      <c r="HR117" s="644"/>
      <c r="HS117" s="644"/>
      <c r="HT117" s="644"/>
      <c r="HU117" s="644"/>
      <c r="HV117" s="644"/>
      <c r="HW117" s="644"/>
      <c r="HX117" s="644"/>
      <c r="HY117" s="644"/>
      <c r="HZ117" s="644"/>
    </row>
    <row r="118" spans="1:234" s="643" customFormat="1" ht="10.8" customHeight="1" x14ac:dyDescent="0.25">
      <c r="B118" s="644"/>
      <c r="C118" s="644"/>
      <c r="D118" s="644"/>
      <c r="E118" s="644"/>
      <c r="F118" s="644"/>
      <c r="G118" s="644"/>
      <c r="H118" s="644"/>
      <c r="I118" s="644"/>
      <c r="J118" s="644"/>
      <c r="K118" s="644"/>
      <c r="L118" s="644"/>
      <c r="M118" s="644"/>
      <c r="N118" s="644"/>
      <c r="O118" s="644"/>
      <c r="P118" s="644"/>
      <c r="Q118" s="644"/>
      <c r="R118" s="644"/>
      <c r="HM118" s="644"/>
      <c r="HN118" s="644"/>
      <c r="HO118" s="644"/>
      <c r="HP118" s="644"/>
      <c r="HQ118" s="644"/>
      <c r="HR118" s="644"/>
      <c r="HS118" s="644"/>
      <c r="HT118" s="644"/>
      <c r="HU118" s="644"/>
      <c r="HV118" s="644"/>
      <c r="HW118" s="644"/>
      <c r="HX118" s="644"/>
      <c r="HY118" s="644"/>
      <c r="HZ118" s="644"/>
    </row>
    <row r="119" spans="1:234" s="643" customFormat="1" ht="12.6" customHeight="1" x14ac:dyDescent="0.25">
      <c r="B119" s="644"/>
      <c r="C119" s="644"/>
      <c r="D119" s="644"/>
      <c r="E119" s="894" t="s">
        <v>1702</v>
      </c>
      <c r="F119" s="895"/>
      <c r="G119" s="692" t="s">
        <v>1705</v>
      </c>
      <c r="H119" s="644"/>
      <c r="I119" s="644"/>
      <c r="J119" s="644"/>
      <c r="K119" s="644"/>
      <c r="L119" s="644"/>
      <c r="M119" s="644"/>
      <c r="N119" s="644"/>
      <c r="O119" s="644"/>
      <c r="P119" s="644"/>
      <c r="Q119" s="644"/>
      <c r="R119" s="644"/>
      <c r="HM119" s="644"/>
      <c r="HN119" s="644"/>
      <c r="HO119" s="644"/>
      <c r="HP119" s="644"/>
      <c r="HQ119" s="644"/>
      <c r="HR119" s="644"/>
      <c r="HS119" s="644"/>
      <c r="HT119" s="644"/>
      <c r="HU119" s="644"/>
      <c r="HV119" s="644"/>
      <c r="HW119" s="644"/>
      <c r="HX119" s="644"/>
      <c r="HY119" s="644"/>
      <c r="HZ119" s="644"/>
    </row>
    <row r="120" spans="1:234" s="643" customFormat="1" ht="12.6" customHeight="1" x14ac:dyDescent="0.25">
      <c r="B120" s="644"/>
      <c r="C120" s="644"/>
      <c r="D120" s="644"/>
      <c r="E120" s="894" t="s">
        <v>1724</v>
      </c>
      <c r="F120" s="895"/>
      <c r="G120" s="693">
        <v>37.619999999999997</v>
      </c>
      <c r="H120" s="691" t="s">
        <v>1708</v>
      </c>
      <c r="I120" s="644"/>
      <c r="J120" s="644"/>
      <c r="K120" s="644"/>
      <c r="L120" s="644"/>
      <c r="M120" s="644"/>
      <c r="N120" s="644"/>
      <c r="O120" s="644"/>
      <c r="P120" s="644"/>
      <c r="Q120" s="644"/>
      <c r="R120" s="644"/>
      <c r="HM120" s="644"/>
      <c r="HN120" s="644"/>
      <c r="HO120" s="644"/>
      <c r="HP120" s="644"/>
      <c r="HQ120" s="644"/>
      <c r="HR120" s="644"/>
      <c r="HS120" s="644"/>
      <c r="HT120" s="644"/>
      <c r="HU120" s="644"/>
      <c r="HV120" s="644"/>
      <c r="HW120" s="644"/>
      <c r="HX120" s="644"/>
      <c r="HY120" s="644"/>
      <c r="HZ120" s="644"/>
    </row>
    <row r="121" spans="1:234" s="643" customFormat="1" ht="12.6" customHeight="1" x14ac:dyDescent="0.25">
      <c r="B121" s="644"/>
      <c r="C121" s="644"/>
      <c r="D121" s="644"/>
      <c r="E121" s="644"/>
      <c r="F121" s="644"/>
      <c r="G121" s="644"/>
      <c r="H121" s="644"/>
      <c r="I121" s="644"/>
      <c r="J121" s="644"/>
      <c r="K121" s="644"/>
      <c r="L121" s="644"/>
      <c r="M121" s="644"/>
      <c r="N121" s="644"/>
      <c r="O121" s="644"/>
      <c r="P121" s="644"/>
      <c r="Q121" s="644"/>
      <c r="R121" s="644"/>
      <c r="HM121" s="644"/>
      <c r="HN121" s="644"/>
      <c r="HO121" s="644"/>
      <c r="HP121" s="644"/>
      <c r="HQ121" s="644"/>
      <c r="HR121" s="644"/>
      <c r="HS121" s="644"/>
      <c r="HT121" s="644"/>
      <c r="HU121" s="644"/>
      <c r="HV121" s="644"/>
      <c r="HW121" s="644"/>
      <c r="HX121" s="644"/>
      <c r="HY121" s="644"/>
      <c r="HZ121" s="644"/>
    </row>
    <row r="122" spans="1:234" s="643" customFormat="1" x14ac:dyDescent="0.25">
      <c r="B122" s="644"/>
      <c r="C122" s="644"/>
      <c r="D122" s="896" t="s">
        <v>1679</v>
      </c>
      <c r="E122" s="897" t="s">
        <v>1671</v>
      </c>
      <c r="F122" s="898"/>
      <c r="G122" s="898"/>
      <c r="H122" s="898"/>
      <c r="I122" s="898"/>
      <c r="J122" s="898"/>
      <c r="K122" s="898"/>
      <c r="L122" s="898"/>
      <c r="M122" s="898"/>
      <c r="N122" s="899"/>
      <c r="O122" s="900" t="s">
        <v>1436</v>
      </c>
      <c r="P122" s="900" t="s">
        <v>1681</v>
      </c>
      <c r="Q122" s="900" t="s">
        <v>1672</v>
      </c>
      <c r="R122" s="644"/>
      <c r="T122" s="911" t="s">
        <v>1652</v>
      </c>
      <c r="U122" s="903" t="s">
        <v>1673</v>
      </c>
      <c r="V122" s="646" t="s">
        <v>1653</v>
      </c>
      <c r="W122" s="646" t="s">
        <v>1653</v>
      </c>
      <c r="Y122" s="913" t="s">
        <v>1674</v>
      </c>
      <c r="Z122" s="914"/>
      <c r="AA122" s="915"/>
      <c r="AT122" s="903" t="s">
        <v>1654</v>
      </c>
      <c r="AV122" s="643" t="s">
        <v>1655</v>
      </c>
      <c r="AW122" s="647" t="s">
        <v>1656</v>
      </c>
      <c r="AX122" s="647">
        <v>2023</v>
      </c>
      <c r="AY122" s="647">
        <v>2024</v>
      </c>
      <c r="AZ122" s="647">
        <v>2025</v>
      </c>
      <c r="BA122" s="647">
        <v>2026</v>
      </c>
      <c r="BB122" s="647">
        <v>2027</v>
      </c>
      <c r="BC122" s="647">
        <v>2028</v>
      </c>
      <c r="BD122" s="647">
        <v>2029</v>
      </c>
      <c r="BE122" s="647">
        <v>2030</v>
      </c>
      <c r="BF122" s="647" t="s">
        <v>1657</v>
      </c>
      <c r="BH122" s="643" t="s">
        <v>1675</v>
      </c>
      <c r="BI122" s="647" t="s">
        <v>1656</v>
      </c>
      <c r="BJ122" s="647">
        <v>2023</v>
      </c>
      <c r="BK122" s="647">
        <v>2024</v>
      </c>
      <c r="BL122" s="647">
        <v>2025</v>
      </c>
      <c r="BM122" s="647">
        <v>2026</v>
      </c>
      <c r="BN122" s="647">
        <v>2027</v>
      </c>
      <c r="BO122" s="647">
        <v>2028</v>
      </c>
      <c r="BP122" s="647">
        <v>2029</v>
      </c>
      <c r="BQ122" s="647">
        <v>2030</v>
      </c>
      <c r="BR122" s="647" t="s">
        <v>1657</v>
      </c>
      <c r="BS122" s="648"/>
      <c r="BT122" s="648"/>
      <c r="BU122" s="648"/>
      <c r="BV122" s="648"/>
      <c r="BW122" s="648"/>
      <c r="BX122" s="648"/>
      <c r="BY122" s="648"/>
      <c r="BZ122" s="648"/>
      <c r="CA122" s="648"/>
      <c r="CB122" s="648"/>
      <c r="CC122" s="648"/>
      <c r="CD122" s="648"/>
      <c r="CE122" s="648"/>
      <c r="CF122" s="648"/>
      <c r="CG122" s="648"/>
      <c r="CH122" s="648"/>
      <c r="CI122" s="648"/>
      <c r="CJ122" s="648"/>
      <c r="CK122" s="648"/>
      <c r="CL122" s="648"/>
      <c r="CM122" s="648"/>
      <c r="CN122" s="648"/>
      <c r="CO122" s="648"/>
      <c r="CP122" s="648"/>
      <c r="CQ122" s="648"/>
      <c r="CR122" s="648"/>
      <c r="CS122" s="648"/>
      <c r="CT122" s="648"/>
      <c r="CU122" s="648"/>
      <c r="CV122" s="648"/>
      <c r="CW122" s="648"/>
      <c r="CX122" s="648"/>
      <c r="CY122" s="648"/>
      <c r="CZ122" s="648"/>
      <c r="DA122" s="648"/>
      <c r="DB122" s="648"/>
      <c r="DC122" s="648"/>
      <c r="DD122" s="648"/>
      <c r="DE122" s="648"/>
      <c r="DF122" s="648"/>
      <c r="DG122" s="648"/>
      <c r="DH122" s="648"/>
      <c r="DI122" s="648"/>
      <c r="DJ122" s="648"/>
      <c r="DK122" s="648"/>
      <c r="DL122" s="648"/>
      <c r="DM122" s="648"/>
      <c r="DN122" s="648"/>
      <c r="DO122" s="648"/>
      <c r="DP122" s="648"/>
      <c r="DR122" s="643" t="s">
        <v>1658</v>
      </c>
      <c r="DS122" s="647" t="s">
        <v>1656</v>
      </c>
      <c r="DT122" s="647">
        <v>2023</v>
      </c>
      <c r="DU122" s="647">
        <v>2024</v>
      </c>
      <c r="DV122" s="647">
        <v>2025</v>
      </c>
      <c r="DW122" s="647">
        <v>2026</v>
      </c>
      <c r="DX122" s="647">
        <v>2027</v>
      </c>
      <c r="DY122" s="647">
        <v>2028</v>
      </c>
      <c r="DZ122" s="647">
        <v>2029</v>
      </c>
      <c r="EA122" s="647">
        <v>2030</v>
      </c>
      <c r="EB122" s="647" t="s">
        <v>1657</v>
      </c>
      <c r="HM122" s="644"/>
      <c r="HN122" s="644"/>
      <c r="HO122" s="644"/>
      <c r="HP122" s="644"/>
      <c r="HQ122" s="644"/>
      <c r="HR122" s="644"/>
      <c r="HS122" s="644"/>
      <c r="HT122" s="644"/>
      <c r="HU122" s="644"/>
      <c r="HV122" s="644"/>
      <c r="HW122" s="644"/>
      <c r="HX122" s="644"/>
      <c r="HY122" s="644"/>
      <c r="HZ122" s="644"/>
    </row>
    <row r="123" spans="1:234" s="643" customFormat="1" ht="77.400000000000006" customHeight="1" x14ac:dyDescent="0.25">
      <c r="B123" s="644"/>
      <c r="C123" s="644"/>
      <c r="D123" s="896"/>
      <c r="E123" s="649" t="str">
        <f>INDEX(U100:U109,COLUMNS(E123:E123))</f>
        <v>1. AXPO Benelux</v>
      </c>
      <c r="F123" s="649" t="str">
        <f>INDEX(U100:U109,COLUMNS(E123:F123))</f>
        <v>2. Power Online (MEGA)</v>
      </c>
      <c r="G123" s="649" t="str">
        <f>INDEX(U100:U109,COLUMNS(E123:G123))</f>
        <v/>
      </c>
      <c r="H123" s="649" t="str">
        <f>INDEX(U100:U109,COLUMNS(E123:H123))</f>
        <v/>
      </c>
      <c r="I123" s="649" t="str">
        <f>INDEX(U100:U109,COLUMNS(E123:I123))</f>
        <v/>
      </c>
      <c r="J123" s="649" t="str">
        <f>INDEX(U100:U109,COLUMNS(E123:J123))</f>
        <v/>
      </c>
      <c r="K123" s="649" t="str">
        <f>INDEX(U100:U109,COLUMNS(E123:K123))</f>
        <v/>
      </c>
      <c r="L123" s="649" t="str">
        <f>INDEX(U100:U109,COLUMNS(E123:L123))</f>
        <v/>
      </c>
      <c r="M123" s="649" t="str">
        <f>INDEX(U100:U109,COLUMNS(E123:M123))</f>
        <v/>
      </c>
      <c r="N123" s="649" t="str">
        <f>INDEX(U100:U109,COLUMNS(E123:N123))</f>
        <v/>
      </c>
      <c r="O123" s="901"/>
      <c r="P123" s="901"/>
      <c r="Q123" s="902"/>
      <c r="R123" s="644"/>
      <c r="S123" s="650"/>
      <c r="T123" s="912"/>
      <c r="U123" s="904"/>
      <c r="V123" s="647" t="s">
        <v>1676</v>
      </c>
      <c r="W123" s="647" t="s">
        <v>1659</v>
      </c>
      <c r="Y123" s="647" t="str">
        <f t="shared" ref="Y123:AH123" si="44">E123</f>
        <v>1. AXPO Benelux</v>
      </c>
      <c r="Z123" s="647" t="str">
        <f t="shared" si="44"/>
        <v>2. Power Online (MEGA)</v>
      </c>
      <c r="AA123" s="647" t="str">
        <f t="shared" si="44"/>
        <v/>
      </c>
      <c r="AB123" s="647" t="str">
        <f t="shared" si="44"/>
        <v/>
      </c>
      <c r="AC123" s="647" t="str">
        <f t="shared" si="44"/>
        <v/>
      </c>
      <c r="AD123" s="647" t="str">
        <f t="shared" si="44"/>
        <v/>
      </c>
      <c r="AE123" s="647" t="str">
        <f t="shared" si="44"/>
        <v/>
      </c>
      <c r="AF123" s="647" t="str">
        <f t="shared" si="44"/>
        <v/>
      </c>
      <c r="AG123" s="647" t="str">
        <f t="shared" si="44"/>
        <v/>
      </c>
      <c r="AH123" s="647" t="str">
        <f t="shared" si="44"/>
        <v/>
      </c>
      <c r="AI123" s="648"/>
      <c r="AJ123" s="650"/>
      <c r="AK123" s="650"/>
      <c r="AM123" s="650"/>
      <c r="AN123" s="650"/>
      <c r="AO123" s="650"/>
      <c r="AP123" s="650"/>
      <c r="AQ123" s="650"/>
      <c r="AR123" s="650"/>
      <c r="AS123" s="650"/>
      <c r="AT123" s="904"/>
      <c r="AU123" s="650"/>
      <c r="AV123" s="643" t="s">
        <v>1660</v>
      </c>
      <c r="AW123" s="647">
        <v>0</v>
      </c>
      <c r="AX123" s="647">
        <v>0</v>
      </c>
      <c r="AY123" s="647">
        <v>0</v>
      </c>
      <c r="AZ123" s="647">
        <v>0</v>
      </c>
      <c r="BA123" s="647">
        <v>0</v>
      </c>
      <c r="BB123" s="647">
        <v>0</v>
      </c>
      <c r="BC123" s="647">
        <v>0</v>
      </c>
      <c r="BD123" s="647">
        <v>0</v>
      </c>
      <c r="BE123" s="647">
        <v>0</v>
      </c>
      <c r="BF123" s="647"/>
      <c r="BG123" s="650"/>
      <c r="BH123" s="643" t="s">
        <v>1660</v>
      </c>
      <c r="BI123" s="647">
        <v>0</v>
      </c>
      <c r="BJ123" s="647">
        <v>0</v>
      </c>
      <c r="BK123" s="647">
        <v>0</v>
      </c>
      <c r="BL123" s="647">
        <v>0</v>
      </c>
      <c r="BM123" s="647">
        <v>0</v>
      </c>
      <c r="BN123" s="647">
        <v>0</v>
      </c>
      <c r="BO123" s="647">
        <v>0</v>
      </c>
      <c r="BP123" s="647">
        <v>0</v>
      </c>
      <c r="BQ123" s="647">
        <v>0</v>
      </c>
      <c r="BR123" s="647"/>
      <c r="BS123" s="648"/>
      <c r="BT123" s="648"/>
      <c r="BU123" s="648"/>
      <c r="BV123" s="648"/>
      <c r="BW123" s="648"/>
      <c r="BX123" s="648"/>
      <c r="BY123" s="648"/>
      <c r="BZ123" s="648"/>
      <c r="CA123" s="648"/>
      <c r="CB123" s="648"/>
      <c r="CC123" s="648"/>
      <c r="CD123" s="648"/>
      <c r="CE123" s="648"/>
      <c r="CF123" s="648"/>
      <c r="CG123" s="648"/>
      <c r="CH123" s="648"/>
      <c r="CI123" s="648"/>
      <c r="CJ123" s="648"/>
      <c r="CK123" s="648"/>
      <c r="CL123" s="648"/>
      <c r="CM123" s="648"/>
      <c r="CN123" s="648"/>
      <c r="CO123" s="648"/>
      <c r="CP123" s="648"/>
      <c r="CQ123" s="648"/>
      <c r="CR123" s="648"/>
      <c r="CS123" s="648"/>
      <c r="CT123" s="648"/>
      <c r="CU123" s="648"/>
      <c r="CV123" s="648"/>
      <c r="CW123" s="648"/>
      <c r="CX123" s="648"/>
      <c r="CY123" s="648"/>
      <c r="CZ123" s="648"/>
      <c r="DA123" s="648"/>
      <c r="DB123" s="648"/>
      <c r="DC123" s="648"/>
      <c r="DD123" s="648"/>
      <c r="DE123" s="648"/>
      <c r="DF123" s="648"/>
      <c r="DG123" s="648"/>
      <c r="DH123" s="648"/>
      <c r="DI123" s="648"/>
      <c r="DJ123" s="648"/>
      <c r="DK123" s="648"/>
      <c r="DL123" s="648"/>
      <c r="DM123" s="648"/>
      <c r="DN123" s="648"/>
      <c r="DO123" s="648"/>
      <c r="DP123" s="648"/>
      <c r="DQ123" s="643" t="s">
        <v>1436</v>
      </c>
      <c r="DR123" s="643" t="s">
        <v>1660</v>
      </c>
      <c r="DS123" s="647">
        <v>0</v>
      </c>
      <c r="DT123" s="647">
        <v>0</v>
      </c>
      <c r="DU123" s="647">
        <v>0</v>
      </c>
      <c r="DV123" s="647">
        <v>0</v>
      </c>
      <c r="DW123" s="647">
        <v>0</v>
      </c>
      <c r="DX123" s="647">
        <v>0</v>
      </c>
      <c r="DY123" s="647">
        <v>0</v>
      </c>
      <c r="DZ123" s="647">
        <v>0</v>
      </c>
      <c r="EA123" s="647">
        <v>0</v>
      </c>
      <c r="EB123" s="647"/>
      <c r="HM123" s="644"/>
      <c r="HN123" s="644"/>
      <c r="HO123" s="644"/>
      <c r="HP123" s="644"/>
      <c r="HQ123" s="644"/>
      <c r="HR123" s="644"/>
      <c r="HS123" s="644"/>
      <c r="HT123" s="644"/>
      <c r="HU123" s="644"/>
      <c r="HV123" s="644"/>
      <c r="HW123" s="644"/>
      <c r="HX123" s="644"/>
      <c r="HY123" s="644"/>
      <c r="HZ123" s="644"/>
    </row>
    <row r="124" spans="1:234" s="643" customFormat="1" x14ac:dyDescent="0.25">
      <c r="B124" s="644"/>
      <c r="C124" s="644"/>
      <c r="D124" s="651">
        <v>2023</v>
      </c>
      <c r="E124" s="652"/>
      <c r="F124" s="652"/>
      <c r="G124" s="652"/>
      <c r="H124" s="652"/>
      <c r="I124" s="652"/>
      <c r="J124" s="652"/>
      <c r="K124" s="652"/>
      <c r="L124" s="652"/>
      <c r="M124" s="652"/>
      <c r="N124" s="652"/>
      <c r="O124" s="652"/>
      <c r="P124" s="687">
        <v>0</v>
      </c>
      <c r="Q124" s="653"/>
      <c r="R124" s="644"/>
      <c r="T124" s="646">
        <f t="shared" ref="T124:T125" si="45">SUM(E124:N124)</f>
        <v>0</v>
      </c>
      <c r="U124" s="646"/>
      <c r="V124" s="646"/>
      <c r="W124" s="646">
        <f>P124</f>
        <v>0</v>
      </c>
      <c r="Y124" s="646"/>
      <c r="Z124" s="646"/>
      <c r="AA124" s="646"/>
      <c r="AB124" s="646"/>
      <c r="AC124" s="646"/>
      <c r="AD124" s="646"/>
      <c r="AE124" s="646"/>
      <c r="AF124" s="646"/>
      <c r="AG124" s="646"/>
      <c r="AH124" s="646"/>
      <c r="AT124" s="647">
        <v>0</v>
      </c>
      <c r="AV124" s="647">
        <v>2023</v>
      </c>
      <c r="AW124" s="647">
        <v>0</v>
      </c>
      <c r="AX124" s="654">
        <f>IF(AX122=AV124,W124,IF(AW124=0,MAX(AX123-MAX(AT124-SUM(AW123:AW123),0),0),AX123))</f>
        <v>0</v>
      </c>
      <c r="AY124" s="654">
        <f>IF(AY122=AV124,W124,IF(AX124=0,MAX(AY123-MAX(AT124-SUM(AW123:AX123),0),0),AY123))</f>
        <v>0</v>
      </c>
      <c r="AZ124" s="654">
        <f>IF(AZ122=AV124,W124,IF(AY124=0,MAX(AZ123-MAX(AT124-SUM(AW123:AY123),0),0),AZ123))</f>
        <v>0</v>
      </c>
      <c r="BA124" s="654">
        <f>IF(BA122=AV124,W124,IF(AZ124=0,MAX(BA123-MAX(AT124-SUM(AW123:AZ123),0),0),BA123))</f>
        <v>0</v>
      </c>
      <c r="BB124" s="654">
        <f>IF(BB122=AV124,W124,IF(BA124=0,MAX(BB123-MAX(AT124-SUM(AW123:BA123),0),0),BB123))</f>
        <v>0</v>
      </c>
      <c r="BC124" s="654">
        <f>IF(BC122=AV124,W124,IF(BB124=0,MAX(BC123-MAX(AT124-SUM(AW123:BB123),0),0),BC123))</f>
        <v>0</v>
      </c>
      <c r="BD124" s="654">
        <f>IF(BD122=AV124,W124,IF(BC124=0,MAX(BD123-MAX(AT124-SUM(AW123:BC123),0),0),BD123))</f>
        <v>0</v>
      </c>
      <c r="BE124" s="654">
        <f>IF(BE122=AV124,W124,IF(BD124=0,MAX(BE123-MAX(AT124-SUM(AW123:BD123),0),0),BE123))</f>
        <v>0</v>
      </c>
      <c r="BF124" s="654" t="b">
        <f t="shared" ref="BF124:BF125" si="46">SUM(AX124:BE124)=P124</f>
        <v>1</v>
      </c>
      <c r="BH124" s="647">
        <v>2023</v>
      </c>
      <c r="BI124" s="647">
        <v>0</v>
      </c>
      <c r="BJ124" s="654">
        <f>IF(BH124&gt;BJ122,AX123-AX124,0)</f>
        <v>0</v>
      </c>
      <c r="BK124" s="654">
        <f>IF(BH124&gt;BK122,AY123-AY124,0)</f>
        <v>0</v>
      </c>
      <c r="BL124" s="654">
        <f>IF(BH124&gt;BL122,AZ123-AZ124,0)</f>
        <v>0</v>
      </c>
      <c r="BM124" s="654">
        <f>IF(BH124&gt;BM122,BA123-BA124,0)</f>
        <v>0</v>
      </c>
      <c r="BN124" s="654">
        <f>IF(BH124&gt;BN122,BB123-BB124,0)</f>
        <v>0</v>
      </c>
      <c r="BO124" s="654">
        <f>IF(BH124&gt;BO122,BC123-BC124,0)</f>
        <v>0</v>
      </c>
      <c r="BP124" s="654">
        <f>IF(BH124&gt;BP122,BD123-BD124,0)</f>
        <v>0</v>
      </c>
      <c r="BQ124" s="654">
        <f>IF(BH124&gt;BQ122,BE123-BE124,0)</f>
        <v>0</v>
      </c>
      <c r="BR124" s="654" t="b">
        <f>SUM(BJ124:BQ124)=U124-SUM(Y124:AH124)</f>
        <v>1</v>
      </c>
      <c r="BS124" s="655"/>
      <c r="BT124" s="655"/>
      <c r="BU124" s="655"/>
      <c r="BV124" s="655"/>
      <c r="BW124" s="655"/>
      <c r="BX124" s="655"/>
      <c r="BY124" s="655"/>
      <c r="BZ124" s="655"/>
      <c r="CA124" s="655"/>
      <c r="CB124" s="655"/>
      <c r="CC124" s="655"/>
      <c r="CD124" s="655"/>
      <c r="CE124" s="655"/>
      <c r="CF124" s="655"/>
      <c r="CG124" s="655"/>
      <c r="CH124" s="655"/>
      <c r="CI124" s="655"/>
      <c r="CJ124" s="655"/>
      <c r="CK124" s="655"/>
      <c r="CL124" s="655"/>
      <c r="CM124" s="655"/>
      <c r="CN124" s="655"/>
      <c r="CO124" s="655"/>
      <c r="CP124" s="655"/>
      <c r="CQ124" s="655"/>
      <c r="CR124" s="655"/>
      <c r="CS124" s="655"/>
      <c r="CT124" s="655"/>
      <c r="CU124" s="655"/>
      <c r="CV124" s="655"/>
      <c r="CW124" s="655"/>
      <c r="CX124" s="655"/>
      <c r="CY124" s="655"/>
      <c r="CZ124" s="655"/>
      <c r="DA124" s="655"/>
      <c r="DB124" s="655"/>
      <c r="DC124" s="655"/>
      <c r="DD124" s="655"/>
      <c r="DE124" s="655"/>
      <c r="DF124" s="655"/>
      <c r="DG124" s="655"/>
      <c r="DH124" s="655"/>
      <c r="DI124" s="655"/>
      <c r="DJ124" s="655"/>
      <c r="DK124" s="655"/>
      <c r="DL124" s="655"/>
      <c r="DM124" s="655"/>
      <c r="DN124" s="655"/>
      <c r="DO124" s="655"/>
      <c r="DP124" s="655"/>
      <c r="DQ124" s="650">
        <f>O124</f>
        <v>0</v>
      </c>
      <c r="DR124" s="647">
        <v>2023</v>
      </c>
      <c r="DS124" s="647">
        <v>0</v>
      </c>
      <c r="DT124" s="654">
        <f>IF(DR124&gt;DT122,IF(DQ124&lt;=BJ124,DQ124,BJ124),0)</f>
        <v>0</v>
      </c>
      <c r="DU124" s="654">
        <f>IF(DR124&gt;DU122,IF(DQ124&lt;=BK124,DQ124,BK124),0)</f>
        <v>0</v>
      </c>
      <c r="DV124" s="654">
        <f>IF(DR124&gt;DV122,IF(DQ124&lt;=BL124,DQ124,BL124),0)</f>
        <v>0</v>
      </c>
      <c r="DW124" s="654">
        <f>IF(DR124&gt;DW122,IF(DQ124&lt;=BM124,DQ124,BM124),0)</f>
        <v>0</v>
      </c>
      <c r="DX124" s="654">
        <f>IF(DR124&gt;DX122,IF(DQ124&lt;=BN124,DQ124,BN124),0)</f>
        <v>0</v>
      </c>
      <c r="DY124" s="654">
        <f>IF(DR124&gt;DY122,IF(DQ124&lt;=BO124,DQ124,BO124),0)</f>
        <v>0</v>
      </c>
      <c r="DZ124" s="654">
        <f>IF(DR124&gt;DZ122,IF(DQ124&lt;=BP124,DQ124,BP124),0)</f>
        <v>0</v>
      </c>
      <c r="EA124" s="654">
        <f>IF(DR124&gt;EA122,IF(DQ124&lt;=BQ124,DQ124,BQ124),0)</f>
        <v>0</v>
      </c>
      <c r="EB124" s="654" t="b">
        <f>SUM(DT124:EA124)+SUM(HB142:HK142)=O124</f>
        <v>1</v>
      </c>
      <c r="HM124" s="644"/>
      <c r="HN124" s="644"/>
      <c r="HO124" s="644"/>
      <c r="HP124" s="644"/>
      <c r="HQ124" s="644"/>
      <c r="HR124" s="644"/>
      <c r="HS124" s="644"/>
      <c r="HT124" s="644"/>
      <c r="HU124" s="644"/>
      <c r="HV124" s="644"/>
      <c r="HW124" s="644"/>
      <c r="HX124" s="644"/>
      <c r="HY124" s="644"/>
      <c r="HZ124" s="644"/>
    </row>
    <row r="125" spans="1:234" s="643" customFormat="1" x14ac:dyDescent="0.25">
      <c r="B125" s="644"/>
      <c r="C125" s="644"/>
      <c r="D125" s="651">
        <v>2024</v>
      </c>
      <c r="E125" s="687">
        <v>2500</v>
      </c>
      <c r="F125" s="687">
        <v>1500</v>
      </c>
      <c r="G125" s="687"/>
      <c r="H125" s="687"/>
      <c r="I125" s="687"/>
      <c r="J125" s="687"/>
      <c r="K125" s="687"/>
      <c r="L125" s="687"/>
      <c r="M125" s="687"/>
      <c r="N125" s="687"/>
      <c r="O125" s="687">
        <v>0</v>
      </c>
      <c r="P125" s="687">
        <v>0</v>
      </c>
      <c r="Q125" s="656">
        <f>SUM(E125:N125)-O125+(P124-P125)</f>
        <v>4000</v>
      </c>
      <c r="R125" s="657"/>
      <c r="T125" s="646">
        <f t="shared" si="45"/>
        <v>4000</v>
      </c>
      <c r="U125" s="654">
        <f>O125+Q125</f>
        <v>4000</v>
      </c>
      <c r="V125" s="658">
        <f>U125-P124</f>
        <v>4000</v>
      </c>
      <c r="W125" s="658">
        <f t="shared" ref="W125" si="47">IF(V125&gt;0,P125,P124+V125+(P125-P124))</f>
        <v>0</v>
      </c>
      <c r="X125" s="659"/>
      <c r="Y125" s="660">
        <f>IF(V125&lt;=0,0,V125*E125/SUM(E125:N125))</f>
        <v>2500</v>
      </c>
      <c r="Z125" s="660">
        <f>IF(V125&lt;=0,0,V125*F125/SUM(E125:N125))</f>
        <v>1500</v>
      </c>
      <c r="AA125" s="660">
        <f>IF(V125&lt;=0,0,V125*G125/SUM(E125:N125))</f>
        <v>0</v>
      </c>
      <c r="AB125" s="660">
        <f>IF(V125&lt;=0,0,V125*H125/SUM(E125:N125))</f>
        <v>0</v>
      </c>
      <c r="AC125" s="660">
        <f>IF(V125&lt;=0,0,V125*I125/SUM(E125:N125))</f>
        <v>0</v>
      </c>
      <c r="AD125" s="660">
        <f>IF(V125&lt;=0,0,V125*J125/SUM(E125:N125))</f>
        <v>0</v>
      </c>
      <c r="AE125" s="660">
        <f>IF(V125&lt;=0,0,V125*K125/SUM(E125:N125))</f>
        <v>0</v>
      </c>
      <c r="AF125" s="660">
        <f>IF(V125&lt;=0,0,V125*L125/SUM(E125:N125))</f>
        <v>0</v>
      </c>
      <c r="AG125" s="660">
        <f>IF(V125&lt;=0,0,V125*M125/SUM(E125:N125))</f>
        <v>0</v>
      </c>
      <c r="AH125" s="660">
        <f>IF(V125&lt;=0,0,V125*N125/SUM(E125:N125))</f>
        <v>0</v>
      </c>
      <c r="AI125" s="659"/>
      <c r="AJ125" s="659"/>
      <c r="AK125" s="659"/>
      <c r="AM125" s="659"/>
      <c r="AN125" s="659"/>
      <c r="AO125" s="659"/>
      <c r="AP125" s="659"/>
      <c r="AQ125" s="659"/>
      <c r="AR125" s="659"/>
      <c r="AS125" s="659"/>
      <c r="AT125" s="647">
        <f>IF(U125&lt;P124,U125,P124)</f>
        <v>0</v>
      </c>
      <c r="AU125" s="659"/>
      <c r="AV125" s="647">
        <v>2024</v>
      </c>
      <c r="AW125" s="647">
        <v>0</v>
      </c>
      <c r="AX125" s="654">
        <f>IF(AX122=AV125,W125,IF(AW125=0,MAX(AX124-MAX(AT125-SUM(AW124:AW124),0),0),AX124))</f>
        <v>0</v>
      </c>
      <c r="AY125" s="654">
        <f>IF(AY122=AV125,W125,IF(AX125=0,MAX(AY124-MAX(AT125-SUM(AW124:AX124),0),0),AY124))</f>
        <v>0</v>
      </c>
      <c r="AZ125" s="654">
        <f>IF(AZ122=AV125,W125,IF(AY125=0,MAX(AZ124-MAX(AT125-SUM(AW124:AY124),0),0),AZ124))</f>
        <v>0</v>
      </c>
      <c r="BA125" s="654">
        <f>IF(BA122=AV125,W125,IF(AZ125=0,MAX(BA124-MAX(AT125-SUM(AW124:AZ124),0),0),BA124))</f>
        <v>0</v>
      </c>
      <c r="BB125" s="654">
        <f>IF(BB122=AV125,W125,IF(BA125=0,MAX(BB124-MAX(AT125-SUM(AW124:BA124),0),0),BB124))</f>
        <v>0</v>
      </c>
      <c r="BC125" s="654">
        <f>IF(BC122=AV125,W125,IF(BB125=0,MAX(BC124-MAX(AT125-SUM(AW124:BB124),0),0),BC124))</f>
        <v>0</v>
      </c>
      <c r="BD125" s="654">
        <f>IF(BD122=AV125,W125,IF(BC125=0,MAX(BD124-MAX(AT125-SUM(AW124:BC124),0),0),BD124))</f>
        <v>0</v>
      </c>
      <c r="BE125" s="654">
        <f>IF(BE122=AV125,W125,IF(BD125=0,MAX(BE124-MAX(AT125-SUM(AW124:BD124),0),0),BE124))</f>
        <v>0</v>
      </c>
      <c r="BF125" s="654" t="b">
        <f t="shared" si="46"/>
        <v>1</v>
      </c>
      <c r="BH125" s="647">
        <v>2024</v>
      </c>
      <c r="BI125" s="647">
        <v>0</v>
      </c>
      <c r="BJ125" s="654">
        <f>IF(BH125&gt;BJ122,AX124-AX125,0)</f>
        <v>0</v>
      </c>
      <c r="BK125" s="654">
        <f>IF(BH125&gt;BK122,AY124-AY125,0)</f>
        <v>0</v>
      </c>
      <c r="BL125" s="654">
        <f>IF(BH125&gt;BL122,AZ124-AZ125,0)</f>
        <v>0</v>
      </c>
      <c r="BM125" s="654">
        <f>IF(BH125&gt;BM122,BA124-BA125,0)</f>
        <v>0</v>
      </c>
      <c r="BN125" s="654">
        <f>IF(BH125&gt;BN122,BB124-BB125,0)</f>
        <v>0</v>
      </c>
      <c r="BO125" s="654">
        <f>IF(BH125&gt;BO122,BC124-BC125,0)</f>
        <v>0</v>
      </c>
      <c r="BP125" s="654">
        <f>IF(BH125&gt;BP122,BD124-BD125,0)</f>
        <v>0</v>
      </c>
      <c r="BQ125" s="654">
        <f>IF(BH125&gt;BQ122,BE124-BE125,0)</f>
        <v>0</v>
      </c>
      <c r="BR125" s="654" t="b">
        <f>SUM(BJ125:BQ125)=U125-SUM(Y125:AH125)</f>
        <v>1</v>
      </c>
      <c r="BS125" s="655"/>
      <c r="BT125" s="655"/>
      <c r="BU125" s="655"/>
      <c r="BV125" s="655"/>
      <c r="BW125" s="655"/>
      <c r="BX125" s="655"/>
      <c r="BY125" s="655"/>
      <c r="BZ125" s="655"/>
      <c r="CA125" s="655"/>
      <c r="CB125" s="655"/>
      <c r="CC125" s="655"/>
      <c r="CD125" s="655"/>
      <c r="CE125" s="655"/>
      <c r="CF125" s="655"/>
      <c r="CG125" s="655"/>
      <c r="CH125" s="655"/>
      <c r="CI125" s="655"/>
      <c r="CJ125" s="655"/>
      <c r="CK125" s="655"/>
      <c r="CL125" s="655"/>
      <c r="CM125" s="655"/>
      <c r="CN125" s="655"/>
      <c r="CO125" s="655"/>
      <c r="CP125" s="655"/>
      <c r="CQ125" s="655"/>
      <c r="CR125" s="655"/>
      <c r="CS125" s="655"/>
      <c r="CT125" s="655"/>
      <c r="CU125" s="655"/>
      <c r="CV125" s="655"/>
      <c r="CW125" s="655"/>
      <c r="CX125" s="655"/>
      <c r="CY125" s="655"/>
      <c r="CZ125" s="655"/>
      <c r="DA125" s="655"/>
      <c r="DB125" s="655"/>
      <c r="DC125" s="655"/>
      <c r="DD125" s="655"/>
      <c r="DE125" s="655"/>
      <c r="DF125" s="655"/>
      <c r="DG125" s="655"/>
      <c r="DH125" s="655"/>
      <c r="DI125" s="655"/>
      <c r="DJ125" s="655"/>
      <c r="DK125" s="655"/>
      <c r="DL125" s="655"/>
      <c r="DM125" s="655"/>
      <c r="DN125" s="655"/>
      <c r="DO125" s="655"/>
      <c r="DP125" s="655"/>
      <c r="DQ125" s="738">
        <f>O125</f>
        <v>0</v>
      </c>
      <c r="DR125" s="647">
        <v>2024</v>
      </c>
      <c r="DS125" s="647">
        <v>0</v>
      </c>
      <c r="DT125" s="654">
        <f>IF(DR125&gt;DT122,IF(DQ125&lt;=BJ125,DQ125,BJ125),0)</f>
        <v>0</v>
      </c>
      <c r="DU125" s="654">
        <f>IF(DR125&gt;DU122,IF(DQ125&lt;=BK125,DQ125,BK125),0)</f>
        <v>0</v>
      </c>
      <c r="DV125" s="654">
        <f>IF(DR125&gt;DV122,IF(DQ125&lt;=BL125,DQ125,BL125),0)</f>
        <v>0</v>
      </c>
      <c r="DW125" s="654">
        <f>IF(DR125&gt;DW122,IF(DQ125&lt;=BM125,DQ125,BM125),0)</f>
        <v>0</v>
      </c>
      <c r="DX125" s="654">
        <f>IF(DR125&gt;DX122,IF(DQ125&lt;=BN125,DQ125,BN125),0)</f>
        <v>0</v>
      </c>
      <c r="DY125" s="654">
        <f>IF(DR125&gt;DY122,IF(DQ125&lt;=BO125,DQ125,BO125),0)</f>
        <v>0</v>
      </c>
      <c r="DZ125" s="654">
        <f>IF(DR125&gt;DZ122,IF(DQ125&lt;=BP125,DQ125,BP125),0)</f>
        <v>0</v>
      </c>
      <c r="EA125" s="654">
        <f>IF(DR125&gt;EA122,IF(DQ125&lt;=BQ125,DQ125,BQ125),0)</f>
        <v>0</v>
      </c>
      <c r="EB125" s="654" t="b">
        <f>SUM(DT125:EA125)+SUM(HB143:HK143)=O125</f>
        <v>1</v>
      </c>
      <c r="HM125" s="657"/>
      <c r="HN125" s="657"/>
      <c r="HO125" s="657"/>
      <c r="HP125" s="657"/>
      <c r="HQ125" s="657"/>
      <c r="HR125" s="657"/>
      <c r="HS125" s="657"/>
      <c r="HT125" s="657"/>
      <c r="HU125" s="657"/>
      <c r="HV125" s="657"/>
      <c r="HW125" s="657"/>
      <c r="HX125" s="657"/>
      <c r="HY125" s="657"/>
      <c r="HZ125" s="657"/>
    </row>
    <row r="127" spans="1:234" s="643" customFormat="1" hidden="1" x14ac:dyDescent="0.25">
      <c r="A127" s="643" t="s">
        <v>208</v>
      </c>
      <c r="B127" s="644"/>
      <c r="C127" s="644"/>
      <c r="D127" s="644"/>
      <c r="E127" s="644"/>
      <c r="F127" s="644"/>
      <c r="G127" s="644"/>
      <c r="H127" s="644"/>
      <c r="I127" s="644"/>
      <c r="J127" s="644"/>
      <c r="K127" s="644"/>
      <c r="L127" s="644"/>
      <c r="M127" s="644"/>
      <c r="N127" s="644"/>
      <c r="O127" s="644"/>
      <c r="P127" s="644"/>
      <c r="Q127" s="644"/>
      <c r="R127" s="644"/>
      <c r="DR127" s="643" t="s">
        <v>1677</v>
      </c>
      <c r="HM127" s="644"/>
      <c r="HN127" s="644"/>
      <c r="HO127" s="644"/>
      <c r="HP127" s="644"/>
      <c r="HQ127" s="644"/>
      <c r="HR127" s="644"/>
      <c r="HS127" s="644"/>
      <c r="HT127" s="644"/>
      <c r="HU127" s="644"/>
      <c r="HV127" s="644"/>
      <c r="HW127" s="644"/>
      <c r="HX127" s="644"/>
      <c r="HY127" s="644"/>
      <c r="HZ127" s="644"/>
    </row>
    <row r="128" spans="1:234" hidden="1" x14ac:dyDescent="0.25">
      <c r="A128" s="643" t="s">
        <v>208</v>
      </c>
      <c r="AI128" s="913" t="s">
        <v>1661</v>
      </c>
      <c r="AJ128" s="914"/>
      <c r="AK128" s="914"/>
      <c r="AL128" s="914"/>
      <c r="AM128" s="914"/>
      <c r="AN128" s="914"/>
      <c r="AO128" s="914"/>
      <c r="AP128" s="914"/>
      <c r="AQ128" s="914"/>
      <c r="AR128" s="914"/>
      <c r="AS128" s="914"/>
      <c r="AT128" s="915"/>
      <c r="AU128" s="648"/>
      <c r="AW128" s="661" t="s">
        <v>1656</v>
      </c>
      <c r="AX128" s="647">
        <v>2023</v>
      </c>
      <c r="AY128" s="647">
        <v>2024</v>
      </c>
      <c r="AZ128" s="647">
        <v>2024</v>
      </c>
      <c r="BA128" s="647">
        <v>2024</v>
      </c>
      <c r="BB128" s="647">
        <v>2024</v>
      </c>
      <c r="BC128" s="647">
        <v>2024</v>
      </c>
      <c r="BD128" s="647">
        <v>2024</v>
      </c>
      <c r="BE128" s="647">
        <v>2024</v>
      </c>
      <c r="BF128" s="647">
        <v>2024</v>
      </c>
      <c r="BG128" s="647">
        <v>2024</v>
      </c>
      <c r="BH128" s="647">
        <v>2024</v>
      </c>
      <c r="BI128" s="647">
        <v>2025</v>
      </c>
      <c r="BJ128" s="647">
        <v>2025</v>
      </c>
      <c r="BK128" s="647">
        <v>2025</v>
      </c>
      <c r="BL128" s="647">
        <v>2025</v>
      </c>
      <c r="BM128" s="647">
        <v>2025</v>
      </c>
      <c r="BN128" s="647">
        <v>2025</v>
      </c>
      <c r="BO128" s="647">
        <v>2025</v>
      </c>
      <c r="BP128" s="647">
        <v>2025</v>
      </c>
      <c r="BQ128" s="647">
        <v>2025</v>
      </c>
      <c r="BR128" s="647">
        <v>2025</v>
      </c>
      <c r="BS128" s="647">
        <v>2026</v>
      </c>
      <c r="BT128" s="647">
        <v>2026</v>
      </c>
      <c r="BU128" s="647">
        <v>2026</v>
      </c>
      <c r="BV128" s="647">
        <v>2026</v>
      </c>
      <c r="BW128" s="647">
        <v>2026</v>
      </c>
      <c r="BX128" s="647">
        <v>2026</v>
      </c>
      <c r="BY128" s="647">
        <v>2026</v>
      </c>
      <c r="BZ128" s="647">
        <v>2026</v>
      </c>
      <c r="CA128" s="647">
        <v>2026</v>
      </c>
      <c r="CB128" s="647">
        <v>2026</v>
      </c>
      <c r="CC128" s="647">
        <v>2027</v>
      </c>
      <c r="CD128" s="647">
        <v>2027</v>
      </c>
      <c r="CE128" s="647">
        <v>2027</v>
      </c>
      <c r="CF128" s="647">
        <v>2027</v>
      </c>
      <c r="CG128" s="647">
        <v>2027</v>
      </c>
      <c r="CH128" s="647">
        <v>2027</v>
      </c>
      <c r="CI128" s="647">
        <v>2027</v>
      </c>
      <c r="CJ128" s="647">
        <v>2027</v>
      </c>
      <c r="CK128" s="647">
        <v>2027</v>
      </c>
      <c r="CL128" s="647">
        <v>2027</v>
      </c>
      <c r="CM128" s="647">
        <v>2028</v>
      </c>
      <c r="CN128" s="647">
        <v>2028</v>
      </c>
      <c r="CO128" s="647">
        <v>2028</v>
      </c>
      <c r="CP128" s="647">
        <v>2028</v>
      </c>
      <c r="CQ128" s="647">
        <v>2028</v>
      </c>
      <c r="CR128" s="647">
        <v>2028</v>
      </c>
      <c r="CS128" s="647">
        <v>2028</v>
      </c>
      <c r="CT128" s="647">
        <v>2028</v>
      </c>
      <c r="CU128" s="647">
        <v>2028</v>
      </c>
      <c r="CV128" s="647">
        <v>2028</v>
      </c>
      <c r="CW128" s="647">
        <v>2029</v>
      </c>
      <c r="CX128" s="647">
        <v>2029</v>
      </c>
      <c r="CY128" s="647">
        <v>2029</v>
      </c>
      <c r="CZ128" s="647">
        <v>2029</v>
      </c>
      <c r="DA128" s="647">
        <v>2029</v>
      </c>
      <c r="DB128" s="647">
        <v>2029</v>
      </c>
      <c r="DC128" s="647">
        <v>2029</v>
      </c>
      <c r="DD128" s="647">
        <v>2029</v>
      </c>
      <c r="DE128" s="647">
        <v>2029</v>
      </c>
      <c r="DF128" s="647">
        <v>2029</v>
      </c>
      <c r="DG128" s="647">
        <v>2030</v>
      </c>
      <c r="DH128" s="647">
        <v>2030</v>
      </c>
      <c r="DI128" s="647">
        <v>2030</v>
      </c>
      <c r="DJ128" s="647">
        <v>2030</v>
      </c>
      <c r="DK128" s="647">
        <v>2030</v>
      </c>
      <c r="DL128" s="647">
        <v>2030</v>
      </c>
      <c r="DM128" s="647">
        <v>2030</v>
      </c>
      <c r="DN128" s="647">
        <v>2030</v>
      </c>
      <c r="DO128" s="647">
        <v>2030</v>
      </c>
      <c r="DP128" s="647">
        <v>2030</v>
      </c>
      <c r="DR128" s="661"/>
      <c r="DS128" s="647">
        <v>2023</v>
      </c>
      <c r="DT128" s="647">
        <v>2024</v>
      </c>
      <c r="DU128" s="647">
        <v>2024</v>
      </c>
      <c r="DV128" s="647">
        <v>2024</v>
      </c>
      <c r="DW128" s="647">
        <v>2024</v>
      </c>
      <c r="DX128" s="647">
        <v>2024</v>
      </c>
      <c r="DY128" s="647">
        <v>2024</v>
      </c>
      <c r="DZ128" s="647">
        <v>2024</v>
      </c>
      <c r="EA128" s="647">
        <v>2024</v>
      </c>
      <c r="EB128" s="647">
        <v>2024</v>
      </c>
      <c r="EC128" s="647">
        <v>2024</v>
      </c>
      <c r="ED128" s="647">
        <v>2025</v>
      </c>
      <c r="EE128" s="647">
        <v>2025</v>
      </c>
      <c r="EF128" s="647">
        <v>2025</v>
      </c>
      <c r="EG128" s="647">
        <v>2025</v>
      </c>
      <c r="EH128" s="647">
        <v>2025</v>
      </c>
      <c r="EI128" s="647">
        <v>2025</v>
      </c>
      <c r="EJ128" s="647">
        <v>2025</v>
      </c>
      <c r="EK128" s="647">
        <v>2025</v>
      </c>
      <c r="EL128" s="647">
        <v>2025</v>
      </c>
      <c r="EM128" s="647">
        <v>2025</v>
      </c>
      <c r="EN128" s="647">
        <v>2026</v>
      </c>
      <c r="EO128" s="647">
        <v>2026</v>
      </c>
      <c r="EP128" s="647">
        <v>2026</v>
      </c>
      <c r="EQ128" s="647">
        <v>2026</v>
      </c>
      <c r="ER128" s="647">
        <v>2026</v>
      </c>
      <c r="ES128" s="647">
        <v>2026</v>
      </c>
      <c r="ET128" s="647">
        <v>2026</v>
      </c>
      <c r="EU128" s="647">
        <v>2026</v>
      </c>
      <c r="EV128" s="647">
        <v>2026</v>
      </c>
      <c r="EW128" s="647">
        <v>2026</v>
      </c>
      <c r="EX128" s="647">
        <v>2027</v>
      </c>
      <c r="EY128" s="647">
        <v>2027</v>
      </c>
      <c r="EZ128" s="647">
        <v>2027</v>
      </c>
      <c r="FA128" s="647">
        <v>2027</v>
      </c>
      <c r="FB128" s="647">
        <v>2027</v>
      </c>
      <c r="FC128" s="647">
        <v>2027</v>
      </c>
      <c r="FD128" s="647">
        <v>2027</v>
      </c>
      <c r="FE128" s="647">
        <v>2027</v>
      </c>
      <c r="FF128" s="647">
        <v>2027</v>
      </c>
      <c r="FG128" s="647">
        <v>2027</v>
      </c>
      <c r="FH128" s="647">
        <v>2028</v>
      </c>
      <c r="FI128" s="647">
        <v>2028</v>
      </c>
      <c r="FJ128" s="647">
        <v>2028</v>
      </c>
      <c r="FK128" s="647">
        <v>2028</v>
      </c>
      <c r="FL128" s="647">
        <v>2028</v>
      </c>
      <c r="FM128" s="647">
        <v>2028</v>
      </c>
      <c r="FN128" s="647">
        <v>2028</v>
      </c>
      <c r="FO128" s="647">
        <v>2028</v>
      </c>
      <c r="FP128" s="647">
        <v>2028</v>
      </c>
      <c r="FQ128" s="647">
        <v>2028</v>
      </c>
      <c r="FR128" s="647">
        <v>2029</v>
      </c>
      <c r="FS128" s="647">
        <v>2029</v>
      </c>
      <c r="FT128" s="647">
        <v>2029</v>
      </c>
      <c r="FU128" s="647">
        <v>2029</v>
      </c>
      <c r="FV128" s="647">
        <v>2029</v>
      </c>
      <c r="FW128" s="647">
        <v>2029</v>
      </c>
      <c r="FX128" s="647">
        <v>2029</v>
      </c>
      <c r="FY128" s="647">
        <v>2029</v>
      </c>
      <c r="FZ128" s="647">
        <v>2029</v>
      </c>
      <c r="GA128" s="647">
        <v>2029</v>
      </c>
      <c r="GB128" s="647">
        <v>2030</v>
      </c>
      <c r="GC128" s="647">
        <v>2030</v>
      </c>
      <c r="GD128" s="647">
        <v>2030</v>
      </c>
      <c r="GE128" s="647">
        <v>2030</v>
      </c>
      <c r="GF128" s="647">
        <v>2030</v>
      </c>
      <c r="GG128" s="647">
        <v>2030</v>
      </c>
      <c r="GH128" s="647">
        <v>2030</v>
      </c>
      <c r="GI128" s="647">
        <v>2030</v>
      </c>
      <c r="GJ128" s="647">
        <v>2030</v>
      </c>
      <c r="GK128" s="647">
        <v>2030</v>
      </c>
      <c r="GL128" s="903" t="s">
        <v>1662</v>
      </c>
      <c r="GO128" s="643" t="s">
        <v>1678</v>
      </c>
    </row>
    <row r="129" spans="1:234" hidden="1" x14ac:dyDescent="0.25">
      <c r="A129" s="643" t="s">
        <v>208</v>
      </c>
      <c r="AI129" s="647" t="s">
        <v>1663</v>
      </c>
      <c r="AJ129" s="647" t="s">
        <v>1664</v>
      </c>
      <c r="AK129" s="647" t="str">
        <f t="shared" ref="AK129:AT129" si="48">E123</f>
        <v>1. AXPO Benelux</v>
      </c>
      <c r="AL129" s="647" t="str">
        <f t="shared" si="48"/>
        <v>2. Power Online (MEGA)</v>
      </c>
      <c r="AM129" s="647" t="str">
        <f t="shared" si="48"/>
        <v/>
      </c>
      <c r="AN129" s="647" t="str">
        <f t="shared" si="48"/>
        <v/>
      </c>
      <c r="AO129" s="647" t="str">
        <f t="shared" si="48"/>
        <v/>
      </c>
      <c r="AP129" s="647" t="str">
        <f t="shared" si="48"/>
        <v/>
      </c>
      <c r="AQ129" s="647" t="str">
        <f t="shared" si="48"/>
        <v/>
      </c>
      <c r="AR129" s="647" t="str">
        <f t="shared" si="48"/>
        <v/>
      </c>
      <c r="AS129" s="647" t="str">
        <f t="shared" si="48"/>
        <v/>
      </c>
      <c r="AT129" s="647" t="str">
        <f t="shared" si="48"/>
        <v/>
      </c>
      <c r="AU129" s="648"/>
      <c r="AW129" s="662" t="s">
        <v>1663</v>
      </c>
      <c r="AX129" s="647" t="s">
        <v>1664</v>
      </c>
      <c r="AY129" s="647" t="str">
        <f t="shared" ref="AY129:BH129" si="49">E123</f>
        <v>1. AXPO Benelux</v>
      </c>
      <c r="AZ129" s="647" t="str">
        <f t="shared" si="49"/>
        <v>2. Power Online (MEGA)</v>
      </c>
      <c r="BA129" s="647" t="str">
        <f t="shared" si="49"/>
        <v/>
      </c>
      <c r="BB129" s="647" t="str">
        <f t="shared" si="49"/>
        <v/>
      </c>
      <c r="BC129" s="647" t="str">
        <f t="shared" si="49"/>
        <v/>
      </c>
      <c r="BD129" s="647" t="str">
        <f t="shared" si="49"/>
        <v/>
      </c>
      <c r="BE129" s="647" t="str">
        <f t="shared" si="49"/>
        <v/>
      </c>
      <c r="BF129" s="647" t="str">
        <f t="shared" si="49"/>
        <v/>
      </c>
      <c r="BG129" s="647" t="str">
        <f t="shared" si="49"/>
        <v/>
      </c>
      <c r="BH129" s="647" t="str">
        <f t="shared" si="49"/>
        <v/>
      </c>
      <c r="BI129" s="647" t="str">
        <f t="shared" ref="BI129:BR129" si="50">E123</f>
        <v>1. AXPO Benelux</v>
      </c>
      <c r="BJ129" s="647" t="str">
        <f t="shared" si="50"/>
        <v>2. Power Online (MEGA)</v>
      </c>
      <c r="BK129" s="647" t="str">
        <f t="shared" si="50"/>
        <v/>
      </c>
      <c r="BL129" s="647" t="str">
        <f t="shared" si="50"/>
        <v/>
      </c>
      <c r="BM129" s="647" t="str">
        <f t="shared" si="50"/>
        <v/>
      </c>
      <c r="BN129" s="647" t="str">
        <f t="shared" si="50"/>
        <v/>
      </c>
      <c r="BO129" s="647" t="str">
        <f t="shared" si="50"/>
        <v/>
      </c>
      <c r="BP129" s="647" t="str">
        <f t="shared" si="50"/>
        <v/>
      </c>
      <c r="BQ129" s="647" t="str">
        <f t="shared" si="50"/>
        <v/>
      </c>
      <c r="BR129" s="647" t="str">
        <f t="shared" si="50"/>
        <v/>
      </c>
      <c r="BS129" s="647" t="str">
        <f t="shared" ref="BS129:CB129" si="51">E123</f>
        <v>1. AXPO Benelux</v>
      </c>
      <c r="BT129" s="647" t="str">
        <f t="shared" si="51"/>
        <v>2. Power Online (MEGA)</v>
      </c>
      <c r="BU129" s="647" t="str">
        <f t="shared" si="51"/>
        <v/>
      </c>
      <c r="BV129" s="647" t="str">
        <f t="shared" si="51"/>
        <v/>
      </c>
      <c r="BW129" s="647" t="str">
        <f t="shared" si="51"/>
        <v/>
      </c>
      <c r="BX129" s="647" t="str">
        <f t="shared" si="51"/>
        <v/>
      </c>
      <c r="BY129" s="647" t="str">
        <f t="shared" si="51"/>
        <v/>
      </c>
      <c r="BZ129" s="647" t="str">
        <f t="shared" si="51"/>
        <v/>
      </c>
      <c r="CA129" s="647" t="str">
        <f t="shared" si="51"/>
        <v/>
      </c>
      <c r="CB129" s="647" t="str">
        <f t="shared" si="51"/>
        <v/>
      </c>
      <c r="CC129" s="647" t="str">
        <f t="shared" ref="CC129:CL129" si="52">E123</f>
        <v>1. AXPO Benelux</v>
      </c>
      <c r="CD129" s="647" t="str">
        <f t="shared" si="52"/>
        <v>2. Power Online (MEGA)</v>
      </c>
      <c r="CE129" s="647" t="str">
        <f t="shared" si="52"/>
        <v/>
      </c>
      <c r="CF129" s="647" t="str">
        <f t="shared" si="52"/>
        <v/>
      </c>
      <c r="CG129" s="647" t="str">
        <f t="shared" si="52"/>
        <v/>
      </c>
      <c r="CH129" s="647" t="str">
        <f t="shared" si="52"/>
        <v/>
      </c>
      <c r="CI129" s="647" t="str">
        <f t="shared" si="52"/>
        <v/>
      </c>
      <c r="CJ129" s="647" t="str">
        <f t="shared" si="52"/>
        <v/>
      </c>
      <c r="CK129" s="647" t="str">
        <f t="shared" si="52"/>
        <v/>
      </c>
      <c r="CL129" s="647" t="str">
        <f t="shared" si="52"/>
        <v/>
      </c>
      <c r="CM129" s="647" t="str">
        <f t="shared" ref="CM129:CV129" si="53">E123</f>
        <v>1. AXPO Benelux</v>
      </c>
      <c r="CN129" s="647" t="str">
        <f t="shared" si="53"/>
        <v>2. Power Online (MEGA)</v>
      </c>
      <c r="CO129" s="647" t="str">
        <f t="shared" si="53"/>
        <v/>
      </c>
      <c r="CP129" s="647" t="str">
        <f t="shared" si="53"/>
        <v/>
      </c>
      <c r="CQ129" s="647" t="str">
        <f t="shared" si="53"/>
        <v/>
      </c>
      <c r="CR129" s="647" t="str">
        <f t="shared" si="53"/>
        <v/>
      </c>
      <c r="CS129" s="647" t="str">
        <f t="shared" si="53"/>
        <v/>
      </c>
      <c r="CT129" s="647" t="str">
        <f t="shared" si="53"/>
        <v/>
      </c>
      <c r="CU129" s="647" t="str">
        <f t="shared" si="53"/>
        <v/>
      </c>
      <c r="CV129" s="647" t="str">
        <f t="shared" si="53"/>
        <v/>
      </c>
      <c r="CW129" s="647" t="str">
        <f t="shared" ref="CW129:DF129" si="54">E123</f>
        <v>1. AXPO Benelux</v>
      </c>
      <c r="CX129" s="647" t="str">
        <f t="shared" si="54"/>
        <v>2. Power Online (MEGA)</v>
      </c>
      <c r="CY129" s="647" t="str">
        <f t="shared" si="54"/>
        <v/>
      </c>
      <c r="CZ129" s="647" t="str">
        <f t="shared" si="54"/>
        <v/>
      </c>
      <c r="DA129" s="647" t="str">
        <f t="shared" si="54"/>
        <v/>
      </c>
      <c r="DB129" s="647" t="str">
        <f t="shared" si="54"/>
        <v/>
      </c>
      <c r="DC129" s="647" t="str">
        <f t="shared" si="54"/>
        <v/>
      </c>
      <c r="DD129" s="647" t="str">
        <f t="shared" si="54"/>
        <v/>
      </c>
      <c r="DE129" s="647" t="str">
        <f t="shared" si="54"/>
        <v/>
      </c>
      <c r="DF129" s="647" t="str">
        <f t="shared" si="54"/>
        <v/>
      </c>
      <c r="DG129" s="647" t="str">
        <f t="shared" ref="DG129:DP129" si="55">E123</f>
        <v>1. AXPO Benelux</v>
      </c>
      <c r="DH129" s="647" t="str">
        <f t="shared" si="55"/>
        <v>2. Power Online (MEGA)</v>
      </c>
      <c r="DI129" s="647" t="str">
        <f t="shared" si="55"/>
        <v/>
      </c>
      <c r="DJ129" s="647" t="str">
        <f t="shared" si="55"/>
        <v/>
      </c>
      <c r="DK129" s="647" t="str">
        <f t="shared" si="55"/>
        <v/>
      </c>
      <c r="DL129" s="647" t="str">
        <f t="shared" si="55"/>
        <v/>
      </c>
      <c r="DM129" s="647" t="str">
        <f t="shared" si="55"/>
        <v/>
      </c>
      <c r="DN129" s="647" t="str">
        <f t="shared" si="55"/>
        <v/>
      </c>
      <c r="DO129" s="647" t="str">
        <f t="shared" si="55"/>
        <v/>
      </c>
      <c r="DP129" s="647" t="str">
        <f t="shared" si="55"/>
        <v/>
      </c>
      <c r="DQ129" s="643" t="s">
        <v>1657</v>
      </c>
      <c r="DR129" s="662" t="s">
        <v>1665</v>
      </c>
      <c r="DS129" s="647" t="s">
        <v>1664</v>
      </c>
      <c r="DT129" s="647" t="str">
        <f t="shared" ref="DT129:EC129" si="56">E123</f>
        <v>1. AXPO Benelux</v>
      </c>
      <c r="DU129" s="647" t="str">
        <f t="shared" si="56"/>
        <v>2. Power Online (MEGA)</v>
      </c>
      <c r="DV129" s="647" t="str">
        <f t="shared" si="56"/>
        <v/>
      </c>
      <c r="DW129" s="647" t="str">
        <f t="shared" si="56"/>
        <v/>
      </c>
      <c r="DX129" s="647" t="str">
        <f t="shared" si="56"/>
        <v/>
      </c>
      <c r="DY129" s="647" t="str">
        <f t="shared" si="56"/>
        <v/>
      </c>
      <c r="DZ129" s="647" t="str">
        <f t="shared" si="56"/>
        <v/>
      </c>
      <c r="EA129" s="647" t="str">
        <f t="shared" si="56"/>
        <v/>
      </c>
      <c r="EB129" s="647" t="str">
        <f t="shared" si="56"/>
        <v/>
      </c>
      <c r="EC129" s="647" t="str">
        <f t="shared" si="56"/>
        <v/>
      </c>
      <c r="ED129" s="647" t="str">
        <f t="shared" ref="ED129:EM129" si="57">E123</f>
        <v>1. AXPO Benelux</v>
      </c>
      <c r="EE129" s="647" t="str">
        <f t="shared" si="57"/>
        <v>2. Power Online (MEGA)</v>
      </c>
      <c r="EF129" s="647" t="str">
        <f t="shared" si="57"/>
        <v/>
      </c>
      <c r="EG129" s="647" t="str">
        <f t="shared" si="57"/>
        <v/>
      </c>
      <c r="EH129" s="647" t="str">
        <f t="shared" si="57"/>
        <v/>
      </c>
      <c r="EI129" s="647" t="str">
        <f t="shared" si="57"/>
        <v/>
      </c>
      <c r="EJ129" s="647" t="str">
        <f t="shared" si="57"/>
        <v/>
      </c>
      <c r="EK129" s="647" t="str">
        <f t="shared" si="57"/>
        <v/>
      </c>
      <c r="EL129" s="647" t="str">
        <f t="shared" si="57"/>
        <v/>
      </c>
      <c r="EM129" s="647" t="str">
        <f t="shared" si="57"/>
        <v/>
      </c>
      <c r="EN129" s="647" t="str">
        <f t="shared" ref="EN129:EW129" si="58">E123</f>
        <v>1. AXPO Benelux</v>
      </c>
      <c r="EO129" s="647" t="str">
        <f t="shared" si="58"/>
        <v>2. Power Online (MEGA)</v>
      </c>
      <c r="EP129" s="647" t="str">
        <f t="shared" si="58"/>
        <v/>
      </c>
      <c r="EQ129" s="647" t="str">
        <f t="shared" si="58"/>
        <v/>
      </c>
      <c r="ER129" s="647" t="str">
        <f t="shared" si="58"/>
        <v/>
      </c>
      <c r="ES129" s="647" t="str">
        <f t="shared" si="58"/>
        <v/>
      </c>
      <c r="ET129" s="647" t="str">
        <f t="shared" si="58"/>
        <v/>
      </c>
      <c r="EU129" s="647" t="str">
        <f t="shared" si="58"/>
        <v/>
      </c>
      <c r="EV129" s="647" t="str">
        <f t="shared" si="58"/>
        <v/>
      </c>
      <c r="EW129" s="647" t="str">
        <f t="shared" si="58"/>
        <v/>
      </c>
      <c r="EX129" s="647" t="str">
        <f t="shared" ref="EX129:FG129" si="59">E123</f>
        <v>1. AXPO Benelux</v>
      </c>
      <c r="EY129" s="647" t="str">
        <f t="shared" si="59"/>
        <v>2. Power Online (MEGA)</v>
      </c>
      <c r="EZ129" s="647" t="str">
        <f t="shared" si="59"/>
        <v/>
      </c>
      <c r="FA129" s="647" t="str">
        <f t="shared" si="59"/>
        <v/>
      </c>
      <c r="FB129" s="647" t="str">
        <f t="shared" si="59"/>
        <v/>
      </c>
      <c r="FC129" s="647" t="str">
        <f t="shared" si="59"/>
        <v/>
      </c>
      <c r="FD129" s="647" t="str">
        <f t="shared" si="59"/>
        <v/>
      </c>
      <c r="FE129" s="647" t="str">
        <f t="shared" si="59"/>
        <v/>
      </c>
      <c r="FF129" s="647" t="str">
        <f t="shared" si="59"/>
        <v/>
      </c>
      <c r="FG129" s="647" t="str">
        <f t="shared" si="59"/>
        <v/>
      </c>
      <c r="FH129" s="647" t="str">
        <f t="shared" ref="FH129:FQ129" si="60">E123</f>
        <v>1. AXPO Benelux</v>
      </c>
      <c r="FI129" s="647" t="str">
        <f t="shared" si="60"/>
        <v>2. Power Online (MEGA)</v>
      </c>
      <c r="FJ129" s="647" t="str">
        <f t="shared" si="60"/>
        <v/>
      </c>
      <c r="FK129" s="647" t="str">
        <f t="shared" si="60"/>
        <v/>
      </c>
      <c r="FL129" s="647" t="str">
        <f t="shared" si="60"/>
        <v/>
      </c>
      <c r="FM129" s="647" t="str">
        <f t="shared" si="60"/>
        <v/>
      </c>
      <c r="FN129" s="647" t="str">
        <f t="shared" si="60"/>
        <v/>
      </c>
      <c r="FO129" s="647" t="str">
        <f t="shared" si="60"/>
        <v/>
      </c>
      <c r="FP129" s="647" t="str">
        <f t="shared" si="60"/>
        <v/>
      </c>
      <c r="FQ129" s="647" t="str">
        <f t="shared" si="60"/>
        <v/>
      </c>
      <c r="FR129" s="647" t="str">
        <f t="shared" ref="FR129:GA129" si="61">E123</f>
        <v>1. AXPO Benelux</v>
      </c>
      <c r="FS129" s="647" t="str">
        <f t="shared" si="61"/>
        <v>2. Power Online (MEGA)</v>
      </c>
      <c r="FT129" s="647" t="str">
        <f t="shared" si="61"/>
        <v/>
      </c>
      <c r="FU129" s="647" t="str">
        <f t="shared" si="61"/>
        <v/>
      </c>
      <c r="FV129" s="647" t="str">
        <f t="shared" si="61"/>
        <v/>
      </c>
      <c r="FW129" s="647" t="str">
        <f t="shared" si="61"/>
        <v/>
      </c>
      <c r="FX129" s="647" t="str">
        <f t="shared" si="61"/>
        <v/>
      </c>
      <c r="FY129" s="647" t="str">
        <f t="shared" si="61"/>
        <v/>
      </c>
      <c r="FZ129" s="647" t="str">
        <f t="shared" si="61"/>
        <v/>
      </c>
      <c r="GA129" s="647" t="str">
        <f t="shared" si="61"/>
        <v/>
      </c>
      <c r="GB129" s="647" t="str">
        <f t="shared" ref="GB129:GK129" si="62">E123</f>
        <v>1. AXPO Benelux</v>
      </c>
      <c r="GC129" s="647" t="str">
        <f t="shared" si="62"/>
        <v>2. Power Online (MEGA)</v>
      </c>
      <c r="GD129" s="647" t="str">
        <f t="shared" si="62"/>
        <v/>
      </c>
      <c r="GE129" s="647" t="str">
        <f t="shared" si="62"/>
        <v/>
      </c>
      <c r="GF129" s="647" t="str">
        <f t="shared" si="62"/>
        <v/>
      </c>
      <c r="GG129" s="647" t="str">
        <f t="shared" si="62"/>
        <v/>
      </c>
      <c r="GH129" s="647" t="str">
        <f t="shared" si="62"/>
        <v/>
      </c>
      <c r="GI129" s="647" t="str">
        <f t="shared" si="62"/>
        <v/>
      </c>
      <c r="GJ129" s="647" t="str">
        <f t="shared" si="62"/>
        <v/>
      </c>
      <c r="GK129" s="647" t="str">
        <f t="shared" si="62"/>
        <v/>
      </c>
      <c r="GL129" s="904"/>
      <c r="GM129" s="663"/>
      <c r="GN129" s="662" t="s">
        <v>1665</v>
      </c>
      <c r="GO129" s="646" t="s">
        <v>1664</v>
      </c>
      <c r="GP129" s="646" t="str">
        <f t="shared" ref="GP129:GY129" si="63">E123</f>
        <v>1. AXPO Benelux</v>
      </c>
      <c r="GQ129" s="646" t="str">
        <f t="shared" si="63"/>
        <v>2. Power Online (MEGA)</v>
      </c>
      <c r="GR129" s="646" t="str">
        <f t="shared" si="63"/>
        <v/>
      </c>
      <c r="GS129" s="646" t="str">
        <f t="shared" si="63"/>
        <v/>
      </c>
      <c r="GT129" s="646" t="str">
        <f t="shared" si="63"/>
        <v/>
      </c>
      <c r="GU129" s="646" t="str">
        <f t="shared" si="63"/>
        <v/>
      </c>
      <c r="GV129" s="646" t="str">
        <f t="shared" si="63"/>
        <v/>
      </c>
      <c r="GW129" s="646" t="str">
        <f t="shared" si="63"/>
        <v/>
      </c>
      <c r="GX129" s="646" t="str">
        <f t="shared" si="63"/>
        <v/>
      </c>
      <c r="GY129" s="646" t="str">
        <f t="shared" si="63"/>
        <v/>
      </c>
      <c r="GZ129" s="646" t="s">
        <v>1662</v>
      </c>
    </row>
    <row r="130" spans="1:234" hidden="1" x14ac:dyDescent="0.25">
      <c r="A130" s="643" t="s">
        <v>208</v>
      </c>
      <c r="AI130" s="664">
        <v>2023</v>
      </c>
      <c r="AJ130" s="664">
        <v>1</v>
      </c>
      <c r="AK130" s="665">
        <v>0</v>
      </c>
      <c r="AL130" s="665">
        <v>0</v>
      </c>
      <c r="AM130" s="665">
        <v>0</v>
      </c>
      <c r="AN130" s="665">
        <v>0</v>
      </c>
      <c r="AO130" s="665">
        <v>0</v>
      </c>
      <c r="AP130" s="665">
        <v>0</v>
      </c>
      <c r="AQ130" s="665">
        <v>0</v>
      </c>
      <c r="AR130" s="665">
        <v>0</v>
      </c>
      <c r="AS130" s="665">
        <v>0</v>
      </c>
      <c r="AT130" s="665">
        <v>0</v>
      </c>
      <c r="AU130" s="666"/>
      <c r="AW130" s="737">
        <v>2023</v>
      </c>
      <c r="AX130" s="665">
        <f>AX124</f>
        <v>0</v>
      </c>
      <c r="AY130" s="665">
        <f>INDEX(AX124:BE125,MATCH(AW130,AV124:AV125,0),MATCH(AY128,AX122:BE122,0))</f>
        <v>0</v>
      </c>
      <c r="AZ130" s="665">
        <f>INDEX(AX124:BE125,MATCH(AW130,AV124:AV125,0),MATCH(AZ128,AX122:BE122,0))*(INDEX(AK130:AT137,MATCH(AZ128,AI130:AI137,0),MATCH(AZ129,AK129:AT129,0)))</f>
        <v>0</v>
      </c>
      <c r="BA130" s="665">
        <f>INDEX(AX124:BE125,MATCH(AW130,AV124:AV125,0),MATCH(BA128,AX122:BE122,0))*(INDEX(AK130:AT137,MATCH(BA128,AI130:AI137,0),MATCH(BA129,AK129:AT129,0)))</f>
        <v>0</v>
      </c>
      <c r="BB130" s="665">
        <f>INDEX(AX124:BE125,MATCH(AW130,AV124:AV125,0),MATCH(BB128,AX122:BE122,0))*(INDEX(AK130:AT137,MATCH(BB128,AI130:AI137,0),MATCH(BB129,AK129:AT129,0)))</f>
        <v>0</v>
      </c>
      <c r="BC130" s="665">
        <f>INDEX(AX124:BE125,MATCH(AW130,AV124:AV125,0),MATCH(BC128,AX122:BE122,0))*(INDEX(AK130:AT137,MATCH(BC128,AI130:AI137,0),MATCH(BC129,AK129:AT129,0)))</f>
        <v>0</v>
      </c>
      <c r="BD130" s="665">
        <f>INDEX(AX124:BE125,MATCH(AW130,AV124:AV125,0),MATCH(BD128,AX122:BE122,0))*(INDEX(AK130:AT137,MATCH(BD128,AI130:AI137,0),MATCH(BD129,AK129:AT129,0)))</f>
        <v>0</v>
      </c>
      <c r="BE130" s="665">
        <f>INDEX(AX124:BE125,MATCH(AW130,AV124:AV125,0),MATCH(BE128,AX122:BE122,0))*(INDEX(AK130:AT137,MATCH(BE128,AI130:AI137,0),MATCH(BE129,AK129:AT129,0)))</f>
        <v>0</v>
      </c>
      <c r="BF130" s="665">
        <f>INDEX(AX124:BE125,MATCH(AW130,AV124:AV125,0),MATCH(BF128,AX122:BE122,0))*(INDEX(AK130:AT137,MATCH(BF128,AI130:AI137,0),MATCH(BF129,AK129:AT129,0)))</f>
        <v>0</v>
      </c>
      <c r="BG130" s="665">
        <f>INDEX(AX124:BE125,MATCH(AW130,AV124:AV125,0),MATCH(BG128,AX122:BE122,0))*(INDEX(AK130:AT137,MATCH(BG128,AI130:AI137,0),MATCH(BG129,AK129:AT129,0)))</f>
        <v>0</v>
      </c>
      <c r="BH130" s="665">
        <f>INDEX(AX124:BE125,MATCH(AW130,AV124:AV125,0),MATCH(BH128,AX122:BE122,0))*(INDEX(AK130:AT137,MATCH(BH128,AI130:AI137,0),MATCH(BH129,AK129:AT129,0)))</f>
        <v>0</v>
      </c>
      <c r="BI130" s="665">
        <f>INDEX(AX124:BE125,MATCH(AW130,AV124:AV125,0),MATCH(BI128,AX122:BE122,0))*(INDEX(AK130:AT137,MATCH(BI128,AI130:AI137,0),MATCH(BI129,AK129:AT129,0)))</f>
        <v>0</v>
      </c>
      <c r="BJ130" s="665">
        <f>INDEX(AX124:BE125,MATCH(AW130,AV124:AV125,0),MATCH(BJ128,AX122:BE122,0))*(INDEX(AK130:AT137,MATCH(BJ128,AI130:AI137,0),MATCH(BJ129,AK129:AT129,0)))</f>
        <v>0</v>
      </c>
      <c r="BK130" s="665">
        <f>INDEX(AX124:BE125,MATCH(AW130,AV124:AV125,0),MATCH(BK128,AX122:BE122,0))*(INDEX(AK130:AT137,MATCH(BK128,AI130:AI137,0),MATCH(BK129,AK129:AT129,0)))</f>
        <v>0</v>
      </c>
      <c r="BL130" s="665">
        <f>INDEX(AX124:BE125,MATCH(AW130,AV124:AV125,0),MATCH(BL128,AX122:BE122,0))*(INDEX(AK130:AT137,MATCH(BL128,AI130:AI137,0),MATCH(BL129,AK129:AT129,0)))</f>
        <v>0</v>
      </c>
      <c r="BM130" s="665">
        <f>INDEX(AX124:BE125,MATCH(AW130,AV124:AV125,0),MATCH(BM128,AX122:BE122,0))*(INDEX(AK130:AT137,MATCH(BM128,AI130:AI137,0),MATCH(BM129,AK129:AT129,0)))</f>
        <v>0</v>
      </c>
      <c r="BN130" s="665">
        <f>INDEX(AX124:BE125,MATCH(AW130,AV124:AV125,0),MATCH(BN128,AX122:BE122,0))*(INDEX(AK130:AT137,MATCH(BN128,AI130:AI137,0),MATCH(BN129,AK129:AT129,0)))</f>
        <v>0</v>
      </c>
      <c r="BO130" s="665">
        <f>INDEX(AX124:BE125,MATCH(AW130,AV124:AV125,0),MATCH(BO128,AX122:BE122,0))*(INDEX(AK130:AT137,MATCH(BO128,AI130:AI137,0),MATCH(BO129,AK129:AT129,0)))</f>
        <v>0</v>
      </c>
      <c r="BP130" s="665">
        <f>INDEX(AX124:BE125,MATCH(AW130,AV124:AV125,0),MATCH(BP128,AX122:BE122,0))*(INDEX(AK130:AT137,MATCH(BP128,AI130:AI137,0),MATCH(BP129,AK129:AT129,0)))</f>
        <v>0</v>
      </c>
      <c r="BQ130" s="665">
        <f>INDEX(AX124:BE125,MATCH(AW130,AV124:AV125,0),MATCH(BQ128,AX122:BE122,0))*(INDEX(AK130:AT137,MATCH(BQ128,AI130:AI137,0),MATCH(BQ129,AK129:AT129,0)))</f>
        <v>0</v>
      </c>
      <c r="BR130" s="665">
        <f>INDEX(AX124:BE125,MATCH(AW130,AV124:AV125,0),MATCH(BR128,AX122:BE122,0))*(INDEX(AK130:AT137,MATCH(BR128,AI130:AI137,0),MATCH(BR129,AK129:AT129,0)))</f>
        <v>0</v>
      </c>
      <c r="BS130" s="665">
        <f>INDEX(AX124:BE125,MATCH(AW130,AV124:AV125,0),MATCH(BS128,AX122:BE122,0))*(INDEX(AK130:AT137,MATCH(BS128,AI130:AI137,0),MATCH(BS129,AK129:AT129,0)))</f>
        <v>0</v>
      </c>
      <c r="BT130" s="665">
        <f>INDEX(AX124:BE125,MATCH(AW130,AV124:AV125,0),MATCH(BT128,AX122:BE122,0))*(INDEX(AK130:AT137,MATCH(BT128,AI130:AI137,0),MATCH(BT129,AK129:AT129,0)))</f>
        <v>0</v>
      </c>
      <c r="BU130" s="665">
        <f>INDEX(AX124:BE125,MATCH(AW130,AV124:AV125,0),MATCH(BU128,AX122:BE122,0))*(INDEX(AK130:AT137,MATCH(BU128,AI130:AI137,0),MATCH(BU129,AK129:AT129,0)))</f>
        <v>0</v>
      </c>
      <c r="BV130" s="665">
        <f>INDEX(AX124:BE125,MATCH(AW130,AV124:AV125,0),MATCH(BV128,AX122:BE122,0))*(INDEX(AK130:AT137,MATCH(BV128,AI130:AI137,0),MATCH(BV129,AK129:AT129,0)))</f>
        <v>0</v>
      </c>
      <c r="BW130" s="665">
        <f>INDEX(AX124:BE125,MATCH(AW130,AV124:AV125,0),MATCH(BW128,AX122:BE122,0))*(INDEX(AK130:AT137,MATCH(BW128,AI130:AI137,0),MATCH(BW129,AK129:AT129,0)))</f>
        <v>0</v>
      </c>
      <c r="BX130" s="665">
        <f>INDEX(AX124:BE125,MATCH(AW130,AV124:AV125,0),MATCH(BX128,AX122:BE122,0))*(INDEX(AK130:AT137,MATCH(BX128,AI130:AI137,0),MATCH(BX129,AK129:AT129,0)))</f>
        <v>0</v>
      </c>
      <c r="BY130" s="665">
        <f>INDEX(AX124:BE125,MATCH(AW130,AV124:AV125,0),MATCH(BY128,AX122:BE122,0))*(INDEX(AK130:AT137,MATCH(BY128,AI130:AI137,0),MATCH(BY129,AK129:AT129,0)))</f>
        <v>0</v>
      </c>
      <c r="BZ130" s="665">
        <f>INDEX(AX124:BE125,MATCH(AW130,AV124:AV125,0),MATCH(BZ128,AX122:BE122,0))*(INDEX(AK130:AT137,MATCH(BZ128,AI130:AI137,0),MATCH(BZ129,AK129:AT129,0)))</f>
        <v>0</v>
      </c>
      <c r="CA130" s="665">
        <f>INDEX(AX124:BE125,MATCH(AW130,AV124:AV125,0),MATCH(CA128,AX122:BE122,0))*(INDEX(AK130:AT137,MATCH(CA128,AI130:AI137,0),MATCH(CA129,AK129:AT129,0)))</f>
        <v>0</v>
      </c>
      <c r="CB130" s="665">
        <f>INDEX(AX124:BE125,MATCH(AW130,AV124:AV125,0),MATCH(CB128,AX122:BE122,0))*(INDEX(AK130:AT137,MATCH(CB128,AI130:AI137,0),MATCH(CB129,AK129:AT129,0)))</f>
        <v>0</v>
      </c>
      <c r="CC130" s="665">
        <f>INDEX(AX124:BE125,MATCH(AW130,AV124:AV125,0),MATCH(CC128,AX122:BE122,0))*(INDEX(AK130:AT137,MATCH(CC128,AI130:AI137,0),MATCH(CC129,AK129:AT129,0)))</f>
        <v>0</v>
      </c>
      <c r="CD130" s="665">
        <f>INDEX(AX124:BE125,MATCH(AW130,AV124:AV125,0),MATCH(CD128,AX122:BE122,0))*(INDEX(AK130:AT137,MATCH(CD128,AI130:AI137,0),MATCH(CD129,AK129:AT129,0)))</f>
        <v>0</v>
      </c>
      <c r="CE130" s="665">
        <f>INDEX(AX124:BE125,MATCH(AW130,AV124:AV125,0),MATCH(CE128,AX122:BE122,0))*(INDEX(AK130:AT137,MATCH(CE128,AI130:AI137,0),MATCH(CE129,AK129:AT129,0)))</f>
        <v>0</v>
      </c>
      <c r="CF130" s="665">
        <f>INDEX(AX124:BE125,MATCH(AW130,AV124:AV125,0),MATCH(CF128,AX122:BE122,0))*(INDEX(AK130:AT137,MATCH(CF128,AI130:AI137,0),MATCH(CF129,AK129:AT129,0)))</f>
        <v>0</v>
      </c>
      <c r="CG130" s="665">
        <f>INDEX(AX124:BE125,MATCH(AW130,AV124:AV125,0),MATCH(CG128,AX122:BE122,0))*(INDEX(AK130:AT137,MATCH(CG128,AI130:AI137,0),MATCH(CG129,AK129:AT129,0)))</f>
        <v>0</v>
      </c>
      <c r="CH130" s="665">
        <f>INDEX(AX124:BE125,MATCH(AW130,AV124:AV125,0),MATCH(CH128,AX122:BE122,0))*(INDEX(AK130:AT137,MATCH(CH128,AI130:AI137,0),MATCH(CH129,AK129:AT129,0)))</f>
        <v>0</v>
      </c>
      <c r="CI130" s="665">
        <f>INDEX(AX124:BE125,MATCH(AW130,AV124:AV125,0),MATCH(CI128,AX122:BE122,0))*(INDEX(AK130:AT137,MATCH(CI128,AI130:AI137,0),MATCH(CI129,AK129:AT129,0)))</f>
        <v>0</v>
      </c>
      <c r="CJ130" s="665">
        <f>INDEX(AX124:BE125,MATCH(AW130,AV124:AV125,0),MATCH(CJ128,AX122:BE122,0))*(INDEX(AK130:AT137,MATCH(CJ128,AI130:AI137,0),MATCH(CJ129,AK129:AT129,0)))</f>
        <v>0</v>
      </c>
      <c r="CK130" s="665">
        <f>INDEX(AX124:BE125,MATCH(AW130,AV124:AV125,0),MATCH(CK128,AX122:BE122,0))*(INDEX(AK130:AT137,MATCH(CK128,AI130:AI137,0),MATCH(CK129,AK129:AT129,0)))</f>
        <v>0</v>
      </c>
      <c r="CL130" s="665">
        <f>INDEX(AX124:BE125,MATCH(AW130,AV124:AV125,0),MATCH(CL128,AX122:BE122,0))*(INDEX(AK130:AT137,MATCH(CL128,AI130:AI137,0),MATCH(CL129,AK129:AT129,0)))</f>
        <v>0</v>
      </c>
      <c r="CM130" s="665">
        <f>INDEX(AX124:BE125,MATCH(AW130,AV124:AV125,0),MATCH(CM128,AX122:BE122,0))*(INDEX(AK130:AT137,MATCH(CM128,AI130:AI137,0),MATCH(CM129,AK129:AT129,0)))</f>
        <v>0</v>
      </c>
      <c r="CN130" s="665">
        <f>INDEX(AX124:BE125,MATCH(AW130,AV124:AV125,0),MATCH(CN128,AX122:BE122,0))*(INDEX(AK130:AT137,MATCH(CN128,AI130:AI137,0),MATCH(CN129,AK129:AT129,0)))</f>
        <v>0</v>
      </c>
      <c r="CO130" s="665">
        <f>INDEX(AX124:BE125,MATCH(AW130,AV124:AV125,0),MATCH(CO128,AX122:BE122,0))*(INDEX(AK130:AT137,MATCH(CO128,AI130:AI137,0),MATCH(CO129,AK129:AT129,0)))</f>
        <v>0</v>
      </c>
      <c r="CP130" s="665">
        <f>INDEX(AX124:BE125,MATCH(AW130,AV124:AV125,0),MATCH(CP128,AX122:BE122,0))*(INDEX(AK130:AT137,MATCH(CP128,AI130:AI137,0),MATCH(CP129,AK129:AT129,0)))</f>
        <v>0</v>
      </c>
      <c r="CQ130" s="665">
        <f>INDEX(AX124:BE125,MATCH(AW130,AV124:AV125,0),MATCH(CQ128,AX122:BE122,0))*(INDEX(AK130:AT137,MATCH(CQ128,AI130:AI137,0),MATCH(CQ129,AK129:AT129,0)))</f>
        <v>0</v>
      </c>
      <c r="CR130" s="665">
        <f>INDEX(AX124:BE125,MATCH(AW130,AV124:AV125,0),MATCH(CR128,AX122:BE122,0))*(INDEX(AK130:AT137,MATCH(CR128,AI130:AI137,0),MATCH(CR129,AK129:AT129,0)))</f>
        <v>0</v>
      </c>
      <c r="CS130" s="665">
        <f>INDEX(AX124:BE125,MATCH(AW130,AV124:AV125,0),MATCH(CS128,AX122:BE122,0))*(INDEX(AK130:AT137,MATCH(CS128,AI130:AI137,0),MATCH(CS129,AK129:AT129,0)))</f>
        <v>0</v>
      </c>
      <c r="CT130" s="665">
        <f>INDEX(AX124:BE125,MATCH(AW130,AV124:AV125,0),MATCH(CT128,AX122:BE122,0))*(INDEX(AK130:AT137,MATCH(CT128,AI130:AI137,0),MATCH(CT129,AK129:AT129,0)))</f>
        <v>0</v>
      </c>
      <c r="CU130" s="665">
        <f>INDEX(AX124:BE125,MATCH(AW130,AV124:AV125,0),MATCH(CU128,AX122:BE122,0))*(INDEX(AK130:AT137,MATCH(CU128,AI130:AI137,0),MATCH(CU129,AK129:AT129,0)))</f>
        <v>0</v>
      </c>
      <c r="CV130" s="665">
        <f>INDEX(AX124:BE125,MATCH(AW130,AV124:AV125,0),MATCH(CV128,AX122:BE122,0))*(INDEX(AK130:AT137,MATCH(CV128,AI130:AI137,0),MATCH(CV129,AK129:AT129,0)))</f>
        <v>0</v>
      </c>
      <c r="CW130" s="665">
        <f>INDEX(AX124:BE125,MATCH(AW130,AV124:AV125,0),MATCH(CW128,AX122:BE122,0))*(INDEX(AK130:AT137,MATCH(CW128,AI130:AI137,0),MATCH(CW129,AK129:AT129,0)))</f>
        <v>0</v>
      </c>
      <c r="CX130" s="665">
        <f>INDEX(AX124:BE125,MATCH(AW130,AV124:AV125,0),MATCH(CX128,AX122:BE122,0))*(INDEX(AK130:AT137,MATCH(CX128,AI130:AI137,0),MATCH(CX129,AK129:AT129,0)))</f>
        <v>0</v>
      </c>
      <c r="CY130" s="665">
        <f>INDEX(AX124:BE125,MATCH(AW130,AV124:AV125,0),MATCH(CY128,AX122:BE122,0))*(INDEX(AK130:AT137,MATCH(CY128,AI130:AI137,0),MATCH(CY129,AK129:AT129,0)))</f>
        <v>0</v>
      </c>
      <c r="CZ130" s="665">
        <f>INDEX(AX124:BE125,MATCH(AW130,AV124:AV125,0),MATCH(CZ128,AX122:BE122,0))*(INDEX(AK130:AT137,MATCH(CZ128,AI130:AI137,0),MATCH(CZ129,AK129:AT129,0)))</f>
        <v>0</v>
      </c>
      <c r="DA130" s="665">
        <f>INDEX(AX124:BE125,MATCH(AW130,AV124:AV125,0),MATCH(DA128,AX122:BE122,0))*(INDEX(AK130:AT137,MATCH(DA128,AI130:AI137,0),MATCH(DA129,AK129:AT129,0)))</f>
        <v>0</v>
      </c>
      <c r="DB130" s="665">
        <f>INDEX(AX124:BE125,MATCH(AW130,AV124:AV125,0),MATCH(DB128,AX122:BE122,0))*(INDEX(AK130:AT137,MATCH(DB128,AI130:AI137,0),MATCH(DB129,AK129:AT129,0)))</f>
        <v>0</v>
      </c>
      <c r="DC130" s="665">
        <f>INDEX(AX124:BE125,MATCH(AW130,AV124:AV125,0),MATCH(DC128,AX122:BE122,0))*(INDEX(AK130:AT137,MATCH(DC128,AI130:AI137,0),MATCH(DC129,AK129:AT129,0)))</f>
        <v>0</v>
      </c>
      <c r="DD130" s="665">
        <f>INDEX(AX124:BE125,MATCH(AW130,AV124:AV125,0),MATCH(DD128,AX122:BE122,0))*(INDEX(AK130:AT137,MATCH(DD128,AI130:AI137,0),MATCH(DD129,AK129:AT129,0)))</f>
        <v>0</v>
      </c>
      <c r="DE130" s="665">
        <f>INDEX(AX124:BE125,MATCH(AW130,AV124:AV125,0),MATCH(DE128,AX122:BE122,0))*(INDEX(AK130:AT137,MATCH(DE128,AI130:AI137,0),MATCH(DE129,AK129:AT129,0)))</f>
        <v>0</v>
      </c>
      <c r="DF130" s="665">
        <f>INDEX(AX124:BE125,MATCH(AW130,AV124:AV125,0),MATCH(DF128,AX122:BE122,0))*(INDEX(AK130:AT137,MATCH(DF128,AI130:AI137,0),MATCH(DF129,AK129:AT129,0)))</f>
        <v>0</v>
      </c>
      <c r="DG130" s="665">
        <f>INDEX(AX124:BE125,MATCH(AW130,AV124:AV125,0),MATCH(DG128,AX122:BE122,0))*(INDEX(AK130:AT137,MATCH(DG128,AI130:AI137,0),MATCH(DG129,AK129:AT129,0)))</f>
        <v>0</v>
      </c>
      <c r="DH130" s="665">
        <f>INDEX(AX124:BE125,MATCH(AW130,AV124:AV125,0),MATCH(DH128,AX122:BE122,0))*(INDEX(AK130:AT137,MATCH(DH128,AI130:AI137,0),MATCH(DH129,AK129:AT129,0)))</f>
        <v>0</v>
      </c>
      <c r="DI130" s="665">
        <f>INDEX(AX124:BE125,MATCH(AW130,AV124:AV125,0),MATCH(DI128,AX122:BE122,0))*(INDEX(AK130:AT137,MATCH(DI128,AI130:AI137,0),MATCH(DI129,AK129:AT129,0)))</f>
        <v>0</v>
      </c>
      <c r="DJ130" s="665">
        <f>INDEX(AX124:BE125,MATCH(AW130,AV124:AV125,0),MATCH(DJ128,AX122:BE122,0))*(INDEX(AK130:AT137,MATCH(DJ128,AI130:AI137,0),MATCH(DJ129,AK129:AT129,0)))</f>
        <v>0</v>
      </c>
      <c r="DK130" s="665">
        <f>INDEX(AX124:BE125,MATCH(AW130,AV124:AV125,0),MATCH(DK128,AX122:BE122,0))*(INDEX(AK130:AT137,MATCH(DK128,AI130:AI137,0),MATCH(DK129,AK129:AT129,0)))</f>
        <v>0</v>
      </c>
      <c r="DL130" s="665">
        <f>INDEX(AX124:BE125,MATCH(AW130,AV124:AV125,0),MATCH(DL128,AX122:BE122,0))*(INDEX(AK130:AT137,MATCH(DL128,AI130:AI137,0),MATCH(DL129,AK129:AT129,0)))</f>
        <v>0</v>
      </c>
      <c r="DM130" s="665">
        <f>INDEX(AX124:BE125,MATCH(AW130,AV124:AV125,0),MATCH(DM128,AX122:BE122,0))*(INDEX(AK130:AT137,MATCH(DM128,AI130:AI137,0),MATCH(DM129,AK129:AT129,0)))</f>
        <v>0</v>
      </c>
      <c r="DN130" s="665">
        <f>INDEX(AX124:BE125,MATCH(AW130,AV124:AV125,0),MATCH(DN128,AX122:BE122,0))*(INDEX(AK130:AT137,MATCH(DN128,AI130:AI137,0),MATCH(DN129,AK129:AT129,0)))</f>
        <v>0</v>
      </c>
      <c r="DO130" s="665">
        <f>INDEX(AX124:BE125,MATCH(AW130,AV124:AV125,0),MATCH(DO128,AX122:BE122,0))*(INDEX(AK130:AT137,MATCH(DO128,AI130:AI137,0),MATCH(DO129,AK129:AT129,0)))</f>
        <v>0</v>
      </c>
      <c r="DP130" s="665">
        <f>INDEX(AX124:BE125,MATCH(AW130,AV124:AV125,0),MATCH(DP128,AX122:BE122,0))*(INDEX(AK130:AT137,MATCH(DP128,AI130:AI137,0),MATCH(DP129,AK129:AT129,0)))</f>
        <v>0</v>
      </c>
      <c r="DQ130" s="643" t="b">
        <f>SUM(AX130:DP130)=P124</f>
        <v>1</v>
      </c>
      <c r="DR130" s="737">
        <v>2023</v>
      </c>
      <c r="DS130" s="665">
        <f>IF(DR130&gt;DS128,AX129-AX130,0)</f>
        <v>0</v>
      </c>
      <c r="DT130" s="665">
        <f>IF(DR130&gt;DT128,AY129-AY130,0)</f>
        <v>0</v>
      </c>
      <c r="DU130" s="665">
        <f>IF(DR130&gt;DU128,AZ129-AZ130,0)</f>
        <v>0</v>
      </c>
      <c r="DV130" s="665">
        <f>IF(DR130&gt;DV128,BA129-BA130,0)</f>
        <v>0</v>
      </c>
      <c r="DW130" s="665">
        <f>IF(DR130&gt;DW128,BB129-BB130,0)</f>
        <v>0</v>
      </c>
      <c r="DX130" s="665">
        <f>IF(DR130&gt;DX128,BC129-BC130,0)</f>
        <v>0</v>
      </c>
      <c r="DY130" s="665">
        <f>IF(DR130&gt;DY128,BD129-BD130,0)</f>
        <v>0</v>
      </c>
      <c r="DZ130" s="665">
        <f>IF(DR130&gt;DZ128,BE129-BE130,0)</f>
        <v>0</v>
      </c>
      <c r="EA130" s="665">
        <f>IF(DR130&gt;EA128,BF129-BF130,0)</f>
        <v>0</v>
      </c>
      <c r="EB130" s="665">
        <f>IF(DR130&gt;EB128,BG129-BG130,0)</f>
        <v>0</v>
      </c>
      <c r="EC130" s="665">
        <f>IF(DR130&gt;EC128,BH129-BH130,0)</f>
        <v>0</v>
      </c>
      <c r="ED130" s="665">
        <f>IF(DR130&gt;ED128,BI129-BI130,0)</f>
        <v>0</v>
      </c>
      <c r="EE130" s="665">
        <f>IF(DR130&gt;EE128,BJ129-BJ130,0)</f>
        <v>0</v>
      </c>
      <c r="EF130" s="665">
        <f>IF(DR130&gt;EF128,BK129-BK130,0)</f>
        <v>0</v>
      </c>
      <c r="EG130" s="665">
        <f>IF(DR130&gt;EG128,BL129-BL130,0)</f>
        <v>0</v>
      </c>
      <c r="EH130" s="665">
        <f>IF(DR130&gt;EH128,BM129-BM130,0)</f>
        <v>0</v>
      </c>
      <c r="EI130" s="665">
        <f>IF(DR130&gt;EI128,BN129-BN130,0)</f>
        <v>0</v>
      </c>
      <c r="EJ130" s="665">
        <f>IF(DR130&gt;EJ128,BO129-BO130,0)</f>
        <v>0</v>
      </c>
      <c r="EK130" s="665">
        <f>IF(DR130&gt;EK128,BP129-BP130,0)</f>
        <v>0</v>
      </c>
      <c r="EL130" s="665">
        <f>IF(DR130&gt;EL128,BQ129-BQ130,0)</f>
        <v>0</v>
      </c>
      <c r="EM130" s="665">
        <f>IF(DR130&gt;EM128,BR129-BR130,0)</f>
        <v>0</v>
      </c>
      <c r="EN130" s="665">
        <f>IF(DR130&gt;EN128,BS129-BS130,0)</f>
        <v>0</v>
      </c>
      <c r="EO130" s="665">
        <f>IF(DR130&gt;EO128,BT129-BT130,0)</f>
        <v>0</v>
      </c>
      <c r="EP130" s="665">
        <f>IF(DR130&gt;EP128,BU129-BU130,0)</f>
        <v>0</v>
      </c>
      <c r="EQ130" s="665">
        <f>IF(DR130&gt;EQ128,BV129-BV130,0)</f>
        <v>0</v>
      </c>
      <c r="ER130" s="665">
        <f>IF(DR130&gt;ER128,BW129-BW130,0)</f>
        <v>0</v>
      </c>
      <c r="ES130" s="665">
        <f>IF(DR130&gt;ES128,BX129-BX130,0)</f>
        <v>0</v>
      </c>
      <c r="ET130" s="665">
        <f>IF(DR130&gt;ET128,BY129-BY130,0)</f>
        <v>0</v>
      </c>
      <c r="EU130" s="665">
        <f>IF(DR130&gt;EU128,BZ129-BZ130,0)</f>
        <v>0</v>
      </c>
      <c r="EV130" s="665">
        <f>IF(DR130&gt;EV128,CA129-CA130,0)</f>
        <v>0</v>
      </c>
      <c r="EW130" s="665">
        <f>IF(DR130&gt;EW128,CB129-CB130,0)</f>
        <v>0</v>
      </c>
      <c r="EX130" s="665">
        <f>IF(DR130&gt;EX128,CC129-CC130,0)</f>
        <v>0</v>
      </c>
      <c r="EY130" s="665">
        <f>IF(DR130&gt;EY128,CD129-CD130,0)</f>
        <v>0</v>
      </c>
      <c r="EZ130" s="665">
        <f>IF(DR130&gt;EZ128,CE129-CE130,0)</f>
        <v>0</v>
      </c>
      <c r="FA130" s="665">
        <f>IF(DR130&gt;FA128,CF129-CF130,0)</f>
        <v>0</v>
      </c>
      <c r="FB130" s="665">
        <f>IF(DR130&gt;FB128,CG129-CG130,0)</f>
        <v>0</v>
      </c>
      <c r="FC130" s="665">
        <f>IF(DR130&gt;FC128,CH129-CH130,0)</f>
        <v>0</v>
      </c>
      <c r="FD130" s="665">
        <f>IF(DR130&gt;FD128,CI129-CI130,0)</f>
        <v>0</v>
      </c>
      <c r="FE130" s="665">
        <f>IF(DR130&gt;FE128,CJ129-CJ130,0)</f>
        <v>0</v>
      </c>
      <c r="FF130" s="665">
        <f>IF(DR130&gt;FF128,CK129-CK130,0)</f>
        <v>0</v>
      </c>
      <c r="FG130" s="665">
        <f>IF(DR130&gt;FG128,CL129-CL130,0)</f>
        <v>0</v>
      </c>
      <c r="FH130" s="665">
        <f>IF(DR130&gt;FH128,CM129-CM130,0)</f>
        <v>0</v>
      </c>
      <c r="FI130" s="665">
        <f>IF(DR130&gt;FI128,CN129-CN130,0)</f>
        <v>0</v>
      </c>
      <c r="FJ130" s="665">
        <f>IF(DR130&gt;FJ128,CO129-CO130,0)</f>
        <v>0</v>
      </c>
      <c r="FK130" s="665">
        <f>IF(DR130&gt;FK128,CP129-CP130,0)</f>
        <v>0</v>
      </c>
      <c r="FL130" s="665">
        <f>IF(DR130&gt;FL128,CQ129-CQ130,0)</f>
        <v>0</v>
      </c>
      <c r="FM130" s="665">
        <f>IF(DR130&gt;FM128,CR129-CR130,0)</f>
        <v>0</v>
      </c>
      <c r="FN130" s="665">
        <f>IF(DR130&gt;FN128,CS129-CS130,0)</f>
        <v>0</v>
      </c>
      <c r="FO130" s="665">
        <f>IF(DR130&gt;FO128,CT129-CT130,0)</f>
        <v>0</v>
      </c>
      <c r="FP130" s="665">
        <f>IF(DR130&gt;FP128,CU129-CU130,0)</f>
        <v>0</v>
      </c>
      <c r="FQ130" s="665">
        <f>IF(DR130&gt;FQ128,CV129-CV130,0)</f>
        <v>0</v>
      </c>
      <c r="FR130" s="665">
        <f>IF(DR130&gt;FR128,CW129-CW130,0)</f>
        <v>0</v>
      </c>
      <c r="FS130" s="665">
        <f>IF(DR130&gt;FS128,CX129-CX130,0)</f>
        <v>0</v>
      </c>
      <c r="FT130" s="665">
        <f>IF(DR130&gt;FT128,CY129-CY130,0)</f>
        <v>0</v>
      </c>
      <c r="FU130" s="665">
        <f>IF(DR130&gt;FU128,CZ129-CZ130,0)</f>
        <v>0</v>
      </c>
      <c r="FV130" s="665">
        <f>IF(DR130&gt;FV128,DA129-DA130,0)</f>
        <v>0</v>
      </c>
      <c r="FW130" s="665">
        <f>IF(DR130&gt;FW128,DB129-DB130,0)</f>
        <v>0</v>
      </c>
      <c r="FX130" s="665">
        <f>IF(DR130&gt;FX128,DC129-DC130,0)</f>
        <v>0</v>
      </c>
      <c r="FY130" s="665">
        <f>IF(DR130&gt;FY128,DD129-DD130,0)</f>
        <v>0</v>
      </c>
      <c r="FZ130" s="665">
        <f>IF(DR130&gt;FZ128,DE129-DE130,0)</f>
        <v>0</v>
      </c>
      <c r="GA130" s="665">
        <f>IF(DR130&gt;GA128,DF129-DF130,0)</f>
        <v>0</v>
      </c>
      <c r="GB130" s="665">
        <f>IF(DR130&gt;GB128,DG129-DG130,0)</f>
        <v>0</v>
      </c>
      <c r="GC130" s="665">
        <f>IF(DR130&gt;GC128,DH129-DH130,0)</f>
        <v>0</v>
      </c>
      <c r="GD130" s="665">
        <f>IF(DR130&gt;GD128,DI129-DI130,0)</f>
        <v>0</v>
      </c>
      <c r="GE130" s="665">
        <f>IF(DR130&gt;GE128,DJ129-DJ130,0)</f>
        <v>0</v>
      </c>
      <c r="GF130" s="665">
        <f>IF(DR130&gt;GF128,DK129-DK130,0)</f>
        <v>0</v>
      </c>
      <c r="GG130" s="665">
        <f>IF(DR130&gt;GG128,DL129-DL130,0)</f>
        <v>0</v>
      </c>
      <c r="GH130" s="665">
        <f>IF(DR130&gt;GH128,DM129-DM130,0)</f>
        <v>0</v>
      </c>
      <c r="GI130" s="665">
        <f>IF(DR130&gt;GI128,DN129-DN130,0)</f>
        <v>0</v>
      </c>
      <c r="GJ130" s="665">
        <f>IF(DR130&gt;GJ128,DO129-DO130,0)</f>
        <v>0</v>
      </c>
      <c r="GK130" s="665">
        <f>IF(DR130&gt;GK128,DP129-DP130,0)</f>
        <v>0</v>
      </c>
      <c r="GL130" s="665" t="b">
        <f>SUM(DS130:GK130)+SUM(Y124:AH124)=U124</f>
        <v>1</v>
      </c>
      <c r="GM130" s="667"/>
      <c r="GN130" s="737">
        <v>2023</v>
      </c>
      <c r="GO130" s="664">
        <f>SUMIF(DS129:GK129,GO129,DS130:GK130)</f>
        <v>0</v>
      </c>
      <c r="GP130" s="668">
        <f>SUMIF(DS129:GK129,GP129,DS130:GK130)</f>
        <v>0</v>
      </c>
      <c r="GQ130" s="668">
        <f>SUMIF(DS129:GK129,GQ129,DS130:GK130)</f>
        <v>0</v>
      </c>
      <c r="GR130" s="668">
        <f>SUMIF(DS129:GK129,GR129,DS130:GK130)</f>
        <v>0</v>
      </c>
      <c r="GS130" s="668">
        <f>SUMIF(DS129:GK129,GS129,DS130:GK130)</f>
        <v>0</v>
      </c>
      <c r="GT130" s="668">
        <f>SUMIF(DS129:GK129,GT129,DS130:GK130)</f>
        <v>0</v>
      </c>
      <c r="GU130" s="668">
        <f>SUMIF(DS129:GK129,GU129,DS130:GK130)</f>
        <v>0</v>
      </c>
      <c r="GV130" s="668">
        <f>SUMIF(DS129:GK129,GV129,DS130:GK130)</f>
        <v>0</v>
      </c>
      <c r="GW130" s="668">
        <f>SUMIF(DS129:GK129,GW129,DS130:GK130)</f>
        <v>0</v>
      </c>
      <c r="GX130" s="668">
        <f>SUMIF(DS129:GK129,GX129,DS130:GK130)</f>
        <v>0</v>
      </c>
      <c r="GY130" s="668">
        <f>SUMIF(DS129:GK129,GY129,DS130:GK130)</f>
        <v>0</v>
      </c>
      <c r="GZ130" s="646" t="b">
        <f>SUM(GO130:GY130)=(U124-SUM(Y124:AH124))</f>
        <v>1</v>
      </c>
    </row>
    <row r="131" spans="1:234" hidden="1" x14ac:dyDescent="0.25">
      <c r="A131" s="643" t="s">
        <v>208</v>
      </c>
      <c r="AI131" s="664">
        <v>2024</v>
      </c>
      <c r="AJ131" s="664">
        <v>0</v>
      </c>
      <c r="AK131" s="665">
        <f>IFERROR(E125/T125,0)</f>
        <v>0.625</v>
      </c>
      <c r="AL131" s="665">
        <f>IFERROR(F125/T125,0)</f>
        <v>0.375</v>
      </c>
      <c r="AM131" s="665">
        <f>IFERROR(G125/T125,0)</f>
        <v>0</v>
      </c>
      <c r="AN131" s="669">
        <f>IFERROR(H125/T125,0)</f>
        <v>0</v>
      </c>
      <c r="AO131" s="669">
        <f>IFERROR(I125/T125,0)</f>
        <v>0</v>
      </c>
      <c r="AP131" s="669">
        <f>IFERROR(J125/T125,0)</f>
        <v>0</v>
      </c>
      <c r="AQ131" s="669">
        <f>IFERROR(K125/T125,0)</f>
        <v>0</v>
      </c>
      <c r="AR131" s="669">
        <f>IFERROR(L125/T125,0)</f>
        <v>0</v>
      </c>
      <c r="AS131" s="669">
        <f>IFERROR(M125/T125,0)</f>
        <v>0</v>
      </c>
      <c r="AT131" s="669">
        <f>IFERROR(N125/T125,0)</f>
        <v>0</v>
      </c>
      <c r="AU131" s="666"/>
      <c r="AW131" s="737">
        <v>2024</v>
      </c>
      <c r="AX131" s="665">
        <f>AX125</f>
        <v>0</v>
      </c>
      <c r="AY131" s="665">
        <f>INDEX(AX124:BE125,MATCH(AW131,AV124:AV125,0),MATCH(AY128,AX122:BE122,0))*(INDEX(AK130:AT137,MATCH(AY128,AI130:AI137,0),MATCH(AY129,AK129:AT129,0)))</f>
        <v>0</v>
      </c>
      <c r="AZ131" s="665">
        <f>INDEX(AX124:BE125,MATCH(AW131,AV124:AV125,0),MATCH(AZ128,AX122:BE122,0))*(INDEX(AK130:AT137,MATCH(AZ128,AI130:AI137,0),MATCH(AZ129,AK129:AT129,0)))</f>
        <v>0</v>
      </c>
      <c r="BA131" s="665">
        <f>INDEX(AX124:BE125,MATCH(AW131,AV124:AV125,0),MATCH(BA128,AX122:BE122,0))*(INDEX(AK130:AT137,MATCH(BA128,AI130:AI137,0),MATCH(BA129,AK129:AT129,0)))</f>
        <v>0</v>
      </c>
      <c r="BB131" s="665">
        <f>INDEX(AX124:BE125,MATCH(AW131,AV124:AV125,0),MATCH(BB128,AX122:BE122,0))*(INDEX(AK130:AT137,MATCH(BB128,AI130:AI137,0),MATCH(BB129,AK129:AT129,0)))</f>
        <v>0</v>
      </c>
      <c r="BC131" s="665">
        <f>INDEX(AX124:BE125,MATCH(AW131,AV124:AV125,0),MATCH(BC128,AX122:BE122,0))*(INDEX(AK130:AT137,MATCH(BC128,AI130:AI137,0),MATCH(BC129,AK129:AT129,0)))</f>
        <v>0</v>
      </c>
      <c r="BD131" s="665">
        <f>INDEX(AX124:BE125,MATCH(AW131,AV124:AV125,0),MATCH(BD128,AX122:BE122,0))*(INDEX(AK130:AT137,MATCH(BD128,AI130:AI137,0),MATCH(BD129,AK129:AT129,0)))</f>
        <v>0</v>
      </c>
      <c r="BE131" s="665">
        <f>INDEX(AX124:BE125,MATCH(AW131,AV124:AV125,0),MATCH(BE128,AX122:BE122,0))*(INDEX(AK130:AT137,MATCH(BE128,AI130:AI137,0),MATCH(BE129,AK129:AT129,0)))</f>
        <v>0</v>
      </c>
      <c r="BF131" s="665">
        <f>INDEX(AX124:BE125,MATCH(AW131,AV124:AV125,0),MATCH(BF128,AX122:BE122,0))*(INDEX(AK130:AT137,MATCH(BF128,AI130:AI137,0),MATCH(BF129,AK129:AT129,0)))</f>
        <v>0</v>
      </c>
      <c r="BG131" s="665">
        <f>INDEX(AX124:BE125,MATCH(AW131,AV124:AV125,0),MATCH(BG128,AX122:BE122,0))*(INDEX(AK130:AT137,MATCH(BG128,AI130:AI137,0),MATCH(BG129,AK129:AT129,0)))</f>
        <v>0</v>
      </c>
      <c r="BH131" s="665">
        <f>INDEX(AX124:BE125,MATCH(AW131,AV124:AV125,0),MATCH(BH128,AX122:BE122,0))*(INDEX(AK130:AT137,MATCH(BH128,AI130:AI137,0),MATCH(BH129,AK129:AT129,0)))</f>
        <v>0</v>
      </c>
      <c r="BI131" s="665">
        <f>INDEX(AX124:BE125,MATCH(AW131,AV124:AV125,0),MATCH(BI128,AX122:BE122,0))*(INDEX(AK130:AT137,MATCH(BI128,AI130:AI137,0),MATCH(BI129,AK129:AT129,0)))</f>
        <v>0</v>
      </c>
      <c r="BJ131" s="665">
        <f>INDEX(AX124:BE125,MATCH(AW131,AV124:AV125,0),MATCH(BJ128,AX122:BE122,0))*(INDEX(AK130:AT137,MATCH(BJ128,AI130:AI137,0),MATCH(BJ129,AK129:AT129,0)))</f>
        <v>0</v>
      </c>
      <c r="BK131" s="665">
        <f>INDEX(AX124:BE125,MATCH(AW131,AV124:AV125,0),MATCH(BK128,AX122:BE122,0))*(INDEX(AK130:AT137,MATCH(BK128,AI130:AI137,0),MATCH(BK129,AK129:AT129,0)))</f>
        <v>0</v>
      </c>
      <c r="BL131" s="665">
        <f>INDEX(AX124:BE125,MATCH(AW131,AV124:AV125,0),MATCH(BL128,AX122:BE122,0))*(INDEX(AK130:AT137,MATCH(BL128,AI130:AI137,0),MATCH(BL129,AK129:AT129,0)))</f>
        <v>0</v>
      </c>
      <c r="BM131" s="665">
        <f>INDEX(AX124:BE125,MATCH(AW131,AV124:AV125,0),MATCH(BM128,AX122:BE122,0))*(INDEX(AK130:AT137,MATCH(BM128,AI130:AI137,0),MATCH(BM129,AK129:AT129,0)))</f>
        <v>0</v>
      </c>
      <c r="BN131" s="665">
        <f>INDEX(AX124:BE125,MATCH(AW131,AV124:AV125,0),MATCH(BN128,AX122:BE122,0))*(INDEX(AK130:AT137,MATCH(BN128,AI130:AI137,0),MATCH(BN129,AK129:AT129,0)))</f>
        <v>0</v>
      </c>
      <c r="BO131" s="665">
        <f>INDEX(AX124:BE125,MATCH(AW131,AV124:AV125,0),MATCH(BO128,AX122:BE122,0))*(INDEX(AK130:AT137,MATCH(BO128,AI130:AI137,0),MATCH(BO129,AK129:AT129,0)))</f>
        <v>0</v>
      </c>
      <c r="BP131" s="665">
        <f>INDEX(AX124:BE125,MATCH(AW131,AV124:AV125,0),MATCH(BP128,AX122:BE122,0))*(INDEX(AK130:AT137,MATCH(BP128,AI130:AI137,0),MATCH(BP129,AK129:AT129,0)))</f>
        <v>0</v>
      </c>
      <c r="BQ131" s="665">
        <f>INDEX(AX124:BE125,MATCH(AW131,AV124:AV125,0),MATCH(BQ128,AX122:BE122,0))*(INDEX(AK130:AT137,MATCH(BQ128,AI130:AI137,0),MATCH(BQ129,AK129:AT129,0)))</f>
        <v>0</v>
      </c>
      <c r="BR131" s="665">
        <f>INDEX(AX124:BE125,MATCH(AW131,AV124:AV125,0),MATCH(BR128,AX122:BE122,0))*(INDEX(AK130:AT137,MATCH(BR128,AI130:AI137,0),MATCH(BR129,AK129:AT129,0)))</f>
        <v>0</v>
      </c>
      <c r="BS131" s="665">
        <f>INDEX(AX124:BE125,MATCH(AW131,AV124:AV125,0),MATCH(BS128,AX122:BE122,0))*(INDEX(AK130:AT137,MATCH(BS128,AI130:AI137,0),MATCH(BS129,AK129:AT129,0)))</f>
        <v>0</v>
      </c>
      <c r="BT131" s="665">
        <f>INDEX(AX124:BE125,MATCH(AW131,AV124:AV125,0),MATCH(BT128,AX122:BE122,0))*(INDEX(AK130:AT137,MATCH(BT128,AI130:AI137,0),MATCH(BT129,AK129:AT129,0)))</f>
        <v>0</v>
      </c>
      <c r="BU131" s="665">
        <f>INDEX(AX124:BE125,MATCH(AW131,AV124:AV125,0),MATCH(BU128,AX122:BE122,0))*(INDEX(AK130:AT137,MATCH(BU128,AI130:AI137,0),MATCH(BU129,AK129:AT129,0)))</f>
        <v>0</v>
      </c>
      <c r="BV131" s="665">
        <f>INDEX(AX124:BE125,MATCH(AW131,AV124:AV125,0),MATCH(BV128,AX122:BE122,0))*(INDEX(AK130:AT137,MATCH(BV128,AI130:AI137,0),MATCH(BV129,AK129:AT129,0)))</f>
        <v>0</v>
      </c>
      <c r="BW131" s="665">
        <f>INDEX(AX124:BE125,MATCH(AW131,AV124:AV125,0),MATCH(BW128,AX122:BE122,0))*(INDEX(AK130:AT137,MATCH(BW128,AI130:AI137,0),MATCH(BW129,AK129:AT129,0)))</f>
        <v>0</v>
      </c>
      <c r="BX131" s="665">
        <f>INDEX(AX124:BE125,MATCH(AW131,AV124:AV125,0),MATCH(BX128,AX122:BE122,0))*(INDEX(AK130:AT137,MATCH(BX128,AI130:AI137,0),MATCH(BX129,AK129:AT129,0)))</f>
        <v>0</v>
      </c>
      <c r="BY131" s="665">
        <f>INDEX(AX124:BE125,MATCH(AW131,AV124:AV125,0),MATCH(BY128,AX122:BE122,0))*(INDEX(AK130:AT137,MATCH(BY128,AI130:AI137,0),MATCH(BY129,AK129:AT129,0)))</f>
        <v>0</v>
      </c>
      <c r="BZ131" s="665">
        <f>INDEX(AX124:BE125,MATCH(AW131,AV124:AV125,0),MATCH(BZ128,AX122:BE122,0))*(INDEX(AK130:AT137,MATCH(BZ128,AI130:AI137,0),MATCH(BZ129,AK129:AT129,0)))</f>
        <v>0</v>
      </c>
      <c r="CA131" s="665">
        <f>INDEX(AX124:BE125,MATCH(AW131,AV124:AV125,0),MATCH(CA128,AX122:BE122,0))*(INDEX(AK130:AT137,MATCH(CA128,AI130:AI137,0),MATCH(CA129,AK129:AT129,0)))</f>
        <v>0</v>
      </c>
      <c r="CB131" s="665">
        <f>INDEX(AX124:BE125,MATCH(AW131,AV124:AV125,0),MATCH(CB128,AX122:BE122,0))*(INDEX(AK130:AT137,MATCH(CB128,AI130:AI137,0),MATCH(CB129,AK129:AT129,0)))</f>
        <v>0</v>
      </c>
      <c r="CC131" s="665">
        <f>INDEX(AX124:BE125,MATCH(AW131,AV124:AV125,0),MATCH(CC128,AX122:BE122,0))*(INDEX(AK130:AT137,MATCH(CC128,AI130:AI137,0),MATCH(CC129,AK129:AT129,0)))</f>
        <v>0</v>
      </c>
      <c r="CD131" s="665">
        <f>INDEX(AX124:BE125,MATCH(AW131,AV124:AV125,0),MATCH(CD128,AX122:BE122,0))*(INDEX(AK130:AT137,MATCH(CD128,AI130:AI137,0),MATCH(CD129,AK129:AT129,0)))</f>
        <v>0</v>
      </c>
      <c r="CE131" s="665">
        <f>INDEX(AX124:BE125,MATCH(AW131,AV124:AV125,0),MATCH(CE128,AX122:BE122,0))*(INDEX(AK130:AT137,MATCH(CE128,AI130:AI137,0),MATCH(CE129,AK129:AT129,0)))</f>
        <v>0</v>
      </c>
      <c r="CF131" s="665">
        <f>INDEX(AX124:BE125,MATCH(AW131,AV124:AV125,0),MATCH(CF128,AX122:BE122,0))*(INDEX(AK130:AT137,MATCH(CF128,AI130:AI137,0),MATCH(CF129,AK129:AT129,0)))</f>
        <v>0</v>
      </c>
      <c r="CG131" s="665">
        <f>INDEX(AX124:BE125,MATCH(AW131,AV124:AV125,0),MATCH(CG128,AX122:BE122,0))*(INDEX(AK130:AT137,MATCH(CG128,AI130:AI137,0),MATCH(CG129,AK129:AT129,0)))</f>
        <v>0</v>
      </c>
      <c r="CH131" s="665">
        <f>INDEX(AX124:BE125,MATCH(AW131,AV124:AV125,0),MATCH(CH128,AX122:BE122,0))*(INDEX(AK130:AT137,MATCH(CH128,AI130:AI137,0),MATCH(CH129,AK129:AT129,0)))</f>
        <v>0</v>
      </c>
      <c r="CI131" s="665">
        <f>INDEX(AX124:BE125,MATCH(AW131,AV124:AV125,0),MATCH(CI128,AX122:BE122,0))*(INDEX(AK130:AT137,MATCH(CI128,AI130:AI137,0),MATCH(CI129,AK129:AT129,0)))</f>
        <v>0</v>
      </c>
      <c r="CJ131" s="665">
        <f>INDEX(AX124:BE125,MATCH(AW131,AV124:AV125,0),MATCH(CJ128,AX122:BE122,0))*(INDEX(AK130:AT137,MATCH(CJ128,AI130:AI137,0),MATCH(CJ129,AK129:AT129,0)))</f>
        <v>0</v>
      </c>
      <c r="CK131" s="665">
        <f>INDEX(AX124:BE125,MATCH(AW131,AV124:AV125,0),MATCH(CK128,AX122:BE122,0))*(INDEX(AK130:AT137,MATCH(CK128,AI130:AI137,0),MATCH(CK129,AK129:AT129,0)))</f>
        <v>0</v>
      </c>
      <c r="CL131" s="665">
        <f>INDEX(AX124:BE125,MATCH(AW131,AV124:AV125,0),MATCH(CL128,AX122:BE122,0))*(INDEX(AK130:AT137,MATCH(CL128,AI130:AI137,0),MATCH(CL129,AK129:AT129,0)))</f>
        <v>0</v>
      </c>
      <c r="CM131" s="665">
        <f>INDEX(AX124:BE125,MATCH(AW131,AV124:AV125,0),MATCH(CM128,AX122:BE122,0))*(INDEX(AK130:AT137,MATCH(CM128,AI130:AI137,0),MATCH(CM129,AK129:AT129,0)))</f>
        <v>0</v>
      </c>
      <c r="CN131" s="665">
        <f>INDEX(AX124:BE125,MATCH(AW131,AV124:AV125,0),MATCH(CN128,AX122:BE122,0))*(INDEX(AK130:AT137,MATCH(CN128,AI130:AI137,0),MATCH(CN129,AK129:AT129,0)))</f>
        <v>0</v>
      </c>
      <c r="CO131" s="665">
        <f>INDEX(AX124:BE125,MATCH(AW131,AV124:AV125,0),MATCH(CO128,AX122:BE122,0))*(INDEX(AK130:AT137,MATCH(CO128,AI130:AI137,0),MATCH(CO129,AK129:AT129,0)))</f>
        <v>0</v>
      </c>
      <c r="CP131" s="665">
        <f>INDEX(AX124:BE125,MATCH(AW131,AV124:AV125,0),MATCH(CP128,AX122:BE122,0))*(INDEX(AK130:AT137,MATCH(CP128,AI130:AI137,0),MATCH(CP129,AK129:AT129,0)))</f>
        <v>0</v>
      </c>
      <c r="CQ131" s="665">
        <f>INDEX(AX124:BE125,MATCH(AW131,AV124:AV125,0),MATCH(CQ128,AX122:BE122,0))*(INDEX(AK130:AT137,MATCH(CQ128,AI130:AI137,0),MATCH(CQ129,AK129:AT129,0)))</f>
        <v>0</v>
      </c>
      <c r="CR131" s="665">
        <f>INDEX(AX124:BE125,MATCH(AW131,AV124:AV125,0),MATCH(CR128,AX122:BE122,0))*(INDEX(AK130:AT137,MATCH(CR128,AI130:AI137,0),MATCH(CR129,AK129:AT129,0)))</f>
        <v>0</v>
      </c>
      <c r="CS131" s="665">
        <f>INDEX(AX124:BE125,MATCH(AW131,AV124:AV125,0),MATCH(CS128,AX122:BE122,0))*(INDEX(AK130:AT137,MATCH(CS128,AI130:AI137,0),MATCH(CS129,AK129:AT129,0)))</f>
        <v>0</v>
      </c>
      <c r="CT131" s="665">
        <f>INDEX(AX124:BE125,MATCH(AW131,AV124:AV125,0),MATCH(CT128,AX122:BE122,0))*(INDEX(AK130:AT137,MATCH(CT128,AI130:AI137,0),MATCH(CT129,AK129:AT129,0)))</f>
        <v>0</v>
      </c>
      <c r="CU131" s="665">
        <f>INDEX(AX124:BE125,MATCH(AW131,AV124:AV125,0),MATCH(CU128,AX122:BE122,0))*(INDEX(AK130:AT137,MATCH(CU128,AI130:AI137,0),MATCH(CU129,AK129:AT129,0)))</f>
        <v>0</v>
      </c>
      <c r="CV131" s="665">
        <f>INDEX(AX124:BE125,MATCH(AW131,AV124:AV125,0),MATCH(CV128,AX122:BE122,0))*(INDEX(AK130:AT137,MATCH(CV128,AI130:AI137,0),MATCH(CV129,AK129:AT129,0)))</f>
        <v>0</v>
      </c>
      <c r="CW131" s="665">
        <f>INDEX(AX124:BE125,MATCH(AW131,AV124:AV125,0),MATCH(CW128,AX122:BE122,0))*(INDEX(AK130:AT137,MATCH(CW128,AI130:AI137,0),MATCH(CW129,AK129:AT129,0)))</f>
        <v>0</v>
      </c>
      <c r="CX131" s="665">
        <f>INDEX(AX124:BE125,MATCH(AW131,AV124:AV125,0),MATCH(CX128,AX122:BE122,0))*(INDEX(AK130:AT137,MATCH(CX128,AI130:AI137,0),MATCH(CX129,AK129:AT129,0)))</f>
        <v>0</v>
      </c>
      <c r="CY131" s="665">
        <f>INDEX(AX124:BE125,MATCH(AW131,AV124:AV125,0),MATCH(CY128,AX122:BE122,0))*(INDEX(AK130:AT137,MATCH(CY128,AI130:AI137,0),MATCH(CY129,AK129:AT129,0)))</f>
        <v>0</v>
      </c>
      <c r="CZ131" s="665">
        <f>INDEX(AX124:BE125,MATCH(AW131,AV124:AV125,0),MATCH(CZ128,AX122:BE122,0))*(INDEX(AK130:AT137,MATCH(CZ128,AI130:AI137,0),MATCH(CZ129,AK129:AT129,0)))</f>
        <v>0</v>
      </c>
      <c r="DA131" s="665">
        <f>INDEX(AX124:BE125,MATCH(AW131,AV124:AV125,0),MATCH(DA128,AX122:BE122,0))*(INDEX(AK130:AT137,MATCH(DA128,AI130:AI137,0),MATCH(DA129,AK129:AT129,0)))</f>
        <v>0</v>
      </c>
      <c r="DB131" s="665">
        <f>INDEX(AX124:BE125,MATCH(AW131,AV124:AV125,0),MATCH(DB128,AX122:BE122,0))*(INDEX(AK130:AT137,MATCH(DB128,AI130:AI137,0),MATCH(DB129,AK129:AT129,0)))</f>
        <v>0</v>
      </c>
      <c r="DC131" s="665">
        <f>INDEX(AX124:BE125,MATCH(AW131,AV124:AV125,0),MATCH(DC128,AX122:BE122,0))*(INDEX(AK130:AT137,MATCH(DC128,AI130:AI137,0),MATCH(DC129,AK129:AT129,0)))</f>
        <v>0</v>
      </c>
      <c r="DD131" s="665">
        <f>INDEX(AX124:BE125,MATCH(AW131,AV124:AV125,0),MATCH(DD128,AX122:BE122,0))*(INDEX(AK130:AT137,MATCH(DD128,AI130:AI137,0),MATCH(DD129,AK129:AT129,0)))</f>
        <v>0</v>
      </c>
      <c r="DE131" s="665">
        <f>INDEX(AX124:BE125,MATCH(AW131,AV124:AV125,0),MATCH(DE128,AX122:BE122,0))*(INDEX(AK130:AT137,MATCH(DE128,AI130:AI137,0),MATCH(DE129,AK129:AT129,0)))</f>
        <v>0</v>
      </c>
      <c r="DF131" s="665">
        <f>INDEX(AX124:BE125,MATCH(AW131,AV124:AV125,0),MATCH(DF128,AX122:BE122,0))*(INDEX(AK130:AT137,MATCH(DF128,AI130:AI137,0),MATCH(DF129,AK129:AT129,0)))</f>
        <v>0</v>
      </c>
      <c r="DG131" s="665">
        <f>INDEX(AX124:BE125,MATCH(AW131,AV124:AV125,0),MATCH(DG128,AX122:BE122,0))*(INDEX(AK130:AT137,MATCH(DG128,AI130:AI137,0),MATCH(DG129,AK129:AT129,0)))</f>
        <v>0</v>
      </c>
      <c r="DH131" s="665">
        <f>INDEX(AX124:BE125,MATCH(AW131,AV124:AV125,0),MATCH(DH128,AX122:BE122,0))*(INDEX(AK130:AT137,MATCH(DH128,AI130:AI137,0),MATCH(DH129,AK129:AT129,0)))</f>
        <v>0</v>
      </c>
      <c r="DI131" s="665">
        <f>INDEX(AX124:BE125,MATCH(AW131,AV124:AV125,0),MATCH(DI128,AX122:BE122,0))*(INDEX(AK130:AT137,MATCH(DI128,AI130:AI137,0),MATCH(DI129,AK129:AT129,0)))</f>
        <v>0</v>
      </c>
      <c r="DJ131" s="665">
        <f>INDEX(AX124:BE125,MATCH(AW131,AV124:AV125,0),MATCH(DJ128,AX122:BE122,0))*(INDEX(AK130:AT137,MATCH(DJ128,AI130:AI137,0),MATCH(DJ129,AK129:AT129,0)))</f>
        <v>0</v>
      </c>
      <c r="DK131" s="665">
        <f>INDEX(AX124:BE125,MATCH(AW131,AV124:AV125,0),MATCH(DK128,AX122:BE122,0))*(INDEX(AK130:AT137,MATCH(DK128,AI130:AI137,0),MATCH(DK129,AK129:AT129,0)))</f>
        <v>0</v>
      </c>
      <c r="DL131" s="665">
        <f>INDEX(AX124:BE125,MATCH(AW131,AV124:AV125,0),MATCH(DL128,AX122:BE122,0))*(INDEX(AK130:AT137,MATCH(DL128,AI130:AI137,0),MATCH(DL129,AK129:AT129,0)))</f>
        <v>0</v>
      </c>
      <c r="DM131" s="665">
        <f>INDEX(AX124:BE125,MATCH(AW131,AV124:AV125,0),MATCH(DM128,AX122:BE122,0))*(INDEX(AK130:AT137,MATCH(DM128,AI130:AI137,0),MATCH(DM129,AK129:AT129,0)))</f>
        <v>0</v>
      </c>
      <c r="DN131" s="665">
        <f>INDEX(AX124:BE125,MATCH(AW131,AV124:AV125,0),MATCH(DN128,AX122:BE122,0))*(INDEX(AK130:AT137,MATCH(DN128,AI130:AI137,0),MATCH(DN129,AK129:AT129,0)))</f>
        <v>0</v>
      </c>
      <c r="DO131" s="665">
        <f>INDEX(AX124:BE125,MATCH(AW131,AV124:AV125,0),MATCH(DO128,AX122:BE122,0))*(INDEX(AK130:AT137,MATCH(DO128,AI130:AI137,0),MATCH(DO129,AK129:AT129,0)))</f>
        <v>0</v>
      </c>
      <c r="DP131" s="665">
        <f>INDEX(AX124:BE125,MATCH(AW131,AV124:AV125,0),MATCH(DP128,AX122:BE122,0))*(INDEX(AK130:AT137,MATCH(DP128,AI130:AI137,0),MATCH(DP129,AK129:AT129,0)))</f>
        <v>0</v>
      </c>
      <c r="DQ131" s="643" t="b">
        <f>SUM(AX131:DP131)=P125</f>
        <v>1</v>
      </c>
      <c r="DR131" s="737">
        <v>2024</v>
      </c>
      <c r="DS131" s="665">
        <f>IF(DR131&gt;DS128,AX130-AX131,0)</f>
        <v>0</v>
      </c>
      <c r="DT131" s="665">
        <f>IF(DR131&gt;DT128,AY130-AY131,0)</f>
        <v>0</v>
      </c>
      <c r="DU131" s="665">
        <f>IF(DR131&gt;DU128,AZ130-AZ131,0)</f>
        <v>0</v>
      </c>
      <c r="DV131" s="665">
        <f>IF(DR131&gt;DV128,BA130-BA131,0)</f>
        <v>0</v>
      </c>
      <c r="DW131" s="665">
        <f>IF(DR131&gt;DW128,BB130-BB131,0)</f>
        <v>0</v>
      </c>
      <c r="DX131" s="665">
        <f>IF(DR131&gt;DX128,BC130-BC131,0)</f>
        <v>0</v>
      </c>
      <c r="DY131" s="665">
        <f>IF(DR131&gt;DY128,BD130-BD131,0)</f>
        <v>0</v>
      </c>
      <c r="DZ131" s="665">
        <f>IF(DR131&gt;DZ128,BE130-BE131,0)</f>
        <v>0</v>
      </c>
      <c r="EA131" s="665">
        <f>IF(DR131&gt;EA128,BF130-BF131,0)</f>
        <v>0</v>
      </c>
      <c r="EB131" s="665">
        <f>IF(DR131&gt;EB128,BG130-BG131,0)</f>
        <v>0</v>
      </c>
      <c r="EC131" s="665">
        <f>IF(DR131&gt;EC128,BH130-BH131,0)</f>
        <v>0</v>
      </c>
      <c r="ED131" s="665">
        <f>IF(DR131&gt;ED128,BI130-BI131,0)</f>
        <v>0</v>
      </c>
      <c r="EE131" s="665">
        <f>IF(DR131&gt;EE128,BJ130-BJ131,0)</f>
        <v>0</v>
      </c>
      <c r="EF131" s="665">
        <f>IF(DR131&gt;EF128,BK130-BK131,0)</f>
        <v>0</v>
      </c>
      <c r="EG131" s="665">
        <f>IF(DR131&gt;EG128,BL130-BL131,0)</f>
        <v>0</v>
      </c>
      <c r="EH131" s="665">
        <f>IF(DR131&gt;EH128,BM130-BM131,0)</f>
        <v>0</v>
      </c>
      <c r="EI131" s="665">
        <f>IF(DR131&gt;EI128,BN130-BN131,0)</f>
        <v>0</v>
      </c>
      <c r="EJ131" s="665">
        <f>IF(DR131&gt;EJ128,BO130-BO131,0)</f>
        <v>0</v>
      </c>
      <c r="EK131" s="665">
        <f>IF(DR131&gt;EK128,BP130-BP131,0)</f>
        <v>0</v>
      </c>
      <c r="EL131" s="665">
        <f>IF(DR131&gt;EL128,BQ130-BQ131,0)</f>
        <v>0</v>
      </c>
      <c r="EM131" s="665">
        <f>IF(DR131&gt;EM128,BR130-BR131,0)</f>
        <v>0</v>
      </c>
      <c r="EN131" s="665">
        <f>IF(DR131&gt;EN128,BS130-BS131,0)</f>
        <v>0</v>
      </c>
      <c r="EO131" s="665">
        <f>IF(DR131&gt;EO128,BT130-BT131,0)</f>
        <v>0</v>
      </c>
      <c r="EP131" s="665">
        <f>IF(DR131&gt;EP128,BU130-BU131,0)</f>
        <v>0</v>
      </c>
      <c r="EQ131" s="665">
        <f>IF(DR131&gt;EQ128,BV130-BV131,0)</f>
        <v>0</v>
      </c>
      <c r="ER131" s="665">
        <f>IF(DR131&gt;ER128,BW130-BW131,0)</f>
        <v>0</v>
      </c>
      <c r="ES131" s="665">
        <f>IF(DR131&gt;ES128,BX130-BX131,0)</f>
        <v>0</v>
      </c>
      <c r="ET131" s="665">
        <f>IF(DR131&gt;ET128,BY130-BY131,0)</f>
        <v>0</v>
      </c>
      <c r="EU131" s="665">
        <f>IF(DR131&gt;EU128,BZ130-BZ131,0)</f>
        <v>0</v>
      </c>
      <c r="EV131" s="665">
        <f>IF(DR131&gt;EV128,CA130-CA131,0)</f>
        <v>0</v>
      </c>
      <c r="EW131" s="665">
        <f>IF(DR131&gt;EW128,CB130-CB131,0)</f>
        <v>0</v>
      </c>
      <c r="EX131" s="665">
        <f>IF(DR131&gt;EX128,CC130-CC131,0)</f>
        <v>0</v>
      </c>
      <c r="EY131" s="665">
        <f>IF(DR131&gt;EY128,CD130-CD131,0)</f>
        <v>0</v>
      </c>
      <c r="EZ131" s="665">
        <f>IF(DR131&gt;EZ128,CE130-CE131,0)</f>
        <v>0</v>
      </c>
      <c r="FA131" s="665">
        <f>IF(DR131&gt;FA128,CF130-CF131,0)</f>
        <v>0</v>
      </c>
      <c r="FB131" s="665">
        <f>IF(DR131&gt;FB128,CG130-CG131,0)</f>
        <v>0</v>
      </c>
      <c r="FC131" s="665">
        <f>IF(DR131&gt;FC128,CH130-CH131,0)</f>
        <v>0</v>
      </c>
      <c r="FD131" s="665">
        <f>IF(DR131&gt;FD128,CI130-CI131,0)</f>
        <v>0</v>
      </c>
      <c r="FE131" s="665">
        <f>IF(DR131&gt;FE128,CJ130-CJ131,0)</f>
        <v>0</v>
      </c>
      <c r="FF131" s="665">
        <f>IF(DR131&gt;FF128,CK130-CK131,0)</f>
        <v>0</v>
      </c>
      <c r="FG131" s="665">
        <f>IF(DR131&gt;FG128,CL130-CL131,0)</f>
        <v>0</v>
      </c>
      <c r="FH131" s="665">
        <f>IF(DR131&gt;FH128,CM130-CM131,0)</f>
        <v>0</v>
      </c>
      <c r="FI131" s="665">
        <f>IF(DR131&gt;FI128,CN130-CN131,0)</f>
        <v>0</v>
      </c>
      <c r="FJ131" s="665">
        <f>IF(DR131&gt;FJ128,CO130-CO131,0)</f>
        <v>0</v>
      </c>
      <c r="FK131" s="665">
        <f>IF(DR131&gt;FK128,CP130-CP131,0)</f>
        <v>0</v>
      </c>
      <c r="FL131" s="665">
        <f>IF(DR131&gt;FL128,CQ130-CQ131,0)</f>
        <v>0</v>
      </c>
      <c r="FM131" s="665">
        <f>IF(DR131&gt;FM128,CR130-CR131,0)</f>
        <v>0</v>
      </c>
      <c r="FN131" s="665">
        <f>IF(DR131&gt;FN128,CS130-CS131,0)</f>
        <v>0</v>
      </c>
      <c r="FO131" s="665">
        <f>IF(DR131&gt;FO128,CT130-CT131,0)</f>
        <v>0</v>
      </c>
      <c r="FP131" s="665">
        <f>IF(DR131&gt;FP128,CU130-CU131,0)</f>
        <v>0</v>
      </c>
      <c r="FQ131" s="665">
        <f>IF(DR131&gt;FQ128,CV130-CV131,0)</f>
        <v>0</v>
      </c>
      <c r="FR131" s="665">
        <f>IF(DR131&gt;FR128,CW130-CW131,0)</f>
        <v>0</v>
      </c>
      <c r="FS131" s="665">
        <f>IF(DR131&gt;FS128,CX130-CX131,0)</f>
        <v>0</v>
      </c>
      <c r="FT131" s="665">
        <f>IF(DR131&gt;FT128,CY130-CY131,0)</f>
        <v>0</v>
      </c>
      <c r="FU131" s="665">
        <f>IF(DR131&gt;FU128,CZ130-CZ131,0)</f>
        <v>0</v>
      </c>
      <c r="FV131" s="665">
        <f>IF(DR131&gt;FV128,DA130-DA131,0)</f>
        <v>0</v>
      </c>
      <c r="FW131" s="665">
        <f>IF(DR131&gt;FW128,DB130-DB131,0)</f>
        <v>0</v>
      </c>
      <c r="FX131" s="665">
        <f>IF(DR131&gt;FX128,DC130-DC131,0)</f>
        <v>0</v>
      </c>
      <c r="FY131" s="665">
        <f>IF(DR131&gt;FY128,DD130-DD131,0)</f>
        <v>0</v>
      </c>
      <c r="FZ131" s="665">
        <f>IF(DR131&gt;FZ128,DE130-DE131,0)</f>
        <v>0</v>
      </c>
      <c r="GA131" s="665">
        <f>IF(DR131&gt;GA128,DF130-DF131,0)</f>
        <v>0</v>
      </c>
      <c r="GB131" s="665">
        <f>IF(DR131&gt;GB128,DG130-DG131,0)</f>
        <v>0</v>
      </c>
      <c r="GC131" s="665">
        <f>IF(DR131&gt;GC128,DH130-DH131,0)</f>
        <v>0</v>
      </c>
      <c r="GD131" s="665">
        <f>IF(DR131&gt;GD128,DI130-DI131,0)</f>
        <v>0</v>
      </c>
      <c r="GE131" s="665">
        <f>IF(DR131&gt;GE128,DJ130-DJ131,0)</f>
        <v>0</v>
      </c>
      <c r="GF131" s="665">
        <f>IF(DR131&gt;GF128,DK130-DK131,0)</f>
        <v>0</v>
      </c>
      <c r="GG131" s="665">
        <f>IF(DR131&gt;GG128,DL130-DL131,0)</f>
        <v>0</v>
      </c>
      <c r="GH131" s="665">
        <f>IF(DR131&gt;GH128,DM130-DM131,0)</f>
        <v>0</v>
      </c>
      <c r="GI131" s="665">
        <f>IF(DR131&gt;GI128,DN130-DN131,0)</f>
        <v>0</v>
      </c>
      <c r="GJ131" s="665">
        <f>IF(DR131&gt;GJ128,DO130-DO131,0)</f>
        <v>0</v>
      </c>
      <c r="GK131" s="665">
        <f>IF(DR131&gt;GK128,DP130-DP131,0)</f>
        <v>0</v>
      </c>
      <c r="GL131" s="665" t="b">
        <f>SUM(DS131:GK131)+SUM(Y125:AH125)=U125</f>
        <v>1</v>
      </c>
      <c r="GM131" s="667"/>
      <c r="GN131" s="737">
        <v>2024</v>
      </c>
      <c r="GO131" s="664">
        <f>SUMIF(DS129:GK129,GO129,DS131:GK131)</f>
        <v>0</v>
      </c>
      <c r="GP131" s="668">
        <f>SUMIF(DS129:GK129,GP129,DS131:GK131)</f>
        <v>0</v>
      </c>
      <c r="GQ131" s="668">
        <f>SUMIF(DS129:GK129,GQ129,DS131:GK131)</f>
        <v>0</v>
      </c>
      <c r="GR131" s="668">
        <f>SUMIF(DS129:GK129,GR129,DS131:GK131)</f>
        <v>0</v>
      </c>
      <c r="GS131" s="668">
        <f>SUMIF(DS129:GK129,GS129,DS131:GK131)</f>
        <v>0</v>
      </c>
      <c r="GT131" s="668">
        <f>SUMIF(DS129:GK129,GT129,DS131:GK131)</f>
        <v>0</v>
      </c>
      <c r="GU131" s="668">
        <f>SUMIF(DS129:GK129,GU129,DS131:GK131)</f>
        <v>0</v>
      </c>
      <c r="GV131" s="668">
        <f>SUMIF(DS129:GK129,GV129,DS131:GK131)</f>
        <v>0</v>
      </c>
      <c r="GW131" s="668">
        <f>SUMIF(DS129:GK129,GW129,DS131:GK131)</f>
        <v>0</v>
      </c>
      <c r="GX131" s="668">
        <f>SUMIF(DS129:GK129,GX129,DS131:GK131)</f>
        <v>0</v>
      </c>
      <c r="GY131" s="668">
        <f>SUMIF(DS129:GK129,GY129,DS131:GK131)</f>
        <v>0</v>
      </c>
      <c r="GZ131" s="646" t="b">
        <f>SUM(GO131:GY131)=(U125-SUM(Y125:AH125))</f>
        <v>1</v>
      </c>
    </row>
    <row r="132" spans="1:234" hidden="1" x14ac:dyDescent="0.25">
      <c r="A132" s="643" t="s">
        <v>208</v>
      </c>
      <c r="AI132" s="664">
        <v>2025</v>
      </c>
      <c r="AJ132" s="664">
        <v>0</v>
      </c>
      <c r="AK132" s="665">
        <f>IFERROR(#REF!/#REF!,0)</f>
        <v>0</v>
      </c>
      <c r="AL132" s="665">
        <f>IFERROR(#REF!/#REF!,0)</f>
        <v>0</v>
      </c>
      <c r="AM132" s="665">
        <f>IFERROR(#REF!/#REF!,0)</f>
        <v>0</v>
      </c>
      <c r="AN132" s="669">
        <f>IFERROR(#REF!/#REF!,0)</f>
        <v>0</v>
      </c>
      <c r="AO132" s="669">
        <f>IFERROR(#REF!/#REF!,0)</f>
        <v>0</v>
      </c>
      <c r="AP132" s="669">
        <f>IFERROR(#REF!/#REF!,0)</f>
        <v>0</v>
      </c>
      <c r="AQ132" s="669">
        <f>IFERROR(#REF!/#REF!,0)</f>
        <v>0</v>
      </c>
      <c r="AR132" s="669">
        <f>IFERROR(#REF!/#REF!,0)</f>
        <v>0</v>
      </c>
      <c r="AS132" s="669">
        <f>IFERROR(#REF!/#REF!,0)</f>
        <v>0</v>
      </c>
      <c r="AT132" s="669">
        <f>IFERROR(#REF!/#REF!,0)</f>
        <v>0</v>
      </c>
      <c r="AU132" s="666"/>
      <c r="AW132" s="737">
        <v>2025</v>
      </c>
      <c r="AX132" s="665" t="e">
        <f>#REF!</f>
        <v>#REF!</v>
      </c>
      <c r="AY132" s="665" t="e">
        <f>INDEX(AX124:BE125,MATCH(AW132,AV124:AV125,0),MATCH(AY128,AX122:BE122,0))*(INDEX(AK130:AT137,MATCH(AY128,AI130:AI137,0),MATCH(AY129,AK129:AT129,0)))</f>
        <v>#N/A</v>
      </c>
      <c r="AZ132" s="665" t="e">
        <f>INDEX(AX124:BE125,MATCH(AW132,AV124:AV125,0),MATCH(AZ128,AX122:BE122,0))*(INDEX(AK130:AT137,MATCH(AZ128,AI130:AI137,0),MATCH(AZ129,AK129:AT129,0)))</f>
        <v>#N/A</v>
      </c>
      <c r="BA132" s="665" t="e">
        <f>INDEX(AX124:BE125,MATCH(AW132,AV124:AV125,0),MATCH(BA128,AX122:BE122,0))*(INDEX(AK130:AT137,MATCH(BA128,AI130:AI137,0),MATCH(BA129,AK129:AT129,0)))</f>
        <v>#N/A</v>
      </c>
      <c r="BB132" s="665" t="e">
        <f>INDEX(AX124:BE125,MATCH(AW132,AV124:AV125,0),MATCH(BB128,AX122:BE122,0))*(INDEX(AK130:AT137,MATCH(BB128,AI130:AI137,0),MATCH(BB129,AK129:AT129,0)))</f>
        <v>#N/A</v>
      </c>
      <c r="BC132" s="665" t="e">
        <f>INDEX(AX124:BE125,MATCH(AW132,AV124:AV125,0),MATCH(BC128,AX122:BE122,0))*(INDEX(AK130:AT137,MATCH(BC128,AI130:AI137,0),MATCH(BC129,AK129:AT129,0)))</f>
        <v>#N/A</v>
      </c>
      <c r="BD132" s="665" t="e">
        <f>INDEX(AX124:BE125,MATCH(AW132,AV124:AV125,0),MATCH(BD128,AX122:BE122,0))*(INDEX(AK130:AT137,MATCH(BD128,AI130:AI137,0),MATCH(BD129,AK129:AT129,0)))</f>
        <v>#N/A</v>
      </c>
      <c r="BE132" s="665" t="e">
        <f>INDEX(AX124:BE125,MATCH(AW132,AV124:AV125,0),MATCH(BE128,AX122:BE122,0))*(INDEX(AK130:AT137,MATCH(BE128,AI130:AI137,0),MATCH(BE129,AK129:AT129,0)))</f>
        <v>#N/A</v>
      </c>
      <c r="BF132" s="665" t="e">
        <f>INDEX(AX124:BE125,MATCH(AW132,AV124:AV125,0),MATCH(BF128,AX122:BE122,0))*(INDEX(AK130:AT137,MATCH(BF128,AI130:AI137,0),MATCH(BF129,AK129:AT129,0)))</f>
        <v>#N/A</v>
      </c>
      <c r="BG132" s="665" t="e">
        <f>INDEX(AX124:BE125,MATCH(AW132,AV124:AV125,0),MATCH(BG128,AX122:BE122,0))*(INDEX(AK130:AT137,MATCH(BG128,AI130:AI137,0),MATCH(BG129,AK129:AT129,0)))</f>
        <v>#N/A</v>
      </c>
      <c r="BH132" s="665" t="e">
        <f>INDEX(AX124:BE125,MATCH(AW132,AV124:AV125,0),MATCH(BH128,AX122:BE122,0))*(INDEX(AK130:AT137,MATCH(BH128,AI130:AI137,0),MATCH(BH129,AK129:AT129,0)))</f>
        <v>#N/A</v>
      </c>
      <c r="BI132" s="665" t="e">
        <f>INDEX(AX124:BE125,MATCH(AW132,AV124:AV125,0),MATCH(BI128,AX122:BE122,0))*(INDEX(AK130:AT137,MATCH(BI128,AI130:AI137,0),MATCH(BI129,AK129:AT129,0)))</f>
        <v>#N/A</v>
      </c>
      <c r="BJ132" s="665" t="e">
        <f>INDEX(AX124:BE125,MATCH(AW132,AV124:AV125,0),MATCH(BJ128,AX122:BE122,0))*(INDEX(AK130:AT137,MATCH(BJ128,AI130:AI137,0),MATCH(BJ129,AK129:AT129,0)))</f>
        <v>#N/A</v>
      </c>
      <c r="BK132" s="665" t="e">
        <f>INDEX(AX124:BE125,MATCH(AW132,AV124:AV125,0),MATCH(BK128,AX122:BE122,0))*(INDEX(AK130:AT137,MATCH(BK128,AI130:AI137,0),MATCH(BK129,AK129:AT129,0)))</f>
        <v>#N/A</v>
      </c>
      <c r="BL132" s="665" t="e">
        <f>INDEX(AX124:BE125,MATCH(AW132,AV124:AV125,0),MATCH(BL128,AX122:BE122,0))*(INDEX(AK130:AT137,MATCH(BL128,AI130:AI137,0),MATCH(BL129,AK129:AT129,0)))</f>
        <v>#N/A</v>
      </c>
      <c r="BM132" s="665" t="e">
        <f>INDEX(AX124:BE125,MATCH(AW132,AV124:AV125,0),MATCH(BM128,AX122:BE122,0))*(INDEX(AK130:AT137,MATCH(BM128,AI130:AI137,0),MATCH(BM129,AK129:AT129,0)))</f>
        <v>#N/A</v>
      </c>
      <c r="BN132" s="665" t="e">
        <f>INDEX(AX124:BE125,MATCH(AW132,AV124:AV125,0),MATCH(BN128,AX122:BE122,0))*(INDEX(AK130:AT137,MATCH(BN128,AI130:AI137,0),MATCH(BN129,AK129:AT129,0)))</f>
        <v>#N/A</v>
      </c>
      <c r="BO132" s="665" t="e">
        <f>INDEX(AX124:BE125,MATCH(AW132,AV124:AV125,0),MATCH(BO128,AX122:BE122,0))*(INDEX(AK130:AT137,MATCH(BO128,AI130:AI137,0),MATCH(BO129,AK129:AT129,0)))</f>
        <v>#N/A</v>
      </c>
      <c r="BP132" s="665" t="e">
        <f>INDEX(AX124:BE125,MATCH(AW132,AV124:AV125,0),MATCH(BP128,AX122:BE122,0))*(INDEX(AK130:AT137,MATCH(BP128,AI130:AI137,0),MATCH(BP129,AK129:AT129,0)))</f>
        <v>#N/A</v>
      </c>
      <c r="BQ132" s="665" t="e">
        <f>INDEX(AX124:BE125,MATCH(AW132,AV124:AV125,0),MATCH(BQ128,AX122:BE122,0))*(INDEX(AK130:AT137,MATCH(BQ128,AI130:AI137,0),MATCH(BQ129,AK129:AT129,0)))</f>
        <v>#N/A</v>
      </c>
      <c r="BR132" s="665" t="e">
        <f>INDEX(AX124:BE125,MATCH(AW132,AV124:AV125,0),MATCH(BR128,AX122:BE122,0))*(INDEX(AK130:AT137,MATCH(BR128,AI130:AI137,0),MATCH(BR129,AK129:AT129,0)))</f>
        <v>#N/A</v>
      </c>
      <c r="BS132" s="665" t="e">
        <f>INDEX(AX124:BE125,MATCH(AW132,AV124:AV125,0),MATCH(BS128,AX122:BE122,0))*(INDEX(AK130:AT137,MATCH(BS128,AI130:AI137,0),MATCH(BS129,AK129:AT129,0)))</f>
        <v>#N/A</v>
      </c>
      <c r="BT132" s="665" t="e">
        <f>INDEX(AX124:BE125,MATCH(AW132,AV124:AV125,0),MATCH(BT128,AX122:BE122,0))*(INDEX(AK130:AT137,MATCH(BT128,AI130:AI137,0),MATCH(BT129,AK129:AT129,0)))</f>
        <v>#N/A</v>
      </c>
      <c r="BU132" s="665" t="e">
        <f>INDEX(AX124:BE125,MATCH(AW132,AV124:AV125,0),MATCH(BU128,AX122:BE122,0))*(INDEX(AK130:AT137,MATCH(BU128,AI130:AI137,0),MATCH(BU129,AK129:AT129,0)))</f>
        <v>#N/A</v>
      </c>
      <c r="BV132" s="665" t="e">
        <f>INDEX(AX124:BE125,MATCH(AW132,AV124:AV125,0),MATCH(BV128,AX122:BE122,0))*(INDEX(AK130:AT137,MATCH(BV128,AI130:AI137,0),MATCH(BV129,AK129:AT129,0)))</f>
        <v>#N/A</v>
      </c>
      <c r="BW132" s="665" t="e">
        <f>INDEX(AX124:BE125,MATCH(AW132,AV124:AV125,0),MATCH(BW128,AX122:BE122,0))*(INDEX(AK130:AT137,MATCH(BW128,AI130:AI137,0),MATCH(BW129,AK129:AT129,0)))</f>
        <v>#N/A</v>
      </c>
      <c r="BX132" s="665" t="e">
        <f>INDEX(AX124:BE125,MATCH(AW132,AV124:AV125,0),MATCH(BX128,AX122:BE122,0))*(INDEX(AK130:AT137,MATCH(BX128,AI130:AI137,0),MATCH(BX129,AK129:AT129,0)))</f>
        <v>#N/A</v>
      </c>
      <c r="BY132" s="665" t="e">
        <f>INDEX(AX124:BE125,MATCH(AW132,AV124:AV125,0),MATCH(BY128,AX122:BE122,0))*(INDEX(AK130:AT137,MATCH(BY128,AI130:AI137,0),MATCH(BY129,AK129:AT129,0)))</f>
        <v>#N/A</v>
      </c>
      <c r="BZ132" s="665" t="e">
        <f>INDEX(AX124:BE125,MATCH(AW132,AV124:AV125,0),MATCH(BZ128,AX122:BE122,0))*(INDEX(AK130:AT137,MATCH(BZ128,AI130:AI137,0),MATCH(BZ129,AK129:AT129,0)))</f>
        <v>#N/A</v>
      </c>
      <c r="CA132" s="665" t="e">
        <f>INDEX(AX124:BE125,MATCH(AW132,AV124:AV125,0),MATCH(CA128,AX122:BE122,0))*(INDEX(AK130:AT137,MATCH(CA128,AI130:AI137,0),MATCH(CA129,AK129:AT129,0)))</f>
        <v>#N/A</v>
      </c>
      <c r="CB132" s="665" t="e">
        <f>INDEX(AX124:BE125,MATCH(AW132,AV124:AV125,0),MATCH(CB128,AX122:BE122,0))*(INDEX(AK130:AT137,MATCH(CB128,AI130:AI137,0),MATCH(CB129,AK129:AT129,0)))</f>
        <v>#N/A</v>
      </c>
      <c r="CC132" s="665" t="e">
        <f>INDEX(AX124:BE125,MATCH(AW132,AV124:AV125,0),MATCH(CC128,AX122:BE122,0))*(INDEX(AK130:AT137,MATCH(CC128,AI130:AI137,0),MATCH(CC129,AK129:AT129,0)))</f>
        <v>#N/A</v>
      </c>
      <c r="CD132" s="665" t="e">
        <f>INDEX(AX124:BE125,MATCH(AW132,AV124:AV125,0),MATCH(CD128,AX122:BE122,0))*(INDEX(AK130:AT137,MATCH(CD128,AI130:AI137,0),MATCH(CD129,AK129:AT129,0)))</f>
        <v>#N/A</v>
      </c>
      <c r="CE132" s="665" t="e">
        <f>INDEX(AX124:BE125,MATCH(AW132,AV124:AV125,0),MATCH(CE128,AX122:BE122,0))*(INDEX(AK130:AT137,MATCH(CE128,AI130:AI137,0),MATCH(CE129,AK129:AT129,0)))</f>
        <v>#N/A</v>
      </c>
      <c r="CF132" s="665" t="e">
        <f>INDEX(AX124:BE125,MATCH(AW132,AV124:AV125,0),MATCH(CF128,AX122:BE122,0))*(INDEX(AK130:AT137,MATCH(CF128,AI130:AI137,0),MATCH(CF129,AK129:AT129,0)))</f>
        <v>#N/A</v>
      </c>
      <c r="CG132" s="665" t="e">
        <f>INDEX(AX124:BE125,MATCH(AW132,AV124:AV125,0),MATCH(CG128,AX122:BE122,0))*(INDEX(AK130:AT137,MATCH(CG128,AI130:AI137,0),MATCH(CG129,AK129:AT129,0)))</f>
        <v>#N/A</v>
      </c>
      <c r="CH132" s="665" t="e">
        <f>INDEX(AX124:BE125,MATCH(AW132,AV124:AV125,0),MATCH(CH128,AX122:BE122,0))*(INDEX(AK130:AT137,MATCH(CH128,AI130:AI137,0),MATCH(CH129,AK129:AT129,0)))</f>
        <v>#N/A</v>
      </c>
      <c r="CI132" s="665" t="e">
        <f>INDEX(AX124:BE125,MATCH(AW132,AV124:AV125,0),MATCH(CI128,AX122:BE122,0))*(INDEX(AK130:AT137,MATCH(CI128,AI130:AI137,0),MATCH(CI129,AK129:AT129,0)))</f>
        <v>#N/A</v>
      </c>
      <c r="CJ132" s="665" t="e">
        <f>INDEX(AX124:BE125,MATCH(AW132,AV124:AV125,0),MATCH(CJ128,AX122:BE122,0))*(INDEX(AK130:AT137,MATCH(CJ128,AI130:AI137,0),MATCH(CJ129,AK129:AT129,0)))</f>
        <v>#N/A</v>
      </c>
      <c r="CK132" s="665" t="e">
        <f>INDEX(AX124:BE125,MATCH(AW132,AV124:AV125,0),MATCH(CK128,AX122:BE122,0))*(INDEX(AK130:AT137,MATCH(CK128,AI130:AI137,0),MATCH(CK129,AK129:AT129,0)))</f>
        <v>#N/A</v>
      </c>
      <c r="CL132" s="665" t="e">
        <f>INDEX(AX124:BE125,MATCH(AW132,AV124:AV125,0),MATCH(CL128,AX122:BE122,0))*(INDEX(AK130:AT137,MATCH(CL128,AI130:AI137,0),MATCH(CL129,AK129:AT129,0)))</f>
        <v>#N/A</v>
      </c>
      <c r="CM132" s="665" t="e">
        <f>INDEX(AX124:BE125,MATCH(AW132,AV124:AV125,0),MATCH(CM128,AX122:BE122,0))*(INDEX(AK130:AT137,MATCH(CM128,AI130:AI137,0),MATCH(CM129,AK129:AT129,0)))</f>
        <v>#N/A</v>
      </c>
      <c r="CN132" s="665" t="e">
        <f>INDEX(AX124:BE125,MATCH(AW132,AV124:AV125,0),MATCH(CN128,AX122:BE122,0))*(INDEX(AK130:AT137,MATCH(CN128,AI130:AI137,0),MATCH(CN129,AK129:AT129,0)))</f>
        <v>#N/A</v>
      </c>
      <c r="CO132" s="665" t="e">
        <f>INDEX(AX124:BE125,MATCH(AW132,AV124:AV125,0),MATCH(CO128,AX122:BE122,0))*(INDEX(AK130:AT137,MATCH(CO128,AI130:AI137,0),MATCH(CO129,AK129:AT129,0)))</f>
        <v>#N/A</v>
      </c>
      <c r="CP132" s="665" t="e">
        <f>INDEX(AX124:BE125,MATCH(AW132,AV124:AV125,0),MATCH(CP128,AX122:BE122,0))*(INDEX(AK130:AT137,MATCH(CP128,AI130:AI137,0),MATCH(CP129,AK129:AT129,0)))</f>
        <v>#N/A</v>
      </c>
      <c r="CQ132" s="665" t="e">
        <f>INDEX(AX124:BE125,MATCH(AW132,AV124:AV125,0),MATCH(CQ128,AX122:BE122,0))*(INDEX(AK130:AT137,MATCH(CQ128,AI130:AI137,0),MATCH(CQ129,AK129:AT129,0)))</f>
        <v>#N/A</v>
      </c>
      <c r="CR132" s="665" t="e">
        <f>INDEX(AX124:BE125,MATCH(AW132,AV124:AV125,0),MATCH(CR128,AX122:BE122,0))*(INDEX(AK130:AT137,MATCH(CR128,AI130:AI137,0),MATCH(CR129,AK129:AT129,0)))</f>
        <v>#N/A</v>
      </c>
      <c r="CS132" s="665" t="e">
        <f>INDEX(AX124:BE125,MATCH(AW132,AV124:AV125,0),MATCH(CS128,AX122:BE122,0))*(INDEX(AK130:AT137,MATCH(CS128,AI130:AI137,0),MATCH(CS129,AK129:AT129,0)))</f>
        <v>#N/A</v>
      </c>
      <c r="CT132" s="665" t="e">
        <f>INDEX(AX124:BE125,MATCH(AW132,AV124:AV125,0),MATCH(CT128,AX122:BE122,0))*(INDEX(AK130:AT137,MATCH(CT128,AI130:AI137,0),MATCH(CT129,AK129:AT129,0)))</f>
        <v>#N/A</v>
      </c>
      <c r="CU132" s="665" t="e">
        <f>INDEX(AX124:BE125,MATCH(AW132,AV124:AV125,0),MATCH(CU128,AX122:BE122,0))*(INDEX(AK130:AT137,MATCH(CU128,AI130:AI137,0),MATCH(CU129,AK129:AT129,0)))</f>
        <v>#N/A</v>
      </c>
      <c r="CV132" s="665" t="e">
        <f>INDEX(AX124:BE125,MATCH(AW132,AV124:AV125,0),MATCH(CV128,AX122:BE122,0))*(INDEX(AK130:AT137,MATCH(CV128,AI130:AI137,0),MATCH(CV129,AK129:AT129,0)))</f>
        <v>#N/A</v>
      </c>
      <c r="CW132" s="665" t="e">
        <f>INDEX(AX124:BE125,MATCH(AW132,AV124:AV125,0),MATCH(CW128,AX122:BE122,0))*(INDEX(AK130:AT137,MATCH(CW128,AI130:AI137,0),MATCH(CW129,AK129:AT129,0)))</f>
        <v>#N/A</v>
      </c>
      <c r="CX132" s="665" t="e">
        <f>INDEX(AX124:BE125,MATCH(AW132,AV124:AV125,0),MATCH(CX128,AX122:BE122,0))*(INDEX(AK130:AT137,MATCH(CX128,AI130:AI137,0),MATCH(CX129,AK129:AT129,0)))</f>
        <v>#N/A</v>
      </c>
      <c r="CY132" s="665" t="e">
        <f>INDEX(AX124:BE125,MATCH(AW132,AV124:AV125,0),MATCH(CY128,AX122:BE122,0))*(INDEX(AK130:AT137,MATCH(CY128,AI130:AI137,0),MATCH(CY129,AK129:AT129,0)))</f>
        <v>#N/A</v>
      </c>
      <c r="CZ132" s="665" t="e">
        <f>INDEX(AX124:BE125,MATCH(AW132,AV124:AV125,0),MATCH(CZ128,AX122:BE122,0))*(INDEX(AK130:AT137,MATCH(CZ128,AI130:AI137,0),MATCH(CZ129,AK129:AT129,0)))</f>
        <v>#N/A</v>
      </c>
      <c r="DA132" s="665" t="e">
        <f>INDEX(AX124:BE125,MATCH(AW132,AV124:AV125,0),MATCH(DA128,AX122:BE122,0))*(INDEX(AK130:AT137,MATCH(DA128,AI130:AI137,0),MATCH(DA129,AK129:AT129,0)))</f>
        <v>#N/A</v>
      </c>
      <c r="DB132" s="665" t="e">
        <f>INDEX(AX124:BE125,MATCH(AW132,AV124:AV125,0),MATCH(DB128,AX122:BE122,0))*(INDEX(AK130:AT137,MATCH(DB128,AI130:AI137,0),MATCH(DB129,AK129:AT129,0)))</f>
        <v>#N/A</v>
      </c>
      <c r="DC132" s="665" t="e">
        <f>INDEX(AX124:BE125,MATCH(AW132,AV124:AV125,0),MATCH(DC128,AX122:BE122,0))*(INDEX(AK130:AT137,MATCH(DC128,AI130:AI137,0),MATCH(DC129,AK129:AT129,0)))</f>
        <v>#N/A</v>
      </c>
      <c r="DD132" s="665" t="e">
        <f>INDEX(AX124:BE125,MATCH(AW132,AV124:AV125,0),MATCH(DD128,AX122:BE122,0))*(INDEX(AK130:AT137,MATCH(DD128,AI130:AI137,0),MATCH(DD129,AK129:AT129,0)))</f>
        <v>#N/A</v>
      </c>
      <c r="DE132" s="665" t="e">
        <f>INDEX(AX124:BE125,MATCH(AW132,AV124:AV125,0),MATCH(DE128,AX122:BE122,0))*(INDEX(AK130:AT137,MATCH(DE128,AI130:AI137,0),MATCH(DE129,AK129:AT129,0)))</f>
        <v>#N/A</v>
      </c>
      <c r="DF132" s="665" t="e">
        <f>INDEX(AX124:BE125,MATCH(AW132,AV124:AV125,0),MATCH(DF128,AX122:BE122,0))*(INDEX(AK130:AT137,MATCH(DF128,AI130:AI137,0),MATCH(DF129,AK129:AT129,0)))</f>
        <v>#N/A</v>
      </c>
      <c r="DG132" s="665" t="e">
        <f>INDEX(AX124:BE125,MATCH(AW132,AV124:AV125,0),MATCH(DG128,AX122:BE122,0))*(INDEX(AK130:AT137,MATCH(DG128,AI130:AI137,0),MATCH(DG129,AK129:AT129,0)))</f>
        <v>#N/A</v>
      </c>
      <c r="DH132" s="665" t="e">
        <f>INDEX(AX124:BE125,MATCH(AW132,AV124:AV125,0),MATCH(DH128,AX122:BE122,0))*(INDEX(AK130:AT137,MATCH(DH128,AI130:AI137,0),MATCH(DH129,AK129:AT129,0)))</f>
        <v>#N/A</v>
      </c>
      <c r="DI132" s="665" t="e">
        <f>INDEX(AX124:BE125,MATCH(AW132,AV124:AV125,0),MATCH(DI128,AX122:BE122,0))*(INDEX(AK130:AT137,MATCH(DI128,AI130:AI137,0),MATCH(DI129,AK129:AT129,0)))</f>
        <v>#N/A</v>
      </c>
      <c r="DJ132" s="665" t="e">
        <f>INDEX(AX124:BE125,MATCH(AW132,AV124:AV125,0),MATCH(DJ128,AX122:BE122,0))*(INDEX(AK130:AT137,MATCH(DJ128,AI130:AI137,0),MATCH(DJ129,AK129:AT129,0)))</f>
        <v>#N/A</v>
      </c>
      <c r="DK132" s="665" t="e">
        <f>INDEX(AX124:BE125,MATCH(AW132,AV124:AV125,0),MATCH(DK128,AX122:BE122,0))*(INDEX(AK130:AT137,MATCH(DK128,AI130:AI137,0),MATCH(DK129,AK129:AT129,0)))</f>
        <v>#N/A</v>
      </c>
      <c r="DL132" s="665" t="e">
        <f>INDEX(AX124:BE125,MATCH(AW132,AV124:AV125,0),MATCH(DL128,AX122:BE122,0))*(INDEX(AK130:AT137,MATCH(DL128,AI130:AI137,0),MATCH(DL129,AK129:AT129,0)))</f>
        <v>#N/A</v>
      </c>
      <c r="DM132" s="665" t="e">
        <f>INDEX(AX124:BE125,MATCH(AW132,AV124:AV125,0),MATCH(DM128,AX122:BE122,0))*(INDEX(AK130:AT137,MATCH(DM128,AI130:AI137,0),MATCH(DM129,AK129:AT129,0)))</f>
        <v>#N/A</v>
      </c>
      <c r="DN132" s="665" t="e">
        <f>INDEX(AX124:BE125,MATCH(AW132,AV124:AV125,0),MATCH(DN128,AX122:BE122,0))*(INDEX(AK130:AT137,MATCH(DN128,AI130:AI137,0),MATCH(DN129,AK129:AT129,0)))</f>
        <v>#N/A</v>
      </c>
      <c r="DO132" s="665" t="e">
        <f>INDEX(AX124:BE125,MATCH(AW132,AV124:AV125,0),MATCH(DO128,AX122:BE122,0))*(INDEX(AK130:AT137,MATCH(DO128,AI130:AI137,0),MATCH(DO129,AK129:AT129,0)))</f>
        <v>#N/A</v>
      </c>
      <c r="DP132" s="665" t="e">
        <f>INDEX(AX124:BE125,MATCH(AW132,AV124:AV125,0),MATCH(DP128,AX122:BE122,0))*(INDEX(AK130:AT137,MATCH(DP128,AI130:AI137,0),MATCH(DP129,AK129:AT129,0)))</f>
        <v>#N/A</v>
      </c>
      <c r="DQ132" s="643" t="e">
        <f>SUM(AX132:DP132)=#REF!</f>
        <v>#REF!</v>
      </c>
      <c r="DR132" s="737">
        <v>2025</v>
      </c>
      <c r="DS132" s="665" t="e">
        <f>IF(DR132&gt;DS128,AX131-AX132,0)</f>
        <v>#REF!</v>
      </c>
      <c r="DT132" s="665" t="e">
        <f>IF(DR132&gt;DT128,AY131-AY132,0)</f>
        <v>#N/A</v>
      </c>
      <c r="DU132" s="665" t="e">
        <f>IF(DR132&gt;DU128,AZ131-AZ132,0)</f>
        <v>#N/A</v>
      </c>
      <c r="DV132" s="665" t="e">
        <f>IF(DR132&gt;DV128,BA131-BA132,0)</f>
        <v>#N/A</v>
      </c>
      <c r="DW132" s="665" t="e">
        <f>IF(DR132&gt;DW128,BB131-BB132,0)</f>
        <v>#N/A</v>
      </c>
      <c r="DX132" s="665" t="e">
        <f>IF(DR132&gt;DX128,BC131-BC132,0)</f>
        <v>#N/A</v>
      </c>
      <c r="DY132" s="665" t="e">
        <f>IF(DR132&gt;DY128,BD131-BD132,0)</f>
        <v>#N/A</v>
      </c>
      <c r="DZ132" s="665" t="e">
        <f>IF(DR132&gt;DZ128,BE131-BE132,0)</f>
        <v>#N/A</v>
      </c>
      <c r="EA132" s="665" t="e">
        <f>IF(DR132&gt;EA128,BF131-BF132,0)</f>
        <v>#N/A</v>
      </c>
      <c r="EB132" s="665" t="e">
        <f>IF(DR132&gt;EB128,BG131-BG132,0)</f>
        <v>#N/A</v>
      </c>
      <c r="EC132" s="665" t="e">
        <f>IF(DR132&gt;EC128,BH131-BH132,0)</f>
        <v>#N/A</v>
      </c>
      <c r="ED132" s="665">
        <f>IF(DR132&gt;ED128,BI131-BI132,0)</f>
        <v>0</v>
      </c>
      <c r="EE132" s="665">
        <f>IF(DR132&gt;EE128,BJ131-BJ132,0)</f>
        <v>0</v>
      </c>
      <c r="EF132" s="665">
        <f>IF(DR132&gt;EF128,BK131-BK132,0)</f>
        <v>0</v>
      </c>
      <c r="EG132" s="665">
        <f>IF(DR132&gt;EG128,BL131-BL132,0)</f>
        <v>0</v>
      </c>
      <c r="EH132" s="665">
        <f>IF(DR132&gt;EH128,BM131-BM132,0)</f>
        <v>0</v>
      </c>
      <c r="EI132" s="665">
        <f>IF(DR132&gt;EI128,BN131-BN132,0)</f>
        <v>0</v>
      </c>
      <c r="EJ132" s="665">
        <f>IF(DR132&gt;EJ128,BO131-BO132,0)</f>
        <v>0</v>
      </c>
      <c r="EK132" s="665">
        <f>IF(DR132&gt;EK128,BP131-BP132,0)</f>
        <v>0</v>
      </c>
      <c r="EL132" s="665">
        <f>IF(DR132&gt;EL128,BQ131-BQ132,0)</f>
        <v>0</v>
      </c>
      <c r="EM132" s="665">
        <f>IF(DR132&gt;EM128,BR131-BR132,0)</f>
        <v>0</v>
      </c>
      <c r="EN132" s="665">
        <f>IF(DR132&gt;EN128,BS131-BS132,0)</f>
        <v>0</v>
      </c>
      <c r="EO132" s="665">
        <f>IF(DR132&gt;EO128,BT131-BT132,0)</f>
        <v>0</v>
      </c>
      <c r="EP132" s="665">
        <f>IF(DR132&gt;EP128,BU131-BU132,0)</f>
        <v>0</v>
      </c>
      <c r="EQ132" s="665">
        <f>IF(DR132&gt;EQ128,BV131-BV132,0)</f>
        <v>0</v>
      </c>
      <c r="ER132" s="665">
        <f>IF(DR132&gt;ER128,BW131-BW132,0)</f>
        <v>0</v>
      </c>
      <c r="ES132" s="665">
        <f>IF(DR132&gt;ES128,BX131-BX132,0)</f>
        <v>0</v>
      </c>
      <c r="ET132" s="665">
        <f>IF(DR132&gt;ET128,BY131-BY132,0)</f>
        <v>0</v>
      </c>
      <c r="EU132" s="665">
        <f>IF(DR132&gt;EU128,BZ131-BZ132,0)</f>
        <v>0</v>
      </c>
      <c r="EV132" s="665">
        <f>IF(DR132&gt;EV128,CA131-CA132,0)</f>
        <v>0</v>
      </c>
      <c r="EW132" s="665">
        <f>IF(DR132&gt;EW128,CB131-CB132,0)</f>
        <v>0</v>
      </c>
      <c r="EX132" s="665">
        <f>IF(DR132&gt;EX128,CC131-CC132,0)</f>
        <v>0</v>
      </c>
      <c r="EY132" s="665">
        <f>IF(DR132&gt;EY128,CD131-CD132,0)</f>
        <v>0</v>
      </c>
      <c r="EZ132" s="665">
        <f>IF(DR132&gt;EZ128,CE131-CE132,0)</f>
        <v>0</v>
      </c>
      <c r="FA132" s="665">
        <f>IF(DR132&gt;FA128,CF131-CF132,0)</f>
        <v>0</v>
      </c>
      <c r="FB132" s="665">
        <f>IF(DR132&gt;FB128,CG131-CG132,0)</f>
        <v>0</v>
      </c>
      <c r="FC132" s="665">
        <f>IF(DR132&gt;FC128,CH131-CH132,0)</f>
        <v>0</v>
      </c>
      <c r="FD132" s="665">
        <f>IF(DR132&gt;FD128,CI131-CI132,0)</f>
        <v>0</v>
      </c>
      <c r="FE132" s="665">
        <f>IF(DR132&gt;FE128,CJ131-CJ132,0)</f>
        <v>0</v>
      </c>
      <c r="FF132" s="665">
        <f>IF(DR132&gt;FF128,CK131-CK132,0)</f>
        <v>0</v>
      </c>
      <c r="FG132" s="665">
        <f>IF(DR132&gt;FG128,CL131-CL132,0)</f>
        <v>0</v>
      </c>
      <c r="FH132" s="665">
        <f>IF(DR132&gt;FH128,CM131-CM132,0)</f>
        <v>0</v>
      </c>
      <c r="FI132" s="665">
        <f>IF(DR132&gt;FI128,CN131-CN132,0)</f>
        <v>0</v>
      </c>
      <c r="FJ132" s="665">
        <f>IF(DR132&gt;FJ128,CO131-CO132,0)</f>
        <v>0</v>
      </c>
      <c r="FK132" s="665">
        <f>IF(DR132&gt;FK128,CP131-CP132,0)</f>
        <v>0</v>
      </c>
      <c r="FL132" s="665">
        <f>IF(DR132&gt;FL128,CQ131-CQ132,0)</f>
        <v>0</v>
      </c>
      <c r="FM132" s="665">
        <f>IF(DR132&gt;FM128,CR131-CR132,0)</f>
        <v>0</v>
      </c>
      <c r="FN132" s="665">
        <f>IF(DR132&gt;FN128,CS131-CS132,0)</f>
        <v>0</v>
      </c>
      <c r="FO132" s="665">
        <f>IF(DR132&gt;FO128,CT131-CT132,0)</f>
        <v>0</v>
      </c>
      <c r="FP132" s="665">
        <f>IF(DR132&gt;FP128,CU131-CU132,0)</f>
        <v>0</v>
      </c>
      <c r="FQ132" s="665">
        <f>IF(DR132&gt;FQ128,CV131-CV132,0)</f>
        <v>0</v>
      </c>
      <c r="FR132" s="665">
        <f>IF(DR132&gt;FR128,CW131-CW132,0)</f>
        <v>0</v>
      </c>
      <c r="FS132" s="665">
        <f>IF(DR132&gt;FS128,CX131-CX132,0)</f>
        <v>0</v>
      </c>
      <c r="FT132" s="665">
        <f>IF(DR132&gt;FT128,CY131-CY132,0)</f>
        <v>0</v>
      </c>
      <c r="FU132" s="665">
        <f>IF(DR132&gt;FU128,CZ131-CZ132,0)</f>
        <v>0</v>
      </c>
      <c r="FV132" s="665">
        <f>IF(DR132&gt;FV128,DA131-DA132,0)</f>
        <v>0</v>
      </c>
      <c r="FW132" s="665">
        <f>IF(DR132&gt;FW128,DB131-DB132,0)</f>
        <v>0</v>
      </c>
      <c r="FX132" s="665">
        <f>IF(DR132&gt;FX128,DC131-DC132,0)</f>
        <v>0</v>
      </c>
      <c r="FY132" s="665">
        <f>IF(DR132&gt;FY128,DD131-DD132,0)</f>
        <v>0</v>
      </c>
      <c r="FZ132" s="665">
        <f>IF(DR132&gt;FZ128,DE131-DE132,0)</f>
        <v>0</v>
      </c>
      <c r="GA132" s="665">
        <f>IF(DR132&gt;GA128,DF131-DF132,0)</f>
        <v>0</v>
      </c>
      <c r="GB132" s="665">
        <f>IF(DR132&gt;GB128,DG131-DG132,0)</f>
        <v>0</v>
      </c>
      <c r="GC132" s="665">
        <f>IF(DR132&gt;GC128,DH131-DH132,0)</f>
        <v>0</v>
      </c>
      <c r="GD132" s="665">
        <f>IF(DR132&gt;GD128,DI131-DI132,0)</f>
        <v>0</v>
      </c>
      <c r="GE132" s="665">
        <f>IF(DR132&gt;GE128,DJ131-DJ132,0)</f>
        <v>0</v>
      </c>
      <c r="GF132" s="665">
        <f>IF(DR132&gt;GF128,DK131-DK132,0)</f>
        <v>0</v>
      </c>
      <c r="GG132" s="665">
        <f>IF(DR132&gt;GG128,DL131-DL132,0)</f>
        <v>0</v>
      </c>
      <c r="GH132" s="665">
        <f>IF(DR132&gt;GH128,DM131-DM132,0)</f>
        <v>0</v>
      </c>
      <c r="GI132" s="665">
        <f>IF(DR132&gt;GI128,DN131-DN132,0)</f>
        <v>0</v>
      </c>
      <c r="GJ132" s="665">
        <f>IF(DR132&gt;GJ128,DO131-DO132,0)</f>
        <v>0</v>
      </c>
      <c r="GK132" s="665">
        <f>IF(DR132&gt;GK128,DP131-DP132,0)</f>
        <v>0</v>
      </c>
      <c r="GL132" s="665" t="e">
        <f>SUM(DS132:GK132)+SUM(#REF!)=#REF!</f>
        <v>#REF!</v>
      </c>
      <c r="GM132" s="667"/>
      <c r="GN132" s="737">
        <v>2025</v>
      </c>
      <c r="GO132" s="664" t="e">
        <f>SUMIF(DS129:GK129,GO129,DS132:GK132)</f>
        <v>#REF!</v>
      </c>
      <c r="GP132" s="668" t="e">
        <f>SUMIF(DS129:GK129,GP129,DS132:GK132)</f>
        <v>#N/A</v>
      </c>
      <c r="GQ132" s="668" t="e">
        <f>SUMIF(DS129:GK129,GQ129,DS132:GK132)</f>
        <v>#N/A</v>
      </c>
      <c r="GR132" s="668" t="e">
        <f>SUMIF(DS129:GK129,GR129,DS132:GK132)</f>
        <v>#N/A</v>
      </c>
      <c r="GS132" s="668" t="e">
        <f>SUMIF(DS129:GK129,GS129,DS132:GK132)</f>
        <v>#N/A</v>
      </c>
      <c r="GT132" s="668" t="e">
        <f>SUMIF(DS129:GK129,GT129,DS132:GK132)</f>
        <v>#N/A</v>
      </c>
      <c r="GU132" s="668" t="e">
        <f>SUMIF(DS129:GK129,GU129,DS132:GK132)</f>
        <v>#N/A</v>
      </c>
      <c r="GV132" s="668" t="e">
        <f>SUMIF(DS129:GK129,GV129,DS132:GK132)</f>
        <v>#N/A</v>
      </c>
      <c r="GW132" s="668" t="e">
        <f>SUMIF(DS129:GK129,GW129,DS132:GK132)</f>
        <v>#N/A</v>
      </c>
      <c r="GX132" s="668" t="e">
        <f>SUMIF(DS129:GK129,GX129,DS132:GK132)</f>
        <v>#N/A</v>
      </c>
      <c r="GY132" s="668" t="e">
        <f>SUMIF(DS129:GK129,GY129,DS132:GK132)</f>
        <v>#N/A</v>
      </c>
      <c r="GZ132" s="646" t="e">
        <f>SUM(GO132:GY132)=(#REF!-SUM(#REF!))</f>
        <v>#REF!</v>
      </c>
    </row>
    <row r="133" spans="1:234" hidden="1" x14ac:dyDescent="0.25">
      <c r="A133" s="643" t="s">
        <v>208</v>
      </c>
      <c r="AI133" s="664">
        <v>2026</v>
      </c>
      <c r="AJ133" s="664">
        <v>0</v>
      </c>
      <c r="AK133" s="665">
        <f>IFERROR(#REF!/#REF!,0)</f>
        <v>0</v>
      </c>
      <c r="AL133" s="665">
        <f>IFERROR(#REF!/#REF!,0)</f>
        <v>0</v>
      </c>
      <c r="AM133" s="665">
        <f>IFERROR(#REF!/#REF!,0)</f>
        <v>0</v>
      </c>
      <c r="AN133" s="669">
        <f>IFERROR(#REF!/#REF!,0)</f>
        <v>0</v>
      </c>
      <c r="AO133" s="669">
        <f>IFERROR(#REF!/#REF!,0)</f>
        <v>0</v>
      </c>
      <c r="AP133" s="669">
        <f>IFERROR(#REF!/#REF!,0)</f>
        <v>0</v>
      </c>
      <c r="AQ133" s="669">
        <f>IFERROR(#REF!/#REF!,0)</f>
        <v>0</v>
      </c>
      <c r="AR133" s="669">
        <f>IFERROR(#REF!/#REF!,0)</f>
        <v>0</v>
      </c>
      <c r="AS133" s="669">
        <f>IFERROR(#REF!/#REF!,0)</f>
        <v>0</v>
      </c>
      <c r="AT133" s="669">
        <f>IFERROR(#REF!/#REF!,0)</f>
        <v>0</v>
      </c>
      <c r="AU133" s="666"/>
      <c r="AW133" s="737">
        <v>2026</v>
      </c>
      <c r="AX133" s="665" t="e">
        <f>#REF!</f>
        <v>#REF!</v>
      </c>
      <c r="AY133" s="665" t="e">
        <f>INDEX(AX124:BE125,MATCH(AW133,AV124:AV125,0),MATCH(AY128,AX122:BE122,0))*(INDEX(AK130:AT137,MATCH(AY128,AI130:AI137,0),MATCH(AY129,AK129:AT129,0)))</f>
        <v>#N/A</v>
      </c>
      <c r="AZ133" s="665" t="e">
        <f>INDEX(AX124:BE125,MATCH(AW133,AV124:AV125,0),MATCH(AZ128,AX122:BE122,0))*(INDEX(AK130:AT137,MATCH(AZ128,AI130:AI137,0),MATCH(AZ129,AK129:AT129,0)))</f>
        <v>#N/A</v>
      </c>
      <c r="BA133" s="665" t="e">
        <f>INDEX(AX124:BE125,MATCH(AW133,AV124:AV125,0),MATCH(BA128,AX122:BE122,0))*(INDEX(AK130:AT137,MATCH(BA128,AI130:AI137,0),MATCH(BA129,AK129:AT129,0)))</f>
        <v>#N/A</v>
      </c>
      <c r="BB133" s="665" t="e">
        <f>INDEX(AX124:BE125,MATCH(AW133,AV124:AV125,0),MATCH(BB128,AX122:BE122,0))*(INDEX(AK130:AT137,MATCH(BB128,AI130:AI137,0),MATCH(BB129,AK129:AT129,0)))</f>
        <v>#N/A</v>
      </c>
      <c r="BC133" s="665" t="e">
        <f>INDEX(AX124:BE125,MATCH(AW133,AV124:AV125,0),MATCH(BC128,AX122:BE122,0))*(INDEX(AK130:AT137,MATCH(BC128,AI130:AI137,0),MATCH(BC129,AK129:AT129,0)))</f>
        <v>#N/A</v>
      </c>
      <c r="BD133" s="665" t="e">
        <f>INDEX(AX124:BE125,MATCH(AW133,AV124:AV125,0),MATCH(BD128,AX122:BE122,0))*(INDEX(AK130:AT137,MATCH(BD128,AI130:AI137,0),MATCH(BD129,AK129:AT129,0)))</f>
        <v>#N/A</v>
      </c>
      <c r="BE133" s="665" t="e">
        <f>INDEX(AX124:BE125,MATCH(AW133,AV124:AV125,0),MATCH(BE128,AX122:BE122,0))*(INDEX(AK130:AT137,MATCH(BE128,AI130:AI137,0),MATCH(BE129,AK129:AT129,0)))</f>
        <v>#N/A</v>
      </c>
      <c r="BF133" s="665" t="e">
        <f>INDEX(AX124:BE125,MATCH(AW133,AV124:AV125,0),MATCH(BF128,AX122:BE122,0))*(INDEX(AK130:AT137,MATCH(BF128,AI130:AI137,0),MATCH(BF129,AK129:AT129,0)))</f>
        <v>#N/A</v>
      </c>
      <c r="BG133" s="665" t="e">
        <f>INDEX(AX124:BE125,MATCH(AW133,AV124:AV125,0),MATCH(BG128,AX122:BE122,0))*(INDEX(AK130:AT137,MATCH(BG128,AI130:AI137,0),MATCH(BG129,AK129:AT129,0)))</f>
        <v>#N/A</v>
      </c>
      <c r="BH133" s="665" t="e">
        <f>INDEX(AX124:BE125,MATCH(AW133,AV124:AV125,0),MATCH(BH128,AX122:BE122,0))*(INDEX(AK130:AT137,MATCH(BH128,AI130:AI137,0),MATCH(BH129,AK129:AT129,0)))</f>
        <v>#N/A</v>
      </c>
      <c r="BI133" s="665" t="e">
        <f>INDEX(AX124:BE125,MATCH(AW133,AV124:AV125,0),MATCH(BI128,AX122:BE122,0))*(INDEX(AK130:AT137,MATCH(BI128,AI130:AI137,0),MATCH(BI129,AK129:AT129,0)))</f>
        <v>#N/A</v>
      </c>
      <c r="BJ133" s="665" t="e">
        <f>INDEX(AX124:BE125,MATCH(AW133,AV124:AV125,0),MATCH(BJ128,AX122:BE122,0))*(INDEX(AK130:AT137,MATCH(BJ128,AI130:AI137,0),MATCH(BJ129,AK129:AT129,0)))</f>
        <v>#N/A</v>
      </c>
      <c r="BK133" s="665" t="e">
        <f>INDEX(AX124:BE125,MATCH(AW133,AV124:AV125,0),MATCH(BK128,AX122:BE122,0))*(INDEX(AK130:AT137,MATCH(BK128,AI130:AI137,0),MATCH(BK129,AK129:AT129,0)))</f>
        <v>#N/A</v>
      </c>
      <c r="BL133" s="665" t="e">
        <f>INDEX(AX124:BE125,MATCH(AW133,AV124:AV125,0),MATCH(BL128,AX122:BE122,0))*(INDEX(AK130:AT137,MATCH(BL128,AI130:AI137,0),MATCH(BL129,AK129:AT129,0)))</f>
        <v>#N/A</v>
      </c>
      <c r="BM133" s="665" t="e">
        <f>INDEX(AX124:BE125,MATCH(AW133,AV124:AV125,0),MATCH(BM128,AX122:BE122,0))*(INDEX(AK130:AT137,MATCH(BM128,AI130:AI137,0),MATCH(BM129,AK129:AT129,0)))</f>
        <v>#N/A</v>
      </c>
      <c r="BN133" s="665" t="e">
        <f>INDEX(AX124:BE125,MATCH(AW133,AV124:AV125,0),MATCH(BN128,AX122:BE122,0))*(INDEX(AK130:AT137,MATCH(BN128,AI130:AI137,0),MATCH(BN129,AK129:AT129,0)))</f>
        <v>#N/A</v>
      </c>
      <c r="BO133" s="665" t="e">
        <f>INDEX(AX124:BE125,MATCH(AW133,AV124:AV125,0),MATCH(BO128,AX122:BE122,0))*(INDEX(AK130:AT137,MATCH(BO128,AI130:AI137,0),MATCH(BO129,AK129:AT129,0)))</f>
        <v>#N/A</v>
      </c>
      <c r="BP133" s="665" t="e">
        <f>INDEX(AX124:BE125,MATCH(AW133,AV124:AV125,0),MATCH(BP128,AX122:BE122,0))*(INDEX(AK130:AT137,MATCH(BP128,AI130:AI137,0),MATCH(BP129,AK129:AT129,0)))</f>
        <v>#N/A</v>
      </c>
      <c r="BQ133" s="665" t="e">
        <f>INDEX(AX124:BE125,MATCH(AW133,AV124:AV125,0),MATCH(BQ128,AX122:BE122,0))*(INDEX(AK130:AT137,MATCH(BQ128,AI130:AI137,0),MATCH(BQ129,AK129:AT129,0)))</f>
        <v>#N/A</v>
      </c>
      <c r="BR133" s="665" t="e">
        <f>INDEX(AX124:BE125,MATCH(AW133,AV124:AV125,0),MATCH(BR128,AX122:BE122,0))*(INDEX(AK130:AT137,MATCH(BR128,AI130:AI137,0),MATCH(BR129,AK129:AT129,0)))</f>
        <v>#N/A</v>
      </c>
      <c r="BS133" s="665" t="e">
        <f>INDEX(AX124:BE125,MATCH(AW133,AV124:AV125,0),MATCH(BS128,AX122:BE122,0))*(INDEX(AK130:AT137,MATCH(BS128,AI130:AI137,0),MATCH(BS129,AK129:AT129,0)))</f>
        <v>#N/A</v>
      </c>
      <c r="BT133" s="665" t="e">
        <f>INDEX(AX124:BE125,MATCH(AW133,AV124:AV125,0),MATCH(BT128,AX122:BE122,0))*(INDEX(AK130:AT137,MATCH(BT128,AI130:AI137,0),MATCH(BT129,AK129:AT129,0)))</f>
        <v>#N/A</v>
      </c>
      <c r="BU133" s="665" t="e">
        <f>INDEX(AX124:BE125,MATCH(AW133,AV124:AV125,0),MATCH(BU128,AX122:BE122,0))*(INDEX(AK130:AT137,MATCH(BU128,AI130:AI137,0),MATCH(BU129,AK129:AT129,0)))</f>
        <v>#N/A</v>
      </c>
      <c r="BV133" s="665" t="e">
        <f>INDEX(AX124:BE125,MATCH(AW133,AV124:AV125,0),MATCH(BV128,AX122:BE122,0))*(INDEX(AK130:AT137,MATCH(BV128,AI130:AI137,0),MATCH(BV129,AK129:AT129,0)))</f>
        <v>#N/A</v>
      </c>
      <c r="BW133" s="665" t="e">
        <f>INDEX(AX124:BE125,MATCH(AW133,AV124:AV125,0),MATCH(BW128,AX122:BE122,0))*(INDEX(AK130:AT137,MATCH(BW128,AI130:AI137,0),MATCH(BW129,AK129:AT129,0)))</f>
        <v>#N/A</v>
      </c>
      <c r="BX133" s="665" t="e">
        <f>INDEX(AX124:BE125,MATCH(AW133,AV124:AV125,0),MATCH(BX128,AX122:BE122,0))*(INDEX(AK130:AT137,MATCH(BX128,AI130:AI137,0),MATCH(BX129,AK129:AT129,0)))</f>
        <v>#N/A</v>
      </c>
      <c r="BY133" s="665" t="e">
        <f>INDEX(AX124:BE125,MATCH(AW133,AV124:AV125,0),MATCH(BY128,AX122:BE122,0))*(INDEX(AK130:AT137,MATCH(BY128,AI130:AI137,0),MATCH(BY129,AK129:AT129,0)))</f>
        <v>#N/A</v>
      </c>
      <c r="BZ133" s="665" t="e">
        <f>INDEX(AX124:BE125,MATCH(AW133,AV124:AV125,0),MATCH(BZ128,AX122:BE122,0))*(INDEX(AK130:AT137,MATCH(BZ128,AI130:AI137,0),MATCH(BZ129,AK129:AT129,0)))</f>
        <v>#N/A</v>
      </c>
      <c r="CA133" s="665" t="e">
        <f>INDEX(AX124:BE125,MATCH(AW133,AV124:AV125,0),MATCH(CA128,AX122:BE122,0))*(INDEX(AK130:AT137,MATCH(CA128,AI130:AI137,0),MATCH(CA129,AK129:AT129,0)))</f>
        <v>#N/A</v>
      </c>
      <c r="CB133" s="665" t="e">
        <f>INDEX(AX124:BE125,MATCH(AW133,AV124:AV125,0),MATCH(CB128,AX122:BE122,0))*(INDEX(AK130:AT137,MATCH(CB128,AI130:AI137,0),MATCH(CB129,AK129:AT129,0)))</f>
        <v>#N/A</v>
      </c>
      <c r="CC133" s="665" t="e">
        <f>INDEX(AX124:BE125,MATCH(AW133,AV124:AV125,0),MATCH(CC128,AX122:BE122,0))*(INDEX(AK130:AT137,MATCH(CC128,AI130:AI137,0),MATCH(CC129,AK129:AT129,0)))</f>
        <v>#N/A</v>
      </c>
      <c r="CD133" s="665" t="e">
        <f>INDEX(AX124:BE125,MATCH(AW133,AV124:AV125,0),MATCH(CD128,AX122:BE122,0))*(INDEX(AK130:AT137,MATCH(CD128,AI130:AI137,0),MATCH(CD129,AK129:AT129,0)))</f>
        <v>#N/A</v>
      </c>
      <c r="CE133" s="665" t="e">
        <f>INDEX(AX124:BE125,MATCH(AW133,AV124:AV125,0),MATCH(CE128,AX122:BE122,0))*(INDEX(AK130:AT137,MATCH(CE128,AI130:AI137,0),MATCH(CE129,AK129:AT129,0)))</f>
        <v>#N/A</v>
      </c>
      <c r="CF133" s="665" t="e">
        <f>INDEX(AX124:BE125,MATCH(AW133,AV124:AV125,0),MATCH(CF128,AX122:BE122,0))*(INDEX(AK130:AT137,MATCH(CF128,AI130:AI137,0),MATCH(CF129,AK129:AT129,0)))</f>
        <v>#N/A</v>
      </c>
      <c r="CG133" s="665" t="e">
        <f>INDEX(AX124:BE125,MATCH(AW133,AV124:AV125,0),MATCH(CG128,AX122:BE122,0))*(INDEX(AK130:AT137,MATCH(CG128,AI130:AI137,0),MATCH(CG129,AK129:AT129,0)))</f>
        <v>#N/A</v>
      </c>
      <c r="CH133" s="665" t="e">
        <f>INDEX(AX124:BE125,MATCH(AW133,AV124:AV125,0),MATCH(CH128,AX122:BE122,0))*(INDEX(AK130:AT137,MATCH(CH128,AI130:AI137,0),MATCH(CH129,AK129:AT129,0)))</f>
        <v>#N/A</v>
      </c>
      <c r="CI133" s="665" t="e">
        <f>INDEX(AX124:BE125,MATCH(AW133,AV124:AV125,0),MATCH(CI128,AX122:BE122,0))*(INDEX(AK130:AT137,MATCH(CI128,AI130:AI137,0),MATCH(CI129,AK129:AT129,0)))</f>
        <v>#N/A</v>
      </c>
      <c r="CJ133" s="665" t="e">
        <f>INDEX(AX124:BE125,MATCH(AW133,AV124:AV125,0),MATCH(CJ128,AX122:BE122,0))*(INDEX(AK130:AT137,MATCH(CJ128,AI130:AI137,0),MATCH(CJ129,AK129:AT129,0)))</f>
        <v>#N/A</v>
      </c>
      <c r="CK133" s="665" t="e">
        <f>INDEX(AX124:BE125,MATCH(AW133,AV124:AV125,0),MATCH(CK128,AX122:BE122,0))*(INDEX(AK130:AT137,MATCH(CK128,AI130:AI137,0),MATCH(CK129,AK129:AT129,0)))</f>
        <v>#N/A</v>
      </c>
      <c r="CL133" s="665" t="e">
        <f>INDEX(AX124:BE125,MATCH(AW133,AV124:AV125,0),MATCH(CL128,AX122:BE122,0))*(INDEX(AK130:AT137,MATCH(CL128,AI130:AI137,0),MATCH(CL129,AK129:AT129,0)))</f>
        <v>#N/A</v>
      </c>
      <c r="CM133" s="665" t="e">
        <f>INDEX(AX124:BE125,MATCH(AW133,AV124:AV125,0),MATCH(CM128,AX122:BE122,0))*(INDEX(AK130:AT137,MATCH(CM128,AI130:AI137,0),MATCH(CM129,AK129:AT129,0)))</f>
        <v>#N/A</v>
      </c>
      <c r="CN133" s="665" t="e">
        <f>INDEX(AX124:BE125,MATCH(AW133,AV124:AV125,0),MATCH(CN128,AX122:BE122,0))*(INDEX(AK130:AT137,MATCH(CN128,AI130:AI137,0),MATCH(CN129,AK129:AT129,0)))</f>
        <v>#N/A</v>
      </c>
      <c r="CO133" s="665" t="e">
        <f>INDEX(AX124:BE125,MATCH(AW133,AV124:AV125,0),MATCH(CO128,AX122:BE122,0))*(INDEX(AK130:AT137,MATCH(CO128,AI130:AI137,0),MATCH(CO129,AK129:AT129,0)))</f>
        <v>#N/A</v>
      </c>
      <c r="CP133" s="665" t="e">
        <f>INDEX(AX124:BE125,MATCH(AW133,AV124:AV125,0),MATCH(CP128,AX122:BE122,0))*(INDEX(AK130:AT137,MATCH(CP128,AI130:AI137,0),MATCH(CP129,AK129:AT129,0)))</f>
        <v>#N/A</v>
      </c>
      <c r="CQ133" s="665" t="e">
        <f>INDEX(AX124:BE125,MATCH(AW133,AV124:AV125,0),MATCH(CQ128,AX122:BE122,0))*(INDEX(AK130:AT137,MATCH(CQ128,AI130:AI137,0),MATCH(CQ129,AK129:AT129,0)))</f>
        <v>#N/A</v>
      </c>
      <c r="CR133" s="665" t="e">
        <f>INDEX(AX124:BE125,MATCH(AW133,AV124:AV125,0),MATCH(CR128,AX122:BE122,0))*(INDEX(AK130:AT137,MATCH(CR128,AI130:AI137,0),MATCH(CR129,AK129:AT129,0)))</f>
        <v>#N/A</v>
      </c>
      <c r="CS133" s="665" t="e">
        <f>INDEX(AX124:BE125,MATCH(AW133,AV124:AV125,0),MATCH(CS128,AX122:BE122,0))*(INDEX(AK130:AT137,MATCH(CS128,AI130:AI137,0),MATCH(CS129,AK129:AT129,0)))</f>
        <v>#N/A</v>
      </c>
      <c r="CT133" s="665" t="e">
        <f>INDEX(AX124:BE125,MATCH(AW133,AV124:AV125,0),MATCH(CT128,AX122:BE122,0))*(INDEX(AK130:AT137,MATCH(CT128,AI130:AI137,0),MATCH(CT129,AK129:AT129,0)))</f>
        <v>#N/A</v>
      </c>
      <c r="CU133" s="665" t="e">
        <f>INDEX(AX124:BE125,MATCH(AW133,AV124:AV125,0),MATCH(CU128,AX122:BE122,0))*(INDEX(AK130:AT137,MATCH(CU128,AI130:AI137,0),MATCH(CU129,AK129:AT129,0)))</f>
        <v>#N/A</v>
      </c>
      <c r="CV133" s="665" t="e">
        <f>INDEX(AX124:BE125,MATCH(AW133,AV124:AV125,0),MATCH(CV128,AX122:BE122,0))*(INDEX(AK130:AT137,MATCH(CV128,AI130:AI137,0),MATCH(CV129,AK129:AT129,0)))</f>
        <v>#N/A</v>
      </c>
      <c r="CW133" s="665" t="e">
        <f>INDEX(AX124:BE125,MATCH(AW133,AV124:AV125,0),MATCH(CW128,AX122:BE122,0))*(INDEX(AK130:AT137,MATCH(CW128,AI130:AI137,0),MATCH(CW129,AK129:AT129,0)))</f>
        <v>#N/A</v>
      </c>
      <c r="CX133" s="665" t="e">
        <f>INDEX(AX124:BE125,MATCH(AW133,AV124:AV125,0),MATCH(CX128,AX122:BE122,0))*(INDEX(AK130:AT137,MATCH(CX128,AI130:AI137,0),MATCH(CX129,AK129:AT129,0)))</f>
        <v>#N/A</v>
      </c>
      <c r="CY133" s="665" t="e">
        <f>INDEX(AX124:BE125,MATCH(AW133,AV124:AV125,0),MATCH(CY128,AX122:BE122,0))*(INDEX(AK130:AT137,MATCH(CY128,AI130:AI137,0),MATCH(CY129,AK129:AT129,0)))</f>
        <v>#N/A</v>
      </c>
      <c r="CZ133" s="665" t="e">
        <f>INDEX(AX124:BE125,MATCH(AW133,AV124:AV125,0),MATCH(CZ128,AX122:BE122,0))*(INDEX(AK130:AT137,MATCH(CZ128,AI130:AI137,0),MATCH(CZ129,AK129:AT129,0)))</f>
        <v>#N/A</v>
      </c>
      <c r="DA133" s="665" t="e">
        <f>INDEX(AX124:BE125,MATCH(AW133,AV124:AV125,0),MATCH(DA128,AX122:BE122,0))*(INDEX(AK130:AT137,MATCH(DA128,AI130:AI137,0),MATCH(DA129,AK129:AT129,0)))</f>
        <v>#N/A</v>
      </c>
      <c r="DB133" s="665" t="e">
        <f>INDEX(AX124:BE125,MATCH(AW133,AV124:AV125,0),MATCH(DB128,AX122:BE122,0))*(INDEX(AK130:AT137,MATCH(DB128,AI130:AI137,0),MATCH(DB129,AK129:AT129,0)))</f>
        <v>#N/A</v>
      </c>
      <c r="DC133" s="665" t="e">
        <f>INDEX(AX124:BE125,MATCH(AW133,AV124:AV125,0),MATCH(DC128,AX122:BE122,0))*(INDEX(AK130:AT137,MATCH(DC128,AI130:AI137,0),MATCH(DC129,AK129:AT129,0)))</f>
        <v>#N/A</v>
      </c>
      <c r="DD133" s="665" t="e">
        <f>INDEX(AX124:BE125,MATCH(AW133,AV124:AV125,0),MATCH(DD128,AX122:BE122,0))*(INDEX(AK130:AT137,MATCH(DD128,AI130:AI137,0),MATCH(DD129,AK129:AT129,0)))</f>
        <v>#N/A</v>
      </c>
      <c r="DE133" s="665" t="e">
        <f>INDEX(AX124:BE125,MATCH(AW133,AV124:AV125,0),MATCH(DE128,AX122:BE122,0))*(INDEX(AK130:AT137,MATCH(DE128,AI130:AI137,0),MATCH(DE129,AK129:AT129,0)))</f>
        <v>#N/A</v>
      </c>
      <c r="DF133" s="665" t="e">
        <f>INDEX(AX124:BE125,MATCH(AW133,AV124:AV125,0),MATCH(DF128,AX122:BE122,0))*(INDEX(AK130:AT137,MATCH(DF128,AI130:AI137,0),MATCH(DF129,AK129:AT129,0)))</f>
        <v>#N/A</v>
      </c>
      <c r="DG133" s="665" t="e">
        <f>INDEX(AX124:BE125,MATCH(AW133,AV124:AV125,0),MATCH(DG128,AX122:BE122,0))*(INDEX(AK130:AT137,MATCH(DG128,AI130:AI137,0),MATCH(DG129,AK129:AT129,0)))</f>
        <v>#N/A</v>
      </c>
      <c r="DH133" s="665" t="e">
        <f>INDEX(AX124:BE125,MATCH(AW133,AV124:AV125,0),MATCH(DH128,AX122:BE122,0))*(INDEX(AK130:AT137,MATCH(DH128,AI130:AI137,0),MATCH(DH129,AK129:AT129,0)))</f>
        <v>#N/A</v>
      </c>
      <c r="DI133" s="665" t="e">
        <f>INDEX(AX124:BE125,MATCH(AW133,AV124:AV125,0),MATCH(DI128,AX122:BE122,0))*(INDEX(AK130:AT137,MATCH(DI128,AI130:AI137,0),MATCH(DI129,AK129:AT129,0)))</f>
        <v>#N/A</v>
      </c>
      <c r="DJ133" s="665" t="e">
        <f>INDEX(AX124:BE125,MATCH(AW133,AV124:AV125,0),MATCH(DJ128,AX122:BE122,0))*(INDEX(AK130:AT137,MATCH(DJ128,AI130:AI137,0),MATCH(DJ129,AK129:AT129,0)))</f>
        <v>#N/A</v>
      </c>
      <c r="DK133" s="665" t="e">
        <f>INDEX(AX124:BE125,MATCH(AW133,AV124:AV125,0),MATCH(DK128,AX122:BE122,0))*(INDEX(AK130:AT137,MATCH(DK128,AI130:AI137,0),MATCH(DK129,AK129:AT129,0)))</f>
        <v>#N/A</v>
      </c>
      <c r="DL133" s="665" t="e">
        <f>INDEX(AX124:BE125,MATCH(AW133,AV124:AV125,0),MATCH(DL128,AX122:BE122,0))*(INDEX(AK130:AT137,MATCH(DL128,AI130:AI137,0),MATCH(DL129,AK129:AT129,0)))</f>
        <v>#N/A</v>
      </c>
      <c r="DM133" s="665" t="e">
        <f>INDEX(AX124:BE125,MATCH(AW133,AV124:AV125,0),MATCH(DM128,AX122:BE122,0))*(INDEX(AK130:AT137,MATCH(DM128,AI130:AI137,0),MATCH(DM129,AK129:AT129,0)))</f>
        <v>#N/A</v>
      </c>
      <c r="DN133" s="665" t="e">
        <f>INDEX(AX124:BE125,MATCH(AW133,AV124:AV125,0),MATCH(DN128,AX122:BE122,0))*(INDEX(AK130:AT137,MATCH(DN128,AI130:AI137,0),MATCH(DN129,AK129:AT129,0)))</f>
        <v>#N/A</v>
      </c>
      <c r="DO133" s="665" t="e">
        <f>INDEX(AX124:BE125,MATCH(AW133,AV124:AV125,0),MATCH(DO128,AX122:BE122,0))*(INDEX(AK130:AT137,MATCH(DO128,AI130:AI137,0),MATCH(DO129,AK129:AT129,0)))</f>
        <v>#N/A</v>
      </c>
      <c r="DP133" s="665" t="e">
        <f>INDEX(AX124:BE125,MATCH(AW133,AV124:AV125,0),MATCH(DP128,AX122:BE122,0))*(INDEX(AK130:AT137,MATCH(DP128,AI130:AI137,0),MATCH(DP129,AK129:AT129,0)))</f>
        <v>#N/A</v>
      </c>
      <c r="DQ133" s="643" t="e">
        <f>SUM(AX133:DP133)=#REF!</f>
        <v>#REF!</v>
      </c>
      <c r="DR133" s="737">
        <v>2026</v>
      </c>
      <c r="DS133" s="665" t="e">
        <f>IF(DR133&gt;DS128,AX132-AX133,0)</f>
        <v>#REF!</v>
      </c>
      <c r="DT133" s="665" t="e">
        <f>IF(DR133&gt;DT128,AY132-AY133,0)</f>
        <v>#N/A</v>
      </c>
      <c r="DU133" s="665" t="e">
        <f>IF(DR133&gt;DU128,AZ132-AZ133,0)</f>
        <v>#N/A</v>
      </c>
      <c r="DV133" s="665" t="e">
        <f>IF(DR133&gt;DV128,BA132-BA133,0)</f>
        <v>#N/A</v>
      </c>
      <c r="DW133" s="665" t="e">
        <f>IF(DR133&gt;DW128,BB132-BB133,0)</f>
        <v>#N/A</v>
      </c>
      <c r="DX133" s="665" t="e">
        <f>IF(DR133&gt;DX128,BC132-BC133,0)</f>
        <v>#N/A</v>
      </c>
      <c r="DY133" s="665" t="e">
        <f>IF(DR133&gt;DY128,BD132-BD133,0)</f>
        <v>#N/A</v>
      </c>
      <c r="DZ133" s="665" t="e">
        <f>IF(DR133&gt;DZ128,BE132-BE133,0)</f>
        <v>#N/A</v>
      </c>
      <c r="EA133" s="665" t="e">
        <f>IF(DR133&gt;EA128,BF132-BF133,0)</f>
        <v>#N/A</v>
      </c>
      <c r="EB133" s="665" t="e">
        <f>IF(DR133&gt;EB128,BG132-BG133,0)</f>
        <v>#N/A</v>
      </c>
      <c r="EC133" s="665" t="e">
        <f>IF(DR133&gt;EC128,BH132-BH133,0)</f>
        <v>#N/A</v>
      </c>
      <c r="ED133" s="665" t="e">
        <f>IF(DR133&gt;ED128,BI132-BI133,0)</f>
        <v>#N/A</v>
      </c>
      <c r="EE133" s="665" t="e">
        <f>IF(DR133&gt;EE128,BJ132-BJ133,0)</f>
        <v>#N/A</v>
      </c>
      <c r="EF133" s="665" t="e">
        <f>IF(DR133&gt;EF128,BK132-BK133,0)</f>
        <v>#N/A</v>
      </c>
      <c r="EG133" s="665" t="e">
        <f>IF(DR133&gt;EG128,BL132-BL133,0)</f>
        <v>#N/A</v>
      </c>
      <c r="EH133" s="665" t="e">
        <f>IF(DR133&gt;EH128,BM132-BM133,0)</f>
        <v>#N/A</v>
      </c>
      <c r="EI133" s="665" t="e">
        <f>IF(DR133&gt;EI128,BN132-BN133,0)</f>
        <v>#N/A</v>
      </c>
      <c r="EJ133" s="665" t="e">
        <f>IF(DR133&gt;EJ128,BO132-BO133,0)</f>
        <v>#N/A</v>
      </c>
      <c r="EK133" s="665" t="e">
        <f>IF(DR133&gt;EK128,BP132-BP133,0)</f>
        <v>#N/A</v>
      </c>
      <c r="EL133" s="665" t="e">
        <f>IF(DR133&gt;EL128,BQ132-BQ133,0)</f>
        <v>#N/A</v>
      </c>
      <c r="EM133" s="665" t="e">
        <f>IF(DR133&gt;EM128,BR132-BR133,0)</f>
        <v>#N/A</v>
      </c>
      <c r="EN133" s="665">
        <f>IF(DR133&gt;EN128,BS132-BS133,0)</f>
        <v>0</v>
      </c>
      <c r="EO133" s="665">
        <f>IF(DR133&gt;EO128,BT132-BT133,0)</f>
        <v>0</v>
      </c>
      <c r="EP133" s="665">
        <f>IF(DR133&gt;EP128,BU132-BU133,0)</f>
        <v>0</v>
      </c>
      <c r="EQ133" s="665">
        <f>IF(DR133&gt;EQ128,BV132-BV133,0)</f>
        <v>0</v>
      </c>
      <c r="ER133" s="665">
        <f>IF(DR133&gt;ER128,BW132-BW133,0)</f>
        <v>0</v>
      </c>
      <c r="ES133" s="665">
        <f>IF(DR133&gt;ES128,BX132-BX133,0)</f>
        <v>0</v>
      </c>
      <c r="ET133" s="665">
        <f>IF(DR133&gt;ET128,BY132-BY133,0)</f>
        <v>0</v>
      </c>
      <c r="EU133" s="665">
        <f>IF(DR133&gt;EU128,BZ132-BZ133,0)</f>
        <v>0</v>
      </c>
      <c r="EV133" s="665">
        <f>IF(DR133&gt;EV128,CA132-CA133,0)</f>
        <v>0</v>
      </c>
      <c r="EW133" s="665">
        <f>IF(DR133&gt;EW128,CB132-CB133,0)</f>
        <v>0</v>
      </c>
      <c r="EX133" s="665">
        <f>IF(DR133&gt;EX128,CC132-CC133,0)</f>
        <v>0</v>
      </c>
      <c r="EY133" s="665">
        <f>IF(DR133&gt;EY128,CD132-CD133,0)</f>
        <v>0</v>
      </c>
      <c r="EZ133" s="665">
        <f>IF(DR133&gt;EZ128,CE132-CE133,0)</f>
        <v>0</v>
      </c>
      <c r="FA133" s="665">
        <f>IF(DR133&gt;FA128,CF132-CF133,0)</f>
        <v>0</v>
      </c>
      <c r="FB133" s="665">
        <f>IF(DR133&gt;FB128,CG132-CG133,0)</f>
        <v>0</v>
      </c>
      <c r="FC133" s="665">
        <f>IF(DR133&gt;FC128,CH132-CH133,0)</f>
        <v>0</v>
      </c>
      <c r="FD133" s="665">
        <f>IF(DR133&gt;FD128,CI132-CI133,0)</f>
        <v>0</v>
      </c>
      <c r="FE133" s="665">
        <f>IF(DR133&gt;FE128,CJ132-CJ133,0)</f>
        <v>0</v>
      </c>
      <c r="FF133" s="665">
        <f>IF(DR133&gt;FF128,CK132-CK133,0)</f>
        <v>0</v>
      </c>
      <c r="FG133" s="665">
        <f>IF(DR133&gt;FG128,CL132-CL133,0)</f>
        <v>0</v>
      </c>
      <c r="FH133" s="665">
        <f>IF(DR133&gt;FH128,CM132-CM133,0)</f>
        <v>0</v>
      </c>
      <c r="FI133" s="665">
        <f>IF(DR133&gt;FI128,CN132-CN133,0)</f>
        <v>0</v>
      </c>
      <c r="FJ133" s="665">
        <f>IF(DR133&gt;FJ128,CO132-CO133,0)</f>
        <v>0</v>
      </c>
      <c r="FK133" s="665">
        <f>IF(DR133&gt;FK128,CP132-CP133,0)</f>
        <v>0</v>
      </c>
      <c r="FL133" s="665">
        <f>IF(DR133&gt;FL128,CQ132-CQ133,0)</f>
        <v>0</v>
      </c>
      <c r="FM133" s="665">
        <f>IF(DR133&gt;FM128,CR132-CR133,0)</f>
        <v>0</v>
      </c>
      <c r="FN133" s="665">
        <f>IF(DR133&gt;FN128,CS132-CS133,0)</f>
        <v>0</v>
      </c>
      <c r="FO133" s="665">
        <f>IF(DR133&gt;FO128,CT132-CT133,0)</f>
        <v>0</v>
      </c>
      <c r="FP133" s="665">
        <f>IF(DR133&gt;FP128,CU132-CU133,0)</f>
        <v>0</v>
      </c>
      <c r="FQ133" s="665">
        <f>IF(DR133&gt;FQ128,CV132-CV133,0)</f>
        <v>0</v>
      </c>
      <c r="FR133" s="665">
        <f>IF(DR133&gt;FR128,CW132-CW133,0)</f>
        <v>0</v>
      </c>
      <c r="FS133" s="665">
        <f>IF(DR133&gt;FS128,CX132-CX133,0)</f>
        <v>0</v>
      </c>
      <c r="FT133" s="665">
        <f>IF(DR133&gt;FT128,CY132-CY133,0)</f>
        <v>0</v>
      </c>
      <c r="FU133" s="665">
        <f>IF(DR133&gt;FU128,CZ132-CZ133,0)</f>
        <v>0</v>
      </c>
      <c r="FV133" s="665">
        <f>IF(DR133&gt;FV128,DA132-DA133,0)</f>
        <v>0</v>
      </c>
      <c r="FW133" s="665">
        <f>IF(DR133&gt;FW128,DB132-DB133,0)</f>
        <v>0</v>
      </c>
      <c r="FX133" s="665">
        <f>IF(DR133&gt;FX128,DC132-DC133,0)</f>
        <v>0</v>
      </c>
      <c r="FY133" s="665">
        <f>IF(DR133&gt;FY128,DD132-DD133,0)</f>
        <v>0</v>
      </c>
      <c r="FZ133" s="665">
        <f>IF(DR133&gt;FZ128,DE132-DE133,0)</f>
        <v>0</v>
      </c>
      <c r="GA133" s="665">
        <f>IF(DR133&gt;GA128,DF132-DF133,0)</f>
        <v>0</v>
      </c>
      <c r="GB133" s="665">
        <f>IF(DR133&gt;GB128,DG132-DG133,0)</f>
        <v>0</v>
      </c>
      <c r="GC133" s="665">
        <f>IF(DR133&gt;GC128,DH132-DH133,0)</f>
        <v>0</v>
      </c>
      <c r="GD133" s="665">
        <f>IF(DR133&gt;GD128,DI132-DI133,0)</f>
        <v>0</v>
      </c>
      <c r="GE133" s="665">
        <f>IF(DR133&gt;GE128,DJ132-DJ133,0)</f>
        <v>0</v>
      </c>
      <c r="GF133" s="665">
        <f>IF(DR133&gt;GF128,DK132-DK133,0)</f>
        <v>0</v>
      </c>
      <c r="GG133" s="665">
        <f>IF(DR133&gt;GG128,DL132-DL133,0)</f>
        <v>0</v>
      </c>
      <c r="GH133" s="665">
        <f>IF(DR133&gt;GH128,DM132-DM133,0)</f>
        <v>0</v>
      </c>
      <c r="GI133" s="665">
        <f>IF(DR133&gt;GI128,DN132-DN133,0)</f>
        <v>0</v>
      </c>
      <c r="GJ133" s="665">
        <f>IF(DR133&gt;GJ128,DO132-DO133,0)</f>
        <v>0</v>
      </c>
      <c r="GK133" s="665">
        <f>IF(DR133&gt;GK128,DP132-DP133,0)</f>
        <v>0</v>
      </c>
      <c r="GL133" s="665" t="e">
        <f>SUM(DS133:GK133)+SUM(#REF!)=#REF!</f>
        <v>#REF!</v>
      </c>
      <c r="GM133" s="667"/>
      <c r="GN133" s="737">
        <v>2026</v>
      </c>
      <c r="GO133" s="664" t="e">
        <f>SUMIF(DS129:GK129,GO129,DS133:GK133)</f>
        <v>#REF!</v>
      </c>
      <c r="GP133" s="668" t="e">
        <f>SUMIF(DS129:GK129,GP129,DS133:GK133)</f>
        <v>#N/A</v>
      </c>
      <c r="GQ133" s="668" t="e">
        <f>SUMIF(DS129:GK129,GQ129,DS133:GK133)</f>
        <v>#N/A</v>
      </c>
      <c r="GR133" s="668" t="e">
        <f>SUMIF(DS129:GK129,GR129,DS133:GK133)</f>
        <v>#N/A</v>
      </c>
      <c r="GS133" s="668" t="e">
        <f>SUMIF(DS129:GK129,GS129,DS133:GK133)</f>
        <v>#N/A</v>
      </c>
      <c r="GT133" s="668" t="e">
        <f>SUMIF(DS129:GK129,GT129,DS133:GK133)</f>
        <v>#N/A</v>
      </c>
      <c r="GU133" s="668" t="e">
        <f>SUMIF(DS129:GK129,GU129,DS133:GK133)</f>
        <v>#N/A</v>
      </c>
      <c r="GV133" s="668" t="e">
        <f>SUMIF(DS129:GK129,GV129,DS133:GK133)</f>
        <v>#N/A</v>
      </c>
      <c r="GW133" s="668" t="e">
        <f>SUMIF(DS129:GK129,GW129,DS133:GK133)</f>
        <v>#N/A</v>
      </c>
      <c r="GX133" s="668" t="e">
        <f>SUMIF(DS129:GK129,GX129,DS133:GK133)</f>
        <v>#N/A</v>
      </c>
      <c r="GY133" s="668" t="e">
        <f>SUMIF(DS129:GK129,GY129,DS133:GK133)</f>
        <v>#N/A</v>
      </c>
      <c r="GZ133" s="646" t="e">
        <f>SUM(GO133:GY133)=(#REF!-SUM(#REF!))</f>
        <v>#REF!</v>
      </c>
    </row>
    <row r="134" spans="1:234" hidden="1" x14ac:dyDescent="0.25">
      <c r="A134" s="643" t="s">
        <v>208</v>
      </c>
      <c r="AI134" s="664">
        <v>2027</v>
      </c>
      <c r="AJ134" s="664">
        <v>0</v>
      </c>
      <c r="AK134" s="665">
        <f>IFERROR(#REF!/#REF!,0)</f>
        <v>0</v>
      </c>
      <c r="AL134" s="665">
        <f>IFERROR(#REF!/#REF!,0)</f>
        <v>0</v>
      </c>
      <c r="AM134" s="665">
        <f>IFERROR(#REF!/#REF!,0)</f>
        <v>0</v>
      </c>
      <c r="AN134" s="669">
        <f>IFERROR(#REF!/#REF!,0)</f>
        <v>0</v>
      </c>
      <c r="AO134" s="669">
        <f>IFERROR(#REF!/#REF!,0)</f>
        <v>0</v>
      </c>
      <c r="AP134" s="669">
        <f>IFERROR(#REF!/#REF!,0)</f>
        <v>0</v>
      </c>
      <c r="AQ134" s="669">
        <f>IFERROR(#REF!/#REF!,0)</f>
        <v>0</v>
      </c>
      <c r="AR134" s="669">
        <f>IFERROR(#REF!/#REF!,0)</f>
        <v>0</v>
      </c>
      <c r="AS134" s="669">
        <f>IFERROR(#REF!/#REF!,0)</f>
        <v>0</v>
      </c>
      <c r="AT134" s="669">
        <f>IFERROR(#REF!/#REF!,0)</f>
        <v>0</v>
      </c>
      <c r="AU134" s="666"/>
      <c r="AW134" s="737">
        <v>2027</v>
      </c>
      <c r="AX134" s="665" t="e">
        <f>#REF!</f>
        <v>#REF!</v>
      </c>
      <c r="AY134" s="665" t="e">
        <f>INDEX(AX124:BE125,MATCH(AW134,AV124:AV125,0),MATCH(AY128,AX122:BE122,0))*(INDEX(AK130:AT137,MATCH(AY128,AI130:AI137,0),MATCH(AY129,AK129:AT129,0)))</f>
        <v>#N/A</v>
      </c>
      <c r="AZ134" s="665" t="e">
        <f>INDEX(AX124:BE125,MATCH(AW134,AV124:AV125,0),MATCH(AZ128,AX122:BE122,0))*(INDEX(AK130:AT137,MATCH(AZ128,AI130:AI137,0),MATCH(AZ129,AK129:AT129,0)))</f>
        <v>#N/A</v>
      </c>
      <c r="BA134" s="665" t="e">
        <f>INDEX(AX124:BE125,MATCH(AW134,AV124:AV125,0),MATCH(BA128,AX122:BE122,0))*(INDEX(AK130:AT137,MATCH(BA128,AI130:AI137,0),MATCH(BA129,AK129:AT129,0)))</f>
        <v>#N/A</v>
      </c>
      <c r="BB134" s="665" t="e">
        <f>INDEX(AX124:BE125,MATCH(AW134,AV124:AV125,0),MATCH(BB128,AX122:BE122,0))*(INDEX(AK130:AT137,MATCH(BB128,AI130:AI137,0),MATCH(BB129,AK129:AT129,0)))</f>
        <v>#N/A</v>
      </c>
      <c r="BC134" s="665" t="e">
        <f>INDEX(AX124:BE125,MATCH(AW134,AV124:AV125,0),MATCH(BC128,AX122:BE122,0))*(INDEX(AK130:AT137,MATCH(BC128,AI130:AI137,0),MATCH(BC129,AK129:AT129,0)))</f>
        <v>#N/A</v>
      </c>
      <c r="BD134" s="665" t="e">
        <f>INDEX(AX124:BE125,MATCH(AW134,AV124:AV125,0),MATCH(BD128,AX122:BE122,0))*(INDEX(AK130:AT137,MATCH(BD128,AI130:AI137,0),MATCH(BD129,AK129:AT129,0)))</f>
        <v>#N/A</v>
      </c>
      <c r="BE134" s="665" t="e">
        <f>INDEX(AX124:BE125,MATCH(AW134,AV124:AV125,0),MATCH(BE128,AX122:BE122,0))*(INDEX(AK130:AT137,MATCH(BE128,AI130:AI137,0),MATCH(BE129,AK129:AT129,0)))</f>
        <v>#N/A</v>
      </c>
      <c r="BF134" s="665" t="e">
        <f>INDEX(AX124:BE125,MATCH(AW134,AV124:AV125,0),MATCH(BF128,AX122:BE122,0))*(INDEX(AK130:AT137,MATCH(BF128,AI130:AI137,0),MATCH(BF129,AK129:AT129,0)))</f>
        <v>#N/A</v>
      </c>
      <c r="BG134" s="665" t="e">
        <f>INDEX(AX124:BE125,MATCH(AW134,AV124:AV125,0),MATCH(BG128,AX122:BE122,0))*(INDEX(AK130:AT137,MATCH(BG128,AI130:AI137,0),MATCH(BG129,AK129:AT129,0)))</f>
        <v>#N/A</v>
      </c>
      <c r="BH134" s="665" t="e">
        <f>INDEX(AX124:BE125,MATCH(AW134,AV124:AV125,0),MATCH(BH128,AX122:BE122,0))*(INDEX(AK130:AT137,MATCH(BH128,AI130:AI137,0),MATCH(BH129,AK129:AT129,0)))</f>
        <v>#N/A</v>
      </c>
      <c r="BI134" s="665" t="e">
        <f>INDEX(AX124:BE125,MATCH(AW134,AV124:AV125,0),MATCH(BI128,AX122:BE122,0))*(INDEX(AK130:AT137,MATCH(BI128,AI130:AI137,0),MATCH(BI129,AK129:AT129,0)))</f>
        <v>#N/A</v>
      </c>
      <c r="BJ134" s="665" t="e">
        <f>INDEX(AX124:BE125,MATCH(AW134,AV124:AV125,0),MATCH(BJ128,AX122:BE122,0))*(INDEX(AK130:AT137,MATCH(BJ128,AI130:AI137,0),MATCH(BJ129,AK129:AT129,0)))</f>
        <v>#N/A</v>
      </c>
      <c r="BK134" s="665" t="e">
        <f>INDEX(AX124:BE125,MATCH(AW134,AV124:AV125,0),MATCH(BK128,AX122:BE122,0))*(INDEX(AK130:AT137,MATCH(BK128,AI130:AI137,0),MATCH(BK129,AK129:AT129,0)))</f>
        <v>#N/A</v>
      </c>
      <c r="BL134" s="665" t="e">
        <f>INDEX(AX124:BE125,MATCH(AW134,AV124:AV125,0),MATCH(BL128,AX122:BE122,0))*(INDEX(AK130:AT137,MATCH(BL128,AI130:AI137,0),MATCH(BL129,AK129:AT129,0)))</f>
        <v>#N/A</v>
      </c>
      <c r="BM134" s="665" t="e">
        <f>INDEX(AX124:BE125,MATCH(AW134,AV124:AV125,0),MATCH(BM128,AX122:BE122,0))*(INDEX(AK130:AT137,MATCH(BM128,AI130:AI137,0),MATCH(BM129,AK129:AT129,0)))</f>
        <v>#N/A</v>
      </c>
      <c r="BN134" s="665" t="e">
        <f>INDEX(AX124:BE125,MATCH(AW134,AV124:AV125,0),MATCH(BN128,AX122:BE122,0))*(INDEX(AK130:AT137,MATCH(BN128,AI130:AI137,0),MATCH(BN129,AK129:AT129,0)))</f>
        <v>#N/A</v>
      </c>
      <c r="BO134" s="665" t="e">
        <f>INDEX(AX124:BE125,MATCH(AW134,AV124:AV125,0),MATCH(BO128,AX122:BE122,0))*(INDEX(AK130:AT137,MATCH(BO128,AI130:AI137,0),MATCH(BO129,AK129:AT129,0)))</f>
        <v>#N/A</v>
      </c>
      <c r="BP134" s="665" t="e">
        <f>INDEX(AX124:BE125,MATCH(AW134,AV124:AV125,0),MATCH(BP128,AX122:BE122,0))*(INDEX(AK130:AT137,MATCH(BP128,AI130:AI137,0),MATCH(BP129,AK129:AT129,0)))</f>
        <v>#N/A</v>
      </c>
      <c r="BQ134" s="665" t="e">
        <f>INDEX(AX124:BE125,MATCH(AW134,AV124:AV125,0),MATCH(BQ128,AX122:BE122,0))*(INDEX(AK130:AT137,MATCH(BQ128,AI130:AI137,0),MATCH(BQ129,AK129:AT129,0)))</f>
        <v>#N/A</v>
      </c>
      <c r="BR134" s="665" t="e">
        <f>INDEX(AX124:BE125,MATCH(AW134,AV124:AV125,0),MATCH(BR128,AX122:BE122,0))*(INDEX(AK130:AT137,MATCH(BR128,AI130:AI137,0),MATCH(BR129,AK129:AT129,0)))</f>
        <v>#N/A</v>
      </c>
      <c r="BS134" s="665" t="e">
        <f>INDEX(AX124:BE125,MATCH(AW134,AV124:AV125,0),MATCH(BS128,AX122:BE122,0))*(INDEX(AK130:AT137,MATCH(BS128,AI130:AI137,0),MATCH(BS129,AK129:AT129,0)))</f>
        <v>#N/A</v>
      </c>
      <c r="BT134" s="665" t="e">
        <f>INDEX(AX124:BE125,MATCH(AW134,AV124:AV125,0),MATCH(BT128,AX122:BE122,0))*(INDEX(AK130:AT137,MATCH(BT128,AI130:AI137,0),MATCH(BT129,AK129:AT129,0)))</f>
        <v>#N/A</v>
      </c>
      <c r="BU134" s="665" t="e">
        <f>INDEX(AX124:BE125,MATCH(AW134,AV124:AV125,0),MATCH(BU128,AX122:BE122,0))*(INDEX(AK130:AT137,MATCH(BU128,AI130:AI137,0),MATCH(BU129,AK129:AT129,0)))</f>
        <v>#N/A</v>
      </c>
      <c r="BV134" s="665" t="e">
        <f>INDEX(AX124:BE125,MATCH(AW134,AV124:AV125,0),MATCH(BV128,AX122:BE122,0))*(INDEX(AK130:AT137,MATCH(BV128,AI130:AI137,0),MATCH(BV129,AK129:AT129,0)))</f>
        <v>#N/A</v>
      </c>
      <c r="BW134" s="665" t="e">
        <f>INDEX(AX124:BE125,MATCH(AW134,AV124:AV125,0),MATCH(BW128,AX122:BE122,0))*(INDEX(AK130:AT137,MATCH(BW128,AI130:AI137,0),MATCH(BW129,AK129:AT129,0)))</f>
        <v>#N/A</v>
      </c>
      <c r="BX134" s="665" t="e">
        <f>INDEX(AX124:BE125,MATCH(AW134,AV124:AV125,0),MATCH(BX128,AX122:BE122,0))*(INDEX(AK130:AT137,MATCH(BX128,AI130:AI137,0),MATCH(BX129,AK129:AT129,0)))</f>
        <v>#N/A</v>
      </c>
      <c r="BY134" s="665" t="e">
        <f>INDEX(AX124:BE125,MATCH(AW134,AV124:AV125,0),MATCH(BY128,AX122:BE122,0))*(INDEX(AK130:AT137,MATCH(BY128,AI130:AI137,0),MATCH(BY129,AK129:AT129,0)))</f>
        <v>#N/A</v>
      </c>
      <c r="BZ134" s="665" t="e">
        <f>INDEX(AX124:BE125,MATCH(AW134,AV124:AV125,0),MATCH(BZ128,AX122:BE122,0))*(INDEX(AK130:AT137,MATCH(BZ128,AI130:AI137,0),MATCH(BZ129,AK129:AT129,0)))</f>
        <v>#N/A</v>
      </c>
      <c r="CA134" s="665" t="e">
        <f>INDEX(AX124:BE125,MATCH(AW134,AV124:AV125,0),MATCH(CA128,AX122:BE122,0))*(INDEX(AK130:AT137,MATCH(CA128,AI130:AI137,0),MATCH(CA129,AK129:AT129,0)))</f>
        <v>#N/A</v>
      </c>
      <c r="CB134" s="665" t="e">
        <f>INDEX(AX124:BE125,MATCH(AW134,AV124:AV125,0),MATCH(CB128,AX122:BE122,0))*(INDEX(AK130:AT137,MATCH(CB128,AI130:AI137,0),MATCH(CB129,AK129:AT129,0)))</f>
        <v>#N/A</v>
      </c>
      <c r="CC134" s="665" t="e">
        <f>INDEX(AX124:BE125,MATCH(AW134,AV124:AV125,0),MATCH(CC128,AX122:BE122,0))*(INDEX(AK130:AT137,MATCH(CC128,AI130:AI137,0),MATCH(CC129,AK129:AT129,0)))</f>
        <v>#N/A</v>
      </c>
      <c r="CD134" s="665" t="e">
        <f>INDEX(AX124:BE125,MATCH(AW134,AV124:AV125,0),MATCH(CD128,AX122:BE122,0))*(INDEX(AK130:AT137,MATCH(CD128,AI130:AI137,0),MATCH(CD129,AK129:AT129,0)))</f>
        <v>#N/A</v>
      </c>
      <c r="CE134" s="665" t="e">
        <f>INDEX(AX124:BE125,MATCH(AW134,AV124:AV125,0),MATCH(CE128,AX122:BE122,0))*(INDEX(AK130:AT137,MATCH(CE128,AI130:AI137,0),MATCH(CE129,AK129:AT129,0)))</f>
        <v>#N/A</v>
      </c>
      <c r="CF134" s="665" t="e">
        <f>INDEX(AX124:BE125,MATCH(AW134,AV124:AV125,0),MATCH(CF128,AX122:BE122,0))*(INDEX(AK130:AT137,MATCH(CF128,AI130:AI137,0),MATCH(CF129,AK129:AT129,0)))</f>
        <v>#N/A</v>
      </c>
      <c r="CG134" s="665" t="e">
        <f>INDEX(AX124:BE125,MATCH(AW134,AV124:AV125,0),MATCH(CG128,AX122:BE122,0))*(INDEX(AK130:AT137,MATCH(CG128,AI130:AI137,0),MATCH(CG129,AK129:AT129,0)))</f>
        <v>#N/A</v>
      </c>
      <c r="CH134" s="665" t="e">
        <f>INDEX(AX124:BE125,MATCH(AW134,AV124:AV125,0),MATCH(CH128,AX122:BE122,0))*(INDEX(AK130:AT137,MATCH(CH128,AI130:AI137,0),MATCH(CH129,AK129:AT129,0)))</f>
        <v>#N/A</v>
      </c>
      <c r="CI134" s="665" t="e">
        <f>INDEX(AX124:BE125,MATCH(AW134,AV124:AV125,0),MATCH(CI128,AX122:BE122,0))*(INDEX(AK130:AT137,MATCH(CI128,AI130:AI137,0),MATCH(CI129,AK129:AT129,0)))</f>
        <v>#N/A</v>
      </c>
      <c r="CJ134" s="665" t="e">
        <f>INDEX(AX124:BE125,MATCH(AW134,AV124:AV125,0),MATCH(CJ128,AX122:BE122,0))*(INDEX(AK130:AT137,MATCH(CJ128,AI130:AI137,0),MATCH(CJ129,AK129:AT129,0)))</f>
        <v>#N/A</v>
      </c>
      <c r="CK134" s="665" t="e">
        <f>INDEX(AX124:BE125,MATCH(AW134,AV124:AV125,0),MATCH(CK128,AX122:BE122,0))*(INDEX(AK130:AT137,MATCH(CK128,AI130:AI137,0),MATCH(CK129,AK129:AT129,0)))</f>
        <v>#N/A</v>
      </c>
      <c r="CL134" s="665" t="e">
        <f>INDEX(AX124:BE125,MATCH(AW134,AV124:AV125,0),MATCH(CL128,AX122:BE122,0))*(INDEX(AK130:AT137,MATCH(CL128,AI130:AI137,0),MATCH(CL129,AK129:AT129,0)))</f>
        <v>#N/A</v>
      </c>
      <c r="CM134" s="665" t="e">
        <f>INDEX(AX124:BE125,MATCH(AW134,AV124:AV125,0),MATCH(CM128,AX122:BE122,0))*(INDEX(AK130:AT137,MATCH(CM128,AI130:AI137,0),MATCH(CM129,AK129:AT129,0)))</f>
        <v>#N/A</v>
      </c>
      <c r="CN134" s="665" t="e">
        <f>INDEX(AX124:BE125,MATCH(AW134,AV124:AV125,0),MATCH(CN128,AX122:BE122,0))*(INDEX(AK130:AT137,MATCH(CN128,AI130:AI137,0),MATCH(CN129,AK129:AT129,0)))</f>
        <v>#N/A</v>
      </c>
      <c r="CO134" s="665" t="e">
        <f>INDEX(AX124:BE125,MATCH(AW134,AV124:AV125,0),MATCH(CO128,AX122:BE122,0))*(INDEX(AK130:AT137,MATCH(CO128,AI130:AI137,0),MATCH(CO129,AK129:AT129,0)))</f>
        <v>#N/A</v>
      </c>
      <c r="CP134" s="665" t="e">
        <f>INDEX(AX124:BE125,MATCH(AW134,AV124:AV125,0),MATCH(CP128,AX122:BE122,0))*(INDEX(AK130:AT137,MATCH(CP128,AI130:AI137,0),MATCH(CP129,AK129:AT129,0)))</f>
        <v>#N/A</v>
      </c>
      <c r="CQ134" s="665" t="e">
        <f>INDEX(AX124:BE125,MATCH(AW134,AV124:AV125,0),MATCH(CQ128,AX122:BE122,0))*(INDEX(AK130:AT137,MATCH(CQ128,AI130:AI137,0),MATCH(CQ129,AK129:AT129,0)))</f>
        <v>#N/A</v>
      </c>
      <c r="CR134" s="665" t="e">
        <f>INDEX(AX124:BE125,MATCH(AW134,AV124:AV125,0),MATCH(CR128,AX122:BE122,0))*(INDEX(AK130:AT137,MATCH(CR128,AI130:AI137,0),MATCH(CR129,AK129:AT129,0)))</f>
        <v>#N/A</v>
      </c>
      <c r="CS134" s="665" t="e">
        <f>INDEX(AX124:BE125,MATCH(AW134,AV124:AV125,0),MATCH(CS128,AX122:BE122,0))*(INDEX(AK130:AT137,MATCH(CS128,AI130:AI137,0),MATCH(CS129,AK129:AT129,0)))</f>
        <v>#N/A</v>
      </c>
      <c r="CT134" s="665" t="e">
        <f>INDEX(AX124:BE125,MATCH(AW134,AV124:AV125,0),MATCH(CT128,AX122:BE122,0))*(INDEX(AK130:AT137,MATCH(CT128,AI130:AI137,0),MATCH(CT129,AK129:AT129,0)))</f>
        <v>#N/A</v>
      </c>
      <c r="CU134" s="665" t="e">
        <f>INDEX(AX124:BE125,MATCH(AW134,AV124:AV125,0),MATCH(CU128,AX122:BE122,0))*(INDEX(AK130:AT137,MATCH(CU128,AI130:AI137,0),MATCH(CU129,AK129:AT129,0)))</f>
        <v>#N/A</v>
      </c>
      <c r="CV134" s="665" t="e">
        <f>INDEX(AX124:BE125,MATCH(AW134,AV124:AV125,0),MATCH(CV128,AX122:BE122,0))*(INDEX(AK130:AT137,MATCH(CV128,AI130:AI137,0),MATCH(CV129,AK129:AT129,0)))</f>
        <v>#N/A</v>
      </c>
      <c r="CW134" s="665" t="e">
        <f>INDEX(AX124:BE125,MATCH(AW134,AV124:AV125,0),MATCH(CW128,AX122:BE122,0))*(INDEX(AK130:AT137,MATCH(CW128,AI130:AI137,0),MATCH(CW129,AK129:AT129,0)))</f>
        <v>#N/A</v>
      </c>
      <c r="CX134" s="665" t="e">
        <f>INDEX(AX124:BE125,MATCH(AW134,AV124:AV125,0),MATCH(CX128,AX122:BE122,0))*(INDEX(AK130:AT137,MATCH(CX128,AI130:AI137,0),MATCH(CX129,AK129:AT129,0)))</f>
        <v>#N/A</v>
      </c>
      <c r="CY134" s="665" t="e">
        <f>INDEX(AX124:BE125,MATCH(AW134,AV124:AV125,0),MATCH(CY128,AX122:BE122,0))*(INDEX(AK130:AT137,MATCH(CY128,AI130:AI137,0),MATCH(CY129,AK129:AT129,0)))</f>
        <v>#N/A</v>
      </c>
      <c r="CZ134" s="665" t="e">
        <f>INDEX(AX124:BE125,MATCH(AW134,AV124:AV125,0),MATCH(CZ128,AX122:BE122,0))*(INDEX(AK130:AT137,MATCH(CZ128,AI130:AI137,0),MATCH(CZ129,AK129:AT129,0)))</f>
        <v>#N/A</v>
      </c>
      <c r="DA134" s="665" t="e">
        <f>INDEX(AX124:BE125,MATCH(AW134,AV124:AV125,0),MATCH(DA128,AX122:BE122,0))*(INDEX(AK130:AT137,MATCH(DA128,AI130:AI137,0),MATCH(DA129,AK129:AT129,0)))</f>
        <v>#N/A</v>
      </c>
      <c r="DB134" s="665" t="e">
        <f>INDEX(AX124:BE125,MATCH(AW134,AV124:AV125,0),MATCH(DB128,AX122:BE122,0))*(INDEX(AK130:AT137,MATCH(DB128,AI130:AI137,0),MATCH(DB129,AK129:AT129,0)))</f>
        <v>#N/A</v>
      </c>
      <c r="DC134" s="665" t="e">
        <f>INDEX(AX124:BE125,MATCH(AW134,AV124:AV125,0),MATCH(DC128,AX122:BE122,0))*(INDEX(AK130:AT137,MATCH(DC128,AI130:AI137,0),MATCH(DC129,AK129:AT129,0)))</f>
        <v>#N/A</v>
      </c>
      <c r="DD134" s="665" t="e">
        <f>INDEX(AX124:BE125,MATCH(AW134,AV124:AV125,0),MATCH(DD128,AX122:BE122,0))*(INDEX(AK130:AT137,MATCH(DD128,AI130:AI137,0),MATCH(DD129,AK129:AT129,0)))</f>
        <v>#N/A</v>
      </c>
      <c r="DE134" s="665" t="e">
        <f>INDEX(AX124:BE125,MATCH(AW134,AV124:AV125,0),MATCH(DE128,AX122:BE122,0))*(INDEX(AK130:AT137,MATCH(DE128,AI130:AI137,0),MATCH(DE129,AK129:AT129,0)))</f>
        <v>#N/A</v>
      </c>
      <c r="DF134" s="665" t="e">
        <f>INDEX(AX124:BE125,MATCH(AW134,AV124:AV125,0),MATCH(DF128,AX122:BE122,0))*(INDEX(AK130:AT137,MATCH(DF128,AI130:AI137,0),MATCH(DF129,AK129:AT129,0)))</f>
        <v>#N/A</v>
      </c>
      <c r="DG134" s="665" t="e">
        <f>INDEX(AX124:BE125,MATCH(AW134,AV124:AV125,0),MATCH(DG128,AX122:BE122,0))*(INDEX(AK130:AT137,MATCH(DG128,AI130:AI137,0),MATCH(DG129,AK129:AT129,0)))</f>
        <v>#N/A</v>
      </c>
      <c r="DH134" s="665" t="e">
        <f>INDEX(AX124:BE125,MATCH(AW134,AV124:AV125,0),MATCH(DH128,AX122:BE122,0))*(INDEX(AK130:AT137,MATCH(DH128,AI130:AI137,0),MATCH(DH129,AK129:AT129,0)))</f>
        <v>#N/A</v>
      </c>
      <c r="DI134" s="665" t="e">
        <f>INDEX(AX124:BE125,MATCH(AW134,AV124:AV125,0),MATCH(DI128,AX122:BE122,0))*(INDEX(AK130:AT137,MATCH(DI128,AI130:AI137,0),MATCH(DI129,AK129:AT129,0)))</f>
        <v>#N/A</v>
      </c>
      <c r="DJ134" s="665" t="e">
        <f>INDEX(AX124:BE125,MATCH(AW134,AV124:AV125,0),MATCH(DJ128,AX122:BE122,0))*(INDEX(AK130:AT137,MATCH(DJ128,AI130:AI137,0),MATCH(DJ129,AK129:AT129,0)))</f>
        <v>#N/A</v>
      </c>
      <c r="DK134" s="665" t="e">
        <f>INDEX(AX124:BE125,MATCH(AW134,AV124:AV125,0),MATCH(DK128,AX122:BE122,0))*(INDEX(AK130:AT137,MATCH(DK128,AI130:AI137,0),MATCH(DK129,AK129:AT129,0)))</f>
        <v>#N/A</v>
      </c>
      <c r="DL134" s="665" t="e">
        <f>INDEX(AX124:BE125,MATCH(AW134,AV124:AV125,0),MATCH(DL128,AX122:BE122,0))*(INDEX(AK130:AT137,MATCH(DL128,AI130:AI137,0),MATCH(DL129,AK129:AT129,0)))</f>
        <v>#N/A</v>
      </c>
      <c r="DM134" s="665" t="e">
        <f>INDEX(AX124:BE125,MATCH(AW134,AV124:AV125,0),MATCH(DM128,AX122:BE122,0))*(INDEX(AK130:AT137,MATCH(DM128,AI130:AI137,0),MATCH(DM129,AK129:AT129,0)))</f>
        <v>#N/A</v>
      </c>
      <c r="DN134" s="665" t="e">
        <f>INDEX(AX124:BE125,MATCH(AW134,AV124:AV125,0),MATCH(DN128,AX122:BE122,0))*(INDEX(AK130:AT137,MATCH(DN128,AI130:AI137,0),MATCH(DN129,AK129:AT129,0)))</f>
        <v>#N/A</v>
      </c>
      <c r="DO134" s="665" t="e">
        <f>INDEX(AX124:BE125,MATCH(AW134,AV124:AV125,0),MATCH(DO128,AX122:BE122,0))*(INDEX(AK130:AT137,MATCH(DO128,AI130:AI137,0),MATCH(DO129,AK129:AT129,0)))</f>
        <v>#N/A</v>
      </c>
      <c r="DP134" s="665" t="e">
        <f>INDEX(AX124:BE125,MATCH(AW134,AV124:AV125,0),MATCH(DP128,AX122:BE122,0))*(INDEX(AK130:AT137,MATCH(DP128,AI130:AI137,0),MATCH(DP129,AK129:AT129,0)))</f>
        <v>#N/A</v>
      </c>
      <c r="DQ134" s="643" t="e">
        <f>SUM(AX134:DP134)=#REF!</f>
        <v>#REF!</v>
      </c>
      <c r="DR134" s="737">
        <v>2027</v>
      </c>
      <c r="DS134" s="665" t="e">
        <f>IF(DR134&gt;DS128,AX133-AX134,0)</f>
        <v>#REF!</v>
      </c>
      <c r="DT134" s="665" t="e">
        <f>IF(DR134&gt;DT128,AY133-AY134,0)</f>
        <v>#N/A</v>
      </c>
      <c r="DU134" s="665" t="e">
        <f>IF(DR134&gt;DU128,AZ133-AZ134,0)</f>
        <v>#N/A</v>
      </c>
      <c r="DV134" s="665" t="e">
        <f>IF(DR134&gt;DV128,BA133-BA134,0)</f>
        <v>#N/A</v>
      </c>
      <c r="DW134" s="665" t="e">
        <f>IF(DR134&gt;DW128,BB133-BB134,0)</f>
        <v>#N/A</v>
      </c>
      <c r="DX134" s="665" t="e">
        <f>IF(DR134&gt;DX128,BC133-BC134,0)</f>
        <v>#N/A</v>
      </c>
      <c r="DY134" s="665" t="e">
        <f>IF(DR134&gt;DY128,BD133-BD134,0)</f>
        <v>#N/A</v>
      </c>
      <c r="DZ134" s="665" t="e">
        <f>IF(DR134&gt;DZ128,BE133-BE134,0)</f>
        <v>#N/A</v>
      </c>
      <c r="EA134" s="665" t="e">
        <f>IF(DR134&gt;EA128,BF133-BF134,0)</f>
        <v>#N/A</v>
      </c>
      <c r="EB134" s="665" t="e">
        <f>IF(DR134&gt;EB128,BG133-BG134,0)</f>
        <v>#N/A</v>
      </c>
      <c r="EC134" s="665" t="e">
        <f>IF(DR134&gt;EC128,BH133-BH134,0)</f>
        <v>#N/A</v>
      </c>
      <c r="ED134" s="665" t="e">
        <f>IF(DR134&gt;ED128,BI133-BI134,0)</f>
        <v>#N/A</v>
      </c>
      <c r="EE134" s="665" t="e">
        <f>IF(DR134&gt;EE128,BJ133-BJ134,0)</f>
        <v>#N/A</v>
      </c>
      <c r="EF134" s="665" t="e">
        <f>IF(DR134&gt;EF128,BK133-BK134,0)</f>
        <v>#N/A</v>
      </c>
      <c r="EG134" s="665" t="e">
        <f>IF(DR134&gt;EG128,BL133-BL134,0)</f>
        <v>#N/A</v>
      </c>
      <c r="EH134" s="665" t="e">
        <f>IF(DR134&gt;EH128,BM133-BM134,0)</f>
        <v>#N/A</v>
      </c>
      <c r="EI134" s="665" t="e">
        <f>IF(DR134&gt;EI128,BN133-BN134,0)</f>
        <v>#N/A</v>
      </c>
      <c r="EJ134" s="665" t="e">
        <f>IF(DR134&gt;EJ128,BO133-BO134,0)</f>
        <v>#N/A</v>
      </c>
      <c r="EK134" s="665" t="e">
        <f>IF(DR134&gt;EK128,BP133-BP134,0)</f>
        <v>#N/A</v>
      </c>
      <c r="EL134" s="665" t="e">
        <f>IF(DR134&gt;EL128,BQ133-BQ134,0)</f>
        <v>#N/A</v>
      </c>
      <c r="EM134" s="665" t="e">
        <f>IF(DR134&gt;EM128,BR133-BR134,0)</f>
        <v>#N/A</v>
      </c>
      <c r="EN134" s="665" t="e">
        <f>IF(DR134&gt;EN128,BS133-BS134,0)</f>
        <v>#N/A</v>
      </c>
      <c r="EO134" s="665" t="e">
        <f>IF(DR134&gt;EO128,BT133-BT134,0)</f>
        <v>#N/A</v>
      </c>
      <c r="EP134" s="665" t="e">
        <f>IF(DR134&gt;EP128,BU133-BU134,0)</f>
        <v>#N/A</v>
      </c>
      <c r="EQ134" s="665" t="e">
        <f>IF(DR134&gt;EQ128,BV133-BV134,0)</f>
        <v>#N/A</v>
      </c>
      <c r="ER134" s="665" t="e">
        <f>IF(DR134&gt;ER128,BW133-BW134,0)</f>
        <v>#N/A</v>
      </c>
      <c r="ES134" s="665" t="e">
        <f>IF(DR134&gt;ES128,BX133-BX134,0)</f>
        <v>#N/A</v>
      </c>
      <c r="ET134" s="665" t="e">
        <f>IF(DR134&gt;ET128,BY133-BY134,0)</f>
        <v>#N/A</v>
      </c>
      <c r="EU134" s="665" t="e">
        <f>IF(DR134&gt;EU128,BZ133-BZ134,0)</f>
        <v>#N/A</v>
      </c>
      <c r="EV134" s="665" t="e">
        <f>IF(DR134&gt;EV128,CA133-CA134,0)</f>
        <v>#N/A</v>
      </c>
      <c r="EW134" s="665" t="e">
        <f>IF(DR134&gt;EW128,CB133-CB134,0)</f>
        <v>#N/A</v>
      </c>
      <c r="EX134" s="665">
        <f>IF(DR134&gt;EX128,CC133-CC134,0)</f>
        <v>0</v>
      </c>
      <c r="EY134" s="665">
        <f>IF(DR134&gt;EY128,CD133-CD134,0)</f>
        <v>0</v>
      </c>
      <c r="EZ134" s="665">
        <f>IF(DR134&gt;EZ128,CE133-CE134,0)</f>
        <v>0</v>
      </c>
      <c r="FA134" s="665">
        <f>IF(DR134&gt;FA128,CF133-CF134,0)</f>
        <v>0</v>
      </c>
      <c r="FB134" s="665">
        <f>IF(DR134&gt;FB128,CG133-CG134,0)</f>
        <v>0</v>
      </c>
      <c r="FC134" s="665">
        <f>IF(DR134&gt;FC128,CH133-CH134,0)</f>
        <v>0</v>
      </c>
      <c r="FD134" s="665">
        <f>IF(DR134&gt;FD128,CI133-CI134,0)</f>
        <v>0</v>
      </c>
      <c r="FE134" s="665">
        <f>IF(DR134&gt;FE128,CJ133-CJ134,0)</f>
        <v>0</v>
      </c>
      <c r="FF134" s="665">
        <f>IF(DR134&gt;FF128,CK133-CK134,0)</f>
        <v>0</v>
      </c>
      <c r="FG134" s="665">
        <f>IF(DR134&gt;FG128,CL133-CL134,0)</f>
        <v>0</v>
      </c>
      <c r="FH134" s="665">
        <f>IF(DR134&gt;FH128,CM133-CM134,0)</f>
        <v>0</v>
      </c>
      <c r="FI134" s="665">
        <f>IF(DR134&gt;FI128,CN133-CN134,0)</f>
        <v>0</v>
      </c>
      <c r="FJ134" s="665">
        <f>IF(DR134&gt;FJ128,CO133-CO134,0)</f>
        <v>0</v>
      </c>
      <c r="FK134" s="665">
        <f>IF(DR134&gt;FK128,CP133-CP134,0)</f>
        <v>0</v>
      </c>
      <c r="FL134" s="665">
        <f>IF(DR134&gt;FL128,CQ133-CQ134,0)</f>
        <v>0</v>
      </c>
      <c r="FM134" s="665">
        <f>IF(DR134&gt;FM128,CR133-CR134,0)</f>
        <v>0</v>
      </c>
      <c r="FN134" s="665">
        <f>IF(DR134&gt;FN128,CS133-CS134,0)</f>
        <v>0</v>
      </c>
      <c r="FO134" s="665">
        <f>IF(DR134&gt;FO128,CT133-CT134,0)</f>
        <v>0</v>
      </c>
      <c r="FP134" s="665">
        <f>IF(DR134&gt;FP128,CU133-CU134,0)</f>
        <v>0</v>
      </c>
      <c r="FQ134" s="665">
        <f>IF(DR134&gt;FQ128,CV133-CV134,0)</f>
        <v>0</v>
      </c>
      <c r="FR134" s="665">
        <f>IF(DR134&gt;FR128,CW133-CW134,0)</f>
        <v>0</v>
      </c>
      <c r="FS134" s="665">
        <f>IF(DR134&gt;FS128,CX133-CX134,0)</f>
        <v>0</v>
      </c>
      <c r="FT134" s="665">
        <f>IF(DR134&gt;FT128,CY133-CY134,0)</f>
        <v>0</v>
      </c>
      <c r="FU134" s="665">
        <f>IF(DR134&gt;FU128,CZ133-CZ134,0)</f>
        <v>0</v>
      </c>
      <c r="FV134" s="665">
        <f>IF(DR134&gt;FV128,DA133-DA134,0)</f>
        <v>0</v>
      </c>
      <c r="FW134" s="665">
        <f>IF(DR134&gt;FW128,DB133-DB134,0)</f>
        <v>0</v>
      </c>
      <c r="FX134" s="665">
        <f>IF(DR134&gt;FX128,DC133-DC134,0)</f>
        <v>0</v>
      </c>
      <c r="FY134" s="665">
        <f>IF(DR134&gt;FY128,DD133-DD134,0)</f>
        <v>0</v>
      </c>
      <c r="FZ134" s="665">
        <f>IF(DR134&gt;FZ128,DE133-DE134,0)</f>
        <v>0</v>
      </c>
      <c r="GA134" s="665">
        <f>IF(DR134&gt;GA128,DF133-DF134,0)</f>
        <v>0</v>
      </c>
      <c r="GB134" s="665">
        <f>IF(DR134&gt;GB128,DG133-DG134,0)</f>
        <v>0</v>
      </c>
      <c r="GC134" s="665">
        <f>IF(DR134&gt;GC128,DH133-DH134,0)</f>
        <v>0</v>
      </c>
      <c r="GD134" s="665">
        <f>IF(DR134&gt;GD128,DI133-DI134,0)</f>
        <v>0</v>
      </c>
      <c r="GE134" s="665">
        <f>IF(DR134&gt;GE128,DJ133-DJ134,0)</f>
        <v>0</v>
      </c>
      <c r="GF134" s="665">
        <f>IF(DR134&gt;GF128,DK133-DK134,0)</f>
        <v>0</v>
      </c>
      <c r="GG134" s="665">
        <f>IF(DR134&gt;GG128,DL133-DL134,0)</f>
        <v>0</v>
      </c>
      <c r="GH134" s="665">
        <f>IF(DR134&gt;GH128,DM133-DM134,0)</f>
        <v>0</v>
      </c>
      <c r="GI134" s="665">
        <f>IF(DR134&gt;GI128,DN133-DN134,0)</f>
        <v>0</v>
      </c>
      <c r="GJ134" s="665">
        <f>IF(DR134&gt;GJ128,DO133-DO134,0)</f>
        <v>0</v>
      </c>
      <c r="GK134" s="665">
        <f>IF(DR134&gt;GK128,DP133-DP134,0)</f>
        <v>0</v>
      </c>
      <c r="GL134" s="665" t="e">
        <f>SUM(DS134:GK134)+SUM(#REF!)=#REF!</f>
        <v>#REF!</v>
      </c>
      <c r="GM134" s="667"/>
      <c r="GN134" s="737">
        <v>2027</v>
      </c>
      <c r="GO134" s="664" t="e">
        <f>SUMIF(DS129:GK129,GO129,DS134:GK134)</f>
        <v>#REF!</v>
      </c>
      <c r="GP134" s="668" t="e">
        <f>SUMIF(DS129:GK129,GP129,DS134:GK134)</f>
        <v>#N/A</v>
      </c>
      <c r="GQ134" s="668" t="e">
        <f>SUMIF(DS129:GK129,GQ129,DS134:GK134)</f>
        <v>#N/A</v>
      </c>
      <c r="GR134" s="668" t="e">
        <f>SUMIF(DS129:GK129,GR129,DS134:GK134)</f>
        <v>#N/A</v>
      </c>
      <c r="GS134" s="668" t="e">
        <f>SUMIF(DS129:GK129,GS129,DS134:GK134)</f>
        <v>#N/A</v>
      </c>
      <c r="GT134" s="668" t="e">
        <f>SUMIF(DS129:GK129,GT129,DS134:GK134)</f>
        <v>#N/A</v>
      </c>
      <c r="GU134" s="668" t="e">
        <f>SUMIF(DS129:GK129,GU129,DS134:GK134)</f>
        <v>#N/A</v>
      </c>
      <c r="GV134" s="668" t="e">
        <f>SUMIF(DS129:GK129,GV129,DS134:GK134)</f>
        <v>#N/A</v>
      </c>
      <c r="GW134" s="668" t="e">
        <f>SUMIF(DS129:GK129,GW129,DS134:GK134)</f>
        <v>#N/A</v>
      </c>
      <c r="GX134" s="668" t="e">
        <f>SUMIF(DS129:GK129,GX129,DS134:GK134)</f>
        <v>#N/A</v>
      </c>
      <c r="GY134" s="668" t="e">
        <f>SUMIF(DS129:GK129,GY129,DS134:GK134)</f>
        <v>#N/A</v>
      </c>
      <c r="GZ134" s="646" t="e">
        <f>SUM(GO134:GY134)=(#REF!-SUM(#REF!))</f>
        <v>#REF!</v>
      </c>
    </row>
    <row r="135" spans="1:234" hidden="1" x14ac:dyDescent="0.25">
      <c r="A135" s="643" t="s">
        <v>208</v>
      </c>
      <c r="AI135" s="664">
        <v>2028</v>
      </c>
      <c r="AJ135" s="664">
        <v>0</v>
      </c>
      <c r="AK135" s="665">
        <f>IFERROR(#REF!/#REF!,0)</f>
        <v>0</v>
      </c>
      <c r="AL135" s="665">
        <f>IFERROR(#REF!/#REF!,0)</f>
        <v>0</v>
      </c>
      <c r="AM135" s="665">
        <f>IFERROR(#REF!/#REF!,0)</f>
        <v>0</v>
      </c>
      <c r="AN135" s="669">
        <f>IFERROR(#REF!/#REF!,0)</f>
        <v>0</v>
      </c>
      <c r="AO135" s="669">
        <f>IFERROR(#REF!/#REF!,0)</f>
        <v>0</v>
      </c>
      <c r="AP135" s="669">
        <f>IFERROR(#REF!/#REF!,0)</f>
        <v>0</v>
      </c>
      <c r="AQ135" s="669">
        <f>IFERROR(#REF!/#REF!,0)</f>
        <v>0</v>
      </c>
      <c r="AR135" s="669">
        <f>IFERROR(#REF!/#REF!,0)</f>
        <v>0</v>
      </c>
      <c r="AS135" s="669">
        <f>IFERROR(#REF!/#REF!,0)</f>
        <v>0</v>
      </c>
      <c r="AT135" s="669">
        <f>IFERROR(#REF!/#REF!,0)</f>
        <v>0</v>
      </c>
      <c r="AU135" s="666"/>
      <c r="AW135" s="737">
        <v>2028</v>
      </c>
      <c r="AX135" s="665" t="e">
        <f>#REF!</f>
        <v>#REF!</v>
      </c>
      <c r="AY135" s="665" t="e">
        <f>INDEX(AX124:BE125,MATCH(AW135,AV124:AV125,0),MATCH(AY128,AX122:BE122,0))*(INDEX(AK130:AT137,MATCH(AY128,AI130:AI137,0),MATCH(AY129,AK129:AT129,0)))</f>
        <v>#N/A</v>
      </c>
      <c r="AZ135" s="665" t="e">
        <f>INDEX(AX124:BE125,MATCH(AW135,AV124:AV125,0),MATCH(AZ128,AX122:BE122,0))*(INDEX(AK130:AT137,MATCH(AZ128,AI130:AI137,0),MATCH(AZ129,AK129:AT129,0)))</f>
        <v>#N/A</v>
      </c>
      <c r="BA135" s="665" t="e">
        <f>INDEX(AX124:BE125,MATCH(AW135,AV124:AV125,0),MATCH(BA128,AX122:BE122,0))*(INDEX(AK130:AT137,MATCH(BA128,AI130:AI137,0),MATCH(BA129,AK129:AT129,0)))</f>
        <v>#N/A</v>
      </c>
      <c r="BB135" s="665" t="e">
        <f>INDEX(AX124:BE125,MATCH(AW135,AV124:AV125,0),MATCH(BB128,AX122:BE122,0))*(INDEX(AK130:AT137,MATCH(BB128,AI130:AI137,0),MATCH(BB129,AK129:AT129,0)))</f>
        <v>#N/A</v>
      </c>
      <c r="BC135" s="665" t="e">
        <f>INDEX(AX124:BE125,MATCH(AW135,AV124:AV125,0),MATCH(BC128,AX122:BE122,0))*(INDEX(AK130:AT137,MATCH(BC128,AI130:AI137,0),MATCH(BC129,AK129:AT129,0)))</f>
        <v>#N/A</v>
      </c>
      <c r="BD135" s="665" t="e">
        <f>INDEX(AX124:BE125,MATCH(AW135,AV124:AV125,0),MATCH(BD128,AX122:BE122,0))*(INDEX(AK130:AT137,MATCH(BD128,AI130:AI137,0),MATCH(BD129,AK129:AT129,0)))</f>
        <v>#N/A</v>
      </c>
      <c r="BE135" s="665" t="e">
        <f>INDEX(AX124:BE125,MATCH(AW135,AV124:AV125,0),MATCH(BE128,AX122:BE122,0))*(INDEX(AK130:AT137,MATCH(BE128,AI130:AI137,0),MATCH(BE129,AK129:AT129,0)))</f>
        <v>#N/A</v>
      </c>
      <c r="BF135" s="665" t="e">
        <f>INDEX(AX124:BE125,MATCH(AW135,AV124:AV125,0),MATCH(BF128,AX122:BE122,0))*(INDEX(AK130:AT137,MATCH(BF128,AI130:AI137,0),MATCH(BF129,AK129:AT129,0)))</f>
        <v>#N/A</v>
      </c>
      <c r="BG135" s="665" t="e">
        <f>INDEX(AX124:BE125,MATCH(AW135,AV124:AV125,0),MATCH(BG128,AX122:BE122,0))*(INDEX(AK130:AT137,MATCH(BG128,AI130:AI137,0),MATCH(BG129,AK129:AT129,0)))</f>
        <v>#N/A</v>
      </c>
      <c r="BH135" s="665" t="e">
        <f>INDEX(AX124:BE125,MATCH(AW135,AV124:AV125,0),MATCH(BH128,AX122:BE122,0))*(INDEX(AK130:AT137,MATCH(BH128,AI130:AI137,0),MATCH(BH129,AK129:AT129,0)))</f>
        <v>#N/A</v>
      </c>
      <c r="BI135" s="665" t="e">
        <f>INDEX(AX124:BE125,MATCH(AW135,AV124:AV125,0),MATCH(BI128,AX122:BE122,0))*(INDEX(AK130:AT137,MATCH(BI128,AI130:AI137,0),MATCH(BI129,AK129:AT129,0)))</f>
        <v>#N/A</v>
      </c>
      <c r="BJ135" s="665" t="e">
        <f>INDEX(AX124:BE125,MATCH(AW135,AV124:AV125,0),MATCH(BJ128,AX122:BE122,0))*(INDEX(AK130:AT137,MATCH(BJ128,AI130:AI137,0),MATCH(BJ129,AK129:AT129,0)))</f>
        <v>#N/A</v>
      </c>
      <c r="BK135" s="665" t="e">
        <f>INDEX(AX124:BE125,MATCH(AW135,AV124:AV125,0),MATCH(BK128,AX122:BE122,0))*(INDEX(AK130:AT137,MATCH(BK128,AI130:AI137,0),MATCH(BK129,AK129:AT129,0)))</f>
        <v>#N/A</v>
      </c>
      <c r="BL135" s="665" t="e">
        <f>INDEX(AX124:BE125,MATCH(AW135,AV124:AV125,0),MATCH(BL128,AX122:BE122,0))*(INDEX(AK130:AT137,MATCH(BL128,AI130:AI137,0),MATCH(BL129,AK129:AT129,0)))</f>
        <v>#N/A</v>
      </c>
      <c r="BM135" s="665" t="e">
        <f>INDEX(AX124:BE125,MATCH(AW135,AV124:AV125,0),MATCH(BM128,AX122:BE122,0))*(INDEX(AK130:AT137,MATCH(BM128,AI130:AI137,0),MATCH(BM129,AK129:AT129,0)))</f>
        <v>#N/A</v>
      </c>
      <c r="BN135" s="665" t="e">
        <f>INDEX(AX124:BE125,MATCH(AW135,AV124:AV125,0),MATCH(BN128,AX122:BE122,0))*(INDEX(AK130:AT137,MATCH(BN128,AI130:AI137,0),MATCH(BN129,AK129:AT129,0)))</f>
        <v>#N/A</v>
      </c>
      <c r="BO135" s="665" t="e">
        <f>INDEX(AX124:BE125,MATCH(AW135,AV124:AV125,0),MATCH(BO128,AX122:BE122,0))*(INDEX(AK130:AT137,MATCH(BO128,AI130:AI137,0),MATCH(BO129,AK129:AT129,0)))</f>
        <v>#N/A</v>
      </c>
      <c r="BP135" s="665" t="e">
        <f>INDEX(AX124:BE125,MATCH(AW135,AV124:AV125,0),MATCH(BP128,AX122:BE122,0))*(INDEX(AK130:AT137,MATCH(BP128,AI130:AI137,0),MATCH(BP129,AK129:AT129,0)))</f>
        <v>#N/A</v>
      </c>
      <c r="BQ135" s="665" t="e">
        <f>INDEX(AX124:BE125,MATCH(AW135,AV124:AV125,0),MATCH(BQ128,AX122:BE122,0))*(INDEX(AK130:AT137,MATCH(BQ128,AI130:AI137,0),MATCH(BQ129,AK129:AT129,0)))</f>
        <v>#N/A</v>
      </c>
      <c r="BR135" s="665" t="e">
        <f>INDEX(AX124:BE125,MATCH(AW135,AV124:AV125,0),MATCH(BR128,AX122:BE122,0))*(INDEX(AK130:AT137,MATCH(BR128,AI130:AI137,0),MATCH(BR129,AK129:AT129,0)))</f>
        <v>#N/A</v>
      </c>
      <c r="BS135" s="665" t="e">
        <f>INDEX(AX124:BE125,MATCH(AW135,AV124:AV125,0),MATCH(BS128,AX122:BE122,0))*(INDEX(AK130:AT137,MATCH(BS128,AI130:AI137,0),MATCH(BS129,AK129:AT129,0)))</f>
        <v>#N/A</v>
      </c>
      <c r="BT135" s="665" t="e">
        <f>INDEX(AX124:BE125,MATCH(AW135,AV124:AV125,0),MATCH(BT128,AX122:BE122,0))*(INDEX(AK130:AT137,MATCH(BT128,AI130:AI137,0),MATCH(BT129,AK129:AT129,0)))</f>
        <v>#N/A</v>
      </c>
      <c r="BU135" s="665" t="e">
        <f>INDEX(AX124:BE125,MATCH(AW135,AV124:AV125,0),MATCH(BU128,AX122:BE122,0))*(INDEX(AK130:AT137,MATCH(BU128,AI130:AI137,0),MATCH(BU129,AK129:AT129,0)))</f>
        <v>#N/A</v>
      </c>
      <c r="BV135" s="665" t="e">
        <f>INDEX(AX124:BE125,MATCH(AW135,AV124:AV125,0),MATCH(BV128,AX122:BE122,0))*(INDEX(AK130:AT137,MATCH(BV128,AI130:AI137,0),MATCH(BV129,AK129:AT129,0)))</f>
        <v>#N/A</v>
      </c>
      <c r="BW135" s="665" t="e">
        <f>INDEX(AX124:BE125,MATCH(AW135,AV124:AV125,0),MATCH(BW128,AX122:BE122,0))*(INDEX(AK130:AT137,MATCH(BW128,AI130:AI137,0),MATCH(BW129,AK129:AT129,0)))</f>
        <v>#N/A</v>
      </c>
      <c r="BX135" s="665" t="e">
        <f>INDEX(AX124:BE125,MATCH(AW135,AV124:AV125,0),MATCH(BX128,AX122:BE122,0))*(INDEX(AK130:AT137,MATCH(BX128,AI130:AI137,0),MATCH(BX129,AK129:AT129,0)))</f>
        <v>#N/A</v>
      </c>
      <c r="BY135" s="665" t="e">
        <f>INDEX(AX124:BE125,MATCH(AW135,AV124:AV125,0),MATCH(BY128,AX122:BE122,0))*(INDEX(AK130:AT137,MATCH(BY128,AI130:AI137,0),MATCH(BY129,AK129:AT129,0)))</f>
        <v>#N/A</v>
      </c>
      <c r="BZ135" s="665" t="e">
        <f>INDEX(AX124:BE125,MATCH(AW135,AV124:AV125,0),MATCH(BZ128,AX122:BE122,0))*(INDEX(AK130:AT137,MATCH(BZ128,AI130:AI137,0),MATCH(BZ129,AK129:AT129,0)))</f>
        <v>#N/A</v>
      </c>
      <c r="CA135" s="665" t="e">
        <f>INDEX(AX124:BE125,MATCH(AW135,AV124:AV125,0),MATCH(CA128,AX122:BE122,0))*(INDEX(AK130:AT137,MATCH(CA128,AI130:AI137,0),MATCH(CA129,AK129:AT129,0)))</f>
        <v>#N/A</v>
      </c>
      <c r="CB135" s="665" t="e">
        <f>INDEX(AX124:BE125,MATCH(AW135,AV124:AV125,0),MATCH(CB128,AX122:BE122,0))*(INDEX(AK130:AT137,MATCH(CB128,AI130:AI137,0),MATCH(CB129,AK129:AT129,0)))</f>
        <v>#N/A</v>
      </c>
      <c r="CC135" s="665" t="e">
        <f>INDEX(AX124:BE125,MATCH(AW135,AV124:AV125,0),MATCH(CC128,AX122:BE122,0))*(INDEX(AK130:AT137,MATCH(CC128,AI130:AI137,0),MATCH(CC129,AK129:AT129,0)))</f>
        <v>#N/A</v>
      </c>
      <c r="CD135" s="665" t="e">
        <f>INDEX(AX124:BE125,MATCH(AW135,AV124:AV125,0),MATCH(CD128,AX122:BE122,0))*(INDEX(AK130:AT137,MATCH(CD128,AI130:AI137,0),MATCH(CD129,AK129:AT129,0)))</f>
        <v>#N/A</v>
      </c>
      <c r="CE135" s="665" t="e">
        <f>INDEX(AX124:BE125,MATCH(AW135,AV124:AV125,0),MATCH(CE128,AX122:BE122,0))*(INDEX(AK130:AT137,MATCH(CE128,AI130:AI137,0),MATCH(CE129,AK129:AT129,0)))</f>
        <v>#N/A</v>
      </c>
      <c r="CF135" s="665" t="e">
        <f>INDEX(AX124:BE125,MATCH(AW135,AV124:AV125,0),MATCH(CF128,AX122:BE122,0))*(INDEX(AK130:AT137,MATCH(CF128,AI130:AI137,0),MATCH(CF129,AK129:AT129,0)))</f>
        <v>#N/A</v>
      </c>
      <c r="CG135" s="665" t="e">
        <f>INDEX(AX124:BE125,MATCH(AW135,AV124:AV125,0),MATCH(CG128,AX122:BE122,0))*(INDEX(AK130:AT137,MATCH(CG128,AI130:AI137,0),MATCH(CG129,AK129:AT129,0)))</f>
        <v>#N/A</v>
      </c>
      <c r="CH135" s="665" t="e">
        <f>INDEX(AX124:BE125,MATCH(AW135,AV124:AV125,0),MATCH(CH128,AX122:BE122,0))*(INDEX(AK130:AT137,MATCH(CH128,AI130:AI137,0),MATCH(CH129,AK129:AT129,0)))</f>
        <v>#N/A</v>
      </c>
      <c r="CI135" s="665" t="e">
        <f>INDEX(AX124:BE125,MATCH(AW135,AV124:AV125,0),MATCH(CI128,AX122:BE122,0))*(INDEX(AK130:AT137,MATCH(CI128,AI130:AI137,0),MATCH(CI129,AK129:AT129,0)))</f>
        <v>#N/A</v>
      </c>
      <c r="CJ135" s="665" t="e">
        <f>INDEX(AX124:BE125,MATCH(AW135,AV124:AV125,0),MATCH(CJ128,AX122:BE122,0))*(INDEX(AK130:AT137,MATCH(CJ128,AI130:AI137,0),MATCH(CJ129,AK129:AT129,0)))</f>
        <v>#N/A</v>
      </c>
      <c r="CK135" s="665" t="e">
        <f>INDEX(AX124:BE125,MATCH(AW135,AV124:AV125,0),MATCH(CK128,AX122:BE122,0))*(INDEX(AK130:AT137,MATCH(CK128,AI130:AI137,0),MATCH(CK129,AK129:AT129,0)))</f>
        <v>#N/A</v>
      </c>
      <c r="CL135" s="665" t="e">
        <f>INDEX(AX124:BE125,MATCH(AW135,AV124:AV125,0),MATCH(CL128,AX122:BE122,0))*(INDEX(AK130:AT137,MATCH(CL128,AI130:AI137,0),MATCH(CL129,AK129:AT129,0)))</f>
        <v>#N/A</v>
      </c>
      <c r="CM135" s="665" t="e">
        <f>INDEX(AX124:BE125,MATCH(AW135,AV124:AV125,0),MATCH(CM128,AX122:BE122,0))*(INDEX(AK130:AT137,MATCH(CM128,AI130:AI137,0),MATCH(CM129,AK129:AT129,0)))</f>
        <v>#N/A</v>
      </c>
      <c r="CN135" s="665" t="e">
        <f>INDEX(AX124:BE125,MATCH(AW135,AV124:AV125,0),MATCH(CN128,AX122:BE122,0))*(INDEX(AK130:AT137,MATCH(CN128,AI130:AI137,0),MATCH(CN129,AK129:AT129,0)))</f>
        <v>#N/A</v>
      </c>
      <c r="CO135" s="665" t="e">
        <f>INDEX(AX124:BE125,MATCH(AW135,AV124:AV125,0),MATCH(CO128,AX122:BE122,0))*(INDEX(AK130:AT137,MATCH(CO128,AI130:AI137,0),MATCH(CO129,AK129:AT129,0)))</f>
        <v>#N/A</v>
      </c>
      <c r="CP135" s="665" t="e">
        <f>INDEX(AX124:BE125,MATCH(AW135,AV124:AV125,0),MATCH(CP128,AX122:BE122,0))*(INDEX(AK130:AT137,MATCH(CP128,AI130:AI137,0),MATCH(CP129,AK129:AT129,0)))</f>
        <v>#N/A</v>
      </c>
      <c r="CQ135" s="665" t="e">
        <f>INDEX(AX124:BE125,MATCH(AW135,AV124:AV125,0),MATCH(CQ128,AX122:BE122,0))*(INDEX(AK130:AT137,MATCH(CQ128,AI130:AI137,0),MATCH(CQ129,AK129:AT129,0)))</f>
        <v>#N/A</v>
      </c>
      <c r="CR135" s="665" t="e">
        <f>INDEX(AX124:BE125,MATCH(AW135,AV124:AV125,0),MATCH(CR128,AX122:BE122,0))*(INDEX(AK130:AT137,MATCH(CR128,AI130:AI137,0),MATCH(CR129,AK129:AT129,0)))</f>
        <v>#N/A</v>
      </c>
      <c r="CS135" s="665" t="e">
        <f>INDEX(AX124:BE125,MATCH(AW135,AV124:AV125,0),MATCH(CS128,AX122:BE122,0))*(INDEX(AK130:AT137,MATCH(CS128,AI130:AI137,0),MATCH(CS129,AK129:AT129,0)))</f>
        <v>#N/A</v>
      </c>
      <c r="CT135" s="665" t="e">
        <f>INDEX(AX124:BE125,MATCH(AW135,AV124:AV125,0),MATCH(CT128,AX122:BE122,0))*(INDEX(AK130:AT137,MATCH(CT128,AI130:AI137,0),MATCH(CT129,AK129:AT129,0)))</f>
        <v>#N/A</v>
      </c>
      <c r="CU135" s="665" t="e">
        <f>INDEX(AX124:BE125,MATCH(AW135,AV124:AV125,0),MATCH(CU128,AX122:BE122,0))*(INDEX(AK130:AT137,MATCH(CU128,AI130:AI137,0),MATCH(CU129,AK129:AT129,0)))</f>
        <v>#N/A</v>
      </c>
      <c r="CV135" s="665" t="e">
        <f>INDEX(AX124:BE125,MATCH(AW135,AV124:AV125,0),MATCH(CV128,AX122:BE122,0))*(INDEX(AK130:AT137,MATCH(CV128,AI130:AI137,0),MATCH(CV129,AK129:AT129,0)))</f>
        <v>#N/A</v>
      </c>
      <c r="CW135" s="665" t="e">
        <f>INDEX(AX124:BE125,MATCH(AW135,AV124:AV125,0),MATCH(CW128,AX122:BE122,0))*(INDEX(AK130:AT137,MATCH(CW128,AI130:AI137,0),MATCH(CW129,AK129:AT129,0)))</f>
        <v>#N/A</v>
      </c>
      <c r="CX135" s="665" t="e">
        <f>INDEX(AX124:BE125,MATCH(AW135,AV124:AV125,0),MATCH(CX128,AX122:BE122,0))*(INDEX(AK130:AT137,MATCH(CX128,AI130:AI137,0),MATCH(CX129,AK129:AT129,0)))</f>
        <v>#N/A</v>
      </c>
      <c r="CY135" s="665" t="e">
        <f>INDEX(AX124:BE125,MATCH(AW135,AV124:AV125,0),MATCH(CY128,AX122:BE122,0))*(INDEX(AK130:AT137,MATCH(CY128,AI130:AI137,0),MATCH(CY129,AK129:AT129,0)))</f>
        <v>#N/A</v>
      </c>
      <c r="CZ135" s="665" t="e">
        <f>INDEX(AX124:BE125,MATCH(AW135,AV124:AV125,0),MATCH(CZ128,AX122:BE122,0))*(INDEX(AK130:AT137,MATCH(CZ128,AI130:AI137,0),MATCH(CZ129,AK129:AT129,0)))</f>
        <v>#N/A</v>
      </c>
      <c r="DA135" s="665" t="e">
        <f>INDEX(AX124:BE125,MATCH(AW135,AV124:AV125,0),MATCH(DA128,AX122:BE122,0))*(INDEX(AK130:AT137,MATCH(DA128,AI130:AI137,0),MATCH(DA129,AK129:AT129,0)))</f>
        <v>#N/A</v>
      </c>
      <c r="DB135" s="665" t="e">
        <f>INDEX(AX124:BE125,MATCH(AW135,AV124:AV125,0),MATCH(DB128,AX122:BE122,0))*(INDEX(AK130:AT137,MATCH(DB128,AI130:AI137,0),MATCH(DB129,AK129:AT129,0)))</f>
        <v>#N/A</v>
      </c>
      <c r="DC135" s="665" t="e">
        <f>INDEX(AX124:BE125,MATCH(AW135,AV124:AV125,0),MATCH(DC128,AX122:BE122,0))*(INDEX(AK130:AT137,MATCH(DC128,AI130:AI137,0),MATCH(DC129,AK129:AT129,0)))</f>
        <v>#N/A</v>
      </c>
      <c r="DD135" s="665" t="e">
        <f>INDEX(AX124:BE125,MATCH(AW135,AV124:AV125,0),MATCH(DD128,AX122:BE122,0))*(INDEX(AK130:AT137,MATCH(DD128,AI130:AI137,0),MATCH(DD129,AK129:AT129,0)))</f>
        <v>#N/A</v>
      </c>
      <c r="DE135" s="665" t="e">
        <f>INDEX(AX124:BE125,MATCH(AW135,AV124:AV125,0),MATCH(DE128,AX122:BE122,0))*(INDEX(AK130:AT137,MATCH(DE128,AI130:AI137,0),MATCH(DE129,AK129:AT129,0)))</f>
        <v>#N/A</v>
      </c>
      <c r="DF135" s="665" t="e">
        <f>INDEX(AX124:BE125,MATCH(AW135,AV124:AV125,0),MATCH(DF128,AX122:BE122,0))*(INDEX(AK130:AT137,MATCH(DF128,AI130:AI137,0),MATCH(DF129,AK129:AT129,0)))</f>
        <v>#N/A</v>
      </c>
      <c r="DG135" s="665" t="e">
        <f>INDEX(AX124:BE125,MATCH(AW135,AV124:AV125,0),MATCH(DG128,AX122:BE122,0))*(INDEX(AK130:AT137,MATCH(DG128,AI130:AI137,0),MATCH(DG129,AK129:AT129,0)))</f>
        <v>#N/A</v>
      </c>
      <c r="DH135" s="665" t="e">
        <f>INDEX(AX124:BE125,MATCH(AW135,AV124:AV125,0),MATCH(DH128,AX122:BE122,0))*(INDEX(AK130:AT137,MATCH(DH128,AI130:AI137,0),MATCH(DH129,AK129:AT129,0)))</f>
        <v>#N/A</v>
      </c>
      <c r="DI135" s="665" t="e">
        <f>INDEX(AX124:BE125,MATCH(AW135,AV124:AV125,0),MATCH(DI128,AX122:BE122,0))*(INDEX(AK130:AT137,MATCH(DI128,AI130:AI137,0),MATCH(DI129,AK129:AT129,0)))</f>
        <v>#N/A</v>
      </c>
      <c r="DJ135" s="665" t="e">
        <f>INDEX(AX124:BE125,MATCH(AW135,AV124:AV125,0),MATCH(DJ128,AX122:BE122,0))*(INDEX(AK130:AT137,MATCH(DJ128,AI130:AI137,0),MATCH(DJ129,AK129:AT129,0)))</f>
        <v>#N/A</v>
      </c>
      <c r="DK135" s="665" t="e">
        <f>INDEX(AX124:BE125,MATCH(AW135,AV124:AV125,0),MATCH(DK128,AX122:BE122,0))*(INDEX(AK130:AT137,MATCH(DK128,AI130:AI137,0),MATCH(DK129,AK129:AT129,0)))</f>
        <v>#N/A</v>
      </c>
      <c r="DL135" s="665" t="e">
        <f>INDEX(AX124:BE125,MATCH(AW135,AV124:AV125,0),MATCH(DL128,AX122:BE122,0))*(INDEX(AK130:AT137,MATCH(DL128,AI130:AI137,0),MATCH(DL129,AK129:AT129,0)))</f>
        <v>#N/A</v>
      </c>
      <c r="DM135" s="665" t="e">
        <f>INDEX(AX124:BE125,MATCH(AW135,AV124:AV125,0),MATCH(DM128,AX122:BE122,0))*(INDEX(AK130:AT137,MATCH(DM128,AI130:AI137,0),MATCH(DM129,AK129:AT129,0)))</f>
        <v>#N/A</v>
      </c>
      <c r="DN135" s="665" t="e">
        <f>INDEX(AX124:BE125,MATCH(AW135,AV124:AV125,0),MATCH(DN128,AX122:BE122,0))*(INDEX(AK130:AT137,MATCH(DN128,AI130:AI137,0),MATCH(DN129,AK129:AT129,0)))</f>
        <v>#N/A</v>
      </c>
      <c r="DO135" s="665" t="e">
        <f>INDEX(AX124:BE125,MATCH(AW135,AV124:AV125,0),MATCH(DO128,AX122:BE122,0))*(INDEX(AK130:AT137,MATCH(DO128,AI130:AI137,0),MATCH(DO129,AK129:AT129,0)))</f>
        <v>#N/A</v>
      </c>
      <c r="DP135" s="665" t="e">
        <f>INDEX(AX124:BE125,MATCH(AW135,AV124:AV125,0),MATCH(DP128,AX122:BE122,0))*(INDEX(AK130:AT137,MATCH(DP128,AI130:AI137,0),MATCH(DP129,AK129:AT129,0)))</f>
        <v>#N/A</v>
      </c>
      <c r="DQ135" s="643" t="e">
        <f>SUM(AX135:DP135)=#REF!</f>
        <v>#REF!</v>
      </c>
      <c r="DR135" s="737">
        <v>2028</v>
      </c>
      <c r="DS135" s="665" t="e">
        <f>IF(DR135&gt;DS128,AX134-AX135,0)</f>
        <v>#REF!</v>
      </c>
      <c r="DT135" s="665" t="e">
        <f>IF(DR135&gt;DT128,AY134-AY135,0)</f>
        <v>#N/A</v>
      </c>
      <c r="DU135" s="665" t="e">
        <f>IF(DR135&gt;DU128,AZ134-AZ135,0)</f>
        <v>#N/A</v>
      </c>
      <c r="DV135" s="665" t="e">
        <f>IF(DR135&gt;DV128,BA134-BA135,0)</f>
        <v>#N/A</v>
      </c>
      <c r="DW135" s="665" t="e">
        <f>IF(DR135&gt;DW128,BB134-BB135,0)</f>
        <v>#N/A</v>
      </c>
      <c r="DX135" s="665" t="e">
        <f>IF(DR135&gt;DX128,BC134-BC135,0)</f>
        <v>#N/A</v>
      </c>
      <c r="DY135" s="665" t="e">
        <f>IF(DR135&gt;DY128,BD134-BD135,0)</f>
        <v>#N/A</v>
      </c>
      <c r="DZ135" s="665" t="e">
        <f>IF(DR135&gt;DZ128,BE134-BE135,0)</f>
        <v>#N/A</v>
      </c>
      <c r="EA135" s="665" t="e">
        <f>IF(DR135&gt;EA128,BF134-BF135,0)</f>
        <v>#N/A</v>
      </c>
      <c r="EB135" s="665" t="e">
        <f>IF(DR135&gt;EB128,BG134-BG135,0)</f>
        <v>#N/A</v>
      </c>
      <c r="EC135" s="665" t="e">
        <f>IF(DR135&gt;EC128,BH134-BH135,0)</f>
        <v>#N/A</v>
      </c>
      <c r="ED135" s="665" t="e">
        <f>IF(DR135&gt;ED128,BI134-BI135,0)</f>
        <v>#N/A</v>
      </c>
      <c r="EE135" s="665" t="e">
        <f>IF(DR135&gt;EE128,BJ134-BJ135,0)</f>
        <v>#N/A</v>
      </c>
      <c r="EF135" s="665" t="e">
        <f>IF(DR135&gt;EF128,BK134-BK135,0)</f>
        <v>#N/A</v>
      </c>
      <c r="EG135" s="665" t="e">
        <f>IF(DR135&gt;EG128,BL134-BL135,0)</f>
        <v>#N/A</v>
      </c>
      <c r="EH135" s="665" t="e">
        <f>IF(DR135&gt;EH128,BM134-BM135,0)</f>
        <v>#N/A</v>
      </c>
      <c r="EI135" s="665" t="e">
        <f>IF(DR135&gt;EI128,BN134-BN135,0)</f>
        <v>#N/A</v>
      </c>
      <c r="EJ135" s="665" t="e">
        <f>IF(DR135&gt;EJ128,BO134-BO135,0)</f>
        <v>#N/A</v>
      </c>
      <c r="EK135" s="665" t="e">
        <f>IF(DR135&gt;EK128,BP134-BP135,0)</f>
        <v>#N/A</v>
      </c>
      <c r="EL135" s="665" t="e">
        <f>IF(DR135&gt;EL128,BQ134-BQ135,0)</f>
        <v>#N/A</v>
      </c>
      <c r="EM135" s="665" t="e">
        <f>IF(DR135&gt;EM128,BR134-BR135,0)</f>
        <v>#N/A</v>
      </c>
      <c r="EN135" s="665" t="e">
        <f>IF(DR135&gt;EN128,BS134-BS135,0)</f>
        <v>#N/A</v>
      </c>
      <c r="EO135" s="665" t="e">
        <f>IF(DR135&gt;EO128,BT134-BT135,0)</f>
        <v>#N/A</v>
      </c>
      <c r="EP135" s="665" t="e">
        <f>IF(DR135&gt;EP128,BU134-BU135,0)</f>
        <v>#N/A</v>
      </c>
      <c r="EQ135" s="665" t="e">
        <f>IF(DR135&gt;EQ128,BV134-BV135,0)</f>
        <v>#N/A</v>
      </c>
      <c r="ER135" s="665" t="e">
        <f>IF(DR135&gt;ER128,BW134-BW135,0)</f>
        <v>#N/A</v>
      </c>
      <c r="ES135" s="665" t="e">
        <f>IF(DR135&gt;ES128,BX134-BX135,0)</f>
        <v>#N/A</v>
      </c>
      <c r="ET135" s="665" t="e">
        <f>IF(DR135&gt;ET128,BY134-BY135,0)</f>
        <v>#N/A</v>
      </c>
      <c r="EU135" s="665" t="e">
        <f>IF(DR135&gt;EU128,BZ134-BZ135,0)</f>
        <v>#N/A</v>
      </c>
      <c r="EV135" s="665" t="e">
        <f>IF(DR135&gt;EV128,CA134-CA135,0)</f>
        <v>#N/A</v>
      </c>
      <c r="EW135" s="665" t="e">
        <f>IF(DR135&gt;EW128,CB134-CB135,0)</f>
        <v>#N/A</v>
      </c>
      <c r="EX135" s="665" t="e">
        <f>IF(DR135&gt;EX128,CC134-CC135,0)</f>
        <v>#N/A</v>
      </c>
      <c r="EY135" s="665" t="e">
        <f>IF(DR135&gt;EY128,CD134-CD135,0)</f>
        <v>#N/A</v>
      </c>
      <c r="EZ135" s="665" t="e">
        <f>IF(DR135&gt;EZ128,CE134-CE135,0)</f>
        <v>#N/A</v>
      </c>
      <c r="FA135" s="665" t="e">
        <f>IF(DR135&gt;FA128,CF134-CF135,0)</f>
        <v>#N/A</v>
      </c>
      <c r="FB135" s="665" t="e">
        <f>IF(DR135&gt;FB128,CG134-CG135,0)</f>
        <v>#N/A</v>
      </c>
      <c r="FC135" s="665" t="e">
        <f>IF(DR135&gt;FC128,CH134-CH135,0)</f>
        <v>#N/A</v>
      </c>
      <c r="FD135" s="665" t="e">
        <f>IF(DR135&gt;FD128,CI134-CI135,0)</f>
        <v>#N/A</v>
      </c>
      <c r="FE135" s="665" t="e">
        <f>IF(DR135&gt;FE128,CJ134-CJ135,0)</f>
        <v>#N/A</v>
      </c>
      <c r="FF135" s="665" t="e">
        <f>IF(DR135&gt;FF128,CK134-CK135,0)</f>
        <v>#N/A</v>
      </c>
      <c r="FG135" s="665" t="e">
        <f>IF(DR135&gt;FG128,CL134-CL135,0)</f>
        <v>#N/A</v>
      </c>
      <c r="FH135" s="665">
        <f>IF(DR135&gt;FH128,CM134-CM135,0)</f>
        <v>0</v>
      </c>
      <c r="FI135" s="665">
        <f>IF(DR135&gt;FI128,CN134-CN135,0)</f>
        <v>0</v>
      </c>
      <c r="FJ135" s="665">
        <f>IF(DR135&gt;FJ128,CO134-CO135,0)</f>
        <v>0</v>
      </c>
      <c r="FK135" s="665">
        <f>IF(DR135&gt;FK128,CP134-CP135,0)</f>
        <v>0</v>
      </c>
      <c r="FL135" s="665">
        <f>IF(DR135&gt;FL128,CQ134-CQ135,0)</f>
        <v>0</v>
      </c>
      <c r="FM135" s="665">
        <f>IF(DR135&gt;FM128,CR134-CR135,0)</f>
        <v>0</v>
      </c>
      <c r="FN135" s="665">
        <f>IF(DR135&gt;FN128,CS134-CS135,0)</f>
        <v>0</v>
      </c>
      <c r="FO135" s="665">
        <f>IF(DR135&gt;FO128,CT134-CT135,0)</f>
        <v>0</v>
      </c>
      <c r="FP135" s="665">
        <f>IF(DR135&gt;FP128,CU134-CU135,0)</f>
        <v>0</v>
      </c>
      <c r="FQ135" s="665">
        <f>IF(DR135&gt;FQ128,CV134-CV135,0)</f>
        <v>0</v>
      </c>
      <c r="FR135" s="665">
        <f>IF(DR135&gt;FR128,CW134-CW135,0)</f>
        <v>0</v>
      </c>
      <c r="FS135" s="665">
        <f>IF(DR135&gt;FS128,CX134-CX135,0)</f>
        <v>0</v>
      </c>
      <c r="FT135" s="665">
        <f>IF(DR135&gt;FT128,CY134-CY135,0)</f>
        <v>0</v>
      </c>
      <c r="FU135" s="665">
        <f>IF(DR135&gt;FU128,CZ134-CZ135,0)</f>
        <v>0</v>
      </c>
      <c r="FV135" s="665">
        <f>IF(DR135&gt;FV128,DA134-DA135,0)</f>
        <v>0</v>
      </c>
      <c r="FW135" s="665">
        <f>IF(DR135&gt;FW128,DB134-DB135,0)</f>
        <v>0</v>
      </c>
      <c r="FX135" s="665">
        <f>IF(DR135&gt;FX128,DC134-DC135,0)</f>
        <v>0</v>
      </c>
      <c r="FY135" s="665">
        <f>IF(DR135&gt;FY128,DD134-DD135,0)</f>
        <v>0</v>
      </c>
      <c r="FZ135" s="665">
        <f>IF(DR135&gt;FZ128,DE134-DE135,0)</f>
        <v>0</v>
      </c>
      <c r="GA135" s="665">
        <f>IF(DR135&gt;GA128,DF134-DF135,0)</f>
        <v>0</v>
      </c>
      <c r="GB135" s="665">
        <f>IF(DR135&gt;GB128,DG134-DG135,0)</f>
        <v>0</v>
      </c>
      <c r="GC135" s="665">
        <f>IF(DR135&gt;GC128,DH134-DH135,0)</f>
        <v>0</v>
      </c>
      <c r="GD135" s="665">
        <f>IF(DR135&gt;GD128,DI134-DI135,0)</f>
        <v>0</v>
      </c>
      <c r="GE135" s="665">
        <f>IF(DR135&gt;GE128,DJ134-DJ135,0)</f>
        <v>0</v>
      </c>
      <c r="GF135" s="665">
        <f>IF(DR135&gt;GF128,DK134-DK135,0)</f>
        <v>0</v>
      </c>
      <c r="GG135" s="665">
        <f>IF(DR135&gt;GG128,DL134-DL135,0)</f>
        <v>0</v>
      </c>
      <c r="GH135" s="665">
        <f>IF(DR135&gt;GH128,DM134-DM135,0)</f>
        <v>0</v>
      </c>
      <c r="GI135" s="665">
        <f>IF(DR135&gt;GI128,DN134-DN135,0)</f>
        <v>0</v>
      </c>
      <c r="GJ135" s="665">
        <f>IF(DR135&gt;GJ128,DO134-DO135,0)</f>
        <v>0</v>
      </c>
      <c r="GK135" s="665">
        <f>IF(DR135&gt;GK128,DP134-DP135,0)</f>
        <v>0</v>
      </c>
      <c r="GL135" s="665" t="e">
        <f>SUM(DS135:GK135)+SUM(#REF!)=#REF!</f>
        <v>#REF!</v>
      </c>
      <c r="GM135" s="667"/>
      <c r="GN135" s="737">
        <v>2028</v>
      </c>
      <c r="GO135" s="664" t="e">
        <f>SUMIF(DS129:GK129,GO129,DS135:GK135)</f>
        <v>#REF!</v>
      </c>
      <c r="GP135" s="668" t="e">
        <f>SUMIF(DS129:GK129,GP129,DS135:GK135)</f>
        <v>#N/A</v>
      </c>
      <c r="GQ135" s="668" t="e">
        <f>SUMIF(DS129:GK129,GQ129,DS135:GK135)</f>
        <v>#N/A</v>
      </c>
      <c r="GR135" s="668" t="e">
        <f>SUMIF(DS129:GK129,GR129,DS135:GK135)</f>
        <v>#N/A</v>
      </c>
      <c r="GS135" s="668" t="e">
        <f>SUMIF(DS129:GK129,GS129,DS135:GK135)</f>
        <v>#N/A</v>
      </c>
      <c r="GT135" s="668" t="e">
        <f>SUMIF(DS129:GK129,GT129,DS135:GK135)</f>
        <v>#N/A</v>
      </c>
      <c r="GU135" s="668" t="e">
        <f>SUMIF(DS129:GK129,GU129,DS135:GK135)</f>
        <v>#N/A</v>
      </c>
      <c r="GV135" s="668" t="e">
        <f>SUMIF(DS129:GK129,GV129,DS135:GK135)</f>
        <v>#N/A</v>
      </c>
      <c r="GW135" s="668" t="e">
        <f>SUMIF(DS129:GK129,GW129,DS135:GK135)</f>
        <v>#N/A</v>
      </c>
      <c r="GX135" s="668" t="e">
        <f>SUMIF(DS129:GK129,GX129,DS135:GK135)</f>
        <v>#N/A</v>
      </c>
      <c r="GY135" s="668" t="e">
        <f>SUMIF(DS129:GK129,GY129,DS135:GK135)</f>
        <v>#N/A</v>
      </c>
      <c r="GZ135" s="646" t="e">
        <f>SUM(GO135:GY135)=(#REF!-SUM(#REF!))</f>
        <v>#REF!</v>
      </c>
    </row>
    <row r="136" spans="1:234" ht="15.75" hidden="1" customHeight="1" x14ac:dyDescent="0.25">
      <c r="A136" s="643" t="s">
        <v>208</v>
      </c>
      <c r="AI136" s="664">
        <v>2029</v>
      </c>
      <c r="AJ136" s="664">
        <v>0</v>
      </c>
      <c r="AK136" s="665">
        <f>IFERROR(#REF!/#REF!,0)</f>
        <v>0</v>
      </c>
      <c r="AL136" s="665">
        <f>IFERROR(#REF!/#REF!,0)</f>
        <v>0</v>
      </c>
      <c r="AM136" s="665">
        <f>IFERROR(#REF!/#REF!,0)</f>
        <v>0</v>
      </c>
      <c r="AN136" s="669">
        <f>IFERROR(#REF!/#REF!,0)</f>
        <v>0</v>
      </c>
      <c r="AO136" s="669">
        <f>IFERROR(#REF!/#REF!,0)</f>
        <v>0</v>
      </c>
      <c r="AP136" s="669">
        <f>IFERROR(#REF!/#REF!,0)</f>
        <v>0</v>
      </c>
      <c r="AQ136" s="669">
        <f>IFERROR(#REF!/#REF!,0)</f>
        <v>0</v>
      </c>
      <c r="AR136" s="669">
        <f>IFERROR(#REF!/#REF!,0)</f>
        <v>0</v>
      </c>
      <c r="AS136" s="669">
        <f>IFERROR(#REF!/#REF!,0)</f>
        <v>0</v>
      </c>
      <c r="AT136" s="669">
        <f>IFERROR(#REF!/#REF!,0)</f>
        <v>0</v>
      </c>
      <c r="AU136" s="666"/>
      <c r="AW136" s="737">
        <v>2029</v>
      </c>
      <c r="AX136" s="665" t="e">
        <f>#REF!</f>
        <v>#REF!</v>
      </c>
      <c r="AY136" s="665" t="e">
        <f>INDEX(AX124:BE125,MATCH(AW136,AV124:AV125,0),MATCH(AY128,AX122:BE122,0))*(INDEX(AK130:AT137,MATCH(AY128,AI130:AI137,0),MATCH(AY129,AK129:AT129,0)))</f>
        <v>#N/A</v>
      </c>
      <c r="AZ136" s="665" t="e">
        <f>INDEX(AX124:BE125,MATCH(AW136,AV124:AV125,0),MATCH(AZ128,AX122:BE122,0))*(INDEX(AK130:AT137,MATCH(AZ128,AI130:AI137,0),MATCH(AZ129,AK129:AT129,0)))</f>
        <v>#N/A</v>
      </c>
      <c r="BA136" s="665" t="e">
        <f>INDEX(AX124:BE125,MATCH(AW136,AV124:AV125,0),MATCH(BA128,AX122:BE122,0))*(INDEX(AK130:AT137,MATCH(BA128,AI130:AI137,0),MATCH(BA129,AK129:AT129,0)))</f>
        <v>#N/A</v>
      </c>
      <c r="BB136" s="665" t="e">
        <f>INDEX(AX124:BE125,MATCH(AW136,AV124:AV125,0),MATCH(BB128,AX122:BE122,0))*(INDEX(AK130:AT137,MATCH(BB128,AI130:AI137,0),MATCH(BB129,AK129:AT129,0)))</f>
        <v>#N/A</v>
      </c>
      <c r="BC136" s="665" t="e">
        <f>INDEX(AX124:BE125,MATCH(AW136,AV124:AV125,0),MATCH(BC128,AX122:BE122,0))*(INDEX(AK130:AT137,MATCH(BC128,AI130:AI137,0),MATCH(BC129,AK129:AT129,0)))</f>
        <v>#N/A</v>
      </c>
      <c r="BD136" s="665" t="e">
        <f>INDEX(AX124:BE125,MATCH(AW136,AV124:AV125,0),MATCH(BD128,AX122:BE122,0))*(INDEX(AK130:AT137,MATCH(BD128,AI130:AI137,0),MATCH(BD129,AK129:AT129,0)))</f>
        <v>#N/A</v>
      </c>
      <c r="BE136" s="665" t="e">
        <f>INDEX(AX124:BE125,MATCH(AW136,AV124:AV125,0),MATCH(BE128,AX122:BE122,0))*(INDEX(AK130:AT137,MATCH(BE128,AI130:AI137,0),MATCH(BE129,AK129:AT129,0)))</f>
        <v>#N/A</v>
      </c>
      <c r="BF136" s="665" t="e">
        <f>INDEX(AX124:BE125,MATCH(AW136,AV124:AV125,0),MATCH(BF128,AX122:BE122,0))*(INDEX(AK130:AT137,MATCH(BF128,AI130:AI137,0),MATCH(BF129,AK129:AT129,0)))</f>
        <v>#N/A</v>
      </c>
      <c r="BG136" s="665" t="e">
        <f>INDEX(AX124:BE125,MATCH(AW136,AV124:AV125,0),MATCH(BG128,AX122:BE122,0))*(INDEX(AK130:AT137,MATCH(BG128,AI130:AI137,0),MATCH(BG129,AK129:AT129,0)))</f>
        <v>#N/A</v>
      </c>
      <c r="BH136" s="665" t="e">
        <f>INDEX(AX124:BE125,MATCH(AW136,AV124:AV125,0),MATCH(BH128,AX122:BE122,0))*(INDEX(AK130:AT137,MATCH(BH128,AI130:AI137,0),MATCH(BH129,AK129:AT129,0)))</f>
        <v>#N/A</v>
      </c>
      <c r="BI136" s="665" t="e">
        <f>INDEX(AX124:BE125,MATCH(AW136,AV124:AV125,0),MATCH(BI128,AX122:BE122,0))*(INDEX(AK130:AT137,MATCH(BI128,AI130:AI137,0),MATCH(BI129,AK129:AT129,0)))</f>
        <v>#N/A</v>
      </c>
      <c r="BJ136" s="665" t="e">
        <f>INDEX(AX124:BE125,MATCH(AW136,AV124:AV125,0),MATCH(BJ128,AX122:BE122,0))*(INDEX(AK130:AT137,MATCH(BJ128,AI130:AI137,0),MATCH(BJ129,AK129:AT129,0)))</f>
        <v>#N/A</v>
      </c>
      <c r="BK136" s="665" t="e">
        <f>INDEX(AX124:BE125,MATCH(AW136,AV124:AV125,0),MATCH(BK128,AX122:BE122,0))*(INDEX(AK130:AT137,MATCH(BK128,AI130:AI137,0),MATCH(BK129,AK129:AT129,0)))</f>
        <v>#N/A</v>
      </c>
      <c r="BL136" s="665" t="e">
        <f>INDEX(AX124:BE125,MATCH(AW136,AV124:AV125,0),MATCH(BL128,AX122:BE122,0))*(INDEX(AK130:AT137,MATCH(BL128,AI130:AI137,0),MATCH(BL129,AK129:AT129,0)))</f>
        <v>#N/A</v>
      </c>
      <c r="BM136" s="665" t="e">
        <f>INDEX(AX124:BE125,MATCH(AW136,AV124:AV125,0),MATCH(BM128,AX122:BE122,0))*(INDEX(AK130:AT137,MATCH(BM128,AI130:AI137,0),MATCH(BM129,AK129:AT129,0)))</f>
        <v>#N/A</v>
      </c>
      <c r="BN136" s="665" t="e">
        <f>INDEX(AX124:BE125,MATCH(AW136,AV124:AV125,0),MATCH(BN128,AX122:BE122,0))*(INDEX(AK130:AT137,MATCH(BN128,AI130:AI137,0),MATCH(BN129,AK129:AT129,0)))</f>
        <v>#N/A</v>
      </c>
      <c r="BO136" s="665" t="e">
        <f>INDEX(AX124:BE125,MATCH(AW136,AV124:AV125,0),MATCH(BO128,AX122:BE122,0))*(INDEX(AK130:AT137,MATCH(BO128,AI130:AI137,0),MATCH(BO129,AK129:AT129,0)))</f>
        <v>#N/A</v>
      </c>
      <c r="BP136" s="665" t="e">
        <f>INDEX(AX124:BE125,MATCH(AW136,AV124:AV125,0),MATCH(BP128,AX122:BE122,0))*(INDEX(AK130:AT137,MATCH(BP128,AI130:AI137,0),MATCH(BP129,AK129:AT129,0)))</f>
        <v>#N/A</v>
      </c>
      <c r="BQ136" s="665" t="e">
        <f>INDEX(AX124:BE125,MATCH(AW136,AV124:AV125,0),MATCH(BQ128,AX122:BE122,0))*(INDEX(AK130:AT137,MATCH(BQ128,AI130:AI137,0),MATCH(BQ129,AK129:AT129,0)))</f>
        <v>#N/A</v>
      </c>
      <c r="BR136" s="665" t="e">
        <f>INDEX(AX124:BE125,MATCH(AW136,AV124:AV125,0),MATCH(BR128,AX122:BE122,0))*(INDEX(AK130:AT137,MATCH(BR128,AI130:AI137,0),MATCH(BR129,AK129:AT129,0)))</f>
        <v>#N/A</v>
      </c>
      <c r="BS136" s="665" t="e">
        <f>INDEX(AX124:BE125,MATCH(AW136,AV124:AV125,0),MATCH(BS128,AX122:BE122,0))*(INDEX(AK130:AT137,MATCH(BS128,AI130:AI137,0),MATCH(BS129,AK129:AT129,0)))</f>
        <v>#N/A</v>
      </c>
      <c r="BT136" s="665" t="e">
        <f>INDEX(AX124:BE125,MATCH(AW136,AV124:AV125,0),MATCH(BT128,AX122:BE122,0))*(INDEX(AK130:AT137,MATCH(BT128,AI130:AI137,0),MATCH(BT129,AK129:AT129,0)))</f>
        <v>#N/A</v>
      </c>
      <c r="BU136" s="665" t="e">
        <f>INDEX(AX124:BE125,MATCH(AW136,AV124:AV125,0),MATCH(BU128,AX122:BE122,0))*(INDEX(AK130:AT137,MATCH(BU128,AI130:AI137,0),MATCH(BU129,AK129:AT129,0)))</f>
        <v>#N/A</v>
      </c>
      <c r="BV136" s="665" t="e">
        <f>INDEX(AX124:BE125,MATCH(AW136,AV124:AV125,0),MATCH(BV128,AX122:BE122,0))*(INDEX(AK130:AT137,MATCH(BV128,AI130:AI137,0),MATCH(BV129,AK129:AT129,0)))</f>
        <v>#N/A</v>
      </c>
      <c r="BW136" s="665" t="e">
        <f>INDEX(AX124:BE125,MATCH(AW136,AV124:AV125,0),MATCH(BW128,AX122:BE122,0))*(INDEX(AK130:AT137,MATCH(BW128,AI130:AI137,0),MATCH(BW129,AK129:AT129,0)))</f>
        <v>#N/A</v>
      </c>
      <c r="BX136" s="665" t="e">
        <f>INDEX(AX124:BE125,MATCH(AW136,AV124:AV125,0),MATCH(BX128,AX122:BE122,0))*(INDEX(AK130:AT137,MATCH(BX128,AI130:AI137,0),MATCH(BX129,AK129:AT129,0)))</f>
        <v>#N/A</v>
      </c>
      <c r="BY136" s="665" t="e">
        <f>INDEX(AX124:BE125,MATCH(AW136,AV124:AV125,0),MATCH(BY128,AX122:BE122,0))*(INDEX(AK130:AT137,MATCH(BY128,AI130:AI137,0),MATCH(BY129,AK129:AT129,0)))</f>
        <v>#N/A</v>
      </c>
      <c r="BZ136" s="665" t="e">
        <f>INDEX(AX124:BE125,MATCH(AW136,AV124:AV125,0),MATCH(BZ128,AX122:BE122,0))*(INDEX(AK130:AT137,MATCH(BZ128,AI130:AI137,0),MATCH(BZ129,AK129:AT129,0)))</f>
        <v>#N/A</v>
      </c>
      <c r="CA136" s="665" t="e">
        <f>INDEX(AX124:BE125,MATCH(AW136,AV124:AV125,0),MATCH(CA128,AX122:BE122,0))*(INDEX(AK130:AT137,MATCH(CA128,AI130:AI137,0),MATCH(CA129,AK129:AT129,0)))</f>
        <v>#N/A</v>
      </c>
      <c r="CB136" s="665" t="e">
        <f>INDEX(AX124:BE125,MATCH(AW136,AV124:AV125,0),MATCH(CB128,AX122:BE122,0))*(INDEX(AK130:AT137,MATCH(CB128,AI130:AI137,0),MATCH(CB129,AK129:AT129,0)))</f>
        <v>#N/A</v>
      </c>
      <c r="CC136" s="665" t="e">
        <f>INDEX(AX124:BE125,MATCH(AW136,AV124:AV125,0),MATCH(CC128,AX122:BE122,0))*(INDEX(AK130:AT137,MATCH(CC128,AI130:AI137,0),MATCH(CC129,AK129:AT129,0)))</f>
        <v>#N/A</v>
      </c>
      <c r="CD136" s="665" t="e">
        <f>INDEX(AX124:BE125,MATCH(AW136,AV124:AV125,0),MATCH(CD128,AX122:BE122,0))*(INDEX(AK130:AT137,MATCH(CD128,AI130:AI137,0),MATCH(CD129,AK129:AT129,0)))</f>
        <v>#N/A</v>
      </c>
      <c r="CE136" s="665" t="e">
        <f>INDEX(AX124:BE125,MATCH(AW136,AV124:AV125,0),MATCH(CE128,AX122:BE122,0))*(INDEX(AK130:AT137,MATCH(CE128,AI130:AI137,0),MATCH(CE129,AK129:AT129,0)))</f>
        <v>#N/A</v>
      </c>
      <c r="CF136" s="665" t="e">
        <f>INDEX(AX124:BE125,MATCH(AW136,AV124:AV125,0),MATCH(CF128,AX122:BE122,0))*(INDEX(AK130:AT137,MATCH(CF128,AI130:AI137,0),MATCH(CF129,AK129:AT129,0)))</f>
        <v>#N/A</v>
      </c>
      <c r="CG136" s="665" t="e">
        <f>INDEX(AX124:BE125,MATCH(AW136,AV124:AV125,0),MATCH(CG128,AX122:BE122,0))*(INDEX(AK130:AT137,MATCH(CG128,AI130:AI137,0),MATCH(CG129,AK129:AT129,0)))</f>
        <v>#N/A</v>
      </c>
      <c r="CH136" s="665" t="e">
        <f>INDEX(AX124:BE125,MATCH(AW136,AV124:AV125,0),MATCH(CH128,AX122:BE122,0))*(INDEX(AK130:AT137,MATCH(CH128,AI130:AI137,0),MATCH(CH129,AK129:AT129,0)))</f>
        <v>#N/A</v>
      </c>
      <c r="CI136" s="665" t="e">
        <f>INDEX(AX124:BE125,MATCH(AW136,AV124:AV125,0),MATCH(CI128,AX122:BE122,0))*(INDEX(AK130:AT137,MATCH(CI128,AI130:AI137,0),MATCH(CI129,AK129:AT129,0)))</f>
        <v>#N/A</v>
      </c>
      <c r="CJ136" s="665" t="e">
        <f>INDEX(AX124:BE125,MATCH(AW136,AV124:AV125,0),MATCH(CJ128,AX122:BE122,0))*(INDEX(AK130:AT137,MATCH(CJ128,AI130:AI137,0),MATCH(CJ129,AK129:AT129,0)))</f>
        <v>#N/A</v>
      </c>
      <c r="CK136" s="665" t="e">
        <f>INDEX(AX124:BE125,MATCH(AW136,AV124:AV125,0),MATCH(CK128,AX122:BE122,0))*(INDEX(AK130:AT137,MATCH(CK128,AI130:AI137,0),MATCH(CK129,AK129:AT129,0)))</f>
        <v>#N/A</v>
      </c>
      <c r="CL136" s="665" t="e">
        <f>INDEX(AX124:BE125,MATCH(AW136,AV124:AV125,0),MATCH(CL128,AX122:BE122,0))*(INDEX(AK130:AT137,MATCH(CL128,AI130:AI137,0),MATCH(CL129,AK129:AT129,0)))</f>
        <v>#N/A</v>
      </c>
      <c r="CM136" s="665" t="e">
        <f>INDEX(AX124:BE125,MATCH(AW136,AV124:AV125,0),MATCH(CM128,AX122:BE122,0))*(INDEX(AK130:AT137,MATCH(CM128,AI130:AI137,0),MATCH(CM129,AK129:AT129,0)))</f>
        <v>#N/A</v>
      </c>
      <c r="CN136" s="665" t="e">
        <f>INDEX(AX124:BE125,MATCH(AW136,AV124:AV125,0),MATCH(CN128,AX122:BE122,0))*(INDEX(AK130:AT137,MATCH(CN128,AI130:AI137,0),MATCH(CN129,AK129:AT129,0)))</f>
        <v>#N/A</v>
      </c>
      <c r="CO136" s="665" t="e">
        <f>INDEX(AX124:BE125,MATCH(AW136,AV124:AV125,0),MATCH(CO128,AX122:BE122,0))*(INDEX(AK130:AT137,MATCH(CO128,AI130:AI137,0),MATCH(CO129,AK129:AT129,0)))</f>
        <v>#N/A</v>
      </c>
      <c r="CP136" s="665" t="e">
        <f>INDEX(AX124:BE125,MATCH(AW136,AV124:AV125,0),MATCH(CP128,AX122:BE122,0))*(INDEX(AK130:AT137,MATCH(CP128,AI130:AI137,0),MATCH(CP129,AK129:AT129,0)))</f>
        <v>#N/A</v>
      </c>
      <c r="CQ136" s="665" t="e">
        <f>INDEX(AX124:BE125,MATCH(AW136,AV124:AV125,0),MATCH(CQ128,AX122:BE122,0))*(INDEX(AK130:AT137,MATCH(CQ128,AI130:AI137,0),MATCH(CQ129,AK129:AT129,0)))</f>
        <v>#N/A</v>
      </c>
      <c r="CR136" s="665" t="e">
        <f>INDEX(AX124:BE125,MATCH(AW136,AV124:AV125,0),MATCH(CR128,AX122:BE122,0))*(INDEX(AK130:AT137,MATCH(CR128,AI130:AI137,0),MATCH(CR129,AK129:AT129,0)))</f>
        <v>#N/A</v>
      </c>
      <c r="CS136" s="665" t="e">
        <f>INDEX(AX124:BE125,MATCH(AW136,AV124:AV125,0),MATCH(CS128,AX122:BE122,0))*(INDEX(AK130:AT137,MATCH(CS128,AI130:AI137,0),MATCH(CS129,AK129:AT129,0)))</f>
        <v>#N/A</v>
      </c>
      <c r="CT136" s="665" t="e">
        <f>INDEX(AX124:BE125,MATCH(AW136,AV124:AV125,0),MATCH(CT128,AX122:BE122,0))*(INDEX(AK130:AT137,MATCH(CT128,AI130:AI137,0),MATCH(CT129,AK129:AT129,0)))</f>
        <v>#N/A</v>
      </c>
      <c r="CU136" s="665" t="e">
        <f>INDEX(AX124:BE125,MATCH(AW136,AV124:AV125,0),MATCH(CU128,AX122:BE122,0))*(INDEX(AK130:AT137,MATCH(CU128,AI130:AI137,0),MATCH(CU129,AK129:AT129,0)))</f>
        <v>#N/A</v>
      </c>
      <c r="CV136" s="665" t="e">
        <f>INDEX(AX124:BE125,MATCH(AW136,AV124:AV125,0),MATCH(CV128,AX122:BE122,0))*(INDEX(AK130:AT137,MATCH(CV128,AI130:AI137,0),MATCH(CV129,AK129:AT129,0)))</f>
        <v>#N/A</v>
      </c>
      <c r="CW136" s="665" t="e">
        <f>INDEX(AX124:BE125,MATCH(AW136,AV124:AV125,0),MATCH(CW128,AX122:BE122,0))*(INDEX(AK130:AT137,MATCH(CW128,AI130:AI137,0),MATCH(CW129,AK129:AT129,0)))</f>
        <v>#N/A</v>
      </c>
      <c r="CX136" s="665" t="e">
        <f>INDEX(AX124:BE125,MATCH(AW136,AV124:AV125,0),MATCH(CX128,AX122:BE122,0))*(INDEX(AK130:AT137,MATCH(CX128,AI130:AI137,0),MATCH(CX129,AK129:AT129,0)))</f>
        <v>#N/A</v>
      </c>
      <c r="CY136" s="665" t="e">
        <f>INDEX(AX124:BE125,MATCH(AW136,AV124:AV125,0),MATCH(CY128,AX122:BE122,0))*(INDEX(AK130:AT137,MATCH(CY128,AI130:AI137,0),MATCH(CY129,AK129:AT129,0)))</f>
        <v>#N/A</v>
      </c>
      <c r="CZ136" s="665" t="e">
        <f>INDEX(AX124:BE125,MATCH(AW136,AV124:AV125,0),MATCH(CZ128,AX122:BE122,0))*(INDEX(AK130:AT137,MATCH(CZ128,AI130:AI137,0),MATCH(CZ129,AK129:AT129,0)))</f>
        <v>#N/A</v>
      </c>
      <c r="DA136" s="665" t="e">
        <f>INDEX(AX124:BE125,MATCH(AW136,AV124:AV125,0),MATCH(DA128,AX122:BE122,0))*(INDEX(AK130:AT137,MATCH(DA128,AI130:AI137,0),MATCH(DA129,AK129:AT129,0)))</f>
        <v>#N/A</v>
      </c>
      <c r="DB136" s="665" t="e">
        <f>INDEX(AX124:BE125,MATCH(AW136,AV124:AV125,0),MATCH(DB128,AX122:BE122,0))*(INDEX(AK130:AT137,MATCH(DB128,AI130:AI137,0),MATCH(DB129,AK129:AT129,0)))</f>
        <v>#N/A</v>
      </c>
      <c r="DC136" s="665" t="e">
        <f>INDEX(AX124:BE125,MATCH(AW136,AV124:AV125,0),MATCH(DC128,AX122:BE122,0))*(INDEX(AK130:AT137,MATCH(DC128,AI130:AI137,0),MATCH(DC129,AK129:AT129,0)))</f>
        <v>#N/A</v>
      </c>
      <c r="DD136" s="665" t="e">
        <f>INDEX(AX124:BE125,MATCH(AW136,AV124:AV125,0),MATCH(DD128,AX122:BE122,0))*(INDEX(AK130:AT137,MATCH(DD128,AI130:AI137,0),MATCH(DD129,AK129:AT129,0)))</f>
        <v>#N/A</v>
      </c>
      <c r="DE136" s="665" t="e">
        <f>INDEX(AX124:BE125,MATCH(AW136,AV124:AV125,0),MATCH(DE128,AX122:BE122,0))*(INDEX(AK130:AT137,MATCH(DE128,AI130:AI137,0),MATCH(DE129,AK129:AT129,0)))</f>
        <v>#N/A</v>
      </c>
      <c r="DF136" s="665" t="e">
        <f>INDEX(AX124:BE125,MATCH(AW136,AV124:AV125,0),MATCH(DF128,AX122:BE122,0))*(INDEX(AK130:AT137,MATCH(DF128,AI130:AI137,0),MATCH(DF129,AK129:AT129,0)))</f>
        <v>#N/A</v>
      </c>
      <c r="DG136" s="665" t="e">
        <f>INDEX(AX124:BE125,MATCH(AW136,AV124:AV125,0),MATCH(DG128,AX122:BE122,0))*(INDEX(AK130:AT137,MATCH(DG128,AI130:AI137,0),MATCH(DG129,AK129:AT129,0)))</f>
        <v>#N/A</v>
      </c>
      <c r="DH136" s="665" t="e">
        <f>INDEX(AX124:BE125,MATCH(AW136,AV124:AV125,0),MATCH(DH128,AX122:BE122,0))*(INDEX(AK130:AT137,MATCH(DH128,AI130:AI137,0),MATCH(DH129,AK129:AT129,0)))</f>
        <v>#N/A</v>
      </c>
      <c r="DI136" s="665" t="e">
        <f>INDEX(AX124:BE125,MATCH(AW136,AV124:AV125,0),MATCH(DI128,AX122:BE122,0))*(INDEX(AK130:AT137,MATCH(DI128,AI130:AI137,0),MATCH(DI129,AK129:AT129,0)))</f>
        <v>#N/A</v>
      </c>
      <c r="DJ136" s="665" t="e">
        <f>INDEX(AX124:BE125,MATCH(AW136,AV124:AV125,0),MATCH(DJ128,AX122:BE122,0))*(INDEX(AK130:AT137,MATCH(DJ128,AI130:AI137,0),MATCH(DJ129,AK129:AT129,0)))</f>
        <v>#N/A</v>
      </c>
      <c r="DK136" s="665" t="e">
        <f>INDEX(AX124:BE125,MATCH(AW136,AV124:AV125,0),MATCH(DK128,AX122:BE122,0))*(INDEX(AK130:AT137,MATCH(DK128,AI130:AI137,0),MATCH(DK129,AK129:AT129,0)))</f>
        <v>#N/A</v>
      </c>
      <c r="DL136" s="665" t="e">
        <f>INDEX(AX124:BE125,MATCH(AW136,AV124:AV125,0),MATCH(DL128,AX122:BE122,0))*(INDEX(AK130:AT137,MATCH(DL128,AI130:AI137,0),MATCH(DL129,AK129:AT129,0)))</f>
        <v>#N/A</v>
      </c>
      <c r="DM136" s="665" t="e">
        <f>INDEX(AX124:BE125,MATCH(AW136,AV124:AV125,0),MATCH(DM128,AX122:BE122,0))*(INDEX(AK130:AT137,MATCH(DM128,AI130:AI137,0),MATCH(DM129,AK129:AT129,0)))</f>
        <v>#N/A</v>
      </c>
      <c r="DN136" s="665" t="e">
        <f>INDEX(AX124:BE125,MATCH(AW136,AV124:AV125,0),MATCH(DN128,AX122:BE122,0))*(INDEX(AK130:AT137,MATCH(DN128,AI130:AI137,0),MATCH(DN129,AK129:AT129,0)))</f>
        <v>#N/A</v>
      </c>
      <c r="DO136" s="665" t="e">
        <f>INDEX(AX124:BE125,MATCH(AW136,AV124:AV125,0),MATCH(DO128,AX122:BE122,0))*(INDEX(AK130:AT137,MATCH(DO128,AI130:AI137,0),MATCH(DO129,AK129:AT129,0)))</f>
        <v>#N/A</v>
      </c>
      <c r="DP136" s="665" t="e">
        <f>INDEX(AX124:BE125,MATCH(AW136,AV124:AV125,0),MATCH(DP128,AX122:BE122,0))*(INDEX(AK130:AT137,MATCH(DP128,AI130:AI137,0),MATCH(DP129,AK129:AT129,0)))</f>
        <v>#N/A</v>
      </c>
      <c r="DQ136" s="643" t="e">
        <f>SUM(AX136:DP136)=#REF!</f>
        <v>#REF!</v>
      </c>
      <c r="DR136" s="737">
        <v>2029</v>
      </c>
      <c r="DS136" s="665" t="e">
        <f>IF(DR136&gt;DS128,AX135-AX136,0)</f>
        <v>#REF!</v>
      </c>
      <c r="DT136" s="665" t="e">
        <f>IF(DR136&gt;DT128,AY135-AY136,0)</f>
        <v>#N/A</v>
      </c>
      <c r="DU136" s="665" t="e">
        <f>IF(DR136&gt;DU128,AZ135-AZ136,0)</f>
        <v>#N/A</v>
      </c>
      <c r="DV136" s="665" t="e">
        <f>IF(DR136&gt;DV128,BA135-BA136,0)</f>
        <v>#N/A</v>
      </c>
      <c r="DW136" s="665" t="e">
        <f>IF(DR136&gt;DW128,BB135-BB136,0)</f>
        <v>#N/A</v>
      </c>
      <c r="DX136" s="665" t="e">
        <f>IF(DR136&gt;DX128,BC135-BC136,0)</f>
        <v>#N/A</v>
      </c>
      <c r="DY136" s="665" t="e">
        <f>IF(DR136&gt;DY128,BD135-BD136,0)</f>
        <v>#N/A</v>
      </c>
      <c r="DZ136" s="665" t="e">
        <f>IF(DR136&gt;DZ128,BE135-BE136,0)</f>
        <v>#N/A</v>
      </c>
      <c r="EA136" s="665" t="e">
        <f>IF(DR136&gt;EA128,BF135-BF136,0)</f>
        <v>#N/A</v>
      </c>
      <c r="EB136" s="665" t="e">
        <f>IF(DR136&gt;EB128,BG135-BG136,0)</f>
        <v>#N/A</v>
      </c>
      <c r="EC136" s="665" t="e">
        <f>IF(DR136&gt;EC128,BH135-BH136,0)</f>
        <v>#N/A</v>
      </c>
      <c r="ED136" s="665" t="e">
        <f>IF(DR136&gt;ED128,BI135-BI136,0)</f>
        <v>#N/A</v>
      </c>
      <c r="EE136" s="665" t="e">
        <f>IF(DR136&gt;EE128,BJ135-BJ136,0)</f>
        <v>#N/A</v>
      </c>
      <c r="EF136" s="665" t="e">
        <f>IF(DR136&gt;EF128,BK135-BK136,0)</f>
        <v>#N/A</v>
      </c>
      <c r="EG136" s="665" t="e">
        <f>IF(DR136&gt;EG128,BL135-BL136,0)</f>
        <v>#N/A</v>
      </c>
      <c r="EH136" s="665" t="e">
        <f>IF(DR136&gt;EH128,BM135-BM136,0)</f>
        <v>#N/A</v>
      </c>
      <c r="EI136" s="665" t="e">
        <f>IF(DR136&gt;EI128,BN135-BN136,0)</f>
        <v>#N/A</v>
      </c>
      <c r="EJ136" s="665" t="e">
        <f>IF(DR136&gt;EJ128,BO135-BO136,0)</f>
        <v>#N/A</v>
      </c>
      <c r="EK136" s="665" t="e">
        <f>IF(DR136&gt;EK128,BP135-BP136,0)</f>
        <v>#N/A</v>
      </c>
      <c r="EL136" s="665" t="e">
        <f>IF(DR136&gt;EL128,BQ135-BQ136,0)</f>
        <v>#N/A</v>
      </c>
      <c r="EM136" s="665" t="e">
        <f>IF(DR136&gt;EM128,BR135-BR136,0)</f>
        <v>#N/A</v>
      </c>
      <c r="EN136" s="665" t="e">
        <f>IF(DR136&gt;EN128,BS135-BS136,0)</f>
        <v>#N/A</v>
      </c>
      <c r="EO136" s="665" t="e">
        <f>IF(DR136&gt;EO128,BT135-BT136,0)</f>
        <v>#N/A</v>
      </c>
      <c r="EP136" s="665" t="e">
        <f>IF(DR136&gt;EP128,BU135-BU136,0)</f>
        <v>#N/A</v>
      </c>
      <c r="EQ136" s="665" t="e">
        <f>IF(DR136&gt;EQ128,BV135-BV136,0)</f>
        <v>#N/A</v>
      </c>
      <c r="ER136" s="665" t="e">
        <f>IF(DR136&gt;ER128,BW135-BW136,0)</f>
        <v>#N/A</v>
      </c>
      <c r="ES136" s="665" t="e">
        <f>IF(DR136&gt;ES128,BX135-BX136,0)</f>
        <v>#N/A</v>
      </c>
      <c r="ET136" s="665" t="e">
        <f>IF(DR136&gt;ET128,BY135-BY136,0)</f>
        <v>#N/A</v>
      </c>
      <c r="EU136" s="665" t="e">
        <f>IF(DR136&gt;EU128,BZ135-BZ136,0)</f>
        <v>#N/A</v>
      </c>
      <c r="EV136" s="665" t="e">
        <f>IF(DR136&gt;EV128,CA135-CA136,0)</f>
        <v>#N/A</v>
      </c>
      <c r="EW136" s="665" t="e">
        <f>IF(DR136&gt;EW128,CB135-CB136,0)</f>
        <v>#N/A</v>
      </c>
      <c r="EX136" s="665" t="e">
        <f>IF(DR136&gt;EX128,CC135-CC136,0)</f>
        <v>#N/A</v>
      </c>
      <c r="EY136" s="665" t="e">
        <f>IF(DR136&gt;EY128,CD135-CD136,0)</f>
        <v>#N/A</v>
      </c>
      <c r="EZ136" s="665" t="e">
        <f>IF(DR136&gt;EZ128,CE135-CE136,0)</f>
        <v>#N/A</v>
      </c>
      <c r="FA136" s="665" t="e">
        <f>IF(DR136&gt;FA128,CF135-CF136,0)</f>
        <v>#N/A</v>
      </c>
      <c r="FB136" s="665" t="e">
        <f>IF(DR136&gt;FB128,CG135-CG136,0)</f>
        <v>#N/A</v>
      </c>
      <c r="FC136" s="665" t="e">
        <f>IF(DR136&gt;FC128,CH135-CH136,0)</f>
        <v>#N/A</v>
      </c>
      <c r="FD136" s="665" t="e">
        <f>IF(DR136&gt;FD128,CI135-CI136,0)</f>
        <v>#N/A</v>
      </c>
      <c r="FE136" s="665" t="e">
        <f>IF(DR136&gt;FE128,CJ135-CJ136,0)</f>
        <v>#N/A</v>
      </c>
      <c r="FF136" s="665" t="e">
        <f>IF(DR136&gt;FF128,CK135-CK136,0)</f>
        <v>#N/A</v>
      </c>
      <c r="FG136" s="665" t="e">
        <f>IF(DR136&gt;FG128,CL135-CL136,0)</f>
        <v>#N/A</v>
      </c>
      <c r="FH136" s="665" t="e">
        <f>IF(DR136&gt;FH128,CM135-CM136,0)</f>
        <v>#N/A</v>
      </c>
      <c r="FI136" s="665" t="e">
        <f>IF(DR136&gt;FI128,CN135-CN136,0)</f>
        <v>#N/A</v>
      </c>
      <c r="FJ136" s="665" t="e">
        <f>IF(DR136&gt;FJ128,CO135-CO136,0)</f>
        <v>#N/A</v>
      </c>
      <c r="FK136" s="665" t="e">
        <f>IF(DR136&gt;FK128,CP135-CP136,0)</f>
        <v>#N/A</v>
      </c>
      <c r="FL136" s="665" t="e">
        <f>IF(DR136&gt;FL128,CQ135-CQ136,0)</f>
        <v>#N/A</v>
      </c>
      <c r="FM136" s="665" t="e">
        <f>IF(DR136&gt;FM128,CR135-CR136,0)</f>
        <v>#N/A</v>
      </c>
      <c r="FN136" s="665" t="e">
        <f>IF(DR136&gt;FN128,CS135-CS136,0)</f>
        <v>#N/A</v>
      </c>
      <c r="FO136" s="665" t="e">
        <f>IF(DR136&gt;FO128,CT135-CT136,0)</f>
        <v>#N/A</v>
      </c>
      <c r="FP136" s="665" t="e">
        <f>IF(DR136&gt;FP128,CU135-CU136,0)</f>
        <v>#N/A</v>
      </c>
      <c r="FQ136" s="665" t="e">
        <f>IF(DR136&gt;FQ128,CV135-CV136,0)</f>
        <v>#N/A</v>
      </c>
      <c r="FR136" s="665">
        <f>IF(DR136&gt;FR128,CW135-CW136,0)</f>
        <v>0</v>
      </c>
      <c r="FS136" s="665">
        <f>IF(DR136&gt;FS128,CX135-CX136,0)</f>
        <v>0</v>
      </c>
      <c r="FT136" s="665">
        <f>IF(DR136&gt;FT128,CY135-CY136,0)</f>
        <v>0</v>
      </c>
      <c r="FU136" s="665">
        <f>IF(DR136&gt;FU128,CZ135-CZ136,0)</f>
        <v>0</v>
      </c>
      <c r="FV136" s="665">
        <f>IF(DR136&gt;FV128,DA135-DA136,0)</f>
        <v>0</v>
      </c>
      <c r="FW136" s="665">
        <f>IF(DR136&gt;FW128,DB135-DB136,0)</f>
        <v>0</v>
      </c>
      <c r="FX136" s="665">
        <f>IF(DR136&gt;FX128,DC135-DC136,0)</f>
        <v>0</v>
      </c>
      <c r="FY136" s="665">
        <f>IF(DR136&gt;FY128,DD135-DD136,0)</f>
        <v>0</v>
      </c>
      <c r="FZ136" s="665">
        <f>IF(DR136&gt;FZ128,DE135-DE136,0)</f>
        <v>0</v>
      </c>
      <c r="GA136" s="665">
        <f>IF(DR136&gt;GA128,DF135-DF136,0)</f>
        <v>0</v>
      </c>
      <c r="GB136" s="665">
        <f>IF(DR136&gt;GB128,DG135-DG136,0)</f>
        <v>0</v>
      </c>
      <c r="GC136" s="665">
        <f>IF(DR136&gt;GC128,DH135-DH136,0)</f>
        <v>0</v>
      </c>
      <c r="GD136" s="665">
        <f>IF(DR136&gt;GD128,DI135-DI136,0)</f>
        <v>0</v>
      </c>
      <c r="GE136" s="665">
        <f>IF(DR136&gt;GE128,DJ135-DJ136,0)</f>
        <v>0</v>
      </c>
      <c r="GF136" s="665">
        <f>IF(DR136&gt;GF128,DK135-DK136,0)</f>
        <v>0</v>
      </c>
      <c r="GG136" s="665">
        <f>IF(DR136&gt;GG128,DL135-DL136,0)</f>
        <v>0</v>
      </c>
      <c r="GH136" s="665">
        <f>IF(DR136&gt;GH128,DM135-DM136,0)</f>
        <v>0</v>
      </c>
      <c r="GI136" s="665">
        <f>IF(DR136&gt;GI128,DN135-DN136,0)</f>
        <v>0</v>
      </c>
      <c r="GJ136" s="665">
        <f>IF(DR136&gt;GJ128,DO135-DO136,0)</f>
        <v>0</v>
      </c>
      <c r="GK136" s="665">
        <f>IF(DR136&gt;GK128,DP135-DP136,0)</f>
        <v>0</v>
      </c>
      <c r="GL136" s="665" t="e">
        <f>SUM(DS136:GK136)+SUM(#REF!)=#REF!</f>
        <v>#REF!</v>
      </c>
      <c r="GM136" s="667"/>
      <c r="GN136" s="737">
        <v>2029</v>
      </c>
      <c r="GO136" s="664" t="e">
        <f>SUMIF(DS129:GK129,GO129,DS136:GK136)</f>
        <v>#REF!</v>
      </c>
      <c r="GP136" s="668" t="e">
        <f>SUMIF(DS129:GK129,GP129,DS136:GK136)</f>
        <v>#N/A</v>
      </c>
      <c r="GQ136" s="668" t="e">
        <f>SUMIF(DS129:GK129,GQ129,DS136:GK136)</f>
        <v>#N/A</v>
      </c>
      <c r="GR136" s="668" t="e">
        <f>SUMIF(DS129:GK129,GR129,DS136:GK136)</f>
        <v>#N/A</v>
      </c>
      <c r="GS136" s="668" t="e">
        <f>SUMIF(DS129:GK129,GS129,DS136:GK136)</f>
        <v>#N/A</v>
      </c>
      <c r="GT136" s="668" t="e">
        <f>SUMIF(DS129:GK129,GT129,DS136:GK136)</f>
        <v>#N/A</v>
      </c>
      <c r="GU136" s="668" t="e">
        <f>SUMIF(DS129:GK129,GU129,DS136:GK136)</f>
        <v>#N/A</v>
      </c>
      <c r="GV136" s="668" t="e">
        <f>SUMIF(DS129:GK129,GV129,DS136:GK136)</f>
        <v>#N/A</v>
      </c>
      <c r="GW136" s="668" t="e">
        <f>SUMIF(DS129:GK129,GW129,DS136:GK136)</f>
        <v>#N/A</v>
      </c>
      <c r="GX136" s="668" t="e">
        <f>SUMIF(DS129:GK129,GX129,DS136:GK136)</f>
        <v>#N/A</v>
      </c>
      <c r="GY136" s="668" t="e">
        <f>SUMIF(DS129:GK129,GY129,DS136:GK136)</f>
        <v>#N/A</v>
      </c>
      <c r="GZ136" s="646" t="e">
        <f>SUM(GO136:GY136)=(#REF!-SUM(#REF!))</f>
        <v>#REF!</v>
      </c>
    </row>
    <row r="137" spans="1:234" hidden="1" x14ac:dyDescent="0.25">
      <c r="A137" s="643" t="s">
        <v>208</v>
      </c>
      <c r="AI137" s="664">
        <v>2030</v>
      </c>
      <c r="AJ137" s="664">
        <v>0</v>
      </c>
      <c r="AK137" s="665">
        <f>IFERROR(#REF!/#REF!,0)</f>
        <v>0</v>
      </c>
      <c r="AL137" s="665">
        <f>IFERROR(#REF!/#REF!,0)</f>
        <v>0</v>
      </c>
      <c r="AM137" s="665">
        <f>IFERROR(#REF!/#REF!,0)</f>
        <v>0</v>
      </c>
      <c r="AN137" s="669">
        <f>IFERROR(#REF!/#REF!,0)</f>
        <v>0</v>
      </c>
      <c r="AO137" s="669">
        <f>IFERROR(#REF!/#REF!,0)</f>
        <v>0</v>
      </c>
      <c r="AP137" s="669">
        <f>IFERROR(#REF!/#REF!,0)</f>
        <v>0</v>
      </c>
      <c r="AQ137" s="669">
        <f>IFERROR(#REF!/#REF!,0)</f>
        <v>0</v>
      </c>
      <c r="AR137" s="669">
        <f>IFERROR(#REF!/#REF!,0)</f>
        <v>0</v>
      </c>
      <c r="AS137" s="669">
        <f>IFERROR(#REF!/#REF!,0)</f>
        <v>0</v>
      </c>
      <c r="AT137" s="669">
        <f>IFERROR(#REF!/#REF!,0)</f>
        <v>0</v>
      </c>
      <c r="AU137" s="666"/>
      <c r="AW137" s="737">
        <v>2030</v>
      </c>
      <c r="AX137" s="665" t="e">
        <f>#REF!</f>
        <v>#REF!</v>
      </c>
      <c r="AY137" s="665" t="e">
        <f>INDEX(AX124:BE125,MATCH(AW137,AV124:AV125,0),MATCH(AY128,AX122:BE122,0))*(INDEX(AK130:AT137,MATCH(AY128,AI130:AI137,0),MATCH(AY129,AK129:AT129,0)))</f>
        <v>#N/A</v>
      </c>
      <c r="AZ137" s="665" t="e">
        <f>INDEX(AX124:BE125,MATCH(AW137,AV124:AV125,0),MATCH(AZ128,AX122:BE122,0))*(INDEX(AK130:AT137,MATCH(AZ128,AI130:AI137,0),MATCH(AZ129,AK129:AT129,0)))</f>
        <v>#N/A</v>
      </c>
      <c r="BA137" s="665" t="e">
        <f>INDEX(AX124:BE125,MATCH(AW137,AV124:AV125,0),MATCH(BA128,AX122:BE122,0))*(INDEX(AK130:AT137,MATCH(BA128,AI130:AI137,0),MATCH(BA129,AK129:AT129,0)))</f>
        <v>#N/A</v>
      </c>
      <c r="BB137" s="665" t="e">
        <f>INDEX(AX124:BE125,MATCH(AW137,AV124:AV125,0),MATCH(BB128,AX122:BE122,0))*(INDEX(AK130:AT137,MATCH(BB128,AI130:AI137,0),MATCH(BB129,AK129:AT129,0)))</f>
        <v>#N/A</v>
      </c>
      <c r="BC137" s="665" t="e">
        <f>INDEX(AX124:BE125,MATCH(AW137,AV124:AV125,0),MATCH(BC128,AX122:BE122,0))*(INDEX(AK130:AT137,MATCH(BC128,AI130:AI137,0),MATCH(BC129,AK129:AT129,0)))</f>
        <v>#N/A</v>
      </c>
      <c r="BD137" s="665" t="e">
        <f>INDEX(AX124:BE125,MATCH(AW137,AV124:AV125,0),MATCH(BD128,AX122:BE122,0))*(INDEX(AK130:AT137,MATCH(BD128,AI130:AI137,0),MATCH(BD129,AK129:AT129,0)))</f>
        <v>#N/A</v>
      </c>
      <c r="BE137" s="665" t="e">
        <f>INDEX(AX124:BE125,MATCH(AW137,AV124:AV125,0),MATCH(BE128,AX122:BE122,0))*(INDEX(AK130:AT137,MATCH(BE128,AI130:AI137,0),MATCH(BE129,AK129:AT129,0)))</f>
        <v>#N/A</v>
      </c>
      <c r="BF137" s="665" t="e">
        <f>INDEX(AX124:BE125,MATCH(AW137,AV124:AV125,0),MATCH(BF128,AX122:BE122,0))*(INDEX(AK130:AT137,MATCH(BF128,AI130:AI137,0),MATCH(BF129,AK129:AT129,0)))</f>
        <v>#N/A</v>
      </c>
      <c r="BG137" s="665" t="e">
        <f>INDEX(AX124:BE125,MATCH(AW137,AV124:AV125,0),MATCH(BG128,AX122:BE122,0))*(INDEX(AK130:AT137,MATCH(BG128,AI130:AI137,0),MATCH(BG129,AK129:AT129,0)))</f>
        <v>#N/A</v>
      </c>
      <c r="BH137" s="665" t="e">
        <f>INDEX(AX124:BE125,MATCH(AW137,AV124:AV125,0),MATCH(BH128,AX122:BE122,0))*(INDEX(AK130:AT137,MATCH(BH128,AI130:AI137,0),MATCH(BH129,AK129:AT129,0)))</f>
        <v>#N/A</v>
      </c>
      <c r="BI137" s="665" t="e">
        <f>INDEX(AX124:BE125,MATCH(AW137,AV124:AV125,0),MATCH(BI128,AX122:BE122,0))*(INDEX(AK130:AT137,MATCH(BI128,AI130:AI137,0),MATCH(BI129,AK129:AT129,0)))</f>
        <v>#N/A</v>
      </c>
      <c r="BJ137" s="665" t="e">
        <f>INDEX(AX124:BE125,MATCH(AW137,AV124:AV125,0),MATCH(BJ128,AX122:BE122,0))*(INDEX(AK130:AT137,MATCH(BJ128,AI130:AI137,0),MATCH(BJ129,AK129:AT129,0)))</f>
        <v>#N/A</v>
      </c>
      <c r="BK137" s="665" t="e">
        <f>INDEX(AX124:BE125,MATCH(AW137,AV124:AV125,0),MATCH(BK128,AX122:BE122,0))*(INDEX(AK130:AT137,MATCH(BK128,AI130:AI137,0),MATCH(BK129,AK129:AT129,0)))</f>
        <v>#N/A</v>
      </c>
      <c r="BL137" s="665" t="e">
        <f>INDEX(AX124:BE125,MATCH(AW137,AV124:AV125,0),MATCH(BL128,AX122:BE122,0))*(INDEX(AK130:AT137,MATCH(BL128,AI130:AI137,0),MATCH(BL129,AK129:AT129,0)))</f>
        <v>#N/A</v>
      </c>
      <c r="BM137" s="665" t="e">
        <f>INDEX(AX124:BE125,MATCH(AW137,AV124:AV125,0),MATCH(BM128,AX122:BE122,0))*(INDEX(AK130:AT137,MATCH(BM128,AI130:AI137,0),MATCH(BM129,AK129:AT129,0)))</f>
        <v>#N/A</v>
      </c>
      <c r="BN137" s="665" t="e">
        <f>INDEX(AX124:BE125,MATCH(AW137,AV124:AV125,0),MATCH(BN128,AX122:BE122,0))*(INDEX(AK130:AT137,MATCH(BN128,AI130:AI137,0),MATCH(BN129,AK129:AT129,0)))</f>
        <v>#N/A</v>
      </c>
      <c r="BO137" s="665" t="e">
        <f>INDEX(AX124:BE125,MATCH(AW137,AV124:AV125,0),MATCH(BO128,AX122:BE122,0))*(INDEX(AK130:AT137,MATCH(BO128,AI130:AI137,0),MATCH(BO129,AK129:AT129,0)))</f>
        <v>#N/A</v>
      </c>
      <c r="BP137" s="665" t="e">
        <f>INDEX(AX124:BE125,MATCH(AW137,AV124:AV125,0),MATCH(BP128,AX122:BE122,0))*(INDEX(AK130:AT137,MATCH(BP128,AI130:AI137,0),MATCH(BP129,AK129:AT129,0)))</f>
        <v>#N/A</v>
      </c>
      <c r="BQ137" s="665" t="e">
        <f>INDEX(AX124:BE125,MATCH(AW137,AV124:AV125,0),MATCH(BQ128,AX122:BE122,0))*(INDEX(AK130:AT137,MATCH(BQ128,AI130:AI137,0),MATCH(BQ129,AK129:AT129,0)))</f>
        <v>#N/A</v>
      </c>
      <c r="BR137" s="665" t="e">
        <f>INDEX(AX124:BE125,MATCH(AW137,AV124:AV125,0),MATCH(BR128,AX122:BE122,0))*(INDEX(AK130:AT137,MATCH(BR128,AI130:AI137,0),MATCH(BR129,AK129:AT129,0)))</f>
        <v>#N/A</v>
      </c>
      <c r="BS137" s="665" t="e">
        <f>INDEX(AX124:BE125,MATCH(AW137,AV124:AV125,0),MATCH(BS128,AX122:BE122,0))*(INDEX(AK130:AT137,MATCH(BS128,AI130:AI137,0),MATCH(BS129,AK129:AT129,0)))</f>
        <v>#N/A</v>
      </c>
      <c r="BT137" s="665" t="e">
        <f>INDEX(AX124:BE125,MATCH(AW137,AV124:AV125,0),MATCH(BT128,AX122:BE122,0))*(INDEX(AK130:AT137,MATCH(BT128,AI130:AI137,0),MATCH(BT129,AK129:AT129,0)))</f>
        <v>#N/A</v>
      </c>
      <c r="BU137" s="665" t="e">
        <f>INDEX(AX124:BE125,MATCH(AW137,AV124:AV125,0),MATCH(BU128,AX122:BE122,0))*(INDEX(AK130:AT137,MATCH(BU128,AI130:AI137,0),MATCH(BU129,AK129:AT129,0)))</f>
        <v>#N/A</v>
      </c>
      <c r="BV137" s="665" t="e">
        <f>INDEX(AX124:BE125,MATCH(AW137,AV124:AV125,0),MATCH(BV128,AX122:BE122,0))*(INDEX(AK130:AT137,MATCH(BV128,AI130:AI137,0),MATCH(BV129,AK129:AT129,0)))</f>
        <v>#N/A</v>
      </c>
      <c r="BW137" s="665" t="e">
        <f>INDEX(AX124:BE125,MATCH(AW137,AV124:AV125,0),MATCH(BW128,AX122:BE122,0))*(INDEX(AK130:AT137,MATCH(BW128,AI130:AI137,0),MATCH(BW129,AK129:AT129,0)))</f>
        <v>#N/A</v>
      </c>
      <c r="BX137" s="665" t="e">
        <f>INDEX(AX124:BE125,MATCH(AW137,AV124:AV125,0),MATCH(BX128,AX122:BE122,0))*(INDEX(AK130:AT137,MATCH(BX128,AI130:AI137,0),MATCH(BX129,AK129:AT129,0)))</f>
        <v>#N/A</v>
      </c>
      <c r="BY137" s="665" t="e">
        <f>INDEX(AX124:BE125,MATCH(AW137,AV124:AV125,0),MATCH(BY128,AX122:BE122,0))*(INDEX(AK130:AT137,MATCH(BY128,AI130:AI137,0),MATCH(BY129,AK129:AT129,0)))</f>
        <v>#N/A</v>
      </c>
      <c r="BZ137" s="665" t="e">
        <f>INDEX(AX124:BE125,MATCH(AW137,AV124:AV125,0),MATCH(BZ128,AX122:BE122,0))*(INDEX(AK130:AT137,MATCH(BZ128,AI130:AI137,0),MATCH(BZ129,AK129:AT129,0)))</f>
        <v>#N/A</v>
      </c>
      <c r="CA137" s="665" t="e">
        <f>INDEX(AX124:BE125,MATCH(AW137,AV124:AV125,0),MATCH(CA128,AX122:BE122,0))*(INDEX(AK130:AT137,MATCH(CA128,AI130:AI137,0),MATCH(CA129,AK129:AT129,0)))</f>
        <v>#N/A</v>
      </c>
      <c r="CB137" s="665" t="e">
        <f>INDEX(AX124:BE125,MATCH(AW137,AV124:AV125,0),MATCH(CB128,AX122:BE122,0))*(INDEX(AK130:AT137,MATCH(CB128,AI130:AI137,0),MATCH(CB129,AK129:AT129,0)))</f>
        <v>#N/A</v>
      </c>
      <c r="CC137" s="665" t="e">
        <f>INDEX(AX124:BE125,MATCH(AW137,AV124:AV125,0),MATCH(CC128,AX122:BE122,0))*(INDEX(AK130:AT137,MATCH(CC128,AI130:AI137,0),MATCH(CC129,AK129:AT129,0)))</f>
        <v>#N/A</v>
      </c>
      <c r="CD137" s="665" t="e">
        <f>INDEX(AX124:BE125,MATCH(AW137,AV124:AV125,0),MATCH(CD128,AX122:BE122,0))*(INDEX(AK130:AT137,MATCH(CD128,AI130:AI137,0),MATCH(CD129,AK129:AT129,0)))</f>
        <v>#N/A</v>
      </c>
      <c r="CE137" s="665" t="e">
        <f>INDEX(AX124:BE125,MATCH(AW137,AV124:AV125,0),MATCH(CE128,AX122:BE122,0))*(INDEX(AK130:AT137,MATCH(CE128,AI130:AI137,0),MATCH(CE129,AK129:AT129,0)))</f>
        <v>#N/A</v>
      </c>
      <c r="CF137" s="665" t="e">
        <f>INDEX(AX124:BE125,MATCH(AW137,AV124:AV125,0),MATCH(CF128,AX122:BE122,0))*(INDEX(AK130:AT137,MATCH(CF128,AI130:AI137,0),MATCH(CF129,AK129:AT129,0)))</f>
        <v>#N/A</v>
      </c>
      <c r="CG137" s="665" t="e">
        <f>INDEX(AX124:BE125,MATCH(AW137,AV124:AV125,0),MATCH(CG128,AX122:BE122,0))*(INDEX(AK130:AT137,MATCH(CG128,AI130:AI137,0),MATCH(CG129,AK129:AT129,0)))</f>
        <v>#N/A</v>
      </c>
      <c r="CH137" s="665" t="e">
        <f>INDEX(AX124:BE125,MATCH(AW137,AV124:AV125,0),MATCH(CH128,AX122:BE122,0))*(INDEX(AK130:AT137,MATCH(CH128,AI130:AI137,0),MATCH(CH129,AK129:AT129,0)))</f>
        <v>#N/A</v>
      </c>
      <c r="CI137" s="665" t="e">
        <f>INDEX(AX124:BE125,MATCH(AW137,AV124:AV125,0),MATCH(CI128,AX122:BE122,0))*(INDEX(AK130:AT137,MATCH(CI128,AI130:AI137,0),MATCH(CI129,AK129:AT129,0)))</f>
        <v>#N/A</v>
      </c>
      <c r="CJ137" s="665" t="e">
        <f>INDEX(AX124:BE125,MATCH(AW137,AV124:AV125,0),MATCH(CJ128,AX122:BE122,0))*(INDEX(AK130:AT137,MATCH(CJ128,AI130:AI137,0),MATCH(CJ129,AK129:AT129,0)))</f>
        <v>#N/A</v>
      </c>
      <c r="CK137" s="665" t="e">
        <f>INDEX(AX124:BE125,MATCH(AW137,AV124:AV125,0),MATCH(CK128,AX122:BE122,0))*(INDEX(AK130:AT137,MATCH(CK128,AI130:AI137,0),MATCH(CK129,AK129:AT129,0)))</f>
        <v>#N/A</v>
      </c>
      <c r="CL137" s="665" t="e">
        <f>INDEX(AX124:BE125,MATCH(AW137,AV124:AV125,0),MATCH(CL128,AX122:BE122,0))*(INDEX(AK130:AT137,MATCH(CL128,AI130:AI137,0),MATCH(CL129,AK129:AT129,0)))</f>
        <v>#N/A</v>
      </c>
      <c r="CM137" s="665" t="e">
        <f>INDEX(AX124:BE125,MATCH(AW137,AV124:AV125,0),MATCH(CM128,AX122:BE122,0))*(INDEX(AK130:AT137,MATCH(CM128,AI130:AI137,0),MATCH(CM129,AK129:AT129,0)))</f>
        <v>#N/A</v>
      </c>
      <c r="CN137" s="665" t="e">
        <f>INDEX(AX124:BE125,MATCH(AW137,AV124:AV125,0),MATCH(CN128,AX122:BE122,0))*(INDEX(AK130:AT137,MATCH(CN128,AI130:AI137,0),MATCH(CN129,AK129:AT129,0)))</f>
        <v>#N/A</v>
      </c>
      <c r="CO137" s="665" t="e">
        <f>INDEX(AX124:BE125,MATCH(AW137,AV124:AV125,0),MATCH(CO128,AX122:BE122,0))*(INDEX(AK130:AT137,MATCH(CO128,AI130:AI137,0),MATCH(CO129,AK129:AT129,0)))</f>
        <v>#N/A</v>
      </c>
      <c r="CP137" s="665" t="e">
        <f>INDEX(AX124:BE125,MATCH(AW137,AV124:AV125,0),MATCH(CP128,AX122:BE122,0))*(INDEX(AK130:AT137,MATCH(CP128,AI130:AI137,0),MATCH(CP129,AK129:AT129,0)))</f>
        <v>#N/A</v>
      </c>
      <c r="CQ137" s="665" t="e">
        <f>INDEX(AX124:BE125,MATCH(AW137,AV124:AV125,0),MATCH(CQ128,AX122:BE122,0))*(INDEX(AK130:AT137,MATCH(CQ128,AI130:AI137,0),MATCH(CQ129,AK129:AT129,0)))</f>
        <v>#N/A</v>
      </c>
      <c r="CR137" s="665" t="e">
        <f>INDEX(AX124:BE125,MATCH(AW137,AV124:AV125,0),MATCH(CR128,AX122:BE122,0))*(INDEX(AK130:AT137,MATCH(CR128,AI130:AI137,0),MATCH(CR129,AK129:AT129,0)))</f>
        <v>#N/A</v>
      </c>
      <c r="CS137" s="665" t="e">
        <f>INDEX(AX124:BE125,MATCH(AW137,AV124:AV125,0),MATCH(CS128,AX122:BE122,0))*(INDEX(AK130:AT137,MATCH(CS128,AI130:AI137,0),MATCH(CS129,AK129:AT129,0)))</f>
        <v>#N/A</v>
      </c>
      <c r="CT137" s="665" t="e">
        <f>INDEX(AX124:BE125,MATCH(AW137,AV124:AV125,0),MATCH(CT128,AX122:BE122,0))*(INDEX(AK130:AT137,MATCH(CT128,AI130:AI137,0),MATCH(CT129,AK129:AT129,0)))</f>
        <v>#N/A</v>
      </c>
      <c r="CU137" s="665" t="e">
        <f>INDEX(AX124:BE125,MATCH(AW137,AV124:AV125,0),MATCH(CU128,AX122:BE122,0))*(INDEX(AK130:AT137,MATCH(CU128,AI130:AI137,0),MATCH(CU129,AK129:AT129,0)))</f>
        <v>#N/A</v>
      </c>
      <c r="CV137" s="665" t="e">
        <f>INDEX(AX124:BE125,MATCH(AW137,AV124:AV125,0),MATCH(CV128,AX122:BE122,0))*(INDEX(AK130:AT137,MATCH(CV128,AI130:AI137,0),MATCH(CV129,AK129:AT129,0)))</f>
        <v>#N/A</v>
      </c>
      <c r="CW137" s="665" t="e">
        <f>INDEX(AX124:BE125,MATCH(AW137,AV124:AV125,0),MATCH(CW128,AX122:BE122,0))*(INDEX(AK130:AT137,MATCH(CW128,AI130:AI137,0),MATCH(CW129,AK129:AT129,0)))</f>
        <v>#N/A</v>
      </c>
      <c r="CX137" s="665" t="e">
        <f>INDEX(AX124:BE125,MATCH(AW137,AV124:AV125,0),MATCH(CX128,AX122:BE122,0))*(INDEX(AK130:AT137,MATCH(CX128,AI130:AI137,0),MATCH(CX129,AK129:AT129,0)))</f>
        <v>#N/A</v>
      </c>
      <c r="CY137" s="665" t="e">
        <f>INDEX(AX124:BE125,MATCH(AW137,AV124:AV125,0),MATCH(CY128,AX122:BE122,0))*(INDEX(AK130:AT137,MATCH(CY128,AI130:AI137,0),MATCH(CY129,AK129:AT129,0)))</f>
        <v>#N/A</v>
      </c>
      <c r="CZ137" s="665" t="e">
        <f>INDEX(AX124:BE125,MATCH(AW137,AV124:AV125,0),MATCH(CZ128,AX122:BE122,0))*(INDEX(AK130:AT137,MATCH(CZ128,AI130:AI137,0),MATCH(CZ129,AK129:AT129,0)))</f>
        <v>#N/A</v>
      </c>
      <c r="DA137" s="665" t="e">
        <f>INDEX(AX124:BE125,MATCH(AW137,AV124:AV125,0),MATCH(DA128,AX122:BE122,0))*(INDEX(AK130:AT137,MATCH(DA128,AI130:AI137,0),MATCH(DA129,AK129:AT129,0)))</f>
        <v>#N/A</v>
      </c>
      <c r="DB137" s="665" t="e">
        <f>INDEX(AX124:BE125,MATCH(AW137,AV124:AV125,0),MATCH(DB128,AX122:BE122,0))*(INDEX(AK130:AT137,MATCH(DB128,AI130:AI137,0),MATCH(DB129,AK129:AT129,0)))</f>
        <v>#N/A</v>
      </c>
      <c r="DC137" s="665" t="e">
        <f>INDEX(AX124:BE125,MATCH(AW137,AV124:AV125,0),MATCH(DC128,AX122:BE122,0))*(INDEX(AK130:AT137,MATCH(DC128,AI130:AI137,0),MATCH(DC129,AK129:AT129,0)))</f>
        <v>#N/A</v>
      </c>
      <c r="DD137" s="665" t="e">
        <f>INDEX(AX124:BE125,MATCH(AW137,AV124:AV125,0),MATCH(DD128,AX122:BE122,0))*(INDEX(AK130:AT137,MATCH(DD128,AI130:AI137,0),MATCH(DD129,AK129:AT129,0)))</f>
        <v>#N/A</v>
      </c>
      <c r="DE137" s="665" t="e">
        <f>INDEX(AX124:BE125,MATCH(AW137,AV124:AV125,0),MATCH(DE128,AX122:BE122,0))*(INDEX(AK130:AT137,MATCH(DE128,AI130:AI137,0),MATCH(DE129,AK129:AT129,0)))</f>
        <v>#N/A</v>
      </c>
      <c r="DF137" s="665" t="e">
        <f>INDEX(AX124:BE125,MATCH(AW137,AV124:AV125,0),MATCH(DF128,AX122:BE122,0))*(INDEX(AK130:AT137,MATCH(DF128,AI130:AI137,0),MATCH(DF129,AK129:AT129,0)))</f>
        <v>#N/A</v>
      </c>
      <c r="DG137" s="665" t="e">
        <f>INDEX(AX124:BE125,MATCH(AW137,AV124:AV125,0),MATCH(DG128,AX122:BE122,0))*(INDEX(AK130:AT137,MATCH(DG128,AI130:AI137,0),MATCH(DG129,AK129:AT129,0)))</f>
        <v>#N/A</v>
      </c>
      <c r="DH137" s="665" t="e">
        <f>INDEX(AX124:BE125,MATCH(AW137,AV124:AV125,0),MATCH(DH128,AX122:BE122,0))*(INDEX(AK130:AT137,MATCH(DH128,AI130:AI137,0),MATCH(DH129,AK129:AT129,0)))</f>
        <v>#N/A</v>
      </c>
      <c r="DI137" s="665" t="e">
        <f>INDEX(AX124:BE125,MATCH(AW137,AV124:AV125,0),MATCH(DI128,AX122:BE122,0))*(INDEX(AK130:AT137,MATCH(DI128,AI130:AI137,0),MATCH(DI129,AK129:AT129,0)))</f>
        <v>#N/A</v>
      </c>
      <c r="DJ137" s="665" t="e">
        <f>INDEX(AX124:BE125,MATCH(AW137,AV124:AV125,0),MATCH(DJ128,AX122:BE122,0))*(INDEX(AK130:AT137,MATCH(DJ128,AI130:AI137,0),MATCH(DJ129,AK129:AT129,0)))</f>
        <v>#N/A</v>
      </c>
      <c r="DK137" s="665" t="e">
        <f>INDEX(AX124:BE125,MATCH(AW137,AV124:AV125,0),MATCH(DK128,AX122:BE122,0))*(INDEX(AK130:AT137,MATCH(DK128,AI130:AI137,0),MATCH(DK129,AK129:AT129,0)))</f>
        <v>#N/A</v>
      </c>
      <c r="DL137" s="665" t="e">
        <f>INDEX(AX124:BE125,MATCH(AW137,AV124:AV125,0),MATCH(DL128,AX122:BE122,0))*(INDEX(AK130:AT137,MATCH(DL128,AI130:AI137,0),MATCH(DL129,AK129:AT129,0)))</f>
        <v>#N/A</v>
      </c>
      <c r="DM137" s="665" t="e">
        <f>INDEX(AX124:BE125,MATCH(AW137,AV124:AV125,0),MATCH(DM128,AX122:BE122,0))*(INDEX(AK130:AT137,MATCH(DM128,AI130:AI137,0),MATCH(DM129,AK129:AT129,0)))</f>
        <v>#N/A</v>
      </c>
      <c r="DN137" s="665" t="e">
        <f>INDEX(AX124:BE125,MATCH(AW137,AV124:AV125,0),MATCH(DN128,AX122:BE122,0))*(INDEX(AK130:AT137,MATCH(DN128,AI130:AI137,0),MATCH(DN129,AK129:AT129,0)))</f>
        <v>#N/A</v>
      </c>
      <c r="DO137" s="665" t="e">
        <f>INDEX(AX124:BE125,MATCH(AW137,AV124:AV125,0),MATCH(DO128,AX122:BE122,0))*(INDEX(AK130:AT137,MATCH(DO128,AI130:AI137,0),MATCH(DO129,AK129:AT129,0)))</f>
        <v>#N/A</v>
      </c>
      <c r="DP137" s="665" t="e">
        <f>INDEX(AX124:BE125,MATCH(AW137,AV124:AV125,0),MATCH(DP128,AX122:BE122,0))*(INDEX(AK130:AT137,MATCH(DP128,AI130:AI137,0),MATCH(DP129,AK129:AT129,0)))</f>
        <v>#N/A</v>
      </c>
      <c r="DQ137" s="643" t="e">
        <f>SUM(AX137:DP137)=#REF!</f>
        <v>#REF!</v>
      </c>
      <c r="DR137" s="737">
        <v>2030</v>
      </c>
      <c r="DS137" s="665" t="e">
        <f>IF(DR137&gt;DS128,AX136-AX137,0)</f>
        <v>#REF!</v>
      </c>
      <c r="DT137" s="665" t="e">
        <f>IF(DR137&gt;DT128,AY136-AY137,0)</f>
        <v>#N/A</v>
      </c>
      <c r="DU137" s="665" t="e">
        <f>IF(DR137&gt;DU128,AZ136-AZ137,0)</f>
        <v>#N/A</v>
      </c>
      <c r="DV137" s="665" t="e">
        <f>IF(DR137&gt;DV128,BA136-BA137,0)</f>
        <v>#N/A</v>
      </c>
      <c r="DW137" s="665" t="e">
        <f>IF(DR137&gt;DW128,BB136-BB137,0)</f>
        <v>#N/A</v>
      </c>
      <c r="DX137" s="665" t="e">
        <f>IF(DR137&gt;DX128,BC136-BC137,0)</f>
        <v>#N/A</v>
      </c>
      <c r="DY137" s="665" t="e">
        <f>IF(DR137&gt;DY128,BD136-BD137,0)</f>
        <v>#N/A</v>
      </c>
      <c r="DZ137" s="665" t="e">
        <f>IF(DR137&gt;DZ128,BE136-BE137,0)</f>
        <v>#N/A</v>
      </c>
      <c r="EA137" s="665" t="e">
        <f>IF(DR137&gt;EA128,BF136-BF137,0)</f>
        <v>#N/A</v>
      </c>
      <c r="EB137" s="665" t="e">
        <f>IF(DR137&gt;EB128,BG136-BG137,0)</f>
        <v>#N/A</v>
      </c>
      <c r="EC137" s="665" t="e">
        <f>IF(DR137&gt;EC128,BH136-BH137,0)</f>
        <v>#N/A</v>
      </c>
      <c r="ED137" s="665" t="e">
        <f>IF(DR137&gt;ED128,BI136-BI137,0)</f>
        <v>#N/A</v>
      </c>
      <c r="EE137" s="665" t="e">
        <f>IF(DR137&gt;EE128,BJ136-BJ137,0)</f>
        <v>#N/A</v>
      </c>
      <c r="EF137" s="665" t="e">
        <f>IF(DR137&gt;EF128,BK136-BK137,0)</f>
        <v>#N/A</v>
      </c>
      <c r="EG137" s="665" t="e">
        <f>IF(DR137&gt;EG128,BL136-BL137,0)</f>
        <v>#N/A</v>
      </c>
      <c r="EH137" s="665" t="e">
        <f>IF(DR137&gt;EH128,BM136-BM137,0)</f>
        <v>#N/A</v>
      </c>
      <c r="EI137" s="665" t="e">
        <f>IF(DR137&gt;EI128,BN136-BN137,0)</f>
        <v>#N/A</v>
      </c>
      <c r="EJ137" s="665" t="e">
        <f>IF(DR137&gt;EJ128,BO136-BO137,0)</f>
        <v>#N/A</v>
      </c>
      <c r="EK137" s="665" t="e">
        <f>IF(DR137&gt;EK128,BP136-BP137,0)</f>
        <v>#N/A</v>
      </c>
      <c r="EL137" s="665" t="e">
        <f>IF(DR137&gt;EL128,BQ136-BQ137,0)</f>
        <v>#N/A</v>
      </c>
      <c r="EM137" s="665" t="e">
        <f>IF(DR137&gt;EM128,BR136-BR137,0)</f>
        <v>#N/A</v>
      </c>
      <c r="EN137" s="665" t="e">
        <f>IF(DR137&gt;EN128,BS136-BS137,0)</f>
        <v>#N/A</v>
      </c>
      <c r="EO137" s="665" t="e">
        <f>IF(DR137&gt;EO128,BT136-BT137,0)</f>
        <v>#N/A</v>
      </c>
      <c r="EP137" s="665" t="e">
        <f>IF(DR137&gt;EP128,BU136-BU137,0)</f>
        <v>#N/A</v>
      </c>
      <c r="EQ137" s="665" t="e">
        <f>IF(DR137&gt;EQ128,BV136-BV137,0)</f>
        <v>#N/A</v>
      </c>
      <c r="ER137" s="665" t="e">
        <f>IF(DR137&gt;ER128,BW136-BW137,0)</f>
        <v>#N/A</v>
      </c>
      <c r="ES137" s="665" t="e">
        <f>IF(DR137&gt;ES128,BX136-BX137,0)</f>
        <v>#N/A</v>
      </c>
      <c r="ET137" s="665" t="e">
        <f>IF(DR137&gt;ET128,BY136-BY137,0)</f>
        <v>#N/A</v>
      </c>
      <c r="EU137" s="665" t="e">
        <f>IF(DR137&gt;EU128,BZ136-BZ137,0)</f>
        <v>#N/A</v>
      </c>
      <c r="EV137" s="665" t="e">
        <f>IF(DR137&gt;EV128,CA136-CA137,0)</f>
        <v>#N/A</v>
      </c>
      <c r="EW137" s="665" t="e">
        <f>IF(DR137&gt;EW128,CB136-CB137,0)</f>
        <v>#N/A</v>
      </c>
      <c r="EX137" s="665" t="e">
        <f>IF(DR137&gt;EX128,CC136-CC137,0)</f>
        <v>#N/A</v>
      </c>
      <c r="EY137" s="665" t="e">
        <f>IF(DR137&gt;EY128,CD136-CD137,0)</f>
        <v>#N/A</v>
      </c>
      <c r="EZ137" s="665" t="e">
        <f>IF(DR137&gt;EZ128,CE136-CE137,0)</f>
        <v>#N/A</v>
      </c>
      <c r="FA137" s="665" t="e">
        <f>IF(DR137&gt;FA128,CF136-CF137,0)</f>
        <v>#N/A</v>
      </c>
      <c r="FB137" s="665" t="e">
        <f>IF(DR137&gt;FB128,CG136-CG137,0)</f>
        <v>#N/A</v>
      </c>
      <c r="FC137" s="665" t="e">
        <f>IF(DR137&gt;FC128,CH136-CH137,0)</f>
        <v>#N/A</v>
      </c>
      <c r="FD137" s="665" t="e">
        <f>IF(DR137&gt;FD128,CI136-CI137,0)</f>
        <v>#N/A</v>
      </c>
      <c r="FE137" s="665" t="e">
        <f>IF(DR137&gt;FE128,CJ136-CJ137,0)</f>
        <v>#N/A</v>
      </c>
      <c r="FF137" s="665" t="e">
        <f>IF(DR137&gt;FF128,CK136-CK137,0)</f>
        <v>#N/A</v>
      </c>
      <c r="FG137" s="665" t="e">
        <f>IF(DR137&gt;FG128,CL136-CL137,0)</f>
        <v>#N/A</v>
      </c>
      <c r="FH137" s="665" t="e">
        <f>IF(DR137&gt;FH128,CM136-CM137,0)</f>
        <v>#N/A</v>
      </c>
      <c r="FI137" s="665" t="e">
        <f>IF(DR137&gt;FI128,CN136-CN137,0)</f>
        <v>#N/A</v>
      </c>
      <c r="FJ137" s="665" t="e">
        <f>IF(DR137&gt;FJ128,CO136-CO137,0)</f>
        <v>#N/A</v>
      </c>
      <c r="FK137" s="665" t="e">
        <f>IF(DR137&gt;FK128,CP136-CP137,0)</f>
        <v>#N/A</v>
      </c>
      <c r="FL137" s="665" t="e">
        <f>IF(DR137&gt;FL128,CQ136-CQ137,0)</f>
        <v>#N/A</v>
      </c>
      <c r="FM137" s="665" t="e">
        <f>IF(DR137&gt;FM128,CR136-CR137,0)</f>
        <v>#N/A</v>
      </c>
      <c r="FN137" s="665" t="e">
        <f>IF(DR137&gt;FN128,CS136-CS137,0)</f>
        <v>#N/A</v>
      </c>
      <c r="FO137" s="665" t="e">
        <f>IF(DR137&gt;FO128,CT136-CT137,0)</f>
        <v>#N/A</v>
      </c>
      <c r="FP137" s="665" t="e">
        <f>IF(DR137&gt;FP128,CU136-CU137,0)</f>
        <v>#N/A</v>
      </c>
      <c r="FQ137" s="665" t="e">
        <f>IF(DR137&gt;FQ128,CV136-CV137,0)</f>
        <v>#N/A</v>
      </c>
      <c r="FR137" s="665" t="e">
        <f>IF(DR137&gt;FR128,CW136-CW137,0)</f>
        <v>#N/A</v>
      </c>
      <c r="FS137" s="665" t="e">
        <f>IF(DR137&gt;FS128,CX136-CX137,0)</f>
        <v>#N/A</v>
      </c>
      <c r="FT137" s="665" t="e">
        <f>IF(DR137&gt;FT128,CY136-CY137,0)</f>
        <v>#N/A</v>
      </c>
      <c r="FU137" s="665" t="e">
        <f>IF(DR137&gt;FU128,CZ136-CZ137,0)</f>
        <v>#N/A</v>
      </c>
      <c r="FV137" s="665" t="e">
        <f>IF(DR137&gt;FV128,DA136-DA137,0)</f>
        <v>#N/A</v>
      </c>
      <c r="FW137" s="665" t="e">
        <f>IF(DR137&gt;FW128,DB136-DB137,0)</f>
        <v>#N/A</v>
      </c>
      <c r="FX137" s="665" t="e">
        <f>IF(DR137&gt;FX128,DC136-DC137,0)</f>
        <v>#N/A</v>
      </c>
      <c r="FY137" s="665" t="e">
        <f>IF(DR137&gt;FY128,DD136-DD137,0)</f>
        <v>#N/A</v>
      </c>
      <c r="FZ137" s="665" t="e">
        <f>IF(DR137&gt;FZ128,DE136-DE137,0)</f>
        <v>#N/A</v>
      </c>
      <c r="GA137" s="665" t="e">
        <f>IF(DR137&gt;GA128,DF136-DF137,0)</f>
        <v>#N/A</v>
      </c>
      <c r="GB137" s="665">
        <f>IF(DR137&gt;GB128,DG136-DG137,0)</f>
        <v>0</v>
      </c>
      <c r="GC137" s="665">
        <f>IF(DR137&gt;GC128,DH136-DH137,0)</f>
        <v>0</v>
      </c>
      <c r="GD137" s="665">
        <f>IF(DR137&gt;GD128,DI136-DI137,0)</f>
        <v>0</v>
      </c>
      <c r="GE137" s="665">
        <f>IF(DR137&gt;GE128,DJ136-DJ137,0)</f>
        <v>0</v>
      </c>
      <c r="GF137" s="665">
        <f>IF(DR137&gt;GF128,DK136-DK137,0)</f>
        <v>0</v>
      </c>
      <c r="GG137" s="665">
        <f>IF(DR137&gt;GG128,DL136-DL137,0)</f>
        <v>0</v>
      </c>
      <c r="GH137" s="665">
        <f>IF(DR137&gt;GH128,DM136-DM137,0)</f>
        <v>0</v>
      </c>
      <c r="GI137" s="665">
        <f>IF(DR137&gt;GI128,DN136-DN137,0)</f>
        <v>0</v>
      </c>
      <c r="GJ137" s="665">
        <f>IF(DR137&gt;GJ128,DO136-DO137,0)</f>
        <v>0</v>
      </c>
      <c r="GK137" s="665">
        <f>IF(DR137&gt;GK128,DP136-DP137,0)</f>
        <v>0</v>
      </c>
      <c r="GL137" s="665" t="e">
        <f>SUM(DS137:GK137)+SUM(#REF!)=#REF!</f>
        <v>#REF!</v>
      </c>
      <c r="GM137" s="667"/>
      <c r="GN137" s="737">
        <v>2030</v>
      </c>
      <c r="GO137" s="664" t="e">
        <f>SUMIF(DS129:GK129,GO129,DS137:GK137)</f>
        <v>#REF!</v>
      </c>
      <c r="GP137" s="668" t="e">
        <f>SUMIF(DS129:GK129,GP129,DS137:GK137)</f>
        <v>#N/A</v>
      </c>
      <c r="GQ137" s="668" t="e">
        <f>SUMIF(DS129:GK129,GQ129,DS137:GK137)</f>
        <v>#N/A</v>
      </c>
      <c r="GR137" s="668" t="e">
        <f>SUMIF(DS129:GK129,GR129,DS137:GK137)</f>
        <v>#N/A</v>
      </c>
      <c r="GS137" s="668" t="e">
        <f>SUMIF(DS129:GK129,GS129,DS137:GK137)</f>
        <v>#N/A</v>
      </c>
      <c r="GT137" s="668" t="e">
        <f>SUMIF(DS129:GK129,GT129,DS137:GK137)</f>
        <v>#N/A</v>
      </c>
      <c r="GU137" s="668" t="e">
        <f>SUMIF(DS129:GK129,GU129,DS137:GK137)</f>
        <v>#N/A</v>
      </c>
      <c r="GV137" s="668" t="e">
        <f>SUMIF(DS129:GK129,GV129,DS137:GK137)</f>
        <v>#N/A</v>
      </c>
      <c r="GW137" s="668" t="e">
        <f>SUMIF(DS129:GK129,GW129,DS137:GK137)</f>
        <v>#N/A</v>
      </c>
      <c r="GX137" s="668" t="e">
        <f>SUMIF(DS129:GK129,GX129,DS137:GK137)</f>
        <v>#N/A</v>
      </c>
      <c r="GY137" s="668" t="e">
        <f>SUMIF(DS129:GK129,GY129,DS137:GK137)</f>
        <v>#N/A</v>
      </c>
      <c r="GZ137" s="646" t="e">
        <f>SUM(GO137:GY137)=(#REF!-SUM(#REF!))</f>
        <v>#REF!</v>
      </c>
    </row>
    <row r="138" spans="1:234" hidden="1" x14ac:dyDescent="0.25">
      <c r="A138" s="643" t="s">
        <v>208</v>
      </c>
      <c r="GM138" s="663"/>
      <c r="GN138" s="663"/>
    </row>
    <row r="139" spans="1:234" hidden="1" x14ac:dyDescent="0.25">
      <c r="A139" s="643" t="s">
        <v>208</v>
      </c>
      <c r="G139" s="670"/>
      <c r="H139" s="671"/>
      <c r="I139" s="671"/>
      <c r="J139" s="671"/>
      <c r="K139" s="671"/>
      <c r="L139" s="671"/>
      <c r="M139" s="671"/>
      <c r="N139" s="671"/>
      <c r="O139" s="671"/>
      <c r="P139" s="671"/>
      <c r="Q139" s="671"/>
      <c r="R139" s="671"/>
      <c r="S139" s="672"/>
      <c r="DR139" s="643" t="s">
        <v>1666</v>
      </c>
      <c r="GM139" s="672"/>
      <c r="GN139" s="672"/>
      <c r="GO139" s="672"/>
      <c r="GP139" s="672"/>
      <c r="GQ139" s="672"/>
      <c r="GR139" s="672"/>
      <c r="GS139" s="672"/>
      <c r="GT139" s="672"/>
      <c r="GU139" s="672"/>
      <c r="GV139" s="672"/>
      <c r="GW139" s="672"/>
      <c r="GX139" s="672"/>
      <c r="GY139" s="672"/>
      <c r="HM139" s="671"/>
      <c r="HN139" s="671"/>
      <c r="HO139" s="671"/>
      <c r="HP139" s="671"/>
      <c r="HQ139" s="671"/>
      <c r="HR139" s="671"/>
      <c r="HS139" s="671"/>
      <c r="HT139" s="671"/>
      <c r="HU139" s="671"/>
      <c r="HV139" s="671"/>
      <c r="HW139" s="671"/>
      <c r="HX139" s="671"/>
      <c r="HY139" s="671"/>
      <c r="HZ139" s="671"/>
    </row>
    <row r="140" spans="1:234" hidden="1" x14ac:dyDescent="0.25">
      <c r="A140" s="643" t="s">
        <v>208</v>
      </c>
      <c r="G140" s="670"/>
      <c r="H140" s="673"/>
      <c r="I140" s="673"/>
      <c r="J140" s="673"/>
      <c r="K140" s="673"/>
      <c r="L140" s="673"/>
      <c r="M140" s="673"/>
      <c r="N140" s="673"/>
      <c r="O140" s="673"/>
      <c r="P140" s="673"/>
      <c r="Q140" s="673"/>
      <c r="R140" s="673"/>
      <c r="S140" s="648"/>
      <c r="DR140" s="661"/>
      <c r="DS140" s="647">
        <v>2023</v>
      </c>
      <c r="DT140" s="647">
        <v>2024</v>
      </c>
      <c r="DU140" s="647">
        <v>2024</v>
      </c>
      <c r="DV140" s="647">
        <v>2024</v>
      </c>
      <c r="DW140" s="647">
        <v>2024</v>
      </c>
      <c r="DX140" s="647">
        <v>2024</v>
      </c>
      <c r="DY140" s="647">
        <v>2024</v>
      </c>
      <c r="DZ140" s="647">
        <v>2024</v>
      </c>
      <c r="EA140" s="647">
        <v>2024</v>
      </c>
      <c r="EB140" s="647">
        <v>2024</v>
      </c>
      <c r="EC140" s="647">
        <v>2024</v>
      </c>
      <c r="ED140" s="647">
        <v>2025</v>
      </c>
      <c r="EE140" s="647">
        <v>2025</v>
      </c>
      <c r="EF140" s="647">
        <v>2025</v>
      </c>
      <c r="EG140" s="647">
        <v>2025</v>
      </c>
      <c r="EH140" s="647">
        <v>2025</v>
      </c>
      <c r="EI140" s="647">
        <v>2025</v>
      </c>
      <c r="EJ140" s="647">
        <v>2025</v>
      </c>
      <c r="EK140" s="647">
        <v>2025</v>
      </c>
      <c r="EL140" s="647">
        <v>2025</v>
      </c>
      <c r="EM140" s="647">
        <v>2025</v>
      </c>
      <c r="EN140" s="647">
        <v>2026</v>
      </c>
      <c r="EO140" s="647">
        <v>2026</v>
      </c>
      <c r="EP140" s="647">
        <v>2026</v>
      </c>
      <c r="EQ140" s="647">
        <v>2026</v>
      </c>
      <c r="ER140" s="647">
        <v>2026</v>
      </c>
      <c r="ES140" s="647">
        <v>2026</v>
      </c>
      <c r="ET140" s="647">
        <v>2026</v>
      </c>
      <c r="EU140" s="647">
        <v>2026</v>
      </c>
      <c r="EV140" s="647">
        <v>2026</v>
      </c>
      <c r="EW140" s="647">
        <v>2026</v>
      </c>
      <c r="EX140" s="647">
        <v>2027</v>
      </c>
      <c r="EY140" s="647">
        <v>2027</v>
      </c>
      <c r="EZ140" s="647">
        <v>2027</v>
      </c>
      <c r="FA140" s="647">
        <v>2027</v>
      </c>
      <c r="FB140" s="647">
        <v>2027</v>
      </c>
      <c r="FC140" s="647">
        <v>2027</v>
      </c>
      <c r="FD140" s="647">
        <v>2027</v>
      </c>
      <c r="FE140" s="647">
        <v>2027</v>
      </c>
      <c r="FF140" s="647">
        <v>2027</v>
      </c>
      <c r="FG140" s="647">
        <v>2027</v>
      </c>
      <c r="FH140" s="647">
        <v>2028</v>
      </c>
      <c r="FI140" s="647">
        <v>2028</v>
      </c>
      <c r="FJ140" s="647">
        <v>2028</v>
      </c>
      <c r="FK140" s="647">
        <v>2028</v>
      </c>
      <c r="FL140" s="647">
        <v>2028</v>
      </c>
      <c r="FM140" s="647">
        <v>2028</v>
      </c>
      <c r="FN140" s="647">
        <v>2028</v>
      </c>
      <c r="FO140" s="647">
        <v>2028</v>
      </c>
      <c r="FP140" s="647">
        <v>2028</v>
      </c>
      <c r="FQ140" s="647">
        <v>2028</v>
      </c>
      <c r="FR140" s="647">
        <v>2029</v>
      </c>
      <c r="FS140" s="647">
        <v>2029</v>
      </c>
      <c r="FT140" s="647">
        <v>2029</v>
      </c>
      <c r="FU140" s="647">
        <v>2029</v>
      </c>
      <c r="FV140" s="647">
        <v>2029</v>
      </c>
      <c r="FW140" s="647">
        <v>2029</v>
      </c>
      <c r="FX140" s="647">
        <v>2029</v>
      </c>
      <c r="FY140" s="647">
        <v>2029</v>
      </c>
      <c r="FZ140" s="647">
        <v>2029</v>
      </c>
      <c r="GA140" s="647">
        <v>2029</v>
      </c>
      <c r="GB140" s="647">
        <v>2030</v>
      </c>
      <c r="GC140" s="647">
        <v>2030</v>
      </c>
      <c r="GD140" s="647">
        <v>2030</v>
      </c>
      <c r="GE140" s="647">
        <v>2030</v>
      </c>
      <c r="GF140" s="647">
        <v>2030</v>
      </c>
      <c r="GG140" s="647">
        <v>2030</v>
      </c>
      <c r="GH140" s="647">
        <v>2030</v>
      </c>
      <c r="GI140" s="647">
        <v>2030</v>
      </c>
      <c r="GJ140" s="647">
        <v>2030</v>
      </c>
      <c r="GK140" s="647">
        <v>2030</v>
      </c>
      <c r="GL140" s="903" t="s">
        <v>1662</v>
      </c>
      <c r="GM140" s="648"/>
      <c r="GN140" s="648"/>
      <c r="GO140" s="648" t="s">
        <v>1667</v>
      </c>
      <c r="GP140" s="648"/>
      <c r="GQ140" s="648"/>
      <c r="GR140" s="648"/>
      <c r="GS140" s="648"/>
      <c r="GT140" s="648"/>
      <c r="GU140" s="648"/>
      <c r="GV140" s="648"/>
      <c r="GW140" s="648"/>
      <c r="GX140" s="648"/>
      <c r="GY140" s="648"/>
      <c r="HB140" s="643" t="s">
        <v>1668</v>
      </c>
      <c r="HM140" s="673"/>
      <c r="HN140" s="673"/>
      <c r="HO140" s="673"/>
      <c r="HP140" s="673"/>
      <c r="HQ140" s="673"/>
      <c r="HR140" s="673"/>
      <c r="HS140" s="673"/>
      <c r="HT140" s="673"/>
      <c r="HU140" s="673"/>
      <c r="HV140" s="673"/>
      <c r="HW140" s="673"/>
      <c r="HX140" s="673"/>
      <c r="HY140" s="673"/>
      <c r="HZ140" s="673"/>
    </row>
    <row r="141" spans="1:234" hidden="1" x14ac:dyDescent="0.25">
      <c r="A141" s="643" t="s">
        <v>208</v>
      </c>
      <c r="G141" s="670"/>
      <c r="H141" s="670"/>
      <c r="I141" s="674"/>
      <c r="J141" s="674"/>
      <c r="K141" s="674"/>
      <c r="L141" s="674"/>
      <c r="M141" s="674"/>
      <c r="N141" s="674"/>
      <c r="O141" s="674"/>
      <c r="P141" s="674"/>
      <c r="Q141" s="674"/>
      <c r="R141" s="674"/>
      <c r="S141" s="675"/>
      <c r="DR141" s="662" t="s">
        <v>1665</v>
      </c>
      <c r="DS141" s="647" t="s">
        <v>1664</v>
      </c>
      <c r="DT141" s="647" t="str">
        <f t="shared" ref="DT141:EC141" si="64">E123</f>
        <v>1. AXPO Benelux</v>
      </c>
      <c r="DU141" s="647" t="str">
        <f t="shared" si="64"/>
        <v>2. Power Online (MEGA)</v>
      </c>
      <c r="DV141" s="647" t="str">
        <f t="shared" si="64"/>
        <v/>
      </c>
      <c r="DW141" s="647" t="str">
        <f t="shared" si="64"/>
        <v/>
      </c>
      <c r="DX141" s="647" t="str">
        <f t="shared" si="64"/>
        <v/>
      </c>
      <c r="DY141" s="647" t="str">
        <f t="shared" si="64"/>
        <v/>
      </c>
      <c r="DZ141" s="647" t="str">
        <f t="shared" si="64"/>
        <v/>
      </c>
      <c r="EA141" s="647" t="str">
        <f t="shared" si="64"/>
        <v/>
      </c>
      <c r="EB141" s="647" t="str">
        <f t="shared" si="64"/>
        <v/>
      </c>
      <c r="EC141" s="647" t="str">
        <f t="shared" si="64"/>
        <v/>
      </c>
      <c r="ED141" s="647" t="str">
        <f t="shared" ref="ED141:EM141" si="65">E123</f>
        <v>1. AXPO Benelux</v>
      </c>
      <c r="EE141" s="647" t="str">
        <f t="shared" si="65"/>
        <v>2. Power Online (MEGA)</v>
      </c>
      <c r="EF141" s="647" t="str">
        <f t="shared" si="65"/>
        <v/>
      </c>
      <c r="EG141" s="647" t="str">
        <f t="shared" si="65"/>
        <v/>
      </c>
      <c r="EH141" s="647" t="str">
        <f t="shared" si="65"/>
        <v/>
      </c>
      <c r="EI141" s="647" t="str">
        <f t="shared" si="65"/>
        <v/>
      </c>
      <c r="EJ141" s="647" t="str">
        <f t="shared" si="65"/>
        <v/>
      </c>
      <c r="EK141" s="647" t="str">
        <f t="shared" si="65"/>
        <v/>
      </c>
      <c r="EL141" s="647" t="str">
        <f t="shared" si="65"/>
        <v/>
      </c>
      <c r="EM141" s="647" t="str">
        <f t="shared" si="65"/>
        <v/>
      </c>
      <c r="EN141" s="647" t="str">
        <f t="shared" ref="EN141:EW141" si="66">E123</f>
        <v>1. AXPO Benelux</v>
      </c>
      <c r="EO141" s="647" t="str">
        <f t="shared" si="66"/>
        <v>2. Power Online (MEGA)</v>
      </c>
      <c r="EP141" s="647" t="str">
        <f t="shared" si="66"/>
        <v/>
      </c>
      <c r="EQ141" s="647" t="str">
        <f t="shared" si="66"/>
        <v/>
      </c>
      <c r="ER141" s="647" t="str">
        <f t="shared" si="66"/>
        <v/>
      </c>
      <c r="ES141" s="647" t="str">
        <f t="shared" si="66"/>
        <v/>
      </c>
      <c r="ET141" s="647" t="str">
        <f t="shared" si="66"/>
        <v/>
      </c>
      <c r="EU141" s="647" t="str">
        <f t="shared" si="66"/>
        <v/>
      </c>
      <c r="EV141" s="647" t="str">
        <f t="shared" si="66"/>
        <v/>
      </c>
      <c r="EW141" s="647" t="str">
        <f t="shared" si="66"/>
        <v/>
      </c>
      <c r="EX141" s="647" t="str">
        <f t="shared" ref="EX141:FG141" si="67">E123</f>
        <v>1. AXPO Benelux</v>
      </c>
      <c r="EY141" s="647" t="str">
        <f t="shared" si="67"/>
        <v>2. Power Online (MEGA)</v>
      </c>
      <c r="EZ141" s="647" t="str">
        <f t="shared" si="67"/>
        <v/>
      </c>
      <c r="FA141" s="647" t="str">
        <f t="shared" si="67"/>
        <v/>
      </c>
      <c r="FB141" s="647" t="str">
        <f t="shared" si="67"/>
        <v/>
      </c>
      <c r="FC141" s="647" t="str">
        <f t="shared" si="67"/>
        <v/>
      </c>
      <c r="FD141" s="647" t="str">
        <f t="shared" si="67"/>
        <v/>
      </c>
      <c r="FE141" s="647" t="str">
        <f t="shared" si="67"/>
        <v/>
      </c>
      <c r="FF141" s="647" t="str">
        <f t="shared" si="67"/>
        <v/>
      </c>
      <c r="FG141" s="647" t="str">
        <f t="shared" si="67"/>
        <v/>
      </c>
      <c r="FH141" s="647" t="str">
        <f t="shared" ref="FH141:FQ141" si="68">E123</f>
        <v>1. AXPO Benelux</v>
      </c>
      <c r="FI141" s="647" t="str">
        <f t="shared" si="68"/>
        <v>2. Power Online (MEGA)</v>
      </c>
      <c r="FJ141" s="647" t="str">
        <f t="shared" si="68"/>
        <v/>
      </c>
      <c r="FK141" s="647" t="str">
        <f t="shared" si="68"/>
        <v/>
      </c>
      <c r="FL141" s="647" t="str">
        <f t="shared" si="68"/>
        <v/>
      </c>
      <c r="FM141" s="647" t="str">
        <f t="shared" si="68"/>
        <v/>
      </c>
      <c r="FN141" s="647" t="str">
        <f t="shared" si="68"/>
        <v/>
      </c>
      <c r="FO141" s="647" t="str">
        <f t="shared" si="68"/>
        <v/>
      </c>
      <c r="FP141" s="647" t="str">
        <f t="shared" si="68"/>
        <v/>
      </c>
      <c r="FQ141" s="647" t="str">
        <f t="shared" si="68"/>
        <v/>
      </c>
      <c r="FR141" s="647" t="str">
        <f t="shared" ref="FR141:GA141" si="69">E123</f>
        <v>1. AXPO Benelux</v>
      </c>
      <c r="FS141" s="647" t="str">
        <f t="shared" si="69"/>
        <v>2. Power Online (MEGA)</v>
      </c>
      <c r="FT141" s="647" t="str">
        <f t="shared" si="69"/>
        <v/>
      </c>
      <c r="FU141" s="647" t="str">
        <f t="shared" si="69"/>
        <v/>
      </c>
      <c r="FV141" s="647" t="str">
        <f t="shared" si="69"/>
        <v/>
      </c>
      <c r="FW141" s="647" t="str">
        <f t="shared" si="69"/>
        <v/>
      </c>
      <c r="FX141" s="647" t="str">
        <f t="shared" si="69"/>
        <v/>
      </c>
      <c r="FY141" s="647" t="str">
        <f t="shared" si="69"/>
        <v/>
      </c>
      <c r="FZ141" s="647" t="str">
        <f t="shared" si="69"/>
        <v/>
      </c>
      <c r="GA141" s="647" t="str">
        <f t="shared" si="69"/>
        <v/>
      </c>
      <c r="GB141" s="647" t="str">
        <f t="shared" ref="GB141:GK141" si="70">E123</f>
        <v>1. AXPO Benelux</v>
      </c>
      <c r="GC141" s="647" t="str">
        <f t="shared" si="70"/>
        <v>2. Power Online (MEGA)</v>
      </c>
      <c r="GD141" s="647" t="str">
        <f t="shared" si="70"/>
        <v/>
      </c>
      <c r="GE141" s="647" t="str">
        <f t="shared" si="70"/>
        <v/>
      </c>
      <c r="GF141" s="647" t="str">
        <f t="shared" si="70"/>
        <v/>
      </c>
      <c r="GG141" s="647" t="str">
        <f t="shared" si="70"/>
        <v/>
      </c>
      <c r="GH141" s="647" t="str">
        <f t="shared" si="70"/>
        <v/>
      </c>
      <c r="GI141" s="647" t="str">
        <f t="shared" si="70"/>
        <v/>
      </c>
      <c r="GJ141" s="647" t="str">
        <f t="shared" si="70"/>
        <v/>
      </c>
      <c r="GK141" s="647" t="str">
        <f t="shared" si="70"/>
        <v/>
      </c>
      <c r="GL141" s="904"/>
      <c r="GM141" s="667"/>
      <c r="GN141" s="662" t="s">
        <v>1665</v>
      </c>
      <c r="GO141" s="646" t="s">
        <v>1664</v>
      </c>
      <c r="GP141" s="646" t="str">
        <f t="shared" ref="GP141:GY141" si="71">E123</f>
        <v>1. AXPO Benelux</v>
      </c>
      <c r="GQ141" s="646" t="str">
        <f t="shared" si="71"/>
        <v>2. Power Online (MEGA)</v>
      </c>
      <c r="GR141" s="646" t="str">
        <f t="shared" si="71"/>
        <v/>
      </c>
      <c r="GS141" s="646" t="str">
        <f t="shared" si="71"/>
        <v/>
      </c>
      <c r="GT141" s="646" t="str">
        <f t="shared" si="71"/>
        <v/>
      </c>
      <c r="GU141" s="646" t="str">
        <f t="shared" si="71"/>
        <v/>
      </c>
      <c r="GV141" s="646" t="str">
        <f t="shared" si="71"/>
        <v/>
      </c>
      <c r="GW141" s="646" t="str">
        <f t="shared" si="71"/>
        <v/>
      </c>
      <c r="GX141" s="646" t="str">
        <f t="shared" si="71"/>
        <v/>
      </c>
      <c r="GY141" s="646" t="str">
        <f t="shared" si="71"/>
        <v/>
      </c>
      <c r="GZ141" s="646" t="s">
        <v>1662</v>
      </c>
      <c r="HB141" s="646" t="str">
        <f t="shared" ref="HB141:HK141" si="72">E123</f>
        <v>1. AXPO Benelux</v>
      </c>
      <c r="HC141" s="646" t="str">
        <f t="shared" si="72"/>
        <v>2. Power Online (MEGA)</v>
      </c>
      <c r="HD141" s="646" t="str">
        <f t="shared" si="72"/>
        <v/>
      </c>
      <c r="HE141" s="646" t="str">
        <f t="shared" si="72"/>
        <v/>
      </c>
      <c r="HF141" s="646" t="str">
        <f t="shared" si="72"/>
        <v/>
      </c>
      <c r="HG141" s="646" t="str">
        <f t="shared" si="72"/>
        <v/>
      </c>
      <c r="HH141" s="646" t="str">
        <f t="shared" si="72"/>
        <v/>
      </c>
      <c r="HI141" s="646" t="str">
        <f t="shared" si="72"/>
        <v/>
      </c>
      <c r="HJ141" s="646" t="str">
        <f t="shared" si="72"/>
        <v/>
      </c>
      <c r="HK141" s="646" t="str">
        <f t="shared" si="72"/>
        <v/>
      </c>
      <c r="HL141" s="646" t="s">
        <v>1662</v>
      </c>
      <c r="HM141" s="674"/>
      <c r="HN141" s="674"/>
      <c r="HO141" s="674"/>
      <c r="HP141" s="674"/>
      <c r="HQ141" s="674"/>
      <c r="HR141" s="674"/>
      <c r="HS141" s="674"/>
      <c r="HT141" s="674"/>
      <c r="HU141" s="674"/>
      <c r="HV141" s="674"/>
      <c r="HW141" s="674"/>
      <c r="HX141" s="674"/>
      <c r="HY141" s="674"/>
      <c r="HZ141" s="674"/>
    </row>
    <row r="142" spans="1:234" hidden="1" x14ac:dyDescent="0.25">
      <c r="A142" s="643" t="s">
        <v>208</v>
      </c>
      <c r="G142" s="670"/>
      <c r="H142" s="670"/>
      <c r="I142" s="674"/>
      <c r="J142" s="674"/>
      <c r="K142" s="674"/>
      <c r="L142" s="674"/>
      <c r="M142" s="674"/>
      <c r="N142" s="674"/>
      <c r="O142" s="674"/>
      <c r="P142" s="674"/>
      <c r="Q142" s="674"/>
      <c r="R142" s="674"/>
      <c r="S142" s="675"/>
      <c r="DR142" s="737">
        <v>2023</v>
      </c>
      <c r="DS142" s="665">
        <f>INDEX(DT124:EA125,MATCH(DR142,DR124:DR125,0),MATCH(DS140,DT122:EA122,0))*INDEX(AJ130:AT137,MATCH(DS140,AI130:AI137,0),MATCH(DS141,AJ129:AT129,0))</f>
        <v>0</v>
      </c>
      <c r="DT142" s="665">
        <f>INDEX(DT124:EA125,MATCH(DR142,DR124:DR125,0),MATCH(DT140,DT122:EA122,0))*INDEX(AJ130:AT137,MATCH(DT140,AI130:AI137,0),MATCH(DT141,AJ129:AT129,0))</f>
        <v>0</v>
      </c>
      <c r="DU142" s="665">
        <f>INDEX(DT124:EA125,MATCH(DR142,DR124:DR125,0),MATCH(DU140,DT122:EA122,0))*INDEX(AJ130:AT137,MATCH(DU140,AI130:AI137,0),MATCH(DU141,AJ129:AT129,0))</f>
        <v>0</v>
      </c>
      <c r="DV142" s="665">
        <f>INDEX(DT124:EA125,MATCH(DR142,DR124:DR125,0),MATCH(DV140,DT122:EA122,0))*INDEX(AJ130:AT137,MATCH(DV140,AI130:AI137,0),MATCH(DV141,AJ129:AT129,0))</f>
        <v>0</v>
      </c>
      <c r="DW142" s="665">
        <f>INDEX(DT124:EA125,MATCH(DR142,DR124:DR125,0),MATCH(DW140,DT122:EA122,0))*INDEX(AJ130:AT137,MATCH(DW140,AI130:AI137,0),MATCH(DW141,AJ129:AT129,0))</f>
        <v>0</v>
      </c>
      <c r="DX142" s="665">
        <f>INDEX(DT124:EA125,MATCH(DR142,DR124:DR125,0),MATCH(DX140,DT122:EA122,0))*INDEX(AJ130:AT137,MATCH(DX140,AI130:AI137,0),MATCH(DX141,AJ129:AT129,0))</f>
        <v>0</v>
      </c>
      <c r="DY142" s="665">
        <f>INDEX(DT124:EA125,MATCH(DR142,DR124:DR125,0),MATCH(DY140,DT122:EA122,0))*INDEX(AJ130:AT137,MATCH(DY140,AI130:AI137,0),MATCH(DY141,AJ129:AT129,0))</f>
        <v>0</v>
      </c>
      <c r="DZ142" s="665">
        <f>INDEX(DT124:EA125,MATCH(DR142,DR124:DR125,0),MATCH(DZ140,DT122:EA122,0))*INDEX(AJ130:AT137,MATCH(DZ140,AI130:AI137,0),MATCH(DZ141,AJ129:AT129,0))</f>
        <v>0</v>
      </c>
      <c r="EA142" s="665">
        <f>INDEX(DT124:EA125,MATCH(DR142,DR124:DR125,0),MATCH(EA140,DT122:EA122,0))*INDEX(AJ130:AT137,MATCH(EA140,AI130:AI137,0),MATCH(EA141,AJ129:AT129,0))</f>
        <v>0</v>
      </c>
      <c r="EB142" s="665">
        <f>INDEX(DT124:EA125,MATCH(DR142,DR124:DR125,0),MATCH(EB140,DT122:EA122,0))*INDEX(AJ130:AT137,MATCH(EB140,AI130:AI137,0),MATCH(EB141,AJ129:AT129,0))</f>
        <v>0</v>
      </c>
      <c r="EC142" s="665">
        <f>INDEX(DT124:EA125,MATCH(DR142,DR124:DR125,0),MATCH(EC140,DT122:EA122,0))*INDEX(AJ130:AT137,MATCH(EC140,AI130:AI137,0),MATCH(EC141,AJ129:AT129,0))</f>
        <v>0</v>
      </c>
      <c r="ED142" s="665">
        <f>INDEX(DT124:EA125,MATCH(DR142,DR124:DR125,0),MATCH(ED140,DT122:EA122,0))*INDEX(AJ130:AT137,MATCH(ED140,AI130:AI137,0),MATCH(ED141,AJ129:AT129,0))</f>
        <v>0</v>
      </c>
      <c r="EE142" s="665">
        <f>INDEX(DT124:EA125,MATCH(DR142,DR124:DR125,0),MATCH(EE140,DT122:EA122,0))*INDEX(AJ130:AT137,MATCH(EE140,AI130:AI137,0),MATCH(EE141,AJ129:AT129,0))</f>
        <v>0</v>
      </c>
      <c r="EF142" s="665">
        <f>INDEX(DT124:EA125,MATCH(DR142,DR124:DR125,0),MATCH(EF140,DT122:EA122,0))*INDEX(AJ130:AT137,MATCH(EF140,AI130:AI137,0),MATCH(EF141,AJ129:AT129,0))</f>
        <v>0</v>
      </c>
      <c r="EG142" s="665">
        <f>INDEX(DT124:EA125,MATCH(DR142,DR124:DR125,0),MATCH(EG140,DT122:EA122,0))*INDEX(AJ130:AT137,MATCH(EG140,AI130:AI137,0),MATCH(EG141,AJ129:AT129,0))</f>
        <v>0</v>
      </c>
      <c r="EH142" s="665">
        <f>INDEX(DT124:EA125,MATCH(DR142,DR124:DR125,0),MATCH(EH140,DT122:EA122,0))*INDEX(AJ130:AT137,MATCH(EH140,AI130:AI137,0),MATCH(EH141,AJ129:AT129,0))</f>
        <v>0</v>
      </c>
      <c r="EI142" s="665">
        <f>INDEX(DT124:EA125,MATCH(DR142,DR124:DR125,0),MATCH(EI140,DT122:EA122,0))*INDEX(AJ130:AT137,MATCH(EI140,AI130:AI137,0),MATCH(EI141,AJ129:AT129,0))</f>
        <v>0</v>
      </c>
      <c r="EJ142" s="665">
        <f>INDEX(DT124:EA125,MATCH(DR142,DR124:DR125,0),MATCH(EJ140,DT122:EA122,0))*INDEX(AJ130:AT137,MATCH(EJ140,AI130:AI137,0),MATCH(EJ141,AJ129:AT129,0))</f>
        <v>0</v>
      </c>
      <c r="EK142" s="665">
        <f>INDEX(DT124:EA125,MATCH(DR142,DR124:DR125,0),MATCH(EK140,DT122:EA122,0))*INDEX(AJ130:AT137,MATCH(EK140,AI130:AI137,0),MATCH(EK141,AJ129:AT129,0))</f>
        <v>0</v>
      </c>
      <c r="EL142" s="665">
        <f>INDEX(DT124:EA125,MATCH(DR142,DR124:DR125,0),MATCH(EL140,DT122:EA122,0))*INDEX(AJ130:AT137,MATCH(EL140,AI130:AI137,0),MATCH(EL141,AJ129:AT129,0))</f>
        <v>0</v>
      </c>
      <c r="EM142" s="665">
        <f>INDEX(DT124:EA125,MATCH(DR142,DR124:DR125,0),MATCH(EM140,DT122:EA122,0))*INDEX(AJ130:AT137,MATCH(EM140,AI130:AI137,0),MATCH(EM141,AJ129:AT129,0))</f>
        <v>0</v>
      </c>
      <c r="EN142" s="665">
        <f>INDEX(DT124:EA125,MATCH(DR142,DR124:DR125,0),MATCH(EN140,DT122:EA122,0))*INDEX(AJ130:AT137,MATCH(EN140,AI130:AI137,0),MATCH(EN141,AJ129:AT129,0))</f>
        <v>0</v>
      </c>
      <c r="EO142" s="665">
        <f>INDEX(DT124:EA125,MATCH(DR142,DR124:DR125,0),MATCH(EO140,DT122:EA122,0))*INDEX(AJ130:AT137,MATCH(EO140,AI130:AI137,0),MATCH(EO141,AJ129:AT129,0))</f>
        <v>0</v>
      </c>
      <c r="EP142" s="665">
        <f>INDEX(DT124:EA125,MATCH(DR142,DR124:DR125,0),MATCH(EP140,DT122:EA122,0))*INDEX(AJ130:AT137,MATCH(EP140,AI130:AI137,0),MATCH(EP141,AJ129:AT129,0))</f>
        <v>0</v>
      </c>
      <c r="EQ142" s="665">
        <f>INDEX(DT124:EA125,MATCH(DR142,DR124:DR125,0),MATCH(EQ140,DT122:EA122,0))*INDEX(AJ130:AT137,MATCH(EQ140,AI130:AI137,0),MATCH(EQ141,AJ129:AT129,0))</f>
        <v>0</v>
      </c>
      <c r="ER142" s="665">
        <f>INDEX(DT124:EA125,MATCH(DR142,DR124:DR125,0),MATCH(ER140,DT122:EA122,0))*INDEX(AJ130:AT137,MATCH(ER140,AI130:AI137,0),MATCH(ER141,AJ129:AT129,0))</f>
        <v>0</v>
      </c>
      <c r="ES142" s="665">
        <f>INDEX(DT124:EA125,MATCH(DR142,DR124:DR125,0),MATCH(ES140,DT122:EA122,0))*INDEX(AJ130:AT137,MATCH(ES140,AI130:AI137,0),MATCH(ES141,AJ129:AT129,0))</f>
        <v>0</v>
      </c>
      <c r="ET142" s="665">
        <f>INDEX(DT124:EA125,MATCH(DR142,DR124:DR125,0),MATCH(ET140,DT122:EA122,0))*INDEX(AJ130:AT137,MATCH(ET140,AI130:AI137,0),MATCH(ET141,AJ129:AT129,0))</f>
        <v>0</v>
      </c>
      <c r="EU142" s="665">
        <f>INDEX(DT124:EA125,MATCH(DR142,DR124:DR125,0),MATCH(EU140,DT122:EA122,0))*INDEX(AJ130:AT137,MATCH(EU140,AI130:AI137,0),MATCH(EU141,AJ129:AT129,0))</f>
        <v>0</v>
      </c>
      <c r="EV142" s="665">
        <f>INDEX(DT124:EA125,MATCH(DR142,DR124:DR125,0),MATCH(EV140,DT122:EA122,0))*INDEX(AJ130:AT137,MATCH(EV140,AI130:AI137,0),MATCH(EV141,AJ129:AT129,0))</f>
        <v>0</v>
      </c>
      <c r="EW142" s="665">
        <f>INDEX(DT124:EA125,MATCH(DR142,DR124:DR125,0),MATCH(EW140,DT122:EA122,0))*INDEX(AJ130:AT137,MATCH(EW140,AI130:AI137,0),MATCH(EW141,AJ129:AT129,0))</f>
        <v>0</v>
      </c>
      <c r="EX142" s="665">
        <f>INDEX(DT124:EA125,MATCH(DR142,DR124:DR125,0),MATCH(EX140,DT122:EA122,0))*INDEX(AJ130:AT137,MATCH(EX140,AI130:AI137,0),MATCH(EX141,AJ129:AT129,0))</f>
        <v>0</v>
      </c>
      <c r="EY142" s="665">
        <f>INDEX(DT124:EA125,MATCH(DR142,DR124:DR125,0),MATCH(EY140,DT122:EA122,0))*INDEX(AJ130:AT137,MATCH(EY140,AI130:AI137,0),MATCH(EY141,AJ129:AT129,0))</f>
        <v>0</v>
      </c>
      <c r="EZ142" s="665">
        <f>INDEX(DT124:EA125,MATCH(DR142,DR124:DR125,0),MATCH(EZ140,DT122:EA122,0))*INDEX(AJ130:AT137,MATCH(EZ140,AI130:AI137,0),MATCH(EZ141,AJ129:AT129,0))</f>
        <v>0</v>
      </c>
      <c r="FA142" s="665">
        <f>INDEX(DT124:EA125,MATCH(DR142,DR124:DR125,0),MATCH(FA140,DT122:EA122,0))*INDEX(AJ130:AT137,MATCH(FA140,AI130:AI137,0),MATCH(FA141,AJ129:AT129,0))</f>
        <v>0</v>
      </c>
      <c r="FB142" s="665">
        <f>INDEX(DT124:EA125,MATCH(DR142,DR124:DR125,0),MATCH(FB140,DT122:EA122,0))*INDEX(AJ130:AT137,MATCH(FB140,AI130:AI137,0),MATCH(FB141,AJ129:AT129,0))</f>
        <v>0</v>
      </c>
      <c r="FC142" s="665">
        <f>INDEX(DT124:EA125,MATCH(DR142,DR124:DR125,0),MATCH(FC140,DT122:EA122,0))*INDEX(AJ130:AT137,MATCH(FC140,AI130:AI137,0),MATCH(FC141,AJ129:AT129,0))</f>
        <v>0</v>
      </c>
      <c r="FD142" s="665">
        <f>INDEX(DT124:EA125,MATCH(DR142,DR124:DR125,0),MATCH(FD140,DT122:EA122,0))*INDEX(AJ130:AT137,MATCH(FD140,AI130:AI137,0),MATCH(FD141,AJ129:AT129,0))</f>
        <v>0</v>
      </c>
      <c r="FE142" s="665">
        <f>INDEX(DT124:EA125,MATCH(DR142,DR124:DR125,0),MATCH(FE140,DT122:EA122,0))*INDEX(AJ130:AT137,MATCH(FE140,AI130:AI137,0),MATCH(FE141,AJ129:AT129,0))</f>
        <v>0</v>
      </c>
      <c r="FF142" s="665">
        <f>INDEX(DT124:EA125,MATCH(DR142,DR124:DR125,0),MATCH(FF140,DT122:EA122,0))*INDEX(AJ130:AT137,MATCH(FF140,AI130:AI137,0),MATCH(FF141,AJ129:AT129,0))</f>
        <v>0</v>
      </c>
      <c r="FG142" s="665">
        <f>INDEX(DT124:EA125,MATCH(DR142,DR124:DR125,0),MATCH(FG140,DT122:EA122,0))*INDEX(AJ130:AT137,MATCH(FG140,AI130:AI137,0),MATCH(FG141,AJ129:AT129,0))</f>
        <v>0</v>
      </c>
      <c r="FH142" s="665">
        <f>INDEX(DT124:EA125,MATCH(DR142,DR124:DR125,0),MATCH(FH140,DT122:EA122,0))*INDEX(AJ130:AT137,MATCH(FH140,AI130:AI137,0),MATCH(FH141,AJ129:AT129,0))</f>
        <v>0</v>
      </c>
      <c r="FI142" s="665">
        <f>INDEX(DT124:EA125,MATCH(DR142,DR124:DR125,0),MATCH(FI140,DT122:EA122,0))*INDEX(AJ130:AT137,MATCH(FI140,AI130:AI137,0),MATCH(FI141,AJ129:AT129,0))</f>
        <v>0</v>
      </c>
      <c r="FJ142" s="665">
        <f>INDEX(DT124:EA125,MATCH(DR142,DR124:DR125,0),MATCH(FJ140,DT122:EA122,0))*INDEX(AJ130:AT137,MATCH(FJ140,AI130:AI137,0),MATCH(FJ141,AJ129:AT129,0))</f>
        <v>0</v>
      </c>
      <c r="FK142" s="665">
        <f>INDEX(DT124:EA125,MATCH(DR142,DR124:DR125,0),MATCH(FK140,DT122:EA122,0))*INDEX(AJ130:AT137,MATCH(FK140,AI130:AI137,0),MATCH(FK141,AJ129:AT129,0))</f>
        <v>0</v>
      </c>
      <c r="FL142" s="665">
        <f>INDEX(DT124:EA125,MATCH(DR142,DR124:DR125,0),MATCH(FL140,DT122:EA122,0))*INDEX(AJ130:AT137,MATCH(FL140,AI130:AI137,0),MATCH(FL141,AJ129:AT129,0))</f>
        <v>0</v>
      </c>
      <c r="FM142" s="665">
        <f>INDEX(DT124:EA125,MATCH(DR142,DR124:DR125,0),MATCH(FM140,DT122:EA122,0))*INDEX(AJ130:AT137,MATCH(FM140,AI130:AI137,0),MATCH(FM141,AJ129:AT129,0))</f>
        <v>0</v>
      </c>
      <c r="FN142" s="665">
        <f>INDEX(DT124:EA125,MATCH(DR142,DR124:DR125,0),MATCH(FN140,DT122:EA122,0))*INDEX(AJ130:AT137,MATCH(FN140,AI130:AI137,0),MATCH(FN141,AJ129:AT129,0))</f>
        <v>0</v>
      </c>
      <c r="FO142" s="665">
        <f>INDEX(DT124:EA125,MATCH(DR142,DR124:DR125,0),MATCH(FO140,DT122:EA122,0))*INDEX(AJ130:AT137,MATCH(FO140,AI130:AI137,0),MATCH(FO141,AJ129:AT129,0))</f>
        <v>0</v>
      </c>
      <c r="FP142" s="665">
        <f>INDEX(DT124:EA125,MATCH(DR142,DR124:DR125,0),MATCH(FP140,DT122:EA122,0))*INDEX(AJ130:AT137,MATCH(FP140,AI130:AI137,0),MATCH(FP141,AJ129:AT129,0))</f>
        <v>0</v>
      </c>
      <c r="FQ142" s="665">
        <f>INDEX(DT124:EA125,MATCH(DR142,DR124:DR125,0),MATCH(FQ140,DT122:EA122,0))*INDEX(AJ130:AT137,MATCH(FQ140,AI130:AI137,0),MATCH(FQ141,AJ129:AT129,0))</f>
        <v>0</v>
      </c>
      <c r="FR142" s="665">
        <f>INDEX(DT124:EA125,MATCH(DR142,DR124:DR125,0),MATCH(FR140,DT122:EA122,0))*INDEX(AJ130:AT137,MATCH(FR140,AI130:AI137,0),MATCH(FR141,AJ129:AT129,0))</f>
        <v>0</v>
      </c>
      <c r="FS142" s="665">
        <f>INDEX(DT124:EA125,MATCH(DR142,DR124:DR125,0),MATCH(FS140,DT122:EA122,0))*INDEX(AJ130:AT137,MATCH(FS140,AI130:AI137,0),MATCH(FS141,AJ129:AT129,0))</f>
        <v>0</v>
      </c>
      <c r="FT142" s="665">
        <f>INDEX(DT124:EA125,MATCH(DR142,DR124:DR125,0),MATCH(FT140,DT122:EA122,0))*INDEX(AJ130:AT137,MATCH(FT140,AI130:AI137,0),MATCH(FT141,AJ129:AT129,0))</f>
        <v>0</v>
      </c>
      <c r="FU142" s="665">
        <f>INDEX(DT124:EA125,MATCH(DR142,DR124:DR125,0),MATCH(FU140,DT122:EA122,0))*INDEX(AJ130:AT137,MATCH(FU140,AI130:AI137,0),MATCH(FU141,AJ129:AT129,0))</f>
        <v>0</v>
      </c>
      <c r="FV142" s="665">
        <f>INDEX(DT124:EA125,MATCH(DR142,DR124:DR125,0),MATCH(FV140,DT122:EA122,0))*INDEX(AJ130:AT137,MATCH(FV140,AI130:AI137,0),MATCH(FV141,AJ129:AT129,0))</f>
        <v>0</v>
      </c>
      <c r="FW142" s="665">
        <f>INDEX(DT124:EA125,MATCH(DR142,DR124:DR125,0),MATCH(FW140,DT122:EA122,0))*INDEX(AJ130:AT137,MATCH(FW140,AI130:AI137,0),MATCH(FW141,AJ129:AT129,0))</f>
        <v>0</v>
      </c>
      <c r="FX142" s="665">
        <f>INDEX(DT124:EA125,MATCH(DR142,DR124:DR125,0),MATCH(FX140,DT122:EA122,0))*INDEX(AJ130:AT137,MATCH(FX140,AI130:AI137,0),MATCH(FX141,AJ129:AT129,0))</f>
        <v>0</v>
      </c>
      <c r="FY142" s="665">
        <f>INDEX(DT124:EA125,MATCH(DR142,DR124:DR125,0),MATCH(FY140,DT122:EA122,0))*INDEX(AJ130:AT137,MATCH(FY140,AI130:AI137,0),MATCH(FY141,AJ129:AT129,0))</f>
        <v>0</v>
      </c>
      <c r="FZ142" s="665">
        <f>INDEX(DT124:EA125,MATCH(DR142,DR124:DR125,0),MATCH(FZ140,DT122:EA122,0))*INDEX(AJ130:AT137,MATCH(FZ140,AI130:AI137,0),MATCH(FZ141,AJ129:AT129,0))</f>
        <v>0</v>
      </c>
      <c r="GA142" s="665">
        <f>INDEX(DT124:EA125,MATCH(DR142,DR124:DR125,0),MATCH(GA140,DT122:EA122,0))*INDEX(AJ130:AT137,MATCH(GA140,AI130:AI137,0),MATCH(GA141,AJ129:AT129,0))</f>
        <v>0</v>
      </c>
      <c r="GB142" s="665">
        <f>INDEX(DT124:EA125,MATCH(DR142,DR124:DR125,0),MATCH(GB140,DT122:EA122,0))*INDEX(AJ130:AT137,MATCH(GB140,AI130:AI137,0),MATCH(GB141,AJ129:AT129,0))</f>
        <v>0</v>
      </c>
      <c r="GC142" s="665">
        <f>INDEX(DT124:EA125,MATCH(DR142,DR124:DR125,0),MATCH(GC140,DT122:EA122,0))*INDEX(AJ130:AT137,MATCH(GC140,AI130:AI137,0),MATCH(GC141,AJ129:AT129,0))</f>
        <v>0</v>
      </c>
      <c r="GD142" s="665">
        <f>INDEX(DT124:EA125,MATCH(DR142,DR124:DR125,0),MATCH(GD140,DT122:EA122,0))*INDEX(AJ130:AT137,MATCH(GD140,AI130:AI137,0),MATCH(GD141,AJ129:AT129,0))</f>
        <v>0</v>
      </c>
      <c r="GE142" s="665">
        <f>INDEX(DT124:EA125,MATCH(DR142,DR124:DR125,0),MATCH(GE140,DT122:EA122,0))*INDEX(AJ130:AT137,MATCH(GE140,AI130:AI137,0),MATCH(GE141,AJ129:AT129,0))</f>
        <v>0</v>
      </c>
      <c r="GF142" s="665">
        <f>INDEX(DT124:EA125,MATCH(DR142,DR124:DR125,0),MATCH(GF140,DT122:EA122,0))*INDEX(AJ130:AT137,MATCH(GF140,AI130:AI137,0),MATCH(GF141,AJ129:AT129,0))</f>
        <v>0</v>
      </c>
      <c r="GG142" s="665">
        <f>INDEX(DT124:EA125,MATCH(DR142,DR124:DR125,0),MATCH(GG140,DT122:EA122,0))*INDEX(AJ130:AT137,MATCH(GG140,AI130:AI137,0),MATCH(GG141,AJ129:AT129,0))</f>
        <v>0</v>
      </c>
      <c r="GH142" s="665">
        <f>INDEX(DT124:EA125,MATCH(DR142,DR124:DR125,0),MATCH(GH140,DT122:EA122,0))*INDEX(AJ130:AT137,MATCH(GH140,AI130:AI137,0),MATCH(GH141,AJ129:AT129,0))</f>
        <v>0</v>
      </c>
      <c r="GI142" s="665">
        <f>INDEX(DT124:EA125,MATCH(DR142,DR124:DR125,0),MATCH(GI140,DT122:EA122,0))*INDEX(AJ130:AT137,MATCH(GI140,AI130:AI137,0),MATCH(GI141,AJ129:AT129,0))</f>
        <v>0</v>
      </c>
      <c r="GJ142" s="665">
        <f>INDEX(DT124:EA125,MATCH(DR142,DR124:DR125,0),MATCH(GJ140,DT122:EA122,0))*INDEX(AJ130:AT137,MATCH(GJ140,AI130:AI137,0),MATCH(GJ141,AJ129:AT129,0))</f>
        <v>0</v>
      </c>
      <c r="GK142" s="665">
        <f>INDEX(DT124:EA125,MATCH(DR142,DR124:DR125,0),MATCH(GK140,DT122:EA122,0))*INDEX(AJ130:AT137,MATCH(GK140,AI130:AI137,0),MATCH(GK141,AJ129:AT129,0))</f>
        <v>0</v>
      </c>
      <c r="GL142" s="665" t="b">
        <f>SUM(DS142:GK142)=O124-SUM(HB142:HK142)</f>
        <v>1</v>
      </c>
      <c r="GM142" s="667"/>
      <c r="GN142" s="737">
        <v>2023</v>
      </c>
      <c r="GO142" s="664">
        <f>SUMIF(DS129:EN129,GO129,DS142:EN142)</f>
        <v>0</v>
      </c>
      <c r="GP142" s="668">
        <f>SUMIF(DS129:GK129,GP129,DS142:GK142)</f>
        <v>0</v>
      </c>
      <c r="GQ142" s="668">
        <f>SUMIF(DS129:GK129,GQ129,DS142:GK142)</f>
        <v>0</v>
      </c>
      <c r="GR142" s="668">
        <f>SUMIF(DS129:GK129,GR129,DS142:GK142)</f>
        <v>0</v>
      </c>
      <c r="GS142" s="668">
        <f>SUMIF(DS129:GK129,GS129,DS142:GK142)</f>
        <v>0</v>
      </c>
      <c r="GT142" s="668">
        <f>SUMIF(DS129:GK129,GT129,DS142:GK142)</f>
        <v>0</v>
      </c>
      <c r="GU142" s="668">
        <f>SUMIF(DS129:GK129,GU129,DS142:GK142)</f>
        <v>0</v>
      </c>
      <c r="GV142" s="668">
        <f>SUMIF(DS129:GK129,GV129,DS142:GK142)</f>
        <v>0</v>
      </c>
      <c r="GW142" s="668">
        <f>SUMIF(DS129:GK129,GW129,DS142:GK142)</f>
        <v>0</v>
      </c>
      <c r="GX142" s="668">
        <f>SUMIF(DS129:GK129,GX129,DS142:GK142)</f>
        <v>0</v>
      </c>
      <c r="GY142" s="668">
        <f>SUMIF(DS129:GK129,GY129,DS142:GK142)</f>
        <v>0</v>
      </c>
      <c r="GZ142" s="646" t="b">
        <f>O124=SUM(GO142:GY142)</f>
        <v>1</v>
      </c>
      <c r="HB142" s="668">
        <f>IF(GZ142,0,(O124-SUM(GO142:GY142))*INDEX(AK130:AT137,MATCH(GN142,AI130:AI137,0),MATCH(HB141,AK129:AT129,0)))</f>
        <v>0</v>
      </c>
      <c r="HC142" s="668">
        <f>IF(GZ142,0,(O124-SUM(GO142:GY142))*INDEX(AK130:AT137,MATCH(GN142,AI130:AI137,0),MATCH(HC141,AK129:AT129,0)))</f>
        <v>0</v>
      </c>
      <c r="HD142" s="668">
        <f>IF(GZ142,0,(O124-SUM(GO142:GY142))*INDEX(AK130:AT137,MATCH(GN142,AI130:AI137,0),MATCH(HD141,AK129:AT129,0)))</f>
        <v>0</v>
      </c>
      <c r="HE142" s="668">
        <f>IF(GZ142,0,(O124-SUM(GO142:GY142))*INDEX(AK130:AT137,MATCH(GN142,AI130:AI137,0),MATCH(HE141,AK129:AT129,0)))</f>
        <v>0</v>
      </c>
      <c r="HF142" s="668">
        <f>IF(GZ142,0,(O124-SUM(GO142:GY142))*INDEX(AK130:AT137,MATCH(GN142,AI130:AI137,0),MATCH(HF141,AK129:AT129,0)))</f>
        <v>0</v>
      </c>
      <c r="HG142" s="668">
        <f>IF(GZ142,0,(O124-SUM(GO142:GY142))*INDEX(AK130:AT137,MATCH(GN142,AI130:AI137,0),MATCH(HG141,AK129:AT129,0)))</f>
        <v>0</v>
      </c>
      <c r="HH142" s="668">
        <f>IF(GZ142,0,(O124-SUM(GO142:GY142))*INDEX(AK130:AT137,MATCH(GN142,AI130:AI137,0),MATCH(HH141,AK129:AT129,0)))</f>
        <v>0</v>
      </c>
      <c r="HI142" s="668">
        <f>IF(GZ142,0,(O124-SUM(GO142:GY142))*INDEX(AK130:AT137,MATCH(GN142,AI130:AI137,0),MATCH(HI141,AK129:AT129,0)))</f>
        <v>0</v>
      </c>
      <c r="HJ142" s="668">
        <f>IF(GZ142,0,(O124-SUM(GO142:GY142))*INDEX(AK130:AT137,MATCH(GN142,AI130:AI137,0),MATCH(HJ141,AK129:AT129,0)))</f>
        <v>0</v>
      </c>
      <c r="HK142" s="668">
        <f>IF(GZ142,0,(O124-SUM(GO142:GY142))*INDEX(AK130:AT137,MATCH(GN142,AI130:AI137,0),MATCH(HK141,AK129:AT129,0)))</f>
        <v>0</v>
      </c>
      <c r="HL142" s="668" t="b">
        <f>(SUM(HB142:HK142)+SUM(GO142:GY142))=O124</f>
        <v>1</v>
      </c>
      <c r="HM142" s="674"/>
      <c r="HN142" s="674"/>
      <c r="HO142" s="674"/>
      <c r="HP142" s="674"/>
      <c r="HQ142" s="674"/>
      <c r="HR142" s="674"/>
      <c r="HS142" s="674"/>
      <c r="HT142" s="674"/>
      <c r="HU142" s="674"/>
      <c r="HV142" s="674"/>
      <c r="HW142" s="674"/>
      <c r="HX142" s="674"/>
      <c r="HY142" s="674"/>
      <c r="HZ142" s="674"/>
    </row>
    <row r="143" spans="1:234" hidden="1" x14ac:dyDescent="0.25">
      <c r="A143" s="643" t="s">
        <v>208</v>
      </c>
      <c r="G143" s="670"/>
      <c r="H143" s="670"/>
      <c r="I143" s="674"/>
      <c r="J143" s="674"/>
      <c r="K143" s="674"/>
      <c r="L143" s="674"/>
      <c r="M143" s="674"/>
      <c r="N143" s="674"/>
      <c r="O143" s="674"/>
      <c r="P143" s="674"/>
      <c r="Q143" s="674"/>
      <c r="R143" s="674"/>
      <c r="S143" s="675"/>
      <c r="DR143" s="737">
        <v>2024</v>
      </c>
      <c r="DS143" s="665">
        <f>INDEX(DT124:EA125,MATCH(DR143,DR124:DR125,0),MATCH(DS140,DT122:EA122,0))*INDEX(AJ130:AT137,MATCH(DS140,AI130:AI137,0),MATCH(DS141,AJ129:AT129,0))</f>
        <v>0</v>
      </c>
      <c r="DT143" s="665">
        <f>INDEX(DT124:EA125,MATCH(DR143,DR124:DR125,0),MATCH(DT140,DT122:EA122,0))*INDEX(AJ130:AT137,MATCH(DT140,AI130:AI137,0),MATCH(DT141,AJ129:AT129,0))</f>
        <v>0</v>
      </c>
      <c r="DU143" s="665">
        <f>INDEX(DT124:EA125,MATCH(DR143,DR124:DR125,0),MATCH(DU140,DT122:EA122,0))*INDEX(AJ130:AT137,MATCH(DU140,AI130:AI137,0),MATCH(DU141,AJ129:AT129,0))</f>
        <v>0</v>
      </c>
      <c r="DV143" s="665">
        <f>INDEX(DT124:EA125,MATCH(DR143,DR124:DR125,0),MATCH(DV140,DT122:EA122,0))*INDEX(AJ130:AT137,MATCH(DV140,AI130:AI137,0),MATCH(DV141,AJ129:AT129,0))</f>
        <v>0</v>
      </c>
      <c r="DW143" s="665">
        <f>INDEX(DT124:EA125,MATCH(DR143,DR124:DR125,0),MATCH(DW140,DT122:EA122,0))*INDEX(AJ130:AT137,MATCH(DW140,AI130:AI137,0),MATCH(DW141,AJ129:AT129,0))</f>
        <v>0</v>
      </c>
      <c r="DX143" s="665">
        <f>INDEX(DT124:EA125,MATCH(DR143,DR124:DR125,0),MATCH(DX140,DT122:EA122,0))*INDEX(AJ130:AT137,MATCH(DX140,AI130:AI137,0),MATCH(DX141,AJ129:AT129,0))</f>
        <v>0</v>
      </c>
      <c r="DY143" s="665">
        <f>INDEX(DT124:EA125,MATCH(DR143,DR124:DR125,0),MATCH(DY140,DT122:EA122,0))*INDEX(AJ130:AT137,MATCH(DY140,AI130:AI137,0),MATCH(DY141,AJ129:AT129,0))</f>
        <v>0</v>
      </c>
      <c r="DZ143" s="665">
        <f>INDEX(DT124:EA125,MATCH(DR143,DR124:DR125,0),MATCH(DZ140,DT122:EA122,0))*INDEX(AJ130:AT137,MATCH(DZ140,AI130:AI137,0),MATCH(DZ141,AJ129:AT129,0))</f>
        <v>0</v>
      </c>
      <c r="EA143" s="665">
        <f>INDEX(DT124:EA125,MATCH(DR143,DR124:DR125,0),MATCH(EA140,DT122:EA122,0))*INDEX(AJ130:AT137,MATCH(EA140,AI130:AI137,0),MATCH(EA141,AJ129:AT129,0))</f>
        <v>0</v>
      </c>
      <c r="EB143" s="665">
        <f>INDEX(DT124:EA125,MATCH(DR143,DR124:DR125,0),MATCH(EB140,DT122:EA122,0))*INDEX(AJ130:AT137,MATCH(EB140,AI130:AI137,0),MATCH(EB141,AJ129:AT129,0))</f>
        <v>0</v>
      </c>
      <c r="EC143" s="665">
        <f>INDEX(DT124:EA125,MATCH(DR143,DR124:DR125,0),MATCH(EC140,DT122:EA122,0))*INDEX(AJ130:AT137,MATCH(EC140,AI130:AI137,0),MATCH(EC141,AJ129:AT129,0))</f>
        <v>0</v>
      </c>
      <c r="ED143" s="665">
        <f>INDEX(DT124:EA125,MATCH(DR143,DR124:DR125,0),MATCH(ED140,DT122:EA122,0))*INDEX(AJ130:AT137,MATCH(ED140,AI130:AI137,0),MATCH(ED141,AJ129:AT129,0))</f>
        <v>0</v>
      </c>
      <c r="EE143" s="665">
        <f>INDEX(DT124:EA125,MATCH(DR143,DR124:DR125,0),MATCH(EE140,DT122:EA122,0))*INDEX(AJ130:AT137,MATCH(EE140,AI130:AI137,0),MATCH(EE141,AJ129:AT129,0))</f>
        <v>0</v>
      </c>
      <c r="EF143" s="665">
        <f>INDEX(DT124:EA125,MATCH(DR143,DR124:DR125,0),MATCH(EF140,DT122:EA122,0))*INDEX(AJ130:AT137,MATCH(EF140,AI130:AI137,0),MATCH(EF141,AJ129:AT129,0))</f>
        <v>0</v>
      </c>
      <c r="EG143" s="665">
        <f>INDEX(DT124:EA125,MATCH(DR143,DR124:DR125,0),MATCH(EG140,DT122:EA122,0))*INDEX(AJ130:AT137,MATCH(EG140,AI130:AI137,0),MATCH(EG141,AJ129:AT129,0))</f>
        <v>0</v>
      </c>
      <c r="EH143" s="665">
        <f>INDEX(DT124:EA125,MATCH(DR143,DR124:DR125,0),MATCH(EH140,DT122:EA122,0))*INDEX(AJ130:AT137,MATCH(EH140,AI130:AI137,0),MATCH(EH141,AJ129:AT129,0))</f>
        <v>0</v>
      </c>
      <c r="EI143" s="665">
        <f>INDEX(DT124:EA125,MATCH(DR143,DR124:DR125,0),MATCH(EI140,DT122:EA122,0))*INDEX(AJ130:AT137,MATCH(EI140,AI130:AI137,0),MATCH(EI141,AJ129:AT129,0))</f>
        <v>0</v>
      </c>
      <c r="EJ143" s="665">
        <f>INDEX(DT124:EA125,MATCH(DR143,DR124:DR125,0),MATCH(EJ140,DT122:EA122,0))*INDEX(AJ130:AT137,MATCH(EJ140,AI130:AI137,0),MATCH(EJ141,AJ129:AT129,0))</f>
        <v>0</v>
      </c>
      <c r="EK143" s="665">
        <f>INDEX(DT124:EA125,MATCH(DR143,DR124:DR125,0),MATCH(EK140,DT122:EA122,0))*INDEX(AJ130:AT137,MATCH(EK140,AI130:AI137,0),MATCH(EK141,AJ129:AT129,0))</f>
        <v>0</v>
      </c>
      <c r="EL143" s="665">
        <f>INDEX(DT124:EA125,MATCH(DR143,DR124:DR125,0),MATCH(EL140,DT122:EA122,0))*INDEX(AJ130:AT137,MATCH(EL140,AI130:AI137,0),MATCH(EL141,AJ129:AT129,0))</f>
        <v>0</v>
      </c>
      <c r="EM143" s="665">
        <f>INDEX(DT124:EA125,MATCH(DR143,DR124:DR125,0),MATCH(EM140,DT122:EA122,0))*INDEX(AJ130:AT137,MATCH(EM140,AI130:AI137,0),MATCH(EM141,AJ129:AT129,0))</f>
        <v>0</v>
      </c>
      <c r="EN143" s="665">
        <f>INDEX(DT124:EA125,MATCH(DR143,DR124:DR125,0),MATCH(EN140,DT122:EA122,0))*INDEX(AJ130:AT137,MATCH(EN140,AI130:AI137,0),MATCH(EN141,AJ129:AT129,0))</f>
        <v>0</v>
      </c>
      <c r="EO143" s="665">
        <f>INDEX(DT124:EA125,MATCH(DR143,DR124:DR125,0),MATCH(EO140,DT122:EA122,0))*INDEX(AJ130:AT137,MATCH(EO140,AI130:AI137,0),MATCH(EO141,AJ129:AT129,0))</f>
        <v>0</v>
      </c>
      <c r="EP143" s="665">
        <f>INDEX(DT124:EA125,MATCH(DR143,DR124:DR125,0),MATCH(EP140,DT122:EA122,0))*INDEX(AJ130:AT137,MATCH(EP140,AI130:AI137,0),MATCH(EP141,AJ129:AT129,0))</f>
        <v>0</v>
      </c>
      <c r="EQ143" s="665">
        <f>INDEX(DT124:EA125,MATCH(DR143,DR124:DR125,0),MATCH(EQ140,DT122:EA122,0))*INDEX(AJ130:AT137,MATCH(EQ140,AI130:AI137,0),MATCH(EQ141,AJ129:AT129,0))</f>
        <v>0</v>
      </c>
      <c r="ER143" s="665">
        <f>INDEX(DT124:EA125,MATCH(DR143,DR124:DR125,0),MATCH(ER140,DT122:EA122,0))*INDEX(AJ130:AT137,MATCH(ER140,AI130:AI137,0),MATCH(ER141,AJ129:AT129,0))</f>
        <v>0</v>
      </c>
      <c r="ES143" s="665">
        <f>INDEX(DT124:EA125,MATCH(DR143,DR124:DR125,0),MATCH(ES140,DT122:EA122,0))*INDEX(AJ130:AT137,MATCH(ES140,AI130:AI137,0),MATCH(ES141,AJ129:AT129,0))</f>
        <v>0</v>
      </c>
      <c r="ET143" s="665">
        <f>INDEX(DT124:EA125,MATCH(DR143,DR124:DR125,0),MATCH(ET140,DT122:EA122,0))*INDEX(AJ130:AT137,MATCH(ET140,AI130:AI137,0),MATCH(ET141,AJ129:AT129,0))</f>
        <v>0</v>
      </c>
      <c r="EU143" s="665">
        <f>INDEX(DT124:EA125,MATCH(DR143,DR124:DR125,0),MATCH(EU140,DT122:EA122,0))*INDEX(AJ130:AT137,MATCH(EU140,AI130:AI137,0),MATCH(EU141,AJ129:AT129,0))</f>
        <v>0</v>
      </c>
      <c r="EV143" s="665">
        <f>INDEX(DT124:EA125,MATCH(DR143,DR124:DR125,0),MATCH(EV140,DT122:EA122,0))*INDEX(AJ130:AT137,MATCH(EV140,AI130:AI137,0),MATCH(EV141,AJ129:AT129,0))</f>
        <v>0</v>
      </c>
      <c r="EW143" s="665">
        <f>INDEX(DT124:EA125,MATCH(DR143,DR124:DR125,0),MATCH(EW140,DT122:EA122,0))*INDEX(AJ130:AT137,MATCH(EW140,AI130:AI137,0),MATCH(EW141,AJ129:AT129,0))</f>
        <v>0</v>
      </c>
      <c r="EX143" s="665">
        <f>INDEX(DT124:EA125,MATCH(DR143,DR124:DR125,0),MATCH(EX140,DT122:EA122,0))*INDEX(AJ130:AT137,MATCH(EX140,AI130:AI137,0),MATCH(EX141,AJ129:AT129,0))</f>
        <v>0</v>
      </c>
      <c r="EY143" s="665">
        <f>INDEX(DT124:EA125,MATCH(DR143,DR124:DR125,0),MATCH(EY140,DT122:EA122,0))*INDEX(AJ130:AT137,MATCH(EY140,AI130:AI137,0),MATCH(EY141,AJ129:AT129,0))</f>
        <v>0</v>
      </c>
      <c r="EZ143" s="665">
        <f>INDEX(DT124:EA125,MATCH(DR143,DR124:DR125,0),MATCH(EZ140,DT122:EA122,0))*INDEX(AJ130:AT137,MATCH(EZ140,AI130:AI137,0),MATCH(EZ141,AJ129:AT129,0))</f>
        <v>0</v>
      </c>
      <c r="FA143" s="665">
        <f>INDEX(DT124:EA125,MATCH(DR143,DR124:DR125,0),MATCH(FA140,DT122:EA122,0))*INDEX(AJ130:AT137,MATCH(FA140,AI130:AI137,0),MATCH(FA141,AJ129:AT129,0))</f>
        <v>0</v>
      </c>
      <c r="FB143" s="665">
        <f>INDEX(DT124:EA125,MATCH(DR143,DR124:DR125,0),MATCH(FB140,DT122:EA122,0))*INDEX(AJ130:AT137,MATCH(FB140,AI130:AI137,0),MATCH(FB141,AJ129:AT129,0))</f>
        <v>0</v>
      </c>
      <c r="FC143" s="665">
        <f>INDEX(DT124:EA125,MATCH(DR143,DR124:DR125,0),MATCH(FC140,DT122:EA122,0))*INDEX(AJ130:AT137,MATCH(FC140,AI130:AI137,0),MATCH(FC141,AJ129:AT129,0))</f>
        <v>0</v>
      </c>
      <c r="FD143" s="665">
        <f>INDEX(DT124:EA125,MATCH(DR143,DR124:DR125,0),MATCH(FD140,DT122:EA122,0))*INDEX(AJ130:AT137,MATCH(FD140,AI130:AI137,0),MATCH(FD141,AJ129:AT129,0))</f>
        <v>0</v>
      </c>
      <c r="FE143" s="665">
        <f>INDEX(DT124:EA125,MATCH(DR143,DR124:DR125,0),MATCH(FE140,DT122:EA122,0))*INDEX(AJ130:AT137,MATCH(FE140,AI130:AI137,0),MATCH(FE141,AJ129:AT129,0))</f>
        <v>0</v>
      </c>
      <c r="FF143" s="665">
        <f>INDEX(DT124:EA125,MATCH(DR143,DR124:DR125,0),MATCH(FF140,DT122:EA122,0))*INDEX(AJ130:AT137,MATCH(FF140,AI130:AI137,0),MATCH(FF141,AJ129:AT129,0))</f>
        <v>0</v>
      </c>
      <c r="FG143" s="665">
        <f>INDEX(DT124:EA125,MATCH(DR143,DR124:DR125,0),MATCH(FG140,DT122:EA122,0))*INDEX(AJ130:AT137,MATCH(FG140,AI130:AI137,0),MATCH(FG141,AJ129:AT129,0))</f>
        <v>0</v>
      </c>
      <c r="FH143" s="665">
        <f>INDEX(DT124:EA125,MATCH(DR143,DR124:DR125,0),MATCH(FH140,DT122:EA122,0))*INDEX(AJ130:AT137,MATCH(FH140,AI130:AI137,0),MATCH(FH141,AJ129:AT129,0))</f>
        <v>0</v>
      </c>
      <c r="FI143" s="665">
        <f>INDEX(DT124:EA125,MATCH(DR143,DR124:DR125,0),MATCH(FI140,DT122:EA122,0))*INDEX(AJ130:AT137,MATCH(FI140,AI130:AI137,0),MATCH(FI141,AJ129:AT129,0))</f>
        <v>0</v>
      </c>
      <c r="FJ143" s="665">
        <f>INDEX(DT124:EA125,MATCH(DR143,DR124:DR125,0),MATCH(FJ140,DT122:EA122,0))*INDEX(AJ130:AT137,MATCH(FJ140,AI130:AI137,0),MATCH(FJ141,AJ129:AT129,0))</f>
        <v>0</v>
      </c>
      <c r="FK143" s="665">
        <f>INDEX(DT124:EA125,MATCH(DR143,DR124:DR125,0),MATCH(FK140,DT122:EA122,0))*INDEX(AJ130:AT137,MATCH(FK140,AI130:AI137,0),MATCH(FK141,AJ129:AT129,0))</f>
        <v>0</v>
      </c>
      <c r="FL143" s="665">
        <f>INDEX(DT124:EA125,MATCH(DR143,DR124:DR125,0),MATCH(FL140,DT122:EA122,0))*INDEX(AJ130:AT137,MATCH(FL140,AI130:AI137,0),MATCH(FL141,AJ129:AT129,0))</f>
        <v>0</v>
      </c>
      <c r="FM143" s="665">
        <f>INDEX(DT124:EA125,MATCH(DR143,DR124:DR125,0),MATCH(FM140,DT122:EA122,0))*INDEX(AJ130:AT137,MATCH(FM140,AI130:AI137,0),MATCH(FM141,AJ129:AT129,0))</f>
        <v>0</v>
      </c>
      <c r="FN143" s="665">
        <f>INDEX(DT124:EA125,MATCH(DR143,DR124:DR125,0),MATCH(FN140,DT122:EA122,0))*INDEX(AJ130:AT137,MATCH(FN140,AI130:AI137,0),MATCH(FN141,AJ129:AT129,0))</f>
        <v>0</v>
      </c>
      <c r="FO143" s="665">
        <f>INDEX(DT124:EA125,MATCH(DR143,DR124:DR125,0),MATCH(FO140,DT122:EA122,0))*INDEX(AJ130:AT137,MATCH(FO140,AI130:AI137,0),MATCH(FO141,AJ129:AT129,0))</f>
        <v>0</v>
      </c>
      <c r="FP143" s="665">
        <f>INDEX(DT124:EA125,MATCH(DR143,DR124:DR125,0),MATCH(FP140,DT122:EA122,0))*INDEX(AJ130:AT137,MATCH(FP140,AI130:AI137,0),MATCH(FP141,AJ129:AT129,0))</f>
        <v>0</v>
      </c>
      <c r="FQ143" s="665">
        <f>INDEX(DT124:EA125,MATCH(DR143,DR124:DR125,0),MATCH(FQ140,DT122:EA122,0))*INDEX(AJ130:AT137,MATCH(FQ140,AI130:AI137,0),MATCH(FQ141,AJ129:AT129,0))</f>
        <v>0</v>
      </c>
      <c r="FR143" s="665">
        <f>INDEX(DT124:EA125,MATCH(DR143,DR124:DR125,0),MATCH(FR140,DT122:EA122,0))*INDEX(AJ130:AT137,MATCH(FR140,AI130:AI137,0),MATCH(FR141,AJ129:AT129,0))</f>
        <v>0</v>
      </c>
      <c r="FS143" s="665">
        <f>INDEX(DT124:EA125,MATCH(DR143,DR124:DR125,0),MATCH(FS140,DT122:EA122,0))*INDEX(AJ130:AT137,MATCH(FS140,AI130:AI137,0),MATCH(FS141,AJ129:AT129,0))</f>
        <v>0</v>
      </c>
      <c r="FT143" s="665">
        <f>INDEX(DT124:EA125,MATCH(DR143,DR124:DR125,0),MATCH(FT140,DT122:EA122,0))*INDEX(AJ130:AT137,MATCH(FT140,AI130:AI137,0),MATCH(FT141,AJ129:AT129,0))</f>
        <v>0</v>
      </c>
      <c r="FU143" s="665">
        <f>INDEX(DT124:EA125,MATCH(DR143,DR124:DR125,0),MATCH(FU140,DT122:EA122,0))*INDEX(AJ130:AT137,MATCH(FU140,AI130:AI137,0),MATCH(FU141,AJ129:AT129,0))</f>
        <v>0</v>
      </c>
      <c r="FV143" s="665">
        <f>INDEX(DT124:EA125,MATCH(DR143,DR124:DR125,0),MATCH(FV140,DT122:EA122,0))*INDEX(AJ130:AT137,MATCH(FV140,AI130:AI137,0),MATCH(FV141,AJ129:AT129,0))</f>
        <v>0</v>
      </c>
      <c r="FW143" s="665">
        <f>INDEX(DT124:EA125,MATCH(DR143,DR124:DR125,0),MATCH(FW140,DT122:EA122,0))*INDEX(AJ130:AT137,MATCH(FW140,AI130:AI137,0),MATCH(FW141,AJ129:AT129,0))</f>
        <v>0</v>
      </c>
      <c r="FX143" s="665">
        <f>INDEX(DT124:EA125,MATCH(DR143,DR124:DR125,0),MATCH(FX140,DT122:EA122,0))*INDEX(AJ130:AT137,MATCH(FX140,AI130:AI137,0),MATCH(FX141,AJ129:AT129,0))</f>
        <v>0</v>
      </c>
      <c r="FY143" s="665">
        <f>INDEX(DT124:EA125,MATCH(DR143,DR124:DR125,0),MATCH(FY140,DT122:EA122,0))*INDEX(AJ130:AT137,MATCH(FY140,AI130:AI137,0),MATCH(FY141,AJ129:AT129,0))</f>
        <v>0</v>
      </c>
      <c r="FZ143" s="665">
        <f>INDEX(DT124:EA125,MATCH(DR143,DR124:DR125,0),MATCH(FZ140,DT122:EA122,0))*INDEX(AJ130:AT137,MATCH(FZ140,AI130:AI137,0),MATCH(FZ141,AJ129:AT129,0))</f>
        <v>0</v>
      </c>
      <c r="GA143" s="665">
        <f>INDEX(DT124:EA125,MATCH(DR143,DR124:DR125,0),MATCH(GA140,DT122:EA122,0))*INDEX(AJ130:AT137,MATCH(GA140,AI130:AI137,0),MATCH(GA141,AJ129:AT129,0))</f>
        <v>0</v>
      </c>
      <c r="GB143" s="665">
        <f>INDEX(DT124:EA125,MATCH(DR143,DR124:DR125,0),MATCH(GB140,DT122:EA122,0))*INDEX(AJ130:AT137,MATCH(GB140,AI130:AI137,0),MATCH(GB141,AJ129:AT129,0))</f>
        <v>0</v>
      </c>
      <c r="GC143" s="665">
        <f>INDEX(DT124:EA125,MATCH(DR143,DR124:DR125,0),MATCH(GC140,DT122:EA122,0))*INDEX(AJ130:AT137,MATCH(GC140,AI130:AI137,0),MATCH(GC141,AJ129:AT129,0))</f>
        <v>0</v>
      </c>
      <c r="GD143" s="665">
        <f>INDEX(DT124:EA125,MATCH(DR143,DR124:DR125,0),MATCH(GD140,DT122:EA122,0))*INDEX(AJ130:AT137,MATCH(GD140,AI130:AI137,0),MATCH(GD141,AJ129:AT129,0))</f>
        <v>0</v>
      </c>
      <c r="GE143" s="665">
        <f>INDEX(DT124:EA125,MATCH(DR143,DR124:DR125,0),MATCH(GE140,DT122:EA122,0))*INDEX(AJ130:AT137,MATCH(GE140,AI130:AI137,0),MATCH(GE141,AJ129:AT129,0))</f>
        <v>0</v>
      </c>
      <c r="GF143" s="665">
        <f>INDEX(DT124:EA125,MATCH(DR143,DR124:DR125,0),MATCH(GF140,DT122:EA122,0))*INDEX(AJ130:AT137,MATCH(GF140,AI130:AI137,0),MATCH(GF141,AJ129:AT129,0))</f>
        <v>0</v>
      </c>
      <c r="GG143" s="665">
        <f>INDEX(DT124:EA125,MATCH(DR143,DR124:DR125,0),MATCH(GG140,DT122:EA122,0))*INDEX(AJ130:AT137,MATCH(GG140,AI130:AI137,0),MATCH(GG141,AJ129:AT129,0))</f>
        <v>0</v>
      </c>
      <c r="GH143" s="665">
        <f>INDEX(DT124:EA125,MATCH(DR143,DR124:DR125,0),MATCH(GH140,DT122:EA122,0))*INDEX(AJ130:AT137,MATCH(GH140,AI130:AI137,0),MATCH(GH141,AJ129:AT129,0))</f>
        <v>0</v>
      </c>
      <c r="GI143" s="665">
        <f>INDEX(DT124:EA125,MATCH(DR143,DR124:DR125,0),MATCH(GI140,DT122:EA122,0))*INDEX(AJ130:AT137,MATCH(GI140,AI130:AI137,0),MATCH(GI141,AJ129:AT129,0))</f>
        <v>0</v>
      </c>
      <c r="GJ143" s="665">
        <f>INDEX(DT124:EA125,MATCH(DR143,DR124:DR125,0),MATCH(GJ140,DT122:EA122,0))*INDEX(AJ130:AT137,MATCH(GJ140,AI130:AI137,0),MATCH(GJ141,AJ129:AT129,0))</f>
        <v>0</v>
      </c>
      <c r="GK143" s="665">
        <f>INDEX(DT124:EA125,MATCH(DR143,DR124:DR125,0),MATCH(GK140,DT122:EA122,0))*INDEX(AJ130:AT137,MATCH(GK140,AI130:AI137,0),MATCH(GK141,AJ129:AT129,0))</f>
        <v>0</v>
      </c>
      <c r="GL143" s="665" t="b">
        <f>SUM(DS143:GK143)=O125-SUM(HB143:HK143)</f>
        <v>1</v>
      </c>
      <c r="GM143" s="667"/>
      <c r="GN143" s="737">
        <v>2024</v>
      </c>
      <c r="GO143" s="664">
        <f>SUMIF(DS129:EN129,GO129,DS143:EN143)</f>
        <v>0</v>
      </c>
      <c r="GP143" s="668">
        <f>SUMIF(DS129:GK129,GP129,DS143:GK143)</f>
        <v>0</v>
      </c>
      <c r="GQ143" s="668">
        <f>SUMIF(DS129:GK129,GQ129,DS143:GK143)</f>
        <v>0</v>
      </c>
      <c r="GR143" s="668">
        <f>SUMIF(DS129:GK129,GR129,DS143:GK143)</f>
        <v>0</v>
      </c>
      <c r="GS143" s="668">
        <f>SUMIF(DS129:GK129,GS129,DS143:GK143)</f>
        <v>0</v>
      </c>
      <c r="GT143" s="668">
        <f>SUMIF(DS129:GK129,GT129,DS143:GK143)</f>
        <v>0</v>
      </c>
      <c r="GU143" s="668">
        <f>SUMIF(DS129:GK129,GU129,DS143:GK143)</f>
        <v>0</v>
      </c>
      <c r="GV143" s="668">
        <f>SUMIF(DS129:GK129,GV129,DS143:GK143)</f>
        <v>0</v>
      </c>
      <c r="GW143" s="668">
        <f>SUMIF(DS129:GK129,GW129,DS143:GK143)</f>
        <v>0</v>
      </c>
      <c r="GX143" s="668">
        <f>SUMIF(DS129:GK129,GX129,DS143:GK143)</f>
        <v>0</v>
      </c>
      <c r="GY143" s="668">
        <f>SUMIF(DS129:GK129,GY129,DS143:GK143)</f>
        <v>0</v>
      </c>
      <c r="GZ143" s="646" t="b">
        <f>O125=SUM(GO143:GY143)</f>
        <v>1</v>
      </c>
      <c r="HB143" s="668">
        <f>IF(GZ143,0,(O125-SUM(GO143:GY143))*INDEX(AK130:AT137,MATCH(GN143,AI130:AI137,0),MATCH(HB141,AK129:AT129,0)))</f>
        <v>0</v>
      </c>
      <c r="HC143" s="668">
        <f>IF(GZ143,0,(O125-SUM(GO143:GY143))*INDEX(AK130:AT137,MATCH(GN143,AI130:AI137,0),MATCH(HC141,AK129:AT129,0)))</f>
        <v>0</v>
      </c>
      <c r="HD143" s="668">
        <f>IF(GZ143,0,(O125-SUM(GO143:GY143))*INDEX(AK130:AT137,MATCH(GN143,AI130:AI137,0),MATCH(HD141,AK129:AT129,0)))</f>
        <v>0</v>
      </c>
      <c r="HE143" s="668">
        <f>IF(GZ143,0,(O125-SUM(GO143:GY143))*INDEX(AK130:AT137,MATCH(GN143,AI130:AI137,0),MATCH(HE141,AK129:AT129,0)))</f>
        <v>0</v>
      </c>
      <c r="HF143" s="668">
        <f>IF(GZ143,0,(O125-SUM(GO143:GY143))*INDEX(AK130:AT137,MATCH(GN143,AI130:AI137,0),MATCH(HF141,AK129:AT129,0)))</f>
        <v>0</v>
      </c>
      <c r="HG143" s="668">
        <f>IF(GZ143,0,(O125-SUM(GO143:GY143))*INDEX(AK130:AT137,MATCH(GN143,AI130:AI137,0),MATCH(HG141,AK129:AT129,0)))</f>
        <v>0</v>
      </c>
      <c r="HH143" s="668">
        <f>IF(GZ143,0,(O125-SUM(GO143:GY143))*INDEX(AK130:AT137,MATCH(GN143,AI130:AI137,0),MATCH(HH141,AK129:AT129,0)))</f>
        <v>0</v>
      </c>
      <c r="HI143" s="668">
        <f>IF(GZ143,0,(O125-SUM(GO143:GY143))*INDEX(AK130:AT137,MATCH(GN143,AI130:AI137,0),MATCH(HI141,AK129:AT129,0)))</f>
        <v>0</v>
      </c>
      <c r="HJ143" s="668">
        <f>IF(GZ143,0,(O125-SUM(GO143:GY143))*INDEX(AK130:AT137,MATCH(GN143,AI130:AI137,0),MATCH(HJ141,AK129:AT129,0)))</f>
        <v>0</v>
      </c>
      <c r="HK143" s="668">
        <f>IF(GZ143,0,(O125-SUM(GO143:GY143))*INDEX(AK130:AT137,MATCH(GN143,AI130:AI137,0),MATCH(HK141,AK129:AT129,0)))</f>
        <v>0</v>
      </c>
      <c r="HL143" s="668" t="b">
        <f>(SUM(HB143:HK143)+SUM(GO143:GY143))=O125</f>
        <v>1</v>
      </c>
      <c r="HM143" s="674"/>
      <c r="HN143" s="674"/>
      <c r="HO143" s="674"/>
      <c r="HP143" s="674"/>
      <c r="HQ143" s="674"/>
      <c r="HR143" s="674"/>
      <c r="HS143" s="674"/>
      <c r="HT143" s="674"/>
      <c r="HU143" s="674"/>
      <c r="HV143" s="674"/>
      <c r="HW143" s="674"/>
      <c r="HX143" s="674"/>
      <c r="HY143" s="674"/>
      <c r="HZ143" s="674"/>
    </row>
    <row r="144" spans="1:234" hidden="1" x14ac:dyDescent="0.25">
      <c r="A144" s="643" t="s">
        <v>208</v>
      </c>
      <c r="G144" s="670"/>
      <c r="H144" s="670"/>
      <c r="I144" s="674"/>
      <c r="J144" s="674"/>
      <c r="K144" s="674"/>
      <c r="L144" s="674"/>
      <c r="M144" s="674"/>
      <c r="N144" s="674"/>
      <c r="O144" s="674"/>
      <c r="P144" s="674"/>
      <c r="Q144" s="674"/>
      <c r="R144" s="674"/>
      <c r="S144" s="675"/>
      <c r="DR144" s="737">
        <v>2025</v>
      </c>
      <c r="DS144" s="665" t="e">
        <f>INDEX(DT124:EA125,MATCH(DR144,DR124:DR125,0),MATCH(DS140,DT122:EA122,0))*INDEX(AJ130:AT137,MATCH(DS140,AI130:AI137,0),MATCH(DS141,AJ129:AT129,0))</f>
        <v>#N/A</v>
      </c>
      <c r="DT144" s="665" t="e">
        <f>INDEX(DT124:EA125,MATCH(DR144,DR124:DR125,0),MATCH(DT140,DT122:EA122,0))*INDEX(AJ130:AT137,MATCH(DT140,AI130:AI137,0),MATCH(DT141,AJ129:AT129,0))</f>
        <v>#N/A</v>
      </c>
      <c r="DU144" s="665" t="e">
        <f>INDEX(DT124:EA125,MATCH(DR144,DR124:DR125,0),MATCH(DU140,DT122:EA122,0))*INDEX(AJ130:AT137,MATCH(DU140,AI130:AI137,0),MATCH(DU141,AJ129:AT129,0))</f>
        <v>#N/A</v>
      </c>
      <c r="DV144" s="665" t="e">
        <f>INDEX(DT124:EA125,MATCH(DR144,DR124:DR125,0),MATCH(DV140,DT122:EA122,0))*INDEX(AJ130:AT137,MATCH(DV140,AI130:AI137,0),MATCH(DV141,AJ129:AT129,0))</f>
        <v>#N/A</v>
      </c>
      <c r="DW144" s="665" t="e">
        <f>INDEX(DT124:EA125,MATCH(DR144,DR124:DR125,0),MATCH(DW140,DT122:EA122,0))*INDEX(AJ130:AT137,MATCH(DW140,AI130:AI137,0),MATCH(DW141,AJ129:AT129,0))</f>
        <v>#N/A</v>
      </c>
      <c r="DX144" s="665" t="e">
        <f>INDEX(DT124:EA125,MATCH(DR144,DR124:DR125,0),MATCH(DX140,DT122:EA122,0))*INDEX(AJ130:AT137,MATCH(DX140,AI130:AI137,0),MATCH(DX141,AJ129:AT129,0))</f>
        <v>#N/A</v>
      </c>
      <c r="DY144" s="665" t="e">
        <f>INDEX(DT124:EA125,MATCH(DR144,DR124:DR125,0),MATCH(DY140,DT122:EA122,0))*INDEX(AJ130:AT137,MATCH(DY140,AI130:AI137,0),MATCH(DY141,AJ129:AT129,0))</f>
        <v>#N/A</v>
      </c>
      <c r="DZ144" s="665" t="e">
        <f>INDEX(DT124:EA125,MATCH(DR144,DR124:DR125,0),MATCH(DZ140,DT122:EA122,0))*INDEX(AJ130:AT137,MATCH(DZ140,AI130:AI137,0),MATCH(DZ141,AJ129:AT129,0))</f>
        <v>#N/A</v>
      </c>
      <c r="EA144" s="665" t="e">
        <f>INDEX(DT124:EA125,MATCH(DR144,DR124:DR125,0),MATCH(EA140,DT122:EA122,0))*INDEX(AJ130:AT137,MATCH(EA140,AI130:AI137,0),MATCH(EA141,AJ129:AT129,0))</f>
        <v>#N/A</v>
      </c>
      <c r="EB144" s="665" t="e">
        <f>INDEX(DT124:EA125,MATCH(DR144,DR124:DR125,0),MATCH(EB140,DT122:EA122,0))*INDEX(AJ130:AT137,MATCH(EB140,AI130:AI137,0),MATCH(EB141,AJ129:AT129,0))</f>
        <v>#N/A</v>
      </c>
      <c r="EC144" s="665" t="e">
        <f>INDEX(DT124:EA125,MATCH(DR144,DR124:DR125,0),MATCH(EC140,DT122:EA122,0))*INDEX(AJ130:AT137,MATCH(EC140,AI130:AI137,0),MATCH(EC141,AJ129:AT129,0))</f>
        <v>#N/A</v>
      </c>
      <c r="ED144" s="665" t="e">
        <f>INDEX(DT124:EA125,MATCH(DR144,DR124:DR125,0),MATCH(ED140,DT122:EA122,0))*INDEX(AJ130:AT137,MATCH(ED140,AI130:AI137,0),MATCH(ED141,AJ129:AT129,0))</f>
        <v>#N/A</v>
      </c>
      <c r="EE144" s="665" t="e">
        <f>INDEX(DT124:EA125,MATCH(DR144,DR124:DR125,0),MATCH(EE140,DT122:EA122,0))*INDEX(AJ130:AT137,MATCH(EE140,AI130:AI137,0),MATCH(EE141,AJ129:AT129,0))</f>
        <v>#N/A</v>
      </c>
      <c r="EF144" s="665" t="e">
        <f>INDEX(DT124:EA125,MATCH(DR144,DR124:DR125,0),MATCH(EF140,DT122:EA122,0))*INDEX(AJ130:AT137,MATCH(EF140,AI130:AI137,0),MATCH(EF141,AJ129:AT129,0))</f>
        <v>#N/A</v>
      </c>
      <c r="EG144" s="665" t="e">
        <f>INDEX(DT124:EA125,MATCH(DR144,DR124:DR125,0),MATCH(EG140,DT122:EA122,0))*INDEX(AJ130:AT137,MATCH(EG140,AI130:AI137,0),MATCH(EG141,AJ129:AT129,0))</f>
        <v>#N/A</v>
      </c>
      <c r="EH144" s="665" t="e">
        <f>INDEX(DT124:EA125,MATCH(DR144,DR124:DR125,0),MATCH(EH140,DT122:EA122,0))*INDEX(AJ130:AT137,MATCH(EH140,AI130:AI137,0),MATCH(EH141,AJ129:AT129,0))</f>
        <v>#N/A</v>
      </c>
      <c r="EI144" s="665" t="e">
        <f>INDEX(DT124:EA125,MATCH(DR144,DR124:DR125,0),MATCH(EI140,DT122:EA122,0))*INDEX(AJ130:AT137,MATCH(EI140,AI130:AI137,0),MATCH(EI141,AJ129:AT129,0))</f>
        <v>#N/A</v>
      </c>
      <c r="EJ144" s="665" t="e">
        <f>INDEX(DT124:EA125,MATCH(DR144,DR124:DR125,0),MATCH(EJ140,DT122:EA122,0))*INDEX(AJ130:AT137,MATCH(EJ140,AI130:AI137,0),MATCH(EJ141,AJ129:AT129,0))</f>
        <v>#N/A</v>
      </c>
      <c r="EK144" s="665" t="e">
        <f>INDEX(DT124:EA125,MATCH(DR144,DR124:DR125,0),MATCH(EK140,DT122:EA122,0))*INDEX(AJ130:AT137,MATCH(EK140,AI130:AI137,0),MATCH(EK141,AJ129:AT129,0))</f>
        <v>#N/A</v>
      </c>
      <c r="EL144" s="665" t="e">
        <f>INDEX(DT124:EA125,MATCH(DR144,DR124:DR125,0),MATCH(EL140,DT122:EA122,0))*INDEX(AJ130:AT137,MATCH(EL140,AI130:AI137,0),MATCH(EL141,AJ129:AT129,0))</f>
        <v>#N/A</v>
      </c>
      <c r="EM144" s="665" t="e">
        <f>INDEX(DT124:EA125,MATCH(DR144,DR124:DR125,0),MATCH(EM140,DT122:EA122,0))*INDEX(AJ130:AT137,MATCH(EM140,AI130:AI137,0),MATCH(EM141,AJ129:AT129,0))</f>
        <v>#N/A</v>
      </c>
      <c r="EN144" s="665" t="e">
        <f>INDEX(DT124:EA125,MATCH(DR144,DR124:DR125,0),MATCH(EN140,DT122:EA122,0))*INDEX(AJ130:AT137,MATCH(EN140,AI130:AI137,0),MATCH(EN141,AJ129:AT129,0))</f>
        <v>#N/A</v>
      </c>
      <c r="EO144" s="665" t="e">
        <f>INDEX(DT124:EA125,MATCH(DR144,DR124:DR125,0),MATCH(EO140,DT122:EA122,0))*INDEX(AJ130:AT137,MATCH(EO140,AI130:AI137,0),MATCH(EO141,AJ129:AT129,0))</f>
        <v>#N/A</v>
      </c>
      <c r="EP144" s="665" t="e">
        <f>INDEX(DT124:EA125,MATCH(DR144,DR124:DR125,0),MATCH(EP140,DT122:EA122,0))*INDEX(AJ130:AT137,MATCH(EP140,AI130:AI137,0),MATCH(EP141,AJ129:AT129,0))</f>
        <v>#N/A</v>
      </c>
      <c r="EQ144" s="665" t="e">
        <f>INDEX(DT124:EA125,MATCH(DR144,DR124:DR125,0),MATCH(EQ140,DT122:EA122,0))*INDEX(AJ130:AT137,MATCH(EQ140,AI130:AI137,0),MATCH(EQ141,AJ129:AT129,0))</f>
        <v>#N/A</v>
      </c>
      <c r="ER144" s="665" t="e">
        <f>INDEX(DT124:EA125,MATCH(DR144,DR124:DR125,0),MATCH(ER140,DT122:EA122,0))*INDEX(AJ130:AT137,MATCH(ER140,AI130:AI137,0),MATCH(ER141,AJ129:AT129,0))</f>
        <v>#N/A</v>
      </c>
      <c r="ES144" s="665" t="e">
        <f>INDEX(DT124:EA125,MATCH(DR144,DR124:DR125,0),MATCH(ES140,DT122:EA122,0))*INDEX(AJ130:AT137,MATCH(ES140,AI130:AI137,0),MATCH(ES141,AJ129:AT129,0))</f>
        <v>#N/A</v>
      </c>
      <c r="ET144" s="665" t="e">
        <f>INDEX(DT124:EA125,MATCH(DR144,DR124:DR125,0),MATCH(ET140,DT122:EA122,0))*INDEX(AJ130:AT137,MATCH(ET140,AI130:AI137,0),MATCH(ET141,AJ129:AT129,0))</f>
        <v>#N/A</v>
      </c>
      <c r="EU144" s="665" t="e">
        <f>INDEX(DT124:EA125,MATCH(DR144,DR124:DR125,0),MATCH(EU140,DT122:EA122,0))*INDEX(AJ130:AT137,MATCH(EU140,AI130:AI137,0),MATCH(EU141,AJ129:AT129,0))</f>
        <v>#N/A</v>
      </c>
      <c r="EV144" s="665" t="e">
        <f>INDEX(DT124:EA125,MATCH(DR144,DR124:DR125,0),MATCH(EV140,DT122:EA122,0))*INDEX(AJ130:AT137,MATCH(EV140,AI130:AI137,0),MATCH(EV141,AJ129:AT129,0))</f>
        <v>#N/A</v>
      </c>
      <c r="EW144" s="665" t="e">
        <f>INDEX(DT124:EA125,MATCH(DR144,DR124:DR125,0),MATCH(EW140,DT122:EA122,0))*INDEX(AJ130:AT137,MATCH(EW140,AI130:AI137,0),MATCH(EW141,AJ129:AT129,0))</f>
        <v>#N/A</v>
      </c>
      <c r="EX144" s="665" t="e">
        <f>INDEX(DT124:EA125,MATCH(DR144,DR124:DR125,0),MATCH(EX140,DT122:EA122,0))*INDEX(AJ130:AT137,MATCH(EX140,AI130:AI137,0),MATCH(EX141,AJ129:AT129,0))</f>
        <v>#N/A</v>
      </c>
      <c r="EY144" s="665" t="e">
        <f>INDEX(DT124:EA125,MATCH(DR144,DR124:DR125,0),MATCH(EY140,DT122:EA122,0))*INDEX(AJ130:AT137,MATCH(EY140,AI130:AI137,0),MATCH(EY141,AJ129:AT129,0))</f>
        <v>#N/A</v>
      </c>
      <c r="EZ144" s="665" t="e">
        <f>INDEX(DT124:EA125,MATCH(DR144,DR124:DR125,0),MATCH(EZ140,DT122:EA122,0))*INDEX(AJ130:AT137,MATCH(EZ140,AI130:AI137,0),MATCH(EZ141,AJ129:AT129,0))</f>
        <v>#N/A</v>
      </c>
      <c r="FA144" s="665" t="e">
        <f>INDEX(DT124:EA125,MATCH(DR144,DR124:DR125,0),MATCH(FA140,DT122:EA122,0))*INDEX(AJ130:AT137,MATCH(FA140,AI130:AI137,0),MATCH(FA141,AJ129:AT129,0))</f>
        <v>#N/A</v>
      </c>
      <c r="FB144" s="665" t="e">
        <f>INDEX(DT124:EA125,MATCH(DR144,DR124:DR125,0),MATCH(FB140,DT122:EA122,0))*INDEX(AJ130:AT137,MATCH(FB140,AI130:AI137,0),MATCH(FB141,AJ129:AT129,0))</f>
        <v>#N/A</v>
      </c>
      <c r="FC144" s="665" t="e">
        <f>INDEX(DT124:EA125,MATCH(DR144,DR124:DR125,0),MATCH(FC140,DT122:EA122,0))*INDEX(AJ130:AT137,MATCH(FC140,AI130:AI137,0),MATCH(FC141,AJ129:AT129,0))</f>
        <v>#N/A</v>
      </c>
      <c r="FD144" s="665" t="e">
        <f>INDEX(DT124:EA125,MATCH(DR144,DR124:DR125,0),MATCH(FD140,DT122:EA122,0))*INDEX(AJ130:AT137,MATCH(FD140,AI130:AI137,0),MATCH(FD141,AJ129:AT129,0))</f>
        <v>#N/A</v>
      </c>
      <c r="FE144" s="665" t="e">
        <f>INDEX(DT124:EA125,MATCH(DR144,DR124:DR125,0),MATCH(FE140,DT122:EA122,0))*INDEX(AJ130:AT137,MATCH(FE140,AI130:AI137,0),MATCH(FE141,AJ129:AT129,0))</f>
        <v>#N/A</v>
      </c>
      <c r="FF144" s="665" t="e">
        <f>INDEX(DT124:EA125,MATCH(DR144,DR124:DR125,0),MATCH(FF140,DT122:EA122,0))*INDEX(AJ130:AT137,MATCH(FF140,AI130:AI137,0),MATCH(FF141,AJ129:AT129,0))</f>
        <v>#N/A</v>
      </c>
      <c r="FG144" s="665" t="e">
        <f>INDEX(DT124:EA125,MATCH(DR144,DR124:DR125,0),MATCH(FG140,DT122:EA122,0))*INDEX(AJ130:AT137,MATCH(FG140,AI130:AI137,0),MATCH(FG141,AJ129:AT129,0))</f>
        <v>#N/A</v>
      </c>
      <c r="FH144" s="665" t="e">
        <f>INDEX(DT124:EA125,MATCH(DR144,DR124:DR125,0),MATCH(FH140,DT122:EA122,0))*INDEX(AJ130:AT137,MATCH(FH140,AI130:AI137,0),MATCH(FH141,AJ129:AT129,0))</f>
        <v>#N/A</v>
      </c>
      <c r="FI144" s="665" t="e">
        <f>INDEX(DT124:EA125,MATCH(DR144,DR124:DR125,0),MATCH(FI140,DT122:EA122,0))*INDEX(AJ130:AT137,MATCH(FI140,AI130:AI137,0),MATCH(FI141,AJ129:AT129,0))</f>
        <v>#N/A</v>
      </c>
      <c r="FJ144" s="665" t="e">
        <f>INDEX(DT124:EA125,MATCH(DR144,DR124:DR125,0),MATCH(FJ140,DT122:EA122,0))*INDEX(AJ130:AT137,MATCH(FJ140,AI130:AI137,0),MATCH(FJ141,AJ129:AT129,0))</f>
        <v>#N/A</v>
      </c>
      <c r="FK144" s="665" t="e">
        <f>INDEX(DT124:EA125,MATCH(DR144,DR124:DR125,0),MATCH(FK140,DT122:EA122,0))*INDEX(AJ130:AT137,MATCH(FK140,AI130:AI137,0),MATCH(FK141,AJ129:AT129,0))</f>
        <v>#N/A</v>
      </c>
      <c r="FL144" s="665" t="e">
        <f>INDEX(DT124:EA125,MATCH(DR144,DR124:DR125,0),MATCH(FL140,DT122:EA122,0))*INDEX(AJ130:AT137,MATCH(FL140,AI130:AI137,0),MATCH(FL141,AJ129:AT129,0))</f>
        <v>#N/A</v>
      </c>
      <c r="FM144" s="665" t="e">
        <f>INDEX(DT124:EA125,MATCH(DR144,DR124:DR125,0),MATCH(FM140,DT122:EA122,0))*INDEX(AJ130:AT137,MATCH(FM140,AI130:AI137,0),MATCH(FM141,AJ129:AT129,0))</f>
        <v>#N/A</v>
      </c>
      <c r="FN144" s="665" t="e">
        <f>INDEX(DT124:EA125,MATCH(DR144,DR124:DR125,0),MATCH(FN140,DT122:EA122,0))*INDEX(AJ130:AT137,MATCH(FN140,AI130:AI137,0),MATCH(FN141,AJ129:AT129,0))</f>
        <v>#N/A</v>
      </c>
      <c r="FO144" s="665" t="e">
        <f>INDEX(DT124:EA125,MATCH(DR144,DR124:DR125,0),MATCH(FO140,DT122:EA122,0))*INDEX(AJ130:AT137,MATCH(FO140,AI130:AI137,0),MATCH(FO141,AJ129:AT129,0))</f>
        <v>#N/A</v>
      </c>
      <c r="FP144" s="665" t="e">
        <f>INDEX(DT124:EA125,MATCH(DR144,DR124:DR125,0),MATCH(FP140,DT122:EA122,0))*INDEX(AJ130:AT137,MATCH(FP140,AI130:AI137,0),MATCH(FP141,AJ129:AT129,0))</f>
        <v>#N/A</v>
      </c>
      <c r="FQ144" s="665" t="e">
        <f>INDEX(DT124:EA125,MATCH(DR144,DR124:DR125,0),MATCH(FQ140,DT122:EA122,0))*INDEX(AJ130:AT137,MATCH(FQ140,AI130:AI137,0),MATCH(FQ141,AJ129:AT129,0))</f>
        <v>#N/A</v>
      </c>
      <c r="FR144" s="665" t="e">
        <f>INDEX(DT124:EA125,MATCH(DR144,DR124:DR125,0),MATCH(FR140,DT122:EA122,0))*INDEX(AJ130:AT137,MATCH(FR140,AI130:AI137,0),MATCH(FR141,AJ129:AT129,0))</f>
        <v>#N/A</v>
      </c>
      <c r="FS144" s="665" t="e">
        <f>INDEX(DT124:EA125,MATCH(DR144,DR124:DR125,0),MATCH(FS140,DT122:EA122,0))*INDEX(AJ130:AT137,MATCH(FS140,AI130:AI137,0),MATCH(FS141,AJ129:AT129,0))</f>
        <v>#N/A</v>
      </c>
      <c r="FT144" s="665" t="e">
        <f>INDEX(DT124:EA125,MATCH(DR144,DR124:DR125,0),MATCH(FT140,DT122:EA122,0))*INDEX(AJ130:AT137,MATCH(FT140,AI130:AI137,0),MATCH(FT141,AJ129:AT129,0))</f>
        <v>#N/A</v>
      </c>
      <c r="FU144" s="665" t="e">
        <f>INDEX(DT124:EA125,MATCH(DR144,DR124:DR125,0),MATCH(FU140,DT122:EA122,0))*INDEX(AJ130:AT137,MATCH(FU140,AI130:AI137,0),MATCH(FU141,AJ129:AT129,0))</f>
        <v>#N/A</v>
      </c>
      <c r="FV144" s="665" t="e">
        <f>INDEX(DT124:EA125,MATCH(DR144,DR124:DR125,0),MATCH(FV140,DT122:EA122,0))*INDEX(AJ130:AT137,MATCH(FV140,AI130:AI137,0),MATCH(FV141,AJ129:AT129,0))</f>
        <v>#N/A</v>
      </c>
      <c r="FW144" s="665" t="e">
        <f>INDEX(DT124:EA125,MATCH(DR144,DR124:DR125,0),MATCH(FW140,DT122:EA122,0))*INDEX(AJ130:AT137,MATCH(FW140,AI130:AI137,0),MATCH(FW141,AJ129:AT129,0))</f>
        <v>#N/A</v>
      </c>
      <c r="FX144" s="665" t="e">
        <f>INDEX(DT124:EA125,MATCH(DR144,DR124:DR125,0),MATCH(FX140,DT122:EA122,0))*INDEX(AJ130:AT137,MATCH(FX140,AI130:AI137,0),MATCH(FX141,AJ129:AT129,0))</f>
        <v>#N/A</v>
      </c>
      <c r="FY144" s="665" t="e">
        <f>INDEX(DT124:EA125,MATCH(DR144,DR124:DR125,0),MATCH(FY140,DT122:EA122,0))*INDEX(AJ130:AT137,MATCH(FY140,AI130:AI137,0),MATCH(FY141,AJ129:AT129,0))</f>
        <v>#N/A</v>
      </c>
      <c r="FZ144" s="665" t="e">
        <f>INDEX(DT124:EA125,MATCH(DR144,DR124:DR125,0),MATCH(FZ140,DT122:EA122,0))*INDEX(AJ130:AT137,MATCH(FZ140,AI130:AI137,0),MATCH(FZ141,AJ129:AT129,0))</f>
        <v>#N/A</v>
      </c>
      <c r="GA144" s="665" t="e">
        <f>INDEX(DT124:EA125,MATCH(DR144,DR124:DR125,0),MATCH(GA140,DT122:EA122,0))*INDEX(AJ130:AT137,MATCH(GA140,AI130:AI137,0),MATCH(GA141,AJ129:AT129,0))</f>
        <v>#N/A</v>
      </c>
      <c r="GB144" s="665" t="e">
        <f>INDEX(DT124:EA125,MATCH(DR144,DR124:DR125,0),MATCH(GB140,DT122:EA122,0))*INDEX(AJ130:AT137,MATCH(GB140,AI130:AI137,0),MATCH(GB141,AJ129:AT129,0))</f>
        <v>#N/A</v>
      </c>
      <c r="GC144" s="665" t="e">
        <f>INDEX(DT124:EA125,MATCH(DR144,DR124:DR125,0),MATCH(GC140,DT122:EA122,0))*INDEX(AJ130:AT137,MATCH(GC140,AI130:AI137,0),MATCH(GC141,AJ129:AT129,0))</f>
        <v>#N/A</v>
      </c>
      <c r="GD144" s="665" t="e">
        <f>INDEX(DT124:EA125,MATCH(DR144,DR124:DR125,0),MATCH(GD140,DT122:EA122,0))*INDEX(AJ130:AT137,MATCH(GD140,AI130:AI137,0),MATCH(GD141,AJ129:AT129,0))</f>
        <v>#N/A</v>
      </c>
      <c r="GE144" s="665" t="e">
        <f>INDEX(DT124:EA125,MATCH(DR144,DR124:DR125,0),MATCH(GE140,DT122:EA122,0))*INDEX(AJ130:AT137,MATCH(GE140,AI130:AI137,0),MATCH(GE141,AJ129:AT129,0))</f>
        <v>#N/A</v>
      </c>
      <c r="GF144" s="665" t="e">
        <f>INDEX(DT124:EA125,MATCH(DR144,DR124:DR125,0),MATCH(GF140,DT122:EA122,0))*INDEX(AJ130:AT137,MATCH(GF140,AI130:AI137,0),MATCH(GF141,AJ129:AT129,0))</f>
        <v>#N/A</v>
      </c>
      <c r="GG144" s="665" t="e">
        <f>INDEX(DT124:EA125,MATCH(DR144,DR124:DR125,0),MATCH(GG140,DT122:EA122,0))*INDEX(AJ130:AT137,MATCH(GG140,AI130:AI137,0),MATCH(GG141,AJ129:AT129,0))</f>
        <v>#N/A</v>
      </c>
      <c r="GH144" s="665" t="e">
        <f>INDEX(DT124:EA125,MATCH(DR144,DR124:DR125,0),MATCH(GH140,DT122:EA122,0))*INDEX(AJ130:AT137,MATCH(GH140,AI130:AI137,0),MATCH(GH141,AJ129:AT129,0))</f>
        <v>#N/A</v>
      </c>
      <c r="GI144" s="665" t="e">
        <f>INDEX(DT124:EA125,MATCH(DR144,DR124:DR125,0),MATCH(GI140,DT122:EA122,0))*INDEX(AJ130:AT137,MATCH(GI140,AI130:AI137,0),MATCH(GI141,AJ129:AT129,0))</f>
        <v>#N/A</v>
      </c>
      <c r="GJ144" s="665" t="e">
        <f>INDEX(DT124:EA125,MATCH(DR144,DR124:DR125,0),MATCH(GJ140,DT122:EA122,0))*INDEX(AJ130:AT137,MATCH(GJ140,AI130:AI137,0),MATCH(GJ141,AJ129:AT129,0))</f>
        <v>#N/A</v>
      </c>
      <c r="GK144" s="665" t="e">
        <f>INDEX(DT124:EA125,MATCH(DR144,DR124:DR125,0),MATCH(GK140,DT122:EA122,0))*INDEX(AJ130:AT137,MATCH(GK140,AI130:AI137,0),MATCH(GK141,AJ129:AT129,0))</f>
        <v>#N/A</v>
      </c>
      <c r="GL144" s="665" t="e">
        <f>SUM(DS144:GK144)=#REF!-SUM(HB144:HK144)</f>
        <v>#N/A</v>
      </c>
      <c r="GM144" s="667"/>
      <c r="GN144" s="737">
        <v>2025</v>
      </c>
      <c r="GO144" s="664" t="e">
        <f>SUMIF(DS129:EN129,GO129,DS144:EN144)</f>
        <v>#N/A</v>
      </c>
      <c r="GP144" s="668" t="e">
        <f>SUMIF(DS129:GK129,GP129,DS144:GK144)</f>
        <v>#N/A</v>
      </c>
      <c r="GQ144" s="668" t="e">
        <f>SUMIF(DS129:GK129,GQ129,DS144:GK144)</f>
        <v>#N/A</v>
      </c>
      <c r="GR144" s="668" t="e">
        <f>SUMIF(DS129:GK129,GR129,DS144:GK144)</f>
        <v>#N/A</v>
      </c>
      <c r="GS144" s="668" t="e">
        <f>SUMIF(DS129:GK129,GS129,DS144:GK144)</f>
        <v>#N/A</v>
      </c>
      <c r="GT144" s="668" t="e">
        <f>SUMIF(DS129:GK129,GT129,DS144:GK144)</f>
        <v>#N/A</v>
      </c>
      <c r="GU144" s="668" t="e">
        <f>SUMIF(DS129:GK129,GU129,DS144:GK144)</f>
        <v>#N/A</v>
      </c>
      <c r="GV144" s="668" t="e">
        <f>SUMIF(DS129:GK129,GV129,DS144:GK144)</f>
        <v>#N/A</v>
      </c>
      <c r="GW144" s="668" t="e">
        <f>SUMIF(DS129:GK129,GW129,DS144:GK144)</f>
        <v>#N/A</v>
      </c>
      <c r="GX144" s="668" t="e">
        <f>SUMIF(DS129:GK129,GX129,DS144:GK144)</f>
        <v>#N/A</v>
      </c>
      <c r="GY144" s="668" t="e">
        <f>SUMIF(DS129:GK129,GY129,DS144:GK144)</f>
        <v>#N/A</v>
      </c>
      <c r="GZ144" s="646" t="e">
        <f>#REF!=SUM(GO144:GY144)</f>
        <v>#REF!</v>
      </c>
      <c r="HB144" s="668" t="e">
        <f>IF(GZ144,0,(#REF!-SUM(GO144:GY144))*INDEX(AK130:AT137,MATCH(GN144,AI130:AI137,0),MATCH(HB141,AK129:AT129,0)))</f>
        <v>#REF!</v>
      </c>
      <c r="HC144" s="668" t="e">
        <f>IF(GZ144,0,(#REF!-SUM(GO144:GY144))*INDEX(AK130:AT137,MATCH(GN144,AI130:AI137,0),MATCH(HC141,AK129:AT129,0)))</f>
        <v>#REF!</v>
      </c>
      <c r="HD144" s="668" t="e">
        <f>IF(GZ144,0,(#REF!-SUM(GO144:GY144))*INDEX(AK130:AT137,MATCH(GN144,AI130:AI137,0),MATCH(HD141,AK129:AT129,0)))</f>
        <v>#REF!</v>
      </c>
      <c r="HE144" s="668" t="e">
        <f>IF(GZ144,0,(#REF!-SUM(GO144:GY144))*INDEX(AK130:AT137,MATCH(GN144,AI130:AI137,0),MATCH(HE141,AK129:AT129,0)))</f>
        <v>#REF!</v>
      </c>
      <c r="HF144" s="668" t="e">
        <f>IF(GZ144,0,(#REF!-SUM(GO144:GY144))*INDEX(AK130:AT137,MATCH(GN144,AI130:AI137,0),MATCH(HF141,AK129:AT129,0)))</f>
        <v>#REF!</v>
      </c>
      <c r="HG144" s="668" t="e">
        <f>IF(GZ144,0,(#REF!-SUM(GO144:GY144))*INDEX(AK130:AT137,MATCH(GN144,AI130:AI137,0),MATCH(HG141,AK129:AT129,0)))</f>
        <v>#REF!</v>
      </c>
      <c r="HH144" s="668" t="e">
        <f>IF(GZ144,0,(#REF!-SUM(GO144:GY144))*INDEX(AK130:AT137,MATCH(GN144,AI130:AI137,0),MATCH(HH141,AK129:AT129,0)))</f>
        <v>#REF!</v>
      </c>
      <c r="HI144" s="668" t="e">
        <f>IF(GZ144,0,(#REF!-SUM(GO144:GY144))*INDEX(AK130:AT137,MATCH(GN144,AI130:AI137,0),MATCH(HI141,AK129:AT129,0)))</f>
        <v>#REF!</v>
      </c>
      <c r="HJ144" s="668" t="e">
        <f>IF(GZ144,0,(#REF!-SUM(GO144:GY144))*INDEX(AK130:AT137,MATCH(GN144,AI130:AI137,0),MATCH(HJ141,AK129:AT129,0)))</f>
        <v>#REF!</v>
      </c>
      <c r="HK144" s="668" t="e">
        <f>IF(GZ144,0,(#REF!-SUM(GO144:GY144))*INDEX(AK130:AT137,MATCH(GN144,AI130:AI137,0),MATCH(HK141,AK129:AT129,0)))</f>
        <v>#REF!</v>
      </c>
      <c r="HL144" s="668" t="e">
        <f>(SUM(HB144:HK144)+SUM(GO144:GY144))=#REF!</f>
        <v>#REF!</v>
      </c>
      <c r="HM144" s="674"/>
      <c r="HN144" s="674"/>
      <c r="HO144" s="674"/>
      <c r="HP144" s="674"/>
      <c r="HQ144" s="674"/>
      <c r="HR144" s="674"/>
      <c r="HS144" s="674"/>
      <c r="HT144" s="674"/>
      <c r="HU144" s="674"/>
      <c r="HV144" s="674"/>
      <c r="HW144" s="674"/>
      <c r="HX144" s="674"/>
      <c r="HY144" s="674"/>
      <c r="HZ144" s="674"/>
    </row>
    <row r="145" spans="1:234" hidden="1" x14ac:dyDescent="0.25">
      <c r="A145" s="643" t="s">
        <v>208</v>
      </c>
      <c r="G145" s="670"/>
      <c r="H145" s="670"/>
      <c r="I145" s="674"/>
      <c r="J145" s="674"/>
      <c r="K145" s="674"/>
      <c r="L145" s="674"/>
      <c r="M145" s="674"/>
      <c r="N145" s="674"/>
      <c r="O145" s="674"/>
      <c r="P145" s="674"/>
      <c r="Q145" s="674"/>
      <c r="R145" s="674"/>
      <c r="S145" s="675"/>
      <c r="DR145" s="737">
        <v>2026</v>
      </c>
      <c r="DS145" s="665" t="e">
        <f>INDEX(DT124:EA125,MATCH(DR145,DR124:DR125,0),MATCH(DS140,DT122:EA122,0))*INDEX(AJ130:AT137,MATCH(DS140,AI130:AI137,0),MATCH(DS141,AJ129:AT129,0))</f>
        <v>#N/A</v>
      </c>
      <c r="DT145" s="665" t="e">
        <f>INDEX(DT124:EA125,MATCH(DR145,DR124:DR125,0),MATCH(DT140,DT122:EA122,0))*INDEX(AJ130:AT137,MATCH(DT140,AI130:AI137,0),MATCH(DT141,AJ129:AT129,0))</f>
        <v>#N/A</v>
      </c>
      <c r="DU145" s="665" t="e">
        <f>INDEX(DT124:EA125,MATCH(DR145,DR124:DR125,0),MATCH(DU140,DT122:EA122,0))*INDEX(AJ130:AT137,MATCH(DU140,AI130:AI137,0),MATCH(DU141,AJ129:AT129,0))</f>
        <v>#N/A</v>
      </c>
      <c r="DV145" s="665" t="e">
        <f>INDEX(DT124:EA125,MATCH(DR145,DR124:DR125,0),MATCH(DV140,DT122:EA122,0))*INDEX(AJ130:AT137,MATCH(DV140,AI130:AI137,0),MATCH(DV141,AJ129:AT129,0))</f>
        <v>#N/A</v>
      </c>
      <c r="DW145" s="665" t="e">
        <f>INDEX(DT124:EA125,MATCH(DR145,DR124:DR125,0),MATCH(DW140,DT122:EA122,0))*INDEX(AJ130:AT137,MATCH(DW140,AI130:AI137,0),MATCH(DW141,AJ129:AT129,0))</f>
        <v>#N/A</v>
      </c>
      <c r="DX145" s="665" t="e">
        <f>INDEX(DT124:EA125,MATCH(DR145,DR124:DR125,0),MATCH(DX140,DT122:EA122,0))*INDEX(AJ130:AT137,MATCH(DX140,AI130:AI137,0),MATCH(DX141,AJ129:AT129,0))</f>
        <v>#N/A</v>
      </c>
      <c r="DY145" s="665" t="e">
        <f>INDEX(DT124:EA125,MATCH(DR145,DR124:DR125,0),MATCH(DY140,DT122:EA122,0))*INDEX(AJ130:AT137,MATCH(DY140,AI130:AI137,0),MATCH(DY141,AJ129:AT129,0))</f>
        <v>#N/A</v>
      </c>
      <c r="DZ145" s="665" t="e">
        <f>INDEX(DT124:EA125,MATCH(DR145,DR124:DR125,0),MATCH(DZ140,DT122:EA122,0))*INDEX(AJ130:AT137,MATCH(DZ140,AI130:AI137,0),MATCH(DZ141,AJ129:AT129,0))</f>
        <v>#N/A</v>
      </c>
      <c r="EA145" s="665" t="e">
        <f>INDEX(DT124:EA125,MATCH(DR145,DR124:DR125,0),MATCH(EA140,DT122:EA122,0))*INDEX(AJ130:AT137,MATCH(EA140,AI130:AI137,0),MATCH(EA141,AJ129:AT129,0))</f>
        <v>#N/A</v>
      </c>
      <c r="EB145" s="665" t="e">
        <f>INDEX(DT124:EA125,MATCH(DR145,DR124:DR125,0),MATCH(EB140,DT122:EA122,0))*INDEX(AJ130:AT137,MATCH(EB140,AI130:AI137,0),MATCH(EB141,AJ129:AT129,0))</f>
        <v>#N/A</v>
      </c>
      <c r="EC145" s="665" t="e">
        <f>INDEX(DT124:EA125,MATCH(DR145,DR124:DR125,0),MATCH(EC140,DT122:EA122,0))*INDEX(AJ130:AT137,MATCH(EC140,AI130:AI137,0),MATCH(EC141,AJ129:AT129,0))</f>
        <v>#N/A</v>
      </c>
      <c r="ED145" s="665" t="e">
        <f>INDEX(DT124:EA125,MATCH(DR145,DR124:DR125,0),MATCH(ED140,DT122:EA122,0))*INDEX(AJ130:AT137,MATCH(ED140,AI130:AI137,0),MATCH(ED141,AJ129:AT129,0))</f>
        <v>#N/A</v>
      </c>
      <c r="EE145" s="665" t="e">
        <f>INDEX(DT124:EA125,MATCH(DR145,DR124:DR125,0),MATCH(EE140,DT122:EA122,0))*INDEX(AJ130:AT137,MATCH(EE140,AI130:AI137,0),MATCH(EE141,AJ129:AT129,0))</f>
        <v>#N/A</v>
      </c>
      <c r="EF145" s="665" t="e">
        <f>INDEX(DT124:EA125,MATCH(DR145,DR124:DR125,0),MATCH(EF140,DT122:EA122,0))*INDEX(AJ130:AT137,MATCH(EF140,AI130:AI137,0),MATCH(EF141,AJ129:AT129,0))</f>
        <v>#N/A</v>
      </c>
      <c r="EG145" s="665" t="e">
        <f>INDEX(DT124:EA125,MATCH(DR145,DR124:DR125,0),MATCH(EG140,DT122:EA122,0))*INDEX(AJ130:AT137,MATCH(EG140,AI130:AI137,0),MATCH(EG141,AJ129:AT129,0))</f>
        <v>#N/A</v>
      </c>
      <c r="EH145" s="665" t="e">
        <f>INDEX(DT124:EA125,MATCH(DR145,DR124:DR125,0),MATCH(EH140,DT122:EA122,0))*INDEX(AJ130:AT137,MATCH(EH140,AI130:AI137,0),MATCH(EH141,AJ129:AT129,0))</f>
        <v>#N/A</v>
      </c>
      <c r="EI145" s="665" t="e">
        <f>INDEX(DT124:EA125,MATCH(DR145,DR124:DR125,0),MATCH(EI140,DT122:EA122,0))*INDEX(AJ130:AT137,MATCH(EI140,AI130:AI137,0),MATCH(EI141,AJ129:AT129,0))</f>
        <v>#N/A</v>
      </c>
      <c r="EJ145" s="665" t="e">
        <f>INDEX(DT124:EA125,MATCH(DR145,DR124:DR125,0),MATCH(EJ140,DT122:EA122,0))*INDEX(AJ130:AT137,MATCH(EJ140,AI130:AI137,0),MATCH(EJ141,AJ129:AT129,0))</f>
        <v>#N/A</v>
      </c>
      <c r="EK145" s="665" t="e">
        <f>INDEX(DT124:EA125,MATCH(DR145,DR124:DR125,0),MATCH(EK140,DT122:EA122,0))*INDEX(AJ130:AT137,MATCH(EK140,AI130:AI137,0),MATCH(EK141,AJ129:AT129,0))</f>
        <v>#N/A</v>
      </c>
      <c r="EL145" s="665" t="e">
        <f>INDEX(DT124:EA125,MATCH(DR145,DR124:DR125,0),MATCH(EL140,DT122:EA122,0))*INDEX(AJ130:AT137,MATCH(EL140,AI130:AI137,0),MATCH(EL141,AJ129:AT129,0))</f>
        <v>#N/A</v>
      </c>
      <c r="EM145" s="665" t="e">
        <f>INDEX(DT124:EA125,MATCH(DR145,DR124:DR125,0),MATCH(EM140,DT122:EA122,0))*INDEX(AJ130:AT137,MATCH(EM140,AI130:AI137,0),MATCH(EM141,AJ129:AT129,0))</f>
        <v>#N/A</v>
      </c>
      <c r="EN145" s="665" t="e">
        <f>INDEX(DT124:EA125,MATCH(DR145,DR124:DR125,0),MATCH(EN140,DT122:EA122,0))*INDEX(AJ130:AT137,MATCH(EN140,AI130:AI137,0),MATCH(EN141,AJ129:AT129,0))</f>
        <v>#N/A</v>
      </c>
      <c r="EO145" s="665" t="e">
        <f>INDEX(DT124:EA125,MATCH(DR145,DR124:DR125,0),MATCH(EO140,DT122:EA122,0))*INDEX(AJ130:AT137,MATCH(EO140,AI130:AI137,0),MATCH(EO141,AJ129:AT129,0))</f>
        <v>#N/A</v>
      </c>
      <c r="EP145" s="665" t="e">
        <f>INDEX(DT124:EA125,MATCH(DR145,DR124:DR125,0),MATCH(EP140,DT122:EA122,0))*INDEX(AJ130:AT137,MATCH(EP140,AI130:AI137,0),MATCH(EP141,AJ129:AT129,0))</f>
        <v>#N/A</v>
      </c>
      <c r="EQ145" s="665" t="e">
        <f>INDEX(DT124:EA125,MATCH(DR145,DR124:DR125,0),MATCH(EQ140,DT122:EA122,0))*INDEX(AJ130:AT137,MATCH(EQ140,AI130:AI137,0),MATCH(EQ141,AJ129:AT129,0))</f>
        <v>#N/A</v>
      </c>
      <c r="ER145" s="665" t="e">
        <f>INDEX(DT124:EA125,MATCH(DR145,DR124:DR125,0),MATCH(ER140,DT122:EA122,0))*INDEX(AJ130:AT137,MATCH(ER140,AI130:AI137,0),MATCH(ER141,AJ129:AT129,0))</f>
        <v>#N/A</v>
      </c>
      <c r="ES145" s="665" t="e">
        <f>INDEX(DT124:EA125,MATCH(DR145,DR124:DR125,0),MATCH(ES140,DT122:EA122,0))*INDEX(AJ130:AT137,MATCH(ES140,AI130:AI137,0),MATCH(ES141,AJ129:AT129,0))</f>
        <v>#N/A</v>
      </c>
      <c r="ET145" s="665" t="e">
        <f>INDEX(DT124:EA125,MATCH(DR145,DR124:DR125,0),MATCH(ET140,DT122:EA122,0))*INDEX(AJ130:AT137,MATCH(ET140,AI130:AI137,0),MATCH(ET141,AJ129:AT129,0))</f>
        <v>#N/A</v>
      </c>
      <c r="EU145" s="665" t="e">
        <f>INDEX(DT124:EA125,MATCH(DR145,DR124:DR125,0),MATCH(EU140,DT122:EA122,0))*INDEX(AJ130:AT137,MATCH(EU140,AI130:AI137,0),MATCH(EU141,AJ129:AT129,0))</f>
        <v>#N/A</v>
      </c>
      <c r="EV145" s="665" t="e">
        <f>INDEX(DT124:EA125,MATCH(DR145,DR124:DR125,0),MATCH(EV140,DT122:EA122,0))*INDEX(AJ130:AT137,MATCH(EV140,AI130:AI137,0),MATCH(EV141,AJ129:AT129,0))</f>
        <v>#N/A</v>
      </c>
      <c r="EW145" s="665" t="e">
        <f>INDEX(DT124:EA125,MATCH(DR145,DR124:DR125,0),MATCH(EW140,DT122:EA122,0))*INDEX(AJ130:AT137,MATCH(EW140,AI130:AI137,0),MATCH(EW141,AJ129:AT129,0))</f>
        <v>#N/A</v>
      </c>
      <c r="EX145" s="665" t="e">
        <f>INDEX(DT124:EA125,MATCH(DR145,DR124:DR125,0),MATCH(EX140,DT122:EA122,0))*INDEX(AJ130:AT137,MATCH(EX140,AI130:AI137,0),MATCH(EX141,AJ129:AT129,0))</f>
        <v>#N/A</v>
      </c>
      <c r="EY145" s="665" t="e">
        <f>INDEX(DT124:EA125,MATCH(DR145,DR124:DR125,0),MATCH(EY140,DT122:EA122,0))*INDEX(AJ130:AT137,MATCH(EY140,AI130:AI137,0),MATCH(EY141,AJ129:AT129,0))</f>
        <v>#N/A</v>
      </c>
      <c r="EZ145" s="665" t="e">
        <f>INDEX(DT124:EA125,MATCH(DR145,DR124:DR125,0),MATCH(EZ140,DT122:EA122,0))*INDEX(AJ130:AT137,MATCH(EZ140,AI130:AI137,0),MATCH(EZ141,AJ129:AT129,0))</f>
        <v>#N/A</v>
      </c>
      <c r="FA145" s="665" t="e">
        <f>INDEX(DT124:EA125,MATCH(DR145,DR124:DR125,0),MATCH(FA140,DT122:EA122,0))*INDEX(AJ130:AT137,MATCH(FA140,AI130:AI137,0),MATCH(FA141,AJ129:AT129,0))</f>
        <v>#N/A</v>
      </c>
      <c r="FB145" s="665" t="e">
        <f>INDEX(DT124:EA125,MATCH(DR145,DR124:DR125,0),MATCH(FB140,DT122:EA122,0))*INDEX(AJ130:AT137,MATCH(FB140,AI130:AI137,0),MATCH(FB141,AJ129:AT129,0))</f>
        <v>#N/A</v>
      </c>
      <c r="FC145" s="665" t="e">
        <f>INDEX(DT124:EA125,MATCH(DR145,DR124:DR125,0),MATCH(FC140,DT122:EA122,0))*INDEX(AJ130:AT137,MATCH(FC140,AI130:AI137,0),MATCH(FC141,AJ129:AT129,0))</f>
        <v>#N/A</v>
      </c>
      <c r="FD145" s="665" t="e">
        <f>INDEX(DT124:EA125,MATCH(DR145,DR124:DR125,0),MATCH(FD140,DT122:EA122,0))*INDEX(AJ130:AT137,MATCH(FD140,AI130:AI137,0),MATCH(FD141,AJ129:AT129,0))</f>
        <v>#N/A</v>
      </c>
      <c r="FE145" s="665" t="e">
        <f>INDEX(DT124:EA125,MATCH(DR145,DR124:DR125,0),MATCH(FE140,DT122:EA122,0))*INDEX(AJ130:AT137,MATCH(FE140,AI130:AI137,0),MATCH(FE141,AJ129:AT129,0))</f>
        <v>#N/A</v>
      </c>
      <c r="FF145" s="665" t="e">
        <f>INDEX(DT124:EA125,MATCH(DR145,DR124:DR125,0),MATCH(FF140,DT122:EA122,0))*INDEX(AJ130:AT137,MATCH(FF140,AI130:AI137,0),MATCH(FF141,AJ129:AT129,0))</f>
        <v>#N/A</v>
      </c>
      <c r="FG145" s="665" t="e">
        <f>INDEX(DT124:EA125,MATCH(DR145,DR124:DR125,0),MATCH(FG140,DT122:EA122,0))*INDEX(AJ130:AT137,MATCH(FG140,AI130:AI137,0),MATCH(FG141,AJ129:AT129,0))</f>
        <v>#N/A</v>
      </c>
      <c r="FH145" s="665" t="e">
        <f>INDEX(DT124:EA125,MATCH(DR145,DR124:DR125,0),MATCH(FH140,DT122:EA122,0))*INDEX(AJ130:AT137,MATCH(FH140,AI130:AI137,0),MATCH(FH141,AJ129:AT129,0))</f>
        <v>#N/A</v>
      </c>
      <c r="FI145" s="665" t="e">
        <f>INDEX(DT124:EA125,MATCH(DR145,DR124:DR125,0),MATCH(FI140,DT122:EA122,0))*INDEX(AJ130:AT137,MATCH(FI140,AI130:AI137,0),MATCH(FI141,AJ129:AT129,0))</f>
        <v>#N/A</v>
      </c>
      <c r="FJ145" s="665" t="e">
        <f>INDEX(DT124:EA125,MATCH(DR145,DR124:DR125,0),MATCH(FJ140,DT122:EA122,0))*INDEX(AJ130:AT137,MATCH(FJ140,AI130:AI137,0),MATCH(FJ141,AJ129:AT129,0))</f>
        <v>#N/A</v>
      </c>
      <c r="FK145" s="665" t="e">
        <f>INDEX(DT124:EA125,MATCH(DR145,DR124:DR125,0),MATCH(FK140,DT122:EA122,0))*INDEX(AJ130:AT137,MATCH(FK140,AI130:AI137,0),MATCH(FK141,AJ129:AT129,0))</f>
        <v>#N/A</v>
      </c>
      <c r="FL145" s="665" t="e">
        <f>INDEX(DT124:EA125,MATCH(DR145,DR124:DR125,0),MATCH(FL140,DT122:EA122,0))*INDEX(AJ130:AT137,MATCH(FL140,AI130:AI137,0),MATCH(FL141,AJ129:AT129,0))</f>
        <v>#N/A</v>
      </c>
      <c r="FM145" s="665" t="e">
        <f>INDEX(DT124:EA125,MATCH(DR145,DR124:DR125,0),MATCH(FM140,DT122:EA122,0))*INDEX(AJ130:AT137,MATCH(FM140,AI130:AI137,0),MATCH(FM141,AJ129:AT129,0))</f>
        <v>#N/A</v>
      </c>
      <c r="FN145" s="665" t="e">
        <f>INDEX(DT124:EA125,MATCH(DR145,DR124:DR125,0),MATCH(FN140,DT122:EA122,0))*INDEX(AJ130:AT137,MATCH(FN140,AI130:AI137,0),MATCH(FN141,AJ129:AT129,0))</f>
        <v>#N/A</v>
      </c>
      <c r="FO145" s="665" t="e">
        <f>INDEX(DT124:EA125,MATCH(DR145,DR124:DR125,0),MATCH(FO140,DT122:EA122,0))*INDEX(AJ130:AT137,MATCH(FO140,AI130:AI137,0),MATCH(FO141,AJ129:AT129,0))</f>
        <v>#N/A</v>
      </c>
      <c r="FP145" s="665" t="e">
        <f>INDEX(DT124:EA125,MATCH(DR145,DR124:DR125,0),MATCH(FP140,DT122:EA122,0))*INDEX(AJ130:AT137,MATCH(FP140,AI130:AI137,0),MATCH(FP141,AJ129:AT129,0))</f>
        <v>#N/A</v>
      </c>
      <c r="FQ145" s="665" t="e">
        <f>INDEX(DT124:EA125,MATCH(DR145,DR124:DR125,0),MATCH(FQ140,DT122:EA122,0))*INDEX(AJ130:AT137,MATCH(FQ140,AI130:AI137,0),MATCH(FQ141,AJ129:AT129,0))</f>
        <v>#N/A</v>
      </c>
      <c r="FR145" s="665" t="e">
        <f>INDEX(DT124:EA125,MATCH(DR145,DR124:DR125,0),MATCH(FR140,DT122:EA122,0))*INDEX(AJ130:AT137,MATCH(FR140,AI130:AI137,0),MATCH(FR141,AJ129:AT129,0))</f>
        <v>#N/A</v>
      </c>
      <c r="FS145" s="665" t="e">
        <f>INDEX(DT124:EA125,MATCH(DR145,DR124:DR125,0),MATCH(FS140,DT122:EA122,0))*INDEX(AJ130:AT137,MATCH(FS140,AI130:AI137,0),MATCH(FS141,AJ129:AT129,0))</f>
        <v>#N/A</v>
      </c>
      <c r="FT145" s="665" t="e">
        <f>INDEX(DT124:EA125,MATCH(DR145,DR124:DR125,0),MATCH(FT140,DT122:EA122,0))*INDEX(AJ130:AT137,MATCH(FT140,AI130:AI137,0),MATCH(FT141,AJ129:AT129,0))</f>
        <v>#N/A</v>
      </c>
      <c r="FU145" s="665" t="e">
        <f>INDEX(DT124:EA125,MATCH(DR145,DR124:DR125,0),MATCH(FU140,DT122:EA122,0))*INDEX(AJ130:AT137,MATCH(FU140,AI130:AI137,0),MATCH(FU141,AJ129:AT129,0))</f>
        <v>#N/A</v>
      </c>
      <c r="FV145" s="665" t="e">
        <f>INDEX(DT124:EA125,MATCH(DR145,DR124:DR125,0),MATCH(FV140,DT122:EA122,0))*INDEX(AJ130:AT137,MATCH(FV140,AI130:AI137,0),MATCH(FV141,AJ129:AT129,0))</f>
        <v>#N/A</v>
      </c>
      <c r="FW145" s="665" t="e">
        <f>INDEX(DT124:EA125,MATCH(DR145,DR124:DR125,0),MATCH(FW140,DT122:EA122,0))*INDEX(AJ130:AT137,MATCH(FW140,AI130:AI137,0),MATCH(FW141,AJ129:AT129,0))</f>
        <v>#N/A</v>
      </c>
      <c r="FX145" s="665" t="e">
        <f>INDEX(DT124:EA125,MATCH(DR145,DR124:DR125,0),MATCH(FX140,DT122:EA122,0))*INDEX(AJ130:AT137,MATCH(FX140,AI130:AI137,0),MATCH(FX141,AJ129:AT129,0))</f>
        <v>#N/A</v>
      </c>
      <c r="FY145" s="665" t="e">
        <f>INDEX(DT124:EA125,MATCH(DR145,DR124:DR125,0),MATCH(FY140,DT122:EA122,0))*INDEX(AJ130:AT137,MATCH(FY140,AI130:AI137,0),MATCH(FY141,AJ129:AT129,0))</f>
        <v>#N/A</v>
      </c>
      <c r="FZ145" s="665" t="e">
        <f>INDEX(DT124:EA125,MATCH(DR145,DR124:DR125,0),MATCH(FZ140,DT122:EA122,0))*INDEX(AJ130:AT137,MATCH(FZ140,AI130:AI137,0),MATCH(FZ141,AJ129:AT129,0))</f>
        <v>#N/A</v>
      </c>
      <c r="GA145" s="665" t="e">
        <f>INDEX(DT124:EA125,MATCH(DR145,DR124:DR125,0),MATCH(GA140,DT122:EA122,0))*INDEX(AJ130:AT137,MATCH(GA140,AI130:AI137,0),MATCH(GA141,AJ129:AT129,0))</f>
        <v>#N/A</v>
      </c>
      <c r="GB145" s="665" t="e">
        <f>INDEX(DT124:EA125,MATCH(DR145,DR124:DR125,0),MATCH(GB140,DT122:EA122,0))*INDEX(AJ130:AT137,MATCH(GB140,AI130:AI137,0),MATCH(GB141,AJ129:AT129,0))</f>
        <v>#N/A</v>
      </c>
      <c r="GC145" s="665" t="e">
        <f>INDEX(DT124:EA125,MATCH(DR145,DR124:DR125,0),MATCH(GC140,DT122:EA122,0))*INDEX(AJ130:AT137,MATCH(GC140,AI130:AI137,0),MATCH(GC141,AJ129:AT129,0))</f>
        <v>#N/A</v>
      </c>
      <c r="GD145" s="665" t="e">
        <f>INDEX(DT124:EA125,MATCH(DR145,DR124:DR125,0),MATCH(GD140,DT122:EA122,0))*INDEX(AJ130:AT137,MATCH(GD140,AI130:AI137,0),MATCH(GD141,AJ129:AT129,0))</f>
        <v>#N/A</v>
      </c>
      <c r="GE145" s="665" t="e">
        <f>INDEX(DT124:EA125,MATCH(DR145,DR124:DR125,0),MATCH(GE140,DT122:EA122,0))*INDEX(AJ130:AT137,MATCH(GE140,AI130:AI137,0),MATCH(GE141,AJ129:AT129,0))</f>
        <v>#N/A</v>
      </c>
      <c r="GF145" s="665" t="e">
        <f>INDEX(DT124:EA125,MATCH(DR145,DR124:DR125,0),MATCH(GF140,DT122:EA122,0))*INDEX(AJ130:AT137,MATCH(GF140,AI130:AI137,0),MATCH(GF141,AJ129:AT129,0))</f>
        <v>#N/A</v>
      </c>
      <c r="GG145" s="665" t="e">
        <f>INDEX(DT124:EA125,MATCH(DR145,DR124:DR125,0),MATCH(GG140,DT122:EA122,0))*INDEX(AJ130:AT137,MATCH(GG140,AI130:AI137,0),MATCH(GG141,AJ129:AT129,0))</f>
        <v>#N/A</v>
      </c>
      <c r="GH145" s="665" t="e">
        <f>INDEX(DT124:EA125,MATCH(DR145,DR124:DR125,0),MATCH(GH140,DT122:EA122,0))*INDEX(AJ130:AT137,MATCH(GH140,AI130:AI137,0),MATCH(GH141,AJ129:AT129,0))</f>
        <v>#N/A</v>
      </c>
      <c r="GI145" s="665" t="e">
        <f>INDEX(DT124:EA125,MATCH(DR145,DR124:DR125,0),MATCH(GI140,DT122:EA122,0))*INDEX(AJ130:AT137,MATCH(GI140,AI130:AI137,0),MATCH(GI141,AJ129:AT129,0))</f>
        <v>#N/A</v>
      </c>
      <c r="GJ145" s="665" t="e">
        <f>INDEX(DT124:EA125,MATCH(DR145,DR124:DR125,0),MATCH(GJ140,DT122:EA122,0))*INDEX(AJ130:AT137,MATCH(GJ140,AI130:AI137,0),MATCH(GJ141,AJ129:AT129,0))</f>
        <v>#N/A</v>
      </c>
      <c r="GK145" s="665" t="e">
        <f>INDEX(DT124:EA125,MATCH(DR145,DR124:DR125,0),MATCH(GK140,DT122:EA122,0))*INDEX(AJ130:AT137,MATCH(GK140,AI130:AI137,0),MATCH(GK141,AJ129:AT129,0))</f>
        <v>#N/A</v>
      </c>
      <c r="GL145" s="665" t="e">
        <f>SUM(DS145:GK145)=#REF!-SUM(HB145:HK145)</f>
        <v>#N/A</v>
      </c>
      <c r="GM145" s="667"/>
      <c r="GN145" s="737">
        <v>2026</v>
      </c>
      <c r="GO145" s="664" t="e">
        <f>SUMIF(DS129:EN129,GO129,DS145:EN145)</f>
        <v>#N/A</v>
      </c>
      <c r="GP145" s="668" t="e">
        <f>SUMIF(DS129:GK129,GP129,DS145:GK145)</f>
        <v>#N/A</v>
      </c>
      <c r="GQ145" s="668" t="e">
        <f>SUMIF(DS129:GK129,GQ129,DS145:GK145)</f>
        <v>#N/A</v>
      </c>
      <c r="GR145" s="668" t="e">
        <f>SUMIF(DS129:GK129,GR129,DS145:GK145)</f>
        <v>#N/A</v>
      </c>
      <c r="GS145" s="668" t="e">
        <f>SUMIF(DS129:GK129,GS129,DS145:GK145)</f>
        <v>#N/A</v>
      </c>
      <c r="GT145" s="668" t="e">
        <f>SUMIF(DS129:GK129,GT129,DS145:GK145)</f>
        <v>#N/A</v>
      </c>
      <c r="GU145" s="668" t="e">
        <f>SUMIF(DS129:GK129,GU129,DS145:GK145)</f>
        <v>#N/A</v>
      </c>
      <c r="GV145" s="668" t="e">
        <f>SUMIF(DS129:GK129,GV129,DS145:GK145)</f>
        <v>#N/A</v>
      </c>
      <c r="GW145" s="668" t="e">
        <f>SUMIF(DS129:GK129,GW129,DS145:GK145)</f>
        <v>#N/A</v>
      </c>
      <c r="GX145" s="668" t="e">
        <f>SUMIF(DS129:GK129,GX129,DS145:GK145)</f>
        <v>#N/A</v>
      </c>
      <c r="GY145" s="668" t="e">
        <f>SUMIF(DS129:GK129,GY129,DS145:GK145)</f>
        <v>#N/A</v>
      </c>
      <c r="GZ145" s="646" t="e">
        <f>#REF!=SUM(GO145:GY145)</f>
        <v>#REF!</v>
      </c>
      <c r="HB145" s="668" t="e">
        <f>IF(GZ145,0,(#REF!-SUM(GO145:GY145))*INDEX(AK130:AT137,MATCH(GN145,AI130:AI137,0),MATCH(HB141,AK129:AT129,0)))</f>
        <v>#REF!</v>
      </c>
      <c r="HC145" s="668" t="e">
        <f>IF(GZ145,0,(#REF!-SUM(GO145:GY145))*INDEX(AK130:AT137,MATCH(GN145,AI130:AI137,0),MATCH(HC141,AK129:AT129,0)))</f>
        <v>#REF!</v>
      </c>
      <c r="HD145" s="668" t="e">
        <f>IF(GZ145,0,(#REF!-SUM(GO145:GY145))*INDEX(AK130:AT137,MATCH(GN145,AI130:AI137,0),MATCH(HD141,AK129:AT129,0)))</f>
        <v>#REF!</v>
      </c>
      <c r="HE145" s="668" t="e">
        <f>IF(GZ145,0,(#REF!-SUM(GO145:GY145))*INDEX(AK130:AT137,MATCH(GN145,AI130:AI137,0),MATCH(HE141,AK129:AT129,0)))</f>
        <v>#REF!</v>
      </c>
      <c r="HF145" s="668" t="e">
        <f>IF(GZ145,0,(#REF!-SUM(GO145:GY145))*INDEX(AK130:AT137,MATCH(GN145,AI130:AI137,0),MATCH(HF141,AK129:AT129,0)))</f>
        <v>#REF!</v>
      </c>
      <c r="HG145" s="668" t="e">
        <f>IF(GZ145,0,(#REF!-SUM(GO145:GY145))*INDEX(AK130:AT137,MATCH(GN145,AI130:AI137,0),MATCH(HG141,AK129:AT129,0)))</f>
        <v>#REF!</v>
      </c>
      <c r="HH145" s="668" t="e">
        <f>IF(GZ145,0,(#REF!-SUM(GO145:GY145))*INDEX(AK130:AT137,MATCH(GN145,AI130:AI137,0),MATCH(HH141,AK129:AT129,0)))</f>
        <v>#REF!</v>
      </c>
      <c r="HI145" s="668" t="e">
        <f>IF(GZ145,0,(#REF!-SUM(GO145:GY145))*INDEX(AK130:AT137,MATCH(GN145,AI130:AI137,0),MATCH(HI141,AK129:AT129,0)))</f>
        <v>#REF!</v>
      </c>
      <c r="HJ145" s="668" t="e">
        <f>IF(GZ145,0,(#REF!-SUM(GO145:GY145))*INDEX(AK130:AT137,MATCH(GN145,AI130:AI137,0),MATCH(HJ141,AK129:AT129,0)))</f>
        <v>#REF!</v>
      </c>
      <c r="HK145" s="668" t="e">
        <f>IF(GZ145,0,(#REF!-SUM(GO145:GY145))*INDEX(AK130:AT137,MATCH(GN145,AI130:AI137,0),MATCH(HK141,AK129:AT129,0)))</f>
        <v>#REF!</v>
      </c>
      <c r="HL145" s="668" t="e">
        <f>(SUM(HB145:HK145)+SUM(GO145:GY145))=#REF!</f>
        <v>#REF!</v>
      </c>
      <c r="HM145" s="674"/>
      <c r="HN145" s="674"/>
      <c r="HO145" s="674"/>
      <c r="HP145" s="674"/>
      <c r="HQ145" s="674"/>
      <c r="HR145" s="674"/>
      <c r="HS145" s="674"/>
      <c r="HT145" s="674"/>
      <c r="HU145" s="674"/>
      <c r="HV145" s="674"/>
      <c r="HW145" s="674"/>
      <c r="HX145" s="674"/>
      <c r="HY145" s="674"/>
      <c r="HZ145" s="674"/>
    </row>
    <row r="146" spans="1:234" hidden="1" x14ac:dyDescent="0.25">
      <c r="A146" s="643" t="s">
        <v>208</v>
      </c>
      <c r="G146" s="670"/>
      <c r="H146" s="670"/>
      <c r="I146" s="674"/>
      <c r="J146" s="674"/>
      <c r="K146" s="674"/>
      <c r="L146" s="674"/>
      <c r="M146" s="674"/>
      <c r="N146" s="674"/>
      <c r="O146" s="674"/>
      <c r="P146" s="674"/>
      <c r="Q146" s="674"/>
      <c r="R146" s="674"/>
      <c r="S146" s="675"/>
      <c r="DR146" s="737">
        <v>2027</v>
      </c>
      <c r="DS146" s="665" t="e">
        <f>INDEX(DT124:EA125,MATCH(DR146,DR124:DR125,0),MATCH(DS140,DT122:EA122,0))*INDEX(AJ130:AT137,MATCH(DS140,AI130:AI137,0),MATCH(DS141,AJ129:AT129,0))</f>
        <v>#N/A</v>
      </c>
      <c r="DT146" s="665" t="e">
        <f>INDEX(DT124:EA125,MATCH(DR146,DR124:DR125,0),MATCH(DT140,DT122:EA122,0))*INDEX(AJ130:AT137,MATCH(DT140,AI130:AI137,0),MATCH(DT141,AJ129:AT129,0))</f>
        <v>#N/A</v>
      </c>
      <c r="DU146" s="665" t="e">
        <f>INDEX(DT124:EA125,MATCH(DR146,DR124:DR125,0),MATCH(DU140,DT122:EA122,0))*INDEX(AJ130:AT137,MATCH(DU140,AI130:AI137,0),MATCH(DU141,AJ129:AT129,0))</f>
        <v>#N/A</v>
      </c>
      <c r="DV146" s="665" t="e">
        <f>INDEX(DT124:EA125,MATCH(DR146,DR124:DR125,0),MATCH(DV140,DT122:EA122,0))*INDEX(AJ130:AT137,MATCH(DV140,AI130:AI137,0),MATCH(DV141,AJ129:AT129,0))</f>
        <v>#N/A</v>
      </c>
      <c r="DW146" s="665" t="e">
        <f>INDEX(DT124:EA125,MATCH(DR146,DR124:DR125,0),MATCH(DW140,DT122:EA122,0))*INDEX(AJ130:AT137,MATCH(DW140,AI130:AI137,0),MATCH(DW141,AJ129:AT129,0))</f>
        <v>#N/A</v>
      </c>
      <c r="DX146" s="665" t="e">
        <f>INDEX(DT124:EA125,MATCH(DR146,DR124:DR125,0),MATCH(DX140,DT122:EA122,0))*INDEX(AJ130:AT137,MATCH(DX140,AI130:AI137,0),MATCH(DX141,AJ129:AT129,0))</f>
        <v>#N/A</v>
      </c>
      <c r="DY146" s="665" t="e">
        <f>INDEX(DT124:EA125,MATCH(DR146,DR124:DR125,0),MATCH(DY140,DT122:EA122,0))*INDEX(AJ130:AT137,MATCH(DY140,AI130:AI137,0),MATCH(DY141,AJ129:AT129,0))</f>
        <v>#N/A</v>
      </c>
      <c r="DZ146" s="665" t="e">
        <f>INDEX(DT124:EA125,MATCH(DR146,DR124:DR125,0),MATCH(DZ140,DT122:EA122,0))*INDEX(AJ130:AT137,MATCH(DZ140,AI130:AI137,0),MATCH(DZ141,AJ129:AT129,0))</f>
        <v>#N/A</v>
      </c>
      <c r="EA146" s="665" t="e">
        <f>INDEX(DT124:EA125,MATCH(DR146,DR124:DR125,0),MATCH(EA140,DT122:EA122,0))*INDEX(AJ130:AT137,MATCH(EA140,AI130:AI137,0),MATCH(EA141,AJ129:AT129,0))</f>
        <v>#N/A</v>
      </c>
      <c r="EB146" s="665" t="e">
        <f>INDEX(DT124:EA125,MATCH(DR146,DR124:DR125,0),MATCH(EB140,DT122:EA122,0))*INDEX(AJ130:AT137,MATCH(EB140,AI130:AI137,0),MATCH(EB141,AJ129:AT129,0))</f>
        <v>#N/A</v>
      </c>
      <c r="EC146" s="665" t="e">
        <f>INDEX(DT124:EA125,MATCH(DR146,DR124:DR125,0),MATCH(EC140,DT122:EA122,0))*INDEX(AJ130:AT137,MATCH(EC140,AI130:AI137,0),MATCH(EC141,AJ129:AT129,0))</f>
        <v>#N/A</v>
      </c>
      <c r="ED146" s="665" t="e">
        <f>INDEX(DT124:EA125,MATCH(DR146,DR124:DR125,0),MATCH(ED140,DT122:EA122,0))*INDEX(AJ130:AT137,MATCH(ED140,AI130:AI137,0),MATCH(ED141,AJ129:AT129,0))</f>
        <v>#N/A</v>
      </c>
      <c r="EE146" s="665" t="e">
        <f>INDEX(DT124:EA125,MATCH(DR146,DR124:DR125,0),MATCH(EE140,DT122:EA122,0))*INDEX(AJ130:AT137,MATCH(EE140,AI130:AI137,0),MATCH(EE141,AJ129:AT129,0))</f>
        <v>#N/A</v>
      </c>
      <c r="EF146" s="665" t="e">
        <f>INDEX(DT124:EA125,MATCH(DR146,DR124:DR125,0),MATCH(EF140,DT122:EA122,0))*INDEX(AJ130:AT137,MATCH(EF140,AI130:AI137,0),MATCH(EF141,AJ129:AT129,0))</f>
        <v>#N/A</v>
      </c>
      <c r="EG146" s="665" t="e">
        <f>INDEX(DT124:EA125,MATCH(DR146,DR124:DR125,0),MATCH(EG140,DT122:EA122,0))*INDEX(AJ130:AT137,MATCH(EG140,AI130:AI137,0),MATCH(EG141,AJ129:AT129,0))</f>
        <v>#N/A</v>
      </c>
      <c r="EH146" s="665" t="e">
        <f>INDEX(DT124:EA125,MATCH(DR146,DR124:DR125,0),MATCH(EH140,DT122:EA122,0))*INDEX(AJ130:AT137,MATCH(EH140,AI130:AI137,0),MATCH(EH141,AJ129:AT129,0))</f>
        <v>#N/A</v>
      </c>
      <c r="EI146" s="665" t="e">
        <f>INDEX(DT124:EA125,MATCH(DR146,DR124:DR125,0),MATCH(EI140,DT122:EA122,0))*INDEX(AJ130:AT137,MATCH(EI140,AI130:AI137,0),MATCH(EI141,AJ129:AT129,0))</f>
        <v>#N/A</v>
      </c>
      <c r="EJ146" s="665" t="e">
        <f>INDEX(DT124:EA125,MATCH(DR146,DR124:DR125,0),MATCH(EJ140,DT122:EA122,0))*INDEX(AJ130:AT137,MATCH(EJ140,AI130:AI137,0),MATCH(EJ141,AJ129:AT129,0))</f>
        <v>#N/A</v>
      </c>
      <c r="EK146" s="665" t="e">
        <f>INDEX(DT124:EA125,MATCH(DR146,DR124:DR125,0),MATCH(EK140,DT122:EA122,0))*INDEX(AJ130:AT137,MATCH(EK140,AI130:AI137,0),MATCH(EK141,AJ129:AT129,0))</f>
        <v>#N/A</v>
      </c>
      <c r="EL146" s="665" t="e">
        <f>INDEX(DT124:EA125,MATCH(DR146,DR124:DR125,0),MATCH(EL140,DT122:EA122,0))*INDEX(AJ130:AT137,MATCH(EL140,AI130:AI137,0),MATCH(EL141,AJ129:AT129,0))</f>
        <v>#N/A</v>
      </c>
      <c r="EM146" s="665" t="e">
        <f>INDEX(DT124:EA125,MATCH(DR146,DR124:DR125,0),MATCH(EM140,DT122:EA122,0))*INDEX(AJ130:AT137,MATCH(EM140,AI130:AI137,0),MATCH(EM141,AJ129:AT129,0))</f>
        <v>#N/A</v>
      </c>
      <c r="EN146" s="665" t="e">
        <f>INDEX(DT124:EA125,MATCH(DR146,DR124:DR125,0),MATCH(EN140,DT122:EA122,0))*INDEX(AJ130:AT137,MATCH(EN140,AI130:AI137,0),MATCH(EN141,AJ129:AT129,0))</f>
        <v>#N/A</v>
      </c>
      <c r="EO146" s="665" t="e">
        <f>INDEX(DT124:EA125,MATCH(DR146,DR124:DR125,0),MATCH(EO140,DT122:EA122,0))*INDEX(AJ130:AT137,MATCH(EO140,AI130:AI137,0),MATCH(EO141,AJ129:AT129,0))</f>
        <v>#N/A</v>
      </c>
      <c r="EP146" s="665" t="e">
        <f>INDEX(DT124:EA125,MATCH(DR146,DR124:DR125,0),MATCH(EP140,DT122:EA122,0))*INDEX(AJ130:AT137,MATCH(EP140,AI130:AI137,0),MATCH(EP141,AJ129:AT129,0))</f>
        <v>#N/A</v>
      </c>
      <c r="EQ146" s="665" t="e">
        <f>INDEX(DT124:EA125,MATCH(DR146,DR124:DR125,0),MATCH(EQ140,DT122:EA122,0))*INDEX(AJ130:AT137,MATCH(EQ140,AI130:AI137,0),MATCH(EQ141,AJ129:AT129,0))</f>
        <v>#N/A</v>
      </c>
      <c r="ER146" s="665" t="e">
        <f>INDEX(DT124:EA125,MATCH(DR146,DR124:DR125,0),MATCH(ER140,DT122:EA122,0))*INDEX(AJ130:AT137,MATCH(ER140,AI130:AI137,0),MATCH(ER141,AJ129:AT129,0))</f>
        <v>#N/A</v>
      </c>
      <c r="ES146" s="665" t="e">
        <f>INDEX(DT124:EA125,MATCH(DR146,DR124:DR125,0),MATCH(ES140,DT122:EA122,0))*INDEX(AJ130:AT137,MATCH(ES140,AI130:AI137,0),MATCH(ES141,AJ129:AT129,0))</f>
        <v>#N/A</v>
      </c>
      <c r="ET146" s="665" t="e">
        <f>INDEX(DT124:EA125,MATCH(DR146,DR124:DR125,0),MATCH(ET140,DT122:EA122,0))*INDEX(AJ130:AT137,MATCH(ET140,AI130:AI137,0),MATCH(ET141,AJ129:AT129,0))</f>
        <v>#N/A</v>
      </c>
      <c r="EU146" s="665" t="e">
        <f>INDEX(DT124:EA125,MATCH(DR146,DR124:DR125,0),MATCH(EU140,DT122:EA122,0))*INDEX(AJ130:AT137,MATCH(EU140,AI130:AI137,0),MATCH(EU141,AJ129:AT129,0))</f>
        <v>#N/A</v>
      </c>
      <c r="EV146" s="665" t="e">
        <f>INDEX(DT124:EA125,MATCH(DR146,DR124:DR125,0),MATCH(EV140,DT122:EA122,0))*INDEX(AJ130:AT137,MATCH(EV140,AI130:AI137,0),MATCH(EV141,AJ129:AT129,0))</f>
        <v>#N/A</v>
      </c>
      <c r="EW146" s="665" t="e">
        <f>INDEX(DT124:EA125,MATCH(DR146,DR124:DR125,0),MATCH(EW140,DT122:EA122,0))*INDEX(AJ130:AT137,MATCH(EW140,AI130:AI137,0),MATCH(EW141,AJ129:AT129,0))</f>
        <v>#N/A</v>
      </c>
      <c r="EX146" s="665" t="e">
        <f>INDEX(DT124:EA125,MATCH(DR146,DR124:DR125,0),MATCH(EX140,DT122:EA122,0))*INDEX(AJ130:AT137,MATCH(EX140,AI130:AI137,0),MATCH(EX141,AJ129:AT129,0))</f>
        <v>#N/A</v>
      </c>
      <c r="EY146" s="665" t="e">
        <f>INDEX(DT124:EA125,MATCH(DR146,DR124:DR125,0),MATCH(EY140,DT122:EA122,0))*INDEX(AJ130:AT137,MATCH(EY140,AI130:AI137,0),MATCH(EY141,AJ129:AT129,0))</f>
        <v>#N/A</v>
      </c>
      <c r="EZ146" s="665" t="e">
        <f>INDEX(DT124:EA125,MATCH(DR146,DR124:DR125,0),MATCH(EZ140,DT122:EA122,0))*INDEX(AJ130:AT137,MATCH(EZ140,AI130:AI137,0),MATCH(EZ141,AJ129:AT129,0))</f>
        <v>#N/A</v>
      </c>
      <c r="FA146" s="665" t="e">
        <f>INDEX(DT124:EA125,MATCH(DR146,DR124:DR125,0),MATCH(FA140,DT122:EA122,0))*INDEX(AJ130:AT137,MATCH(FA140,AI130:AI137,0),MATCH(FA141,AJ129:AT129,0))</f>
        <v>#N/A</v>
      </c>
      <c r="FB146" s="665" t="e">
        <f>INDEX(DT124:EA125,MATCH(DR146,DR124:DR125,0),MATCH(FB140,DT122:EA122,0))*INDEX(AJ130:AT137,MATCH(FB140,AI130:AI137,0),MATCH(FB141,AJ129:AT129,0))</f>
        <v>#N/A</v>
      </c>
      <c r="FC146" s="665" t="e">
        <f>INDEX(DT124:EA125,MATCH(DR146,DR124:DR125,0),MATCH(FC140,DT122:EA122,0))*INDEX(AJ130:AT137,MATCH(FC140,AI130:AI137,0),MATCH(FC141,AJ129:AT129,0))</f>
        <v>#N/A</v>
      </c>
      <c r="FD146" s="665" t="e">
        <f>INDEX(DT124:EA125,MATCH(DR146,DR124:DR125,0),MATCH(FD140,DT122:EA122,0))*INDEX(AJ130:AT137,MATCH(FD140,AI130:AI137,0),MATCH(FD141,AJ129:AT129,0))</f>
        <v>#N/A</v>
      </c>
      <c r="FE146" s="665" t="e">
        <f>INDEX(DT124:EA125,MATCH(DR146,DR124:DR125,0),MATCH(FE140,DT122:EA122,0))*INDEX(AJ130:AT137,MATCH(FE140,AI130:AI137,0),MATCH(FE141,AJ129:AT129,0))</f>
        <v>#N/A</v>
      </c>
      <c r="FF146" s="665" t="e">
        <f>INDEX(DT124:EA125,MATCH(DR146,DR124:DR125,0),MATCH(FF140,DT122:EA122,0))*INDEX(AJ130:AT137,MATCH(FF140,AI130:AI137,0),MATCH(FF141,AJ129:AT129,0))</f>
        <v>#N/A</v>
      </c>
      <c r="FG146" s="665" t="e">
        <f>INDEX(DT124:EA125,MATCH(DR146,DR124:DR125,0),MATCH(FG140,DT122:EA122,0))*INDEX(AJ130:AT137,MATCH(FG140,AI130:AI137,0),MATCH(FG141,AJ129:AT129,0))</f>
        <v>#N/A</v>
      </c>
      <c r="FH146" s="665" t="e">
        <f>INDEX(DT124:EA125,MATCH(DR146,DR124:DR125,0),MATCH(FH140,DT122:EA122,0))*INDEX(AJ130:AT137,MATCH(FH140,AI130:AI137,0),MATCH(FH141,AJ129:AT129,0))</f>
        <v>#N/A</v>
      </c>
      <c r="FI146" s="665" t="e">
        <f>INDEX(DT124:EA125,MATCH(DR146,DR124:DR125,0),MATCH(FI140,DT122:EA122,0))*INDEX(AJ130:AT137,MATCH(FI140,AI130:AI137,0),MATCH(FI141,AJ129:AT129,0))</f>
        <v>#N/A</v>
      </c>
      <c r="FJ146" s="665" t="e">
        <f>INDEX(DT124:EA125,MATCH(DR146,DR124:DR125,0),MATCH(FJ140,DT122:EA122,0))*INDEX(AJ130:AT137,MATCH(FJ140,AI130:AI137,0),MATCH(FJ141,AJ129:AT129,0))</f>
        <v>#N/A</v>
      </c>
      <c r="FK146" s="665" t="e">
        <f>INDEX(DT124:EA125,MATCH(DR146,DR124:DR125,0),MATCH(FK140,DT122:EA122,0))*INDEX(AJ130:AT137,MATCH(FK140,AI130:AI137,0),MATCH(FK141,AJ129:AT129,0))</f>
        <v>#N/A</v>
      </c>
      <c r="FL146" s="665" t="e">
        <f>INDEX(DT124:EA125,MATCH(DR146,DR124:DR125,0),MATCH(FL140,DT122:EA122,0))*INDEX(AJ130:AT137,MATCH(FL140,AI130:AI137,0),MATCH(FL141,AJ129:AT129,0))</f>
        <v>#N/A</v>
      </c>
      <c r="FM146" s="665" t="e">
        <f>INDEX(DT124:EA125,MATCH(DR146,DR124:DR125,0),MATCH(FM140,DT122:EA122,0))*INDEX(AJ130:AT137,MATCH(FM140,AI130:AI137,0),MATCH(FM141,AJ129:AT129,0))</f>
        <v>#N/A</v>
      </c>
      <c r="FN146" s="665" t="e">
        <f>INDEX(DT124:EA125,MATCH(DR146,DR124:DR125,0),MATCH(FN140,DT122:EA122,0))*INDEX(AJ130:AT137,MATCH(FN140,AI130:AI137,0),MATCH(FN141,AJ129:AT129,0))</f>
        <v>#N/A</v>
      </c>
      <c r="FO146" s="665" t="e">
        <f>INDEX(DT124:EA125,MATCH(DR146,DR124:DR125,0),MATCH(FO140,DT122:EA122,0))*INDEX(AJ130:AT137,MATCH(FO140,AI130:AI137,0),MATCH(FO141,AJ129:AT129,0))</f>
        <v>#N/A</v>
      </c>
      <c r="FP146" s="665" t="e">
        <f>INDEX(DT124:EA125,MATCH(DR146,DR124:DR125,0),MATCH(FP140,DT122:EA122,0))*INDEX(AJ130:AT137,MATCH(FP140,AI130:AI137,0),MATCH(FP141,AJ129:AT129,0))</f>
        <v>#N/A</v>
      </c>
      <c r="FQ146" s="665" t="e">
        <f>INDEX(DT124:EA125,MATCH(DR146,DR124:DR125,0),MATCH(FQ140,DT122:EA122,0))*INDEX(AJ130:AT137,MATCH(FQ140,AI130:AI137,0),MATCH(FQ141,AJ129:AT129,0))</f>
        <v>#N/A</v>
      </c>
      <c r="FR146" s="665" t="e">
        <f>INDEX(DT124:EA125,MATCH(DR146,DR124:DR125,0),MATCH(FR140,DT122:EA122,0))*INDEX(AJ130:AT137,MATCH(FR140,AI130:AI137,0),MATCH(FR141,AJ129:AT129,0))</f>
        <v>#N/A</v>
      </c>
      <c r="FS146" s="665" t="e">
        <f>INDEX(DT124:EA125,MATCH(DR146,DR124:DR125,0),MATCH(FS140,DT122:EA122,0))*INDEX(AJ130:AT137,MATCH(FS140,AI130:AI137,0),MATCH(FS141,AJ129:AT129,0))</f>
        <v>#N/A</v>
      </c>
      <c r="FT146" s="665" t="e">
        <f>INDEX(DT124:EA125,MATCH(DR146,DR124:DR125,0),MATCH(FT140,DT122:EA122,0))*INDEX(AJ130:AT137,MATCH(FT140,AI130:AI137,0),MATCH(FT141,AJ129:AT129,0))</f>
        <v>#N/A</v>
      </c>
      <c r="FU146" s="665" t="e">
        <f>INDEX(DT124:EA125,MATCH(DR146,DR124:DR125,0),MATCH(FU140,DT122:EA122,0))*INDEX(AJ130:AT137,MATCH(FU140,AI130:AI137,0),MATCH(FU141,AJ129:AT129,0))</f>
        <v>#N/A</v>
      </c>
      <c r="FV146" s="665" t="e">
        <f>INDEX(DT124:EA125,MATCH(DR146,DR124:DR125,0),MATCH(FV140,DT122:EA122,0))*INDEX(AJ130:AT137,MATCH(FV140,AI130:AI137,0),MATCH(FV141,AJ129:AT129,0))</f>
        <v>#N/A</v>
      </c>
      <c r="FW146" s="665" t="e">
        <f>INDEX(DT124:EA125,MATCH(DR146,DR124:DR125,0),MATCH(FW140,DT122:EA122,0))*INDEX(AJ130:AT137,MATCH(FW140,AI130:AI137,0),MATCH(FW141,AJ129:AT129,0))</f>
        <v>#N/A</v>
      </c>
      <c r="FX146" s="665" t="e">
        <f>INDEX(DT124:EA125,MATCH(DR146,DR124:DR125,0),MATCH(FX140,DT122:EA122,0))*INDEX(AJ130:AT137,MATCH(FX140,AI130:AI137,0),MATCH(FX141,AJ129:AT129,0))</f>
        <v>#N/A</v>
      </c>
      <c r="FY146" s="665" t="e">
        <f>INDEX(DT124:EA125,MATCH(DR146,DR124:DR125,0),MATCH(FY140,DT122:EA122,0))*INDEX(AJ130:AT137,MATCH(FY140,AI130:AI137,0),MATCH(FY141,AJ129:AT129,0))</f>
        <v>#N/A</v>
      </c>
      <c r="FZ146" s="665" t="e">
        <f>INDEX(DT124:EA125,MATCH(DR146,DR124:DR125,0),MATCH(FZ140,DT122:EA122,0))*INDEX(AJ130:AT137,MATCH(FZ140,AI130:AI137,0),MATCH(FZ141,AJ129:AT129,0))</f>
        <v>#N/A</v>
      </c>
      <c r="GA146" s="665" t="e">
        <f>INDEX(DT124:EA125,MATCH(DR146,DR124:DR125,0),MATCH(GA140,DT122:EA122,0))*INDEX(AJ130:AT137,MATCH(GA140,AI130:AI137,0),MATCH(GA141,AJ129:AT129,0))</f>
        <v>#N/A</v>
      </c>
      <c r="GB146" s="665" t="e">
        <f>INDEX(DT124:EA125,MATCH(DR146,DR124:DR125,0),MATCH(GB140,DT122:EA122,0))*INDEX(AJ130:AT137,MATCH(GB140,AI130:AI137,0),MATCH(GB141,AJ129:AT129,0))</f>
        <v>#N/A</v>
      </c>
      <c r="GC146" s="665" t="e">
        <f>INDEX(DT124:EA125,MATCH(DR146,DR124:DR125,0),MATCH(GC140,DT122:EA122,0))*INDEX(AJ130:AT137,MATCH(GC140,AI130:AI137,0),MATCH(GC141,AJ129:AT129,0))</f>
        <v>#N/A</v>
      </c>
      <c r="GD146" s="665" t="e">
        <f>INDEX(DT124:EA125,MATCH(DR146,DR124:DR125,0),MATCH(GD140,DT122:EA122,0))*INDEX(AJ130:AT137,MATCH(GD140,AI130:AI137,0),MATCH(GD141,AJ129:AT129,0))</f>
        <v>#N/A</v>
      </c>
      <c r="GE146" s="665" t="e">
        <f>INDEX(DT124:EA125,MATCH(DR146,DR124:DR125,0),MATCH(GE140,DT122:EA122,0))*INDEX(AJ130:AT137,MATCH(GE140,AI130:AI137,0),MATCH(GE141,AJ129:AT129,0))</f>
        <v>#N/A</v>
      </c>
      <c r="GF146" s="665" t="e">
        <f>INDEX(DT124:EA125,MATCH(DR146,DR124:DR125,0),MATCH(GF140,DT122:EA122,0))*INDEX(AJ130:AT137,MATCH(GF140,AI130:AI137,0),MATCH(GF141,AJ129:AT129,0))</f>
        <v>#N/A</v>
      </c>
      <c r="GG146" s="665" t="e">
        <f>INDEX(DT124:EA125,MATCH(DR146,DR124:DR125,0),MATCH(GG140,DT122:EA122,0))*INDEX(AJ130:AT137,MATCH(GG140,AI130:AI137,0),MATCH(GG141,AJ129:AT129,0))</f>
        <v>#N/A</v>
      </c>
      <c r="GH146" s="665" t="e">
        <f>INDEX(DT124:EA125,MATCH(DR146,DR124:DR125,0),MATCH(GH140,DT122:EA122,0))*INDEX(AJ130:AT137,MATCH(GH140,AI130:AI137,0),MATCH(GH141,AJ129:AT129,0))</f>
        <v>#N/A</v>
      </c>
      <c r="GI146" s="665" t="e">
        <f>INDEX(DT124:EA125,MATCH(DR146,DR124:DR125,0),MATCH(GI140,DT122:EA122,0))*INDEX(AJ130:AT137,MATCH(GI140,AI130:AI137,0),MATCH(GI141,AJ129:AT129,0))</f>
        <v>#N/A</v>
      </c>
      <c r="GJ146" s="665" t="e">
        <f>INDEX(DT124:EA125,MATCH(DR146,DR124:DR125,0),MATCH(GJ140,DT122:EA122,0))*INDEX(AJ130:AT137,MATCH(GJ140,AI130:AI137,0),MATCH(GJ141,AJ129:AT129,0))</f>
        <v>#N/A</v>
      </c>
      <c r="GK146" s="665" t="e">
        <f>INDEX(DT124:EA125,MATCH(DR146,DR124:DR125,0),MATCH(GK140,DT122:EA122,0))*INDEX(AJ130:AT137,MATCH(GK140,AI130:AI137,0),MATCH(GK141,AJ129:AT129,0))</f>
        <v>#N/A</v>
      </c>
      <c r="GL146" s="665" t="e">
        <f>SUM(DS146:GK146)=#REF!-SUM(HB146:HK146)</f>
        <v>#N/A</v>
      </c>
      <c r="GM146" s="667"/>
      <c r="GN146" s="737">
        <v>2027</v>
      </c>
      <c r="GO146" s="664" t="e">
        <f>SUMIF(DS129:EN129,GO129,DS146:EN146)</f>
        <v>#N/A</v>
      </c>
      <c r="GP146" s="668" t="e">
        <f>SUMIF(DS129:GK129,GP129,DS146:GK146)</f>
        <v>#N/A</v>
      </c>
      <c r="GQ146" s="668" t="e">
        <f>SUMIF(DS129:GK129,GQ129,DS146:GK146)</f>
        <v>#N/A</v>
      </c>
      <c r="GR146" s="668" t="e">
        <f>SUMIF(DS129:GK129,GR129,DS146:GK146)</f>
        <v>#N/A</v>
      </c>
      <c r="GS146" s="668" t="e">
        <f>SUMIF(DS129:GK129,GS129,DS146:GK146)</f>
        <v>#N/A</v>
      </c>
      <c r="GT146" s="668" t="e">
        <f>SUMIF(DS129:GK129,GT129,DS146:GK146)</f>
        <v>#N/A</v>
      </c>
      <c r="GU146" s="668" t="e">
        <f>SUMIF(DS129:GK129,GU129,DS146:GK146)</f>
        <v>#N/A</v>
      </c>
      <c r="GV146" s="668" t="e">
        <f>SUMIF(DS129:GK129,GV129,DS146:GK146)</f>
        <v>#N/A</v>
      </c>
      <c r="GW146" s="668" t="e">
        <f>SUMIF(DS129:GK129,GW129,DS146:GK146)</f>
        <v>#N/A</v>
      </c>
      <c r="GX146" s="668" t="e">
        <f>SUMIF(DS129:GK129,GX129,DS146:GK146)</f>
        <v>#N/A</v>
      </c>
      <c r="GY146" s="668" t="e">
        <f>SUMIF(DS129:GK129,GY129,DS146:GK146)</f>
        <v>#N/A</v>
      </c>
      <c r="GZ146" s="646" t="e">
        <f>#REF!=SUM(GO146:GY146)</f>
        <v>#REF!</v>
      </c>
      <c r="HB146" s="668" t="e">
        <f>IF(GZ146,0,(#REF!-SUM(GO146:GY146))*INDEX(AK130:AT137,MATCH(GN146,AI130:AI137,0),MATCH(HB141,AK129:AT129,0)))</f>
        <v>#REF!</v>
      </c>
      <c r="HC146" s="668" t="e">
        <f>IF(GZ146,0,(#REF!-SUM(GO146:GY146))*INDEX(AK130:AT137,MATCH(GN146,AI130:AI137,0),MATCH(HC141,AK129:AT129,0)))</f>
        <v>#REF!</v>
      </c>
      <c r="HD146" s="668" t="e">
        <f>IF(GZ146,0,(#REF!-SUM(GO146:GY146))*INDEX(AK130:AT137,MATCH(GN146,AI130:AI137,0),MATCH(HD141,AK129:AT129,0)))</f>
        <v>#REF!</v>
      </c>
      <c r="HE146" s="668" t="e">
        <f>IF(GZ146,0,(#REF!-SUM(GO146:GY146))*INDEX(AK130:AT137,MATCH(GN146,AI130:AI137,0),MATCH(HE141,AK129:AT129,0)))</f>
        <v>#REF!</v>
      </c>
      <c r="HF146" s="668" t="e">
        <f>IF(GZ146,0,(#REF!-SUM(GO146:GY146))*INDEX(AK130:AT137,MATCH(GN146,AI130:AI137,0),MATCH(HF141,AK129:AT129,0)))</f>
        <v>#REF!</v>
      </c>
      <c r="HG146" s="668" t="e">
        <f>IF(GZ146,0,(#REF!-SUM(GO146:GY146))*INDEX(AK130:AT137,MATCH(GN146,AI130:AI137,0),MATCH(HG141,AK129:AT129,0)))</f>
        <v>#REF!</v>
      </c>
      <c r="HH146" s="668" t="e">
        <f>IF(GZ146,0,(#REF!-SUM(GO146:GY146))*INDEX(AK130:AT137,MATCH(GN146,AI130:AI137,0),MATCH(HH141,AK129:AT129,0)))</f>
        <v>#REF!</v>
      </c>
      <c r="HI146" s="668" t="e">
        <f>IF(GZ146,0,(#REF!-SUM(GO146:GY146))*INDEX(AK130:AT137,MATCH(GN146,AI130:AI137,0),MATCH(HI141,AK129:AT129,0)))</f>
        <v>#REF!</v>
      </c>
      <c r="HJ146" s="668" t="e">
        <f>IF(GZ146,0,(#REF!-SUM(GO146:GY146))*INDEX(AK130:AT137,MATCH(GN146,AI130:AI137,0),MATCH(HJ141,AK129:AT129,0)))</f>
        <v>#REF!</v>
      </c>
      <c r="HK146" s="668" t="e">
        <f>IF(GZ146,0,(#REF!-SUM(GO146:GY146))*INDEX(AK130:AT137,MATCH(GN146,AI130:AI137,0),MATCH(HK141,AK129:AT129,0)))</f>
        <v>#REF!</v>
      </c>
      <c r="HL146" s="668" t="e">
        <f>(SUM(HB146:HK146)+SUM(GO146:GY146))=#REF!</f>
        <v>#REF!</v>
      </c>
      <c r="HM146" s="674"/>
      <c r="HN146" s="674"/>
      <c r="HO146" s="674"/>
      <c r="HP146" s="674"/>
      <c r="HQ146" s="674"/>
      <c r="HR146" s="674"/>
      <c r="HS146" s="674"/>
      <c r="HT146" s="674"/>
      <c r="HU146" s="674"/>
      <c r="HV146" s="674"/>
      <c r="HW146" s="674"/>
      <c r="HX146" s="674"/>
      <c r="HY146" s="674"/>
      <c r="HZ146" s="674"/>
    </row>
    <row r="147" spans="1:234" hidden="1" x14ac:dyDescent="0.25">
      <c r="A147" s="643" t="s">
        <v>208</v>
      </c>
      <c r="G147" s="670"/>
      <c r="H147" s="670"/>
      <c r="I147" s="674"/>
      <c r="J147" s="674"/>
      <c r="K147" s="674"/>
      <c r="L147" s="674"/>
      <c r="M147" s="674"/>
      <c r="N147" s="674"/>
      <c r="O147" s="674"/>
      <c r="P147" s="674"/>
      <c r="Q147" s="674"/>
      <c r="R147" s="674"/>
      <c r="S147" s="675"/>
      <c r="DR147" s="737">
        <v>2028</v>
      </c>
      <c r="DS147" s="665" t="e">
        <f>INDEX(DT124:EA125,MATCH(DR147,DR124:DR125,0),MATCH(DS140,DT122:EA122,0))*INDEX(AJ130:AT137,MATCH(DS140,AI130:AI137,0),MATCH(DS141,AJ129:AT129,0))</f>
        <v>#N/A</v>
      </c>
      <c r="DT147" s="665" t="e">
        <f>INDEX(DT124:EA125,MATCH(DR147,DR124:DR125,0),MATCH(DT140,DT122:EA122,0))*INDEX(AJ130:AT137,MATCH(DT140,AI130:AI137,0),MATCH(DT141,AJ129:AT129,0))</f>
        <v>#N/A</v>
      </c>
      <c r="DU147" s="665" t="e">
        <f>INDEX(DT124:EA125,MATCH(DR147,DR124:DR125,0),MATCH(DU140,DT122:EA122,0))*INDEX(AJ130:AT137,MATCH(DU140,AI130:AI137,0),MATCH(DU141,AJ129:AT129,0))</f>
        <v>#N/A</v>
      </c>
      <c r="DV147" s="665" t="e">
        <f>INDEX(DT124:EA125,MATCH(DR147,DR124:DR125,0),MATCH(DV140,DT122:EA122,0))*INDEX(AJ130:AT137,MATCH(DV140,AI130:AI137,0),MATCH(DV141,AJ129:AT129,0))</f>
        <v>#N/A</v>
      </c>
      <c r="DW147" s="665" t="e">
        <f>INDEX(DT124:EA125,MATCH(DR147,DR124:DR125,0),MATCH(DW140,DT122:EA122,0))*INDEX(AJ130:AT137,MATCH(DW140,AI130:AI137,0),MATCH(DW141,AJ129:AT129,0))</f>
        <v>#N/A</v>
      </c>
      <c r="DX147" s="665" t="e">
        <f>INDEX(DT124:EA125,MATCH(DR147,DR124:DR125,0),MATCH(DX140,DT122:EA122,0))*INDEX(AJ130:AT137,MATCH(DX140,AI130:AI137,0),MATCH(DX141,AJ129:AT129,0))</f>
        <v>#N/A</v>
      </c>
      <c r="DY147" s="665" t="e">
        <f>INDEX(DT124:EA125,MATCH(DR147,DR124:DR125,0),MATCH(DY140,DT122:EA122,0))*INDEX(AJ130:AT137,MATCH(DY140,AI130:AI137,0),MATCH(DY141,AJ129:AT129,0))</f>
        <v>#N/A</v>
      </c>
      <c r="DZ147" s="665" t="e">
        <f>INDEX(DT124:EA125,MATCH(DR147,DR124:DR125,0),MATCH(DZ140,DT122:EA122,0))*INDEX(AJ130:AT137,MATCH(DZ140,AI130:AI137,0),MATCH(DZ141,AJ129:AT129,0))</f>
        <v>#N/A</v>
      </c>
      <c r="EA147" s="665" t="e">
        <f>INDEX(DT124:EA125,MATCH(DR147,DR124:DR125,0),MATCH(EA140,DT122:EA122,0))*INDEX(AJ130:AT137,MATCH(EA140,AI130:AI137,0),MATCH(EA141,AJ129:AT129,0))</f>
        <v>#N/A</v>
      </c>
      <c r="EB147" s="665" t="e">
        <f>INDEX(DT124:EA125,MATCH(DR147,DR124:DR125,0),MATCH(EB140,DT122:EA122,0))*INDEX(AJ130:AT137,MATCH(EB140,AI130:AI137,0),MATCH(EB141,AJ129:AT129,0))</f>
        <v>#N/A</v>
      </c>
      <c r="EC147" s="665" t="e">
        <f>INDEX(DT124:EA125,MATCH(DR147,DR124:DR125,0),MATCH(EC140,DT122:EA122,0))*INDEX(AJ130:AT137,MATCH(EC140,AI130:AI137,0),MATCH(EC141,AJ129:AT129,0))</f>
        <v>#N/A</v>
      </c>
      <c r="ED147" s="665" t="e">
        <f>INDEX(DT124:EA125,MATCH(DR147,DR124:DR125,0),MATCH(ED140,DT122:EA122,0))*INDEX(AJ130:AT137,MATCH(ED140,AI130:AI137,0),MATCH(ED141,AJ129:AT129,0))</f>
        <v>#N/A</v>
      </c>
      <c r="EE147" s="665" t="e">
        <f>INDEX(DT124:EA125,MATCH(DR147,DR124:DR125,0),MATCH(EE140,DT122:EA122,0))*INDEX(AJ130:AT137,MATCH(EE140,AI130:AI137,0),MATCH(EE141,AJ129:AT129,0))</f>
        <v>#N/A</v>
      </c>
      <c r="EF147" s="665" t="e">
        <f>INDEX(DT124:EA125,MATCH(DR147,DR124:DR125,0),MATCH(EF140,DT122:EA122,0))*INDEX(AJ130:AT137,MATCH(EF140,AI130:AI137,0),MATCH(EF141,AJ129:AT129,0))</f>
        <v>#N/A</v>
      </c>
      <c r="EG147" s="665" t="e">
        <f>INDEX(DT124:EA125,MATCH(DR147,DR124:DR125,0),MATCH(EG140,DT122:EA122,0))*INDEX(AJ130:AT137,MATCH(EG140,AI130:AI137,0),MATCH(EG141,AJ129:AT129,0))</f>
        <v>#N/A</v>
      </c>
      <c r="EH147" s="665" t="e">
        <f>INDEX(DT124:EA125,MATCH(DR147,DR124:DR125,0),MATCH(EH140,DT122:EA122,0))*INDEX(AJ130:AT137,MATCH(EH140,AI130:AI137,0),MATCH(EH141,AJ129:AT129,0))</f>
        <v>#N/A</v>
      </c>
      <c r="EI147" s="665" t="e">
        <f>INDEX(DT124:EA125,MATCH(DR147,DR124:DR125,0),MATCH(EI140,DT122:EA122,0))*INDEX(AJ130:AT137,MATCH(EI140,AI130:AI137,0),MATCH(EI141,AJ129:AT129,0))</f>
        <v>#N/A</v>
      </c>
      <c r="EJ147" s="665" t="e">
        <f>INDEX(DT124:EA125,MATCH(DR147,DR124:DR125,0),MATCH(EJ140,DT122:EA122,0))*INDEX(AJ130:AT137,MATCH(EJ140,AI130:AI137,0),MATCH(EJ141,AJ129:AT129,0))</f>
        <v>#N/A</v>
      </c>
      <c r="EK147" s="665" t="e">
        <f>INDEX(DT124:EA125,MATCH(DR147,DR124:DR125,0),MATCH(EK140,DT122:EA122,0))*INDEX(AJ130:AT137,MATCH(EK140,AI130:AI137,0),MATCH(EK141,AJ129:AT129,0))</f>
        <v>#N/A</v>
      </c>
      <c r="EL147" s="665" t="e">
        <f>INDEX(DT124:EA125,MATCH(DR147,DR124:DR125,0),MATCH(EL140,DT122:EA122,0))*INDEX(AJ130:AT137,MATCH(EL140,AI130:AI137,0),MATCH(EL141,AJ129:AT129,0))</f>
        <v>#N/A</v>
      </c>
      <c r="EM147" s="665" t="e">
        <f>INDEX(DT124:EA125,MATCH(DR147,DR124:DR125,0),MATCH(EM140,DT122:EA122,0))*INDEX(AJ130:AT137,MATCH(EM140,AI130:AI137,0),MATCH(EM141,AJ129:AT129,0))</f>
        <v>#N/A</v>
      </c>
      <c r="EN147" s="665" t="e">
        <f>INDEX(DT124:EA125,MATCH(DR147,DR124:DR125,0),MATCH(EN140,DT122:EA122,0))*INDEX(AJ130:AT137,MATCH(EN140,AI130:AI137,0),MATCH(EN141,AJ129:AT129,0))</f>
        <v>#N/A</v>
      </c>
      <c r="EO147" s="665" t="e">
        <f>INDEX(DT124:EA125,MATCH(DR147,DR124:DR125,0),MATCH(EO140,DT122:EA122,0))*INDEX(AJ130:AT137,MATCH(EO140,AI130:AI137,0),MATCH(EO141,AJ129:AT129,0))</f>
        <v>#N/A</v>
      </c>
      <c r="EP147" s="665" t="e">
        <f>INDEX(DT124:EA125,MATCH(DR147,DR124:DR125,0),MATCH(EP140,DT122:EA122,0))*INDEX(AJ130:AT137,MATCH(EP140,AI130:AI137,0),MATCH(EP141,AJ129:AT129,0))</f>
        <v>#N/A</v>
      </c>
      <c r="EQ147" s="665" t="e">
        <f>INDEX(DT124:EA125,MATCH(DR147,DR124:DR125,0),MATCH(EQ140,DT122:EA122,0))*INDEX(AJ130:AT137,MATCH(EQ140,AI130:AI137,0),MATCH(EQ141,AJ129:AT129,0))</f>
        <v>#N/A</v>
      </c>
      <c r="ER147" s="665" t="e">
        <f>INDEX(DT124:EA125,MATCH(DR147,DR124:DR125,0),MATCH(ER140,DT122:EA122,0))*INDEX(AJ130:AT137,MATCH(ER140,AI130:AI137,0),MATCH(ER141,AJ129:AT129,0))</f>
        <v>#N/A</v>
      </c>
      <c r="ES147" s="665" t="e">
        <f>INDEX(DT124:EA125,MATCH(DR147,DR124:DR125,0),MATCH(ES140,DT122:EA122,0))*INDEX(AJ130:AT137,MATCH(ES140,AI130:AI137,0),MATCH(ES141,AJ129:AT129,0))</f>
        <v>#N/A</v>
      </c>
      <c r="ET147" s="665" t="e">
        <f>INDEX(DT124:EA125,MATCH(DR147,DR124:DR125,0),MATCH(ET140,DT122:EA122,0))*INDEX(AJ130:AT137,MATCH(ET140,AI130:AI137,0),MATCH(ET141,AJ129:AT129,0))</f>
        <v>#N/A</v>
      </c>
      <c r="EU147" s="665" t="e">
        <f>INDEX(DT124:EA125,MATCH(DR147,DR124:DR125,0),MATCH(EU140,DT122:EA122,0))*INDEX(AJ130:AT137,MATCH(EU140,AI130:AI137,0),MATCH(EU141,AJ129:AT129,0))</f>
        <v>#N/A</v>
      </c>
      <c r="EV147" s="665" t="e">
        <f>INDEX(DT124:EA125,MATCH(DR147,DR124:DR125,0),MATCH(EV140,DT122:EA122,0))*INDEX(AJ130:AT137,MATCH(EV140,AI130:AI137,0),MATCH(EV141,AJ129:AT129,0))</f>
        <v>#N/A</v>
      </c>
      <c r="EW147" s="665" t="e">
        <f>INDEX(DT124:EA125,MATCH(DR147,DR124:DR125,0),MATCH(EW140,DT122:EA122,0))*INDEX(AJ130:AT137,MATCH(EW140,AI130:AI137,0),MATCH(EW141,AJ129:AT129,0))</f>
        <v>#N/A</v>
      </c>
      <c r="EX147" s="665" t="e">
        <f>INDEX(DT124:EA125,MATCH(DR147,DR124:DR125,0),MATCH(EX140,DT122:EA122,0))*INDEX(AJ130:AT137,MATCH(EX140,AI130:AI137,0),MATCH(EX141,AJ129:AT129,0))</f>
        <v>#N/A</v>
      </c>
      <c r="EY147" s="665" t="e">
        <f>INDEX(DT124:EA125,MATCH(DR147,DR124:DR125,0),MATCH(EY140,DT122:EA122,0))*INDEX(AJ130:AT137,MATCH(EY140,AI130:AI137,0),MATCH(EY141,AJ129:AT129,0))</f>
        <v>#N/A</v>
      </c>
      <c r="EZ147" s="665" t="e">
        <f>INDEX(DT124:EA125,MATCH(DR147,DR124:DR125,0),MATCH(EZ140,DT122:EA122,0))*INDEX(AJ130:AT137,MATCH(EZ140,AI130:AI137,0),MATCH(EZ141,AJ129:AT129,0))</f>
        <v>#N/A</v>
      </c>
      <c r="FA147" s="665" t="e">
        <f>INDEX(DT124:EA125,MATCH(DR147,DR124:DR125,0),MATCH(FA140,DT122:EA122,0))*INDEX(AJ130:AT137,MATCH(FA140,AI130:AI137,0),MATCH(FA141,AJ129:AT129,0))</f>
        <v>#N/A</v>
      </c>
      <c r="FB147" s="665" t="e">
        <f>INDEX(DT124:EA125,MATCH(DR147,DR124:DR125,0),MATCH(FB140,DT122:EA122,0))*INDEX(AJ130:AT137,MATCH(FB140,AI130:AI137,0),MATCH(FB141,AJ129:AT129,0))</f>
        <v>#N/A</v>
      </c>
      <c r="FC147" s="665" t="e">
        <f>INDEX(DT124:EA125,MATCH(DR147,DR124:DR125,0),MATCH(FC140,DT122:EA122,0))*INDEX(AJ130:AT137,MATCH(FC140,AI130:AI137,0),MATCH(FC141,AJ129:AT129,0))</f>
        <v>#N/A</v>
      </c>
      <c r="FD147" s="665" t="e">
        <f>INDEX(DT124:EA125,MATCH(DR147,DR124:DR125,0),MATCH(FD140,DT122:EA122,0))*INDEX(AJ130:AT137,MATCH(FD140,AI130:AI137,0),MATCH(FD141,AJ129:AT129,0))</f>
        <v>#N/A</v>
      </c>
      <c r="FE147" s="665" t="e">
        <f>INDEX(DT124:EA125,MATCH(DR147,DR124:DR125,0),MATCH(FE140,DT122:EA122,0))*INDEX(AJ130:AT137,MATCH(FE140,AI130:AI137,0),MATCH(FE141,AJ129:AT129,0))</f>
        <v>#N/A</v>
      </c>
      <c r="FF147" s="665" t="e">
        <f>INDEX(DT124:EA125,MATCH(DR147,DR124:DR125,0),MATCH(FF140,DT122:EA122,0))*INDEX(AJ130:AT137,MATCH(FF140,AI130:AI137,0),MATCH(FF141,AJ129:AT129,0))</f>
        <v>#N/A</v>
      </c>
      <c r="FG147" s="665" t="e">
        <f>INDEX(DT124:EA125,MATCH(DR147,DR124:DR125,0),MATCH(FG140,DT122:EA122,0))*INDEX(AJ130:AT137,MATCH(FG140,AI130:AI137,0),MATCH(FG141,AJ129:AT129,0))</f>
        <v>#N/A</v>
      </c>
      <c r="FH147" s="665" t="e">
        <f>INDEX(DT124:EA125,MATCH(DR147,DR124:DR125,0),MATCH(FH140,DT122:EA122,0))*INDEX(AJ130:AT137,MATCH(FH140,AI130:AI137,0),MATCH(FH141,AJ129:AT129,0))</f>
        <v>#N/A</v>
      </c>
      <c r="FI147" s="665" t="e">
        <f>INDEX(DT124:EA125,MATCH(DR147,DR124:DR125,0),MATCH(FI140,DT122:EA122,0))*INDEX(AJ130:AT137,MATCH(FI140,AI130:AI137,0),MATCH(FI141,AJ129:AT129,0))</f>
        <v>#N/A</v>
      </c>
      <c r="FJ147" s="665" t="e">
        <f>INDEX(DT124:EA125,MATCH(DR147,DR124:DR125,0),MATCH(FJ140,DT122:EA122,0))*INDEX(AJ130:AT137,MATCH(FJ140,AI130:AI137,0),MATCH(FJ141,AJ129:AT129,0))</f>
        <v>#N/A</v>
      </c>
      <c r="FK147" s="665" t="e">
        <f>INDEX(DT124:EA125,MATCH(DR147,DR124:DR125,0),MATCH(FK140,DT122:EA122,0))*INDEX(AJ130:AT137,MATCH(FK140,AI130:AI137,0),MATCH(FK141,AJ129:AT129,0))</f>
        <v>#N/A</v>
      </c>
      <c r="FL147" s="665" t="e">
        <f>INDEX(DT124:EA125,MATCH(DR147,DR124:DR125,0),MATCH(FL140,DT122:EA122,0))*INDEX(AJ130:AT137,MATCH(FL140,AI130:AI137,0),MATCH(FL141,AJ129:AT129,0))</f>
        <v>#N/A</v>
      </c>
      <c r="FM147" s="665" t="e">
        <f>INDEX(DT124:EA125,MATCH(DR147,DR124:DR125,0),MATCH(FM140,DT122:EA122,0))*INDEX(AJ130:AT137,MATCH(FM140,AI130:AI137,0),MATCH(FM141,AJ129:AT129,0))</f>
        <v>#N/A</v>
      </c>
      <c r="FN147" s="665" t="e">
        <f>INDEX(DT124:EA125,MATCH(DR147,DR124:DR125,0),MATCH(FN140,DT122:EA122,0))*INDEX(AJ130:AT137,MATCH(FN140,AI130:AI137,0),MATCH(FN141,AJ129:AT129,0))</f>
        <v>#N/A</v>
      </c>
      <c r="FO147" s="665" t="e">
        <f>INDEX(DT124:EA125,MATCH(DR147,DR124:DR125,0),MATCH(FO140,DT122:EA122,0))*INDEX(AJ130:AT137,MATCH(FO140,AI130:AI137,0),MATCH(FO141,AJ129:AT129,0))</f>
        <v>#N/A</v>
      </c>
      <c r="FP147" s="665" t="e">
        <f>INDEX(DT124:EA125,MATCH(DR147,DR124:DR125,0),MATCH(FP140,DT122:EA122,0))*INDEX(AJ130:AT137,MATCH(FP140,AI130:AI137,0),MATCH(FP141,AJ129:AT129,0))</f>
        <v>#N/A</v>
      </c>
      <c r="FQ147" s="665" t="e">
        <f>INDEX(DT124:EA125,MATCH(DR147,DR124:DR125,0),MATCH(FQ140,DT122:EA122,0))*INDEX(AJ130:AT137,MATCH(FQ140,AI130:AI137,0),MATCH(FQ141,AJ129:AT129,0))</f>
        <v>#N/A</v>
      </c>
      <c r="FR147" s="665" t="e">
        <f>INDEX(DT124:EA125,MATCH(DR147,DR124:DR125,0),MATCH(FR140,DT122:EA122,0))*INDEX(AJ130:AT137,MATCH(FR140,AI130:AI137,0),MATCH(FR141,AJ129:AT129,0))</f>
        <v>#N/A</v>
      </c>
      <c r="FS147" s="665" t="e">
        <f>INDEX(DT124:EA125,MATCH(DR147,DR124:DR125,0),MATCH(FS140,DT122:EA122,0))*INDEX(AJ130:AT137,MATCH(FS140,AI130:AI137,0),MATCH(FS141,AJ129:AT129,0))</f>
        <v>#N/A</v>
      </c>
      <c r="FT147" s="665" t="e">
        <f>INDEX(DT124:EA125,MATCH(DR147,DR124:DR125,0),MATCH(FT140,DT122:EA122,0))*INDEX(AJ130:AT137,MATCH(FT140,AI130:AI137,0),MATCH(FT141,AJ129:AT129,0))</f>
        <v>#N/A</v>
      </c>
      <c r="FU147" s="665" t="e">
        <f>INDEX(DT124:EA125,MATCH(DR147,DR124:DR125,0),MATCH(FU140,DT122:EA122,0))*INDEX(AJ130:AT137,MATCH(FU140,AI130:AI137,0),MATCH(FU141,AJ129:AT129,0))</f>
        <v>#N/A</v>
      </c>
      <c r="FV147" s="665" t="e">
        <f>INDEX(DT124:EA125,MATCH(DR147,DR124:DR125,0),MATCH(FV140,DT122:EA122,0))*INDEX(AJ130:AT137,MATCH(FV140,AI130:AI137,0),MATCH(FV141,AJ129:AT129,0))</f>
        <v>#N/A</v>
      </c>
      <c r="FW147" s="665" t="e">
        <f>INDEX(DT124:EA125,MATCH(DR147,DR124:DR125,0),MATCH(FW140,DT122:EA122,0))*INDEX(AJ130:AT137,MATCH(FW140,AI130:AI137,0),MATCH(FW141,AJ129:AT129,0))</f>
        <v>#N/A</v>
      </c>
      <c r="FX147" s="665" t="e">
        <f>INDEX(DT124:EA125,MATCH(DR147,DR124:DR125,0),MATCH(FX140,DT122:EA122,0))*INDEX(AJ130:AT137,MATCH(FX140,AI130:AI137,0),MATCH(FX141,AJ129:AT129,0))</f>
        <v>#N/A</v>
      </c>
      <c r="FY147" s="665" t="e">
        <f>INDEX(DT124:EA125,MATCH(DR147,DR124:DR125,0),MATCH(FY140,DT122:EA122,0))*INDEX(AJ130:AT137,MATCH(FY140,AI130:AI137,0),MATCH(FY141,AJ129:AT129,0))</f>
        <v>#N/A</v>
      </c>
      <c r="FZ147" s="665" t="e">
        <f>INDEX(DT124:EA125,MATCH(DR147,DR124:DR125,0),MATCH(FZ140,DT122:EA122,0))*INDEX(AJ130:AT137,MATCH(FZ140,AI130:AI137,0),MATCH(FZ141,AJ129:AT129,0))</f>
        <v>#N/A</v>
      </c>
      <c r="GA147" s="665" t="e">
        <f>INDEX(DT124:EA125,MATCH(DR147,DR124:DR125,0),MATCH(GA140,DT122:EA122,0))*INDEX(AJ130:AT137,MATCH(GA140,AI130:AI137,0),MATCH(GA141,AJ129:AT129,0))</f>
        <v>#N/A</v>
      </c>
      <c r="GB147" s="665" t="e">
        <f>INDEX(DT124:EA125,MATCH(DR147,DR124:DR125,0),MATCH(GB140,DT122:EA122,0))*INDEX(AJ130:AT137,MATCH(GB140,AI130:AI137,0),MATCH(GB141,AJ129:AT129,0))</f>
        <v>#N/A</v>
      </c>
      <c r="GC147" s="665" t="e">
        <f>INDEX(DT124:EA125,MATCH(DR147,DR124:DR125,0),MATCH(GC140,DT122:EA122,0))*INDEX(AJ130:AT137,MATCH(GC140,AI130:AI137,0),MATCH(GC141,AJ129:AT129,0))</f>
        <v>#N/A</v>
      </c>
      <c r="GD147" s="665" t="e">
        <f>INDEX(DT124:EA125,MATCH(DR147,DR124:DR125,0),MATCH(GD140,DT122:EA122,0))*INDEX(AJ130:AT137,MATCH(GD140,AI130:AI137,0),MATCH(GD141,AJ129:AT129,0))</f>
        <v>#N/A</v>
      </c>
      <c r="GE147" s="665" t="e">
        <f>INDEX(DT124:EA125,MATCH(DR147,DR124:DR125,0),MATCH(GE140,DT122:EA122,0))*INDEX(AJ130:AT137,MATCH(GE140,AI130:AI137,0),MATCH(GE141,AJ129:AT129,0))</f>
        <v>#N/A</v>
      </c>
      <c r="GF147" s="665" t="e">
        <f>INDEX(DT124:EA125,MATCH(DR147,DR124:DR125,0),MATCH(GF140,DT122:EA122,0))*INDEX(AJ130:AT137,MATCH(GF140,AI130:AI137,0),MATCH(GF141,AJ129:AT129,0))</f>
        <v>#N/A</v>
      </c>
      <c r="GG147" s="665" t="e">
        <f>INDEX(DT124:EA125,MATCH(DR147,DR124:DR125,0),MATCH(GG140,DT122:EA122,0))*INDEX(AJ130:AT137,MATCH(GG140,AI130:AI137,0),MATCH(GG141,AJ129:AT129,0))</f>
        <v>#N/A</v>
      </c>
      <c r="GH147" s="665" t="e">
        <f>INDEX(DT124:EA125,MATCH(DR147,DR124:DR125,0),MATCH(GH140,DT122:EA122,0))*INDEX(AJ130:AT137,MATCH(GH140,AI130:AI137,0),MATCH(GH141,AJ129:AT129,0))</f>
        <v>#N/A</v>
      </c>
      <c r="GI147" s="665" t="e">
        <f>INDEX(DT124:EA125,MATCH(DR147,DR124:DR125,0),MATCH(GI140,DT122:EA122,0))*INDEX(AJ130:AT137,MATCH(GI140,AI130:AI137,0),MATCH(GI141,AJ129:AT129,0))</f>
        <v>#N/A</v>
      </c>
      <c r="GJ147" s="665" t="e">
        <f>INDEX(DT124:EA125,MATCH(DR147,DR124:DR125,0),MATCH(GJ140,DT122:EA122,0))*INDEX(AJ130:AT137,MATCH(GJ140,AI130:AI137,0),MATCH(GJ141,AJ129:AT129,0))</f>
        <v>#N/A</v>
      </c>
      <c r="GK147" s="665" t="e">
        <f>INDEX(DT124:EA125,MATCH(DR147,DR124:DR125,0),MATCH(GK140,DT122:EA122,0))*INDEX(AJ130:AT137,MATCH(GK140,AI130:AI137,0),MATCH(GK141,AJ129:AT129,0))</f>
        <v>#N/A</v>
      </c>
      <c r="GL147" s="665" t="e">
        <f>SUM(DS147:GK147)=#REF!-SUM(HB147:HK147)</f>
        <v>#N/A</v>
      </c>
      <c r="GM147" s="667"/>
      <c r="GN147" s="737">
        <v>2028</v>
      </c>
      <c r="GO147" s="664" t="e">
        <f>SUMIF(DS129:EN129,GO129,DS147:EN147)</f>
        <v>#N/A</v>
      </c>
      <c r="GP147" s="668" t="e">
        <f>SUMIF(DS129:GK129,GP129,DS147:GK147)</f>
        <v>#N/A</v>
      </c>
      <c r="GQ147" s="668" t="e">
        <f>SUMIF(DS129:GK129,GQ129,DS147:GK147)</f>
        <v>#N/A</v>
      </c>
      <c r="GR147" s="668" t="e">
        <f>SUMIF(DS129:GK129,GR129,DS147:GK147)</f>
        <v>#N/A</v>
      </c>
      <c r="GS147" s="668" t="e">
        <f>SUMIF(DS129:GK129,GS129,DS147:GK147)</f>
        <v>#N/A</v>
      </c>
      <c r="GT147" s="668" t="e">
        <f>SUMIF(DS129:GK129,GT129,DS147:GK147)</f>
        <v>#N/A</v>
      </c>
      <c r="GU147" s="668" t="e">
        <f>SUMIF(DS129:GK129,GU129,DS147:GK147)</f>
        <v>#N/A</v>
      </c>
      <c r="GV147" s="668" t="e">
        <f>SUMIF(DS129:GK129,GV129,DS147:GK147)</f>
        <v>#N/A</v>
      </c>
      <c r="GW147" s="668" t="e">
        <f>SUMIF(DS129:GK129,GW129,DS147:GK147)</f>
        <v>#N/A</v>
      </c>
      <c r="GX147" s="668" t="e">
        <f>SUMIF(DS129:GK129,GX129,DS147:GK147)</f>
        <v>#N/A</v>
      </c>
      <c r="GY147" s="668" t="e">
        <f>SUMIF(DS129:GK129,GY129,DS147:GK147)</f>
        <v>#N/A</v>
      </c>
      <c r="GZ147" s="646" t="e">
        <f>#REF!=SUM(GO147:GY147)</f>
        <v>#REF!</v>
      </c>
      <c r="HB147" s="668" t="e">
        <f>IF(GZ147,0,(#REF!-SUM(GO147:GY147))*INDEX(AK130:AT137,MATCH(GN147,AI130:AI137,0),MATCH(HB141,AK129:AT129,0)))</f>
        <v>#REF!</v>
      </c>
      <c r="HC147" s="668" t="e">
        <f>IF(GZ147,0,(#REF!-SUM(GO147:GY147))*INDEX(AK130:AT137,MATCH(GN147,AI130:AI137,0),MATCH(HC141,AK129:AT129,0)))</f>
        <v>#REF!</v>
      </c>
      <c r="HD147" s="668" t="e">
        <f>IF(GZ147,0,(#REF!-SUM(GO147:GY147))*INDEX(AK130:AT137,MATCH(GN147,AI130:AI137,0),MATCH(HD141,AK129:AT129,0)))</f>
        <v>#REF!</v>
      </c>
      <c r="HE147" s="668" t="e">
        <f>IF(GZ147,0,(#REF!-SUM(GO147:GY147))*INDEX(AK130:AT137,MATCH(GN147,AI130:AI137,0),MATCH(HE141,AK129:AT129,0)))</f>
        <v>#REF!</v>
      </c>
      <c r="HF147" s="668" t="e">
        <f>IF(GZ147,0,(#REF!-SUM(GO147:GY147))*INDEX(AK130:AT137,MATCH(GN147,AI130:AI137,0),MATCH(HF141,AK129:AT129,0)))</f>
        <v>#REF!</v>
      </c>
      <c r="HG147" s="668" t="e">
        <f>IF(GZ147,0,(#REF!-SUM(GO147:GY147))*INDEX(AK130:AT137,MATCH(GN147,AI130:AI137,0),MATCH(HG141,AK129:AT129,0)))</f>
        <v>#REF!</v>
      </c>
      <c r="HH147" s="668" t="e">
        <f>IF(GZ147,0,(#REF!-SUM(GO147:GY147))*INDEX(AK130:AT137,MATCH(GN147,AI130:AI137,0),MATCH(HH141,AK129:AT129,0)))</f>
        <v>#REF!</v>
      </c>
      <c r="HI147" s="668" t="e">
        <f>IF(GZ147,0,(#REF!-SUM(GO147:GY147))*INDEX(AK130:AT137,MATCH(GN147,AI130:AI137,0),MATCH(HI141,AK129:AT129,0)))</f>
        <v>#REF!</v>
      </c>
      <c r="HJ147" s="668" t="e">
        <f>IF(GZ147,0,(#REF!-SUM(GO147:GY147))*INDEX(AK130:AT137,MATCH(GN147,AI130:AI137,0),MATCH(HJ141,AK129:AT129,0)))</f>
        <v>#REF!</v>
      </c>
      <c r="HK147" s="668" t="e">
        <f>IF(GZ147,0,(#REF!-SUM(GO147:GY147))*INDEX(AK130:AT137,MATCH(GN147,AI130:AI137,0),MATCH(HK141,AK129:AT129,0)))</f>
        <v>#REF!</v>
      </c>
      <c r="HL147" s="668" t="e">
        <f>(SUM(HB147:HK147)+SUM(GO147:GY147))=#REF!</f>
        <v>#REF!</v>
      </c>
      <c r="HM147" s="674"/>
      <c r="HN147" s="674"/>
      <c r="HO147" s="674"/>
      <c r="HP147" s="674"/>
      <c r="HQ147" s="674"/>
      <c r="HR147" s="674"/>
      <c r="HS147" s="674"/>
      <c r="HT147" s="674"/>
      <c r="HU147" s="674"/>
      <c r="HV147" s="674"/>
      <c r="HW147" s="674"/>
      <c r="HX147" s="674"/>
      <c r="HY147" s="674"/>
      <c r="HZ147" s="674"/>
    </row>
    <row r="148" spans="1:234" hidden="1" x14ac:dyDescent="0.25">
      <c r="A148" s="643" t="s">
        <v>208</v>
      </c>
      <c r="S148" s="663"/>
      <c r="DR148" s="737">
        <v>2029</v>
      </c>
      <c r="DS148" s="665" t="e">
        <f>INDEX(DT124:EA125,MATCH(DR148,DR124:DR125,0),MATCH(DS140,DT122:EA122,0))*INDEX(AJ130:AT137,MATCH(DS140,AI130:AI137,0),MATCH(DS141,AJ129:AT129,0))</f>
        <v>#N/A</v>
      </c>
      <c r="DT148" s="665" t="e">
        <f>INDEX(DT124:EA125,MATCH(DR148,DR124:DR125,0),MATCH(DT140,DT122:EA122,0))*INDEX(AJ130:AT137,MATCH(DT140,AI130:AI137,0),MATCH(DT141,AJ129:AT129,0))</f>
        <v>#N/A</v>
      </c>
      <c r="DU148" s="665" t="e">
        <f>INDEX(DT124:EA125,MATCH(DR148,DR124:DR125,0),MATCH(DU140,DT122:EA122,0))*INDEX(AJ130:AT137,MATCH(DU140,AI130:AI137,0),MATCH(DU141,AJ129:AT129,0))</f>
        <v>#N/A</v>
      </c>
      <c r="DV148" s="665" t="e">
        <f>INDEX(DT124:EA125,MATCH(DR148,DR124:DR125,0),MATCH(DV140,DT122:EA122,0))*INDEX(AJ130:AT137,MATCH(DV140,AI130:AI137,0),MATCH(DV141,AJ129:AT129,0))</f>
        <v>#N/A</v>
      </c>
      <c r="DW148" s="665" t="e">
        <f>INDEX(DT124:EA125,MATCH(DR148,DR124:DR125,0),MATCH(DW140,DT122:EA122,0))*INDEX(AJ130:AT137,MATCH(DW140,AI130:AI137,0),MATCH(DW141,AJ129:AT129,0))</f>
        <v>#N/A</v>
      </c>
      <c r="DX148" s="665" t="e">
        <f>INDEX(DT124:EA125,MATCH(DR148,DR124:DR125,0),MATCH(DX140,DT122:EA122,0))*INDEX(AJ130:AT137,MATCH(DX140,AI130:AI137,0),MATCH(DX141,AJ129:AT129,0))</f>
        <v>#N/A</v>
      </c>
      <c r="DY148" s="665" t="e">
        <f>INDEX(DT124:EA125,MATCH(DR148,DR124:DR125,0),MATCH(DY140,DT122:EA122,0))*INDEX(AJ130:AT137,MATCH(DY140,AI130:AI137,0),MATCH(DY141,AJ129:AT129,0))</f>
        <v>#N/A</v>
      </c>
      <c r="DZ148" s="665" t="e">
        <f>INDEX(DT124:EA125,MATCH(DR148,DR124:DR125,0),MATCH(DZ140,DT122:EA122,0))*INDEX(AJ130:AT137,MATCH(DZ140,AI130:AI137,0),MATCH(DZ141,AJ129:AT129,0))</f>
        <v>#N/A</v>
      </c>
      <c r="EA148" s="665" t="e">
        <f>INDEX(DT124:EA125,MATCH(DR148,DR124:DR125,0),MATCH(EA140,DT122:EA122,0))*INDEX(AJ130:AT137,MATCH(EA140,AI130:AI137,0),MATCH(EA141,AJ129:AT129,0))</f>
        <v>#N/A</v>
      </c>
      <c r="EB148" s="665" t="e">
        <f>INDEX(DT124:EA125,MATCH(DR148,DR124:DR125,0),MATCH(EB140,DT122:EA122,0))*INDEX(AJ130:AT137,MATCH(EB140,AI130:AI137,0),MATCH(EB141,AJ129:AT129,0))</f>
        <v>#N/A</v>
      </c>
      <c r="EC148" s="665" t="e">
        <f>INDEX(DT124:EA125,MATCH(DR148,DR124:DR125,0),MATCH(EC140,DT122:EA122,0))*INDEX(AJ130:AT137,MATCH(EC140,AI130:AI137,0),MATCH(EC141,AJ129:AT129,0))</f>
        <v>#N/A</v>
      </c>
      <c r="ED148" s="665" t="e">
        <f>INDEX(DT124:EA125,MATCH(DR148,DR124:DR125,0),MATCH(ED140,DT122:EA122,0))*INDEX(AJ130:AT137,MATCH(ED140,AI130:AI137,0),MATCH(ED141,AJ129:AT129,0))</f>
        <v>#N/A</v>
      </c>
      <c r="EE148" s="665" t="e">
        <f>INDEX(DT124:EA125,MATCH(DR148,DR124:DR125,0),MATCH(EE140,DT122:EA122,0))*INDEX(AJ130:AT137,MATCH(EE140,AI130:AI137,0),MATCH(EE141,AJ129:AT129,0))</f>
        <v>#N/A</v>
      </c>
      <c r="EF148" s="665" t="e">
        <f>INDEX(DT124:EA125,MATCH(DR148,DR124:DR125,0),MATCH(EF140,DT122:EA122,0))*INDEX(AJ130:AT137,MATCH(EF140,AI130:AI137,0),MATCH(EF141,AJ129:AT129,0))</f>
        <v>#N/A</v>
      </c>
      <c r="EG148" s="665" t="e">
        <f>INDEX(DT124:EA125,MATCH(DR148,DR124:DR125,0),MATCH(EG140,DT122:EA122,0))*INDEX(AJ130:AT137,MATCH(EG140,AI130:AI137,0),MATCH(EG141,AJ129:AT129,0))</f>
        <v>#N/A</v>
      </c>
      <c r="EH148" s="665" t="e">
        <f>INDEX(DT124:EA125,MATCH(DR148,DR124:DR125,0),MATCH(EH140,DT122:EA122,0))*INDEX(AJ130:AT137,MATCH(EH140,AI130:AI137,0),MATCH(EH141,AJ129:AT129,0))</f>
        <v>#N/A</v>
      </c>
      <c r="EI148" s="665" t="e">
        <f>INDEX(DT124:EA125,MATCH(DR148,DR124:DR125,0),MATCH(EI140,DT122:EA122,0))*INDEX(AJ130:AT137,MATCH(EI140,AI130:AI137,0),MATCH(EI141,AJ129:AT129,0))</f>
        <v>#N/A</v>
      </c>
      <c r="EJ148" s="665" t="e">
        <f>INDEX(DT124:EA125,MATCH(DR148,DR124:DR125,0),MATCH(EJ140,DT122:EA122,0))*INDEX(AJ130:AT137,MATCH(EJ140,AI130:AI137,0),MATCH(EJ141,AJ129:AT129,0))</f>
        <v>#N/A</v>
      </c>
      <c r="EK148" s="665" t="e">
        <f>INDEX(DT124:EA125,MATCH(DR148,DR124:DR125,0),MATCH(EK140,DT122:EA122,0))*INDEX(AJ130:AT137,MATCH(EK140,AI130:AI137,0),MATCH(EK141,AJ129:AT129,0))</f>
        <v>#N/A</v>
      </c>
      <c r="EL148" s="665" t="e">
        <f>INDEX(DT124:EA125,MATCH(DR148,DR124:DR125,0),MATCH(EL140,DT122:EA122,0))*INDEX(AJ130:AT137,MATCH(EL140,AI130:AI137,0),MATCH(EL141,AJ129:AT129,0))</f>
        <v>#N/A</v>
      </c>
      <c r="EM148" s="665" t="e">
        <f>INDEX(DT124:EA125,MATCH(DR148,DR124:DR125,0),MATCH(EM140,DT122:EA122,0))*INDEX(AJ130:AT137,MATCH(EM140,AI130:AI137,0),MATCH(EM141,AJ129:AT129,0))</f>
        <v>#N/A</v>
      </c>
      <c r="EN148" s="665" t="e">
        <f>INDEX(DT124:EA125,MATCH(DR148,DR124:DR125,0),MATCH(EN140,DT122:EA122,0))*INDEX(AJ130:AT137,MATCH(EN140,AI130:AI137,0),MATCH(EN141,AJ129:AT129,0))</f>
        <v>#N/A</v>
      </c>
      <c r="EO148" s="665" t="e">
        <f>INDEX(DT124:EA125,MATCH(DR148,DR124:DR125,0),MATCH(EO140,DT122:EA122,0))*INDEX(AJ130:AT137,MATCH(EO140,AI130:AI137,0),MATCH(EO141,AJ129:AT129,0))</f>
        <v>#N/A</v>
      </c>
      <c r="EP148" s="665" t="e">
        <f>INDEX(DT124:EA125,MATCH(DR148,DR124:DR125,0),MATCH(EP140,DT122:EA122,0))*INDEX(AJ130:AT137,MATCH(EP140,AI130:AI137,0),MATCH(EP141,AJ129:AT129,0))</f>
        <v>#N/A</v>
      </c>
      <c r="EQ148" s="665" t="e">
        <f>INDEX(DT124:EA125,MATCH(DR148,DR124:DR125,0),MATCH(EQ140,DT122:EA122,0))*INDEX(AJ130:AT137,MATCH(EQ140,AI130:AI137,0),MATCH(EQ141,AJ129:AT129,0))</f>
        <v>#N/A</v>
      </c>
      <c r="ER148" s="665" t="e">
        <f>INDEX(DT124:EA125,MATCH(DR148,DR124:DR125,0),MATCH(ER140,DT122:EA122,0))*INDEX(AJ130:AT137,MATCH(ER140,AI130:AI137,0),MATCH(ER141,AJ129:AT129,0))</f>
        <v>#N/A</v>
      </c>
      <c r="ES148" s="665" t="e">
        <f>INDEX(DT124:EA125,MATCH(DR148,DR124:DR125,0),MATCH(ES140,DT122:EA122,0))*INDEX(AJ130:AT137,MATCH(ES140,AI130:AI137,0),MATCH(ES141,AJ129:AT129,0))</f>
        <v>#N/A</v>
      </c>
      <c r="ET148" s="665" t="e">
        <f>INDEX(DT124:EA125,MATCH(DR148,DR124:DR125,0),MATCH(ET140,DT122:EA122,0))*INDEX(AJ130:AT137,MATCH(ET140,AI130:AI137,0),MATCH(ET141,AJ129:AT129,0))</f>
        <v>#N/A</v>
      </c>
      <c r="EU148" s="665" t="e">
        <f>INDEX(DT124:EA125,MATCH(DR148,DR124:DR125,0),MATCH(EU140,DT122:EA122,0))*INDEX(AJ130:AT137,MATCH(EU140,AI130:AI137,0),MATCH(EU141,AJ129:AT129,0))</f>
        <v>#N/A</v>
      </c>
      <c r="EV148" s="665" t="e">
        <f>INDEX(DT124:EA125,MATCH(DR148,DR124:DR125,0),MATCH(EV140,DT122:EA122,0))*INDEX(AJ130:AT137,MATCH(EV140,AI130:AI137,0),MATCH(EV141,AJ129:AT129,0))</f>
        <v>#N/A</v>
      </c>
      <c r="EW148" s="665" t="e">
        <f>INDEX(DT124:EA125,MATCH(DR148,DR124:DR125,0),MATCH(EW140,DT122:EA122,0))*INDEX(AJ130:AT137,MATCH(EW140,AI130:AI137,0),MATCH(EW141,AJ129:AT129,0))</f>
        <v>#N/A</v>
      </c>
      <c r="EX148" s="665" t="e">
        <f>INDEX(DT124:EA125,MATCH(DR148,DR124:DR125,0),MATCH(EX140,DT122:EA122,0))*INDEX(AJ130:AT137,MATCH(EX140,AI130:AI137,0),MATCH(EX141,AJ129:AT129,0))</f>
        <v>#N/A</v>
      </c>
      <c r="EY148" s="665" t="e">
        <f>INDEX(DT124:EA125,MATCH(DR148,DR124:DR125,0),MATCH(EY140,DT122:EA122,0))*INDEX(AJ130:AT137,MATCH(EY140,AI130:AI137,0),MATCH(EY141,AJ129:AT129,0))</f>
        <v>#N/A</v>
      </c>
      <c r="EZ148" s="665" t="e">
        <f>INDEX(DT124:EA125,MATCH(DR148,DR124:DR125,0),MATCH(EZ140,DT122:EA122,0))*INDEX(AJ130:AT137,MATCH(EZ140,AI130:AI137,0),MATCH(EZ141,AJ129:AT129,0))</f>
        <v>#N/A</v>
      </c>
      <c r="FA148" s="665" t="e">
        <f>INDEX(DT124:EA125,MATCH(DR148,DR124:DR125,0),MATCH(FA140,DT122:EA122,0))*INDEX(AJ130:AT137,MATCH(FA140,AI130:AI137,0),MATCH(FA141,AJ129:AT129,0))</f>
        <v>#N/A</v>
      </c>
      <c r="FB148" s="665" t="e">
        <f>INDEX(DT124:EA125,MATCH(DR148,DR124:DR125,0),MATCH(FB140,DT122:EA122,0))*INDEX(AJ130:AT137,MATCH(FB140,AI130:AI137,0),MATCH(FB141,AJ129:AT129,0))</f>
        <v>#N/A</v>
      </c>
      <c r="FC148" s="665" t="e">
        <f>INDEX(DT124:EA125,MATCH(DR148,DR124:DR125,0),MATCH(FC140,DT122:EA122,0))*INDEX(AJ130:AT137,MATCH(FC140,AI130:AI137,0),MATCH(FC141,AJ129:AT129,0))</f>
        <v>#N/A</v>
      </c>
      <c r="FD148" s="665" t="e">
        <f>INDEX(DT124:EA125,MATCH(DR148,DR124:DR125,0),MATCH(FD140,DT122:EA122,0))*INDEX(AJ130:AT137,MATCH(FD140,AI130:AI137,0),MATCH(FD141,AJ129:AT129,0))</f>
        <v>#N/A</v>
      </c>
      <c r="FE148" s="665" t="e">
        <f>INDEX(DT124:EA125,MATCH(DR148,DR124:DR125,0),MATCH(FE140,DT122:EA122,0))*INDEX(AJ130:AT137,MATCH(FE140,AI130:AI137,0),MATCH(FE141,AJ129:AT129,0))</f>
        <v>#N/A</v>
      </c>
      <c r="FF148" s="665" t="e">
        <f>INDEX(DT124:EA125,MATCH(DR148,DR124:DR125,0),MATCH(FF140,DT122:EA122,0))*INDEX(AJ130:AT137,MATCH(FF140,AI130:AI137,0),MATCH(FF141,AJ129:AT129,0))</f>
        <v>#N/A</v>
      </c>
      <c r="FG148" s="665" t="e">
        <f>INDEX(DT124:EA125,MATCH(DR148,DR124:DR125,0),MATCH(FG140,DT122:EA122,0))*INDEX(AJ130:AT137,MATCH(FG140,AI130:AI137,0),MATCH(FG141,AJ129:AT129,0))</f>
        <v>#N/A</v>
      </c>
      <c r="FH148" s="665" t="e">
        <f>INDEX(DT124:EA125,MATCH(DR148,DR124:DR125,0),MATCH(FH140,DT122:EA122,0))*INDEX(AJ130:AT137,MATCH(FH140,AI130:AI137,0),MATCH(FH141,AJ129:AT129,0))</f>
        <v>#N/A</v>
      </c>
      <c r="FI148" s="665" t="e">
        <f>INDEX(DT124:EA125,MATCH(DR148,DR124:DR125,0),MATCH(FI140,DT122:EA122,0))*INDEX(AJ130:AT137,MATCH(FI140,AI130:AI137,0),MATCH(FI141,AJ129:AT129,0))</f>
        <v>#N/A</v>
      </c>
      <c r="FJ148" s="665" t="e">
        <f>INDEX(DT124:EA125,MATCH(DR148,DR124:DR125,0),MATCH(FJ140,DT122:EA122,0))*INDEX(AJ130:AT137,MATCH(FJ140,AI130:AI137,0),MATCH(FJ141,AJ129:AT129,0))</f>
        <v>#N/A</v>
      </c>
      <c r="FK148" s="665" t="e">
        <f>INDEX(DT124:EA125,MATCH(DR148,DR124:DR125,0),MATCH(FK140,DT122:EA122,0))*INDEX(AJ130:AT137,MATCH(FK140,AI130:AI137,0),MATCH(FK141,AJ129:AT129,0))</f>
        <v>#N/A</v>
      </c>
      <c r="FL148" s="665" t="e">
        <f>INDEX(DT124:EA125,MATCH(DR148,DR124:DR125,0),MATCH(FL140,DT122:EA122,0))*INDEX(AJ130:AT137,MATCH(FL140,AI130:AI137,0),MATCH(FL141,AJ129:AT129,0))</f>
        <v>#N/A</v>
      </c>
      <c r="FM148" s="665" t="e">
        <f>INDEX(DT124:EA125,MATCH(DR148,DR124:DR125,0),MATCH(FM140,DT122:EA122,0))*INDEX(AJ130:AT137,MATCH(FM140,AI130:AI137,0),MATCH(FM141,AJ129:AT129,0))</f>
        <v>#N/A</v>
      </c>
      <c r="FN148" s="665" t="e">
        <f>INDEX(DT124:EA125,MATCH(DR148,DR124:DR125,0),MATCH(FN140,DT122:EA122,0))*INDEX(AJ130:AT137,MATCH(FN140,AI130:AI137,0),MATCH(FN141,AJ129:AT129,0))</f>
        <v>#N/A</v>
      </c>
      <c r="FO148" s="665" t="e">
        <f>INDEX(DT124:EA125,MATCH(DR148,DR124:DR125,0),MATCH(FO140,DT122:EA122,0))*INDEX(AJ130:AT137,MATCH(FO140,AI130:AI137,0),MATCH(FO141,AJ129:AT129,0))</f>
        <v>#N/A</v>
      </c>
      <c r="FP148" s="665" t="e">
        <f>INDEX(DT124:EA125,MATCH(DR148,DR124:DR125,0),MATCH(FP140,DT122:EA122,0))*INDEX(AJ130:AT137,MATCH(FP140,AI130:AI137,0),MATCH(FP141,AJ129:AT129,0))</f>
        <v>#N/A</v>
      </c>
      <c r="FQ148" s="665" t="e">
        <f>INDEX(DT124:EA125,MATCH(DR148,DR124:DR125,0),MATCH(FQ140,DT122:EA122,0))*INDEX(AJ130:AT137,MATCH(FQ140,AI130:AI137,0),MATCH(FQ141,AJ129:AT129,0))</f>
        <v>#N/A</v>
      </c>
      <c r="FR148" s="665" t="e">
        <f>INDEX(DT124:EA125,MATCH(DR148,DR124:DR125,0),MATCH(FR140,DT122:EA122,0))*INDEX(AJ130:AT137,MATCH(FR140,AI130:AI137,0),MATCH(FR141,AJ129:AT129,0))</f>
        <v>#N/A</v>
      </c>
      <c r="FS148" s="665" t="e">
        <f>INDEX(DT124:EA125,MATCH(DR148,DR124:DR125,0),MATCH(FS140,DT122:EA122,0))*INDEX(AJ130:AT137,MATCH(FS140,AI130:AI137,0),MATCH(FS141,AJ129:AT129,0))</f>
        <v>#N/A</v>
      </c>
      <c r="FT148" s="665" t="e">
        <f>INDEX(DT124:EA125,MATCH(DR148,DR124:DR125,0),MATCH(FT140,DT122:EA122,0))*INDEX(AJ130:AT137,MATCH(FT140,AI130:AI137,0),MATCH(FT141,AJ129:AT129,0))</f>
        <v>#N/A</v>
      </c>
      <c r="FU148" s="665" t="e">
        <f>INDEX(DT124:EA125,MATCH(DR148,DR124:DR125,0),MATCH(FU140,DT122:EA122,0))*INDEX(AJ130:AT137,MATCH(FU140,AI130:AI137,0),MATCH(FU141,AJ129:AT129,0))</f>
        <v>#N/A</v>
      </c>
      <c r="FV148" s="665" t="e">
        <f>INDEX(DT124:EA125,MATCH(DR148,DR124:DR125,0),MATCH(FV140,DT122:EA122,0))*INDEX(AJ130:AT137,MATCH(FV140,AI130:AI137,0),MATCH(FV141,AJ129:AT129,0))</f>
        <v>#N/A</v>
      </c>
      <c r="FW148" s="665" t="e">
        <f>INDEX(DT124:EA125,MATCH(DR148,DR124:DR125,0),MATCH(FW140,DT122:EA122,0))*INDEX(AJ130:AT137,MATCH(FW140,AI130:AI137,0),MATCH(FW141,AJ129:AT129,0))</f>
        <v>#N/A</v>
      </c>
      <c r="FX148" s="665" t="e">
        <f>INDEX(DT124:EA125,MATCH(DR148,DR124:DR125,0),MATCH(FX140,DT122:EA122,0))*INDEX(AJ130:AT137,MATCH(FX140,AI130:AI137,0),MATCH(FX141,AJ129:AT129,0))</f>
        <v>#N/A</v>
      </c>
      <c r="FY148" s="665" t="e">
        <f>INDEX(DT124:EA125,MATCH(DR148,DR124:DR125,0),MATCH(FY140,DT122:EA122,0))*INDEX(AJ130:AT137,MATCH(FY140,AI130:AI137,0),MATCH(FY141,AJ129:AT129,0))</f>
        <v>#N/A</v>
      </c>
      <c r="FZ148" s="665" t="e">
        <f>INDEX(DT124:EA125,MATCH(DR148,DR124:DR125,0),MATCH(FZ140,DT122:EA122,0))*INDEX(AJ130:AT137,MATCH(FZ140,AI130:AI137,0),MATCH(FZ141,AJ129:AT129,0))</f>
        <v>#N/A</v>
      </c>
      <c r="GA148" s="665" t="e">
        <f>INDEX(DT124:EA125,MATCH(DR148,DR124:DR125,0),MATCH(GA140,DT122:EA122,0))*INDEX(AJ130:AT137,MATCH(GA140,AI130:AI137,0),MATCH(GA141,AJ129:AT129,0))</f>
        <v>#N/A</v>
      </c>
      <c r="GB148" s="665" t="e">
        <f>INDEX(DT124:EA125,MATCH(DR148,DR124:DR125,0),MATCH(GB140,DT122:EA122,0))*INDEX(AJ130:AT137,MATCH(GB140,AI130:AI137,0),MATCH(GB141,AJ129:AT129,0))</f>
        <v>#N/A</v>
      </c>
      <c r="GC148" s="665" t="e">
        <f>INDEX(DT124:EA125,MATCH(DR148,DR124:DR125,0),MATCH(GC140,DT122:EA122,0))*INDEX(AJ130:AT137,MATCH(GC140,AI130:AI137,0),MATCH(GC141,AJ129:AT129,0))</f>
        <v>#N/A</v>
      </c>
      <c r="GD148" s="665" t="e">
        <f>INDEX(DT124:EA125,MATCH(DR148,DR124:DR125,0),MATCH(GD140,DT122:EA122,0))*INDEX(AJ130:AT137,MATCH(GD140,AI130:AI137,0),MATCH(GD141,AJ129:AT129,0))</f>
        <v>#N/A</v>
      </c>
      <c r="GE148" s="665" t="e">
        <f>INDEX(DT124:EA125,MATCH(DR148,DR124:DR125,0),MATCH(GE140,DT122:EA122,0))*INDEX(AJ130:AT137,MATCH(GE140,AI130:AI137,0),MATCH(GE141,AJ129:AT129,0))</f>
        <v>#N/A</v>
      </c>
      <c r="GF148" s="665" t="e">
        <f>INDEX(DT124:EA125,MATCH(DR148,DR124:DR125,0),MATCH(GF140,DT122:EA122,0))*INDEX(AJ130:AT137,MATCH(GF140,AI130:AI137,0),MATCH(GF141,AJ129:AT129,0))</f>
        <v>#N/A</v>
      </c>
      <c r="GG148" s="665" t="e">
        <f>INDEX(DT124:EA125,MATCH(DR148,DR124:DR125,0),MATCH(GG140,DT122:EA122,0))*INDEX(AJ130:AT137,MATCH(GG140,AI130:AI137,0),MATCH(GG141,AJ129:AT129,0))</f>
        <v>#N/A</v>
      </c>
      <c r="GH148" s="665" t="e">
        <f>INDEX(DT124:EA125,MATCH(DR148,DR124:DR125,0),MATCH(GH140,DT122:EA122,0))*INDEX(AJ130:AT137,MATCH(GH140,AI130:AI137,0),MATCH(GH141,AJ129:AT129,0))</f>
        <v>#N/A</v>
      </c>
      <c r="GI148" s="665" t="e">
        <f>INDEX(DT124:EA125,MATCH(DR148,DR124:DR125,0),MATCH(GI140,DT122:EA122,0))*INDEX(AJ130:AT137,MATCH(GI140,AI130:AI137,0),MATCH(GI141,AJ129:AT129,0))</f>
        <v>#N/A</v>
      </c>
      <c r="GJ148" s="665" t="e">
        <f>INDEX(DT124:EA125,MATCH(DR148,DR124:DR125,0),MATCH(GJ140,DT122:EA122,0))*INDEX(AJ130:AT137,MATCH(GJ140,AI130:AI137,0),MATCH(GJ141,AJ129:AT129,0))</f>
        <v>#N/A</v>
      </c>
      <c r="GK148" s="665" t="e">
        <f>INDEX(DT124:EA125,MATCH(DR148,DR124:DR125,0),MATCH(GK140,DT122:EA122,0))*INDEX(AJ130:AT137,MATCH(GK140,AI130:AI137,0),MATCH(GK141,AJ129:AT129,0))</f>
        <v>#N/A</v>
      </c>
      <c r="GL148" s="665" t="e">
        <f>SUM(DS148:GK148)=#REF!-SUM(HB148:HK148)</f>
        <v>#N/A</v>
      </c>
      <c r="GM148" s="667"/>
      <c r="GN148" s="737">
        <v>2029</v>
      </c>
      <c r="GO148" s="664" t="e">
        <f>SUMIF(DS129:EN129,GO129,DS148:EN148)</f>
        <v>#N/A</v>
      </c>
      <c r="GP148" s="668" t="e">
        <f>SUMIF(DS129:GK129,GP129,DS148:GK148)</f>
        <v>#N/A</v>
      </c>
      <c r="GQ148" s="668" t="e">
        <f>SUMIF(DS129:GK129,GQ129,DS148:GK148)</f>
        <v>#N/A</v>
      </c>
      <c r="GR148" s="668" t="e">
        <f>SUMIF(DS129:GK129,GR129,DS148:GK148)</f>
        <v>#N/A</v>
      </c>
      <c r="GS148" s="668" t="e">
        <f>SUMIF(DS129:GK129,GS129,DS148:GK148)</f>
        <v>#N/A</v>
      </c>
      <c r="GT148" s="668" t="e">
        <f>SUMIF(DS129:GK129,GT129,DS148:GK148)</f>
        <v>#N/A</v>
      </c>
      <c r="GU148" s="668" t="e">
        <f>SUMIF(DS129:GK129,GU129,DS148:GK148)</f>
        <v>#N/A</v>
      </c>
      <c r="GV148" s="668" t="e">
        <f>SUMIF(DS129:GK129,GV129,DS148:GK148)</f>
        <v>#N/A</v>
      </c>
      <c r="GW148" s="668" t="e">
        <f>SUMIF(DS129:GK129,GW129,DS148:GK148)</f>
        <v>#N/A</v>
      </c>
      <c r="GX148" s="668" t="e">
        <f>SUMIF(DS129:GK129,GX129,DS148:GK148)</f>
        <v>#N/A</v>
      </c>
      <c r="GY148" s="668" t="e">
        <f>SUMIF(DS129:GK129,GY129,DS148:GK148)</f>
        <v>#N/A</v>
      </c>
      <c r="GZ148" s="646" t="e">
        <f>#REF!=SUM(GO148:GY148)</f>
        <v>#REF!</v>
      </c>
      <c r="HB148" s="668" t="e">
        <f>IF(GZ148,0,(#REF!-SUM(GO148:GY148))*INDEX(AK130:AT137,MATCH(GN148,AI130:AI137,0),MATCH(HB141,AK129:AT129,0)))</f>
        <v>#REF!</v>
      </c>
      <c r="HC148" s="668" t="e">
        <f>IF(GZ148,0,(#REF!-SUM(GO148:GY148))*INDEX(AK130:AT137,MATCH(GN148,AI130:AI137,0),MATCH(HC141,AK129:AT129,0)))</f>
        <v>#REF!</v>
      </c>
      <c r="HD148" s="668" t="e">
        <f>IF(GZ148,0,(#REF!-SUM(GO148:GY148))*INDEX(AK130:AT137,MATCH(GN148,AI130:AI137,0),MATCH(HD141,AK129:AT129,0)))</f>
        <v>#REF!</v>
      </c>
      <c r="HE148" s="668" t="e">
        <f>IF(GZ148,0,(#REF!-SUM(GO148:GY148))*INDEX(AK130:AT137,MATCH(GN148,AI130:AI137,0),MATCH(HE141,AK129:AT129,0)))</f>
        <v>#REF!</v>
      </c>
      <c r="HF148" s="668" t="e">
        <f>IF(GZ148,0,(#REF!-SUM(GO148:GY148))*INDEX(AK130:AT137,MATCH(GN148,AI130:AI137,0),MATCH(HF141,AK129:AT129,0)))</f>
        <v>#REF!</v>
      </c>
      <c r="HG148" s="668" t="e">
        <f>IF(GZ148,0,(#REF!-SUM(GO148:GY148))*INDEX(AK130:AT137,MATCH(GN148,AI130:AI137,0),MATCH(HG141,AK129:AT129,0)))</f>
        <v>#REF!</v>
      </c>
      <c r="HH148" s="668" t="e">
        <f>IF(GZ148,0,(#REF!-SUM(GO148:GY148))*INDEX(AK130:AT137,MATCH(GN148,AI130:AI137,0),MATCH(HH141,AK129:AT129,0)))</f>
        <v>#REF!</v>
      </c>
      <c r="HI148" s="668" t="e">
        <f>IF(GZ148,0,(#REF!-SUM(GO148:GY148))*INDEX(AK130:AT137,MATCH(GN148,AI130:AI137,0),MATCH(HI141,AK129:AT129,0)))</f>
        <v>#REF!</v>
      </c>
      <c r="HJ148" s="668" t="e">
        <f>IF(GZ148,0,(#REF!-SUM(GO148:GY148))*INDEX(AK130:AT137,MATCH(GN148,AI130:AI137,0),MATCH(HJ141,AK129:AT129,0)))</f>
        <v>#REF!</v>
      </c>
      <c r="HK148" s="668" t="e">
        <f>IF(GZ148,0,(#REF!-SUM(GO148:GY148))*INDEX(AK130:AT137,MATCH(GN148,AI130:AI137,0),MATCH(HK141,AK129:AT129,0)))</f>
        <v>#REF!</v>
      </c>
      <c r="HL148" s="668" t="e">
        <f>(SUM(HB148:HK148)+SUM(GO148:GY148))=#REF!</f>
        <v>#REF!</v>
      </c>
    </row>
    <row r="149" spans="1:234" hidden="1" x14ac:dyDescent="0.25">
      <c r="A149" s="643" t="s">
        <v>208</v>
      </c>
      <c r="DR149" s="737">
        <v>2030</v>
      </c>
      <c r="DS149" s="665" t="e">
        <f>INDEX(DT124:EA125,MATCH(DR149,DR124:DR125,0),MATCH(DS140,DT122:EA122,0))*INDEX(AJ130:AT137,MATCH(DS140,AI130:AI137,0),MATCH(DS141,AJ129:AT129,0))</f>
        <v>#N/A</v>
      </c>
      <c r="DT149" s="665" t="e">
        <f>INDEX(DT124:EA125,MATCH(DR149,DR124:DR125,0),MATCH(DT140,DT122:EA122,0))*INDEX(AJ130:AT137,MATCH(DT140,AI130:AI137,0),MATCH(DT141,AJ129:AT129,0))</f>
        <v>#N/A</v>
      </c>
      <c r="DU149" s="665" t="e">
        <f>INDEX(DT124:EA125,MATCH(DR149,DR124:DR125,0),MATCH(DU140,DT122:EA122,0))*INDEX(AJ130:AT137,MATCH(DU140,AI130:AI137,0),MATCH(DU141,AJ129:AT129,0))</f>
        <v>#N/A</v>
      </c>
      <c r="DV149" s="665" t="e">
        <f>INDEX(DT124:EA125,MATCH(DR149,DR124:DR125,0),MATCH(DV140,DT122:EA122,0))*INDEX(AJ130:AT137,MATCH(DV140,AI130:AI137,0),MATCH(DV141,AJ129:AT129,0))</f>
        <v>#N/A</v>
      </c>
      <c r="DW149" s="665" t="e">
        <f>INDEX(DT124:EA125,MATCH(DR149,DR124:DR125,0),MATCH(DW140,DT122:EA122,0))*INDEX(AJ130:AT137,MATCH(DW140,AI130:AI137,0),MATCH(DW141,AJ129:AT129,0))</f>
        <v>#N/A</v>
      </c>
      <c r="DX149" s="665" t="e">
        <f>INDEX(DT124:EA125,MATCH(DR149,DR124:DR125,0),MATCH(DX140,DT122:EA122,0))*INDEX(AJ130:AT137,MATCH(DX140,AI130:AI137,0),MATCH(DX141,AJ129:AT129,0))</f>
        <v>#N/A</v>
      </c>
      <c r="DY149" s="665" t="e">
        <f>INDEX(DT124:EA125,MATCH(DR149,DR124:DR125,0),MATCH(DY140,DT122:EA122,0))*INDEX(AJ130:AT137,MATCH(DY140,AI130:AI137,0),MATCH(DY141,AJ129:AT129,0))</f>
        <v>#N/A</v>
      </c>
      <c r="DZ149" s="665" t="e">
        <f>INDEX(DT124:EA125,MATCH(DR149,DR124:DR125,0),MATCH(DZ140,DT122:EA122,0))*INDEX(AJ130:AT137,MATCH(DZ140,AI130:AI137,0),MATCH(DZ141,AJ129:AT129,0))</f>
        <v>#N/A</v>
      </c>
      <c r="EA149" s="665" t="e">
        <f>INDEX(DT124:EA125,MATCH(DR149,DR124:DR125,0),MATCH(EA140,DT122:EA122,0))*INDEX(AJ130:AT137,MATCH(EA140,AI130:AI137,0),MATCH(EA141,AJ129:AT129,0))</f>
        <v>#N/A</v>
      </c>
      <c r="EB149" s="665" t="e">
        <f>INDEX(DT124:EA125,MATCH(DR149,DR124:DR125,0),MATCH(EB140,DT122:EA122,0))*INDEX(AJ130:AT137,MATCH(EB140,AI130:AI137,0),MATCH(EB141,AJ129:AT129,0))</f>
        <v>#N/A</v>
      </c>
      <c r="EC149" s="665" t="e">
        <f>INDEX(DT124:EA125,MATCH(DR149,DR124:DR125,0),MATCH(EC140,DT122:EA122,0))*INDEX(AJ130:AT137,MATCH(EC140,AI130:AI137,0),MATCH(EC141,AJ129:AT129,0))</f>
        <v>#N/A</v>
      </c>
      <c r="ED149" s="665" t="e">
        <f>INDEX(DT124:EA125,MATCH(DR149,DR124:DR125,0),MATCH(ED140,DT122:EA122,0))*INDEX(AJ130:AT137,MATCH(ED140,AI130:AI137,0),MATCH(ED141,AJ129:AT129,0))</f>
        <v>#N/A</v>
      </c>
      <c r="EE149" s="665" t="e">
        <f>INDEX(DT124:EA125,MATCH(DR149,DR124:DR125,0),MATCH(EE140,DT122:EA122,0))*INDEX(AJ130:AT137,MATCH(EE140,AI130:AI137,0),MATCH(EE141,AJ129:AT129,0))</f>
        <v>#N/A</v>
      </c>
      <c r="EF149" s="665" t="e">
        <f>INDEX(DT124:EA125,MATCH(DR149,DR124:DR125,0),MATCH(EF140,DT122:EA122,0))*INDEX(AJ130:AT137,MATCH(EF140,AI130:AI137,0),MATCH(EF141,AJ129:AT129,0))</f>
        <v>#N/A</v>
      </c>
      <c r="EG149" s="665" t="e">
        <f>INDEX(DT124:EA125,MATCH(DR149,DR124:DR125,0),MATCH(EG140,DT122:EA122,0))*INDEX(AJ130:AT137,MATCH(EG140,AI130:AI137,0),MATCH(EG141,AJ129:AT129,0))</f>
        <v>#N/A</v>
      </c>
      <c r="EH149" s="665" t="e">
        <f>INDEX(DT124:EA125,MATCH(DR149,DR124:DR125,0),MATCH(EH140,DT122:EA122,0))*INDEX(AJ130:AT137,MATCH(EH140,AI130:AI137,0),MATCH(EH141,AJ129:AT129,0))</f>
        <v>#N/A</v>
      </c>
      <c r="EI149" s="665" t="e">
        <f>INDEX(DT124:EA125,MATCH(DR149,DR124:DR125,0),MATCH(EI140,DT122:EA122,0))*INDEX(AJ130:AT137,MATCH(EI140,AI130:AI137,0),MATCH(EI141,AJ129:AT129,0))</f>
        <v>#N/A</v>
      </c>
      <c r="EJ149" s="665" t="e">
        <f>INDEX(DT124:EA125,MATCH(DR149,DR124:DR125,0),MATCH(EJ140,DT122:EA122,0))*INDEX(AJ130:AT137,MATCH(EJ140,AI130:AI137,0),MATCH(EJ141,AJ129:AT129,0))</f>
        <v>#N/A</v>
      </c>
      <c r="EK149" s="665" t="e">
        <f>INDEX(DT124:EA125,MATCH(DR149,DR124:DR125,0),MATCH(EK140,DT122:EA122,0))*INDEX(AJ130:AT137,MATCH(EK140,AI130:AI137,0),MATCH(EK141,AJ129:AT129,0))</f>
        <v>#N/A</v>
      </c>
      <c r="EL149" s="665" t="e">
        <f>INDEX(DT124:EA125,MATCH(DR149,DR124:DR125,0),MATCH(EL140,DT122:EA122,0))*INDEX(AJ130:AT137,MATCH(EL140,AI130:AI137,0),MATCH(EL141,AJ129:AT129,0))</f>
        <v>#N/A</v>
      </c>
      <c r="EM149" s="665" t="e">
        <f>INDEX(DT124:EA125,MATCH(DR149,DR124:DR125,0),MATCH(EM140,DT122:EA122,0))*INDEX(AJ130:AT137,MATCH(EM140,AI130:AI137,0),MATCH(EM141,AJ129:AT129,0))</f>
        <v>#N/A</v>
      </c>
      <c r="EN149" s="665" t="e">
        <f>INDEX(DT124:EA125,MATCH(DR149,DR124:DR125,0),MATCH(EN140,DT122:EA122,0))*INDEX(AJ130:AT137,MATCH(EN140,AI130:AI137,0),MATCH(EN141,AJ129:AT129,0))</f>
        <v>#N/A</v>
      </c>
      <c r="EO149" s="665" t="e">
        <f>INDEX(DT124:EA125,MATCH(DR149,DR124:DR125,0),MATCH(EO140,DT122:EA122,0))*INDEX(AJ130:AT137,MATCH(EO140,AI130:AI137,0),MATCH(EO141,AJ129:AT129,0))</f>
        <v>#N/A</v>
      </c>
      <c r="EP149" s="665" t="e">
        <f>INDEX(DT124:EA125,MATCH(DR149,DR124:DR125,0),MATCH(EP140,DT122:EA122,0))*INDEX(AJ130:AT137,MATCH(EP140,AI130:AI137,0),MATCH(EP141,AJ129:AT129,0))</f>
        <v>#N/A</v>
      </c>
      <c r="EQ149" s="665" t="e">
        <f>INDEX(DT124:EA125,MATCH(DR149,DR124:DR125,0),MATCH(EQ140,DT122:EA122,0))*INDEX(AJ130:AT137,MATCH(EQ140,AI130:AI137,0),MATCH(EQ141,AJ129:AT129,0))</f>
        <v>#N/A</v>
      </c>
      <c r="ER149" s="665" t="e">
        <f>INDEX(DT124:EA125,MATCH(DR149,DR124:DR125,0),MATCH(ER140,DT122:EA122,0))*INDEX(AJ130:AT137,MATCH(ER140,AI130:AI137,0),MATCH(ER141,AJ129:AT129,0))</f>
        <v>#N/A</v>
      </c>
      <c r="ES149" s="665" t="e">
        <f>INDEX(DT124:EA125,MATCH(DR149,DR124:DR125,0),MATCH(ES140,DT122:EA122,0))*INDEX(AJ130:AT137,MATCH(ES140,AI130:AI137,0),MATCH(ES141,AJ129:AT129,0))</f>
        <v>#N/A</v>
      </c>
      <c r="ET149" s="665" t="e">
        <f>INDEX(DT124:EA125,MATCH(DR149,DR124:DR125,0),MATCH(ET140,DT122:EA122,0))*INDEX(AJ130:AT137,MATCH(ET140,AI130:AI137,0),MATCH(ET141,AJ129:AT129,0))</f>
        <v>#N/A</v>
      </c>
      <c r="EU149" s="665" t="e">
        <f>INDEX(DT124:EA125,MATCH(DR149,DR124:DR125,0),MATCH(EU140,DT122:EA122,0))*INDEX(AJ130:AT137,MATCH(EU140,AI130:AI137,0),MATCH(EU141,AJ129:AT129,0))</f>
        <v>#N/A</v>
      </c>
      <c r="EV149" s="665" t="e">
        <f>INDEX(DT124:EA125,MATCH(DR149,DR124:DR125,0),MATCH(EV140,DT122:EA122,0))*INDEX(AJ130:AT137,MATCH(EV140,AI130:AI137,0),MATCH(EV141,AJ129:AT129,0))</f>
        <v>#N/A</v>
      </c>
      <c r="EW149" s="665" t="e">
        <f>INDEX(DT124:EA125,MATCH(DR149,DR124:DR125,0),MATCH(EW140,DT122:EA122,0))*INDEX(AJ130:AT137,MATCH(EW140,AI130:AI137,0),MATCH(EW141,AJ129:AT129,0))</f>
        <v>#N/A</v>
      </c>
      <c r="EX149" s="665" t="e">
        <f>INDEX(DT124:EA125,MATCH(DR149,DR124:DR125,0),MATCH(EX140,DT122:EA122,0))*INDEX(AJ130:AT137,MATCH(EX140,AI130:AI137,0),MATCH(EX141,AJ129:AT129,0))</f>
        <v>#N/A</v>
      </c>
      <c r="EY149" s="665" t="e">
        <f>INDEX(DT124:EA125,MATCH(DR149,DR124:DR125,0),MATCH(EY140,DT122:EA122,0))*INDEX(AJ130:AT137,MATCH(EY140,AI130:AI137,0),MATCH(EY141,AJ129:AT129,0))</f>
        <v>#N/A</v>
      </c>
      <c r="EZ149" s="665" t="e">
        <f>INDEX(DT124:EA125,MATCH(DR149,DR124:DR125,0),MATCH(EZ140,DT122:EA122,0))*INDEX(AJ130:AT137,MATCH(EZ140,AI130:AI137,0),MATCH(EZ141,AJ129:AT129,0))</f>
        <v>#N/A</v>
      </c>
      <c r="FA149" s="665" t="e">
        <f>INDEX(DT124:EA125,MATCH(DR149,DR124:DR125,0),MATCH(FA140,DT122:EA122,0))*INDEX(AJ130:AT137,MATCH(FA140,AI130:AI137,0),MATCH(FA141,AJ129:AT129,0))</f>
        <v>#N/A</v>
      </c>
      <c r="FB149" s="665" t="e">
        <f>INDEX(DT124:EA125,MATCH(DR149,DR124:DR125,0),MATCH(FB140,DT122:EA122,0))*INDEX(AJ130:AT137,MATCH(FB140,AI130:AI137,0),MATCH(FB141,AJ129:AT129,0))</f>
        <v>#N/A</v>
      </c>
      <c r="FC149" s="665" t="e">
        <f>INDEX(DT124:EA125,MATCH(DR149,DR124:DR125,0),MATCH(FC140,DT122:EA122,0))*INDEX(AJ130:AT137,MATCH(FC140,AI130:AI137,0),MATCH(FC141,AJ129:AT129,0))</f>
        <v>#N/A</v>
      </c>
      <c r="FD149" s="665" t="e">
        <f>INDEX(DT124:EA125,MATCH(DR149,DR124:DR125,0),MATCH(FD140,DT122:EA122,0))*INDEX(AJ130:AT137,MATCH(FD140,AI130:AI137,0),MATCH(FD141,AJ129:AT129,0))</f>
        <v>#N/A</v>
      </c>
      <c r="FE149" s="665" t="e">
        <f>INDEX(DT124:EA125,MATCH(DR149,DR124:DR125,0),MATCH(FE140,DT122:EA122,0))*INDEX(AJ130:AT137,MATCH(FE140,AI130:AI137,0),MATCH(FE141,AJ129:AT129,0))</f>
        <v>#N/A</v>
      </c>
      <c r="FF149" s="665" t="e">
        <f>INDEX(DT124:EA125,MATCH(DR149,DR124:DR125,0),MATCH(FF140,DT122:EA122,0))*INDEX(AJ130:AT137,MATCH(FF140,AI130:AI137,0),MATCH(FF141,AJ129:AT129,0))</f>
        <v>#N/A</v>
      </c>
      <c r="FG149" s="665" t="e">
        <f>INDEX(DT124:EA125,MATCH(DR149,DR124:DR125,0),MATCH(FG140,DT122:EA122,0))*INDEX(AJ130:AT137,MATCH(FG140,AI130:AI137,0),MATCH(FG141,AJ129:AT129,0))</f>
        <v>#N/A</v>
      </c>
      <c r="FH149" s="665" t="e">
        <f>INDEX(DT124:EA125,MATCH(DR149,DR124:DR125,0),MATCH(FH140,DT122:EA122,0))*INDEX(AJ130:AT137,MATCH(FH140,AI130:AI137,0),MATCH(FH141,AJ129:AT129,0))</f>
        <v>#N/A</v>
      </c>
      <c r="FI149" s="665" t="e">
        <f>INDEX(DT124:EA125,MATCH(DR149,DR124:DR125,0),MATCH(FI140,DT122:EA122,0))*INDEX(AJ130:AT137,MATCH(FI140,AI130:AI137,0),MATCH(FI141,AJ129:AT129,0))</f>
        <v>#N/A</v>
      </c>
      <c r="FJ149" s="665" t="e">
        <f>INDEX(DT124:EA125,MATCH(DR149,DR124:DR125,0),MATCH(FJ140,DT122:EA122,0))*INDEX(AJ130:AT137,MATCH(FJ140,AI130:AI137,0),MATCH(FJ141,AJ129:AT129,0))</f>
        <v>#N/A</v>
      </c>
      <c r="FK149" s="665" t="e">
        <f>INDEX(DT124:EA125,MATCH(DR149,DR124:DR125,0),MATCH(FK140,DT122:EA122,0))*INDEX(AJ130:AT137,MATCH(FK140,AI130:AI137,0),MATCH(FK141,AJ129:AT129,0))</f>
        <v>#N/A</v>
      </c>
      <c r="FL149" s="665" t="e">
        <f>INDEX(DT124:EA125,MATCH(DR149,DR124:DR125,0),MATCH(FL140,DT122:EA122,0))*INDEX(AJ130:AT137,MATCH(FL140,AI130:AI137,0),MATCH(FL141,AJ129:AT129,0))</f>
        <v>#N/A</v>
      </c>
      <c r="FM149" s="665" t="e">
        <f>INDEX(DT124:EA125,MATCH(DR149,DR124:DR125,0),MATCH(FM140,DT122:EA122,0))*INDEX(AJ130:AT137,MATCH(FM140,AI130:AI137,0),MATCH(FM141,AJ129:AT129,0))</f>
        <v>#N/A</v>
      </c>
      <c r="FN149" s="665" t="e">
        <f>INDEX(DT124:EA125,MATCH(DR149,DR124:DR125,0),MATCH(FN140,DT122:EA122,0))*INDEX(AJ130:AT137,MATCH(FN140,AI130:AI137,0),MATCH(FN141,AJ129:AT129,0))</f>
        <v>#N/A</v>
      </c>
      <c r="FO149" s="665" t="e">
        <f>INDEX(DT124:EA125,MATCH(DR149,DR124:DR125,0),MATCH(FO140,DT122:EA122,0))*INDEX(AJ130:AT137,MATCH(FO140,AI130:AI137,0),MATCH(FO141,AJ129:AT129,0))</f>
        <v>#N/A</v>
      </c>
      <c r="FP149" s="665" t="e">
        <f>INDEX(DT124:EA125,MATCH(DR149,DR124:DR125,0),MATCH(FP140,DT122:EA122,0))*INDEX(AJ130:AT137,MATCH(FP140,AI130:AI137,0),MATCH(FP141,AJ129:AT129,0))</f>
        <v>#N/A</v>
      </c>
      <c r="FQ149" s="665" t="e">
        <f>INDEX(DT124:EA125,MATCH(DR149,DR124:DR125,0),MATCH(FQ140,DT122:EA122,0))*INDEX(AJ130:AT137,MATCH(FQ140,AI130:AI137,0),MATCH(FQ141,AJ129:AT129,0))</f>
        <v>#N/A</v>
      </c>
      <c r="FR149" s="665" t="e">
        <f>INDEX(DT124:EA125,MATCH(DR149,DR124:DR125,0),MATCH(FR140,DT122:EA122,0))*INDEX(AJ130:AT137,MATCH(FR140,AI130:AI137,0),MATCH(FR141,AJ129:AT129,0))</f>
        <v>#N/A</v>
      </c>
      <c r="FS149" s="665" t="e">
        <f>INDEX(DT124:EA125,MATCH(DR149,DR124:DR125,0),MATCH(FS140,DT122:EA122,0))*INDEX(AJ130:AT137,MATCH(FS140,AI130:AI137,0),MATCH(FS141,AJ129:AT129,0))</f>
        <v>#N/A</v>
      </c>
      <c r="FT149" s="665" t="e">
        <f>INDEX(DT124:EA125,MATCH(DR149,DR124:DR125,0),MATCH(FT140,DT122:EA122,0))*INDEX(AJ130:AT137,MATCH(FT140,AI130:AI137,0),MATCH(FT141,AJ129:AT129,0))</f>
        <v>#N/A</v>
      </c>
      <c r="FU149" s="665" t="e">
        <f>INDEX(DT124:EA125,MATCH(DR149,DR124:DR125,0),MATCH(FU140,DT122:EA122,0))*INDEX(AJ130:AT137,MATCH(FU140,AI130:AI137,0),MATCH(FU141,AJ129:AT129,0))</f>
        <v>#N/A</v>
      </c>
      <c r="FV149" s="665" t="e">
        <f>INDEX(DT124:EA125,MATCH(DR149,DR124:DR125,0),MATCH(FV140,DT122:EA122,0))*INDEX(AJ130:AT137,MATCH(FV140,AI130:AI137,0),MATCH(FV141,AJ129:AT129,0))</f>
        <v>#N/A</v>
      </c>
      <c r="FW149" s="665" t="e">
        <f>INDEX(DT124:EA125,MATCH(DR149,DR124:DR125,0),MATCH(FW140,DT122:EA122,0))*INDEX(AJ130:AT137,MATCH(FW140,AI130:AI137,0),MATCH(FW141,AJ129:AT129,0))</f>
        <v>#N/A</v>
      </c>
      <c r="FX149" s="665" t="e">
        <f>INDEX(DT124:EA125,MATCH(DR149,DR124:DR125,0),MATCH(FX140,DT122:EA122,0))*INDEX(AJ130:AT137,MATCH(FX140,AI130:AI137,0),MATCH(FX141,AJ129:AT129,0))</f>
        <v>#N/A</v>
      </c>
      <c r="FY149" s="665" t="e">
        <f>INDEX(DT124:EA125,MATCH(DR149,DR124:DR125,0),MATCH(FY140,DT122:EA122,0))*INDEX(AJ130:AT137,MATCH(FY140,AI130:AI137,0),MATCH(FY141,AJ129:AT129,0))</f>
        <v>#N/A</v>
      </c>
      <c r="FZ149" s="665" t="e">
        <f>INDEX(DT124:EA125,MATCH(DR149,DR124:DR125,0),MATCH(FZ140,DT122:EA122,0))*INDEX(AJ130:AT137,MATCH(FZ140,AI130:AI137,0),MATCH(FZ141,AJ129:AT129,0))</f>
        <v>#N/A</v>
      </c>
      <c r="GA149" s="665" t="e">
        <f>INDEX(DT124:EA125,MATCH(DR149,DR124:DR125,0),MATCH(GA140,DT122:EA122,0))*INDEX(AJ130:AT137,MATCH(GA140,AI130:AI137,0),MATCH(GA141,AJ129:AT129,0))</f>
        <v>#N/A</v>
      </c>
      <c r="GB149" s="665" t="e">
        <f>INDEX(DT124:EA125,MATCH(DR149,DR124:DR125,0),MATCH(GB140,DT122:EA122,0))*INDEX(AJ130:AT137,MATCH(GB140,AI130:AI137,0),MATCH(GB141,AJ129:AT129,0))</f>
        <v>#N/A</v>
      </c>
      <c r="GC149" s="665" t="e">
        <f>INDEX(DT124:EA125,MATCH(DR149,DR124:DR125,0),MATCH(GC140,DT122:EA122,0))*INDEX(AJ130:AT137,MATCH(GC140,AI130:AI137,0),MATCH(GC141,AJ129:AT129,0))</f>
        <v>#N/A</v>
      </c>
      <c r="GD149" s="665" t="e">
        <f>INDEX(DT124:EA125,MATCH(DR149,DR124:DR125,0),MATCH(GD140,DT122:EA122,0))*INDEX(AJ130:AT137,MATCH(GD140,AI130:AI137,0),MATCH(GD141,AJ129:AT129,0))</f>
        <v>#N/A</v>
      </c>
      <c r="GE149" s="665" t="e">
        <f>INDEX(DT124:EA125,MATCH(DR149,DR124:DR125,0),MATCH(GE140,DT122:EA122,0))*INDEX(AJ130:AT137,MATCH(GE140,AI130:AI137,0),MATCH(GE141,AJ129:AT129,0))</f>
        <v>#N/A</v>
      </c>
      <c r="GF149" s="665" t="e">
        <f>INDEX(DT124:EA125,MATCH(DR149,DR124:DR125,0),MATCH(GF140,DT122:EA122,0))*INDEX(AJ130:AT137,MATCH(GF140,AI130:AI137,0),MATCH(GF141,AJ129:AT129,0))</f>
        <v>#N/A</v>
      </c>
      <c r="GG149" s="665" t="e">
        <f>INDEX(DT124:EA125,MATCH(DR149,DR124:DR125,0),MATCH(GG140,DT122:EA122,0))*INDEX(AJ130:AT137,MATCH(GG140,AI130:AI137,0),MATCH(GG141,AJ129:AT129,0))</f>
        <v>#N/A</v>
      </c>
      <c r="GH149" s="665" t="e">
        <f>INDEX(DT124:EA125,MATCH(DR149,DR124:DR125,0),MATCH(GH140,DT122:EA122,0))*INDEX(AJ130:AT137,MATCH(GH140,AI130:AI137,0),MATCH(GH141,AJ129:AT129,0))</f>
        <v>#N/A</v>
      </c>
      <c r="GI149" s="665" t="e">
        <f>INDEX(DT124:EA125,MATCH(DR149,DR124:DR125,0),MATCH(GI140,DT122:EA122,0))*INDEX(AJ130:AT137,MATCH(GI140,AI130:AI137,0),MATCH(GI141,AJ129:AT129,0))</f>
        <v>#N/A</v>
      </c>
      <c r="GJ149" s="665" t="e">
        <f>INDEX(DT124:EA125,MATCH(DR149,DR124:DR125,0),MATCH(GJ140,DT122:EA122,0))*INDEX(AJ130:AT137,MATCH(GJ140,AI130:AI137,0),MATCH(GJ141,AJ129:AT129,0))</f>
        <v>#N/A</v>
      </c>
      <c r="GK149" s="665" t="e">
        <f>INDEX(DT124:EA125,MATCH(DR149,DR124:DR125,0),MATCH(GK140,DT122:EA122,0))*INDEX(AJ130:AT137,MATCH(GK140,AI130:AI137,0),MATCH(GK141,AJ129:AT129,0))</f>
        <v>#N/A</v>
      </c>
      <c r="GL149" s="665" t="e">
        <f>SUM(DS149:GK149)=#REF!-SUM(HB149:HK149)</f>
        <v>#N/A</v>
      </c>
      <c r="GN149" s="737">
        <v>2030</v>
      </c>
      <c r="GO149" s="664" t="e">
        <f>SUMIF(DS129:EN129,GO129,DS149:EN149)</f>
        <v>#N/A</v>
      </c>
      <c r="GP149" s="668" t="e">
        <f>SUMIF(DS129:GK129,GP129,DS149:GK149)</f>
        <v>#N/A</v>
      </c>
      <c r="GQ149" s="668" t="e">
        <f>SUMIF(DS129:GK129,GQ129,DS149:GK149)</f>
        <v>#N/A</v>
      </c>
      <c r="GR149" s="668" t="e">
        <f>SUMIF(DS129:GK129,GR129,DS149:GK149)</f>
        <v>#N/A</v>
      </c>
      <c r="GS149" s="668" t="e">
        <f>SUMIF(DS129:GK129,GS129,DS149:GK149)</f>
        <v>#N/A</v>
      </c>
      <c r="GT149" s="668" t="e">
        <f>SUMIF(DS129:GK129,GT129,DS149:GK149)</f>
        <v>#N/A</v>
      </c>
      <c r="GU149" s="668" t="e">
        <f>SUMIF(DS129:GK129,GU129,DS149:GK149)</f>
        <v>#N/A</v>
      </c>
      <c r="GV149" s="668" t="e">
        <f>SUMIF(DS129:GK129,GV129,DS149:GK149)</f>
        <v>#N/A</v>
      </c>
      <c r="GW149" s="668" t="e">
        <f>SUMIF(DS129:GK129,GW129,DS149:GK149)</f>
        <v>#N/A</v>
      </c>
      <c r="GX149" s="668" t="e">
        <f>SUMIF(DS129:GK129,GX129,DS149:GK149)</f>
        <v>#N/A</v>
      </c>
      <c r="GY149" s="668" t="e">
        <f>SUMIF(DS129:GK129,GY129,DS149:GK149)</f>
        <v>#N/A</v>
      </c>
      <c r="GZ149" s="646" t="e">
        <f>#REF!=SUM(GO149:GY149)</f>
        <v>#REF!</v>
      </c>
      <c r="HB149" s="668" t="e">
        <f>IF(GZ149,0,(#REF!-SUM(GO149:GY149))*INDEX(AK130:AT137,MATCH(GN149,AI130:AI137,0),MATCH(HB141,AK129:AT129,0)))</f>
        <v>#REF!</v>
      </c>
      <c r="HC149" s="668" t="e">
        <f>IF(GZ149,0,(#REF!-SUM(GO149:GY149))*INDEX(AK130:AT137,MATCH(GN149,AI130:AI137,0),MATCH(HC141,AK129:AT129,0)))</f>
        <v>#REF!</v>
      </c>
      <c r="HD149" s="668" t="e">
        <f>IF(GZ149,0,(#REF!-SUM(GO149:GY149))*INDEX(AK130:AT137,MATCH(GN149,AI130:AI137,0),MATCH(HD141,AK129:AT129,0)))</f>
        <v>#REF!</v>
      </c>
      <c r="HE149" s="668" t="e">
        <f>IF(GZ149,0,(#REF!-SUM(GO149:GY149))*INDEX(AK130:AT137,MATCH(GN149,AI130:AI137,0),MATCH(HE141,AK129:AT129,0)))</f>
        <v>#REF!</v>
      </c>
      <c r="HF149" s="668" t="e">
        <f>IF(GZ149,0,(#REF!-SUM(GO149:GY149))*INDEX(AK130:AT137,MATCH(GN149,AI130:AI137,0),MATCH(HF141,AK129:AT129,0)))</f>
        <v>#REF!</v>
      </c>
      <c r="HG149" s="668" t="e">
        <f>IF(GZ149,0,(#REF!-SUM(GO149:GY149))*INDEX(AK130:AT137,MATCH(GN149,AI130:AI137,0),MATCH(HG141,AK129:AT129,0)))</f>
        <v>#REF!</v>
      </c>
      <c r="HH149" s="668" t="e">
        <f>IF(GZ149,0,(#REF!-SUM(GO149:GY149))*INDEX(AK130:AT137,MATCH(GN149,AI130:AI137,0),MATCH(HH141,AK129:AT129,0)))</f>
        <v>#REF!</v>
      </c>
      <c r="HI149" s="668" t="e">
        <f>IF(GZ149,0,(#REF!-SUM(GO149:GY149))*INDEX(AK130:AT137,MATCH(GN149,AI130:AI137,0),MATCH(HI141,AK129:AT129,0)))</f>
        <v>#REF!</v>
      </c>
      <c r="HJ149" s="668" t="e">
        <f>IF(GZ149,0,(#REF!-SUM(GO149:GY149))*INDEX(AK130:AT137,MATCH(GN149,AI130:AI137,0),MATCH(HJ141,AK129:AT129,0)))</f>
        <v>#REF!</v>
      </c>
      <c r="HK149" s="668" t="e">
        <f>IF(GZ149,0,(#REF!-SUM(GO149:GY149))*INDEX(AK130:AT137,MATCH(GN149,AI130:AI137,0),MATCH(HK141,AK129:AT129,0)))</f>
        <v>#REF!</v>
      </c>
      <c r="HL149" s="668" t="e">
        <f>(SUM(HB149:HK149)+SUM(GO149:GY149))=#REF!</f>
        <v>#REF!</v>
      </c>
    </row>
    <row r="150" spans="1:234" hidden="1" x14ac:dyDescent="0.25">
      <c r="A150" s="643" t="s">
        <v>208</v>
      </c>
    </row>
    <row r="151" spans="1:234" ht="12.75" customHeight="1" x14ac:dyDescent="0.25">
      <c r="D151" s="4" t="s">
        <v>127</v>
      </c>
      <c r="E151" s="764" t="s">
        <v>1694</v>
      </c>
      <c r="F151" s="764"/>
      <c r="G151" s="764"/>
      <c r="H151" s="764"/>
      <c r="I151" s="764"/>
      <c r="J151" s="764"/>
      <c r="K151" s="764"/>
      <c r="L151" s="764"/>
      <c r="M151" s="764"/>
      <c r="N151" s="764"/>
      <c r="O151" s="764"/>
      <c r="P151" s="764"/>
      <c r="Q151" s="764"/>
    </row>
    <row r="152" spans="1:234" ht="12.75" customHeight="1" x14ac:dyDescent="0.25">
      <c r="D152" s="4"/>
      <c r="E152" s="892" t="s">
        <v>1698</v>
      </c>
      <c r="F152" s="892"/>
      <c r="G152" s="892"/>
      <c r="H152" s="892"/>
      <c r="I152" s="892"/>
      <c r="J152" s="892"/>
      <c r="K152" s="892"/>
      <c r="L152" s="892"/>
      <c r="M152" s="892"/>
      <c r="N152" s="892"/>
      <c r="O152" s="892"/>
      <c r="P152" s="892"/>
      <c r="Q152" s="892"/>
    </row>
    <row r="153" spans="1:234" ht="5.0999999999999996" customHeight="1" x14ac:dyDescent="0.25"/>
    <row r="154" spans="1:234" ht="5.0999999999999996" customHeight="1" x14ac:dyDescent="0.25">
      <c r="E154" s="676"/>
      <c r="F154" s="677"/>
      <c r="G154" s="677"/>
      <c r="H154" s="677"/>
      <c r="I154" s="677"/>
      <c r="J154" s="677"/>
      <c r="K154" s="677"/>
      <c r="L154" s="677"/>
      <c r="M154" s="677"/>
      <c r="N154" s="677"/>
      <c r="O154" s="677"/>
      <c r="P154" s="677"/>
      <c r="Q154" s="677"/>
    </row>
    <row r="155" spans="1:234" x14ac:dyDescent="0.25">
      <c r="E155" s="678" t="s">
        <v>1682</v>
      </c>
      <c r="F155" s="670"/>
      <c r="G155" s="670"/>
      <c r="H155" s="905" t="str">
        <f>E94</f>
        <v>Example: Natural gas (F3)</v>
      </c>
      <c r="I155" s="906"/>
      <c r="J155" s="906"/>
      <c r="K155" s="906"/>
      <c r="L155" s="906"/>
      <c r="M155" s="906"/>
      <c r="N155" s="906"/>
      <c r="O155" s="906"/>
      <c r="P155" s="906"/>
      <c r="Q155" s="907"/>
    </row>
    <row r="156" spans="1:234" x14ac:dyDescent="0.25">
      <c r="E156" s="678" t="s">
        <v>1836</v>
      </c>
      <c r="F156" s="670"/>
      <c r="G156" s="670"/>
      <c r="H156" s="908" t="s">
        <v>1847</v>
      </c>
      <c r="I156" s="909"/>
      <c r="J156" s="909"/>
      <c r="K156" s="909"/>
      <c r="L156" s="909"/>
      <c r="M156" s="909"/>
      <c r="N156" s="909"/>
      <c r="O156" s="909"/>
      <c r="P156" s="909"/>
      <c r="Q156" s="910"/>
      <c r="T156" s="679" t="str">
        <f>IF(H156="","",H156)</f>
        <v>2. Power Online (MEGA)</v>
      </c>
    </row>
    <row r="157" spans="1:234" x14ac:dyDescent="0.25">
      <c r="E157" s="678" t="s">
        <v>1837</v>
      </c>
      <c r="F157" s="670"/>
      <c r="G157" s="670"/>
      <c r="H157" s="905" t="str">
        <f>IF(H156="","",INDEX(E100:E109,MATCH(H156,U100:U109,0)))</f>
        <v>MEGA</v>
      </c>
      <c r="I157" s="906"/>
      <c r="J157" s="906"/>
      <c r="K157" s="906"/>
      <c r="L157" s="906"/>
      <c r="M157" s="906"/>
      <c r="N157" s="906"/>
      <c r="O157" s="906"/>
      <c r="P157" s="906"/>
      <c r="Q157" s="907"/>
    </row>
    <row r="158" spans="1:234" x14ac:dyDescent="0.25">
      <c r="E158" s="678" t="s">
        <v>1838</v>
      </c>
      <c r="F158" s="670"/>
      <c r="G158" s="670"/>
      <c r="H158" s="916">
        <f>IF(H156="","",INDEX(N100:N109,MATCH(H156,U100:U109,0)))</f>
        <v>0</v>
      </c>
      <c r="I158" s="916"/>
      <c r="J158" s="916"/>
      <c r="K158" s="916"/>
      <c r="L158" s="916"/>
      <c r="M158" s="916"/>
      <c r="N158" s="916"/>
      <c r="O158" s="916"/>
      <c r="P158" s="916"/>
      <c r="Q158" s="916"/>
      <c r="DR158" s="643" t="s">
        <v>1669</v>
      </c>
    </row>
    <row r="159" spans="1:234" x14ac:dyDescent="0.25">
      <c r="E159" s="678"/>
      <c r="F159" s="670"/>
      <c r="G159" s="670"/>
      <c r="H159" s="670"/>
      <c r="I159" s="670"/>
      <c r="J159" s="670"/>
      <c r="K159" s="670"/>
      <c r="L159" s="670"/>
      <c r="M159" s="670"/>
      <c r="N159" s="670"/>
      <c r="O159" s="670"/>
      <c r="P159" s="670"/>
      <c r="Q159" s="670"/>
      <c r="DR159" s="661"/>
      <c r="DS159" s="647">
        <v>2023</v>
      </c>
      <c r="DT159" s="647">
        <v>2024</v>
      </c>
      <c r="DU159" s="647">
        <v>2024</v>
      </c>
      <c r="DV159" s="647">
        <v>2024</v>
      </c>
      <c r="DW159" s="647">
        <v>2024</v>
      </c>
      <c r="DX159" s="647">
        <v>2024</v>
      </c>
      <c r="DY159" s="647">
        <v>2024</v>
      </c>
      <c r="DZ159" s="647">
        <v>2024</v>
      </c>
      <c r="EA159" s="647">
        <v>2024</v>
      </c>
      <c r="EB159" s="647">
        <v>2024</v>
      </c>
      <c r="EC159" s="647">
        <v>2024</v>
      </c>
      <c r="ED159" s="647">
        <v>2025</v>
      </c>
      <c r="EE159" s="647">
        <v>2025</v>
      </c>
      <c r="EF159" s="647">
        <v>2025</v>
      </c>
      <c r="EG159" s="647">
        <v>2025</v>
      </c>
      <c r="EH159" s="647">
        <v>2025</v>
      </c>
      <c r="EI159" s="647">
        <v>2025</v>
      </c>
      <c r="EJ159" s="647">
        <v>2025</v>
      </c>
      <c r="EK159" s="647">
        <v>2025</v>
      </c>
      <c r="EL159" s="647">
        <v>2025</v>
      </c>
      <c r="EM159" s="647">
        <v>2025</v>
      </c>
      <c r="EN159" s="647">
        <v>2026</v>
      </c>
      <c r="EO159" s="647">
        <v>2026</v>
      </c>
      <c r="EP159" s="647">
        <v>2026</v>
      </c>
      <c r="EQ159" s="647">
        <v>2026</v>
      </c>
      <c r="ER159" s="647">
        <v>2026</v>
      </c>
      <c r="ES159" s="647">
        <v>2026</v>
      </c>
      <c r="ET159" s="647">
        <v>2026</v>
      </c>
      <c r="EU159" s="647">
        <v>2026</v>
      </c>
      <c r="EV159" s="647">
        <v>2026</v>
      </c>
      <c r="EW159" s="647">
        <v>2026</v>
      </c>
      <c r="EX159" s="647">
        <v>2027</v>
      </c>
      <c r="EY159" s="647">
        <v>2027</v>
      </c>
      <c r="EZ159" s="647">
        <v>2027</v>
      </c>
      <c r="FA159" s="647">
        <v>2027</v>
      </c>
      <c r="FB159" s="647">
        <v>2027</v>
      </c>
      <c r="FC159" s="647">
        <v>2027</v>
      </c>
      <c r="FD159" s="647">
        <v>2027</v>
      </c>
      <c r="FE159" s="647">
        <v>2027</v>
      </c>
      <c r="FF159" s="647">
        <v>2027</v>
      </c>
      <c r="FG159" s="647">
        <v>2027</v>
      </c>
      <c r="FH159" s="647">
        <v>2028</v>
      </c>
      <c r="FI159" s="647">
        <v>2028</v>
      </c>
      <c r="FJ159" s="647">
        <v>2028</v>
      </c>
      <c r="FK159" s="647">
        <v>2028</v>
      </c>
      <c r="FL159" s="647">
        <v>2028</v>
      </c>
      <c r="FM159" s="647">
        <v>2028</v>
      </c>
      <c r="FN159" s="647">
        <v>2028</v>
      </c>
      <c r="FO159" s="647">
        <v>2028</v>
      </c>
      <c r="FP159" s="647">
        <v>2028</v>
      </c>
      <c r="FQ159" s="647">
        <v>2028</v>
      </c>
      <c r="FR159" s="647">
        <v>2029</v>
      </c>
      <c r="FS159" s="647">
        <v>2029</v>
      </c>
      <c r="FT159" s="647">
        <v>2029</v>
      </c>
      <c r="FU159" s="647">
        <v>2029</v>
      </c>
      <c r="FV159" s="647">
        <v>2029</v>
      </c>
      <c r="FW159" s="647">
        <v>2029</v>
      </c>
      <c r="FX159" s="647">
        <v>2029</v>
      </c>
      <c r="FY159" s="647">
        <v>2029</v>
      </c>
      <c r="FZ159" s="647">
        <v>2029</v>
      </c>
      <c r="GA159" s="647">
        <v>2029</v>
      </c>
      <c r="GB159" s="647">
        <v>2030</v>
      </c>
      <c r="GC159" s="647">
        <v>2030</v>
      </c>
      <c r="GD159" s="647">
        <v>2030</v>
      </c>
      <c r="GE159" s="647">
        <v>2030</v>
      </c>
      <c r="GF159" s="647">
        <v>2030</v>
      </c>
      <c r="GG159" s="647">
        <v>2030</v>
      </c>
      <c r="GH159" s="647">
        <v>2030</v>
      </c>
      <c r="GI159" s="647">
        <v>2030</v>
      </c>
      <c r="GJ159" s="647">
        <v>2030</v>
      </c>
      <c r="GK159" s="647">
        <v>2030</v>
      </c>
      <c r="GL159" s="734" t="s">
        <v>1662</v>
      </c>
      <c r="GO159" s="643" t="s">
        <v>1670</v>
      </c>
    </row>
    <row r="160" spans="1:234" s="643" customFormat="1" ht="24" customHeight="1" x14ac:dyDescent="0.25">
      <c r="B160" s="644"/>
      <c r="C160" s="644"/>
      <c r="D160" s="644"/>
      <c r="E160" s="678"/>
      <c r="F160" s="670"/>
      <c r="G160" s="680" t="s">
        <v>1679</v>
      </c>
      <c r="H160" s="681" t="s">
        <v>1685</v>
      </c>
      <c r="I160" s="681" t="s">
        <v>1651</v>
      </c>
      <c r="J160" s="681" t="s">
        <v>1683</v>
      </c>
      <c r="K160" s="681" t="s">
        <v>1684</v>
      </c>
      <c r="L160" s="681" t="s">
        <v>1436</v>
      </c>
      <c r="M160" s="683" t="s">
        <v>1690</v>
      </c>
      <c r="N160" s="697" t="str">
        <f>IF(G119="","/",G119)</f>
        <v>1000Nm³</v>
      </c>
      <c r="O160" s="683" t="s">
        <v>410</v>
      </c>
      <c r="P160" s="697">
        <f>IF(G120="","/",G120)</f>
        <v>37.619999999999997</v>
      </c>
      <c r="Q160" s="698" t="s">
        <v>1725</v>
      </c>
      <c r="R160" s="644"/>
      <c r="DR160" s="662" t="s">
        <v>1665</v>
      </c>
      <c r="DS160" s="647" t="s">
        <v>1664</v>
      </c>
      <c r="DT160" s="647" t="str">
        <f t="shared" ref="DT160:EC160" si="73">E123</f>
        <v>1. AXPO Benelux</v>
      </c>
      <c r="DU160" s="647" t="str">
        <f t="shared" si="73"/>
        <v>2. Power Online (MEGA)</v>
      </c>
      <c r="DV160" s="647" t="str">
        <f t="shared" si="73"/>
        <v/>
      </c>
      <c r="DW160" s="647" t="str">
        <f t="shared" si="73"/>
        <v/>
      </c>
      <c r="DX160" s="647" t="str">
        <f t="shared" si="73"/>
        <v/>
      </c>
      <c r="DY160" s="647" t="str">
        <f t="shared" si="73"/>
        <v/>
      </c>
      <c r="DZ160" s="647" t="str">
        <f t="shared" si="73"/>
        <v/>
      </c>
      <c r="EA160" s="647" t="str">
        <f t="shared" si="73"/>
        <v/>
      </c>
      <c r="EB160" s="647" t="str">
        <f t="shared" si="73"/>
        <v/>
      </c>
      <c r="EC160" s="647" t="str">
        <f t="shared" si="73"/>
        <v/>
      </c>
      <c r="ED160" s="647" t="str">
        <f t="shared" ref="ED160:EM160" si="74">E123</f>
        <v>1. AXPO Benelux</v>
      </c>
      <c r="EE160" s="647" t="str">
        <f t="shared" si="74"/>
        <v>2. Power Online (MEGA)</v>
      </c>
      <c r="EF160" s="647" t="str">
        <f t="shared" si="74"/>
        <v/>
      </c>
      <c r="EG160" s="647" t="str">
        <f t="shared" si="74"/>
        <v/>
      </c>
      <c r="EH160" s="647" t="str">
        <f t="shared" si="74"/>
        <v/>
      </c>
      <c r="EI160" s="647" t="str">
        <f t="shared" si="74"/>
        <v/>
      </c>
      <c r="EJ160" s="647" t="str">
        <f t="shared" si="74"/>
        <v/>
      </c>
      <c r="EK160" s="647" t="str">
        <f t="shared" si="74"/>
        <v/>
      </c>
      <c r="EL160" s="647" t="str">
        <f t="shared" si="74"/>
        <v/>
      </c>
      <c r="EM160" s="647" t="str">
        <f t="shared" si="74"/>
        <v/>
      </c>
      <c r="EN160" s="647" t="str">
        <f t="shared" ref="EN160:EW160" si="75">E123</f>
        <v>1. AXPO Benelux</v>
      </c>
      <c r="EO160" s="647" t="str">
        <f t="shared" si="75"/>
        <v>2. Power Online (MEGA)</v>
      </c>
      <c r="EP160" s="647" t="str">
        <f t="shared" si="75"/>
        <v/>
      </c>
      <c r="EQ160" s="647" t="str">
        <f t="shared" si="75"/>
        <v/>
      </c>
      <c r="ER160" s="647" t="str">
        <f t="shared" si="75"/>
        <v/>
      </c>
      <c r="ES160" s="647" t="str">
        <f t="shared" si="75"/>
        <v/>
      </c>
      <c r="ET160" s="647" t="str">
        <f t="shared" si="75"/>
        <v/>
      </c>
      <c r="EU160" s="647" t="str">
        <f t="shared" si="75"/>
        <v/>
      </c>
      <c r="EV160" s="647" t="str">
        <f t="shared" si="75"/>
        <v/>
      </c>
      <c r="EW160" s="647" t="str">
        <f t="shared" si="75"/>
        <v/>
      </c>
      <c r="EX160" s="647" t="str">
        <f t="shared" ref="EX160:FG160" si="76">E123</f>
        <v>1. AXPO Benelux</v>
      </c>
      <c r="EY160" s="647" t="str">
        <f t="shared" si="76"/>
        <v>2. Power Online (MEGA)</v>
      </c>
      <c r="EZ160" s="647" t="str">
        <f t="shared" si="76"/>
        <v/>
      </c>
      <c r="FA160" s="647" t="str">
        <f t="shared" si="76"/>
        <v/>
      </c>
      <c r="FB160" s="647" t="str">
        <f t="shared" si="76"/>
        <v/>
      </c>
      <c r="FC160" s="647" t="str">
        <f t="shared" si="76"/>
        <v/>
      </c>
      <c r="FD160" s="647" t="str">
        <f t="shared" si="76"/>
        <v/>
      </c>
      <c r="FE160" s="647" t="str">
        <f t="shared" si="76"/>
        <v/>
      </c>
      <c r="FF160" s="647" t="str">
        <f t="shared" si="76"/>
        <v/>
      </c>
      <c r="FG160" s="647" t="str">
        <f t="shared" si="76"/>
        <v/>
      </c>
      <c r="FH160" s="647" t="str">
        <f t="shared" ref="FH160:FQ160" si="77">E123</f>
        <v>1. AXPO Benelux</v>
      </c>
      <c r="FI160" s="647" t="str">
        <f t="shared" si="77"/>
        <v>2. Power Online (MEGA)</v>
      </c>
      <c r="FJ160" s="647" t="str">
        <f t="shared" si="77"/>
        <v/>
      </c>
      <c r="FK160" s="647" t="str">
        <f t="shared" si="77"/>
        <v/>
      </c>
      <c r="FL160" s="647" t="str">
        <f t="shared" si="77"/>
        <v/>
      </c>
      <c r="FM160" s="647" t="str">
        <f t="shared" si="77"/>
        <v/>
      </c>
      <c r="FN160" s="647" t="str">
        <f t="shared" si="77"/>
        <v/>
      </c>
      <c r="FO160" s="647" t="str">
        <f t="shared" si="77"/>
        <v/>
      </c>
      <c r="FP160" s="647" t="str">
        <f t="shared" si="77"/>
        <v/>
      </c>
      <c r="FQ160" s="647" t="str">
        <f t="shared" si="77"/>
        <v/>
      </c>
      <c r="FR160" s="647" t="str">
        <f t="shared" ref="FR160:GA160" si="78">E123</f>
        <v>1. AXPO Benelux</v>
      </c>
      <c r="FS160" s="647" t="str">
        <f t="shared" si="78"/>
        <v>2. Power Online (MEGA)</v>
      </c>
      <c r="FT160" s="647" t="str">
        <f t="shared" si="78"/>
        <v/>
      </c>
      <c r="FU160" s="647" t="str">
        <f t="shared" si="78"/>
        <v/>
      </c>
      <c r="FV160" s="647" t="str">
        <f t="shared" si="78"/>
        <v/>
      </c>
      <c r="FW160" s="647" t="str">
        <f t="shared" si="78"/>
        <v/>
      </c>
      <c r="FX160" s="647" t="str">
        <f t="shared" si="78"/>
        <v/>
      </c>
      <c r="FY160" s="647" t="str">
        <f t="shared" si="78"/>
        <v/>
      </c>
      <c r="FZ160" s="647" t="str">
        <f t="shared" si="78"/>
        <v/>
      </c>
      <c r="GA160" s="647" t="str">
        <f t="shared" si="78"/>
        <v/>
      </c>
      <c r="GB160" s="647" t="str">
        <f t="shared" ref="GB160:GK160" si="79">E123</f>
        <v>1. AXPO Benelux</v>
      </c>
      <c r="GC160" s="647" t="str">
        <f t="shared" si="79"/>
        <v>2. Power Online (MEGA)</v>
      </c>
      <c r="GD160" s="647" t="str">
        <f t="shared" si="79"/>
        <v/>
      </c>
      <c r="GE160" s="647" t="str">
        <f t="shared" si="79"/>
        <v/>
      </c>
      <c r="GF160" s="647" t="str">
        <f t="shared" si="79"/>
        <v/>
      </c>
      <c r="GG160" s="647" t="str">
        <f t="shared" si="79"/>
        <v/>
      </c>
      <c r="GH160" s="647" t="str">
        <f t="shared" si="79"/>
        <v/>
      </c>
      <c r="GI160" s="647" t="str">
        <f t="shared" si="79"/>
        <v/>
      </c>
      <c r="GJ160" s="647" t="str">
        <f t="shared" si="79"/>
        <v/>
      </c>
      <c r="GK160" s="647" t="str">
        <f t="shared" si="79"/>
        <v/>
      </c>
      <c r="GL160" s="735"/>
      <c r="GN160" s="662" t="s">
        <v>1665</v>
      </c>
      <c r="GO160" s="646" t="s">
        <v>1664</v>
      </c>
      <c r="GP160" s="646" t="str">
        <f t="shared" ref="GP160:GY160" si="80">E123</f>
        <v>1. AXPO Benelux</v>
      </c>
      <c r="GQ160" s="646" t="str">
        <f t="shared" si="80"/>
        <v>2. Power Online (MEGA)</v>
      </c>
      <c r="GR160" s="646" t="str">
        <f t="shared" si="80"/>
        <v/>
      </c>
      <c r="GS160" s="646" t="str">
        <f t="shared" si="80"/>
        <v/>
      </c>
      <c r="GT160" s="646" t="str">
        <f t="shared" si="80"/>
        <v/>
      </c>
      <c r="GU160" s="646" t="str">
        <f t="shared" si="80"/>
        <v/>
      </c>
      <c r="GV160" s="646" t="str">
        <f t="shared" si="80"/>
        <v/>
      </c>
      <c r="GW160" s="646" t="str">
        <f t="shared" si="80"/>
        <v/>
      </c>
      <c r="GX160" s="646" t="str">
        <f t="shared" si="80"/>
        <v/>
      </c>
      <c r="GY160" s="646" t="str">
        <f t="shared" si="80"/>
        <v/>
      </c>
      <c r="GZ160" s="646" t="s">
        <v>1662</v>
      </c>
      <c r="HM160" s="644"/>
      <c r="HN160" s="644"/>
      <c r="HO160" s="644"/>
      <c r="HP160" s="644"/>
      <c r="HQ160" s="644"/>
      <c r="HR160" s="644"/>
      <c r="HS160" s="644"/>
      <c r="HT160" s="644"/>
      <c r="HU160" s="644"/>
      <c r="HV160" s="644"/>
      <c r="HW160" s="644"/>
      <c r="HX160" s="644"/>
      <c r="HY160" s="644"/>
      <c r="HZ160" s="644"/>
    </row>
    <row r="161" spans="1:234" s="643" customFormat="1" hidden="1" x14ac:dyDescent="0.25">
      <c r="A161" s="643" t="s">
        <v>208</v>
      </c>
      <c r="B161" s="644"/>
      <c r="C161" s="644"/>
      <c r="D161" s="644"/>
      <c r="E161" s="678"/>
      <c r="F161" s="670"/>
      <c r="G161" s="670"/>
      <c r="H161" s="670"/>
      <c r="I161" s="670"/>
      <c r="J161" s="670"/>
      <c r="K161" s="670"/>
      <c r="L161" s="670"/>
      <c r="M161" s="670"/>
      <c r="N161" s="670"/>
      <c r="O161" s="670"/>
      <c r="P161" s="670"/>
      <c r="Q161" s="670"/>
      <c r="R161" s="682"/>
      <c r="DR161" s="737">
        <v>2023</v>
      </c>
      <c r="DS161" s="665">
        <f t="shared" ref="DS161:GD164" si="81">DS130-DS142</f>
        <v>0</v>
      </c>
      <c r="DT161" s="665">
        <f t="shared" si="81"/>
        <v>0</v>
      </c>
      <c r="DU161" s="665">
        <f t="shared" si="81"/>
        <v>0</v>
      </c>
      <c r="DV161" s="665">
        <f t="shared" si="81"/>
        <v>0</v>
      </c>
      <c r="DW161" s="665">
        <f t="shared" si="81"/>
        <v>0</v>
      </c>
      <c r="DX161" s="665">
        <f t="shared" si="81"/>
        <v>0</v>
      </c>
      <c r="DY161" s="665">
        <f t="shared" si="81"/>
        <v>0</v>
      </c>
      <c r="DZ161" s="665">
        <f t="shared" si="81"/>
        <v>0</v>
      </c>
      <c r="EA161" s="665">
        <f t="shared" si="81"/>
        <v>0</v>
      </c>
      <c r="EB161" s="665">
        <f t="shared" si="81"/>
        <v>0</v>
      </c>
      <c r="EC161" s="665">
        <f t="shared" si="81"/>
        <v>0</v>
      </c>
      <c r="ED161" s="665">
        <f t="shared" si="81"/>
        <v>0</v>
      </c>
      <c r="EE161" s="665">
        <f t="shared" si="81"/>
        <v>0</v>
      </c>
      <c r="EF161" s="665">
        <f t="shared" si="81"/>
        <v>0</v>
      </c>
      <c r="EG161" s="665">
        <f t="shared" si="81"/>
        <v>0</v>
      </c>
      <c r="EH161" s="665">
        <f t="shared" si="81"/>
        <v>0</v>
      </c>
      <c r="EI161" s="665">
        <f t="shared" si="81"/>
        <v>0</v>
      </c>
      <c r="EJ161" s="665">
        <f t="shared" si="81"/>
        <v>0</v>
      </c>
      <c r="EK161" s="665">
        <f t="shared" si="81"/>
        <v>0</v>
      </c>
      <c r="EL161" s="665">
        <f t="shared" si="81"/>
        <v>0</v>
      </c>
      <c r="EM161" s="665">
        <f t="shared" si="81"/>
        <v>0</v>
      </c>
      <c r="EN161" s="665">
        <f t="shared" si="81"/>
        <v>0</v>
      </c>
      <c r="EO161" s="665">
        <f t="shared" si="81"/>
        <v>0</v>
      </c>
      <c r="EP161" s="665">
        <f t="shared" si="81"/>
        <v>0</v>
      </c>
      <c r="EQ161" s="665">
        <f t="shared" si="81"/>
        <v>0</v>
      </c>
      <c r="ER161" s="665">
        <f t="shared" si="81"/>
        <v>0</v>
      </c>
      <c r="ES161" s="665">
        <f t="shared" si="81"/>
        <v>0</v>
      </c>
      <c r="ET161" s="665">
        <f t="shared" si="81"/>
        <v>0</v>
      </c>
      <c r="EU161" s="665">
        <f t="shared" si="81"/>
        <v>0</v>
      </c>
      <c r="EV161" s="665">
        <f t="shared" si="81"/>
        <v>0</v>
      </c>
      <c r="EW161" s="665">
        <f t="shared" si="81"/>
        <v>0</v>
      </c>
      <c r="EX161" s="665">
        <f t="shared" si="81"/>
        <v>0</v>
      </c>
      <c r="EY161" s="665">
        <f t="shared" si="81"/>
        <v>0</v>
      </c>
      <c r="EZ161" s="665">
        <f t="shared" si="81"/>
        <v>0</v>
      </c>
      <c r="FA161" s="665">
        <f t="shared" si="81"/>
        <v>0</v>
      </c>
      <c r="FB161" s="665">
        <f t="shared" si="81"/>
        <v>0</v>
      </c>
      <c r="FC161" s="665">
        <f t="shared" si="81"/>
        <v>0</v>
      </c>
      <c r="FD161" s="665">
        <f t="shared" si="81"/>
        <v>0</v>
      </c>
      <c r="FE161" s="665">
        <f t="shared" si="81"/>
        <v>0</v>
      </c>
      <c r="FF161" s="665">
        <f t="shared" si="81"/>
        <v>0</v>
      </c>
      <c r="FG161" s="665">
        <f t="shared" si="81"/>
        <v>0</v>
      </c>
      <c r="FH161" s="665">
        <f t="shared" si="81"/>
        <v>0</v>
      </c>
      <c r="FI161" s="665">
        <f t="shared" si="81"/>
        <v>0</v>
      </c>
      <c r="FJ161" s="665">
        <f t="shared" si="81"/>
        <v>0</v>
      </c>
      <c r="FK161" s="665">
        <f t="shared" si="81"/>
        <v>0</v>
      </c>
      <c r="FL161" s="665">
        <f t="shared" si="81"/>
        <v>0</v>
      </c>
      <c r="FM161" s="665">
        <f t="shared" si="81"/>
        <v>0</v>
      </c>
      <c r="FN161" s="665">
        <f t="shared" si="81"/>
        <v>0</v>
      </c>
      <c r="FO161" s="665">
        <f t="shared" si="81"/>
        <v>0</v>
      </c>
      <c r="FP161" s="665">
        <f t="shared" si="81"/>
        <v>0</v>
      </c>
      <c r="FQ161" s="665">
        <f t="shared" si="81"/>
        <v>0</v>
      </c>
      <c r="FR161" s="665">
        <f t="shared" si="81"/>
        <v>0</v>
      </c>
      <c r="FS161" s="665">
        <f t="shared" si="81"/>
        <v>0</v>
      </c>
      <c r="FT161" s="665">
        <f t="shared" si="81"/>
        <v>0</v>
      </c>
      <c r="FU161" s="665">
        <f t="shared" si="81"/>
        <v>0</v>
      </c>
      <c r="FV161" s="665">
        <f t="shared" si="81"/>
        <v>0</v>
      </c>
      <c r="FW161" s="665">
        <f t="shared" si="81"/>
        <v>0</v>
      </c>
      <c r="FX161" s="665">
        <f t="shared" si="81"/>
        <v>0</v>
      </c>
      <c r="FY161" s="665">
        <f t="shared" si="81"/>
        <v>0</v>
      </c>
      <c r="FZ161" s="665">
        <f t="shared" si="81"/>
        <v>0</v>
      </c>
      <c r="GA161" s="665">
        <f t="shared" si="81"/>
        <v>0</v>
      </c>
      <c r="GB161" s="665">
        <f t="shared" si="81"/>
        <v>0</v>
      </c>
      <c r="GC161" s="665">
        <f t="shared" si="81"/>
        <v>0</v>
      </c>
      <c r="GD161" s="665">
        <f t="shared" si="81"/>
        <v>0</v>
      </c>
      <c r="GE161" s="665">
        <f t="shared" ref="GE161:GK163" si="82">GE130-GE142</f>
        <v>0</v>
      </c>
      <c r="GF161" s="665">
        <f t="shared" si="82"/>
        <v>0</v>
      </c>
      <c r="GG161" s="665">
        <f t="shared" si="82"/>
        <v>0</v>
      </c>
      <c r="GH161" s="665">
        <f t="shared" si="82"/>
        <v>0</v>
      </c>
      <c r="GI161" s="665">
        <f t="shared" si="82"/>
        <v>0</v>
      </c>
      <c r="GJ161" s="665">
        <f t="shared" si="82"/>
        <v>0</v>
      </c>
      <c r="GK161" s="665">
        <f t="shared" si="82"/>
        <v>0</v>
      </c>
      <c r="GL161" s="665" t="b">
        <f>SUM(DS161:GK161)+SUM(Y124:AH124)-SUM(HB142:HK142)=Q124</f>
        <v>1</v>
      </c>
      <c r="GN161" s="737">
        <v>2023</v>
      </c>
      <c r="GO161" s="664">
        <f>SUMIF(DS129:GK129,GO129,DS161:GK161)</f>
        <v>0</v>
      </c>
      <c r="GP161" s="668">
        <f>SUMIF(DS129:GK129,GP129,DS161:GK161)</f>
        <v>0</v>
      </c>
      <c r="GQ161" s="668">
        <f>SUMIF(DS129:GK129,GQ129,DS161:GK161)</f>
        <v>0</v>
      </c>
      <c r="GR161" s="668">
        <f>SUMIF(DS129:GK129,GR129,DS161:GK161)</f>
        <v>0</v>
      </c>
      <c r="GS161" s="668">
        <f>SUMIF(DS129:GK129,GS129,DS161:GK161)</f>
        <v>0</v>
      </c>
      <c r="GT161" s="668">
        <f>SUMIF(DS129:GK129,GT129,DS161:GK161)</f>
        <v>0</v>
      </c>
      <c r="GU161" s="668">
        <f>SUMIF(DS129:GK129,GU129,DS161:GK161)</f>
        <v>0</v>
      </c>
      <c r="GV161" s="668">
        <f>SUMIF(DS129:GK129,GV129,DS161:GK161)</f>
        <v>0</v>
      </c>
      <c r="GW161" s="668">
        <f>SUMIF(DS129:GK129,GW129,DS161:GK161)</f>
        <v>0</v>
      </c>
      <c r="GX161" s="668">
        <f>SUMIF(DS129:GK129,GX129,DS161:GK161)</f>
        <v>0</v>
      </c>
      <c r="GY161" s="668">
        <f>SUMIF(DS129:GK129,GY129,DS161:GK161)</f>
        <v>0</v>
      </c>
      <c r="GZ161" s="646" t="b">
        <f>SUM(GO161:GY161)-SUM(HB142:HK142)=(Q124-SUM(Y124:AH124))</f>
        <v>1</v>
      </c>
      <c r="HM161" s="682"/>
      <c r="HN161" s="682"/>
      <c r="HO161" s="682"/>
      <c r="HP161" s="682"/>
      <c r="HQ161" s="682"/>
      <c r="HR161" s="682"/>
      <c r="HS161" s="682"/>
      <c r="HT161" s="682"/>
      <c r="HU161" s="682"/>
      <c r="HV161" s="682"/>
      <c r="HW161" s="682"/>
      <c r="HX161" s="682"/>
      <c r="HY161" s="682"/>
      <c r="HZ161" s="682"/>
    </row>
    <row r="162" spans="1:234" s="643" customFormat="1" x14ac:dyDescent="0.25">
      <c r="B162" s="644"/>
      <c r="C162" s="644"/>
      <c r="D162" s="644"/>
      <c r="E162" s="678"/>
      <c r="F162" s="670"/>
      <c r="G162" s="652">
        <v>2024</v>
      </c>
      <c r="H162" s="656">
        <f>IF(G162&gt;CNTR_ReportingYear,"",INDEX(E125:N125,MATCH(T156,E123:N123,0)))</f>
        <v>1500</v>
      </c>
      <c r="I162" s="656">
        <f>IF(G162&gt;CNTR_ReportingYear,"",INDEX(GP162:GY168,MATCH(G162,GN162:GN168,0),MATCH(T156,GP160:GY160,0))-INDEX(HB143:HK149,MATCH(G162,GN143:GN149,0),MATCH(T156,HB141:HK141,0))+INDEX(Y124:AH125,MATCH(G162,D124:D125,0),MATCH(T156,Y123:AH123,0)))</f>
        <v>1500</v>
      </c>
      <c r="J162" s="656">
        <f>IF(G162&gt;CNTR_ReportingYear,"",SUMIFS(AX130:DP130,AX129:DP129,T156))</f>
        <v>0</v>
      </c>
      <c r="K162" s="656">
        <f>IF(G162&gt;CNTR_ReportingYear,"",SUMIFS(AX131:DP131,AX129:DP129,T156))</f>
        <v>0</v>
      </c>
      <c r="L162" s="656">
        <f>IF(G162&gt;CNTR_ReportingYear,"",INDEX(GP143:GY149,MATCH(G162,GN143:GN149,0),MATCH(T156,GP141:GY141,0))+INDEX(HB143:HK149,MATCH(G162,GN143:GN149,0),MATCH(T156,HB141:HK141,0)))</f>
        <v>0</v>
      </c>
      <c r="M162" s="674"/>
      <c r="N162" s="588" t="str">
        <f>H160</f>
        <v>Purchase</v>
      </c>
      <c r="O162" s="917" t="s">
        <v>1688</v>
      </c>
      <c r="P162" s="917"/>
      <c r="Q162" s="917"/>
      <c r="R162" s="674"/>
      <c r="DR162" s="737">
        <v>2024</v>
      </c>
      <c r="DS162" s="665">
        <f t="shared" si="81"/>
        <v>0</v>
      </c>
      <c r="DT162" s="665">
        <f t="shared" si="81"/>
        <v>0</v>
      </c>
      <c r="DU162" s="665">
        <f t="shared" si="81"/>
        <v>0</v>
      </c>
      <c r="DV162" s="665">
        <f t="shared" si="81"/>
        <v>0</v>
      </c>
      <c r="DW162" s="665">
        <f t="shared" si="81"/>
        <v>0</v>
      </c>
      <c r="DX162" s="665">
        <f t="shared" si="81"/>
        <v>0</v>
      </c>
      <c r="DY162" s="665">
        <f t="shared" si="81"/>
        <v>0</v>
      </c>
      <c r="DZ162" s="665">
        <f t="shared" si="81"/>
        <v>0</v>
      </c>
      <c r="EA162" s="665">
        <f t="shared" si="81"/>
        <v>0</v>
      </c>
      <c r="EB162" s="665">
        <f t="shared" si="81"/>
        <v>0</v>
      </c>
      <c r="EC162" s="665">
        <f t="shared" si="81"/>
        <v>0</v>
      </c>
      <c r="ED162" s="665">
        <f t="shared" si="81"/>
        <v>0</v>
      </c>
      <c r="EE162" s="665">
        <f t="shared" si="81"/>
        <v>0</v>
      </c>
      <c r="EF162" s="665">
        <f t="shared" si="81"/>
        <v>0</v>
      </c>
      <c r="EG162" s="665">
        <f t="shared" si="81"/>
        <v>0</v>
      </c>
      <c r="EH162" s="665">
        <f t="shared" si="81"/>
        <v>0</v>
      </c>
      <c r="EI162" s="665">
        <f t="shared" si="81"/>
        <v>0</v>
      </c>
      <c r="EJ162" s="665">
        <f t="shared" si="81"/>
        <v>0</v>
      </c>
      <c r="EK162" s="665">
        <f t="shared" si="81"/>
        <v>0</v>
      </c>
      <c r="EL162" s="665">
        <f t="shared" si="81"/>
        <v>0</v>
      </c>
      <c r="EM162" s="665">
        <f t="shared" si="81"/>
        <v>0</v>
      </c>
      <c r="EN162" s="665">
        <f t="shared" si="81"/>
        <v>0</v>
      </c>
      <c r="EO162" s="665">
        <f t="shared" si="81"/>
        <v>0</v>
      </c>
      <c r="EP162" s="665">
        <f t="shared" si="81"/>
        <v>0</v>
      </c>
      <c r="EQ162" s="665">
        <f t="shared" si="81"/>
        <v>0</v>
      </c>
      <c r="ER162" s="665">
        <f t="shared" si="81"/>
        <v>0</v>
      </c>
      <c r="ES162" s="665">
        <f t="shared" si="81"/>
        <v>0</v>
      </c>
      <c r="ET162" s="665">
        <f t="shared" si="81"/>
        <v>0</v>
      </c>
      <c r="EU162" s="665">
        <f t="shared" si="81"/>
        <v>0</v>
      </c>
      <c r="EV162" s="665">
        <f t="shared" si="81"/>
        <v>0</v>
      </c>
      <c r="EW162" s="665">
        <f t="shared" si="81"/>
        <v>0</v>
      </c>
      <c r="EX162" s="665">
        <f t="shared" si="81"/>
        <v>0</v>
      </c>
      <c r="EY162" s="665">
        <f t="shared" si="81"/>
        <v>0</v>
      </c>
      <c r="EZ162" s="665">
        <f t="shared" si="81"/>
        <v>0</v>
      </c>
      <c r="FA162" s="665">
        <f t="shared" si="81"/>
        <v>0</v>
      </c>
      <c r="FB162" s="665">
        <f t="shared" si="81"/>
        <v>0</v>
      </c>
      <c r="FC162" s="665">
        <f t="shared" si="81"/>
        <v>0</v>
      </c>
      <c r="FD162" s="665">
        <f t="shared" si="81"/>
        <v>0</v>
      </c>
      <c r="FE162" s="665">
        <f t="shared" si="81"/>
        <v>0</v>
      </c>
      <c r="FF162" s="665">
        <f t="shared" si="81"/>
        <v>0</v>
      </c>
      <c r="FG162" s="665">
        <f t="shared" si="81"/>
        <v>0</v>
      </c>
      <c r="FH162" s="665">
        <f t="shared" si="81"/>
        <v>0</v>
      </c>
      <c r="FI162" s="665">
        <f t="shared" si="81"/>
        <v>0</v>
      </c>
      <c r="FJ162" s="665">
        <f t="shared" si="81"/>
        <v>0</v>
      </c>
      <c r="FK162" s="665">
        <f t="shared" si="81"/>
        <v>0</v>
      </c>
      <c r="FL162" s="665">
        <f t="shared" si="81"/>
        <v>0</v>
      </c>
      <c r="FM162" s="665">
        <f t="shared" si="81"/>
        <v>0</v>
      </c>
      <c r="FN162" s="665">
        <f t="shared" si="81"/>
        <v>0</v>
      </c>
      <c r="FO162" s="665">
        <f t="shared" si="81"/>
        <v>0</v>
      </c>
      <c r="FP162" s="665">
        <f t="shared" si="81"/>
        <v>0</v>
      </c>
      <c r="FQ162" s="665">
        <f t="shared" si="81"/>
        <v>0</v>
      </c>
      <c r="FR162" s="665">
        <f t="shared" si="81"/>
        <v>0</v>
      </c>
      <c r="FS162" s="665">
        <f t="shared" si="81"/>
        <v>0</v>
      </c>
      <c r="FT162" s="665">
        <f t="shared" si="81"/>
        <v>0</v>
      </c>
      <c r="FU162" s="665">
        <f t="shared" si="81"/>
        <v>0</v>
      </c>
      <c r="FV162" s="665">
        <f t="shared" si="81"/>
        <v>0</v>
      </c>
      <c r="FW162" s="665">
        <f t="shared" si="81"/>
        <v>0</v>
      </c>
      <c r="FX162" s="665">
        <f t="shared" si="81"/>
        <v>0</v>
      </c>
      <c r="FY162" s="665">
        <f t="shared" si="81"/>
        <v>0</v>
      </c>
      <c r="FZ162" s="665">
        <f t="shared" si="81"/>
        <v>0</v>
      </c>
      <c r="GA162" s="665">
        <f t="shared" si="81"/>
        <v>0</v>
      </c>
      <c r="GB162" s="665">
        <f t="shared" si="81"/>
        <v>0</v>
      </c>
      <c r="GC162" s="665">
        <f t="shared" si="81"/>
        <v>0</v>
      </c>
      <c r="GD162" s="665">
        <f t="shared" si="81"/>
        <v>0</v>
      </c>
      <c r="GE162" s="665">
        <f t="shared" si="82"/>
        <v>0</v>
      </c>
      <c r="GF162" s="665">
        <f t="shared" si="82"/>
        <v>0</v>
      </c>
      <c r="GG162" s="665">
        <f t="shared" si="82"/>
        <v>0</v>
      </c>
      <c r="GH162" s="665">
        <f t="shared" si="82"/>
        <v>0</v>
      </c>
      <c r="GI162" s="665">
        <f t="shared" si="82"/>
        <v>0</v>
      </c>
      <c r="GJ162" s="665">
        <f t="shared" si="82"/>
        <v>0</v>
      </c>
      <c r="GK162" s="665">
        <f t="shared" si="82"/>
        <v>0</v>
      </c>
      <c r="GL162" s="665" t="b">
        <f>SUM(DS162:GK162)+SUM(Y125:AH125)-SUM(HB143:HK143)=Q125</f>
        <v>1</v>
      </c>
      <c r="GN162" s="737">
        <v>2024</v>
      </c>
      <c r="GO162" s="664">
        <f>SUMIF(DS129:GK129,GO129,DS162:GK162)</f>
        <v>0</v>
      </c>
      <c r="GP162" s="668">
        <f>SUMIF(DS129:GK129,GP129,DS162:GK162)</f>
        <v>0</v>
      </c>
      <c r="GQ162" s="668">
        <f>SUMIF(DS129:GK129,GQ129,DS162:GK162)</f>
        <v>0</v>
      </c>
      <c r="GR162" s="668">
        <f>SUMIF(DS129:GK129,GR129,DS162:GK162)</f>
        <v>0</v>
      </c>
      <c r="GS162" s="668">
        <f>SUMIF(DS129:GK129,GS129,DS162:GK162)</f>
        <v>0</v>
      </c>
      <c r="GT162" s="668">
        <f>SUMIF(DS129:GK129,GT129,DS162:GK162)</f>
        <v>0</v>
      </c>
      <c r="GU162" s="668">
        <f>SUMIF(DS129:GK129,GU129,DS162:GK162)</f>
        <v>0</v>
      </c>
      <c r="GV162" s="668">
        <f>SUMIF(DS129:GK129,GV129,DS162:GK162)</f>
        <v>0</v>
      </c>
      <c r="GW162" s="668">
        <f>SUMIF(DS129:GK129,GW129,DS162:GK162)</f>
        <v>0</v>
      </c>
      <c r="GX162" s="668">
        <f>SUMIF(DS129:GK129,GX129,DS162:GK162)</f>
        <v>0</v>
      </c>
      <c r="GY162" s="668">
        <f>SUMIF(DS129:GK129,GY129,DS162:GK162)</f>
        <v>0</v>
      </c>
      <c r="GZ162" s="646" t="b">
        <f>SUM(GO162:GY162)-SUM(HB143:HK143)=(Q125-SUM(Y125:AH125))</f>
        <v>1</v>
      </c>
      <c r="HM162" s="674"/>
      <c r="HN162" s="674"/>
      <c r="HO162" s="674"/>
      <c r="HP162" s="674"/>
      <c r="HQ162" s="674"/>
      <c r="HR162" s="674"/>
      <c r="HS162" s="674"/>
      <c r="HT162" s="674"/>
      <c r="HU162" s="674"/>
      <c r="HV162" s="674"/>
      <c r="HW162" s="674"/>
      <c r="HX162" s="674"/>
      <c r="HY162" s="674"/>
      <c r="HZ162" s="674"/>
    </row>
    <row r="163" spans="1:234" s="643" customFormat="1" x14ac:dyDescent="0.25">
      <c r="B163" s="644"/>
      <c r="C163" s="644"/>
      <c r="D163" s="644"/>
      <c r="E163" s="678"/>
      <c r="F163" s="670"/>
      <c r="G163" s="644"/>
      <c r="H163" s="644"/>
      <c r="I163" s="644"/>
      <c r="J163" s="644"/>
      <c r="K163" s="644"/>
      <c r="L163" s="644"/>
      <c r="M163" s="674"/>
      <c r="N163" s="588" t="str">
        <f>I160</f>
        <v>Consumption</v>
      </c>
      <c r="O163" s="918" t="s">
        <v>1687</v>
      </c>
      <c r="P163" s="918"/>
      <c r="Q163" s="918"/>
      <c r="R163" s="674"/>
      <c r="DR163" s="737">
        <v>2025</v>
      </c>
      <c r="DS163" s="665" t="e">
        <f t="shared" si="81"/>
        <v>#REF!</v>
      </c>
      <c r="DT163" s="665" t="e">
        <f t="shared" si="81"/>
        <v>#N/A</v>
      </c>
      <c r="DU163" s="665" t="e">
        <f t="shared" si="81"/>
        <v>#N/A</v>
      </c>
      <c r="DV163" s="665" t="e">
        <f t="shared" si="81"/>
        <v>#N/A</v>
      </c>
      <c r="DW163" s="665" t="e">
        <f t="shared" si="81"/>
        <v>#N/A</v>
      </c>
      <c r="DX163" s="665" t="e">
        <f t="shared" si="81"/>
        <v>#N/A</v>
      </c>
      <c r="DY163" s="665" t="e">
        <f t="shared" si="81"/>
        <v>#N/A</v>
      </c>
      <c r="DZ163" s="665" t="e">
        <f t="shared" si="81"/>
        <v>#N/A</v>
      </c>
      <c r="EA163" s="665" t="e">
        <f t="shared" si="81"/>
        <v>#N/A</v>
      </c>
      <c r="EB163" s="665" t="e">
        <f t="shared" si="81"/>
        <v>#N/A</v>
      </c>
      <c r="EC163" s="665" t="e">
        <f t="shared" si="81"/>
        <v>#N/A</v>
      </c>
      <c r="ED163" s="665" t="e">
        <f t="shared" si="81"/>
        <v>#N/A</v>
      </c>
      <c r="EE163" s="665" t="e">
        <f t="shared" si="81"/>
        <v>#N/A</v>
      </c>
      <c r="EF163" s="665" t="e">
        <f t="shared" si="81"/>
        <v>#N/A</v>
      </c>
      <c r="EG163" s="665" t="e">
        <f t="shared" si="81"/>
        <v>#N/A</v>
      </c>
      <c r="EH163" s="665" t="e">
        <f t="shared" si="81"/>
        <v>#N/A</v>
      </c>
      <c r="EI163" s="665" t="e">
        <f t="shared" si="81"/>
        <v>#N/A</v>
      </c>
      <c r="EJ163" s="665" t="e">
        <f t="shared" si="81"/>
        <v>#N/A</v>
      </c>
      <c r="EK163" s="665" t="e">
        <f t="shared" si="81"/>
        <v>#N/A</v>
      </c>
      <c r="EL163" s="665" t="e">
        <f t="shared" si="81"/>
        <v>#N/A</v>
      </c>
      <c r="EM163" s="665" t="e">
        <f t="shared" si="81"/>
        <v>#N/A</v>
      </c>
      <c r="EN163" s="665" t="e">
        <f t="shared" si="81"/>
        <v>#N/A</v>
      </c>
      <c r="EO163" s="665" t="e">
        <f t="shared" si="81"/>
        <v>#N/A</v>
      </c>
      <c r="EP163" s="665" t="e">
        <f t="shared" si="81"/>
        <v>#N/A</v>
      </c>
      <c r="EQ163" s="665" t="e">
        <f t="shared" si="81"/>
        <v>#N/A</v>
      </c>
      <c r="ER163" s="665" t="e">
        <f t="shared" si="81"/>
        <v>#N/A</v>
      </c>
      <c r="ES163" s="665" t="e">
        <f t="shared" si="81"/>
        <v>#N/A</v>
      </c>
      <c r="ET163" s="665" t="e">
        <f t="shared" si="81"/>
        <v>#N/A</v>
      </c>
      <c r="EU163" s="665" t="e">
        <f t="shared" si="81"/>
        <v>#N/A</v>
      </c>
      <c r="EV163" s="665" t="e">
        <f t="shared" si="81"/>
        <v>#N/A</v>
      </c>
      <c r="EW163" s="665" t="e">
        <f t="shared" si="81"/>
        <v>#N/A</v>
      </c>
      <c r="EX163" s="665" t="e">
        <f t="shared" si="81"/>
        <v>#N/A</v>
      </c>
      <c r="EY163" s="665" t="e">
        <f t="shared" si="81"/>
        <v>#N/A</v>
      </c>
      <c r="EZ163" s="665" t="e">
        <f t="shared" si="81"/>
        <v>#N/A</v>
      </c>
      <c r="FA163" s="665" t="e">
        <f t="shared" si="81"/>
        <v>#N/A</v>
      </c>
      <c r="FB163" s="665" t="e">
        <f t="shared" si="81"/>
        <v>#N/A</v>
      </c>
      <c r="FC163" s="665" t="e">
        <f t="shared" si="81"/>
        <v>#N/A</v>
      </c>
      <c r="FD163" s="665" t="e">
        <f t="shared" si="81"/>
        <v>#N/A</v>
      </c>
      <c r="FE163" s="665" t="e">
        <f t="shared" si="81"/>
        <v>#N/A</v>
      </c>
      <c r="FF163" s="665" t="e">
        <f t="shared" si="81"/>
        <v>#N/A</v>
      </c>
      <c r="FG163" s="665" t="e">
        <f t="shared" si="81"/>
        <v>#N/A</v>
      </c>
      <c r="FH163" s="665" t="e">
        <f t="shared" si="81"/>
        <v>#N/A</v>
      </c>
      <c r="FI163" s="665" t="e">
        <f t="shared" si="81"/>
        <v>#N/A</v>
      </c>
      <c r="FJ163" s="665" t="e">
        <f t="shared" si="81"/>
        <v>#N/A</v>
      </c>
      <c r="FK163" s="665" t="e">
        <f t="shared" si="81"/>
        <v>#N/A</v>
      </c>
      <c r="FL163" s="665" t="e">
        <f t="shared" si="81"/>
        <v>#N/A</v>
      </c>
      <c r="FM163" s="665" t="e">
        <f t="shared" si="81"/>
        <v>#N/A</v>
      </c>
      <c r="FN163" s="665" t="e">
        <f t="shared" si="81"/>
        <v>#N/A</v>
      </c>
      <c r="FO163" s="665" t="e">
        <f t="shared" si="81"/>
        <v>#N/A</v>
      </c>
      <c r="FP163" s="665" t="e">
        <f t="shared" si="81"/>
        <v>#N/A</v>
      </c>
      <c r="FQ163" s="665" t="e">
        <f t="shared" si="81"/>
        <v>#N/A</v>
      </c>
      <c r="FR163" s="665" t="e">
        <f t="shared" si="81"/>
        <v>#N/A</v>
      </c>
      <c r="FS163" s="665" t="e">
        <f t="shared" si="81"/>
        <v>#N/A</v>
      </c>
      <c r="FT163" s="665" t="e">
        <f t="shared" si="81"/>
        <v>#N/A</v>
      </c>
      <c r="FU163" s="665" t="e">
        <f t="shared" si="81"/>
        <v>#N/A</v>
      </c>
      <c r="FV163" s="665" t="e">
        <f t="shared" si="81"/>
        <v>#N/A</v>
      </c>
      <c r="FW163" s="665" t="e">
        <f t="shared" si="81"/>
        <v>#N/A</v>
      </c>
      <c r="FX163" s="665" t="e">
        <f t="shared" si="81"/>
        <v>#N/A</v>
      </c>
      <c r="FY163" s="665" t="e">
        <f t="shared" si="81"/>
        <v>#N/A</v>
      </c>
      <c r="FZ163" s="665" t="e">
        <f t="shared" si="81"/>
        <v>#N/A</v>
      </c>
      <c r="GA163" s="665" t="e">
        <f t="shared" si="81"/>
        <v>#N/A</v>
      </c>
      <c r="GB163" s="665" t="e">
        <f t="shared" si="81"/>
        <v>#N/A</v>
      </c>
      <c r="GC163" s="665" t="e">
        <f t="shared" si="81"/>
        <v>#N/A</v>
      </c>
      <c r="GD163" s="665" t="e">
        <f t="shared" si="81"/>
        <v>#N/A</v>
      </c>
      <c r="GE163" s="665" t="e">
        <f t="shared" si="82"/>
        <v>#N/A</v>
      </c>
      <c r="GF163" s="665" t="e">
        <f t="shared" si="82"/>
        <v>#N/A</v>
      </c>
      <c r="GG163" s="665" t="e">
        <f t="shared" si="82"/>
        <v>#N/A</v>
      </c>
      <c r="GH163" s="665" t="e">
        <f t="shared" si="82"/>
        <v>#N/A</v>
      </c>
      <c r="GI163" s="665" t="e">
        <f t="shared" si="82"/>
        <v>#N/A</v>
      </c>
      <c r="GJ163" s="665" t="e">
        <f t="shared" si="82"/>
        <v>#N/A</v>
      </c>
      <c r="GK163" s="665" t="e">
        <f t="shared" si="82"/>
        <v>#N/A</v>
      </c>
      <c r="GL163" s="665" t="e">
        <f>SUM(DS163:GK163)+SUM(#REF!)-SUM(HB144:HK144)=#REF!</f>
        <v>#REF!</v>
      </c>
      <c r="GN163" s="737">
        <v>2025</v>
      </c>
      <c r="GO163" s="664" t="e">
        <f>SUMIF(DS129:GK129,GO129,DS163:GK163)</f>
        <v>#REF!</v>
      </c>
      <c r="GP163" s="668" t="e">
        <f>SUMIF(DS129:GK129,GP129,DS163:GK163)</f>
        <v>#N/A</v>
      </c>
      <c r="GQ163" s="668" t="e">
        <f>SUMIF(DS129:GK129,GQ129,DS163:GK163)</f>
        <v>#N/A</v>
      </c>
      <c r="GR163" s="668" t="e">
        <f>SUMIF(DS129:GK129,GR129,DS163:GK163)</f>
        <v>#N/A</v>
      </c>
      <c r="GS163" s="668" t="e">
        <f>SUMIF(DS129:GK129,GS129,DS163:GK163)</f>
        <v>#N/A</v>
      </c>
      <c r="GT163" s="668" t="e">
        <f>SUMIF(DS129:GK129,GT129,DS163:GK163)</f>
        <v>#N/A</v>
      </c>
      <c r="GU163" s="668" t="e">
        <f>SUMIF(DS129:GK129,GU129,DS163:GK163)</f>
        <v>#N/A</v>
      </c>
      <c r="GV163" s="668" t="e">
        <f>SUMIF(DS129:GK129,GV129,DS163:GK163)</f>
        <v>#N/A</v>
      </c>
      <c r="GW163" s="668" t="e">
        <f>SUMIF(DS129:GK129,GW129,DS163:GK163)</f>
        <v>#N/A</v>
      </c>
      <c r="GX163" s="668" t="e">
        <f>SUMIF(DS129:GK129,GX129,DS163:GK163)</f>
        <v>#N/A</v>
      </c>
      <c r="GY163" s="668" t="e">
        <f>SUMIF(DS129:GK129,GY129,DS163:GK163)</f>
        <v>#N/A</v>
      </c>
      <c r="GZ163" s="646" t="e">
        <f>SUM(GO163:GY163)-SUM(HB144:HK144)=(#REF!-SUM(#REF!))</f>
        <v>#REF!</v>
      </c>
      <c r="HM163" s="674"/>
      <c r="HN163" s="674"/>
      <c r="HO163" s="674"/>
      <c r="HP163" s="674"/>
      <c r="HQ163" s="674"/>
      <c r="HR163" s="674"/>
      <c r="HS163" s="674"/>
      <c r="HT163" s="674"/>
      <c r="HU163" s="674"/>
      <c r="HV163" s="674"/>
      <c r="HW163" s="674"/>
      <c r="HX163" s="674"/>
      <c r="HY163" s="674"/>
      <c r="HZ163" s="674"/>
    </row>
    <row r="164" spans="1:234" s="643" customFormat="1" x14ac:dyDescent="0.25">
      <c r="B164" s="644"/>
      <c r="C164" s="644"/>
      <c r="D164" s="644"/>
      <c r="E164" s="678"/>
      <c r="F164" s="670"/>
      <c r="G164" s="644"/>
      <c r="H164" s="644"/>
      <c r="I164" s="644"/>
      <c r="J164" s="644"/>
      <c r="K164" s="644"/>
      <c r="L164" s="644"/>
      <c r="M164" s="674"/>
      <c r="N164" s="588" t="str">
        <f>J160</f>
        <v>Stock (start)</v>
      </c>
      <c r="O164" s="917" t="s">
        <v>1686</v>
      </c>
      <c r="P164" s="917"/>
      <c r="Q164" s="917"/>
      <c r="R164" s="674"/>
      <c r="DR164" s="737">
        <v>2026</v>
      </c>
      <c r="DS164" s="665" t="e">
        <f t="shared" si="81"/>
        <v>#REF!</v>
      </c>
      <c r="DT164" s="665" t="e">
        <f t="shared" si="81"/>
        <v>#N/A</v>
      </c>
      <c r="DU164" s="665" t="e">
        <f t="shared" si="81"/>
        <v>#N/A</v>
      </c>
      <c r="DV164" s="665" t="e">
        <f t="shared" si="81"/>
        <v>#N/A</v>
      </c>
      <c r="DW164" s="665" t="e">
        <f t="shared" si="81"/>
        <v>#N/A</v>
      </c>
      <c r="DX164" s="665" t="e">
        <f t="shared" si="81"/>
        <v>#N/A</v>
      </c>
      <c r="DY164" s="665" t="e">
        <f t="shared" si="81"/>
        <v>#N/A</v>
      </c>
      <c r="DZ164" s="665" t="e">
        <f t="shared" si="81"/>
        <v>#N/A</v>
      </c>
      <c r="EA164" s="665" t="e">
        <f t="shared" si="81"/>
        <v>#N/A</v>
      </c>
      <c r="EB164" s="665" t="e">
        <f t="shared" si="81"/>
        <v>#N/A</v>
      </c>
      <c r="EC164" s="665" t="e">
        <f t="shared" si="81"/>
        <v>#N/A</v>
      </c>
      <c r="ED164" s="665" t="e">
        <f t="shared" si="81"/>
        <v>#N/A</v>
      </c>
      <c r="EE164" s="665" t="e">
        <f t="shared" si="81"/>
        <v>#N/A</v>
      </c>
      <c r="EF164" s="665" t="e">
        <f t="shared" si="81"/>
        <v>#N/A</v>
      </c>
      <c r="EG164" s="665" t="e">
        <f t="shared" si="81"/>
        <v>#N/A</v>
      </c>
      <c r="EH164" s="665" t="e">
        <f t="shared" si="81"/>
        <v>#N/A</v>
      </c>
      <c r="EI164" s="665" t="e">
        <f t="shared" si="81"/>
        <v>#N/A</v>
      </c>
      <c r="EJ164" s="665" t="e">
        <f t="shared" si="81"/>
        <v>#N/A</v>
      </c>
      <c r="EK164" s="665" t="e">
        <f t="shared" si="81"/>
        <v>#N/A</v>
      </c>
      <c r="EL164" s="665" t="e">
        <f t="shared" si="81"/>
        <v>#N/A</v>
      </c>
      <c r="EM164" s="665" t="e">
        <f t="shared" si="81"/>
        <v>#N/A</v>
      </c>
      <c r="EN164" s="665" t="e">
        <f t="shared" si="81"/>
        <v>#N/A</v>
      </c>
      <c r="EO164" s="665" t="e">
        <f t="shared" si="81"/>
        <v>#N/A</v>
      </c>
      <c r="EP164" s="665" t="e">
        <f t="shared" si="81"/>
        <v>#N/A</v>
      </c>
      <c r="EQ164" s="665" t="e">
        <f t="shared" si="81"/>
        <v>#N/A</v>
      </c>
      <c r="ER164" s="665" t="e">
        <f t="shared" si="81"/>
        <v>#N/A</v>
      </c>
      <c r="ES164" s="665" t="e">
        <f t="shared" si="81"/>
        <v>#N/A</v>
      </c>
      <c r="ET164" s="665" t="e">
        <f t="shared" si="81"/>
        <v>#N/A</v>
      </c>
      <c r="EU164" s="665" t="e">
        <f t="shared" si="81"/>
        <v>#N/A</v>
      </c>
      <c r="EV164" s="665" t="e">
        <f t="shared" si="81"/>
        <v>#N/A</v>
      </c>
      <c r="EW164" s="665" t="e">
        <f t="shared" si="81"/>
        <v>#N/A</v>
      </c>
      <c r="EX164" s="665" t="e">
        <f t="shared" si="81"/>
        <v>#N/A</v>
      </c>
      <c r="EY164" s="665" t="e">
        <f t="shared" si="81"/>
        <v>#N/A</v>
      </c>
      <c r="EZ164" s="665" t="e">
        <f t="shared" si="81"/>
        <v>#N/A</v>
      </c>
      <c r="FA164" s="665" t="e">
        <f t="shared" si="81"/>
        <v>#N/A</v>
      </c>
      <c r="FB164" s="665" t="e">
        <f t="shared" si="81"/>
        <v>#N/A</v>
      </c>
      <c r="FC164" s="665" t="e">
        <f t="shared" si="81"/>
        <v>#N/A</v>
      </c>
      <c r="FD164" s="665" t="e">
        <f t="shared" si="81"/>
        <v>#N/A</v>
      </c>
      <c r="FE164" s="665" t="e">
        <f t="shared" si="81"/>
        <v>#N/A</v>
      </c>
      <c r="FF164" s="665" t="e">
        <f t="shared" si="81"/>
        <v>#N/A</v>
      </c>
      <c r="FG164" s="665" t="e">
        <f t="shared" si="81"/>
        <v>#N/A</v>
      </c>
      <c r="FH164" s="665" t="e">
        <f t="shared" si="81"/>
        <v>#N/A</v>
      </c>
      <c r="FI164" s="665" t="e">
        <f t="shared" si="81"/>
        <v>#N/A</v>
      </c>
      <c r="FJ164" s="665" t="e">
        <f t="shared" si="81"/>
        <v>#N/A</v>
      </c>
      <c r="FK164" s="665" t="e">
        <f t="shared" si="81"/>
        <v>#N/A</v>
      </c>
      <c r="FL164" s="665" t="e">
        <f t="shared" si="81"/>
        <v>#N/A</v>
      </c>
      <c r="FM164" s="665" t="e">
        <f t="shared" si="81"/>
        <v>#N/A</v>
      </c>
      <c r="FN164" s="665" t="e">
        <f t="shared" si="81"/>
        <v>#N/A</v>
      </c>
      <c r="FO164" s="665" t="e">
        <f t="shared" si="81"/>
        <v>#N/A</v>
      </c>
      <c r="FP164" s="665" t="e">
        <f t="shared" si="81"/>
        <v>#N/A</v>
      </c>
      <c r="FQ164" s="665" t="e">
        <f t="shared" si="81"/>
        <v>#N/A</v>
      </c>
      <c r="FR164" s="665" t="e">
        <f t="shared" si="81"/>
        <v>#N/A</v>
      </c>
      <c r="FS164" s="665" t="e">
        <f t="shared" si="81"/>
        <v>#N/A</v>
      </c>
      <c r="FT164" s="665" t="e">
        <f t="shared" si="81"/>
        <v>#N/A</v>
      </c>
      <c r="FU164" s="665" t="e">
        <f t="shared" si="81"/>
        <v>#N/A</v>
      </c>
      <c r="FV164" s="665" t="e">
        <f t="shared" si="81"/>
        <v>#N/A</v>
      </c>
      <c r="FW164" s="665" t="e">
        <f t="shared" si="81"/>
        <v>#N/A</v>
      </c>
      <c r="FX164" s="665" t="e">
        <f t="shared" si="81"/>
        <v>#N/A</v>
      </c>
      <c r="FY164" s="665" t="e">
        <f t="shared" si="81"/>
        <v>#N/A</v>
      </c>
      <c r="FZ164" s="665" t="e">
        <f t="shared" si="81"/>
        <v>#N/A</v>
      </c>
      <c r="GA164" s="665" t="e">
        <f t="shared" si="81"/>
        <v>#N/A</v>
      </c>
      <c r="GB164" s="665" t="e">
        <f t="shared" si="81"/>
        <v>#N/A</v>
      </c>
      <c r="GC164" s="665" t="e">
        <f t="shared" si="81"/>
        <v>#N/A</v>
      </c>
      <c r="GD164" s="665" t="e">
        <f t="shared" ref="GD164:GK167" si="83">GD133-GD145</f>
        <v>#N/A</v>
      </c>
      <c r="GE164" s="665" t="e">
        <f t="shared" si="83"/>
        <v>#N/A</v>
      </c>
      <c r="GF164" s="665" t="e">
        <f t="shared" si="83"/>
        <v>#N/A</v>
      </c>
      <c r="GG164" s="665" t="e">
        <f t="shared" si="83"/>
        <v>#N/A</v>
      </c>
      <c r="GH164" s="665" t="e">
        <f t="shared" si="83"/>
        <v>#N/A</v>
      </c>
      <c r="GI164" s="665" t="e">
        <f t="shared" si="83"/>
        <v>#N/A</v>
      </c>
      <c r="GJ164" s="665" t="e">
        <f t="shared" si="83"/>
        <v>#N/A</v>
      </c>
      <c r="GK164" s="665" t="e">
        <f t="shared" si="83"/>
        <v>#N/A</v>
      </c>
      <c r="GL164" s="665" t="e">
        <f>SUM(DS164:GK164)+SUM(#REF!)-SUM(HB145:HK145)=#REF!</f>
        <v>#REF!</v>
      </c>
      <c r="GN164" s="737">
        <v>2026</v>
      </c>
      <c r="GO164" s="664" t="e">
        <f>SUMIF(DS129:GK129,GO129,DS164:GK164)</f>
        <v>#REF!</v>
      </c>
      <c r="GP164" s="668" t="e">
        <f>SUMIF(DS129:GK129,GP129,DS164:GK164)</f>
        <v>#N/A</v>
      </c>
      <c r="GQ164" s="668" t="e">
        <f>SUMIF(DS129:GK129,GQ129,DS164:GK164)</f>
        <v>#N/A</v>
      </c>
      <c r="GR164" s="668" t="e">
        <f>SUMIF(DS129:GK129,GR129,DS164:GK164)</f>
        <v>#N/A</v>
      </c>
      <c r="GS164" s="668" t="e">
        <f>SUMIF(DS129:GK129,GS129,DS164:GK164)</f>
        <v>#N/A</v>
      </c>
      <c r="GT164" s="668" t="e">
        <f>SUMIF(DS129:GK129,GT129,DS164:GK164)</f>
        <v>#N/A</v>
      </c>
      <c r="GU164" s="668" t="e">
        <f>SUMIF(DS129:GK129,GU129,DS164:GK164)</f>
        <v>#N/A</v>
      </c>
      <c r="GV164" s="668" t="e">
        <f>SUMIF(DS129:GK129,GV129,DS164:GK164)</f>
        <v>#N/A</v>
      </c>
      <c r="GW164" s="668" t="e">
        <f>SUMIF(DS129:GK129,GW129,DS164:GK164)</f>
        <v>#N/A</v>
      </c>
      <c r="GX164" s="668" t="e">
        <f>SUMIF(DS129:GK129,GX129,DS164:GK164)</f>
        <v>#N/A</v>
      </c>
      <c r="GY164" s="668" t="e">
        <f>SUMIF(DS129:GK129,GY129,DS164:GK164)</f>
        <v>#N/A</v>
      </c>
      <c r="GZ164" s="646" t="e">
        <f>SUM(GO164:GY164)-SUM(HB145:HK145)=(#REF!-SUM(#REF!))</f>
        <v>#REF!</v>
      </c>
      <c r="HM164" s="674"/>
      <c r="HN164" s="674"/>
      <c r="HO164" s="674"/>
      <c r="HP164" s="674"/>
      <c r="HQ164" s="674"/>
      <c r="HR164" s="674"/>
      <c r="HS164" s="674"/>
      <c r="HT164" s="674"/>
      <c r="HU164" s="674"/>
      <c r="HV164" s="674"/>
      <c r="HW164" s="674"/>
      <c r="HX164" s="674"/>
      <c r="HY164" s="674"/>
      <c r="HZ164" s="674"/>
    </row>
    <row r="165" spans="1:234" s="643" customFormat="1" x14ac:dyDescent="0.25">
      <c r="B165" s="644"/>
      <c r="C165" s="644"/>
      <c r="D165" s="644"/>
      <c r="E165" s="678"/>
      <c r="F165" s="670"/>
      <c r="G165" s="644"/>
      <c r="H165" s="644"/>
      <c r="I165" s="644"/>
      <c r="J165" s="644"/>
      <c r="K165" s="644"/>
      <c r="L165" s="644"/>
      <c r="M165" s="674"/>
      <c r="N165" s="588" t="str">
        <f>K160</f>
        <v>Stock (end)</v>
      </c>
      <c r="O165" s="917" t="s">
        <v>1692</v>
      </c>
      <c r="P165" s="917"/>
      <c r="Q165" s="917"/>
      <c r="R165" s="674"/>
      <c r="DR165" s="737">
        <v>2027</v>
      </c>
      <c r="DS165" s="665" t="e">
        <f t="shared" ref="DS165:GD168" si="84">DS134-DS146</f>
        <v>#REF!</v>
      </c>
      <c r="DT165" s="665" t="e">
        <f t="shared" si="84"/>
        <v>#N/A</v>
      </c>
      <c r="DU165" s="665" t="e">
        <f t="shared" si="84"/>
        <v>#N/A</v>
      </c>
      <c r="DV165" s="665" t="e">
        <f t="shared" si="84"/>
        <v>#N/A</v>
      </c>
      <c r="DW165" s="665" t="e">
        <f t="shared" si="84"/>
        <v>#N/A</v>
      </c>
      <c r="DX165" s="665" t="e">
        <f t="shared" si="84"/>
        <v>#N/A</v>
      </c>
      <c r="DY165" s="665" t="e">
        <f t="shared" si="84"/>
        <v>#N/A</v>
      </c>
      <c r="DZ165" s="665" t="e">
        <f t="shared" si="84"/>
        <v>#N/A</v>
      </c>
      <c r="EA165" s="665" t="e">
        <f t="shared" si="84"/>
        <v>#N/A</v>
      </c>
      <c r="EB165" s="665" t="e">
        <f t="shared" si="84"/>
        <v>#N/A</v>
      </c>
      <c r="EC165" s="665" t="e">
        <f t="shared" si="84"/>
        <v>#N/A</v>
      </c>
      <c r="ED165" s="665" t="e">
        <f t="shared" si="84"/>
        <v>#N/A</v>
      </c>
      <c r="EE165" s="665" t="e">
        <f t="shared" si="84"/>
        <v>#N/A</v>
      </c>
      <c r="EF165" s="665" t="e">
        <f t="shared" si="84"/>
        <v>#N/A</v>
      </c>
      <c r="EG165" s="665" t="e">
        <f t="shared" si="84"/>
        <v>#N/A</v>
      </c>
      <c r="EH165" s="665" t="e">
        <f t="shared" si="84"/>
        <v>#N/A</v>
      </c>
      <c r="EI165" s="665" t="e">
        <f t="shared" si="84"/>
        <v>#N/A</v>
      </c>
      <c r="EJ165" s="665" t="e">
        <f t="shared" si="84"/>
        <v>#N/A</v>
      </c>
      <c r="EK165" s="665" t="e">
        <f t="shared" si="84"/>
        <v>#N/A</v>
      </c>
      <c r="EL165" s="665" t="e">
        <f t="shared" si="84"/>
        <v>#N/A</v>
      </c>
      <c r="EM165" s="665" t="e">
        <f t="shared" si="84"/>
        <v>#N/A</v>
      </c>
      <c r="EN165" s="665" t="e">
        <f t="shared" si="84"/>
        <v>#N/A</v>
      </c>
      <c r="EO165" s="665" t="e">
        <f t="shared" si="84"/>
        <v>#N/A</v>
      </c>
      <c r="EP165" s="665" t="e">
        <f t="shared" si="84"/>
        <v>#N/A</v>
      </c>
      <c r="EQ165" s="665" t="e">
        <f t="shared" si="84"/>
        <v>#N/A</v>
      </c>
      <c r="ER165" s="665" t="e">
        <f t="shared" si="84"/>
        <v>#N/A</v>
      </c>
      <c r="ES165" s="665" t="e">
        <f t="shared" si="84"/>
        <v>#N/A</v>
      </c>
      <c r="ET165" s="665" t="e">
        <f t="shared" si="84"/>
        <v>#N/A</v>
      </c>
      <c r="EU165" s="665" t="e">
        <f t="shared" si="84"/>
        <v>#N/A</v>
      </c>
      <c r="EV165" s="665" t="e">
        <f t="shared" si="84"/>
        <v>#N/A</v>
      </c>
      <c r="EW165" s="665" t="e">
        <f t="shared" si="84"/>
        <v>#N/A</v>
      </c>
      <c r="EX165" s="665" t="e">
        <f t="shared" si="84"/>
        <v>#N/A</v>
      </c>
      <c r="EY165" s="665" t="e">
        <f t="shared" si="84"/>
        <v>#N/A</v>
      </c>
      <c r="EZ165" s="665" t="e">
        <f t="shared" si="84"/>
        <v>#N/A</v>
      </c>
      <c r="FA165" s="665" t="e">
        <f t="shared" si="84"/>
        <v>#N/A</v>
      </c>
      <c r="FB165" s="665" t="e">
        <f t="shared" si="84"/>
        <v>#N/A</v>
      </c>
      <c r="FC165" s="665" t="e">
        <f t="shared" si="84"/>
        <v>#N/A</v>
      </c>
      <c r="FD165" s="665" t="e">
        <f t="shared" si="84"/>
        <v>#N/A</v>
      </c>
      <c r="FE165" s="665" t="e">
        <f t="shared" si="84"/>
        <v>#N/A</v>
      </c>
      <c r="FF165" s="665" t="e">
        <f t="shared" si="84"/>
        <v>#N/A</v>
      </c>
      <c r="FG165" s="665" t="e">
        <f t="shared" si="84"/>
        <v>#N/A</v>
      </c>
      <c r="FH165" s="665" t="e">
        <f t="shared" si="84"/>
        <v>#N/A</v>
      </c>
      <c r="FI165" s="665" t="e">
        <f t="shared" si="84"/>
        <v>#N/A</v>
      </c>
      <c r="FJ165" s="665" t="e">
        <f t="shared" si="84"/>
        <v>#N/A</v>
      </c>
      <c r="FK165" s="665" t="e">
        <f t="shared" si="84"/>
        <v>#N/A</v>
      </c>
      <c r="FL165" s="665" t="e">
        <f t="shared" si="84"/>
        <v>#N/A</v>
      </c>
      <c r="FM165" s="665" t="e">
        <f t="shared" si="84"/>
        <v>#N/A</v>
      </c>
      <c r="FN165" s="665" t="e">
        <f t="shared" si="84"/>
        <v>#N/A</v>
      </c>
      <c r="FO165" s="665" t="e">
        <f t="shared" si="84"/>
        <v>#N/A</v>
      </c>
      <c r="FP165" s="665" t="e">
        <f t="shared" si="84"/>
        <v>#N/A</v>
      </c>
      <c r="FQ165" s="665" t="e">
        <f t="shared" si="84"/>
        <v>#N/A</v>
      </c>
      <c r="FR165" s="665" t="e">
        <f t="shared" si="84"/>
        <v>#N/A</v>
      </c>
      <c r="FS165" s="665" t="e">
        <f t="shared" si="84"/>
        <v>#N/A</v>
      </c>
      <c r="FT165" s="665" t="e">
        <f t="shared" si="84"/>
        <v>#N/A</v>
      </c>
      <c r="FU165" s="665" t="e">
        <f t="shared" si="84"/>
        <v>#N/A</v>
      </c>
      <c r="FV165" s="665" t="e">
        <f t="shared" si="84"/>
        <v>#N/A</v>
      </c>
      <c r="FW165" s="665" t="e">
        <f t="shared" si="84"/>
        <v>#N/A</v>
      </c>
      <c r="FX165" s="665" t="e">
        <f t="shared" si="84"/>
        <v>#N/A</v>
      </c>
      <c r="FY165" s="665" t="e">
        <f t="shared" si="84"/>
        <v>#N/A</v>
      </c>
      <c r="FZ165" s="665" t="e">
        <f t="shared" si="84"/>
        <v>#N/A</v>
      </c>
      <c r="GA165" s="665" t="e">
        <f t="shared" si="84"/>
        <v>#N/A</v>
      </c>
      <c r="GB165" s="665" t="e">
        <f t="shared" si="84"/>
        <v>#N/A</v>
      </c>
      <c r="GC165" s="665" t="e">
        <f t="shared" si="84"/>
        <v>#N/A</v>
      </c>
      <c r="GD165" s="665" t="e">
        <f t="shared" si="84"/>
        <v>#N/A</v>
      </c>
      <c r="GE165" s="665" t="e">
        <f t="shared" si="83"/>
        <v>#N/A</v>
      </c>
      <c r="GF165" s="665" t="e">
        <f t="shared" si="83"/>
        <v>#N/A</v>
      </c>
      <c r="GG165" s="665" t="e">
        <f t="shared" si="83"/>
        <v>#N/A</v>
      </c>
      <c r="GH165" s="665" t="e">
        <f t="shared" si="83"/>
        <v>#N/A</v>
      </c>
      <c r="GI165" s="665" t="e">
        <f t="shared" si="83"/>
        <v>#N/A</v>
      </c>
      <c r="GJ165" s="665" t="e">
        <f t="shared" si="83"/>
        <v>#N/A</v>
      </c>
      <c r="GK165" s="665" t="e">
        <f t="shared" si="83"/>
        <v>#N/A</v>
      </c>
      <c r="GL165" s="665" t="e">
        <f>SUM(DS165:GK165)+SUM(#REF!)-SUM(HB146:HK146)=#REF!</f>
        <v>#REF!</v>
      </c>
      <c r="GN165" s="737">
        <v>2027</v>
      </c>
      <c r="GO165" s="664" t="e">
        <f>SUMIF(DS129:GK129,GO129,DS165:GK165)</f>
        <v>#REF!</v>
      </c>
      <c r="GP165" s="668" t="e">
        <f>SUMIF(DS129:GK129,GP129,DS165:GK165)</f>
        <v>#N/A</v>
      </c>
      <c r="GQ165" s="668" t="e">
        <f>SUMIF(DS129:GK129,GQ129,DS165:GK165)</f>
        <v>#N/A</v>
      </c>
      <c r="GR165" s="668" t="e">
        <f>SUMIF(DS129:GK129,GR129,DS165:GK165)</f>
        <v>#N/A</v>
      </c>
      <c r="GS165" s="668" t="e">
        <f>SUMIF(DS129:GK129,GS129,DS165:GK165)</f>
        <v>#N/A</v>
      </c>
      <c r="GT165" s="668" t="e">
        <f>SUMIF(DS129:GK129,GT129,DS165:GK165)</f>
        <v>#N/A</v>
      </c>
      <c r="GU165" s="668" t="e">
        <f>SUMIF(DS129:GK129,GU129,DS165:GK165)</f>
        <v>#N/A</v>
      </c>
      <c r="GV165" s="668" t="e">
        <f>SUMIF(DS129:GK129,GV129,DS165:GK165)</f>
        <v>#N/A</v>
      </c>
      <c r="GW165" s="668" t="e">
        <f>SUMIF(DS129:GK129,GW129,DS165:GK165)</f>
        <v>#N/A</v>
      </c>
      <c r="GX165" s="668" t="e">
        <f>SUMIF(DS129:GK129,GX129,DS165:GK165)</f>
        <v>#N/A</v>
      </c>
      <c r="GY165" s="668" t="e">
        <f>SUMIF(DS129:GK129,GY129,DS165:GK165)</f>
        <v>#N/A</v>
      </c>
      <c r="GZ165" s="646" t="e">
        <f>SUM(GO165:GY165)-SUM(HB146:HK146)=(#REF!-SUM(#REF!))</f>
        <v>#REF!</v>
      </c>
      <c r="HM165" s="674"/>
      <c r="HN165" s="674"/>
      <c r="HO165" s="674"/>
      <c r="HP165" s="674"/>
      <c r="HQ165" s="674"/>
      <c r="HR165" s="674"/>
      <c r="HS165" s="674"/>
      <c r="HT165" s="674"/>
      <c r="HU165" s="674"/>
      <c r="HV165" s="674"/>
      <c r="HW165" s="674"/>
      <c r="HX165" s="674"/>
      <c r="HY165" s="674"/>
      <c r="HZ165" s="674"/>
    </row>
    <row r="166" spans="1:234" s="643" customFormat="1" x14ac:dyDescent="0.25">
      <c r="B166" s="644"/>
      <c r="C166" s="644"/>
      <c r="D166" s="644"/>
      <c r="E166" s="678"/>
      <c r="F166" s="670"/>
      <c r="G166" s="644"/>
      <c r="H166" s="644"/>
      <c r="I166" s="644"/>
      <c r="J166" s="644"/>
      <c r="K166" s="644"/>
      <c r="L166" s="644"/>
      <c r="M166" s="674"/>
      <c r="N166" s="589" t="str">
        <f>L160</f>
        <v>Export</v>
      </c>
      <c r="O166" s="919" t="s">
        <v>1689</v>
      </c>
      <c r="P166" s="919"/>
      <c r="Q166" s="919"/>
      <c r="R166" s="674"/>
      <c r="DR166" s="737">
        <v>2028</v>
      </c>
      <c r="DS166" s="665" t="e">
        <f t="shared" si="84"/>
        <v>#REF!</v>
      </c>
      <c r="DT166" s="665" t="e">
        <f t="shared" si="84"/>
        <v>#N/A</v>
      </c>
      <c r="DU166" s="665" t="e">
        <f t="shared" si="84"/>
        <v>#N/A</v>
      </c>
      <c r="DV166" s="665" t="e">
        <f t="shared" si="84"/>
        <v>#N/A</v>
      </c>
      <c r="DW166" s="665" t="e">
        <f t="shared" si="84"/>
        <v>#N/A</v>
      </c>
      <c r="DX166" s="665" t="e">
        <f t="shared" si="84"/>
        <v>#N/A</v>
      </c>
      <c r="DY166" s="665" t="e">
        <f t="shared" si="84"/>
        <v>#N/A</v>
      </c>
      <c r="DZ166" s="665" t="e">
        <f t="shared" si="84"/>
        <v>#N/A</v>
      </c>
      <c r="EA166" s="665" t="e">
        <f t="shared" si="84"/>
        <v>#N/A</v>
      </c>
      <c r="EB166" s="665" t="e">
        <f t="shared" si="84"/>
        <v>#N/A</v>
      </c>
      <c r="EC166" s="665" t="e">
        <f t="shared" si="84"/>
        <v>#N/A</v>
      </c>
      <c r="ED166" s="665" t="e">
        <f t="shared" si="84"/>
        <v>#N/A</v>
      </c>
      <c r="EE166" s="665" t="e">
        <f t="shared" si="84"/>
        <v>#N/A</v>
      </c>
      <c r="EF166" s="665" t="e">
        <f t="shared" si="84"/>
        <v>#N/A</v>
      </c>
      <c r="EG166" s="665" t="e">
        <f t="shared" si="84"/>
        <v>#N/A</v>
      </c>
      <c r="EH166" s="665" t="e">
        <f t="shared" si="84"/>
        <v>#N/A</v>
      </c>
      <c r="EI166" s="665" t="e">
        <f t="shared" si="84"/>
        <v>#N/A</v>
      </c>
      <c r="EJ166" s="665" t="e">
        <f t="shared" si="84"/>
        <v>#N/A</v>
      </c>
      <c r="EK166" s="665" t="e">
        <f t="shared" si="84"/>
        <v>#N/A</v>
      </c>
      <c r="EL166" s="665" t="e">
        <f t="shared" si="84"/>
        <v>#N/A</v>
      </c>
      <c r="EM166" s="665" t="e">
        <f t="shared" si="84"/>
        <v>#N/A</v>
      </c>
      <c r="EN166" s="665" t="e">
        <f t="shared" si="84"/>
        <v>#N/A</v>
      </c>
      <c r="EO166" s="665" t="e">
        <f t="shared" si="84"/>
        <v>#N/A</v>
      </c>
      <c r="EP166" s="665" t="e">
        <f t="shared" si="84"/>
        <v>#N/A</v>
      </c>
      <c r="EQ166" s="665" t="e">
        <f t="shared" si="84"/>
        <v>#N/A</v>
      </c>
      <c r="ER166" s="665" t="e">
        <f t="shared" si="84"/>
        <v>#N/A</v>
      </c>
      <c r="ES166" s="665" t="e">
        <f t="shared" si="84"/>
        <v>#N/A</v>
      </c>
      <c r="ET166" s="665" t="e">
        <f t="shared" si="84"/>
        <v>#N/A</v>
      </c>
      <c r="EU166" s="665" t="e">
        <f t="shared" si="84"/>
        <v>#N/A</v>
      </c>
      <c r="EV166" s="665" t="e">
        <f t="shared" si="84"/>
        <v>#N/A</v>
      </c>
      <c r="EW166" s="665" t="e">
        <f t="shared" si="84"/>
        <v>#N/A</v>
      </c>
      <c r="EX166" s="665" t="e">
        <f t="shared" si="84"/>
        <v>#N/A</v>
      </c>
      <c r="EY166" s="665" t="e">
        <f t="shared" si="84"/>
        <v>#N/A</v>
      </c>
      <c r="EZ166" s="665" t="e">
        <f t="shared" si="84"/>
        <v>#N/A</v>
      </c>
      <c r="FA166" s="665" t="e">
        <f t="shared" si="84"/>
        <v>#N/A</v>
      </c>
      <c r="FB166" s="665" t="e">
        <f t="shared" si="84"/>
        <v>#N/A</v>
      </c>
      <c r="FC166" s="665" t="e">
        <f t="shared" si="84"/>
        <v>#N/A</v>
      </c>
      <c r="FD166" s="665" t="e">
        <f t="shared" si="84"/>
        <v>#N/A</v>
      </c>
      <c r="FE166" s="665" t="e">
        <f t="shared" si="84"/>
        <v>#N/A</v>
      </c>
      <c r="FF166" s="665" t="e">
        <f t="shared" si="84"/>
        <v>#N/A</v>
      </c>
      <c r="FG166" s="665" t="e">
        <f t="shared" si="84"/>
        <v>#N/A</v>
      </c>
      <c r="FH166" s="665" t="e">
        <f t="shared" si="84"/>
        <v>#N/A</v>
      </c>
      <c r="FI166" s="665" t="e">
        <f t="shared" si="84"/>
        <v>#N/A</v>
      </c>
      <c r="FJ166" s="665" t="e">
        <f t="shared" si="84"/>
        <v>#N/A</v>
      </c>
      <c r="FK166" s="665" t="e">
        <f t="shared" si="84"/>
        <v>#N/A</v>
      </c>
      <c r="FL166" s="665" t="e">
        <f t="shared" si="84"/>
        <v>#N/A</v>
      </c>
      <c r="FM166" s="665" t="e">
        <f t="shared" si="84"/>
        <v>#N/A</v>
      </c>
      <c r="FN166" s="665" t="e">
        <f t="shared" si="84"/>
        <v>#N/A</v>
      </c>
      <c r="FO166" s="665" t="e">
        <f t="shared" si="84"/>
        <v>#N/A</v>
      </c>
      <c r="FP166" s="665" t="e">
        <f t="shared" si="84"/>
        <v>#N/A</v>
      </c>
      <c r="FQ166" s="665" t="e">
        <f t="shared" si="84"/>
        <v>#N/A</v>
      </c>
      <c r="FR166" s="665" t="e">
        <f t="shared" si="84"/>
        <v>#N/A</v>
      </c>
      <c r="FS166" s="665" t="e">
        <f t="shared" si="84"/>
        <v>#N/A</v>
      </c>
      <c r="FT166" s="665" t="e">
        <f t="shared" si="84"/>
        <v>#N/A</v>
      </c>
      <c r="FU166" s="665" t="e">
        <f t="shared" si="84"/>
        <v>#N/A</v>
      </c>
      <c r="FV166" s="665" t="e">
        <f t="shared" si="84"/>
        <v>#N/A</v>
      </c>
      <c r="FW166" s="665" t="e">
        <f t="shared" si="84"/>
        <v>#N/A</v>
      </c>
      <c r="FX166" s="665" t="e">
        <f t="shared" si="84"/>
        <v>#N/A</v>
      </c>
      <c r="FY166" s="665" t="e">
        <f t="shared" si="84"/>
        <v>#N/A</v>
      </c>
      <c r="FZ166" s="665" t="e">
        <f t="shared" si="84"/>
        <v>#N/A</v>
      </c>
      <c r="GA166" s="665" t="e">
        <f t="shared" si="84"/>
        <v>#N/A</v>
      </c>
      <c r="GB166" s="665" t="e">
        <f t="shared" si="84"/>
        <v>#N/A</v>
      </c>
      <c r="GC166" s="665" t="e">
        <f t="shared" si="84"/>
        <v>#N/A</v>
      </c>
      <c r="GD166" s="665" t="e">
        <f t="shared" si="84"/>
        <v>#N/A</v>
      </c>
      <c r="GE166" s="665" t="e">
        <f t="shared" si="83"/>
        <v>#N/A</v>
      </c>
      <c r="GF166" s="665" t="e">
        <f t="shared" si="83"/>
        <v>#N/A</v>
      </c>
      <c r="GG166" s="665" t="e">
        <f t="shared" si="83"/>
        <v>#N/A</v>
      </c>
      <c r="GH166" s="665" t="e">
        <f t="shared" si="83"/>
        <v>#N/A</v>
      </c>
      <c r="GI166" s="665" t="e">
        <f t="shared" si="83"/>
        <v>#N/A</v>
      </c>
      <c r="GJ166" s="665" t="e">
        <f t="shared" si="83"/>
        <v>#N/A</v>
      </c>
      <c r="GK166" s="665" t="e">
        <f t="shared" si="83"/>
        <v>#N/A</v>
      </c>
      <c r="GL166" s="665" t="e">
        <f>SUM(DS166:GK166)+SUM(#REF!)-SUM(HB147:HK147)=#REF!</f>
        <v>#REF!</v>
      </c>
      <c r="GN166" s="737">
        <v>2028</v>
      </c>
      <c r="GO166" s="664" t="e">
        <f>SUMIF(DS129:GK129,GO129,DS166:GK166)</f>
        <v>#REF!</v>
      </c>
      <c r="GP166" s="668" t="e">
        <f>SUMIF(DS129:GK129,GP129,DS166:GK166)</f>
        <v>#N/A</v>
      </c>
      <c r="GQ166" s="668" t="e">
        <f>SUMIF(DS129:GK129,GQ129,DS166:GK166)</f>
        <v>#N/A</v>
      </c>
      <c r="GR166" s="668" t="e">
        <f>SUMIF(DS129:GK129,GR129,DS166:GK166)</f>
        <v>#N/A</v>
      </c>
      <c r="GS166" s="668" t="e">
        <f>SUMIF(DS129:GK129,GS129,DS166:GK166)</f>
        <v>#N/A</v>
      </c>
      <c r="GT166" s="668" t="e">
        <f>SUMIF(DS129:GK129,GT129,DS166:GK166)</f>
        <v>#N/A</v>
      </c>
      <c r="GU166" s="668" t="e">
        <f>SUMIF(DS129:GK129,GU129,DS166:GK166)</f>
        <v>#N/A</v>
      </c>
      <c r="GV166" s="668" t="e">
        <f>SUMIF(DS129:GK129,GV129,DS166:GK166)</f>
        <v>#N/A</v>
      </c>
      <c r="GW166" s="668" t="e">
        <f>SUMIF(DS129:GK129,GW129,DS166:GK166)</f>
        <v>#N/A</v>
      </c>
      <c r="GX166" s="668" t="e">
        <f>SUMIF(DS129:GK129,GX129,DS166:GK166)</f>
        <v>#N/A</v>
      </c>
      <c r="GY166" s="668" t="e">
        <f>SUMIF(DS129:GK129,GY129,DS166:GK166)</f>
        <v>#N/A</v>
      </c>
      <c r="GZ166" s="646" t="e">
        <f>SUM(GO166:GY166)-SUM(HB147:HK147)=(#REF!-SUM(#REF!))</f>
        <v>#REF!</v>
      </c>
      <c r="HM166" s="674"/>
      <c r="HN166" s="674"/>
      <c r="HO166" s="674"/>
      <c r="HP166" s="674"/>
      <c r="HQ166" s="674"/>
      <c r="HR166" s="674"/>
      <c r="HS166" s="674"/>
      <c r="HT166" s="674"/>
      <c r="HU166" s="674"/>
      <c r="HV166" s="674"/>
      <c r="HW166" s="674"/>
      <c r="HX166" s="674"/>
      <c r="HY166" s="674"/>
      <c r="HZ166" s="674"/>
    </row>
    <row r="167" spans="1:234" s="643" customFormat="1" x14ac:dyDescent="0.25">
      <c r="B167" s="644"/>
      <c r="C167" s="644"/>
      <c r="D167" s="644"/>
      <c r="E167" s="678"/>
      <c r="F167" s="670"/>
      <c r="G167" s="644"/>
      <c r="H167" s="644"/>
      <c r="I167" s="644"/>
      <c r="J167" s="644"/>
      <c r="K167" s="644"/>
      <c r="L167" s="644"/>
      <c r="M167" s="674"/>
      <c r="N167" s="674"/>
      <c r="O167" s="919"/>
      <c r="P167" s="919"/>
      <c r="Q167" s="919"/>
      <c r="R167" s="674"/>
      <c r="DR167" s="737">
        <v>2029</v>
      </c>
      <c r="DS167" s="665" t="e">
        <f t="shared" si="84"/>
        <v>#REF!</v>
      </c>
      <c r="DT167" s="665" t="e">
        <f t="shared" si="84"/>
        <v>#N/A</v>
      </c>
      <c r="DU167" s="665" t="e">
        <f t="shared" si="84"/>
        <v>#N/A</v>
      </c>
      <c r="DV167" s="665" t="e">
        <f t="shared" si="84"/>
        <v>#N/A</v>
      </c>
      <c r="DW167" s="665" t="e">
        <f t="shared" si="84"/>
        <v>#N/A</v>
      </c>
      <c r="DX167" s="665" t="e">
        <f t="shared" si="84"/>
        <v>#N/A</v>
      </c>
      <c r="DY167" s="665" t="e">
        <f t="shared" si="84"/>
        <v>#N/A</v>
      </c>
      <c r="DZ167" s="665" t="e">
        <f t="shared" si="84"/>
        <v>#N/A</v>
      </c>
      <c r="EA167" s="665" t="e">
        <f t="shared" si="84"/>
        <v>#N/A</v>
      </c>
      <c r="EB167" s="665" t="e">
        <f t="shared" si="84"/>
        <v>#N/A</v>
      </c>
      <c r="EC167" s="665" t="e">
        <f t="shared" si="84"/>
        <v>#N/A</v>
      </c>
      <c r="ED167" s="665" t="e">
        <f t="shared" si="84"/>
        <v>#N/A</v>
      </c>
      <c r="EE167" s="665" t="e">
        <f t="shared" si="84"/>
        <v>#N/A</v>
      </c>
      <c r="EF167" s="665" t="e">
        <f t="shared" si="84"/>
        <v>#N/A</v>
      </c>
      <c r="EG167" s="665" t="e">
        <f t="shared" si="84"/>
        <v>#N/A</v>
      </c>
      <c r="EH167" s="665" t="e">
        <f t="shared" si="84"/>
        <v>#N/A</v>
      </c>
      <c r="EI167" s="665" t="e">
        <f t="shared" si="84"/>
        <v>#N/A</v>
      </c>
      <c r="EJ167" s="665" t="e">
        <f t="shared" si="84"/>
        <v>#N/A</v>
      </c>
      <c r="EK167" s="665" t="e">
        <f t="shared" si="84"/>
        <v>#N/A</v>
      </c>
      <c r="EL167" s="665" t="e">
        <f t="shared" si="84"/>
        <v>#N/A</v>
      </c>
      <c r="EM167" s="665" t="e">
        <f t="shared" si="84"/>
        <v>#N/A</v>
      </c>
      <c r="EN167" s="665" t="e">
        <f t="shared" si="84"/>
        <v>#N/A</v>
      </c>
      <c r="EO167" s="665" t="e">
        <f t="shared" si="84"/>
        <v>#N/A</v>
      </c>
      <c r="EP167" s="665" t="e">
        <f t="shared" si="84"/>
        <v>#N/A</v>
      </c>
      <c r="EQ167" s="665" t="e">
        <f t="shared" si="84"/>
        <v>#N/A</v>
      </c>
      <c r="ER167" s="665" t="e">
        <f t="shared" si="84"/>
        <v>#N/A</v>
      </c>
      <c r="ES167" s="665" t="e">
        <f t="shared" si="84"/>
        <v>#N/A</v>
      </c>
      <c r="ET167" s="665" t="e">
        <f t="shared" si="84"/>
        <v>#N/A</v>
      </c>
      <c r="EU167" s="665" t="e">
        <f t="shared" si="84"/>
        <v>#N/A</v>
      </c>
      <c r="EV167" s="665" t="e">
        <f t="shared" si="84"/>
        <v>#N/A</v>
      </c>
      <c r="EW167" s="665" t="e">
        <f t="shared" si="84"/>
        <v>#N/A</v>
      </c>
      <c r="EX167" s="665" t="e">
        <f t="shared" si="84"/>
        <v>#N/A</v>
      </c>
      <c r="EY167" s="665" t="e">
        <f t="shared" si="84"/>
        <v>#N/A</v>
      </c>
      <c r="EZ167" s="665" t="e">
        <f t="shared" si="84"/>
        <v>#N/A</v>
      </c>
      <c r="FA167" s="665" t="e">
        <f t="shared" si="84"/>
        <v>#N/A</v>
      </c>
      <c r="FB167" s="665" t="e">
        <f t="shared" si="84"/>
        <v>#N/A</v>
      </c>
      <c r="FC167" s="665" t="e">
        <f t="shared" si="84"/>
        <v>#N/A</v>
      </c>
      <c r="FD167" s="665" t="e">
        <f t="shared" si="84"/>
        <v>#N/A</v>
      </c>
      <c r="FE167" s="665" t="e">
        <f t="shared" si="84"/>
        <v>#N/A</v>
      </c>
      <c r="FF167" s="665" t="e">
        <f t="shared" si="84"/>
        <v>#N/A</v>
      </c>
      <c r="FG167" s="665" t="e">
        <f t="shared" si="84"/>
        <v>#N/A</v>
      </c>
      <c r="FH167" s="665" t="e">
        <f t="shared" si="84"/>
        <v>#N/A</v>
      </c>
      <c r="FI167" s="665" t="e">
        <f t="shared" si="84"/>
        <v>#N/A</v>
      </c>
      <c r="FJ167" s="665" t="e">
        <f t="shared" si="84"/>
        <v>#N/A</v>
      </c>
      <c r="FK167" s="665" t="e">
        <f t="shared" si="84"/>
        <v>#N/A</v>
      </c>
      <c r="FL167" s="665" t="e">
        <f t="shared" si="84"/>
        <v>#N/A</v>
      </c>
      <c r="FM167" s="665" t="e">
        <f t="shared" si="84"/>
        <v>#N/A</v>
      </c>
      <c r="FN167" s="665" t="e">
        <f t="shared" si="84"/>
        <v>#N/A</v>
      </c>
      <c r="FO167" s="665" t="e">
        <f t="shared" si="84"/>
        <v>#N/A</v>
      </c>
      <c r="FP167" s="665" t="e">
        <f t="shared" si="84"/>
        <v>#N/A</v>
      </c>
      <c r="FQ167" s="665" t="e">
        <f t="shared" si="84"/>
        <v>#N/A</v>
      </c>
      <c r="FR167" s="665" t="e">
        <f t="shared" si="84"/>
        <v>#N/A</v>
      </c>
      <c r="FS167" s="665" t="e">
        <f t="shared" si="84"/>
        <v>#N/A</v>
      </c>
      <c r="FT167" s="665" t="e">
        <f t="shared" si="84"/>
        <v>#N/A</v>
      </c>
      <c r="FU167" s="665" t="e">
        <f t="shared" si="84"/>
        <v>#N/A</v>
      </c>
      <c r="FV167" s="665" t="e">
        <f t="shared" si="84"/>
        <v>#N/A</v>
      </c>
      <c r="FW167" s="665" t="e">
        <f t="shared" si="84"/>
        <v>#N/A</v>
      </c>
      <c r="FX167" s="665" t="e">
        <f t="shared" si="84"/>
        <v>#N/A</v>
      </c>
      <c r="FY167" s="665" t="e">
        <f t="shared" si="84"/>
        <v>#N/A</v>
      </c>
      <c r="FZ167" s="665" t="e">
        <f t="shared" si="84"/>
        <v>#N/A</v>
      </c>
      <c r="GA167" s="665" t="e">
        <f t="shared" si="84"/>
        <v>#N/A</v>
      </c>
      <c r="GB167" s="665" t="e">
        <f t="shared" si="84"/>
        <v>#N/A</v>
      </c>
      <c r="GC167" s="665" t="e">
        <f t="shared" si="84"/>
        <v>#N/A</v>
      </c>
      <c r="GD167" s="665" t="e">
        <f t="shared" si="84"/>
        <v>#N/A</v>
      </c>
      <c r="GE167" s="665" t="e">
        <f t="shared" si="83"/>
        <v>#N/A</v>
      </c>
      <c r="GF167" s="665" t="e">
        <f t="shared" si="83"/>
        <v>#N/A</v>
      </c>
      <c r="GG167" s="665" t="e">
        <f t="shared" si="83"/>
        <v>#N/A</v>
      </c>
      <c r="GH167" s="665" t="e">
        <f t="shared" si="83"/>
        <v>#N/A</v>
      </c>
      <c r="GI167" s="665" t="e">
        <f t="shared" si="83"/>
        <v>#N/A</v>
      </c>
      <c r="GJ167" s="665" t="e">
        <f t="shared" si="83"/>
        <v>#N/A</v>
      </c>
      <c r="GK167" s="665" t="e">
        <f t="shared" si="83"/>
        <v>#N/A</v>
      </c>
      <c r="GL167" s="665" t="e">
        <f>SUM(DS167:GK167)+SUM(#REF!)-SUM(HB148:HK148)=#REF!</f>
        <v>#REF!</v>
      </c>
      <c r="GN167" s="737">
        <v>2029</v>
      </c>
      <c r="GO167" s="664" t="e">
        <f>SUMIF(DS129:GK129,GO129,DS167:GK167)</f>
        <v>#REF!</v>
      </c>
      <c r="GP167" s="668" t="e">
        <f>SUMIF(DS129:GK129,GP129,DS167:GK167)</f>
        <v>#N/A</v>
      </c>
      <c r="GQ167" s="668" t="e">
        <f>SUMIF(DS129:GK129,GQ129,DS167:GK167)</f>
        <v>#N/A</v>
      </c>
      <c r="GR167" s="668" t="e">
        <f>SUMIF(DS129:GK129,GR129,DS167:GK167)</f>
        <v>#N/A</v>
      </c>
      <c r="GS167" s="668" t="e">
        <f>SUMIF(DS129:GK129,GS129,DS167:GK167)</f>
        <v>#N/A</v>
      </c>
      <c r="GT167" s="668" t="e">
        <f>SUMIF(DS129:GK129,GT129,DS167:GK167)</f>
        <v>#N/A</v>
      </c>
      <c r="GU167" s="668" t="e">
        <f>SUMIF(DS129:GK129,GU129,DS167:GK167)</f>
        <v>#N/A</v>
      </c>
      <c r="GV167" s="668" t="e">
        <f>SUMIF(DS129:GK129,GV129,DS167:GK167)</f>
        <v>#N/A</v>
      </c>
      <c r="GW167" s="668" t="e">
        <f>SUMIF(DS129:GK129,GW129,DS167:GK167)</f>
        <v>#N/A</v>
      </c>
      <c r="GX167" s="668" t="e">
        <f>SUMIF(DS129:GK129,GX129,DS167:GK167)</f>
        <v>#N/A</v>
      </c>
      <c r="GY167" s="668" t="e">
        <f>SUMIF(DS129:GK129,GY129,DS167:GK167)</f>
        <v>#N/A</v>
      </c>
      <c r="GZ167" s="646" t="e">
        <f>SUM(GO167:GY167)-SUM(HB148:HK148)=(#REF!-SUM(#REF!))</f>
        <v>#REF!</v>
      </c>
      <c r="HM167" s="674"/>
      <c r="HN167" s="674"/>
      <c r="HO167" s="674"/>
      <c r="HP167" s="674"/>
      <c r="HQ167" s="674"/>
      <c r="HR167" s="674"/>
      <c r="HS167" s="674"/>
      <c r="HT167" s="674"/>
      <c r="HU167" s="674"/>
      <c r="HV167" s="674"/>
      <c r="HW167" s="674"/>
      <c r="HX167" s="674"/>
      <c r="HY167" s="674"/>
      <c r="HZ167" s="674"/>
    </row>
    <row r="168" spans="1:234" s="643" customFormat="1" x14ac:dyDescent="0.25">
      <c r="B168" s="644"/>
      <c r="C168" s="644"/>
      <c r="D168" s="644"/>
      <c r="E168" s="678"/>
      <c r="F168" s="670"/>
      <c r="G168" s="644"/>
      <c r="H168" s="644"/>
      <c r="I168" s="644"/>
      <c r="J168" s="644"/>
      <c r="K168" s="644"/>
      <c r="L168" s="644"/>
      <c r="M168" s="674"/>
      <c r="N168" s="684"/>
      <c r="O168" s="919"/>
      <c r="P168" s="919"/>
      <c r="Q168" s="919"/>
      <c r="R168" s="674"/>
      <c r="DR168" s="737">
        <v>2030</v>
      </c>
      <c r="DS168" s="665" t="e">
        <f t="shared" si="84"/>
        <v>#REF!</v>
      </c>
      <c r="DT168" s="665" t="e">
        <f t="shared" si="84"/>
        <v>#N/A</v>
      </c>
      <c r="DU168" s="665" t="e">
        <f t="shared" si="84"/>
        <v>#N/A</v>
      </c>
      <c r="DV168" s="665" t="e">
        <f t="shared" si="84"/>
        <v>#N/A</v>
      </c>
      <c r="DW168" s="665" t="e">
        <f t="shared" si="84"/>
        <v>#N/A</v>
      </c>
      <c r="DX168" s="665" t="e">
        <f t="shared" si="84"/>
        <v>#N/A</v>
      </c>
      <c r="DY168" s="665" t="e">
        <f t="shared" si="84"/>
        <v>#N/A</v>
      </c>
      <c r="DZ168" s="665" t="e">
        <f t="shared" si="84"/>
        <v>#N/A</v>
      </c>
      <c r="EA168" s="665" t="e">
        <f t="shared" si="84"/>
        <v>#N/A</v>
      </c>
      <c r="EB168" s="665" t="e">
        <f t="shared" si="84"/>
        <v>#N/A</v>
      </c>
      <c r="EC168" s="665" t="e">
        <f t="shared" si="84"/>
        <v>#N/A</v>
      </c>
      <c r="ED168" s="665" t="e">
        <f t="shared" si="84"/>
        <v>#N/A</v>
      </c>
      <c r="EE168" s="665" t="e">
        <f t="shared" si="84"/>
        <v>#N/A</v>
      </c>
      <c r="EF168" s="665" t="e">
        <f t="shared" si="84"/>
        <v>#N/A</v>
      </c>
      <c r="EG168" s="665" t="e">
        <f t="shared" si="84"/>
        <v>#N/A</v>
      </c>
      <c r="EH168" s="665" t="e">
        <f t="shared" si="84"/>
        <v>#N/A</v>
      </c>
      <c r="EI168" s="665" t="e">
        <f t="shared" si="84"/>
        <v>#N/A</v>
      </c>
      <c r="EJ168" s="665" t="e">
        <f t="shared" si="84"/>
        <v>#N/A</v>
      </c>
      <c r="EK168" s="665" t="e">
        <f t="shared" si="84"/>
        <v>#N/A</v>
      </c>
      <c r="EL168" s="665" t="e">
        <f t="shared" si="84"/>
        <v>#N/A</v>
      </c>
      <c r="EM168" s="665" t="e">
        <f t="shared" si="84"/>
        <v>#N/A</v>
      </c>
      <c r="EN168" s="665" t="e">
        <f t="shared" si="84"/>
        <v>#N/A</v>
      </c>
      <c r="EO168" s="665" t="e">
        <f t="shared" si="84"/>
        <v>#N/A</v>
      </c>
      <c r="EP168" s="665" t="e">
        <f t="shared" si="84"/>
        <v>#N/A</v>
      </c>
      <c r="EQ168" s="665" t="e">
        <f t="shared" si="84"/>
        <v>#N/A</v>
      </c>
      <c r="ER168" s="665" t="e">
        <f t="shared" si="84"/>
        <v>#N/A</v>
      </c>
      <c r="ES168" s="665" t="e">
        <f t="shared" si="84"/>
        <v>#N/A</v>
      </c>
      <c r="ET168" s="665" t="e">
        <f t="shared" si="84"/>
        <v>#N/A</v>
      </c>
      <c r="EU168" s="665" t="e">
        <f t="shared" si="84"/>
        <v>#N/A</v>
      </c>
      <c r="EV168" s="665" t="e">
        <f t="shared" si="84"/>
        <v>#N/A</v>
      </c>
      <c r="EW168" s="665" t="e">
        <f t="shared" si="84"/>
        <v>#N/A</v>
      </c>
      <c r="EX168" s="665" t="e">
        <f t="shared" si="84"/>
        <v>#N/A</v>
      </c>
      <c r="EY168" s="665" t="e">
        <f t="shared" si="84"/>
        <v>#N/A</v>
      </c>
      <c r="EZ168" s="665" t="e">
        <f t="shared" si="84"/>
        <v>#N/A</v>
      </c>
      <c r="FA168" s="665" t="e">
        <f t="shared" si="84"/>
        <v>#N/A</v>
      </c>
      <c r="FB168" s="665" t="e">
        <f t="shared" si="84"/>
        <v>#N/A</v>
      </c>
      <c r="FC168" s="665" t="e">
        <f t="shared" si="84"/>
        <v>#N/A</v>
      </c>
      <c r="FD168" s="665" t="e">
        <f t="shared" si="84"/>
        <v>#N/A</v>
      </c>
      <c r="FE168" s="665" t="e">
        <f t="shared" si="84"/>
        <v>#N/A</v>
      </c>
      <c r="FF168" s="665" t="e">
        <f t="shared" si="84"/>
        <v>#N/A</v>
      </c>
      <c r="FG168" s="665" t="e">
        <f t="shared" si="84"/>
        <v>#N/A</v>
      </c>
      <c r="FH168" s="665" t="e">
        <f t="shared" si="84"/>
        <v>#N/A</v>
      </c>
      <c r="FI168" s="665" t="e">
        <f t="shared" si="84"/>
        <v>#N/A</v>
      </c>
      <c r="FJ168" s="665" t="e">
        <f t="shared" si="84"/>
        <v>#N/A</v>
      </c>
      <c r="FK168" s="665" t="e">
        <f t="shared" si="84"/>
        <v>#N/A</v>
      </c>
      <c r="FL168" s="665" t="e">
        <f t="shared" si="84"/>
        <v>#N/A</v>
      </c>
      <c r="FM168" s="665" t="e">
        <f t="shared" si="84"/>
        <v>#N/A</v>
      </c>
      <c r="FN168" s="665" t="e">
        <f t="shared" si="84"/>
        <v>#N/A</v>
      </c>
      <c r="FO168" s="665" t="e">
        <f t="shared" si="84"/>
        <v>#N/A</v>
      </c>
      <c r="FP168" s="665" t="e">
        <f t="shared" si="84"/>
        <v>#N/A</v>
      </c>
      <c r="FQ168" s="665" t="e">
        <f t="shared" si="84"/>
        <v>#N/A</v>
      </c>
      <c r="FR168" s="665" t="e">
        <f t="shared" si="84"/>
        <v>#N/A</v>
      </c>
      <c r="FS168" s="665" t="e">
        <f t="shared" si="84"/>
        <v>#N/A</v>
      </c>
      <c r="FT168" s="665" t="e">
        <f t="shared" si="84"/>
        <v>#N/A</v>
      </c>
      <c r="FU168" s="665" t="e">
        <f t="shared" si="84"/>
        <v>#N/A</v>
      </c>
      <c r="FV168" s="665" t="e">
        <f t="shared" si="84"/>
        <v>#N/A</v>
      </c>
      <c r="FW168" s="665" t="e">
        <f t="shared" si="84"/>
        <v>#N/A</v>
      </c>
      <c r="FX168" s="665" t="e">
        <f t="shared" si="84"/>
        <v>#N/A</v>
      </c>
      <c r="FY168" s="665" t="e">
        <f t="shared" si="84"/>
        <v>#N/A</v>
      </c>
      <c r="FZ168" s="665" t="e">
        <f t="shared" si="84"/>
        <v>#N/A</v>
      </c>
      <c r="GA168" s="665" t="e">
        <f t="shared" si="84"/>
        <v>#N/A</v>
      </c>
      <c r="GB168" s="665" t="e">
        <f t="shared" si="84"/>
        <v>#N/A</v>
      </c>
      <c r="GC168" s="665" t="e">
        <f t="shared" si="84"/>
        <v>#N/A</v>
      </c>
      <c r="GD168" s="665" t="e">
        <f t="shared" ref="GD168:GK168" si="85">GD137-GD149</f>
        <v>#N/A</v>
      </c>
      <c r="GE168" s="665" t="e">
        <f t="shared" si="85"/>
        <v>#N/A</v>
      </c>
      <c r="GF168" s="665" t="e">
        <f t="shared" si="85"/>
        <v>#N/A</v>
      </c>
      <c r="GG168" s="665" t="e">
        <f t="shared" si="85"/>
        <v>#N/A</v>
      </c>
      <c r="GH168" s="665" t="e">
        <f t="shared" si="85"/>
        <v>#N/A</v>
      </c>
      <c r="GI168" s="665" t="e">
        <f t="shared" si="85"/>
        <v>#N/A</v>
      </c>
      <c r="GJ168" s="665" t="e">
        <f t="shared" si="85"/>
        <v>#N/A</v>
      </c>
      <c r="GK168" s="665" t="e">
        <f t="shared" si="85"/>
        <v>#N/A</v>
      </c>
      <c r="GL168" s="665" t="e">
        <f>SUM(DS168:GK168)+SUM(#REF!)-SUM(HB149:HK149)=#REF!</f>
        <v>#REF!</v>
      </c>
      <c r="GN168" s="737">
        <v>2030</v>
      </c>
      <c r="GO168" s="664" t="e">
        <f>SUMIF(DS129:GK129,GO129,DS168:GK168)</f>
        <v>#REF!</v>
      </c>
      <c r="GP168" s="668" t="e">
        <f>SUMIF(DS129:GK129,GP129,DS168:GK168)</f>
        <v>#N/A</v>
      </c>
      <c r="GQ168" s="668" t="e">
        <f>SUMIF(DS129:GK129,GQ129,DS168:GK168)</f>
        <v>#N/A</v>
      </c>
      <c r="GR168" s="668" t="e">
        <f>SUMIF(DS129:GK129,GR129,DS168:GK168)</f>
        <v>#N/A</v>
      </c>
      <c r="GS168" s="668" t="e">
        <f>SUMIF(DS129:GK129,GS129,DS168:GK168)</f>
        <v>#N/A</v>
      </c>
      <c r="GT168" s="668" t="e">
        <f>SUMIF(DS129:GK129,GT129,DS168:GK168)</f>
        <v>#N/A</v>
      </c>
      <c r="GU168" s="668" t="e">
        <f>SUMIF(DS129:GK129,GU129,DS168:GK168)</f>
        <v>#N/A</v>
      </c>
      <c r="GV168" s="668" t="e">
        <f>SUMIF(DS129:GK129,GV129,DS168:GK168)</f>
        <v>#N/A</v>
      </c>
      <c r="GW168" s="668" t="e">
        <f>SUMIF(DS129:GK129,GW129,DS168:GK168)</f>
        <v>#N/A</v>
      </c>
      <c r="GX168" s="668" t="e">
        <f>SUMIF(DS129:GK129,GX129,DS168:GK168)</f>
        <v>#N/A</v>
      </c>
      <c r="GY168" s="668" t="e">
        <f>SUMIF(DS129:GK129,GY129,DS168:GK168)</f>
        <v>#N/A</v>
      </c>
      <c r="GZ168" s="646" t="e">
        <f>SUM(GO168:GY168)-SUM(HB149:HK149)=(#REF!-SUM(#REF!))</f>
        <v>#REF!</v>
      </c>
      <c r="HM168" s="674"/>
      <c r="HN168" s="674"/>
      <c r="HO168" s="674"/>
      <c r="HP168" s="674"/>
      <c r="HQ168" s="674"/>
      <c r="HR168" s="674"/>
      <c r="HS168" s="674"/>
      <c r="HT168" s="674"/>
      <c r="HU168" s="674"/>
      <c r="HV168" s="674"/>
      <c r="HW168" s="674"/>
      <c r="HX168" s="674"/>
      <c r="HY168" s="674"/>
      <c r="HZ168" s="674"/>
    </row>
    <row r="169" spans="1:234" s="643" customFormat="1" x14ac:dyDescent="0.25">
      <c r="B169" s="644"/>
      <c r="C169" s="644"/>
      <c r="D169" s="644"/>
      <c r="E169" s="685"/>
      <c r="F169" s="686"/>
      <c r="G169" s="686"/>
      <c r="H169" s="686"/>
      <c r="I169" s="686"/>
      <c r="J169" s="686"/>
      <c r="K169" s="686"/>
      <c r="L169" s="686"/>
      <c r="M169" s="686"/>
      <c r="N169" s="686"/>
      <c r="O169" s="686"/>
      <c r="P169" s="686"/>
      <c r="Q169" s="686"/>
      <c r="R169" s="644"/>
      <c r="HM169" s="644"/>
      <c r="HN169" s="644"/>
      <c r="HO169" s="644"/>
      <c r="HP169" s="644"/>
      <c r="HQ169" s="644"/>
      <c r="HR169" s="644"/>
      <c r="HS169" s="644"/>
      <c r="HT169" s="644"/>
      <c r="HU169" s="644"/>
      <c r="HV169" s="644"/>
      <c r="HW169" s="644"/>
      <c r="HX169" s="644"/>
      <c r="HY169" s="644"/>
      <c r="HZ169" s="644"/>
    </row>
    <row r="170" spans="1:234" s="643" customFormat="1" ht="13.8" thickBot="1" x14ac:dyDescent="0.3">
      <c r="B170" s="3"/>
      <c r="C170" s="220"/>
      <c r="D170" s="12"/>
      <c r="E170" s="222"/>
      <c r="F170" s="11"/>
      <c r="G170" s="11"/>
      <c r="H170" s="11"/>
      <c r="I170" s="11"/>
      <c r="J170" s="11"/>
      <c r="K170" s="11"/>
      <c r="L170" s="11"/>
      <c r="M170" s="11"/>
      <c r="N170" s="11"/>
      <c r="O170" s="11"/>
      <c r="P170" s="11"/>
      <c r="Q170" s="11"/>
      <c r="R170" s="644"/>
      <c r="HM170" s="644"/>
      <c r="HN170" s="644"/>
      <c r="HO170" s="644"/>
      <c r="HP170" s="644"/>
      <c r="HQ170" s="644"/>
      <c r="HR170" s="644"/>
      <c r="HS170" s="644"/>
      <c r="HT170" s="644"/>
      <c r="HU170" s="644"/>
      <c r="HV170" s="644"/>
      <c r="HW170" s="644"/>
      <c r="HX170" s="644"/>
      <c r="HY170" s="644"/>
      <c r="HZ170" s="644"/>
    </row>
  </sheetData>
  <sheetProtection formatCells="0" formatColumns="0" formatRows="0"/>
  <mergeCells count="135">
    <mergeCell ref="H158:Q158"/>
    <mergeCell ref="O162:Q162"/>
    <mergeCell ref="O163:Q163"/>
    <mergeCell ref="O164:Q164"/>
    <mergeCell ref="O165:Q165"/>
    <mergeCell ref="O166:Q168"/>
    <mergeCell ref="GL140:GL141"/>
    <mergeCell ref="E151:Q151"/>
    <mergeCell ref="E152:Q152"/>
    <mergeCell ref="H155:Q155"/>
    <mergeCell ref="H156:Q156"/>
    <mergeCell ref="H157:Q157"/>
    <mergeCell ref="T122:T123"/>
    <mergeCell ref="U122:U123"/>
    <mergeCell ref="Y122:AA122"/>
    <mergeCell ref="AT122:AT123"/>
    <mergeCell ref="AI128:AT128"/>
    <mergeCell ref="GL128:GL129"/>
    <mergeCell ref="E111:Q111"/>
    <mergeCell ref="E112:Q112"/>
    <mergeCell ref="E119:F119"/>
    <mergeCell ref="E120:F120"/>
    <mergeCell ref="D122:D123"/>
    <mergeCell ref="E122:N122"/>
    <mergeCell ref="O122:O123"/>
    <mergeCell ref="P122:P123"/>
    <mergeCell ref="Q122:Q123"/>
    <mergeCell ref="E108:G108"/>
    <mergeCell ref="H108:M108"/>
    <mergeCell ref="N108:Q108"/>
    <mergeCell ref="E109:G109"/>
    <mergeCell ref="H109:M109"/>
    <mergeCell ref="N109:Q109"/>
    <mergeCell ref="E106:G106"/>
    <mergeCell ref="H106:M106"/>
    <mergeCell ref="N106:Q106"/>
    <mergeCell ref="E107:G107"/>
    <mergeCell ref="H107:M107"/>
    <mergeCell ref="N107:Q107"/>
    <mergeCell ref="E104:G104"/>
    <mergeCell ref="H104:M104"/>
    <mergeCell ref="N104:Q104"/>
    <mergeCell ref="E105:G105"/>
    <mergeCell ref="H105:M105"/>
    <mergeCell ref="N105:Q105"/>
    <mergeCell ref="E102:G102"/>
    <mergeCell ref="H102:M102"/>
    <mergeCell ref="N102:Q102"/>
    <mergeCell ref="E103:G103"/>
    <mergeCell ref="H103:M103"/>
    <mergeCell ref="N103:Q103"/>
    <mergeCell ref="E100:G100"/>
    <mergeCell ref="H100:M100"/>
    <mergeCell ref="N100:Q100"/>
    <mergeCell ref="E101:G101"/>
    <mergeCell ref="H101:M101"/>
    <mergeCell ref="N101:Q101"/>
    <mergeCell ref="E94:J94"/>
    <mergeCell ref="E96:Q96"/>
    <mergeCell ref="E97:Q97"/>
    <mergeCell ref="E99:G99"/>
    <mergeCell ref="H99:M99"/>
    <mergeCell ref="N99:Q99"/>
    <mergeCell ref="H79:Q79"/>
    <mergeCell ref="O83:Q83"/>
    <mergeCell ref="O84:Q84"/>
    <mergeCell ref="O85:Q85"/>
    <mergeCell ref="O86:Q86"/>
    <mergeCell ref="O87:Q89"/>
    <mergeCell ref="GL61:GL62"/>
    <mergeCell ref="E72:Q72"/>
    <mergeCell ref="E73:Q73"/>
    <mergeCell ref="H76:Q76"/>
    <mergeCell ref="H77:Q77"/>
    <mergeCell ref="H78:Q78"/>
    <mergeCell ref="T43:T44"/>
    <mergeCell ref="U43:U44"/>
    <mergeCell ref="Y43:AA43"/>
    <mergeCell ref="AT43:AT44"/>
    <mergeCell ref="AI49:AT49"/>
    <mergeCell ref="GL49:GL50"/>
    <mergeCell ref="E32:Q32"/>
    <mergeCell ref="E33:Q33"/>
    <mergeCell ref="E40:F40"/>
    <mergeCell ref="E41:F41"/>
    <mergeCell ref="D43:D44"/>
    <mergeCell ref="E43:N43"/>
    <mergeCell ref="O43:O44"/>
    <mergeCell ref="P43:P44"/>
    <mergeCell ref="Q43:Q44"/>
    <mergeCell ref="E29:G29"/>
    <mergeCell ref="H29:M29"/>
    <mergeCell ref="N29:Q29"/>
    <mergeCell ref="E30:G30"/>
    <mergeCell ref="H30:M30"/>
    <mergeCell ref="N30:Q30"/>
    <mergeCell ref="E27:G27"/>
    <mergeCell ref="H27:M27"/>
    <mergeCell ref="N27:Q27"/>
    <mergeCell ref="E28:G28"/>
    <mergeCell ref="H28:M28"/>
    <mergeCell ref="N28:Q28"/>
    <mergeCell ref="E25:G25"/>
    <mergeCell ref="H25:M25"/>
    <mergeCell ref="N25:Q25"/>
    <mergeCell ref="E26:G26"/>
    <mergeCell ref="H26:M26"/>
    <mergeCell ref="N26:Q26"/>
    <mergeCell ref="E23:G23"/>
    <mergeCell ref="H23:M23"/>
    <mergeCell ref="N23:Q23"/>
    <mergeCell ref="E24:G24"/>
    <mergeCell ref="H24:M24"/>
    <mergeCell ref="N24:Q24"/>
    <mergeCell ref="E22:G22"/>
    <mergeCell ref="H22:M22"/>
    <mergeCell ref="N22:Q22"/>
    <mergeCell ref="D11:Q11"/>
    <mergeCell ref="D12:Q12"/>
    <mergeCell ref="E15:J15"/>
    <mergeCell ref="E17:Q17"/>
    <mergeCell ref="E18:Q18"/>
    <mergeCell ref="E20:G20"/>
    <mergeCell ref="H20:M20"/>
    <mergeCell ref="N20:Q20"/>
    <mergeCell ref="B2:D3"/>
    <mergeCell ref="E2:F2"/>
    <mergeCell ref="E3:F3"/>
    <mergeCell ref="C5:K5"/>
    <mergeCell ref="D9:Q9"/>
    <mergeCell ref="E21:G21"/>
    <mergeCell ref="H21:M21"/>
    <mergeCell ref="N21:Q21"/>
    <mergeCell ref="D10:Q10"/>
    <mergeCell ref="D7:G7"/>
  </mergeCells>
  <conditionalFormatting sqref="E15:J15">
    <cfRule type="expression" dxfId="72" priority="5" stopIfTrue="1">
      <formula>$CJ15=TRUE</formula>
    </cfRule>
  </conditionalFormatting>
  <conditionalFormatting sqref="E94:J94">
    <cfRule type="expression" dxfId="71" priority="1" stopIfTrue="1">
      <formula>$CJ94=TRUE</formula>
    </cfRule>
  </conditionalFormatting>
  <conditionalFormatting sqref="G41">
    <cfRule type="expression" dxfId="70" priority="4">
      <formula>$G$40="1000Nm³"</formula>
    </cfRule>
  </conditionalFormatting>
  <conditionalFormatting sqref="G120">
    <cfRule type="expression" dxfId="69" priority="2">
      <formula>$G$119="1000Nm³"</formula>
    </cfRule>
  </conditionalFormatting>
  <dataValidations count="4">
    <dataValidation type="list" allowBlank="1" showInputMessage="1" showErrorMessage="1" sqref="G61 G140" xr:uid="{B25D1D79-89B7-4EB2-8C1D-CC5CE80E3EE3}">
      <formula1>$E$44:$G$44</formula1>
    </dataValidation>
    <dataValidation allowBlank="1" showInputMessage="1" sqref="E15:J15 E94:J94" xr:uid="{198A01F5-C7CD-4D93-85B0-FD7C135392C3}"/>
    <dataValidation type="list" allowBlank="1" showInputMessage="1" showErrorMessage="1" sqref="H77:Q77 H156:Q156" xr:uid="{56311638-E9C8-4487-8C90-0440CED5EF57}">
      <formula1>$U21:$U30</formula1>
    </dataValidation>
    <dataValidation showInputMessage="1" showErrorMessage="1" sqref="H40:J42 G41:G42 H119:J121 G120:G121" xr:uid="{C8FA7E7A-0A38-47CC-959B-BB6FBD5AD51D}"/>
  </dataValidations>
  <hyperlinks>
    <hyperlink ref="G2" location="'Example Annex Xa'!E15" display="E.g. Fuel 1" xr:uid="{7E694E00-7BF4-442A-8A9A-7FC7170FA679}"/>
    <hyperlink ref="E2:F2" location="'Example Annex Xa'!D7" display="Top of sheet" xr:uid="{0C79E629-2182-4649-BE27-0082084DF842}"/>
    <hyperlink ref="H2" location="'Example Annex Xa'!E94" display="E.g. Fuel 2" xr:uid="{ADEC0E3C-865A-45F7-A243-DBDFF24BEC03}"/>
    <hyperlink ref="D12" r:id="rId1" xr:uid="{6BB7DA19-C1A1-4E17-B365-EF6EAD179862}"/>
    <hyperlink ref="E3:F3" location="'Example Annex Xa'!E172" display="End of sheet" xr:uid="{AE30086B-CEB2-4591-84EF-B57BD7AE1533}"/>
  </hyperlinks>
  <pageMargins left="0.7" right="0.7" top="0.78740157499999996" bottom="0.78740157499999996"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showInputMessage="1" showErrorMessage="1" xr:uid="{E808CF27-0885-4779-99D4-4F29BD656EAB}">
          <x14:formula1>
            <xm:f>'Scroll-down lists'!$B$4:$B$6</xm:f>
          </x14:formula1>
          <xm:sqref>G40 G119</xm:sqref>
        </x14:dataValidation>
        <x14:dataValidation type="list" allowBlank="1" showInputMessage="1" showErrorMessage="1" xr:uid="{F5888370-613B-496E-8912-581DFB6463C5}">
          <x14:formula1>
            <xm:f>'Scroll-down lists'!$C$9:$C$117</xm:f>
          </x14:formula1>
          <xm:sqref>I22:I30 H21:H30 I101:I109 H100:H109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52583-1B17-4FFC-8EE2-052169BDE219}">
  <sheetPr>
    <tabColor rgb="FF0070C0"/>
  </sheetPr>
  <dimension ref="A1:HZ1592"/>
  <sheetViews>
    <sheetView tabSelected="1" topLeftCell="B1" zoomScaleNormal="100" workbookViewId="0">
      <pane ySplit="5" topLeftCell="A6" activePane="bottomLeft" state="frozen"/>
      <selection activeCell="B1" sqref="B1"/>
      <selection pane="bottomLeft" activeCell="D1" sqref="D1"/>
    </sheetView>
  </sheetViews>
  <sheetFormatPr baseColWidth="10" defaultColWidth="11.44140625" defaultRowHeight="13.2" x14ac:dyDescent="0.25"/>
  <cols>
    <col min="1" max="1" width="2.6640625" style="643" hidden="1" customWidth="1"/>
    <col min="2" max="2" width="2.6640625" style="644" customWidth="1"/>
    <col min="3" max="4" width="4.6640625" style="644" customWidth="1"/>
    <col min="5" max="17" width="10.6640625" style="644" customWidth="1"/>
    <col min="18" max="18" width="7.6640625" style="644" customWidth="1"/>
    <col min="19" max="208" width="12.6640625" style="643" hidden="1" customWidth="1"/>
    <col min="209" max="220" width="11.44140625" style="643" hidden="1" customWidth="1"/>
    <col min="221" max="234" width="7.6640625" style="644" customWidth="1"/>
    <col min="235" max="16384" width="11.44140625" style="644"/>
  </cols>
  <sheetData>
    <row r="1" spans="1:234" ht="6" customHeight="1" thickBot="1" x14ac:dyDescent="0.3"/>
    <row r="2" spans="1:234" s="714" customFormat="1" ht="12.75" customHeight="1" x14ac:dyDescent="0.25">
      <c r="A2" s="713"/>
      <c r="B2" s="866" t="s">
        <v>1829</v>
      </c>
      <c r="C2" s="867"/>
      <c r="D2" s="920"/>
      <c r="E2" s="922" t="s">
        <v>505</v>
      </c>
      <c r="F2" s="923"/>
      <c r="G2" s="753" t="s">
        <v>1828</v>
      </c>
      <c r="H2" s="753" t="s">
        <v>1830</v>
      </c>
      <c r="I2" s="753" t="s">
        <v>1851</v>
      </c>
      <c r="J2" s="753" t="s">
        <v>1852</v>
      </c>
      <c r="K2" s="753" t="s">
        <v>1853</v>
      </c>
      <c r="L2" s="753" t="s">
        <v>1854</v>
      </c>
      <c r="M2" s="753" t="s">
        <v>1855</v>
      </c>
      <c r="N2" s="753" t="s">
        <v>1856</v>
      </c>
      <c r="O2" s="753" t="s">
        <v>1857</v>
      </c>
      <c r="P2" s="753" t="s">
        <v>1858</v>
      </c>
      <c r="Q2" s="755"/>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c r="CU2" s="713"/>
      <c r="CV2" s="713"/>
      <c r="CW2" s="713"/>
      <c r="CX2" s="713"/>
      <c r="CY2" s="713"/>
      <c r="CZ2" s="713"/>
      <c r="DA2" s="713"/>
      <c r="DB2" s="713"/>
      <c r="DC2" s="713"/>
      <c r="DD2" s="713"/>
      <c r="DE2" s="713"/>
      <c r="DF2" s="713"/>
      <c r="DG2" s="713"/>
      <c r="DH2" s="713"/>
      <c r="DI2" s="713"/>
      <c r="DJ2" s="713"/>
      <c r="DK2" s="713"/>
      <c r="DL2" s="713"/>
      <c r="DM2" s="713"/>
      <c r="DN2" s="713"/>
      <c r="DO2" s="713"/>
      <c r="DP2" s="713"/>
      <c r="DQ2" s="713"/>
      <c r="DR2" s="713"/>
      <c r="DS2" s="713"/>
      <c r="DT2" s="713"/>
      <c r="DU2" s="713"/>
      <c r="DV2" s="713"/>
      <c r="DW2" s="713"/>
      <c r="DX2" s="713"/>
      <c r="DY2" s="713"/>
      <c r="DZ2" s="713"/>
      <c r="EA2" s="713"/>
      <c r="EB2" s="713"/>
      <c r="EC2" s="713"/>
      <c r="ED2" s="713"/>
      <c r="EE2" s="713"/>
      <c r="EF2" s="713"/>
      <c r="EG2" s="713"/>
      <c r="EH2" s="713"/>
      <c r="EI2" s="713"/>
      <c r="EJ2" s="713"/>
      <c r="EK2" s="713"/>
      <c r="EL2" s="713"/>
      <c r="EM2" s="713"/>
      <c r="EN2" s="713"/>
      <c r="EO2" s="713"/>
      <c r="EP2" s="713"/>
      <c r="EQ2" s="713"/>
      <c r="ER2" s="713"/>
      <c r="ES2" s="713"/>
      <c r="ET2" s="713"/>
      <c r="EU2" s="713"/>
      <c r="EV2" s="713"/>
      <c r="EW2" s="713"/>
      <c r="EX2" s="713"/>
      <c r="EY2" s="713"/>
      <c r="EZ2" s="713"/>
      <c r="FA2" s="713"/>
      <c r="FB2" s="713"/>
      <c r="FC2" s="713"/>
      <c r="FD2" s="713"/>
      <c r="FE2" s="713"/>
      <c r="FF2" s="713"/>
      <c r="FG2" s="713"/>
      <c r="FH2" s="713"/>
      <c r="FI2" s="713"/>
      <c r="FJ2" s="713"/>
      <c r="FK2" s="713"/>
      <c r="FL2" s="713"/>
      <c r="FM2" s="713"/>
      <c r="FN2" s="713"/>
      <c r="FO2" s="713"/>
      <c r="FP2" s="713"/>
      <c r="FQ2" s="713"/>
      <c r="FR2" s="713"/>
      <c r="FS2" s="713"/>
      <c r="FT2" s="713"/>
      <c r="FU2" s="713"/>
      <c r="FV2" s="713"/>
      <c r="FW2" s="713"/>
      <c r="FX2" s="713"/>
      <c r="FY2" s="713"/>
      <c r="FZ2" s="713"/>
      <c r="GA2" s="713"/>
      <c r="GB2" s="713"/>
      <c r="GC2" s="713"/>
      <c r="GD2" s="713"/>
      <c r="GE2" s="713"/>
      <c r="GF2" s="713"/>
      <c r="GG2" s="713"/>
      <c r="GH2" s="713"/>
      <c r="GI2" s="713"/>
      <c r="GJ2" s="713"/>
      <c r="GK2" s="713"/>
      <c r="GL2" s="713"/>
      <c r="GM2" s="713"/>
      <c r="GN2" s="713"/>
      <c r="GO2" s="713"/>
      <c r="GP2" s="713"/>
      <c r="GQ2" s="713"/>
      <c r="GR2" s="713"/>
      <c r="GS2" s="713"/>
      <c r="GT2" s="713"/>
      <c r="GU2" s="713"/>
      <c r="GV2" s="713"/>
      <c r="GW2" s="713"/>
      <c r="GX2" s="713"/>
      <c r="GY2" s="713"/>
      <c r="GZ2" s="713"/>
      <c r="HA2" s="713"/>
      <c r="HB2" s="713"/>
      <c r="HC2" s="713"/>
      <c r="HD2" s="713"/>
      <c r="HE2" s="713"/>
      <c r="HF2" s="713"/>
      <c r="HG2" s="713"/>
      <c r="HH2" s="713"/>
      <c r="HI2" s="713"/>
      <c r="HJ2" s="713"/>
      <c r="HK2" s="713"/>
      <c r="HL2" s="713"/>
    </row>
    <row r="3" spans="1:234" s="714" customFormat="1" ht="12.75" customHeight="1" thickBot="1" x14ac:dyDescent="0.3">
      <c r="A3" s="713"/>
      <c r="B3" s="869"/>
      <c r="C3" s="870"/>
      <c r="D3" s="921"/>
      <c r="E3" s="924" t="s">
        <v>506</v>
      </c>
      <c r="F3" s="925"/>
      <c r="G3" s="754" t="s">
        <v>1859</v>
      </c>
      <c r="H3" s="754" t="s">
        <v>1860</v>
      </c>
      <c r="I3" s="754" t="s">
        <v>1861</v>
      </c>
      <c r="J3" s="754" t="s">
        <v>1862</v>
      </c>
      <c r="K3" s="754" t="s">
        <v>1863</v>
      </c>
      <c r="L3" s="754" t="s">
        <v>1864</v>
      </c>
      <c r="M3" s="754" t="s">
        <v>1865</v>
      </c>
      <c r="N3" s="754" t="s">
        <v>1866</v>
      </c>
      <c r="O3" s="754" t="s">
        <v>1867</v>
      </c>
      <c r="P3" s="754" t="s">
        <v>1868</v>
      </c>
      <c r="Q3" s="756"/>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V3" s="713"/>
      <c r="BW3" s="713"/>
      <c r="BX3" s="713"/>
      <c r="BY3" s="713"/>
      <c r="BZ3" s="713"/>
      <c r="CA3" s="713"/>
      <c r="CB3" s="713"/>
      <c r="CC3" s="713"/>
      <c r="CD3" s="713"/>
      <c r="CE3" s="713"/>
      <c r="CF3" s="713"/>
      <c r="CG3" s="713"/>
      <c r="CH3" s="713"/>
      <c r="CI3" s="713"/>
      <c r="CJ3" s="713"/>
      <c r="CK3" s="713"/>
      <c r="CL3" s="713"/>
      <c r="CM3" s="713"/>
      <c r="CN3" s="713"/>
      <c r="CO3" s="713"/>
      <c r="CP3" s="713"/>
      <c r="CQ3" s="713"/>
      <c r="CR3" s="713"/>
      <c r="CS3" s="713"/>
      <c r="CT3" s="713"/>
      <c r="CU3" s="713"/>
      <c r="CV3" s="713"/>
      <c r="CW3" s="713"/>
      <c r="CX3" s="713"/>
      <c r="CY3" s="713"/>
      <c r="CZ3" s="713"/>
      <c r="DA3" s="713"/>
      <c r="DB3" s="713"/>
      <c r="DC3" s="713"/>
      <c r="DD3" s="713"/>
      <c r="DE3" s="713"/>
      <c r="DF3" s="713"/>
      <c r="DG3" s="713"/>
      <c r="DH3" s="713"/>
      <c r="DI3" s="713"/>
      <c r="DJ3" s="713"/>
      <c r="DK3" s="713"/>
      <c r="DL3" s="713"/>
      <c r="DM3" s="713"/>
      <c r="DN3" s="713"/>
      <c r="DO3" s="713"/>
      <c r="DP3" s="713"/>
      <c r="DQ3" s="713"/>
      <c r="DR3" s="713"/>
      <c r="DS3" s="713"/>
      <c r="DT3" s="713"/>
      <c r="DU3" s="713"/>
      <c r="DV3" s="713"/>
      <c r="DW3" s="713"/>
      <c r="DX3" s="713"/>
      <c r="DY3" s="713"/>
      <c r="DZ3" s="713"/>
      <c r="EA3" s="713"/>
      <c r="EB3" s="713"/>
      <c r="EC3" s="713"/>
      <c r="ED3" s="713"/>
      <c r="EE3" s="713"/>
      <c r="EF3" s="713"/>
      <c r="EG3" s="713"/>
      <c r="EH3" s="713"/>
      <c r="EI3" s="713"/>
      <c r="EJ3" s="713"/>
      <c r="EK3" s="713"/>
      <c r="EL3" s="713"/>
      <c r="EM3" s="713"/>
      <c r="EN3" s="713"/>
      <c r="EO3" s="713"/>
      <c r="EP3" s="713"/>
      <c r="EQ3" s="713"/>
      <c r="ER3" s="713"/>
      <c r="ES3" s="713"/>
      <c r="ET3" s="713"/>
      <c r="EU3" s="713"/>
      <c r="EV3" s="713"/>
      <c r="EW3" s="713"/>
      <c r="EX3" s="713"/>
      <c r="EY3" s="713"/>
      <c r="EZ3" s="713"/>
      <c r="FA3" s="713"/>
      <c r="FB3" s="713"/>
      <c r="FC3" s="713"/>
      <c r="FD3" s="713"/>
      <c r="FE3" s="713"/>
      <c r="FF3" s="713"/>
      <c r="FG3" s="713"/>
      <c r="FH3" s="713"/>
      <c r="FI3" s="713"/>
      <c r="FJ3" s="713"/>
      <c r="FK3" s="713"/>
      <c r="FL3" s="713"/>
      <c r="FM3" s="713"/>
      <c r="FN3" s="713"/>
      <c r="FO3" s="713"/>
      <c r="FP3" s="713"/>
      <c r="FQ3" s="713"/>
      <c r="FR3" s="713"/>
      <c r="FS3" s="713"/>
      <c r="FT3" s="713"/>
      <c r="FU3" s="713"/>
      <c r="FV3" s="713"/>
      <c r="FW3" s="713"/>
      <c r="FX3" s="713"/>
      <c r="FY3" s="713"/>
      <c r="FZ3" s="713"/>
      <c r="GA3" s="713"/>
      <c r="GB3" s="713"/>
      <c r="GC3" s="713"/>
      <c r="GD3" s="713"/>
      <c r="GE3" s="713"/>
      <c r="GF3" s="713"/>
      <c r="GG3" s="713"/>
      <c r="GH3" s="713"/>
      <c r="GI3" s="713"/>
      <c r="GJ3" s="713"/>
      <c r="GK3" s="713"/>
      <c r="GL3" s="713"/>
      <c r="GM3" s="713"/>
      <c r="GN3" s="713"/>
      <c r="GO3" s="713"/>
      <c r="GP3" s="713"/>
      <c r="GQ3" s="713"/>
      <c r="GR3" s="713"/>
      <c r="GS3" s="713"/>
      <c r="GT3" s="713"/>
      <c r="GU3" s="713"/>
      <c r="GV3" s="713"/>
      <c r="GW3" s="713"/>
      <c r="GX3" s="713"/>
      <c r="GY3" s="713"/>
      <c r="GZ3" s="713"/>
      <c r="HA3" s="713"/>
      <c r="HB3" s="713"/>
      <c r="HC3" s="713"/>
      <c r="HD3" s="713"/>
      <c r="HE3" s="713"/>
      <c r="HF3" s="713"/>
      <c r="HG3" s="713"/>
      <c r="HH3" s="713"/>
      <c r="HI3" s="713"/>
      <c r="HJ3" s="713"/>
      <c r="HK3" s="713"/>
      <c r="HL3" s="713"/>
    </row>
    <row r="4" spans="1:234" ht="5.4" customHeight="1" x14ac:dyDescent="0.25">
      <c r="B4" s="739"/>
      <c r="C4" s="740"/>
      <c r="D4" s="740"/>
      <c r="E4" s="740"/>
      <c r="F4" s="740"/>
      <c r="G4" s="740"/>
      <c r="H4" s="740"/>
      <c r="I4" s="740"/>
      <c r="J4" s="740"/>
      <c r="K4" s="740"/>
      <c r="L4" s="740"/>
      <c r="M4" s="740"/>
      <c r="N4" s="740"/>
      <c r="O4" s="740"/>
      <c r="P4" s="740"/>
      <c r="Q4" s="741"/>
    </row>
    <row r="5" spans="1:234" s="587" customFormat="1" ht="19.8" customHeight="1" thickBot="1" x14ac:dyDescent="0.3">
      <c r="A5" s="285"/>
      <c r="B5" s="742"/>
      <c r="C5" s="876" t="s">
        <v>1726</v>
      </c>
      <c r="D5" s="876"/>
      <c r="E5" s="876"/>
      <c r="F5" s="876"/>
      <c r="G5" s="876"/>
      <c r="H5" s="876"/>
      <c r="I5" s="876"/>
      <c r="J5" s="876"/>
      <c r="K5" s="876"/>
      <c r="L5" s="743"/>
      <c r="M5" s="743"/>
      <c r="N5" s="743"/>
      <c r="O5" s="744"/>
      <c r="P5" s="744"/>
      <c r="Q5" s="745"/>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c r="BT5" s="590"/>
      <c r="BU5" s="590"/>
      <c r="BV5" s="590"/>
      <c r="BW5" s="590"/>
      <c r="BX5" s="590"/>
      <c r="BY5" s="590"/>
      <c r="BZ5" s="590"/>
      <c r="CA5" s="590"/>
      <c r="CB5" s="590"/>
      <c r="CC5" s="590"/>
      <c r="CD5" s="590"/>
      <c r="CE5" s="590"/>
      <c r="CF5" s="590"/>
      <c r="CG5" s="590"/>
      <c r="CH5" s="590"/>
      <c r="CI5" s="590"/>
      <c r="CJ5" s="590"/>
      <c r="CK5" s="590"/>
      <c r="CL5" s="590"/>
      <c r="CM5" s="590"/>
      <c r="CN5" s="590"/>
      <c r="CO5" s="590"/>
      <c r="CP5" s="590"/>
      <c r="CQ5" s="590"/>
      <c r="CR5" s="590"/>
      <c r="CS5" s="590"/>
      <c r="CT5" s="590"/>
      <c r="CU5" s="590"/>
      <c r="CV5" s="590"/>
      <c r="CW5" s="590"/>
      <c r="CX5" s="590"/>
      <c r="CY5" s="590"/>
      <c r="CZ5" s="590"/>
      <c r="DA5" s="590"/>
      <c r="DB5" s="590"/>
      <c r="DC5" s="590"/>
      <c r="DD5" s="590"/>
      <c r="DE5" s="590"/>
      <c r="DF5" s="590"/>
      <c r="DG5" s="590"/>
      <c r="DH5" s="590"/>
      <c r="DI5" s="590"/>
      <c r="DJ5" s="590"/>
      <c r="DK5" s="590"/>
      <c r="DL5" s="590"/>
      <c r="DM5" s="590"/>
      <c r="DN5" s="590"/>
      <c r="DO5" s="590"/>
      <c r="DP5" s="590"/>
      <c r="DQ5" s="590"/>
      <c r="DR5" s="590"/>
      <c r="DS5" s="590"/>
      <c r="DT5" s="590"/>
      <c r="DU5" s="590"/>
      <c r="DV5" s="590"/>
      <c r="DW5" s="590"/>
      <c r="DX5" s="590"/>
      <c r="DY5" s="590"/>
      <c r="DZ5" s="590"/>
      <c r="EA5" s="590"/>
      <c r="EB5" s="590"/>
      <c r="EC5" s="590"/>
      <c r="ED5" s="590"/>
      <c r="EE5" s="590"/>
      <c r="EF5" s="590"/>
      <c r="EG5" s="590"/>
      <c r="EH5" s="590"/>
      <c r="EI5" s="590"/>
      <c r="EJ5" s="590"/>
      <c r="EK5" s="590"/>
      <c r="EL5" s="590"/>
      <c r="EM5" s="590"/>
      <c r="EN5" s="590"/>
      <c r="EO5" s="590"/>
      <c r="EP5" s="590"/>
      <c r="EQ5" s="590"/>
      <c r="ER5" s="590"/>
      <c r="ES5" s="590"/>
      <c r="ET5" s="590"/>
      <c r="EU5" s="590"/>
      <c r="EV5" s="590"/>
      <c r="EW5" s="590"/>
      <c r="EX5" s="590"/>
      <c r="EY5" s="590"/>
      <c r="EZ5" s="590"/>
      <c r="FA5" s="590"/>
      <c r="FB5" s="590"/>
      <c r="FC5" s="590"/>
      <c r="FD5" s="590"/>
      <c r="FE5" s="590"/>
      <c r="FF5" s="590"/>
      <c r="FG5" s="590"/>
      <c r="FH5" s="590"/>
      <c r="FI5" s="590"/>
      <c r="FJ5" s="590"/>
      <c r="FK5" s="590"/>
      <c r="FL5" s="590"/>
      <c r="FM5" s="590"/>
      <c r="FN5" s="590"/>
      <c r="FO5" s="590"/>
      <c r="FP5" s="590"/>
      <c r="FQ5" s="590"/>
      <c r="FR5" s="590"/>
      <c r="FS5" s="590"/>
      <c r="FT5" s="590"/>
      <c r="FU5" s="590"/>
      <c r="FV5" s="590"/>
      <c r="FW5" s="590"/>
      <c r="FX5" s="590"/>
      <c r="FY5" s="590"/>
      <c r="FZ5" s="590"/>
      <c r="GA5" s="590"/>
      <c r="GB5" s="590"/>
      <c r="GC5" s="590"/>
      <c r="GD5" s="590"/>
      <c r="GE5" s="590"/>
      <c r="GF5" s="590"/>
      <c r="GG5" s="590"/>
      <c r="GH5" s="590"/>
      <c r="GI5" s="590"/>
      <c r="GJ5" s="590"/>
      <c r="GK5" s="590"/>
      <c r="GL5" s="590"/>
      <c r="GM5" s="590"/>
      <c r="GN5" s="590"/>
      <c r="GO5" s="590"/>
      <c r="GP5" s="590"/>
      <c r="GQ5" s="590"/>
      <c r="GR5" s="590"/>
      <c r="GS5" s="590"/>
      <c r="GT5" s="590"/>
      <c r="GU5" s="590"/>
      <c r="GV5" s="590"/>
      <c r="GW5" s="590"/>
      <c r="GX5" s="590"/>
      <c r="GY5" s="590"/>
      <c r="GZ5" s="590"/>
      <c r="HA5" s="590"/>
      <c r="HB5" s="590"/>
      <c r="HC5" s="590"/>
      <c r="HD5" s="590"/>
      <c r="HE5" s="590"/>
      <c r="HF5" s="590"/>
      <c r="HG5" s="590"/>
      <c r="HH5" s="590"/>
      <c r="HI5" s="590"/>
      <c r="HJ5" s="590"/>
      <c r="HK5" s="590"/>
      <c r="HL5" s="590"/>
      <c r="HM5" s="590"/>
      <c r="HN5" s="590"/>
      <c r="HO5" s="590"/>
      <c r="HP5" s="590"/>
      <c r="HQ5" s="590"/>
      <c r="HR5" s="590"/>
      <c r="HS5" s="590"/>
      <c r="HT5" s="590"/>
      <c r="HU5" s="590"/>
      <c r="HV5" s="590"/>
      <c r="HW5" s="590"/>
      <c r="HX5" s="590"/>
      <c r="HY5" s="590"/>
      <c r="HZ5" s="590"/>
    </row>
    <row r="6" spans="1:234" s="590" customFormat="1" ht="7.2" customHeight="1" x14ac:dyDescent="0.25">
      <c r="A6" s="275"/>
      <c r="B6" s="92"/>
      <c r="C6" s="82"/>
      <c r="D6" s="92"/>
      <c r="E6" s="82"/>
      <c r="F6" s="92"/>
      <c r="G6" s="92"/>
      <c r="H6" s="92"/>
      <c r="I6" s="92"/>
      <c r="J6" s="92"/>
      <c r="K6" s="92"/>
      <c r="L6" s="92"/>
      <c r="M6" s="92"/>
      <c r="N6" s="92"/>
      <c r="O6" s="644"/>
      <c r="P6" s="644"/>
      <c r="Q6" s="644"/>
      <c r="R6" s="644"/>
      <c r="S6" s="643"/>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89"/>
      <c r="DU6" s="389"/>
      <c r="DV6" s="389"/>
      <c r="DW6" s="389"/>
      <c r="DX6" s="389"/>
      <c r="DY6" s="389"/>
      <c r="DZ6" s="389"/>
      <c r="EA6" s="389"/>
      <c r="EB6" s="389"/>
      <c r="EC6" s="389"/>
      <c r="ED6" s="389"/>
      <c r="EE6" s="389"/>
      <c r="EF6" s="389"/>
      <c r="EG6" s="389"/>
      <c r="EH6" s="389"/>
      <c r="EI6" s="389"/>
      <c r="EJ6" s="389"/>
      <c r="EK6" s="389"/>
      <c r="EL6" s="389"/>
      <c r="EM6" s="389"/>
      <c r="EN6" s="389"/>
      <c r="EO6" s="389"/>
      <c r="EP6" s="389"/>
      <c r="EQ6" s="389"/>
      <c r="ER6" s="389"/>
      <c r="ES6" s="389"/>
      <c r="ET6" s="389"/>
      <c r="EU6" s="389"/>
      <c r="EV6" s="389"/>
      <c r="EW6" s="389"/>
      <c r="EX6" s="389"/>
      <c r="EY6" s="389"/>
      <c r="EZ6" s="389"/>
      <c r="FA6" s="389"/>
      <c r="FB6" s="389"/>
      <c r="FC6" s="389"/>
      <c r="FD6" s="389"/>
      <c r="FE6" s="389"/>
      <c r="FF6" s="389"/>
      <c r="FG6" s="389"/>
      <c r="FH6" s="389"/>
      <c r="FI6" s="389"/>
      <c r="FJ6" s="389"/>
      <c r="FK6" s="389"/>
      <c r="FL6" s="389"/>
      <c r="FM6" s="389"/>
      <c r="FN6" s="389"/>
      <c r="FO6" s="389"/>
      <c r="FP6" s="389"/>
      <c r="FQ6" s="389"/>
      <c r="FR6" s="389"/>
      <c r="FS6" s="389"/>
      <c r="FT6" s="389"/>
      <c r="FU6" s="389"/>
      <c r="FV6" s="389"/>
      <c r="FW6" s="389"/>
      <c r="FX6" s="389"/>
      <c r="FY6" s="389"/>
      <c r="FZ6" s="389"/>
      <c r="GA6" s="389"/>
      <c r="GB6" s="389"/>
      <c r="GC6" s="389"/>
      <c r="GD6" s="389"/>
      <c r="GE6" s="389"/>
      <c r="GF6" s="389"/>
      <c r="GG6" s="389"/>
      <c r="GH6" s="389"/>
      <c r="GI6" s="389"/>
      <c r="GJ6" s="389"/>
      <c r="GK6" s="389"/>
      <c r="GL6" s="389"/>
      <c r="GM6" s="389"/>
      <c r="GN6" s="389"/>
      <c r="GO6" s="389"/>
      <c r="GP6" s="389"/>
      <c r="GQ6" s="389"/>
      <c r="GR6" s="389"/>
      <c r="GS6" s="389"/>
      <c r="GT6" s="389"/>
      <c r="GU6" s="389"/>
      <c r="GV6" s="389"/>
      <c r="GW6" s="389"/>
      <c r="GX6" s="389"/>
      <c r="GY6" s="389"/>
      <c r="GZ6" s="389"/>
      <c r="HA6" s="389"/>
      <c r="HB6" s="389"/>
      <c r="HC6" s="389"/>
      <c r="HD6" s="389"/>
      <c r="HE6" s="389"/>
      <c r="HF6" s="389"/>
      <c r="HG6" s="389"/>
      <c r="HH6" s="389"/>
      <c r="HI6" s="389"/>
      <c r="HJ6" s="389"/>
      <c r="HK6" s="389"/>
      <c r="HL6" s="389"/>
      <c r="HM6" s="644"/>
      <c r="HN6" s="644"/>
      <c r="HO6" s="644"/>
      <c r="HP6" s="644"/>
      <c r="HQ6" s="644"/>
      <c r="HR6" s="644"/>
      <c r="HS6" s="644"/>
      <c r="HT6" s="644"/>
      <c r="HU6" s="644"/>
      <c r="HV6" s="644"/>
      <c r="HW6" s="644"/>
      <c r="HX6" s="644"/>
      <c r="HY6" s="644"/>
      <c r="HZ6" s="644"/>
    </row>
    <row r="7" spans="1:234" s="397" customFormat="1" ht="18.75" customHeight="1" x14ac:dyDescent="0.25">
      <c r="A7" s="285"/>
      <c r="B7" s="95"/>
      <c r="C7" s="638"/>
      <c r="D7" s="885" t="s">
        <v>1697</v>
      </c>
      <c r="E7" s="885"/>
      <c r="F7" s="885"/>
      <c r="G7" s="885"/>
      <c r="H7" s="885"/>
      <c r="I7" s="617"/>
      <c r="J7" s="617"/>
      <c r="K7" s="617"/>
      <c r="L7" s="617"/>
      <c r="M7" s="617"/>
      <c r="N7" s="617"/>
      <c r="O7" s="617"/>
      <c r="P7" s="617"/>
      <c r="Q7" s="617"/>
      <c r="R7" s="644"/>
      <c r="S7" s="643"/>
      <c r="T7" s="389"/>
      <c r="U7" s="393"/>
      <c r="V7" s="393"/>
      <c r="W7" s="393"/>
      <c r="X7" s="393"/>
      <c r="Y7" s="393"/>
      <c r="Z7" s="393"/>
      <c r="AA7" s="393"/>
      <c r="AB7" s="393"/>
      <c r="AC7" s="393"/>
      <c r="AD7" s="393"/>
      <c r="AE7" s="393"/>
      <c r="AF7" s="393"/>
      <c r="AG7" s="393"/>
      <c r="AH7" s="393"/>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c r="DL7" s="393"/>
      <c r="DM7" s="393"/>
      <c r="DN7" s="393"/>
      <c r="DO7" s="393"/>
      <c r="DP7" s="393"/>
      <c r="DQ7" s="393"/>
      <c r="DR7" s="393"/>
      <c r="DS7" s="393"/>
      <c r="DT7" s="393"/>
      <c r="DU7" s="393"/>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644"/>
      <c r="HN7" s="644"/>
      <c r="HO7" s="644"/>
      <c r="HP7" s="644"/>
      <c r="HQ7" s="644"/>
      <c r="HR7" s="644"/>
      <c r="HS7" s="644"/>
      <c r="HT7" s="644"/>
      <c r="HU7" s="644"/>
      <c r="HV7" s="644"/>
      <c r="HW7" s="644"/>
      <c r="HX7" s="644"/>
      <c r="HY7" s="644"/>
      <c r="HZ7" s="644"/>
    </row>
    <row r="8" spans="1:234" s="590" customFormat="1" ht="5.0999999999999996" customHeight="1" x14ac:dyDescent="0.25">
      <c r="A8" s="275"/>
      <c r="B8" s="3"/>
      <c r="C8" s="218"/>
      <c r="D8" s="4"/>
      <c r="E8" s="219"/>
      <c r="F8" s="3"/>
      <c r="G8" s="5"/>
      <c r="H8" s="5"/>
      <c r="I8" s="5"/>
      <c r="J8" s="5"/>
      <c r="K8" s="3"/>
      <c r="L8" s="5"/>
      <c r="M8" s="5"/>
      <c r="N8" s="5"/>
      <c r="O8" s="644"/>
      <c r="P8" s="644"/>
      <c r="Q8" s="644"/>
      <c r="R8" s="644"/>
      <c r="S8" s="643"/>
      <c r="T8" s="389"/>
      <c r="U8" s="393"/>
      <c r="V8" s="393"/>
      <c r="W8" s="393"/>
      <c r="X8" s="393"/>
      <c r="Y8" s="393"/>
      <c r="Z8" s="393"/>
      <c r="AA8" s="393"/>
      <c r="AB8" s="393"/>
      <c r="AC8" s="393"/>
      <c r="AD8" s="393"/>
      <c r="AE8" s="393"/>
      <c r="AF8" s="393"/>
      <c r="AG8" s="393"/>
      <c r="AH8" s="393"/>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644"/>
      <c r="HN8" s="644"/>
      <c r="HO8" s="644"/>
      <c r="HP8" s="644"/>
      <c r="HQ8" s="644"/>
      <c r="HR8" s="644"/>
      <c r="HS8" s="644"/>
      <c r="HT8" s="644"/>
      <c r="HU8" s="644"/>
      <c r="HV8" s="644"/>
      <c r="HW8" s="644"/>
      <c r="HX8" s="644"/>
      <c r="HY8" s="644"/>
      <c r="HZ8" s="644"/>
    </row>
    <row r="9" spans="1:234" s="590" customFormat="1" ht="29.4" customHeight="1" x14ac:dyDescent="0.25">
      <c r="A9" s="275"/>
      <c r="B9" s="3"/>
      <c r="C9" s="218"/>
      <c r="D9" s="877" t="s">
        <v>1833</v>
      </c>
      <c r="E9" s="877"/>
      <c r="F9" s="877"/>
      <c r="G9" s="877"/>
      <c r="H9" s="877"/>
      <c r="I9" s="877"/>
      <c r="J9" s="877"/>
      <c r="K9" s="877"/>
      <c r="L9" s="877"/>
      <c r="M9" s="877"/>
      <c r="N9" s="877"/>
      <c r="O9" s="877"/>
      <c r="P9" s="877"/>
      <c r="Q9" s="877"/>
      <c r="R9" s="644"/>
      <c r="S9" s="643"/>
      <c r="T9" s="389"/>
      <c r="U9" s="393"/>
      <c r="V9" s="393"/>
      <c r="W9" s="393"/>
      <c r="X9" s="393"/>
      <c r="Y9" s="393"/>
      <c r="Z9" s="393"/>
      <c r="AA9" s="393"/>
      <c r="AB9" s="393"/>
      <c r="AC9" s="393"/>
      <c r="AD9" s="393"/>
      <c r="AE9" s="393"/>
      <c r="AF9" s="393"/>
      <c r="AG9" s="393"/>
      <c r="AH9" s="393"/>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389"/>
      <c r="EX9" s="389"/>
      <c r="EY9" s="389"/>
      <c r="EZ9" s="389"/>
      <c r="FA9" s="389"/>
      <c r="FB9" s="389"/>
      <c r="FC9" s="389"/>
      <c r="FD9" s="389"/>
      <c r="FE9" s="389"/>
      <c r="FF9" s="389"/>
      <c r="FG9" s="389"/>
      <c r="FH9" s="389"/>
      <c r="FI9" s="389"/>
      <c r="FJ9" s="389"/>
      <c r="FK9" s="389"/>
      <c r="FL9" s="389"/>
      <c r="FM9" s="389"/>
      <c r="FN9" s="389"/>
      <c r="FO9" s="389"/>
      <c r="FP9" s="389"/>
      <c r="FQ9" s="389"/>
      <c r="FR9" s="389"/>
      <c r="FS9" s="389"/>
      <c r="FT9" s="389"/>
      <c r="FU9" s="389"/>
      <c r="FV9" s="389"/>
      <c r="FW9" s="389"/>
      <c r="FX9" s="389"/>
      <c r="FY9" s="389"/>
      <c r="FZ9" s="389"/>
      <c r="GA9" s="389"/>
      <c r="GB9" s="389"/>
      <c r="GC9" s="389"/>
      <c r="GD9" s="389"/>
      <c r="GE9" s="389"/>
      <c r="GF9" s="389"/>
      <c r="GG9" s="389"/>
      <c r="GH9" s="389"/>
      <c r="GI9" s="389"/>
      <c r="GJ9" s="389"/>
      <c r="GK9" s="389"/>
      <c r="GL9" s="389"/>
      <c r="GM9" s="389"/>
      <c r="GN9" s="389"/>
      <c r="GO9" s="389"/>
      <c r="GP9" s="389"/>
      <c r="GQ9" s="389"/>
      <c r="GR9" s="389"/>
      <c r="GS9" s="389"/>
      <c r="GT9" s="389"/>
      <c r="GU9" s="389"/>
      <c r="GV9" s="389"/>
      <c r="GW9" s="389"/>
      <c r="GX9" s="389"/>
      <c r="GY9" s="389"/>
      <c r="GZ9" s="389"/>
      <c r="HA9" s="389"/>
      <c r="HB9" s="389"/>
      <c r="HC9" s="389"/>
      <c r="HD9" s="389"/>
      <c r="HE9" s="389"/>
      <c r="HF9" s="389"/>
      <c r="HG9" s="389"/>
      <c r="HH9" s="389"/>
      <c r="HI9" s="389"/>
      <c r="HJ9" s="389"/>
      <c r="HK9" s="389"/>
      <c r="HL9" s="389"/>
      <c r="HM9" s="644"/>
      <c r="HN9" s="644"/>
      <c r="HO9" s="644"/>
      <c r="HP9" s="644"/>
      <c r="HQ9" s="644"/>
      <c r="HR9" s="644"/>
      <c r="HS9" s="644"/>
      <c r="HT9" s="644"/>
      <c r="HU9" s="644"/>
      <c r="HV9" s="644"/>
      <c r="HW9" s="644"/>
      <c r="HX9" s="644"/>
      <c r="HY9" s="644"/>
      <c r="HZ9" s="644"/>
    </row>
    <row r="10" spans="1:234" s="590" customFormat="1" ht="206.4" customHeight="1" x14ac:dyDescent="0.25">
      <c r="A10" s="275"/>
      <c r="B10" s="3"/>
      <c r="C10" s="218"/>
      <c r="D10" s="884" t="s">
        <v>1869</v>
      </c>
      <c r="E10" s="884"/>
      <c r="F10" s="884"/>
      <c r="G10" s="884"/>
      <c r="H10" s="884"/>
      <c r="I10" s="884"/>
      <c r="J10" s="884"/>
      <c r="K10" s="884"/>
      <c r="L10" s="884"/>
      <c r="M10" s="884"/>
      <c r="N10" s="884"/>
      <c r="O10" s="884"/>
      <c r="P10" s="884"/>
      <c r="Q10" s="884"/>
      <c r="R10" s="644"/>
      <c r="S10" s="643"/>
      <c r="T10" s="389"/>
      <c r="U10" s="393"/>
      <c r="V10" s="393"/>
      <c r="W10" s="393"/>
      <c r="X10" s="393"/>
      <c r="Y10" s="393"/>
      <c r="Z10" s="393"/>
      <c r="AA10" s="393"/>
      <c r="AB10" s="393"/>
      <c r="AC10" s="393"/>
      <c r="AD10" s="393"/>
      <c r="AE10" s="393"/>
      <c r="AF10" s="393"/>
      <c r="AG10" s="393"/>
      <c r="AH10" s="393"/>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389"/>
      <c r="CJ10" s="389"/>
      <c r="CK10" s="389"/>
      <c r="CL10" s="389"/>
      <c r="CM10" s="389"/>
      <c r="CN10" s="389"/>
      <c r="CO10" s="389"/>
      <c r="CP10" s="389"/>
      <c r="CQ10" s="389"/>
      <c r="CR10" s="389"/>
      <c r="CS10" s="389"/>
      <c r="CT10" s="389"/>
      <c r="CU10" s="389"/>
      <c r="CV10" s="389"/>
      <c r="CW10" s="389"/>
      <c r="CX10" s="389"/>
      <c r="CY10" s="389"/>
      <c r="CZ10" s="389"/>
      <c r="DA10" s="389"/>
      <c r="DB10" s="389"/>
      <c r="DC10" s="389"/>
      <c r="DD10" s="389"/>
      <c r="DE10" s="389"/>
      <c r="DF10" s="389"/>
      <c r="DG10" s="389"/>
      <c r="DH10" s="389"/>
      <c r="DI10" s="389"/>
      <c r="DJ10" s="389"/>
      <c r="DK10" s="389"/>
      <c r="DL10" s="389"/>
      <c r="DM10" s="389"/>
      <c r="DN10" s="389"/>
      <c r="DO10" s="389"/>
      <c r="DP10" s="389"/>
      <c r="DQ10" s="389"/>
      <c r="DR10" s="389"/>
      <c r="DS10" s="389"/>
      <c r="DT10" s="389"/>
      <c r="DU10" s="389"/>
      <c r="DV10" s="389"/>
      <c r="DW10" s="389"/>
      <c r="DX10" s="389"/>
      <c r="DY10" s="389"/>
      <c r="DZ10" s="389"/>
      <c r="EA10" s="389"/>
      <c r="EB10" s="389"/>
      <c r="EC10" s="389"/>
      <c r="ED10" s="389"/>
      <c r="EE10" s="389"/>
      <c r="EF10" s="389"/>
      <c r="EG10" s="389"/>
      <c r="EH10" s="389"/>
      <c r="EI10" s="389"/>
      <c r="EJ10" s="389"/>
      <c r="EK10" s="389"/>
      <c r="EL10" s="389"/>
      <c r="EM10" s="389"/>
      <c r="EN10" s="389"/>
      <c r="EO10" s="389"/>
      <c r="EP10" s="389"/>
      <c r="EQ10" s="389"/>
      <c r="ER10" s="389"/>
      <c r="ES10" s="389"/>
      <c r="ET10" s="389"/>
      <c r="EU10" s="389"/>
      <c r="EV10" s="389"/>
      <c r="EW10" s="389"/>
      <c r="EX10" s="389"/>
      <c r="EY10" s="389"/>
      <c r="EZ10" s="389"/>
      <c r="FA10" s="389"/>
      <c r="FB10" s="389"/>
      <c r="FC10" s="389"/>
      <c r="FD10" s="389"/>
      <c r="FE10" s="389"/>
      <c r="FF10" s="389"/>
      <c r="FG10" s="389"/>
      <c r="FH10" s="389"/>
      <c r="FI10" s="389"/>
      <c r="FJ10" s="389"/>
      <c r="FK10" s="389"/>
      <c r="FL10" s="389"/>
      <c r="FM10" s="389"/>
      <c r="FN10" s="389"/>
      <c r="FO10" s="389"/>
      <c r="FP10" s="389"/>
      <c r="FQ10" s="389"/>
      <c r="FR10" s="389"/>
      <c r="FS10" s="389"/>
      <c r="FT10" s="389"/>
      <c r="FU10" s="389"/>
      <c r="FV10" s="389"/>
      <c r="FW10" s="389"/>
      <c r="FX10" s="389"/>
      <c r="FY10" s="389"/>
      <c r="FZ10" s="389"/>
      <c r="GA10" s="389"/>
      <c r="GB10" s="389"/>
      <c r="GC10" s="389"/>
      <c r="GD10" s="389"/>
      <c r="GE10" s="389"/>
      <c r="GF10" s="389"/>
      <c r="GG10" s="389"/>
      <c r="GH10" s="389"/>
      <c r="GI10" s="389"/>
      <c r="GJ10" s="389"/>
      <c r="GK10" s="389"/>
      <c r="GL10" s="389"/>
      <c r="GM10" s="389"/>
      <c r="GN10" s="389"/>
      <c r="GO10" s="389"/>
      <c r="GP10" s="389"/>
      <c r="GQ10" s="389"/>
      <c r="GR10" s="389"/>
      <c r="GS10" s="389"/>
      <c r="GT10" s="389"/>
      <c r="GU10" s="389"/>
      <c r="GV10" s="389"/>
      <c r="GW10" s="389"/>
      <c r="GX10" s="389"/>
      <c r="GY10" s="389"/>
      <c r="GZ10" s="389"/>
      <c r="HA10" s="389"/>
      <c r="HB10" s="389"/>
      <c r="HC10" s="389"/>
      <c r="HD10" s="389"/>
      <c r="HE10" s="389"/>
      <c r="HF10" s="389"/>
      <c r="HG10" s="389"/>
      <c r="HH10" s="389"/>
      <c r="HI10" s="389"/>
      <c r="HJ10" s="389"/>
      <c r="HK10" s="389"/>
      <c r="HL10" s="389"/>
      <c r="HM10" s="644"/>
      <c r="HN10" s="644"/>
      <c r="HO10" s="644"/>
      <c r="HP10" s="644"/>
      <c r="HQ10" s="644"/>
      <c r="HR10" s="644"/>
      <c r="HS10" s="644"/>
      <c r="HT10" s="644"/>
      <c r="HU10" s="644"/>
      <c r="HV10" s="644"/>
      <c r="HW10" s="644"/>
      <c r="HX10" s="644"/>
      <c r="HY10" s="644"/>
      <c r="HZ10" s="644"/>
    </row>
    <row r="11" spans="1:234" s="590" customFormat="1" ht="18.600000000000001" customHeight="1" x14ac:dyDescent="0.25">
      <c r="A11" s="275"/>
      <c r="B11" s="3"/>
      <c r="C11" s="218"/>
      <c r="D11" s="886" t="s">
        <v>1834</v>
      </c>
      <c r="E11" s="886"/>
      <c r="F11" s="886"/>
      <c r="G11" s="886"/>
      <c r="H11" s="886"/>
      <c r="I11" s="886"/>
      <c r="J11" s="886"/>
      <c r="K11" s="886"/>
      <c r="L11" s="886"/>
      <c r="M11" s="886"/>
      <c r="N11" s="886"/>
      <c r="O11" s="886"/>
      <c r="P11" s="886"/>
      <c r="Q11" s="886"/>
      <c r="R11" s="644"/>
      <c r="S11" s="643"/>
      <c r="T11" s="389"/>
      <c r="U11" s="393"/>
      <c r="V11" s="393"/>
      <c r="W11" s="393"/>
      <c r="X11" s="393"/>
      <c r="Y11" s="393"/>
      <c r="Z11" s="393"/>
      <c r="AA11" s="393"/>
      <c r="AB11" s="393"/>
      <c r="AC11" s="393"/>
      <c r="AD11" s="393"/>
      <c r="AE11" s="393"/>
      <c r="AF11" s="393"/>
      <c r="AG11" s="393"/>
      <c r="AH11" s="393"/>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389"/>
      <c r="DG11" s="389"/>
      <c r="DH11" s="389"/>
      <c r="DI11" s="389"/>
      <c r="DJ11" s="389"/>
      <c r="DK11" s="389"/>
      <c r="DL11" s="389"/>
      <c r="DM11" s="389"/>
      <c r="DN11" s="389"/>
      <c r="DO11" s="389"/>
      <c r="DP11" s="389"/>
      <c r="DQ11" s="389"/>
      <c r="DR11" s="389"/>
      <c r="DS11" s="389"/>
      <c r="DT11" s="389"/>
      <c r="DU11" s="389"/>
      <c r="DV11" s="389"/>
      <c r="DW11" s="389"/>
      <c r="DX11" s="389"/>
      <c r="DY11" s="389"/>
      <c r="DZ11" s="389"/>
      <c r="EA11" s="389"/>
      <c r="EB11" s="389"/>
      <c r="EC11" s="389"/>
      <c r="ED11" s="389"/>
      <c r="EE11" s="389"/>
      <c r="EF11" s="389"/>
      <c r="EG11" s="389"/>
      <c r="EH11" s="389"/>
      <c r="EI11" s="389"/>
      <c r="EJ11" s="389"/>
      <c r="EK11" s="389"/>
      <c r="EL11" s="389"/>
      <c r="EM11" s="389"/>
      <c r="EN11" s="389"/>
      <c r="EO11" s="389"/>
      <c r="EP11" s="389"/>
      <c r="EQ11" s="389"/>
      <c r="ER11" s="389"/>
      <c r="ES11" s="389"/>
      <c r="ET11" s="389"/>
      <c r="EU11" s="389"/>
      <c r="EV11" s="389"/>
      <c r="EW11" s="389"/>
      <c r="EX11" s="389"/>
      <c r="EY11" s="389"/>
      <c r="EZ11" s="389"/>
      <c r="FA11" s="389"/>
      <c r="FB11" s="389"/>
      <c r="FC11" s="389"/>
      <c r="FD11" s="389"/>
      <c r="FE11" s="389"/>
      <c r="FF11" s="389"/>
      <c r="FG11" s="389"/>
      <c r="FH11" s="389"/>
      <c r="FI11" s="389"/>
      <c r="FJ11" s="389"/>
      <c r="FK11" s="389"/>
      <c r="FL11" s="389"/>
      <c r="FM11" s="389"/>
      <c r="FN11" s="389"/>
      <c r="FO11" s="389"/>
      <c r="FP11" s="389"/>
      <c r="FQ11" s="389"/>
      <c r="FR11" s="389"/>
      <c r="FS11" s="389"/>
      <c r="FT11" s="389"/>
      <c r="FU11" s="389"/>
      <c r="FV11" s="389"/>
      <c r="FW11" s="389"/>
      <c r="FX11" s="389"/>
      <c r="FY11" s="389"/>
      <c r="FZ11" s="389"/>
      <c r="GA11" s="389"/>
      <c r="GB11" s="389"/>
      <c r="GC11" s="389"/>
      <c r="GD11" s="389"/>
      <c r="GE11" s="389"/>
      <c r="GF11" s="389"/>
      <c r="GG11" s="389"/>
      <c r="GH11" s="389"/>
      <c r="GI11" s="389"/>
      <c r="GJ11" s="389"/>
      <c r="GK11" s="389"/>
      <c r="GL11" s="389"/>
      <c r="GM11" s="389"/>
      <c r="GN11" s="389"/>
      <c r="GO11" s="389"/>
      <c r="GP11" s="389"/>
      <c r="GQ11" s="389"/>
      <c r="GR11" s="389"/>
      <c r="GS11" s="389"/>
      <c r="GT11" s="389"/>
      <c r="GU11" s="389"/>
      <c r="GV11" s="389"/>
      <c r="GW11" s="389"/>
      <c r="GX11" s="389"/>
      <c r="GY11" s="389"/>
      <c r="GZ11" s="389"/>
      <c r="HA11" s="389"/>
      <c r="HB11" s="389"/>
      <c r="HC11" s="389"/>
      <c r="HD11" s="389"/>
      <c r="HE11" s="389"/>
      <c r="HF11" s="389"/>
      <c r="HG11" s="389"/>
      <c r="HH11" s="389"/>
      <c r="HI11" s="389"/>
      <c r="HJ11" s="389"/>
      <c r="HK11" s="389"/>
      <c r="HL11" s="389"/>
      <c r="HM11" s="644"/>
      <c r="HN11" s="644"/>
      <c r="HO11" s="644"/>
      <c r="HP11" s="644"/>
      <c r="HQ11" s="644"/>
      <c r="HR11" s="644"/>
      <c r="HS11" s="644"/>
      <c r="HT11" s="644"/>
      <c r="HU11" s="644"/>
      <c r="HV11" s="644"/>
      <c r="HW11" s="644"/>
      <c r="HX11" s="644"/>
      <c r="HY11" s="644"/>
      <c r="HZ11" s="644"/>
    </row>
    <row r="12" spans="1:234" s="730" customFormat="1" ht="13.8" customHeight="1" x14ac:dyDescent="0.25">
      <c r="A12" s="725"/>
      <c r="B12" s="726"/>
      <c r="C12" s="726"/>
      <c r="D12" s="887" t="s">
        <v>1831</v>
      </c>
      <c r="E12" s="888"/>
      <c r="F12" s="888"/>
      <c r="G12" s="888"/>
      <c r="H12" s="888"/>
      <c r="I12" s="888"/>
      <c r="J12" s="888"/>
      <c r="K12" s="888"/>
      <c r="L12" s="888"/>
      <c r="M12" s="888"/>
      <c r="N12" s="888"/>
      <c r="O12" s="888"/>
      <c r="P12" s="888"/>
      <c r="Q12" s="888"/>
      <c r="R12" s="727"/>
      <c r="S12" s="728"/>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c r="BL12" s="729"/>
      <c r="BM12" s="729"/>
      <c r="BN12" s="729"/>
      <c r="BO12" s="729"/>
      <c r="BP12" s="729"/>
      <c r="BQ12" s="729"/>
      <c r="BR12" s="729"/>
      <c r="BS12" s="729"/>
      <c r="BT12" s="729"/>
      <c r="BU12" s="729"/>
      <c r="BV12" s="729"/>
      <c r="BW12" s="729"/>
      <c r="BX12" s="729"/>
      <c r="BY12" s="729"/>
      <c r="BZ12" s="729"/>
      <c r="CA12" s="729"/>
      <c r="CB12" s="729"/>
      <c r="CC12" s="729"/>
      <c r="CD12" s="729"/>
      <c r="CE12" s="729"/>
      <c r="CF12" s="729"/>
      <c r="CG12" s="729"/>
      <c r="CH12" s="729"/>
      <c r="CI12" s="729"/>
      <c r="CJ12" s="729"/>
      <c r="CK12" s="729"/>
      <c r="CL12" s="729"/>
      <c r="CM12" s="729"/>
      <c r="CN12" s="729"/>
      <c r="CO12" s="729"/>
      <c r="CP12" s="729"/>
      <c r="CQ12" s="729"/>
      <c r="CR12" s="729"/>
      <c r="CS12" s="729"/>
      <c r="CT12" s="729"/>
      <c r="CU12" s="729"/>
      <c r="CV12" s="729"/>
      <c r="CW12" s="729"/>
      <c r="CX12" s="729"/>
      <c r="CY12" s="729"/>
      <c r="CZ12" s="729"/>
      <c r="DA12" s="729"/>
      <c r="DB12" s="729"/>
      <c r="DC12" s="729"/>
      <c r="DD12" s="729"/>
      <c r="DE12" s="729"/>
      <c r="DF12" s="729"/>
      <c r="DG12" s="729"/>
      <c r="DH12" s="729"/>
      <c r="DI12" s="729"/>
      <c r="DJ12" s="729"/>
      <c r="DK12" s="729"/>
      <c r="DL12" s="729"/>
      <c r="DM12" s="729"/>
      <c r="DN12" s="729"/>
      <c r="DO12" s="729"/>
      <c r="DP12" s="729"/>
      <c r="DQ12" s="729"/>
      <c r="DR12" s="729"/>
      <c r="DS12" s="729"/>
      <c r="DT12" s="729"/>
      <c r="DU12" s="729"/>
      <c r="DV12" s="729"/>
      <c r="DW12" s="729"/>
      <c r="DX12" s="729"/>
      <c r="DY12" s="729"/>
      <c r="DZ12" s="729"/>
      <c r="EA12" s="729"/>
      <c r="EB12" s="729"/>
      <c r="EC12" s="729"/>
      <c r="ED12" s="729"/>
      <c r="EE12" s="729"/>
      <c r="EF12" s="729"/>
      <c r="EG12" s="729"/>
      <c r="EH12" s="729"/>
      <c r="EI12" s="729"/>
      <c r="EJ12" s="729"/>
      <c r="EK12" s="729"/>
      <c r="EL12" s="729"/>
      <c r="EM12" s="729"/>
      <c r="EN12" s="729"/>
      <c r="EO12" s="729"/>
      <c r="EP12" s="729"/>
      <c r="EQ12" s="729"/>
      <c r="ER12" s="729"/>
      <c r="ES12" s="729"/>
      <c r="ET12" s="729"/>
      <c r="EU12" s="729"/>
      <c r="EV12" s="729"/>
      <c r="EW12" s="729"/>
      <c r="EX12" s="729"/>
      <c r="EY12" s="729"/>
      <c r="EZ12" s="729"/>
      <c r="FA12" s="729"/>
      <c r="FB12" s="729"/>
      <c r="FC12" s="729"/>
      <c r="FD12" s="729"/>
      <c r="FE12" s="729"/>
      <c r="FF12" s="729"/>
      <c r="FG12" s="729"/>
      <c r="FH12" s="729"/>
      <c r="FI12" s="729"/>
      <c r="FJ12" s="729"/>
      <c r="FK12" s="729"/>
      <c r="FL12" s="729"/>
      <c r="FM12" s="729"/>
      <c r="FN12" s="729"/>
      <c r="FO12" s="729"/>
      <c r="FP12" s="729"/>
      <c r="FQ12" s="729"/>
      <c r="FR12" s="729"/>
      <c r="FS12" s="729"/>
      <c r="FT12" s="729"/>
      <c r="FU12" s="729"/>
      <c r="FV12" s="729"/>
      <c r="FW12" s="729"/>
      <c r="FX12" s="729"/>
      <c r="FY12" s="729"/>
      <c r="FZ12" s="729"/>
      <c r="GA12" s="729"/>
      <c r="GB12" s="729"/>
      <c r="GC12" s="729"/>
      <c r="GD12" s="729"/>
      <c r="GE12" s="729"/>
      <c r="GF12" s="729"/>
      <c r="GG12" s="729"/>
      <c r="GH12" s="729"/>
      <c r="GI12" s="729"/>
      <c r="GJ12" s="729"/>
      <c r="GK12" s="729"/>
      <c r="GL12" s="729"/>
      <c r="GM12" s="729"/>
      <c r="GN12" s="729"/>
      <c r="GO12" s="729"/>
      <c r="GP12" s="729"/>
      <c r="GQ12" s="729"/>
      <c r="GR12" s="729"/>
      <c r="GS12" s="729"/>
      <c r="GT12" s="729"/>
      <c r="GU12" s="729"/>
      <c r="GV12" s="729"/>
      <c r="GW12" s="729"/>
      <c r="GX12" s="729"/>
      <c r="GY12" s="729"/>
      <c r="GZ12" s="729"/>
      <c r="HA12" s="729"/>
      <c r="HB12" s="729"/>
      <c r="HC12" s="729"/>
      <c r="HD12" s="729"/>
      <c r="HE12" s="729"/>
      <c r="HF12" s="729"/>
      <c r="HG12" s="729"/>
      <c r="HH12" s="729"/>
      <c r="HI12" s="729"/>
      <c r="HJ12" s="729"/>
      <c r="HK12" s="729"/>
      <c r="HL12" s="729"/>
      <c r="HM12" s="727"/>
      <c r="HN12" s="727"/>
      <c r="HO12" s="727"/>
      <c r="HP12" s="727"/>
      <c r="HQ12" s="727"/>
      <c r="HR12" s="727"/>
      <c r="HS12" s="727"/>
      <c r="HT12" s="727"/>
      <c r="HU12" s="727"/>
      <c r="HV12" s="727"/>
      <c r="HW12" s="727"/>
      <c r="HX12" s="727"/>
      <c r="HY12" s="727"/>
      <c r="HZ12" s="727"/>
    </row>
    <row r="13" spans="1:234" ht="22.2" customHeight="1" thickBot="1" x14ac:dyDescent="0.3">
      <c r="A13" s="275"/>
      <c r="B13" s="3"/>
      <c r="C13" s="220"/>
      <c r="D13" s="12"/>
      <c r="E13" s="222"/>
      <c r="F13" s="11"/>
      <c r="G13" s="11"/>
      <c r="H13" s="11"/>
      <c r="I13" s="11"/>
      <c r="J13" s="11"/>
      <c r="K13" s="11"/>
      <c r="L13" s="11"/>
      <c r="M13" s="11"/>
      <c r="N13" s="11"/>
      <c r="O13" s="11"/>
      <c r="P13" s="11"/>
      <c r="Q13" s="11"/>
    </row>
    <row r="14" spans="1:234" ht="19.2" customHeight="1" thickBot="1" x14ac:dyDescent="0.3">
      <c r="A14" s="286"/>
      <c r="B14" s="218"/>
      <c r="C14" s="218"/>
      <c r="D14" s="85"/>
      <c r="E14" s="93" t="s">
        <v>1703</v>
      </c>
      <c r="F14" s="218"/>
      <c r="G14" s="218"/>
      <c r="H14" s="218"/>
      <c r="I14" s="218"/>
      <c r="J14" s="218"/>
      <c r="K14" s="218"/>
      <c r="L14" s="218"/>
      <c r="M14" s="218"/>
      <c r="N14" s="218"/>
      <c r="O14" s="218"/>
      <c r="P14" s="218"/>
      <c r="Q14" s="218"/>
    </row>
    <row r="15" spans="1:234" ht="14.4" thickBot="1" x14ac:dyDescent="0.3">
      <c r="A15" s="290" t="str">
        <f>IF(E15="","","PRINT")</f>
        <v/>
      </c>
      <c r="B15" s="82"/>
      <c r="C15" s="225">
        <v>1</v>
      </c>
      <c r="D15" s="82"/>
      <c r="E15" s="889"/>
      <c r="F15" s="890"/>
      <c r="G15" s="890"/>
      <c r="H15" s="890"/>
      <c r="I15" s="890"/>
      <c r="J15" s="891"/>
      <c r="K15" s="689"/>
      <c r="L15" s="690"/>
      <c r="R15" s="689"/>
      <c r="HM15" s="689"/>
      <c r="HN15" s="689"/>
      <c r="HO15" s="689"/>
      <c r="HP15" s="689"/>
      <c r="HQ15" s="689"/>
      <c r="HR15" s="689"/>
      <c r="HS15" s="689"/>
      <c r="HT15" s="689"/>
      <c r="HU15" s="689"/>
      <c r="HV15" s="689"/>
      <c r="HW15" s="689"/>
      <c r="HX15" s="689"/>
      <c r="HY15" s="689"/>
      <c r="HZ15" s="689"/>
    </row>
    <row r="17" spans="4:220" ht="12.75" customHeight="1" x14ac:dyDescent="0.25">
      <c r="D17" s="4" t="s">
        <v>8</v>
      </c>
      <c r="E17" s="764" t="s">
        <v>1680</v>
      </c>
      <c r="F17" s="764"/>
      <c r="G17" s="764"/>
      <c r="H17" s="764"/>
      <c r="I17" s="764"/>
      <c r="J17" s="764"/>
      <c r="K17" s="764"/>
      <c r="L17" s="764"/>
      <c r="M17" s="764"/>
      <c r="N17" s="764"/>
      <c r="O17" s="764"/>
      <c r="P17" s="764"/>
      <c r="Q17" s="764"/>
    </row>
    <row r="18" spans="4:220" ht="12.75" customHeight="1" x14ac:dyDescent="0.25">
      <c r="D18" s="4"/>
      <c r="E18" s="892" t="s">
        <v>1825</v>
      </c>
      <c r="F18" s="892"/>
      <c r="G18" s="892"/>
      <c r="H18" s="892"/>
      <c r="I18" s="892"/>
      <c r="J18" s="892"/>
      <c r="K18" s="892"/>
      <c r="L18" s="892"/>
      <c r="M18" s="892"/>
      <c r="N18" s="892"/>
      <c r="O18" s="892"/>
      <c r="P18" s="892"/>
      <c r="Q18" s="892"/>
    </row>
    <row r="19" spans="4:220" ht="5.0999999999999996" customHeight="1" x14ac:dyDescent="0.25">
      <c r="D19" s="4"/>
      <c r="E19" s="699"/>
      <c r="F19" s="699"/>
      <c r="G19" s="699"/>
      <c r="H19" s="699"/>
      <c r="I19" s="699"/>
      <c r="J19" s="699"/>
      <c r="K19" s="699"/>
      <c r="L19" s="699"/>
      <c r="M19" s="699"/>
      <c r="N19" s="699"/>
    </row>
    <row r="20" spans="4:220" ht="49.2" customHeight="1" x14ac:dyDescent="0.25">
      <c r="E20" s="893" t="s">
        <v>1823</v>
      </c>
      <c r="F20" s="893"/>
      <c r="G20" s="893"/>
      <c r="H20" s="893" t="s">
        <v>1832</v>
      </c>
      <c r="I20" s="893"/>
      <c r="J20" s="893"/>
      <c r="K20" s="893"/>
      <c r="L20" s="893"/>
      <c r="M20" s="893"/>
      <c r="N20" s="893" t="s">
        <v>1824</v>
      </c>
      <c r="O20" s="893"/>
      <c r="P20" s="893"/>
      <c r="Q20" s="893"/>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44"/>
      <c r="FF20" s="644"/>
      <c r="FG20" s="644"/>
      <c r="FH20" s="644"/>
      <c r="FI20" s="644"/>
      <c r="FJ20" s="644"/>
      <c r="FK20" s="644"/>
      <c r="FL20" s="644"/>
      <c r="FM20" s="644"/>
      <c r="FN20" s="644"/>
      <c r="FO20" s="644"/>
      <c r="FP20" s="644"/>
      <c r="FQ20" s="644"/>
      <c r="FR20" s="644"/>
      <c r="FS20" s="644"/>
      <c r="FT20" s="644"/>
      <c r="FU20" s="644"/>
      <c r="FV20" s="644"/>
      <c r="FW20" s="644"/>
      <c r="FX20" s="644"/>
      <c r="FY20" s="644"/>
      <c r="FZ20" s="644"/>
      <c r="GA20" s="644"/>
      <c r="GB20" s="644"/>
      <c r="GC20" s="644"/>
      <c r="GD20" s="644"/>
      <c r="GE20" s="644"/>
      <c r="GF20" s="644"/>
      <c r="GG20" s="644"/>
      <c r="GH20" s="644"/>
      <c r="GI20" s="644"/>
      <c r="GJ20" s="644"/>
      <c r="GK20" s="644"/>
      <c r="GL20" s="644"/>
      <c r="GM20" s="644"/>
      <c r="GN20" s="644"/>
      <c r="GO20" s="644"/>
      <c r="GP20" s="644"/>
      <c r="GQ20" s="644"/>
      <c r="GR20" s="644"/>
      <c r="GS20" s="644"/>
      <c r="GT20" s="644"/>
      <c r="GU20" s="644"/>
      <c r="GV20" s="644"/>
      <c r="GW20" s="644"/>
      <c r="GX20" s="644"/>
      <c r="GY20" s="644"/>
      <c r="GZ20" s="644"/>
      <c r="HA20" s="644"/>
      <c r="HB20" s="644"/>
      <c r="HC20" s="644"/>
      <c r="HD20" s="644"/>
      <c r="HE20" s="644"/>
      <c r="HF20" s="644"/>
      <c r="HG20" s="644"/>
      <c r="HH20" s="644"/>
      <c r="HI20" s="644"/>
      <c r="HJ20" s="644"/>
      <c r="HK20" s="644"/>
      <c r="HL20" s="644"/>
    </row>
    <row r="21" spans="4:220" x14ac:dyDescent="0.25">
      <c r="D21" s="645">
        <v>1</v>
      </c>
      <c r="E21" s="878"/>
      <c r="F21" s="879"/>
      <c r="G21" s="880"/>
      <c r="H21" s="878"/>
      <c r="I21" s="879"/>
      <c r="J21" s="879"/>
      <c r="K21" s="879"/>
      <c r="L21" s="879"/>
      <c r="M21" s="880"/>
      <c r="N21" s="881"/>
      <c r="O21" s="882"/>
      <c r="P21" s="882"/>
      <c r="Q21" s="883"/>
      <c r="S21" s="644"/>
      <c r="T21" s="644"/>
      <c r="U21" s="644" t="str">
        <f>IF(H21="","",D21&amp;". "&amp;H21)</f>
        <v/>
      </c>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644"/>
      <c r="EY21" s="644"/>
      <c r="EZ21" s="644"/>
      <c r="FA21" s="644"/>
      <c r="FB21" s="644"/>
      <c r="FC21" s="644"/>
      <c r="FD21" s="644"/>
      <c r="FE21" s="644"/>
      <c r="FF21" s="644"/>
      <c r="FG21" s="644"/>
      <c r="FH21" s="644"/>
      <c r="FI21" s="644"/>
      <c r="FJ21" s="644"/>
      <c r="FK21" s="644"/>
      <c r="FL21" s="644"/>
      <c r="FM21" s="644"/>
      <c r="FN21" s="644"/>
      <c r="FO21" s="644"/>
      <c r="FP21" s="644"/>
      <c r="FQ21" s="644"/>
      <c r="FR21" s="644"/>
      <c r="FS21" s="644"/>
      <c r="FT21" s="644"/>
      <c r="FU21" s="644"/>
      <c r="FV21" s="644"/>
      <c r="FW21" s="644"/>
      <c r="FX21" s="644"/>
      <c r="FY21" s="644"/>
      <c r="FZ21" s="644"/>
      <c r="GA21" s="644"/>
      <c r="GB21" s="644"/>
      <c r="GC21" s="644"/>
      <c r="GD21" s="644"/>
      <c r="GE21" s="644"/>
      <c r="GF21" s="644"/>
      <c r="GG21" s="644"/>
      <c r="GH21" s="644"/>
      <c r="GI21" s="644"/>
      <c r="GJ21" s="644"/>
      <c r="GK21" s="644"/>
      <c r="GL21" s="644"/>
      <c r="GM21" s="644"/>
      <c r="GN21" s="644"/>
      <c r="GO21" s="644"/>
      <c r="GP21" s="644"/>
      <c r="GQ21" s="644"/>
      <c r="GR21" s="644"/>
      <c r="GS21" s="644"/>
      <c r="GT21" s="644"/>
      <c r="GU21" s="644"/>
      <c r="GV21" s="644"/>
      <c r="GW21" s="644"/>
      <c r="GX21" s="644"/>
      <c r="GY21" s="644"/>
      <c r="GZ21" s="644"/>
      <c r="HA21" s="644"/>
      <c r="HB21" s="644"/>
      <c r="HC21" s="644"/>
      <c r="HD21" s="644"/>
      <c r="HE21" s="644"/>
      <c r="HF21" s="644"/>
      <c r="HG21" s="644"/>
      <c r="HH21" s="644"/>
      <c r="HI21" s="644"/>
      <c r="HJ21" s="644"/>
      <c r="HK21" s="644"/>
      <c r="HL21" s="644"/>
    </row>
    <row r="22" spans="4:220" x14ac:dyDescent="0.25">
      <c r="D22" s="645">
        <v>2</v>
      </c>
      <c r="E22" s="878"/>
      <c r="F22" s="879"/>
      <c r="G22" s="880"/>
      <c r="H22" s="878"/>
      <c r="I22" s="879"/>
      <c r="J22" s="879"/>
      <c r="K22" s="879"/>
      <c r="L22" s="879"/>
      <c r="M22" s="880"/>
      <c r="N22" s="881"/>
      <c r="O22" s="882"/>
      <c r="P22" s="882"/>
      <c r="Q22" s="883"/>
      <c r="S22" s="644"/>
      <c r="T22" s="644"/>
      <c r="U22" s="644" t="str">
        <f t="shared" ref="U22:U30" si="0">IF(H22="","",D22&amp;". "&amp;H22)</f>
        <v/>
      </c>
      <c r="V22" s="644"/>
      <c r="W22" s="644"/>
      <c r="X22" s="644"/>
      <c r="Y22" s="644"/>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644"/>
      <c r="EY22" s="644"/>
      <c r="EZ22" s="644"/>
      <c r="FA22" s="644"/>
      <c r="FB22" s="644"/>
      <c r="FC22" s="644"/>
      <c r="FD22" s="644"/>
      <c r="FE22" s="644"/>
      <c r="FF22" s="644"/>
      <c r="FG22" s="644"/>
      <c r="FH22" s="644"/>
      <c r="FI22" s="644"/>
      <c r="FJ22" s="644"/>
      <c r="FK22" s="644"/>
      <c r="FL22" s="644"/>
      <c r="FM22" s="644"/>
      <c r="FN22" s="644"/>
      <c r="FO22" s="644"/>
      <c r="FP22" s="644"/>
      <c r="FQ22" s="644"/>
      <c r="FR22" s="644"/>
      <c r="FS22" s="644"/>
      <c r="FT22" s="644"/>
      <c r="FU22" s="644"/>
      <c r="FV22" s="644"/>
      <c r="FW22" s="644"/>
      <c r="FX22" s="644"/>
      <c r="FY22" s="644"/>
      <c r="FZ22" s="644"/>
      <c r="GA22" s="644"/>
      <c r="GB22" s="644"/>
      <c r="GC22" s="644"/>
      <c r="GD22" s="644"/>
      <c r="GE22" s="644"/>
      <c r="GF22" s="644"/>
      <c r="GG22" s="644"/>
      <c r="GH22" s="644"/>
      <c r="GI22" s="644"/>
      <c r="GJ22" s="644"/>
      <c r="GK22" s="644"/>
      <c r="GL22" s="644"/>
      <c r="GM22" s="644"/>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row>
    <row r="23" spans="4:220" x14ac:dyDescent="0.25">
      <c r="D23" s="645">
        <v>3</v>
      </c>
      <c r="E23" s="878"/>
      <c r="F23" s="879"/>
      <c r="G23" s="880"/>
      <c r="H23" s="878"/>
      <c r="I23" s="879"/>
      <c r="J23" s="879"/>
      <c r="K23" s="879"/>
      <c r="L23" s="879"/>
      <c r="M23" s="880"/>
      <c r="N23" s="881"/>
      <c r="O23" s="882"/>
      <c r="P23" s="882"/>
      <c r="Q23" s="883"/>
      <c r="S23" s="644"/>
      <c r="T23" s="644"/>
      <c r="U23" s="644" t="str">
        <f t="shared" si="0"/>
        <v/>
      </c>
      <c r="V23" s="644"/>
      <c r="W23" s="644"/>
      <c r="X23" s="644"/>
      <c r="Y23" s="644"/>
      <c r="Z23" s="644"/>
      <c r="AA23" s="644"/>
      <c r="AB23" s="644"/>
      <c r="AC23" s="644"/>
      <c r="AD23" s="644"/>
      <c r="AE23" s="644"/>
      <c r="AF23" s="644"/>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row>
    <row r="24" spans="4:220" x14ac:dyDescent="0.25">
      <c r="D24" s="645">
        <v>4</v>
      </c>
      <c r="E24" s="878"/>
      <c r="F24" s="879"/>
      <c r="G24" s="880"/>
      <c r="H24" s="878"/>
      <c r="I24" s="879"/>
      <c r="J24" s="879"/>
      <c r="K24" s="879"/>
      <c r="L24" s="879"/>
      <c r="M24" s="880"/>
      <c r="N24" s="881"/>
      <c r="O24" s="882"/>
      <c r="P24" s="882"/>
      <c r="Q24" s="883"/>
      <c r="S24" s="644"/>
      <c r="T24" s="644"/>
      <c r="U24" s="644" t="str">
        <f t="shared" si="0"/>
        <v/>
      </c>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row>
    <row r="25" spans="4:220" x14ac:dyDescent="0.25">
      <c r="D25" s="645">
        <v>5</v>
      </c>
      <c r="E25" s="878"/>
      <c r="F25" s="879"/>
      <c r="G25" s="880"/>
      <c r="H25" s="878"/>
      <c r="I25" s="879"/>
      <c r="J25" s="879"/>
      <c r="K25" s="879"/>
      <c r="L25" s="879"/>
      <c r="M25" s="880"/>
      <c r="N25" s="881"/>
      <c r="O25" s="882"/>
      <c r="P25" s="882"/>
      <c r="Q25" s="883"/>
      <c r="S25" s="644"/>
      <c r="T25" s="644"/>
      <c r="U25" s="644" t="str">
        <f t="shared" si="0"/>
        <v/>
      </c>
      <c r="V25" s="644"/>
      <c r="W25" s="644"/>
      <c r="X25" s="644"/>
      <c r="Y25" s="644"/>
      <c r="Z25" s="644"/>
      <c r="AA25" s="644"/>
      <c r="AB25" s="644"/>
      <c r="AC25" s="644"/>
      <c r="AD25" s="644"/>
      <c r="AE25" s="644"/>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row>
    <row r="26" spans="4:220" x14ac:dyDescent="0.25">
      <c r="D26" s="645">
        <v>6</v>
      </c>
      <c r="E26" s="878"/>
      <c r="F26" s="879"/>
      <c r="G26" s="880"/>
      <c r="H26" s="878"/>
      <c r="I26" s="879"/>
      <c r="J26" s="879"/>
      <c r="K26" s="879"/>
      <c r="L26" s="879"/>
      <c r="M26" s="880"/>
      <c r="N26" s="881"/>
      <c r="O26" s="882"/>
      <c r="P26" s="882"/>
      <c r="Q26" s="883"/>
      <c r="S26" s="644"/>
      <c r="T26" s="644"/>
      <c r="U26" s="644" t="str">
        <f t="shared" si="0"/>
        <v/>
      </c>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row>
    <row r="27" spans="4:220" x14ac:dyDescent="0.25">
      <c r="D27" s="645">
        <v>7</v>
      </c>
      <c r="E27" s="878"/>
      <c r="F27" s="879"/>
      <c r="G27" s="880"/>
      <c r="H27" s="878"/>
      <c r="I27" s="879"/>
      <c r="J27" s="879"/>
      <c r="K27" s="879"/>
      <c r="L27" s="879"/>
      <c r="M27" s="880"/>
      <c r="N27" s="881"/>
      <c r="O27" s="882"/>
      <c r="P27" s="882"/>
      <c r="Q27" s="883"/>
      <c r="S27" s="644"/>
      <c r="T27" s="644"/>
      <c r="U27" s="644" t="str">
        <f t="shared" si="0"/>
        <v/>
      </c>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row>
    <row r="28" spans="4:220" x14ac:dyDescent="0.25">
      <c r="D28" s="645">
        <v>8</v>
      </c>
      <c r="E28" s="878"/>
      <c r="F28" s="879"/>
      <c r="G28" s="880"/>
      <c r="H28" s="878"/>
      <c r="I28" s="879"/>
      <c r="J28" s="879"/>
      <c r="K28" s="879"/>
      <c r="L28" s="879"/>
      <c r="M28" s="880"/>
      <c r="N28" s="881"/>
      <c r="O28" s="882"/>
      <c r="P28" s="882"/>
      <c r="Q28" s="883"/>
      <c r="S28" s="644"/>
      <c r="T28" s="644"/>
      <c r="U28" s="644" t="str">
        <f t="shared" si="0"/>
        <v/>
      </c>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row>
    <row r="29" spans="4:220" x14ac:dyDescent="0.25">
      <c r="D29" s="645">
        <v>9</v>
      </c>
      <c r="E29" s="878"/>
      <c r="F29" s="879"/>
      <c r="G29" s="880"/>
      <c r="H29" s="878"/>
      <c r="I29" s="879"/>
      <c r="J29" s="879"/>
      <c r="K29" s="879"/>
      <c r="L29" s="879"/>
      <c r="M29" s="880"/>
      <c r="N29" s="881"/>
      <c r="O29" s="882"/>
      <c r="P29" s="882"/>
      <c r="Q29" s="883"/>
      <c r="S29" s="644"/>
      <c r="T29" s="644"/>
      <c r="U29" s="644" t="str">
        <f t="shared" si="0"/>
        <v/>
      </c>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row>
    <row r="30" spans="4:220" x14ac:dyDescent="0.25">
      <c r="D30" s="645">
        <v>10</v>
      </c>
      <c r="E30" s="878"/>
      <c r="F30" s="879"/>
      <c r="G30" s="880"/>
      <c r="H30" s="878"/>
      <c r="I30" s="879"/>
      <c r="J30" s="879"/>
      <c r="K30" s="879"/>
      <c r="L30" s="879"/>
      <c r="M30" s="880"/>
      <c r="N30" s="881"/>
      <c r="O30" s="882"/>
      <c r="P30" s="882"/>
      <c r="Q30" s="883"/>
      <c r="S30" s="644"/>
      <c r="T30" s="644"/>
      <c r="U30" s="644" t="str">
        <f t="shared" si="0"/>
        <v/>
      </c>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c r="EH30" s="644"/>
      <c r="EI30" s="644"/>
      <c r="EJ30" s="644"/>
      <c r="EK30" s="644"/>
      <c r="EL30" s="644"/>
      <c r="EM30" s="644"/>
      <c r="EN30" s="644"/>
      <c r="EO30" s="644"/>
      <c r="EP30" s="644"/>
      <c r="EQ30" s="644"/>
      <c r="ER30" s="644"/>
      <c r="ES30" s="644"/>
      <c r="ET30" s="644"/>
      <c r="EU30" s="644"/>
      <c r="EV30" s="644"/>
      <c r="EW30" s="644"/>
      <c r="EX30" s="644"/>
      <c r="EY30" s="644"/>
      <c r="EZ30" s="644"/>
      <c r="FA30" s="644"/>
      <c r="FB30" s="644"/>
      <c r="FC30" s="644"/>
      <c r="FD30" s="644"/>
      <c r="FE30" s="644"/>
      <c r="FF30" s="644"/>
      <c r="FG30" s="644"/>
      <c r="FH30" s="644"/>
      <c r="FI30" s="644"/>
      <c r="FJ30" s="644"/>
      <c r="FK30" s="644"/>
      <c r="FL30" s="644"/>
      <c r="FM30" s="644"/>
      <c r="FN30" s="644"/>
      <c r="FO30" s="644"/>
      <c r="FP30" s="644"/>
      <c r="FQ30" s="644"/>
      <c r="FR30" s="644"/>
      <c r="FS30" s="644"/>
      <c r="FT30" s="644"/>
      <c r="FU30" s="644"/>
      <c r="FV30" s="644"/>
      <c r="FW30" s="644"/>
      <c r="FX30" s="644"/>
      <c r="FY30" s="644"/>
      <c r="FZ30" s="644"/>
      <c r="GA30" s="644"/>
      <c r="GB30" s="644"/>
      <c r="GC30" s="644"/>
      <c r="GD30" s="644"/>
      <c r="GE30" s="644"/>
      <c r="GF30" s="644"/>
      <c r="GG30" s="644"/>
      <c r="GH30" s="644"/>
      <c r="GI30" s="644"/>
      <c r="GJ30" s="644"/>
      <c r="GK30" s="644"/>
      <c r="GL30" s="644"/>
      <c r="GM30" s="644"/>
      <c r="GN30" s="644"/>
      <c r="GO30" s="644"/>
      <c r="GP30" s="644"/>
      <c r="GQ30" s="644"/>
      <c r="GR30" s="644"/>
      <c r="GS30" s="644"/>
      <c r="GT30" s="644"/>
      <c r="GU30" s="644"/>
      <c r="GV30" s="644"/>
      <c r="GW30" s="644"/>
      <c r="GX30" s="644"/>
      <c r="GY30" s="644"/>
      <c r="GZ30" s="644"/>
      <c r="HA30" s="644"/>
      <c r="HB30" s="644"/>
      <c r="HC30" s="644"/>
      <c r="HD30" s="644"/>
      <c r="HE30" s="644"/>
      <c r="HF30" s="644"/>
      <c r="HG30" s="644"/>
      <c r="HH30" s="644"/>
      <c r="HI30" s="644"/>
      <c r="HJ30" s="644"/>
      <c r="HK30" s="644"/>
      <c r="HL30" s="644"/>
    </row>
    <row r="32" spans="4:220" ht="12.75" customHeight="1" x14ac:dyDescent="0.25">
      <c r="D32" s="4" t="s">
        <v>9</v>
      </c>
      <c r="E32" s="764" t="s">
        <v>1691</v>
      </c>
      <c r="F32" s="764"/>
      <c r="G32" s="764"/>
      <c r="H32" s="764"/>
      <c r="I32" s="764"/>
      <c r="J32" s="764"/>
      <c r="K32" s="764"/>
      <c r="L32" s="764"/>
      <c r="M32" s="764"/>
      <c r="N32" s="764"/>
      <c r="O32" s="764"/>
      <c r="P32" s="764"/>
      <c r="Q32" s="764"/>
    </row>
    <row r="33" spans="1:234" s="643" customFormat="1" x14ac:dyDescent="0.25">
      <c r="B33" s="644"/>
      <c r="C33" s="644"/>
      <c r="D33" s="4"/>
      <c r="E33" s="892" t="s">
        <v>1693</v>
      </c>
      <c r="F33" s="892"/>
      <c r="G33" s="892"/>
      <c r="H33" s="892"/>
      <c r="I33" s="892"/>
      <c r="J33" s="892"/>
      <c r="K33" s="892"/>
      <c r="L33" s="892"/>
      <c r="M33" s="892"/>
      <c r="N33" s="892"/>
      <c r="O33" s="892"/>
      <c r="P33" s="892"/>
      <c r="Q33" s="892"/>
      <c r="R33" s="644"/>
      <c r="HM33" s="644"/>
      <c r="HN33" s="644"/>
      <c r="HO33" s="644"/>
      <c r="HP33" s="644"/>
      <c r="HQ33" s="644"/>
      <c r="HR33" s="644"/>
      <c r="HS33" s="644"/>
      <c r="HT33" s="644"/>
      <c r="HU33" s="644"/>
      <c r="HV33" s="644"/>
      <c r="HW33" s="644"/>
      <c r="HX33" s="644"/>
      <c r="HY33" s="644"/>
      <c r="HZ33" s="644"/>
    </row>
    <row r="34" spans="1:234" s="643" customFormat="1" x14ac:dyDescent="0.25">
      <c r="B34" s="644"/>
      <c r="C34" s="644"/>
      <c r="D34" s="4"/>
      <c r="E34" s="701"/>
      <c r="F34" s="588" t="s">
        <v>1671</v>
      </c>
      <c r="G34" s="702" t="s">
        <v>1695</v>
      </c>
      <c r="H34" s="702"/>
      <c r="I34" s="702"/>
      <c r="J34" s="700"/>
      <c r="K34" s="700"/>
      <c r="L34" s="700"/>
      <c r="M34" s="701"/>
      <c r="N34" s="701"/>
      <c r="O34" s="701"/>
      <c r="P34" s="701"/>
      <c r="Q34" s="701"/>
      <c r="R34" s="644"/>
      <c r="HM34" s="644"/>
      <c r="HN34" s="644"/>
      <c r="HO34" s="644"/>
      <c r="HP34" s="644"/>
      <c r="HQ34" s="644"/>
      <c r="HR34" s="644"/>
      <c r="HS34" s="644"/>
      <c r="HT34" s="644"/>
      <c r="HU34" s="644"/>
      <c r="HV34" s="644"/>
      <c r="HW34" s="644"/>
      <c r="HX34" s="644"/>
      <c r="HY34" s="644"/>
      <c r="HZ34" s="644"/>
    </row>
    <row r="35" spans="1:234" s="643" customFormat="1" x14ac:dyDescent="0.25">
      <c r="B35" s="644"/>
      <c r="C35" s="644"/>
      <c r="D35" s="4"/>
      <c r="E35" s="701"/>
      <c r="F35" s="588" t="s">
        <v>1683</v>
      </c>
      <c r="G35" s="702" t="s">
        <v>1686</v>
      </c>
      <c r="H35" s="702"/>
      <c r="I35" s="702"/>
      <c r="J35" s="700"/>
      <c r="K35" s="700"/>
      <c r="L35" s="700"/>
      <c r="M35" s="701"/>
      <c r="N35" s="701"/>
      <c r="O35" s="701"/>
      <c r="P35" s="701"/>
      <c r="Q35" s="701"/>
      <c r="R35" s="644"/>
      <c r="HM35" s="644"/>
      <c r="HN35" s="644"/>
      <c r="HO35" s="644"/>
      <c r="HP35" s="644"/>
      <c r="HQ35" s="644"/>
      <c r="HR35" s="644"/>
      <c r="HS35" s="644"/>
      <c r="HT35" s="644"/>
      <c r="HU35" s="644"/>
      <c r="HV35" s="644"/>
      <c r="HW35" s="644"/>
      <c r="HX35" s="644"/>
      <c r="HY35" s="644"/>
      <c r="HZ35" s="644"/>
    </row>
    <row r="36" spans="1:234" s="643" customFormat="1" x14ac:dyDescent="0.25">
      <c r="B36" s="644"/>
      <c r="C36" s="644"/>
      <c r="D36" s="4"/>
      <c r="E36" s="701"/>
      <c r="F36" s="588" t="s">
        <v>1681</v>
      </c>
      <c r="G36" s="702" t="s">
        <v>1692</v>
      </c>
      <c r="H36" s="702"/>
      <c r="I36" s="702"/>
      <c r="J36" s="700"/>
      <c r="K36" s="700"/>
      <c r="L36" s="700"/>
      <c r="M36" s="701"/>
      <c r="N36" s="701"/>
      <c r="O36" s="701"/>
      <c r="P36" s="701"/>
      <c r="Q36" s="701"/>
      <c r="R36" s="644"/>
      <c r="HM36" s="644"/>
      <c r="HN36" s="644"/>
      <c r="HO36" s="644"/>
      <c r="HP36" s="644"/>
      <c r="HQ36" s="644"/>
      <c r="HR36" s="644"/>
      <c r="HS36" s="644"/>
      <c r="HT36" s="644"/>
      <c r="HU36" s="644"/>
      <c r="HV36" s="644"/>
      <c r="HW36" s="644"/>
      <c r="HX36" s="644"/>
      <c r="HY36" s="644"/>
      <c r="HZ36" s="644"/>
    </row>
    <row r="37" spans="1:234" s="643" customFormat="1" ht="12.75" customHeight="1" x14ac:dyDescent="0.25">
      <c r="B37" s="644"/>
      <c r="C37" s="644"/>
      <c r="D37" s="4"/>
      <c r="E37" s="701"/>
      <c r="F37" s="588" t="s">
        <v>1436</v>
      </c>
      <c r="G37" s="702" t="s">
        <v>1689</v>
      </c>
      <c r="H37" s="702"/>
      <c r="I37" s="702"/>
      <c r="J37" s="700"/>
      <c r="K37" s="700"/>
      <c r="L37" s="700"/>
      <c r="M37" s="701"/>
      <c r="N37" s="701"/>
      <c r="O37" s="701"/>
      <c r="P37" s="701"/>
      <c r="Q37" s="701"/>
      <c r="R37" s="644"/>
      <c r="HM37" s="644"/>
      <c r="HN37" s="644"/>
      <c r="HO37" s="644"/>
      <c r="HP37" s="644"/>
      <c r="HQ37" s="644"/>
      <c r="HR37" s="644"/>
      <c r="HS37" s="644"/>
      <c r="HT37" s="644"/>
      <c r="HU37" s="644"/>
      <c r="HV37" s="644"/>
      <c r="HW37" s="644"/>
      <c r="HX37" s="644"/>
      <c r="HY37" s="644"/>
      <c r="HZ37" s="644"/>
    </row>
    <row r="38" spans="1:234" s="643" customFormat="1" x14ac:dyDescent="0.25">
      <c r="B38" s="644"/>
      <c r="C38" s="644"/>
      <c r="D38" s="4"/>
      <c r="E38" s="701"/>
      <c r="F38" s="588" t="s">
        <v>1672</v>
      </c>
      <c r="G38" s="702" t="s">
        <v>1696</v>
      </c>
      <c r="H38" s="702"/>
      <c r="I38" s="702"/>
      <c r="J38" s="700"/>
      <c r="K38" s="700"/>
      <c r="L38" s="700"/>
      <c r="M38" s="701"/>
      <c r="N38" s="701"/>
      <c r="O38" s="701"/>
      <c r="P38" s="701"/>
      <c r="Q38" s="701"/>
      <c r="R38" s="644"/>
      <c r="HM38" s="644"/>
      <c r="HN38" s="644"/>
      <c r="HO38" s="644"/>
      <c r="HP38" s="644"/>
      <c r="HQ38" s="644"/>
      <c r="HR38" s="644"/>
      <c r="HS38" s="644"/>
      <c r="HT38" s="644"/>
      <c r="HU38" s="644"/>
      <c r="HV38" s="644"/>
      <c r="HW38" s="644"/>
      <c r="HX38" s="644"/>
      <c r="HY38" s="644"/>
      <c r="HZ38" s="644"/>
    </row>
    <row r="39" spans="1:234" s="643" customFormat="1" ht="10.8" customHeight="1" x14ac:dyDescent="0.25">
      <c r="B39" s="644"/>
      <c r="C39" s="644"/>
      <c r="D39" s="644"/>
      <c r="E39" s="644"/>
      <c r="F39" s="644"/>
      <c r="G39" s="644"/>
      <c r="H39" s="644"/>
      <c r="I39" s="644"/>
      <c r="J39" s="644"/>
      <c r="K39" s="644"/>
      <c r="L39" s="644"/>
      <c r="M39" s="644"/>
      <c r="N39" s="644"/>
      <c r="O39" s="644"/>
      <c r="P39" s="644"/>
      <c r="Q39" s="644"/>
      <c r="R39" s="644"/>
      <c r="HM39" s="644"/>
      <c r="HN39" s="644"/>
      <c r="HO39" s="644"/>
      <c r="HP39" s="644"/>
      <c r="HQ39" s="644"/>
      <c r="HR39" s="644"/>
      <c r="HS39" s="644"/>
      <c r="HT39" s="644"/>
      <c r="HU39" s="644"/>
      <c r="HV39" s="644"/>
      <c r="HW39" s="644"/>
      <c r="HX39" s="644"/>
      <c r="HY39" s="644"/>
      <c r="HZ39" s="644"/>
    </row>
    <row r="40" spans="1:234" s="643" customFormat="1" ht="12.6" customHeight="1" x14ac:dyDescent="0.25">
      <c r="B40" s="644"/>
      <c r="C40" s="644"/>
      <c r="D40" s="644"/>
      <c r="E40" s="894" t="s">
        <v>1702</v>
      </c>
      <c r="F40" s="895"/>
      <c r="G40" s="692"/>
      <c r="H40" s="644"/>
      <c r="I40" s="644"/>
      <c r="J40" s="644"/>
      <c r="K40" s="644"/>
      <c r="L40" s="644"/>
      <c r="M40" s="644"/>
      <c r="N40" s="644"/>
      <c r="O40" s="644"/>
      <c r="P40" s="644"/>
      <c r="Q40" s="644"/>
      <c r="R40" s="644"/>
      <c r="HM40" s="644"/>
      <c r="HN40" s="644"/>
      <c r="HO40" s="644"/>
      <c r="HP40" s="644"/>
      <c r="HQ40" s="644"/>
      <c r="HR40" s="644"/>
      <c r="HS40" s="644"/>
      <c r="HT40" s="644"/>
      <c r="HU40" s="644"/>
      <c r="HV40" s="644"/>
      <c r="HW40" s="644"/>
      <c r="HX40" s="644"/>
      <c r="HY40" s="644"/>
      <c r="HZ40" s="644"/>
    </row>
    <row r="41" spans="1:234" s="643" customFormat="1" ht="12.6" customHeight="1" x14ac:dyDescent="0.25">
      <c r="B41" s="644"/>
      <c r="C41" s="644"/>
      <c r="D41" s="644"/>
      <c r="E41" s="894" t="s">
        <v>1724</v>
      </c>
      <c r="F41" s="895"/>
      <c r="G41" s="693"/>
      <c r="H41" s="691" t="s">
        <v>1708</v>
      </c>
      <c r="I41" s="644"/>
      <c r="J41" s="644"/>
      <c r="K41" s="644"/>
      <c r="L41" s="644"/>
      <c r="M41" s="644"/>
      <c r="N41" s="644"/>
      <c r="O41" s="644"/>
      <c r="P41" s="644"/>
      <c r="Q41" s="644"/>
      <c r="R41" s="644"/>
      <c r="HM41" s="644"/>
      <c r="HN41" s="644"/>
      <c r="HO41" s="644"/>
      <c r="HP41" s="644"/>
      <c r="HQ41" s="644"/>
      <c r="HR41" s="644"/>
      <c r="HS41" s="644"/>
      <c r="HT41" s="644"/>
      <c r="HU41" s="644"/>
      <c r="HV41" s="644"/>
      <c r="HW41" s="644"/>
      <c r="HX41" s="644"/>
      <c r="HY41" s="644"/>
      <c r="HZ41" s="644"/>
    </row>
    <row r="42" spans="1:234" s="643" customFormat="1" ht="12.6" customHeight="1" x14ac:dyDescent="0.25">
      <c r="B42" s="644"/>
      <c r="C42" s="644"/>
      <c r="D42" s="644"/>
      <c r="E42" s="644"/>
      <c r="F42" s="644"/>
      <c r="G42" s="644"/>
      <c r="H42" s="644"/>
      <c r="I42" s="644"/>
      <c r="J42" s="644"/>
      <c r="K42" s="644"/>
      <c r="L42" s="644"/>
      <c r="M42" s="644"/>
      <c r="N42" s="644"/>
      <c r="O42" s="644"/>
      <c r="P42" s="644"/>
      <c r="Q42" s="644"/>
      <c r="R42" s="644"/>
      <c r="HM42" s="644"/>
      <c r="HN42" s="644"/>
      <c r="HO42" s="644"/>
      <c r="HP42" s="644"/>
      <c r="HQ42" s="644"/>
      <c r="HR42" s="644"/>
      <c r="HS42" s="644"/>
      <c r="HT42" s="644"/>
      <c r="HU42" s="644"/>
      <c r="HV42" s="644"/>
      <c r="HW42" s="644"/>
      <c r="HX42" s="644"/>
      <c r="HY42" s="644"/>
      <c r="HZ42" s="644"/>
    </row>
    <row r="43" spans="1:234" s="643" customFormat="1" x14ac:dyDescent="0.25">
      <c r="B43" s="644"/>
      <c r="C43" s="644"/>
      <c r="D43" s="896" t="s">
        <v>1679</v>
      </c>
      <c r="E43" s="897" t="s">
        <v>1671</v>
      </c>
      <c r="F43" s="898"/>
      <c r="G43" s="898"/>
      <c r="H43" s="898"/>
      <c r="I43" s="898"/>
      <c r="J43" s="898"/>
      <c r="K43" s="898"/>
      <c r="L43" s="898"/>
      <c r="M43" s="898"/>
      <c r="N43" s="899"/>
      <c r="O43" s="900" t="s">
        <v>1436</v>
      </c>
      <c r="P43" s="900" t="s">
        <v>1681</v>
      </c>
      <c r="Q43" s="900" t="s">
        <v>1672</v>
      </c>
      <c r="R43" s="644"/>
      <c r="T43" s="911" t="s">
        <v>1652</v>
      </c>
      <c r="U43" s="903" t="s">
        <v>1673</v>
      </c>
      <c r="V43" s="646" t="s">
        <v>1653</v>
      </c>
      <c r="W43" s="646" t="s">
        <v>1653</v>
      </c>
      <c r="Y43" s="913" t="s">
        <v>1674</v>
      </c>
      <c r="Z43" s="914"/>
      <c r="AA43" s="915"/>
      <c r="AT43" s="903" t="s">
        <v>1654</v>
      </c>
      <c r="AV43" s="643" t="s">
        <v>1655</v>
      </c>
      <c r="AW43" s="647" t="s">
        <v>1656</v>
      </c>
      <c r="AX43" s="647">
        <v>2023</v>
      </c>
      <c r="AY43" s="647">
        <v>2024</v>
      </c>
      <c r="AZ43" s="647">
        <v>2025</v>
      </c>
      <c r="BA43" s="647">
        <v>2026</v>
      </c>
      <c r="BB43" s="647">
        <v>2027</v>
      </c>
      <c r="BC43" s="647">
        <v>2028</v>
      </c>
      <c r="BD43" s="647">
        <v>2029</v>
      </c>
      <c r="BE43" s="647">
        <v>2030</v>
      </c>
      <c r="BF43" s="647" t="s">
        <v>1657</v>
      </c>
      <c r="BH43" s="643" t="s">
        <v>1675</v>
      </c>
      <c r="BI43" s="647" t="s">
        <v>1656</v>
      </c>
      <c r="BJ43" s="647">
        <v>2023</v>
      </c>
      <c r="BK43" s="647">
        <v>2024</v>
      </c>
      <c r="BL43" s="647">
        <v>2025</v>
      </c>
      <c r="BM43" s="647">
        <v>2026</v>
      </c>
      <c r="BN43" s="647">
        <v>2027</v>
      </c>
      <c r="BO43" s="647">
        <v>2028</v>
      </c>
      <c r="BP43" s="647">
        <v>2029</v>
      </c>
      <c r="BQ43" s="647">
        <v>2030</v>
      </c>
      <c r="BR43" s="647" t="s">
        <v>1657</v>
      </c>
      <c r="BS43" s="648"/>
      <c r="BT43" s="648"/>
      <c r="BU43" s="648"/>
      <c r="BV43" s="648"/>
      <c r="BW43" s="648"/>
      <c r="BX43" s="648"/>
      <c r="BY43" s="648"/>
      <c r="BZ43" s="648"/>
      <c r="CA43" s="648"/>
      <c r="CB43" s="648"/>
      <c r="CC43" s="648"/>
      <c r="CD43" s="648"/>
      <c r="CE43" s="648"/>
      <c r="CF43" s="648"/>
      <c r="CG43" s="648"/>
      <c r="CH43" s="648"/>
      <c r="CI43" s="648"/>
      <c r="CJ43" s="648"/>
      <c r="CK43" s="648"/>
      <c r="CL43" s="648"/>
      <c r="CM43" s="648"/>
      <c r="CN43" s="648"/>
      <c r="CO43" s="648"/>
      <c r="CP43" s="648"/>
      <c r="CQ43" s="648"/>
      <c r="CR43" s="648"/>
      <c r="CS43" s="648"/>
      <c r="CT43" s="648"/>
      <c r="CU43" s="648"/>
      <c r="CV43" s="648"/>
      <c r="CW43" s="648"/>
      <c r="CX43" s="648"/>
      <c r="CY43" s="648"/>
      <c r="CZ43" s="648"/>
      <c r="DA43" s="648"/>
      <c r="DB43" s="648"/>
      <c r="DC43" s="648"/>
      <c r="DD43" s="648"/>
      <c r="DE43" s="648"/>
      <c r="DF43" s="648"/>
      <c r="DG43" s="648"/>
      <c r="DH43" s="648"/>
      <c r="DI43" s="648"/>
      <c r="DJ43" s="648"/>
      <c r="DK43" s="648"/>
      <c r="DL43" s="648"/>
      <c r="DM43" s="648"/>
      <c r="DN43" s="648"/>
      <c r="DO43" s="648"/>
      <c r="DP43" s="648"/>
      <c r="DR43" s="643" t="s">
        <v>1658</v>
      </c>
      <c r="DS43" s="647" t="s">
        <v>1656</v>
      </c>
      <c r="DT43" s="647">
        <v>2023</v>
      </c>
      <c r="DU43" s="647">
        <v>2024</v>
      </c>
      <c r="DV43" s="647">
        <v>2025</v>
      </c>
      <c r="DW43" s="647">
        <v>2026</v>
      </c>
      <c r="DX43" s="647">
        <v>2027</v>
      </c>
      <c r="DY43" s="647">
        <v>2028</v>
      </c>
      <c r="DZ43" s="647">
        <v>2029</v>
      </c>
      <c r="EA43" s="647">
        <v>2030</v>
      </c>
      <c r="EB43" s="647" t="s">
        <v>1657</v>
      </c>
      <c r="HM43" s="644"/>
      <c r="HN43" s="644"/>
      <c r="HO43" s="644"/>
      <c r="HP43" s="644"/>
      <c r="HQ43" s="644"/>
      <c r="HR43" s="644"/>
      <c r="HS43" s="644"/>
      <c r="HT43" s="644"/>
      <c r="HU43" s="644"/>
      <c r="HV43" s="644"/>
      <c r="HW43" s="644"/>
      <c r="HX43" s="644"/>
      <c r="HY43" s="644"/>
      <c r="HZ43" s="644"/>
    </row>
    <row r="44" spans="1:234" s="643" customFormat="1" ht="77.400000000000006" customHeight="1" x14ac:dyDescent="0.25">
      <c r="B44" s="644"/>
      <c r="C44" s="644"/>
      <c r="D44" s="896"/>
      <c r="E44" s="649" t="str">
        <f>INDEX(U21:U30,COLUMNS(E44:E44))</f>
        <v/>
      </c>
      <c r="F44" s="649" t="str">
        <f>INDEX(U21:U30,COLUMNS(E44:F44))</f>
        <v/>
      </c>
      <c r="G44" s="649" t="str">
        <f>INDEX(U21:U30,COLUMNS(E44:G44))</f>
        <v/>
      </c>
      <c r="H44" s="649" t="str">
        <f>INDEX(U21:U30,COLUMNS(E44:H44))</f>
        <v/>
      </c>
      <c r="I44" s="649" t="str">
        <f>INDEX(U21:U30,COLUMNS(E44:I44))</f>
        <v/>
      </c>
      <c r="J44" s="649" t="str">
        <f>INDEX(U21:U30,COLUMNS(E44:J44))</f>
        <v/>
      </c>
      <c r="K44" s="649" t="str">
        <f>INDEX(U21:U30,COLUMNS(E44:K44))</f>
        <v/>
      </c>
      <c r="L44" s="649" t="str">
        <f>INDEX(U21:U30,COLUMNS(E44:L44))</f>
        <v/>
      </c>
      <c r="M44" s="649" t="str">
        <f>INDEX(U21:U30,COLUMNS(E44:M44))</f>
        <v/>
      </c>
      <c r="N44" s="649" t="str">
        <f>INDEX(U21:U30,COLUMNS(E44:N44))</f>
        <v/>
      </c>
      <c r="O44" s="901"/>
      <c r="P44" s="901"/>
      <c r="Q44" s="902"/>
      <c r="R44" s="644"/>
      <c r="S44" s="650"/>
      <c r="T44" s="912"/>
      <c r="U44" s="904"/>
      <c r="V44" s="647" t="s">
        <v>1676</v>
      </c>
      <c r="W44" s="647" t="s">
        <v>1659</v>
      </c>
      <c r="Y44" s="647" t="str">
        <f t="shared" ref="Y44:AH44" si="1">E44</f>
        <v/>
      </c>
      <c r="Z44" s="647" t="str">
        <f t="shared" si="1"/>
        <v/>
      </c>
      <c r="AA44" s="647" t="str">
        <f t="shared" si="1"/>
        <v/>
      </c>
      <c r="AB44" s="647" t="str">
        <f t="shared" si="1"/>
        <v/>
      </c>
      <c r="AC44" s="647" t="str">
        <f t="shared" si="1"/>
        <v/>
      </c>
      <c r="AD44" s="647" t="str">
        <f t="shared" si="1"/>
        <v/>
      </c>
      <c r="AE44" s="647" t="str">
        <f t="shared" si="1"/>
        <v/>
      </c>
      <c r="AF44" s="647" t="str">
        <f t="shared" si="1"/>
        <v/>
      </c>
      <c r="AG44" s="647" t="str">
        <f t="shared" si="1"/>
        <v/>
      </c>
      <c r="AH44" s="647" t="str">
        <f t="shared" si="1"/>
        <v/>
      </c>
      <c r="AI44" s="648"/>
      <c r="AJ44" s="650"/>
      <c r="AK44" s="650"/>
      <c r="AM44" s="650"/>
      <c r="AN44" s="650"/>
      <c r="AO44" s="650"/>
      <c r="AP44" s="650"/>
      <c r="AQ44" s="650"/>
      <c r="AR44" s="650"/>
      <c r="AS44" s="650"/>
      <c r="AT44" s="904"/>
      <c r="AU44" s="650"/>
      <c r="AV44" s="643" t="s">
        <v>1660</v>
      </c>
      <c r="AW44" s="647">
        <v>0</v>
      </c>
      <c r="AX44" s="647">
        <v>0</v>
      </c>
      <c r="AY44" s="647">
        <v>0</v>
      </c>
      <c r="AZ44" s="647">
        <v>0</v>
      </c>
      <c r="BA44" s="647">
        <v>0</v>
      </c>
      <c r="BB44" s="647">
        <v>0</v>
      </c>
      <c r="BC44" s="647">
        <v>0</v>
      </c>
      <c r="BD44" s="647">
        <v>0</v>
      </c>
      <c r="BE44" s="647">
        <v>0</v>
      </c>
      <c r="BF44" s="647"/>
      <c r="BG44" s="650"/>
      <c r="BH44" s="643" t="s">
        <v>1660</v>
      </c>
      <c r="BI44" s="647">
        <v>0</v>
      </c>
      <c r="BJ44" s="647">
        <v>0</v>
      </c>
      <c r="BK44" s="647">
        <v>0</v>
      </c>
      <c r="BL44" s="647">
        <v>0</v>
      </c>
      <c r="BM44" s="647">
        <v>0</v>
      </c>
      <c r="BN44" s="647">
        <v>0</v>
      </c>
      <c r="BO44" s="647">
        <v>0</v>
      </c>
      <c r="BP44" s="647">
        <v>0</v>
      </c>
      <c r="BQ44" s="647">
        <v>0</v>
      </c>
      <c r="BR44" s="647"/>
      <c r="BS44" s="648"/>
      <c r="BT44" s="648"/>
      <c r="BU44" s="648"/>
      <c r="BV44" s="648"/>
      <c r="BW44" s="648"/>
      <c r="BX44" s="648"/>
      <c r="BY44" s="648"/>
      <c r="BZ44" s="648"/>
      <c r="CA44" s="648"/>
      <c r="CB44" s="648"/>
      <c r="CC44" s="648"/>
      <c r="CD44" s="648"/>
      <c r="CE44" s="648"/>
      <c r="CF44" s="648"/>
      <c r="CG44" s="648"/>
      <c r="CH44" s="648"/>
      <c r="CI44" s="648"/>
      <c r="CJ44" s="648"/>
      <c r="CK44" s="648"/>
      <c r="CL44" s="648"/>
      <c r="CM44" s="648"/>
      <c r="CN44" s="648"/>
      <c r="CO44" s="648"/>
      <c r="CP44" s="648"/>
      <c r="CQ44" s="648"/>
      <c r="CR44" s="648"/>
      <c r="CS44" s="648"/>
      <c r="CT44" s="648"/>
      <c r="CU44" s="648"/>
      <c r="CV44" s="648"/>
      <c r="CW44" s="648"/>
      <c r="CX44" s="648"/>
      <c r="CY44" s="648"/>
      <c r="CZ44" s="648"/>
      <c r="DA44" s="648"/>
      <c r="DB44" s="648"/>
      <c r="DC44" s="648"/>
      <c r="DD44" s="648"/>
      <c r="DE44" s="648"/>
      <c r="DF44" s="648"/>
      <c r="DG44" s="648"/>
      <c r="DH44" s="648"/>
      <c r="DI44" s="648"/>
      <c r="DJ44" s="648"/>
      <c r="DK44" s="648"/>
      <c r="DL44" s="648"/>
      <c r="DM44" s="648"/>
      <c r="DN44" s="648"/>
      <c r="DO44" s="648"/>
      <c r="DP44" s="648"/>
      <c r="DQ44" s="643" t="s">
        <v>1436</v>
      </c>
      <c r="DR44" s="643" t="s">
        <v>1660</v>
      </c>
      <c r="DS44" s="647">
        <v>0</v>
      </c>
      <c r="DT44" s="647">
        <v>0</v>
      </c>
      <c r="DU44" s="647">
        <v>0</v>
      </c>
      <c r="DV44" s="647">
        <v>0</v>
      </c>
      <c r="DW44" s="647">
        <v>0</v>
      </c>
      <c r="DX44" s="647">
        <v>0</v>
      </c>
      <c r="DY44" s="647">
        <v>0</v>
      </c>
      <c r="DZ44" s="647">
        <v>0</v>
      </c>
      <c r="EA44" s="647">
        <v>0</v>
      </c>
      <c r="EB44" s="647"/>
      <c r="HM44" s="644"/>
      <c r="HN44" s="644"/>
      <c r="HO44" s="644"/>
      <c r="HP44" s="644"/>
      <c r="HQ44" s="644"/>
      <c r="HR44" s="644"/>
      <c r="HS44" s="644"/>
      <c r="HT44" s="644"/>
      <c r="HU44" s="644"/>
      <c r="HV44" s="644"/>
      <c r="HW44" s="644"/>
      <c r="HX44" s="644"/>
      <c r="HY44" s="644"/>
      <c r="HZ44" s="644"/>
    </row>
    <row r="45" spans="1:234" s="643" customFormat="1" x14ac:dyDescent="0.25">
      <c r="B45" s="644"/>
      <c r="C45" s="644"/>
      <c r="D45" s="651">
        <v>2023</v>
      </c>
      <c r="E45" s="652"/>
      <c r="F45" s="652"/>
      <c r="G45" s="652"/>
      <c r="H45" s="652"/>
      <c r="I45" s="652"/>
      <c r="J45" s="652"/>
      <c r="K45" s="652"/>
      <c r="L45" s="652"/>
      <c r="M45" s="652"/>
      <c r="N45" s="652"/>
      <c r="O45" s="652"/>
      <c r="P45" s="687"/>
      <c r="Q45" s="653"/>
      <c r="R45" s="644"/>
      <c r="T45" s="646">
        <f t="shared" ref="T45:T46" si="2">SUM(E45:N45)</f>
        <v>0</v>
      </c>
      <c r="U45" s="646"/>
      <c r="V45" s="646"/>
      <c r="W45" s="646">
        <f>P45</f>
        <v>0</v>
      </c>
      <c r="Y45" s="646"/>
      <c r="Z45" s="646"/>
      <c r="AA45" s="646"/>
      <c r="AB45" s="646"/>
      <c r="AC45" s="646"/>
      <c r="AD45" s="646"/>
      <c r="AE45" s="646"/>
      <c r="AF45" s="646"/>
      <c r="AG45" s="646"/>
      <c r="AH45" s="646"/>
      <c r="AT45" s="647">
        <v>0</v>
      </c>
      <c r="AV45" s="647">
        <v>2023</v>
      </c>
      <c r="AW45" s="647">
        <v>0</v>
      </c>
      <c r="AX45" s="654">
        <f>IF(AX43=AV45,W45,IF(AW45=0,MAX(AX44-MAX(AT45-SUM(AW44:AW44),0),0),AX44))</f>
        <v>0</v>
      </c>
      <c r="AY45" s="654">
        <f>IF(AY43=AV45,W45,IF(AX45=0,MAX(AY44-MAX(AT45-SUM(AW44:AX44),0),0),AY44))</f>
        <v>0</v>
      </c>
      <c r="AZ45" s="654">
        <f>IF(AZ43=AV45,W45,IF(AY45=0,MAX(AZ44-MAX(AT45-SUM(AW44:AY44),0),0),AZ44))</f>
        <v>0</v>
      </c>
      <c r="BA45" s="654">
        <f>IF(BA43=AV45,W45,IF(AZ45=0,MAX(BA44-MAX(AT45-SUM(AW44:AZ44),0),0),BA44))</f>
        <v>0</v>
      </c>
      <c r="BB45" s="654">
        <f>IF(BB43=AV45,W45,IF(BA45=0,MAX(BB44-MAX(AT45-SUM(AW44:BA44),0),0),BB44))</f>
        <v>0</v>
      </c>
      <c r="BC45" s="654">
        <f>IF(BC43=AV45,W45,IF(BB45=0,MAX(BC44-MAX(AT45-SUM(AW44:BB44),0),0),BC44))</f>
        <v>0</v>
      </c>
      <c r="BD45" s="654">
        <f>IF(BD43=AV45,W45,IF(BC45=0,MAX(BD44-MAX(AT45-SUM(AW44:BC44),0),0),BD44))</f>
        <v>0</v>
      </c>
      <c r="BE45" s="654">
        <f>IF(BE43=AV45,W45,IF(BD45=0,MAX(BE44-MAX(AT45-SUM(AW44:BD44),0),0),BE44))</f>
        <v>0</v>
      </c>
      <c r="BF45" s="654" t="b">
        <f t="shared" ref="BF45:BF46" si="3">SUM(AX45:BE45)=P45</f>
        <v>1</v>
      </c>
      <c r="BH45" s="647">
        <v>2023</v>
      </c>
      <c r="BI45" s="647">
        <v>0</v>
      </c>
      <c r="BJ45" s="654">
        <f>IF(BH45&gt;BJ43,AX44-AX45,0)</f>
        <v>0</v>
      </c>
      <c r="BK45" s="654">
        <f>IF(BH45&gt;BK43,AY44-AY45,0)</f>
        <v>0</v>
      </c>
      <c r="BL45" s="654">
        <f>IF(BH45&gt;BL43,AZ44-AZ45,0)</f>
        <v>0</v>
      </c>
      <c r="BM45" s="654">
        <f>IF(BH45&gt;BM43,BA44-BA45,0)</f>
        <v>0</v>
      </c>
      <c r="BN45" s="654">
        <f>IF(BH45&gt;BN43,BB44-BB45,0)</f>
        <v>0</v>
      </c>
      <c r="BO45" s="654">
        <f>IF(BH45&gt;BO43,BC44-BC45,0)</f>
        <v>0</v>
      </c>
      <c r="BP45" s="654">
        <f>IF(BH45&gt;BP43,BD44-BD45,0)</f>
        <v>0</v>
      </c>
      <c r="BQ45" s="654">
        <f>IF(BH45&gt;BQ43,BE44-BE45,0)</f>
        <v>0</v>
      </c>
      <c r="BR45" s="654" t="b">
        <f>SUM(BJ45:BQ45)=U45-SUM(Y45:AH45)</f>
        <v>1</v>
      </c>
      <c r="BS45" s="655"/>
      <c r="BT45" s="655"/>
      <c r="BU45" s="655"/>
      <c r="BV45" s="655"/>
      <c r="BW45" s="655"/>
      <c r="BX45" s="655"/>
      <c r="BY45" s="655"/>
      <c r="BZ45" s="655"/>
      <c r="CA45" s="655"/>
      <c r="CB45" s="655"/>
      <c r="CC45" s="655"/>
      <c r="CD45" s="655"/>
      <c r="CE45" s="655"/>
      <c r="CF45" s="655"/>
      <c r="CG45" s="655"/>
      <c r="CH45" s="655"/>
      <c r="CI45" s="655"/>
      <c r="CJ45" s="655"/>
      <c r="CK45" s="655"/>
      <c r="CL45" s="655"/>
      <c r="CM45" s="655"/>
      <c r="CN45" s="655"/>
      <c r="CO45" s="655"/>
      <c r="CP45" s="655"/>
      <c r="CQ45" s="655"/>
      <c r="CR45" s="655"/>
      <c r="CS45" s="655"/>
      <c r="CT45" s="655"/>
      <c r="CU45" s="655"/>
      <c r="CV45" s="655"/>
      <c r="CW45" s="655"/>
      <c r="CX45" s="655"/>
      <c r="CY45" s="655"/>
      <c r="CZ45" s="655"/>
      <c r="DA45" s="655"/>
      <c r="DB45" s="655"/>
      <c r="DC45" s="655"/>
      <c r="DD45" s="655"/>
      <c r="DE45" s="655"/>
      <c r="DF45" s="655"/>
      <c r="DG45" s="655"/>
      <c r="DH45" s="655"/>
      <c r="DI45" s="655"/>
      <c r="DJ45" s="655"/>
      <c r="DK45" s="655"/>
      <c r="DL45" s="655"/>
      <c r="DM45" s="655"/>
      <c r="DN45" s="655"/>
      <c r="DO45" s="655"/>
      <c r="DP45" s="655"/>
      <c r="DQ45" s="650">
        <f>O45</f>
        <v>0</v>
      </c>
      <c r="DR45" s="647">
        <v>2023</v>
      </c>
      <c r="DS45" s="647">
        <v>0</v>
      </c>
      <c r="DT45" s="654">
        <f>IF(DR45&gt;DT43,IF(DQ45&lt;=BJ45,DQ45,BJ45),0)</f>
        <v>0</v>
      </c>
      <c r="DU45" s="654">
        <f>IF(DR45&gt;DU43,IF(DQ45&lt;=BK45,DQ45,BK45),0)</f>
        <v>0</v>
      </c>
      <c r="DV45" s="654">
        <f>IF(DR45&gt;DV43,IF(DQ45&lt;=BL45,DQ45,BL45),0)</f>
        <v>0</v>
      </c>
      <c r="DW45" s="654">
        <f>IF(DR45&gt;DW43,IF(DQ45&lt;=BM45,DQ45,BM45),0)</f>
        <v>0</v>
      </c>
      <c r="DX45" s="654">
        <f>IF(DR45&gt;DX43,IF(DQ45&lt;=BN45,DQ45,BN45),0)</f>
        <v>0</v>
      </c>
      <c r="DY45" s="654">
        <f>IF(DR45&gt;DY43,IF(DQ45&lt;=BO45,DQ45,BO45),0)</f>
        <v>0</v>
      </c>
      <c r="DZ45" s="654">
        <f>IF(DR45&gt;DZ43,IF(DQ45&lt;=BP45,DQ45,BP45),0)</f>
        <v>0</v>
      </c>
      <c r="EA45" s="654">
        <f>IF(DR45&gt;EA43,IF(DQ45&lt;=BQ45,DQ45,BQ45),0)</f>
        <v>0</v>
      </c>
      <c r="EB45" s="654" t="b">
        <f>SUM(DT45:EA45)+SUM(HB63:HK63)=O45</f>
        <v>1</v>
      </c>
      <c r="HM45" s="644"/>
      <c r="HN45" s="644"/>
      <c r="HO45" s="644"/>
      <c r="HP45" s="644"/>
      <c r="HQ45" s="644"/>
      <c r="HR45" s="644"/>
      <c r="HS45" s="644"/>
      <c r="HT45" s="644"/>
      <c r="HU45" s="644"/>
      <c r="HV45" s="644"/>
      <c r="HW45" s="644"/>
      <c r="HX45" s="644"/>
      <c r="HY45" s="644"/>
      <c r="HZ45" s="644"/>
    </row>
    <row r="46" spans="1:234" s="643" customFormat="1" x14ac:dyDescent="0.25">
      <c r="B46" s="644"/>
      <c r="C46" s="644"/>
      <c r="D46" s="651">
        <v>2024</v>
      </c>
      <c r="E46" s="687"/>
      <c r="F46" s="687"/>
      <c r="G46" s="687"/>
      <c r="H46" s="687"/>
      <c r="I46" s="687"/>
      <c r="J46" s="687"/>
      <c r="K46" s="687"/>
      <c r="L46" s="687"/>
      <c r="M46" s="687"/>
      <c r="N46" s="687"/>
      <c r="O46" s="687"/>
      <c r="P46" s="687"/>
      <c r="Q46" s="656">
        <f>SUM(E46:N46)-O46+(P45-P46)</f>
        <v>0</v>
      </c>
      <c r="R46" s="657"/>
      <c r="T46" s="646">
        <f t="shared" si="2"/>
        <v>0</v>
      </c>
      <c r="U46" s="654">
        <f>O46+Q46</f>
        <v>0</v>
      </c>
      <c r="V46" s="658">
        <f>U46-P45</f>
        <v>0</v>
      </c>
      <c r="W46" s="658">
        <f t="shared" ref="W46" si="4">IF(V46&gt;0,P46,P45+V46+(P46-P45))</f>
        <v>0</v>
      </c>
      <c r="X46" s="659"/>
      <c r="Y46" s="660">
        <f>IF(V46&lt;=0,0,V46*E46/SUM(E46:N46))</f>
        <v>0</v>
      </c>
      <c r="Z46" s="660">
        <f>IF(V46&lt;=0,0,V46*F46/SUM(E46:N46))</f>
        <v>0</v>
      </c>
      <c r="AA46" s="660">
        <f>IF(V46&lt;=0,0,V46*G46/SUM(E46:N46))</f>
        <v>0</v>
      </c>
      <c r="AB46" s="660">
        <f>IF(V46&lt;=0,0,V46*H46/SUM(E46:N46))</f>
        <v>0</v>
      </c>
      <c r="AC46" s="660">
        <f>IF(V46&lt;=0,0,V46*I46/SUM(E46:N46))</f>
        <v>0</v>
      </c>
      <c r="AD46" s="660">
        <f>IF(V46&lt;=0,0,V46*J46/SUM(E46:N46))</f>
        <v>0</v>
      </c>
      <c r="AE46" s="660">
        <f>IF(V46&lt;=0,0,V46*K46/SUM(E46:N46))</f>
        <v>0</v>
      </c>
      <c r="AF46" s="660">
        <f>IF(V46&lt;=0,0,V46*L46/SUM(E46:N46))</f>
        <v>0</v>
      </c>
      <c r="AG46" s="660">
        <f>IF(V46&lt;=0,0,V46*M46/SUM(E46:N46))</f>
        <v>0</v>
      </c>
      <c r="AH46" s="660">
        <f>IF(V46&lt;=0,0,V46*N46/SUM(E46:N46))</f>
        <v>0</v>
      </c>
      <c r="AI46" s="659"/>
      <c r="AJ46" s="659"/>
      <c r="AK46" s="659"/>
      <c r="AM46" s="659"/>
      <c r="AN46" s="659"/>
      <c r="AO46" s="659"/>
      <c r="AP46" s="659"/>
      <c r="AQ46" s="659"/>
      <c r="AR46" s="659"/>
      <c r="AS46" s="659"/>
      <c r="AT46" s="647">
        <f>IF(U46&lt;P45,U46,P45)</f>
        <v>0</v>
      </c>
      <c r="AU46" s="659"/>
      <c r="AV46" s="647">
        <v>2024</v>
      </c>
      <c r="AW46" s="647">
        <v>0</v>
      </c>
      <c r="AX46" s="654">
        <f>IF(AX43=AV46,W46,IF(AW46=0,MAX(AX45-MAX(AT46-SUM(AW45:AW45),0),0),AX45))</f>
        <v>0</v>
      </c>
      <c r="AY46" s="654">
        <f>IF(AY43=AV46,W46,IF(AX46=0,MAX(AY45-MAX(AT46-SUM(AW45:AX45),0),0),AY45))</f>
        <v>0</v>
      </c>
      <c r="AZ46" s="654">
        <f>IF(AZ43=AV46,W46,IF(AY46=0,MAX(AZ45-MAX(AT46-SUM(AW45:AY45),0),0),AZ45))</f>
        <v>0</v>
      </c>
      <c r="BA46" s="654">
        <f>IF(BA43=AV46,W46,IF(AZ46=0,MAX(BA45-MAX(AT46-SUM(AW45:AZ45),0),0),BA45))</f>
        <v>0</v>
      </c>
      <c r="BB46" s="654">
        <f>IF(BB43=AV46,W46,IF(BA46=0,MAX(BB45-MAX(AT46-SUM(AW45:BA45),0),0),BB45))</f>
        <v>0</v>
      </c>
      <c r="BC46" s="654">
        <f>IF(BC43=AV46,W46,IF(BB46=0,MAX(BC45-MAX(AT46-SUM(AW45:BB45),0),0),BC45))</f>
        <v>0</v>
      </c>
      <c r="BD46" s="654">
        <f>IF(BD43=AV46,W46,IF(BC46=0,MAX(BD45-MAX(AT46-SUM(AW45:BC45),0),0),BD45))</f>
        <v>0</v>
      </c>
      <c r="BE46" s="654">
        <f>IF(BE43=AV46,W46,IF(BD46=0,MAX(BE45-MAX(AT46-SUM(AW45:BD45),0),0),BE45))</f>
        <v>0</v>
      </c>
      <c r="BF46" s="654" t="b">
        <f t="shared" si="3"/>
        <v>1</v>
      </c>
      <c r="BH46" s="647">
        <v>2024</v>
      </c>
      <c r="BI46" s="647">
        <v>0</v>
      </c>
      <c r="BJ46" s="654">
        <f>IF(BH46&gt;BJ43,AX45-AX46,0)</f>
        <v>0</v>
      </c>
      <c r="BK46" s="654">
        <f>IF(BH46&gt;BK43,AY45-AY46,0)</f>
        <v>0</v>
      </c>
      <c r="BL46" s="654">
        <f>IF(BH46&gt;BL43,AZ45-AZ46,0)</f>
        <v>0</v>
      </c>
      <c r="BM46" s="654">
        <f>IF(BH46&gt;BM43,BA45-BA46,0)</f>
        <v>0</v>
      </c>
      <c r="BN46" s="654">
        <f>IF(BH46&gt;BN43,BB45-BB46,0)</f>
        <v>0</v>
      </c>
      <c r="BO46" s="654">
        <f>IF(BH46&gt;BO43,BC45-BC46,0)</f>
        <v>0</v>
      </c>
      <c r="BP46" s="654">
        <f>IF(BH46&gt;BP43,BD45-BD46,0)</f>
        <v>0</v>
      </c>
      <c r="BQ46" s="654">
        <f>IF(BH46&gt;BQ43,BE45-BE46,0)</f>
        <v>0</v>
      </c>
      <c r="BR46" s="654" t="b">
        <f>SUM(BJ46:BQ46)=U46-SUM(Y46:AH46)</f>
        <v>1</v>
      </c>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c r="CQ46" s="655"/>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738">
        <f>O46</f>
        <v>0</v>
      </c>
      <c r="DR46" s="647">
        <v>2024</v>
      </c>
      <c r="DS46" s="647">
        <v>0</v>
      </c>
      <c r="DT46" s="654">
        <f>IF(DR46&gt;DT43,IF(DQ46&lt;=BJ46,DQ46,BJ46),0)</f>
        <v>0</v>
      </c>
      <c r="DU46" s="654">
        <f>IF(DR46&gt;DU43,IF(DQ46&lt;=BK46,DQ46,BK46),0)</f>
        <v>0</v>
      </c>
      <c r="DV46" s="654">
        <f>IF(DR46&gt;DV43,IF(DQ46&lt;=BL46,DQ46,BL46),0)</f>
        <v>0</v>
      </c>
      <c r="DW46" s="654">
        <f>IF(DR46&gt;DW43,IF(DQ46&lt;=BM46,DQ46,BM46),0)</f>
        <v>0</v>
      </c>
      <c r="DX46" s="654">
        <f>IF(DR46&gt;DX43,IF(DQ46&lt;=BN46,DQ46,BN46),0)</f>
        <v>0</v>
      </c>
      <c r="DY46" s="654">
        <f>IF(DR46&gt;DY43,IF(DQ46&lt;=BO46,DQ46,BO46),0)</f>
        <v>0</v>
      </c>
      <c r="DZ46" s="654">
        <f>IF(DR46&gt;DZ43,IF(DQ46&lt;=BP46,DQ46,BP46),0)</f>
        <v>0</v>
      </c>
      <c r="EA46" s="654">
        <f>IF(DR46&gt;EA43,IF(DQ46&lt;=BQ46,DQ46,BQ46),0)</f>
        <v>0</v>
      </c>
      <c r="EB46" s="654" t="b">
        <f>SUM(DT46:EA46)+SUM(HB64:HK64)=O46</f>
        <v>1</v>
      </c>
      <c r="HM46" s="657"/>
      <c r="HN46" s="657"/>
      <c r="HO46" s="657"/>
      <c r="HP46" s="657"/>
      <c r="HQ46" s="657"/>
      <c r="HR46" s="657"/>
      <c r="HS46" s="657"/>
      <c r="HT46" s="657"/>
      <c r="HU46" s="657"/>
      <c r="HV46" s="657"/>
      <c r="HW46" s="657"/>
      <c r="HX46" s="657"/>
      <c r="HY46" s="657"/>
      <c r="HZ46" s="657"/>
    </row>
    <row r="48" spans="1:234" s="643" customFormat="1" hidden="1" x14ac:dyDescent="0.25">
      <c r="A48" s="643" t="s">
        <v>208</v>
      </c>
      <c r="B48" s="644"/>
      <c r="C48" s="644"/>
      <c r="D48" s="644"/>
      <c r="E48" s="644"/>
      <c r="F48" s="644"/>
      <c r="G48" s="644"/>
      <c r="H48" s="644"/>
      <c r="I48" s="644"/>
      <c r="J48" s="644"/>
      <c r="K48" s="644"/>
      <c r="L48" s="644"/>
      <c r="M48" s="644"/>
      <c r="N48" s="644"/>
      <c r="O48" s="644"/>
      <c r="P48" s="644"/>
      <c r="Q48" s="644"/>
      <c r="R48" s="644"/>
      <c r="DR48" s="643" t="s">
        <v>1677</v>
      </c>
      <c r="HM48" s="644"/>
      <c r="HN48" s="644"/>
      <c r="HO48" s="644"/>
      <c r="HP48" s="644"/>
      <c r="HQ48" s="644"/>
      <c r="HR48" s="644"/>
      <c r="HS48" s="644"/>
      <c r="HT48" s="644"/>
      <c r="HU48" s="644"/>
      <c r="HV48" s="644"/>
      <c r="HW48" s="644"/>
      <c r="HX48" s="644"/>
      <c r="HY48" s="644"/>
      <c r="HZ48" s="644"/>
    </row>
    <row r="49" spans="1:234" hidden="1" x14ac:dyDescent="0.25">
      <c r="A49" s="643" t="s">
        <v>208</v>
      </c>
      <c r="AI49" s="913" t="s">
        <v>1661</v>
      </c>
      <c r="AJ49" s="914"/>
      <c r="AK49" s="914"/>
      <c r="AL49" s="914"/>
      <c r="AM49" s="914"/>
      <c r="AN49" s="914"/>
      <c r="AO49" s="914"/>
      <c r="AP49" s="914"/>
      <c r="AQ49" s="914"/>
      <c r="AR49" s="914"/>
      <c r="AS49" s="914"/>
      <c r="AT49" s="915"/>
      <c r="AU49" s="648"/>
      <c r="AW49" s="661" t="s">
        <v>1656</v>
      </c>
      <c r="AX49" s="647">
        <v>2023</v>
      </c>
      <c r="AY49" s="647">
        <v>2024</v>
      </c>
      <c r="AZ49" s="647">
        <v>2024</v>
      </c>
      <c r="BA49" s="647">
        <v>2024</v>
      </c>
      <c r="BB49" s="647">
        <v>2024</v>
      </c>
      <c r="BC49" s="647">
        <v>2024</v>
      </c>
      <c r="BD49" s="647">
        <v>2024</v>
      </c>
      <c r="BE49" s="647">
        <v>2024</v>
      </c>
      <c r="BF49" s="647">
        <v>2024</v>
      </c>
      <c r="BG49" s="647">
        <v>2024</v>
      </c>
      <c r="BH49" s="647">
        <v>2024</v>
      </c>
      <c r="BI49" s="647">
        <v>2025</v>
      </c>
      <c r="BJ49" s="647">
        <v>2025</v>
      </c>
      <c r="BK49" s="647">
        <v>2025</v>
      </c>
      <c r="BL49" s="647">
        <v>2025</v>
      </c>
      <c r="BM49" s="647">
        <v>2025</v>
      </c>
      <c r="BN49" s="647">
        <v>2025</v>
      </c>
      <c r="BO49" s="647">
        <v>2025</v>
      </c>
      <c r="BP49" s="647">
        <v>2025</v>
      </c>
      <c r="BQ49" s="647">
        <v>2025</v>
      </c>
      <c r="BR49" s="647">
        <v>2025</v>
      </c>
      <c r="BS49" s="647">
        <v>2026</v>
      </c>
      <c r="BT49" s="647">
        <v>2026</v>
      </c>
      <c r="BU49" s="647">
        <v>2026</v>
      </c>
      <c r="BV49" s="647">
        <v>2026</v>
      </c>
      <c r="BW49" s="647">
        <v>2026</v>
      </c>
      <c r="BX49" s="647">
        <v>2026</v>
      </c>
      <c r="BY49" s="647">
        <v>2026</v>
      </c>
      <c r="BZ49" s="647">
        <v>2026</v>
      </c>
      <c r="CA49" s="647">
        <v>2026</v>
      </c>
      <c r="CB49" s="647">
        <v>2026</v>
      </c>
      <c r="CC49" s="647">
        <v>2027</v>
      </c>
      <c r="CD49" s="647">
        <v>2027</v>
      </c>
      <c r="CE49" s="647">
        <v>2027</v>
      </c>
      <c r="CF49" s="647">
        <v>2027</v>
      </c>
      <c r="CG49" s="647">
        <v>2027</v>
      </c>
      <c r="CH49" s="647">
        <v>2027</v>
      </c>
      <c r="CI49" s="647">
        <v>2027</v>
      </c>
      <c r="CJ49" s="647">
        <v>2027</v>
      </c>
      <c r="CK49" s="647">
        <v>2027</v>
      </c>
      <c r="CL49" s="647">
        <v>2027</v>
      </c>
      <c r="CM49" s="647">
        <v>2028</v>
      </c>
      <c r="CN49" s="647">
        <v>2028</v>
      </c>
      <c r="CO49" s="647">
        <v>2028</v>
      </c>
      <c r="CP49" s="647">
        <v>2028</v>
      </c>
      <c r="CQ49" s="647">
        <v>2028</v>
      </c>
      <c r="CR49" s="647">
        <v>2028</v>
      </c>
      <c r="CS49" s="647">
        <v>2028</v>
      </c>
      <c r="CT49" s="647">
        <v>2028</v>
      </c>
      <c r="CU49" s="647">
        <v>2028</v>
      </c>
      <c r="CV49" s="647">
        <v>2028</v>
      </c>
      <c r="CW49" s="647">
        <v>2029</v>
      </c>
      <c r="CX49" s="647">
        <v>2029</v>
      </c>
      <c r="CY49" s="647">
        <v>2029</v>
      </c>
      <c r="CZ49" s="647">
        <v>2029</v>
      </c>
      <c r="DA49" s="647">
        <v>2029</v>
      </c>
      <c r="DB49" s="647">
        <v>2029</v>
      </c>
      <c r="DC49" s="647">
        <v>2029</v>
      </c>
      <c r="DD49" s="647">
        <v>2029</v>
      </c>
      <c r="DE49" s="647">
        <v>2029</v>
      </c>
      <c r="DF49" s="647">
        <v>2029</v>
      </c>
      <c r="DG49" s="647">
        <v>2030</v>
      </c>
      <c r="DH49" s="647">
        <v>2030</v>
      </c>
      <c r="DI49" s="647">
        <v>2030</v>
      </c>
      <c r="DJ49" s="647">
        <v>2030</v>
      </c>
      <c r="DK49" s="647">
        <v>2030</v>
      </c>
      <c r="DL49" s="647">
        <v>2030</v>
      </c>
      <c r="DM49" s="647">
        <v>2030</v>
      </c>
      <c r="DN49" s="647">
        <v>2030</v>
      </c>
      <c r="DO49" s="647">
        <v>2030</v>
      </c>
      <c r="DP49" s="647">
        <v>2030</v>
      </c>
      <c r="DR49" s="661"/>
      <c r="DS49" s="647">
        <v>2023</v>
      </c>
      <c r="DT49" s="647">
        <v>2024</v>
      </c>
      <c r="DU49" s="647">
        <v>2024</v>
      </c>
      <c r="DV49" s="647">
        <v>2024</v>
      </c>
      <c r="DW49" s="647">
        <v>2024</v>
      </c>
      <c r="DX49" s="647">
        <v>2024</v>
      </c>
      <c r="DY49" s="647">
        <v>2024</v>
      </c>
      <c r="DZ49" s="647">
        <v>2024</v>
      </c>
      <c r="EA49" s="647">
        <v>2024</v>
      </c>
      <c r="EB49" s="647">
        <v>2024</v>
      </c>
      <c r="EC49" s="647">
        <v>2024</v>
      </c>
      <c r="ED49" s="647">
        <v>2025</v>
      </c>
      <c r="EE49" s="647">
        <v>2025</v>
      </c>
      <c r="EF49" s="647">
        <v>2025</v>
      </c>
      <c r="EG49" s="647">
        <v>2025</v>
      </c>
      <c r="EH49" s="647">
        <v>2025</v>
      </c>
      <c r="EI49" s="647">
        <v>2025</v>
      </c>
      <c r="EJ49" s="647">
        <v>2025</v>
      </c>
      <c r="EK49" s="647">
        <v>2025</v>
      </c>
      <c r="EL49" s="647">
        <v>2025</v>
      </c>
      <c r="EM49" s="647">
        <v>2025</v>
      </c>
      <c r="EN49" s="647">
        <v>2026</v>
      </c>
      <c r="EO49" s="647">
        <v>2026</v>
      </c>
      <c r="EP49" s="647">
        <v>2026</v>
      </c>
      <c r="EQ49" s="647">
        <v>2026</v>
      </c>
      <c r="ER49" s="647">
        <v>2026</v>
      </c>
      <c r="ES49" s="647">
        <v>2026</v>
      </c>
      <c r="ET49" s="647">
        <v>2026</v>
      </c>
      <c r="EU49" s="647">
        <v>2026</v>
      </c>
      <c r="EV49" s="647">
        <v>2026</v>
      </c>
      <c r="EW49" s="647">
        <v>2026</v>
      </c>
      <c r="EX49" s="647">
        <v>2027</v>
      </c>
      <c r="EY49" s="647">
        <v>2027</v>
      </c>
      <c r="EZ49" s="647">
        <v>2027</v>
      </c>
      <c r="FA49" s="647">
        <v>2027</v>
      </c>
      <c r="FB49" s="647">
        <v>2027</v>
      </c>
      <c r="FC49" s="647">
        <v>2027</v>
      </c>
      <c r="FD49" s="647">
        <v>2027</v>
      </c>
      <c r="FE49" s="647">
        <v>2027</v>
      </c>
      <c r="FF49" s="647">
        <v>2027</v>
      </c>
      <c r="FG49" s="647">
        <v>2027</v>
      </c>
      <c r="FH49" s="647">
        <v>2028</v>
      </c>
      <c r="FI49" s="647">
        <v>2028</v>
      </c>
      <c r="FJ49" s="647">
        <v>2028</v>
      </c>
      <c r="FK49" s="647">
        <v>2028</v>
      </c>
      <c r="FL49" s="647">
        <v>2028</v>
      </c>
      <c r="FM49" s="647">
        <v>2028</v>
      </c>
      <c r="FN49" s="647">
        <v>2028</v>
      </c>
      <c r="FO49" s="647">
        <v>2028</v>
      </c>
      <c r="FP49" s="647">
        <v>2028</v>
      </c>
      <c r="FQ49" s="647">
        <v>2028</v>
      </c>
      <c r="FR49" s="647">
        <v>2029</v>
      </c>
      <c r="FS49" s="647">
        <v>2029</v>
      </c>
      <c r="FT49" s="647">
        <v>2029</v>
      </c>
      <c r="FU49" s="647">
        <v>2029</v>
      </c>
      <c r="FV49" s="647">
        <v>2029</v>
      </c>
      <c r="FW49" s="647">
        <v>2029</v>
      </c>
      <c r="FX49" s="647">
        <v>2029</v>
      </c>
      <c r="FY49" s="647">
        <v>2029</v>
      </c>
      <c r="FZ49" s="647">
        <v>2029</v>
      </c>
      <c r="GA49" s="647">
        <v>2029</v>
      </c>
      <c r="GB49" s="647">
        <v>2030</v>
      </c>
      <c r="GC49" s="647">
        <v>2030</v>
      </c>
      <c r="GD49" s="647">
        <v>2030</v>
      </c>
      <c r="GE49" s="647">
        <v>2030</v>
      </c>
      <c r="GF49" s="647">
        <v>2030</v>
      </c>
      <c r="GG49" s="647">
        <v>2030</v>
      </c>
      <c r="GH49" s="647">
        <v>2030</v>
      </c>
      <c r="GI49" s="647">
        <v>2030</v>
      </c>
      <c r="GJ49" s="647">
        <v>2030</v>
      </c>
      <c r="GK49" s="647">
        <v>2030</v>
      </c>
      <c r="GL49" s="903" t="s">
        <v>1662</v>
      </c>
      <c r="GO49" s="643" t="s">
        <v>1678</v>
      </c>
    </row>
    <row r="50" spans="1:234" hidden="1" x14ac:dyDescent="0.25">
      <c r="A50" s="643" t="s">
        <v>208</v>
      </c>
      <c r="AI50" s="647" t="s">
        <v>1663</v>
      </c>
      <c r="AJ50" s="647" t="s">
        <v>1664</v>
      </c>
      <c r="AK50" s="647" t="str">
        <f t="shared" ref="AK50:AT50" si="5">E44</f>
        <v/>
      </c>
      <c r="AL50" s="647" t="str">
        <f t="shared" si="5"/>
        <v/>
      </c>
      <c r="AM50" s="647" t="str">
        <f t="shared" si="5"/>
        <v/>
      </c>
      <c r="AN50" s="647" t="str">
        <f t="shared" si="5"/>
        <v/>
      </c>
      <c r="AO50" s="647" t="str">
        <f t="shared" si="5"/>
        <v/>
      </c>
      <c r="AP50" s="647" t="str">
        <f t="shared" si="5"/>
        <v/>
      </c>
      <c r="AQ50" s="647" t="str">
        <f t="shared" si="5"/>
        <v/>
      </c>
      <c r="AR50" s="647" t="str">
        <f t="shared" si="5"/>
        <v/>
      </c>
      <c r="AS50" s="647" t="str">
        <f t="shared" si="5"/>
        <v/>
      </c>
      <c r="AT50" s="647" t="str">
        <f t="shared" si="5"/>
        <v/>
      </c>
      <c r="AU50" s="648"/>
      <c r="AW50" s="662" t="s">
        <v>1663</v>
      </c>
      <c r="AX50" s="647" t="s">
        <v>1664</v>
      </c>
      <c r="AY50" s="647" t="str">
        <f t="shared" ref="AY50:BH50" si="6">E44</f>
        <v/>
      </c>
      <c r="AZ50" s="647" t="str">
        <f t="shared" si="6"/>
        <v/>
      </c>
      <c r="BA50" s="647" t="str">
        <f t="shared" si="6"/>
        <v/>
      </c>
      <c r="BB50" s="647" t="str">
        <f t="shared" si="6"/>
        <v/>
      </c>
      <c r="BC50" s="647" t="str">
        <f t="shared" si="6"/>
        <v/>
      </c>
      <c r="BD50" s="647" t="str">
        <f t="shared" si="6"/>
        <v/>
      </c>
      <c r="BE50" s="647" t="str">
        <f t="shared" si="6"/>
        <v/>
      </c>
      <c r="BF50" s="647" t="str">
        <f t="shared" si="6"/>
        <v/>
      </c>
      <c r="BG50" s="647" t="str">
        <f t="shared" si="6"/>
        <v/>
      </c>
      <c r="BH50" s="647" t="str">
        <f t="shared" si="6"/>
        <v/>
      </c>
      <c r="BI50" s="647" t="str">
        <f t="shared" ref="BI50:BR50" si="7">E44</f>
        <v/>
      </c>
      <c r="BJ50" s="647" t="str">
        <f t="shared" si="7"/>
        <v/>
      </c>
      <c r="BK50" s="647" t="str">
        <f t="shared" si="7"/>
        <v/>
      </c>
      <c r="BL50" s="647" t="str">
        <f t="shared" si="7"/>
        <v/>
      </c>
      <c r="BM50" s="647" t="str">
        <f t="shared" si="7"/>
        <v/>
      </c>
      <c r="BN50" s="647" t="str">
        <f t="shared" si="7"/>
        <v/>
      </c>
      <c r="BO50" s="647" t="str">
        <f t="shared" si="7"/>
        <v/>
      </c>
      <c r="BP50" s="647" t="str">
        <f t="shared" si="7"/>
        <v/>
      </c>
      <c r="BQ50" s="647" t="str">
        <f t="shared" si="7"/>
        <v/>
      </c>
      <c r="BR50" s="647" t="str">
        <f t="shared" si="7"/>
        <v/>
      </c>
      <c r="BS50" s="647" t="str">
        <f t="shared" ref="BS50:CB50" si="8">E44</f>
        <v/>
      </c>
      <c r="BT50" s="647" t="str">
        <f t="shared" si="8"/>
        <v/>
      </c>
      <c r="BU50" s="647" t="str">
        <f t="shared" si="8"/>
        <v/>
      </c>
      <c r="BV50" s="647" t="str">
        <f t="shared" si="8"/>
        <v/>
      </c>
      <c r="BW50" s="647" t="str">
        <f t="shared" si="8"/>
        <v/>
      </c>
      <c r="BX50" s="647" t="str">
        <f t="shared" si="8"/>
        <v/>
      </c>
      <c r="BY50" s="647" t="str">
        <f t="shared" si="8"/>
        <v/>
      </c>
      <c r="BZ50" s="647" t="str">
        <f t="shared" si="8"/>
        <v/>
      </c>
      <c r="CA50" s="647" t="str">
        <f t="shared" si="8"/>
        <v/>
      </c>
      <c r="CB50" s="647" t="str">
        <f t="shared" si="8"/>
        <v/>
      </c>
      <c r="CC50" s="647" t="str">
        <f t="shared" ref="CC50:CL50" si="9">E44</f>
        <v/>
      </c>
      <c r="CD50" s="647" t="str">
        <f t="shared" si="9"/>
        <v/>
      </c>
      <c r="CE50" s="647" t="str">
        <f t="shared" si="9"/>
        <v/>
      </c>
      <c r="CF50" s="647" t="str">
        <f t="shared" si="9"/>
        <v/>
      </c>
      <c r="CG50" s="647" t="str">
        <f t="shared" si="9"/>
        <v/>
      </c>
      <c r="CH50" s="647" t="str">
        <f t="shared" si="9"/>
        <v/>
      </c>
      <c r="CI50" s="647" t="str">
        <f t="shared" si="9"/>
        <v/>
      </c>
      <c r="CJ50" s="647" t="str">
        <f t="shared" si="9"/>
        <v/>
      </c>
      <c r="CK50" s="647" t="str">
        <f t="shared" si="9"/>
        <v/>
      </c>
      <c r="CL50" s="647" t="str">
        <f t="shared" si="9"/>
        <v/>
      </c>
      <c r="CM50" s="647" t="str">
        <f t="shared" ref="CM50:CV50" si="10">E44</f>
        <v/>
      </c>
      <c r="CN50" s="647" t="str">
        <f t="shared" si="10"/>
        <v/>
      </c>
      <c r="CO50" s="647" t="str">
        <f t="shared" si="10"/>
        <v/>
      </c>
      <c r="CP50" s="647" t="str">
        <f t="shared" si="10"/>
        <v/>
      </c>
      <c r="CQ50" s="647" t="str">
        <f t="shared" si="10"/>
        <v/>
      </c>
      <c r="CR50" s="647" t="str">
        <f t="shared" si="10"/>
        <v/>
      </c>
      <c r="CS50" s="647" t="str">
        <f t="shared" si="10"/>
        <v/>
      </c>
      <c r="CT50" s="647" t="str">
        <f t="shared" si="10"/>
        <v/>
      </c>
      <c r="CU50" s="647" t="str">
        <f t="shared" si="10"/>
        <v/>
      </c>
      <c r="CV50" s="647" t="str">
        <f t="shared" si="10"/>
        <v/>
      </c>
      <c r="CW50" s="647" t="str">
        <f t="shared" ref="CW50:DF50" si="11">E44</f>
        <v/>
      </c>
      <c r="CX50" s="647" t="str">
        <f t="shared" si="11"/>
        <v/>
      </c>
      <c r="CY50" s="647" t="str">
        <f t="shared" si="11"/>
        <v/>
      </c>
      <c r="CZ50" s="647" t="str">
        <f t="shared" si="11"/>
        <v/>
      </c>
      <c r="DA50" s="647" t="str">
        <f t="shared" si="11"/>
        <v/>
      </c>
      <c r="DB50" s="647" t="str">
        <f t="shared" si="11"/>
        <v/>
      </c>
      <c r="DC50" s="647" t="str">
        <f t="shared" si="11"/>
        <v/>
      </c>
      <c r="DD50" s="647" t="str">
        <f t="shared" si="11"/>
        <v/>
      </c>
      <c r="DE50" s="647" t="str">
        <f t="shared" si="11"/>
        <v/>
      </c>
      <c r="DF50" s="647" t="str">
        <f t="shared" si="11"/>
        <v/>
      </c>
      <c r="DG50" s="647" t="str">
        <f t="shared" ref="DG50:DP50" si="12">E44</f>
        <v/>
      </c>
      <c r="DH50" s="647" t="str">
        <f t="shared" si="12"/>
        <v/>
      </c>
      <c r="DI50" s="647" t="str">
        <f t="shared" si="12"/>
        <v/>
      </c>
      <c r="DJ50" s="647" t="str">
        <f t="shared" si="12"/>
        <v/>
      </c>
      <c r="DK50" s="647" t="str">
        <f t="shared" si="12"/>
        <v/>
      </c>
      <c r="DL50" s="647" t="str">
        <f t="shared" si="12"/>
        <v/>
      </c>
      <c r="DM50" s="647" t="str">
        <f t="shared" si="12"/>
        <v/>
      </c>
      <c r="DN50" s="647" t="str">
        <f t="shared" si="12"/>
        <v/>
      </c>
      <c r="DO50" s="647" t="str">
        <f t="shared" si="12"/>
        <v/>
      </c>
      <c r="DP50" s="647" t="str">
        <f t="shared" si="12"/>
        <v/>
      </c>
      <c r="DQ50" s="643" t="s">
        <v>1657</v>
      </c>
      <c r="DR50" s="662" t="s">
        <v>1665</v>
      </c>
      <c r="DS50" s="647" t="s">
        <v>1664</v>
      </c>
      <c r="DT50" s="647" t="str">
        <f t="shared" ref="DT50:EC50" si="13">E44</f>
        <v/>
      </c>
      <c r="DU50" s="647" t="str">
        <f t="shared" si="13"/>
        <v/>
      </c>
      <c r="DV50" s="647" t="str">
        <f t="shared" si="13"/>
        <v/>
      </c>
      <c r="DW50" s="647" t="str">
        <f t="shared" si="13"/>
        <v/>
      </c>
      <c r="DX50" s="647" t="str">
        <f t="shared" si="13"/>
        <v/>
      </c>
      <c r="DY50" s="647" t="str">
        <f t="shared" si="13"/>
        <v/>
      </c>
      <c r="DZ50" s="647" t="str">
        <f t="shared" si="13"/>
        <v/>
      </c>
      <c r="EA50" s="647" t="str">
        <f t="shared" si="13"/>
        <v/>
      </c>
      <c r="EB50" s="647" t="str">
        <f t="shared" si="13"/>
        <v/>
      </c>
      <c r="EC50" s="647" t="str">
        <f t="shared" si="13"/>
        <v/>
      </c>
      <c r="ED50" s="647" t="str">
        <f t="shared" ref="ED50:EM50" si="14">E44</f>
        <v/>
      </c>
      <c r="EE50" s="647" t="str">
        <f t="shared" si="14"/>
        <v/>
      </c>
      <c r="EF50" s="647" t="str">
        <f t="shared" si="14"/>
        <v/>
      </c>
      <c r="EG50" s="647" t="str">
        <f t="shared" si="14"/>
        <v/>
      </c>
      <c r="EH50" s="647" t="str">
        <f t="shared" si="14"/>
        <v/>
      </c>
      <c r="EI50" s="647" t="str">
        <f t="shared" si="14"/>
        <v/>
      </c>
      <c r="EJ50" s="647" t="str">
        <f t="shared" si="14"/>
        <v/>
      </c>
      <c r="EK50" s="647" t="str">
        <f t="shared" si="14"/>
        <v/>
      </c>
      <c r="EL50" s="647" t="str">
        <f t="shared" si="14"/>
        <v/>
      </c>
      <c r="EM50" s="647" t="str">
        <f t="shared" si="14"/>
        <v/>
      </c>
      <c r="EN50" s="647" t="str">
        <f t="shared" ref="EN50:EW50" si="15">E44</f>
        <v/>
      </c>
      <c r="EO50" s="647" t="str">
        <f t="shared" si="15"/>
        <v/>
      </c>
      <c r="EP50" s="647" t="str">
        <f t="shared" si="15"/>
        <v/>
      </c>
      <c r="EQ50" s="647" t="str">
        <f t="shared" si="15"/>
        <v/>
      </c>
      <c r="ER50" s="647" t="str">
        <f t="shared" si="15"/>
        <v/>
      </c>
      <c r="ES50" s="647" t="str">
        <f t="shared" si="15"/>
        <v/>
      </c>
      <c r="ET50" s="647" t="str">
        <f t="shared" si="15"/>
        <v/>
      </c>
      <c r="EU50" s="647" t="str">
        <f t="shared" si="15"/>
        <v/>
      </c>
      <c r="EV50" s="647" t="str">
        <f t="shared" si="15"/>
        <v/>
      </c>
      <c r="EW50" s="647" t="str">
        <f t="shared" si="15"/>
        <v/>
      </c>
      <c r="EX50" s="647" t="str">
        <f t="shared" ref="EX50:FG50" si="16">E44</f>
        <v/>
      </c>
      <c r="EY50" s="647" t="str">
        <f t="shared" si="16"/>
        <v/>
      </c>
      <c r="EZ50" s="647" t="str">
        <f t="shared" si="16"/>
        <v/>
      </c>
      <c r="FA50" s="647" t="str">
        <f t="shared" si="16"/>
        <v/>
      </c>
      <c r="FB50" s="647" t="str">
        <f t="shared" si="16"/>
        <v/>
      </c>
      <c r="FC50" s="647" t="str">
        <f t="shared" si="16"/>
        <v/>
      </c>
      <c r="FD50" s="647" t="str">
        <f t="shared" si="16"/>
        <v/>
      </c>
      <c r="FE50" s="647" t="str">
        <f t="shared" si="16"/>
        <v/>
      </c>
      <c r="FF50" s="647" t="str">
        <f t="shared" si="16"/>
        <v/>
      </c>
      <c r="FG50" s="647" t="str">
        <f t="shared" si="16"/>
        <v/>
      </c>
      <c r="FH50" s="647" t="str">
        <f t="shared" ref="FH50:FQ50" si="17">E44</f>
        <v/>
      </c>
      <c r="FI50" s="647" t="str">
        <f t="shared" si="17"/>
        <v/>
      </c>
      <c r="FJ50" s="647" t="str">
        <f t="shared" si="17"/>
        <v/>
      </c>
      <c r="FK50" s="647" t="str">
        <f t="shared" si="17"/>
        <v/>
      </c>
      <c r="FL50" s="647" t="str">
        <f t="shared" si="17"/>
        <v/>
      </c>
      <c r="FM50" s="647" t="str">
        <f t="shared" si="17"/>
        <v/>
      </c>
      <c r="FN50" s="647" t="str">
        <f t="shared" si="17"/>
        <v/>
      </c>
      <c r="FO50" s="647" t="str">
        <f t="shared" si="17"/>
        <v/>
      </c>
      <c r="FP50" s="647" t="str">
        <f t="shared" si="17"/>
        <v/>
      </c>
      <c r="FQ50" s="647" t="str">
        <f t="shared" si="17"/>
        <v/>
      </c>
      <c r="FR50" s="647" t="str">
        <f t="shared" ref="FR50:GA50" si="18">E44</f>
        <v/>
      </c>
      <c r="FS50" s="647" t="str">
        <f t="shared" si="18"/>
        <v/>
      </c>
      <c r="FT50" s="647" t="str">
        <f t="shared" si="18"/>
        <v/>
      </c>
      <c r="FU50" s="647" t="str">
        <f t="shared" si="18"/>
        <v/>
      </c>
      <c r="FV50" s="647" t="str">
        <f t="shared" si="18"/>
        <v/>
      </c>
      <c r="FW50" s="647" t="str">
        <f t="shared" si="18"/>
        <v/>
      </c>
      <c r="FX50" s="647" t="str">
        <f t="shared" si="18"/>
        <v/>
      </c>
      <c r="FY50" s="647" t="str">
        <f t="shared" si="18"/>
        <v/>
      </c>
      <c r="FZ50" s="647" t="str">
        <f t="shared" si="18"/>
        <v/>
      </c>
      <c r="GA50" s="647" t="str">
        <f t="shared" si="18"/>
        <v/>
      </c>
      <c r="GB50" s="647" t="str">
        <f t="shared" ref="GB50:GK50" si="19">E44</f>
        <v/>
      </c>
      <c r="GC50" s="647" t="str">
        <f t="shared" si="19"/>
        <v/>
      </c>
      <c r="GD50" s="647" t="str">
        <f t="shared" si="19"/>
        <v/>
      </c>
      <c r="GE50" s="647" t="str">
        <f t="shared" si="19"/>
        <v/>
      </c>
      <c r="GF50" s="647" t="str">
        <f t="shared" si="19"/>
        <v/>
      </c>
      <c r="GG50" s="647" t="str">
        <f t="shared" si="19"/>
        <v/>
      </c>
      <c r="GH50" s="647" t="str">
        <f t="shared" si="19"/>
        <v/>
      </c>
      <c r="GI50" s="647" t="str">
        <f t="shared" si="19"/>
        <v/>
      </c>
      <c r="GJ50" s="647" t="str">
        <f t="shared" si="19"/>
        <v/>
      </c>
      <c r="GK50" s="647" t="str">
        <f t="shared" si="19"/>
        <v/>
      </c>
      <c r="GL50" s="904"/>
      <c r="GM50" s="663"/>
      <c r="GN50" s="662" t="s">
        <v>1665</v>
      </c>
      <c r="GO50" s="646" t="s">
        <v>1664</v>
      </c>
      <c r="GP50" s="646" t="str">
        <f t="shared" ref="GP50:GY50" si="20">E44</f>
        <v/>
      </c>
      <c r="GQ50" s="646" t="str">
        <f t="shared" si="20"/>
        <v/>
      </c>
      <c r="GR50" s="646" t="str">
        <f t="shared" si="20"/>
        <v/>
      </c>
      <c r="GS50" s="646" t="str">
        <f t="shared" si="20"/>
        <v/>
      </c>
      <c r="GT50" s="646" t="str">
        <f t="shared" si="20"/>
        <v/>
      </c>
      <c r="GU50" s="646" t="str">
        <f t="shared" si="20"/>
        <v/>
      </c>
      <c r="GV50" s="646" t="str">
        <f t="shared" si="20"/>
        <v/>
      </c>
      <c r="GW50" s="646" t="str">
        <f t="shared" si="20"/>
        <v/>
      </c>
      <c r="GX50" s="646" t="str">
        <f t="shared" si="20"/>
        <v/>
      </c>
      <c r="GY50" s="646" t="str">
        <f t="shared" si="20"/>
        <v/>
      </c>
      <c r="GZ50" s="646" t="s">
        <v>1662</v>
      </c>
    </row>
    <row r="51" spans="1:234" hidden="1" x14ac:dyDescent="0.25">
      <c r="A51" s="643" t="s">
        <v>208</v>
      </c>
      <c r="AI51" s="664">
        <v>2023</v>
      </c>
      <c r="AJ51" s="664">
        <v>1</v>
      </c>
      <c r="AK51" s="665">
        <v>0</v>
      </c>
      <c r="AL51" s="665">
        <v>0</v>
      </c>
      <c r="AM51" s="665">
        <v>0</v>
      </c>
      <c r="AN51" s="665">
        <v>0</v>
      </c>
      <c r="AO51" s="665">
        <v>0</v>
      </c>
      <c r="AP51" s="665">
        <v>0</v>
      </c>
      <c r="AQ51" s="665">
        <v>0</v>
      </c>
      <c r="AR51" s="665">
        <v>0</v>
      </c>
      <c r="AS51" s="665">
        <v>0</v>
      </c>
      <c r="AT51" s="665">
        <v>0</v>
      </c>
      <c r="AU51" s="666"/>
      <c r="AW51" s="705">
        <v>2023</v>
      </c>
      <c r="AX51" s="665">
        <f>AX45</f>
        <v>0</v>
      </c>
      <c r="AY51" s="665">
        <f>INDEX(AX45:BE46,MATCH(AW51,AV45:AV46,0),MATCH(AY49,AX43:BE43,0))</f>
        <v>0</v>
      </c>
      <c r="AZ51" s="665">
        <f>INDEX(AX45:BE46,MATCH(AW51,AV45:AV46,0),MATCH(AZ49,AX43:BE43,0))*(INDEX(AK51:AT58,MATCH(AZ49,AI51:AI58,0),MATCH(AZ50,AK50:AT50,0)))</f>
        <v>0</v>
      </c>
      <c r="BA51" s="665">
        <f>INDEX(AX45:BE46,MATCH(AW51,AV45:AV46,0),MATCH(BA49,AX43:BE43,0))*(INDEX(AK51:AT58,MATCH(BA49,AI51:AI58,0),MATCH(BA50,AK50:AT50,0)))</f>
        <v>0</v>
      </c>
      <c r="BB51" s="665">
        <f>INDEX(AX45:BE46,MATCH(AW51,AV45:AV46,0),MATCH(BB49,AX43:BE43,0))*(INDEX(AK51:AT58,MATCH(BB49,AI51:AI58,0),MATCH(BB50,AK50:AT50,0)))</f>
        <v>0</v>
      </c>
      <c r="BC51" s="665">
        <f>INDEX(AX45:BE46,MATCH(AW51,AV45:AV46,0),MATCH(BC49,AX43:BE43,0))*(INDEX(AK51:AT58,MATCH(BC49,AI51:AI58,0),MATCH(BC50,AK50:AT50,0)))</f>
        <v>0</v>
      </c>
      <c r="BD51" s="665">
        <f>INDEX(AX45:BE46,MATCH(AW51,AV45:AV46,0),MATCH(BD49,AX43:BE43,0))*(INDEX(AK51:AT58,MATCH(BD49,AI51:AI58,0),MATCH(BD50,AK50:AT50,0)))</f>
        <v>0</v>
      </c>
      <c r="BE51" s="665">
        <f>INDEX(AX45:BE46,MATCH(AW51,AV45:AV46,0),MATCH(BE49,AX43:BE43,0))*(INDEX(AK51:AT58,MATCH(BE49,AI51:AI58,0),MATCH(BE50,AK50:AT50,0)))</f>
        <v>0</v>
      </c>
      <c r="BF51" s="665">
        <f>INDEX(AX45:BE46,MATCH(AW51,AV45:AV46,0),MATCH(BF49,AX43:BE43,0))*(INDEX(AK51:AT58,MATCH(BF49,AI51:AI58,0),MATCH(BF50,AK50:AT50,0)))</f>
        <v>0</v>
      </c>
      <c r="BG51" s="665">
        <f>INDEX(AX45:BE46,MATCH(AW51,AV45:AV46,0),MATCH(BG49,AX43:BE43,0))*(INDEX(AK51:AT58,MATCH(BG49,AI51:AI58,0),MATCH(BG50,AK50:AT50,0)))</f>
        <v>0</v>
      </c>
      <c r="BH51" s="665">
        <f>INDEX(AX45:BE46,MATCH(AW51,AV45:AV46,0),MATCH(BH49,AX43:BE43,0))*(INDEX(AK51:AT58,MATCH(BH49,AI51:AI58,0),MATCH(BH50,AK50:AT50,0)))</f>
        <v>0</v>
      </c>
      <c r="BI51" s="665">
        <f>INDEX(AX45:BE46,MATCH(AW51,AV45:AV46,0),MATCH(BI49,AX43:BE43,0))*(INDEX(AK51:AT58,MATCH(BI49,AI51:AI58,0),MATCH(BI50,AK50:AT50,0)))</f>
        <v>0</v>
      </c>
      <c r="BJ51" s="665">
        <f>INDEX(AX45:BE46,MATCH(AW51,AV45:AV46,0),MATCH(BJ49,AX43:BE43,0))*(INDEX(AK51:AT58,MATCH(BJ49,AI51:AI58,0),MATCH(BJ50,AK50:AT50,0)))</f>
        <v>0</v>
      </c>
      <c r="BK51" s="665">
        <f>INDEX(AX45:BE46,MATCH(AW51,AV45:AV46,0),MATCH(BK49,AX43:BE43,0))*(INDEX(AK51:AT58,MATCH(BK49,AI51:AI58,0),MATCH(BK50,AK50:AT50,0)))</f>
        <v>0</v>
      </c>
      <c r="BL51" s="665">
        <f>INDEX(AX45:BE46,MATCH(AW51,AV45:AV46,0),MATCH(BL49,AX43:BE43,0))*(INDEX(AK51:AT58,MATCH(BL49,AI51:AI58,0),MATCH(BL50,AK50:AT50,0)))</f>
        <v>0</v>
      </c>
      <c r="BM51" s="665">
        <f>INDEX(AX45:BE46,MATCH(AW51,AV45:AV46,0),MATCH(BM49,AX43:BE43,0))*(INDEX(AK51:AT58,MATCH(BM49,AI51:AI58,0),MATCH(BM50,AK50:AT50,0)))</f>
        <v>0</v>
      </c>
      <c r="BN51" s="665">
        <f>INDEX(AX45:BE46,MATCH(AW51,AV45:AV46,0),MATCH(BN49,AX43:BE43,0))*(INDEX(AK51:AT58,MATCH(BN49,AI51:AI58,0),MATCH(BN50,AK50:AT50,0)))</f>
        <v>0</v>
      </c>
      <c r="BO51" s="665">
        <f>INDEX(AX45:BE46,MATCH(AW51,AV45:AV46,0),MATCH(BO49,AX43:BE43,0))*(INDEX(AK51:AT58,MATCH(BO49,AI51:AI58,0),MATCH(BO50,AK50:AT50,0)))</f>
        <v>0</v>
      </c>
      <c r="BP51" s="665">
        <f>INDEX(AX45:BE46,MATCH(AW51,AV45:AV46,0),MATCH(BP49,AX43:BE43,0))*(INDEX(AK51:AT58,MATCH(BP49,AI51:AI58,0),MATCH(BP50,AK50:AT50,0)))</f>
        <v>0</v>
      </c>
      <c r="BQ51" s="665">
        <f>INDEX(AX45:BE46,MATCH(AW51,AV45:AV46,0),MATCH(BQ49,AX43:BE43,0))*(INDEX(AK51:AT58,MATCH(BQ49,AI51:AI58,0),MATCH(BQ50,AK50:AT50,0)))</f>
        <v>0</v>
      </c>
      <c r="BR51" s="665">
        <f>INDEX(AX45:BE46,MATCH(AW51,AV45:AV46,0),MATCH(BR49,AX43:BE43,0))*(INDEX(AK51:AT58,MATCH(BR49,AI51:AI58,0),MATCH(BR50,AK50:AT50,0)))</f>
        <v>0</v>
      </c>
      <c r="BS51" s="665">
        <f>INDEX(AX45:BE46,MATCH(AW51,AV45:AV46,0),MATCH(BS49,AX43:BE43,0))*(INDEX(AK51:AT58,MATCH(BS49,AI51:AI58,0),MATCH(BS50,AK50:AT50,0)))</f>
        <v>0</v>
      </c>
      <c r="BT51" s="665">
        <f>INDEX(AX45:BE46,MATCH(AW51,AV45:AV46,0),MATCH(BT49,AX43:BE43,0))*(INDEX(AK51:AT58,MATCH(BT49,AI51:AI58,0),MATCH(BT50,AK50:AT50,0)))</f>
        <v>0</v>
      </c>
      <c r="BU51" s="665">
        <f>INDEX(AX45:BE46,MATCH(AW51,AV45:AV46,0),MATCH(BU49,AX43:BE43,0))*(INDEX(AK51:AT58,MATCH(BU49,AI51:AI58,0),MATCH(BU50,AK50:AT50,0)))</f>
        <v>0</v>
      </c>
      <c r="BV51" s="665">
        <f>INDEX(AX45:BE46,MATCH(AW51,AV45:AV46,0),MATCH(BV49,AX43:BE43,0))*(INDEX(AK51:AT58,MATCH(BV49,AI51:AI58,0),MATCH(BV50,AK50:AT50,0)))</f>
        <v>0</v>
      </c>
      <c r="BW51" s="665">
        <f>INDEX(AX45:BE46,MATCH(AW51,AV45:AV46,0),MATCH(BW49,AX43:BE43,0))*(INDEX(AK51:AT58,MATCH(BW49,AI51:AI58,0),MATCH(BW50,AK50:AT50,0)))</f>
        <v>0</v>
      </c>
      <c r="BX51" s="665">
        <f>INDEX(AX45:BE46,MATCH(AW51,AV45:AV46,0),MATCH(BX49,AX43:BE43,0))*(INDEX(AK51:AT58,MATCH(BX49,AI51:AI58,0),MATCH(BX50,AK50:AT50,0)))</f>
        <v>0</v>
      </c>
      <c r="BY51" s="665">
        <f>INDEX(AX45:BE46,MATCH(AW51,AV45:AV46,0),MATCH(BY49,AX43:BE43,0))*(INDEX(AK51:AT58,MATCH(BY49,AI51:AI58,0),MATCH(BY50,AK50:AT50,0)))</f>
        <v>0</v>
      </c>
      <c r="BZ51" s="665">
        <f>INDEX(AX45:BE46,MATCH(AW51,AV45:AV46,0),MATCH(BZ49,AX43:BE43,0))*(INDEX(AK51:AT58,MATCH(BZ49,AI51:AI58,0),MATCH(BZ50,AK50:AT50,0)))</f>
        <v>0</v>
      </c>
      <c r="CA51" s="665">
        <f>INDEX(AX45:BE46,MATCH(AW51,AV45:AV46,0),MATCH(CA49,AX43:BE43,0))*(INDEX(AK51:AT58,MATCH(CA49,AI51:AI58,0),MATCH(CA50,AK50:AT50,0)))</f>
        <v>0</v>
      </c>
      <c r="CB51" s="665">
        <f>INDEX(AX45:BE46,MATCH(AW51,AV45:AV46,0),MATCH(CB49,AX43:BE43,0))*(INDEX(AK51:AT58,MATCH(CB49,AI51:AI58,0),MATCH(CB50,AK50:AT50,0)))</f>
        <v>0</v>
      </c>
      <c r="CC51" s="665">
        <f>INDEX(AX45:BE46,MATCH(AW51,AV45:AV46,0),MATCH(CC49,AX43:BE43,0))*(INDEX(AK51:AT58,MATCH(CC49,AI51:AI58,0),MATCH(CC50,AK50:AT50,0)))</f>
        <v>0</v>
      </c>
      <c r="CD51" s="665">
        <f>INDEX(AX45:BE46,MATCH(AW51,AV45:AV46,0),MATCH(CD49,AX43:BE43,0))*(INDEX(AK51:AT58,MATCH(CD49,AI51:AI58,0),MATCH(CD50,AK50:AT50,0)))</f>
        <v>0</v>
      </c>
      <c r="CE51" s="665">
        <f>INDEX(AX45:BE46,MATCH(AW51,AV45:AV46,0),MATCH(CE49,AX43:BE43,0))*(INDEX(AK51:AT58,MATCH(CE49,AI51:AI58,0),MATCH(CE50,AK50:AT50,0)))</f>
        <v>0</v>
      </c>
      <c r="CF51" s="665">
        <f>INDEX(AX45:BE46,MATCH(AW51,AV45:AV46,0),MATCH(CF49,AX43:BE43,0))*(INDEX(AK51:AT58,MATCH(CF49,AI51:AI58,0),MATCH(CF50,AK50:AT50,0)))</f>
        <v>0</v>
      </c>
      <c r="CG51" s="665">
        <f>INDEX(AX45:BE46,MATCH(AW51,AV45:AV46,0),MATCH(CG49,AX43:BE43,0))*(INDEX(AK51:AT58,MATCH(CG49,AI51:AI58,0),MATCH(CG50,AK50:AT50,0)))</f>
        <v>0</v>
      </c>
      <c r="CH51" s="665">
        <f>INDEX(AX45:BE46,MATCH(AW51,AV45:AV46,0),MATCH(CH49,AX43:BE43,0))*(INDEX(AK51:AT58,MATCH(CH49,AI51:AI58,0),MATCH(CH50,AK50:AT50,0)))</f>
        <v>0</v>
      </c>
      <c r="CI51" s="665">
        <f>INDEX(AX45:BE46,MATCH(AW51,AV45:AV46,0),MATCH(CI49,AX43:BE43,0))*(INDEX(AK51:AT58,MATCH(CI49,AI51:AI58,0),MATCH(CI50,AK50:AT50,0)))</f>
        <v>0</v>
      </c>
      <c r="CJ51" s="665">
        <f>INDEX(AX45:BE46,MATCH(AW51,AV45:AV46,0),MATCH(CJ49,AX43:BE43,0))*(INDEX(AK51:AT58,MATCH(CJ49,AI51:AI58,0),MATCH(CJ50,AK50:AT50,0)))</f>
        <v>0</v>
      </c>
      <c r="CK51" s="665">
        <f>INDEX(AX45:BE46,MATCH(AW51,AV45:AV46,0),MATCH(CK49,AX43:BE43,0))*(INDEX(AK51:AT58,MATCH(CK49,AI51:AI58,0),MATCH(CK50,AK50:AT50,0)))</f>
        <v>0</v>
      </c>
      <c r="CL51" s="665">
        <f>INDEX(AX45:BE46,MATCH(AW51,AV45:AV46,0),MATCH(CL49,AX43:BE43,0))*(INDEX(AK51:AT58,MATCH(CL49,AI51:AI58,0),MATCH(CL50,AK50:AT50,0)))</f>
        <v>0</v>
      </c>
      <c r="CM51" s="665">
        <f>INDEX(AX45:BE46,MATCH(AW51,AV45:AV46,0),MATCH(CM49,AX43:BE43,0))*(INDEX(AK51:AT58,MATCH(CM49,AI51:AI58,0),MATCH(CM50,AK50:AT50,0)))</f>
        <v>0</v>
      </c>
      <c r="CN51" s="665">
        <f>INDEX(AX45:BE46,MATCH(AW51,AV45:AV46,0),MATCH(CN49,AX43:BE43,0))*(INDEX(AK51:AT58,MATCH(CN49,AI51:AI58,0),MATCH(CN50,AK50:AT50,0)))</f>
        <v>0</v>
      </c>
      <c r="CO51" s="665">
        <f>INDEX(AX45:BE46,MATCH(AW51,AV45:AV46,0),MATCH(CO49,AX43:BE43,0))*(INDEX(AK51:AT58,MATCH(CO49,AI51:AI58,0),MATCH(CO50,AK50:AT50,0)))</f>
        <v>0</v>
      </c>
      <c r="CP51" s="665">
        <f>INDEX(AX45:BE46,MATCH(AW51,AV45:AV46,0),MATCH(CP49,AX43:BE43,0))*(INDEX(AK51:AT58,MATCH(CP49,AI51:AI58,0),MATCH(CP50,AK50:AT50,0)))</f>
        <v>0</v>
      </c>
      <c r="CQ51" s="665">
        <f>INDEX(AX45:BE46,MATCH(AW51,AV45:AV46,0),MATCH(CQ49,AX43:BE43,0))*(INDEX(AK51:AT58,MATCH(CQ49,AI51:AI58,0),MATCH(CQ50,AK50:AT50,0)))</f>
        <v>0</v>
      </c>
      <c r="CR51" s="665">
        <f>INDEX(AX45:BE46,MATCH(AW51,AV45:AV46,0),MATCH(CR49,AX43:BE43,0))*(INDEX(AK51:AT58,MATCH(CR49,AI51:AI58,0),MATCH(CR50,AK50:AT50,0)))</f>
        <v>0</v>
      </c>
      <c r="CS51" s="665">
        <f>INDEX(AX45:BE46,MATCH(AW51,AV45:AV46,0),MATCH(CS49,AX43:BE43,0))*(INDEX(AK51:AT58,MATCH(CS49,AI51:AI58,0),MATCH(CS50,AK50:AT50,0)))</f>
        <v>0</v>
      </c>
      <c r="CT51" s="665">
        <f>INDEX(AX45:BE46,MATCH(AW51,AV45:AV46,0),MATCH(CT49,AX43:BE43,0))*(INDEX(AK51:AT58,MATCH(CT49,AI51:AI58,0),MATCH(CT50,AK50:AT50,0)))</f>
        <v>0</v>
      </c>
      <c r="CU51" s="665">
        <f>INDEX(AX45:BE46,MATCH(AW51,AV45:AV46,0),MATCH(CU49,AX43:BE43,0))*(INDEX(AK51:AT58,MATCH(CU49,AI51:AI58,0),MATCH(CU50,AK50:AT50,0)))</f>
        <v>0</v>
      </c>
      <c r="CV51" s="665">
        <f>INDEX(AX45:BE46,MATCH(AW51,AV45:AV46,0),MATCH(CV49,AX43:BE43,0))*(INDEX(AK51:AT58,MATCH(CV49,AI51:AI58,0),MATCH(CV50,AK50:AT50,0)))</f>
        <v>0</v>
      </c>
      <c r="CW51" s="665">
        <f>INDEX(AX45:BE46,MATCH(AW51,AV45:AV46,0),MATCH(CW49,AX43:BE43,0))*(INDEX(AK51:AT58,MATCH(CW49,AI51:AI58,0),MATCH(CW50,AK50:AT50,0)))</f>
        <v>0</v>
      </c>
      <c r="CX51" s="665">
        <f>INDEX(AX45:BE46,MATCH(AW51,AV45:AV46,0),MATCH(CX49,AX43:BE43,0))*(INDEX(AK51:AT58,MATCH(CX49,AI51:AI58,0),MATCH(CX50,AK50:AT50,0)))</f>
        <v>0</v>
      </c>
      <c r="CY51" s="665">
        <f>INDEX(AX45:BE46,MATCH(AW51,AV45:AV46,0),MATCH(CY49,AX43:BE43,0))*(INDEX(AK51:AT58,MATCH(CY49,AI51:AI58,0),MATCH(CY50,AK50:AT50,0)))</f>
        <v>0</v>
      </c>
      <c r="CZ51" s="665">
        <f>INDEX(AX45:BE46,MATCH(AW51,AV45:AV46,0),MATCH(CZ49,AX43:BE43,0))*(INDEX(AK51:AT58,MATCH(CZ49,AI51:AI58,0),MATCH(CZ50,AK50:AT50,0)))</f>
        <v>0</v>
      </c>
      <c r="DA51" s="665">
        <f>INDEX(AX45:BE46,MATCH(AW51,AV45:AV46,0),MATCH(DA49,AX43:BE43,0))*(INDEX(AK51:AT58,MATCH(DA49,AI51:AI58,0),MATCH(DA50,AK50:AT50,0)))</f>
        <v>0</v>
      </c>
      <c r="DB51" s="665">
        <f>INDEX(AX45:BE46,MATCH(AW51,AV45:AV46,0),MATCH(DB49,AX43:BE43,0))*(INDEX(AK51:AT58,MATCH(DB49,AI51:AI58,0),MATCH(DB50,AK50:AT50,0)))</f>
        <v>0</v>
      </c>
      <c r="DC51" s="665">
        <f>INDEX(AX45:BE46,MATCH(AW51,AV45:AV46,0),MATCH(DC49,AX43:BE43,0))*(INDEX(AK51:AT58,MATCH(DC49,AI51:AI58,0),MATCH(DC50,AK50:AT50,0)))</f>
        <v>0</v>
      </c>
      <c r="DD51" s="665">
        <f>INDEX(AX45:BE46,MATCH(AW51,AV45:AV46,0),MATCH(DD49,AX43:BE43,0))*(INDEX(AK51:AT58,MATCH(DD49,AI51:AI58,0),MATCH(DD50,AK50:AT50,0)))</f>
        <v>0</v>
      </c>
      <c r="DE51" s="665">
        <f>INDEX(AX45:BE46,MATCH(AW51,AV45:AV46,0),MATCH(DE49,AX43:BE43,0))*(INDEX(AK51:AT58,MATCH(DE49,AI51:AI58,0),MATCH(DE50,AK50:AT50,0)))</f>
        <v>0</v>
      </c>
      <c r="DF51" s="665">
        <f>INDEX(AX45:BE46,MATCH(AW51,AV45:AV46,0),MATCH(DF49,AX43:BE43,0))*(INDEX(AK51:AT58,MATCH(DF49,AI51:AI58,0),MATCH(DF50,AK50:AT50,0)))</f>
        <v>0</v>
      </c>
      <c r="DG51" s="665">
        <f>INDEX(AX45:BE46,MATCH(AW51,AV45:AV46,0),MATCH(DG49,AX43:BE43,0))*(INDEX(AK51:AT58,MATCH(DG49,AI51:AI58,0),MATCH(DG50,AK50:AT50,0)))</f>
        <v>0</v>
      </c>
      <c r="DH51" s="665">
        <f>INDEX(AX45:BE46,MATCH(AW51,AV45:AV46,0),MATCH(DH49,AX43:BE43,0))*(INDEX(AK51:AT58,MATCH(DH49,AI51:AI58,0),MATCH(DH50,AK50:AT50,0)))</f>
        <v>0</v>
      </c>
      <c r="DI51" s="665">
        <f>INDEX(AX45:BE46,MATCH(AW51,AV45:AV46,0),MATCH(DI49,AX43:BE43,0))*(INDEX(AK51:AT58,MATCH(DI49,AI51:AI58,0),MATCH(DI50,AK50:AT50,0)))</f>
        <v>0</v>
      </c>
      <c r="DJ51" s="665">
        <f>INDEX(AX45:BE46,MATCH(AW51,AV45:AV46,0),MATCH(DJ49,AX43:BE43,0))*(INDEX(AK51:AT58,MATCH(DJ49,AI51:AI58,0),MATCH(DJ50,AK50:AT50,0)))</f>
        <v>0</v>
      </c>
      <c r="DK51" s="665">
        <f>INDEX(AX45:BE46,MATCH(AW51,AV45:AV46,0),MATCH(DK49,AX43:BE43,0))*(INDEX(AK51:AT58,MATCH(DK49,AI51:AI58,0),MATCH(DK50,AK50:AT50,0)))</f>
        <v>0</v>
      </c>
      <c r="DL51" s="665">
        <f>INDEX(AX45:BE46,MATCH(AW51,AV45:AV46,0),MATCH(DL49,AX43:BE43,0))*(INDEX(AK51:AT58,MATCH(DL49,AI51:AI58,0),MATCH(DL50,AK50:AT50,0)))</f>
        <v>0</v>
      </c>
      <c r="DM51" s="665">
        <f>INDEX(AX45:BE46,MATCH(AW51,AV45:AV46,0),MATCH(DM49,AX43:BE43,0))*(INDEX(AK51:AT58,MATCH(DM49,AI51:AI58,0),MATCH(DM50,AK50:AT50,0)))</f>
        <v>0</v>
      </c>
      <c r="DN51" s="665">
        <f>INDEX(AX45:BE46,MATCH(AW51,AV45:AV46,0),MATCH(DN49,AX43:BE43,0))*(INDEX(AK51:AT58,MATCH(DN49,AI51:AI58,0),MATCH(DN50,AK50:AT50,0)))</f>
        <v>0</v>
      </c>
      <c r="DO51" s="665">
        <f>INDEX(AX45:BE46,MATCH(AW51,AV45:AV46,0),MATCH(DO49,AX43:BE43,0))*(INDEX(AK51:AT58,MATCH(DO49,AI51:AI58,0),MATCH(DO50,AK50:AT50,0)))</f>
        <v>0</v>
      </c>
      <c r="DP51" s="665">
        <f>INDEX(AX45:BE46,MATCH(AW51,AV45:AV46,0),MATCH(DP49,AX43:BE43,0))*(INDEX(AK51:AT58,MATCH(DP49,AI51:AI58,0),MATCH(DP50,AK50:AT50,0)))</f>
        <v>0</v>
      </c>
      <c r="DQ51" s="643" t="b">
        <f>SUM(AX51:DP51)=P45</f>
        <v>1</v>
      </c>
      <c r="DR51" s="705">
        <v>2023</v>
      </c>
      <c r="DS51" s="665">
        <f>IF(DR51&gt;DS49,AX50-AX51,0)</f>
        <v>0</v>
      </c>
      <c r="DT51" s="665">
        <f>IF(DR51&gt;DT49,AY50-AY51,0)</f>
        <v>0</v>
      </c>
      <c r="DU51" s="665">
        <f>IF(DR51&gt;DU49,AZ50-AZ51,0)</f>
        <v>0</v>
      </c>
      <c r="DV51" s="665">
        <f>IF(DR51&gt;DV49,BA50-BA51,0)</f>
        <v>0</v>
      </c>
      <c r="DW51" s="665">
        <f>IF(DR51&gt;DW49,BB50-BB51,0)</f>
        <v>0</v>
      </c>
      <c r="DX51" s="665">
        <f>IF(DR51&gt;DX49,BC50-BC51,0)</f>
        <v>0</v>
      </c>
      <c r="DY51" s="665">
        <f>IF(DR51&gt;DY49,BD50-BD51,0)</f>
        <v>0</v>
      </c>
      <c r="DZ51" s="665">
        <f>IF(DR51&gt;DZ49,BE50-BE51,0)</f>
        <v>0</v>
      </c>
      <c r="EA51" s="665">
        <f>IF(DR51&gt;EA49,BF50-BF51,0)</f>
        <v>0</v>
      </c>
      <c r="EB51" s="665">
        <f>IF(DR51&gt;EB49,BG50-BG51,0)</f>
        <v>0</v>
      </c>
      <c r="EC51" s="665">
        <f>IF(DR51&gt;EC49,BH50-BH51,0)</f>
        <v>0</v>
      </c>
      <c r="ED51" s="665">
        <f>IF(DR51&gt;ED49,BI50-BI51,0)</f>
        <v>0</v>
      </c>
      <c r="EE51" s="665">
        <f>IF(DR51&gt;EE49,BJ50-BJ51,0)</f>
        <v>0</v>
      </c>
      <c r="EF51" s="665">
        <f>IF(DR51&gt;EF49,BK50-BK51,0)</f>
        <v>0</v>
      </c>
      <c r="EG51" s="665">
        <f>IF(DR51&gt;EG49,BL50-BL51,0)</f>
        <v>0</v>
      </c>
      <c r="EH51" s="665">
        <f>IF(DR51&gt;EH49,BM50-BM51,0)</f>
        <v>0</v>
      </c>
      <c r="EI51" s="665">
        <f>IF(DR51&gt;EI49,BN50-BN51,0)</f>
        <v>0</v>
      </c>
      <c r="EJ51" s="665">
        <f>IF(DR51&gt;EJ49,BO50-BO51,0)</f>
        <v>0</v>
      </c>
      <c r="EK51" s="665">
        <f>IF(DR51&gt;EK49,BP50-BP51,0)</f>
        <v>0</v>
      </c>
      <c r="EL51" s="665">
        <f>IF(DR51&gt;EL49,BQ50-BQ51,0)</f>
        <v>0</v>
      </c>
      <c r="EM51" s="665">
        <f>IF(DR51&gt;EM49,BR50-BR51,0)</f>
        <v>0</v>
      </c>
      <c r="EN51" s="665">
        <f>IF(DR51&gt;EN49,BS50-BS51,0)</f>
        <v>0</v>
      </c>
      <c r="EO51" s="665">
        <f>IF(DR51&gt;EO49,BT50-BT51,0)</f>
        <v>0</v>
      </c>
      <c r="EP51" s="665">
        <f>IF(DR51&gt;EP49,BU50-BU51,0)</f>
        <v>0</v>
      </c>
      <c r="EQ51" s="665">
        <f>IF(DR51&gt;EQ49,BV50-BV51,0)</f>
        <v>0</v>
      </c>
      <c r="ER51" s="665">
        <f>IF(DR51&gt;ER49,BW50-BW51,0)</f>
        <v>0</v>
      </c>
      <c r="ES51" s="665">
        <f>IF(DR51&gt;ES49,BX50-BX51,0)</f>
        <v>0</v>
      </c>
      <c r="ET51" s="665">
        <f>IF(DR51&gt;ET49,BY50-BY51,0)</f>
        <v>0</v>
      </c>
      <c r="EU51" s="665">
        <f>IF(DR51&gt;EU49,BZ50-BZ51,0)</f>
        <v>0</v>
      </c>
      <c r="EV51" s="665">
        <f>IF(DR51&gt;EV49,CA50-CA51,0)</f>
        <v>0</v>
      </c>
      <c r="EW51" s="665">
        <f>IF(DR51&gt;EW49,CB50-CB51,0)</f>
        <v>0</v>
      </c>
      <c r="EX51" s="665">
        <f>IF(DR51&gt;EX49,CC50-CC51,0)</f>
        <v>0</v>
      </c>
      <c r="EY51" s="665">
        <f>IF(DR51&gt;EY49,CD50-CD51,0)</f>
        <v>0</v>
      </c>
      <c r="EZ51" s="665">
        <f>IF(DR51&gt;EZ49,CE50-CE51,0)</f>
        <v>0</v>
      </c>
      <c r="FA51" s="665">
        <f>IF(DR51&gt;FA49,CF50-CF51,0)</f>
        <v>0</v>
      </c>
      <c r="FB51" s="665">
        <f>IF(DR51&gt;FB49,CG50-CG51,0)</f>
        <v>0</v>
      </c>
      <c r="FC51" s="665">
        <f>IF(DR51&gt;FC49,CH50-CH51,0)</f>
        <v>0</v>
      </c>
      <c r="FD51" s="665">
        <f>IF(DR51&gt;FD49,CI50-CI51,0)</f>
        <v>0</v>
      </c>
      <c r="FE51" s="665">
        <f>IF(DR51&gt;FE49,CJ50-CJ51,0)</f>
        <v>0</v>
      </c>
      <c r="FF51" s="665">
        <f>IF(DR51&gt;FF49,CK50-CK51,0)</f>
        <v>0</v>
      </c>
      <c r="FG51" s="665">
        <f>IF(DR51&gt;FG49,CL50-CL51,0)</f>
        <v>0</v>
      </c>
      <c r="FH51" s="665">
        <f>IF(DR51&gt;FH49,CM50-CM51,0)</f>
        <v>0</v>
      </c>
      <c r="FI51" s="665">
        <f>IF(DR51&gt;FI49,CN50-CN51,0)</f>
        <v>0</v>
      </c>
      <c r="FJ51" s="665">
        <f>IF(DR51&gt;FJ49,CO50-CO51,0)</f>
        <v>0</v>
      </c>
      <c r="FK51" s="665">
        <f>IF(DR51&gt;FK49,CP50-CP51,0)</f>
        <v>0</v>
      </c>
      <c r="FL51" s="665">
        <f>IF(DR51&gt;FL49,CQ50-CQ51,0)</f>
        <v>0</v>
      </c>
      <c r="FM51" s="665">
        <f>IF(DR51&gt;FM49,CR50-CR51,0)</f>
        <v>0</v>
      </c>
      <c r="FN51" s="665">
        <f>IF(DR51&gt;FN49,CS50-CS51,0)</f>
        <v>0</v>
      </c>
      <c r="FO51" s="665">
        <f>IF(DR51&gt;FO49,CT50-CT51,0)</f>
        <v>0</v>
      </c>
      <c r="FP51" s="665">
        <f>IF(DR51&gt;FP49,CU50-CU51,0)</f>
        <v>0</v>
      </c>
      <c r="FQ51" s="665">
        <f>IF(DR51&gt;FQ49,CV50-CV51,0)</f>
        <v>0</v>
      </c>
      <c r="FR51" s="665">
        <f>IF(DR51&gt;FR49,CW50-CW51,0)</f>
        <v>0</v>
      </c>
      <c r="FS51" s="665">
        <f>IF(DR51&gt;FS49,CX50-CX51,0)</f>
        <v>0</v>
      </c>
      <c r="FT51" s="665">
        <f>IF(DR51&gt;FT49,CY50-CY51,0)</f>
        <v>0</v>
      </c>
      <c r="FU51" s="665">
        <f>IF(DR51&gt;FU49,CZ50-CZ51,0)</f>
        <v>0</v>
      </c>
      <c r="FV51" s="665">
        <f>IF(DR51&gt;FV49,DA50-DA51,0)</f>
        <v>0</v>
      </c>
      <c r="FW51" s="665">
        <f>IF(DR51&gt;FW49,DB50-DB51,0)</f>
        <v>0</v>
      </c>
      <c r="FX51" s="665">
        <f>IF(DR51&gt;FX49,DC50-DC51,0)</f>
        <v>0</v>
      </c>
      <c r="FY51" s="665">
        <f>IF(DR51&gt;FY49,DD50-DD51,0)</f>
        <v>0</v>
      </c>
      <c r="FZ51" s="665">
        <f>IF(DR51&gt;FZ49,DE50-DE51,0)</f>
        <v>0</v>
      </c>
      <c r="GA51" s="665">
        <f>IF(DR51&gt;GA49,DF50-DF51,0)</f>
        <v>0</v>
      </c>
      <c r="GB51" s="665">
        <f>IF(DR51&gt;GB49,DG50-DG51,0)</f>
        <v>0</v>
      </c>
      <c r="GC51" s="665">
        <f>IF(DR51&gt;GC49,DH50-DH51,0)</f>
        <v>0</v>
      </c>
      <c r="GD51" s="665">
        <f>IF(DR51&gt;GD49,DI50-DI51,0)</f>
        <v>0</v>
      </c>
      <c r="GE51" s="665">
        <f>IF(DR51&gt;GE49,DJ50-DJ51,0)</f>
        <v>0</v>
      </c>
      <c r="GF51" s="665">
        <f>IF(DR51&gt;GF49,DK50-DK51,0)</f>
        <v>0</v>
      </c>
      <c r="GG51" s="665">
        <f>IF(DR51&gt;GG49,DL50-DL51,0)</f>
        <v>0</v>
      </c>
      <c r="GH51" s="665">
        <f>IF(DR51&gt;GH49,DM50-DM51,0)</f>
        <v>0</v>
      </c>
      <c r="GI51" s="665">
        <f>IF(DR51&gt;GI49,DN50-DN51,0)</f>
        <v>0</v>
      </c>
      <c r="GJ51" s="665">
        <f>IF(DR51&gt;GJ49,DO50-DO51,0)</f>
        <v>0</v>
      </c>
      <c r="GK51" s="665">
        <f>IF(DR51&gt;GK49,DP50-DP51,0)</f>
        <v>0</v>
      </c>
      <c r="GL51" s="665" t="b">
        <f>SUM(DS51:GK51)+SUM(Y45:AH45)=U45</f>
        <v>1</v>
      </c>
      <c r="GM51" s="667"/>
      <c r="GN51" s="705">
        <v>2023</v>
      </c>
      <c r="GO51" s="664">
        <f>SUMIF(DS50:GK50,GO50,DS51:GK51)</f>
        <v>0</v>
      </c>
      <c r="GP51" s="668">
        <f>SUMIF(DS50:GK50,GP50,DS51:GK51)</f>
        <v>0</v>
      </c>
      <c r="GQ51" s="668">
        <f>SUMIF(DS50:GK50,GQ50,DS51:GK51)</f>
        <v>0</v>
      </c>
      <c r="GR51" s="668">
        <f>SUMIF(DS50:GK50,GR50,DS51:GK51)</f>
        <v>0</v>
      </c>
      <c r="GS51" s="668">
        <f>SUMIF(DS50:GK50,GS50,DS51:GK51)</f>
        <v>0</v>
      </c>
      <c r="GT51" s="668">
        <f>SUMIF(DS50:GK50,GT50,DS51:GK51)</f>
        <v>0</v>
      </c>
      <c r="GU51" s="668">
        <f>SUMIF(DS50:GK50,GU50,DS51:GK51)</f>
        <v>0</v>
      </c>
      <c r="GV51" s="668">
        <f>SUMIF(DS50:GK50,GV50,DS51:GK51)</f>
        <v>0</v>
      </c>
      <c r="GW51" s="668">
        <f>SUMIF(DS50:GK50,GW50,DS51:GK51)</f>
        <v>0</v>
      </c>
      <c r="GX51" s="668">
        <f>SUMIF(DS50:GK50,GX50,DS51:GK51)</f>
        <v>0</v>
      </c>
      <c r="GY51" s="668">
        <f>SUMIF(DS50:GK50,GY50,DS51:GK51)</f>
        <v>0</v>
      </c>
      <c r="GZ51" s="646" t="b">
        <f>SUM(GO51:GY51)=(U45-SUM(Y45:AH45))</f>
        <v>1</v>
      </c>
    </row>
    <row r="52" spans="1:234" hidden="1" x14ac:dyDescent="0.25">
      <c r="A52" s="643" t="s">
        <v>208</v>
      </c>
      <c r="AI52" s="664">
        <v>2024</v>
      </c>
      <c r="AJ52" s="664">
        <v>0</v>
      </c>
      <c r="AK52" s="665">
        <f>IFERROR(E46/T46,0)</f>
        <v>0</v>
      </c>
      <c r="AL52" s="665">
        <f>IFERROR(F46/T46,0)</f>
        <v>0</v>
      </c>
      <c r="AM52" s="665">
        <f>IFERROR(G46/T46,0)</f>
        <v>0</v>
      </c>
      <c r="AN52" s="669">
        <f>IFERROR(H46/T46,0)</f>
        <v>0</v>
      </c>
      <c r="AO52" s="669">
        <f>IFERROR(I46/T46,0)</f>
        <v>0</v>
      </c>
      <c r="AP52" s="669">
        <f>IFERROR(J46/T46,0)</f>
        <v>0</v>
      </c>
      <c r="AQ52" s="669">
        <f>IFERROR(K46/T46,0)</f>
        <v>0</v>
      </c>
      <c r="AR52" s="669">
        <f>IFERROR(L46/T46,0)</f>
        <v>0</v>
      </c>
      <c r="AS52" s="669">
        <f>IFERROR(M46/T46,0)</f>
        <v>0</v>
      </c>
      <c r="AT52" s="669">
        <f>IFERROR(N46/T46,0)</f>
        <v>0</v>
      </c>
      <c r="AU52" s="666"/>
      <c r="AW52" s="705">
        <v>2024</v>
      </c>
      <c r="AX52" s="665">
        <f>AX46</f>
        <v>0</v>
      </c>
      <c r="AY52" s="665">
        <f>INDEX(AX45:BE46,MATCH(AW52,AV45:AV46,0),MATCH(AY49,AX43:BE43,0))*(INDEX(AK51:AT58,MATCH(AY49,AI51:AI58,0),MATCH(AY50,AK50:AT50,0)))</f>
        <v>0</v>
      </c>
      <c r="AZ52" s="665">
        <f>INDEX(AX45:BE46,MATCH(AW52,AV45:AV46,0),MATCH(AZ49,AX43:BE43,0))*(INDEX(AK51:AT58,MATCH(AZ49,AI51:AI58,0),MATCH(AZ50,AK50:AT50,0)))</f>
        <v>0</v>
      </c>
      <c r="BA52" s="665">
        <f>INDEX(AX45:BE46,MATCH(AW52,AV45:AV46,0),MATCH(BA49,AX43:BE43,0))*(INDEX(AK51:AT58,MATCH(BA49,AI51:AI58,0),MATCH(BA50,AK50:AT50,0)))</f>
        <v>0</v>
      </c>
      <c r="BB52" s="665">
        <f>INDEX(AX45:BE46,MATCH(AW52,AV45:AV46,0),MATCH(BB49,AX43:BE43,0))*(INDEX(AK51:AT58,MATCH(BB49,AI51:AI58,0),MATCH(BB50,AK50:AT50,0)))</f>
        <v>0</v>
      </c>
      <c r="BC52" s="665">
        <f>INDEX(AX45:BE46,MATCH(AW52,AV45:AV46,0),MATCH(BC49,AX43:BE43,0))*(INDEX(AK51:AT58,MATCH(BC49,AI51:AI58,0),MATCH(BC50,AK50:AT50,0)))</f>
        <v>0</v>
      </c>
      <c r="BD52" s="665">
        <f>INDEX(AX45:BE46,MATCH(AW52,AV45:AV46,0),MATCH(BD49,AX43:BE43,0))*(INDEX(AK51:AT58,MATCH(BD49,AI51:AI58,0),MATCH(BD50,AK50:AT50,0)))</f>
        <v>0</v>
      </c>
      <c r="BE52" s="665">
        <f>INDEX(AX45:BE46,MATCH(AW52,AV45:AV46,0),MATCH(BE49,AX43:BE43,0))*(INDEX(AK51:AT58,MATCH(BE49,AI51:AI58,0),MATCH(BE50,AK50:AT50,0)))</f>
        <v>0</v>
      </c>
      <c r="BF52" s="665">
        <f>INDEX(AX45:BE46,MATCH(AW52,AV45:AV46,0),MATCH(BF49,AX43:BE43,0))*(INDEX(AK51:AT58,MATCH(BF49,AI51:AI58,0),MATCH(BF50,AK50:AT50,0)))</f>
        <v>0</v>
      </c>
      <c r="BG52" s="665">
        <f>INDEX(AX45:BE46,MATCH(AW52,AV45:AV46,0),MATCH(BG49,AX43:BE43,0))*(INDEX(AK51:AT58,MATCH(BG49,AI51:AI58,0),MATCH(BG50,AK50:AT50,0)))</f>
        <v>0</v>
      </c>
      <c r="BH52" s="665">
        <f>INDEX(AX45:BE46,MATCH(AW52,AV45:AV46,0),MATCH(BH49,AX43:BE43,0))*(INDEX(AK51:AT58,MATCH(BH49,AI51:AI58,0),MATCH(BH50,AK50:AT50,0)))</f>
        <v>0</v>
      </c>
      <c r="BI52" s="665">
        <f>INDEX(AX45:BE46,MATCH(AW52,AV45:AV46,0),MATCH(BI49,AX43:BE43,0))*(INDEX(AK51:AT58,MATCH(BI49,AI51:AI58,0),MATCH(BI50,AK50:AT50,0)))</f>
        <v>0</v>
      </c>
      <c r="BJ52" s="665">
        <f>INDEX(AX45:BE46,MATCH(AW52,AV45:AV46,0),MATCH(BJ49,AX43:BE43,0))*(INDEX(AK51:AT58,MATCH(BJ49,AI51:AI58,0),MATCH(BJ50,AK50:AT50,0)))</f>
        <v>0</v>
      </c>
      <c r="BK52" s="665">
        <f>INDEX(AX45:BE46,MATCH(AW52,AV45:AV46,0),MATCH(BK49,AX43:BE43,0))*(INDEX(AK51:AT58,MATCH(BK49,AI51:AI58,0),MATCH(BK50,AK50:AT50,0)))</f>
        <v>0</v>
      </c>
      <c r="BL52" s="665">
        <f>INDEX(AX45:BE46,MATCH(AW52,AV45:AV46,0),MATCH(BL49,AX43:BE43,0))*(INDEX(AK51:AT58,MATCH(BL49,AI51:AI58,0),MATCH(BL50,AK50:AT50,0)))</f>
        <v>0</v>
      </c>
      <c r="BM52" s="665">
        <f>INDEX(AX45:BE46,MATCH(AW52,AV45:AV46,0),MATCH(BM49,AX43:BE43,0))*(INDEX(AK51:AT58,MATCH(BM49,AI51:AI58,0),MATCH(BM50,AK50:AT50,0)))</f>
        <v>0</v>
      </c>
      <c r="BN52" s="665">
        <f>INDEX(AX45:BE46,MATCH(AW52,AV45:AV46,0),MATCH(BN49,AX43:BE43,0))*(INDEX(AK51:AT58,MATCH(BN49,AI51:AI58,0),MATCH(BN50,AK50:AT50,0)))</f>
        <v>0</v>
      </c>
      <c r="BO52" s="665">
        <f>INDEX(AX45:BE46,MATCH(AW52,AV45:AV46,0),MATCH(BO49,AX43:BE43,0))*(INDEX(AK51:AT58,MATCH(BO49,AI51:AI58,0),MATCH(BO50,AK50:AT50,0)))</f>
        <v>0</v>
      </c>
      <c r="BP52" s="665">
        <f>INDEX(AX45:BE46,MATCH(AW52,AV45:AV46,0),MATCH(BP49,AX43:BE43,0))*(INDEX(AK51:AT58,MATCH(BP49,AI51:AI58,0),MATCH(BP50,AK50:AT50,0)))</f>
        <v>0</v>
      </c>
      <c r="BQ52" s="665">
        <f>INDEX(AX45:BE46,MATCH(AW52,AV45:AV46,0),MATCH(BQ49,AX43:BE43,0))*(INDEX(AK51:AT58,MATCH(BQ49,AI51:AI58,0),MATCH(BQ50,AK50:AT50,0)))</f>
        <v>0</v>
      </c>
      <c r="BR52" s="665">
        <f>INDEX(AX45:BE46,MATCH(AW52,AV45:AV46,0),MATCH(BR49,AX43:BE43,0))*(INDEX(AK51:AT58,MATCH(BR49,AI51:AI58,0),MATCH(BR50,AK50:AT50,0)))</f>
        <v>0</v>
      </c>
      <c r="BS52" s="665">
        <f>INDEX(AX45:BE46,MATCH(AW52,AV45:AV46,0),MATCH(BS49,AX43:BE43,0))*(INDEX(AK51:AT58,MATCH(BS49,AI51:AI58,0),MATCH(BS50,AK50:AT50,0)))</f>
        <v>0</v>
      </c>
      <c r="BT52" s="665">
        <f>INDEX(AX45:BE46,MATCH(AW52,AV45:AV46,0),MATCH(BT49,AX43:BE43,0))*(INDEX(AK51:AT58,MATCH(BT49,AI51:AI58,0),MATCH(BT50,AK50:AT50,0)))</f>
        <v>0</v>
      </c>
      <c r="BU52" s="665">
        <f>INDEX(AX45:BE46,MATCH(AW52,AV45:AV46,0),MATCH(BU49,AX43:BE43,0))*(INDEX(AK51:AT58,MATCH(BU49,AI51:AI58,0),MATCH(BU50,AK50:AT50,0)))</f>
        <v>0</v>
      </c>
      <c r="BV52" s="665">
        <f>INDEX(AX45:BE46,MATCH(AW52,AV45:AV46,0),MATCH(BV49,AX43:BE43,0))*(INDEX(AK51:AT58,MATCH(BV49,AI51:AI58,0),MATCH(BV50,AK50:AT50,0)))</f>
        <v>0</v>
      </c>
      <c r="BW52" s="665">
        <f>INDEX(AX45:BE46,MATCH(AW52,AV45:AV46,0),MATCH(BW49,AX43:BE43,0))*(INDEX(AK51:AT58,MATCH(BW49,AI51:AI58,0),MATCH(BW50,AK50:AT50,0)))</f>
        <v>0</v>
      </c>
      <c r="BX52" s="665">
        <f>INDEX(AX45:BE46,MATCH(AW52,AV45:AV46,0),MATCH(BX49,AX43:BE43,0))*(INDEX(AK51:AT58,MATCH(BX49,AI51:AI58,0),MATCH(BX50,AK50:AT50,0)))</f>
        <v>0</v>
      </c>
      <c r="BY52" s="665">
        <f>INDEX(AX45:BE46,MATCH(AW52,AV45:AV46,0),MATCH(BY49,AX43:BE43,0))*(INDEX(AK51:AT58,MATCH(BY49,AI51:AI58,0),MATCH(BY50,AK50:AT50,0)))</f>
        <v>0</v>
      </c>
      <c r="BZ52" s="665">
        <f>INDEX(AX45:BE46,MATCH(AW52,AV45:AV46,0),MATCH(BZ49,AX43:BE43,0))*(INDEX(AK51:AT58,MATCH(BZ49,AI51:AI58,0),MATCH(BZ50,AK50:AT50,0)))</f>
        <v>0</v>
      </c>
      <c r="CA52" s="665">
        <f>INDEX(AX45:BE46,MATCH(AW52,AV45:AV46,0),MATCH(CA49,AX43:BE43,0))*(INDEX(AK51:AT58,MATCH(CA49,AI51:AI58,0),MATCH(CA50,AK50:AT50,0)))</f>
        <v>0</v>
      </c>
      <c r="CB52" s="665">
        <f>INDEX(AX45:BE46,MATCH(AW52,AV45:AV46,0),MATCH(CB49,AX43:BE43,0))*(INDEX(AK51:AT58,MATCH(CB49,AI51:AI58,0),MATCH(CB50,AK50:AT50,0)))</f>
        <v>0</v>
      </c>
      <c r="CC52" s="665">
        <f>INDEX(AX45:BE46,MATCH(AW52,AV45:AV46,0),MATCH(CC49,AX43:BE43,0))*(INDEX(AK51:AT58,MATCH(CC49,AI51:AI58,0),MATCH(CC50,AK50:AT50,0)))</f>
        <v>0</v>
      </c>
      <c r="CD52" s="665">
        <f>INDEX(AX45:BE46,MATCH(AW52,AV45:AV46,0),MATCH(CD49,AX43:BE43,0))*(INDEX(AK51:AT58,MATCH(CD49,AI51:AI58,0),MATCH(CD50,AK50:AT50,0)))</f>
        <v>0</v>
      </c>
      <c r="CE52" s="665">
        <f>INDEX(AX45:BE46,MATCH(AW52,AV45:AV46,0),MATCH(CE49,AX43:BE43,0))*(INDEX(AK51:AT58,MATCH(CE49,AI51:AI58,0),MATCH(CE50,AK50:AT50,0)))</f>
        <v>0</v>
      </c>
      <c r="CF52" s="665">
        <f>INDEX(AX45:BE46,MATCH(AW52,AV45:AV46,0),MATCH(CF49,AX43:BE43,0))*(INDEX(AK51:AT58,MATCH(CF49,AI51:AI58,0),MATCH(CF50,AK50:AT50,0)))</f>
        <v>0</v>
      </c>
      <c r="CG52" s="665">
        <f>INDEX(AX45:BE46,MATCH(AW52,AV45:AV46,0),MATCH(CG49,AX43:BE43,0))*(INDEX(AK51:AT58,MATCH(CG49,AI51:AI58,0),MATCH(CG50,AK50:AT50,0)))</f>
        <v>0</v>
      </c>
      <c r="CH52" s="665">
        <f>INDEX(AX45:BE46,MATCH(AW52,AV45:AV46,0),MATCH(CH49,AX43:BE43,0))*(INDEX(AK51:AT58,MATCH(CH49,AI51:AI58,0),MATCH(CH50,AK50:AT50,0)))</f>
        <v>0</v>
      </c>
      <c r="CI52" s="665">
        <f>INDEX(AX45:BE46,MATCH(AW52,AV45:AV46,0),MATCH(CI49,AX43:BE43,0))*(INDEX(AK51:AT58,MATCH(CI49,AI51:AI58,0),MATCH(CI50,AK50:AT50,0)))</f>
        <v>0</v>
      </c>
      <c r="CJ52" s="665">
        <f>INDEX(AX45:BE46,MATCH(AW52,AV45:AV46,0),MATCH(CJ49,AX43:BE43,0))*(INDEX(AK51:AT58,MATCH(CJ49,AI51:AI58,0),MATCH(CJ50,AK50:AT50,0)))</f>
        <v>0</v>
      </c>
      <c r="CK52" s="665">
        <f>INDEX(AX45:BE46,MATCH(AW52,AV45:AV46,0),MATCH(CK49,AX43:BE43,0))*(INDEX(AK51:AT58,MATCH(CK49,AI51:AI58,0),MATCH(CK50,AK50:AT50,0)))</f>
        <v>0</v>
      </c>
      <c r="CL52" s="665">
        <f>INDEX(AX45:BE46,MATCH(AW52,AV45:AV46,0),MATCH(CL49,AX43:BE43,0))*(INDEX(AK51:AT58,MATCH(CL49,AI51:AI58,0),MATCH(CL50,AK50:AT50,0)))</f>
        <v>0</v>
      </c>
      <c r="CM52" s="665">
        <f>INDEX(AX45:BE46,MATCH(AW52,AV45:AV46,0),MATCH(CM49,AX43:BE43,0))*(INDEX(AK51:AT58,MATCH(CM49,AI51:AI58,0),MATCH(CM50,AK50:AT50,0)))</f>
        <v>0</v>
      </c>
      <c r="CN52" s="665">
        <f>INDEX(AX45:BE46,MATCH(AW52,AV45:AV46,0),MATCH(CN49,AX43:BE43,0))*(INDEX(AK51:AT58,MATCH(CN49,AI51:AI58,0),MATCH(CN50,AK50:AT50,0)))</f>
        <v>0</v>
      </c>
      <c r="CO52" s="665">
        <f>INDEX(AX45:BE46,MATCH(AW52,AV45:AV46,0),MATCH(CO49,AX43:BE43,0))*(INDEX(AK51:AT58,MATCH(CO49,AI51:AI58,0),MATCH(CO50,AK50:AT50,0)))</f>
        <v>0</v>
      </c>
      <c r="CP52" s="665">
        <f>INDEX(AX45:BE46,MATCH(AW52,AV45:AV46,0),MATCH(CP49,AX43:BE43,0))*(INDEX(AK51:AT58,MATCH(CP49,AI51:AI58,0),MATCH(CP50,AK50:AT50,0)))</f>
        <v>0</v>
      </c>
      <c r="CQ52" s="665">
        <f>INDEX(AX45:BE46,MATCH(AW52,AV45:AV46,0),MATCH(CQ49,AX43:BE43,0))*(INDEX(AK51:AT58,MATCH(CQ49,AI51:AI58,0),MATCH(CQ50,AK50:AT50,0)))</f>
        <v>0</v>
      </c>
      <c r="CR52" s="665">
        <f>INDEX(AX45:BE46,MATCH(AW52,AV45:AV46,0),MATCH(CR49,AX43:BE43,0))*(INDEX(AK51:AT58,MATCH(CR49,AI51:AI58,0),MATCH(CR50,AK50:AT50,0)))</f>
        <v>0</v>
      </c>
      <c r="CS52" s="665">
        <f>INDEX(AX45:BE46,MATCH(AW52,AV45:AV46,0),MATCH(CS49,AX43:BE43,0))*(INDEX(AK51:AT58,MATCH(CS49,AI51:AI58,0),MATCH(CS50,AK50:AT50,0)))</f>
        <v>0</v>
      </c>
      <c r="CT52" s="665">
        <f>INDEX(AX45:BE46,MATCH(AW52,AV45:AV46,0),MATCH(CT49,AX43:BE43,0))*(INDEX(AK51:AT58,MATCH(CT49,AI51:AI58,0),MATCH(CT50,AK50:AT50,0)))</f>
        <v>0</v>
      </c>
      <c r="CU52" s="665">
        <f>INDEX(AX45:BE46,MATCH(AW52,AV45:AV46,0),MATCH(CU49,AX43:BE43,0))*(INDEX(AK51:AT58,MATCH(CU49,AI51:AI58,0),MATCH(CU50,AK50:AT50,0)))</f>
        <v>0</v>
      </c>
      <c r="CV52" s="665">
        <f>INDEX(AX45:BE46,MATCH(AW52,AV45:AV46,0),MATCH(CV49,AX43:BE43,0))*(INDEX(AK51:AT58,MATCH(CV49,AI51:AI58,0),MATCH(CV50,AK50:AT50,0)))</f>
        <v>0</v>
      </c>
      <c r="CW52" s="665">
        <f>INDEX(AX45:BE46,MATCH(AW52,AV45:AV46,0),MATCH(CW49,AX43:BE43,0))*(INDEX(AK51:AT58,MATCH(CW49,AI51:AI58,0),MATCH(CW50,AK50:AT50,0)))</f>
        <v>0</v>
      </c>
      <c r="CX52" s="665">
        <f>INDEX(AX45:BE46,MATCH(AW52,AV45:AV46,0),MATCH(CX49,AX43:BE43,0))*(INDEX(AK51:AT58,MATCH(CX49,AI51:AI58,0),MATCH(CX50,AK50:AT50,0)))</f>
        <v>0</v>
      </c>
      <c r="CY52" s="665">
        <f>INDEX(AX45:BE46,MATCH(AW52,AV45:AV46,0),MATCH(CY49,AX43:BE43,0))*(INDEX(AK51:AT58,MATCH(CY49,AI51:AI58,0),MATCH(CY50,AK50:AT50,0)))</f>
        <v>0</v>
      </c>
      <c r="CZ52" s="665">
        <f>INDEX(AX45:BE46,MATCH(AW52,AV45:AV46,0),MATCH(CZ49,AX43:BE43,0))*(INDEX(AK51:AT58,MATCH(CZ49,AI51:AI58,0),MATCH(CZ50,AK50:AT50,0)))</f>
        <v>0</v>
      </c>
      <c r="DA52" s="665">
        <f>INDEX(AX45:BE46,MATCH(AW52,AV45:AV46,0),MATCH(DA49,AX43:BE43,0))*(INDEX(AK51:AT58,MATCH(DA49,AI51:AI58,0),MATCH(DA50,AK50:AT50,0)))</f>
        <v>0</v>
      </c>
      <c r="DB52" s="665">
        <f>INDEX(AX45:BE46,MATCH(AW52,AV45:AV46,0),MATCH(DB49,AX43:BE43,0))*(INDEX(AK51:AT58,MATCH(DB49,AI51:AI58,0),MATCH(DB50,AK50:AT50,0)))</f>
        <v>0</v>
      </c>
      <c r="DC52" s="665">
        <f>INDEX(AX45:BE46,MATCH(AW52,AV45:AV46,0),MATCH(DC49,AX43:BE43,0))*(INDEX(AK51:AT58,MATCH(DC49,AI51:AI58,0),MATCH(DC50,AK50:AT50,0)))</f>
        <v>0</v>
      </c>
      <c r="DD52" s="665">
        <f>INDEX(AX45:BE46,MATCH(AW52,AV45:AV46,0),MATCH(DD49,AX43:BE43,0))*(INDEX(AK51:AT58,MATCH(DD49,AI51:AI58,0),MATCH(DD50,AK50:AT50,0)))</f>
        <v>0</v>
      </c>
      <c r="DE52" s="665">
        <f>INDEX(AX45:BE46,MATCH(AW52,AV45:AV46,0),MATCH(DE49,AX43:BE43,0))*(INDEX(AK51:AT58,MATCH(DE49,AI51:AI58,0),MATCH(DE50,AK50:AT50,0)))</f>
        <v>0</v>
      </c>
      <c r="DF52" s="665">
        <f>INDEX(AX45:BE46,MATCH(AW52,AV45:AV46,0),MATCH(DF49,AX43:BE43,0))*(INDEX(AK51:AT58,MATCH(DF49,AI51:AI58,0),MATCH(DF50,AK50:AT50,0)))</f>
        <v>0</v>
      </c>
      <c r="DG52" s="665">
        <f>INDEX(AX45:BE46,MATCH(AW52,AV45:AV46,0),MATCH(DG49,AX43:BE43,0))*(INDEX(AK51:AT58,MATCH(DG49,AI51:AI58,0),MATCH(DG50,AK50:AT50,0)))</f>
        <v>0</v>
      </c>
      <c r="DH52" s="665">
        <f>INDEX(AX45:BE46,MATCH(AW52,AV45:AV46,0),MATCH(DH49,AX43:BE43,0))*(INDEX(AK51:AT58,MATCH(DH49,AI51:AI58,0),MATCH(DH50,AK50:AT50,0)))</f>
        <v>0</v>
      </c>
      <c r="DI52" s="665">
        <f>INDEX(AX45:BE46,MATCH(AW52,AV45:AV46,0),MATCH(DI49,AX43:BE43,0))*(INDEX(AK51:AT58,MATCH(DI49,AI51:AI58,0),MATCH(DI50,AK50:AT50,0)))</f>
        <v>0</v>
      </c>
      <c r="DJ52" s="665">
        <f>INDEX(AX45:BE46,MATCH(AW52,AV45:AV46,0),MATCH(DJ49,AX43:BE43,0))*(INDEX(AK51:AT58,MATCH(DJ49,AI51:AI58,0),MATCH(DJ50,AK50:AT50,0)))</f>
        <v>0</v>
      </c>
      <c r="DK52" s="665">
        <f>INDEX(AX45:BE46,MATCH(AW52,AV45:AV46,0),MATCH(DK49,AX43:BE43,0))*(INDEX(AK51:AT58,MATCH(DK49,AI51:AI58,0),MATCH(DK50,AK50:AT50,0)))</f>
        <v>0</v>
      </c>
      <c r="DL52" s="665">
        <f>INDEX(AX45:BE46,MATCH(AW52,AV45:AV46,0),MATCH(DL49,AX43:BE43,0))*(INDEX(AK51:AT58,MATCH(DL49,AI51:AI58,0),MATCH(DL50,AK50:AT50,0)))</f>
        <v>0</v>
      </c>
      <c r="DM52" s="665">
        <f>INDEX(AX45:BE46,MATCH(AW52,AV45:AV46,0),MATCH(DM49,AX43:BE43,0))*(INDEX(AK51:AT58,MATCH(DM49,AI51:AI58,0),MATCH(DM50,AK50:AT50,0)))</f>
        <v>0</v>
      </c>
      <c r="DN52" s="665">
        <f>INDEX(AX45:BE46,MATCH(AW52,AV45:AV46,0),MATCH(DN49,AX43:BE43,0))*(INDEX(AK51:AT58,MATCH(DN49,AI51:AI58,0),MATCH(DN50,AK50:AT50,0)))</f>
        <v>0</v>
      </c>
      <c r="DO52" s="665">
        <f>INDEX(AX45:BE46,MATCH(AW52,AV45:AV46,0),MATCH(DO49,AX43:BE43,0))*(INDEX(AK51:AT58,MATCH(DO49,AI51:AI58,0),MATCH(DO50,AK50:AT50,0)))</f>
        <v>0</v>
      </c>
      <c r="DP52" s="665">
        <f>INDEX(AX45:BE46,MATCH(AW52,AV45:AV46,0),MATCH(DP49,AX43:BE43,0))*(INDEX(AK51:AT58,MATCH(DP49,AI51:AI58,0),MATCH(DP50,AK50:AT50,0)))</f>
        <v>0</v>
      </c>
      <c r="DQ52" s="643" t="b">
        <f>SUM(AX52:DP52)=P46</f>
        <v>1</v>
      </c>
      <c r="DR52" s="705">
        <v>2024</v>
      </c>
      <c r="DS52" s="665">
        <f>IF(DR52&gt;DS49,AX51-AX52,0)</f>
        <v>0</v>
      </c>
      <c r="DT52" s="665">
        <f>IF(DR52&gt;DT49,AY51-AY52,0)</f>
        <v>0</v>
      </c>
      <c r="DU52" s="665">
        <f>IF(DR52&gt;DU49,AZ51-AZ52,0)</f>
        <v>0</v>
      </c>
      <c r="DV52" s="665">
        <f>IF(DR52&gt;DV49,BA51-BA52,0)</f>
        <v>0</v>
      </c>
      <c r="DW52" s="665">
        <f>IF(DR52&gt;DW49,BB51-BB52,0)</f>
        <v>0</v>
      </c>
      <c r="DX52" s="665">
        <f>IF(DR52&gt;DX49,BC51-BC52,0)</f>
        <v>0</v>
      </c>
      <c r="DY52" s="665">
        <f>IF(DR52&gt;DY49,BD51-BD52,0)</f>
        <v>0</v>
      </c>
      <c r="DZ52" s="665">
        <f>IF(DR52&gt;DZ49,BE51-BE52,0)</f>
        <v>0</v>
      </c>
      <c r="EA52" s="665">
        <f>IF(DR52&gt;EA49,BF51-BF52,0)</f>
        <v>0</v>
      </c>
      <c r="EB52" s="665">
        <f>IF(DR52&gt;EB49,BG51-BG52,0)</f>
        <v>0</v>
      </c>
      <c r="EC52" s="665">
        <f>IF(DR52&gt;EC49,BH51-BH52,0)</f>
        <v>0</v>
      </c>
      <c r="ED52" s="665">
        <f>IF(DR52&gt;ED49,BI51-BI52,0)</f>
        <v>0</v>
      </c>
      <c r="EE52" s="665">
        <f>IF(DR52&gt;EE49,BJ51-BJ52,0)</f>
        <v>0</v>
      </c>
      <c r="EF52" s="665">
        <f>IF(DR52&gt;EF49,BK51-BK52,0)</f>
        <v>0</v>
      </c>
      <c r="EG52" s="665">
        <f>IF(DR52&gt;EG49,BL51-BL52,0)</f>
        <v>0</v>
      </c>
      <c r="EH52" s="665">
        <f>IF(DR52&gt;EH49,BM51-BM52,0)</f>
        <v>0</v>
      </c>
      <c r="EI52" s="665">
        <f>IF(DR52&gt;EI49,BN51-BN52,0)</f>
        <v>0</v>
      </c>
      <c r="EJ52" s="665">
        <f>IF(DR52&gt;EJ49,BO51-BO52,0)</f>
        <v>0</v>
      </c>
      <c r="EK52" s="665">
        <f>IF(DR52&gt;EK49,BP51-BP52,0)</f>
        <v>0</v>
      </c>
      <c r="EL52" s="665">
        <f>IF(DR52&gt;EL49,BQ51-BQ52,0)</f>
        <v>0</v>
      </c>
      <c r="EM52" s="665">
        <f>IF(DR52&gt;EM49,BR51-BR52,0)</f>
        <v>0</v>
      </c>
      <c r="EN52" s="665">
        <f>IF(DR52&gt;EN49,BS51-BS52,0)</f>
        <v>0</v>
      </c>
      <c r="EO52" s="665">
        <f>IF(DR52&gt;EO49,BT51-BT52,0)</f>
        <v>0</v>
      </c>
      <c r="EP52" s="665">
        <f>IF(DR52&gt;EP49,BU51-BU52,0)</f>
        <v>0</v>
      </c>
      <c r="EQ52" s="665">
        <f>IF(DR52&gt;EQ49,BV51-BV52,0)</f>
        <v>0</v>
      </c>
      <c r="ER52" s="665">
        <f>IF(DR52&gt;ER49,BW51-BW52,0)</f>
        <v>0</v>
      </c>
      <c r="ES52" s="665">
        <f>IF(DR52&gt;ES49,BX51-BX52,0)</f>
        <v>0</v>
      </c>
      <c r="ET52" s="665">
        <f>IF(DR52&gt;ET49,BY51-BY52,0)</f>
        <v>0</v>
      </c>
      <c r="EU52" s="665">
        <f>IF(DR52&gt;EU49,BZ51-BZ52,0)</f>
        <v>0</v>
      </c>
      <c r="EV52" s="665">
        <f>IF(DR52&gt;EV49,CA51-CA52,0)</f>
        <v>0</v>
      </c>
      <c r="EW52" s="665">
        <f>IF(DR52&gt;EW49,CB51-CB52,0)</f>
        <v>0</v>
      </c>
      <c r="EX52" s="665">
        <f>IF(DR52&gt;EX49,CC51-CC52,0)</f>
        <v>0</v>
      </c>
      <c r="EY52" s="665">
        <f>IF(DR52&gt;EY49,CD51-CD52,0)</f>
        <v>0</v>
      </c>
      <c r="EZ52" s="665">
        <f>IF(DR52&gt;EZ49,CE51-CE52,0)</f>
        <v>0</v>
      </c>
      <c r="FA52" s="665">
        <f>IF(DR52&gt;FA49,CF51-CF52,0)</f>
        <v>0</v>
      </c>
      <c r="FB52" s="665">
        <f>IF(DR52&gt;FB49,CG51-CG52,0)</f>
        <v>0</v>
      </c>
      <c r="FC52" s="665">
        <f>IF(DR52&gt;FC49,CH51-CH52,0)</f>
        <v>0</v>
      </c>
      <c r="FD52" s="665">
        <f>IF(DR52&gt;FD49,CI51-CI52,0)</f>
        <v>0</v>
      </c>
      <c r="FE52" s="665">
        <f>IF(DR52&gt;FE49,CJ51-CJ52,0)</f>
        <v>0</v>
      </c>
      <c r="FF52" s="665">
        <f>IF(DR52&gt;FF49,CK51-CK52,0)</f>
        <v>0</v>
      </c>
      <c r="FG52" s="665">
        <f>IF(DR52&gt;FG49,CL51-CL52,0)</f>
        <v>0</v>
      </c>
      <c r="FH52" s="665">
        <f>IF(DR52&gt;FH49,CM51-CM52,0)</f>
        <v>0</v>
      </c>
      <c r="FI52" s="665">
        <f>IF(DR52&gt;FI49,CN51-CN52,0)</f>
        <v>0</v>
      </c>
      <c r="FJ52" s="665">
        <f>IF(DR52&gt;FJ49,CO51-CO52,0)</f>
        <v>0</v>
      </c>
      <c r="FK52" s="665">
        <f>IF(DR52&gt;FK49,CP51-CP52,0)</f>
        <v>0</v>
      </c>
      <c r="FL52" s="665">
        <f>IF(DR52&gt;FL49,CQ51-CQ52,0)</f>
        <v>0</v>
      </c>
      <c r="FM52" s="665">
        <f>IF(DR52&gt;FM49,CR51-CR52,0)</f>
        <v>0</v>
      </c>
      <c r="FN52" s="665">
        <f>IF(DR52&gt;FN49,CS51-CS52,0)</f>
        <v>0</v>
      </c>
      <c r="FO52" s="665">
        <f>IF(DR52&gt;FO49,CT51-CT52,0)</f>
        <v>0</v>
      </c>
      <c r="FP52" s="665">
        <f>IF(DR52&gt;FP49,CU51-CU52,0)</f>
        <v>0</v>
      </c>
      <c r="FQ52" s="665">
        <f>IF(DR52&gt;FQ49,CV51-CV52,0)</f>
        <v>0</v>
      </c>
      <c r="FR52" s="665">
        <f>IF(DR52&gt;FR49,CW51-CW52,0)</f>
        <v>0</v>
      </c>
      <c r="FS52" s="665">
        <f>IF(DR52&gt;FS49,CX51-CX52,0)</f>
        <v>0</v>
      </c>
      <c r="FT52" s="665">
        <f>IF(DR52&gt;FT49,CY51-CY52,0)</f>
        <v>0</v>
      </c>
      <c r="FU52" s="665">
        <f>IF(DR52&gt;FU49,CZ51-CZ52,0)</f>
        <v>0</v>
      </c>
      <c r="FV52" s="665">
        <f>IF(DR52&gt;FV49,DA51-DA52,0)</f>
        <v>0</v>
      </c>
      <c r="FW52" s="665">
        <f>IF(DR52&gt;FW49,DB51-DB52,0)</f>
        <v>0</v>
      </c>
      <c r="FX52" s="665">
        <f>IF(DR52&gt;FX49,DC51-DC52,0)</f>
        <v>0</v>
      </c>
      <c r="FY52" s="665">
        <f>IF(DR52&gt;FY49,DD51-DD52,0)</f>
        <v>0</v>
      </c>
      <c r="FZ52" s="665">
        <f>IF(DR52&gt;FZ49,DE51-DE52,0)</f>
        <v>0</v>
      </c>
      <c r="GA52" s="665">
        <f>IF(DR52&gt;GA49,DF51-DF52,0)</f>
        <v>0</v>
      </c>
      <c r="GB52" s="665">
        <f>IF(DR52&gt;GB49,DG51-DG52,0)</f>
        <v>0</v>
      </c>
      <c r="GC52" s="665">
        <f>IF(DR52&gt;GC49,DH51-DH52,0)</f>
        <v>0</v>
      </c>
      <c r="GD52" s="665">
        <f>IF(DR52&gt;GD49,DI51-DI52,0)</f>
        <v>0</v>
      </c>
      <c r="GE52" s="665">
        <f>IF(DR52&gt;GE49,DJ51-DJ52,0)</f>
        <v>0</v>
      </c>
      <c r="GF52" s="665">
        <f>IF(DR52&gt;GF49,DK51-DK52,0)</f>
        <v>0</v>
      </c>
      <c r="GG52" s="665">
        <f>IF(DR52&gt;GG49,DL51-DL52,0)</f>
        <v>0</v>
      </c>
      <c r="GH52" s="665">
        <f>IF(DR52&gt;GH49,DM51-DM52,0)</f>
        <v>0</v>
      </c>
      <c r="GI52" s="665">
        <f>IF(DR52&gt;GI49,DN51-DN52,0)</f>
        <v>0</v>
      </c>
      <c r="GJ52" s="665">
        <f>IF(DR52&gt;GJ49,DO51-DO52,0)</f>
        <v>0</v>
      </c>
      <c r="GK52" s="665">
        <f>IF(DR52&gt;GK49,DP51-DP52,0)</f>
        <v>0</v>
      </c>
      <c r="GL52" s="665" t="b">
        <f>SUM(DS52:GK52)+SUM(Y46:AH46)=U46</f>
        <v>1</v>
      </c>
      <c r="GM52" s="667"/>
      <c r="GN52" s="705">
        <v>2024</v>
      </c>
      <c r="GO52" s="664">
        <f>SUMIF(DS50:GK50,GO50,DS52:GK52)</f>
        <v>0</v>
      </c>
      <c r="GP52" s="668">
        <f>SUMIF(DS50:GK50,GP50,DS52:GK52)</f>
        <v>0</v>
      </c>
      <c r="GQ52" s="668">
        <f>SUMIF(DS50:GK50,GQ50,DS52:GK52)</f>
        <v>0</v>
      </c>
      <c r="GR52" s="668">
        <f>SUMIF(DS50:GK50,GR50,DS52:GK52)</f>
        <v>0</v>
      </c>
      <c r="GS52" s="668">
        <f>SUMIF(DS50:GK50,GS50,DS52:GK52)</f>
        <v>0</v>
      </c>
      <c r="GT52" s="668">
        <f>SUMIF(DS50:GK50,GT50,DS52:GK52)</f>
        <v>0</v>
      </c>
      <c r="GU52" s="668">
        <f>SUMIF(DS50:GK50,GU50,DS52:GK52)</f>
        <v>0</v>
      </c>
      <c r="GV52" s="668">
        <f>SUMIF(DS50:GK50,GV50,DS52:GK52)</f>
        <v>0</v>
      </c>
      <c r="GW52" s="668">
        <f>SUMIF(DS50:GK50,GW50,DS52:GK52)</f>
        <v>0</v>
      </c>
      <c r="GX52" s="668">
        <f>SUMIF(DS50:GK50,GX50,DS52:GK52)</f>
        <v>0</v>
      </c>
      <c r="GY52" s="668">
        <f>SUMIF(DS50:GK50,GY50,DS52:GK52)</f>
        <v>0</v>
      </c>
      <c r="GZ52" s="646" t="b">
        <f>SUM(GO52:GY52)=(U46-SUM(Y46:AH46))</f>
        <v>1</v>
      </c>
    </row>
    <row r="53" spans="1:234" hidden="1" x14ac:dyDescent="0.25">
      <c r="A53" s="643" t="s">
        <v>208</v>
      </c>
      <c r="AI53" s="664">
        <v>2025</v>
      </c>
      <c r="AJ53" s="664">
        <v>0</v>
      </c>
      <c r="AK53" s="665">
        <f>IFERROR(#REF!/#REF!,0)</f>
        <v>0</v>
      </c>
      <c r="AL53" s="665">
        <f>IFERROR(#REF!/#REF!,0)</f>
        <v>0</v>
      </c>
      <c r="AM53" s="665">
        <f>IFERROR(#REF!/#REF!,0)</f>
        <v>0</v>
      </c>
      <c r="AN53" s="669">
        <f>IFERROR(#REF!/#REF!,0)</f>
        <v>0</v>
      </c>
      <c r="AO53" s="669">
        <f>IFERROR(#REF!/#REF!,0)</f>
        <v>0</v>
      </c>
      <c r="AP53" s="669">
        <f>IFERROR(#REF!/#REF!,0)</f>
        <v>0</v>
      </c>
      <c r="AQ53" s="669">
        <f>IFERROR(#REF!/#REF!,0)</f>
        <v>0</v>
      </c>
      <c r="AR53" s="669">
        <f>IFERROR(#REF!/#REF!,0)</f>
        <v>0</v>
      </c>
      <c r="AS53" s="669">
        <f>IFERROR(#REF!/#REF!,0)</f>
        <v>0</v>
      </c>
      <c r="AT53" s="669">
        <f>IFERROR(#REF!/#REF!,0)</f>
        <v>0</v>
      </c>
      <c r="AU53" s="666"/>
      <c r="AW53" s="705">
        <v>2025</v>
      </c>
      <c r="AX53" s="665" t="e">
        <f>#REF!</f>
        <v>#REF!</v>
      </c>
      <c r="AY53" s="665" t="e">
        <f>INDEX(AX45:BE46,MATCH(AW53,AV45:AV46,0),MATCH(AY49,AX43:BE43,0))*(INDEX(AK51:AT58,MATCH(AY49,AI51:AI58,0),MATCH(AY50,AK50:AT50,0)))</f>
        <v>#N/A</v>
      </c>
      <c r="AZ53" s="665" t="e">
        <f>INDEX(AX45:BE46,MATCH(AW53,AV45:AV46,0),MATCH(AZ49,AX43:BE43,0))*(INDEX(AK51:AT58,MATCH(AZ49,AI51:AI58,0),MATCH(AZ50,AK50:AT50,0)))</f>
        <v>#N/A</v>
      </c>
      <c r="BA53" s="665" t="e">
        <f>INDEX(AX45:BE46,MATCH(AW53,AV45:AV46,0),MATCH(BA49,AX43:BE43,0))*(INDEX(AK51:AT58,MATCH(BA49,AI51:AI58,0),MATCH(BA50,AK50:AT50,0)))</f>
        <v>#N/A</v>
      </c>
      <c r="BB53" s="665" t="e">
        <f>INDEX(AX45:BE46,MATCH(AW53,AV45:AV46,0),MATCH(BB49,AX43:BE43,0))*(INDEX(AK51:AT58,MATCH(BB49,AI51:AI58,0),MATCH(BB50,AK50:AT50,0)))</f>
        <v>#N/A</v>
      </c>
      <c r="BC53" s="665" t="e">
        <f>INDEX(AX45:BE46,MATCH(AW53,AV45:AV46,0),MATCH(BC49,AX43:BE43,0))*(INDEX(AK51:AT58,MATCH(BC49,AI51:AI58,0),MATCH(BC50,AK50:AT50,0)))</f>
        <v>#N/A</v>
      </c>
      <c r="BD53" s="665" t="e">
        <f>INDEX(AX45:BE46,MATCH(AW53,AV45:AV46,0),MATCH(BD49,AX43:BE43,0))*(INDEX(AK51:AT58,MATCH(BD49,AI51:AI58,0),MATCH(BD50,AK50:AT50,0)))</f>
        <v>#N/A</v>
      </c>
      <c r="BE53" s="665" t="e">
        <f>INDEX(AX45:BE46,MATCH(AW53,AV45:AV46,0),MATCH(BE49,AX43:BE43,0))*(INDEX(AK51:AT58,MATCH(BE49,AI51:AI58,0),MATCH(BE50,AK50:AT50,0)))</f>
        <v>#N/A</v>
      </c>
      <c r="BF53" s="665" t="e">
        <f>INDEX(AX45:BE46,MATCH(AW53,AV45:AV46,0),MATCH(BF49,AX43:BE43,0))*(INDEX(AK51:AT58,MATCH(BF49,AI51:AI58,0),MATCH(BF50,AK50:AT50,0)))</f>
        <v>#N/A</v>
      </c>
      <c r="BG53" s="665" t="e">
        <f>INDEX(AX45:BE46,MATCH(AW53,AV45:AV46,0),MATCH(BG49,AX43:BE43,0))*(INDEX(AK51:AT58,MATCH(BG49,AI51:AI58,0),MATCH(BG50,AK50:AT50,0)))</f>
        <v>#N/A</v>
      </c>
      <c r="BH53" s="665" t="e">
        <f>INDEX(AX45:BE46,MATCH(AW53,AV45:AV46,0),MATCH(BH49,AX43:BE43,0))*(INDEX(AK51:AT58,MATCH(BH49,AI51:AI58,0),MATCH(BH50,AK50:AT50,0)))</f>
        <v>#N/A</v>
      </c>
      <c r="BI53" s="665" t="e">
        <f>INDEX(AX45:BE46,MATCH(AW53,AV45:AV46,0),MATCH(BI49,AX43:BE43,0))*(INDEX(AK51:AT58,MATCH(BI49,AI51:AI58,0),MATCH(BI50,AK50:AT50,0)))</f>
        <v>#N/A</v>
      </c>
      <c r="BJ53" s="665" t="e">
        <f>INDEX(AX45:BE46,MATCH(AW53,AV45:AV46,0),MATCH(BJ49,AX43:BE43,0))*(INDEX(AK51:AT58,MATCH(BJ49,AI51:AI58,0),MATCH(BJ50,AK50:AT50,0)))</f>
        <v>#N/A</v>
      </c>
      <c r="BK53" s="665" t="e">
        <f>INDEX(AX45:BE46,MATCH(AW53,AV45:AV46,0),MATCH(BK49,AX43:BE43,0))*(INDEX(AK51:AT58,MATCH(BK49,AI51:AI58,0),MATCH(BK50,AK50:AT50,0)))</f>
        <v>#N/A</v>
      </c>
      <c r="BL53" s="665" t="e">
        <f>INDEX(AX45:BE46,MATCH(AW53,AV45:AV46,0),MATCH(BL49,AX43:BE43,0))*(INDEX(AK51:AT58,MATCH(BL49,AI51:AI58,0),MATCH(BL50,AK50:AT50,0)))</f>
        <v>#N/A</v>
      </c>
      <c r="BM53" s="665" t="e">
        <f>INDEX(AX45:BE46,MATCH(AW53,AV45:AV46,0),MATCH(BM49,AX43:BE43,0))*(INDEX(AK51:AT58,MATCH(BM49,AI51:AI58,0),MATCH(BM50,AK50:AT50,0)))</f>
        <v>#N/A</v>
      </c>
      <c r="BN53" s="665" t="e">
        <f>INDEX(AX45:BE46,MATCH(AW53,AV45:AV46,0),MATCH(BN49,AX43:BE43,0))*(INDEX(AK51:AT58,MATCH(BN49,AI51:AI58,0),MATCH(BN50,AK50:AT50,0)))</f>
        <v>#N/A</v>
      </c>
      <c r="BO53" s="665" t="e">
        <f>INDEX(AX45:BE46,MATCH(AW53,AV45:AV46,0),MATCH(BO49,AX43:BE43,0))*(INDEX(AK51:AT58,MATCH(BO49,AI51:AI58,0),MATCH(BO50,AK50:AT50,0)))</f>
        <v>#N/A</v>
      </c>
      <c r="BP53" s="665" t="e">
        <f>INDEX(AX45:BE46,MATCH(AW53,AV45:AV46,0),MATCH(BP49,AX43:BE43,0))*(INDEX(AK51:AT58,MATCH(BP49,AI51:AI58,0),MATCH(BP50,AK50:AT50,0)))</f>
        <v>#N/A</v>
      </c>
      <c r="BQ53" s="665" t="e">
        <f>INDEX(AX45:BE46,MATCH(AW53,AV45:AV46,0),MATCH(BQ49,AX43:BE43,0))*(INDEX(AK51:AT58,MATCH(BQ49,AI51:AI58,0),MATCH(BQ50,AK50:AT50,0)))</f>
        <v>#N/A</v>
      </c>
      <c r="BR53" s="665" t="e">
        <f>INDEX(AX45:BE46,MATCH(AW53,AV45:AV46,0),MATCH(BR49,AX43:BE43,0))*(INDEX(AK51:AT58,MATCH(BR49,AI51:AI58,0),MATCH(BR50,AK50:AT50,0)))</f>
        <v>#N/A</v>
      </c>
      <c r="BS53" s="665" t="e">
        <f>INDEX(AX45:BE46,MATCH(AW53,AV45:AV46,0),MATCH(BS49,AX43:BE43,0))*(INDEX(AK51:AT58,MATCH(BS49,AI51:AI58,0),MATCH(BS50,AK50:AT50,0)))</f>
        <v>#N/A</v>
      </c>
      <c r="BT53" s="665" t="e">
        <f>INDEX(AX45:BE46,MATCH(AW53,AV45:AV46,0),MATCH(BT49,AX43:BE43,0))*(INDEX(AK51:AT58,MATCH(BT49,AI51:AI58,0),MATCH(BT50,AK50:AT50,0)))</f>
        <v>#N/A</v>
      </c>
      <c r="BU53" s="665" t="e">
        <f>INDEX(AX45:BE46,MATCH(AW53,AV45:AV46,0),MATCH(BU49,AX43:BE43,0))*(INDEX(AK51:AT58,MATCH(BU49,AI51:AI58,0),MATCH(BU50,AK50:AT50,0)))</f>
        <v>#N/A</v>
      </c>
      <c r="BV53" s="665" t="e">
        <f>INDEX(AX45:BE46,MATCH(AW53,AV45:AV46,0),MATCH(BV49,AX43:BE43,0))*(INDEX(AK51:AT58,MATCH(BV49,AI51:AI58,0),MATCH(BV50,AK50:AT50,0)))</f>
        <v>#N/A</v>
      </c>
      <c r="BW53" s="665" t="e">
        <f>INDEX(AX45:BE46,MATCH(AW53,AV45:AV46,0),MATCH(BW49,AX43:BE43,0))*(INDEX(AK51:AT58,MATCH(BW49,AI51:AI58,0),MATCH(BW50,AK50:AT50,0)))</f>
        <v>#N/A</v>
      </c>
      <c r="BX53" s="665" t="e">
        <f>INDEX(AX45:BE46,MATCH(AW53,AV45:AV46,0),MATCH(BX49,AX43:BE43,0))*(INDEX(AK51:AT58,MATCH(BX49,AI51:AI58,0),MATCH(BX50,AK50:AT50,0)))</f>
        <v>#N/A</v>
      </c>
      <c r="BY53" s="665" t="e">
        <f>INDEX(AX45:BE46,MATCH(AW53,AV45:AV46,0),MATCH(BY49,AX43:BE43,0))*(INDEX(AK51:AT58,MATCH(BY49,AI51:AI58,0),MATCH(BY50,AK50:AT50,0)))</f>
        <v>#N/A</v>
      </c>
      <c r="BZ53" s="665" t="e">
        <f>INDEX(AX45:BE46,MATCH(AW53,AV45:AV46,0),MATCH(BZ49,AX43:BE43,0))*(INDEX(AK51:AT58,MATCH(BZ49,AI51:AI58,0),MATCH(BZ50,AK50:AT50,0)))</f>
        <v>#N/A</v>
      </c>
      <c r="CA53" s="665" t="e">
        <f>INDEX(AX45:BE46,MATCH(AW53,AV45:AV46,0),MATCH(CA49,AX43:BE43,0))*(INDEX(AK51:AT58,MATCH(CA49,AI51:AI58,0),MATCH(CA50,AK50:AT50,0)))</f>
        <v>#N/A</v>
      </c>
      <c r="CB53" s="665" t="e">
        <f>INDEX(AX45:BE46,MATCH(AW53,AV45:AV46,0),MATCH(CB49,AX43:BE43,0))*(INDEX(AK51:AT58,MATCH(CB49,AI51:AI58,0),MATCH(CB50,AK50:AT50,0)))</f>
        <v>#N/A</v>
      </c>
      <c r="CC53" s="665" t="e">
        <f>INDEX(AX45:BE46,MATCH(AW53,AV45:AV46,0),MATCH(CC49,AX43:BE43,0))*(INDEX(AK51:AT58,MATCH(CC49,AI51:AI58,0),MATCH(CC50,AK50:AT50,0)))</f>
        <v>#N/A</v>
      </c>
      <c r="CD53" s="665" t="e">
        <f>INDEX(AX45:BE46,MATCH(AW53,AV45:AV46,0),MATCH(CD49,AX43:BE43,0))*(INDEX(AK51:AT58,MATCH(CD49,AI51:AI58,0),MATCH(CD50,AK50:AT50,0)))</f>
        <v>#N/A</v>
      </c>
      <c r="CE53" s="665" t="e">
        <f>INDEX(AX45:BE46,MATCH(AW53,AV45:AV46,0),MATCH(CE49,AX43:BE43,0))*(INDEX(AK51:AT58,MATCH(CE49,AI51:AI58,0),MATCH(CE50,AK50:AT50,0)))</f>
        <v>#N/A</v>
      </c>
      <c r="CF53" s="665" t="e">
        <f>INDEX(AX45:BE46,MATCH(AW53,AV45:AV46,0),MATCH(CF49,AX43:BE43,0))*(INDEX(AK51:AT58,MATCH(CF49,AI51:AI58,0),MATCH(CF50,AK50:AT50,0)))</f>
        <v>#N/A</v>
      </c>
      <c r="CG53" s="665" t="e">
        <f>INDEX(AX45:BE46,MATCH(AW53,AV45:AV46,0),MATCH(CG49,AX43:BE43,0))*(INDEX(AK51:AT58,MATCH(CG49,AI51:AI58,0),MATCH(CG50,AK50:AT50,0)))</f>
        <v>#N/A</v>
      </c>
      <c r="CH53" s="665" t="e">
        <f>INDEX(AX45:BE46,MATCH(AW53,AV45:AV46,0),MATCH(CH49,AX43:BE43,0))*(INDEX(AK51:AT58,MATCH(CH49,AI51:AI58,0),MATCH(CH50,AK50:AT50,0)))</f>
        <v>#N/A</v>
      </c>
      <c r="CI53" s="665" t="e">
        <f>INDEX(AX45:BE46,MATCH(AW53,AV45:AV46,0),MATCH(CI49,AX43:BE43,0))*(INDEX(AK51:AT58,MATCH(CI49,AI51:AI58,0),MATCH(CI50,AK50:AT50,0)))</f>
        <v>#N/A</v>
      </c>
      <c r="CJ53" s="665" t="e">
        <f>INDEX(AX45:BE46,MATCH(AW53,AV45:AV46,0),MATCH(CJ49,AX43:BE43,0))*(INDEX(AK51:AT58,MATCH(CJ49,AI51:AI58,0),MATCH(CJ50,AK50:AT50,0)))</f>
        <v>#N/A</v>
      </c>
      <c r="CK53" s="665" t="e">
        <f>INDEX(AX45:BE46,MATCH(AW53,AV45:AV46,0),MATCH(CK49,AX43:BE43,0))*(INDEX(AK51:AT58,MATCH(CK49,AI51:AI58,0),MATCH(CK50,AK50:AT50,0)))</f>
        <v>#N/A</v>
      </c>
      <c r="CL53" s="665" t="e">
        <f>INDEX(AX45:BE46,MATCH(AW53,AV45:AV46,0),MATCH(CL49,AX43:BE43,0))*(INDEX(AK51:AT58,MATCH(CL49,AI51:AI58,0),MATCH(CL50,AK50:AT50,0)))</f>
        <v>#N/A</v>
      </c>
      <c r="CM53" s="665" t="e">
        <f>INDEX(AX45:BE46,MATCH(AW53,AV45:AV46,0),MATCH(CM49,AX43:BE43,0))*(INDEX(AK51:AT58,MATCH(CM49,AI51:AI58,0),MATCH(CM50,AK50:AT50,0)))</f>
        <v>#N/A</v>
      </c>
      <c r="CN53" s="665" t="e">
        <f>INDEX(AX45:BE46,MATCH(AW53,AV45:AV46,0),MATCH(CN49,AX43:BE43,0))*(INDEX(AK51:AT58,MATCH(CN49,AI51:AI58,0),MATCH(CN50,AK50:AT50,0)))</f>
        <v>#N/A</v>
      </c>
      <c r="CO53" s="665" t="e">
        <f>INDEX(AX45:BE46,MATCH(AW53,AV45:AV46,0),MATCH(CO49,AX43:BE43,0))*(INDEX(AK51:AT58,MATCH(CO49,AI51:AI58,0),MATCH(CO50,AK50:AT50,0)))</f>
        <v>#N/A</v>
      </c>
      <c r="CP53" s="665" t="e">
        <f>INDEX(AX45:BE46,MATCH(AW53,AV45:AV46,0),MATCH(CP49,AX43:BE43,0))*(INDEX(AK51:AT58,MATCH(CP49,AI51:AI58,0),MATCH(CP50,AK50:AT50,0)))</f>
        <v>#N/A</v>
      </c>
      <c r="CQ53" s="665" t="e">
        <f>INDEX(AX45:BE46,MATCH(AW53,AV45:AV46,0),MATCH(CQ49,AX43:BE43,0))*(INDEX(AK51:AT58,MATCH(CQ49,AI51:AI58,0),MATCH(CQ50,AK50:AT50,0)))</f>
        <v>#N/A</v>
      </c>
      <c r="CR53" s="665" t="e">
        <f>INDEX(AX45:BE46,MATCH(AW53,AV45:AV46,0),MATCH(CR49,AX43:BE43,0))*(INDEX(AK51:AT58,MATCH(CR49,AI51:AI58,0),MATCH(CR50,AK50:AT50,0)))</f>
        <v>#N/A</v>
      </c>
      <c r="CS53" s="665" t="e">
        <f>INDEX(AX45:BE46,MATCH(AW53,AV45:AV46,0),MATCH(CS49,AX43:BE43,0))*(INDEX(AK51:AT58,MATCH(CS49,AI51:AI58,0),MATCH(CS50,AK50:AT50,0)))</f>
        <v>#N/A</v>
      </c>
      <c r="CT53" s="665" t="e">
        <f>INDEX(AX45:BE46,MATCH(AW53,AV45:AV46,0),MATCH(CT49,AX43:BE43,0))*(INDEX(AK51:AT58,MATCH(CT49,AI51:AI58,0),MATCH(CT50,AK50:AT50,0)))</f>
        <v>#N/A</v>
      </c>
      <c r="CU53" s="665" t="e">
        <f>INDEX(AX45:BE46,MATCH(AW53,AV45:AV46,0),MATCH(CU49,AX43:BE43,0))*(INDEX(AK51:AT58,MATCH(CU49,AI51:AI58,0),MATCH(CU50,AK50:AT50,0)))</f>
        <v>#N/A</v>
      </c>
      <c r="CV53" s="665" t="e">
        <f>INDEX(AX45:BE46,MATCH(AW53,AV45:AV46,0),MATCH(CV49,AX43:BE43,0))*(INDEX(AK51:AT58,MATCH(CV49,AI51:AI58,0),MATCH(CV50,AK50:AT50,0)))</f>
        <v>#N/A</v>
      </c>
      <c r="CW53" s="665" t="e">
        <f>INDEX(AX45:BE46,MATCH(AW53,AV45:AV46,0),MATCH(CW49,AX43:BE43,0))*(INDEX(AK51:AT58,MATCH(CW49,AI51:AI58,0),MATCH(CW50,AK50:AT50,0)))</f>
        <v>#N/A</v>
      </c>
      <c r="CX53" s="665" t="e">
        <f>INDEX(AX45:BE46,MATCH(AW53,AV45:AV46,0),MATCH(CX49,AX43:BE43,0))*(INDEX(AK51:AT58,MATCH(CX49,AI51:AI58,0),MATCH(CX50,AK50:AT50,0)))</f>
        <v>#N/A</v>
      </c>
      <c r="CY53" s="665" t="e">
        <f>INDEX(AX45:BE46,MATCH(AW53,AV45:AV46,0),MATCH(CY49,AX43:BE43,0))*(INDEX(AK51:AT58,MATCH(CY49,AI51:AI58,0),MATCH(CY50,AK50:AT50,0)))</f>
        <v>#N/A</v>
      </c>
      <c r="CZ53" s="665" t="e">
        <f>INDEX(AX45:BE46,MATCH(AW53,AV45:AV46,0),MATCH(CZ49,AX43:BE43,0))*(INDEX(AK51:AT58,MATCH(CZ49,AI51:AI58,0),MATCH(CZ50,AK50:AT50,0)))</f>
        <v>#N/A</v>
      </c>
      <c r="DA53" s="665" t="e">
        <f>INDEX(AX45:BE46,MATCH(AW53,AV45:AV46,0),MATCH(DA49,AX43:BE43,0))*(INDEX(AK51:AT58,MATCH(DA49,AI51:AI58,0),MATCH(DA50,AK50:AT50,0)))</f>
        <v>#N/A</v>
      </c>
      <c r="DB53" s="665" t="e">
        <f>INDEX(AX45:BE46,MATCH(AW53,AV45:AV46,0),MATCH(DB49,AX43:BE43,0))*(INDEX(AK51:AT58,MATCH(DB49,AI51:AI58,0),MATCH(DB50,AK50:AT50,0)))</f>
        <v>#N/A</v>
      </c>
      <c r="DC53" s="665" t="e">
        <f>INDEX(AX45:BE46,MATCH(AW53,AV45:AV46,0),MATCH(DC49,AX43:BE43,0))*(INDEX(AK51:AT58,MATCH(DC49,AI51:AI58,0),MATCH(DC50,AK50:AT50,0)))</f>
        <v>#N/A</v>
      </c>
      <c r="DD53" s="665" t="e">
        <f>INDEX(AX45:BE46,MATCH(AW53,AV45:AV46,0),MATCH(DD49,AX43:BE43,0))*(INDEX(AK51:AT58,MATCH(DD49,AI51:AI58,0),MATCH(DD50,AK50:AT50,0)))</f>
        <v>#N/A</v>
      </c>
      <c r="DE53" s="665" t="e">
        <f>INDEX(AX45:BE46,MATCH(AW53,AV45:AV46,0),MATCH(DE49,AX43:BE43,0))*(INDEX(AK51:AT58,MATCH(DE49,AI51:AI58,0),MATCH(DE50,AK50:AT50,0)))</f>
        <v>#N/A</v>
      </c>
      <c r="DF53" s="665" t="e">
        <f>INDEX(AX45:BE46,MATCH(AW53,AV45:AV46,0),MATCH(DF49,AX43:BE43,0))*(INDEX(AK51:AT58,MATCH(DF49,AI51:AI58,0),MATCH(DF50,AK50:AT50,0)))</f>
        <v>#N/A</v>
      </c>
      <c r="DG53" s="665" t="e">
        <f>INDEX(AX45:BE46,MATCH(AW53,AV45:AV46,0),MATCH(DG49,AX43:BE43,0))*(INDEX(AK51:AT58,MATCH(DG49,AI51:AI58,0),MATCH(DG50,AK50:AT50,0)))</f>
        <v>#N/A</v>
      </c>
      <c r="DH53" s="665" t="e">
        <f>INDEX(AX45:BE46,MATCH(AW53,AV45:AV46,0),MATCH(DH49,AX43:BE43,0))*(INDEX(AK51:AT58,MATCH(DH49,AI51:AI58,0),MATCH(DH50,AK50:AT50,0)))</f>
        <v>#N/A</v>
      </c>
      <c r="DI53" s="665" t="e">
        <f>INDEX(AX45:BE46,MATCH(AW53,AV45:AV46,0),MATCH(DI49,AX43:BE43,0))*(INDEX(AK51:AT58,MATCH(DI49,AI51:AI58,0),MATCH(DI50,AK50:AT50,0)))</f>
        <v>#N/A</v>
      </c>
      <c r="DJ53" s="665" t="e">
        <f>INDEX(AX45:BE46,MATCH(AW53,AV45:AV46,0),MATCH(DJ49,AX43:BE43,0))*(INDEX(AK51:AT58,MATCH(DJ49,AI51:AI58,0),MATCH(DJ50,AK50:AT50,0)))</f>
        <v>#N/A</v>
      </c>
      <c r="DK53" s="665" t="e">
        <f>INDEX(AX45:BE46,MATCH(AW53,AV45:AV46,0),MATCH(DK49,AX43:BE43,0))*(INDEX(AK51:AT58,MATCH(DK49,AI51:AI58,0),MATCH(DK50,AK50:AT50,0)))</f>
        <v>#N/A</v>
      </c>
      <c r="DL53" s="665" t="e">
        <f>INDEX(AX45:BE46,MATCH(AW53,AV45:AV46,0),MATCH(DL49,AX43:BE43,0))*(INDEX(AK51:AT58,MATCH(DL49,AI51:AI58,0),MATCH(DL50,AK50:AT50,0)))</f>
        <v>#N/A</v>
      </c>
      <c r="DM53" s="665" t="e">
        <f>INDEX(AX45:BE46,MATCH(AW53,AV45:AV46,0),MATCH(DM49,AX43:BE43,0))*(INDEX(AK51:AT58,MATCH(DM49,AI51:AI58,0),MATCH(DM50,AK50:AT50,0)))</f>
        <v>#N/A</v>
      </c>
      <c r="DN53" s="665" t="e">
        <f>INDEX(AX45:BE46,MATCH(AW53,AV45:AV46,0),MATCH(DN49,AX43:BE43,0))*(INDEX(AK51:AT58,MATCH(DN49,AI51:AI58,0),MATCH(DN50,AK50:AT50,0)))</f>
        <v>#N/A</v>
      </c>
      <c r="DO53" s="665" t="e">
        <f>INDEX(AX45:BE46,MATCH(AW53,AV45:AV46,0),MATCH(DO49,AX43:BE43,0))*(INDEX(AK51:AT58,MATCH(DO49,AI51:AI58,0),MATCH(DO50,AK50:AT50,0)))</f>
        <v>#N/A</v>
      </c>
      <c r="DP53" s="665" t="e">
        <f>INDEX(AX45:BE46,MATCH(AW53,AV45:AV46,0),MATCH(DP49,AX43:BE43,0))*(INDEX(AK51:AT58,MATCH(DP49,AI51:AI58,0),MATCH(DP50,AK50:AT50,0)))</f>
        <v>#N/A</v>
      </c>
      <c r="DQ53" s="643" t="e">
        <f>SUM(AX53:DP53)=#REF!</f>
        <v>#REF!</v>
      </c>
      <c r="DR53" s="705">
        <v>2025</v>
      </c>
      <c r="DS53" s="665" t="e">
        <f>IF(DR53&gt;DS49,AX52-AX53,0)</f>
        <v>#REF!</v>
      </c>
      <c r="DT53" s="665" t="e">
        <f>IF(DR53&gt;DT49,AY52-AY53,0)</f>
        <v>#N/A</v>
      </c>
      <c r="DU53" s="665" t="e">
        <f>IF(DR53&gt;DU49,AZ52-AZ53,0)</f>
        <v>#N/A</v>
      </c>
      <c r="DV53" s="665" t="e">
        <f>IF(DR53&gt;DV49,BA52-BA53,0)</f>
        <v>#N/A</v>
      </c>
      <c r="DW53" s="665" t="e">
        <f>IF(DR53&gt;DW49,BB52-BB53,0)</f>
        <v>#N/A</v>
      </c>
      <c r="DX53" s="665" t="e">
        <f>IF(DR53&gt;DX49,BC52-BC53,0)</f>
        <v>#N/A</v>
      </c>
      <c r="DY53" s="665" t="e">
        <f>IF(DR53&gt;DY49,BD52-BD53,0)</f>
        <v>#N/A</v>
      </c>
      <c r="DZ53" s="665" t="e">
        <f>IF(DR53&gt;DZ49,BE52-BE53,0)</f>
        <v>#N/A</v>
      </c>
      <c r="EA53" s="665" t="e">
        <f>IF(DR53&gt;EA49,BF52-BF53,0)</f>
        <v>#N/A</v>
      </c>
      <c r="EB53" s="665" t="e">
        <f>IF(DR53&gt;EB49,BG52-BG53,0)</f>
        <v>#N/A</v>
      </c>
      <c r="EC53" s="665" t="e">
        <f>IF(DR53&gt;EC49,BH52-BH53,0)</f>
        <v>#N/A</v>
      </c>
      <c r="ED53" s="665">
        <f>IF(DR53&gt;ED49,BI52-BI53,0)</f>
        <v>0</v>
      </c>
      <c r="EE53" s="665">
        <f>IF(DR53&gt;EE49,BJ52-BJ53,0)</f>
        <v>0</v>
      </c>
      <c r="EF53" s="665">
        <f>IF(DR53&gt;EF49,BK52-BK53,0)</f>
        <v>0</v>
      </c>
      <c r="EG53" s="665">
        <f>IF(DR53&gt;EG49,BL52-BL53,0)</f>
        <v>0</v>
      </c>
      <c r="EH53" s="665">
        <f>IF(DR53&gt;EH49,BM52-BM53,0)</f>
        <v>0</v>
      </c>
      <c r="EI53" s="665">
        <f>IF(DR53&gt;EI49,BN52-BN53,0)</f>
        <v>0</v>
      </c>
      <c r="EJ53" s="665">
        <f>IF(DR53&gt;EJ49,BO52-BO53,0)</f>
        <v>0</v>
      </c>
      <c r="EK53" s="665">
        <f>IF(DR53&gt;EK49,BP52-BP53,0)</f>
        <v>0</v>
      </c>
      <c r="EL53" s="665">
        <f>IF(DR53&gt;EL49,BQ52-BQ53,0)</f>
        <v>0</v>
      </c>
      <c r="EM53" s="665">
        <f>IF(DR53&gt;EM49,BR52-BR53,0)</f>
        <v>0</v>
      </c>
      <c r="EN53" s="665">
        <f>IF(DR53&gt;EN49,BS52-BS53,0)</f>
        <v>0</v>
      </c>
      <c r="EO53" s="665">
        <f>IF(DR53&gt;EO49,BT52-BT53,0)</f>
        <v>0</v>
      </c>
      <c r="EP53" s="665">
        <f>IF(DR53&gt;EP49,BU52-BU53,0)</f>
        <v>0</v>
      </c>
      <c r="EQ53" s="665">
        <f>IF(DR53&gt;EQ49,BV52-BV53,0)</f>
        <v>0</v>
      </c>
      <c r="ER53" s="665">
        <f>IF(DR53&gt;ER49,BW52-BW53,0)</f>
        <v>0</v>
      </c>
      <c r="ES53" s="665">
        <f>IF(DR53&gt;ES49,BX52-BX53,0)</f>
        <v>0</v>
      </c>
      <c r="ET53" s="665">
        <f>IF(DR53&gt;ET49,BY52-BY53,0)</f>
        <v>0</v>
      </c>
      <c r="EU53" s="665">
        <f>IF(DR53&gt;EU49,BZ52-BZ53,0)</f>
        <v>0</v>
      </c>
      <c r="EV53" s="665">
        <f>IF(DR53&gt;EV49,CA52-CA53,0)</f>
        <v>0</v>
      </c>
      <c r="EW53" s="665">
        <f>IF(DR53&gt;EW49,CB52-CB53,0)</f>
        <v>0</v>
      </c>
      <c r="EX53" s="665">
        <f>IF(DR53&gt;EX49,CC52-CC53,0)</f>
        <v>0</v>
      </c>
      <c r="EY53" s="665">
        <f>IF(DR53&gt;EY49,CD52-CD53,0)</f>
        <v>0</v>
      </c>
      <c r="EZ53" s="665">
        <f>IF(DR53&gt;EZ49,CE52-CE53,0)</f>
        <v>0</v>
      </c>
      <c r="FA53" s="665">
        <f>IF(DR53&gt;FA49,CF52-CF53,0)</f>
        <v>0</v>
      </c>
      <c r="FB53" s="665">
        <f>IF(DR53&gt;FB49,CG52-CG53,0)</f>
        <v>0</v>
      </c>
      <c r="FC53" s="665">
        <f>IF(DR53&gt;FC49,CH52-CH53,0)</f>
        <v>0</v>
      </c>
      <c r="FD53" s="665">
        <f>IF(DR53&gt;FD49,CI52-CI53,0)</f>
        <v>0</v>
      </c>
      <c r="FE53" s="665">
        <f>IF(DR53&gt;FE49,CJ52-CJ53,0)</f>
        <v>0</v>
      </c>
      <c r="FF53" s="665">
        <f>IF(DR53&gt;FF49,CK52-CK53,0)</f>
        <v>0</v>
      </c>
      <c r="FG53" s="665">
        <f>IF(DR53&gt;FG49,CL52-CL53,0)</f>
        <v>0</v>
      </c>
      <c r="FH53" s="665">
        <f>IF(DR53&gt;FH49,CM52-CM53,0)</f>
        <v>0</v>
      </c>
      <c r="FI53" s="665">
        <f>IF(DR53&gt;FI49,CN52-CN53,0)</f>
        <v>0</v>
      </c>
      <c r="FJ53" s="665">
        <f>IF(DR53&gt;FJ49,CO52-CO53,0)</f>
        <v>0</v>
      </c>
      <c r="FK53" s="665">
        <f>IF(DR53&gt;FK49,CP52-CP53,0)</f>
        <v>0</v>
      </c>
      <c r="FL53" s="665">
        <f>IF(DR53&gt;FL49,CQ52-CQ53,0)</f>
        <v>0</v>
      </c>
      <c r="FM53" s="665">
        <f>IF(DR53&gt;FM49,CR52-CR53,0)</f>
        <v>0</v>
      </c>
      <c r="FN53" s="665">
        <f>IF(DR53&gt;FN49,CS52-CS53,0)</f>
        <v>0</v>
      </c>
      <c r="FO53" s="665">
        <f>IF(DR53&gt;FO49,CT52-CT53,0)</f>
        <v>0</v>
      </c>
      <c r="FP53" s="665">
        <f>IF(DR53&gt;FP49,CU52-CU53,0)</f>
        <v>0</v>
      </c>
      <c r="FQ53" s="665">
        <f>IF(DR53&gt;FQ49,CV52-CV53,0)</f>
        <v>0</v>
      </c>
      <c r="FR53" s="665">
        <f>IF(DR53&gt;FR49,CW52-CW53,0)</f>
        <v>0</v>
      </c>
      <c r="FS53" s="665">
        <f>IF(DR53&gt;FS49,CX52-CX53,0)</f>
        <v>0</v>
      </c>
      <c r="FT53" s="665">
        <f>IF(DR53&gt;FT49,CY52-CY53,0)</f>
        <v>0</v>
      </c>
      <c r="FU53" s="665">
        <f>IF(DR53&gt;FU49,CZ52-CZ53,0)</f>
        <v>0</v>
      </c>
      <c r="FV53" s="665">
        <f>IF(DR53&gt;FV49,DA52-DA53,0)</f>
        <v>0</v>
      </c>
      <c r="FW53" s="665">
        <f>IF(DR53&gt;FW49,DB52-DB53,0)</f>
        <v>0</v>
      </c>
      <c r="FX53" s="665">
        <f>IF(DR53&gt;FX49,DC52-DC53,0)</f>
        <v>0</v>
      </c>
      <c r="FY53" s="665">
        <f>IF(DR53&gt;FY49,DD52-DD53,0)</f>
        <v>0</v>
      </c>
      <c r="FZ53" s="665">
        <f>IF(DR53&gt;FZ49,DE52-DE53,0)</f>
        <v>0</v>
      </c>
      <c r="GA53" s="665">
        <f>IF(DR53&gt;GA49,DF52-DF53,0)</f>
        <v>0</v>
      </c>
      <c r="GB53" s="665">
        <f>IF(DR53&gt;GB49,DG52-DG53,0)</f>
        <v>0</v>
      </c>
      <c r="GC53" s="665">
        <f>IF(DR53&gt;GC49,DH52-DH53,0)</f>
        <v>0</v>
      </c>
      <c r="GD53" s="665">
        <f>IF(DR53&gt;GD49,DI52-DI53,0)</f>
        <v>0</v>
      </c>
      <c r="GE53" s="665">
        <f>IF(DR53&gt;GE49,DJ52-DJ53,0)</f>
        <v>0</v>
      </c>
      <c r="GF53" s="665">
        <f>IF(DR53&gt;GF49,DK52-DK53,0)</f>
        <v>0</v>
      </c>
      <c r="GG53" s="665">
        <f>IF(DR53&gt;GG49,DL52-DL53,0)</f>
        <v>0</v>
      </c>
      <c r="GH53" s="665">
        <f>IF(DR53&gt;GH49,DM52-DM53,0)</f>
        <v>0</v>
      </c>
      <c r="GI53" s="665">
        <f>IF(DR53&gt;GI49,DN52-DN53,0)</f>
        <v>0</v>
      </c>
      <c r="GJ53" s="665">
        <f>IF(DR53&gt;GJ49,DO52-DO53,0)</f>
        <v>0</v>
      </c>
      <c r="GK53" s="665">
        <f>IF(DR53&gt;GK49,DP52-DP53,0)</f>
        <v>0</v>
      </c>
      <c r="GL53" s="665" t="e">
        <f>SUM(DS53:GK53)+SUM(#REF!)=#REF!</f>
        <v>#REF!</v>
      </c>
      <c r="GM53" s="667"/>
      <c r="GN53" s="705">
        <v>2025</v>
      </c>
      <c r="GO53" s="664" t="e">
        <f>SUMIF(DS50:GK50,GO50,DS53:GK53)</f>
        <v>#REF!</v>
      </c>
      <c r="GP53" s="668" t="e">
        <f>SUMIF(DS50:GK50,GP50,DS53:GK53)</f>
        <v>#N/A</v>
      </c>
      <c r="GQ53" s="668" t="e">
        <f>SUMIF(DS50:GK50,GQ50,DS53:GK53)</f>
        <v>#N/A</v>
      </c>
      <c r="GR53" s="668" t="e">
        <f>SUMIF(DS50:GK50,GR50,DS53:GK53)</f>
        <v>#N/A</v>
      </c>
      <c r="GS53" s="668" t="e">
        <f>SUMIF(DS50:GK50,GS50,DS53:GK53)</f>
        <v>#N/A</v>
      </c>
      <c r="GT53" s="668" t="e">
        <f>SUMIF(DS50:GK50,GT50,DS53:GK53)</f>
        <v>#N/A</v>
      </c>
      <c r="GU53" s="668" t="e">
        <f>SUMIF(DS50:GK50,GU50,DS53:GK53)</f>
        <v>#N/A</v>
      </c>
      <c r="GV53" s="668" t="e">
        <f>SUMIF(DS50:GK50,GV50,DS53:GK53)</f>
        <v>#N/A</v>
      </c>
      <c r="GW53" s="668" t="e">
        <f>SUMIF(DS50:GK50,GW50,DS53:GK53)</f>
        <v>#N/A</v>
      </c>
      <c r="GX53" s="668" t="e">
        <f>SUMIF(DS50:GK50,GX50,DS53:GK53)</f>
        <v>#N/A</v>
      </c>
      <c r="GY53" s="668" t="e">
        <f>SUMIF(DS50:GK50,GY50,DS53:GK53)</f>
        <v>#N/A</v>
      </c>
      <c r="GZ53" s="646" t="e">
        <f>SUM(GO53:GY53)=(#REF!-SUM(#REF!))</f>
        <v>#REF!</v>
      </c>
    </row>
    <row r="54" spans="1:234" hidden="1" x14ac:dyDescent="0.25">
      <c r="A54" s="643" t="s">
        <v>208</v>
      </c>
      <c r="AI54" s="664">
        <v>2026</v>
      </c>
      <c r="AJ54" s="664">
        <v>0</v>
      </c>
      <c r="AK54" s="665">
        <f>IFERROR(#REF!/#REF!,0)</f>
        <v>0</v>
      </c>
      <c r="AL54" s="665">
        <f>IFERROR(#REF!/#REF!,0)</f>
        <v>0</v>
      </c>
      <c r="AM54" s="665">
        <f>IFERROR(#REF!/#REF!,0)</f>
        <v>0</v>
      </c>
      <c r="AN54" s="669">
        <f>IFERROR(#REF!/#REF!,0)</f>
        <v>0</v>
      </c>
      <c r="AO54" s="669">
        <f>IFERROR(#REF!/#REF!,0)</f>
        <v>0</v>
      </c>
      <c r="AP54" s="669">
        <f>IFERROR(#REF!/#REF!,0)</f>
        <v>0</v>
      </c>
      <c r="AQ54" s="669">
        <f>IFERROR(#REF!/#REF!,0)</f>
        <v>0</v>
      </c>
      <c r="AR54" s="669">
        <f>IFERROR(#REF!/#REF!,0)</f>
        <v>0</v>
      </c>
      <c r="AS54" s="669">
        <f>IFERROR(#REF!/#REF!,0)</f>
        <v>0</v>
      </c>
      <c r="AT54" s="669">
        <f>IFERROR(#REF!/#REF!,0)</f>
        <v>0</v>
      </c>
      <c r="AU54" s="666"/>
      <c r="AW54" s="705">
        <v>2026</v>
      </c>
      <c r="AX54" s="665" t="e">
        <f>#REF!</f>
        <v>#REF!</v>
      </c>
      <c r="AY54" s="665" t="e">
        <f>INDEX(AX45:BE46,MATCH(AW54,AV45:AV46,0),MATCH(AY49,AX43:BE43,0))*(INDEX(AK51:AT58,MATCH(AY49,AI51:AI58,0),MATCH(AY50,AK50:AT50,0)))</f>
        <v>#N/A</v>
      </c>
      <c r="AZ54" s="665" t="e">
        <f>INDEX(AX45:BE46,MATCH(AW54,AV45:AV46,0),MATCH(AZ49,AX43:BE43,0))*(INDEX(AK51:AT58,MATCH(AZ49,AI51:AI58,0),MATCH(AZ50,AK50:AT50,0)))</f>
        <v>#N/A</v>
      </c>
      <c r="BA54" s="665" t="e">
        <f>INDEX(AX45:BE46,MATCH(AW54,AV45:AV46,0),MATCH(BA49,AX43:BE43,0))*(INDEX(AK51:AT58,MATCH(BA49,AI51:AI58,0),MATCH(BA50,AK50:AT50,0)))</f>
        <v>#N/A</v>
      </c>
      <c r="BB54" s="665" t="e">
        <f>INDEX(AX45:BE46,MATCH(AW54,AV45:AV46,0),MATCH(BB49,AX43:BE43,0))*(INDEX(AK51:AT58,MATCH(BB49,AI51:AI58,0),MATCH(BB50,AK50:AT50,0)))</f>
        <v>#N/A</v>
      </c>
      <c r="BC54" s="665" t="e">
        <f>INDEX(AX45:BE46,MATCH(AW54,AV45:AV46,0),MATCH(BC49,AX43:BE43,0))*(INDEX(AK51:AT58,MATCH(BC49,AI51:AI58,0),MATCH(BC50,AK50:AT50,0)))</f>
        <v>#N/A</v>
      </c>
      <c r="BD54" s="665" t="e">
        <f>INDEX(AX45:BE46,MATCH(AW54,AV45:AV46,0),MATCH(BD49,AX43:BE43,0))*(INDEX(AK51:AT58,MATCH(BD49,AI51:AI58,0),MATCH(BD50,AK50:AT50,0)))</f>
        <v>#N/A</v>
      </c>
      <c r="BE54" s="665" t="e">
        <f>INDEX(AX45:BE46,MATCH(AW54,AV45:AV46,0),MATCH(BE49,AX43:BE43,0))*(INDEX(AK51:AT58,MATCH(BE49,AI51:AI58,0),MATCH(BE50,AK50:AT50,0)))</f>
        <v>#N/A</v>
      </c>
      <c r="BF54" s="665" t="e">
        <f>INDEX(AX45:BE46,MATCH(AW54,AV45:AV46,0),MATCH(BF49,AX43:BE43,0))*(INDEX(AK51:AT58,MATCH(BF49,AI51:AI58,0),MATCH(BF50,AK50:AT50,0)))</f>
        <v>#N/A</v>
      </c>
      <c r="BG54" s="665" t="e">
        <f>INDEX(AX45:BE46,MATCH(AW54,AV45:AV46,0),MATCH(BG49,AX43:BE43,0))*(INDEX(AK51:AT58,MATCH(BG49,AI51:AI58,0),MATCH(BG50,AK50:AT50,0)))</f>
        <v>#N/A</v>
      </c>
      <c r="BH54" s="665" t="e">
        <f>INDEX(AX45:BE46,MATCH(AW54,AV45:AV46,0),MATCH(BH49,AX43:BE43,0))*(INDEX(AK51:AT58,MATCH(BH49,AI51:AI58,0),MATCH(BH50,AK50:AT50,0)))</f>
        <v>#N/A</v>
      </c>
      <c r="BI54" s="665" t="e">
        <f>INDEX(AX45:BE46,MATCH(AW54,AV45:AV46,0),MATCH(BI49,AX43:BE43,0))*(INDEX(AK51:AT58,MATCH(BI49,AI51:AI58,0),MATCH(BI50,AK50:AT50,0)))</f>
        <v>#N/A</v>
      </c>
      <c r="BJ54" s="665" t="e">
        <f>INDEX(AX45:BE46,MATCH(AW54,AV45:AV46,0),MATCH(BJ49,AX43:BE43,0))*(INDEX(AK51:AT58,MATCH(BJ49,AI51:AI58,0),MATCH(BJ50,AK50:AT50,0)))</f>
        <v>#N/A</v>
      </c>
      <c r="BK54" s="665" t="e">
        <f>INDEX(AX45:BE46,MATCH(AW54,AV45:AV46,0),MATCH(BK49,AX43:BE43,0))*(INDEX(AK51:AT58,MATCH(BK49,AI51:AI58,0),MATCH(BK50,AK50:AT50,0)))</f>
        <v>#N/A</v>
      </c>
      <c r="BL54" s="665" t="e">
        <f>INDEX(AX45:BE46,MATCH(AW54,AV45:AV46,0),MATCH(BL49,AX43:BE43,0))*(INDEX(AK51:AT58,MATCH(BL49,AI51:AI58,0),MATCH(BL50,AK50:AT50,0)))</f>
        <v>#N/A</v>
      </c>
      <c r="BM54" s="665" t="e">
        <f>INDEX(AX45:BE46,MATCH(AW54,AV45:AV46,0),MATCH(BM49,AX43:BE43,0))*(INDEX(AK51:AT58,MATCH(BM49,AI51:AI58,0),MATCH(BM50,AK50:AT50,0)))</f>
        <v>#N/A</v>
      </c>
      <c r="BN54" s="665" t="e">
        <f>INDEX(AX45:BE46,MATCH(AW54,AV45:AV46,0),MATCH(BN49,AX43:BE43,0))*(INDEX(AK51:AT58,MATCH(BN49,AI51:AI58,0),MATCH(BN50,AK50:AT50,0)))</f>
        <v>#N/A</v>
      </c>
      <c r="BO54" s="665" t="e">
        <f>INDEX(AX45:BE46,MATCH(AW54,AV45:AV46,0),MATCH(BO49,AX43:BE43,0))*(INDEX(AK51:AT58,MATCH(BO49,AI51:AI58,0),MATCH(BO50,AK50:AT50,0)))</f>
        <v>#N/A</v>
      </c>
      <c r="BP54" s="665" t="e">
        <f>INDEX(AX45:BE46,MATCH(AW54,AV45:AV46,0),MATCH(BP49,AX43:BE43,0))*(INDEX(AK51:AT58,MATCH(BP49,AI51:AI58,0),MATCH(BP50,AK50:AT50,0)))</f>
        <v>#N/A</v>
      </c>
      <c r="BQ54" s="665" t="e">
        <f>INDEX(AX45:BE46,MATCH(AW54,AV45:AV46,0),MATCH(BQ49,AX43:BE43,0))*(INDEX(AK51:AT58,MATCH(BQ49,AI51:AI58,0),MATCH(BQ50,AK50:AT50,0)))</f>
        <v>#N/A</v>
      </c>
      <c r="BR54" s="665" t="e">
        <f>INDEX(AX45:BE46,MATCH(AW54,AV45:AV46,0),MATCH(BR49,AX43:BE43,0))*(INDEX(AK51:AT58,MATCH(BR49,AI51:AI58,0),MATCH(BR50,AK50:AT50,0)))</f>
        <v>#N/A</v>
      </c>
      <c r="BS54" s="665" t="e">
        <f>INDEX(AX45:BE46,MATCH(AW54,AV45:AV46,0),MATCH(BS49,AX43:BE43,0))*(INDEX(AK51:AT58,MATCH(BS49,AI51:AI58,0),MATCH(BS50,AK50:AT50,0)))</f>
        <v>#N/A</v>
      </c>
      <c r="BT54" s="665" t="e">
        <f>INDEX(AX45:BE46,MATCH(AW54,AV45:AV46,0),MATCH(BT49,AX43:BE43,0))*(INDEX(AK51:AT58,MATCH(BT49,AI51:AI58,0),MATCH(BT50,AK50:AT50,0)))</f>
        <v>#N/A</v>
      </c>
      <c r="BU54" s="665" t="e">
        <f>INDEX(AX45:BE46,MATCH(AW54,AV45:AV46,0),MATCH(BU49,AX43:BE43,0))*(INDEX(AK51:AT58,MATCH(BU49,AI51:AI58,0),MATCH(BU50,AK50:AT50,0)))</f>
        <v>#N/A</v>
      </c>
      <c r="BV54" s="665" t="e">
        <f>INDEX(AX45:BE46,MATCH(AW54,AV45:AV46,0),MATCH(BV49,AX43:BE43,0))*(INDEX(AK51:AT58,MATCH(BV49,AI51:AI58,0),MATCH(BV50,AK50:AT50,0)))</f>
        <v>#N/A</v>
      </c>
      <c r="BW54" s="665" t="e">
        <f>INDEX(AX45:BE46,MATCH(AW54,AV45:AV46,0),MATCH(BW49,AX43:BE43,0))*(INDEX(AK51:AT58,MATCH(BW49,AI51:AI58,0),MATCH(BW50,AK50:AT50,0)))</f>
        <v>#N/A</v>
      </c>
      <c r="BX54" s="665" t="e">
        <f>INDEX(AX45:BE46,MATCH(AW54,AV45:AV46,0),MATCH(BX49,AX43:BE43,0))*(INDEX(AK51:AT58,MATCH(BX49,AI51:AI58,0),MATCH(BX50,AK50:AT50,0)))</f>
        <v>#N/A</v>
      </c>
      <c r="BY54" s="665" t="e">
        <f>INDEX(AX45:BE46,MATCH(AW54,AV45:AV46,0),MATCH(BY49,AX43:BE43,0))*(INDEX(AK51:AT58,MATCH(BY49,AI51:AI58,0),MATCH(BY50,AK50:AT50,0)))</f>
        <v>#N/A</v>
      </c>
      <c r="BZ54" s="665" t="e">
        <f>INDEX(AX45:BE46,MATCH(AW54,AV45:AV46,0),MATCH(BZ49,AX43:BE43,0))*(INDEX(AK51:AT58,MATCH(BZ49,AI51:AI58,0),MATCH(BZ50,AK50:AT50,0)))</f>
        <v>#N/A</v>
      </c>
      <c r="CA54" s="665" t="e">
        <f>INDEX(AX45:BE46,MATCH(AW54,AV45:AV46,0),MATCH(CA49,AX43:BE43,0))*(INDEX(AK51:AT58,MATCH(CA49,AI51:AI58,0),MATCH(CA50,AK50:AT50,0)))</f>
        <v>#N/A</v>
      </c>
      <c r="CB54" s="665" t="e">
        <f>INDEX(AX45:BE46,MATCH(AW54,AV45:AV46,0),MATCH(CB49,AX43:BE43,0))*(INDEX(AK51:AT58,MATCH(CB49,AI51:AI58,0),MATCH(CB50,AK50:AT50,0)))</f>
        <v>#N/A</v>
      </c>
      <c r="CC54" s="665" t="e">
        <f>INDEX(AX45:BE46,MATCH(AW54,AV45:AV46,0),MATCH(CC49,AX43:BE43,0))*(INDEX(AK51:AT58,MATCH(CC49,AI51:AI58,0),MATCH(CC50,AK50:AT50,0)))</f>
        <v>#N/A</v>
      </c>
      <c r="CD54" s="665" t="e">
        <f>INDEX(AX45:BE46,MATCH(AW54,AV45:AV46,0),MATCH(CD49,AX43:BE43,0))*(INDEX(AK51:AT58,MATCH(CD49,AI51:AI58,0),MATCH(CD50,AK50:AT50,0)))</f>
        <v>#N/A</v>
      </c>
      <c r="CE54" s="665" t="e">
        <f>INDEX(AX45:BE46,MATCH(AW54,AV45:AV46,0),MATCH(CE49,AX43:BE43,0))*(INDEX(AK51:AT58,MATCH(CE49,AI51:AI58,0),MATCH(CE50,AK50:AT50,0)))</f>
        <v>#N/A</v>
      </c>
      <c r="CF54" s="665" t="e">
        <f>INDEX(AX45:BE46,MATCH(AW54,AV45:AV46,0),MATCH(CF49,AX43:BE43,0))*(INDEX(AK51:AT58,MATCH(CF49,AI51:AI58,0),MATCH(CF50,AK50:AT50,0)))</f>
        <v>#N/A</v>
      </c>
      <c r="CG54" s="665" t="e">
        <f>INDEX(AX45:BE46,MATCH(AW54,AV45:AV46,0),MATCH(CG49,AX43:BE43,0))*(INDEX(AK51:AT58,MATCH(CG49,AI51:AI58,0),MATCH(CG50,AK50:AT50,0)))</f>
        <v>#N/A</v>
      </c>
      <c r="CH54" s="665" t="e">
        <f>INDEX(AX45:BE46,MATCH(AW54,AV45:AV46,0),MATCH(CH49,AX43:BE43,0))*(INDEX(AK51:AT58,MATCH(CH49,AI51:AI58,0),MATCH(CH50,AK50:AT50,0)))</f>
        <v>#N/A</v>
      </c>
      <c r="CI54" s="665" t="e">
        <f>INDEX(AX45:BE46,MATCH(AW54,AV45:AV46,0),MATCH(CI49,AX43:BE43,0))*(INDEX(AK51:AT58,MATCH(CI49,AI51:AI58,0),MATCH(CI50,AK50:AT50,0)))</f>
        <v>#N/A</v>
      </c>
      <c r="CJ54" s="665" t="e">
        <f>INDEX(AX45:BE46,MATCH(AW54,AV45:AV46,0),MATCH(CJ49,AX43:BE43,0))*(INDEX(AK51:AT58,MATCH(CJ49,AI51:AI58,0),MATCH(CJ50,AK50:AT50,0)))</f>
        <v>#N/A</v>
      </c>
      <c r="CK54" s="665" t="e">
        <f>INDEX(AX45:BE46,MATCH(AW54,AV45:AV46,0),MATCH(CK49,AX43:BE43,0))*(INDEX(AK51:AT58,MATCH(CK49,AI51:AI58,0),MATCH(CK50,AK50:AT50,0)))</f>
        <v>#N/A</v>
      </c>
      <c r="CL54" s="665" t="e">
        <f>INDEX(AX45:BE46,MATCH(AW54,AV45:AV46,0),MATCH(CL49,AX43:BE43,0))*(INDEX(AK51:AT58,MATCH(CL49,AI51:AI58,0),MATCH(CL50,AK50:AT50,0)))</f>
        <v>#N/A</v>
      </c>
      <c r="CM54" s="665" t="e">
        <f>INDEX(AX45:BE46,MATCH(AW54,AV45:AV46,0),MATCH(CM49,AX43:BE43,0))*(INDEX(AK51:AT58,MATCH(CM49,AI51:AI58,0),MATCH(CM50,AK50:AT50,0)))</f>
        <v>#N/A</v>
      </c>
      <c r="CN54" s="665" t="e">
        <f>INDEX(AX45:BE46,MATCH(AW54,AV45:AV46,0),MATCH(CN49,AX43:BE43,0))*(INDEX(AK51:AT58,MATCH(CN49,AI51:AI58,0),MATCH(CN50,AK50:AT50,0)))</f>
        <v>#N/A</v>
      </c>
      <c r="CO54" s="665" t="e">
        <f>INDEX(AX45:BE46,MATCH(AW54,AV45:AV46,0),MATCH(CO49,AX43:BE43,0))*(INDEX(AK51:AT58,MATCH(CO49,AI51:AI58,0),MATCH(CO50,AK50:AT50,0)))</f>
        <v>#N/A</v>
      </c>
      <c r="CP54" s="665" t="e">
        <f>INDEX(AX45:BE46,MATCH(AW54,AV45:AV46,0),MATCH(CP49,AX43:BE43,0))*(INDEX(AK51:AT58,MATCH(CP49,AI51:AI58,0),MATCH(CP50,AK50:AT50,0)))</f>
        <v>#N/A</v>
      </c>
      <c r="CQ54" s="665" t="e">
        <f>INDEX(AX45:BE46,MATCH(AW54,AV45:AV46,0),MATCH(CQ49,AX43:BE43,0))*(INDEX(AK51:AT58,MATCH(CQ49,AI51:AI58,0),MATCH(CQ50,AK50:AT50,0)))</f>
        <v>#N/A</v>
      </c>
      <c r="CR54" s="665" t="e">
        <f>INDEX(AX45:BE46,MATCH(AW54,AV45:AV46,0),MATCH(CR49,AX43:BE43,0))*(INDEX(AK51:AT58,MATCH(CR49,AI51:AI58,0),MATCH(CR50,AK50:AT50,0)))</f>
        <v>#N/A</v>
      </c>
      <c r="CS54" s="665" t="e">
        <f>INDEX(AX45:BE46,MATCH(AW54,AV45:AV46,0),MATCH(CS49,AX43:BE43,0))*(INDEX(AK51:AT58,MATCH(CS49,AI51:AI58,0),MATCH(CS50,AK50:AT50,0)))</f>
        <v>#N/A</v>
      </c>
      <c r="CT54" s="665" t="e">
        <f>INDEX(AX45:BE46,MATCH(AW54,AV45:AV46,0),MATCH(CT49,AX43:BE43,0))*(INDEX(AK51:AT58,MATCH(CT49,AI51:AI58,0),MATCH(CT50,AK50:AT50,0)))</f>
        <v>#N/A</v>
      </c>
      <c r="CU54" s="665" t="e">
        <f>INDEX(AX45:BE46,MATCH(AW54,AV45:AV46,0),MATCH(CU49,AX43:BE43,0))*(INDEX(AK51:AT58,MATCH(CU49,AI51:AI58,0),MATCH(CU50,AK50:AT50,0)))</f>
        <v>#N/A</v>
      </c>
      <c r="CV54" s="665" t="e">
        <f>INDEX(AX45:BE46,MATCH(AW54,AV45:AV46,0),MATCH(CV49,AX43:BE43,0))*(INDEX(AK51:AT58,MATCH(CV49,AI51:AI58,0),MATCH(CV50,AK50:AT50,0)))</f>
        <v>#N/A</v>
      </c>
      <c r="CW54" s="665" t="e">
        <f>INDEX(AX45:BE46,MATCH(AW54,AV45:AV46,0),MATCH(CW49,AX43:BE43,0))*(INDEX(AK51:AT58,MATCH(CW49,AI51:AI58,0),MATCH(CW50,AK50:AT50,0)))</f>
        <v>#N/A</v>
      </c>
      <c r="CX54" s="665" t="e">
        <f>INDEX(AX45:BE46,MATCH(AW54,AV45:AV46,0),MATCH(CX49,AX43:BE43,0))*(INDEX(AK51:AT58,MATCH(CX49,AI51:AI58,0),MATCH(CX50,AK50:AT50,0)))</f>
        <v>#N/A</v>
      </c>
      <c r="CY54" s="665" t="e">
        <f>INDEX(AX45:BE46,MATCH(AW54,AV45:AV46,0),MATCH(CY49,AX43:BE43,0))*(INDEX(AK51:AT58,MATCH(CY49,AI51:AI58,0),MATCH(CY50,AK50:AT50,0)))</f>
        <v>#N/A</v>
      </c>
      <c r="CZ54" s="665" t="e">
        <f>INDEX(AX45:BE46,MATCH(AW54,AV45:AV46,0),MATCH(CZ49,AX43:BE43,0))*(INDEX(AK51:AT58,MATCH(CZ49,AI51:AI58,0),MATCH(CZ50,AK50:AT50,0)))</f>
        <v>#N/A</v>
      </c>
      <c r="DA54" s="665" t="e">
        <f>INDEX(AX45:BE46,MATCH(AW54,AV45:AV46,0),MATCH(DA49,AX43:BE43,0))*(INDEX(AK51:AT58,MATCH(DA49,AI51:AI58,0),MATCH(DA50,AK50:AT50,0)))</f>
        <v>#N/A</v>
      </c>
      <c r="DB54" s="665" t="e">
        <f>INDEX(AX45:BE46,MATCH(AW54,AV45:AV46,0),MATCH(DB49,AX43:BE43,0))*(INDEX(AK51:AT58,MATCH(DB49,AI51:AI58,0),MATCH(DB50,AK50:AT50,0)))</f>
        <v>#N/A</v>
      </c>
      <c r="DC54" s="665" t="e">
        <f>INDEX(AX45:BE46,MATCH(AW54,AV45:AV46,0),MATCH(DC49,AX43:BE43,0))*(INDEX(AK51:AT58,MATCH(DC49,AI51:AI58,0),MATCH(DC50,AK50:AT50,0)))</f>
        <v>#N/A</v>
      </c>
      <c r="DD54" s="665" t="e">
        <f>INDEX(AX45:BE46,MATCH(AW54,AV45:AV46,0),MATCH(DD49,AX43:BE43,0))*(INDEX(AK51:AT58,MATCH(DD49,AI51:AI58,0),MATCH(DD50,AK50:AT50,0)))</f>
        <v>#N/A</v>
      </c>
      <c r="DE54" s="665" t="e">
        <f>INDEX(AX45:BE46,MATCH(AW54,AV45:AV46,0),MATCH(DE49,AX43:BE43,0))*(INDEX(AK51:AT58,MATCH(DE49,AI51:AI58,0),MATCH(DE50,AK50:AT50,0)))</f>
        <v>#N/A</v>
      </c>
      <c r="DF54" s="665" t="e">
        <f>INDEX(AX45:BE46,MATCH(AW54,AV45:AV46,0),MATCH(DF49,AX43:BE43,0))*(INDEX(AK51:AT58,MATCH(DF49,AI51:AI58,0),MATCH(DF50,AK50:AT50,0)))</f>
        <v>#N/A</v>
      </c>
      <c r="DG54" s="665" t="e">
        <f>INDEX(AX45:BE46,MATCH(AW54,AV45:AV46,0),MATCH(DG49,AX43:BE43,0))*(INDEX(AK51:AT58,MATCH(DG49,AI51:AI58,0),MATCH(DG50,AK50:AT50,0)))</f>
        <v>#N/A</v>
      </c>
      <c r="DH54" s="665" t="e">
        <f>INDEX(AX45:BE46,MATCH(AW54,AV45:AV46,0),MATCH(DH49,AX43:BE43,0))*(INDEX(AK51:AT58,MATCH(DH49,AI51:AI58,0),MATCH(DH50,AK50:AT50,0)))</f>
        <v>#N/A</v>
      </c>
      <c r="DI54" s="665" t="e">
        <f>INDEX(AX45:BE46,MATCH(AW54,AV45:AV46,0),MATCH(DI49,AX43:BE43,0))*(INDEX(AK51:AT58,MATCH(DI49,AI51:AI58,0),MATCH(DI50,AK50:AT50,0)))</f>
        <v>#N/A</v>
      </c>
      <c r="DJ54" s="665" t="e">
        <f>INDEX(AX45:BE46,MATCH(AW54,AV45:AV46,0),MATCH(DJ49,AX43:BE43,0))*(INDEX(AK51:AT58,MATCH(DJ49,AI51:AI58,0),MATCH(DJ50,AK50:AT50,0)))</f>
        <v>#N/A</v>
      </c>
      <c r="DK54" s="665" t="e">
        <f>INDEX(AX45:BE46,MATCH(AW54,AV45:AV46,0),MATCH(DK49,AX43:BE43,0))*(INDEX(AK51:AT58,MATCH(DK49,AI51:AI58,0),MATCH(DK50,AK50:AT50,0)))</f>
        <v>#N/A</v>
      </c>
      <c r="DL54" s="665" t="e">
        <f>INDEX(AX45:BE46,MATCH(AW54,AV45:AV46,0),MATCH(DL49,AX43:BE43,0))*(INDEX(AK51:AT58,MATCH(DL49,AI51:AI58,0),MATCH(DL50,AK50:AT50,0)))</f>
        <v>#N/A</v>
      </c>
      <c r="DM54" s="665" t="e">
        <f>INDEX(AX45:BE46,MATCH(AW54,AV45:AV46,0),MATCH(DM49,AX43:BE43,0))*(INDEX(AK51:AT58,MATCH(DM49,AI51:AI58,0),MATCH(DM50,AK50:AT50,0)))</f>
        <v>#N/A</v>
      </c>
      <c r="DN54" s="665" t="e">
        <f>INDEX(AX45:BE46,MATCH(AW54,AV45:AV46,0),MATCH(DN49,AX43:BE43,0))*(INDEX(AK51:AT58,MATCH(DN49,AI51:AI58,0),MATCH(DN50,AK50:AT50,0)))</f>
        <v>#N/A</v>
      </c>
      <c r="DO54" s="665" t="e">
        <f>INDEX(AX45:BE46,MATCH(AW54,AV45:AV46,0),MATCH(DO49,AX43:BE43,0))*(INDEX(AK51:AT58,MATCH(DO49,AI51:AI58,0),MATCH(DO50,AK50:AT50,0)))</f>
        <v>#N/A</v>
      </c>
      <c r="DP54" s="665" t="e">
        <f>INDEX(AX45:BE46,MATCH(AW54,AV45:AV46,0),MATCH(DP49,AX43:BE43,0))*(INDEX(AK51:AT58,MATCH(DP49,AI51:AI58,0),MATCH(DP50,AK50:AT50,0)))</f>
        <v>#N/A</v>
      </c>
      <c r="DQ54" s="643" t="e">
        <f>SUM(AX54:DP54)=#REF!</f>
        <v>#REF!</v>
      </c>
      <c r="DR54" s="705">
        <v>2026</v>
      </c>
      <c r="DS54" s="665" t="e">
        <f>IF(DR54&gt;DS49,AX53-AX54,0)</f>
        <v>#REF!</v>
      </c>
      <c r="DT54" s="665" t="e">
        <f>IF(DR54&gt;DT49,AY53-AY54,0)</f>
        <v>#N/A</v>
      </c>
      <c r="DU54" s="665" t="e">
        <f>IF(DR54&gt;DU49,AZ53-AZ54,0)</f>
        <v>#N/A</v>
      </c>
      <c r="DV54" s="665" t="e">
        <f>IF(DR54&gt;DV49,BA53-BA54,0)</f>
        <v>#N/A</v>
      </c>
      <c r="DW54" s="665" t="e">
        <f>IF(DR54&gt;DW49,BB53-BB54,0)</f>
        <v>#N/A</v>
      </c>
      <c r="DX54" s="665" t="e">
        <f>IF(DR54&gt;DX49,BC53-BC54,0)</f>
        <v>#N/A</v>
      </c>
      <c r="DY54" s="665" t="e">
        <f>IF(DR54&gt;DY49,BD53-BD54,0)</f>
        <v>#N/A</v>
      </c>
      <c r="DZ54" s="665" t="e">
        <f>IF(DR54&gt;DZ49,BE53-BE54,0)</f>
        <v>#N/A</v>
      </c>
      <c r="EA54" s="665" t="e">
        <f>IF(DR54&gt;EA49,BF53-BF54,0)</f>
        <v>#N/A</v>
      </c>
      <c r="EB54" s="665" t="e">
        <f>IF(DR54&gt;EB49,BG53-BG54,0)</f>
        <v>#N/A</v>
      </c>
      <c r="EC54" s="665" t="e">
        <f>IF(DR54&gt;EC49,BH53-BH54,0)</f>
        <v>#N/A</v>
      </c>
      <c r="ED54" s="665" t="e">
        <f>IF(DR54&gt;ED49,BI53-BI54,0)</f>
        <v>#N/A</v>
      </c>
      <c r="EE54" s="665" t="e">
        <f>IF(DR54&gt;EE49,BJ53-BJ54,0)</f>
        <v>#N/A</v>
      </c>
      <c r="EF54" s="665" t="e">
        <f>IF(DR54&gt;EF49,BK53-BK54,0)</f>
        <v>#N/A</v>
      </c>
      <c r="EG54" s="665" t="e">
        <f>IF(DR54&gt;EG49,BL53-BL54,0)</f>
        <v>#N/A</v>
      </c>
      <c r="EH54" s="665" t="e">
        <f>IF(DR54&gt;EH49,BM53-BM54,0)</f>
        <v>#N/A</v>
      </c>
      <c r="EI54" s="665" t="e">
        <f>IF(DR54&gt;EI49,BN53-BN54,0)</f>
        <v>#N/A</v>
      </c>
      <c r="EJ54" s="665" t="e">
        <f>IF(DR54&gt;EJ49,BO53-BO54,0)</f>
        <v>#N/A</v>
      </c>
      <c r="EK54" s="665" t="e">
        <f>IF(DR54&gt;EK49,BP53-BP54,0)</f>
        <v>#N/A</v>
      </c>
      <c r="EL54" s="665" t="e">
        <f>IF(DR54&gt;EL49,BQ53-BQ54,0)</f>
        <v>#N/A</v>
      </c>
      <c r="EM54" s="665" t="e">
        <f>IF(DR54&gt;EM49,BR53-BR54,0)</f>
        <v>#N/A</v>
      </c>
      <c r="EN54" s="665">
        <f>IF(DR54&gt;EN49,BS53-BS54,0)</f>
        <v>0</v>
      </c>
      <c r="EO54" s="665">
        <f>IF(DR54&gt;EO49,BT53-BT54,0)</f>
        <v>0</v>
      </c>
      <c r="EP54" s="665">
        <f>IF(DR54&gt;EP49,BU53-BU54,0)</f>
        <v>0</v>
      </c>
      <c r="EQ54" s="665">
        <f>IF(DR54&gt;EQ49,BV53-BV54,0)</f>
        <v>0</v>
      </c>
      <c r="ER54" s="665">
        <f>IF(DR54&gt;ER49,BW53-BW54,0)</f>
        <v>0</v>
      </c>
      <c r="ES54" s="665">
        <f>IF(DR54&gt;ES49,BX53-BX54,0)</f>
        <v>0</v>
      </c>
      <c r="ET54" s="665">
        <f>IF(DR54&gt;ET49,BY53-BY54,0)</f>
        <v>0</v>
      </c>
      <c r="EU54" s="665">
        <f>IF(DR54&gt;EU49,BZ53-BZ54,0)</f>
        <v>0</v>
      </c>
      <c r="EV54" s="665">
        <f>IF(DR54&gt;EV49,CA53-CA54,0)</f>
        <v>0</v>
      </c>
      <c r="EW54" s="665">
        <f>IF(DR54&gt;EW49,CB53-CB54,0)</f>
        <v>0</v>
      </c>
      <c r="EX54" s="665">
        <f>IF(DR54&gt;EX49,CC53-CC54,0)</f>
        <v>0</v>
      </c>
      <c r="EY54" s="665">
        <f>IF(DR54&gt;EY49,CD53-CD54,0)</f>
        <v>0</v>
      </c>
      <c r="EZ54" s="665">
        <f>IF(DR54&gt;EZ49,CE53-CE54,0)</f>
        <v>0</v>
      </c>
      <c r="FA54" s="665">
        <f>IF(DR54&gt;FA49,CF53-CF54,0)</f>
        <v>0</v>
      </c>
      <c r="FB54" s="665">
        <f>IF(DR54&gt;FB49,CG53-CG54,0)</f>
        <v>0</v>
      </c>
      <c r="FC54" s="665">
        <f>IF(DR54&gt;FC49,CH53-CH54,0)</f>
        <v>0</v>
      </c>
      <c r="FD54" s="665">
        <f>IF(DR54&gt;FD49,CI53-CI54,0)</f>
        <v>0</v>
      </c>
      <c r="FE54" s="665">
        <f>IF(DR54&gt;FE49,CJ53-CJ54,0)</f>
        <v>0</v>
      </c>
      <c r="FF54" s="665">
        <f>IF(DR54&gt;FF49,CK53-CK54,0)</f>
        <v>0</v>
      </c>
      <c r="FG54" s="665">
        <f>IF(DR54&gt;FG49,CL53-CL54,0)</f>
        <v>0</v>
      </c>
      <c r="FH54" s="665">
        <f>IF(DR54&gt;FH49,CM53-CM54,0)</f>
        <v>0</v>
      </c>
      <c r="FI54" s="665">
        <f>IF(DR54&gt;FI49,CN53-CN54,0)</f>
        <v>0</v>
      </c>
      <c r="FJ54" s="665">
        <f>IF(DR54&gt;FJ49,CO53-CO54,0)</f>
        <v>0</v>
      </c>
      <c r="FK54" s="665">
        <f>IF(DR54&gt;FK49,CP53-CP54,0)</f>
        <v>0</v>
      </c>
      <c r="FL54" s="665">
        <f>IF(DR54&gt;FL49,CQ53-CQ54,0)</f>
        <v>0</v>
      </c>
      <c r="FM54" s="665">
        <f>IF(DR54&gt;FM49,CR53-CR54,0)</f>
        <v>0</v>
      </c>
      <c r="FN54" s="665">
        <f>IF(DR54&gt;FN49,CS53-CS54,0)</f>
        <v>0</v>
      </c>
      <c r="FO54" s="665">
        <f>IF(DR54&gt;FO49,CT53-CT54,0)</f>
        <v>0</v>
      </c>
      <c r="FP54" s="665">
        <f>IF(DR54&gt;FP49,CU53-CU54,0)</f>
        <v>0</v>
      </c>
      <c r="FQ54" s="665">
        <f>IF(DR54&gt;FQ49,CV53-CV54,0)</f>
        <v>0</v>
      </c>
      <c r="FR54" s="665">
        <f>IF(DR54&gt;FR49,CW53-CW54,0)</f>
        <v>0</v>
      </c>
      <c r="FS54" s="665">
        <f>IF(DR54&gt;FS49,CX53-CX54,0)</f>
        <v>0</v>
      </c>
      <c r="FT54" s="665">
        <f>IF(DR54&gt;FT49,CY53-CY54,0)</f>
        <v>0</v>
      </c>
      <c r="FU54" s="665">
        <f>IF(DR54&gt;FU49,CZ53-CZ54,0)</f>
        <v>0</v>
      </c>
      <c r="FV54" s="665">
        <f>IF(DR54&gt;FV49,DA53-DA54,0)</f>
        <v>0</v>
      </c>
      <c r="FW54" s="665">
        <f>IF(DR54&gt;FW49,DB53-DB54,0)</f>
        <v>0</v>
      </c>
      <c r="FX54" s="665">
        <f>IF(DR54&gt;FX49,DC53-DC54,0)</f>
        <v>0</v>
      </c>
      <c r="FY54" s="665">
        <f>IF(DR54&gt;FY49,DD53-DD54,0)</f>
        <v>0</v>
      </c>
      <c r="FZ54" s="665">
        <f>IF(DR54&gt;FZ49,DE53-DE54,0)</f>
        <v>0</v>
      </c>
      <c r="GA54" s="665">
        <f>IF(DR54&gt;GA49,DF53-DF54,0)</f>
        <v>0</v>
      </c>
      <c r="GB54" s="665">
        <f>IF(DR54&gt;GB49,DG53-DG54,0)</f>
        <v>0</v>
      </c>
      <c r="GC54" s="665">
        <f>IF(DR54&gt;GC49,DH53-DH54,0)</f>
        <v>0</v>
      </c>
      <c r="GD54" s="665">
        <f>IF(DR54&gt;GD49,DI53-DI54,0)</f>
        <v>0</v>
      </c>
      <c r="GE54" s="665">
        <f>IF(DR54&gt;GE49,DJ53-DJ54,0)</f>
        <v>0</v>
      </c>
      <c r="GF54" s="665">
        <f>IF(DR54&gt;GF49,DK53-DK54,0)</f>
        <v>0</v>
      </c>
      <c r="GG54" s="665">
        <f>IF(DR54&gt;GG49,DL53-DL54,0)</f>
        <v>0</v>
      </c>
      <c r="GH54" s="665">
        <f>IF(DR54&gt;GH49,DM53-DM54,0)</f>
        <v>0</v>
      </c>
      <c r="GI54" s="665">
        <f>IF(DR54&gt;GI49,DN53-DN54,0)</f>
        <v>0</v>
      </c>
      <c r="GJ54" s="665">
        <f>IF(DR54&gt;GJ49,DO53-DO54,0)</f>
        <v>0</v>
      </c>
      <c r="GK54" s="665">
        <f>IF(DR54&gt;GK49,DP53-DP54,0)</f>
        <v>0</v>
      </c>
      <c r="GL54" s="665" t="e">
        <f>SUM(DS54:GK54)+SUM(#REF!)=#REF!</f>
        <v>#REF!</v>
      </c>
      <c r="GM54" s="667"/>
      <c r="GN54" s="705">
        <v>2026</v>
      </c>
      <c r="GO54" s="664" t="e">
        <f>SUMIF(DS50:GK50,GO50,DS54:GK54)</f>
        <v>#REF!</v>
      </c>
      <c r="GP54" s="668" t="e">
        <f>SUMIF(DS50:GK50,GP50,DS54:GK54)</f>
        <v>#N/A</v>
      </c>
      <c r="GQ54" s="668" t="e">
        <f>SUMIF(DS50:GK50,GQ50,DS54:GK54)</f>
        <v>#N/A</v>
      </c>
      <c r="GR54" s="668" t="e">
        <f>SUMIF(DS50:GK50,GR50,DS54:GK54)</f>
        <v>#N/A</v>
      </c>
      <c r="GS54" s="668" t="e">
        <f>SUMIF(DS50:GK50,GS50,DS54:GK54)</f>
        <v>#N/A</v>
      </c>
      <c r="GT54" s="668" t="e">
        <f>SUMIF(DS50:GK50,GT50,DS54:GK54)</f>
        <v>#N/A</v>
      </c>
      <c r="GU54" s="668" t="e">
        <f>SUMIF(DS50:GK50,GU50,DS54:GK54)</f>
        <v>#N/A</v>
      </c>
      <c r="GV54" s="668" t="e">
        <f>SUMIF(DS50:GK50,GV50,DS54:GK54)</f>
        <v>#N/A</v>
      </c>
      <c r="GW54" s="668" t="e">
        <f>SUMIF(DS50:GK50,GW50,DS54:GK54)</f>
        <v>#N/A</v>
      </c>
      <c r="GX54" s="668" t="e">
        <f>SUMIF(DS50:GK50,GX50,DS54:GK54)</f>
        <v>#N/A</v>
      </c>
      <c r="GY54" s="668" t="e">
        <f>SUMIF(DS50:GK50,GY50,DS54:GK54)</f>
        <v>#N/A</v>
      </c>
      <c r="GZ54" s="646" t="e">
        <f>SUM(GO54:GY54)=(#REF!-SUM(#REF!))</f>
        <v>#REF!</v>
      </c>
    </row>
    <row r="55" spans="1:234" hidden="1" x14ac:dyDescent="0.25">
      <c r="A55" s="643" t="s">
        <v>208</v>
      </c>
      <c r="AI55" s="664">
        <v>2027</v>
      </c>
      <c r="AJ55" s="664">
        <v>0</v>
      </c>
      <c r="AK55" s="665">
        <f>IFERROR(#REF!/#REF!,0)</f>
        <v>0</v>
      </c>
      <c r="AL55" s="665">
        <f>IFERROR(#REF!/#REF!,0)</f>
        <v>0</v>
      </c>
      <c r="AM55" s="665">
        <f>IFERROR(#REF!/#REF!,0)</f>
        <v>0</v>
      </c>
      <c r="AN55" s="669">
        <f>IFERROR(#REF!/#REF!,0)</f>
        <v>0</v>
      </c>
      <c r="AO55" s="669">
        <f>IFERROR(#REF!/#REF!,0)</f>
        <v>0</v>
      </c>
      <c r="AP55" s="669">
        <f>IFERROR(#REF!/#REF!,0)</f>
        <v>0</v>
      </c>
      <c r="AQ55" s="669">
        <f>IFERROR(#REF!/#REF!,0)</f>
        <v>0</v>
      </c>
      <c r="AR55" s="669">
        <f>IFERROR(#REF!/#REF!,0)</f>
        <v>0</v>
      </c>
      <c r="AS55" s="669">
        <f>IFERROR(#REF!/#REF!,0)</f>
        <v>0</v>
      </c>
      <c r="AT55" s="669">
        <f>IFERROR(#REF!/#REF!,0)</f>
        <v>0</v>
      </c>
      <c r="AU55" s="666"/>
      <c r="AW55" s="705">
        <v>2027</v>
      </c>
      <c r="AX55" s="665" t="e">
        <f>#REF!</f>
        <v>#REF!</v>
      </c>
      <c r="AY55" s="665" t="e">
        <f>INDEX(AX45:BE46,MATCH(AW55,AV45:AV46,0),MATCH(AY49,AX43:BE43,0))*(INDEX(AK51:AT58,MATCH(AY49,AI51:AI58,0),MATCH(AY50,AK50:AT50,0)))</f>
        <v>#N/A</v>
      </c>
      <c r="AZ55" s="665" t="e">
        <f>INDEX(AX45:BE46,MATCH(AW55,AV45:AV46,0),MATCH(AZ49,AX43:BE43,0))*(INDEX(AK51:AT58,MATCH(AZ49,AI51:AI58,0),MATCH(AZ50,AK50:AT50,0)))</f>
        <v>#N/A</v>
      </c>
      <c r="BA55" s="665" t="e">
        <f>INDEX(AX45:BE46,MATCH(AW55,AV45:AV46,0),MATCH(BA49,AX43:BE43,0))*(INDEX(AK51:AT58,MATCH(BA49,AI51:AI58,0),MATCH(BA50,AK50:AT50,0)))</f>
        <v>#N/A</v>
      </c>
      <c r="BB55" s="665" t="e">
        <f>INDEX(AX45:BE46,MATCH(AW55,AV45:AV46,0),MATCH(BB49,AX43:BE43,0))*(INDEX(AK51:AT58,MATCH(BB49,AI51:AI58,0),MATCH(BB50,AK50:AT50,0)))</f>
        <v>#N/A</v>
      </c>
      <c r="BC55" s="665" t="e">
        <f>INDEX(AX45:BE46,MATCH(AW55,AV45:AV46,0),MATCH(BC49,AX43:BE43,0))*(INDEX(AK51:AT58,MATCH(BC49,AI51:AI58,0),MATCH(BC50,AK50:AT50,0)))</f>
        <v>#N/A</v>
      </c>
      <c r="BD55" s="665" t="e">
        <f>INDEX(AX45:BE46,MATCH(AW55,AV45:AV46,0),MATCH(BD49,AX43:BE43,0))*(INDEX(AK51:AT58,MATCH(BD49,AI51:AI58,0),MATCH(BD50,AK50:AT50,0)))</f>
        <v>#N/A</v>
      </c>
      <c r="BE55" s="665" t="e">
        <f>INDEX(AX45:BE46,MATCH(AW55,AV45:AV46,0),MATCH(BE49,AX43:BE43,0))*(INDEX(AK51:AT58,MATCH(BE49,AI51:AI58,0),MATCH(BE50,AK50:AT50,0)))</f>
        <v>#N/A</v>
      </c>
      <c r="BF55" s="665" t="e">
        <f>INDEX(AX45:BE46,MATCH(AW55,AV45:AV46,0),MATCH(BF49,AX43:BE43,0))*(INDEX(AK51:AT58,MATCH(BF49,AI51:AI58,0),MATCH(BF50,AK50:AT50,0)))</f>
        <v>#N/A</v>
      </c>
      <c r="BG55" s="665" t="e">
        <f>INDEX(AX45:BE46,MATCH(AW55,AV45:AV46,0),MATCH(BG49,AX43:BE43,0))*(INDEX(AK51:AT58,MATCH(BG49,AI51:AI58,0),MATCH(BG50,AK50:AT50,0)))</f>
        <v>#N/A</v>
      </c>
      <c r="BH55" s="665" t="e">
        <f>INDEX(AX45:BE46,MATCH(AW55,AV45:AV46,0),MATCH(BH49,AX43:BE43,0))*(INDEX(AK51:AT58,MATCH(BH49,AI51:AI58,0),MATCH(BH50,AK50:AT50,0)))</f>
        <v>#N/A</v>
      </c>
      <c r="BI55" s="665" t="e">
        <f>INDEX(AX45:BE46,MATCH(AW55,AV45:AV46,0),MATCH(BI49,AX43:BE43,0))*(INDEX(AK51:AT58,MATCH(BI49,AI51:AI58,0),MATCH(BI50,AK50:AT50,0)))</f>
        <v>#N/A</v>
      </c>
      <c r="BJ55" s="665" t="e">
        <f>INDEX(AX45:BE46,MATCH(AW55,AV45:AV46,0),MATCH(BJ49,AX43:BE43,0))*(INDEX(AK51:AT58,MATCH(BJ49,AI51:AI58,0),MATCH(BJ50,AK50:AT50,0)))</f>
        <v>#N/A</v>
      </c>
      <c r="BK55" s="665" t="e">
        <f>INDEX(AX45:BE46,MATCH(AW55,AV45:AV46,0),MATCH(BK49,AX43:BE43,0))*(INDEX(AK51:AT58,MATCH(BK49,AI51:AI58,0),MATCH(BK50,AK50:AT50,0)))</f>
        <v>#N/A</v>
      </c>
      <c r="BL55" s="665" t="e">
        <f>INDEX(AX45:BE46,MATCH(AW55,AV45:AV46,0),MATCH(BL49,AX43:BE43,0))*(INDEX(AK51:AT58,MATCH(BL49,AI51:AI58,0),MATCH(BL50,AK50:AT50,0)))</f>
        <v>#N/A</v>
      </c>
      <c r="BM55" s="665" t="e">
        <f>INDEX(AX45:BE46,MATCH(AW55,AV45:AV46,0),MATCH(BM49,AX43:BE43,0))*(INDEX(AK51:AT58,MATCH(BM49,AI51:AI58,0),MATCH(BM50,AK50:AT50,0)))</f>
        <v>#N/A</v>
      </c>
      <c r="BN55" s="665" t="e">
        <f>INDEX(AX45:BE46,MATCH(AW55,AV45:AV46,0),MATCH(BN49,AX43:BE43,0))*(INDEX(AK51:AT58,MATCH(BN49,AI51:AI58,0),MATCH(BN50,AK50:AT50,0)))</f>
        <v>#N/A</v>
      </c>
      <c r="BO55" s="665" t="e">
        <f>INDEX(AX45:BE46,MATCH(AW55,AV45:AV46,0),MATCH(BO49,AX43:BE43,0))*(INDEX(AK51:AT58,MATCH(BO49,AI51:AI58,0),MATCH(BO50,AK50:AT50,0)))</f>
        <v>#N/A</v>
      </c>
      <c r="BP55" s="665" t="e">
        <f>INDEX(AX45:BE46,MATCH(AW55,AV45:AV46,0),MATCH(BP49,AX43:BE43,0))*(INDEX(AK51:AT58,MATCH(BP49,AI51:AI58,0),MATCH(BP50,AK50:AT50,0)))</f>
        <v>#N/A</v>
      </c>
      <c r="BQ55" s="665" t="e">
        <f>INDEX(AX45:BE46,MATCH(AW55,AV45:AV46,0),MATCH(BQ49,AX43:BE43,0))*(INDEX(AK51:AT58,MATCH(BQ49,AI51:AI58,0),MATCH(BQ50,AK50:AT50,0)))</f>
        <v>#N/A</v>
      </c>
      <c r="BR55" s="665" t="e">
        <f>INDEX(AX45:BE46,MATCH(AW55,AV45:AV46,0),MATCH(BR49,AX43:BE43,0))*(INDEX(AK51:AT58,MATCH(BR49,AI51:AI58,0),MATCH(BR50,AK50:AT50,0)))</f>
        <v>#N/A</v>
      </c>
      <c r="BS55" s="665" t="e">
        <f>INDEX(AX45:BE46,MATCH(AW55,AV45:AV46,0),MATCH(BS49,AX43:BE43,0))*(INDEX(AK51:AT58,MATCH(BS49,AI51:AI58,0),MATCH(BS50,AK50:AT50,0)))</f>
        <v>#N/A</v>
      </c>
      <c r="BT55" s="665" t="e">
        <f>INDEX(AX45:BE46,MATCH(AW55,AV45:AV46,0),MATCH(BT49,AX43:BE43,0))*(INDEX(AK51:AT58,MATCH(BT49,AI51:AI58,0),MATCH(BT50,AK50:AT50,0)))</f>
        <v>#N/A</v>
      </c>
      <c r="BU55" s="665" t="e">
        <f>INDEX(AX45:BE46,MATCH(AW55,AV45:AV46,0),MATCH(BU49,AX43:BE43,0))*(INDEX(AK51:AT58,MATCH(BU49,AI51:AI58,0),MATCH(BU50,AK50:AT50,0)))</f>
        <v>#N/A</v>
      </c>
      <c r="BV55" s="665" t="e">
        <f>INDEX(AX45:BE46,MATCH(AW55,AV45:AV46,0),MATCH(BV49,AX43:BE43,0))*(INDEX(AK51:AT58,MATCH(BV49,AI51:AI58,0),MATCH(BV50,AK50:AT50,0)))</f>
        <v>#N/A</v>
      </c>
      <c r="BW55" s="665" t="e">
        <f>INDEX(AX45:BE46,MATCH(AW55,AV45:AV46,0),MATCH(BW49,AX43:BE43,0))*(INDEX(AK51:AT58,MATCH(BW49,AI51:AI58,0),MATCH(BW50,AK50:AT50,0)))</f>
        <v>#N/A</v>
      </c>
      <c r="BX55" s="665" t="e">
        <f>INDEX(AX45:BE46,MATCH(AW55,AV45:AV46,0),MATCH(BX49,AX43:BE43,0))*(INDEX(AK51:AT58,MATCH(BX49,AI51:AI58,0),MATCH(BX50,AK50:AT50,0)))</f>
        <v>#N/A</v>
      </c>
      <c r="BY55" s="665" t="e">
        <f>INDEX(AX45:BE46,MATCH(AW55,AV45:AV46,0),MATCH(BY49,AX43:BE43,0))*(INDEX(AK51:AT58,MATCH(BY49,AI51:AI58,0),MATCH(BY50,AK50:AT50,0)))</f>
        <v>#N/A</v>
      </c>
      <c r="BZ55" s="665" t="e">
        <f>INDEX(AX45:BE46,MATCH(AW55,AV45:AV46,0),MATCH(BZ49,AX43:BE43,0))*(INDEX(AK51:AT58,MATCH(BZ49,AI51:AI58,0),MATCH(BZ50,AK50:AT50,0)))</f>
        <v>#N/A</v>
      </c>
      <c r="CA55" s="665" t="e">
        <f>INDEX(AX45:BE46,MATCH(AW55,AV45:AV46,0),MATCH(CA49,AX43:BE43,0))*(INDEX(AK51:AT58,MATCH(CA49,AI51:AI58,0),MATCH(CA50,AK50:AT50,0)))</f>
        <v>#N/A</v>
      </c>
      <c r="CB55" s="665" t="e">
        <f>INDEX(AX45:BE46,MATCH(AW55,AV45:AV46,0),MATCH(CB49,AX43:BE43,0))*(INDEX(AK51:AT58,MATCH(CB49,AI51:AI58,0),MATCH(CB50,AK50:AT50,0)))</f>
        <v>#N/A</v>
      </c>
      <c r="CC55" s="665" t="e">
        <f>INDEX(AX45:BE46,MATCH(AW55,AV45:AV46,0),MATCH(CC49,AX43:BE43,0))*(INDEX(AK51:AT58,MATCH(CC49,AI51:AI58,0),MATCH(CC50,AK50:AT50,0)))</f>
        <v>#N/A</v>
      </c>
      <c r="CD55" s="665" t="e">
        <f>INDEX(AX45:BE46,MATCH(AW55,AV45:AV46,0),MATCH(CD49,AX43:BE43,0))*(INDEX(AK51:AT58,MATCH(CD49,AI51:AI58,0),MATCH(CD50,AK50:AT50,0)))</f>
        <v>#N/A</v>
      </c>
      <c r="CE55" s="665" t="e">
        <f>INDEX(AX45:BE46,MATCH(AW55,AV45:AV46,0),MATCH(CE49,AX43:BE43,0))*(INDEX(AK51:AT58,MATCH(CE49,AI51:AI58,0),MATCH(CE50,AK50:AT50,0)))</f>
        <v>#N/A</v>
      </c>
      <c r="CF55" s="665" t="e">
        <f>INDEX(AX45:BE46,MATCH(AW55,AV45:AV46,0),MATCH(CF49,AX43:BE43,0))*(INDEX(AK51:AT58,MATCH(CF49,AI51:AI58,0),MATCH(CF50,AK50:AT50,0)))</f>
        <v>#N/A</v>
      </c>
      <c r="CG55" s="665" t="e">
        <f>INDEX(AX45:BE46,MATCH(AW55,AV45:AV46,0),MATCH(CG49,AX43:BE43,0))*(INDEX(AK51:AT58,MATCH(CG49,AI51:AI58,0),MATCH(CG50,AK50:AT50,0)))</f>
        <v>#N/A</v>
      </c>
      <c r="CH55" s="665" t="e">
        <f>INDEX(AX45:BE46,MATCH(AW55,AV45:AV46,0),MATCH(CH49,AX43:BE43,0))*(INDEX(AK51:AT58,MATCH(CH49,AI51:AI58,0),MATCH(CH50,AK50:AT50,0)))</f>
        <v>#N/A</v>
      </c>
      <c r="CI55" s="665" t="e">
        <f>INDEX(AX45:BE46,MATCH(AW55,AV45:AV46,0),MATCH(CI49,AX43:BE43,0))*(INDEX(AK51:AT58,MATCH(CI49,AI51:AI58,0),MATCH(CI50,AK50:AT50,0)))</f>
        <v>#N/A</v>
      </c>
      <c r="CJ55" s="665" t="e">
        <f>INDEX(AX45:BE46,MATCH(AW55,AV45:AV46,0),MATCH(CJ49,AX43:BE43,0))*(INDEX(AK51:AT58,MATCH(CJ49,AI51:AI58,0),MATCH(CJ50,AK50:AT50,0)))</f>
        <v>#N/A</v>
      </c>
      <c r="CK55" s="665" t="e">
        <f>INDEX(AX45:BE46,MATCH(AW55,AV45:AV46,0),MATCH(CK49,AX43:BE43,0))*(INDEX(AK51:AT58,MATCH(CK49,AI51:AI58,0),MATCH(CK50,AK50:AT50,0)))</f>
        <v>#N/A</v>
      </c>
      <c r="CL55" s="665" t="e">
        <f>INDEX(AX45:BE46,MATCH(AW55,AV45:AV46,0),MATCH(CL49,AX43:BE43,0))*(INDEX(AK51:AT58,MATCH(CL49,AI51:AI58,0),MATCH(CL50,AK50:AT50,0)))</f>
        <v>#N/A</v>
      </c>
      <c r="CM55" s="665" t="e">
        <f>INDEX(AX45:BE46,MATCH(AW55,AV45:AV46,0),MATCH(CM49,AX43:BE43,0))*(INDEX(AK51:AT58,MATCH(CM49,AI51:AI58,0),MATCH(CM50,AK50:AT50,0)))</f>
        <v>#N/A</v>
      </c>
      <c r="CN55" s="665" t="e">
        <f>INDEX(AX45:BE46,MATCH(AW55,AV45:AV46,0),MATCH(CN49,AX43:BE43,0))*(INDEX(AK51:AT58,MATCH(CN49,AI51:AI58,0),MATCH(CN50,AK50:AT50,0)))</f>
        <v>#N/A</v>
      </c>
      <c r="CO55" s="665" t="e">
        <f>INDEX(AX45:BE46,MATCH(AW55,AV45:AV46,0),MATCH(CO49,AX43:BE43,0))*(INDEX(AK51:AT58,MATCH(CO49,AI51:AI58,0),MATCH(CO50,AK50:AT50,0)))</f>
        <v>#N/A</v>
      </c>
      <c r="CP55" s="665" t="e">
        <f>INDEX(AX45:BE46,MATCH(AW55,AV45:AV46,0),MATCH(CP49,AX43:BE43,0))*(INDEX(AK51:AT58,MATCH(CP49,AI51:AI58,0),MATCH(CP50,AK50:AT50,0)))</f>
        <v>#N/A</v>
      </c>
      <c r="CQ55" s="665" t="e">
        <f>INDEX(AX45:BE46,MATCH(AW55,AV45:AV46,0),MATCH(CQ49,AX43:BE43,0))*(INDEX(AK51:AT58,MATCH(CQ49,AI51:AI58,0),MATCH(CQ50,AK50:AT50,0)))</f>
        <v>#N/A</v>
      </c>
      <c r="CR55" s="665" t="e">
        <f>INDEX(AX45:BE46,MATCH(AW55,AV45:AV46,0),MATCH(CR49,AX43:BE43,0))*(INDEX(AK51:AT58,MATCH(CR49,AI51:AI58,0),MATCH(CR50,AK50:AT50,0)))</f>
        <v>#N/A</v>
      </c>
      <c r="CS55" s="665" t="e">
        <f>INDEX(AX45:BE46,MATCH(AW55,AV45:AV46,0),MATCH(CS49,AX43:BE43,0))*(INDEX(AK51:AT58,MATCH(CS49,AI51:AI58,0),MATCH(CS50,AK50:AT50,0)))</f>
        <v>#N/A</v>
      </c>
      <c r="CT55" s="665" t="e">
        <f>INDEX(AX45:BE46,MATCH(AW55,AV45:AV46,0),MATCH(CT49,AX43:BE43,0))*(INDEX(AK51:AT58,MATCH(CT49,AI51:AI58,0),MATCH(CT50,AK50:AT50,0)))</f>
        <v>#N/A</v>
      </c>
      <c r="CU55" s="665" t="e">
        <f>INDEX(AX45:BE46,MATCH(AW55,AV45:AV46,0),MATCH(CU49,AX43:BE43,0))*(INDEX(AK51:AT58,MATCH(CU49,AI51:AI58,0),MATCH(CU50,AK50:AT50,0)))</f>
        <v>#N/A</v>
      </c>
      <c r="CV55" s="665" t="e">
        <f>INDEX(AX45:BE46,MATCH(AW55,AV45:AV46,0),MATCH(CV49,AX43:BE43,0))*(INDEX(AK51:AT58,MATCH(CV49,AI51:AI58,0),MATCH(CV50,AK50:AT50,0)))</f>
        <v>#N/A</v>
      </c>
      <c r="CW55" s="665" t="e">
        <f>INDEX(AX45:BE46,MATCH(AW55,AV45:AV46,0),MATCH(CW49,AX43:BE43,0))*(INDEX(AK51:AT58,MATCH(CW49,AI51:AI58,0),MATCH(CW50,AK50:AT50,0)))</f>
        <v>#N/A</v>
      </c>
      <c r="CX55" s="665" t="e">
        <f>INDEX(AX45:BE46,MATCH(AW55,AV45:AV46,0),MATCH(CX49,AX43:BE43,0))*(INDEX(AK51:AT58,MATCH(CX49,AI51:AI58,0),MATCH(CX50,AK50:AT50,0)))</f>
        <v>#N/A</v>
      </c>
      <c r="CY55" s="665" t="e">
        <f>INDEX(AX45:BE46,MATCH(AW55,AV45:AV46,0),MATCH(CY49,AX43:BE43,0))*(INDEX(AK51:AT58,MATCH(CY49,AI51:AI58,0),MATCH(CY50,AK50:AT50,0)))</f>
        <v>#N/A</v>
      </c>
      <c r="CZ55" s="665" t="e">
        <f>INDEX(AX45:BE46,MATCH(AW55,AV45:AV46,0),MATCH(CZ49,AX43:BE43,0))*(INDEX(AK51:AT58,MATCH(CZ49,AI51:AI58,0),MATCH(CZ50,AK50:AT50,0)))</f>
        <v>#N/A</v>
      </c>
      <c r="DA55" s="665" t="e">
        <f>INDEX(AX45:BE46,MATCH(AW55,AV45:AV46,0),MATCH(DA49,AX43:BE43,0))*(INDEX(AK51:AT58,MATCH(DA49,AI51:AI58,0),MATCH(DA50,AK50:AT50,0)))</f>
        <v>#N/A</v>
      </c>
      <c r="DB55" s="665" t="e">
        <f>INDEX(AX45:BE46,MATCH(AW55,AV45:AV46,0),MATCH(DB49,AX43:BE43,0))*(INDEX(AK51:AT58,MATCH(DB49,AI51:AI58,0),MATCH(DB50,AK50:AT50,0)))</f>
        <v>#N/A</v>
      </c>
      <c r="DC55" s="665" t="e">
        <f>INDEX(AX45:BE46,MATCH(AW55,AV45:AV46,0),MATCH(DC49,AX43:BE43,0))*(INDEX(AK51:AT58,MATCH(DC49,AI51:AI58,0),MATCH(DC50,AK50:AT50,0)))</f>
        <v>#N/A</v>
      </c>
      <c r="DD55" s="665" t="e">
        <f>INDEX(AX45:BE46,MATCH(AW55,AV45:AV46,0),MATCH(DD49,AX43:BE43,0))*(INDEX(AK51:AT58,MATCH(DD49,AI51:AI58,0),MATCH(DD50,AK50:AT50,0)))</f>
        <v>#N/A</v>
      </c>
      <c r="DE55" s="665" t="e">
        <f>INDEX(AX45:BE46,MATCH(AW55,AV45:AV46,0),MATCH(DE49,AX43:BE43,0))*(INDEX(AK51:AT58,MATCH(DE49,AI51:AI58,0),MATCH(DE50,AK50:AT50,0)))</f>
        <v>#N/A</v>
      </c>
      <c r="DF55" s="665" t="e">
        <f>INDEX(AX45:BE46,MATCH(AW55,AV45:AV46,0),MATCH(DF49,AX43:BE43,0))*(INDEX(AK51:AT58,MATCH(DF49,AI51:AI58,0),MATCH(DF50,AK50:AT50,0)))</f>
        <v>#N/A</v>
      </c>
      <c r="DG55" s="665" t="e">
        <f>INDEX(AX45:BE46,MATCH(AW55,AV45:AV46,0),MATCH(DG49,AX43:BE43,0))*(INDEX(AK51:AT58,MATCH(DG49,AI51:AI58,0),MATCH(DG50,AK50:AT50,0)))</f>
        <v>#N/A</v>
      </c>
      <c r="DH55" s="665" t="e">
        <f>INDEX(AX45:BE46,MATCH(AW55,AV45:AV46,0),MATCH(DH49,AX43:BE43,0))*(INDEX(AK51:AT58,MATCH(DH49,AI51:AI58,0),MATCH(DH50,AK50:AT50,0)))</f>
        <v>#N/A</v>
      </c>
      <c r="DI55" s="665" t="e">
        <f>INDEX(AX45:BE46,MATCH(AW55,AV45:AV46,0),MATCH(DI49,AX43:BE43,0))*(INDEX(AK51:AT58,MATCH(DI49,AI51:AI58,0),MATCH(DI50,AK50:AT50,0)))</f>
        <v>#N/A</v>
      </c>
      <c r="DJ55" s="665" t="e">
        <f>INDEX(AX45:BE46,MATCH(AW55,AV45:AV46,0),MATCH(DJ49,AX43:BE43,0))*(INDEX(AK51:AT58,MATCH(DJ49,AI51:AI58,0),MATCH(DJ50,AK50:AT50,0)))</f>
        <v>#N/A</v>
      </c>
      <c r="DK55" s="665" t="e">
        <f>INDEX(AX45:BE46,MATCH(AW55,AV45:AV46,0),MATCH(DK49,AX43:BE43,0))*(INDEX(AK51:AT58,MATCH(DK49,AI51:AI58,0),MATCH(DK50,AK50:AT50,0)))</f>
        <v>#N/A</v>
      </c>
      <c r="DL55" s="665" t="e">
        <f>INDEX(AX45:BE46,MATCH(AW55,AV45:AV46,0),MATCH(DL49,AX43:BE43,0))*(INDEX(AK51:AT58,MATCH(DL49,AI51:AI58,0),MATCH(DL50,AK50:AT50,0)))</f>
        <v>#N/A</v>
      </c>
      <c r="DM55" s="665" t="e">
        <f>INDEX(AX45:BE46,MATCH(AW55,AV45:AV46,0),MATCH(DM49,AX43:BE43,0))*(INDEX(AK51:AT58,MATCH(DM49,AI51:AI58,0),MATCH(DM50,AK50:AT50,0)))</f>
        <v>#N/A</v>
      </c>
      <c r="DN55" s="665" t="e">
        <f>INDEX(AX45:BE46,MATCH(AW55,AV45:AV46,0),MATCH(DN49,AX43:BE43,0))*(INDEX(AK51:AT58,MATCH(DN49,AI51:AI58,0),MATCH(DN50,AK50:AT50,0)))</f>
        <v>#N/A</v>
      </c>
      <c r="DO55" s="665" t="e">
        <f>INDEX(AX45:BE46,MATCH(AW55,AV45:AV46,0),MATCH(DO49,AX43:BE43,0))*(INDEX(AK51:AT58,MATCH(DO49,AI51:AI58,0),MATCH(DO50,AK50:AT50,0)))</f>
        <v>#N/A</v>
      </c>
      <c r="DP55" s="665" t="e">
        <f>INDEX(AX45:BE46,MATCH(AW55,AV45:AV46,0),MATCH(DP49,AX43:BE43,0))*(INDEX(AK51:AT58,MATCH(DP49,AI51:AI58,0),MATCH(DP50,AK50:AT50,0)))</f>
        <v>#N/A</v>
      </c>
      <c r="DQ55" s="643" t="e">
        <f>SUM(AX55:DP55)=#REF!</f>
        <v>#REF!</v>
      </c>
      <c r="DR55" s="705">
        <v>2027</v>
      </c>
      <c r="DS55" s="665" t="e">
        <f>IF(DR55&gt;DS49,AX54-AX55,0)</f>
        <v>#REF!</v>
      </c>
      <c r="DT55" s="665" t="e">
        <f>IF(DR55&gt;DT49,AY54-AY55,0)</f>
        <v>#N/A</v>
      </c>
      <c r="DU55" s="665" t="e">
        <f>IF(DR55&gt;DU49,AZ54-AZ55,0)</f>
        <v>#N/A</v>
      </c>
      <c r="DV55" s="665" t="e">
        <f>IF(DR55&gt;DV49,BA54-BA55,0)</f>
        <v>#N/A</v>
      </c>
      <c r="DW55" s="665" t="e">
        <f>IF(DR55&gt;DW49,BB54-BB55,0)</f>
        <v>#N/A</v>
      </c>
      <c r="DX55" s="665" t="e">
        <f>IF(DR55&gt;DX49,BC54-BC55,0)</f>
        <v>#N/A</v>
      </c>
      <c r="DY55" s="665" t="e">
        <f>IF(DR55&gt;DY49,BD54-BD55,0)</f>
        <v>#N/A</v>
      </c>
      <c r="DZ55" s="665" t="e">
        <f>IF(DR55&gt;DZ49,BE54-BE55,0)</f>
        <v>#N/A</v>
      </c>
      <c r="EA55" s="665" t="e">
        <f>IF(DR55&gt;EA49,BF54-BF55,0)</f>
        <v>#N/A</v>
      </c>
      <c r="EB55" s="665" t="e">
        <f>IF(DR55&gt;EB49,BG54-BG55,0)</f>
        <v>#N/A</v>
      </c>
      <c r="EC55" s="665" t="e">
        <f>IF(DR55&gt;EC49,BH54-BH55,0)</f>
        <v>#N/A</v>
      </c>
      <c r="ED55" s="665" t="e">
        <f>IF(DR55&gt;ED49,BI54-BI55,0)</f>
        <v>#N/A</v>
      </c>
      <c r="EE55" s="665" t="e">
        <f>IF(DR55&gt;EE49,BJ54-BJ55,0)</f>
        <v>#N/A</v>
      </c>
      <c r="EF55" s="665" t="e">
        <f>IF(DR55&gt;EF49,BK54-BK55,0)</f>
        <v>#N/A</v>
      </c>
      <c r="EG55" s="665" t="e">
        <f>IF(DR55&gt;EG49,BL54-BL55,0)</f>
        <v>#N/A</v>
      </c>
      <c r="EH55" s="665" t="e">
        <f>IF(DR55&gt;EH49,BM54-BM55,0)</f>
        <v>#N/A</v>
      </c>
      <c r="EI55" s="665" t="e">
        <f>IF(DR55&gt;EI49,BN54-BN55,0)</f>
        <v>#N/A</v>
      </c>
      <c r="EJ55" s="665" t="e">
        <f>IF(DR55&gt;EJ49,BO54-BO55,0)</f>
        <v>#N/A</v>
      </c>
      <c r="EK55" s="665" t="e">
        <f>IF(DR55&gt;EK49,BP54-BP55,0)</f>
        <v>#N/A</v>
      </c>
      <c r="EL55" s="665" t="e">
        <f>IF(DR55&gt;EL49,BQ54-BQ55,0)</f>
        <v>#N/A</v>
      </c>
      <c r="EM55" s="665" t="e">
        <f>IF(DR55&gt;EM49,BR54-BR55,0)</f>
        <v>#N/A</v>
      </c>
      <c r="EN55" s="665" t="e">
        <f>IF(DR55&gt;EN49,BS54-BS55,0)</f>
        <v>#N/A</v>
      </c>
      <c r="EO55" s="665" t="e">
        <f>IF(DR55&gt;EO49,BT54-BT55,0)</f>
        <v>#N/A</v>
      </c>
      <c r="EP55" s="665" t="e">
        <f>IF(DR55&gt;EP49,BU54-BU55,0)</f>
        <v>#N/A</v>
      </c>
      <c r="EQ55" s="665" t="e">
        <f>IF(DR55&gt;EQ49,BV54-BV55,0)</f>
        <v>#N/A</v>
      </c>
      <c r="ER55" s="665" t="e">
        <f>IF(DR55&gt;ER49,BW54-BW55,0)</f>
        <v>#N/A</v>
      </c>
      <c r="ES55" s="665" t="e">
        <f>IF(DR55&gt;ES49,BX54-BX55,0)</f>
        <v>#N/A</v>
      </c>
      <c r="ET55" s="665" t="e">
        <f>IF(DR55&gt;ET49,BY54-BY55,0)</f>
        <v>#N/A</v>
      </c>
      <c r="EU55" s="665" t="e">
        <f>IF(DR55&gt;EU49,BZ54-BZ55,0)</f>
        <v>#N/A</v>
      </c>
      <c r="EV55" s="665" t="e">
        <f>IF(DR55&gt;EV49,CA54-CA55,0)</f>
        <v>#N/A</v>
      </c>
      <c r="EW55" s="665" t="e">
        <f>IF(DR55&gt;EW49,CB54-CB55,0)</f>
        <v>#N/A</v>
      </c>
      <c r="EX55" s="665">
        <f>IF(DR55&gt;EX49,CC54-CC55,0)</f>
        <v>0</v>
      </c>
      <c r="EY55" s="665">
        <f>IF(DR55&gt;EY49,CD54-CD55,0)</f>
        <v>0</v>
      </c>
      <c r="EZ55" s="665">
        <f>IF(DR55&gt;EZ49,CE54-CE55,0)</f>
        <v>0</v>
      </c>
      <c r="FA55" s="665">
        <f>IF(DR55&gt;FA49,CF54-CF55,0)</f>
        <v>0</v>
      </c>
      <c r="FB55" s="665">
        <f>IF(DR55&gt;FB49,CG54-CG55,0)</f>
        <v>0</v>
      </c>
      <c r="FC55" s="665">
        <f>IF(DR55&gt;FC49,CH54-CH55,0)</f>
        <v>0</v>
      </c>
      <c r="FD55" s="665">
        <f>IF(DR55&gt;FD49,CI54-CI55,0)</f>
        <v>0</v>
      </c>
      <c r="FE55" s="665">
        <f>IF(DR55&gt;FE49,CJ54-CJ55,0)</f>
        <v>0</v>
      </c>
      <c r="FF55" s="665">
        <f>IF(DR55&gt;FF49,CK54-CK55,0)</f>
        <v>0</v>
      </c>
      <c r="FG55" s="665">
        <f>IF(DR55&gt;FG49,CL54-CL55,0)</f>
        <v>0</v>
      </c>
      <c r="FH55" s="665">
        <f>IF(DR55&gt;FH49,CM54-CM55,0)</f>
        <v>0</v>
      </c>
      <c r="FI55" s="665">
        <f>IF(DR55&gt;FI49,CN54-CN55,0)</f>
        <v>0</v>
      </c>
      <c r="FJ55" s="665">
        <f>IF(DR55&gt;FJ49,CO54-CO55,0)</f>
        <v>0</v>
      </c>
      <c r="FK55" s="665">
        <f>IF(DR55&gt;FK49,CP54-CP55,0)</f>
        <v>0</v>
      </c>
      <c r="FL55" s="665">
        <f>IF(DR55&gt;FL49,CQ54-CQ55,0)</f>
        <v>0</v>
      </c>
      <c r="FM55" s="665">
        <f>IF(DR55&gt;FM49,CR54-CR55,0)</f>
        <v>0</v>
      </c>
      <c r="FN55" s="665">
        <f>IF(DR55&gt;FN49,CS54-CS55,0)</f>
        <v>0</v>
      </c>
      <c r="FO55" s="665">
        <f>IF(DR55&gt;FO49,CT54-CT55,0)</f>
        <v>0</v>
      </c>
      <c r="FP55" s="665">
        <f>IF(DR55&gt;FP49,CU54-CU55,0)</f>
        <v>0</v>
      </c>
      <c r="FQ55" s="665">
        <f>IF(DR55&gt;FQ49,CV54-CV55,0)</f>
        <v>0</v>
      </c>
      <c r="FR55" s="665">
        <f>IF(DR55&gt;FR49,CW54-CW55,0)</f>
        <v>0</v>
      </c>
      <c r="FS55" s="665">
        <f>IF(DR55&gt;FS49,CX54-CX55,0)</f>
        <v>0</v>
      </c>
      <c r="FT55" s="665">
        <f>IF(DR55&gt;FT49,CY54-CY55,0)</f>
        <v>0</v>
      </c>
      <c r="FU55" s="665">
        <f>IF(DR55&gt;FU49,CZ54-CZ55,0)</f>
        <v>0</v>
      </c>
      <c r="FV55" s="665">
        <f>IF(DR55&gt;FV49,DA54-DA55,0)</f>
        <v>0</v>
      </c>
      <c r="FW55" s="665">
        <f>IF(DR55&gt;FW49,DB54-DB55,0)</f>
        <v>0</v>
      </c>
      <c r="FX55" s="665">
        <f>IF(DR55&gt;FX49,DC54-DC55,0)</f>
        <v>0</v>
      </c>
      <c r="FY55" s="665">
        <f>IF(DR55&gt;FY49,DD54-DD55,0)</f>
        <v>0</v>
      </c>
      <c r="FZ55" s="665">
        <f>IF(DR55&gt;FZ49,DE54-DE55,0)</f>
        <v>0</v>
      </c>
      <c r="GA55" s="665">
        <f>IF(DR55&gt;GA49,DF54-DF55,0)</f>
        <v>0</v>
      </c>
      <c r="GB55" s="665">
        <f>IF(DR55&gt;GB49,DG54-DG55,0)</f>
        <v>0</v>
      </c>
      <c r="GC55" s="665">
        <f>IF(DR55&gt;GC49,DH54-DH55,0)</f>
        <v>0</v>
      </c>
      <c r="GD55" s="665">
        <f>IF(DR55&gt;GD49,DI54-DI55,0)</f>
        <v>0</v>
      </c>
      <c r="GE55" s="665">
        <f>IF(DR55&gt;GE49,DJ54-DJ55,0)</f>
        <v>0</v>
      </c>
      <c r="GF55" s="665">
        <f>IF(DR55&gt;GF49,DK54-DK55,0)</f>
        <v>0</v>
      </c>
      <c r="GG55" s="665">
        <f>IF(DR55&gt;GG49,DL54-DL55,0)</f>
        <v>0</v>
      </c>
      <c r="GH55" s="665">
        <f>IF(DR55&gt;GH49,DM54-DM55,0)</f>
        <v>0</v>
      </c>
      <c r="GI55" s="665">
        <f>IF(DR55&gt;GI49,DN54-DN55,0)</f>
        <v>0</v>
      </c>
      <c r="GJ55" s="665">
        <f>IF(DR55&gt;GJ49,DO54-DO55,0)</f>
        <v>0</v>
      </c>
      <c r="GK55" s="665">
        <f>IF(DR55&gt;GK49,DP54-DP55,0)</f>
        <v>0</v>
      </c>
      <c r="GL55" s="665" t="e">
        <f>SUM(DS55:GK55)+SUM(#REF!)=#REF!</f>
        <v>#REF!</v>
      </c>
      <c r="GM55" s="667"/>
      <c r="GN55" s="705">
        <v>2027</v>
      </c>
      <c r="GO55" s="664" t="e">
        <f>SUMIF(DS50:GK50,GO50,DS55:GK55)</f>
        <v>#REF!</v>
      </c>
      <c r="GP55" s="668" t="e">
        <f>SUMIF(DS50:GK50,GP50,DS55:GK55)</f>
        <v>#N/A</v>
      </c>
      <c r="GQ55" s="668" t="e">
        <f>SUMIF(DS50:GK50,GQ50,DS55:GK55)</f>
        <v>#N/A</v>
      </c>
      <c r="GR55" s="668" t="e">
        <f>SUMIF(DS50:GK50,GR50,DS55:GK55)</f>
        <v>#N/A</v>
      </c>
      <c r="GS55" s="668" t="e">
        <f>SUMIF(DS50:GK50,GS50,DS55:GK55)</f>
        <v>#N/A</v>
      </c>
      <c r="GT55" s="668" t="e">
        <f>SUMIF(DS50:GK50,GT50,DS55:GK55)</f>
        <v>#N/A</v>
      </c>
      <c r="GU55" s="668" t="e">
        <f>SUMIF(DS50:GK50,GU50,DS55:GK55)</f>
        <v>#N/A</v>
      </c>
      <c r="GV55" s="668" t="e">
        <f>SUMIF(DS50:GK50,GV50,DS55:GK55)</f>
        <v>#N/A</v>
      </c>
      <c r="GW55" s="668" t="e">
        <f>SUMIF(DS50:GK50,GW50,DS55:GK55)</f>
        <v>#N/A</v>
      </c>
      <c r="GX55" s="668" t="e">
        <f>SUMIF(DS50:GK50,GX50,DS55:GK55)</f>
        <v>#N/A</v>
      </c>
      <c r="GY55" s="668" t="e">
        <f>SUMIF(DS50:GK50,GY50,DS55:GK55)</f>
        <v>#N/A</v>
      </c>
      <c r="GZ55" s="646" t="e">
        <f>SUM(GO55:GY55)=(#REF!-SUM(#REF!))</f>
        <v>#REF!</v>
      </c>
    </row>
    <row r="56" spans="1:234" hidden="1" x14ac:dyDescent="0.25">
      <c r="A56" s="643" t="s">
        <v>208</v>
      </c>
      <c r="AI56" s="664">
        <v>2028</v>
      </c>
      <c r="AJ56" s="664">
        <v>0</v>
      </c>
      <c r="AK56" s="665">
        <f>IFERROR(#REF!/#REF!,0)</f>
        <v>0</v>
      </c>
      <c r="AL56" s="665">
        <f>IFERROR(#REF!/#REF!,0)</f>
        <v>0</v>
      </c>
      <c r="AM56" s="665">
        <f>IFERROR(#REF!/#REF!,0)</f>
        <v>0</v>
      </c>
      <c r="AN56" s="669">
        <f>IFERROR(#REF!/#REF!,0)</f>
        <v>0</v>
      </c>
      <c r="AO56" s="669">
        <f>IFERROR(#REF!/#REF!,0)</f>
        <v>0</v>
      </c>
      <c r="AP56" s="669">
        <f>IFERROR(#REF!/#REF!,0)</f>
        <v>0</v>
      </c>
      <c r="AQ56" s="669">
        <f>IFERROR(#REF!/#REF!,0)</f>
        <v>0</v>
      </c>
      <c r="AR56" s="669">
        <f>IFERROR(#REF!/#REF!,0)</f>
        <v>0</v>
      </c>
      <c r="AS56" s="669">
        <f>IFERROR(#REF!/#REF!,0)</f>
        <v>0</v>
      </c>
      <c r="AT56" s="669">
        <f>IFERROR(#REF!/#REF!,0)</f>
        <v>0</v>
      </c>
      <c r="AU56" s="666"/>
      <c r="AW56" s="705">
        <v>2028</v>
      </c>
      <c r="AX56" s="665" t="e">
        <f>#REF!</f>
        <v>#REF!</v>
      </c>
      <c r="AY56" s="665" t="e">
        <f>INDEX(AX45:BE46,MATCH(AW56,AV45:AV46,0),MATCH(AY49,AX43:BE43,0))*(INDEX(AK51:AT58,MATCH(AY49,AI51:AI58,0),MATCH(AY50,AK50:AT50,0)))</f>
        <v>#N/A</v>
      </c>
      <c r="AZ56" s="665" t="e">
        <f>INDEX(AX45:BE46,MATCH(AW56,AV45:AV46,0),MATCH(AZ49,AX43:BE43,0))*(INDEX(AK51:AT58,MATCH(AZ49,AI51:AI58,0),MATCH(AZ50,AK50:AT50,0)))</f>
        <v>#N/A</v>
      </c>
      <c r="BA56" s="665" t="e">
        <f>INDEX(AX45:BE46,MATCH(AW56,AV45:AV46,0),MATCH(BA49,AX43:BE43,0))*(INDEX(AK51:AT58,MATCH(BA49,AI51:AI58,0),MATCH(BA50,AK50:AT50,0)))</f>
        <v>#N/A</v>
      </c>
      <c r="BB56" s="665" t="e">
        <f>INDEX(AX45:BE46,MATCH(AW56,AV45:AV46,0),MATCH(BB49,AX43:BE43,0))*(INDEX(AK51:AT58,MATCH(BB49,AI51:AI58,0),MATCH(BB50,AK50:AT50,0)))</f>
        <v>#N/A</v>
      </c>
      <c r="BC56" s="665" t="e">
        <f>INDEX(AX45:BE46,MATCH(AW56,AV45:AV46,0),MATCH(BC49,AX43:BE43,0))*(INDEX(AK51:AT58,MATCH(BC49,AI51:AI58,0),MATCH(BC50,AK50:AT50,0)))</f>
        <v>#N/A</v>
      </c>
      <c r="BD56" s="665" t="e">
        <f>INDEX(AX45:BE46,MATCH(AW56,AV45:AV46,0),MATCH(BD49,AX43:BE43,0))*(INDEX(AK51:AT58,MATCH(BD49,AI51:AI58,0),MATCH(BD50,AK50:AT50,0)))</f>
        <v>#N/A</v>
      </c>
      <c r="BE56" s="665" t="e">
        <f>INDEX(AX45:BE46,MATCH(AW56,AV45:AV46,0),MATCH(BE49,AX43:BE43,0))*(INDEX(AK51:AT58,MATCH(BE49,AI51:AI58,0),MATCH(BE50,AK50:AT50,0)))</f>
        <v>#N/A</v>
      </c>
      <c r="BF56" s="665" t="e">
        <f>INDEX(AX45:BE46,MATCH(AW56,AV45:AV46,0),MATCH(BF49,AX43:BE43,0))*(INDEX(AK51:AT58,MATCH(BF49,AI51:AI58,0),MATCH(BF50,AK50:AT50,0)))</f>
        <v>#N/A</v>
      </c>
      <c r="BG56" s="665" t="e">
        <f>INDEX(AX45:BE46,MATCH(AW56,AV45:AV46,0),MATCH(BG49,AX43:BE43,0))*(INDEX(AK51:AT58,MATCH(BG49,AI51:AI58,0),MATCH(BG50,AK50:AT50,0)))</f>
        <v>#N/A</v>
      </c>
      <c r="BH56" s="665" t="e">
        <f>INDEX(AX45:BE46,MATCH(AW56,AV45:AV46,0),MATCH(BH49,AX43:BE43,0))*(INDEX(AK51:AT58,MATCH(BH49,AI51:AI58,0),MATCH(BH50,AK50:AT50,0)))</f>
        <v>#N/A</v>
      </c>
      <c r="BI56" s="665" t="e">
        <f>INDEX(AX45:BE46,MATCH(AW56,AV45:AV46,0),MATCH(BI49,AX43:BE43,0))*(INDEX(AK51:AT58,MATCH(BI49,AI51:AI58,0),MATCH(BI50,AK50:AT50,0)))</f>
        <v>#N/A</v>
      </c>
      <c r="BJ56" s="665" t="e">
        <f>INDEX(AX45:BE46,MATCH(AW56,AV45:AV46,0),MATCH(BJ49,AX43:BE43,0))*(INDEX(AK51:AT58,MATCH(BJ49,AI51:AI58,0),MATCH(BJ50,AK50:AT50,0)))</f>
        <v>#N/A</v>
      </c>
      <c r="BK56" s="665" t="e">
        <f>INDEX(AX45:BE46,MATCH(AW56,AV45:AV46,0),MATCH(BK49,AX43:BE43,0))*(INDEX(AK51:AT58,MATCH(BK49,AI51:AI58,0),MATCH(BK50,AK50:AT50,0)))</f>
        <v>#N/A</v>
      </c>
      <c r="BL56" s="665" t="e">
        <f>INDEX(AX45:BE46,MATCH(AW56,AV45:AV46,0),MATCH(BL49,AX43:BE43,0))*(INDEX(AK51:AT58,MATCH(BL49,AI51:AI58,0),MATCH(BL50,AK50:AT50,0)))</f>
        <v>#N/A</v>
      </c>
      <c r="BM56" s="665" t="e">
        <f>INDEX(AX45:BE46,MATCH(AW56,AV45:AV46,0),MATCH(BM49,AX43:BE43,0))*(INDEX(AK51:AT58,MATCH(BM49,AI51:AI58,0),MATCH(BM50,AK50:AT50,0)))</f>
        <v>#N/A</v>
      </c>
      <c r="BN56" s="665" t="e">
        <f>INDEX(AX45:BE46,MATCH(AW56,AV45:AV46,0),MATCH(BN49,AX43:BE43,0))*(INDEX(AK51:AT58,MATCH(BN49,AI51:AI58,0),MATCH(BN50,AK50:AT50,0)))</f>
        <v>#N/A</v>
      </c>
      <c r="BO56" s="665" t="e">
        <f>INDEX(AX45:BE46,MATCH(AW56,AV45:AV46,0),MATCH(BO49,AX43:BE43,0))*(INDEX(AK51:AT58,MATCH(BO49,AI51:AI58,0),MATCH(BO50,AK50:AT50,0)))</f>
        <v>#N/A</v>
      </c>
      <c r="BP56" s="665" t="e">
        <f>INDEX(AX45:BE46,MATCH(AW56,AV45:AV46,0),MATCH(BP49,AX43:BE43,0))*(INDEX(AK51:AT58,MATCH(BP49,AI51:AI58,0),MATCH(BP50,AK50:AT50,0)))</f>
        <v>#N/A</v>
      </c>
      <c r="BQ56" s="665" t="e">
        <f>INDEX(AX45:BE46,MATCH(AW56,AV45:AV46,0),MATCH(BQ49,AX43:BE43,0))*(INDEX(AK51:AT58,MATCH(BQ49,AI51:AI58,0),MATCH(BQ50,AK50:AT50,0)))</f>
        <v>#N/A</v>
      </c>
      <c r="BR56" s="665" t="e">
        <f>INDEX(AX45:BE46,MATCH(AW56,AV45:AV46,0),MATCH(BR49,AX43:BE43,0))*(INDEX(AK51:AT58,MATCH(BR49,AI51:AI58,0),MATCH(BR50,AK50:AT50,0)))</f>
        <v>#N/A</v>
      </c>
      <c r="BS56" s="665" t="e">
        <f>INDEX(AX45:BE46,MATCH(AW56,AV45:AV46,0),MATCH(BS49,AX43:BE43,0))*(INDEX(AK51:AT58,MATCH(BS49,AI51:AI58,0),MATCH(BS50,AK50:AT50,0)))</f>
        <v>#N/A</v>
      </c>
      <c r="BT56" s="665" t="e">
        <f>INDEX(AX45:BE46,MATCH(AW56,AV45:AV46,0),MATCH(BT49,AX43:BE43,0))*(INDEX(AK51:AT58,MATCH(BT49,AI51:AI58,0),MATCH(BT50,AK50:AT50,0)))</f>
        <v>#N/A</v>
      </c>
      <c r="BU56" s="665" t="e">
        <f>INDEX(AX45:BE46,MATCH(AW56,AV45:AV46,0),MATCH(BU49,AX43:BE43,0))*(INDEX(AK51:AT58,MATCH(BU49,AI51:AI58,0),MATCH(BU50,AK50:AT50,0)))</f>
        <v>#N/A</v>
      </c>
      <c r="BV56" s="665" t="e">
        <f>INDEX(AX45:BE46,MATCH(AW56,AV45:AV46,0),MATCH(BV49,AX43:BE43,0))*(INDEX(AK51:AT58,MATCH(BV49,AI51:AI58,0),MATCH(BV50,AK50:AT50,0)))</f>
        <v>#N/A</v>
      </c>
      <c r="BW56" s="665" t="e">
        <f>INDEX(AX45:BE46,MATCH(AW56,AV45:AV46,0),MATCH(BW49,AX43:BE43,0))*(INDEX(AK51:AT58,MATCH(BW49,AI51:AI58,0),MATCH(BW50,AK50:AT50,0)))</f>
        <v>#N/A</v>
      </c>
      <c r="BX56" s="665" t="e">
        <f>INDEX(AX45:BE46,MATCH(AW56,AV45:AV46,0),MATCH(BX49,AX43:BE43,0))*(INDEX(AK51:AT58,MATCH(BX49,AI51:AI58,0),MATCH(BX50,AK50:AT50,0)))</f>
        <v>#N/A</v>
      </c>
      <c r="BY56" s="665" t="e">
        <f>INDEX(AX45:BE46,MATCH(AW56,AV45:AV46,0),MATCH(BY49,AX43:BE43,0))*(INDEX(AK51:AT58,MATCH(BY49,AI51:AI58,0),MATCH(BY50,AK50:AT50,0)))</f>
        <v>#N/A</v>
      </c>
      <c r="BZ56" s="665" t="e">
        <f>INDEX(AX45:BE46,MATCH(AW56,AV45:AV46,0),MATCH(BZ49,AX43:BE43,0))*(INDEX(AK51:AT58,MATCH(BZ49,AI51:AI58,0),MATCH(BZ50,AK50:AT50,0)))</f>
        <v>#N/A</v>
      </c>
      <c r="CA56" s="665" t="e">
        <f>INDEX(AX45:BE46,MATCH(AW56,AV45:AV46,0),MATCH(CA49,AX43:BE43,0))*(INDEX(AK51:AT58,MATCH(CA49,AI51:AI58,0),MATCH(CA50,AK50:AT50,0)))</f>
        <v>#N/A</v>
      </c>
      <c r="CB56" s="665" t="e">
        <f>INDEX(AX45:BE46,MATCH(AW56,AV45:AV46,0),MATCH(CB49,AX43:BE43,0))*(INDEX(AK51:AT58,MATCH(CB49,AI51:AI58,0),MATCH(CB50,AK50:AT50,0)))</f>
        <v>#N/A</v>
      </c>
      <c r="CC56" s="665" t="e">
        <f>INDEX(AX45:BE46,MATCH(AW56,AV45:AV46,0),MATCH(CC49,AX43:BE43,0))*(INDEX(AK51:AT58,MATCH(CC49,AI51:AI58,0),MATCH(CC50,AK50:AT50,0)))</f>
        <v>#N/A</v>
      </c>
      <c r="CD56" s="665" t="e">
        <f>INDEX(AX45:BE46,MATCH(AW56,AV45:AV46,0),MATCH(CD49,AX43:BE43,0))*(INDEX(AK51:AT58,MATCH(CD49,AI51:AI58,0),MATCH(CD50,AK50:AT50,0)))</f>
        <v>#N/A</v>
      </c>
      <c r="CE56" s="665" t="e">
        <f>INDEX(AX45:BE46,MATCH(AW56,AV45:AV46,0),MATCH(CE49,AX43:BE43,0))*(INDEX(AK51:AT58,MATCH(CE49,AI51:AI58,0),MATCH(CE50,AK50:AT50,0)))</f>
        <v>#N/A</v>
      </c>
      <c r="CF56" s="665" t="e">
        <f>INDEX(AX45:BE46,MATCH(AW56,AV45:AV46,0),MATCH(CF49,AX43:BE43,0))*(INDEX(AK51:AT58,MATCH(CF49,AI51:AI58,0),MATCH(CF50,AK50:AT50,0)))</f>
        <v>#N/A</v>
      </c>
      <c r="CG56" s="665" t="e">
        <f>INDEX(AX45:BE46,MATCH(AW56,AV45:AV46,0),MATCH(CG49,AX43:BE43,0))*(INDEX(AK51:AT58,MATCH(CG49,AI51:AI58,0),MATCH(CG50,AK50:AT50,0)))</f>
        <v>#N/A</v>
      </c>
      <c r="CH56" s="665" t="e">
        <f>INDEX(AX45:BE46,MATCH(AW56,AV45:AV46,0),MATCH(CH49,AX43:BE43,0))*(INDEX(AK51:AT58,MATCH(CH49,AI51:AI58,0),MATCH(CH50,AK50:AT50,0)))</f>
        <v>#N/A</v>
      </c>
      <c r="CI56" s="665" t="e">
        <f>INDEX(AX45:BE46,MATCH(AW56,AV45:AV46,0),MATCH(CI49,AX43:BE43,0))*(INDEX(AK51:AT58,MATCH(CI49,AI51:AI58,0),MATCH(CI50,AK50:AT50,0)))</f>
        <v>#N/A</v>
      </c>
      <c r="CJ56" s="665" t="e">
        <f>INDEX(AX45:BE46,MATCH(AW56,AV45:AV46,0),MATCH(CJ49,AX43:BE43,0))*(INDEX(AK51:AT58,MATCH(CJ49,AI51:AI58,0),MATCH(CJ50,AK50:AT50,0)))</f>
        <v>#N/A</v>
      </c>
      <c r="CK56" s="665" t="e">
        <f>INDEX(AX45:BE46,MATCH(AW56,AV45:AV46,0),MATCH(CK49,AX43:BE43,0))*(INDEX(AK51:AT58,MATCH(CK49,AI51:AI58,0),MATCH(CK50,AK50:AT50,0)))</f>
        <v>#N/A</v>
      </c>
      <c r="CL56" s="665" t="e">
        <f>INDEX(AX45:BE46,MATCH(AW56,AV45:AV46,0),MATCH(CL49,AX43:BE43,0))*(INDEX(AK51:AT58,MATCH(CL49,AI51:AI58,0),MATCH(CL50,AK50:AT50,0)))</f>
        <v>#N/A</v>
      </c>
      <c r="CM56" s="665" t="e">
        <f>INDEX(AX45:BE46,MATCH(AW56,AV45:AV46,0),MATCH(CM49,AX43:BE43,0))*(INDEX(AK51:AT58,MATCH(CM49,AI51:AI58,0),MATCH(CM50,AK50:AT50,0)))</f>
        <v>#N/A</v>
      </c>
      <c r="CN56" s="665" t="e">
        <f>INDEX(AX45:BE46,MATCH(AW56,AV45:AV46,0),MATCH(CN49,AX43:BE43,0))*(INDEX(AK51:AT58,MATCH(CN49,AI51:AI58,0),MATCH(CN50,AK50:AT50,0)))</f>
        <v>#N/A</v>
      </c>
      <c r="CO56" s="665" t="e">
        <f>INDEX(AX45:BE46,MATCH(AW56,AV45:AV46,0),MATCH(CO49,AX43:BE43,0))*(INDEX(AK51:AT58,MATCH(CO49,AI51:AI58,0),MATCH(CO50,AK50:AT50,0)))</f>
        <v>#N/A</v>
      </c>
      <c r="CP56" s="665" t="e">
        <f>INDEX(AX45:BE46,MATCH(AW56,AV45:AV46,0),MATCH(CP49,AX43:BE43,0))*(INDEX(AK51:AT58,MATCH(CP49,AI51:AI58,0),MATCH(CP50,AK50:AT50,0)))</f>
        <v>#N/A</v>
      </c>
      <c r="CQ56" s="665" t="e">
        <f>INDEX(AX45:BE46,MATCH(AW56,AV45:AV46,0),MATCH(CQ49,AX43:BE43,0))*(INDEX(AK51:AT58,MATCH(CQ49,AI51:AI58,0),MATCH(CQ50,AK50:AT50,0)))</f>
        <v>#N/A</v>
      </c>
      <c r="CR56" s="665" t="e">
        <f>INDEX(AX45:BE46,MATCH(AW56,AV45:AV46,0),MATCH(CR49,AX43:BE43,0))*(INDEX(AK51:AT58,MATCH(CR49,AI51:AI58,0),MATCH(CR50,AK50:AT50,0)))</f>
        <v>#N/A</v>
      </c>
      <c r="CS56" s="665" t="e">
        <f>INDEX(AX45:BE46,MATCH(AW56,AV45:AV46,0),MATCH(CS49,AX43:BE43,0))*(INDEX(AK51:AT58,MATCH(CS49,AI51:AI58,0),MATCH(CS50,AK50:AT50,0)))</f>
        <v>#N/A</v>
      </c>
      <c r="CT56" s="665" t="e">
        <f>INDEX(AX45:BE46,MATCH(AW56,AV45:AV46,0),MATCH(CT49,AX43:BE43,0))*(INDEX(AK51:AT58,MATCH(CT49,AI51:AI58,0),MATCH(CT50,AK50:AT50,0)))</f>
        <v>#N/A</v>
      </c>
      <c r="CU56" s="665" t="e">
        <f>INDEX(AX45:BE46,MATCH(AW56,AV45:AV46,0),MATCH(CU49,AX43:BE43,0))*(INDEX(AK51:AT58,MATCH(CU49,AI51:AI58,0),MATCH(CU50,AK50:AT50,0)))</f>
        <v>#N/A</v>
      </c>
      <c r="CV56" s="665" t="e">
        <f>INDEX(AX45:BE46,MATCH(AW56,AV45:AV46,0),MATCH(CV49,AX43:BE43,0))*(INDEX(AK51:AT58,MATCH(CV49,AI51:AI58,0),MATCH(CV50,AK50:AT50,0)))</f>
        <v>#N/A</v>
      </c>
      <c r="CW56" s="665" t="e">
        <f>INDEX(AX45:BE46,MATCH(AW56,AV45:AV46,0),MATCH(CW49,AX43:BE43,0))*(INDEX(AK51:AT58,MATCH(CW49,AI51:AI58,0),MATCH(CW50,AK50:AT50,0)))</f>
        <v>#N/A</v>
      </c>
      <c r="CX56" s="665" t="e">
        <f>INDEX(AX45:BE46,MATCH(AW56,AV45:AV46,0),MATCH(CX49,AX43:BE43,0))*(INDEX(AK51:AT58,MATCH(CX49,AI51:AI58,0),MATCH(CX50,AK50:AT50,0)))</f>
        <v>#N/A</v>
      </c>
      <c r="CY56" s="665" t="e">
        <f>INDEX(AX45:BE46,MATCH(AW56,AV45:AV46,0),MATCH(CY49,AX43:BE43,0))*(INDEX(AK51:AT58,MATCH(CY49,AI51:AI58,0),MATCH(CY50,AK50:AT50,0)))</f>
        <v>#N/A</v>
      </c>
      <c r="CZ56" s="665" t="e">
        <f>INDEX(AX45:BE46,MATCH(AW56,AV45:AV46,0),MATCH(CZ49,AX43:BE43,0))*(INDEX(AK51:AT58,MATCH(CZ49,AI51:AI58,0),MATCH(CZ50,AK50:AT50,0)))</f>
        <v>#N/A</v>
      </c>
      <c r="DA56" s="665" t="e">
        <f>INDEX(AX45:BE46,MATCH(AW56,AV45:AV46,0),MATCH(DA49,AX43:BE43,0))*(INDEX(AK51:AT58,MATCH(DA49,AI51:AI58,0),MATCH(DA50,AK50:AT50,0)))</f>
        <v>#N/A</v>
      </c>
      <c r="DB56" s="665" t="e">
        <f>INDEX(AX45:BE46,MATCH(AW56,AV45:AV46,0),MATCH(DB49,AX43:BE43,0))*(INDEX(AK51:AT58,MATCH(DB49,AI51:AI58,0),MATCH(DB50,AK50:AT50,0)))</f>
        <v>#N/A</v>
      </c>
      <c r="DC56" s="665" t="e">
        <f>INDEX(AX45:BE46,MATCH(AW56,AV45:AV46,0),MATCH(DC49,AX43:BE43,0))*(INDEX(AK51:AT58,MATCH(DC49,AI51:AI58,0),MATCH(DC50,AK50:AT50,0)))</f>
        <v>#N/A</v>
      </c>
      <c r="DD56" s="665" t="e">
        <f>INDEX(AX45:BE46,MATCH(AW56,AV45:AV46,0),MATCH(DD49,AX43:BE43,0))*(INDEX(AK51:AT58,MATCH(DD49,AI51:AI58,0),MATCH(DD50,AK50:AT50,0)))</f>
        <v>#N/A</v>
      </c>
      <c r="DE56" s="665" t="e">
        <f>INDEX(AX45:BE46,MATCH(AW56,AV45:AV46,0),MATCH(DE49,AX43:BE43,0))*(INDEX(AK51:AT58,MATCH(DE49,AI51:AI58,0),MATCH(DE50,AK50:AT50,0)))</f>
        <v>#N/A</v>
      </c>
      <c r="DF56" s="665" t="e">
        <f>INDEX(AX45:BE46,MATCH(AW56,AV45:AV46,0),MATCH(DF49,AX43:BE43,0))*(INDEX(AK51:AT58,MATCH(DF49,AI51:AI58,0),MATCH(DF50,AK50:AT50,0)))</f>
        <v>#N/A</v>
      </c>
      <c r="DG56" s="665" t="e">
        <f>INDEX(AX45:BE46,MATCH(AW56,AV45:AV46,0),MATCH(DG49,AX43:BE43,0))*(INDEX(AK51:AT58,MATCH(DG49,AI51:AI58,0),MATCH(DG50,AK50:AT50,0)))</f>
        <v>#N/A</v>
      </c>
      <c r="DH56" s="665" t="e">
        <f>INDEX(AX45:BE46,MATCH(AW56,AV45:AV46,0),MATCH(DH49,AX43:BE43,0))*(INDEX(AK51:AT58,MATCH(DH49,AI51:AI58,0),MATCH(DH50,AK50:AT50,0)))</f>
        <v>#N/A</v>
      </c>
      <c r="DI56" s="665" t="e">
        <f>INDEX(AX45:BE46,MATCH(AW56,AV45:AV46,0),MATCH(DI49,AX43:BE43,0))*(INDEX(AK51:AT58,MATCH(DI49,AI51:AI58,0),MATCH(DI50,AK50:AT50,0)))</f>
        <v>#N/A</v>
      </c>
      <c r="DJ56" s="665" t="e">
        <f>INDEX(AX45:BE46,MATCH(AW56,AV45:AV46,0),MATCH(DJ49,AX43:BE43,0))*(INDEX(AK51:AT58,MATCH(DJ49,AI51:AI58,0),MATCH(DJ50,AK50:AT50,0)))</f>
        <v>#N/A</v>
      </c>
      <c r="DK56" s="665" t="e">
        <f>INDEX(AX45:BE46,MATCH(AW56,AV45:AV46,0),MATCH(DK49,AX43:BE43,0))*(INDEX(AK51:AT58,MATCH(DK49,AI51:AI58,0),MATCH(DK50,AK50:AT50,0)))</f>
        <v>#N/A</v>
      </c>
      <c r="DL56" s="665" t="e">
        <f>INDEX(AX45:BE46,MATCH(AW56,AV45:AV46,0),MATCH(DL49,AX43:BE43,0))*(INDEX(AK51:AT58,MATCH(DL49,AI51:AI58,0),MATCH(DL50,AK50:AT50,0)))</f>
        <v>#N/A</v>
      </c>
      <c r="DM56" s="665" t="e">
        <f>INDEX(AX45:BE46,MATCH(AW56,AV45:AV46,0),MATCH(DM49,AX43:BE43,0))*(INDEX(AK51:AT58,MATCH(DM49,AI51:AI58,0),MATCH(DM50,AK50:AT50,0)))</f>
        <v>#N/A</v>
      </c>
      <c r="DN56" s="665" t="e">
        <f>INDEX(AX45:BE46,MATCH(AW56,AV45:AV46,0),MATCH(DN49,AX43:BE43,0))*(INDEX(AK51:AT58,MATCH(DN49,AI51:AI58,0),MATCH(DN50,AK50:AT50,0)))</f>
        <v>#N/A</v>
      </c>
      <c r="DO56" s="665" t="e">
        <f>INDEX(AX45:BE46,MATCH(AW56,AV45:AV46,0),MATCH(DO49,AX43:BE43,0))*(INDEX(AK51:AT58,MATCH(DO49,AI51:AI58,0),MATCH(DO50,AK50:AT50,0)))</f>
        <v>#N/A</v>
      </c>
      <c r="DP56" s="665" t="e">
        <f>INDEX(AX45:BE46,MATCH(AW56,AV45:AV46,0),MATCH(DP49,AX43:BE43,0))*(INDEX(AK51:AT58,MATCH(DP49,AI51:AI58,0),MATCH(DP50,AK50:AT50,0)))</f>
        <v>#N/A</v>
      </c>
      <c r="DQ56" s="643" t="e">
        <f>SUM(AX56:DP56)=#REF!</f>
        <v>#REF!</v>
      </c>
      <c r="DR56" s="705">
        <v>2028</v>
      </c>
      <c r="DS56" s="665" t="e">
        <f>IF(DR56&gt;DS49,AX55-AX56,0)</f>
        <v>#REF!</v>
      </c>
      <c r="DT56" s="665" t="e">
        <f>IF(DR56&gt;DT49,AY55-AY56,0)</f>
        <v>#N/A</v>
      </c>
      <c r="DU56" s="665" t="e">
        <f>IF(DR56&gt;DU49,AZ55-AZ56,0)</f>
        <v>#N/A</v>
      </c>
      <c r="DV56" s="665" t="e">
        <f>IF(DR56&gt;DV49,BA55-BA56,0)</f>
        <v>#N/A</v>
      </c>
      <c r="DW56" s="665" t="e">
        <f>IF(DR56&gt;DW49,BB55-BB56,0)</f>
        <v>#N/A</v>
      </c>
      <c r="DX56" s="665" t="e">
        <f>IF(DR56&gt;DX49,BC55-BC56,0)</f>
        <v>#N/A</v>
      </c>
      <c r="DY56" s="665" t="e">
        <f>IF(DR56&gt;DY49,BD55-BD56,0)</f>
        <v>#N/A</v>
      </c>
      <c r="DZ56" s="665" t="e">
        <f>IF(DR56&gt;DZ49,BE55-BE56,0)</f>
        <v>#N/A</v>
      </c>
      <c r="EA56" s="665" t="e">
        <f>IF(DR56&gt;EA49,BF55-BF56,0)</f>
        <v>#N/A</v>
      </c>
      <c r="EB56" s="665" t="e">
        <f>IF(DR56&gt;EB49,BG55-BG56,0)</f>
        <v>#N/A</v>
      </c>
      <c r="EC56" s="665" t="e">
        <f>IF(DR56&gt;EC49,BH55-BH56,0)</f>
        <v>#N/A</v>
      </c>
      <c r="ED56" s="665" t="e">
        <f>IF(DR56&gt;ED49,BI55-BI56,0)</f>
        <v>#N/A</v>
      </c>
      <c r="EE56" s="665" t="e">
        <f>IF(DR56&gt;EE49,BJ55-BJ56,0)</f>
        <v>#N/A</v>
      </c>
      <c r="EF56" s="665" t="e">
        <f>IF(DR56&gt;EF49,BK55-BK56,0)</f>
        <v>#N/A</v>
      </c>
      <c r="EG56" s="665" t="e">
        <f>IF(DR56&gt;EG49,BL55-BL56,0)</f>
        <v>#N/A</v>
      </c>
      <c r="EH56" s="665" t="e">
        <f>IF(DR56&gt;EH49,BM55-BM56,0)</f>
        <v>#N/A</v>
      </c>
      <c r="EI56" s="665" t="e">
        <f>IF(DR56&gt;EI49,BN55-BN56,0)</f>
        <v>#N/A</v>
      </c>
      <c r="EJ56" s="665" t="e">
        <f>IF(DR56&gt;EJ49,BO55-BO56,0)</f>
        <v>#N/A</v>
      </c>
      <c r="EK56" s="665" t="e">
        <f>IF(DR56&gt;EK49,BP55-BP56,0)</f>
        <v>#N/A</v>
      </c>
      <c r="EL56" s="665" t="e">
        <f>IF(DR56&gt;EL49,BQ55-BQ56,0)</f>
        <v>#N/A</v>
      </c>
      <c r="EM56" s="665" t="e">
        <f>IF(DR56&gt;EM49,BR55-BR56,0)</f>
        <v>#N/A</v>
      </c>
      <c r="EN56" s="665" t="e">
        <f>IF(DR56&gt;EN49,BS55-BS56,0)</f>
        <v>#N/A</v>
      </c>
      <c r="EO56" s="665" t="e">
        <f>IF(DR56&gt;EO49,BT55-BT56,0)</f>
        <v>#N/A</v>
      </c>
      <c r="EP56" s="665" t="e">
        <f>IF(DR56&gt;EP49,BU55-BU56,0)</f>
        <v>#N/A</v>
      </c>
      <c r="EQ56" s="665" t="e">
        <f>IF(DR56&gt;EQ49,BV55-BV56,0)</f>
        <v>#N/A</v>
      </c>
      <c r="ER56" s="665" t="e">
        <f>IF(DR56&gt;ER49,BW55-BW56,0)</f>
        <v>#N/A</v>
      </c>
      <c r="ES56" s="665" t="e">
        <f>IF(DR56&gt;ES49,BX55-BX56,0)</f>
        <v>#N/A</v>
      </c>
      <c r="ET56" s="665" t="e">
        <f>IF(DR56&gt;ET49,BY55-BY56,0)</f>
        <v>#N/A</v>
      </c>
      <c r="EU56" s="665" t="e">
        <f>IF(DR56&gt;EU49,BZ55-BZ56,0)</f>
        <v>#N/A</v>
      </c>
      <c r="EV56" s="665" t="e">
        <f>IF(DR56&gt;EV49,CA55-CA56,0)</f>
        <v>#N/A</v>
      </c>
      <c r="EW56" s="665" t="e">
        <f>IF(DR56&gt;EW49,CB55-CB56,0)</f>
        <v>#N/A</v>
      </c>
      <c r="EX56" s="665" t="e">
        <f>IF(DR56&gt;EX49,CC55-CC56,0)</f>
        <v>#N/A</v>
      </c>
      <c r="EY56" s="665" t="e">
        <f>IF(DR56&gt;EY49,CD55-CD56,0)</f>
        <v>#N/A</v>
      </c>
      <c r="EZ56" s="665" t="e">
        <f>IF(DR56&gt;EZ49,CE55-CE56,0)</f>
        <v>#N/A</v>
      </c>
      <c r="FA56" s="665" t="e">
        <f>IF(DR56&gt;FA49,CF55-CF56,0)</f>
        <v>#N/A</v>
      </c>
      <c r="FB56" s="665" t="e">
        <f>IF(DR56&gt;FB49,CG55-CG56,0)</f>
        <v>#N/A</v>
      </c>
      <c r="FC56" s="665" t="e">
        <f>IF(DR56&gt;FC49,CH55-CH56,0)</f>
        <v>#N/A</v>
      </c>
      <c r="FD56" s="665" t="e">
        <f>IF(DR56&gt;FD49,CI55-CI56,0)</f>
        <v>#N/A</v>
      </c>
      <c r="FE56" s="665" t="e">
        <f>IF(DR56&gt;FE49,CJ55-CJ56,0)</f>
        <v>#N/A</v>
      </c>
      <c r="FF56" s="665" t="e">
        <f>IF(DR56&gt;FF49,CK55-CK56,0)</f>
        <v>#N/A</v>
      </c>
      <c r="FG56" s="665" t="e">
        <f>IF(DR56&gt;FG49,CL55-CL56,0)</f>
        <v>#N/A</v>
      </c>
      <c r="FH56" s="665">
        <f>IF(DR56&gt;FH49,CM55-CM56,0)</f>
        <v>0</v>
      </c>
      <c r="FI56" s="665">
        <f>IF(DR56&gt;FI49,CN55-CN56,0)</f>
        <v>0</v>
      </c>
      <c r="FJ56" s="665">
        <f>IF(DR56&gt;FJ49,CO55-CO56,0)</f>
        <v>0</v>
      </c>
      <c r="FK56" s="665">
        <f>IF(DR56&gt;FK49,CP55-CP56,0)</f>
        <v>0</v>
      </c>
      <c r="FL56" s="665">
        <f>IF(DR56&gt;FL49,CQ55-CQ56,0)</f>
        <v>0</v>
      </c>
      <c r="FM56" s="665">
        <f>IF(DR56&gt;FM49,CR55-CR56,0)</f>
        <v>0</v>
      </c>
      <c r="FN56" s="665">
        <f>IF(DR56&gt;FN49,CS55-CS56,0)</f>
        <v>0</v>
      </c>
      <c r="FO56" s="665">
        <f>IF(DR56&gt;FO49,CT55-CT56,0)</f>
        <v>0</v>
      </c>
      <c r="FP56" s="665">
        <f>IF(DR56&gt;FP49,CU55-CU56,0)</f>
        <v>0</v>
      </c>
      <c r="FQ56" s="665">
        <f>IF(DR56&gt;FQ49,CV55-CV56,0)</f>
        <v>0</v>
      </c>
      <c r="FR56" s="665">
        <f>IF(DR56&gt;FR49,CW55-CW56,0)</f>
        <v>0</v>
      </c>
      <c r="FS56" s="665">
        <f>IF(DR56&gt;FS49,CX55-CX56,0)</f>
        <v>0</v>
      </c>
      <c r="FT56" s="665">
        <f>IF(DR56&gt;FT49,CY55-CY56,0)</f>
        <v>0</v>
      </c>
      <c r="FU56" s="665">
        <f>IF(DR56&gt;FU49,CZ55-CZ56,0)</f>
        <v>0</v>
      </c>
      <c r="FV56" s="665">
        <f>IF(DR56&gt;FV49,DA55-DA56,0)</f>
        <v>0</v>
      </c>
      <c r="FW56" s="665">
        <f>IF(DR56&gt;FW49,DB55-DB56,0)</f>
        <v>0</v>
      </c>
      <c r="FX56" s="665">
        <f>IF(DR56&gt;FX49,DC55-DC56,0)</f>
        <v>0</v>
      </c>
      <c r="FY56" s="665">
        <f>IF(DR56&gt;FY49,DD55-DD56,0)</f>
        <v>0</v>
      </c>
      <c r="FZ56" s="665">
        <f>IF(DR56&gt;FZ49,DE55-DE56,0)</f>
        <v>0</v>
      </c>
      <c r="GA56" s="665">
        <f>IF(DR56&gt;GA49,DF55-DF56,0)</f>
        <v>0</v>
      </c>
      <c r="GB56" s="665">
        <f>IF(DR56&gt;GB49,DG55-DG56,0)</f>
        <v>0</v>
      </c>
      <c r="GC56" s="665">
        <f>IF(DR56&gt;GC49,DH55-DH56,0)</f>
        <v>0</v>
      </c>
      <c r="GD56" s="665">
        <f>IF(DR56&gt;GD49,DI55-DI56,0)</f>
        <v>0</v>
      </c>
      <c r="GE56" s="665">
        <f>IF(DR56&gt;GE49,DJ55-DJ56,0)</f>
        <v>0</v>
      </c>
      <c r="GF56" s="665">
        <f>IF(DR56&gt;GF49,DK55-DK56,0)</f>
        <v>0</v>
      </c>
      <c r="GG56" s="665">
        <f>IF(DR56&gt;GG49,DL55-DL56,0)</f>
        <v>0</v>
      </c>
      <c r="GH56" s="665">
        <f>IF(DR56&gt;GH49,DM55-DM56,0)</f>
        <v>0</v>
      </c>
      <c r="GI56" s="665">
        <f>IF(DR56&gt;GI49,DN55-DN56,0)</f>
        <v>0</v>
      </c>
      <c r="GJ56" s="665">
        <f>IF(DR56&gt;GJ49,DO55-DO56,0)</f>
        <v>0</v>
      </c>
      <c r="GK56" s="665">
        <f>IF(DR56&gt;GK49,DP55-DP56,0)</f>
        <v>0</v>
      </c>
      <c r="GL56" s="665" t="e">
        <f>SUM(DS56:GK56)+SUM(#REF!)=#REF!</f>
        <v>#REF!</v>
      </c>
      <c r="GM56" s="667"/>
      <c r="GN56" s="705">
        <v>2028</v>
      </c>
      <c r="GO56" s="664" t="e">
        <f>SUMIF(DS50:GK50,GO50,DS56:GK56)</f>
        <v>#REF!</v>
      </c>
      <c r="GP56" s="668" t="e">
        <f>SUMIF(DS50:GK50,GP50,DS56:GK56)</f>
        <v>#N/A</v>
      </c>
      <c r="GQ56" s="668" t="e">
        <f>SUMIF(DS50:GK50,GQ50,DS56:GK56)</f>
        <v>#N/A</v>
      </c>
      <c r="GR56" s="668" t="e">
        <f>SUMIF(DS50:GK50,GR50,DS56:GK56)</f>
        <v>#N/A</v>
      </c>
      <c r="GS56" s="668" t="e">
        <f>SUMIF(DS50:GK50,GS50,DS56:GK56)</f>
        <v>#N/A</v>
      </c>
      <c r="GT56" s="668" t="e">
        <f>SUMIF(DS50:GK50,GT50,DS56:GK56)</f>
        <v>#N/A</v>
      </c>
      <c r="GU56" s="668" t="e">
        <f>SUMIF(DS50:GK50,GU50,DS56:GK56)</f>
        <v>#N/A</v>
      </c>
      <c r="GV56" s="668" t="e">
        <f>SUMIF(DS50:GK50,GV50,DS56:GK56)</f>
        <v>#N/A</v>
      </c>
      <c r="GW56" s="668" t="e">
        <f>SUMIF(DS50:GK50,GW50,DS56:GK56)</f>
        <v>#N/A</v>
      </c>
      <c r="GX56" s="668" t="e">
        <f>SUMIF(DS50:GK50,GX50,DS56:GK56)</f>
        <v>#N/A</v>
      </c>
      <c r="GY56" s="668" t="e">
        <f>SUMIF(DS50:GK50,GY50,DS56:GK56)</f>
        <v>#N/A</v>
      </c>
      <c r="GZ56" s="646" t="e">
        <f>SUM(GO56:GY56)=(#REF!-SUM(#REF!))</f>
        <v>#REF!</v>
      </c>
    </row>
    <row r="57" spans="1:234" ht="15.75" hidden="1" customHeight="1" x14ac:dyDescent="0.25">
      <c r="A57" s="643" t="s">
        <v>208</v>
      </c>
      <c r="AI57" s="664">
        <v>2029</v>
      </c>
      <c r="AJ57" s="664">
        <v>0</v>
      </c>
      <c r="AK57" s="665">
        <f>IFERROR(#REF!/#REF!,0)</f>
        <v>0</v>
      </c>
      <c r="AL57" s="665">
        <f>IFERROR(#REF!/#REF!,0)</f>
        <v>0</v>
      </c>
      <c r="AM57" s="665">
        <f>IFERROR(#REF!/#REF!,0)</f>
        <v>0</v>
      </c>
      <c r="AN57" s="669">
        <f>IFERROR(#REF!/#REF!,0)</f>
        <v>0</v>
      </c>
      <c r="AO57" s="669">
        <f>IFERROR(#REF!/#REF!,0)</f>
        <v>0</v>
      </c>
      <c r="AP57" s="669">
        <f>IFERROR(#REF!/#REF!,0)</f>
        <v>0</v>
      </c>
      <c r="AQ57" s="669">
        <f>IFERROR(#REF!/#REF!,0)</f>
        <v>0</v>
      </c>
      <c r="AR57" s="669">
        <f>IFERROR(#REF!/#REF!,0)</f>
        <v>0</v>
      </c>
      <c r="AS57" s="669">
        <f>IFERROR(#REF!/#REF!,0)</f>
        <v>0</v>
      </c>
      <c r="AT57" s="669">
        <f>IFERROR(#REF!/#REF!,0)</f>
        <v>0</v>
      </c>
      <c r="AU57" s="666"/>
      <c r="AW57" s="705">
        <v>2029</v>
      </c>
      <c r="AX57" s="665" t="e">
        <f>#REF!</f>
        <v>#REF!</v>
      </c>
      <c r="AY57" s="665" t="e">
        <f>INDEX(AX45:BE46,MATCH(AW57,AV45:AV46,0),MATCH(AY49,AX43:BE43,0))*(INDEX(AK51:AT58,MATCH(AY49,AI51:AI58,0),MATCH(AY50,AK50:AT50,0)))</f>
        <v>#N/A</v>
      </c>
      <c r="AZ57" s="665" t="e">
        <f>INDEX(AX45:BE46,MATCH(AW57,AV45:AV46,0),MATCH(AZ49,AX43:BE43,0))*(INDEX(AK51:AT58,MATCH(AZ49,AI51:AI58,0),MATCH(AZ50,AK50:AT50,0)))</f>
        <v>#N/A</v>
      </c>
      <c r="BA57" s="665" t="e">
        <f>INDEX(AX45:BE46,MATCH(AW57,AV45:AV46,0),MATCH(BA49,AX43:BE43,0))*(INDEX(AK51:AT58,MATCH(BA49,AI51:AI58,0),MATCH(BA50,AK50:AT50,0)))</f>
        <v>#N/A</v>
      </c>
      <c r="BB57" s="665" t="e">
        <f>INDEX(AX45:BE46,MATCH(AW57,AV45:AV46,0),MATCH(BB49,AX43:BE43,0))*(INDEX(AK51:AT58,MATCH(BB49,AI51:AI58,0),MATCH(BB50,AK50:AT50,0)))</f>
        <v>#N/A</v>
      </c>
      <c r="BC57" s="665" t="e">
        <f>INDEX(AX45:BE46,MATCH(AW57,AV45:AV46,0),MATCH(BC49,AX43:BE43,0))*(INDEX(AK51:AT58,MATCH(BC49,AI51:AI58,0),MATCH(BC50,AK50:AT50,0)))</f>
        <v>#N/A</v>
      </c>
      <c r="BD57" s="665" t="e">
        <f>INDEX(AX45:BE46,MATCH(AW57,AV45:AV46,0),MATCH(BD49,AX43:BE43,0))*(INDEX(AK51:AT58,MATCH(BD49,AI51:AI58,0),MATCH(BD50,AK50:AT50,0)))</f>
        <v>#N/A</v>
      </c>
      <c r="BE57" s="665" t="e">
        <f>INDEX(AX45:BE46,MATCH(AW57,AV45:AV46,0),MATCH(BE49,AX43:BE43,0))*(INDEX(AK51:AT58,MATCH(BE49,AI51:AI58,0),MATCH(BE50,AK50:AT50,0)))</f>
        <v>#N/A</v>
      </c>
      <c r="BF57" s="665" t="e">
        <f>INDEX(AX45:BE46,MATCH(AW57,AV45:AV46,0),MATCH(BF49,AX43:BE43,0))*(INDEX(AK51:AT58,MATCH(BF49,AI51:AI58,0),MATCH(BF50,AK50:AT50,0)))</f>
        <v>#N/A</v>
      </c>
      <c r="BG57" s="665" t="e">
        <f>INDEX(AX45:BE46,MATCH(AW57,AV45:AV46,0),MATCH(BG49,AX43:BE43,0))*(INDEX(AK51:AT58,MATCH(BG49,AI51:AI58,0),MATCH(BG50,AK50:AT50,0)))</f>
        <v>#N/A</v>
      </c>
      <c r="BH57" s="665" t="e">
        <f>INDEX(AX45:BE46,MATCH(AW57,AV45:AV46,0),MATCH(BH49,AX43:BE43,0))*(INDEX(AK51:AT58,MATCH(BH49,AI51:AI58,0),MATCH(BH50,AK50:AT50,0)))</f>
        <v>#N/A</v>
      </c>
      <c r="BI57" s="665" t="e">
        <f>INDEX(AX45:BE46,MATCH(AW57,AV45:AV46,0),MATCH(BI49,AX43:BE43,0))*(INDEX(AK51:AT58,MATCH(BI49,AI51:AI58,0),MATCH(BI50,AK50:AT50,0)))</f>
        <v>#N/A</v>
      </c>
      <c r="BJ57" s="665" t="e">
        <f>INDEX(AX45:BE46,MATCH(AW57,AV45:AV46,0),MATCH(BJ49,AX43:BE43,0))*(INDEX(AK51:AT58,MATCH(BJ49,AI51:AI58,0),MATCH(BJ50,AK50:AT50,0)))</f>
        <v>#N/A</v>
      </c>
      <c r="BK57" s="665" t="e">
        <f>INDEX(AX45:BE46,MATCH(AW57,AV45:AV46,0),MATCH(BK49,AX43:BE43,0))*(INDEX(AK51:AT58,MATCH(BK49,AI51:AI58,0),MATCH(BK50,AK50:AT50,0)))</f>
        <v>#N/A</v>
      </c>
      <c r="BL57" s="665" t="e">
        <f>INDEX(AX45:BE46,MATCH(AW57,AV45:AV46,0),MATCH(BL49,AX43:BE43,0))*(INDEX(AK51:AT58,MATCH(BL49,AI51:AI58,0),MATCH(BL50,AK50:AT50,0)))</f>
        <v>#N/A</v>
      </c>
      <c r="BM57" s="665" t="e">
        <f>INDEX(AX45:BE46,MATCH(AW57,AV45:AV46,0),MATCH(BM49,AX43:BE43,0))*(INDEX(AK51:AT58,MATCH(BM49,AI51:AI58,0),MATCH(BM50,AK50:AT50,0)))</f>
        <v>#N/A</v>
      </c>
      <c r="BN57" s="665" t="e">
        <f>INDEX(AX45:BE46,MATCH(AW57,AV45:AV46,0),MATCH(BN49,AX43:BE43,0))*(INDEX(AK51:AT58,MATCH(BN49,AI51:AI58,0),MATCH(BN50,AK50:AT50,0)))</f>
        <v>#N/A</v>
      </c>
      <c r="BO57" s="665" t="e">
        <f>INDEX(AX45:BE46,MATCH(AW57,AV45:AV46,0),MATCH(BO49,AX43:BE43,0))*(INDEX(AK51:AT58,MATCH(BO49,AI51:AI58,0),MATCH(BO50,AK50:AT50,0)))</f>
        <v>#N/A</v>
      </c>
      <c r="BP57" s="665" t="e">
        <f>INDEX(AX45:BE46,MATCH(AW57,AV45:AV46,0),MATCH(BP49,AX43:BE43,0))*(INDEX(AK51:AT58,MATCH(BP49,AI51:AI58,0),MATCH(BP50,AK50:AT50,0)))</f>
        <v>#N/A</v>
      </c>
      <c r="BQ57" s="665" t="e">
        <f>INDEX(AX45:BE46,MATCH(AW57,AV45:AV46,0),MATCH(BQ49,AX43:BE43,0))*(INDEX(AK51:AT58,MATCH(BQ49,AI51:AI58,0),MATCH(BQ50,AK50:AT50,0)))</f>
        <v>#N/A</v>
      </c>
      <c r="BR57" s="665" t="e">
        <f>INDEX(AX45:BE46,MATCH(AW57,AV45:AV46,0),MATCH(BR49,AX43:BE43,0))*(INDEX(AK51:AT58,MATCH(BR49,AI51:AI58,0),MATCH(BR50,AK50:AT50,0)))</f>
        <v>#N/A</v>
      </c>
      <c r="BS57" s="665" t="e">
        <f>INDEX(AX45:BE46,MATCH(AW57,AV45:AV46,0),MATCH(BS49,AX43:BE43,0))*(INDEX(AK51:AT58,MATCH(BS49,AI51:AI58,0),MATCH(BS50,AK50:AT50,0)))</f>
        <v>#N/A</v>
      </c>
      <c r="BT57" s="665" t="e">
        <f>INDEX(AX45:BE46,MATCH(AW57,AV45:AV46,0),MATCH(BT49,AX43:BE43,0))*(INDEX(AK51:AT58,MATCH(BT49,AI51:AI58,0),MATCH(BT50,AK50:AT50,0)))</f>
        <v>#N/A</v>
      </c>
      <c r="BU57" s="665" t="e">
        <f>INDEX(AX45:BE46,MATCH(AW57,AV45:AV46,0),MATCH(BU49,AX43:BE43,0))*(INDEX(AK51:AT58,MATCH(BU49,AI51:AI58,0),MATCH(BU50,AK50:AT50,0)))</f>
        <v>#N/A</v>
      </c>
      <c r="BV57" s="665" t="e">
        <f>INDEX(AX45:BE46,MATCH(AW57,AV45:AV46,0),MATCH(BV49,AX43:BE43,0))*(INDEX(AK51:AT58,MATCH(BV49,AI51:AI58,0),MATCH(BV50,AK50:AT50,0)))</f>
        <v>#N/A</v>
      </c>
      <c r="BW57" s="665" t="e">
        <f>INDEX(AX45:BE46,MATCH(AW57,AV45:AV46,0),MATCH(BW49,AX43:BE43,0))*(INDEX(AK51:AT58,MATCH(BW49,AI51:AI58,0),MATCH(BW50,AK50:AT50,0)))</f>
        <v>#N/A</v>
      </c>
      <c r="BX57" s="665" t="e">
        <f>INDEX(AX45:BE46,MATCH(AW57,AV45:AV46,0),MATCH(BX49,AX43:BE43,0))*(INDEX(AK51:AT58,MATCH(BX49,AI51:AI58,0),MATCH(BX50,AK50:AT50,0)))</f>
        <v>#N/A</v>
      </c>
      <c r="BY57" s="665" t="e">
        <f>INDEX(AX45:BE46,MATCH(AW57,AV45:AV46,0),MATCH(BY49,AX43:BE43,0))*(INDEX(AK51:AT58,MATCH(BY49,AI51:AI58,0),MATCH(BY50,AK50:AT50,0)))</f>
        <v>#N/A</v>
      </c>
      <c r="BZ57" s="665" t="e">
        <f>INDEX(AX45:BE46,MATCH(AW57,AV45:AV46,0),MATCH(BZ49,AX43:BE43,0))*(INDEX(AK51:AT58,MATCH(BZ49,AI51:AI58,0),MATCH(BZ50,AK50:AT50,0)))</f>
        <v>#N/A</v>
      </c>
      <c r="CA57" s="665" t="e">
        <f>INDEX(AX45:BE46,MATCH(AW57,AV45:AV46,0),MATCH(CA49,AX43:BE43,0))*(INDEX(AK51:AT58,MATCH(CA49,AI51:AI58,0),MATCH(CA50,AK50:AT50,0)))</f>
        <v>#N/A</v>
      </c>
      <c r="CB57" s="665" t="e">
        <f>INDEX(AX45:BE46,MATCH(AW57,AV45:AV46,0),MATCH(CB49,AX43:BE43,0))*(INDEX(AK51:AT58,MATCH(CB49,AI51:AI58,0),MATCH(CB50,AK50:AT50,0)))</f>
        <v>#N/A</v>
      </c>
      <c r="CC57" s="665" t="e">
        <f>INDEX(AX45:BE46,MATCH(AW57,AV45:AV46,0),MATCH(CC49,AX43:BE43,0))*(INDEX(AK51:AT58,MATCH(CC49,AI51:AI58,0),MATCH(CC50,AK50:AT50,0)))</f>
        <v>#N/A</v>
      </c>
      <c r="CD57" s="665" t="e">
        <f>INDEX(AX45:BE46,MATCH(AW57,AV45:AV46,0),MATCH(CD49,AX43:BE43,0))*(INDEX(AK51:AT58,MATCH(CD49,AI51:AI58,0),MATCH(CD50,AK50:AT50,0)))</f>
        <v>#N/A</v>
      </c>
      <c r="CE57" s="665" t="e">
        <f>INDEX(AX45:BE46,MATCH(AW57,AV45:AV46,0),MATCH(CE49,AX43:BE43,0))*(INDEX(AK51:AT58,MATCH(CE49,AI51:AI58,0),MATCH(CE50,AK50:AT50,0)))</f>
        <v>#N/A</v>
      </c>
      <c r="CF57" s="665" t="e">
        <f>INDEX(AX45:BE46,MATCH(AW57,AV45:AV46,0),MATCH(CF49,AX43:BE43,0))*(INDEX(AK51:AT58,MATCH(CF49,AI51:AI58,0),MATCH(CF50,AK50:AT50,0)))</f>
        <v>#N/A</v>
      </c>
      <c r="CG57" s="665" t="e">
        <f>INDEX(AX45:BE46,MATCH(AW57,AV45:AV46,0),MATCH(CG49,AX43:BE43,0))*(INDEX(AK51:AT58,MATCH(CG49,AI51:AI58,0),MATCH(CG50,AK50:AT50,0)))</f>
        <v>#N/A</v>
      </c>
      <c r="CH57" s="665" t="e">
        <f>INDEX(AX45:BE46,MATCH(AW57,AV45:AV46,0),MATCH(CH49,AX43:BE43,0))*(INDEX(AK51:AT58,MATCH(CH49,AI51:AI58,0),MATCH(CH50,AK50:AT50,0)))</f>
        <v>#N/A</v>
      </c>
      <c r="CI57" s="665" t="e">
        <f>INDEX(AX45:BE46,MATCH(AW57,AV45:AV46,0),MATCH(CI49,AX43:BE43,0))*(INDEX(AK51:AT58,MATCH(CI49,AI51:AI58,0),MATCH(CI50,AK50:AT50,0)))</f>
        <v>#N/A</v>
      </c>
      <c r="CJ57" s="665" t="e">
        <f>INDEX(AX45:BE46,MATCH(AW57,AV45:AV46,0),MATCH(CJ49,AX43:BE43,0))*(INDEX(AK51:AT58,MATCH(CJ49,AI51:AI58,0),MATCH(CJ50,AK50:AT50,0)))</f>
        <v>#N/A</v>
      </c>
      <c r="CK57" s="665" t="e">
        <f>INDEX(AX45:BE46,MATCH(AW57,AV45:AV46,0),MATCH(CK49,AX43:BE43,0))*(INDEX(AK51:AT58,MATCH(CK49,AI51:AI58,0),MATCH(CK50,AK50:AT50,0)))</f>
        <v>#N/A</v>
      </c>
      <c r="CL57" s="665" t="e">
        <f>INDEX(AX45:BE46,MATCH(AW57,AV45:AV46,0),MATCH(CL49,AX43:BE43,0))*(INDEX(AK51:AT58,MATCH(CL49,AI51:AI58,0),MATCH(CL50,AK50:AT50,0)))</f>
        <v>#N/A</v>
      </c>
      <c r="CM57" s="665" t="e">
        <f>INDEX(AX45:BE46,MATCH(AW57,AV45:AV46,0),MATCH(CM49,AX43:BE43,0))*(INDEX(AK51:AT58,MATCH(CM49,AI51:AI58,0),MATCH(CM50,AK50:AT50,0)))</f>
        <v>#N/A</v>
      </c>
      <c r="CN57" s="665" t="e">
        <f>INDEX(AX45:BE46,MATCH(AW57,AV45:AV46,0),MATCH(CN49,AX43:BE43,0))*(INDEX(AK51:AT58,MATCH(CN49,AI51:AI58,0),MATCH(CN50,AK50:AT50,0)))</f>
        <v>#N/A</v>
      </c>
      <c r="CO57" s="665" t="e">
        <f>INDEX(AX45:BE46,MATCH(AW57,AV45:AV46,0),MATCH(CO49,AX43:BE43,0))*(INDEX(AK51:AT58,MATCH(CO49,AI51:AI58,0),MATCH(CO50,AK50:AT50,0)))</f>
        <v>#N/A</v>
      </c>
      <c r="CP57" s="665" t="e">
        <f>INDEX(AX45:BE46,MATCH(AW57,AV45:AV46,0),MATCH(CP49,AX43:BE43,0))*(INDEX(AK51:AT58,MATCH(CP49,AI51:AI58,0),MATCH(CP50,AK50:AT50,0)))</f>
        <v>#N/A</v>
      </c>
      <c r="CQ57" s="665" t="e">
        <f>INDEX(AX45:BE46,MATCH(AW57,AV45:AV46,0),MATCH(CQ49,AX43:BE43,0))*(INDEX(AK51:AT58,MATCH(CQ49,AI51:AI58,0),MATCH(CQ50,AK50:AT50,0)))</f>
        <v>#N/A</v>
      </c>
      <c r="CR57" s="665" t="e">
        <f>INDEX(AX45:BE46,MATCH(AW57,AV45:AV46,0),MATCH(CR49,AX43:BE43,0))*(INDEX(AK51:AT58,MATCH(CR49,AI51:AI58,0),MATCH(CR50,AK50:AT50,0)))</f>
        <v>#N/A</v>
      </c>
      <c r="CS57" s="665" t="e">
        <f>INDEX(AX45:BE46,MATCH(AW57,AV45:AV46,0),MATCH(CS49,AX43:BE43,0))*(INDEX(AK51:AT58,MATCH(CS49,AI51:AI58,0),MATCH(CS50,AK50:AT50,0)))</f>
        <v>#N/A</v>
      </c>
      <c r="CT57" s="665" t="e">
        <f>INDEX(AX45:BE46,MATCH(AW57,AV45:AV46,0),MATCH(CT49,AX43:BE43,0))*(INDEX(AK51:AT58,MATCH(CT49,AI51:AI58,0),MATCH(CT50,AK50:AT50,0)))</f>
        <v>#N/A</v>
      </c>
      <c r="CU57" s="665" t="e">
        <f>INDEX(AX45:BE46,MATCH(AW57,AV45:AV46,0),MATCH(CU49,AX43:BE43,0))*(INDEX(AK51:AT58,MATCH(CU49,AI51:AI58,0),MATCH(CU50,AK50:AT50,0)))</f>
        <v>#N/A</v>
      </c>
      <c r="CV57" s="665" t="e">
        <f>INDEX(AX45:BE46,MATCH(AW57,AV45:AV46,0),MATCH(CV49,AX43:BE43,0))*(INDEX(AK51:AT58,MATCH(CV49,AI51:AI58,0),MATCH(CV50,AK50:AT50,0)))</f>
        <v>#N/A</v>
      </c>
      <c r="CW57" s="665" t="e">
        <f>INDEX(AX45:BE46,MATCH(AW57,AV45:AV46,0),MATCH(CW49,AX43:BE43,0))*(INDEX(AK51:AT58,MATCH(CW49,AI51:AI58,0),MATCH(CW50,AK50:AT50,0)))</f>
        <v>#N/A</v>
      </c>
      <c r="CX57" s="665" t="e">
        <f>INDEX(AX45:BE46,MATCH(AW57,AV45:AV46,0),MATCH(CX49,AX43:BE43,0))*(INDEX(AK51:AT58,MATCH(CX49,AI51:AI58,0),MATCH(CX50,AK50:AT50,0)))</f>
        <v>#N/A</v>
      </c>
      <c r="CY57" s="665" t="e">
        <f>INDEX(AX45:BE46,MATCH(AW57,AV45:AV46,0),MATCH(CY49,AX43:BE43,0))*(INDEX(AK51:AT58,MATCH(CY49,AI51:AI58,0),MATCH(CY50,AK50:AT50,0)))</f>
        <v>#N/A</v>
      </c>
      <c r="CZ57" s="665" t="e">
        <f>INDEX(AX45:BE46,MATCH(AW57,AV45:AV46,0),MATCH(CZ49,AX43:BE43,0))*(INDEX(AK51:AT58,MATCH(CZ49,AI51:AI58,0),MATCH(CZ50,AK50:AT50,0)))</f>
        <v>#N/A</v>
      </c>
      <c r="DA57" s="665" t="e">
        <f>INDEX(AX45:BE46,MATCH(AW57,AV45:AV46,0),MATCH(DA49,AX43:BE43,0))*(INDEX(AK51:AT58,MATCH(DA49,AI51:AI58,0),MATCH(DA50,AK50:AT50,0)))</f>
        <v>#N/A</v>
      </c>
      <c r="DB57" s="665" t="e">
        <f>INDEX(AX45:BE46,MATCH(AW57,AV45:AV46,0),MATCH(DB49,AX43:BE43,0))*(INDEX(AK51:AT58,MATCH(DB49,AI51:AI58,0),MATCH(DB50,AK50:AT50,0)))</f>
        <v>#N/A</v>
      </c>
      <c r="DC57" s="665" t="e">
        <f>INDEX(AX45:BE46,MATCH(AW57,AV45:AV46,0),MATCH(DC49,AX43:BE43,0))*(INDEX(AK51:AT58,MATCH(DC49,AI51:AI58,0),MATCH(DC50,AK50:AT50,0)))</f>
        <v>#N/A</v>
      </c>
      <c r="DD57" s="665" t="e">
        <f>INDEX(AX45:BE46,MATCH(AW57,AV45:AV46,0),MATCH(DD49,AX43:BE43,0))*(INDEX(AK51:AT58,MATCH(DD49,AI51:AI58,0),MATCH(DD50,AK50:AT50,0)))</f>
        <v>#N/A</v>
      </c>
      <c r="DE57" s="665" t="e">
        <f>INDEX(AX45:BE46,MATCH(AW57,AV45:AV46,0),MATCH(DE49,AX43:BE43,0))*(INDEX(AK51:AT58,MATCH(DE49,AI51:AI58,0),MATCH(DE50,AK50:AT50,0)))</f>
        <v>#N/A</v>
      </c>
      <c r="DF57" s="665" t="e">
        <f>INDEX(AX45:BE46,MATCH(AW57,AV45:AV46,0),MATCH(DF49,AX43:BE43,0))*(INDEX(AK51:AT58,MATCH(DF49,AI51:AI58,0),MATCH(DF50,AK50:AT50,0)))</f>
        <v>#N/A</v>
      </c>
      <c r="DG57" s="665" t="e">
        <f>INDEX(AX45:BE46,MATCH(AW57,AV45:AV46,0),MATCH(DG49,AX43:BE43,0))*(INDEX(AK51:AT58,MATCH(DG49,AI51:AI58,0),MATCH(DG50,AK50:AT50,0)))</f>
        <v>#N/A</v>
      </c>
      <c r="DH57" s="665" t="e">
        <f>INDEX(AX45:BE46,MATCH(AW57,AV45:AV46,0),MATCH(DH49,AX43:BE43,0))*(INDEX(AK51:AT58,MATCH(DH49,AI51:AI58,0),MATCH(DH50,AK50:AT50,0)))</f>
        <v>#N/A</v>
      </c>
      <c r="DI57" s="665" t="e">
        <f>INDEX(AX45:BE46,MATCH(AW57,AV45:AV46,0),MATCH(DI49,AX43:BE43,0))*(INDEX(AK51:AT58,MATCH(DI49,AI51:AI58,0),MATCH(DI50,AK50:AT50,0)))</f>
        <v>#N/A</v>
      </c>
      <c r="DJ57" s="665" t="e">
        <f>INDEX(AX45:BE46,MATCH(AW57,AV45:AV46,0),MATCH(DJ49,AX43:BE43,0))*(INDEX(AK51:AT58,MATCH(DJ49,AI51:AI58,0),MATCH(DJ50,AK50:AT50,0)))</f>
        <v>#N/A</v>
      </c>
      <c r="DK57" s="665" t="e">
        <f>INDEX(AX45:BE46,MATCH(AW57,AV45:AV46,0),MATCH(DK49,AX43:BE43,0))*(INDEX(AK51:AT58,MATCH(DK49,AI51:AI58,0),MATCH(DK50,AK50:AT50,0)))</f>
        <v>#N/A</v>
      </c>
      <c r="DL57" s="665" t="e">
        <f>INDEX(AX45:BE46,MATCH(AW57,AV45:AV46,0),MATCH(DL49,AX43:BE43,0))*(INDEX(AK51:AT58,MATCH(DL49,AI51:AI58,0),MATCH(DL50,AK50:AT50,0)))</f>
        <v>#N/A</v>
      </c>
      <c r="DM57" s="665" t="e">
        <f>INDEX(AX45:BE46,MATCH(AW57,AV45:AV46,0),MATCH(DM49,AX43:BE43,0))*(INDEX(AK51:AT58,MATCH(DM49,AI51:AI58,0),MATCH(DM50,AK50:AT50,0)))</f>
        <v>#N/A</v>
      </c>
      <c r="DN57" s="665" t="e">
        <f>INDEX(AX45:BE46,MATCH(AW57,AV45:AV46,0),MATCH(DN49,AX43:BE43,0))*(INDEX(AK51:AT58,MATCH(DN49,AI51:AI58,0),MATCH(DN50,AK50:AT50,0)))</f>
        <v>#N/A</v>
      </c>
      <c r="DO57" s="665" t="e">
        <f>INDEX(AX45:BE46,MATCH(AW57,AV45:AV46,0),MATCH(DO49,AX43:BE43,0))*(INDEX(AK51:AT58,MATCH(DO49,AI51:AI58,0),MATCH(DO50,AK50:AT50,0)))</f>
        <v>#N/A</v>
      </c>
      <c r="DP57" s="665" t="e">
        <f>INDEX(AX45:BE46,MATCH(AW57,AV45:AV46,0),MATCH(DP49,AX43:BE43,0))*(INDEX(AK51:AT58,MATCH(DP49,AI51:AI58,0),MATCH(DP50,AK50:AT50,0)))</f>
        <v>#N/A</v>
      </c>
      <c r="DQ57" s="643" t="e">
        <f>SUM(AX57:DP57)=#REF!</f>
        <v>#REF!</v>
      </c>
      <c r="DR57" s="705">
        <v>2029</v>
      </c>
      <c r="DS57" s="665" t="e">
        <f>IF(DR57&gt;DS49,AX56-AX57,0)</f>
        <v>#REF!</v>
      </c>
      <c r="DT57" s="665" t="e">
        <f>IF(DR57&gt;DT49,AY56-AY57,0)</f>
        <v>#N/A</v>
      </c>
      <c r="DU57" s="665" t="e">
        <f>IF(DR57&gt;DU49,AZ56-AZ57,0)</f>
        <v>#N/A</v>
      </c>
      <c r="DV57" s="665" t="e">
        <f>IF(DR57&gt;DV49,BA56-BA57,0)</f>
        <v>#N/A</v>
      </c>
      <c r="DW57" s="665" t="e">
        <f>IF(DR57&gt;DW49,BB56-BB57,0)</f>
        <v>#N/A</v>
      </c>
      <c r="DX57" s="665" t="e">
        <f>IF(DR57&gt;DX49,BC56-BC57,0)</f>
        <v>#N/A</v>
      </c>
      <c r="DY57" s="665" t="e">
        <f>IF(DR57&gt;DY49,BD56-BD57,0)</f>
        <v>#N/A</v>
      </c>
      <c r="DZ57" s="665" t="e">
        <f>IF(DR57&gt;DZ49,BE56-BE57,0)</f>
        <v>#N/A</v>
      </c>
      <c r="EA57" s="665" t="e">
        <f>IF(DR57&gt;EA49,BF56-BF57,0)</f>
        <v>#N/A</v>
      </c>
      <c r="EB57" s="665" t="e">
        <f>IF(DR57&gt;EB49,BG56-BG57,0)</f>
        <v>#N/A</v>
      </c>
      <c r="EC57" s="665" t="e">
        <f>IF(DR57&gt;EC49,BH56-BH57,0)</f>
        <v>#N/A</v>
      </c>
      <c r="ED57" s="665" t="e">
        <f>IF(DR57&gt;ED49,BI56-BI57,0)</f>
        <v>#N/A</v>
      </c>
      <c r="EE57" s="665" t="e">
        <f>IF(DR57&gt;EE49,BJ56-BJ57,0)</f>
        <v>#N/A</v>
      </c>
      <c r="EF57" s="665" t="e">
        <f>IF(DR57&gt;EF49,BK56-BK57,0)</f>
        <v>#N/A</v>
      </c>
      <c r="EG57" s="665" t="e">
        <f>IF(DR57&gt;EG49,BL56-BL57,0)</f>
        <v>#N/A</v>
      </c>
      <c r="EH57" s="665" t="e">
        <f>IF(DR57&gt;EH49,BM56-BM57,0)</f>
        <v>#N/A</v>
      </c>
      <c r="EI57" s="665" t="e">
        <f>IF(DR57&gt;EI49,BN56-BN57,0)</f>
        <v>#N/A</v>
      </c>
      <c r="EJ57" s="665" t="e">
        <f>IF(DR57&gt;EJ49,BO56-BO57,0)</f>
        <v>#N/A</v>
      </c>
      <c r="EK57" s="665" t="e">
        <f>IF(DR57&gt;EK49,BP56-BP57,0)</f>
        <v>#N/A</v>
      </c>
      <c r="EL57" s="665" t="e">
        <f>IF(DR57&gt;EL49,BQ56-BQ57,0)</f>
        <v>#N/A</v>
      </c>
      <c r="EM57" s="665" t="e">
        <f>IF(DR57&gt;EM49,BR56-BR57,0)</f>
        <v>#N/A</v>
      </c>
      <c r="EN57" s="665" t="e">
        <f>IF(DR57&gt;EN49,BS56-BS57,0)</f>
        <v>#N/A</v>
      </c>
      <c r="EO57" s="665" t="e">
        <f>IF(DR57&gt;EO49,BT56-BT57,0)</f>
        <v>#N/A</v>
      </c>
      <c r="EP57" s="665" t="e">
        <f>IF(DR57&gt;EP49,BU56-BU57,0)</f>
        <v>#N/A</v>
      </c>
      <c r="EQ57" s="665" t="e">
        <f>IF(DR57&gt;EQ49,BV56-BV57,0)</f>
        <v>#N/A</v>
      </c>
      <c r="ER57" s="665" t="e">
        <f>IF(DR57&gt;ER49,BW56-BW57,0)</f>
        <v>#N/A</v>
      </c>
      <c r="ES57" s="665" t="e">
        <f>IF(DR57&gt;ES49,BX56-BX57,0)</f>
        <v>#N/A</v>
      </c>
      <c r="ET57" s="665" t="e">
        <f>IF(DR57&gt;ET49,BY56-BY57,0)</f>
        <v>#N/A</v>
      </c>
      <c r="EU57" s="665" t="e">
        <f>IF(DR57&gt;EU49,BZ56-BZ57,0)</f>
        <v>#N/A</v>
      </c>
      <c r="EV57" s="665" t="e">
        <f>IF(DR57&gt;EV49,CA56-CA57,0)</f>
        <v>#N/A</v>
      </c>
      <c r="EW57" s="665" t="e">
        <f>IF(DR57&gt;EW49,CB56-CB57,0)</f>
        <v>#N/A</v>
      </c>
      <c r="EX57" s="665" t="e">
        <f>IF(DR57&gt;EX49,CC56-CC57,0)</f>
        <v>#N/A</v>
      </c>
      <c r="EY57" s="665" t="e">
        <f>IF(DR57&gt;EY49,CD56-CD57,0)</f>
        <v>#N/A</v>
      </c>
      <c r="EZ57" s="665" t="e">
        <f>IF(DR57&gt;EZ49,CE56-CE57,0)</f>
        <v>#N/A</v>
      </c>
      <c r="FA57" s="665" t="e">
        <f>IF(DR57&gt;FA49,CF56-CF57,0)</f>
        <v>#N/A</v>
      </c>
      <c r="FB57" s="665" t="e">
        <f>IF(DR57&gt;FB49,CG56-CG57,0)</f>
        <v>#N/A</v>
      </c>
      <c r="FC57" s="665" t="e">
        <f>IF(DR57&gt;FC49,CH56-CH57,0)</f>
        <v>#N/A</v>
      </c>
      <c r="FD57" s="665" t="e">
        <f>IF(DR57&gt;FD49,CI56-CI57,0)</f>
        <v>#N/A</v>
      </c>
      <c r="FE57" s="665" t="e">
        <f>IF(DR57&gt;FE49,CJ56-CJ57,0)</f>
        <v>#N/A</v>
      </c>
      <c r="FF57" s="665" t="e">
        <f>IF(DR57&gt;FF49,CK56-CK57,0)</f>
        <v>#N/A</v>
      </c>
      <c r="FG57" s="665" t="e">
        <f>IF(DR57&gt;FG49,CL56-CL57,0)</f>
        <v>#N/A</v>
      </c>
      <c r="FH57" s="665" t="e">
        <f>IF(DR57&gt;FH49,CM56-CM57,0)</f>
        <v>#N/A</v>
      </c>
      <c r="FI57" s="665" t="e">
        <f>IF(DR57&gt;FI49,CN56-CN57,0)</f>
        <v>#N/A</v>
      </c>
      <c r="FJ57" s="665" t="e">
        <f>IF(DR57&gt;FJ49,CO56-CO57,0)</f>
        <v>#N/A</v>
      </c>
      <c r="FK57" s="665" t="e">
        <f>IF(DR57&gt;FK49,CP56-CP57,0)</f>
        <v>#N/A</v>
      </c>
      <c r="FL57" s="665" t="e">
        <f>IF(DR57&gt;FL49,CQ56-CQ57,0)</f>
        <v>#N/A</v>
      </c>
      <c r="FM57" s="665" t="e">
        <f>IF(DR57&gt;FM49,CR56-CR57,0)</f>
        <v>#N/A</v>
      </c>
      <c r="FN57" s="665" t="e">
        <f>IF(DR57&gt;FN49,CS56-CS57,0)</f>
        <v>#N/A</v>
      </c>
      <c r="FO57" s="665" t="e">
        <f>IF(DR57&gt;FO49,CT56-CT57,0)</f>
        <v>#N/A</v>
      </c>
      <c r="FP57" s="665" t="e">
        <f>IF(DR57&gt;FP49,CU56-CU57,0)</f>
        <v>#N/A</v>
      </c>
      <c r="FQ57" s="665" t="e">
        <f>IF(DR57&gt;FQ49,CV56-CV57,0)</f>
        <v>#N/A</v>
      </c>
      <c r="FR57" s="665">
        <f>IF(DR57&gt;FR49,CW56-CW57,0)</f>
        <v>0</v>
      </c>
      <c r="FS57" s="665">
        <f>IF(DR57&gt;FS49,CX56-CX57,0)</f>
        <v>0</v>
      </c>
      <c r="FT57" s="665">
        <f>IF(DR57&gt;FT49,CY56-CY57,0)</f>
        <v>0</v>
      </c>
      <c r="FU57" s="665">
        <f>IF(DR57&gt;FU49,CZ56-CZ57,0)</f>
        <v>0</v>
      </c>
      <c r="FV57" s="665">
        <f>IF(DR57&gt;FV49,DA56-DA57,0)</f>
        <v>0</v>
      </c>
      <c r="FW57" s="665">
        <f>IF(DR57&gt;FW49,DB56-DB57,0)</f>
        <v>0</v>
      </c>
      <c r="FX57" s="665">
        <f>IF(DR57&gt;FX49,DC56-DC57,0)</f>
        <v>0</v>
      </c>
      <c r="FY57" s="665">
        <f>IF(DR57&gt;FY49,DD56-DD57,0)</f>
        <v>0</v>
      </c>
      <c r="FZ57" s="665">
        <f>IF(DR57&gt;FZ49,DE56-DE57,0)</f>
        <v>0</v>
      </c>
      <c r="GA57" s="665">
        <f>IF(DR57&gt;GA49,DF56-DF57,0)</f>
        <v>0</v>
      </c>
      <c r="GB57" s="665">
        <f>IF(DR57&gt;GB49,DG56-DG57,0)</f>
        <v>0</v>
      </c>
      <c r="GC57" s="665">
        <f>IF(DR57&gt;GC49,DH56-DH57,0)</f>
        <v>0</v>
      </c>
      <c r="GD57" s="665">
        <f>IF(DR57&gt;GD49,DI56-DI57,0)</f>
        <v>0</v>
      </c>
      <c r="GE57" s="665">
        <f>IF(DR57&gt;GE49,DJ56-DJ57,0)</f>
        <v>0</v>
      </c>
      <c r="GF57" s="665">
        <f>IF(DR57&gt;GF49,DK56-DK57,0)</f>
        <v>0</v>
      </c>
      <c r="GG57" s="665">
        <f>IF(DR57&gt;GG49,DL56-DL57,0)</f>
        <v>0</v>
      </c>
      <c r="GH57" s="665">
        <f>IF(DR57&gt;GH49,DM56-DM57,0)</f>
        <v>0</v>
      </c>
      <c r="GI57" s="665">
        <f>IF(DR57&gt;GI49,DN56-DN57,0)</f>
        <v>0</v>
      </c>
      <c r="GJ57" s="665">
        <f>IF(DR57&gt;GJ49,DO56-DO57,0)</f>
        <v>0</v>
      </c>
      <c r="GK57" s="665">
        <f>IF(DR57&gt;GK49,DP56-DP57,0)</f>
        <v>0</v>
      </c>
      <c r="GL57" s="665" t="e">
        <f>SUM(DS57:GK57)+SUM(#REF!)=#REF!</f>
        <v>#REF!</v>
      </c>
      <c r="GM57" s="667"/>
      <c r="GN57" s="705">
        <v>2029</v>
      </c>
      <c r="GO57" s="664" t="e">
        <f>SUMIF(DS50:GK50,GO50,DS57:GK57)</f>
        <v>#REF!</v>
      </c>
      <c r="GP57" s="668" t="e">
        <f>SUMIF(DS50:GK50,GP50,DS57:GK57)</f>
        <v>#N/A</v>
      </c>
      <c r="GQ57" s="668" t="e">
        <f>SUMIF(DS50:GK50,GQ50,DS57:GK57)</f>
        <v>#N/A</v>
      </c>
      <c r="GR57" s="668" t="e">
        <f>SUMIF(DS50:GK50,GR50,DS57:GK57)</f>
        <v>#N/A</v>
      </c>
      <c r="GS57" s="668" t="e">
        <f>SUMIF(DS50:GK50,GS50,DS57:GK57)</f>
        <v>#N/A</v>
      </c>
      <c r="GT57" s="668" t="e">
        <f>SUMIF(DS50:GK50,GT50,DS57:GK57)</f>
        <v>#N/A</v>
      </c>
      <c r="GU57" s="668" t="e">
        <f>SUMIF(DS50:GK50,GU50,DS57:GK57)</f>
        <v>#N/A</v>
      </c>
      <c r="GV57" s="668" t="e">
        <f>SUMIF(DS50:GK50,GV50,DS57:GK57)</f>
        <v>#N/A</v>
      </c>
      <c r="GW57" s="668" t="e">
        <f>SUMIF(DS50:GK50,GW50,DS57:GK57)</f>
        <v>#N/A</v>
      </c>
      <c r="GX57" s="668" t="e">
        <f>SUMIF(DS50:GK50,GX50,DS57:GK57)</f>
        <v>#N/A</v>
      </c>
      <c r="GY57" s="668" t="e">
        <f>SUMIF(DS50:GK50,GY50,DS57:GK57)</f>
        <v>#N/A</v>
      </c>
      <c r="GZ57" s="646" t="e">
        <f>SUM(GO57:GY57)=(#REF!-SUM(#REF!))</f>
        <v>#REF!</v>
      </c>
    </row>
    <row r="58" spans="1:234" hidden="1" x14ac:dyDescent="0.25">
      <c r="A58" s="643" t="s">
        <v>208</v>
      </c>
      <c r="AI58" s="664">
        <v>2030</v>
      </c>
      <c r="AJ58" s="664">
        <v>0</v>
      </c>
      <c r="AK58" s="665">
        <f>IFERROR(#REF!/#REF!,0)</f>
        <v>0</v>
      </c>
      <c r="AL58" s="665">
        <f>IFERROR(#REF!/#REF!,0)</f>
        <v>0</v>
      </c>
      <c r="AM58" s="665">
        <f>IFERROR(#REF!/#REF!,0)</f>
        <v>0</v>
      </c>
      <c r="AN58" s="669">
        <f>IFERROR(#REF!/#REF!,0)</f>
        <v>0</v>
      </c>
      <c r="AO58" s="669">
        <f>IFERROR(#REF!/#REF!,0)</f>
        <v>0</v>
      </c>
      <c r="AP58" s="669">
        <f>IFERROR(#REF!/#REF!,0)</f>
        <v>0</v>
      </c>
      <c r="AQ58" s="669">
        <f>IFERROR(#REF!/#REF!,0)</f>
        <v>0</v>
      </c>
      <c r="AR58" s="669">
        <f>IFERROR(#REF!/#REF!,0)</f>
        <v>0</v>
      </c>
      <c r="AS58" s="669">
        <f>IFERROR(#REF!/#REF!,0)</f>
        <v>0</v>
      </c>
      <c r="AT58" s="669">
        <f>IFERROR(#REF!/#REF!,0)</f>
        <v>0</v>
      </c>
      <c r="AU58" s="666"/>
      <c r="AW58" s="705">
        <v>2030</v>
      </c>
      <c r="AX58" s="665" t="e">
        <f>#REF!</f>
        <v>#REF!</v>
      </c>
      <c r="AY58" s="665" t="e">
        <f>INDEX(AX45:BE46,MATCH(AW58,AV45:AV46,0),MATCH(AY49,AX43:BE43,0))*(INDEX(AK51:AT58,MATCH(AY49,AI51:AI58,0),MATCH(AY50,AK50:AT50,0)))</f>
        <v>#N/A</v>
      </c>
      <c r="AZ58" s="665" t="e">
        <f>INDEX(AX45:BE46,MATCH(AW58,AV45:AV46,0),MATCH(AZ49,AX43:BE43,0))*(INDEX(AK51:AT58,MATCH(AZ49,AI51:AI58,0),MATCH(AZ50,AK50:AT50,0)))</f>
        <v>#N/A</v>
      </c>
      <c r="BA58" s="665" t="e">
        <f>INDEX(AX45:BE46,MATCH(AW58,AV45:AV46,0),MATCH(BA49,AX43:BE43,0))*(INDEX(AK51:AT58,MATCH(BA49,AI51:AI58,0),MATCH(BA50,AK50:AT50,0)))</f>
        <v>#N/A</v>
      </c>
      <c r="BB58" s="665" t="e">
        <f>INDEX(AX45:BE46,MATCH(AW58,AV45:AV46,0),MATCH(BB49,AX43:BE43,0))*(INDEX(AK51:AT58,MATCH(BB49,AI51:AI58,0),MATCH(BB50,AK50:AT50,0)))</f>
        <v>#N/A</v>
      </c>
      <c r="BC58" s="665" t="e">
        <f>INDEX(AX45:BE46,MATCH(AW58,AV45:AV46,0),MATCH(BC49,AX43:BE43,0))*(INDEX(AK51:AT58,MATCH(BC49,AI51:AI58,0),MATCH(BC50,AK50:AT50,0)))</f>
        <v>#N/A</v>
      </c>
      <c r="BD58" s="665" t="e">
        <f>INDEX(AX45:BE46,MATCH(AW58,AV45:AV46,0),MATCH(BD49,AX43:BE43,0))*(INDEX(AK51:AT58,MATCH(BD49,AI51:AI58,0),MATCH(BD50,AK50:AT50,0)))</f>
        <v>#N/A</v>
      </c>
      <c r="BE58" s="665" t="e">
        <f>INDEX(AX45:BE46,MATCH(AW58,AV45:AV46,0),MATCH(BE49,AX43:BE43,0))*(INDEX(AK51:AT58,MATCH(BE49,AI51:AI58,0),MATCH(BE50,AK50:AT50,0)))</f>
        <v>#N/A</v>
      </c>
      <c r="BF58" s="665" t="e">
        <f>INDEX(AX45:BE46,MATCH(AW58,AV45:AV46,0),MATCH(BF49,AX43:BE43,0))*(INDEX(AK51:AT58,MATCH(BF49,AI51:AI58,0),MATCH(BF50,AK50:AT50,0)))</f>
        <v>#N/A</v>
      </c>
      <c r="BG58" s="665" t="e">
        <f>INDEX(AX45:BE46,MATCH(AW58,AV45:AV46,0),MATCH(BG49,AX43:BE43,0))*(INDEX(AK51:AT58,MATCH(BG49,AI51:AI58,0),MATCH(BG50,AK50:AT50,0)))</f>
        <v>#N/A</v>
      </c>
      <c r="BH58" s="665" t="e">
        <f>INDEX(AX45:BE46,MATCH(AW58,AV45:AV46,0),MATCH(BH49,AX43:BE43,0))*(INDEX(AK51:AT58,MATCH(BH49,AI51:AI58,0),MATCH(BH50,AK50:AT50,0)))</f>
        <v>#N/A</v>
      </c>
      <c r="BI58" s="665" t="e">
        <f>INDEX(AX45:BE46,MATCH(AW58,AV45:AV46,0),MATCH(BI49,AX43:BE43,0))*(INDEX(AK51:AT58,MATCH(BI49,AI51:AI58,0),MATCH(BI50,AK50:AT50,0)))</f>
        <v>#N/A</v>
      </c>
      <c r="BJ58" s="665" t="e">
        <f>INDEX(AX45:BE46,MATCH(AW58,AV45:AV46,0),MATCH(BJ49,AX43:BE43,0))*(INDEX(AK51:AT58,MATCH(BJ49,AI51:AI58,0),MATCH(BJ50,AK50:AT50,0)))</f>
        <v>#N/A</v>
      </c>
      <c r="BK58" s="665" t="e">
        <f>INDEX(AX45:BE46,MATCH(AW58,AV45:AV46,0),MATCH(BK49,AX43:BE43,0))*(INDEX(AK51:AT58,MATCH(BK49,AI51:AI58,0),MATCH(BK50,AK50:AT50,0)))</f>
        <v>#N/A</v>
      </c>
      <c r="BL58" s="665" t="e">
        <f>INDEX(AX45:BE46,MATCH(AW58,AV45:AV46,0),MATCH(BL49,AX43:BE43,0))*(INDEX(AK51:AT58,MATCH(BL49,AI51:AI58,0),MATCH(BL50,AK50:AT50,0)))</f>
        <v>#N/A</v>
      </c>
      <c r="BM58" s="665" t="e">
        <f>INDEX(AX45:BE46,MATCH(AW58,AV45:AV46,0),MATCH(BM49,AX43:BE43,0))*(INDEX(AK51:AT58,MATCH(BM49,AI51:AI58,0),MATCH(BM50,AK50:AT50,0)))</f>
        <v>#N/A</v>
      </c>
      <c r="BN58" s="665" t="e">
        <f>INDEX(AX45:BE46,MATCH(AW58,AV45:AV46,0),MATCH(BN49,AX43:BE43,0))*(INDEX(AK51:AT58,MATCH(BN49,AI51:AI58,0),MATCH(BN50,AK50:AT50,0)))</f>
        <v>#N/A</v>
      </c>
      <c r="BO58" s="665" t="e">
        <f>INDEX(AX45:BE46,MATCH(AW58,AV45:AV46,0),MATCH(BO49,AX43:BE43,0))*(INDEX(AK51:AT58,MATCH(BO49,AI51:AI58,0),MATCH(BO50,AK50:AT50,0)))</f>
        <v>#N/A</v>
      </c>
      <c r="BP58" s="665" t="e">
        <f>INDEX(AX45:BE46,MATCH(AW58,AV45:AV46,0),MATCH(BP49,AX43:BE43,0))*(INDEX(AK51:AT58,MATCH(BP49,AI51:AI58,0),MATCH(BP50,AK50:AT50,0)))</f>
        <v>#N/A</v>
      </c>
      <c r="BQ58" s="665" t="e">
        <f>INDEX(AX45:BE46,MATCH(AW58,AV45:AV46,0),MATCH(BQ49,AX43:BE43,0))*(INDEX(AK51:AT58,MATCH(BQ49,AI51:AI58,0),MATCH(BQ50,AK50:AT50,0)))</f>
        <v>#N/A</v>
      </c>
      <c r="BR58" s="665" t="e">
        <f>INDEX(AX45:BE46,MATCH(AW58,AV45:AV46,0),MATCH(BR49,AX43:BE43,0))*(INDEX(AK51:AT58,MATCH(BR49,AI51:AI58,0),MATCH(BR50,AK50:AT50,0)))</f>
        <v>#N/A</v>
      </c>
      <c r="BS58" s="665" t="e">
        <f>INDEX(AX45:BE46,MATCH(AW58,AV45:AV46,0),MATCH(BS49,AX43:BE43,0))*(INDEX(AK51:AT58,MATCH(BS49,AI51:AI58,0),MATCH(BS50,AK50:AT50,0)))</f>
        <v>#N/A</v>
      </c>
      <c r="BT58" s="665" t="e">
        <f>INDEX(AX45:BE46,MATCH(AW58,AV45:AV46,0),MATCH(BT49,AX43:BE43,0))*(INDEX(AK51:AT58,MATCH(BT49,AI51:AI58,0),MATCH(BT50,AK50:AT50,0)))</f>
        <v>#N/A</v>
      </c>
      <c r="BU58" s="665" t="e">
        <f>INDEX(AX45:BE46,MATCH(AW58,AV45:AV46,0),MATCH(BU49,AX43:BE43,0))*(INDEX(AK51:AT58,MATCH(BU49,AI51:AI58,0),MATCH(BU50,AK50:AT50,0)))</f>
        <v>#N/A</v>
      </c>
      <c r="BV58" s="665" t="e">
        <f>INDEX(AX45:BE46,MATCH(AW58,AV45:AV46,0),MATCH(BV49,AX43:BE43,0))*(INDEX(AK51:AT58,MATCH(BV49,AI51:AI58,0),MATCH(BV50,AK50:AT50,0)))</f>
        <v>#N/A</v>
      </c>
      <c r="BW58" s="665" t="e">
        <f>INDEX(AX45:BE46,MATCH(AW58,AV45:AV46,0),MATCH(BW49,AX43:BE43,0))*(INDEX(AK51:AT58,MATCH(BW49,AI51:AI58,0),MATCH(BW50,AK50:AT50,0)))</f>
        <v>#N/A</v>
      </c>
      <c r="BX58" s="665" t="e">
        <f>INDEX(AX45:BE46,MATCH(AW58,AV45:AV46,0),MATCH(BX49,AX43:BE43,0))*(INDEX(AK51:AT58,MATCH(BX49,AI51:AI58,0),MATCH(BX50,AK50:AT50,0)))</f>
        <v>#N/A</v>
      </c>
      <c r="BY58" s="665" t="e">
        <f>INDEX(AX45:BE46,MATCH(AW58,AV45:AV46,0),MATCH(BY49,AX43:BE43,0))*(INDEX(AK51:AT58,MATCH(BY49,AI51:AI58,0),MATCH(BY50,AK50:AT50,0)))</f>
        <v>#N/A</v>
      </c>
      <c r="BZ58" s="665" t="e">
        <f>INDEX(AX45:BE46,MATCH(AW58,AV45:AV46,0),MATCH(BZ49,AX43:BE43,0))*(INDEX(AK51:AT58,MATCH(BZ49,AI51:AI58,0),MATCH(BZ50,AK50:AT50,0)))</f>
        <v>#N/A</v>
      </c>
      <c r="CA58" s="665" t="e">
        <f>INDEX(AX45:BE46,MATCH(AW58,AV45:AV46,0),MATCH(CA49,AX43:BE43,0))*(INDEX(AK51:AT58,MATCH(CA49,AI51:AI58,0),MATCH(CA50,AK50:AT50,0)))</f>
        <v>#N/A</v>
      </c>
      <c r="CB58" s="665" t="e">
        <f>INDEX(AX45:BE46,MATCH(AW58,AV45:AV46,0),MATCH(CB49,AX43:BE43,0))*(INDEX(AK51:AT58,MATCH(CB49,AI51:AI58,0),MATCH(CB50,AK50:AT50,0)))</f>
        <v>#N/A</v>
      </c>
      <c r="CC58" s="665" t="e">
        <f>INDEX(AX45:BE46,MATCH(AW58,AV45:AV46,0),MATCH(CC49,AX43:BE43,0))*(INDEX(AK51:AT58,MATCH(CC49,AI51:AI58,0),MATCH(CC50,AK50:AT50,0)))</f>
        <v>#N/A</v>
      </c>
      <c r="CD58" s="665" t="e">
        <f>INDEX(AX45:BE46,MATCH(AW58,AV45:AV46,0),MATCH(CD49,AX43:BE43,0))*(INDEX(AK51:AT58,MATCH(CD49,AI51:AI58,0),MATCH(CD50,AK50:AT50,0)))</f>
        <v>#N/A</v>
      </c>
      <c r="CE58" s="665" t="e">
        <f>INDEX(AX45:BE46,MATCH(AW58,AV45:AV46,0),MATCH(CE49,AX43:BE43,0))*(INDEX(AK51:AT58,MATCH(CE49,AI51:AI58,0),MATCH(CE50,AK50:AT50,0)))</f>
        <v>#N/A</v>
      </c>
      <c r="CF58" s="665" t="e">
        <f>INDEX(AX45:BE46,MATCH(AW58,AV45:AV46,0),MATCH(CF49,AX43:BE43,0))*(INDEX(AK51:AT58,MATCH(CF49,AI51:AI58,0),MATCH(CF50,AK50:AT50,0)))</f>
        <v>#N/A</v>
      </c>
      <c r="CG58" s="665" t="e">
        <f>INDEX(AX45:BE46,MATCH(AW58,AV45:AV46,0),MATCH(CG49,AX43:BE43,0))*(INDEX(AK51:AT58,MATCH(CG49,AI51:AI58,0),MATCH(CG50,AK50:AT50,0)))</f>
        <v>#N/A</v>
      </c>
      <c r="CH58" s="665" t="e">
        <f>INDEX(AX45:BE46,MATCH(AW58,AV45:AV46,0),MATCH(CH49,AX43:BE43,0))*(INDEX(AK51:AT58,MATCH(CH49,AI51:AI58,0),MATCH(CH50,AK50:AT50,0)))</f>
        <v>#N/A</v>
      </c>
      <c r="CI58" s="665" t="e">
        <f>INDEX(AX45:BE46,MATCH(AW58,AV45:AV46,0),MATCH(CI49,AX43:BE43,0))*(INDEX(AK51:AT58,MATCH(CI49,AI51:AI58,0),MATCH(CI50,AK50:AT50,0)))</f>
        <v>#N/A</v>
      </c>
      <c r="CJ58" s="665" t="e">
        <f>INDEX(AX45:BE46,MATCH(AW58,AV45:AV46,0),MATCH(CJ49,AX43:BE43,0))*(INDEX(AK51:AT58,MATCH(CJ49,AI51:AI58,0),MATCH(CJ50,AK50:AT50,0)))</f>
        <v>#N/A</v>
      </c>
      <c r="CK58" s="665" t="e">
        <f>INDEX(AX45:BE46,MATCH(AW58,AV45:AV46,0),MATCH(CK49,AX43:BE43,0))*(INDEX(AK51:AT58,MATCH(CK49,AI51:AI58,0),MATCH(CK50,AK50:AT50,0)))</f>
        <v>#N/A</v>
      </c>
      <c r="CL58" s="665" t="e">
        <f>INDEX(AX45:BE46,MATCH(AW58,AV45:AV46,0),MATCH(CL49,AX43:BE43,0))*(INDEX(AK51:AT58,MATCH(CL49,AI51:AI58,0),MATCH(CL50,AK50:AT50,0)))</f>
        <v>#N/A</v>
      </c>
      <c r="CM58" s="665" t="e">
        <f>INDEX(AX45:BE46,MATCH(AW58,AV45:AV46,0),MATCH(CM49,AX43:BE43,0))*(INDEX(AK51:AT58,MATCH(CM49,AI51:AI58,0),MATCH(CM50,AK50:AT50,0)))</f>
        <v>#N/A</v>
      </c>
      <c r="CN58" s="665" t="e">
        <f>INDEX(AX45:BE46,MATCH(AW58,AV45:AV46,0),MATCH(CN49,AX43:BE43,0))*(INDEX(AK51:AT58,MATCH(CN49,AI51:AI58,0),MATCH(CN50,AK50:AT50,0)))</f>
        <v>#N/A</v>
      </c>
      <c r="CO58" s="665" t="e">
        <f>INDEX(AX45:BE46,MATCH(AW58,AV45:AV46,0),MATCH(CO49,AX43:BE43,0))*(INDEX(AK51:AT58,MATCH(CO49,AI51:AI58,0),MATCH(CO50,AK50:AT50,0)))</f>
        <v>#N/A</v>
      </c>
      <c r="CP58" s="665" t="e">
        <f>INDEX(AX45:BE46,MATCH(AW58,AV45:AV46,0),MATCH(CP49,AX43:BE43,0))*(INDEX(AK51:AT58,MATCH(CP49,AI51:AI58,0),MATCH(CP50,AK50:AT50,0)))</f>
        <v>#N/A</v>
      </c>
      <c r="CQ58" s="665" t="e">
        <f>INDEX(AX45:BE46,MATCH(AW58,AV45:AV46,0),MATCH(CQ49,AX43:BE43,0))*(INDEX(AK51:AT58,MATCH(CQ49,AI51:AI58,0),MATCH(CQ50,AK50:AT50,0)))</f>
        <v>#N/A</v>
      </c>
      <c r="CR58" s="665" t="e">
        <f>INDEX(AX45:BE46,MATCH(AW58,AV45:AV46,0),MATCH(CR49,AX43:BE43,0))*(INDEX(AK51:AT58,MATCH(CR49,AI51:AI58,0),MATCH(CR50,AK50:AT50,0)))</f>
        <v>#N/A</v>
      </c>
      <c r="CS58" s="665" t="e">
        <f>INDEX(AX45:BE46,MATCH(AW58,AV45:AV46,0),MATCH(CS49,AX43:BE43,0))*(INDEX(AK51:AT58,MATCH(CS49,AI51:AI58,0),MATCH(CS50,AK50:AT50,0)))</f>
        <v>#N/A</v>
      </c>
      <c r="CT58" s="665" t="e">
        <f>INDEX(AX45:BE46,MATCH(AW58,AV45:AV46,0),MATCH(CT49,AX43:BE43,0))*(INDEX(AK51:AT58,MATCH(CT49,AI51:AI58,0),MATCH(CT50,AK50:AT50,0)))</f>
        <v>#N/A</v>
      </c>
      <c r="CU58" s="665" t="e">
        <f>INDEX(AX45:BE46,MATCH(AW58,AV45:AV46,0),MATCH(CU49,AX43:BE43,0))*(INDEX(AK51:AT58,MATCH(CU49,AI51:AI58,0),MATCH(CU50,AK50:AT50,0)))</f>
        <v>#N/A</v>
      </c>
      <c r="CV58" s="665" t="e">
        <f>INDEX(AX45:BE46,MATCH(AW58,AV45:AV46,0),MATCH(CV49,AX43:BE43,0))*(INDEX(AK51:AT58,MATCH(CV49,AI51:AI58,0),MATCH(CV50,AK50:AT50,0)))</f>
        <v>#N/A</v>
      </c>
      <c r="CW58" s="665" t="e">
        <f>INDEX(AX45:BE46,MATCH(AW58,AV45:AV46,0),MATCH(CW49,AX43:BE43,0))*(INDEX(AK51:AT58,MATCH(CW49,AI51:AI58,0),MATCH(CW50,AK50:AT50,0)))</f>
        <v>#N/A</v>
      </c>
      <c r="CX58" s="665" t="e">
        <f>INDEX(AX45:BE46,MATCH(AW58,AV45:AV46,0),MATCH(CX49,AX43:BE43,0))*(INDEX(AK51:AT58,MATCH(CX49,AI51:AI58,0),MATCH(CX50,AK50:AT50,0)))</f>
        <v>#N/A</v>
      </c>
      <c r="CY58" s="665" t="e">
        <f>INDEX(AX45:BE46,MATCH(AW58,AV45:AV46,0),MATCH(CY49,AX43:BE43,0))*(INDEX(AK51:AT58,MATCH(CY49,AI51:AI58,0),MATCH(CY50,AK50:AT50,0)))</f>
        <v>#N/A</v>
      </c>
      <c r="CZ58" s="665" t="e">
        <f>INDEX(AX45:BE46,MATCH(AW58,AV45:AV46,0),MATCH(CZ49,AX43:BE43,0))*(INDEX(AK51:AT58,MATCH(CZ49,AI51:AI58,0),MATCH(CZ50,AK50:AT50,0)))</f>
        <v>#N/A</v>
      </c>
      <c r="DA58" s="665" t="e">
        <f>INDEX(AX45:BE46,MATCH(AW58,AV45:AV46,0),MATCH(DA49,AX43:BE43,0))*(INDEX(AK51:AT58,MATCH(DA49,AI51:AI58,0),MATCH(DA50,AK50:AT50,0)))</f>
        <v>#N/A</v>
      </c>
      <c r="DB58" s="665" t="e">
        <f>INDEX(AX45:BE46,MATCH(AW58,AV45:AV46,0),MATCH(DB49,AX43:BE43,0))*(INDEX(AK51:AT58,MATCH(DB49,AI51:AI58,0),MATCH(DB50,AK50:AT50,0)))</f>
        <v>#N/A</v>
      </c>
      <c r="DC58" s="665" t="e">
        <f>INDEX(AX45:BE46,MATCH(AW58,AV45:AV46,0),MATCH(DC49,AX43:BE43,0))*(INDEX(AK51:AT58,MATCH(DC49,AI51:AI58,0),MATCH(DC50,AK50:AT50,0)))</f>
        <v>#N/A</v>
      </c>
      <c r="DD58" s="665" t="e">
        <f>INDEX(AX45:BE46,MATCH(AW58,AV45:AV46,0),MATCH(DD49,AX43:BE43,0))*(INDEX(AK51:AT58,MATCH(DD49,AI51:AI58,0),MATCH(DD50,AK50:AT50,0)))</f>
        <v>#N/A</v>
      </c>
      <c r="DE58" s="665" t="e">
        <f>INDEX(AX45:BE46,MATCH(AW58,AV45:AV46,0),MATCH(DE49,AX43:BE43,0))*(INDEX(AK51:AT58,MATCH(DE49,AI51:AI58,0),MATCH(DE50,AK50:AT50,0)))</f>
        <v>#N/A</v>
      </c>
      <c r="DF58" s="665" t="e">
        <f>INDEX(AX45:BE46,MATCH(AW58,AV45:AV46,0),MATCH(DF49,AX43:BE43,0))*(INDEX(AK51:AT58,MATCH(DF49,AI51:AI58,0),MATCH(DF50,AK50:AT50,0)))</f>
        <v>#N/A</v>
      </c>
      <c r="DG58" s="665" t="e">
        <f>INDEX(AX45:BE46,MATCH(AW58,AV45:AV46,0),MATCH(DG49,AX43:BE43,0))*(INDEX(AK51:AT58,MATCH(DG49,AI51:AI58,0),MATCH(DG50,AK50:AT50,0)))</f>
        <v>#N/A</v>
      </c>
      <c r="DH58" s="665" t="e">
        <f>INDEX(AX45:BE46,MATCH(AW58,AV45:AV46,0),MATCH(DH49,AX43:BE43,0))*(INDEX(AK51:AT58,MATCH(DH49,AI51:AI58,0),MATCH(DH50,AK50:AT50,0)))</f>
        <v>#N/A</v>
      </c>
      <c r="DI58" s="665" t="e">
        <f>INDEX(AX45:BE46,MATCH(AW58,AV45:AV46,0),MATCH(DI49,AX43:BE43,0))*(INDEX(AK51:AT58,MATCH(DI49,AI51:AI58,0),MATCH(DI50,AK50:AT50,0)))</f>
        <v>#N/A</v>
      </c>
      <c r="DJ58" s="665" t="e">
        <f>INDEX(AX45:BE46,MATCH(AW58,AV45:AV46,0),MATCH(DJ49,AX43:BE43,0))*(INDEX(AK51:AT58,MATCH(DJ49,AI51:AI58,0),MATCH(DJ50,AK50:AT50,0)))</f>
        <v>#N/A</v>
      </c>
      <c r="DK58" s="665" t="e">
        <f>INDEX(AX45:BE46,MATCH(AW58,AV45:AV46,0),MATCH(DK49,AX43:BE43,0))*(INDEX(AK51:AT58,MATCH(DK49,AI51:AI58,0),MATCH(DK50,AK50:AT50,0)))</f>
        <v>#N/A</v>
      </c>
      <c r="DL58" s="665" t="e">
        <f>INDEX(AX45:BE46,MATCH(AW58,AV45:AV46,0),MATCH(DL49,AX43:BE43,0))*(INDEX(AK51:AT58,MATCH(DL49,AI51:AI58,0),MATCH(DL50,AK50:AT50,0)))</f>
        <v>#N/A</v>
      </c>
      <c r="DM58" s="665" t="e">
        <f>INDEX(AX45:BE46,MATCH(AW58,AV45:AV46,0),MATCH(DM49,AX43:BE43,0))*(INDEX(AK51:AT58,MATCH(DM49,AI51:AI58,0),MATCH(DM50,AK50:AT50,0)))</f>
        <v>#N/A</v>
      </c>
      <c r="DN58" s="665" t="e">
        <f>INDEX(AX45:BE46,MATCH(AW58,AV45:AV46,0),MATCH(DN49,AX43:BE43,0))*(INDEX(AK51:AT58,MATCH(DN49,AI51:AI58,0),MATCH(DN50,AK50:AT50,0)))</f>
        <v>#N/A</v>
      </c>
      <c r="DO58" s="665" t="e">
        <f>INDEX(AX45:BE46,MATCH(AW58,AV45:AV46,0),MATCH(DO49,AX43:BE43,0))*(INDEX(AK51:AT58,MATCH(DO49,AI51:AI58,0),MATCH(DO50,AK50:AT50,0)))</f>
        <v>#N/A</v>
      </c>
      <c r="DP58" s="665" t="e">
        <f>INDEX(AX45:BE46,MATCH(AW58,AV45:AV46,0),MATCH(DP49,AX43:BE43,0))*(INDEX(AK51:AT58,MATCH(DP49,AI51:AI58,0),MATCH(DP50,AK50:AT50,0)))</f>
        <v>#N/A</v>
      </c>
      <c r="DQ58" s="643" t="e">
        <f>SUM(AX58:DP58)=#REF!</f>
        <v>#REF!</v>
      </c>
      <c r="DR58" s="705">
        <v>2030</v>
      </c>
      <c r="DS58" s="665" t="e">
        <f>IF(DR58&gt;DS49,AX57-AX58,0)</f>
        <v>#REF!</v>
      </c>
      <c r="DT58" s="665" t="e">
        <f>IF(DR58&gt;DT49,AY57-AY58,0)</f>
        <v>#N/A</v>
      </c>
      <c r="DU58" s="665" t="e">
        <f>IF(DR58&gt;DU49,AZ57-AZ58,0)</f>
        <v>#N/A</v>
      </c>
      <c r="DV58" s="665" t="e">
        <f>IF(DR58&gt;DV49,BA57-BA58,0)</f>
        <v>#N/A</v>
      </c>
      <c r="DW58" s="665" t="e">
        <f>IF(DR58&gt;DW49,BB57-BB58,0)</f>
        <v>#N/A</v>
      </c>
      <c r="DX58" s="665" t="e">
        <f>IF(DR58&gt;DX49,BC57-BC58,0)</f>
        <v>#N/A</v>
      </c>
      <c r="DY58" s="665" t="e">
        <f>IF(DR58&gt;DY49,BD57-BD58,0)</f>
        <v>#N/A</v>
      </c>
      <c r="DZ58" s="665" t="e">
        <f>IF(DR58&gt;DZ49,BE57-BE58,0)</f>
        <v>#N/A</v>
      </c>
      <c r="EA58" s="665" t="e">
        <f>IF(DR58&gt;EA49,BF57-BF58,0)</f>
        <v>#N/A</v>
      </c>
      <c r="EB58" s="665" t="e">
        <f>IF(DR58&gt;EB49,BG57-BG58,0)</f>
        <v>#N/A</v>
      </c>
      <c r="EC58" s="665" t="e">
        <f>IF(DR58&gt;EC49,BH57-BH58,0)</f>
        <v>#N/A</v>
      </c>
      <c r="ED58" s="665" t="e">
        <f>IF(DR58&gt;ED49,BI57-BI58,0)</f>
        <v>#N/A</v>
      </c>
      <c r="EE58" s="665" t="e">
        <f>IF(DR58&gt;EE49,BJ57-BJ58,0)</f>
        <v>#N/A</v>
      </c>
      <c r="EF58" s="665" t="e">
        <f>IF(DR58&gt;EF49,BK57-BK58,0)</f>
        <v>#N/A</v>
      </c>
      <c r="EG58" s="665" t="e">
        <f>IF(DR58&gt;EG49,BL57-BL58,0)</f>
        <v>#N/A</v>
      </c>
      <c r="EH58" s="665" t="e">
        <f>IF(DR58&gt;EH49,BM57-BM58,0)</f>
        <v>#N/A</v>
      </c>
      <c r="EI58" s="665" t="e">
        <f>IF(DR58&gt;EI49,BN57-BN58,0)</f>
        <v>#N/A</v>
      </c>
      <c r="EJ58" s="665" t="e">
        <f>IF(DR58&gt;EJ49,BO57-BO58,0)</f>
        <v>#N/A</v>
      </c>
      <c r="EK58" s="665" t="e">
        <f>IF(DR58&gt;EK49,BP57-BP58,0)</f>
        <v>#N/A</v>
      </c>
      <c r="EL58" s="665" t="e">
        <f>IF(DR58&gt;EL49,BQ57-BQ58,0)</f>
        <v>#N/A</v>
      </c>
      <c r="EM58" s="665" t="e">
        <f>IF(DR58&gt;EM49,BR57-BR58,0)</f>
        <v>#N/A</v>
      </c>
      <c r="EN58" s="665" t="e">
        <f>IF(DR58&gt;EN49,BS57-BS58,0)</f>
        <v>#N/A</v>
      </c>
      <c r="EO58" s="665" t="e">
        <f>IF(DR58&gt;EO49,BT57-BT58,0)</f>
        <v>#N/A</v>
      </c>
      <c r="EP58" s="665" t="e">
        <f>IF(DR58&gt;EP49,BU57-BU58,0)</f>
        <v>#N/A</v>
      </c>
      <c r="EQ58" s="665" t="e">
        <f>IF(DR58&gt;EQ49,BV57-BV58,0)</f>
        <v>#N/A</v>
      </c>
      <c r="ER58" s="665" t="e">
        <f>IF(DR58&gt;ER49,BW57-BW58,0)</f>
        <v>#N/A</v>
      </c>
      <c r="ES58" s="665" t="e">
        <f>IF(DR58&gt;ES49,BX57-BX58,0)</f>
        <v>#N/A</v>
      </c>
      <c r="ET58" s="665" t="e">
        <f>IF(DR58&gt;ET49,BY57-BY58,0)</f>
        <v>#N/A</v>
      </c>
      <c r="EU58" s="665" t="e">
        <f>IF(DR58&gt;EU49,BZ57-BZ58,0)</f>
        <v>#N/A</v>
      </c>
      <c r="EV58" s="665" t="e">
        <f>IF(DR58&gt;EV49,CA57-CA58,0)</f>
        <v>#N/A</v>
      </c>
      <c r="EW58" s="665" t="e">
        <f>IF(DR58&gt;EW49,CB57-CB58,0)</f>
        <v>#N/A</v>
      </c>
      <c r="EX58" s="665" t="e">
        <f>IF(DR58&gt;EX49,CC57-CC58,0)</f>
        <v>#N/A</v>
      </c>
      <c r="EY58" s="665" t="e">
        <f>IF(DR58&gt;EY49,CD57-CD58,0)</f>
        <v>#N/A</v>
      </c>
      <c r="EZ58" s="665" t="e">
        <f>IF(DR58&gt;EZ49,CE57-CE58,0)</f>
        <v>#N/A</v>
      </c>
      <c r="FA58" s="665" t="e">
        <f>IF(DR58&gt;FA49,CF57-CF58,0)</f>
        <v>#N/A</v>
      </c>
      <c r="FB58" s="665" t="e">
        <f>IF(DR58&gt;FB49,CG57-CG58,0)</f>
        <v>#N/A</v>
      </c>
      <c r="FC58" s="665" t="e">
        <f>IF(DR58&gt;FC49,CH57-CH58,0)</f>
        <v>#N/A</v>
      </c>
      <c r="FD58" s="665" t="e">
        <f>IF(DR58&gt;FD49,CI57-CI58,0)</f>
        <v>#N/A</v>
      </c>
      <c r="FE58" s="665" t="e">
        <f>IF(DR58&gt;FE49,CJ57-CJ58,0)</f>
        <v>#N/A</v>
      </c>
      <c r="FF58" s="665" t="e">
        <f>IF(DR58&gt;FF49,CK57-CK58,0)</f>
        <v>#N/A</v>
      </c>
      <c r="FG58" s="665" t="e">
        <f>IF(DR58&gt;FG49,CL57-CL58,0)</f>
        <v>#N/A</v>
      </c>
      <c r="FH58" s="665" t="e">
        <f>IF(DR58&gt;FH49,CM57-CM58,0)</f>
        <v>#N/A</v>
      </c>
      <c r="FI58" s="665" t="e">
        <f>IF(DR58&gt;FI49,CN57-CN58,0)</f>
        <v>#N/A</v>
      </c>
      <c r="FJ58" s="665" t="e">
        <f>IF(DR58&gt;FJ49,CO57-CO58,0)</f>
        <v>#N/A</v>
      </c>
      <c r="FK58" s="665" t="e">
        <f>IF(DR58&gt;FK49,CP57-CP58,0)</f>
        <v>#N/A</v>
      </c>
      <c r="FL58" s="665" t="e">
        <f>IF(DR58&gt;FL49,CQ57-CQ58,0)</f>
        <v>#N/A</v>
      </c>
      <c r="FM58" s="665" t="e">
        <f>IF(DR58&gt;FM49,CR57-CR58,0)</f>
        <v>#N/A</v>
      </c>
      <c r="FN58" s="665" t="e">
        <f>IF(DR58&gt;FN49,CS57-CS58,0)</f>
        <v>#N/A</v>
      </c>
      <c r="FO58" s="665" t="e">
        <f>IF(DR58&gt;FO49,CT57-CT58,0)</f>
        <v>#N/A</v>
      </c>
      <c r="FP58" s="665" t="e">
        <f>IF(DR58&gt;FP49,CU57-CU58,0)</f>
        <v>#N/A</v>
      </c>
      <c r="FQ58" s="665" t="e">
        <f>IF(DR58&gt;FQ49,CV57-CV58,0)</f>
        <v>#N/A</v>
      </c>
      <c r="FR58" s="665" t="e">
        <f>IF(DR58&gt;FR49,CW57-CW58,0)</f>
        <v>#N/A</v>
      </c>
      <c r="FS58" s="665" t="e">
        <f>IF(DR58&gt;FS49,CX57-CX58,0)</f>
        <v>#N/A</v>
      </c>
      <c r="FT58" s="665" t="e">
        <f>IF(DR58&gt;FT49,CY57-CY58,0)</f>
        <v>#N/A</v>
      </c>
      <c r="FU58" s="665" t="e">
        <f>IF(DR58&gt;FU49,CZ57-CZ58,0)</f>
        <v>#N/A</v>
      </c>
      <c r="FV58" s="665" t="e">
        <f>IF(DR58&gt;FV49,DA57-DA58,0)</f>
        <v>#N/A</v>
      </c>
      <c r="FW58" s="665" t="e">
        <f>IF(DR58&gt;FW49,DB57-DB58,0)</f>
        <v>#N/A</v>
      </c>
      <c r="FX58" s="665" t="e">
        <f>IF(DR58&gt;FX49,DC57-DC58,0)</f>
        <v>#N/A</v>
      </c>
      <c r="FY58" s="665" t="e">
        <f>IF(DR58&gt;FY49,DD57-DD58,0)</f>
        <v>#N/A</v>
      </c>
      <c r="FZ58" s="665" t="e">
        <f>IF(DR58&gt;FZ49,DE57-DE58,0)</f>
        <v>#N/A</v>
      </c>
      <c r="GA58" s="665" t="e">
        <f>IF(DR58&gt;GA49,DF57-DF58,0)</f>
        <v>#N/A</v>
      </c>
      <c r="GB58" s="665">
        <f>IF(DR58&gt;GB49,DG57-DG58,0)</f>
        <v>0</v>
      </c>
      <c r="GC58" s="665">
        <f>IF(DR58&gt;GC49,DH57-DH58,0)</f>
        <v>0</v>
      </c>
      <c r="GD58" s="665">
        <f>IF(DR58&gt;GD49,DI57-DI58,0)</f>
        <v>0</v>
      </c>
      <c r="GE58" s="665">
        <f>IF(DR58&gt;GE49,DJ57-DJ58,0)</f>
        <v>0</v>
      </c>
      <c r="GF58" s="665">
        <f>IF(DR58&gt;GF49,DK57-DK58,0)</f>
        <v>0</v>
      </c>
      <c r="GG58" s="665">
        <f>IF(DR58&gt;GG49,DL57-DL58,0)</f>
        <v>0</v>
      </c>
      <c r="GH58" s="665">
        <f>IF(DR58&gt;GH49,DM57-DM58,0)</f>
        <v>0</v>
      </c>
      <c r="GI58" s="665">
        <f>IF(DR58&gt;GI49,DN57-DN58,0)</f>
        <v>0</v>
      </c>
      <c r="GJ58" s="665">
        <f>IF(DR58&gt;GJ49,DO57-DO58,0)</f>
        <v>0</v>
      </c>
      <c r="GK58" s="665">
        <f>IF(DR58&gt;GK49,DP57-DP58,0)</f>
        <v>0</v>
      </c>
      <c r="GL58" s="665" t="e">
        <f>SUM(DS58:GK58)+SUM(#REF!)=#REF!</f>
        <v>#REF!</v>
      </c>
      <c r="GM58" s="667"/>
      <c r="GN58" s="705">
        <v>2030</v>
      </c>
      <c r="GO58" s="664" t="e">
        <f>SUMIF(DS50:GK50,GO50,DS58:GK58)</f>
        <v>#REF!</v>
      </c>
      <c r="GP58" s="668" t="e">
        <f>SUMIF(DS50:GK50,GP50,DS58:GK58)</f>
        <v>#N/A</v>
      </c>
      <c r="GQ58" s="668" t="e">
        <f>SUMIF(DS50:GK50,GQ50,DS58:GK58)</f>
        <v>#N/A</v>
      </c>
      <c r="GR58" s="668" t="e">
        <f>SUMIF(DS50:GK50,GR50,DS58:GK58)</f>
        <v>#N/A</v>
      </c>
      <c r="GS58" s="668" t="e">
        <f>SUMIF(DS50:GK50,GS50,DS58:GK58)</f>
        <v>#N/A</v>
      </c>
      <c r="GT58" s="668" t="e">
        <f>SUMIF(DS50:GK50,GT50,DS58:GK58)</f>
        <v>#N/A</v>
      </c>
      <c r="GU58" s="668" t="e">
        <f>SUMIF(DS50:GK50,GU50,DS58:GK58)</f>
        <v>#N/A</v>
      </c>
      <c r="GV58" s="668" t="e">
        <f>SUMIF(DS50:GK50,GV50,DS58:GK58)</f>
        <v>#N/A</v>
      </c>
      <c r="GW58" s="668" t="e">
        <f>SUMIF(DS50:GK50,GW50,DS58:GK58)</f>
        <v>#N/A</v>
      </c>
      <c r="GX58" s="668" t="e">
        <f>SUMIF(DS50:GK50,GX50,DS58:GK58)</f>
        <v>#N/A</v>
      </c>
      <c r="GY58" s="668" t="e">
        <f>SUMIF(DS50:GK50,GY50,DS58:GK58)</f>
        <v>#N/A</v>
      </c>
      <c r="GZ58" s="646" t="e">
        <f>SUM(GO58:GY58)=(#REF!-SUM(#REF!))</f>
        <v>#REF!</v>
      </c>
    </row>
    <row r="59" spans="1:234" hidden="1" x14ac:dyDescent="0.25">
      <c r="A59" s="643" t="s">
        <v>208</v>
      </c>
      <c r="GM59" s="663"/>
      <c r="GN59" s="663"/>
    </row>
    <row r="60" spans="1:234" hidden="1" x14ac:dyDescent="0.25">
      <c r="A60" s="643" t="s">
        <v>208</v>
      </c>
      <c r="G60" s="670"/>
      <c r="H60" s="671"/>
      <c r="I60" s="671"/>
      <c r="J60" s="671"/>
      <c r="K60" s="671"/>
      <c r="L60" s="671"/>
      <c r="M60" s="671"/>
      <c r="N60" s="671"/>
      <c r="O60" s="671"/>
      <c r="P60" s="671"/>
      <c r="Q60" s="671"/>
      <c r="R60" s="671"/>
      <c r="S60" s="672"/>
      <c r="DR60" s="643" t="s">
        <v>1666</v>
      </c>
      <c r="GM60" s="672"/>
      <c r="GN60" s="672"/>
      <c r="GO60" s="672"/>
      <c r="GP60" s="672"/>
      <c r="GQ60" s="672"/>
      <c r="GR60" s="672"/>
      <c r="GS60" s="672"/>
      <c r="GT60" s="672"/>
      <c r="GU60" s="672"/>
      <c r="GV60" s="672"/>
      <c r="GW60" s="672"/>
      <c r="GX60" s="672"/>
      <c r="GY60" s="672"/>
      <c r="HM60" s="671"/>
      <c r="HN60" s="671"/>
      <c r="HO60" s="671"/>
      <c r="HP60" s="671"/>
      <c r="HQ60" s="671"/>
      <c r="HR60" s="671"/>
      <c r="HS60" s="671"/>
      <c r="HT60" s="671"/>
      <c r="HU60" s="671"/>
      <c r="HV60" s="671"/>
      <c r="HW60" s="671"/>
      <c r="HX60" s="671"/>
      <c r="HY60" s="671"/>
      <c r="HZ60" s="671"/>
    </row>
    <row r="61" spans="1:234" hidden="1" x14ac:dyDescent="0.25">
      <c r="A61" s="643" t="s">
        <v>208</v>
      </c>
      <c r="G61" s="670"/>
      <c r="H61" s="673"/>
      <c r="I61" s="673"/>
      <c r="J61" s="673"/>
      <c r="K61" s="673"/>
      <c r="L61" s="673"/>
      <c r="M61" s="673"/>
      <c r="N61" s="673"/>
      <c r="O61" s="673"/>
      <c r="P61" s="673"/>
      <c r="Q61" s="673"/>
      <c r="R61" s="673"/>
      <c r="S61" s="648"/>
      <c r="DR61" s="661"/>
      <c r="DS61" s="647">
        <v>2023</v>
      </c>
      <c r="DT61" s="647">
        <v>2024</v>
      </c>
      <c r="DU61" s="647">
        <v>2024</v>
      </c>
      <c r="DV61" s="647">
        <v>2024</v>
      </c>
      <c r="DW61" s="647">
        <v>2024</v>
      </c>
      <c r="DX61" s="647">
        <v>2024</v>
      </c>
      <c r="DY61" s="647">
        <v>2024</v>
      </c>
      <c r="DZ61" s="647">
        <v>2024</v>
      </c>
      <c r="EA61" s="647">
        <v>2024</v>
      </c>
      <c r="EB61" s="647">
        <v>2024</v>
      </c>
      <c r="EC61" s="647">
        <v>2024</v>
      </c>
      <c r="ED61" s="647">
        <v>2025</v>
      </c>
      <c r="EE61" s="647">
        <v>2025</v>
      </c>
      <c r="EF61" s="647">
        <v>2025</v>
      </c>
      <c r="EG61" s="647">
        <v>2025</v>
      </c>
      <c r="EH61" s="647">
        <v>2025</v>
      </c>
      <c r="EI61" s="647">
        <v>2025</v>
      </c>
      <c r="EJ61" s="647">
        <v>2025</v>
      </c>
      <c r="EK61" s="647">
        <v>2025</v>
      </c>
      <c r="EL61" s="647">
        <v>2025</v>
      </c>
      <c r="EM61" s="647">
        <v>2025</v>
      </c>
      <c r="EN61" s="647">
        <v>2026</v>
      </c>
      <c r="EO61" s="647">
        <v>2026</v>
      </c>
      <c r="EP61" s="647">
        <v>2026</v>
      </c>
      <c r="EQ61" s="647">
        <v>2026</v>
      </c>
      <c r="ER61" s="647">
        <v>2026</v>
      </c>
      <c r="ES61" s="647">
        <v>2026</v>
      </c>
      <c r="ET61" s="647">
        <v>2026</v>
      </c>
      <c r="EU61" s="647">
        <v>2026</v>
      </c>
      <c r="EV61" s="647">
        <v>2026</v>
      </c>
      <c r="EW61" s="647">
        <v>2026</v>
      </c>
      <c r="EX61" s="647">
        <v>2027</v>
      </c>
      <c r="EY61" s="647">
        <v>2027</v>
      </c>
      <c r="EZ61" s="647">
        <v>2027</v>
      </c>
      <c r="FA61" s="647">
        <v>2027</v>
      </c>
      <c r="FB61" s="647">
        <v>2027</v>
      </c>
      <c r="FC61" s="647">
        <v>2027</v>
      </c>
      <c r="FD61" s="647">
        <v>2027</v>
      </c>
      <c r="FE61" s="647">
        <v>2027</v>
      </c>
      <c r="FF61" s="647">
        <v>2027</v>
      </c>
      <c r="FG61" s="647">
        <v>2027</v>
      </c>
      <c r="FH61" s="647">
        <v>2028</v>
      </c>
      <c r="FI61" s="647">
        <v>2028</v>
      </c>
      <c r="FJ61" s="647">
        <v>2028</v>
      </c>
      <c r="FK61" s="647">
        <v>2028</v>
      </c>
      <c r="FL61" s="647">
        <v>2028</v>
      </c>
      <c r="FM61" s="647">
        <v>2028</v>
      </c>
      <c r="FN61" s="647">
        <v>2028</v>
      </c>
      <c r="FO61" s="647">
        <v>2028</v>
      </c>
      <c r="FP61" s="647">
        <v>2028</v>
      </c>
      <c r="FQ61" s="647">
        <v>2028</v>
      </c>
      <c r="FR61" s="647">
        <v>2029</v>
      </c>
      <c r="FS61" s="647">
        <v>2029</v>
      </c>
      <c r="FT61" s="647">
        <v>2029</v>
      </c>
      <c r="FU61" s="647">
        <v>2029</v>
      </c>
      <c r="FV61" s="647">
        <v>2029</v>
      </c>
      <c r="FW61" s="647">
        <v>2029</v>
      </c>
      <c r="FX61" s="647">
        <v>2029</v>
      </c>
      <c r="FY61" s="647">
        <v>2029</v>
      </c>
      <c r="FZ61" s="647">
        <v>2029</v>
      </c>
      <c r="GA61" s="647">
        <v>2029</v>
      </c>
      <c r="GB61" s="647">
        <v>2030</v>
      </c>
      <c r="GC61" s="647">
        <v>2030</v>
      </c>
      <c r="GD61" s="647">
        <v>2030</v>
      </c>
      <c r="GE61" s="647">
        <v>2030</v>
      </c>
      <c r="GF61" s="647">
        <v>2030</v>
      </c>
      <c r="GG61" s="647">
        <v>2030</v>
      </c>
      <c r="GH61" s="647">
        <v>2030</v>
      </c>
      <c r="GI61" s="647">
        <v>2030</v>
      </c>
      <c r="GJ61" s="647">
        <v>2030</v>
      </c>
      <c r="GK61" s="647">
        <v>2030</v>
      </c>
      <c r="GL61" s="903" t="s">
        <v>1662</v>
      </c>
      <c r="GM61" s="648"/>
      <c r="GN61" s="648"/>
      <c r="GO61" s="648" t="s">
        <v>1667</v>
      </c>
      <c r="GP61" s="648"/>
      <c r="GQ61" s="648"/>
      <c r="GR61" s="648"/>
      <c r="GS61" s="648"/>
      <c r="GT61" s="648"/>
      <c r="GU61" s="648"/>
      <c r="GV61" s="648"/>
      <c r="GW61" s="648"/>
      <c r="GX61" s="648"/>
      <c r="GY61" s="648"/>
      <c r="HB61" s="643" t="s">
        <v>1668</v>
      </c>
      <c r="HM61" s="673"/>
      <c r="HN61" s="673"/>
      <c r="HO61" s="673"/>
      <c r="HP61" s="673"/>
      <c r="HQ61" s="673"/>
      <c r="HR61" s="673"/>
      <c r="HS61" s="673"/>
      <c r="HT61" s="673"/>
      <c r="HU61" s="673"/>
      <c r="HV61" s="673"/>
      <c r="HW61" s="673"/>
      <c r="HX61" s="673"/>
      <c r="HY61" s="673"/>
      <c r="HZ61" s="673"/>
    </row>
    <row r="62" spans="1:234" hidden="1" x14ac:dyDescent="0.25">
      <c r="A62" s="643" t="s">
        <v>208</v>
      </c>
      <c r="G62" s="670"/>
      <c r="H62" s="670"/>
      <c r="I62" s="674"/>
      <c r="J62" s="674"/>
      <c r="K62" s="674"/>
      <c r="L62" s="674"/>
      <c r="M62" s="674"/>
      <c r="N62" s="674"/>
      <c r="O62" s="674"/>
      <c r="P62" s="674"/>
      <c r="Q62" s="674"/>
      <c r="R62" s="674"/>
      <c r="S62" s="675"/>
      <c r="DR62" s="662" t="s">
        <v>1665</v>
      </c>
      <c r="DS62" s="647" t="s">
        <v>1664</v>
      </c>
      <c r="DT62" s="647" t="str">
        <f t="shared" ref="DT62:EC62" si="21">E44</f>
        <v/>
      </c>
      <c r="DU62" s="647" t="str">
        <f t="shared" si="21"/>
        <v/>
      </c>
      <c r="DV62" s="647" t="str">
        <f t="shared" si="21"/>
        <v/>
      </c>
      <c r="DW62" s="647" t="str">
        <f t="shared" si="21"/>
        <v/>
      </c>
      <c r="DX62" s="647" t="str">
        <f t="shared" si="21"/>
        <v/>
      </c>
      <c r="DY62" s="647" t="str">
        <f t="shared" si="21"/>
        <v/>
      </c>
      <c r="DZ62" s="647" t="str">
        <f t="shared" si="21"/>
        <v/>
      </c>
      <c r="EA62" s="647" t="str">
        <f t="shared" si="21"/>
        <v/>
      </c>
      <c r="EB62" s="647" t="str">
        <f t="shared" si="21"/>
        <v/>
      </c>
      <c r="EC62" s="647" t="str">
        <f t="shared" si="21"/>
        <v/>
      </c>
      <c r="ED62" s="647" t="str">
        <f t="shared" ref="ED62:EM62" si="22">E44</f>
        <v/>
      </c>
      <c r="EE62" s="647" t="str">
        <f t="shared" si="22"/>
        <v/>
      </c>
      <c r="EF62" s="647" t="str">
        <f t="shared" si="22"/>
        <v/>
      </c>
      <c r="EG62" s="647" t="str">
        <f t="shared" si="22"/>
        <v/>
      </c>
      <c r="EH62" s="647" t="str">
        <f t="shared" si="22"/>
        <v/>
      </c>
      <c r="EI62" s="647" t="str">
        <f t="shared" si="22"/>
        <v/>
      </c>
      <c r="EJ62" s="647" t="str">
        <f t="shared" si="22"/>
        <v/>
      </c>
      <c r="EK62" s="647" t="str">
        <f t="shared" si="22"/>
        <v/>
      </c>
      <c r="EL62" s="647" t="str">
        <f t="shared" si="22"/>
        <v/>
      </c>
      <c r="EM62" s="647" t="str">
        <f t="shared" si="22"/>
        <v/>
      </c>
      <c r="EN62" s="647" t="str">
        <f t="shared" ref="EN62:EW62" si="23">E44</f>
        <v/>
      </c>
      <c r="EO62" s="647" t="str">
        <f t="shared" si="23"/>
        <v/>
      </c>
      <c r="EP62" s="647" t="str">
        <f t="shared" si="23"/>
        <v/>
      </c>
      <c r="EQ62" s="647" t="str">
        <f t="shared" si="23"/>
        <v/>
      </c>
      <c r="ER62" s="647" t="str">
        <f t="shared" si="23"/>
        <v/>
      </c>
      <c r="ES62" s="647" t="str">
        <f t="shared" si="23"/>
        <v/>
      </c>
      <c r="ET62" s="647" t="str">
        <f t="shared" si="23"/>
        <v/>
      </c>
      <c r="EU62" s="647" t="str">
        <f t="shared" si="23"/>
        <v/>
      </c>
      <c r="EV62" s="647" t="str">
        <f t="shared" si="23"/>
        <v/>
      </c>
      <c r="EW62" s="647" t="str">
        <f t="shared" si="23"/>
        <v/>
      </c>
      <c r="EX62" s="647" t="str">
        <f t="shared" ref="EX62:FG62" si="24">E44</f>
        <v/>
      </c>
      <c r="EY62" s="647" t="str">
        <f t="shared" si="24"/>
        <v/>
      </c>
      <c r="EZ62" s="647" t="str">
        <f t="shared" si="24"/>
        <v/>
      </c>
      <c r="FA62" s="647" t="str">
        <f t="shared" si="24"/>
        <v/>
      </c>
      <c r="FB62" s="647" t="str">
        <f t="shared" si="24"/>
        <v/>
      </c>
      <c r="FC62" s="647" t="str">
        <f t="shared" si="24"/>
        <v/>
      </c>
      <c r="FD62" s="647" t="str">
        <f t="shared" si="24"/>
        <v/>
      </c>
      <c r="FE62" s="647" t="str">
        <f t="shared" si="24"/>
        <v/>
      </c>
      <c r="FF62" s="647" t="str">
        <f t="shared" si="24"/>
        <v/>
      </c>
      <c r="FG62" s="647" t="str">
        <f t="shared" si="24"/>
        <v/>
      </c>
      <c r="FH62" s="647" t="str">
        <f t="shared" ref="FH62:FQ62" si="25">E44</f>
        <v/>
      </c>
      <c r="FI62" s="647" t="str">
        <f t="shared" si="25"/>
        <v/>
      </c>
      <c r="FJ62" s="647" t="str">
        <f t="shared" si="25"/>
        <v/>
      </c>
      <c r="FK62" s="647" t="str">
        <f t="shared" si="25"/>
        <v/>
      </c>
      <c r="FL62" s="647" t="str">
        <f t="shared" si="25"/>
        <v/>
      </c>
      <c r="FM62" s="647" t="str">
        <f t="shared" si="25"/>
        <v/>
      </c>
      <c r="FN62" s="647" t="str">
        <f t="shared" si="25"/>
        <v/>
      </c>
      <c r="FO62" s="647" t="str">
        <f t="shared" si="25"/>
        <v/>
      </c>
      <c r="FP62" s="647" t="str">
        <f t="shared" si="25"/>
        <v/>
      </c>
      <c r="FQ62" s="647" t="str">
        <f t="shared" si="25"/>
        <v/>
      </c>
      <c r="FR62" s="647" t="str">
        <f t="shared" ref="FR62:GA62" si="26">E44</f>
        <v/>
      </c>
      <c r="FS62" s="647" t="str">
        <f t="shared" si="26"/>
        <v/>
      </c>
      <c r="FT62" s="647" t="str">
        <f t="shared" si="26"/>
        <v/>
      </c>
      <c r="FU62" s="647" t="str">
        <f t="shared" si="26"/>
        <v/>
      </c>
      <c r="FV62" s="647" t="str">
        <f t="shared" si="26"/>
        <v/>
      </c>
      <c r="FW62" s="647" t="str">
        <f t="shared" si="26"/>
        <v/>
      </c>
      <c r="FX62" s="647" t="str">
        <f t="shared" si="26"/>
        <v/>
      </c>
      <c r="FY62" s="647" t="str">
        <f t="shared" si="26"/>
        <v/>
      </c>
      <c r="FZ62" s="647" t="str">
        <f t="shared" si="26"/>
        <v/>
      </c>
      <c r="GA62" s="647" t="str">
        <f t="shared" si="26"/>
        <v/>
      </c>
      <c r="GB62" s="647" t="str">
        <f t="shared" ref="GB62:GK62" si="27">E44</f>
        <v/>
      </c>
      <c r="GC62" s="647" t="str">
        <f t="shared" si="27"/>
        <v/>
      </c>
      <c r="GD62" s="647" t="str">
        <f t="shared" si="27"/>
        <v/>
      </c>
      <c r="GE62" s="647" t="str">
        <f t="shared" si="27"/>
        <v/>
      </c>
      <c r="GF62" s="647" t="str">
        <f t="shared" si="27"/>
        <v/>
      </c>
      <c r="GG62" s="647" t="str">
        <f t="shared" si="27"/>
        <v/>
      </c>
      <c r="GH62" s="647" t="str">
        <f t="shared" si="27"/>
        <v/>
      </c>
      <c r="GI62" s="647" t="str">
        <f t="shared" si="27"/>
        <v/>
      </c>
      <c r="GJ62" s="647" t="str">
        <f t="shared" si="27"/>
        <v/>
      </c>
      <c r="GK62" s="647" t="str">
        <f t="shared" si="27"/>
        <v/>
      </c>
      <c r="GL62" s="904"/>
      <c r="GM62" s="667"/>
      <c r="GN62" s="662" t="s">
        <v>1665</v>
      </c>
      <c r="GO62" s="646" t="s">
        <v>1664</v>
      </c>
      <c r="GP62" s="646" t="str">
        <f t="shared" ref="GP62:GY62" si="28">E44</f>
        <v/>
      </c>
      <c r="GQ62" s="646" t="str">
        <f t="shared" si="28"/>
        <v/>
      </c>
      <c r="GR62" s="646" t="str">
        <f t="shared" si="28"/>
        <v/>
      </c>
      <c r="GS62" s="646" t="str">
        <f t="shared" si="28"/>
        <v/>
      </c>
      <c r="GT62" s="646" t="str">
        <f t="shared" si="28"/>
        <v/>
      </c>
      <c r="GU62" s="646" t="str">
        <f t="shared" si="28"/>
        <v/>
      </c>
      <c r="GV62" s="646" t="str">
        <f t="shared" si="28"/>
        <v/>
      </c>
      <c r="GW62" s="646" t="str">
        <f t="shared" si="28"/>
        <v/>
      </c>
      <c r="GX62" s="646" t="str">
        <f t="shared" si="28"/>
        <v/>
      </c>
      <c r="GY62" s="646" t="str">
        <f t="shared" si="28"/>
        <v/>
      </c>
      <c r="GZ62" s="646" t="s">
        <v>1662</v>
      </c>
      <c r="HB62" s="646" t="str">
        <f t="shared" ref="HB62:HK62" si="29">E44</f>
        <v/>
      </c>
      <c r="HC62" s="646" t="str">
        <f t="shared" si="29"/>
        <v/>
      </c>
      <c r="HD62" s="646" t="str">
        <f t="shared" si="29"/>
        <v/>
      </c>
      <c r="HE62" s="646" t="str">
        <f t="shared" si="29"/>
        <v/>
      </c>
      <c r="HF62" s="646" t="str">
        <f t="shared" si="29"/>
        <v/>
      </c>
      <c r="HG62" s="646" t="str">
        <f t="shared" si="29"/>
        <v/>
      </c>
      <c r="HH62" s="646" t="str">
        <f t="shared" si="29"/>
        <v/>
      </c>
      <c r="HI62" s="646" t="str">
        <f t="shared" si="29"/>
        <v/>
      </c>
      <c r="HJ62" s="646" t="str">
        <f t="shared" si="29"/>
        <v/>
      </c>
      <c r="HK62" s="646" t="str">
        <f t="shared" si="29"/>
        <v/>
      </c>
      <c r="HL62" s="646" t="s">
        <v>1662</v>
      </c>
      <c r="HM62" s="674"/>
      <c r="HN62" s="674"/>
      <c r="HO62" s="674"/>
      <c r="HP62" s="674"/>
      <c r="HQ62" s="674"/>
      <c r="HR62" s="674"/>
      <c r="HS62" s="674"/>
      <c r="HT62" s="674"/>
      <c r="HU62" s="674"/>
      <c r="HV62" s="674"/>
      <c r="HW62" s="674"/>
      <c r="HX62" s="674"/>
      <c r="HY62" s="674"/>
      <c r="HZ62" s="674"/>
    </row>
    <row r="63" spans="1:234" hidden="1" x14ac:dyDescent="0.25">
      <c r="A63" s="643" t="s">
        <v>208</v>
      </c>
      <c r="G63" s="670"/>
      <c r="H63" s="670"/>
      <c r="I63" s="674"/>
      <c r="J63" s="674"/>
      <c r="K63" s="674"/>
      <c r="L63" s="674"/>
      <c r="M63" s="674"/>
      <c r="N63" s="674"/>
      <c r="O63" s="674"/>
      <c r="P63" s="674"/>
      <c r="Q63" s="674"/>
      <c r="R63" s="674"/>
      <c r="S63" s="675"/>
      <c r="DR63" s="705">
        <v>2023</v>
      </c>
      <c r="DS63" s="665">
        <f>INDEX(DT45:EA46,MATCH(DR63,DR45:DR46,0),MATCH(DS61,DT43:EA43,0))*INDEX(AJ51:AT58,MATCH(DS61,AI51:AI58,0),MATCH(DS62,AJ50:AT50,0))</f>
        <v>0</v>
      </c>
      <c r="DT63" s="665">
        <f>INDEX(DT45:EA46,MATCH(DR63,DR45:DR46,0),MATCH(DT61,DT43:EA43,0))*INDEX(AJ51:AT58,MATCH(DT61,AI51:AI58,0),MATCH(DT62,AJ50:AT50,0))</f>
        <v>0</v>
      </c>
      <c r="DU63" s="665">
        <f>INDEX(DT45:EA46,MATCH(DR63,DR45:DR46,0),MATCH(DU61,DT43:EA43,0))*INDEX(AJ51:AT58,MATCH(DU61,AI51:AI58,0),MATCH(DU62,AJ50:AT50,0))</f>
        <v>0</v>
      </c>
      <c r="DV63" s="665">
        <f>INDEX(DT45:EA46,MATCH(DR63,DR45:DR46,0),MATCH(DV61,DT43:EA43,0))*INDEX(AJ51:AT58,MATCH(DV61,AI51:AI58,0),MATCH(DV62,AJ50:AT50,0))</f>
        <v>0</v>
      </c>
      <c r="DW63" s="665">
        <f>INDEX(DT45:EA46,MATCH(DR63,DR45:DR46,0),MATCH(DW61,DT43:EA43,0))*INDEX(AJ51:AT58,MATCH(DW61,AI51:AI58,0),MATCH(DW62,AJ50:AT50,0))</f>
        <v>0</v>
      </c>
      <c r="DX63" s="665">
        <f>INDEX(DT45:EA46,MATCH(DR63,DR45:DR46,0),MATCH(DX61,DT43:EA43,0))*INDEX(AJ51:AT58,MATCH(DX61,AI51:AI58,0),MATCH(DX62,AJ50:AT50,0))</f>
        <v>0</v>
      </c>
      <c r="DY63" s="665">
        <f>INDEX(DT45:EA46,MATCH(DR63,DR45:DR46,0),MATCH(DY61,DT43:EA43,0))*INDEX(AJ51:AT58,MATCH(DY61,AI51:AI58,0),MATCH(DY62,AJ50:AT50,0))</f>
        <v>0</v>
      </c>
      <c r="DZ63" s="665">
        <f>INDEX(DT45:EA46,MATCH(DR63,DR45:DR46,0),MATCH(DZ61,DT43:EA43,0))*INDEX(AJ51:AT58,MATCH(DZ61,AI51:AI58,0),MATCH(DZ62,AJ50:AT50,0))</f>
        <v>0</v>
      </c>
      <c r="EA63" s="665">
        <f>INDEX(DT45:EA46,MATCH(DR63,DR45:DR46,0),MATCH(EA61,DT43:EA43,0))*INDEX(AJ51:AT58,MATCH(EA61,AI51:AI58,0),MATCH(EA62,AJ50:AT50,0))</f>
        <v>0</v>
      </c>
      <c r="EB63" s="665">
        <f>INDEX(DT45:EA46,MATCH(DR63,DR45:DR46,0),MATCH(EB61,DT43:EA43,0))*INDEX(AJ51:AT58,MATCH(EB61,AI51:AI58,0),MATCH(EB62,AJ50:AT50,0))</f>
        <v>0</v>
      </c>
      <c r="EC63" s="665">
        <f>INDEX(DT45:EA46,MATCH(DR63,DR45:DR46,0),MATCH(EC61,DT43:EA43,0))*INDEX(AJ51:AT58,MATCH(EC61,AI51:AI58,0),MATCH(EC62,AJ50:AT50,0))</f>
        <v>0</v>
      </c>
      <c r="ED63" s="665">
        <f>INDEX(DT45:EA46,MATCH(DR63,DR45:DR46,0),MATCH(ED61,DT43:EA43,0))*INDEX(AJ51:AT58,MATCH(ED61,AI51:AI58,0),MATCH(ED62,AJ50:AT50,0))</f>
        <v>0</v>
      </c>
      <c r="EE63" s="665">
        <f>INDEX(DT45:EA46,MATCH(DR63,DR45:DR46,0),MATCH(EE61,DT43:EA43,0))*INDEX(AJ51:AT58,MATCH(EE61,AI51:AI58,0),MATCH(EE62,AJ50:AT50,0))</f>
        <v>0</v>
      </c>
      <c r="EF63" s="665">
        <f>INDEX(DT45:EA46,MATCH(DR63,DR45:DR46,0),MATCH(EF61,DT43:EA43,0))*INDEX(AJ51:AT58,MATCH(EF61,AI51:AI58,0),MATCH(EF62,AJ50:AT50,0))</f>
        <v>0</v>
      </c>
      <c r="EG63" s="665">
        <f>INDEX(DT45:EA46,MATCH(DR63,DR45:DR46,0),MATCH(EG61,DT43:EA43,0))*INDEX(AJ51:AT58,MATCH(EG61,AI51:AI58,0),MATCH(EG62,AJ50:AT50,0))</f>
        <v>0</v>
      </c>
      <c r="EH63" s="665">
        <f>INDEX(DT45:EA46,MATCH(DR63,DR45:DR46,0),MATCH(EH61,DT43:EA43,0))*INDEX(AJ51:AT58,MATCH(EH61,AI51:AI58,0),MATCH(EH62,AJ50:AT50,0))</f>
        <v>0</v>
      </c>
      <c r="EI63" s="665">
        <f>INDEX(DT45:EA46,MATCH(DR63,DR45:DR46,0),MATCH(EI61,DT43:EA43,0))*INDEX(AJ51:AT58,MATCH(EI61,AI51:AI58,0),MATCH(EI62,AJ50:AT50,0))</f>
        <v>0</v>
      </c>
      <c r="EJ63" s="665">
        <f>INDEX(DT45:EA46,MATCH(DR63,DR45:DR46,0),MATCH(EJ61,DT43:EA43,0))*INDEX(AJ51:AT58,MATCH(EJ61,AI51:AI58,0),MATCH(EJ62,AJ50:AT50,0))</f>
        <v>0</v>
      </c>
      <c r="EK63" s="665">
        <f>INDEX(DT45:EA46,MATCH(DR63,DR45:DR46,0),MATCH(EK61,DT43:EA43,0))*INDEX(AJ51:AT58,MATCH(EK61,AI51:AI58,0),MATCH(EK62,AJ50:AT50,0))</f>
        <v>0</v>
      </c>
      <c r="EL63" s="665">
        <f>INDEX(DT45:EA46,MATCH(DR63,DR45:DR46,0),MATCH(EL61,DT43:EA43,0))*INDEX(AJ51:AT58,MATCH(EL61,AI51:AI58,0),MATCH(EL62,AJ50:AT50,0))</f>
        <v>0</v>
      </c>
      <c r="EM63" s="665">
        <f>INDEX(DT45:EA46,MATCH(DR63,DR45:DR46,0),MATCH(EM61,DT43:EA43,0))*INDEX(AJ51:AT58,MATCH(EM61,AI51:AI58,0),MATCH(EM62,AJ50:AT50,0))</f>
        <v>0</v>
      </c>
      <c r="EN63" s="665">
        <f>INDEX(DT45:EA46,MATCH(DR63,DR45:DR46,0),MATCH(EN61,DT43:EA43,0))*INDEX(AJ51:AT58,MATCH(EN61,AI51:AI58,0),MATCH(EN62,AJ50:AT50,0))</f>
        <v>0</v>
      </c>
      <c r="EO63" s="665">
        <f>INDEX(DT45:EA46,MATCH(DR63,DR45:DR46,0),MATCH(EO61,DT43:EA43,0))*INDEX(AJ51:AT58,MATCH(EO61,AI51:AI58,0),MATCH(EO62,AJ50:AT50,0))</f>
        <v>0</v>
      </c>
      <c r="EP63" s="665">
        <f>INDEX(DT45:EA46,MATCH(DR63,DR45:DR46,0),MATCH(EP61,DT43:EA43,0))*INDEX(AJ51:AT58,MATCH(EP61,AI51:AI58,0),MATCH(EP62,AJ50:AT50,0))</f>
        <v>0</v>
      </c>
      <c r="EQ63" s="665">
        <f>INDEX(DT45:EA46,MATCH(DR63,DR45:DR46,0),MATCH(EQ61,DT43:EA43,0))*INDEX(AJ51:AT58,MATCH(EQ61,AI51:AI58,0),MATCH(EQ62,AJ50:AT50,0))</f>
        <v>0</v>
      </c>
      <c r="ER63" s="665">
        <f>INDEX(DT45:EA46,MATCH(DR63,DR45:DR46,0),MATCH(ER61,DT43:EA43,0))*INDEX(AJ51:AT58,MATCH(ER61,AI51:AI58,0),MATCH(ER62,AJ50:AT50,0))</f>
        <v>0</v>
      </c>
      <c r="ES63" s="665">
        <f>INDEX(DT45:EA46,MATCH(DR63,DR45:DR46,0),MATCH(ES61,DT43:EA43,0))*INDEX(AJ51:AT58,MATCH(ES61,AI51:AI58,0),MATCH(ES62,AJ50:AT50,0))</f>
        <v>0</v>
      </c>
      <c r="ET63" s="665">
        <f>INDEX(DT45:EA46,MATCH(DR63,DR45:DR46,0),MATCH(ET61,DT43:EA43,0))*INDEX(AJ51:AT58,MATCH(ET61,AI51:AI58,0),MATCH(ET62,AJ50:AT50,0))</f>
        <v>0</v>
      </c>
      <c r="EU63" s="665">
        <f>INDEX(DT45:EA46,MATCH(DR63,DR45:DR46,0),MATCH(EU61,DT43:EA43,0))*INDEX(AJ51:AT58,MATCH(EU61,AI51:AI58,0),MATCH(EU62,AJ50:AT50,0))</f>
        <v>0</v>
      </c>
      <c r="EV63" s="665">
        <f>INDEX(DT45:EA46,MATCH(DR63,DR45:DR46,0),MATCH(EV61,DT43:EA43,0))*INDEX(AJ51:AT58,MATCH(EV61,AI51:AI58,0),MATCH(EV62,AJ50:AT50,0))</f>
        <v>0</v>
      </c>
      <c r="EW63" s="665">
        <f>INDEX(DT45:EA46,MATCH(DR63,DR45:DR46,0),MATCH(EW61,DT43:EA43,0))*INDEX(AJ51:AT58,MATCH(EW61,AI51:AI58,0),MATCH(EW62,AJ50:AT50,0))</f>
        <v>0</v>
      </c>
      <c r="EX63" s="665">
        <f>INDEX(DT45:EA46,MATCH(DR63,DR45:DR46,0),MATCH(EX61,DT43:EA43,0))*INDEX(AJ51:AT58,MATCH(EX61,AI51:AI58,0),MATCH(EX62,AJ50:AT50,0))</f>
        <v>0</v>
      </c>
      <c r="EY63" s="665">
        <f>INDEX(DT45:EA46,MATCH(DR63,DR45:DR46,0),MATCH(EY61,DT43:EA43,0))*INDEX(AJ51:AT58,MATCH(EY61,AI51:AI58,0),MATCH(EY62,AJ50:AT50,0))</f>
        <v>0</v>
      </c>
      <c r="EZ63" s="665">
        <f>INDEX(DT45:EA46,MATCH(DR63,DR45:DR46,0),MATCH(EZ61,DT43:EA43,0))*INDEX(AJ51:AT58,MATCH(EZ61,AI51:AI58,0),MATCH(EZ62,AJ50:AT50,0))</f>
        <v>0</v>
      </c>
      <c r="FA63" s="665">
        <f>INDEX(DT45:EA46,MATCH(DR63,DR45:DR46,0),MATCH(FA61,DT43:EA43,0))*INDEX(AJ51:AT58,MATCH(FA61,AI51:AI58,0),MATCH(FA62,AJ50:AT50,0))</f>
        <v>0</v>
      </c>
      <c r="FB63" s="665">
        <f>INDEX(DT45:EA46,MATCH(DR63,DR45:DR46,0),MATCH(FB61,DT43:EA43,0))*INDEX(AJ51:AT58,MATCH(FB61,AI51:AI58,0),MATCH(FB62,AJ50:AT50,0))</f>
        <v>0</v>
      </c>
      <c r="FC63" s="665">
        <f>INDEX(DT45:EA46,MATCH(DR63,DR45:DR46,0),MATCH(FC61,DT43:EA43,0))*INDEX(AJ51:AT58,MATCH(FC61,AI51:AI58,0),MATCH(FC62,AJ50:AT50,0))</f>
        <v>0</v>
      </c>
      <c r="FD63" s="665">
        <f>INDEX(DT45:EA46,MATCH(DR63,DR45:DR46,0),MATCH(FD61,DT43:EA43,0))*INDEX(AJ51:AT58,MATCH(FD61,AI51:AI58,0),MATCH(FD62,AJ50:AT50,0))</f>
        <v>0</v>
      </c>
      <c r="FE63" s="665">
        <f>INDEX(DT45:EA46,MATCH(DR63,DR45:DR46,0),MATCH(FE61,DT43:EA43,0))*INDEX(AJ51:AT58,MATCH(FE61,AI51:AI58,0),MATCH(FE62,AJ50:AT50,0))</f>
        <v>0</v>
      </c>
      <c r="FF63" s="665">
        <f>INDEX(DT45:EA46,MATCH(DR63,DR45:DR46,0),MATCH(FF61,DT43:EA43,0))*INDEX(AJ51:AT58,MATCH(FF61,AI51:AI58,0),MATCH(FF62,AJ50:AT50,0))</f>
        <v>0</v>
      </c>
      <c r="FG63" s="665">
        <f>INDEX(DT45:EA46,MATCH(DR63,DR45:DR46,0),MATCH(FG61,DT43:EA43,0))*INDEX(AJ51:AT58,MATCH(FG61,AI51:AI58,0),MATCH(FG62,AJ50:AT50,0))</f>
        <v>0</v>
      </c>
      <c r="FH63" s="665">
        <f>INDEX(DT45:EA46,MATCH(DR63,DR45:DR46,0),MATCH(FH61,DT43:EA43,0))*INDEX(AJ51:AT58,MATCH(FH61,AI51:AI58,0),MATCH(FH62,AJ50:AT50,0))</f>
        <v>0</v>
      </c>
      <c r="FI63" s="665">
        <f>INDEX(DT45:EA46,MATCH(DR63,DR45:DR46,0),MATCH(FI61,DT43:EA43,0))*INDEX(AJ51:AT58,MATCH(FI61,AI51:AI58,0),MATCH(FI62,AJ50:AT50,0))</f>
        <v>0</v>
      </c>
      <c r="FJ63" s="665">
        <f>INDEX(DT45:EA46,MATCH(DR63,DR45:DR46,0),MATCH(FJ61,DT43:EA43,0))*INDEX(AJ51:AT58,MATCH(FJ61,AI51:AI58,0),MATCH(FJ62,AJ50:AT50,0))</f>
        <v>0</v>
      </c>
      <c r="FK63" s="665">
        <f>INDEX(DT45:EA46,MATCH(DR63,DR45:DR46,0),MATCH(FK61,DT43:EA43,0))*INDEX(AJ51:AT58,MATCH(FK61,AI51:AI58,0),MATCH(FK62,AJ50:AT50,0))</f>
        <v>0</v>
      </c>
      <c r="FL63" s="665">
        <f>INDEX(DT45:EA46,MATCH(DR63,DR45:DR46,0),MATCH(FL61,DT43:EA43,0))*INDEX(AJ51:AT58,MATCH(FL61,AI51:AI58,0),MATCH(FL62,AJ50:AT50,0))</f>
        <v>0</v>
      </c>
      <c r="FM63" s="665">
        <f>INDEX(DT45:EA46,MATCH(DR63,DR45:DR46,0),MATCH(FM61,DT43:EA43,0))*INDEX(AJ51:AT58,MATCH(FM61,AI51:AI58,0),MATCH(FM62,AJ50:AT50,0))</f>
        <v>0</v>
      </c>
      <c r="FN63" s="665">
        <f>INDEX(DT45:EA46,MATCH(DR63,DR45:DR46,0),MATCH(FN61,DT43:EA43,0))*INDEX(AJ51:AT58,MATCH(FN61,AI51:AI58,0),MATCH(FN62,AJ50:AT50,0))</f>
        <v>0</v>
      </c>
      <c r="FO63" s="665">
        <f>INDEX(DT45:EA46,MATCH(DR63,DR45:DR46,0),MATCH(FO61,DT43:EA43,0))*INDEX(AJ51:AT58,MATCH(FO61,AI51:AI58,0),MATCH(FO62,AJ50:AT50,0))</f>
        <v>0</v>
      </c>
      <c r="FP63" s="665">
        <f>INDEX(DT45:EA46,MATCH(DR63,DR45:DR46,0),MATCH(FP61,DT43:EA43,0))*INDEX(AJ51:AT58,MATCH(FP61,AI51:AI58,0),MATCH(FP62,AJ50:AT50,0))</f>
        <v>0</v>
      </c>
      <c r="FQ63" s="665">
        <f>INDEX(DT45:EA46,MATCH(DR63,DR45:DR46,0),MATCH(FQ61,DT43:EA43,0))*INDEX(AJ51:AT58,MATCH(FQ61,AI51:AI58,0),MATCH(FQ62,AJ50:AT50,0))</f>
        <v>0</v>
      </c>
      <c r="FR63" s="665">
        <f>INDEX(DT45:EA46,MATCH(DR63,DR45:DR46,0),MATCH(FR61,DT43:EA43,0))*INDEX(AJ51:AT58,MATCH(FR61,AI51:AI58,0),MATCH(FR62,AJ50:AT50,0))</f>
        <v>0</v>
      </c>
      <c r="FS63" s="665">
        <f>INDEX(DT45:EA46,MATCH(DR63,DR45:DR46,0),MATCH(FS61,DT43:EA43,0))*INDEX(AJ51:AT58,MATCH(FS61,AI51:AI58,0),MATCH(FS62,AJ50:AT50,0))</f>
        <v>0</v>
      </c>
      <c r="FT63" s="665">
        <f>INDEX(DT45:EA46,MATCH(DR63,DR45:DR46,0),MATCH(FT61,DT43:EA43,0))*INDEX(AJ51:AT58,MATCH(FT61,AI51:AI58,0),MATCH(FT62,AJ50:AT50,0))</f>
        <v>0</v>
      </c>
      <c r="FU63" s="665">
        <f>INDEX(DT45:EA46,MATCH(DR63,DR45:DR46,0),MATCH(FU61,DT43:EA43,0))*INDEX(AJ51:AT58,MATCH(FU61,AI51:AI58,0),MATCH(FU62,AJ50:AT50,0))</f>
        <v>0</v>
      </c>
      <c r="FV63" s="665">
        <f>INDEX(DT45:EA46,MATCH(DR63,DR45:DR46,0),MATCH(FV61,DT43:EA43,0))*INDEX(AJ51:AT58,MATCH(FV61,AI51:AI58,0),MATCH(FV62,AJ50:AT50,0))</f>
        <v>0</v>
      </c>
      <c r="FW63" s="665">
        <f>INDEX(DT45:EA46,MATCH(DR63,DR45:DR46,0),MATCH(FW61,DT43:EA43,0))*INDEX(AJ51:AT58,MATCH(FW61,AI51:AI58,0),MATCH(FW62,AJ50:AT50,0))</f>
        <v>0</v>
      </c>
      <c r="FX63" s="665">
        <f>INDEX(DT45:EA46,MATCH(DR63,DR45:DR46,0),MATCH(FX61,DT43:EA43,0))*INDEX(AJ51:AT58,MATCH(FX61,AI51:AI58,0),MATCH(FX62,AJ50:AT50,0))</f>
        <v>0</v>
      </c>
      <c r="FY63" s="665">
        <f>INDEX(DT45:EA46,MATCH(DR63,DR45:DR46,0),MATCH(FY61,DT43:EA43,0))*INDEX(AJ51:AT58,MATCH(FY61,AI51:AI58,0),MATCH(FY62,AJ50:AT50,0))</f>
        <v>0</v>
      </c>
      <c r="FZ63" s="665">
        <f>INDEX(DT45:EA46,MATCH(DR63,DR45:DR46,0),MATCH(FZ61,DT43:EA43,0))*INDEX(AJ51:AT58,MATCH(FZ61,AI51:AI58,0),MATCH(FZ62,AJ50:AT50,0))</f>
        <v>0</v>
      </c>
      <c r="GA63" s="665">
        <f>INDEX(DT45:EA46,MATCH(DR63,DR45:DR46,0),MATCH(GA61,DT43:EA43,0))*INDEX(AJ51:AT58,MATCH(GA61,AI51:AI58,0),MATCH(GA62,AJ50:AT50,0))</f>
        <v>0</v>
      </c>
      <c r="GB63" s="665">
        <f>INDEX(DT45:EA46,MATCH(DR63,DR45:DR46,0),MATCH(GB61,DT43:EA43,0))*INDEX(AJ51:AT58,MATCH(GB61,AI51:AI58,0),MATCH(GB62,AJ50:AT50,0))</f>
        <v>0</v>
      </c>
      <c r="GC63" s="665">
        <f>INDEX(DT45:EA46,MATCH(DR63,DR45:DR46,0),MATCH(GC61,DT43:EA43,0))*INDEX(AJ51:AT58,MATCH(GC61,AI51:AI58,0),MATCH(GC62,AJ50:AT50,0))</f>
        <v>0</v>
      </c>
      <c r="GD63" s="665">
        <f>INDEX(DT45:EA46,MATCH(DR63,DR45:DR46,0),MATCH(GD61,DT43:EA43,0))*INDEX(AJ51:AT58,MATCH(GD61,AI51:AI58,0),MATCH(GD62,AJ50:AT50,0))</f>
        <v>0</v>
      </c>
      <c r="GE63" s="665">
        <f>INDEX(DT45:EA46,MATCH(DR63,DR45:DR46,0),MATCH(GE61,DT43:EA43,0))*INDEX(AJ51:AT58,MATCH(GE61,AI51:AI58,0),MATCH(GE62,AJ50:AT50,0))</f>
        <v>0</v>
      </c>
      <c r="GF63" s="665">
        <f>INDEX(DT45:EA46,MATCH(DR63,DR45:DR46,0),MATCH(GF61,DT43:EA43,0))*INDEX(AJ51:AT58,MATCH(GF61,AI51:AI58,0),MATCH(GF62,AJ50:AT50,0))</f>
        <v>0</v>
      </c>
      <c r="GG63" s="665">
        <f>INDEX(DT45:EA46,MATCH(DR63,DR45:DR46,0),MATCH(GG61,DT43:EA43,0))*INDEX(AJ51:AT58,MATCH(GG61,AI51:AI58,0),MATCH(GG62,AJ50:AT50,0))</f>
        <v>0</v>
      </c>
      <c r="GH63" s="665">
        <f>INDEX(DT45:EA46,MATCH(DR63,DR45:DR46,0),MATCH(GH61,DT43:EA43,0))*INDEX(AJ51:AT58,MATCH(GH61,AI51:AI58,0),MATCH(GH62,AJ50:AT50,0))</f>
        <v>0</v>
      </c>
      <c r="GI63" s="665">
        <f>INDEX(DT45:EA46,MATCH(DR63,DR45:DR46,0),MATCH(GI61,DT43:EA43,0))*INDEX(AJ51:AT58,MATCH(GI61,AI51:AI58,0),MATCH(GI62,AJ50:AT50,0))</f>
        <v>0</v>
      </c>
      <c r="GJ63" s="665">
        <f>INDEX(DT45:EA46,MATCH(DR63,DR45:DR46,0),MATCH(GJ61,DT43:EA43,0))*INDEX(AJ51:AT58,MATCH(GJ61,AI51:AI58,0),MATCH(GJ62,AJ50:AT50,0))</f>
        <v>0</v>
      </c>
      <c r="GK63" s="665">
        <f>INDEX(DT45:EA46,MATCH(DR63,DR45:DR46,0),MATCH(GK61,DT43:EA43,0))*INDEX(AJ51:AT58,MATCH(GK61,AI51:AI58,0),MATCH(GK62,AJ50:AT50,0))</f>
        <v>0</v>
      </c>
      <c r="GL63" s="665" t="b">
        <f>SUM(DS63:GK63)=O45-SUM(HB63:HK63)</f>
        <v>1</v>
      </c>
      <c r="GM63" s="667"/>
      <c r="GN63" s="705">
        <v>2023</v>
      </c>
      <c r="GO63" s="664">
        <f>SUMIF(DS50:EN50,GO50,DS63:EN63)</f>
        <v>0</v>
      </c>
      <c r="GP63" s="668">
        <f>SUMIF(DS50:GK50,GP50,DS63:GK63)</f>
        <v>0</v>
      </c>
      <c r="GQ63" s="668">
        <f>SUMIF(DS50:GK50,GQ50,DS63:GK63)</f>
        <v>0</v>
      </c>
      <c r="GR63" s="668">
        <f>SUMIF(DS50:GK50,GR50,DS63:GK63)</f>
        <v>0</v>
      </c>
      <c r="GS63" s="668">
        <f>SUMIF(DS50:GK50,GS50,DS63:GK63)</f>
        <v>0</v>
      </c>
      <c r="GT63" s="668">
        <f>SUMIF(DS50:GK50,GT50,DS63:GK63)</f>
        <v>0</v>
      </c>
      <c r="GU63" s="668">
        <f>SUMIF(DS50:GK50,GU50,DS63:GK63)</f>
        <v>0</v>
      </c>
      <c r="GV63" s="668">
        <f>SUMIF(DS50:GK50,GV50,DS63:GK63)</f>
        <v>0</v>
      </c>
      <c r="GW63" s="668">
        <f>SUMIF(DS50:GK50,GW50,DS63:GK63)</f>
        <v>0</v>
      </c>
      <c r="GX63" s="668">
        <f>SUMIF(DS50:GK50,GX50,DS63:GK63)</f>
        <v>0</v>
      </c>
      <c r="GY63" s="668">
        <f>SUMIF(DS50:GK50,GY50,DS63:GK63)</f>
        <v>0</v>
      </c>
      <c r="GZ63" s="646" t="b">
        <f>O45=SUM(GO63:GY63)</f>
        <v>1</v>
      </c>
      <c r="HB63" s="668">
        <f>IF(GZ63,0,(O45-SUM(GO63:GY63))*INDEX(AK51:AT58,MATCH(GN63,AI51:AI58,0),MATCH(HB62,AK50:AT50,0)))</f>
        <v>0</v>
      </c>
      <c r="HC63" s="668">
        <f>IF(GZ63,0,(O45-SUM(GO63:GY63))*INDEX(AK51:AT58,MATCH(GN63,AI51:AI58,0),MATCH(HC62,AK50:AT50,0)))</f>
        <v>0</v>
      </c>
      <c r="HD63" s="668">
        <f>IF(GZ63,0,(O45-SUM(GO63:GY63))*INDEX(AK51:AT58,MATCH(GN63,AI51:AI58,0),MATCH(HD62,AK50:AT50,0)))</f>
        <v>0</v>
      </c>
      <c r="HE63" s="668">
        <f>IF(GZ63,0,(O45-SUM(GO63:GY63))*INDEX(AK51:AT58,MATCH(GN63,AI51:AI58,0),MATCH(HE62,AK50:AT50,0)))</f>
        <v>0</v>
      </c>
      <c r="HF63" s="668">
        <f>IF(GZ63,0,(O45-SUM(GO63:GY63))*INDEX(AK51:AT58,MATCH(GN63,AI51:AI58,0),MATCH(HF62,AK50:AT50,0)))</f>
        <v>0</v>
      </c>
      <c r="HG63" s="668">
        <f>IF(GZ63,0,(O45-SUM(GO63:GY63))*INDEX(AK51:AT58,MATCH(GN63,AI51:AI58,0),MATCH(HG62,AK50:AT50,0)))</f>
        <v>0</v>
      </c>
      <c r="HH63" s="668">
        <f>IF(GZ63,0,(O45-SUM(GO63:GY63))*INDEX(AK51:AT58,MATCH(GN63,AI51:AI58,0),MATCH(HH62,AK50:AT50,0)))</f>
        <v>0</v>
      </c>
      <c r="HI63" s="668">
        <f>IF(GZ63,0,(O45-SUM(GO63:GY63))*INDEX(AK51:AT58,MATCH(GN63,AI51:AI58,0),MATCH(HI62,AK50:AT50,0)))</f>
        <v>0</v>
      </c>
      <c r="HJ63" s="668">
        <f>IF(GZ63,0,(O45-SUM(GO63:GY63))*INDEX(AK51:AT58,MATCH(GN63,AI51:AI58,0),MATCH(HJ62,AK50:AT50,0)))</f>
        <v>0</v>
      </c>
      <c r="HK63" s="668">
        <f>IF(GZ63,0,(O45-SUM(GO63:GY63))*INDEX(AK51:AT58,MATCH(GN63,AI51:AI58,0),MATCH(HK62,AK50:AT50,0)))</f>
        <v>0</v>
      </c>
      <c r="HL63" s="668" t="b">
        <f>(SUM(HB63:HK63)+SUM(GO63:GY63))=O45</f>
        <v>1</v>
      </c>
      <c r="HM63" s="674"/>
      <c r="HN63" s="674"/>
      <c r="HO63" s="674"/>
      <c r="HP63" s="674"/>
      <c r="HQ63" s="674"/>
      <c r="HR63" s="674"/>
      <c r="HS63" s="674"/>
      <c r="HT63" s="674"/>
      <c r="HU63" s="674"/>
      <c r="HV63" s="674"/>
      <c r="HW63" s="674"/>
      <c r="HX63" s="674"/>
      <c r="HY63" s="674"/>
      <c r="HZ63" s="674"/>
    </row>
    <row r="64" spans="1:234" hidden="1" x14ac:dyDescent="0.25">
      <c r="A64" s="643" t="s">
        <v>208</v>
      </c>
      <c r="G64" s="670"/>
      <c r="H64" s="670"/>
      <c r="I64" s="674"/>
      <c r="J64" s="674"/>
      <c r="K64" s="674"/>
      <c r="L64" s="674"/>
      <c r="M64" s="674"/>
      <c r="N64" s="674"/>
      <c r="O64" s="674"/>
      <c r="P64" s="674"/>
      <c r="Q64" s="674"/>
      <c r="R64" s="674"/>
      <c r="S64" s="675"/>
      <c r="DR64" s="705">
        <v>2024</v>
      </c>
      <c r="DS64" s="665">
        <f>INDEX(DT45:EA46,MATCH(DR64,DR45:DR46,0),MATCH(DS61,DT43:EA43,0))*INDEX(AJ51:AT58,MATCH(DS61,AI51:AI58,0),MATCH(DS62,AJ50:AT50,0))</f>
        <v>0</v>
      </c>
      <c r="DT64" s="665">
        <f>INDEX(DT45:EA46,MATCH(DR64,DR45:DR46,0),MATCH(DT61,DT43:EA43,0))*INDEX(AJ51:AT58,MATCH(DT61,AI51:AI58,0),MATCH(DT62,AJ50:AT50,0))</f>
        <v>0</v>
      </c>
      <c r="DU64" s="665">
        <f>INDEX(DT45:EA46,MATCH(DR64,DR45:DR46,0),MATCH(DU61,DT43:EA43,0))*INDEX(AJ51:AT58,MATCH(DU61,AI51:AI58,0),MATCH(DU62,AJ50:AT50,0))</f>
        <v>0</v>
      </c>
      <c r="DV64" s="665">
        <f>INDEX(DT45:EA46,MATCH(DR64,DR45:DR46,0),MATCH(DV61,DT43:EA43,0))*INDEX(AJ51:AT58,MATCH(DV61,AI51:AI58,0),MATCH(DV62,AJ50:AT50,0))</f>
        <v>0</v>
      </c>
      <c r="DW64" s="665">
        <f>INDEX(DT45:EA46,MATCH(DR64,DR45:DR46,0),MATCH(DW61,DT43:EA43,0))*INDEX(AJ51:AT58,MATCH(DW61,AI51:AI58,0),MATCH(DW62,AJ50:AT50,0))</f>
        <v>0</v>
      </c>
      <c r="DX64" s="665">
        <f>INDEX(DT45:EA46,MATCH(DR64,DR45:DR46,0),MATCH(DX61,DT43:EA43,0))*INDEX(AJ51:AT58,MATCH(DX61,AI51:AI58,0),MATCH(DX62,AJ50:AT50,0))</f>
        <v>0</v>
      </c>
      <c r="DY64" s="665">
        <f>INDEX(DT45:EA46,MATCH(DR64,DR45:DR46,0),MATCH(DY61,DT43:EA43,0))*INDEX(AJ51:AT58,MATCH(DY61,AI51:AI58,0),MATCH(DY62,AJ50:AT50,0))</f>
        <v>0</v>
      </c>
      <c r="DZ64" s="665">
        <f>INDEX(DT45:EA46,MATCH(DR64,DR45:DR46,0),MATCH(DZ61,DT43:EA43,0))*INDEX(AJ51:AT58,MATCH(DZ61,AI51:AI58,0),MATCH(DZ62,AJ50:AT50,0))</f>
        <v>0</v>
      </c>
      <c r="EA64" s="665">
        <f>INDEX(DT45:EA46,MATCH(DR64,DR45:DR46,0),MATCH(EA61,DT43:EA43,0))*INDEX(AJ51:AT58,MATCH(EA61,AI51:AI58,0),MATCH(EA62,AJ50:AT50,0))</f>
        <v>0</v>
      </c>
      <c r="EB64" s="665">
        <f>INDEX(DT45:EA46,MATCH(DR64,DR45:DR46,0),MATCH(EB61,DT43:EA43,0))*INDEX(AJ51:AT58,MATCH(EB61,AI51:AI58,0),MATCH(EB62,AJ50:AT50,0))</f>
        <v>0</v>
      </c>
      <c r="EC64" s="665">
        <f>INDEX(DT45:EA46,MATCH(DR64,DR45:DR46,0),MATCH(EC61,DT43:EA43,0))*INDEX(AJ51:AT58,MATCH(EC61,AI51:AI58,0),MATCH(EC62,AJ50:AT50,0))</f>
        <v>0</v>
      </c>
      <c r="ED64" s="665">
        <f>INDEX(DT45:EA46,MATCH(DR64,DR45:DR46,0),MATCH(ED61,DT43:EA43,0))*INDEX(AJ51:AT58,MATCH(ED61,AI51:AI58,0),MATCH(ED62,AJ50:AT50,0))</f>
        <v>0</v>
      </c>
      <c r="EE64" s="665">
        <f>INDEX(DT45:EA46,MATCH(DR64,DR45:DR46,0),MATCH(EE61,DT43:EA43,0))*INDEX(AJ51:AT58,MATCH(EE61,AI51:AI58,0),MATCH(EE62,AJ50:AT50,0))</f>
        <v>0</v>
      </c>
      <c r="EF64" s="665">
        <f>INDEX(DT45:EA46,MATCH(DR64,DR45:DR46,0),MATCH(EF61,DT43:EA43,0))*INDEX(AJ51:AT58,MATCH(EF61,AI51:AI58,0),MATCH(EF62,AJ50:AT50,0))</f>
        <v>0</v>
      </c>
      <c r="EG64" s="665">
        <f>INDEX(DT45:EA46,MATCH(DR64,DR45:DR46,0),MATCH(EG61,DT43:EA43,0))*INDEX(AJ51:AT58,MATCH(EG61,AI51:AI58,0),MATCH(EG62,AJ50:AT50,0))</f>
        <v>0</v>
      </c>
      <c r="EH64" s="665">
        <f>INDEX(DT45:EA46,MATCH(DR64,DR45:DR46,0),MATCH(EH61,DT43:EA43,0))*INDEX(AJ51:AT58,MATCH(EH61,AI51:AI58,0),MATCH(EH62,AJ50:AT50,0))</f>
        <v>0</v>
      </c>
      <c r="EI64" s="665">
        <f>INDEX(DT45:EA46,MATCH(DR64,DR45:DR46,0),MATCH(EI61,DT43:EA43,0))*INDEX(AJ51:AT58,MATCH(EI61,AI51:AI58,0),MATCH(EI62,AJ50:AT50,0))</f>
        <v>0</v>
      </c>
      <c r="EJ64" s="665">
        <f>INDEX(DT45:EA46,MATCH(DR64,DR45:DR46,0),MATCH(EJ61,DT43:EA43,0))*INDEX(AJ51:AT58,MATCH(EJ61,AI51:AI58,0),MATCH(EJ62,AJ50:AT50,0))</f>
        <v>0</v>
      </c>
      <c r="EK64" s="665">
        <f>INDEX(DT45:EA46,MATCH(DR64,DR45:DR46,0),MATCH(EK61,DT43:EA43,0))*INDEX(AJ51:AT58,MATCH(EK61,AI51:AI58,0),MATCH(EK62,AJ50:AT50,0))</f>
        <v>0</v>
      </c>
      <c r="EL64" s="665">
        <f>INDEX(DT45:EA46,MATCH(DR64,DR45:DR46,0),MATCH(EL61,DT43:EA43,0))*INDEX(AJ51:AT58,MATCH(EL61,AI51:AI58,0),MATCH(EL62,AJ50:AT50,0))</f>
        <v>0</v>
      </c>
      <c r="EM64" s="665">
        <f>INDEX(DT45:EA46,MATCH(DR64,DR45:DR46,0),MATCH(EM61,DT43:EA43,0))*INDEX(AJ51:AT58,MATCH(EM61,AI51:AI58,0),MATCH(EM62,AJ50:AT50,0))</f>
        <v>0</v>
      </c>
      <c r="EN64" s="665">
        <f>INDEX(DT45:EA46,MATCH(DR64,DR45:DR46,0),MATCH(EN61,DT43:EA43,0))*INDEX(AJ51:AT58,MATCH(EN61,AI51:AI58,0),MATCH(EN62,AJ50:AT50,0))</f>
        <v>0</v>
      </c>
      <c r="EO64" s="665">
        <f>INDEX(DT45:EA46,MATCH(DR64,DR45:DR46,0),MATCH(EO61,DT43:EA43,0))*INDEX(AJ51:AT58,MATCH(EO61,AI51:AI58,0),MATCH(EO62,AJ50:AT50,0))</f>
        <v>0</v>
      </c>
      <c r="EP64" s="665">
        <f>INDEX(DT45:EA46,MATCH(DR64,DR45:DR46,0),MATCH(EP61,DT43:EA43,0))*INDEX(AJ51:AT58,MATCH(EP61,AI51:AI58,0),MATCH(EP62,AJ50:AT50,0))</f>
        <v>0</v>
      </c>
      <c r="EQ64" s="665">
        <f>INDEX(DT45:EA46,MATCH(DR64,DR45:DR46,0),MATCH(EQ61,DT43:EA43,0))*INDEX(AJ51:AT58,MATCH(EQ61,AI51:AI58,0),MATCH(EQ62,AJ50:AT50,0))</f>
        <v>0</v>
      </c>
      <c r="ER64" s="665">
        <f>INDEX(DT45:EA46,MATCH(DR64,DR45:DR46,0),MATCH(ER61,DT43:EA43,0))*INDEX(AJ51:AT58,MATCH(ER61,AI51:AI58,0),MATCH(ER62,AJ50:AT50,0))</f>
        <v>0</v>
      </c>
      <c r="ES64" s="665">
        <f>INDEX(DT45:EA46,MATCH(DR64,DR45:DR46,0),MATCH(ES61,DT43:EA43,0))*INDEX(AJ51:AT58,MATCH(ES61,AI51:AI58,0),MATCH(ES62,AJ50:AT50,0))</f>
        <v>0</v>
      </c>
      <c r="ET64" s="665">
        <f>INDEX(DT45:EA46,MATCH(DR64,DR45:DR46,0),MATCH(ET61,DT43:EA43,0))*INDEX(AJ51:AT58,MATCH(ET61,AI51:AI58,0),MATCH(ET62,AJ50:AT50,0))</f>
        <v>0</v>
      </c>
      <c r="EU64" s="665">
        <f>INDEX(DT45:EA46,MATCH(DR64,DR45:DR46,0),MATCH(EU61,DT43:EA43,0))*INDEX(AJ51:AT58,MATCH(EU61,AI51:AI58,0),MATCH(EU62,AJ50:AT50,0))</f>
        <v>0</v>
      </c>
      <c r="EV64" s="665">
        <f>INDEX(DT45:EA46,MATCH(DR64,DR45:DR46,0),MATCH(EV61,DT43:EA43,0))*INDEX(AJ51:AT58,MATCH(EV61,AI51:AI58,0),MATCH(EV62,AJ50:AT50,0))</f>
        <v>0</v>
      </c>
      <c r="EW64" s="665">
        <f>INDEX(DT45:EA46,MATCH(DR64,DR45:DR46,0),MATCH(EW61,DT43:EA43,0))*INDEX(AJ51:AT58,MATCH(EW61,AI51:AI58,0),MATCH(EW62,AJ50:AT50,0))</f>
        <v>0</v>
      </c>
      <c r="EX64" s="665">
        <f>INDEX(DT45:EA46,MATCH(DR64,DR45:DR46,0),MATCH(EX61,DT43:EA43,0))*INDEX(AJ51:AT58,MATCH(EX61,AI51:AI58,0),MATCH(EX62,AJ50:AT50,0))</f>
        <v>0</v>
      </c>
      <c r="EY64" s="665">
        <f>INDEX(DT45:EA46,MATCH(DR64,DR45:DR46,0),MATCH(EY61,DT43:EA43,0))*INDEX(AJ51:AT58,MATCH(EY61,AI51:AI58,0),MATCH(EY62,AJ50:AT50,0))</f>
        <v>0</v>
      </c>
      <c r="EZ64" s="665">
        <f>INDEX(DT45:EA46,MATCH(DR64,DR45:DR46,0),MATCH(EZ61,DT43:EA43,0))*INDEX(AJ51:AT58,MATCH(EZ61,AI51:AI58,0),MATCH(EZ62,AJ50:AT50,0))</f>
        <v>0</v>
      </c>
      <c r="FA64" s="665">
        <f>INDEX(DT45:EA46,MATCH(DR64,DR45:DR46,0),MATCH(FA61,DT43:EA43,0))*INDEX(AJ51:AT58,MATCH(FA61,AI51:AI58,0),MATCH(FA62,AJ50:AT50,0))</f>
        <v>0</v>
      </c>
      <c r="FB64" s="665">
        <f>INDEX(DT45:EA46,MATCH(DR64,DR45:DR46,0),MATCH(FB61,DT43:EA43,0))*INDEX(AJ51:AT58,MATCH(FB61,AI51:AI58,0),MATCH(FB62,AJ50:AT50,0))</f>
        <v>0</v>
      </c>
      <c r="FC64" s="665">
        <f>INDEX(DT45:EA46,MATCH(DR64,DR45:DR46,0),MATCH(FC61,DT43:EA43,0))*INDEX(AJ51:AT58,MATCH(FC61,AI51:AI58,0),MATCH(FC62,AJ50:AT50,0))</f>
        <v>0</v>
      </c>
      <c r="FD64" s="665">
        <f>INDEX(DT45:EA46,MATCH(DR64,DR45:DR46,0),MATCH(FD61,DT43:EA43,0))*INDEX(AJ51:AT58,MATCH(FD61,AI51:AI58,0),MATCH(FD62,AJ50:AT50,0))</f>
        <v>0</v>
      </c>
      <c r="FE64" s="665">
        <f>INDEX(DT45:EA46,MATCH(DR64,DR45:DR46,0),MATCH(FE61,DT43:EA43,0))*INDEX(AJ51:AT58,MATCH(FE61,AI51:AI58,0),MATCH(FE62,AJ50:AT50,0))</f>
        <v>0</v>
      </c>
      <c r="FF64" s="665">
        <f>INDEX(DT45:EA46,MATCH(DR64,DR45:DR46,0),MATCH(FF61,DT43:EA43,0))*INDEX(AJ51:AT58,MATCH(FF61,AI51:AI58,0),MATCH(FF62,AJ50:AT50,0))</f>
        <v>0</v>
      </c>
      <c r="FG64" s="665">
        <f>INDEX(DT45:EA46,MATCH(DR64,DR45:DR46,0),MATCH(FG61,DT43:EA43,0))*INDEX(AJ51:AT58,MATCH(FG61,AI51:AI58,0),MATCH(FG62,AJ50:AT50,0))</f>
        <v>0</v>
      </c>
      <c r="FH64" s="665">
        <f>INDEX(DT45:EA46,MATCH(DR64,DR45:DR46,0),MATCH(FH61,DT43:EA43,0))*INDEX(AJ51:AT58,MATCH(FH61,AI51:AI58,0),MATCH(FH62,AJ50:AT50,0))</f>
        <v>0</v>
      </c>
      <c r="FI64" s="665">
        <f>INDEX(DT45:EA46,MATCH(DR64,DR45:DR46,0),MATCH(FI61,DT43:EA43,0))*INDEX(AJ51:AT58,MATCH(FI61,AI51:AI58,0),MATCH(FI62,AJ50:AT50,0))</f>
        <v>0</v>
      </c>
      <c r="FJ64" s="665">
        <f>INDEX(DT45:EA46,MATCH(DR64,DR45:DR46,0),MATCH(FJ61,DT43:EA43,0))*INDEX(AJ51:AT58,MATCH(FJ61,AI51:AI58,0),MATCH(FJ62,AJ50:AT50,0))</f>
        <v>0</v>
      </c>
      <c r="FK64" s="665">
        <f>INDEX(DT45:EA46,MATCH(DR64,DR45:DR46,0),MATCH(FK61,DT43:EA43,0))*INDEX(AJ51:AT58,MATCH(FK61,AI51:AI58,0),MATCH(FK62,AJ50:AT50,0))</f>
        <v>0</v>
      </c>
      <c r="FL64" s="665">
        <f>INDEX(DT45:EA46,MATCH(DR64,DR45:DR46,0),MATCH(FL61,DT43:EA43,0))*INDEX(AJ51:AT58,MATCH(FL61,AI51:AI58,0),MATCH(FL62,AJ50:AT50,0))</f>
        <v>0</v>
      </c>
      <c r="FM64" s="665">
        <f>INDEX(DT45:EA46,MATCH(DR64,DR45:DR46,0),MATCH(FM61,DT43:EA43,0))*INDEX(AJ51:AT58,MATCH(FM61,AI51:AI58,0),MATCH(FM62,AJ50:AT50,0))</f>
        <v>0</v>
      </c>
      <c r="FN64" s="665">
        <f>INDEX(DT45:EA46,MATCH(DR64,DR45:DR46,0),MATCH(FN61,DT43:EA43,0))*INDEX(AJ51:AT58,MATCH(FN61,AI51:AI58,0),MATCH(FN62,AJ50:AT50,0))</f>
        <v>0</v>
      </c>
      <c r="FO64" s="665">
        <f>INDEX(DT45:EA46,MATCH(DR64,DR45:DR46,0),MATCH(FO61,DT43:EA43,0))*INDEX(AJ51:AT58,MATCH(FO61,AI51:AI58,0),MATCH(FO62,AJ50:AT50,0))</f>
        <v>0</v>
      </c>
      <c r="FP64" s="665">
        <f>INDEX(DT45:EA46,MATCH(DR64,DR45:DR46,0),MATCH(FP61,DT43:EA43,0))*INDEX(AJ51:AT58,MATCH(FP61,AI51:AI58,0),MATCH(FP62,AJ50:AT50,0))</f>
        <v>0</v>
      </c>
      <c r="FQ64" s="665">
        <f>INDEX(DT45:EA46,MATCH(DR64,DR45:DR46,0),MATCH(FQ61,DT43:EA43,0))*INDEX(AJ51:AT58,MATCH(FQ61,AI51:AI58,0),MATCH(FQ62,AJ50:AT50,0))</f>
        <v>0</v>
      </c>
      <c r="FR64" s="665">
        <f>INDEX(DT45:EA46,MATCH(DR64,DR45:DR46,0),MATCH(FR61,DT43:EA43,0))*INDEX(AJ51:AT58,MATCH(FR61,AI51:AI58,0),MATCH(FR62,AJ50:AT50,0))</f>
        <v>0</v>
      </c>
      <c r="FS64" s="665">
        <f>INDEX(DT45:EA46,MATCH(DR64,DR45:DR46,0),MATCH(FS61,DT43:EA43,0))*INDEX(AJ51:AT58,MATCH(FS61,AI51:AI58,0),MATCH(FS62,AJ50:AT50,0))</f>
        <v>0</v>
      </c>
      <c r="FT64" s="665">
        <f>INDEX(DT45:EA46,MATCH(DR64,DR45:DR46,0),MATCH(FT61,DT43:EA43,0))*INDEX(AJ51:AT58,MATCH(FT61,AI51:AI58,0),MATCH(FT62,AJ50:AT50,0))</f>
        <v>0</v>
      </c>
      <c r="FU64" s="665">
        <f>INDEX(DT45:EA46,MATCH(DR64,DR45:DR46,0),MATCH(FU61,DT43:EA43,0))*INDEX(AJ51:AT58,MATCH(FU61,AI51:AI58,0),MATCH(FU62,AJ50:AT50,0))</f>
        <v>0</v>
      </c>
      <c r="FV64" s="665">
        <f>INDEX(DT45:EA46,MATCH(DR64,DR45:DR46,0),MATCH(FV61,DT43:EA43,0))*INDEX(AJ51:AT58,MATCH(FV61,AI51:AI58,0),MATCH(FV62,AJ50:AT50,0))</f>
        <v>0</v>
      </c>
      <c r="FW64" s="665">
        <f>INDEX(DT45:EA46,MATCH(DR64,DR45:DR46,0),MATCH(FW61,DT43:EA43,0))*INDEX(AJ51:AT58,MATCH(FW61,AI51:AI58,0),MATCH(FW62,AJ50:AT50,0))</f>
        <v>0</v>
      </c>
      <c r="FX64" s="665">
        <f>INDEX(DT45:EA46,MATCH(DR64,DR45:DR46,0),MATCH(FX61,DT43:EA43,0))*INDEX(AJ51:AT58,MATCH(FX61,AI51:AI58,0),MATCH(FX62,AJ50:AT50,0))</f>
        <v>0</v>
      </c>
      <c r="FY64" s="665">
        <f>INDEX(DT45:EA46,MATCH(DR64,DR45:DR46,0),MATCH(FY61,DT43:EA43,0))*INDEX(AJ51:AT58,MATCH(FY61,AI51:AI58,0),MATCH(FY62,AJ50:AT50,0))</f>
        <v>0</v>
      </c>
      <c r="FZ64" s="665">
        <f>INDEX(DT45:EA46,MATCH(DR64,DR45:DR46,0),MATCH(FZ61,DT43:EA43,0))*INDEX(AJ51:AT58,MATCH(FZ61,AI51:AI58,0),MATCH(FZ62,AJ50:AT50,0))</f>
        <v>0</v>
      </c>
      <c r="GA64" s="665">
        <f>INDEX(DT45:EA46,MATCH(DR64,DR45:DR46,0),MATCH(GA61,DT43:EA43,0))*INDEX(AJ51:AT58,MATCH(GA61,AI51:AI58,0),MATCH(GA62,AJ50:AT50,0))</f>
        <v>0</v>
      </c>
      <c r="GB64" s="665">
        <f>INDEX(DT45:EA46,MATCH(DR64,DR45:DR46,0),MATCH(GB61,DT43:EA43,0))*INDEX(AJ51:AT58,MATCH(GB61,AI51:AI58,0),MATCH(GB62,AJ50:AT50,0))</f>
        <v>0</v>
      </c>
      <c r="GC64" s="665">
        <f>INDEX(DT45:EA46,MATCH(DR64,DR45:DR46,0),MATCH(GC61,DT43:EA43,0))*INDEX(AJ51:AT58,MATCH(GC61,AI51:AI58,0),MATCH(GC62,AJ50:AT50,0))</f>
        <v>0</v>
      </c>
      <c r="GD64" s="665">
        <f>INDEX(DT45:EA46,MATCH(DR64,DR45:DR46,0),MATCH(GD61,DT43:EA43,0))*INDEX(AJ51:AT58,MATCH(GD61,AI51:AI58,0),MATCH(GD62,AJ50:AT50,0))</f>
        <v>0</v>
      </c>
      <c r="GE64" s="665">
        <f>INDEX(DT45:EA46,MATCH(DR64,DR45:DR46,0),MATCH(GE61,DT43:EA43,0))*INDEX(AJ51:AT58,MATCH(GE61,AI51:AI58,0),MATCH(GE62,AJ50:AT50,0))</f>
        <v>0</v>
      </c>
      <c r="GF64" s="665">
        <f>INDEX(DT45:EA46,MATCH(DR64,DR45:DR46,0),MATCH(GF61,DT43:EA43,0))*INDEX(AJ51:AT58,MATCH(GF61,AI51:AI58,0),MATCH(GF62,AJ50:AT50,0))</f>
        <v>0</v>
      </c>
      <c r="GG64" s="665">
        <f>INDEX(DT45:EA46,MATCH(DR64,DR45:DR46,0),MATCH(GG61,DT43:EA43,0))*INDEX(AJ51:AT58,MATCH(GG61,AI51:AI58,0),MATCH(GG62,AJ50:AT50,0))</f>
        <v>0</v>
      </c>
      <c r="GH64" s="665">
        <f>INDEX(DT45:EA46,MATCH(DR64,DR45:DR46,0),MATCH(GH61,DT43:EA43,0))*INDEX(AJ51:AT58,MATCH(GH61,AI51:AI58,0),MATCH(GH62,AJ50:AT50,0))</f>
        <v>0</v>
      </c>
      <c r="GI64" s="665">
        <f>INDEX(DT45:EA46,MATCH(DR64,DR45:DR46,0),MATCH(GI61,DT43:EA43,0))*INDEX(AJ51:AT58,MATCH(GI61,AI51:AI58,0),MATCH(GI62,AJ50:AT50,0))</f>
        <v>0</v>
      </c>
      <c r="GJ64" s="665">
        <f>INDEX(DT45:EA46,MATCH(DR64,DR45:DR46,0),MATCH(GJ61,DT43:EA43,0))*INDEX(AJ51:AT58,MATCH(GJ61,AI51:AI58,0),MATCH(GJ62,AJ50:AT50,0))</f>
        <v>0</v>
      </c>
      <c r="GK64" s="665">
        <f>INDEX(DT45:EA46,MATCH(DR64,DR45:DR46,0),MATCH(GK61,DT43:EA43,0))*INDEX(AJ51:AT58,MATCH(GK61,AI51:AI58,0),MATCH(GK62,AJ50:AT50,0))</f>
        <v>0</v>
      </c>
      <c r="GL64" s="665" t="b">
        <f>SUM(DS64:GK64)=O46-SUM(HB64:HK64)</f>
        <v>1</v>
      </c>
      <c r="GM64" s="667"/>
      <c r="GN64" s="705">
        <v>2024</v>
      </c>
      <c r="GO64" s="664">
        <f>SUMIF(DS50:EN50,GO50,DS64:EN64)</f>
        <v>0</v>
      </c>
      <c r="GP64" s="668">
        <f>SUMIF(DS50:GK50,GP50,DS64:GK64)</f>
        <v>0</v>
      </c>
      <c r="GQ64" s="668">
        <f>SUMIF(DS50:GK50,GQ50,DS64:GK64)</f>
        <v>0</v>
      </c>
      <c r="GR64" s="668">
        <f>SUMIF(DS50:GK50,GR50,DS64:GK64)</f>
        <v>0</v>
      </c>
      <c r="GS64" s="668">
        <f>SUMIF(DS50:GK50,GS50,DS64:GK64)</f>
        <v>0</v>
      </c>
      <c r="GT64" s="668">
        <f>SUMIF(DS50:GK50,GT50,DS64:GK64)</f>
        <v>0</v>
      </c>
      <c r="GU64" s="668">
        <f>SUMIF(DS50:GK50,GU50,DS64:GK64)</f>
        <v>0</v>
      </c>
      <c r="GV64" s="668">
        <f>SUMIF(DS50:GK50,GV50,DS64:GK64)</f>
        <v>0</v>
      </c>
      <c r="GW64" s="668">
        <f>SUMIF(DS50:GK50,GW50,DS64:GK64)</f>
        <v>0</v>
      </c>
      <c r="GX64" s="668">
        <f>SUMIF(DS50:GK50,GX50,DS64:GK64)</f>
        <v>0</v>
      </c>
      <c r="GY64" s="668">
        <f>SUMIF(DS50:GK50,GY50,DS64:GK64)</f>
        <v>0</v>
      </c>
      <c r="GZ64" s="646" t="b">
        <f>O46=SUM(GO64:GY64)</f>
        <v>1</v>
      </c>
      <c r="HB64" s="668">
        <f>IF(GZ64,0,(O46-SUM(GO64:GY64))*INDEX(AK51:AT58,MATCH(GN64,AI51:AI58,0),MATCH(HB62,AK50:AT50,0)))</f>
        <v>0</v>
      </c>
      <c r="HC64" s="668">
        <f>IF(GZ64,0,(O46-SUM(GO64:GY64))*INDEX(AK51:AT58,MATCH(GN64,AI51:AI58,0),MATCH(HC62,AK50:AT50,0)))</f>
        <v>0</v>
      </c>
      <c r="HD64" s="668">
        <f>IF(GZ64,0,(O46-SUM(GO64:GY64))*INDEX(AK51:AT58,MATCH(GN64,AI51:AI58,0),MATCH(HD62,AK50:AT50,0)))</f>
        <v>0</v>
      </c>
      <c r="HE64" s="668">
        <f>IF(GZ64,0,(O46-SUM(GO64:GY64))*INDEX(AK51:AT58,MATCH(GN64,AI51:AI58,0),MATCH(HE62,AK50:AT50,0)))</f>
        <v>0</v>
      </c>
      <c r="HF64" s="668">
        <f>IF(GZ64,0,(O46-SUM(GO64:GY64))*INDEX(AK51:AT58,MATCH(GN64,AI51:AI58,0),MATCH(HF62,AK50:AT50,0)))</f>
        <v>0</v>
      </c>
      <c r="HG64" s="668">
        <f>IF(GZ64,0,(O46-SUM(GO64:GY64))*INDEX(AK51:AT58,MATCH(GN64,AI51:AI58,0),MATCH(HG62,AK50:AT50,0)))</f>
        <v>0</v>
      </c>
      <c r="HH64" s="668">
        <f>IF(GZ64,0,(O46-SUM(GO64:GY64))*INDEX(AK51:AT58,MATCH(GN64,AI51:AI58,0),MATCH(HH62,AK50:AT50,0)))</f>
        <v>0</v>
      </c>
      <c r="HI64" s="668">
        <f>IF(GZ64,0,(O46-SUM(GO64:GY64))*INDEX(AK51:AT58,MATCH(GN64,AI51:AI58,0),MATCH(HI62,AK50:AT50,0)))</f>
        <v>0</v>
      </c>
      <c r="HJ64" s="668">
        <f>IF(GZ64,0,(O46-SUM(GO64:GY64))*INDEX(AK51:AT58,MATCH(GN64,AI51:AI58,0),MATCH(HJ62,AK50:AT50,0)))</f>
        <v>0</v>
      </c>
      <c r="HK64" s="668">
        <f>IF(GZ64,0,(O46-SUM(GO64:GY64))*INDEX(AK51:AT58,MATCH(GN64,AI51:AI58,0),MATCH(HK62,AK50:AT50,0)))</f>
        <v>0</v>
      </c>
      <c r="HL64" s="668" t="b">
        <f>(SUM(HB64:HK64)+SUM(GO64:GY64))=O46</f>
        <v>1</v>
      </c>
      <c r="HM64" s="674"/>
      <c r="HN64" s="674"/>
      <c r="HO64" s="674"/>
      <c r="HP64" s="674"/>
      <c r="HQ64" s="674"/>
      <c r="HR64" s="674"/>
      <c r="HS64" s="674"/>
      <c r="HT64" s="674"/>
      <c r="HU64" s="674"/>
      <c r="HV64" s="674"/>
      <c r="HW64" s="674"/>
      <c r="HX64" s="674"/>
      <c r="HY64" s="674"/>
      <c r="HZ64" s="674"/>
    </row>
    <row r="65" spans="1:234" hidden="1" x14ac:dyDescent="0.25">
      <c r="A65" s="643" t="s">
        <v>208</v>
      </c>
      <c r="G65" s="670"/>
      <c r="H65" s="670"/>
      <c r="I65" s="674"/>
      <c r="J65" s="674"/>
      <c r="K65" s="674"/>
      <c r="L65" s="674"/>
      <c r="M65" s="674"/>
      <c r="N65" s="674"/>
      <c r="O65" s="674"/>
      <c r="P65" s="674"/>
      <c r="Q65" s="674"/>
      <c r="R65" s="674"/>
      <c r="S65" s="675"/>
      <c r="DR65" s="705">
        <v>2025</v>
      </c>
      <c r="DS65" s="665" t="e">
        <f>INDEX(DT45:EA46,MATCH(DR65,DR45:DR46,0),MATCH(DS61,DT43:EA43,0))*INDEX(AJ51:AT58,MATCH(DS61,AI51:AI58,0),MATCH(DS62,AJ50:AT50,0))</f>
        <v>#N/A</v>
      </c>
      <c r="DT65" s="665" t="e">
        <f>INDEX(DT45:EA46,MATCH(DR65,DR45:DR46,0),MATCH(DT61,DT43:EA43,0))*INDEX(AJ51:AT58,MATCH(DT61,AI51:AI58,0),MATCH(DT62,AJ50:AT50,0))</f>
        <v>#N/A</v>
      </c>
      <c r="DU65" s="665" t="e">
        <f>INDEX(DT45:EA46,MATCH(DR65,DR45:DR46,0),MATCH(DU61,DT43:EA43,0))*INDEX(AJ51:AT58,MATCH(DU61,AI51:AI58,0),MATCH(DU62,AJ50:AT50,0))</f>
        <v>#N/A</v>
      </c>
      <c r="DV65" s="665" t="e">
        <f>INDEX(DT45:EA46,MATCH(DR65,DR45:DR46,0),MATCH(DV61,DT43:EA43,0))*INDEX(AJ51:AT58,MATCH(DV61,AI51:AI58,0),MATCH(DV62,AJ50:AT50,0))</f>
        <v>#N/A</v>
      </c>
      <c r="DW65" s="665" t="e">
        <f>INDEX(DT45:EA46,MATCH(DR65,DR45:DR46,0),MATCH(DW61,DT43:EA43,0))*INDEX(AJ51:AT58,MATCH(DW61,AI51:AI58,0),MATCH(DW62,AJ50:AT50,0))</f>
        <v>#N/A</v>
      </c>
      <c r="DX65" s="665" t="e">
        <f>INDEX(DT45:EA46,MATCH(DR65,DR45:DR46,0),MATCH(DX61,DT43:EA43,0))*INDEX(AJ51:AT58,MATCH(DX61,AI51:AI58,0),MATCH(DX62,AJ50:AT50,0))</f>
        <v>#N/A</v>
      </c>
      <c r="DY65" s="665" t="e">
        <f>INDEX(DT45:EA46,MATCH(DR65,DR45:DR46,0),MATCH(DY61,DT43:EA43,0))*INDEX(AJ51:AT58,MATCH(DY61,AI51:AI58,0),MATCH(DY62,AJ50:AT50,0))</f>
        <v>#N/A</v>
      </c>
      <c r="DZ65" s="665" t="e">
        <f>INDEX(DT45:EA46,MATCH(DR65,DR45:DR46,0),MATCH(DZ61,DT43:EA43,0))*INDEX(AJ51:AT58,MATCH(DZ61,AI51:AI58,0),MATCH(DZ62,AJ50:AT50,0))</f>
        <v>#N/A</v>
      </c>
      <c r="EA65" s="665" t="e">
        <f>INDEX(DT45:EA46,MATCH(DR65,DR45:DR46,0),MATCH(EA61,DT43:EA43,0))*INDEX(AJ51:AT58,MATCH(EA61,AI51:AI58,0),MATCH(EA62,AJ50:AT50,0))</f>
        <v>#N/A</v>
      </c>
      <c r="EB65" s="665" t="e">
        <f>INDEX(DT45:EA46,MATCH(DR65,DR45:DR46,0),MATCH(EB61,DT43:EA43,0))*INDEX(AJ51:AT58,MATCH(EB61,AI51:AI58,0),MATCH(EB62,AJ50:AT50,0))</f>
        <v>#N/A</v>
      </c>
      <c r="EC65" s="665" t="e">
        <f>INDEX(DT45:EA46,MATCH(DR65,DR45:DR46,0),MATCH(EC61,DT43:EA43,0))*INDEX(AJ51:AT58,MATCH(EC61,AI51:AI58,0),MATCH(EC62,AJ50:AT50,0))</f>
        <v>#N/A</v>
      </c>
      <c r="ED65" s="665" t="e">
        <f>INDEX(DT45:EA46,MATCH(DR65,DR45:DR46,0),MATCH(ED61,DT43:EA43,0))*INDEX(AJ51:AT58,MATCH(ED61,AI51:AI58,0),MATCH(ED62,AJ50:AT50,0))</f>
        <v>#N/A</v>
      </c>
      <c r="EE65" s="665" t="e">
        <f>INDEX(DT45:EA46,MATCH(DR65,DR45:DR46,0),MATCH(EE61,DT43:EA43,0))*INDEX(AJ51:AT58,MATCH(EE61,AI51:AI58,0),MATCH(EE62,AJ50:AT50,0))</f>
        <v>#N/A</v>
      </c>
      <c r="EF65" s="665" t="e">
        <f>INDEX(DT45:EA46,MATCH(DR65,DR45:DR46,0),MATCH(EF61,DT43:EA43,0))*INDEX(AJ51:AT58,MATCH(EF61,AI51:AI58,0),MATCH(EF62,AJ50:AT50,0))</f>
        <v>#N/A</v>
      </c>
      <c r="EG65" s="665" t="e">
        <f>INDEX(DT45:EA46,MATCH(DR65,DR45:DR46,0),MATCH(EG61,DT43:EA43,0))*INDEX(AJ51:AT58,MATCH(EG61,AI51:AI58,0),MATCH(EG62,AJ50:AT50,0))</f>
        <v>#N/A</v>
      </c>
      <c r="EH65" s="665" t="e">
        <f>INDEX(DT45:EA46,MATCH(DR65,DR45:DR46,0),MATCH(EH61,DT43:EA43,0))*INDEX(AJ51:AT58,MATCH(EH61,AI51:AI58,0),MATCH(EH62,AJ50:AT50,0))</f>
        <v>#N/A</v>
      </c>
      <c r="EI65" s="665" t="e">
        <f>INDEX(DT45:EA46,MATCH(DR65,DR45:DR46,0),MATCH(EI61,DT43:EA43,0))*INDEX(AJ51:AT58,MATCH(EI61,AI51:AI58,0),MATCH(EI62,AJ50:AT50,0))</f>
        <v>#N/A</v>
      </c>
      <c r="EJ65" s="665" t="e">
        <f>INDEX(DT45:EA46,MATCH(DR65,DR45:DR46,0),MATCH(EJ61,DT43:EA43,0))*INDEX(AJ51:AT58,MATCH(EJ61,AI51:AI58,0),MATCH(EJ62,AJ50:AT50,0))</f>
        <v>#N/A</v>
      </c>
      <c r="EK65" s="665" t="e">
        <f>INDEX(DT45:EA46,MATCH(DR65,DR45:DR46,0),MATCH(EK61,DT43:EA43,0))*INDEX(AJ51:AT58,MATCH(EK61,AI51:AI58,0),MATCH(EK62,AJ50:AT50,0))</f>
        <v>#N/A</v>
      </c>
      <c r="EL65" s="665" t="e">
        <f>INDEX(DT45:EA46,MATCH(DR65,DR45:DR46,0),MATCH(EL61,DT43:EA43,0))*INDEX(AJ51:AT58,MATCH(EL61,AI51:AI58,0),MATCH(EL62,AJ50:AT50,0))</f>
        <v>#N/A</v>
      </c>
      <c r="EM65" s="665" t="e">
        <f>INDEX(DT45:EA46,MATCH(DR65,DR45:DR46,0),MATCH(EM61,DT43:EA43,0))*INDEX(AJ51:AT58,MATCH(EM61,AI51:AI58,0),MATCH(EM62,AJ50:AT50,0))</f>
        <v>#N/A</v>
      </c>
      <c r="EN65" s="665" t="e">
        <f>INDEX(DT45:EA46,MATCH(DR65,DR45:DR46,0),MATCH(EN61,DT43:EA43,0))*INDEX(AJ51:AT58,MATCH(EN61,AI51:AI58,0),MATCH(EN62,AJ50:AT50,0))</f>
        <v>#N/A</v>
      </c>
      <c r="EO65" s="665" t="e">
        <f>INDEX(DT45:EA46,MATCH(DR65,DR45:DR46,0),MATCH(EO61,DT43:EA43,0))*INDEX(AJ51:AT58,MATCH(EO61,AI51:AI58,0),MATCH(EO62,AJ50:AT50,0))</f>
        <v>#N/A</v>
      </c>
      <c r="EP65" s="665" t="e">
        <f>INDEX(DT45:EA46,MATCH(DR65,DR45:DR46,0),MATCH(EP61,DT43:EA43,0))*INDEX(AJ51:AT58,MATCH(EP61,AI51:AI58,0),MATCH(EP62,AJ50:AT50,0))</f>
        <v>#N/A</v>
      </c>
      <c r="EQ65" s="665" t="e">
        <f>INDEX(DT45:EA46,MATCH(DR65,DR45:DR46,0),MATCH(EQ61,DT43:EA43,0))*INDEX(AJ51:AT58,MATCH(EQ61,AI51:AI58,0),MATCH(EQ62,AJ50:AT50,0))</f>
        <v>#N/A</v>
      </c>
      <c r="ER65" s="665" t="e">
        <f>INDEX(DT45:EA46,MATCH(DR65,DR45:DR46,0),MATCH(ER61,DT43:EA43,0))*INDEX(AJ51:AT58,MATCH(ER61,AI51:AI58,0),MATCH(ER62,AJ50:AT50,0))</f>
        <v>#N/A</v>
      </c>
      <c r="ES65" s="665" t="e">
        <f>INDEX(DT45:EA46,MATCH(DR65,DR45:DR46,0),MATCH(ES61,DT43:EA43,0))*INDEX(AJ51:AT58,MATCH(ES61,AI51:AI58,0),MATCH(ES62,AJ50:AT50,0))</f>
        <v>#N/A</v>
      </c>
      <c r="ET65" s="665" t="e">
        <f>INDEX(DT45:EA46,MATCH(DR65,DR45:DR46,0),MATCH(ET61,DT43:EA43,0))*INDEX(AJ51:AT58,MATCH(ET61,AI51:AI58,0),MATCH(ET62,AJ50:AT50,0))</f>
        <v>#N/A</v>
      </c>
      <c r="EU65" s="665" t="e">
        <f>INDEX(DT45:EA46,MATCH(DR65,DR45:DR46,0),MATCH(EU61,DT43:EA43,0))*INDEX(AJ51:AT58,MATCH(EU61,AI51:AI58,0),MATCH(EU62,AJ50:AT50,0))</f>
        <v>#N/A</v>
      </c>
      <c r="EV65" s="665" t="e">
        <f>INDEX(DT45:EA46,MATCH(DR65,DR45:DR46,0),MATCH(EV61,DT43:EA43,0))*INDEX(AJ51:AT58,MATCH(EV61,AI51:AI58,0),MATCH(EV62,AJ50:AT50,0))</f>
        <v>#N/A</v>
      </c>
      <c r="EW65" s="665" t="e">
        <f>INDEX(DT45:EA46,MATCH(DR65,DR45:DR46,0),MATCH(EW61,DT43:EA43,0))*INDEX(AJ51:AT58,MATCH(EW61,AI51:AI58,0),MATCH(EW62,AJ50:AT50,0))</f>
        <v>#N/A</v>
      </c>
      <c r="EX65" s="665" t="e">
        <f>INDEX(DT45:EA46,MATCH(DR65,DR45:DR46,0),MATCH(EX61,DT43:EA43,0))*INDEX(AJ51:AT58,MATCH(EX61,AI51:AI58,0),MATCH(EX62,AJ50:AT50,0))</f>
        <v>#N/A</v>
      </c>
      <c r="EY65" s="665" t="e">
        <f>INDEX(DT45:EA46,MATCH(DR65,DR45:DR46,0),MATCH(EY61,DT43:EA43,0))*INDEX(AJ51:AT58,MATCH(EY61,AI51:AI58,0),MATCH(EY62,AJ50:AT50,0))</f>
        <v>#N/A</v>
      </c>
      <c r="EZ65" s="665" t="e">
        <f>INDEX(DT45:EA46,MATCH(DR65,DR45:DR46,0),MATCH(EZ61,DT43:EA43,0))*INDEX(AJ51:AT58,MATCH(EZ61,AI51:AI58,0),MATCH(EZ62,AJ50:AT50,0))</f>
        <v>#N/A</v>
      </c>
      <c r="FA65" s="665" t="e">
        <f>INDEX(DT45:EA46,MATCH(DR65,DR45:DR46,0),MATCH(FA61,DT43:EA43,0))*INDEX(AJ51:AT58,MATCH(FA61,AI51:AI58,0),MATCH(FA62,AJ50:AT50,0))</f>
        <v>#N/A</v>
      </c>
      <c r="FB65" s="665" t="e">
        <f>INDEX(DT45:EA46,MATCH(DR65,DR45:DR46,0),MATCH(FB61,DT43:EA43,0))*INDEX(AJ51:AT58,MATCH(FB61,AI51:AI58,0),MATCH(FB62,AJ50:AT50,0))</f>
        <v>#N/A</v>
      </c>
      <c r="FC65" s="665" t="e">
        <f>INDEX(DT45:EA46,MATCH(DR65,DR45:DR46,0),MATCH(FC61,DT43:EA43,0))*INDEX(AJ51:AT58,MATCH(FC61,AI51:AI58,0),MATCH(FC62,AJ50:AT50,0))</f>
        <v>#N/A</v>
      </c>
      <c r="FD65" s="665" t="e">
        <f>INDEX(DT45:EA46,MATCH(DR65,DR45:DR46,0),MATCH(FD61,DT43:EA43,0))*INDEX(AJ51:AT58,MATCH(FD61,AI51:AI58,0),MATCH(FD62,AJ50:AT50,0))</f>
        <v>#N/A</v>
      </c>
      <c r="FE65" s="665" t="e">
        <f>INDEX(DT45:EA46,MATCH(DR65,DR45:DR46,0),MATCH(FE61,DT43:EA43,0))*INDEX(AJ51:AT58,MATCH(FE61,AI51:AI58,0),MATCH(FE62,AJ50:AT50,0))</f>
        <v>#N/A</v>
      </c>
      <c r="FF65" s="665" t="e">
        <f>INDEX(DT45:EA46,MATCH(DR65,DR45:DR46,0),MATCH(FF61,DT43:EA43,0))*INDEX(AJ51:AT58,MATCH(FF61,AI51:AI58,0),MATCH(FF62,AJ50:AT50,0))</f>
        <v>#N/A</v>
      </c>
      <c r="FG65" s="665" t="e">
        <f>INDEX(DT45:EA46,MATCH(DR65,DR45:DR46,0),MATCH(FG61,DT43:EA43,0))*INDEX(AJ51:AT58,MATCH(FG61,AI51:AI58,0),MATCH(FG62,AJ50:AT50,0))</f>
        <v>#N/A</v>
      </c>
      <c r="FH65" s="665" t="e">
        <f>INDEX(DT45:EA46,MATCH(DR65,DR45:DR46,0),MATCH(FH61,DT43:EA43,0))*INDEX(AJ51:AT58,MATCH(FH61,AI51:AI58,0),MATCH(FH62,AJ50:AT50,0))</f>
        <v>#N/A</v>
      </c>
      <c r="FI65" s="665" t="e">
        <f>INDEX(DT45:EA46,MATCH(DR65,DR45:DR46,0),MATCH(FI61,DT43:EA43,0))*INDEX(AJ51:AT58,MATCH(FI61,AI51:AI58,0),MATCH(FI62,AJ50:AT50,0))</f>
        <v>#N/A</v>
      </c>
      <c r="FJ65" s="665" t="e">
        <f>INDEX(DT45:EA46,MATCH(DR65,DR45:DR46,0),MATCH(FJ61,DT43:EA43,0))*INDEX(AJ51:AT58,MATCH(FJ61,AI51:AI58,0),MATCH(FJ62,AJ50:AT50,0))</f>
        <v>#N/A</v>
      </c>
      <c r="FK65" s="665" t="e">
        <f>INDEX(DT45:EA46,MATCH(DR65,DR45:DR46,0),MATCH(FK61,DT43:EA43,0))*INDEX(AJ51:AT58,MATCH(FK61,AI51:AI58,0),MATCH(FK62,AJ50:AT50,0))</f>
        <v>#N/A</v>
      </c>
      <c r="FL65" s="665" t="e">
        <f>INDEX(DT45:EA46,MATCH(DR65,DR45:DR46,0),MATCH(FL61,DT43:EA43,0))*INDEX(AJ51:AT58,MATCH(FL61,AI51:AI58,0),MATCH(FL62,AJ50:AT50,0))</f>
        <v>#N/A</v>
      </c>
      <c r="FM65" s="665" t="e">
        <f>INDEX(DT45:EA46,MATCH(DR65,DR45:DR46,0),MATCH(FM61,DT43:EA43,0))*INDEX(AJ51:AT58,MATCH(FM61,AI51:AI58,0),MATCH(FM62,AJ50:AT50,0))</f>
        <v>#N/A</v>
      </c>
      <c r="FN65" s="665" t="e">
        <f>INDEX(DT45:EA46,MATCH(DR65,DR45:DR46,0),MATCH(FN61,DT43:EA43,0))*INDEX(AJ51:AT58,MATCH(FN61,AI51:AI58,0),MATCH(FN62,AJ50:AT50,0))</f>
        <v>#N/A</v>
      </c>
      <c r="FO65" s="665" t="e">
        <f>INDEX(DT45:EA46,MATCH(DR65,DR45:DR46,0),MATCH(FO61,DT43:EA43,0))*INDEX(AJ51:AT58,MATCH(FO61,AI51:AI58,0),MATCH(FO62,AJ50:AT50,0))</f>
        <v>#N/A</v>
      </c>
      <c r="FP65" s="665" t="e">
        <f>INDEX(DT45:EA46,MATCH(DR65,DR45:DR46,0),MATCH(FP61,DT43:EA43,0))*INDEX(AJ51:AT58,MATCH(FP61,AI51:AI58,0),MATCH(FP62,AJ50:AT50,0))</f>
        <v>#N/A</v>
      </c>
      <c r="FQ65" s="665" t="e">
        <f>INDEX(DT45:EA46,MATCH(DR65,DR45:DR46,0),MATCH(FQ61,DT43:EA43,0))*INDEX(AJ51:AT58,MATCH(FQ61,AI51:AI58,0),MATCH(FQ62,AJ50:AT50,0))</f>
        <v>#N/A</v>
      </c>
      <c r="FR65" s="665" t="e">
        <f>INDEX(DT45:EA46,MATCH(DR65,DR45:DR46,0),MATCH(FR61,DT43:EA43,0))*INDEX(AJ51:AT58,MATCH(FR61,AI51:AI58,0),MATCH(FR62,AJ50:AT50,0))</f>
        <v>#N/A</v>
      </c>
      <c r="FS65" s="665" t="e">
        <f>INDEX(DT45:EA46,MATCH(DR65,DR45:DR46,0),MATCH(FS61,DT43:EA43,0))*INDEX(AJ51:AT58,MATCH(FS61,AI51:AI58,0),MATCH(FS62,AJ50:AT50,0))</f>
        <v>#N/A</v>
      </c>
      <c r="FT65" s="665" t="e">
        <f>INDEX(DT45:EA46,MATCH(DR65,DR45:DR46,0),MATCH(FT61,DT43:EA43,0))*INDEX(AJ51:AT58,MATCH(FT61,AI51:AI58,0),MATCH(FT62,AJ50:AT50,0))</f>
        <v>#N/A</v>
      </c>
      <c r="FU65" s="665" t="e">
        <f>INDEX(DT45:EA46,MATCH(DR65,DR45:DR46,0),MATCH(FU61,DT43:EA43,0))*INDEX(AJ51:AT58,MATCH(FU61,AI51:AI58,0),MATCH(FU62,AJ50:AT50,0))</f>
        <v>#N/A</v>
      </c>
      <c r="FV65" s="665" t="e">
        <f>INDEX(DT45:EA46,MATCH(DR65,DR45:DR46,0),MATCH(FV61,DT43:EA43,0))*INDEX(AJ51:AT58,MATCH(FV61,AI51:AI58,0),MATCH(FV62,AJ50:AT50,0))</f>
        <v>#N/A</v>
      </c>
      <c r="FW65" s="665" t="e">
        <f>INDEX(DT45:EA46,MATCH(DR65,DR45:DR46,0),MATCH(FW61,DT43:EA43,0))*INDEX(AJ51:AT58,MATCH(FW61,AI51:AI58,0),MATCH(FW62,AJ50:AT50,0))</f>
        <v>#N/A</v>
      </c>
      <c r="FX65" s="665" t="e">
        <f>INDEX(DT45:EA46,MATCH(DR65,DR45:DR46,0),MATCH(FX61,DT43:EA43,0))*INDEX(AJ51:AT58,MATCH(FX61,AI51:AI58,0),MATCH(FX62,AJ50:AT50,0))</f>
        <v>#N/A</v>
      </c>
      <c r="FY65" s="665" t="e">
        <f>INDEX(DT45:EA46,MATCH(DR65,DR45:DR46,0),MATCH(FY61,DT43:EA43,0))*INDEX(AJ51:AT58,MATCH(FY61,AI51:AI58,0),MATCH(FY62,AJ50:AT50,0))</f>
        <v>#N/A</v>
      </c>
      <c r="FZ65" s="665" t="e">
        <f>INDEX(DT45:EA46,MATCH(DR65,DR45:DR46,0),MATCH(FZ61,DT43:EA43,0))*INDEX(AJ51:AT58,MATCH(FZ61,AI51:AI58,0),MATCH(FZ62,AJ50:AT50,0))</f>
        <v>#N/A</v>
      </c>
      <c r="GA65" s="665" t="e">
        <f>INDEX(DT45:EA46,MATCH(DR65,DR45:DR46,0),MATCH(GA61,DT43:EA43,0))*INDEX(AJ51:AT58,MATCH(GA61,AI51:AI58,0),MATCH(GA62,AJ50:AT50,0))</f>
        <v>#N/A</v>
      </c>
      <c r="GB65" s="665" t="e">
        <f>INDEX(DT45:EA46,MATCH(DR65,DR45:DR46,0),MATCH(GB61,DT43:EA43,0))*INDEX(AJ51:AT58,MATCH(GB61,AI51:AI58,0),MATCH(GB62,AJ50:AT50,0))</f>
        <v>#N/A</v>
      </c>
      <c r="GC65" s="665" t="e">
        <f>INDEX(DT45:EA46,MATCH(DR65,DR45:DR46,0),MATCH(GC61,DT43:EA43,0))*INDEX(AJ51:AT58,MATCH(GC61,AI51:AI58,0),MATCH(GC62,AJ50:AT50,0))</f>
        <v>#N/A</v>
      </c>
      <c r="GD65" s="665" t="e">
        <f>INDEX(DT45:EA46,MATCH(DR65,DR45:DR46,0),MATCH(GD61,DT43:EA43,0))*INDEX(AJ51:AT58,MATCH(GD61,AI51:AI58,0),MATCH(GD62,AJ50:AT50,0))</f>
        <v>#N/A</v>
      </c>
      <c r="GE65" s="665" t="e">
        <f>INDEX(DT45:EA46,MATCH(DR65,DR45:DR46,0),MATCH(GE61,DT43:EA43,0))*INDEX(AJ51:AT58,MATCH(GE61,AI51:AI58,0),MATCH(GE62,AJ50:AT50,0))</f>
        <v>#N/A</v>
      </c>
      <c r="GF65" s="665" t="e">
        <f>INDEX(DT45:EA46,MATCH(DR65,DR45:DR46,0),MATCH(GF61,DT43:EA43,0))*INDEX(AJ51:AT58,MATCH(GF61,AI51:AI58,0),MATCH(GF62,AJ50:AT50,0))</f>
        <v>#N/A</v>
      </c>
      <c r="GG65" s="665" t="e">
        <f>INDEX(DT45:EA46,MATCH(DR65,DR45:DR46,0),MATCH(GG61,DT43:EA43,0))*INDEX(AJ51:AT58,MATCH(GG61,AI51:AI58,0),MATCH(GG62,AJ50:AT50,0))</f>
        <v>#N/A</v>
      </c>
      <c r="GH65" s="665" t="e">
        <f>INDEX(DT45:EA46,MATCH(DR65,DR45:DR46,0),MATCH(GH61,DT43:EA43,0))*INDEX(AJ51:AT58,MATCH(GH61,AI51:AI58,0),MATCH(GH62,AJ50:AT50,0))</f>
        <v>#N/A</v>
      </c>
      <c r="GI65" s="665" t="e">
        <f>INDEX(DT45:EA46,MATCH(DR65,DR45:DR46,0),MATCH(GI61,DT43:EA43,0))*INDEX(AJ51:AT58,MATCH(GI61,AI51:AI58,0),MATCH(GI62,AJ50:AT50,0))</f>
        <v>#N/A</v>
      </c>
      <c r="GJ65" s="665" t="e">
        <f>INDEX(DT45:EA46,MATCH(DR65,DR45:DR46,0),MATCH(GJ61,DT43:EA43,0))*INDEX(AJ51:AT58,MATCH(GJ61,AI51:AI58,0),MATCH(GJ62,AJ50:AT50,0))</f>
        <v>#N/A</v>
      </c>
      <c r="GK65" s="665" t="e">
        <f>INDEX(DT45:EA46,MATCH(DR65,DR45:DR46,0),MATCH(GK61,DT43:EA43,0))*INDEX(AJ51:AT58,MATCH(GK61,AI51:AI58,0),MATCH(GK62,AJ50:AT50,0))</f>
        <v>#N/A</v>
      </c>
      <c r="GL65" s="665" t="e">
        <f>SUM(DS65:GK65)=#REF!-SUM(HB65:HK65)</f>
        <v>#N/A</v>
      </c>
      <c r="GM65" s="667"/>
      <c r="GN65" s="705">
        <v>2025</v>
      </c>
      <c r="GO65" s="664" t="e">
        <f>SUMIF(DS50:EN50,GO50,DS65:EN65)</f>
        <v>#N/A</v>
      </c>
      <c r="GP65" s="668" t="e">
        <f>SUMIF(DS50:GK50,GP50,DS65:GK65)</f>
        <v>#N/A</v>
      </c>
      <c r="GQ65" s="668" t="e">
        <f>SUMIF(DS50:GK50,GQ50,DS65:GK65)</f>
        <v>#N/A</v>
      </c>
      <c r="GR65" s="668" t="e">
        <f>SUMIF(DS50:GK50,GR50,DS65:GK65)</f>
        <v>#N/A</v>
      </c>
      <c r="GS65" s="668" t="e">
        <f>SUMIF(DS50:GK50,GS50,DS65:GK65)</f>
        <v>#N/A</v>
      </c>
      <c r="GT65" s="668" t="e">
        <f>SUMIF(DS50:GK50,GT50,DS65:GK65)</f>
        <v>#N/A</v>
      </c>
      <c r="GU65" s="668" t="e">
        <f>SUMIF(DS50:GK50,GU50,DS65:GK65)</f>
        <v>#N/A</v>
      </c>
      <c r="GV65" s="668" t="e">
        <f>SUMIF(DS50:GK50,GV50,DS65:GK65)</f>
        <v>#N/A</v>
      </c>
      <c r="GW65" s="668" t="e">
        <f>SUMIF(DS50:GK50,GW50,DS65:GK65)</f>
        <v>#N/A</v>
      </c>
      <c r="GX65" s="668" t="e">
        <f>SUMIF(DS50:GK50,GX50,DS65:GK65)</f>
        <v>#N/A</v>
      </c>
      <c r="GY65" s="668" t="e">
        <f>SUMIF(DS50:GK50,GY50,DS65:GK65)</f>
        <v>#N/A</v>
      </c>
      <c r="GZ65" s="646" t="e">
        <f>#REF!=SUM(GO65:GY65)</f>
        <v>#REF!</v>
      </c>
      <c r="HB65" s="668" t="e">
        <f>IF(GZ65,0,(#REF!-SUM(GO65:GY65))*INDEX(AK51:AT58,MATCH(GN65,AI51:AI58,0),MATCH(HB62,AK50:AT50,0)))</f>
        <v>#REF!</v>
      </c>
      <c r="HC65" s="668" t="e">
        <f>IF(GZ65,0,(#REF!-SUM(GO65:GY65))*INDEX(AK51:AT58,MATCH(GN65,AI51:AI58,0),MATCH(HC62,AK50:AT50,0)))</f>
        <v>#REF!</v>
      </c>
      <c r="HD65" s="668" t="e">
        <f>IF(GZ65,0,(#REF!-SUM(GO65:GY65))*INDEX(AK51:AT58,MATCH(GN65,AI51:AI58,0),MATCH(HD62,AK50:AT50,0)))</f>
        <v>#REF!</v>
      </c>
      <c r="HE65" s="668" t="e">
        <f>IF(GZ65,0,(#REF!-SUM(GO65:GY65))*INDEX(AK51:AT58,MATCH(GN65,AI51:AI58,0),MATCH(HE62,AK50:AT50,0)))</f>
        <v>#REF!</v>
      </c>
      <c r="HF65" s="668" t="e">
        <f>IF(GZ65,0,(#REF!-SUM(GO65:GY65))*INDEX(AK51:AT58,MATCH(GN65,AI51:AI58,0),MATCH(HF62,AK50:AT50,0)))</f>
        <v>#REF!</v>
      </c>
      <c r="HG65" s="668" t="e">
        <f>IF(GZ65,0,(#REF!-SUM(GO65:GY65))*INDEX(AK51:AT58,MATCH(GN65,AI51:AI58,0),MATCH(HG62,AK50:AT50,0)))</f>
        <v>#REF!</v>
      </c>
      <c r="HH65" s="668" t="e">
        <f>IF(GZ65,0,(#REF!-SUM(GO65:GY65))*INDEX(AK51:AT58,MATCH(GN65,AI51:AI58,0),MATCH(HH62,AK50:AT50,0)))</f>
        <v>#REF!</v>
      </c>
      <c r="HI65" s="668" t="e">
        <f>IF(GZ65,0,(#REF!-SUM(GO65:GY65))*INDEX(AK51:AT58,MATCH(GN65,AI51:AI58,0),MATCH(HI62,AK50:AT50,0)))</f>
        <v>#REF!</v>
      </c>
      <c r="HJ65" s="668" t="e">
        <f>IF(GZ65,0,(#REF!-SUM(GO65:GY65))*INDEX(AK51:AT58,MATCH(GN65,AI51:AI58,0),MATCH(HJ62,AK50:AT50,0)))</f>
        <v>#REF!</v>
      </c>
      <c r="HK65" s="668" t="e">
        <f>IF(GZ65,0,(#REF!-SUM(GO65:GY65))*INDEX(AK51:AT58,MATCH(GN65,AI51:AI58,0),MATCH(HK62,AK50:AT50,0)))</f>
        <v>#REF!</v>
      </c>
      <c r="HL65" s="668" t="e">
        <f>(SUM(HB65:HK65)+SUM(GO65:GY65))=#REF!</f>
        <v>#REF!</v>
      </c>
      <c r="HM65" s="674"/>
      <c r="HN65" s="674"/>
      <c r="HO65" s="674"/>
      <c r="HP65" s="674"/>
      <c r="HQ65" s="674"/>
      <c r="HR65" s="674"/>
      <c r="HS65" s="674"/>
      <c r="HT65" s="674"/>
      <c r="HU65" s="674"/>
      <c r="HV65" s="674"/>
      <c r="HW65" s="674"/>
      <c r="HX65" s="674"/>
      <c r="HY65" s="674"/>
      <c r="HZ65" s="674"/>
    </row>
    <row r="66" spans="1:234" hidden="1" x14ac:dyDescent="0.25">
      <c r="A66" s="643" t="s">
        <v>208</v>
      </c>
      <c r="G66" s="670"/>
      <c r="H66" s="670"/>
      <c r="I66" s="674"/>
      <c r="J66" s="674"/>
      <c r="K66" s="674"/>
      <c r="L66" s="674"/>
      <c r="M66" s="674"/>
      <c r="N66" s="674"/>
      <c r="O66" s="674"/>
      <c r="P66" s="674"/>
      <c r="Q66" s="674"/>
      <c r="R66" s="674"/>
      <c r="S66" s="675"/>
      <c r="DR66" s="705">
        <v>2026</v>
      </c>
      <c r="DS66" s="665" t="e">
        <f>INDEX(DT45:EA46,MATCH(DR66,DR45:DR46,0),MATCH(DS61,DT43:EA43,0))*INDEX(AJ51:AT58,MATCH(DS61,AI51:AI58,0),MATCH(DS62,AJ50:AT50,0))</f>
        <v>#N/A</v>
      </c>
      <c r="DT66" s="665" t="e">
        <f>INDEX(DT45:EA46,MATCH(DR66,DR45:DR46,0),MATCH(DT61,DT43:EA43,0))*INDEX(AJ51:AT58,MATCH(DT61,AI51:AI58,0),MATCH(DT62,AJ50:AT50,0))</f>
        <v>#N/A</v>
      </c>
      <c r="DU66" s="665" t="e">
        <f>INDEX(DT45:EA46,MATCH(DR66,DR45:DR46,0),MATCH(DU61,DT43:EA43,0))*INDEX(AJ51:AT58,MATCH(DU61,AI51:AI58,0),MATCH(DU62,AJ50:AT50,0))</f>
        <v>#N/A</v>
      </c>
      <c r="DV66" s="665" t="e">
        <f>INDEX(DT45:EA46,MATCH(DR66,DR45:DR46,0),MATCH(DV61,DT43:EA43,0))*INDEX(AJ51:AT58,MATCH(DV61,AI51:AI58,0),MATCH(DV62,AJ50:AT50,0))</f>
        <v>#N/A</v>
      </c>
      <c r="DW66" s="665" t="e">
        <f>INDEX(DT45:EA46,MATCH(DR66,DR45:DR46,0),MATCH(DW61,DT43:EA43,0))*INDEX(AJ51:AT58,MATCH(DW61,AI51:AI58,0),MATCH(DW62,AJ50:AT50,0))</f>
        <v>#N/A</v>
      </c>
      <c r="DX66" s="665" t="e">
        <f>INDEX(DT45:EA46,MATCH(DR66,DR45:DR46,0),MATCH(DX61,DT43:EA43,0))*INDEX(AJ51:AT58,MATCH(DX61,AI51:AI58,0),MATCH(DX62,AJ50:AT50,0))</f>
        <v>#N/A</v>
      </c>
      <c r="DY66" s="665" t="e">
        <f>INDEX(DT45:EA46,MATCH(DR66,DR45:DR46,0),MATCH(DY61,DT43:EA43,0))*INDEX(AJ51:AT58,MATCH(DY61,AI51:AI58,0),MATCH(DY62,AJ50:AT50,0))</f>
        <v>#N/A</v>
      </c>
      <c r="DZ66" s="665" t="e">
        <f>INDEX(DT45:EA46,MATCH(DR66,DR45:DR46,0),MATCH(DZ61,DT43:EA43,0))*INDEX(AJ51:AT58,MATCH(DZ61,AI51:AI58,0),MATCH(DZ62,AJ50:AT50,0))</f>
        <v>#N/A</v>
      </c>
      <c r="EA66" s="665" t="e">
        <f>INDEX(DT45:EA46,MATCH(DR66,DR45:DR46,0),MATCH(EA61,DT43:EA43,0))*INDEX(AJ51:AT58,MATCH(EA61,AI51:AI58,0),MATCH(EA62,AJ50:AT50,0))</f>
        <v>#N/A</v>
      </c>
      <c r="EB66" s="665" t="e">
        <f>INDEX(DT45:EA46,MATCH(DR66,DR45:DR46,0),MATCH(EB61,DT43:EA43,0))*INDEX(AJ51:AT58,MATCH(EB61,AI51:AI58,0),MATCH(EB62,AJ50:AT50,0))</f>
        <v>#N/A</v>
      </c>
      <c r="EC66" s="665" t="e">
        <f>INDEX(DT45:EA46,MATCH(DR66,DR45:DR46,0),MATCH(EC61,DT43:EA43,0))*INDEX(AJ51:AT58,MATCH(EC61,AI51:AI58,0),MATCH(EC62,AJ50:AT50,0))</f>
        <v>#N/A</v>
      </c>
      <c r="ED66" s="665" t="e">
        <f>INDEX(DT45:EA46,MATCH(DR66,DR45:DR46,0),MATCH(ED61,DT43:EA43,0))*INDEX(AJ51:AT58,MATCH(ED61,AI51:AI58,0),MATCH(ED62,AJ50:AT50,0))</f>
        <v>#N/A</v>
      </c>
      <c r="EE66" s="665" t="e">
        <f>INDEX(DT45:EA46,MATCH(DR66,DR45:DR46,0),MATCH(EE61,DT43:EA43,0))*INDEX(AJ51:AT58,MATCH(EE61,AI51:AI58,0),MATCH(EE62,AJ50:AT50,0))</f>
        <v>#N/A</v>
      </c>
      <c r="EF66" s="665" t="e">
        <f>INDEX(DT45:EA46,MATCH(DR66,DR45:DR46,0),MATCH(EF61,DT43:EA43,0))*INDEX(AJ51:AT58,MATCH(EF61,AI51:AI58,0),MATCH(EF62,AJ50:AT50,0))</f>
        <v>#N/A</v>
      </c>
      <c r="EG66" s="665" t="e">
        <f>INDEX(DT45:EA46,MATCH(DR66,DR45:DR46,0),MATCH(EG61,DT43:EA43,0))*INDEX(AJ51:AT58,MATCH(EG61,AI51:AI58,0),MATCH(EG62,AJ50:AT50,0))</f>
        <v>#N/A</v>
      </c>
      <c r="EH66" s="665" t="e">
        <f>INDEX(DT45:EA46,MATCH(DR66,DR45:DR46,0),MATCH(EH61,DT43:EA43,0))*INDEX(AJ51:AT58,MATCH(EH61,AI51:AI58,0),MATCH(EH62,AJ50:AT50,0))</f>
        <v>#N/A</v>
      </c>
      <c r="EI66" s="665" t="e">
        <f>INDEX(DT45:EA46,MATCH(DR66,DR45:DR46,0),MATCH(EI61,DT43:EA43,0))*INDEX(AJ51:AT58,MATCH(EI61,AI51:AI58,0),MATCH(EI62,AJ50:AT50,0))</f>
        <v>#N/A</v>
      </c>
      <c r="EJ66" s="665" t="e">
        <f>INDEX(DT45:EA46,MATCH(DR66,DR45:DR46,0),MATCH(EJ61,DT43:EA43,0))*INDEX(AJ51:AT58,MATCH(EJ61,AI51:AI58,0),MATCH(EJ62,AJ50:AT50,0))</f>
        <v>#N/A</v>
      </c>
      <c r="EK66" s="665" t="e">
        <f>INDEX(DT45:EA46,MATCH(DR66,DR45:DR46,0),MATCH(EK61,DT43:EA43,0))*INDEX(AJ51:AT58,MATCH(EK61,AI51:AI58,0),MATCH(EK62,AJ50:AT50,0))</f>
        <v>#N/A</v>
      </c>
      <c r="EL66" s="665" t="e">
        <f>INDEX(DT45:EA46,MATCH(DR66,DR45:DR46,0),MATCH(EL61,DT43:EA43,0))*INDEX(AJ51:AT58,MATCH(EL61,AI51:AI58,0),MATCH(EL62,AJ50:AT50,0))</f>
        <v>#N/A</v>
      </c>
      <c r="EM66" s="665" t="e">
        <f>INDEX(DT45:EA46,MATCH(DR66,DR45:DR46,0),MATCH(EM61,DT43:EA43,0))*INDEX(AJ51:AT58,MATCH(EM61,AI51:AI58,0),MATCH(EM62,AJ50:AT50,0))</f>
        <v>#N/A</v>
      </c>
      <c r="EN66" s="665" t="e">
        <f>INDEX(DT45:EA46,MATCH(DR66,DR45:DR46,0),MATCH(EN61,DT43:EA43,0))*INDEX(AJ51:AT58,MATCH(EN61,AI51:AI58,0),MATCH(EN62,AJ50:AT50,0))</f>
        <v>#N/A</v>
      </c>
      <c r="EO66" s="665" t="e">
        <f>INDEX(DT45:EA46,MATCH(DR66,DR45:DR46,0),MATCH(EO61,DT43:EA43,0))*INDEX(AJ51:AT58,MATCH(EO61,AI51:AI58,0),MATCH(EO62,AJ50:AT50,0))</f>
        <v>#N/A</v>
      </c>
      <c r="EP66" s="665" t="e">
        <f>INDEX(DT45:EA46,MATCH(DR66,DR45:DR46,0),MATCH(EP61,DT43:EA43,0))*INDEX(AJ51:AT58,MATCH(EP61,AI51:AI58,0),MATCH(EP62,AJ50:AT50,0))</f>
        <v>#N/A</v>
      </c>
      <c r="EQ66" s="665" t="e">
        <f>INDEX(DT45:EA46,MATCH(DR66,DR45:DR46,0),MATCH(EQ61,DT43:EA43,0))*INDEX(AJ51:AT58,MATCH(EQ61,AI51:AI58,0),MATCH(EQ62,AJ50:AT50,0))</f>
        <v>#N/A</v>
      </c>
      <c r="ER66" s="665" t="e">
        <f>INDEX(DT45:EA46,MATCH(DR66,DR45:DR46,0),MATCH(ER61,DT43:EA43,0))*INDEX(AJ51:AT58,MATCH(ER61,AI51:AI58,0),MATCH(ER62,AJ50:AT50,0))</f>
        <v>#N/A</v>
      </c>
      <c r="ES66" s="665" t="e">
        <f>INDEX(DT45:EA46,MATCH(DR66,DR45:DR46,0),MATCH(ES61,DT43:EA43,0))*INDEX(AJ51:AT58,MATCH(ES61,AI51:AI58,0),MATCH(ES62,AJ50:AT50,0))</f>
        <v>#N/A</v>
      </c>
      <c r="ET66" s="665" t="e">
        <f>INDEX(DT45:EA46,MATCH(DR66,DR45:DR46,0),MATCH(ET61,DT43:EA43,0))*INDEX(AJ51:AT58,MATCH(ET61,AI51:AI58,0),MATCH(ET62,AJ50:AT50,0))</f>
        <v>#N/A</v>
      </c>
      <c r="EU66" s="665" t="e">
        <f>INDEX(DT45:EA46,MATCH(DR66,DR45:DR46,0),MATCH(EU61,DT43:EA43,0))*INDEX(AJ51:AT58,MATCH(EU61,AI51:AI58,0),MATCH(EU62,AJ50:AT50,0))</f>
        <v>#N/A</v>
      </c>
      <c r="EV66" s="665" t="e">
        <f>INDEX(DT45:EA46,MATCH(DR66,DR45:DR46,0),MATCH(EV61,DT43:EA43,0))*INDEX(AJ51:AT58,MATCH(EV61,AI51:AI58,0),MATCH(EV62,AJ50:AT50,0))</f>
        <v>#N/A</v>
      </c>
      <c r="EW66" s="665" t="e">
        <f>INDEX(DT45:EA46,MATCH(DR66,DR45:DR46,0),MATCH(EW61,DT43:EA43,0))*INDEX(AJ51:AT58,MATCH(EW61,AI51:AI58,0),MATCH(EW62,AJ50:AT50,0))</f>
        <v>#N/A</v>
      </c>
      <c r="EX66" s="665" t="e">
        <f>INDEX(DT45:EA46,MATCH(DR66,DR45:DR46,0),MATCH(EX61,DT43:EA43,0))*INDEX(AJ51:AT58,MATCH(EX61,AI51:AI58,0),MATCH(EX62,AJ50:AT50,0))</f>
        <v>#N/A</v>
      </c>
      <c r="EY66" s="665" t="e">
        <f>INDEX(DT45:EA46,MATCH(DR66,DR45:DR46,0),MATCH(EY61,DT43:EA43,0))*INDEX(AJ51:AT58,MATCH(EY61,AI51:AI58,0),MATCH(EY62,AJ50:AT50,0))</f>
        <v>#N/A</v>
      </c>
      <c r="EZ66" s="665" t="e">
        <f>INDEX(DT45:EA46,MATCH(DR66,DR45:DR46,0),MATCH(EZ61,DT43:EA43,0))*INDEX(AJ51:AT58,MATCH(EZ61,AI51:AI58,0),MATCH(EZ62,AJ50:AT50,0))</f>
        <v>#N/A</v>
      </c>
      <c r="FA66" s="665" t="e">
        <f>INDEX(DT45:EA46,MATCH(DR66,DR45:DR46,0),MATCH(FA61,DT43:EA43,0))*INDEX(AJ51:AT58,MATCH(FA61,AI51:AI58,0),MATCH(FA62,AJ50:AT50,0))</f>
        <v>#N/A</v>
      </c>
      <c r="FB66" s="665" t="e">
        <f>INDEX(DT45:EA46,MATCH(DR66,DR45:DR46,0),MATCH(FB61,DT43:EA43,0))*INDEX(AJ51:AT58,MATCH(FB61,AI51:AI58,0),MATCH(FB62,AJ50:AT50,0))</f>
        <v>#N/A</v>
      </c>
      <c r="FC66" s="665" t="e">
        <f>INDEX(DT45:EA46,MATCH(DR66,DR45:DR46,0),MATCH(FC61,DT43:EA43,0))*INDEX(AJ51:AT58,MATCH(FC61,AI51:AI58,0),MATCH(FC62,AJ50:AT50,0))</f>
        <v>#N/A</v>
      </c>
      <c r="FD66" s="665" t="e">
        <f>INDEX(DT45:EA46,MATCH(DR66,DR45:DR46,0),MATCH(FD61,DT43:EA43,0))*INDEX(AJ51:AT58,MATCH(FD61,AI51:AI58,0),MATCH(FD62,AJ50:AT50,0))</f>
        <v>#N/A</v>
      </c>
      <c r="FE66" s="665" t="e">
        <f>INDEX(DT45:EA46,MATCH(DR66,DR45:DR46,0),MATCH(FE61,DT43:EA43,0))*INDEX(AJ51:AT58,MATCH(FE61,AI51:AI58,0),MATCH(FE62,AJ50:AT50,0))</f>
        <v>#N/A</v>
      </c>
      <c r="FF66" s="665" t="e">
        <f>INDEX(DT45:EA46,MATCH(DR66,DR45:DR46,0),MATCH(FF61,DT43:EA43,0))*INDEX(AJ51:AT58,MATCH(FF61,AI51:AI58,0),MATCH(FF62,AJ50:AT50,0))</f>
        <v>#N/A</v>
      </c>
      <c r="FG66" s="665" t="e">
        <f>INDEX(DT45:EA46,MATCH(DR66,DR45:DR46,0),MATCH(FG61,DT43:EA43,0))*INDEX(AJ51:AT58,MATCH(FG61,AI51:AI58,0),MATCH(FG62,AJ50:AT50,0))</f>
        <v>#N/A</v>
      </c>
      <c r="FH66" s="665" t="e">
        <f>INDEX(DT45:EA46,MATCH(DR66,DR45:DR46,0),MATCH(FH61,DT43:EA43,0))*INDEX(AJ51:AT58,MATCH(FH61,AI51:AI58,0),MATCH(FH62,AJ50:AT50,0))</f>
        <v>#N/A</v>
      </c>
      <c r="FI66" s="665" t="e">
        <f>INDEX(DT45:EA46,MATCH(DR66,DR45:DR46,0),MATCH(FI61,DT43:EA43,0))*INDEX(AJ51:AT58,MATCH(FI61,AI51:AI58,0),MATCH(FI62,AJ50:AT50,0))</f>
        <v>#N/A</v>
      </c>
      <c r="FJ66" s="665" t="e">
        <f>INDEX(DT45:EA46,MATCH(DR66,DR45:DR46,0),MATCH(FJ61,DT43:EA43,0))*INDEX(AJ51:AT58,MATCH(FJ61,AI51:AI58,0),MATCH(FJ62,AJ50:AT50,0))</f>
        <v>#N/A</v>
      </c>
      <c r="FK66" s="665" t="e">
        <f>INDEX(DT45:EA46,MATCH(DR66,DR45:DR46,0),MATCH(FK61,DT43:EA43,0))*INDEX(AJ51:AT58,MATCH(FK61,AI51:AI58,0),MATCH(FK62,AJ50:AT50,0))</f>
        <v>#N/A</v>
      </c>
      <c r="FL66" s="665" t="e">
        <f>INDEX(DT45:EA46,MATCH(DR66,DR45:DR46,0),MATCH(FL61,DT43:EA43,0))*INDEX(AJ51:AT58,MATCH(FL61,AI51:AI58,0),MATCH(FL62,AJ50:AT50,0))</f>
        <v>#N/A</v>
      </c>
      <c r="FM66" s="665" t="e">
        <f>INDEX(DT45:EA46,MATCH(DR66,DR45:DR46,0),MATCH(FM61,DT43:EA43,0))*INDEX(AJ51:AT58,MATCH(FM61,AI51:AI58,0),MATCH(FM62,AJ50:AT50,0))</f>
        <v>#N/A</v>
      </c>
      <c r="FN66" s="665" t="e">
        <f>INDEX(DT45:EA46,MATCH(DR66,DR45:DR46,0),MATCH(FN61,DT43:EA43,0))*INDEX(AJ51:AT58,MATCH(FN61,AI51:AI58,0),MATCH(FN62,AJ50:AT50,0))</f>
        <v>#N/A</v>
      </c>
      <c r="FO66" s="665" t="e">
        <f>INDEX(DT45:EA46,MATCH(DR66,DR45:DR46,0),MATCH(FO61,DT43:EA43,0))*INDEX(AJ51:AT58,MATCH(FO61,AI51:AI58,0),MATCH(FO62,AJ50:AT50,0))</f>
        <v>#N/A</v>
      </c>
      <c r="FP66" s="665" t="e">
        <f>INDEX(DT45:EA46,MATCH(DR66,DR45:DR46,0),MATCH(FP61,DT43:EA43,0))*INDEX(AJ51:AT58,MATCH(FP61,AI51:AI58,0),MATCH(FP62,AJ50:AT50,0))</f>
        <v>#N/A</v>
      </c>
      <c r="FQ66" s="665" t="e">
        <f>INDEX(DT45:EA46,MATCH(DR66,DR45:DR46,0),MATCH(FQ61,DT43:EA43,0))*INDEX(AJ51:AT58,MATCH(FQ61,AI51:AI58,0),MATCH(FQ62,AJ50:AT50,0))</f>
        <v>#N/A</v>
      </c>
      <c r="FR66" s="665" t="e">
        <f>INDEX(DT45:EA46,MATCH(DR66,DR45:DR46,0),MATCH(FR61,DT43:EA43,0))*INDEX(AJ51:AT58,MATCH(FR61,AI51:AI58,0),MATCH(FR62,AJ50:AT50,0))</f>
        <v>#N/A</v>
      </c>
      <c r="FS66" s="665" t="e">
        <f>INDEX(DT45:EA46,MATCH(DR66,DR45:DR46,0),MATCH(FS61,DT43:EA43,0))*INDEX(AJ51:AT58,MATCH(FS61,AI51:AI58,0),MATCH(FS62,AJ50:AT50,0))</f>
        <v>#N/A</v>
      </c>
      <c r="FT66" s="665" t="e">
        <f>INDEX(DT45:EA46,MATCH(DR66,DR45:DR46,0),MATCH(FT61,DT43:EA43,0))*INDEX(AJ51:AT58,MATCH(FT61,AI51:AI58,0),MATCH(FT62,AJ50:AT50,0))</f>
        <v>#N/A</v>
      </c>
      <c r="FU66" s="665" t="e">
        <f>INDEX(DT45:EA46,MATCH(DR66,DR45:DR46,0),MATCH(FU61,DT43:EA43,0))*INDEX(AJ51:AT58,MATCH(FU61,AI51:AI58,0),MATCH(FU62,AJ50:AT50,0))</f>
        <v>#N/A</v>
      </c>
      <c r="FV66" s="665" t="e">
        <f>INDEX(DT45:EA46,MATCH(DR66,DR45:DR46,0),MATCH(FV61,DT43:EA43,0))*INDEX(AJ51:AT58,MATCH(FV61,AI51:AI58,0),MATCH(FV62,AJ50:AT50,0))</f>
        <v>#N/A</v>
      </c>
      <c r="FW66" s="665" t="e">
        <f>INDEX(DT45:EA46,MATCH(DR66,DR45:DR46,0),MATCH(FW61,DT43:EA43,0))*INDEX(AJ51:AT58,MATCH(FW61,AI51:AI58,0),MATCH(FW62,AJ50:AT50,0))</f>
        <v>#N/A</v>
      </c>
      <c r="FX66" s="665" t="e">
        <f>INDEX(DT45:EA46,MATCH(DR66,DR45:DR46,0),MATCH(FX61,DT43:EA43,0))*INDEX(AJ51:AT58,MATCH(FX61,AI51:AI58,0),MATCH(FX62,AJ50:AT50,0))</f>
        <v>#N/A</v>
      </c>
      <c r="FY66" s="665" t="e">
        <f>INDEX(DT45:EA46,MATCH(DR66,DR45:DR46,0),MATCH(FY61,DT43:EA43,0))*INDEX(AJ51:AT58,MATCH(FY61,AI51:AI58,0),MATCH(FY62,AJ50:AT50,0))</f>
        <v>#N/A</v>
      </c>
      <c r="FZ66" s="665" t="e">
        <f>INDEX(DT45:EA46,MATCH(DR66,DR45:DR46,0),MATCH(FZ61,DT43:EA43,0))*INDEX(AJ51:AT58,MATCH(FZ61,AI51:AI58,0),MATCH(FZ62,AJ50:AT50,0))</f>
        <v>#N/A</v>
      </c>
      <c r="GA66" s="665" t="e">
        <f>INDEX(DT45:EA46,MATCH(DR66,DR45:DR46,0),MATCH(GA61,DT43:EA43,0))*INDEX(AJ51:AT58,MATCH(GA61,AI51:AI58,0),MATCH(GA62,AJ50:AT50,0))</f>
        <v>#N/A</v>
      </c>
      <c r="GB66" s="665" t="e">
        <f>INDEX(DT45:EA46,MATCH(DR66,DR45:DR46,0),MATCH(GB61,DT43:EA43,0))*INDEX(AJ51:AT58,MATCH(GB61,AI51:AI58,0),MATCH(GB62,AJ50:AT50,0))</f>
        <v>#N/A</v>
      </c>
      <c r="GC66" s="665" t="e">
        <f>INDEX(DT45:EA46,MATCH(DR66,DR45:DR46,0),MATCH(GC61,DT43:EA43,0))*INDEX(AJ51:AT58,MATCH(GC61,AI51:AI58,0),MATCH(GC62,AJ50:AT50,0))</f>
        <v>#N/A</v>
      </c>
      <c r="GD66" s="665" t="e">
        <f>INDEX(DT45:EA46,MATCH(DR66,DR45:DR46,0),MATCH(GD61,DT43:EA43,0))*INDEX(AJ51:AT58,MATCH(GD61,AI51:AI58,0),MATCH(GD62,AJ50:AT50,0))</f>
        <v>#N/A</v>
      </c>
      <c r="GE66" s="665" t="e">
        <f>INDEX(DT45:EA46,MATCH(DR66,DR45:DR46,0),MATCH(GE61,DT43:EA43,0))*INDEX(AJ51:AT58,MATCH(GE61,AI51:AI58,0),MATCH(GE62,AJ50:AT50,0))</f>
        <v>#N/A</v>
      </c>
      <c r="GF66" s="665" t="e">
        <f>INDEX(DT45:EA46,MATCH(DR66,DR45:DR46,0),MATCH(GF61,DT43:EA43,0))*INDEX(AJ51:AT58,MATCH(GF61,AI51:AI58,0),MATCH(GF62,AJ50:AT50,0))</f>
        <v>#N/A</v>
      </c>
      <c r="GG66" s="665" t="e">
        <f>INDEX(DT45:EA46,MATCH(DR66,DR45:DR46,0),MATCH(GG61,DT43:EA43,0))*INDEX(AJ51:AT58,MATCH(GG61,AI51:AI58,0),MATCH(GG62,AJ50:AT50,0))</f>
        <v>#N/A</v>
      </c>
      <c r="GH66" s="665" t="e">
        <f>INDEX(DT45:EA46,MATCH(DR66,DR45:DR46,0),MATCH(GH61,DT43:EA43,0))*INDEX(AJ51:AT58,MATCH(GH61,AI51:AI58,0),MATCH(GH62,AJ50:AT50,0))</f>
        <v>#N/A</v>
      </c>
      <c r="GI66" s="665" t="e">
        <f>INDEX(DT45:EA46,MATCH(DR66,DR45:DR46,0),MATCH(GI61,DT43:EA43,0))*INDEX(AJ51:AT58,MATCH(GI61,AI51:AI58,0),MATCH(GI62,AJ50:AT50,0))</f>
        <v>#N/A</v>
      </c>
      <c r="GJ66" s="665" t="e">
        <f>INDEX(DT45:EA46,MATCH(DR66,DR45:DR46,0),MATCH(GJ61,DT43:EA43,0))*INDEX(AJ51:AT58,MATCH(GJ61,AI51:AI58,0),MATCH(GJ62,AJ50:AT50,0))</f>
        <v>#N/A</v>
      </c>
      <c r="GK66" s="665" t="e">
        <f>INDEX(DT45:EA46,MATCH(DR66,DR45:DR46,0),MATCH(GK61,DT43:EA43,0))*INDEX(AJ51:AT58,MATCH(GK61,AI51:AI58,0),MATCH(GK62,AJ50:AT50,0))</f>
        <v>#N/A</v>
      </c>
      <c r="GL66" s="665" t="e">
        <f>SUM(DS66:GK66)=#REF!-SUM(HB66:HK66)</f>
        <v>#N/A</v>
      </c>
      <c r="GM66" s="667"/>
      <c r="GN66" s="705">
        <v>2026</v>
      </c>
      <c r="GO66" s="664" t="e">
        <f>SUMIF(DS50:EN50,GO50,DS66:EN66)</f>
        <v>#N/A</v>
      </c>
      <c r="GP66" s="668" t="e">
        <f>SUMIF(DS50:GK50,GP50,DS66:GK66)</f>
        <v>#N/A</v>
      </c>
      <c r="GQ66" s="668" t="e">
        <f>SUMIF(DS50:GK50,GQ50,DS66:GK66)</f>
        <v>#N/A</v>
      </c>
      <c r="GR66" s="668" t="e">
        <f>SUMIF(DS50:GK50,GR50,DS66:GK66)</f>
        <v>#N/A</v>
      </c>
      <c r="GS66" s="668" t="e">
        <f>SUMIF(DS50:GK50,GS50,DS66:GK66)</f>
        <v>#N/A</v>
      </c>
      <c r="GT66" s="668" t="e">
        <f>SUMIF(DS50:GK50,GT50,DS66:GK66)</f>
        <v>#N/A</v>
      </c>
      <c r="GU66" s="668" t="e">
        <f>SUMIF(DS50:GK50,GU50,DS66:GK66)</f>
        <v>#N/A</v>
      </c>
      <c r="GV66" s="668" t="e">
        <f>SUMIF(DS50:GK50,GV50,DS66:GK66)</f>
        <v>#N/A</v>
      </c>
      <c r="GW66" s="668" t="e">
        <f>SUMIF(DS50:GK50,GW50,DS66:GK66)</f>
        <v>#N/A</v>
      </c>
      <c r="GX66" s="668" t="e">
        <f>SUMIF(DS50:GK50,GX50,DS66:GK66)</f>
        <v>#N/A</v>
      </c>
      <c r="GY66" s="668" t="e">
        <f>SUMIF(DS50:GK50,GY50,DS66:GK66)</f>
        <v>#N/A</v>
      </c>
      <c r="GZ66" s="646" t="e">
        <f>#REF!=SUM(GO66:GY66)</f>
        <v>#REF!</v>
      </c>
      <c r="HB66" s="668" t="e">
        <f>IF(GZ66,0,(#REF!-SUM(GO66:GY66))*INDEX(AK51:AT58,MATCH(GN66,AI51:AI58,0),MATCH(HB62,AK50:AT50,0)))</f>
        <v>#REF!</v>
      </c>
      <c r="HC66" s="668" t="e">
        <f>IF(GZ66,0,(#REF!-SUM(GO66:GY66))*INDEX(AK51:AT58,MATCH(GN66,AI51:AI58,0),MATCH(HC62,AK50:AT50,0)))</f>
        <v>#REF!</v>
      </c>
      <c r="HD66" s="668" t="e">
        <f>IF(GZ66,0,(#REF!-SUM(GO66:GY66))*INDEX(AK51:AT58,MATCH(GN66,AI51:AI58,0),MATCH(HD62,AK50:AT50,0)))</f>
        <v>#REF!</v>
      </c>
      <c r="HE66" s="668" t="e">
        <f>IF(GZ66,0,(#REF!-SUM(GO66:GY66))*INDEX(AK51:AT58,MATCH(GN66,AI51:AI58,0),MATCH(HE62,AK50:AT50,0)))</f>
        <v>#REF!</v>
      </c>
      <c r="HF66" s="668" t="e">
        <f>IF(GZ66,0,(#REF!-SUM(GO66:GY66))*INDEX(AK51:AT58,MATCH(GN66,AI51:AI58,0),MATCH(HF62,AK50:AT50,0)))</f>
        <v>#REF!</v>
      </c>
      <c r="HG66" s="668" t="e">
        <f>IF(GZ66,0,(#REF!-SUM(GO66:GY66))*INDEX(AK51:AT58,MATCH(GN66,AI51:AI58,0),MATCH(HG62,AK50:AT50,0)))</f>
        <v>#REF!</v>
      </c>
      <c r="HH66" s="668" t="e">
        <f>IF(GZ66,0,(#REF!-SUM(GO66:GY66))*INDEX(AK51:AT58,MATCH(GN66,AI51:AI58,0),MATCH(HH62,AK50:AT50,0)))</f>
        <v>#REF!</v>
      </c>
      <c r="HI66" s="668" t="e">
        <f>IF(GZ66,0,(#REF!-SUM(GO66:GY66))*INDEX(AK51:AT58,MATCH(GN66,AI51:AI58,0),MATCH(HI62,AK50:AT50,0)))</f>
        <v>#REF!</v>
      </c>
      <c r="HJ66" s="668" t="e">
        <f>IF(GZ66,0,(#REF!-SUM(GO66:GY66))*INDEX(AK51:AT58,MATCH(GN66,AI51:AI58,0),MATCH(HJ62,AK50:AT50,0)))</f>
        <v>#REF!</v>
      </c>
      <c r="HK66" s="668" t="e">
        <f>IF(GZ66,0,(#REF!-SUM(GO66:GY66))*INDEX(AK51:AT58,MATCH(GN66,AI51:AI58,0),MATCH(HK62,AK50:AT50,0)))</f>
        <v>#REF!</v>
      </c>
      <c r="HL66" s="668" t="e">
        <f>(SUM(HB66:HK66)+SUM(GO66:GY66))=#REF!</f>
        <v>#REF!</v>
      </c>
      <c r="HM66" s="674"/>
      <c r="HN66" s="674"/>
      <c r="HO66" s="674"/>
      <c r="HP66" s="674"/>
      <c r="HQ66" s="674"/>
      <c r="HR66" s="674"/>
      <c r="HS66" s="674"/>
      <c r="HT66" s="674"/>
      <c r="HU66" s="674"/>
      <c r="HV66" s="674"/>
      <c r="HW66" s="674"/>
      <c r="HX66" s="674"/>
      <c r="HY66" s="674"/>
      <c r="HZ66" s="674"/>
    </row>
    <row r="67" spans="1:234" hidden="1" x14ac:dyDescent="0.25">
      <c r="A67" s="643" t="s">
        <v>208</v>
      </c>
      <c r="G67" s="670"/>
      <c r="H67" s="670"/>
      <c r="I67" s="674"/>
      <c r="J67" s="674"/>
      <c r="K67" s="674"/>
      <c r="L67" s="674"/>
      <c r="M67" s="674"/>
      <c r="N67" s="674"/>
      <c r="O67" s="674"/>
      <c r="P67" s="674"/>
      <c r="Q67" s="674"/>
      <c r="R67" s="674"/>
      <c r="S67" s="675"/>
      <c r="DR67" s="705">
        <v>2027</v>
      </c>
      <c r="DS67" s="665" t="e">
        <f>INDEX(DT45:EA46,MATCH(DR67,DR45:DR46,0),MATCH(DS61,DT43:EA43,0))*INDEX(AJ51:AT58,MATCH(DS61,AI51:AI58,0),MATCH(DS62,AJ50:AT50,0))</f>
        <v>#N/A</v>
      </c>
      <c r="DT67" s="665" t="e">
        <f>INDEX(DT45:EA46,MATCH(DR67,DR45:DR46,0),MATCH(DT61,DT43:EA43,0))*INDEX(AJ51:AT58,MATCH(DT61,AI51:AI58,0),MATCH(DT62,AJ50:AT50,0))</f>
        <v>#N/A</v>
      </c>
      <c r="DU67" s="665" t="e">
        <f>INDEX(DT45:EA46,MATCH(DR67,DR45:DR46,0),MATCH(DU61,DT43:EA43,0))*INDEX(AJ51:AT58,MATCH(DU61,AI51:AI58,0),MATCH(DU62,AJ50:AT50,0))</f>
        <v>#N/A</v>
      </c>
      <c r="DV67" s="665" t="e">
        <f>INDEX(DT45:EA46,MATCH(DR67,DR45:DR46,0),MATCH(DV61,DT43:EA43,0))*INDEX(AJ51:AT58,MATCH(DV61,AI51:AI58,0),MATCH(DV62,AJ50:AT50,0))</f>
        <v>#N/A</v>
      </c>
      <c r="DW67" s="665" t="e">
        <f>INDEX(DT45:EA46,MATCH(DR67,DR45:DR46,0),MATCH(DW61,DT43:EA43,0))*INDEX(AJ51:AT58,MATCH(DW61,AI51:AI58,0),MATCH(DW62,AJ50:AT50,0))</f>
        <v>#N/A</v>
      </c>
      <c r="DX67" s="665" t="e">
        <f>INDEX(DT45:EA46,MATCH(DR67,DR45:DR46,0),MATCH(DX61,DT43:EA43,0))*INDEX(AJ51:AT58,MATCH(DX61,AI51:AI58,0),MATCH(DX62,AJ50:AT50,0))</f>
        <v>#N/A</v>
      </c>
      <c r="DY67" s="665" t="e">
        <f>INDEX(DT45:EA46,MATCH(DR67,DR45:DR46,0),MATCH(DY61,DT43:EA43,0))*INDEX(AJ51:AT58,MATCH(DY61,AI51:AI58,0),MATCH(DY62,AJ50:AT50,0))</f>
        <v>#N/A</v>
      </c>
      <c r="DZ67" s="665" t="e">
        <f>INDEX(DT45:EA46,MATCH(DR67,DR45:DR46,0),MATCH(DZ61,DT43:EA43,0))*INDEX(AJ51:AT58,MATCH(DZ61,AI51:AI58,0),MATCH(DZ62,AJ50:AT50,0))</f>
        <v>#N/A</v>
      </c>
      <c r="EA67" s="665" t="e">
        <f>INDEX(DT45:EA46,MATCH(DR67,DR45:DR46,0),MATCH(EA61,DT43:EA43,0))*INDEX(AJ51:AT58,MATCH(EA61,AI51:AI58,0),MATCH(EA62,AJ50:AT50,0))</f>
        <v>#N/A</v>
      </c>
      <c r="EB67" s="665" t="e">
        <f>INDEX(DT45:EA46,MATCH(DR67,DR45:DR46,0),MATCH(EB61,DT43:EA43,0))*INDEX(AJ51:AT58,MATCH(EB61,AI51:AI58,0),MATCH(EB62,AJ50:AT50,0))</f>
        <v>#N/A</v>
      </c>
      <c r="EC67" s="665" t="e">
        <f>INDEX(DT45:EA46,MATCH(DR67,DR45:DR46,0),MATCH(EC61,DT43:EA43,0))*INDEX(AJ51:AT58,MATCH(EC61,AI51:AI58,0),MATCH(EC62,AJ50:AT50,0))</f>
        <v>#N/A</v>
      </c>
      <c r="ED67" s="665" t="e">
        <f>INDEX(DT45:EA46,MATCH(DR67,DR45:DR46,0),MATCH(ED61,DT43:EA43,0))*INDEX(AJ51:AT58,MATCH(ED61,AI51:AI58,0),MATCH(ED62,AJ50:AT50,0))</f>
        <v>#N/A</v>
      </c>
      <c r="EE67" s="665" t="e">
        <f>INDEX(DT45:EA46,MATCH(DR67,DR45:DR46,0),MATCH(EE61,DT43:EA43,0))*INDEX(AJ51:AT58,MATCH(EE61,AI51:AI58,0),MATCH(EE62,AJ50:AT50,0))</f>
        <v>#N/A</v>
      </c>
      <c r="EF67" s="665" t="e">
        <f>INDEX(DT45:EA46,MATCH(DR67,DR45:DR46,0),MATCH(EF61,DT43:EA43,0))*INDEX(AJ51:AT58,MATCH(EF61,AI51:AI58,0),MATCH(EF62,AJ50:AT50,0))</f>
        <v>#N/A</v>
      </c>
      <c r="EG67" s="665" t="e">
        <f>INDEX(DT45:EA46,MATCH(DR67,DR45:DR46,0),MATCH(EG61,DT43:EA43,0))*INDEX(AJ51:AT58,MATCH(EG61,AI51:AI58,0),MATCH(EG62,AJ50:AT50,0))</f>
        <v>#N/A</v>
      </c>
      <c r="EH67" s="665" t="e">
        <f>INDEX(DT45:EA46,MATCH(DR67,DR45:DR46,0),MATCH(EH61,DT43:EA43,0))*INDEX(AJ51:AT58,MATCH(EH61,AI51:AI58,0),MATCH(EH62,AJ50:AT50,0))</f>
        <v>#N/A</v>
      </c>
      <c r="EI67" s="665" t="e">
        <f>INDEX(DT45:EA46,MATCH(DR67,DR45:DR46,0),MATCH(EI61,DT43:EA43,0))*INDEX(AJ51:AT58,MATCH(EI61,AI51:AI58,0),MATCH(EI62,AJ50:AT50,0))</f>
        <v>#N/A</v>
      </c>
      <c r="EJ67" s="665" t="e">
        <f>INDEX(DT45:EA46,MATCH(DR67,DR45:DR46,0),MATCH(EJ61,DT43:EA43,0))*INDEX(AJ51:AT58,MATCH(EJ61,AI51:AI58,0),MATCH(EJ62,AJ50:AT50,0))</f>
        <v>#N/A</v>
      </c>
      <c r="EK67" s="665" t="e">
        <f>INDEX(DT45:EA46,MATCH(DR67,DR45:DR46,0),MATCH(EK61,DT43:EA43,0))*INDEX(AJ51:AT58,MATCH(EK61,AI51:AI58,0),MATCH(EK62,AJ50:AT50,0))</f>
        <v>#N/A</v>
      </c>
      <c r="EL67" s="665" t="e">
        <f>INDEX(DT45:EA46,MATCH(DR67,DR45:DR46,0),MATCH(EL61,DT43:EA43,0))*INDEX(AJ51:AT58,MATCH(EL61,AI51:AI58,0),MATCH(EL62,AJ50:AT50,0))</f>
        <v>#N/A</v>
      </c>
      <c r="EM67" s="665" t="e">
        <f>INDEX(DT45:EA46,MATCH(DR67,DR45:DR46,0),MATCH(EM61,DT43:EA43,0))*INDEX(AJ51:AT58,MATCH(EM61,AI51:AI58,0),MATCH(EM62,AJ50:AT50,0))</f>
        <v>#N/A</v>
      </c>
      <c r="EN67" s="665" t="e">
        <f>INDEX(DT45:EA46,MATCH(DR67,DR45:DR46,0),MATCH(EN61,DT43:EA43,0))*INDEX(AJ51:AT58,MATCH(EN61,AI51:AI58,0),MATCH(EN62,AJ50:AT50,0))</f>
        <v>#N/A</v>
      </c>
      <c r="EO67" s="665" t="e">
        <f>INDEX(DT45:EA46,MATCH(DR67,DR45:DR46,0),MATCH(EO61,DT43:EA43,0))*INDEX(AJ51:AT58,MATCH(EO61,AI51:AI58,0),MATCH(EO62,AJ50:AT50,0))</f>
        <v>#N/A</v>
      </c>
      <c r="EP67" s="665" t="e">
        <f>INDEX(DT45:EA46,MATCH(DR67,DR45:DR46,0),MATCH(EP61,DT43:EA43,0))*INDEX(AJ51:AT58,MATCH(EP61,AI51:AI58,0),MATCH(EP62,AJ50:AT50,0))</f>
        <v>#N/A</v>
      </c>
      <c r="EQ67" s="665" t="e">
        <f>INDEX(DT45:EA46,MATCH(DR67,DR45:DR46,0),MATCH(EQ61,DT43:EA43,0))*INDEX(AJ51:AT58,MATCH(EQ61,AI51:AI58,0),MATCH(EQ62,AJ50:AT50,0))</f>
        <v>#N/A</v>
      </c>
      <c r="ER67" s="665" t="e">
        <f>INDEX(DT45:EA46,MATCH(DR67,DR45:DR46,0),MATCH(ER61,DT43:EA43,0))*INDEX(AJ51:AT58,MATCH(ER61,AI51:AI58,0),MATCH(ER62,AJ50:AT50,0))</f>
        <v>#N/A</v>
      </c>
      <c r="ES67" s="665" t="e">
        <f>INDEX(DT45:EA46,MATCH(DR67,DR45:DR46,0),MATCH(ES61,DT43:EA43,0))*INDEX(AJ51:AT58,MATCH(ES61,AI51:AI58,0),MATCH(ES62,AJ50:AT50,0))</f>
        <v>#N/A</v>
      </c>
      <c r="ET67" s="665" t="e">
        <f>INDEX(DT45:EA46,MATCH(DR67,DR45:DR46,0),MATCH(ET61,DT43:EA43,0))*INDEX(AJ51:AT58,MATCH(ET61,AI51:AI58,0),MATCH(ET62,AJ50:AT50,0))</f>
        <v>#N/A</v>
      </c>
      <c r="EU67" s="665" t="e">
        <f>INDEX(DT45:EA46,MATCH(DR67,DR45:DR46,0),MATCH(EU61,DT43:EA43,0))*INDEX(AJ51:AT58,MATCH(EU61,AI51:AI58,0),MATCH(EU62,AJ50:AT50,0))</f>
        <v>#N/A</v>
      </c>
      <c r="EV67" s="665" t="e">
        <f>INDEX(DT45:EA46,MATCH(DR67,DR45:DR46,0),MATCH(EV61,DT43:EA43,0))*INDEX(AJ51:AT58,MATCH(EV61,AI51:AI58,0),MATCH(EV62,AJ50:AT50,0))</f>
        <v>#N/A</v>
      </c>
      <c r="EW67" s="665" t="e">
        <f>INDEX(DT45:EA46,MATCH(DR67,DR45:DR46,0),MATCH(EW61,DT43:EA43,0))*INDEX(AJ51:AT58,MATCH(EW61,AI51:AI58,0),MATCH(EW62,AJ50:AT50,0))</f>
        <v>#N/A</v>
      </c>
      <c r="EX67" s="665" t="e">
        <f>INDEX(DT45:EA46,MATCH(DR67,DR45:DR46,0),MATCH(EX61,DT43:EA43,0))*INDEX(AJ51:AT58,MATCH(EX61,AI51:AI58,0),MATCH(EX62,AJ50:AT50,0))</f>
        <v>#N/A</v>
      </c>
      <c r="EY67" s="665" t="e">
        <f>INDEX(DT45:EA46,MATCH(DR67,DR45:DR46,0),MATCH(EY61,DT43:EA43,0))*INDEX(AJ51:AT58,MATCH(EY61,AI51:AI58,0),MATCH(EY62,AJ50:AT50,0))</f>
        <v>#N/A</v>
      </c>
      <c r="EZ67" s="665" t="e">
        <f>INDEX(DT45:EA46,MATCH(DR67,DR45:DR46,0),MATCH(EZ61,DT43:EA43,0))*INDEX(AJ51:AT58,MATCH(EZ61,AI51:AI58,0),MATCH(EZ62,AJ50:AT50,0))</f>
        <v>#N/A</v>
      </c>
      <c r="FA67" s="665" t="e">
        <f>INDEX(DT45:EA46,MATCH(DR67,DR45:DR46,0),MATCH(FA61,DT43:EA43,0))*INDEX(AJ51:AT58,MATCH(FA61,AI51:AI58,0),MATCH(FA62,AJ50:AT50,0))</f>
        <v>#N/A</v>
      </c>
      <c r="FB67" s="665" t="e">
        <f>INDEX(DT45:EA46,MATCH(DR67,DR45:DR46,0),MATCH(FB61,DT43:EA43,0))*INDEX(AJ51:AT58,MATCH(FB61,AI51:AI58,0),MATCH(FB62,AJ50:AT50,0))</f>
        <v>#N/A</v>
      </c>
      <c r="FC67" s="665" t="e">
        <f>INDEX(DT45:EA46,MATCH(DR67,DR45:DR46,0),MATCH(FC61,DT43:EA43,0))*INDEX(AJ51:AT58,MATCH(FC61,AI51:AI58,0),MATCH(FC62,AJ50:AT50,0))</f>
        <v>#N/A</v>
      </c>
      <c r="FD67" s="665" t="e">
        <f>INDEX(DT45:EA46,MATCH(DR67,DR45:DR46,0),MATCH(FD61,DT43:EA43,0))*INDEX(AJ51:AT58,MATCH(FD61,AI51:AI58,0),MATCH(FD62,AJ50:AT50,0))</f>
        <v>#N/A</v>
      </c>
      <c r="FE67" s="665" t="e">
        <f>INDEX(DT45:EA46,MATCH(DR67,DR45:DR46,0),MATCH(FE61,DT43:EA43,0))*INDEX(AJ51:AT58,MATCH(FE61,AI51:AI58,0),MATCH(FE62,AJ50:AT50,0))</f>
        <v>#N/A</v>
      </c>
      <c r="FF67" s="665" t="e">
        <f>INDEX(DT45:EA46,MATCH(DR67,DR45:DR46,0),MATCH(FF61,DT43:EA43,0))*INDEX(AJ51:AT58,MATCH(FF61,AI51:AI58,0),MATCH(FF62,AJ50:AT50,0))</f>
        <v>#N/A</v>
      </c>
      <c r="FG67" s="665" t="e">
        <f>INDEX(DT45:EA46,MATCH(DR67,DR45:DR46,0),MATCH(FG61,DT43:EA43,0))*INDEX(AJ51:AT58,MATCH(FG61,AI51:AI58,0),MATCH(FG62,AJ50:AT50,0))</f>
        <v>#N/A</v>
      </c>
      <c r="FH67" s="665" t="e">
        <f>INDEX(DT45:EA46,MATCH(DR67,DR45:DR46,0),MATCH(FH61,DT43:EA43,0))*INDEX(AJ51:AT58,MATCH(FH61,AI51:AI58,0),MATCH(FH62,AJ50:AT50,0))</f>
        <v>#N/A</v>
      </c>
      <c r="FI67" s="665" t="e">
        <f>INDEX(DT45:EA46,MATCH(DR67,DR45:DR46,0),MATCH(FI61,DT43:EA43,0))*INDEX(AJ51:AT58,MATCH(FI61,AI51:AI58,0),MATCH(FI62,AJ50:AT50,0))</f>
        <v>#N/A</v>
      </c>
      <c r="FJ67" s="665" t="e">
        <f>INDEX(DT45:EA46,MATCH(DR67,DR45:DR46,0),MATCH(FJ61,DT43:EA43,0))*INDEX(AJ51:AT58,MATCH(FJ61,AI51:AI58,0),MATCH(FJ62,AJ50:AT50,0))</f>
        <v>#N/A</v>
      </c>
      <c r="FK67" s="665" t="e">
        <f>INDEX(DT45:EA46,MATCH(DR67,DR45:DR46,0),MATCH(FK61,DT43:EA43,0))*INDEX(AJ51:AT58,MATCH(FK61,AI51:AI58,0),MATCH(FK62,AJ50:AT50,0))</f>
        <v>#N/A</v>
      </c>
      <c r="FL67" s="665" t="e">
        <f>INDEX(DT45:EA46,MATCH(DR67,DR45:DR46,0),MATCH(FL61,DT43:EA43,0))*INDEX(AJ51:AT58,MATCH(FL61,AI51:AI58,0),MATCH(FL62,AJ50:AT50,0))</f>
        <v>#N/A</v>
      </c>
      <c r="FM67" s="665" t="e">
        <f>INDEX(DT45:EA46,MATCH(DR67,DR45:DR46,0),MATCH(FM61,DT43:EA43,0))*INDEX(AJ51:AT58,MATCH(FM61,AI51:AI58,0),MATCH(FM62,AJ50:AT50,0))</f>
        <v>#N/A</v>
      </c>
      <c r="FN67" s="665" t="e">
        <f>INDEX(DT45:EA46,MATCH(DR67,DR45:DR46,0),MATCH(FN61,DT43:EA43,0))*INDEX(AJ51:AT58,MATCH(FN61,AI51:AI58,0),MATCH(FN62,AJ50:AT50,0))</f>
        <v>#N/A</v>
      </c>
      <c r="FO67" s="665" t="e">
        <f>INDEX(DT45:EA46,MATCH(DR67,DR45:DR46,0),MATCH(FO61,DT43:EA43,0))*INDEX(AJ51:AT58,MATCH(FO61,AI51:AI58,0),MATCH(FO62,AJ50:AT50,0))</f>
        <v>#N/A</v>
      </c>
      <c r="FP67" s="665" t="e">
        <f>INDEX(DT45:EA46,MATCH(DR67,DR45:DR46,0),MATCH(FP61,DT43:EA43,0))*INDEX(AJ51:AT58,MATCH(FP61,AI51:AI58,0),MATCH(FP62,AJ50:AT50,0))</f>
        <v>#N/A</v>
      </c>
      <c r="FQ67" s="665" t="e">
        <f>INDEX(DT45:EA46,MATCH(DR67,DR45:DR46,0),MATCH(FQ61,DT43:EA43,0))*INDEX(AJ51:AT58,MATCH(FQ61,AI51:AI58,0),MATCH(FQ62,AJ50:AT50,0))</f>
        <v>#N/A</v>
      </c>
      <c r="FR67" s="665" t="e">
        <f>INDEX(DT45:EA46,MATCH(DR67,DR45:DR46,0),MATCH(FR61,DT43:EA43,0))*INDEX(AJ51:AT58,MATCH(FR61,AI51:AI58,0),MATCH(FR62,AJ50:AT50,0))</f>
        <v>#N/A</v>
      </c>
      <c r="FS67" s="665" t="e">
        <f>INDEX(DT45:EA46,MATCH(DR67,DR45:DR46,0),MATCH(FS61,DT43:EA43,0))*INDEX(AJ51:AT58,MATCH(FS61,AI51:AI58,0),MATCH(FS62,AJ50:AT50,0))</f>
        <v>#N/A</v>
      </c>
      <c r="FT67" s="665" t="e">
        <f>INDEX(DT45:EA46,MATCH(DR67,DR45:DR46,0),MATCH(FT61,DT43:EA43,0))*INDEX(AJ51:AT58,MATCH(FT61,AI51:AI58,0),MATCH(FT62,AJ50:AT50,0))</f>
        <v>#N/A</v>
      </c>
      <c r="FU67" s="665" t="e">
        <f>INDEX(DT45:EA46,MATCH(DR67,DR45:DR46,0),MATCH(FU61,DT43:EA43,0))*INDEX(AJ51:AT58,MATCH(FU61,AI51:AI58,0),MATCH(FU62,AJ50:AT50,0))</f>
        <v>#N/A</v>
      </c>
      <c r="FV67" s="665" t="e">
        <f>INDEX(DT45:EA46,MATCH(DR67,DR45:DR46,0),MATCH(FV61,DT43:EA43,0))*INDEX(AJ51:AT58,MATCH(FV61,AI51:AI58,0),MATCH(FV62,AJ50:AT50,0))</f>
        <v>#N/A</v>
      </c>
      <c r="FW67" s="665" t="e">
        <f>INDEX(DT45:EA46,MATCH(DR67,DR45:DR46,0),MATCH(FW61,DT43:EA43,0))*INDEX(AJ51:AT58,MATCH(FW61,AI51:AI58,0),MATCH(FW62,AJ50:AT50,0))</f>
        <v>#N/A</v>
      </c>
      <c r="FX67" s="665" t="e">
        <f>INDEX(DT45:EA46,MATCH(DR67,DR45:DR46,0),MATCH(FX61,DT43:EA43,0))*INDEX(AJ51:AT58,MATCH(FX61,AI51:AI58,0),MATCH(FX62,AJ50:AT50,0))</f>
        <v>#N/A</v>
      </c>
      <c r="FY67" s="665" t="e">
        <f>INDEX(DT45:EA46,MATCH(DR67,DR45:DR46,0),MATCH(FY61,DT43:EA43,0))*INDEX(AJ51:AT58,MATCH(FY61,AI51:AI58,0),MATCH(FY62,AJ50:AT50,0))</f>
        <v>#N/A</v>
      </c>
      <c r="FZ67" s="665" t="e">
        <f>INDEX(DT45:EA46,MATCH(DR67,DR45:DR46,0),MATCH(FZ61,DT43:EA43,0))*INDEX(AJ51:AT58,MATCH(FZ61,AI51:AI58,0),MATCH(FZ62,AJ50:AT50,0))</f>
        <v>#N/A</v>
      </c>
      <c r="GA67" s="665" t="e">
        <f>INDEX(DT45:EA46,MATCH(DR67,DR45:DR46,0),MATCH(GA61,DT43:EA43,0))*INDEX(AJ51:AT58,MATCH(GA61,AI51:AI58,0),MATCH(GA62,AJ50:AT50,0))</f>
        <v>#N/A</v>
      </c>
      <c r="GB67" s="665" t="e">
        <f>INDEX(DT45:EA46,MATCH(DR67,DR45:DR46,0),MATCH(GB61,DT43:EA43,0))*INDEX(AJ51:AT58,MATCH(GB61,AI51:AI58,0),MATCH(GB62,AJ50:AT50,0))</f>
        <v>#N/A</v>
      </c>
      <c r="GC67" s="665" t="e">
        <f>INDEX(DT45:EA46,MATCH(DR67,DR45:DR46,0),MATCH(GC61,DT43:EA43,0))*INDEX(AJ51:AT58,MATCH(GC61,AI51:AI58,0),MATCH(GC62,AJ50:AT50,0))</f>
        <v>#N/A</v>
      </c>
      <c r="GD67" s="665" t="e">
        <f>INDEX(DT45:EA46,MATCH(DR67,DR45:DR46,0),MATCH(GD61,DT43:EA43,0))*INDEX(AJ51:AT58,MATCH(GD61,AI51:AI58,0),MATCH(GD62,AJ50:AT50,0))</f>
        <v>#N/A</v>
      </c>
      <c r="GE67" s="665" t="e">
        <f>INDEX(DT45:EA46,MATCH(DR67,DR45:DR46,0),MATCH(GE61,DT43:EA43,0))*INDEX(AJ51:AT58,MATCH(GE61,AI51:AI58,0),MATCH(GE62,AJ50:AT50,0))</f>
        <v>#N/A</v>
      </c>
      <c r="GF67" s="665" t="e">
        <f>INDEX(DT45:EA46,MATCH(DR67,DR45:DR46,0),MATCH(GF61,DT43:EA43,0))*INDEX(AJ51:AT58,MATCH(GF61,AI51:AI58,0),MATCH(GF62,AJ50:AT50,0))</f>
        <v>#N/A</v>
      </c>
      <c r="GG67" s="665" t="e">
        <f>INDEX(DT45:EA46,MATCH(DR67,DR45:DR46,0),MATCH(GG61,DT43:EA43,0))*INDEX(AJ51:AT58,MATCH(GG61,AI51:AI58,0),MATCH(GG62,AJ50:AT50,0))</f>
        <v>#N/A</v>
      </c>
      <c r="GH67" s="665" t="e">
        <f>INDEX(DT45:EA46,MATCH(DR67,DR45:DR46,0),MATCH(GH61,DT43:EA43,0))*INDEX(AJ51:AT58,MATCH(GH61,AI51:AI58,0),MATCH(GH62,AJ50:AT50,0))</f>
        <v>#N/A</v>
      </c>
      <c r="GI67" s="665" t="e">
        <f>INDEX(DT45:EA46,MATCH(DR67,DR45:DR46,0),MATCH(GI61,DT43:EA43,0))*INDEX(AJ51:AT58,MATCH(GI61,AI51:AI58,0),MATCH(GI62,AJ50:AT50,0))</f>
        <v>#N/A</v>
      </c>
      <c r="GJ67" s="665" t="e">
        <f>INDEX(DT45:EA46,MATCH(DR67,DR45:DR46,0),MATCH(GJ61,DT43:EA43,0))*INDEX(AJ51:AT58,MATCH(GJ61,AI51:AI58,0),MATCH(GJ62,AJ50:AT50,0))</f>
        <v>#N/A</v>
      </c>
      <c r="GK67" s="665" t="e">
        <f>INDEX(DT45:EA46,MATCH(DR67,DR45:DR46,0),MATCH(GK61,DT43:EA43,0))*INDEX(AJ51:AT58,MATCH(GK61,AI51:AI58,0),MATCH(GK62,AJ50:AT50,0))</f>
        <v>#N/A</v>
      </c>
      <c r="GL67" s="665" t="e">
        <f>SUM(DS67:GK67)=#REF!-SUM(HB67:HK67)</f>
        <v>#N/A</v>
      </c>
      <c r="GM67" s="667"/>
      <c r="GN67" s="705">
        <v>2027</v>
      </c>
      <c r="GO67" s="664" t="e">
        <f>SUMIF(DS50:EN50,GO50,DS67:EN67)</f>
        <v>#N/A</v>
      </c>
      <c r="GP67" s="668" t="e">
        <f>SUMIF(DS50:GK50,GP50,DS67:GK67)</f>
        <v>#N/A</v>
      </c>
      <c r="GQ67" s="668" t="e">
        <f>SUMIF(DS50:GK50,GQ50,DS67:GK67)</f>
        <v>#N/A</v>
      </c>
      <c r="GR67" s="668" t="e">
        <f>SUMIF(DS50:GK50,GR50,DS67:GK67)</f>
        <v>#N/A</v>
      </c>
      <c r="GS67" s="668" t="e">
        <f>SUMIF(DS50:GK50,GS50,DS67:GK67)</f>
        <v>#N/A</v>
      </c>
      <c r="GT67" s="668" t="e">
        <f>SUMIF(DS50:GK50,GT50,DS67:GK67)</f>
        <v>#N/A</v>
      </c>
      <c r="GU67" s="668" t="e">
        <f>SUMIF(DS50:GK50,GU50,DS67:GK67)</f>
        <v>#N/A</v>
      </c>
      <c r="GV67" s="668" t="e">
        <f>SUMIF(DS50:GK50,GV50,DS67:GK67)</f>
        <v>#N/A</v>
      </c>
      <c r="GW67" s="668" t="e">
        <f>SUMIF(DS50:GK50,GW50,DS67:GK67)</f>
        <v>#N/A</v>
      </c>
      <c r="GX67" s="668" t="e">
        <f>SUMIF(DS50:GK50,GX50,DS67:GK67)</f>
        <v>#N/A</v>
      </c>
      <c r="GY67" s="668" t="e">
        <f>SUMIF(DS50:GK50,GY50,DS67:GK67)</f>
        <v>#N/A</v>
      </c>
      <c r="GZ67" s="646" t="e">
        <f>#REF!=SUM(GO67:GY67)</f>
        <v>#REF!</v>
      </c>
      <c r="HB67" s="668" t="e">
        <f>IF(GZ67,0,(#REF!-SUM(GO67:GY67))*INDEX(AK51:AT58,MATCH(GN67,AI51:AI58,0),MATCH(HB62,AK50:AT50,0)))</f>
        <v>#REF!</v>
      </c>
      <c r="HC67" s="668" t="e">
        <f>IF(GZ67,0,(#REF!-SUM(GO67:GY67))*INDEX(AK51:AT58,MATCH(GN67,AI51:AI58,0),MATCH(HC62,AK50:AT50,0)))</f>
        <v>#REF!</v>
      </c>
      <c r="HD67" s="668" t="e">
        <f>IF(GZ67,0,(#REF!-SUM(GO67:GY67))*INDEX(AK51:AT58,MATCH(GN67,AI51:AI58,0),MATCH(HD62,AK50:AT50,0)))</f>
        <v>#REF!</v>
      </c>
      <c r="HE67" s="668" t="e">
        <f>IF(GZ67,0,(#REF!-SUM(GO67:GY67))*INDEX(AK51:AT58,MATCH(GN67,AI51:AI58,0),MATCH(HE62,AK50:AT50,0)))</f>
        <v>#REF!</v>
      </c>
      <c r="HF67" s="668" t="e">
        <f>IF(GZ67,0,(#REF!-SUM(GO67:GY67))*INDEX(AK51:AT58,MATCH(GN67,AI51:AI58,0),MATCH(HF62,AK50:AT50,0)))</f>
        <v>#REF!</v>
      </c>
      <c r="HG67" s="668" t="e">
        <f>IF(GZ67,0,(#REF!-SUM(GO67:GY67))*INDEX(AK51:AT58,MATCH(GN67,AI51:AI58,0),MATCH(HG62,AK50:AT50,0)))</f>
        <v>#REF!</v>
      </c>
      <c r="HH67" s="668" t="e">
        <f>IF(GZ67,0,(#REF!-SUM(GO67:GY67))*INDEX(AK51:AT58,MATCH(GN67,AI51:AI58,0),MATCH(HH62,AK50:AT50,0)))</f>
        <v>#REF!</v>
      </c>
      <c r="HI67" s="668" t="e">
        <f>IF(GZ67,0,(#REF!-SUM(GO67:GY67))*INDEX(AK51:AT58,MATCH(GN67,AI51:AI58,0),MATCH(HI62,AK50:AT50,0)))</f>
        <v>#REF!</v>
      </c>
      <c r="HJ67" s="668" t="e">
        <f>IF(GZ67,0,(#REF!-SUM(GO67:GY67))*INDEX(AK51:AT58,MATCH(GN67,AI51:AI58,0),MATCH(HJ62,AK50:AT50,0)))</f>
        <v>#REF!</v>
      </c>
      <c r="HK67" s="668" t="e">
        <f>IF(GZ67,0,(#REF!-SUM(GO67:GY67))*INDEX(AK51:AT58,MATCH(GN67,AI51:AI58,0),MATCH(HK62,AK50:AT50,0)))</f>
        <v>#REF!</v>
      </c>
      <c r="HL67" s="668" t="e">
        <f>(SUM(HB67:HK67)+SUM(GO67:GY67))=#REF!</f>
        <v>#REF!</v>
      </c>
      <c r="HM67" s="674"/>
      <c r="HN67" s="674"/>
      <c r="HO67" s="674"/>
      <c r="HP67" s="674"/>
      <c r="HQ67" s="674"/>
      <c r="HR67" s="674"/>
      <c r="HS67" s="674"/>
      <c r="HT67" s="674"/>
      <c r="HU67" s="674"/>
      <c r="HV67" s="674"/>
      <c r="HW67" s="674"/>
      <c r="HX67" s="674"/>
      <c r="HY67" s="674"/>
      <c r="HZ67" s="674"/>
    </row>
    <row r="68" spans="1:234" hidden="1" x14ac:dyDescent="0.25">
      <c r="A68" s="643" t="s">
        <v>208</v>
      </c>
      <c r="G68" s="670"/>
      <c r="H68" s="670"/>
      <c r="I68" s="674"/>
      <c r="J68" s="674"/>
      <c r="K68" s="674"/>
      <c r="L68" s="674"/>
      <c r="M68" s="674"/>
      <c r="N68" s="674"/>
      <c r="O68" s="674"/>
      <c r="P68" s="674"/>
      <c r="Q68" s="674"/>
      <c r="R68" s="674"/>
      <c r="S68" s="675"/>
      <c r="DR68" s="705">
        <v>2028</v>
      </c>
      <c r="DS68" s="665" t="e">
        <f>INDEX(DT45:EA46,MATCH(DR68,DR45:DR46,0),MATCH(DS61,DT43:EA43,0))*INDEX(AJ51:AT58,MATCH(DS61,AI51:AI58,0),MATCH(DS62,AJ50:AT50,0))</f>
        <v>#N/A</v>
      </c>
      <c r="DT68" s="665" t="e">
        <f>INDEX(DT45:EA46,MATCH(DR68,DR45:DR46,0),MATCH(DT61,DT43:EA43,0))*INDEX(AJ51:AT58,MATCH(DT61,AI51:AI58,0),MATCH(DT62,AJ50:AT50,0))</f>
        <v>#N/A</v>
      </c>
      <c r="DU68" s="665" t="e">
        <f>INDEX(DT45:EA46,MATCH(DR68,DR45:DR46,0),MATCH(DU61,DT43:EA43,0))*INDEX(AJ51:AT58,MATCH(DU61,AI51:AI58,0),MATCH(DU62,AJ50:AT50,0))</f>
        <v>#N/A</v>
      </c>
      <c r="DV68" s="665" t="e">
        <f>INDEX(DT45:EA46,MATCH(DR68,DR45:DR46,0),MATCH(DV61,DT43:EA43,0))*INDEX(AJ51:AT58,MATCH(DV61,AI51:AI58,0),MATCH(DV62,AJ50:AT50,0))</f>
        <v>#N/A</v>
      </c>
      <c r="DW68" s="665" t="e">
        <f>INDEX(DT45:EA46,MATCH(DR68,DR45:DR46,0),MATCH(DW61,DT43:EA43,0))*INDEX(AJ51:AT58,MATCH(DW61,AI51:AI58,0),MATCH(DW62,AJ50:AT50,0))</f>
        <v>#N/A</v>
      </c>
      <c r="DX68" s="665" t="e">
        <f>INDEX(DT45:EA46,MATCH(DR68,DR45:DR46,0),MATCH(DX61,DT43:EA43,0))*INDEX(AJ51:AT58,MATCH(DX61,AI51:AI58,0),MATCH(DX62,AJ50:AT50,0))</f>
        <v>#N/A</v>
      </c>
      <c r="DY68" s="665" t="e">
        <f>INDEX(DT45:EA46,MATCH(DR68,DR45:DR46,0),MATCH(DY61,DT43:EA43,0))*INDEX(AJ51:AT58,MATCH(DY61,AI51:AI58,0),MATCH(DY62,AJ50:AT50,0))</f>
        <v>#N/A</v>
      </c>
      <c r="DZ68" s="665" t="e">
        <f>INDEX(DT45:EA46,MATCH(DR68,DR45:DR46,0),MATCH(DZ61,DT43:EA43,0))*INDEX(AJ51:AT58,MATCH(DZ61,AI51:AI58,0),MATCH(DZ62,AJ50:AT50,0))</f>
        <v>#N/A</v>
      </c>
      <c r="EA68" s="665" t="e">
        <f>INDEX(DT45:EA46,MATCH(DR68,DR45:DR46,0),MATCH(EA61,DT43:EA43,0))*INDEX(AJ51:AT58,MATCH(EA61,AI51:AI58,0),MATCH(EA62,AJ50:AT50,0))</f>
        <v>#N/A</v>
      </c>
      <c r="EB68" s="665" t="e">
        <f>INDEX(DT45:EA46,MATCH(DR68,DR45:DR46,0),MATCH(EB61,DT43:EA43,0))*INDEX(AJ51:AT58,MATCH(EB61,AI51:AI58,0),MATCH(EB62,AJ50:AT50,0))</f>
        <v>#N/A</v>
      </c>
      <c r="EC68" s="665" t="e">
        <f>INDEX(DT45:EA46,MATCH(DR68,DR45:DR46,0),MATCH(EC61,DT43:EA43,0))*INDEX(AJ51:AT58,MATCH(EC61,AI51:AI58,0),MATCH(EC62,AJ50:AT50,0))</f>
        <v>#N/A</v>
      </c>
      <c r="ED68" s="665" t="e">
        <f>INDEX(DT45:EA46,MATCH(DR68,DR45:DR46,0),MATCH(ED61,DT43:EA43,0))*INDEX(AJ51:AT58,MATCH(ED61,AI51:AI58,0),MATCH(ED62,AJ50:AT50,0))</f>
        <v>#N/A</v>
      </c>
      <c r="EE68" s="665" t="e">
        <f>INDEX(DT45:EA46,MATCH(DR68,DR45:DR46,0),MATCH(EE61,DT43:EA43,0))*INDEX(AJ51:AT58,MATCH(EE61,AI51:AI58,0),MATCH(EE62,AJ50:AT50,0))</f>
        <v>#N/A</v>
      </c>
      <c r="EF68" s="665" t="e">
        <f>INDEX(DT45:EA46,MATCH(DR68,DR45:DR46,0),MATCH(EF61,DT43:EA43,0))*INDEX(AJ51:AT58,MATCH(EF61,AI51:AI58,0),MATCH(EF62,AJ50:AT50,0))</f>
        <v>#N/A</v>
      </c>
      <c r="EG68" s="665" t="e">
        <f>INDEX(DT45:EA46,MATCH(DR68,DR45:DR46,0),MATCH(EG61,DT43:EA43,0))*INDEX(AJ51:AT58,MATCH(EG61,AI51:AI58,0),MATCH(EG62,AJ50:AT50,0))</f>
        <v>#N/A</v>
      </c>
      <c r="EH68" s="665" t="e">
        <f>INDEX(DT45:EA46,MATCH(DR68,DR45:DR46,0),MATCH(EH61,DT43:EA43,0))*INDEX(AJ51:AT58,MATCH(EH61,AI51:AI58,0),MATCH(EH62,AJ50:AT50,0))</f>
        <v>#N/A</v>
      </c>
      <c r="EI68" s="665" t="e">
        <f>INDEX(DT45:EA46,MATCH(DR68,DR45:DR46,0),MATCH(EI61,DT43:EA43,0))*INDEX(AJ51:AT58,MATCH(EI61,AI51:AI58,0),MATCH(EI62,AJ50:AT50,0))</f>
        <v>#N/A</v>
      </c>
      <c r="EJ68" s="665" t="e">
        <f>INDEX(DT45:EA46,MATCH(DR68,DR45:DR46,0),MATCH(EJ61,DT43:EA43,0))*INDEX(AJ51:AT58,MATCH(EJ61,AI51:AI58,0),MATCH(EJ62,AJ50:AT50,0))</f>
        <v>#N/A</v>
      </c>
      <c r="EK68" s="665" t="e">
        <f>INDEX(DT45:EA46,MATCH(DR68,DR45:DR46,0),MATCH(EK61,DT43:EA43,0))*INDEX(AJ51:AT58,MATCH(EK61,AI51:AI58,0),MATCH(EK62,AJ50:AT50,0))</f>
        <v>#N/A</v>
      </c>
      <c r="EL68" s="665" t="e">
        <f>INDEX(DT45:EA46,MATCH(DR68,DR45:DR46,0),MATCH(EL61,DT43:EA43,0))*INDEX(AJ51:AT58,MATCH(EL61,AI51:AI58,0),MATCH(EL62,AJ50:AT50,0))</f>
        <v>#N/A</v>
      </c>
      <c r="EM68" s="665" t="e">
        <f>INDEX(DT45:EA46,MATCH(DR68,DR45:DR46,0),MATCH(EM61,DT43:EA43,0))*INDEX(AJ51:AT58,MATCH(EM61,AI51:AI58,0),MATCH(EM62,AJ50:AT50,0))</f>
        <v>#N/A</v>
      </c>
      <c r="EN68" s="665" t="e">
        <f>INDEX(DT45:EA46,MATCH(DR68,DR45:DR46,0),MATCH(EN61,DT43:EA43,0))*INDEX(AJ51:AT58,MATCH(EN61,AI51:AI58,0),MATCH(EN62,AJ50:AT50,0))</f>
        <v>#N/A</v>
      </c>
      <c r="EO68" s="665" t="e">
        <f>INDEX(DT45:EA46,MATCH(DR68,DR45:DR46,0),MATCH(EO61,DT43:EA43,0))*INDEX(AJ51:AT58,MATCH(EO61,AI51:AI58,0),MATCH(EO62,AJ50:AT50,0))</f>
        <v>#N/A</v>
      </c>
      <c r="EP68" s="665" t="e">
        <f>INDEX(DT45:EA46,MATCH(DR68,DR45:DR46,0),MATCH(EP61,DT43:EA43,0))*INDEX(AJ51:AT58,MATCH(EP61,AI51:AI58,0),MATCH(EP62,AJ50:AT50,0))</f>
        <v>#N/A</v>
      </c>
      <c r="EQ68" s="665" t="e">
        <f>INDEX(DT45:EA46,MATCH(DR68,DR45:DR46,0),MATCH(EQ61,DT43:EA43,0))*INDEX(AJ51:AT58,MATCH(EQ61,AI51:AI58,0),MATCH(EQ62,AJ50:AT50,0))</f>
        <v>#N/A</v>
      </c>
      <c r="ER68" s="665" t="e">
        <f>INDEX(DT45:EA46,MATCH(DR68,DR45:DR46,0),MATCH(ER61,DT43:EA43,0))*INDEX(AJ51:AT58,MATCH(ER61,AI51:AI58,0),MATCH(ER62,AJ50:AT50,0))</f>
        <v>#N/A</v>
      </c>
      <c r="ES68" s="665" t="e">
        <f>INDEX(DT45:EA46,MATCH(DR68,DR45:DR46,0),MATCH(ES61,DT43:EA43,0))*INDEX(AJ51:AT58,MATCH(ES61,AI51:AI58,0),MATCH(ES62,AJ50:AT50,0))</f>
        <v>#N/A</v>
      </c>
      <c r="ET68" s="665" t="e">
        <f>INDEX(DT45:EA46,MATCH(DR68,DR45:DR46,0),MATCH(ET61,DT43:EA43,0))*INDEX(AJ51:AT58,MATCH(ET61,AI51:AI58,0),MATCH(ET62,AJ50:AT50,0))</f>
        <v>#N/A</v>
      </c>
      <c r="EU68" s="665" t="e">
        <f>INDEX(DT45:EA46,MATCH(DR68,DR45:DR46,0),MATCH(EU61,DT43:EA43,0))*INDEX(AJ51:AT58,MATCH(EU61,AI51:AI58,0),MATCH(EU62,AJ50:AT50,0))</f>
        <v>#N/A</v>
      </c>
      <c r="EV68" s="665" t="e">
        <f>INDEX(DT45:EA46,MATCH(DR68,DR45:DR46,0),MATCH(EV61,DT43:EA43,0))*INDEX(AJ51:AT58,MATCH(EV61,AI51:AI58,0),MATCH(EV62,AJ50:AT50,0))</f>
        <v>#N/A</v>
      </c>
      <c r="EW68" s="665" t="e">
        <f>INDEX(DT45:EA46,MATCH(DR68,DR45:DR46,0),MATCH(EW61,DT43:EA43,0))*INDEX(AJ51:AT58,MATCH(EW61,AI51:AI58,0),MATCH(EW62,AJ50:AT50,0))</f>
        <v>#N/A</v>
      </c>
      <c r="EX68" s="665" t="e">
        <f>INDEX(DT45:EA46,MATCH(DR68,DR45:DR46,0),MATCH(EX61,DT43:EA43,0))*INDEX(AJ51:AT58,MATCH(EX61,AI51:AI58,0),MATCH(EX62,AJ50:AT50,0))</f>
        <v>#N/A</v>
      </c>
      <c r="EY68" s="665" t="e">
        <f>INDEX(DT45:EA46,MATCH(DR68,DR45:DR46,0),MATCH(EY61,DT43:EA43,0))*INDEX(AJ51:AT58,MATCH(EY61,AI51:AI58,0),MATCH(EY62,AJ50:AT50,0))</f>
        <v>#N/A</v>
      </c>
      <c r="EZ68" s="665" t="e">
        <f>INDEX(DT45:EA46,MATCH(DR68,DR45:DR46,0),MATCH(EZ61,DT43:EA43,0))*INDEX(AJ51:AT58,MATCH(EZ61,AI51:AI58,0),MATCH(EZ62,AJ50:AT50,0))</f>
        <v>#N/A</v>
      </c>
      <c r="FA68" s="665" t="e">
        <f>INDEX(DT45:EA46,MATCH(DR68,DR45:DR46,0),MATCH(FA61,DT43:EA43,0))*INDEX(AJ51:AT58,MATCH(FA61,AI51:AI58,0),MATCH(FA62,AJ50:AT50,0))</f>
        <v>#N/A</v>
      </c>
      <c r="FB68" s="665" t="e">
        <f>INDEX(DT45:EA46,MATCH(DR68,DR45:DR46,0),MATCH(FB61,DT43:EA43,0))*INDEX(AJ51:AT58,MATCH(FB61,AI51:AI58,0),MATCH(FB62,AJ50:AT50,0))</f>
        <v>#N/A</v>
      </c>
      <c r="FC68" s="665" t="e">
        <f>INDEX(DT45:EA46,MATCH(DR68,DR45:DR46,0),MATCH(FC61,DT43:EA43,0))*INDEX(AJ51:AT58,MATCH(FC61,AI51:AI58,0),MATCH(FC62,AJ50:AT50,0))</f>
        <v>#N/A</v>
      </c>
      <c r="FD68" s="665" t="e">
        <f>INDEX(DT45:EA46,MATCH(DR68,DR45:DR46,0),MATCH(FD61,DT43:EA43,0))*INDEX(AJ51:AT58,MATCH(FD61,AI51:AI58,0),MATCH(FD62,AJ50:AT50,0))</f>
        <v>#N/A</v>
      </c>
      <c r="FE68" s="665" t="e">
        <f>INDEX(DT45:EA46,MATCH(DR68,DR45:DR46,0),MATCH(FE61,DT43:EA43,0))*INDEX(AJ51:AT58,MATCH(FE61,AI51:AI58,0),MATCH(FE62,AJ50:AT50,0))</f>
        <v>#N/A</v>
      </c>
      <c r="FF68" s="665" t="e">
        <f>INDEX(DT45:EA46,MATCH(DR68,DR45:DR46,0),MATCH(FF61,DT43:EA43,0))*INDEX(AJ51:AT58,MATCH(FF61,AI51:AI58,0),MATCH(FF62,AJ50:AT50,0))</f>
        <v>#N/A</v>
      </c>
      <c r="FG68" s="665" t="e">
        <f>INDEX(DT45:EA46,MATCH(DR68,DR45:DR46,0),MATCH(FG61,DT43:EA43,0))*INDEX(AJ51:AT58,MATCH(FG61,AI51:AI58,0),MATCH(FG62,AJ50:AT50,0))</f>
        <v>#N/A</v>
      </c>
      <c r="FH68" s="665" t="e">
        <f>INDEX(DT45:EA46,MATCH(DR68,DR45:DR46,0),MATCH(FH61,DT43:EA43,0))*INDEX(AJ51:AT58,MATCH(FH61,AI51:AI58,0),MATCH(FH62,AJ50:AT50,0))</f>
        <v>#N/A</v>
      </c>
      <c r="FI68" s="665" t="e">
        <f>INDEX(DT45:EA46,MATCH(DR68,DR45:DR46,0),MATCH(FI61,DT43:EA43,0))*INDEX(AJ51:AT58,MATCH(FI61,AI51:AI58,0),MATCH(FI62,AJ50:AT50,0))</f>
        <v>#N/A</v>
      </c>
      <c r="FJ68" s="665" t="e">
        <f>INDEX(DT45:EA46,MATCH(DR68,DR45:DR46,0),MATCH(FJ61,DT43:EA43,0))*INDEX(AJ51:AT58,MATCH(FJ61,AI51:AI58,0),MATCH(FJ62,AJ50:AT50,0))</f>
        <v>#N/A</v>
      </c>
      <c r="FK68" s="665" t="e">
        <f>INDEX(DT45:EA46,MATCH(DR68,DR45:DR46,0),MATCH(FK61,DT43:EA43,0))*INDEX(AJ51:AT58,MATCH(FK61,AI51:AI58,0),MATCH(FK62,AJ50:AT50,0))</f>
        <v>#N/A</v>
      </c>
      <c r="FL68" s="665" t="e">
        <f>INDEX(DT45:EA46,MATCH(DR68,DR45:DR46,0),MATCH(FL61,DT43:EA43,0))*INDEX(AJ51:AT58,MATCH(FL61,AI51:AI58,0),MATCH(FL62,AJ50:AT50,0))</f>
        <v>#N/A</v>
      </c>
      <c r="FM68" s="665" t="e">
        <f>INDEX(DT45:EA46,MATCH(DR68,DR45:DR46,0),MATCH(FM61,DT43:EA43,0))*INDEX(AJ51:AT58,MATCH(FM61,AI51:AI58,0),MATCH(FM62,AJ50:AT50,0))</f>
        <v>#N/A</v>
      </c>
      <c r="FN68" s="665" t="e">
        <f>INDEX(DT45:EA46,MATCH(DR68,DR45:DR46,0),MATCH(FN61,DT43:EA43,0))*INDEX(AJ51:AT58,MATCH(FN61,AI51:AI58,0),MATCH(FN62,AJ50:AT50,0))</f>
        <v>#N/A</v>
      </c>
      <c r="FO68" s="665" t="e">
        <f>INDEX(DT45:EA46,MATCH(DR68,DR45:DR46,0),MATCH(FO61,DT43:EA43,0))*INDEX(AJ51:AT58,MATCH(FO61,AI51:AI58,0),MATCH(FO62,AJ50:AT50,0))</f>
        <v>#N/A</v>
      </c>
      <c r="FP68" s="665" t="e">
        <f>INDEX(DT45:EA46,MATCH(DR68,DR45:DR46,0),MATCH(FP61,DT43:EA43,0))*INDEX(AJ51:AT58,MATCH(FP61,AI51:AI58,0),MATCH(FP62,AJ50:AT50,0))</f>
        <v>#N/A</v>
      </c>
      <c r="FQ68" s="665" t="e">
        <f>INDEX(DT45:EA46,MATCH(DR68,DR45:DR46,0),MATCH(FQ61,DT43:EA43,0))*INDEX(AJ51:AT58,MATCH(FQ61,AI51:AI58,0),MATCH(FQ62,AJ50:AT50,0))</f>
        <v>#N/A</v>
      </c>
      <c r="FR68" s="665" t="e">
        <f>INDEX(DT45:EA46,MATCH(DR68,DR45:DR46,0),MATCH(FR61,DT43:EA43,0))*INDEX(AJ51:AT58,MATCH(FR61,AI51:AI58,0),MATCH(FR62,AJ50:AT50,0))</f>
        <v>#N/A</v>
      </c>
      <c r="FS68" s="665" t="e">
        <f>INDEX(DT45:EA46,MATCH(DR68,DR45:DR46,0),MATCH(FS61,DT43:EA43,0))*INDEX(AJ51:AT58,MATCH(FS61,AI51:AI58,0),MATCH(FS62,AJ50:AT50,0))</f>
        <v>#N/A</v>
      </c>
      <c r="FT68" s="665" t="e">
        <f>INDEX(DT45:EA46,MATCH(DR68,DR45:DR46,0),MATCH(FT61,DT43:EA43,0))*INDEX(AJ51:AT58,MATCH(FT61,AI51:AI58,0),MATCH(FT62,AJ50:AT50,0))</f>
        <v>#N/A</v>
      </c>
      <c r="FU68" s="665" t="e">
        <f>INDEX(DT45:EA46,MATCH(DR68,DR45:DR46,0),MATCH(FU61,DT43:EA43,0))*INDEX(AJ51:AT58,MATCH(FU61,AI51:AI58,0),MATCH(FU62,AJ50:AT50,0))</f>
        <v>#N/A</v>
      </c>
      <c r="FV68" s="665" t="e">
        <f>INDEX(DT45:EA46,MATCH(DR68,DR45:DR46,0),MATCH(FV61,DT43:EA43,0))*INDEX(AJ51:AT58,MATCH(FV61,AI51:AI58,0),MATCH(FV62,AJ50:AT50,0))</f>
        <v>#N/A</v>
      </c>
      <c r="FW68" s="665" t="e">
        <f>INDEX(DT45:EA46,MATCH(DR68,DR45:DR46,0),MATCH(FW61,DT43:EA43,0))*INDEX(AJ51:AT58,MATCH(FW61,AI51:AI58,0),MATCH(FW62,AJ50:AT50,0))</f>
        <v>#N/A</v>
      </c>
      <c r="FX68" s="665" t="e">
        <f>INDEX(DT45:EA46,MATCH(DR68,DR45:DR46,0),MATCH(FX61,DT43:EA43,0))*INDEX(AJ51:AT58,MATCH(FX61,AI51:AI58,0),MATCH(FX62,AJ50:AT50,0))</f>
        <v>#N/A</v>
      </c>
      <c r="FY68" s="665" t="e">
        <f>INDEX(DT45:EA46,MATCH(DR68,DR45:DR46,0),MATCH(FY61,DT43:EA43,0))*INDEX(AJ51:AT58,MATCH(FY61,AI51:AI58,0),MATCH(FY62,AJ50:AT50,0))</f>
        <v>#N/A</v>
      </c>
      <c r="FZ68" s="665" t="e">
        <f>INDEX(DT45:EA46,MATCH(DR68,DR45:DR46,0),MATCH(FZ61,DT43:EA43,0))*INDEX(AJ51:AT58,MATCH(FZ61,AI51:AI58,0),MATCH(FZ62,AJ50:AT50,0))</f>
        <v>#N/A</v>
      </c>
      <c r="GA68" s="665" t="e">
        <f>INDEX(DT45:EA46,MATCH(DR68,DR45:DR46,0),MATCH(GA61,DT43:EA43,0))*INDEX(AJ51:AT58,MATCH(GA61,AI51:AI58,0),MATCH(GA62,AJ50:AT50,0))</f>
        <v>#N/A</v>
      </c>
      <c r="GB68" s="665" t="e">
        <f>INDEX(DT45:EA46,MATCH(DR68,DR45:DR46,0),MATCH(GB61,DT43:EA43,0))*INDEX(AJ51:AT58,MATCH(GB61,AI51:AI58,0),MATCH(GB62,AJ50:AT50,0))</f>
        <v>#N/A</v>
      </c>
      <c r="GC68" s="665" t="e">
        <f>INDEX(DT45:EA46,MATCH(DR68,DR45:DR46,0),MATCH(GC61,DT43:EA43,0))*INDEX(AJ51:AT58,MATCH(GC61,AI51:AI58,0),MATCH(GC62,AJ50:AT50,0))</f>
        <v>#N/A</v>
      </c>
      <c r="GD68" s="665" t="e">
        <f>INDEX(DT45:EA46,MATCH(DR68,DR45:DR46,0),MATCH(GD61,DT43:EA43,0))*INDEX(AJ51:AT58,MATCH(GD61,AI51:AI58,0),MATCH(GD62,AJ50:AT50,0))</f>
        <v>#N/A</v>
      </c>
      <c r="GE68" s="665" t="e">
        <f>INDEX(DT45:EA46,MATCH(DR68,DR45:DR46,0),MATCH(GE61,DT43:EA43,0))*INDEX(AJ51:AT58,MATCH(GE61,AI51:AI58,0),MATCH(GE62,AJ50:AT50,0))</f>
        <v>#N/A</v>
      </c>
      <c r="GF68" s="665" t="e">
        <f>INDEX(DT45:EA46,MATCH(DR68,DR45:DR46,0),MATCH(GF61,DT43:EA43,0))*INDEX(AJ51:AT58,MATCH(GF61,AI51:AI58,0),MATCH(GF62,AJ50:AT50,0))</f>
        <v>#N/A</v>
      </c>
      <c r="GG68" s="665" t="e">
        <f>INDEX(DT45:EA46,MATCH(DR68,DR45:DR46,0),MATCH(GG61,DT43:EA43,0))*INDEX(AJ51:AT58,MATCH(GG61,AI51:AI58,0),MATCH(GG62,AJ50:AT50,0))</f>
        <v>#N/A</v>
      </c>
      <c r="GH68" s="665" t="e">
        <f>INDEX(DT45:EA46,MATCH(DR68,DR45:DR46,0),MATCH(GH61,DT43:EA43,0))*INDEX(AJ51:AT58,MATCH(GH61,AI51:AI58,0),MATCH(GH62,AJ50:AT50,0))</f>
        <v>#N/A</v>
      </c>
      <c r="GI68" s="665" t="e">
        <f>INDEX(DT45:EA46,MATCH(DR68,DR45:DR46,0),MATCH(GI61,DT43:EA43,0))*INDEX(AJ51:AT58,MATCH(GI61,AI51:AI58,0),MATCH(GI62,AJ50:AT50,0))</f>
        <v>#N/A</v>
      </c>
      <c r="GJ68" s="665" t="e">
        <f>INDEX(DT45:EA46,MATCH(DR68,DR45:DR46,0),MATCH(GJ61,DT43:EA43,0))*INDEX(AJ51:AT58,MATCH(GJ61,AI51:AI58,0),MATCH(GJ62,AJ50:AT50,0))</f>
        <v>#N/A</v>
      </c>
      <c r="GK68" s="665" t="e">
        <f>INDEX(DT45:EA46,MATCH(DR68,DR45:DR46,0),MATCH(GK61,DT43:EA43,0))*INDEX(AJ51:AT58,MATCH(GK61,AI51:AI58,0),MATCH(GK62,AJ50:AT50,0))</f>
        <v>#N/A</v>
      </c>
      <c r="GL68" s="665" t="e">
        <f>SUM(DS68:GK68)=#REF!-SUM(HB68:HK68)</f>
        <v>#N/A</v>
      </c>
      <c r="GM68" s="667"/>
      <c r="GN68" s="705">
        <v>2028</v>
      </c>
      <c r="GO68" s="664" t="e">
        <f>SUMIF(DS50:EN50,GO50,DS68:EN68)</f>
        <v>#N/A</v>
      </c>
      <c r="GP68" s="668" t="e">
        <f>SUMIF(DS50:GK50,GP50,DS68:GK68)</f>
        <v>#N/A</v>
      </c>
      <c r="GQ68" s="668" t="e">
        <f>SUMIF(DS50:GK50,GQ50,DS68:GK68)</f>
        <v>#N/A</v>
      </c>
      <c r="GR68" s="668" t="e">
        <f>SUMIF(DS50:GK50,GR50,DS68:GK68)</f>
        <v>#N/A</v>
      </c>
      <c r="GS68" s="668" t="e">
        <f>SUMIF(DS50:GK50,GS50,DS68:GK68)</f>
        <v>#N/A</v>
      </c>
      <c r="GT68" s="668" t="e">
        <f>SUMIF(DS50:GK50,GT50,DS68:GK68)</f>
        <v>#N/A</v>
      </c>
      <c r="GU68" s="668" t="e">
        <f>SUMIF(DS50:GK50,GU50,DS68:GK68)</f>
        <v>#N/A</v>
      </c>
      <c r="GV68" s="668" t="e">
        <f>SUMIF(DS50:GK50,GV50,DS68:GK68)</f>
        <v>#N/A</v>
      </c>
      <c r="GW68" s="668" t="e">
        <f>SUMIF(DS50:GK50,GW50,DS68:GK68)</f>
        <v>#N/A</v>
      </c>
      <c r="GX68" s="668" t="e">
        <f>SUMIF(DS50:GK50,GX50,DS68:GK68)</f>
        <v>#N/A</v>
      </c>
      <c r="GY68" s="668" t="e">
        <f>SUMIF(DS50:GK50,GY50,DS68:GK68)</f>
        <v>#N/A</v>
      </c>
      <c r="GZ68" s="646" t="e">
        <f>#REF!=SUM(GO68:GY68)</f>
        <v>#REF!</v>
      </c>
      <c r="HB68" s="668" t="e">
        <f>IF(GZ68,0,(#REF!-SUM(GO68:GY68))*INDEX(AK51:AT58,MATCH(GN68,AI51:AI58,0),MATCH(HB62,AK50:AT50,0)))</f>
        <v>#REF!</v>
      </c>
      <c r="HC68" s="668" t="e">
        <f>IF(GZ68,0,(#REF!-SUM(GO68:GY68))*INDEX(AK51:AT58,MATCH(GN68,AI51:AI58,0),MATCH(HC62,AK50:AT50,0)))</f>
        <v>#REF!</v>
      </c>
      <c r="HD68" s="668" t="e">
        <f>IF(GZ68,0,(#REF!-SUM(GO68:GY68))*INDEX(AK51:AT58,MATCH(GN68,AI51:AI58,0),MATCH(HD62,AK50:AT50,0)))</f>
        <v>#REF!</v>
      </c>
      <c r="HE68" s="668" t="e">
        <f>IF(GZ68,0,(#REF!-SUM(GO68:GY68))*INDEX(AK51:AT58,MATCH(GN68,AI51:AI58,0),MATCH(HE62,AK50:AT50,0)))</f>
        <v>#REF!</v>
      </c>
      <c r="HF68" s="668" t="e">
        <f>IF(GZ68,0,(#REF!-SUM(GO68:GY68))*INDEX(AK51:AT58,MATCH(GN68,AI51:AI58,0),MATCH(HF62,AK50:AT50,0)))</f>
        <v>#REF!</v>
      </c>
      <c r="HG68" s="668" t="e">
        <f>IF(GZ68,0,(#REF!-SUM(GO68:GY68))*INDEX(AK51:AT58,MATCH(GN68,AI51:AI58,0),MATCH(HG62,AK50:AT50,0)))</f>
        <v>#REF!</v>
      </c>
      <c r="HH68" s="668" t="e">
        <f>IF(GZ68,0,(#REF!-SUM(GO68:GY68))*INDEX(AK51:AT58,MATCH(GN68,AI51:AI58,0),MATCH(HH62,AK50:AT50,0)))</f>
        <v>#REF!</v>
      </c>
      <c r="HI68" s="668" t="e">
        <f>IF(GZ68,0,(#REF!-SUM(GO68:GY68))*INDEX(AK51:AT58,MATCH(GN68,AI51:AI58,0),MATCH(HI62,AK50:AT50,0)))</f>
        <v>#REF!</v>
      </c>
      <c r="HJ68" s="668" t="e">
        <f>IF(GZ68,0,(#REF!-SUM(GO68:GY68))*INDEX(AK51:AT58,MATCH(GN68,AI51:AI58,0),MATCH(HJ62,AK50:AT50,0)))</f>
        <v>#REF!</v>
      </c>
      <c r="HK68" s="668" t="e">
        <f>IF(GZ68,0,(#REF!-SUM(GO68:GY68))*INDEX(AK51:AT58,MATCH(GN68,AI51:AI58,0),MATCH(HK62,AK50:AT50,0)))</f>
        <v>#REF!</v>
      </c>
      <c r="HL68" s="668" t="e">
        <f>(SUM(HB68:HK68)+SUM(GO68:GY68))=#REF!</f>
        <v>#REF!</v>
      </c>
      <c r="HM68" s="674"/>
      <c r="HN68" s="674"/>
      <c r="HO68" s="674"/>
      <c r="HP68" s="674"/>
      <c r="HQ68" s="674"/>
      <c r="HR68" s="674"/>
      <c r="HS68" s="674"/>
      <c r="HT68" s="674"/>
      <c r="HU68" s="674"/>
      <c r="HV68" s="674"/>
      <c r="HW68" s="674"/>
      <c r="HX68" s="674"/>
      <c r="HY68" s="674"/>
      <c r="HZ68" s="674"/>
    </row>
    <row r="69" spans="1:234" hidden="1" x14ac:dyDescent="0.25">
      <c r="A69" s="643" t="s">
        <v>208</v>
      </c>
      <c r="S69" s="663"/>
      <c r="DR69" s="705">
        <v>2029</v>
      </c>
      <c r="DS69" s="665" t="e">
        <f>INDEX(DT45:EA46,MATCH(DR69,DR45:DR46,0),MATCH(DS61,DT43:EA43,0))*INDEX(AJ51:AT58,MATCH(DS61,AI51:AI58,0),MATCH(DS62,AJ50:AT50,0))</f>
        <v>#N/A</v>
      </c>
      <c r="DT69" s="665" t="e">
        <f>INDEX(DT45:EA46,MATCH(DR69,DR45:DR46,0),MATCH(DT61,DT43:EA43,0))*INDEX(AJ51:AT58,MATCH(DT61,AI51:AI58,0),MATCH(DT62,AJ50:AT50,0))</f>
        <v>#N/A</v>
      </c>
      <c r="DU69" s="665" t="e">
        <f>INDEX(DT45:EA46,MATCH(DR69,DR45:DR46,0),MATCH(DU61,DT43:EA43,0))*INDEX(AJ51:AT58,MATCH(DU61,AI51:AI58,0),MATCH(DU62,AJ50:AT50,0))</f>
        <v>#N/A</v>
      </c>
      <c r="DV69" s="665" t="e">
        <f>INDEX(DT45:EA46,MATCH(DR69,DR45:DR46,0),MATCH(DV61,DT43:EA43,0))*INDEX(AJ51:AT58,MATCH(DV61,AI51:AI58,0),MATCH(DV62,AJ50:AT50,0))</f>
        <v>#N/A</v>
      </c>
      <c r="DW69" s="665" t="e">
        <f>INDEX(DT45:EA46,MATCH(DR69,DR45:DR46,0),MATCH(DW61,DT43:EA43,0))*INDEX(AJ51:AT58,MATCH(DW61,AI51:AI58,0),MATCH(DW62,AJ50:AT50,0))</f>
        <v>#N/A</v>
      </c>
      <c r="DX69" s="665" t="e">
        <f>INDEX(DT45:EA46,MATCH(DR69,DR45:DR46,0),MATCH(DX61,DT43:EA43,0))*INDEX(AJ51:AT58,MATCH(DX61,AI51:AI58,0),MATCH(DX62,AJ50:AT50,0))</f>
        <v>#N/A</v>
      </c>
      <c r="DY69" s="665" t="e">
        <f>INDEX(DT45:EA46,MATCH(DR69,DR45:DR46,0),MATCH(DY61,DT43:EA43,0))*INDEX(AJ51:AT58,MATCH(DY61,AI51:AI58,0),MATCH(DY62,AJ50:AT50,0))</f>
        <v>#N/A</v>
      </c>
      <c r="DZ69" s="665" t="e">
        <f>INDEX(DT45:EA46,MATCH(DR69,DR45:DR46,0),MATCH(DZ61,DT43:EA43,0))*INDEX(AJ51:AT58,MATCH(DZ61,AI51:AI58,0),MATCH(DZ62,AJ50:AT50,0))</f>
        <v>#N/A</v>
      </c>
      <c r="EA69" s="665" t="e">
        <f>INDEX(DT45:EA46,MATCH(DR69,DR45:DR46,0),MATCH(EA61,DT43:EA43,0))*INDEX(AJ51:AT58,MATCH(EA61,AI51:AI58,0),MATCH(EA62,AJ50:AT50,0))</f>
        <v>#N/A</v>
      </c>
      <c r="EB69" s="665" t="e">
        <f>INDEX(DT45:EA46,MATCH(DR69,DR45:DR46,0),MATCH(EB61,DT43:EA43,0))*INDEX(AJ51:AT58,MATCH(EB61,AI51:AI58,0),MATCH(EB62,AJ50:AT50,0))</f>
        <v>#N/A</v>
      </c>
      <c r="EC69" s="665" t="e">
        <f>INDEX(DT45:EA46,MATCH(DR69,DR45:DR46,0),MATCH(EC61,DT43:EA43,0))*INDEX(AJ51:AT58,MATCH(EC61,AI51:AI58,0),MATCH(EC62,AJ50:AT50,0))</f>
        <v>#N/A</v>
      </c>
      <c r="ED69" s="665" t="e">
        <f>INDEX(DT45:EA46,MATCH(DR69,DR45:DR46,0),MATCH(ED61,DT43:EA43,0))*INDEX(AJ51:AT58,MATCH(ED61,AI51:AI58,0),MATCH(ED62,AJ50:AT50,0))</f>
        <v>#N/A</v>
      </c>
      <c r="EE69" s="665" t="e">
        <f>INDEX(DT45:EA46,MATCH(DR69,DR45:DR46,0),MATCH(EE61,DT43:EA43,0))*INDEX(AJ51:AT58,MATCH(EE61,AI51:AI58,0),MATCH(EE62,AJ50:AT50,0))</f>
        <v>#N/A</v>
      </c>
      <c r="EF69" s="665" t="e">
        <f>INDEX(DT45:EA46,MATCH(DR69,DR45:DR46,0),MATCH(EF61,DT43:EA43,0))*INDEX(AJ51:AT58,MATCH(EF61,AI51:AI58,0),MATCH(EF62,AJ50:AT50,0))</f>
        <v>#N/A</v>
      </c>
      <c r="EG69" s="665" t="e">
        <f>INDEX(DT45:EA46,MATCH(DR69,DR45:DR46,0),MATCH(EG61,DT43:EA43,0))*INDEX(AJ51:AT58,MATCH(EG61,AI51:AI58,0),MATCH(EG62,AJ50:AT50,0))</f>
        <v>#N/A</v>
      </c>
      <c r="EH69" s="665" t="e">
        <f>INDEX(DT45:EA46,MATCH(DR69,DR45:DR46,0),MATCH(EH61,DT43:EA43,0))*INDEX(AJ51:AT58,MATCH(EH61,AI51:AI58,0),MATCH(EH62,AJ50:AT50,0))</f>
        <v>#N/A</v>
      </c>
      <c r="EI69" s="665" t="e">
        <f>INDEX(DT45:EA46,MATCH(DR69,DR45:DR46,0),MATCH(EI61,DT43:EA43,0))*INDEX(AJ51:AT58,MATCH(EI61,AI51:AI58,0),MATCH(EI62,AJ50:AT50,0))</f>
        <v>#N/A</v>
      </c>
      <c r="EJ69" s="665" t="e">
        <f>INDEX(DT45:EA46,MATCH(DR69,DR45:DR46,0),MATCH(EJ61,DT43:EA43,0))*INDEX(AJ51:AT58,MATCH(EJ61,AI51:AI58,0),MATCH(EJ62,AJ50:AT50,0))</f>
        <v>#N/A</v>
      </c>
      <c r="EK69" s="665" t="e">
        <f>INDEX(DT45:EA46,MATCH(DR69,DR45:DR46,0),MATCH(EK61,DT43:EA43,0))*INDEX(AJ51:AT58,MATCH(EK61,AI51:AI58,0),MATCH(EK62,AJ50:AT50,0))</f>
        <v>#N/A</v>
      </c>
      <c r="EL69" s="665" t="e">
        <f>INDEX(DT45:EA46,MATCH(DR69,DR45:DR46,0),MATCH(EL61,DT43:EA43,0))*INDEX(AJ51:AT58,MATCH(EL61,AI51:AI58,0),MATCH(EL62,AJ50:AT50,0))</f>
        <v>#N/A</v>
      </c>
      <c r="EM69" s="665" t="e">
        <f>INDEX(DT45:EA46,MATCH(DR69,DR45:DR46,0),MATCH(EM61,DT43:EA43,0))*INDEX(AJ51:AT58,MATCH(EM61,AI51:AI58,0),MATCH(EM62,AJ50:AT50,0))</f>
        <v>#N/A</v>
      </c>
      <c r="EN69" s="665" t="e">
        <f>INDEX(DT45:EA46,MATCH(DR69,DR45:DR46,0),MATCH(EN61,DT43:EA43,0))*INDEX(AJ51:AT58,MATCH(EN61,AI51:AI58,0),MATCH(EN62,AJ50:AT50,0))</f>
        <v>#N/A</v>
      </c>
      <c r="EO69" s="665" t="e">
        <f>INDEX(DT45:EA46,MATCH(DR69,DR45:DR46,0),MATCH(EO61,DT43:EA43,0))*INDEX(AJ51:AT58,MATCH(EO61,AI51:AI58,0),MATCH(EO62,AJ50:AT50,0))</f>
        <v>#N/A</v>
      </c>
      <c r="EP69" s="665" t="e">
        <f>INDEX(DT45:EA46,MATCH(DR69,DR45:DR46,0),MATCH(EP61,DT43:EA43,0))*INDEX(AJ51:AT58,MATCH(EP61,AI51:AI58,0),MATCH(EP62,AJ50:AT50,0))</f>
        <v>#N/A</v>
      </c>
      <c r="EQ69" s="665" t="e">
        <f>INDEX(DT45:EA46,MATCH(DR69,DR45:DR46,0),MATCH(EQ61,DT43:EA43,0))*INDEX(AJ51:AT58,MATCH(EQ61,AI51:AI58,0),MATCH(EQ62,AJ50:AT50,0))</f>
        <v>#N/A</v>
      </c>
      <c r="ER69" s="665" t="e">
        <f>INDEX(DT45:EA46,MATCH(DR69,DR45:DR46,0),MATCH(ER61,DT43:EA43,0))*INDEX(AJ51:AT58,MATCH(ER61,AI51:AI58,0),MATCH(ER62,AJ50:AT50,0))</f>
        <v>#N/A</v>
      </c>
      <c r="ES69" s="665" t="e">
        <f>INDEX(DT45:EA46,MATCH(DR69,DR45:DR46,0),MATCH(ES61,DT43:EA43,0))*INDEX(AJ51:AT58,MATCH(ES61,AI51:AI58,0),MATCH(ES62,AJ50:AT50,0))</f>
        <v>#N/A</v>
      </c>
      <c r="ET69" s="665" t="e">
        <f>INDEX(DT45:EA46,MATCH(DR69,DR45:DR46,0),MATCH(ET61,DT43:EA43,0))*INDEX(AJ51:AT58,MATCH(ET61,AI51:AI58,0),MATCH(ET62,AJ50:AT50,0))</f>
        <v>#N/A</v>
      </c>
      <c r="EU69" s="665" t="e">
        <f>INDEX(DT45:EA46,MATCH(DR69,DR45:DR46,0),MATCH(EU61,DT43:EA43,0))*INDEX(AJ51:AT58,MATCH(EU61,AI51:AI58,0),MATCH(EU62,AJ50:AT50,0))</f>
        <v>#N/A</v>
      </c>
      <c r="EV69" s="665" t="e">
        <f>INDEX(DT45:EA46,MATCH(DR69,DR45:DR46,0),MATCH(EV61,DT43:EA43,0))*INDEX(AJ51:AT58,MATCH(EV61,AI51:AI58,0),MATCH(EV62,AJ50:AT50,0))</f>
        <v>#N/A</v>
      </c>
      <c r="EW69" s="665" t="e">
        <f>INDEX(DT45:EA46,MATCH(DR69,DR45:DR46,0),MATCH(EW61,DT43:EA43,0))*INDEX(AJ51:AT58,MATCH(EW61,AI51:AI58,0),MATCH(EW62,AJ50:AT50,0))</f>
        <v>#N/A</v>
      </c>
      <c r="EX69" s="665" t="e">
        <f>INDEX(DT45:EA46,MATCH(DR69,DR45:DR46,0),MATCH(EX61,DT43:EA43,0))*INDEX(AJ51:AT58,MATCH(EX61,AI51:AI58,0),MATCH(EX62,AJ50:AT50,0))</f>
        <v>#N/A</v>
      </c>
      <c r="EY69" s="665" t="e">
        <f>INDEX(DT45:EA46,MATCH(DR69,DR45:DR46,0),MATCH(EY61,DT43:EA43,0))*INDEX(AJ51:AT58,MATCH(EY61,AI51:AI58,0),MATCH(EY62,AJ50:AT50,0))</f>
        <v>#N/A</v>
      </c>
      <c r="EZ69" s="665" t="e">
        <f>INDEX(DT45:EA46,MATCH(DR69,DR45:DR46,0),MATCH(EZ61,DT43:EA43,0))*INDEX(AJ51:AT58,MATCH(EZ61,AI51:AI58,0),MATCH(EZ62,AJ50:AT50,0))</f>
        <v>#N/A</v>
      </c>
      <c r="FA69" s="665" t="e">
        <f>INDEX(DT45:EA46,MATCH(DR69,DR45:DR46,0),MATCH(FA61,DT43:EA43,0))*INDEX(AJ51:AT58,MATCH(FA61,AI51:AI58,0),MATCH(FA62,AJ50:AT50,0))</f>
        <v>#N/A</v>
      </c>
      <c r="FB69" s="665" t="e">
        <f>INDEX(DT45:EA46,MATCH(DR69,DR45:DR46,0),MATCH(FB61,DT43:EA43,0))*INDEX(AJ51:AT58,MATCH(FB61,AI51:AI58,0),MATCH(FB62,AJ50:AT50,0))</f>
        <v>#N/A</v>
      </c>
      <c r="FC69" s="665" t="e">
        <f>INDEX(DT45:EA46,MATCH(DR69,DR45:DR46,0),MATCH(FC61,DT43:EA43,0))*INDEX(AJ51:AT58,MATCH(FC61,AI51:AI58,0),MATCH(FC62,AJ50:AT50,0))</f>
        <v>#N/A</v>
      </c>
      <c r="FD69" s="665" t="e">
        <f>INDEX(DT45:EA46,MATCH(DR69,DR45:DR46,0),MATCH(FD61,DT43:EA43,0))*INDEX(AJ51:AT58,MATCH(FD61,AI51:AI58,0),MATCH(FD62,AJ50:AT50,0))</f>
        <v>#N/A</v>
      </c>
      <c r="FE69" s="665" t="e">
        <f>INDEX(DT45:EA46,MATCH(DR69,DR45:DR46,0),MATCH(FE61,DT43:EA43,0))*INDEX(AJ51:AT58,MATCH(FE61,AI51:AI58,0),MATCH(FE62,AJ50:AT50,0))</f>
        <v>#N/A</v>
      </c>
      <c r="FF69" s="665" t="e">
        <f>INDEX(DT45:EA46,MATCH(DR69,DR45:DR46,0),MATCH(FF61,DT43:EA43,0))*INDEX(AJ51:AT58,MATCH(FF61,AI51:AI58,0),MATCH(FF62,AJ50:AT50,0))</f>
        <v>#N/A</v>
      </c>
      <c r="FG69" s="665" t="e">
        <f>INDEX(DT45:EA46,MATCH(DR69,DR45:DR46,0),MATCH(FG61,DT43:EA43,0))*INDEX(AJ51:AT58,MATCH(FG61,AI51:AI58,0),MATCH(FG62,AJ50:AT50,0))</f>
        <v>#N/A</v>
      </c>
      <c r="FH69" s="665" t="e">
        <f>INDEX(DT45:EA46,MATCH(DR69,DR45:DR46,0),MATCH(FH61,DT43:EA43,0))*INDEX(AJ51:AT58,MATCH(FH61,AI51:AI58,0),MATCH(FH62,AJ50:AT50,0))</f>
        <v>#N/A</v>
      </c>
      <c r="FI69" s="665" t="e">
        <f>INDEX(DT45:EA46,MATCH(DR69,DR45:DR46,0),MATCH(FI61,DT43:EA43,0))*INDEX(AJ51:AT58,MATCH(FI61,AI51:AI58,0),MATCH(FI62,AJ50:AT50,0))</f>
        <v>#N/A</v>
      </c>
      <c r="FJ69" s="665" t="e">
        <f>INDEX(DT45:EA46,MATCH(DR69,DR45:DR46,0),MATCH(FJ61,DT43:EA43,0))*INDEX(AJ51:AT58,MATCH(FJ61,AI51:AI58,0),MATCH(FJ62,AJ50:AT50,0))</f>
        <v>#N/A</v>
      </c>
      <c r="FK69" s="665" t="e">
        <f>INDEX(DT45:EA46,MATCH(DR69,DR45:DR46,0),MATCH(FK61,DT43:EA43,0))*INDEX(AJ51:AT58,MATCH(FK61,AI51:AI58,0),MATCH(FK62,AJ50:AT50,0))</f>
        <v>#N/A</v>
      </c>
      <c r="FL69" s="665" t="e">
        <f>INDEX(DT45:EA46,MATCH(DR69,DR45:DR46,0),MATCH(FL61,DT43:EA43,0))*INDEX(AJ51:AT58,MATCH(FL61,AI51:AI58,0),MATCH(FL62,AJ50:AT50,0))</f>
        <v>#N/A</v>
      </c>
      <c r="FM69" s="665" t="e">
        <f>INDEX(DT45:EA46,MATCH(DR69,DR45:DR46,0),MATCH(FM61,DT43:EA43,0))*INDEX(AJ51:AT58,MATCH(FM61,AI51:AI58,0),MATCH(FM62,AJ50:AT50,0))</f>
        <v>#N/A</v>
      </c>
      <c r="FN69" s="665" t="e">
        <f>INDEX(DT45:EA46,MATCH(DR69,DR45:DR46,0),MATCH(FN61,DT43:EA43,0))*INDEX(AJ51:AT58,MATCH(FN61,AI51:AI58,0),MATCH(FN62,AJ50:AT50,0))</f>
        <v>#N/A</v>
      </c>
      <c r="FO69" s="665" t="e">
        <f>INDEX(DT45:EA46,MATCH(DR69,DR45:DR46,0),MATCH(FO61,DT43:EA43,0))*INDEX(AJ51:AT58,MATCH(FO61,AI51:AI58,0),MATCH(FO62,AJ50:AT50,0))</f>
        <v>#N/A</v>
      </c>
      <c r="FP69" s="665" t="e">
        <f>INDEX(DT45:EA46,MATCH(DR69,DR45:DR46,0),MATCH(FP61,DT43:EA43,0))*INDEX(AJ51:AT58,MATCH(FP61,AI51:AI58,0),MATCH(FP62,AJ50:AT50,0))</f>
        <v>#N/A</v>
      </c>
      <c r="FQ69" s="665" t="e">
        <f>INDEX(DT45:EA46,MATCH(DR69,DR45:DR46,0),MATCH(FQ61,DT43:EA43,0))*INDEX(AJ51:AT58,MATCH(FQ61,AI51:AI58,0),MATCH(FQ62,AJ50:AT50,0))</f>
        <v>#N/A</v>
      </c>
      <c r="FR69" s="665" t="e">
        <f>INDEX(DT45:EA46,MATCH(DR69,DR45:DR46,0),MATCH(FR61,DT43:EA43,0))*INDEX(AJ51:AT58,MATCH(FR61,AI51:AI58,0),MATCH(FR62,AJ50:AT50,0))</f>
        <v>#N/A</v>
      </c>
      <c r="FS69" s="665" t="e">
        <f>INDEX(DT45:EA46,MATCH(DR69,DR45:DR46,0),MATCH(FS61,DT43:EA43,0))*INDEX(AJ51:AT58,MATCH(FS61,AI51:AI58,0),MATCH(FS62,AJ50:AT50,0))</f>
        <v>#N/A</v>
      </c>
      <c r="FT69" s="665" t="e">
        <f>INDEX(DT45:EA46,MATCH(DR69,DR45:DR46,0),MATCH(FT61,DT43:EA43,0))*INDEX(AJ51:AT58,MATCH(FT61,AI51:AI58,0),MATCH(FT62,AJ50:AT50,0))</f>
        <v>#N/A</v>
      </c>
      <c r="FU69" s="665" t="e">
        <f>INDEX(DT45:EA46,MATCH(DR69,DR45:DR46,0),MATCH(FU61,DT43:EA43,0))*INDEX(AJ51:AT58,MATCH(FU61,AI51:AI58,0),MATCH(FU62,AJ50:AT50,0))</f>
        <v>#N/A</v>
      </c>
      <c r="FV69" s="665" t="e">
        <f>INDEX(DT45:EA46,MATCH(DR69,DR45:DR46,0),MATCH(FV61,DT43:EA43,0))*INDEX(AJ51:AT58,MATCH(FV61,AI51:AI58,0),MATCH(FV62,AJ50:AT50,0))</f>
        <v>#N/A</v>
      </c>
      <c r="FW69" s="665" t="e">
        <f>INDEX(DT45:EA46,MATCH(DR69,DR45:DR46,0),MATCH(FW61,DT43:EA43,0))*INDEX(AJ51:AT58,MATCH(FW61,AI51:AI58,0),MATCH(FW62,AJ50:AT50,0))</f>
        <v>#N/A</v>
      </c>
      <c r="FX69" s="665" t="e">
        <f>INDEX(DT45:EA46,MATCH(DR69,DR45:DR46,0),MATCH(FX61,DT43:EA43,0))*INDEX(AJ51:AT58,MATCH(FX61,AI51:AI58,0),MATCH(FX62,AJ50:AT50,0))</f>
        <v>#N/A</v>
      </c>
      <c r="FY69" s="665" t="e">
        <f>INDEX(DT45:EA46,MATCH(DR69,DR45:DR46,0),MATCH(FY61,DT43:EA43,0))*INDEX(AJ51:AT58,MATCH(FY61,AI51:AI58,0),MATCH(FY62,AJ50:AT50,0))</f>
        <v>#N/A</v>
      </c>
      <c r="FZ69" s="665" t="e">
        <f>INDEX(DT45:EA46,MATCH(DR69,DR45:DR46,0),MATCH(FZ61,DT43:EA43,0))*INDEX(AJ51:AT58,MATCH(FZ61,AI51:AI58,0),MATCH(FZ62,AJ50:AT50,0))</f>
        <v>#N/A</v>
      </c>
      <c r="GA69" s="665" t="e">
        <f>INDEX(DT45:EA46,MATCH(DR69,DR45:DR46,0),MATCH(GA61,DT43:EA43,0))*INDEX(AJ51:AT58,MATCH(GA61,AI51:AI58,0),MATCH(GA62,AJ50:AT50,0))</f>
        <v>#N/A</v>
      </c>
      <c r="GB69" s="665" t="e">
        <f>INDEX(DT45:EA46,MATCH(DR69,DR45:DR46,0),MATCH(GB61,DT43:EA43,0))*INDEX(AJ51:AT58,MATCH(GB61,AI51:AI58,0),MATCH(GB62,AJ50:AT50,0))</f>
        <v>#N/A</v>
      </c>
      <c r="GC69" s="665" t="e">
        <f>INDEX(DT45:EA46,MATCH(DR69,DR45:DR46,0),MATCH(GC61,DT43:EA43,0))*INDEX(AJ51:AT58,MATCH(GC61,AI51:AI58,0),MATCH(GC62,AJ50:AT50,0))</f>
        <v>#N/A</v>
      </c>
      <c r="GD69" s="665" t="e">
        <f>INDEX(DT45:EA46,MATCH(DR69,DR45:DR46,0),MATCH(GD61,DT43:EA43,0))*INDEX(AJ51:AT58,MATCH(GD61,AI51:AI58,0),MATCH(GD62,AJ50:AT50,0))</f>
        <v>#N/A</v>
      </c>
      <c r="GE69" s="665" t="e">
        <f>INDEX(DT45:EA46,MATCH(DR69,DR45:DR46,0),MATCH(GE61,DT43:EA43,0))*INDEX(AJ51:AT58,MATCH(GE61,AI51:AI58,0),MATCH(GE62,AJ50:AT50,0))</f>
        <v>#N/A</v>
      </c>
      <c r="GF69" s="665" t="e">
        <f>INDEX(DT45:EA46,MATCH(DR69,DR45:DR46,0),MATCH(GF61,DT43:EA43,0))*INDEX(AJ51:AT58,MATCH(GF61,AI51:AI58,0),MATCH(GF62,AJ50:AT50,0))</f>
        <v>#N/A</v>
      </c>
      <c r="GG69" s="665" t="e">
        <f>INDEX(DT45:EA46,MATCH(DR69,DR45:DR46,0),MATCH(GG61,DT43:EA43,0))*INDEX(AJ51:AT58,MATCH(GG61,AI51:AI58,0),MATCH(GG62,AJ50:AT50,0))</f>
        <v>#N/A</v>
      </c>
      <c r="GH69" s="665" t="e">
        <f>INDEX(DT45:EA46,MATCH(DR69,DR45:DR46,0),MATCH(GH61,DT43:EA43,0))*INDEX(AJ51:AT58,MATCH(GH61,AI51:AI58,0),MATCH(GH62,AJ50:AT50,0))</f>
        <v>#N/A</v>
      </c>
      <c r="GI69" s="665" t="e">
        <f>INDEX(DT45:EA46,MATCH(DR69,DR45:DR46,0),MATCH(GI61,DT43:EA43,0))*INDEX(AJ51:AT58,MATCH(GI61,AI51:AI58,0),MATCH(GI62,AJ50:AT50,0))</f>
        <v>#N/A</v>
      </c>
      <c r="GJ69" s="665" t="e">
        <f>INDEX(DT45:EA46,MATCH(DR69,DR45:DR46,0),MATCH(GJ61,DT43:EA43,0))*INDEX(AJ51:AT58,MATCH(GJ61,AI51:AI58,0),MATCH(GJ62,AJ50:AT50,0))</f>
        <v>#N/A</v>
      </c>
      <c r="GK69" s="665" t="e">
        <f>INDEX(DT45:EA46,MATCH(DR69,DR45:DR46,0),MATCH(GK61,DT43:EA43,0))*INDEX(AJ51:AT58,MATCH(GK61,AI51:AI58,0),MATCH(GK62,AJ50:AT50,0))</f>
        <v>#N/A</v>
      </c>
      <c r="GL69" s="665" t="e">
        <f>SUM(DS69:GK69)=#REF!-SUM(HB69:HK69)</f>
        <v>#N/A</v>
      </c>
      <c r="GM69" s="667"/>
      <c r="GN69" s="705">
        <v>2029</v>
      </c>
      <c r="GO69" s="664" t="e">
        <f>SUMIF(DS50:EN50,GO50,DS69:EN69)</f>
        <v>#N/A</v>
      </c>
      <c r="GP69" s="668" t="e">
        <f>SUMIF(DS50:GK50,GP50,DS69:GK69)</f>
        <v>#N/A</v>
      </c>
      <c r="GQ69" s="668" t="e">
        <f>SUMIF(DS50:GK50,GQ50,DS69:GK69)</f>
        <v>#N/A</v>
      </c>
      <c r="GR69" s="668" t="e">
        <f>SUMIF(DS50:GK50,GR50,DS69:GK69)</f>
        <v>#N/A</v>
      </c>
      <c r="GS69" s="668" t="e">
        <f>SUMIF(DS50:GK50,GS50,DS69:GK69)</f>
        <v>#N/A</v>
      </c>
      <c r="GT69" s="668" t="e">
        <f>SUMIF(DS50:GK50,GT50,DS69:GK69)</f>
        <v>#N/A</v>
      </c>
      <c r="GU69" s="668" t="e">
        <f>SUMIF(DS50:GK50,GU50,DS69:GK69)</f>
        <v>#N/A</v>
      </c>
      <c r="GV69" s="668" t="e">
        <f>SUMIF(DS50:GK50,GV50,DS69:GK69)</f>
        <v>#N/A</v>
      </c>
      <c r="GW69" s="668" t="e">
        <f>SUMIF(DS50:GK50,GW50,DS69:GK69)</f>
        <v>#N/A</v>
      </c>
      <c r="GX69" s="668" t="e">
        <f>SUMIF(DS50:GK50,GX50,DS69:GK69)</f>
        <v>#N/A</v>
      </c>
      <c r="GY69" s="668" t="e">
        <f>SUMIF(DS50:GK50,GY50,DS69:GK69)</f>
        <v>#N/A</v>
      </c>
      <c r="GZ69" s="646" t="e">
        <f>#REF!=SUM(GO69:GY69)</f>
        <v>#REF!</v>
      </c>
      <c r="HB69" s="668" t="e">
        <f>IF(GZ69,0,(#REF!-SUM(GO69:GY69))*INDEX(AK51:AT58,MATCH(GN69,AI51:AI58,0),MATCH(HB62,AK50:AT50,0)))</f>
        <v>#REF!</v>
      </c>
      <c r="HC69" s="668" t="e">
        <f>IF(GZ69,0,(#REF!-SUM(GO69:GY69))*INDEX(AK51:AT58,MATCH(GN69,AI51:AI58,0),MATCH(HC62,AK50:AT50,0)))</f>
        <v>#REF!</v>
      </c>
      <c r="HD69" s="668" t="e">
        <f>IF(GZ69,0,(#REF!-SUM(GO69:GY69))*INDEX(AK51:AT58,MATCH(GN69,AI51:AI58,0),MATCH(HD62,AK50:AT50,0)))</f>
        <v>#REF!</v>
      </c>
      <c r="HE69" s="668" t="e">
        <f>IF(GZ69,0,(#REF!-SUM(GO69:GY69))*INDEX(AK51:AT58,MATCH(GN69,AI51:AI58,0),MATCH(HE62,AK50:AT50,0)))</f>
        <v>#REF!</v>
      </c>
      <c r="HF69" s="668" t="e">
        <f>IF(GZ69,0,(#REF!-SUM(GO69:GY69))*INDEX(AK51:AT58,MATCH(GN69,AI51:AI58,0),MATCH(HF62,AK50:AT50,0)))</f>
        <v>#REF!</v>
      </c>
      <c r="HG69" s="668" t="e">
        <f>IF(GZ69,0,(#REF!-SUM(GO69:GY69))*INDEX(AK51:AT58,MATCH(GN69,AI51:AI58,0),MATCH(HG62,AK50:AT50,0)))</f>
        <v>#REF!</v>
      </c>
      <c r="HH69" s="668" t="e">
        <f>IF(GZ69,0,(#REF!-SUM(GO69:GY69))*INDEX(AK51:AT58,MATCH(GN69,AI51:AI58,0),MATCH(HH62,AK50:AT50,0)))</f>
        <v>#REF!</v>
      </c>
      <c r="HI69" s="668" t="e">
        <f>IF(GZ69,0,(#REF!-SUM(GO69:GY69))*INDEX(AK51:AT58,MATCH(GN69,AI51:AI58,0),MATCH(HI62,AK50:AT50,0)))</f>
        <v>#REF!</v>
      </c>
      <c r="HJ69" s="668" t="e">
        <f>IF(GZ69,0,(#REF!-SUM(GO69:GY69))*INDEX(AK51:AT58,MATCH(GN69,AI51:AI58,0),MATCH(HJ62,AK50:AT50,0)))</f>
        <v>#REF!</v>
      </c>
      <c r="HK69" s="668" t="e">
        <f>IF(GZ69,0,(#REF!-SUM(GO69:GY69))*INDEX(AK51:AT58,MATCH(GN69,AI51:AI58,0),MATCH(HK62,AK50:AT50,0)))</f>
        <v>#REF!</v>
      </c>
      <c r="HL69" s="668" t="e">
        <f>(SUM(HB69:HK69)+SUM(GO69:GY69))=#REF!</f>
        <v>#REF!</v>
      </c>
    </row>
    <row r="70" spans="1:234" hidden="1" x14ac:dyDescent="0.25">
      <c r="A70" s="643" t="s">
        <v>208</v>
      </c>
      <c r="DR70" s="705">
        <v>2030</v>
      </c>
      <c r="DS70" s="665" t="e">
        <f>INDEX(DT45:EA46,MATCH(DR70,DR45:DR46,0),MATCH(DS61,DT43:EA43,0))*INDEX(AJ51:AT58,MATCH(DS61,AI51:AI58,0),MATCH(DS62,AJ50:AT50,0))</f>
        <v>#N/A</v>
      </c>
      <c r="DT70" s="665" t="e">
        <f>INDEX(DT45:EA46,MATCH(DR70,DR45:DR46,0),MATCH(DT61,DT43:EA43,0))*INDEX(AJ51:AT58,MATCH(DT61,AI51:AI58,0),MATCH(DT62,AJ50:AT50,0))</f>
        <v>#N/A</v>
      </c>
      <c r="DU70" s="665" t="e">
        <f>INDEX(DT45:EA46,MATCH(DR70,DR45:DR46,0),MATCH(DU61,DT43:EA43,0))*INDEX(AJ51:AT58,MATCH(DU61,AI51:AI58,0),MATCH(DU62,AJ50:AT50,0))</f>
        <v>#N/A</v>
      </c>
      <c r="DV70" s="665" t="e">
        <f>INDEX(DT45:EA46,MATCH(DR70,DR45:DR46,0),MATCH(DV61,DT43:EA43,0))*INDEX(AJ51:AT58,MATCH(DV61,AI51:AI58,0),MATCH(DV62,AJ50:AT50,0))</f>
        <v>#N/A</v>
      </c>
      <c r="DW70" s="665" t="e">
        <f>INDEX(DT45:EA46,MATCH(DR70,DR45:DR46,0),MATCH(DW61,DT43:EA43,0))*INDEX(AJ51:AT58,MATCH(DW61,AI51:AI58,0),MATCH(DW62,AJ50:AT50,0))</f>
        <v>#N/A</v>
      </c>
      <c r="DX70" s="665" t="e">
        <f>INDEX(DT45:EA46,MATCH(DR70,DR45:DR46,0),MATCH(DX61,DT43:EA43,0))*INDEX(AJ51:AT58,MATCH(DX61,AI51:AI58,0),MATCH(DX62,AJ50:AT50,0))</f>
        <v>#N/A</v>
      </c>
      <c r="DY70" s="665" t="e">
        <f>INDEX(DT45:EA46,MATCH(DR70,DR45:DR46,0),MATCH(DY61,DT43:EA43,0))*INDEX(AJ51:AT58,MATCH(DY61,AI51:AI58,0),MATCH(DY62,AJ50:AT50,0))</f>
        <v>#N/A</v>
      </c>
      <c r="DZ70" s="665" t="e">
        <f>INDEX(DT45:EA46,MATCH(DR70,DR45:DR46,0),MATCH(DZ61,DT43:EA43,0))*INDEX(AJ51:AT58,MATCH(DZ61,AI51:AI58,0),MATCH(DZ62,AJ50:AT50,0))</f>
        <v>#N/A</v>
      </c>
      <c r="EA70" s="665" t="e">
        <f>INDEX(DT45:EA46,MATCH(DR70,DR45:DR46,0),MATCH(EA61,DT43:EA43,0))*INDEX(AJ51:AT58,MATCH(EA61,AI51:AI58,0),MATCH(EA62,AJ50:AT50,0))</f>
        <v>#N/A</v>
      </c>
      <c r="EB70" s="665" t="e">
        <f>INDEX(DT45:EA46,MATCH(DR70,DR45:DR46,0),MATCH(EB61,DT43:EA43,0))*INDEX(AJ51:AT58,MATCH(EB61,AI51:AI58,0),MATCH(EB62,AJ50:AT50,0))</f>
        <v>#N/A</v>
      </c>
      <c r="EC70" s="665" t="e">
        <f>INDEX(DT45:EA46,MATCH(DR70,DR45:DR46,0),MATCH(EC61,DT43:EA43,0))*INDEX(AJ51:AT58,MATCH(EC61,AI51:AI58,0),MATCH(EC62,AJ50:AT50,0))</f>
        <v>#N/A</v>
      </c>
      <c r="ED70" s="665" t="e">
        <f>INDEX(DT45:EA46,MATCH(DR70,DR45:DR46,0),MATCH(ED61,DT43:EA43,0))*INDEX(AJ51:AT58,MATCH(ED61,AI51:AI58,0),MATCH(ED62,AJ50:AT50,0))</f>
        <v>#N/A</v>
      </c>
      <c r="EE70" s="665" t="e">
        <f>INDEX(DT45:EA46,MATCH(DR70,DR45:DR46,0),MATCH(EE61,DT43:EA43,0))*INDEX(AJ51:AT58,MATCH(EE61,AI51:AI58,0),MATCH(EE62,AJ50:AT50,0))</f>
        <v>#N/A</v>
      </c>
      <c r="EF70" s="665" t="e">
        <f>INDEX(DT45:EA46,MATCH(DR70,DR45:DR46,0),MATCH(EF61,DT43:EA43,0))*INDEX(AJ51:AT58,MATCH(EF61,AI51:AI58,0),MATCH(EF62,AJ50:AT50,0))</f>
        <v>#N/A</v>
      </c>
      <c r="EG70" s="665" t="e">
        <f>INDEX(DT45:EA46,MATCH(DR70,DR45:DR46,0),MATCH(EG61,DT43:EA43,0))*INDEX(AJ51:AT58,MATCH(EG61,AI51:AI58,0),MATCH(EG62,AJ50:AT50,0))</f>
        <v>#N/A</v>
      </c>
      <c r="EH70" s="665" t="e">
        <f>INDEX(DT45:EA46,MATCH(DR70,DR45:DR46,0),MATCH(EH61,DT43:EA43,0))*INDEX(AJ51:AT58,MATCH(EH61,AI51:AI58,0),MATCH(EH62,AJ50:AT50,0))</f>
        <v>#N/A</v>
      </c>
      <c r="EI70" s="665" t="e">
        <f>INDEX(DT45:EA46,MATCH(DR70,DR45:DR46,0),MATCH(EI61,DT43:EA43,0))*INDEX(AJ51:AT58,MATCH(EI61,AI51:AI58,0),MATCH(EI62,AJ50:AT50,0))</f>
        <v>#N/A</v>
      </c>
      <c r="EJ70" s="665" t="e">
        <f>INDEX(DT45:EA46,MATCH(DR70,DR45:DR46,0),MATCH(EJ61,DT43:EA43,0))*INDEX(AJ51:AT58,MATCH(EJ61,AI51:AI58,0),MATCH(EJ62,AJ50:AT50,0))</f>
        <v>#N/A</v>
      </c>
      <c r="EK70" s="665" t="e">
        <f>INDEX(DT45:EA46,MATCH(DR70,DR45:DR46,0),MATCH(EK61,DT43:EA43,0))*INDEX(AJ51:AT58,MATCH(EK61,AI51:AI58,0),MATCH(EK62,AJ50:AT50,0))</f>
        <v>#N/A</v>
      </c>
      <c r="EL70" s="665" t="e">
        <f>INDEX(DT45:EA46,MATCH(DR70,DR45:DR46,0),MATCH(EL61,DT43:EA43,0))*INDEX(AJ51:AT58,MATCH(EL61,AI51:AI58,0),MATCH(EL62,AJ50:AT50,0))</f>
        <v>#N/A</v>
      </c>
      <c r="EM70" s="665" t="e">
        <f>INDEX(DT45:EA46,MATCH(DR70,DR45:DR46,0),MATCH(EM61,DT43:EA43,0))*INDEX(AJ51:AT58,MATCH(EM61,AI51:AI58,0),MATCH(EM62,AJ50:AT50,0))</f>
        <v>#N/A</v>
      </c>
      <c r="EN70" s="665" t="e">
        <f>INDEX(DT45:EA46,MATCH(DR70,DR45:DR46,0),MATCH(EN61,DT43:EA43,0))*INDEX(AJ51:AT58,MATCH(EN61,AI51:AI58,0),MATCH(EN62,AJ50:AT50,0))</f>
        <v>#N/A</v>
      </c>
      <c r="EO70" s="665" t="e">
        <f>INDEX(DT45:EA46,MATCH(DR70,DR45:DR46,0),MATCH(EO61,DT43:EA43,0))*INDEX(AJ51:AT58,MATCH(EO61,AI51:AI58,0),MATCH(EO62,AJ50:AT50,0))</f>
        <v>#N/A</v>
      </c>
      <c r="EP70" s="665" t="e">
        <f>INDEX(DT45:EA46,MATCH(DR70,DR45:DR46,0),MATCH(EP61,DT43:EA43,0))*INDEX(AJ51:AT58,MATCH(EP61,AI51:AI58,0),MATCH(EP62,AJ50:AT50,0))</f>
        <v>#N/A</v>
      </c>
      <c r="EQ70" s="665" t="e">
        <f>INDEX(DT45:EA46,MATCH(DR70,DR45:DR46,0),MATCH(EQ61,DT43:EA43,0))*INDEX(AJ51:AT58,MATCH(EQ61,AI51:AI58,0),MATCH(EQ62,AJ50:AT50,0))</f>
        <v>#N/A</v>
      </c>
      <c r="ER70" s="665" t="e">
        <f>INDEX(DT45:EA46,MATCH(DR70,DR45:DR46,0),MATCH(ER61,DT43:EA43,0))*INDEX(AJ51:AT58,MATCH(ER61,AI51:AI58,0),MATCH(ER62,AJ50:AT50,0))</f>
        <v>#N/A</v>
      </c>
      <c r="ES70" s="665" t="e">
        <f>INDEX(DT45:EA46,MATCH(DR70,DR45:DR46,0),MATCH(ES61,DT43:EA43,0))*INDEX(AJ51:AT58,MATCH(ES61,AI51:AI58,0),MATCH(ES62,AJ50:AT50,0))</f>
        <v>#N/A</v>
      </c>
      <c r="ET70" s="665" t="e">
        <f>INDEX(DT45:EA46,MATCH(DR70,DR45:DR46,0),MATCH(ET61,DT43:EA43,0))*INDEX(AJ51:AT58,MATCH(ET61,AI51:AI58,0),MATCH(ET62,AJ50:AT50,0))</f>
        <v>#N/A</v>
      </c>
      <c r="EU70" s="665" t="e">
        <f>INDEX(DT45:EA46,MATCH(DR70,DR45:DR46,0),MATCH(EU61,DT43:EA43,0))*INDEX(AJ51:AT58,MATCH(EU61,AI51:AI58,0),MATCH(EU62,AJ50:AT50,0))</f>
        <v>#N/A</v>
      </c>
      <c r="EV70" s="665" t="e">
        <f>INDEX(DT45:EA46,MATCH(DR70,DR45:DR46,0),MATCH(EV61,DT43:EA43,0))*INDEX(AJ51:AT58,MATCH(EV61,AI51:AI58,0),MATCH(EV62,AJ50:AT50,0))</f>
        <v>#N/A</v>
      </c>
      <c r="EW70" s="665" t="e">
        <f>INDEX(DT45:EA46,MATCH(DR70,DR45:DR46,0),MATCH(EW61,DT43:EA43,0))*INDEX(AJ51:AT58,MATCH(EW61,AI51:AI58,0),MATCH(EW62,AJ50:AT50,0))</f>
        <v>#N/A</v>
      </c>
      <c r="EX70" s="665" t="e">
        <f>INDEX(DT45:EA46,MATCH(DR70,DR45:DR46,0),MATCH(EX61,DT43:EA43,0))*INDEX(AJ51:AT58,MATCH(EX61,AI51:AI58,0),MATCH(EX62,AJ50:AT50,0))</f>
        <v>#N/A</v>
      </c>
      <c r="EY70" s="665" t="e">
        <f>INDEX(DT45:EA46,MATCH(DR70,DR45:DR46,0),MATCH(EY61,DT43:EA43,0))*INDEX(AJ51:AT58,MATCH(EY61,AI51:AI58,0),MATCH(EY62,AJ50:AT50,0))</f>
        <v>#N/A</v>
      </c>
      <c r="EZ70" s="665" t="e">
        <f>INDEX(DT45:EA46,MATCH(DR70,DR45:DR46,0),MATCH(EZ61,DT43:EA43,0))*INDEX(AJ51:AT58,MATCH(EZ61,AI51:AI58,0),MATCH(EZ62,AJ50:AT50,0))</f>
        <v>#N/A</v>
      </c>
      <c r="FA70" s="665" t="e">
        <f>INDEX(DT45:EA46,MATCH(DR70,DR45:DR46,0),MATCH(FA61,DT43:EA43,0))*INDEX(AJ51:AT58,MATCH(FA61,AI51:AI58,0),MATCH(FA62,AJ50:AT50,0))</f>
        <v>#N/A</v>
      </c>
      <c r="FB70" s="665" t="e">
        <f>INDEX(DT45:EA46,MATCH(DR70,DR45:DR46,0),MATCH(FB61,DT43:EA43,0))*INDEX(AJ51:AT58,MATCH(FB61,AI51:AI58,0),MATCH(FB62,AJ50:AT50,0))</f>
        <v>#N/A</v>
      </c>
      <c r="FC70" s="665" t="e">
        <f>INDEX(DT45:EA46,MATCH(DR70,DR45:DR46,0),MATCH(FC61,DT43:EA43,0))*INDEX(AJ51:AT58,MATCH(FC61,AI51:AI58,0),MATCH(FC62,AJ50:AT50,0))</f>
        <v>#N/A</v>
      </c>
      <c r="FD70" s="665" t="e">
        <f>INDEX(DT45:EA46,MATCH(DR70,DR45:DR46,0),MATCH(FD61,DT43:EA43,0))*INDEX(AJ51:AT58,MATCH(FD61,AI51:AI58,0),MATCH(FD62,AJ50:AT50,0))</f>
        <v>#N/A</v>
      </c>
      <c r="FE70" s="665" t="e">
        <f>INDEX(DT45:EA46,MATCH(DR70,DR45:DR46,0),MATCH(FE61,DT43:EA43,0))*INDEX(AJ51:AT58,MATCH(FE61,AI51:AI58,0),MATCH(FE62,AJ50:AT50,0))</f>
        <v>#N/A</v>
      </c>
      <c r="FF70" s="665" t="e">
        <f>INDEX(DT45:EA46,MATCH(DR70,DR45:DR46,0),MATCH(FF61,DT43:EA43,0))*INDEX(AJ51:AT58,MATCH(FF61,AI51:AI58,0),MATCH(FF62,AJ50:AT50,0))</f>
        <v>#N/A</v>
      </c>
      <c r="FG70" s="665" t="e">
        <f>INDEX(DT45:EA46,MATCH(DR70,DR45:DR46,0),MATCH(FG61,DT43:EA43,0))*INDEX(AJ51:AT58,MATCH(FG61,AI51:AI58,0),MATCH(FG62,AJ50:AT50,0))</f>
        <v>#N/A</v>
      </c>
      <c r="FH70" s="665" t="e">
        <f>INDEX(DT45:EA46,MATCH(DR70,DR45:DR46,0),MATCH(FH61,DT43:EA43,0))*INDEX(AJ51:AT58,MATCH(FH61,AI51:AI58,0),MATCH(FH62,AJ50:AT50,0))</f>
        <v>#N/A</v>
      </c>
      <c r="FI70" s="665" t="e">
        <f>INDEX(DT45:EA46,MATCH(DR70,DR45:DR46,0),MATCH(FI61,DT43:EA43,0))*INDEX(AJ51:AT58,MATCH(FI61,AI51:AI58,0),MATCH(FI62,AJ50:AT50,0))</f>
        <v>#N/A</v>
      </c>
      <c r="FJ70" s="665" t="e">
        <f>INDEX(DT45:EA46,MATCH(DR70,DR45:DR46,0),MATCH(FJ61,DT43:EA43,0))*INDEX(AJ51:AT58,MATCH(FJ61,AI51:AI58,0),MATCH(FJ62,AJ50:AT50,0))</f>
        <v>#N/A</v>
      </c>
      <c r="FK70" s="665" t="e">
        <f>INDEX(DT45:EA46,MATCH(DR70,DR45:DR46,0),MATCH(FK61,DT43:EA43,0))*INDEX(AJ51:AT58,MATCH(FK61,AI51:AI58,0),MATCH(FK62,AJ50:AT50,0))</f>
        <v>#N/A</v>
      </c>
      <c r="FL70" s="665" t="e">
        <f>INDEX(DT45:EA46,MATCH(DR70,DR45:DR46,0),MATCH(FL61,DT43:EA43,0))*INDEX(AJ51:AT58,MATCH(FL61,AI51:AI58,0),MATCH(FL62,AJ50:AT50,0))</f>
        <v>#N/A</v>
      </c>
      <c r="FM70" s="665" t="e">
        <f>INDEX(DT45:EA46,MATCH(DR70,DR45:DR46,0),MATCH(FM61,DT43:EA43,0))*INDEX(AJ51:AT58,MATCH(FM61,AI51:AI58,0),MATCH(FM62,AJ50:AT50,0))</f>
        <v>#N/A</v>
      </c>
      <c r="FN70" s="665" t="e">
        <f>INDEX(DT45:EA46,MATCH(DR70,DR45:DR46,0),MATCH(FN61,DT43:EA43,0))*INDEX(AJ51:AT58,MATCH(FN61,AI51:AI58,0),MATCH(FN62,AJ50:AT50,0))</f>
        <v>#N/A</v>
      </c>
      <c r="FO70" s="665" t="e">
        <f>INDEX(DT45:EA46,MATCH(DR70,DR45:DR46,0),MATCH(FO61,DT43:EA43,0))*INDEX(AJ51:AT58,MATCH(FO61,AI51:AI58,0),MATCH(FO62,AJ50:AT50,0))</f>
        <v>#N/A</v>
      </c>
      <c r="FP70" s="665" t="e">
        <f>INDEX(DT45:EA46,MATCH(DR70,DR45:DR46,0),MATCH(FP61,DT43:EA43,0))*INDEX(AJ51:AT58,MATCH(FP61,AI51:AI58,0),MATCH(FP62,AJ50:AT50,0))</f>
        <v>#N/A</v>
      </c>
      <c r="FQ70" s="665" t="e">
        <f>INDEX(DT45:EA46,MATCH(DR70,DR45:DR46,0),MATCH(FQ61,DT43:EA43,0))*INDEX(AJ51:AT58,MATCH(FQ61,AI51:AI58,0),MATCH(FQ62,AJ50:AT50,0))</f>
        <v>#N/A</v>
      </c>
      <c r="FR70" s="665" t="e">
        <f>INDEX(DT45:EA46,MATCH(DR70,DR45:DR46,0),MATCH(FR61,DT43:EA43,0))*INDEX(AJ51:AT58,MATCH(FR61,AI51:AI58,0),MATCH(FR62,AJ50:AT50,0))</f>
        <v>#N/A</v>
      </c>
      <c r="FS70" s="665" t="e">
        <f>INDEX(DT45:EA46,MATCH(DR70,DR45:DR46,0),MATCH(FS61,DT43:EA43,0))*INDEX(AJ51:AT58,MATCH(FS61,AI51:AI58,0),MATCH(FS62,AJ50:AT50,0))</f>
        <v>#N/A</v>
      </c>
      <c r="FT70" s="665" t="e">
        <f>INDEX(DT45:EA46,MATCH(DR70,DR45:DR46,0),MATCH(FT61,DT43:EA43,0))*INDEX(AJ51:AT58,MATCH(FT61,AI51:AI58,0),MATCH(FT62,AJ50:AT50,0))</f>
        <v>#N/A</v>
      </c>
      <c r="FU70" s="665" t="e">
        <f>INDEX(DT45:EA46,MATCH(DR70,DR45:DR46,0),MATCH(FU61,DT43:EA43,0))*INDEX(AJ51:AT58,MATCH(FU61,AI51:AI58,0),MATCH(FU62,AJ50:AT50,0))</f>
        <v>#N/A</v>
      </c>
      <c r="FV70" s="665" t="e">
        <f>INDEX(DT45:EA46,MATCH(DR70,DR45:DR46,0),MATCH(FV61,DT43:EA43,0))*INDEX(AJ51:AT58,MATCH(FV61,AI51:AI58,0),MATCH(FV62,AJ50:AT50,0))</f>
        <v>#N/A</v>
      </c>
      <c r="FW70" s="665" t="e">
        <f>INDEX(DT45:EA46,MATCH(DR70,DR45:DR46,0),MATCH(FW61,DT43:EA43,0))*INDEX(AJ51:AT58,MATCH(FW61,AI51:AI58,0),MATCH(FW62,AJ50:AT50,0))</f>
        <v>#N/A</v>
      </c>
      <c r="FX70" s="665" t="e">
        <f>INDEX(DT45:EA46,MATCH(DR70,DR45:DR46,0),MATCH(FX61,DT43:EA43,0))*INDEX(AJ51:AT58,MATCH(FX61,AI51:AI58,0),MATCH(FX62,AJ50:AT50,0))</f>
        <v>#N/A</v>
      </c>
      <c r="FY70" s="665" t="e">
        <f>INDEX(DT45:EA46,MATCH(DR70,DR45:DR46,0),MATCH(FY61,DT43:EA43,0))*INDEX(AJ51:AT58,MATCH(FY61,AI51:AI58,0),MATCH(FY62,AJ50:AT50,0))</f>
        <v>#N/A</v>
      </c>
      <c r="FZ70" s="665" t="e">
        <f>INDEX(DT45:EA46,MATCH(DR70,DR45:DR46,0),MATCH(FZ61,DT43:EA43,0))*INDEX(AJ51:AT58,MATCH(FZ61,AI51:AI58,0),MATCH(FZ62,AJ50:AT50,0))</f>
        <v>#N/A</v>
      </c>
      <c r="GA70" s="665" t="e">
        <f>INDEX(DT45:EA46,MATCH(DR70,DR45:DR46,0),MATCH(GA61,DT43:EA43,0))*INDEX(AJ51:AT58,MATCH(GA61,AI51:AI58,0),MATCH(GA62,AJ50:AT50,0))</f>
        <v>#N/A</v>
      </c>
      <c r="GB70" s="665" t="e">
        <f>INDEX(DT45:EA46,MATCH(DR70,DR45:DR46,0),MATCH(GB61,DT43:EA43,0))*INDEX(AJ51:AT58,MATCH(GB61,AI51:AI58,0),MATCH(GB62,AJ50:AT50,0))</f>
        <v>#N/A</v>
      </c>
      <c r="GC70" s="665" t="e">
        <f>INDEX(DT45:EA46,MATCH(DR70,DR45:DR46,0),MATCH(GC61,DT43:EA43,0))*INDEX(AJ51:AT58,MATCH(GC61,AI51:AI58,0),MATCH(GC62,AJ50:AT50,0))</f>
        <v>#N/A</v>
      </c>
      <c r="GD70" s="665" t="e">
        <f>INDEX(DT45:EA46,MATCH(DR70,DR45:DR46,0),MATCH(GD61,DT43:EA43,0))*INDEX(AJ51:AT58,MATCH(GD61,AI51:AI58,0),MATCH(GD62,AJ50:AT50,0))</f>
        <v>#N/A</v>
      </c>
      <c r="GE70" s="665" t="e">
        <f>INDEX(DT45:EA46,MATCH(DR70,DR45:DR46,0),MATCH(GE61,DT43:EA43,0))*INDEX(AJ51:AT58,MATCH(GE61,AI51:AI58,0),MATCH(GE62,AJ50:AT50,0))</f>
        <v>#N/A</v>
      </c>
      <c r="GF70" s="665" t="e">
        <f>INDEX(DT45:EA46,MATCH(DR70,DR45:DR46,0),MATCH(GF61,DT43:EA43,0))*INDEX(AJ51:AT58,MATCH(GF61,AI51:AI58,0),MATCH(GF62,AJ50:AT50,0))</f>
        <v>#N/A</v>
      </c>
      <c r="GG70" s="665" t="e">
        <f>INDEX(DT45:EA46,MATCH(DR70,DR45:DR46,0),MATCH(GG61,DT43:EA43,0))*INDEX(AJ51:AT58,MATCH(GG61,AI51:AI58,0),MATCH(GG62,AJ50:AT50,0))</f>
        <v>#N/A</v>
      </c>
      <c r="GH70" s="665" t="e">
        <f>INDEX(DT45:EA46,MATCH(DR70,DR45:DR46,0),MATCH(GH61,DT43:EA43,0))*INDEX(AJ51:AT58,MATCH(GH61,AI51:AI58,0),MATCH(GH62,AJ50:AT50,0))</f>
        <v>#N/A</v>
      </c>
      <c r="GI70" s="665" t="e">
        <f>INDEX(DT45:EA46,MATCH(DR70,DR45:DR46,0),MATCH(GI61,DT43:EA43,0))*INDEX(AJ51:AT58,MATCH(GI61,AI51:AI58,0),MATCH(GI62,AJ50:AT50,0))</f>
        <v>#N/A</v>
      </c>
      <c r="GJ70" s="665" t="e">
        <f>INDEX(DT45:EA46,MATCH(DR70,DR45:DR46,0),MATCH(GJ61,DT43:EA43,0))*INDEX(AJ51:AT58,MATCH(GJ61,AI51:AI58,0),MATCH(GJ62,AJ50:AT50,0))</f>
        <v>#N/A</v>
      </c>
      <c r="GK70" s="665" t="e">
        <f>INDEX(DT45:EA46,MATCH(DR70,DR45:DR46,0),MATCH(GK61,DT43:EA43,0))*INDEX(AJ51:AT58,MATCH(GK61,AI51:AI58,0),MATCH(GK62,AJ50:AT50,0))</f>
        <v>#N/A</v>
      </c>
      <c r="GL70" s="665" t="e">
        <f>SUM(DS70:GK70)=#REF!-SUM(HB70:HK70)</f>
        <v>#N/A</v>
      </c>
      <c r="GN70" s="705">
        <v>2030</v>
      </c>
      <c r="GO70" s="664" t="e">
        <f>SUMIF(DS50:EN50,GO50,DS70:EN70)</f>
        <v>#N/A</v>
      </c>
      <c r="GP70" s="668" t="e">
        <f>SUMIF(DS50:GK50,GP50,DS70:GK70)</f>
        <v>#N/A</v>
      </c>
      <c r="GQ70" s="668" t="e">
        <f>SUMIF(DS50:GK50,GQ50,DS70:GK70)</f>
        <v>#N/A</v>
      </c>
      <c r="GR70" s="668" t="e">
        <f>SUMIF(DS50:GK50,GR50,DS70:GK70)</f>
        <v>#N/A</v>
      </c>
      <c r="GS70" s="668" t="e">
        <f>SUMIF(DS50:GK50,GS50,DS70:GK70)</f>
        <v>#N/A</v>
      </c>
      <c r="GT70" s="668" t="e">
        <f>SUMIF(DS50:GK50,GT50,DS70:GK70)</f>
        <v>#N/A</v>
      </c>
      <c r="GU70" s="668" t="e">
        <f>SUMIF(DS50:GK50,GU50,DS70:GK70)</f>
        <v>#N/A</v>
      </c>
      <c r="GV70" s="668" t="e">
        <f>SUMIF(DS50:GK50,GV50,DS70:GK70)</f>
        <v>#N/A</v>
      </c>
      <c r="GW70" s="668" t="e">
        <f>SUMIF(DS50:GK50,GW50,DS70:GK70)</f>
        <v>#N/A</v>
      </c>
      <c r="GX70" s="668" t="e">
        <f>SUMIF(DS50:GK50,GX50,DS70:GK70)</f>
        <v>#N/A</v>
      </c>
      <c r="GY70" s="668" t="e">
        <f>SUMIF(DS50:GK50,GY50,DS70:GK70)</f>
        <v>#N/A</v>
      </c>
      <c r="GZ70" s="646" t="e">
        <f>#REF!=SUM(GO70:GY70)</f>
        <v>#REF!</v>
      </c>
      <c r="HB70" s="668" t="e">
        <f>IF(GZ70,0,(#REF!-SUM(GO70:GY70))*INDEX(AK51:AT58,MATCH(GN70,AI51:AI58,0),MATCH(HB62,AK50:AT50,0)))</f>
        <v>#REF!</v>
      </c>
      <c r="HC70" s="668" t="e">
        <f>IF(GZ70,0,(#REF!-SUM(GO70:GY70))*INDEX(AK51:AT58,MATCH(GN70,AI51:AI58,0),MATCH(HC62,AK50:AT50,0)))</f>
        <v>#REF!</v>
      </c>
      <c r="HD70" s="668" t="e">
        <f>IF(GZ70,0,(#REF!-SUM(GO70:GY70))*INDEX(AK51:AT58,MATCH(GN70,AI51:AI58,0),MATCH(HD62,AK50:AT50,0)))</f>
        <v>#REF!</v>
      </c>
      <c r="HE70" s="668" t="e">
        <f>IF(GZ70,0,(#REF!-SUM(GO70:GY70))*INDEX(AK51:AT58,MATCH(GN70,AI51:AI58,0),MATCH(HE62,AK50:AT50,0)))</f>
        <v>#REF!</v>
      </c>
      <c r="HF70" s="668" t="e">
        <f>IF(GZ70,0,(#REF!-SUM(GO70:GY70))*INDEX(AK51:AT58,MATCH(GN70,AI51:AI58,0),MATCH(HF62,AK50:AT50,0)))</f>
        <v>#REF!</v>
      </c>
      <c r="HG70" s="668" t="e">
        <f>IF(GZ70,0,(#REF!-SUM(GO70:GY70))*INDEX(AK51:AT58,MATCH(GN70,AI51:AI58,0),MATCH(HG62,AK50:AT50,0)))</f>
        <v>#REF!</v>
      </c>
      <c r="HH70" s="668" t="e">
        <f>IF(GZ70,0,(#REF!-SUM(GO70:GY70))*INDEX(AK51:AT58,MATCH(GN70,AI51:AI58,0),MATCH(HH62,AK50:AT50,0)))</f>
        <v>#REF!</v>
      </c>
      <c r="HI70" s="668" t="e">
        <f>IF(GZ70,0,(#REF!-SUM(GO70:GY70))*INDEX(AK51:AT58,MATCH(GN70,AI51:AI58,0),MATCH(HI62,AK50:AT50,0)))</f>
        <v>#REF!</v>
      </c>
      <c r="HJ70" s="668" t="e">
        <f>IF(GZ70,0,(#REF!-SUM(GO70:GY70))*INDEX(AK51:AT58,MATCH(GN70,AI51:AI58,0),MATCH(HJ62,AK50:AT50,0)))</f>
        <v>#REF!</v>
      </c>
      <c r="HK70" s="668" t="e">
        <f>IF(GZ70,0,(#REF!-SUM(GO70:GY70))*INDEX(AK51:AT58,MATCH(GN70,AI51:AI58,0),MATCH(HK62,AK50:AT50,0)))</f>
        <v>#REF!</v>
      </c>
      <c r="HL70" s="668" t="e">
        <f>(SUM(HB70:HK70)+SUM(GO70:GY70))=#REF!</f>
        <v>#REF!</v>
      </c>
    </row>
    <row r="71" spans="1:234" hidden="1" x14ac:dyDescent="0.25">
      <c r="A71" s="643" t="s">
        <v>208</v>
      </c>
    </row>
    <row r="72" spans="1:234" ht="12.75" customHeight="1" x14ac:dyDescent="0.25">
      <c r="D72" s="4" t="s">
        <v>127</v>
      </c>
      <c r="E72" s="764" t="s">
        <v>1694</v>
      </c>
      <c r="F72" s="764"/>
      <c r="G72" s="764"/>
      <c r="H72" s="764"/>
      <c r="I72" s="764"/>
      <c r="J72" s="764"/>
      <c r="K72" s="764"/>
      <c r="L72" s="764"/>
      <c r="M72" s="764"/>
      <c r="N72" s="764"/>
      <c r="O72" s="764"/>
      <c r="P72" s="764"/>
      <c r="Q72" s="764"/>
    </row>
    <row r="73" spans="1:234" ht="12.75" customHeight="1" x14ac:dyDescent="0.25">
      <c r="D73" s="4"/>
      <c r="E73" s="892" t="s">
        <v>1698</v>
      </c>
      <c r="F73" s="892"/>
      <c r="G73" s="892"/>
      <c r="H73" s="892"/>
      <c r="I73" s="892"/>
      <c r="J73" s="892"/>
      <c r="K73" s="892"/>
      <c r="L73" s="892"/>
      <c r="M73" s="892"/>
      <c r="N73" s="892"/>
      <c r="O73" s="892"/>
      <c r="P73" s="892"/>
      <c r="Q73" s="892"/>
    </row>
    <row r="74" spans="1:234" ht="5.0999999999999996" customHeight="1" x14ac:dyDescent="0.25"/>
    <row r="75" spans="1:234" ht="5.0999999999999996" customHeight="1" x14ac:dyDescent="0.25">
      <c r="E75" s="676"/>
      <c r="F75" s="677"/>
      <c r="G75" s="677"/>
      <c r="H75" s="677"/>
      <c r="I75" s="677"/>
      <c r="J75" s="677"/>
      <c r="K75" s="677"/>
      <c r="L75" s="677"/>
      <c r="M75" s="677"/>
      <c r="N75" s="677"/>
      <c r="O75" s="677"/>
      <c r="P75" s="677"/>
      <c r="Q75" s="677"/>
    </row>
    <row r="76" spans="1:234" x14ac:dyDescent="0.25">
      <c r="E76" s="678" t="s">
        <v>1682</v>
      </c>
      <c r="F76" s="670"/>
      <c r="G76" s="670"/>
      <c r="H76" s="905">
        <f>E15</f>
        <v>0</v>
      </c>
      <c r="I76" s="906"/>
      <c r="J76" s="906"/>
      <c r="K76" s="906"/>
      <c r="L76" s="906"/>
      <c r="M76" s="906"/>
      <c r="N76" s="906"/>
      <c r="O76" s="906"/>
      <c r="P76" s="906"/>
      <c r="Q76" s="907"/>
    </row>
    <row r="77" spans="1:234" x14ac:dyDescent="0.25">
      <c r="E77" s="678" t="s">
        <v>1836</v>
      </c>
      <c r="F77" s="670"/>
      <c r="G77" s="670"/>
      <c r="H77" s="908" t="s">
        <v>1522</v>
      </c>
      <c r="I77" s="909"/>
      <c r="J77" s="909"/>
      <c r="K77" s="909"/>
      <c r="L77" s="909"/>
      <c r="M77" s="909"/>
      <c r="N77" s="909"/>
      <c r="O77" s="909"/>
      <c r="P77" s="909"/>
      <c r="Q77" s="910"/>
      <c r="T77" s="679" t="str">
        <f>IF(H77="","",H77)</f>
        <v/>
      </c>
    </row>
    <row r="78" spans="1:234" x14ac:dyDescent="0.25">
      <c r="E78" s="678" t="s">
        <v>1837</v>
      </c>
      <c r="F78" s="670"/>
      <c r="G78" s="670"/>
      <c r="H78" s="905" t="str">
        <f>IF(H77="","",INDEX(E21:E30,MATCH(H77,U21:U30,0)))</f>
        <v/>
      </c>
      <c r="I78" s="906"/>
      <c r="J78" s="906"/>
      <c r="K78" s="906"/>
      <c r="L78" s="906"/>
      <c r="M78" s="906"/>
      <c r="N78" s="906"/>
      <c r="O78" s="906"/>
      <c r="P78" s="906"/>
      <c r="Q78" s="907"/>
    </row>
    <row r="79" spans="1:234" x14ac:dyDescent="0.25">
      <c r="E79" s="678" t="s">
        <v>1838</v>
      </c>
      <c r="F79" s="670"/>
      <c r="G79" s="670"/>
      <c r="H79" s="916" t="str">
        <f>IF(H77="","",INDEX(N21:N30,MATCH(H77,U21:U30,0)))</f>
        <v/>
      </c>
      <c r="I79" s="916"/>
      <c r="J79" s="916"/>
      <c r="K79" s="916"/>
      <c r="L79" s="916"/>
      <c r="M79" s="916"/>
      <c r="N79" s="916"/>
      <c r="O79" s="916"/>
      <c r="P79" s="916"/>
      <c r="Q79" s="916"/>
      <c r="DR79" s="643" t="s">
        <v>1669</v>
      </c>
    </row>
    <row r="80" spans="1:234" x14ac:dyDescent="0.25">
      <c r="E80" s="678"/>
      <c r="F80" s="670"/>
      <c r="G80" s="670"/>
      <c r="H80" s="670"/>
      <c r="I80" s="670"/>
      <c r="J80" s="670"/>
      <c r="K80" s="670"/>
      <c r="L80" s="670"/>
      <c r="M80" s="670"/>
      <c r="N80" s="670"/>
      <c r="O80" s="670"/>
      <c r="P80" s="670"/>
      <c r="Q80" s="670"/>
      <c r="DR80" s="661"/>
      <c r="DS80" s="647">
        <v>2023</v>
      </c>
      <c r="DT80" s="647">
        <v>2024</v>
      </c>
      <c r="DU80" s="647">
        <v>2024</v>
      </c>
      <c r="DV80" s="647">
        <v>2024</v>
      </c>
      <c r="DW80" s="647">
        <v>2024</v>
      </c>
      <c r="DX80" s="647">
        <v>2024</v>
      </c>
      <c r="DY80" s="647">
        <v>2024</v>
      </c>
      <c r="DZ80" s="647">
        <v>2024</v>
      </c>
      <c r="EA80" s="647">
        <v>2024</v>
      </c>
      <c r="EB80" s="647">
        <v>2024</v>
      </c>
      <c r="EC80" s="647">
        <v>2024</v>
      </c>
      <c r="ED80" s="647">
        <v>2025</v>
      </c>
      <c r="EE80" s="647">
        <v>2025</v>
      </c>
      <c r="EF80" s="647">
        <v>2025</v>
      </c>
      <c r="EG80" s="647">
        <v>2025</v>
      </c>
      <c r="EH80" s="647">
        <v>2025</v>
      </c>
      <c r="EI80" s="647">
        <v>2025</v>
      </c>
      <c r="EJ80" s="647">
        <v>2025</v>
      </c>
      <c r="EK80" s="647">
        <v>2025</v>
      </c>
      <c r="EL80" s="647">
        <v>2025</v>
      </c>
      <c r="EM80" s="647">
        <v>2025</v>
      </c>
      <c r="EN80" s="647">
        <v>2026</v>
      </c>
      <c r="EO80" s="647">
        <v>2026</v>
      </c>
      <c r="EP80" s="647">
        <v>2026</v>
      </c>
      <c r="EQ80" s="647">
        <v>2026</v>
      </c>
      <c r="ER80" s="647">
        <v>2026</v>
      </c>
      <c r="ES80" s="647">
        <v>2026</v>
      </c>
      <c r="ET80" s="647">
        <v>2026</v>
      </c>
      <c r="EU80" s="647">
        <v>2026</v>
      </c>
      <c r="EV80" s="647">
        <v>2026</v>
      </c>
      <c r="EW80" s="647">
        <v>2026</v>
      </c>
      <c r="EX80" s="647">
        <v>2027</v>
      </c>
      <c r="EY80" s="647">
        <v>2027</v>
      </c>
      <c r="EZ80" s="647">
        <v>2027</v>
      </c>
      <c r="FA80" s="647">
        <v>2027</v>
      </c>
      <c r="FB80" s="647">
        <v>2027</v>
      </c>
      <c r="FC80" s="647">
        <v>2027</v>
      </c>
      <c r="FD80" s="647">
        <v>2027</v>
      </c>
      <c r="FE80" s="647">
        <v>2027</v>
      </c>
      <c r="FF80" s="647">
        <v>2027</v>
      </c>
      <c r="FG80" s="647">
        <v>2027</v>
      </c>
      <c r="FH80" s="647">
        <v>2028</v>
      </c>
      <c r="FI80" s="647">
        <v>2028</v>
      </c>
      <c r="FJ80" s="647">
        <v>2028</v>
      </c>
      <c r="FK80" s="647">
        <v>2028</v>
      </c>
      <c r="FL80" s="647">
        <v>2028</v>
      </c>
      <c r="FM80" s="647">
        <v>2028</v>
      </c>
      <c r="FN80" s="647">
        <v>2028</v>
      </c>
      <c r="FO80" s="647">
        <v>2028</v>
      </c>
      <c r="FP80" s="647">
        <v>2028</v>
      </c>
      <c r="FQ80" s="647">
        <v>2028</v>
      </c>
      <c r="FR80" s="647">
        <v>2029</v>
      </c>
      <c r="FS80" s="647">
        <v>2029</v>
      </c>
      <c r="FT80" s="647">
        <v>2029</v>
      </c>
      <c r="FU80" s="647">
        <v>2029</v>
      </c>
      <c r="FV80" s="647">
        <v>2029</v>
      </c>
      <c r="FW80" s="647">
        <v>2029</v>
      </c>
      <c r="FX80" s="647">
        <v>2029</v>
      </c>
      <c r="FY80" s="647">
        <v>2029</v>
      </c>
      <c r="FZ80" s="647">
        <v>2029</v>
      </c>
      <c r="GA80" s="647">
        <v>2029</v>
      </c>
      <c r="GB80" s="647">
        <v>2030</v>
      </c>
      <c r="GC80" s="647">
        <v>2030</v>
      </c>
      <c r="GD80" s="647">
        <v>2030</v>
      </c>
      <c r="GE80" s="647">
        <v>2030</v>
      </c>
      <c r="GF80" s="647">
        <v>2030</v>
      </c>
      <c r="GG80" s="647">
        <v>2030</v>
      </c>
      <c r="GH80" s="647">
        <v>2030</v>
      </c>
      <c r="GI80" s="647">
        <v>2030</v>
      </c>
      <c r="GJ80" s="647">
        <v>2030</v>
      </c>
      <c r="GK80" s="647">
        <v>2030</v>
      </c>
      <c r="GL80" s="703" t="s">
        <v>1662</v>
      </c>
      <c r="GO80" s="643" t="s">
        <v>1670</v>
      </c>
    </row>
    <row r="81" spans="1:234" s="643" customFormat="1" ht="24" customHeight="1" x14ac:dyDescent="0.25">
      <c r="B81" s="644"/>
      <c r="C81" s="644"/>
      <c r="D81" s="644"/>
      <c r="E81" s="678"/>
      <c r="F81" s="670"/>
      <c r="G81" s="680" t="s">
        <v>1679</v>
      </c>
      <c r="H81" s="681" t="s">
        <v>1685</v>
      </c>
      <c r="I81" s="681" t="s">
        <v>1651</v>
      </c>
      <c r="J81" s="681" t="s">
        <v>1683</v>
      </c>
      <c r="K81" s="681" t="s">
        <v>1684</v>
      </c>
      <c r="L81" s="681" t="s">
        <v>1436</v>
      </c>
      <c r="M81" s="683" t="s">
        <v>1690</v>
      </c>
      <c r="N81" s="697" t="str">
        <f>IF(G40="","/",G40)</f>
        <v>/</v>
      </c>
      <c r="O81" s="683" t="s">
        <v>410</v>
      </c>
      <c r="P81" s="697" t="str">
        <f>IF(G41="","/",G41)</f>
        <v>/</v>
      </c>
      <c r="Q81" s="698" t="s">
        <v>1725</v>
      </c>
      <c r="R81" s="644"/>
      <c r="DR81" s="662" t="s">
        <v>1665</v>
      </c>
      <c r="DS81" s="647" t="s">
        <v>1664</v>
      </c>
      <c r="DT81" s="647" t="str">
        <f t="shared" ref="DT81:EC81" si="30">E44</f>
        <v/>
      </c>
      <c r="DU81" s="647" t="str">
        <f t="shared" si="30"/>
        <v/>
      </c>
      <c r="DV81" s="647" t="str">
        <f t="shared" si="30"/>
        <v/>
      </c>
      <c r="DW81" s="647" t="str">
        <f t="shared" si="30"/>
        <v/>
      </c>
      <c r="DX81" s="647" t="str">
        <f t="shared" si="30"/>
        <v/>
      </c>
      <c r="DY81" s="647" t="str">
        <f t="shared" si="30"/>
        <v/>
      </c>
      <c r="DZ81" s="647" t="str">
        <f t="shared" si="30"/>
        <v/>
      </c>
      <c r="EA81" s="647" t="str">
        <f t="shared" si="30"/>
        <v/>
      </c>
      <c r="EB81" s="647" t="str">
        <f t="shared" si="30"/>
        <v/>
      </c>
      <c r="EC81" s="647" t="str">
        <f t="shared" si="30"/>
        <v/>
      </c>
      <c r="ED81" s="647" t="str">
        <f t="shared" ref="ED81:EM81" si="31">E44</f>
        <v/>
      </c>
      <c r="EE81" s="647" t="str">
        <f t="shared" si="31"/>
        <v/>
      </c>
      <c r="EF81" s="647" t="str">
        <f t="shared" si="31"/>
        <v/>
      </c>
      <c r="EG81" s="647" t="str">
        <f t="shared" si="31"/>
        <v/>
      </c>
      <c r="EH81" s="647" t="str">
        <f t="shared" si="31"/>
        <v/>
      </c>
      <c r="EI81" s="647" t="str">
        <f t="shared" si="31"/>
        <v/>
      </c>
      <c r="EJ81" s="647" t="str">
        <f t="shared" si="31"/>
        <v/>
      </c>
      <c r="EK81" s="647" t="str">
        <f t="shared" si="31"/>
        <v/>
      </c>
      <c r="EL81" s="647" t="str">
        <f t="shared" si="31"/>
        <v/>
      </c>
      <c r="EM81" s="647" t="str">
        <f t="shared" si="31"/>
        <v/>
      </c>
      <c r="EN81" s="647" t="str">
        <f t="shared" ref="EN81:EW81" si="32">E44</f>
        <v/>
      </c>
      <c r="EO81" s="647" t="str">
        <f t="shared" si="32"/>
        <v/>
      </c>
      <c r="EP81" s="647" t="str">
        <f t="shared" si="32"/>
        <v/>
      </c>
      <c r="EQ81" s="647" t="str">
        <f t="shared" si="32"/>
        <v/>
      </c>
      <c r="ER81" s="647" t="str">
        <f t="shared" si="32"/>
        <v/>
      </c>
      <c r="ES81" s="647" t="str">
        <f t="shared" si="32"/>
        <v/>
      </c>
      <c r="ET81" s="647" t="str">
        <f t="shared" si="32"/>
        <v/>
      </c>
      <c r="EU81" s="647" t="str">
        <f t="shared" si="32"/>
        <v/>
      </c>
      <c r="EV81" s="647" t="str">
        <f t="shared" si="32"/>
        <v/>
      </c>
      <c r="EW81" s="647" t="str">
        <f t="shared" si="32"/>
        <v/>
      </c>
      <c r="EX81" s="647" t="str">
        <f t="shared" ref="EX81:FG81" si="33">E44</f>
        <v/>
      </c>
      <c r="EY81" s="647" t="str">
        <f t="shared" si="33"/>
        <v/>
      </c>
      <c r="EZ81" s="647" t="str">
        <f t="shared" si="33"/>
        <v/>
      </c>
      <c r="FA81" s="647" t="str">
        <f t="shared" si="33"/>
        <v/>
      </c>
      <c r="FB81" s="647" t="str">
        <f t="shared" si="33"/>
        <v/>
      </c>
      <c r="FC81" s="647" t="str">
        <f t="shared" si="33"/>
        <v/>
      </c>
      <c r="FD81" s="647" t="str">
        <f t="shared" si="33"/>
        <v/>
      </c>
      <c r="FE81" s="647" t="str">
        <f t="shared" si="33"/>
        <v/>
      </c>
      <c r="FF81" s="647" t="str">
        <f t="shared" si="33"/>
        <v/>
      </c>
      <c r="FG81" s="647" t="str">
        <f t="shared" si="33"/>
        <v/>
      </c>
      <c r="FH81" s="647" t="str">
        <f t="shared" ref="FH81:FQ81" si="34">E44</f>
        <v/>
      </c>
      <c r="FI81" s="647" t="str">
        <f t="shared" si="34"/>
        <v/>
      </c>
      <c r="FJ81" s="647" t="str">
        <f t="shared" si="34"/>
        <v/>
      </c>
      <c r="FK81" s="647" t="str">
        <f t="shared" si="34"/>
        <v/>
      </c>
      <c r="FL81" s="647" t="str">
        <f t="shared" si="34"/>
        <v/>
      </c>
      <c r="FM81" s="647" t="str">
        <f t="shared" si="34"/>
        <v/>
      </c>
      <c r="FN81" s="647" t="str">
        <f t="shared" si="34"/>
        <v/>
      </c>
      <c r="FO81" s="647" t="str">
        <f t="shared" si="34"/>
        <v/>
      </c>
      <c r="FP81" s="647" t="str">
        <f t="shared" si="34"/>
        <v/>
      </c>
      <c r="FQ81" s="647" t="str">
        <f t="shared" si="34"/>
        <v/>
      </c>
      <c r="FR81" s="647" t="str">
        <f t="shared" ref="FR81:GA81" si="35">E44</f>
        <v/>
      </c>
      <c r="FS81" s="647" t="str">
        <f t="shared" si="35"/>
        <v/>
      </c>
      <c r="FT81" s="647" t="str">
        <f t="shared" si="35"/>
        <v/>
      </c>
      <c r="FU81" s="647" t="str">
        <f t="shared" si="35"/>
        <v/>
      </c>
      <c r="FV81" s="647" t="str">
        <f t="shared" si="35"/>
        <v/>
      </c>
      <c r="FW81" s="647" t="str">
        <f t="shared" si="35"/>
        <v/>
      </c>
      <c r="FX81" s="647" t="str">
        <f t="shared" si="35"/>
        <v/>
      </c>
      <c r="FY81" s="647" t="str">
        <f t="shared" si="35"/>
        <v/>
      </c>
      <c r="FZ81" s="647" t="str">
        <f t="shared" si="35"/>
        <v/>
      </c>
      <c r="GA81" s="647" t="str">
        <f t="shared" si="35"/>
        <v/>
      </c>
      <c r="GB81" s="647" t="str">
        <f t="shared" ref="GB81:GK81" si="36">E44</f>
        <v/>
      </c>
      <c r="GC81" s="647" t="str">
        <f t="shared" si="36"/>
        <v/>
      </c>
      <c r="GD81" s="647" t="str">
        <f t="shared" si="36"/>
        <v/>
      </c>
      <c r="GE81" s="647" t="str">
        <f t="shared" si="36"/>
        <v/>
      </c>
      <c r="GF81" s="647" t="str">
        <f t="shared" si="36"/>
        <v/>
      </c>
      <c r="GG81" s="647" t="str">
        <f t="shared" si="36"/>
        <v/>
      </c>
      <c r="GH81" s="647" t="str">
        <f t="shared" si="36"/>
        <v/>
      </c>
      <c r="GI81" s="647" t="str">
        <f t="shared" si="36"/>
        <v/>
      </c>
      <c r="GJ81" s="647" t="str">
        <f t="shared" si="36"/>
        <v/>
      </c>
      <c r="GK81" s="647" t="str">
        <f t="shared" si="36"/>
        <v/>
      </c>
      <c r="GL81" s="704"/>
      <c r="GN81" s="662" t="s">
        <v>1665</v>
      </c>
      <c r="GO81" s="646" t="s">
        <v>1664</v>
      </c>
      <c r="GP81" s="646" t="str">
        <f t="shared" ref="GP81:GY81" si="37">E44</f>
        <v/>
      </c>
      <c r="GQ81" s="646" t="str">
        <f t="shared" si="37"/>
        <v/>
      </c>
      <c r="GR81" s="646" t="str">
        <f t="shared" si="37"/>
        <v/>
      </c>
      <c r="GS81" s="646" t="str">
        <f t="shared" si="37"/>
        <v/>
      </c>
      <c r="GT81" s="646" t="str">
        <f t="shared" si="37"/>
        <v/>
      </c>
      <c r="GU81" s="646" t="str">
        <f t="shared" si="37"/>
        <v/>
      </c>
      <c r="GV81" s="646" t="str">
        <f t="shared" si="37"/>
        <v/>
      </c>
      <c r="GW81" s="646" t="str">
        <f t="shared" si="37"/>
        <v/>
      </c>
      <c r="GX81" s="646" t="str">
        <f t="shared" si="37"/>
        <v/>
      </c>
      <c r="GY81" s="646" t="str">
        <f t="shared" si="37"/>
        <v/>
      </c>
      <c r="GZ81" s="646" t="s">
        <v>1662</v>
      </c>
      <c r="HM81" s="644"/>
      <c r="HN81" s="644"/>
      <c r="HO81" s="644"/>
      <c r="HP81" s="644"/>
      <c r="HQ81" s="644"/>
      <c r="HR81" s="644"/>
      <c r="HS81" s="644"/>
      <c r="HT81" s="644"/>
      <c r="HU81" s="644"/>
      <c r="HV81" s="644"/>
      <c r="HW81" s="644"/>
      <c r="HX81" s="644"/>
      <c r="HY81" s="644"/>
      <c r="HZ81" s="644"/>
    </row>
    <row r="82" spans="1:234" s="643" customFormat="1" hidden="1" x14ac:dyDescent="0.25">
      <c r="A82" s="643" t="s">
        <v>208</v>
      </c>
      <c r="B82" s="644"/>
      <c r="C82" s="644"/>
      <c r="D82" s="644"/>
      <c r="E82" s="678"/>
      <c r="F82" s="670"/>
      <c r="G82" s="670"/>
      <c r="H82" s="670"/>
      <c r="I82" s="670"/>
      <c r="J82" s="670"/>
      <c r="K82" s="670"/>
      <c r="L82" s="670"/>
      <c r="M82" s="670"/>
      <c r="N82" s="670"/>
      <c r="O82" s="670"/>
      <c r="P82" s="670"/>
      <c r="Q82" s="670"/>
      <c r="R82" s="682"/>
      <c r="DR82" s="705">
        <v>2023</v>
      </c>
      <c r="DS82" s="665">
        <f t="shared" ref="DS82:GD85" si="38">DS51-DS63</f>
        <v>0</v>
      </c>
      <c r="DT82" s="665">
        <f t="shared" si="38"/>
        <v>0</v>
      </c>
      <c r="DU82" s="665">
        <f t="shared" si="38"/>
        <v>0</v>
      </c>
      <c r="DV82" s="665">
        <f t="shared" si="38"/>
        <v>0</v>
      </c>
      <c r="DW82" s="665">
        <f t="shared" si="38"/>
        <v>0</v>
      </c>
      <c r="DX82" s="665">
        <f t="shared" si="38"/>
        <v>0</v>
      </c>
      <c r="DY82" s="665">
        <f t="shared" si="38"/>
        <v>0</v>
      </c>
      <c r="DZ82" s="665">
        <f t="shared" si="38"/>
        <v>0</v>
      </c>
      <c r="EA82" s="665">
        <f t="shared" si="38"/>
        <v>0</v>
      </c>
      <c r="EB82" s="665">
        <f t="shared" si="38"/>
        <v>0</v>
      </c>
      <c r="EC82" s="665">
        <f t="shared" si="38"/>
        <v>0</v>
      </c>
      <c r="ED82" s="665">
        <f t="shared" si="38"/>
        <v>0</v>
      </c>
      <c r="EE82" s="665">
        <f t="shared" si="38"/>
        <v>0</v>
      </c>
      <c r="EF82" s="665">
        <f t="shared" si="38"/>
        <v>0</v>
      </c>
      <c r="EG82" s="665">
        <f t="shared" si="38"/>
        <v>0</v>
      </c>
      <c r="EH82" s="665">
        <f t="shared" si="38"/>
        <v>0</v>
      </c>
      <c r="EI82" s="665">
        <f t="shared" si="38"/>
        <v>0</v>
      </c>
      <c r="EJ82" s="665">
        <f t="shared" si="38"/>
        <v>0</v>
      </c>
      <c r="EK82" s="665">
        <f t="shared" si="38"/>
        <v>0</v>
      </c>
      <c r="EL82" s="665">
        <f t="shared" si="38"/>
        <v>0</v>
      </c>
      <c r="EM82" s="665">
        <f t="shared" si="38"/>
        <v>0</v>
      </c>
      <c r="EN82" s="665">
        <f t="shared" si="38"/>
        <v>0</v>
      </c>
      <c r="EO82" s="665">
        <f t="shared" si="38"/>
        <v>0</v>
      </c>
      <c r="EP82" s="665">
        <f t="shared" si="38"/>
        <v>0</v>
      </c>
      <c r="EQ82" s="665">
        <f t="shared" si="38"/>
        <v>0</v>
      </c>
      <c r="ER82" s="665">
        <f t="shared" si="38"/>
        <v>0</v>
      </c>
      <c r="ES82" s="665">
        <f t="shared" si="38"/>
        <v>0</v>
      </c>
      <c r="ET82" s="665">
        <f t="shared" si="38"/>
        <v>0</v>
      </c>
      <c r="EU82" s="665">
        <f t="shared" si="38"/>
        <v>0</v>
      </c>
      <c r="EV82" s="665">
        <f t="shared" si="38"/>
        <v>0</v>
      </c>
      <c r="EW82" s="665">
        <f t="shared" si="38"/>
        <v>0</v>
      </c>
      <c r="EX82" s="665">
        <f t="shared" si="38"/>
        <v>0</v>
      </c>
      <c r="EY82" s="665">
        <f t="shared" si="38"/>
        <v>0</v>
      </c>
      <c r="EZ82" s="665">
        <f t="shared" si="38"/>
        <v>0</v>
      </c>
      <c r="FA82" s="665">
        <f t="shared" si="38"/>
        <v>0</v>
      </c>
      <c r="FB82" s="665">
        <f t="shared" si="38"/>
        <v>0</v>
      </c>
      <c r="FC82" s="665">
        <f t="shared" si="38"/>
        <v>0</v>
      </c>
      <c r="FD82" s="665">
        <f t="shared" si="38"/>
        <v>0</v>
      </c>
      <c r="FE82" s="665">
        <f t="shared" si="38"/>
        <v>0</v>
      </c>
      <c r="FF82" s="665">
        <f t="shared" si="38"/>
        <v>0</v>
      </c>
      <c r="FG82" s="665">
        <f t="shared" si="38"/>
        <v>0</v>
      </c>
      <c r="FH82" s="665">
        <f t="shared" si="38"/>
        <v>0</v>
      </c>
      <c r="FI82" s="665">
        <f t="shared" si="38"/>
        <v>0</v>
      </c>
      <c r="FJ82" s="665">
        <f t="shared" si="38"/>
        <v>0</v>
      </c>
      <c r="FK82" s="665">
        <f t="shared" si="38"/>
        <v>0</v>
      </c>
      <c r="FL82" s="665">
        <f t="shared" si="38"/>
        <v>0</v>
      </c>
      <c r="FM82" s="665">
        <f t="shared" si="38"/>
        <v>0</v>
      </c>
      <c r="FN82" s="665">
        <f t="shared" si="38"/>
        <v>0</v>
      </c>
      <c r="FO82" s="665">
        <f t="shared" si="38"/>
        <v>0</v>
      </c>
      <c r="FP82" s="665">
        <f t="shared" si="38"/>
        <v>0</v>
      </c>
      <c r="FQ82" s="665">
        <f t="shared" si="38"/>
        <v>0</v>
      </c>
      <c r="FR82" s="665">
        <f t="shared" si="38"/>
        <v>0</v>
      </c>
      <c r="FS82" s="665">
        <f t="shared" si="38"/>
        <v>0</v>
      </c>
      <c r="FT82" s="665">
        <f t="shared" si="38"/>
        <v>0</v>
      </c>
      <c r="FU82" s="665">
        <f t="shared" si="38"/>
        <v>0</v>
      </c>
      <c r="FV82" s="665">
        <f t="shared" si="38"/>
        <v>0</v>
      </c>
      <c r="FW82" s="665">
        <f t="shared" si="38"/>
        <v>0</v>
      </c>
      <c r="FX82" s="665">
        <f t="shared" si="38"/>
        <v>0</v>
      </c>
      <c r="FY82" s="665">
        <f t="shared" si="38"/>
        <v>0</v>
      </c>
      <c r="FZ82" s="665">
        <f t="shared" si="38"/>
        <v>0</v>
      </c>
      <c r="GA82" s="665">
        <f t="shared" si="38"/>
        <v>0</v>
      </c>
      <c r="GB82" s="665">
        <f t="shared" si="38"/>
        <v>0</v>
      </c>
      <c r="GC82" s="665">
        <f t="shared" si="38"/>
        <v>0</v>
      </c>
      <c r="GD82" s="665">
        <f t="shared" si="38"/>
        <v>0</v>
      </c>
      <c r="GE82" s="665">
        <f t="shared" ref="GE82:GK89" si="39">GE51-GE63</f>
        <v>0</v>
      </c>
      <c r="GF82" s="665">
        <f t="shared" si="39"/>
        <v>0</v>
      </c>
      <c r="GG82" s="665">
        <f t="shared" si="39"/>
        <v>0</v>
      </c>
      <c r="GH82" s="665">
        <f t="shared" si="39"/>
        <v>0</v>
      </c>
      <c r="GI82" s="665">
        <f t="shared" si="39"/>
        <v>0</v>
      </c>
      <c r="GJ82" s="665">
        <f t="shared" si="39"/>
        <v>0</v>
      </c>
      <c r="GK82" s="665">
        <f t="shared" si="39"/>
        <v>0</v>
      </c>
      <c r="GL82" s="665" t="b">
        <f>SUM(DS82:GK82)+SUM(Y45:AH45)-SUM(HB63:HK63)=Q45</f>
        <v>1</v>
      </c>
      <c r="GN82" s="705">
        <v>2023</v>
      </c>
      <c r="GO82" s="664">
        <f>SUMIF(DS50:GK50,GO50,DS82:GK82)</f>
        <v>0</v>
      </c>
      <c r="GP82" s="668">
        <f>SUMIF(DS50:GK50,GP50,DS82:GK82)</f>
        <v>0</v>
      </c>
      <c r="GQ82" s="668">
        <f>SUMIF(DS50:GK50,GQ50,DS82:GK82)</f>
        <v>0</v>
      </c>
      <c r="GR82" s="668">
        <f>SUMIF(DS50:GK50,GR50,DS82:GK82)</f>
        <v>0</v>
      </c>
      <c r="GS82" s="668">
        <f>SUMIF(DS50:GK50,GS50,DS82:GK82)</f>
        <v>0</v>
      </c>
      <c r="GT82" s="668">
        <f>SUMIF(DS50:GK50,GT50,DS82:GK82)</f>
        <v>0</v>
      </c>
      <c r="GU82" s="668">
        <f>SUMIF(DS50:GK50,GU50,DS82:GK82)</f>
        <v>0</v>
      </c>
      <c r="GV82" s="668">
        <f>SUMIF(DS50:GK50,GV50,DS82:GK82)</f>
        <v>0</v>
      </c>
      <c r="GW82" s="668">
        <f>SUMIF(DS50:GK50,GW50,DS82:GK82)</f>
        <v>0</v>
      </c>
      <c r="GX82" s="668">
        <f>SUMIF(DS50:GK50,GX50,DS82:GK82)</f>
        <v>0</v>
      </c>
      <c r="GY82" s="668">
        <f>SUMIF(DS50:GK50,GY50,DS82:GK82)</f>
        <v>0</v>
      </c>
      <c r="GZ82" s="646" t="b">
        <f>SUM(GO82:GY82)-SUM(HB63:HK63)=(Q45-SUM(Y45:AH45))</f>
        <v>1</v>
      </c>
      <c r="HM82" s="682"/>
      <c r="HN82" s="682"/>
      <c r="HO82" s="682"/>
      <c r="HP82" s="682"/>
      <c r="HQ82" s="682"/>
      <c r="HR82" s="682"/>
      <c r="HS82" s="682"/>
      <c r="HT82" s="682"/>
      <c r="HU82" s="682"/>
      <c r="HV82" s="682"/>
      <c r="HW82" s="682"/>
      <c r="HX82" s="682"/>
      <c r="HY82" s="682"/>
      <c r="HZ82" s="682"/>
    </row>
    <row r="83" spans="1:234" s="643" customFormat="1" x14ac:dyDescent="0.25">
      <c r="B83" s="644"/>
      <c r="C83" s="644"/>
      <c r="D83" s="644"/>
      <c r="E83" s="678"/>
      <c r="F83" s="670"/>
      <c r="G83" s="652">
        <v>2024</v>
      </c>
      <c r="H83" s="656">
        <f>IF(G83&gt;CNTR_ReportingYear,"",INDEX(E46:N46,MATCH(T77,E44:N44,0)))</f>
        <v>0</v>
      </c>
      <c r="I83" s="656">
        <f>IF(G83&gt;CNTR_ReportingYear,"",INDEX(GP83:GY89,MATCH(G83,GN83:GN89,0),MATCH(T77,GP81:GY81,0))-INDEX(HB64:HK70,MATCH(G83,GN64:GN70,0),MATCH(T77,HB62:HK62,0))+INDEX(Y45:AH46,MATCH(G83,D45:D46,0),MATCH(T77,Y44:AH44,0)))</f>
        <v>0</v>
      </c>
      <c r="J83" s="656">
        <f>IF(G83&gt;CNTR_ReportingYear,"",SUMIFS(AX51:DP51,AX50:DP50,T77))</f>
        <v>0</v>
      </c>
      <c r="K83" s="656">
        <f>IF(G83&gt;CNTR_ReportingYear,"",SUMIFS(AX52:DP52,AX50:DP50,T77))</f>
        <v>0</v>
      </c>
      <c r="L83" s="656">
        <f>IF(G83&gt;CNTR_ReportingYear,"",INDEX(GP64:GY70,MATCH(G83,GN64:GN70,0),MATCH(T77,GP62:GY62,0))+INDEX(HB64:HK70,MATCH(G83,GN64:GN70,0),MATCH(T77,HB62:HK62,0)))</f>
        <v>0</v>
      </c>
      <c r="M83" s="674"/>
      <c r="N83" s="588" t="str">
        <f>H81</f>
        <v>Purchase</v>
      </c>
      <c r="O83" s="917" t="s">
        <v>1688</v>
      </c>
      <c r="P83" s="917"/>
      <c r="Q83" s="917"/>
      <c r="R83" s="674"/>
      <c r="DR83" s="705">
        <v>2024</v>
      </c>
      <c r="DS83" s="665">
        <f t="shared" si="38"/>
        <v>0</v>
      </c>
      <c r="DT83" s="665">
        <f t="shared" si="38"/>
        <v>0</v>
      </c>
      <c r="DU83" s="665">
        <f t="shared" si="38"/>
        <v>0</v>
      </c>
      <c r="DV83" s="665">
        <f t="shared" si="38"/>
        <v>0</v>
      </c>
      <c r="DW83" s="665">
        <f t="shared" si="38"/>
        <v>0</v>
      </c>
      <c r="DX83" s="665">
        <f t="shared" si="38"/>
        <v>0</v>
      </c>
      <c r="DY83" s="665">
        <f t="shared" si="38"/>
        <v>0</v>
      </c>
      <c r="DZ83" s="665">
        <f t="shared" si="38"/>
        <v>0</v>
      </c>
      <c r="EA83" s="665">
        <f t="shared" si="38"/>
        <v>0</v>
      </c>
      <c r="EB83" s="665">
        <f t="shared" si="38"/>
        <v>0</v>
      </c>
      <c r="EC83" s="665">
        <f t="shared" si="38"/>
        <v>0</v>
      </c>
      <c r="ED83" s="665">
        <f t="shared" si="38"/>
        <v>0</v>
      </c>
      <c r="EE83" s="665">
        <f t="shared" si="38"/>
        <v>0</v>
      </c>
      <c r="EF83" s="665">
        <f t="shared" si="38"/>
        <v>0</v>
      </c>
      <c r="EG83" s="665">
        <f t="shared" si="38"/>
        <v>0</v>
      </c>
      <c r="EH83" s="665">
        <f t="shared" si="38"/>
        <v>0</v>
      </c>
      <c r="EI83" s="665">
        <f t="shared" si="38"/>
        <v>0</v>
      </c>
      <c r="EJ83" s="665">
        <f t="shared" si="38"/>
        <v>0</v>
      </c>
      <c r="EK83" s="665">
        <f t="shared" si="38"/>
        <v>0</v>
      </c>
      <c r="EL83" s="665">
        <f t="shared" si="38"/>
        <v>0</v>
      </c>
      <c r="EM83" s="665">
        <f t="shared" si="38"/>
        <v>0</v>
      </c>
      <c r="EN83" s="665">
        <f t="shared" si="38"/>
        <v>0</v>
      </c>
      <c r="EO83" s="665">
        <f t="shared" si="38"/>
        <v>0</v>
      </c>
      <c r="EP83" s="665">
        <f t="shared" si="38"/>
        <v>0</v>
      </c>
      <c r="EQ83" s="665">
        <f t="shared" si="38"/>
        <v>0</v>
      </c>
      <c r="ER83" s="665">
        <f t="shared" si="38"/>
        <v>0</v>
      </c>
      <c r="ES83" s="665">
        <f t="shared" si="38"/>
        <v>0</v>
      </c>
      <c r="ET83" s="665">
        <f t="shared" si="38"/>
        <v>0</v>
      </c>
      <c r="EU83" s="665">
        <f t="shared" si="38"/>
        <v>0</v>
      </c>
      <c r="EV83" s="665">
        <f t="shared" si="38"/>
        <v>0</v>
      </c>
      <c r="EW83" s="665">
        <f t="shared" si="38"/>
        <v>0</v>
      </c>
      <c r="EX83" s="665">
        <f t="shared" si="38"/>
        <v>0</v>
      </c>
      <c r="EY83" s="665">
        <f t="shared" si="38"/>
        <v>0</v>
      </c>
      <c r="EZ83" s="665">
        <f t="shared" si="38"/>
        <v>0</v>
      </c>
      <c r="FA83" s="665">
        <f t="shared" si="38"/>
        <v>0</v>
      </c>
      <c r="FB83" s="665">
        <f t="shared" si="38"/>
        <v>0</v>
      </c>
      <c r="FC83" s="665">
        <f t="shared" si="38"/>
        <v>0</v>
      </c>
      <c r="FD83" s="665">
        <f t="shared" si="38"/>
        <v>0</v>
      </c>
      <c r="FE83" s="665">
        <f t="shared" si="38"/>
        <v>0</v>
      </c>
      <c r="FF83" s="665">
        <f t="shared" si="38"/>
        <v>0</v>
      </c>
      <c r="FG83" s="665">
        <f t="shared" si="38"/>
        <v>0</v>
      </c>
      <c r="FH83" s="665">
        <f t="shared" si="38"/>
        <v>0</v>
      </c>
      <c r="FI83" s="665">
        <f t="shared" si="38"/>
        <v>0</v>
      </c>
      <c r="FJ83" s="665">
        <f t="shared" si="38"/>
        <v>0</v>
      </c>
      <c r="FK83" s="665">
        <f t="shared" si="38"/>
        <v>0</v>
      </c>
      <c r="FL83" s="665">
        <f t="shared" si="38"/>
        <v>0</v>
      </c>
      <c r="FM83" s="665">
        <f t="shared" si="38"/>
        <v>0</v>
      </c>
      <c r="FN83" s="665">
        <f t="shared" si="38"/>
        <v>0</v>
      </c>
      <c r="FO83" s="665">
        <f t="shared" si="38"/>
        <v>0</v>
      </c>
      <c r="FP83" s="665">
        <f t="shared" si="38"/>
        <v>0</v>
      </c>
      <c r="FQ83" s="665">
        <f t="shared" si="38"/>
        <v>0</v>
      </c>
      <c r="FR83" s="665">
        <f t="shared" si="38"/>
        <v>0</v>
      </c>
      <c r="FS83" s="665">
        <f t="shared" si="38"/>
        <v>0</v>
      </c>
      <c r="FT83" s="665">
        <f t="shared" si="38"/>
        <v>0</v>
      </c>
      <c r="FU83" s="665">
        <f t="shared" si="38"/>
        <v>0</v>
      </c>
      <c r="FV83" s="665">
        <f t="shared" si="38"/>
        <v>0</v>
      </c>
      <c r="FW83" s="665">
        <f t="shared" si="38"/>
        <v>0</v>
      </c>
      <c r="FX83" s="665">
        <f t="shared" si="38"/>
        <v>0</v>
      </c>
      <c r="FY83" s="665">
        <f t="shared" si="38"/>
        <v>0</v>
      </c>
      <c r="FZ83" s="665">
        <f t="shared" si="38"/>
        <v>0</v>
      </c>
      <c r="GA83" s="665">
        <f t="shared" si="38"/>
        <v>0</v>
      </c>
      <c r="GB83" s="665">
        <f t="shared" si="38"/>
        <v>0</v>
      </c>
      <c r="GC83" s="665">
        <f t="shared" si="38"/>
        <v>0</v>
      </c>
      <c r="GD83" s="665">
        <f t="shared" si="38"/>
        <v>0</v>
      </c>
      <c r="GE83" s="665">
        <f t="shared" si="39"/>
        <v>0</v>
      </c>
      <c r="GF83" s="665">
        <f t="shared" si="39"/>
        <v>0</v>
      </c>
      <c r="GG83" s="665">
        <f t="shared" si="39"/>
        <v>0</v>
      </c>
      <c r="GH83" s="665">
        <f t="shared" si="39"/>
        <v>0</v>
      </c>
      <c r="GI83" s="665">
        <f t="shared" si="39"/>
        <v>0</v>
      </c>
      <c r="GJ83" s="665">
        <f t="shared" si="39"/>
        <v>0</v>
      </c>
      <c r="GK83" s="665">
        <f t="shared" si="39"/>
        <v>0</v>
      </c>
      <c r="GL83" s="665" t="b">
        <f>SUM(DS83:GK83)+SUM(Y46:AH46)-SUM(HB64:HK64)=Q46</f>
        <v>1</v>
      </c>
      <c r="GN83" s="705">
        <v>2024</v>
      </c>
      <c r="GO83" s="664">
        <f>SUMIF(DS50:GK50,GO50,DS83:GK83)</f>
        <v>0</v>
      </c>
      <c r="GP83" s="668">
        <f>SUMIF(DS50:GK50,GP50,DS83:GK83)</f>
        <v>0</v>
      </c>
      <c r="GQ83" s="668">
        <f>SUMIF(DS50:GK50,GQ50,DS83:GK83)</f>
        <v>0</v>
      </c>
      <c r="GR83" s="668">
        <f>SUMIF(DS50:GK50,GR50,DS83:GK83)</f>
        <v>0</v>
      </c>
      <c r="GS83" s="668">
        <f>SUMIF(DS50:GK50,GS50,DS83:GK83)</f>
        <v>0</v>
      </c>
      <c r="GT83" s="668">
        <f>SUMIF(DS50:GK50,GT50,DS83:GK83)</f>
        <v>0</v>
      </c>
      <c r="GU83" s="668">
        <f>SUMIF(DS50:GK50,GU50,DS83:GK83)</f>
        <v>0</v>
      </c>
      <c r="GV83" s="668">
        <f>SUMIF(DS50:GK50,GV50,DS83:GK83)</f>
        <v>0</v>
      </c>
      <c r="GW83" s="668">
        <f>SUMIF(DS50:GK50,GW50,DS83:GK83)</f>
        <v>0</v>
      </c>
      <c r="GX83" s="668">
        <f>SUMIF(DS50:GK50,GX50,DS83:GK83)</f>
        <v>0</v>
      </c>
      <c r="GY83" s="668">
        <f>SUMIF(DS50:GK50,GY50,DS83:GK83)</f>
        <v>0</v>
      </c>
      <c r="GZ83" s="646" t="b">
        <f>SUM(GO83:GY83)-SUM(HB64:HK64)=(Q46-SUM(Y46:AH46))</f>
        <v>1</v>
      </c>
      <c r="HM83" s="674"/>
      <c r="HN83" s="674"/>
      <c r="HO83" s="674"/>
      <c r="HP83" s="674"/>
      <c r="HQ83" s="674"/>
      <c r="HR83" s="674"/>
      <c r="HS83" s="674"/>
      <c r="HT83" s="674"/>
      <c r="HU83" s="674"/>
      <c r="HV83" s="674"/>
      <c r="HW83" s="674"/>
      <c r="HX83" s="674"/>
      <c r="HY83" s="674"/>
      <c r="HZ83" s="674"/>
    </row>
    <row r="84" spans="1:234" s="643" customFormat="1" x14ac:dyDescent="0.25">
      <c r="B84" s="644"/>
      <c r="C84" s="644"/>
      <c r="D84" s="644"/>
      <c r="E84" s="678"/>
      <c r="F84" s="670"/>
      <c r="G84" s="644"/>
      <c r="H84" s="644"/>
      <c r="I84" s="644"/>
      <c r="J84" s="644"/>
      <c r="K84" s="644"/>
      <c r="L84" s="644"/>
      <c r="M84" s="674"/>
      <c r="N84" s="588" t="str">
        <f>I81</f>
        <v>Consumption</v>
      </c>
      <c r="O84" s="918" t="s">
        <v>1687</v>
      </c>
      <c r="P84" s="918"/>
      <c r="Q84" s="918"/>
      <c r="R84" s="674"/>
      <c r="DR84" s="705">
        <v>2025</v>
      </c>
      <c r="DS84" s="665" t="e">
        <f t="shared" si="38"/>
        <v>#REF!</v>
      </c>
      <c r="DT84" s="665" t="e">
        <f t="shared" si="38"/>
        <v>#N/A</v>
      </c>
      <c r="DU84" s="665" t="e">
        <f t="shared" si="38"/>
        <v>#N/A</v>
      </c>
      <c r="DV84" s="665" t="e">
        <f t="shared" si="38"/>
        <v>#N/A</v>
      </c>
      <c r="DW84" s="665" t="e">
        <f t="shared" si="38"/>
        <v>#N/A</v>
      </c>
      <c r="DX84" s="665" t="e">
        <f t="shared" si="38"/>
        <v>#N/A</v>
      </c>
      <c r="DY84" s="665" t="e">
        <f t="shared" si="38"/>
        <v>#N/A</v>
      </c>
      <c r="DZ84" s="665" t="e">
        <f t="shared" si="38"/>
        <v>#N/A</v>
      </c>
      <c r="EA84" s="665" t="e">
        <f t="shared" si="38"/>
        <v>#N/A</v>
      </c>
      <c r="EB84" s="665" t="e">
        <f t="shared" si="38"/>
        <v>#N/A</v>
      </c>
      <c r="EC84" s="665" t="e">
        <f t="shared" si="38"/>
        <v>#N/A</v>
      </c>
      <c r="ED84" s="665" t="e">
        <f t="shared" si="38"/>
        <v>#N/A</v>
      </c>
      <c r="EE84" s="665" t="e">
        <f t="shared" si="38"/>
        <v>#N/A</v>
      </c>
      <c r="EF84" s="665" t="e">
        <f t="shared" si="38"/>
        <v>#N/A</v>
      </c>
      <c r="EG84" s="665" t="e">
        <f t="shared" si="38"/>
        <v>#N/A</v>
      </c>
      <c r="EH84" s="665" t="e">
        <f t="shared" si="38"/>
        <v>#N/A</v>
      </c>
      <c r="EI84" s="665" t="e">
        <f t="shared" si="38"/>
        <v>#N/A</v>
      </c>
      <c r="EJ84" s="665" t="e">
        <f t="shared" si="38"/>
        <v>#N/A</v>
      </c>
      <c r="EK84" s="665" t="e">
        <f t="shared" si="38"/>
        <v>#N/A</v>
      </c>
      <c r="EL84" s="665" t="e">
        <f t="shared" si="38"/>
        <v>#N/A</v>
      </c>
      <c r="EM84" s="665" t="e">
        <f t="shared" si="38"/>
        <v>#N/A</v>
      </c>
      <c r="EN84" s="665" t="e">
        <f t="shared" si="38"/>
        <v>#N/A</v>
      </c>
      <c r="EO84" s="665" t="e">
        <f t="shared" si="38"/>
        <v>#N/A</v>
      </c>
      <c r="EP84" s="665" t="e">
        <f t="shared" si="38"/>
        <v>#N/A</v>
      </c>
      <c r="EQ84" s="665" t="e">
        <f t="shared" si="38"/>
        <v>#N/A</v>
      </c>
      <c r="ER84" s="665" t="e">
        <f t="shared" si="38"/>
        <v>#N/A</v>
      </c>
      <c r="ES84" s="665" t="e">
        <f t="shared" si="38"/>
        <v>#N/A</v>
      </c>
      <c r="ET84" s="665" t="e">
        <f t="shared" si="38"/>
        <v>#N/A</v>
      </c>
      <c r="EU84" s="665" t="e">
        <f t="shared" si="38"/>
        <v>#N/A</v>
      </c>
      <c r="EV84" s="665" t="e">
        <f t="shared" si="38"/>
        <v>#N/A</v>
      </c>
      <c r="EW84" s="665" t="e">
        <f t="shared" si="38"/>
        <v>#N/A</v>
      </c>
      <c r="EX84" s="665" t="e">
        <f t="shared" si="38"/>
        <v>#N/A</v>
      </c>
      <c r="EY84" s="665" t="e">
        <f t="shared" si="38"/>
        <v>#N/A</v>
      </c>
      <c r="EZ84" s="665" t="e">
        <f t="shared" si="38"/>
        <v>#N/A</v>
      </c>
      <c r="FA84" s="665" t="e">
        <f t="shared" si="38"/>
        <v>#N/A</v>
      </c>
      <c r="FB84" s="665" t="e">
        <f t="shared" si="38"/>
        <v>#N/A</v>
      </c>
      <c r="FC84" s="665" t="e">
        <f t="shared" si="38"/>
        <v>#N/A</v>
      </c>
      <c r="FD84" s="665" t="e">
        <f t="shared" si="38"/>
        <v>#N/A</v>
      </c>
      <c r="FE84" s="665" t="e">
        <f t="shared" si="38"/>
        <v>#N/A</v>
      </c>
      <c r="FF84" s="665" t="e">
        <f t="shared" si="38"/>
        <v>#N/A</v>
      </c>
      <c r="FG84" s="665" t="e">
        <f t="shared" si="38"/>
        <v>#N/A</v>
      </c>
      <c r="FH84" s="665" t="e">
        <f t="shared" si="38"/>
        <v>#N/A</v>
      </c>
      <c r="FI84" s="665" t="e">
        <f t="shared" si="38"/>
        <v>#N/A</v>
      </c>
      <c r="FJ84" s="665" t="e">
        <f t="shared" si="38"/>
        <v>#N/A</v>
      </c>
      <c r="FK84" s="665" t="e">
        <f t="shared" si="38"/>
        <v>#N/A</v>
      </c>
      <c r="FL84" s="665" t="e">
        <f t="shared" si="38"/>
        <v>#N/A</v>
      </c>
      <c r="FM84" s="665" t="e">
        <f t="shared" si="38"/>
        <v>#N/A</v>
      </c>
      <c r="FN84" s="665" t="e">
        <f t="shared" si="38"/>
        <v>#N/A</v>
      </c>
      <c r="FO84" s="665" t="e">
        <f t="shared" si="38"/>
        <v>#N/A</v>
      </c>
      <c r="FP84" s="665" t="e">
        <f t="shared" si="38"/>
        <v>#N/A</v>
      </c>
      <c r="FQ84" s="665" t="e">
        <f t="shared" si="38"/>
        <v>#N/A</v>
      </c>
      <c r="FR84" s="665" t="e">
        <f t="shared" si="38"/>
        <v>#N/A</v>
      </c>
      <c r="FS84" s="665" t="e">
        <f t="shared" si="38"/>
        <v>#N/A</v>
      </c>
      <c r="FT84" s="665" t="e">
        <f t="shared" si="38"/>
        <v>#N/A</v>
      </c>
      <c r="FU84" s="665" t="e">
        <f t="shared" si="38"/>
        <v>#N/A</v>
      </c>
      <c r="FV84" s="665" t="e">
        <f t="shared" si="38"/>
        <v>#N/A</v>
      </c>
      <c r="FW84" s="665" t="e">
        <f t="shared" si="38"/>
        <v>#N/A</v>
      </c>
      <c r="FX84" s="665" t="e">
        <f t="shared" si="38"/>
        <v>#N/A</v>
      </c>
      <c r="FY84" s="665" t="e">
        <f t="shared" si="38"/>
        <v>#N/A</v>
      </c>
      <c r="FZ84" s="665" t="e">
        <f t="shared" si="38"/>
        <v>#N/A</v>
      </c>
      <c r="GA84" s="665" t="e">
        <f t="shared" si="38"/>
        <v>#N/A</v>
      </c>
      <c r="GB84" s="665" t="e">
        <f t="shared" si="38"/>
        <v>#N/A</v>
      </c>
      <c r="GC84" s="665" t="e">
        <f t="shared" si="38"/>
        <v>#N/A</v>
      </c>
      <c r="GD84" s="665" t="e">
        <f t="shared" si="38"/>
        <v>#N/A</v>
      </c>
      <c r="GE84" s="665" t="e">
        <f t="shared" si="39"/>
        <v>#N/A</v>
      </c>
      <c r="GF84" s="665" t="e">
        <f t="shared" si="39"/>
        <v>#N/A</v>
      </c>
      <c r="GG84" s="665" t="e">
        <f t="shared" si="39"/>
        <v>#N/A</v>
      </c>
      <c r="GH84" s="665" t="e">
        <f t="shared" si="39"/>
        <v>#N/A</v>
      </c>
      <c r="GI84" s="665" t="e">
        <f t="shared" si="39"/>
        <v>#N/A</v>
      </c>
      <c r="GJ84" s="665" t="e">
        <f t="shared" si="39"/>
        <v>#N/A</v>
      </c>
      <c r="GK84" s="665" t="e">
        <f t="shared" si="39"/>
        <v>#N/A</v>
      </c>
      <c r="GL84" s="665" t="e">
        <f>SUM(DS84:GK84)+SUM(#REF!)-SUM(HB65:HK65)=#REF!</f>
        <v>#REF!</v>
      </c>
      <c r="GN84" s="705">
        <v>2025</v>
      </c>
      <c r="GO84" s="664" t="e">
        <f>SUMIF(DS50:GK50,GO50,DS84:GK84)</f>
        <v>#REF!</v>
      </c>
      <c r="GP84" s="668" t="e">
        <f>SUMIF(DS50:GK50,GP50,DS84:GK84)</f>
        <v>#N/A</v>
      </c>
      <c r="GQ84" s="668" t="e">
        <f>SUMIF(DS50:GK50,GQ50,DS84:GK84)</f>
        <v>#N/A</v>
      </c>
      <c r="GR84" s="668" t="e">
        <f>SUMIF(DS50:GK50,GR50,DS84:GK84)</f>
        <v>#N/A</v>
      </c>
      <c r="GS84" s="668" t="e">
        <f>SUMIF(DS50:GK50,GS50,DS84:GK84)</f>
        <v>#N/A</v>
      </c>
      <c r="GT84" s="668" t="e">
        <f>SUMIF(DS50:GK50,GT50,DS84:GK84)</f>
        <v>#N/A</v>
      </c>
      <c r="GU84" s="668" t="e">
        <f>SUMIF(DS50:GK50,GU50,DS84:GK84)</f>
        <v>#N/A</v>
      </c>
      <c r="GV84" s="668" t="e">
        <f>SUMIF(DS50:GK50,GV50,DS84:GK84)</f>
        <v>#N/A</v>
      </c>
      <c r="GW84" s="668" t="e">
        <f>SUMIF(DS50:GK50,GW50,DS84:GK84)</f>
        <v>#N/A</v>
      </c>
      <c r="GX84" s="668" t="e">
        <f>SUMIF(DS50:GK50,GX50,DS84:GK84)</f>
        <v>#N/A</v>
      </c>
      <c r="GY84" s="668" t="e">
        <f>SUMIF(DS50:GK50,GY50,DS84:GK84)</f>
        <v>#N/A</v>
      </c>
      <c r="GZ84" s="646" t="e">
        <f>SUM(GO84:GY84)-SUM(HB65:HK65)=(#REF!-SUM(#REF!))</f>
        <v>#REF!</v>
      </c>
      <c r="HM84" s="674"/>
      <c r="HN84" s="674"/>
      <c r="HO84" s="674"/>
      <c r="HP84" s="674"/>
      <c r="HQ84" s="674"/>
      <c r="HR84" s="674"/>
      <c r="HS84" s="674"/>
      <c r="HT84" s="674"/>
      <c r="HU84" s="674"/>
      <c r="HV84" s="674"/>
      <c r="HW84" s="674"/>
      <c r="HX84" s="674"/>
      <c r="HY84" s="674"/>
      <c r="HZ84" s="674"/>
    </row>
    <row r="85" spans="1:234" s="643" customFormat="1" x14ac:dyDescent="0.25">
      <c r="B85" s="644"/>
      <c r="C85" s="644"/>
      <c r="D85" s="644"/>
      <c r="E85" s="678"/>
      <c r="F85" s="670"/>
      <c r="G85" s="644"/>
      <c r="H85" s="644"/>
      <c r="I85" s="644"/>
      <c r="J85" s="644"/>
      <c r="K85" s="644"/>
      <c r="L85" s="644"/>
      <c r="M85" s="674"/>
      <c r="N85" s="588" t="str">
        <f>J81</f>
        <v>Stock (start)</v>
      </c>
      <c r="O85" s="917" t="s">
        <v>1686</v>
      </c>
      <c r="P85" s="917"/>
      <c r="Q85" s="917"/>
      <c r="R85" s="674"/>
      <c r="DR85" s="705">
        <v>2026</v>
      </c>
      <c r="DS85" s="665" t="e">
        <f t="shared" si="38"/>
        <v>#REF!</v>
      </c>
      <c r="DT85" s="665" t="e">
        <f t="shared" si="38"/>
        <v>#N/A</v>
      </c>
      <c r="DU85" s="665" t="e">
        <f t="shared" si="38"/>
        <v>#N/A</v>
      </c>
      <c r="DV85" s="665" t="e">
        <f t="shared" si="38"/>
        <v>#N/A</v>
      </c>
      <c r="DW85" s="665" t="e">
        <f t="shared" si="38"/>
        <v>#N/A</v>
      </c>
      <c r="DX85" s="665" t="e">
        <f t="shared" si="38"/>
        <v>#N/A</v>
      </c>
      <c r="DY85" s="665" t="e">
        <f t="shared" si="38"/>
        <v>#N/A</v>
      </c>
      <c r="DZ85" s="665" t="e">
        <f t="shared" si="38"/>
        <v>#N/A</v>
      </c>
      <c r="EA85" s="665" t="e">
        <f t="shared" si="38"/>
        <v>#N/A</v>
      </c>
      <c r="EB85" s="665" t="e">
        <f t="shared" si="38"/>
        <v>#N/A</v>
      </c>
      <c r="EC85" s="665" t="e">
        <f t="shared" si="38"/>
        <v>#N/A</v>
      </c>
      <c r="ED85" s="665" t="e">
        <f t="shared" si="38"/>
        <v>#N/A</v>
      </c>
      <c r="EE85" s="665" t="e">
        <f t="shared" si="38"/>
        <v>#N/A</v>
      </c>
      <c r="EF85" s="665" t="e">
        <f t="shared" si="38"/>
        <v>#N/A</v>
      </c>
      <c r="EG85" s="665" t="e">
        <f t="shared" si="38"/>
        <v>#N/A</v>
      </c>
      <c r="EH85" s="665" t="e">
        <f t="shared" si="38"/>
        <v>#N/A</v>
      </c>
      <c r="EI85" s="665" t="e">
        <f t="shared" si="38"/>
        <v>#N/A</v>
      </c>
      <c r="EJ85" s="665" t="e">
        <f t="shared" si="38"/>
        <v>#N/A</v>
      </c>
      <c r="EK85" s="665" t="e">
        <f t="shared" si="38"/>
        <v>#N/A</v>
      </c>
      <c r="EL85" s="665" t="e">
        <f t="shared" si="38"/>
        <v>#N/A</v>
      </c>
      <c r="EM85" s="665" t="e">
        <f t="shared" si="38"/>
        <v>#N/A</v>
      </c>
      <c r="EN85" s="665" t="e">
        <f t="shared" si="38"/>
        <v>#N/A</v>
      </c>
      <c r="EO85" s="665" t="e">
        <f t="shared" si="38"/>
        <v>#N/A</v>
      </c>
      <c r="EP85" s="665" t="e">
        <f t="shared" si="38"/>
        <v>#N/A</v>
      </c>
      <c r="EQ85" s="665" t="e">
        <f t="shared" si="38"/>
        <v>#N/A</v>
      </c>
      <c r="ER85" s="665" t="e">
        <f t="shared" si="38"/>
        <v>#N/A</v>
      </c>
      <c r="ES85" s="665" t="e">
        <f t="shared" si="38"/>
        <v>#N/A</v>
      </c>
      <c r="ET85" s="665" t="e">
        <f t="shared" si="38"/>
        <v>#N/A</v>
      </c>
      <c r="EU85" s="665" t="e">
        <f t="shared" si="38"/>
        <v>#N/A</v>
      </c>
      <c r="EV85" s="665" t="e">
        <f t="shared" si="38"/>
        <v>#N/A</v>
      </c>
      <c r="EW85" s="665" t="e">
        <f t="shared" si="38"/>
        <v>#N/A</v>
      </c>
      <c r="EX85" s="665" t="e">
        <f t="shared" si="38"/>
        <v>#N/A</v>
      </c>
      <c r="EY85" s="665" t="e">
        <f t="shared" si="38"/>
        <v>#N/A</v>
      </c>
      <c r="EZ85" s="665" t="e">
        <f t="shared" si="38"/>
        <v>#N/A</v>
      </c>
      <c r="FA85" s="665" t="e">
        <f t="shared" si="38"/>
        <v>#N/A</v>
      </c>
      <c r="FB85" s="665" t="e">
        <f t="shared" si="38"/>
        <v>#N/A</v>
      </c>
      <c r="FC85" s="665" t="e">
        <f t="shared" si="38"/>
        <v>#N/A</v>
      </c>
      <c r="FD85" s="665" t="e">
        <f t="shared" si="38"/>
        <v>#N/A</v>
      </c>
      <c r="FE85" s="665" t="e">
        <f t="shared" si="38"/>
        <v>#N/A</v>
      </c>
      <c r="FF85" s="665" t="e">
        <f t="shared" si="38"/>
        <v>#N/A</v>
      </c>
      <c r="FG85" s="665" t="e">
        <f t="shared" si="38"/>
        <v>#N/A</v>
      </c>
      <c r="FH85" s="665" t="e">
        <f t="shared" si="38"/>
        <v>#N/A</v>
      </c>
      <c r="FI85" s="665" t="e">
        <f t="shared" si="38"/>
        <v>#N/A</v>
      </c>
      <c r="FJ85" s="665" t="e">
        <f t="shared" si="38"/>
        <v>#N/A</v>
      </c>
      <c r="FK85" s="665" t="e">
        <f t="shared" si="38"/>
        <v>#N/A</v>
      </c>
      <c r="FL85" s="665" t="e">
        <f t="shared" si="38"/>
        <v>#N/A</v>
      </c>
      <c r="FM85" s="665" t="e">
        <f t="shared" si="38"/>
        <v>#N/A</v>
      </c>
      <c r="FN85" s="665" t="e">
        <f t="shared" si="38"/>
        <v>#N/A</v>
      </c>
      <c r="FO85" s="665" t="e">
        <f t="shared" si="38"/>
        <v>#N/A</v>
      </c>
      <c r="FP85" s="665" t="e">
        <f t="shared" si="38"/>
        <v>#N/A</v>
      </c>
      <c r="FQ85" s="665" t="e">
        <f t="shared" si="38"/>
        <v>#N/A</v>
      </c>
      <c r="FR85" s="665" t="e">
        <f t="shared" si="38"/>
        <v>#N/A</v>
      </c>
      <c r="FS85" s="665" t="e">
        <f t="shared" si="38"/>
        <v>#N/A</v>
      </c>
      <c r="FT85" s="665" t="e">
        <f t="shared" si="38"/>
        <v>#N/A</v>
      </c>
      <c r="FU85" s="665" t="e">
        <f t="shared" si="38"/>
        <v>#N/A</v>
      </c>
      <c r="FV85" s="665" t="e">
        <f t="shared" si="38"/>
        <v>#N/A</v>
      </c>
      <c r="FW85" s="665" t="e">
        <f t="shared" si="38"/>
        <v>#N/A</v>
      </c>
      <c r="FX85" s="665" t="e">
        <f t="shared" si="38"/>
        <v>#N/A</v>
      </c>
      <c r="FY85" s="665" t="e">
        <f t="shared" si="38"/>
        <v>#N/A</v>
      </c>
      <c r="FZ85" s="665" t="e">
        <f t="shared" si="38"/>
        <v>#N/A</v>
      </c>
      <c r="GA85" s="665" t="e">
        <f t="shared" si="38"/>
        <v>#N/A</v>
      </c>
      <c r="GB85" s="665" t="e">
        <f t="shared" si="38"/>
        <v>#N/A</v>
      </c>
      <c r="GC85" s="665" t="e">
        <f t="shared" si="38"/>
        <v>#N/A</v>
      </c>
      <c r="GD85" s="665" t="e">
        <f t="shared" ref="GD85" si="40">GD54-GD66</f>
        <v>#N/A</v>
      </c>
      <c r="GE85" s="665" t="e">
        <f t="shared" si="39"/>
        <v>#N/A</v>
      </c>
      <c r="GF85" s="665" t="e">
        <f t="shared" si="39"/>
        <v>#N/A</v>
      </c>
      <c r="GG85" s="665" t="e">
        <f t="shared" si="39"/>
        <v>#N/A</v>
      </c>
      <c r="GH85" s="665" t="e">
        <f t="shared" si="39"/>
        <v>#N/A</v>
      </c>
      <c r="GI85" s="665" t="e">
        <f t="shared" si="39"/>
        <v>#N/A</v>
      </c>
      <c r="GJ85" s="665" t="e">
        <f t="shared" si="39"/>
        <v>#N/A</v>
      </c>
      <c r="GK85" s="665" t="e">
        <f t="shared" si="39"/>
        <v>#N/A</v>
      </c>
      <c r="GL85" s="665" t="e">
        <f>SUM(DS85:GK85)+SUM(#REF!)-SUM(HB66:HK66)=#REF!</f>
        <v>#REF!</v>
      </c>
      <c r="GN85" s="705">
        <v>2026</v>
      </c>
      <c r="GO85" s="664" t="e">
        <f>SUMIF(DS50:GK50,GO50,DS85:GK85)</f>
        <v>#REF!</v>
      </c>
      <c r="GP85" s="668" t="e">
        <f>SUMIF(DS50:GK50,GP50,DS85:GK85)</f>
        <v>#N/A</v>
      </c>
      <c r="GQ85" s="668" t="e">
        <f>SUMIF(DS50:GK50,GQ50,DS85:GK85)</f>
        <v>#N/A</v>
      </c>
      <c r="GR85" s="668" t="e">
        <f>SUMIF(DS50:GK50,GR50,DS85:GK85)</f>
        <v>#N/A</v>
      </c>
      <c r="GS85" s="668" t="e">
        <f>SUMIF(DS50:GK50,GS50,DS85:GK85)</f>
        <v>#N/A</v>
      </c>
      <c r="GT85" s="668" t="e">
        <f>SUMIF(DS50:GK50,GT50,DS85:GK85)</f>
        <v>#N/A</v>
      </c>
      <c r="GU85" s="668" t="e">
        <f>SUMIF(DS50:GK50,GU50,DS85:GK85)</f>
        <v>#N/A</v>
      </c>
      <c r="GV85" s="668" t="e">
        <f>SUMIF(DS50:GK50,GV50,DS85:GK85)</f>
        <v>#N/A</v>
      </c>
      <c r="GW85" s="668" t="e">
        <f>SUMIF(DS50:GK50,GW50,DS85:GK85)</f>
        <v>#N/A</v>
      </c>
      <c r="GX85" s="668" t="e">
        <f>SUMIF(DS50:GK50,GX50,DS85:GK85)</f>
        <v>#N/A</v>
      </c>
      <c r="GY85" s="668" t="e">
        <f>SUMIF(DS50:GK50,GY50,DS85:GK85)</f>
        <v>#N/A</v>
      </c>
      <c r="GZ85" s="646" t="e">
        <f>SUM(GO85:GY85)-SUM(HB66:HK66)=(#REF!-SUM(#REF!))</f>
        <v>#REF!</v>
      </c>
      <c r="HM85" s="674"/>
      <c r="HN85" s="674"/>
      <c r="HO85" s="674"/>
      <c r="HP85" s="674"/>
      <c r="HQ85" s="674"/>
      <c r="HR85" s="674"/>
      <c r="HS85" s="674"/>
      <c r="HT85" s="674"/>
      <c r="HU85" s="674"/>
      <c r="HV85" s="674"/>
      <c r="HW85" s="674"/>
      <c r="HX85" s="674"/>
      <c r="HY85" s="674"/>
      <c r="HZ85" s="674"/>
    </row>
    <row r="86" spans="1:234" s="643" customFormat="1" x14ac:dyDescent="0.25">
      <c r="B86" s="644"/>
      <c r="C86" s="644"/>
      <c r="D86" s="644"/>
      <c r="E86" s="678"/>
      <c r="F86" s="670"/>
      <c r="G86" s="644"/>
      <c r="H86" s="644"/>
      <c r="I86" s="644"/>
      <c r="J86" s="644"/>
      <c r="K86" s="644"/>
      <c r="L86" s="644"/>
      <c r="M86" s="674"/>
      <c r="N86" s="588" t="str">
        <f>K81</f>
        <v>Stock (end)</v>
      </c>
      <c r="O86" s="917" t="s">
        <v>1692</v>
      </c>
      <c r="P86" s="917"/>
      <c r="Q86" s="917"/>
      <c r="R86" s="674"/>
      <c r="DR86" s="705">
        <v>2027</v>
      </c>
      <c r="DS86" s="665" t="e">
        <f t="shared" ref="DS86:GD89" si="41">DS55-DS67</f>
        <v>#REF!</v>
      </c>
      <c r="DT86" s="665" t="e">
        <f t="shared" si="41"/>
        <v>#N/A</v>
      </c>
      <c r="DU86" s="665" t="e">
        <f t="shared" si="41"/>
        <v>#N/A</v>
      </c>
      <c r="DV86" s="665" t="e">
        <f t="shared" si="41"/>
        <v>#N/A</v>
      </c>
      <c r="DW86" s="665" t="e">
        <f t="shared" si="41"/>
        <v>#N/A</v>
      </c>
      <c r="DX86" s="665" t="e">
        <f t="shared" si="41"/>
        <v>#N/A</v>
      </c>
      <c r="DY86" s="665" t="e">
        <f t="shared" si="41"/>
        <v>#N/A</v>
      </c>
      <c r="DZ86" s="665" t="e">
        <f t="shared" si="41"/>
        <v>#N/A</v>
      </c>
      <c r="EA86" s="665" t="e">
        <f t="shared" si="41"/>
        <v>#N/A</v>
      </c>
      <c r="EB86" s="665" t="e">
        <f t="shared" si="41"/>
        <v>#N/A</v>
      </c>
      <c r="EC86" s="665" t="e">
        <f t="shared" si="41"/>
        <v>#N/A</v>
      </c>
      <c r="ED86" s="665" t="e">
        <f t="shared" si="41"/>
        <v>#N/A</v>
      </c>
      <c r="EE86" s="665" t="e">
        <f t="shared" si="41"/>
        <v>#N/A</v>
      </c>
      <c r="EF86" s="665" t="e">
        <f t="shared" si="41"/>
        <v>#N/A</v>
      </c>
      <c r="EG86" s="665" t="e">
        <f t="shared" si="41"/>
        <v>#N/A</v>
      </c>
      <c r="EH86" s="665" t="e">
        <f t="shared" si="41"/>
        <v>#N/A</v>
      </c>
      <c r="EI86" s="665" t="e">
        <f t="shared" si="41"/>
        <v>#N/A</v>
      </c>
      <c r="EJ86" s="665" t="e">
        <f t="shared" si="41"/>
        <v>#N/A</v>
      </c>
      <c r="EK86" s="665" t="e">
        <f t="shared" si="41"/>
        <v>#N/A</v>
      </c>
      <c r="EL86" s="665" t="e">
        <f t="shared" si="41"/>
        <v>#N/A</v>
      </c>
      <c r="EM86" s="665" t="e">
        <f t="shared" si="41"/>
        <v>#N/A</v>
      </c>
      <c r="EN86" s="665" t="e">
        <f t="shared" si="41"/>
        <v>#N/A</v>
      </c>
      <c r="EO86" s="665" t="e">
        <f t="shared" si="41"/>
        <v>#N/A</v>
      </c>
      <c r="EP86" s="665" t="e">
        <f t="shared" si="41"/>
        <v>#N/A</v>
      </c>
      <c r="EQ86" s="665" t="e">
        <f t="shared" si="41"/>
        <v>#N/A</v>
      </c>
      <c r="ER86" s="665" t="e">
        <f t="shared" si="41"/>
        <v>#N/A</v>
      </c>
      <c r="ES86" s="665" t="e">
        <f t="shared" si="41"/>
        <v>#N/A</v>
      </c>
      <c r="ET86" s="665" t="e">
        <f t="shared" si="41"/>
        <v>#N/A</v>
      </c>
      <c r="EU86" s="665" t="e">
        <f t="shared" si="41"/>
        <v>#N/A</v>
      </c>
      <c r="EV86" s="665" t="e">
        <f t="shared" si="41"/>
        <v>#N/A</v>
      </c>
      <c r="EW86" s="665" t="e">
        <f t="shared" si="41"/>
        <v>#N/A</v>
      </c>
      <c r="EX86" s="665" t="e">
        <f t="shared" si="41"/>
        <v>#N/A</v>
      </c>
      <c r="EY86" s="665" t="e">
        <f t="shared" si="41"/>
        <v>#N/A</v>
      </c>
      <c r="EZ86" s="665" t="e">
        <f t="shared" si="41"/>
        <v>#N/A</v>
      </c>
      <c r="FA86" s="665" t="e">
        <f t="shared" si="41"/>
        <v>#N/A</v>
      </c>
      <c r="FB86" s="665" t="e">
        <f t="shared" si="41"/>
        <v>#N/A</v>
      </c>
      <c r="FC86" s="665" t="e">
        <f t="shared" si="41"/>
        <v>#N/A</v>
      </c>
      <c r="FD86" s="665" t="e">
        <f t="shared" si="41"/>
        <v>#N/A</v>
      </c>
      <c r="FE86" s="665" t="e">
        <f t="shared" si="41"/>
        <v>#N/A</v>
      </c>
      <c r="FF86" s="665" t="e">
        <f t="shared" si="41"/>
        <v>#N/A</v>
      </c>
      <c r="FG86" s="665" t="e">
        <f t="shared" si="41"/>
        <v>#N/A</v>
      </c>
      <c r="FH86" s="665" t="e">
        <f t="shared" si="41"/>
        <v>#N/A</v>
      </c>
      <c r="FI86" s="665" t="e">
        <f t="shared" si="41"/>
        <v>#N/A</v>
      </c>
      <c r="FJ86" s="665" t="e">
        <f t="shared" si="41"/>
        <v>#N/A</v>
      </c>
      <c r="FK86" s="665" t="e">
        <f t="shared" si="41"/>
        <v>#N/A</v>
      </c>
      <c r="FL86" s="665" t="e">
        <f t="shared" si="41"/>
        <v>#N/A</v>
      </c>
      <c r="FM86" s="665" t="e">
        <f t="shared" si="41"/>
        <v>#N/A</v>
      </c>
      <c r="FN86" s="665" t="e">
        <f t="shared" si="41"/>
        <v>#N/A</v>
      </c>
      <c r="FO86" s="665" t="e">
        <f t="shared" si="41"/>
        <v>#N/A</v>
      </c>
      <c r="FP86" s="665" t="e">
        <f t="shared" si="41"/>
        <v>#N/A</v>
      </c>
      <c r="FQ86" s="665" t="e">
        <f t="shared" si="41"/>
        <v>#N/A</v>
      </c>
      <c r="FR86" s="665" t="e">
        <f t="shared" si="41"/>
        <v>#N/A</v>
      </c>
      <c r="FS86" s="665" t="e">
        <f t="shared" si="41"/>
        <v>#N/A</v>
      </c>
      <c r="FT86" s="665" t="e">
        <f t="shared" si="41"/>
        <v>#N/A</v>
      </c>
      <c r="FU86" s="665" t="e">
        <f t="shared" si="41"/>
        <v>#N/A</v>
      </c>
      <c r="FV86" s="665" t="e">
        <f t="shared" si="41"/>
        <v>#N/A</v>
      </c>
      <c r="FW86" s="665" t="e">
        <f t="shared" si="41"/>
        <v>#N/A</v>
      </c>
      <c r="FX86" s="665" t="e">
        <f t="shared" si="41"/>
        <v>#N/A</v>
      </c>
      <c r="FY86" s="665" t="e">
        <f t="shared" si="41"/>
        <v>#N/A</v>
      </c>
      <c r="FZ86" s="665" t="e">
        <f t="shared" si="41"/>
        <v>#N/A</v>
      </c>
      <c r="GA86" s="665" t="e">
        <f t="shared" si="41"/>
        <v>#N/A</v>
      </c>
      <c r="GB86" s="665" t="e">
        <f t="shared" si="41"/>
        <v>#N/A</v>
      </c>
      <c r="GC86" s="665" t="e">
        <f t="shared" si="41"/>
        <v>#N/A</v>
      </c>
      <c r="GD86" s="665" t="e">
        <f t="shared" si="41"/>
        <v>#N/A</v>
      </c>
      <c r="GE86" s="665" t="e">
        <f t="shared" si="39"/>
        <v>#N/A</v>
      </c>
      <c r="GF86" s="665" t="e">
        <f t="shared" si="39"/>
        <v>#N/A</v>
      </c>
      <c r="GG86" s="665" t="e">
        <f t="shared" si="39"/>
        <v>#N/A</v>
      </c>
      <c r="GH86" s="665" t="e">
        <f t="shared" si="39"/>
        <v>#N/A</v>
      </c>
      <c r="GI86" s="665" t="e">
        <f t="shared" si="39"/>
        <v>#N/A</v>
      </c>
      <c r="GJ86" s="665" t="e">
        <f t="shared" si="39"/>
        <v>#N/A</v>
      </c>
      <c r="GK86" s="665" t="e">
        <f t="shared" si="39"/>
        <v>#N/A</v>
      </c>
      <c r="GL86" s="665" t="e">
        <f>SUM(DS86:GK86)+SUM(#REF!)-SUM(HB67:HK67)=#REF!</f>
        <v>#REF!</v>
      </c>
      <c r="GN86" s="705">
        <v>2027</v>
      </c>
      <c r="GO86" s="664" t="e">
        <f>SUMIF(DS50:GK50,GO50,DS86:GK86)</f>
        <v>#REF!</v>
      </c>
      <c r="GP86" s="668" t="e">
        <f>SUMIF(DS50:GK50,GP50,DS86:GK86)</f>
        <v>#N/A</v>
      </c>
      <c r="GQ86" s="668" t="e">
        <f>SUMIF(DS50:GK50,GQ50,DS86:GK86)</f>
        <v>#N/A</v>
      </c>
      <c r="GR86" s="668" t="e">
        <f>SUMIF(DS50:GK50,GR50,DS86:GK86)</f>
        <v>#N/A</v>
      </c>
      <c r="GS86" s="668" t="e">
        <f>SUMIF(DS50:GK50,GS50,DS86:GK86)</f>
        <v>#N/A</v>
      </c>
      <c r="GT86" s="668" t="e">
        <f>SUMIF(DS50:GK50,GT50,DS86:GK86)</f>
        <v>#N/A</v>
      </c>
      <c r="GU86" s="668" t="e">
        <f>SUMIF(DS50:GK50,GU50,DS86:GK86)</f>
        <v>#N/A</v>
      </c>
      <c r="GV86" s="668" t="e">
        <f>SUMIF(DS50:GK50,GV50,DS86:GK86)</f>
        <v>#N/A</v>
      </c>
      <c r="GW86" s="668" t="e">
        <f>SUMIF(DS50:GK50,GW50,DS86:GK86)</f>
        <v>#N/A</v>
      </c>
      <c r="GX86" s="668" t="e">
        <f>SUMIF(DS50:GK50,GX50,DS86:GK86)</f>
        <v>#N/A</v>
      </c>
      <c r="GY86" s="668" t="e">
        <f>SUMIF(DS50:GK50,GY50,DS86:GK86)</f>
        <v>#N/A</v>
      </c>
      <c r="GZ86" s="646" t="e">
        <f>SUM(GO86:GY86)-SUM(HB67:HK67)=(#REF!-SUM(#REF!))</f>
        <v>#REF!</v>
      </c>
      <c r="HM86" s="674"/>
      <c r="HN86" s="674"/>
      <c r="HO86" s="674"/>
      <c r="HP86" s="674"/>
      <c r="HQ86" s="674"/>
      <c r="HR86" s="674"/>
      <c r="HS86" s="674"/>
      <c r="HT86" s="674"/>
      <c r="HU86" s="674"/>
      <c r="HV86" s="674"/>
      <c r="HW86" s="674"/>
      <c r="HX86" s="674"/>
      <c r="HY86" s="674"/>
      <c r="HZ86" s="674"/>
    </row>
    <row r="87" spans="1:234" s="643" customFormat="1" x14ac:dyDescent="0.25">
      <c r="B87" s="644"/>
      <c r="C87" s="644"/>
      <c r="D87" s="644"/>
      <c r="E87" s="678"/>
      <c r="F87" s="670"/>
      <c r="G87" s="644"/>
      <c r="H87" s="644"/>
      <c r="I87" s="644"/>
      <c r="J87" s="644"/>
      <c r="K87" s="644"/>
      <c r="L87" s="644"/>
      <c r="M87" s="674"/>
      <c r="N87" s="589" t="str">
        <f>L81</f>
        <v>Export</v>
      </c>
      <c r="O87" s="919" t="s">
        <v>1689</v>
      </c>
      <c r="P87" s="919"/>
      <c r="Q87" s="919"/>
      <c r="R87" s="674"/>
      <c r="DR87" s="705">
        <v>2028</v>
      </c>
      <c r="DS87" s="665" t="e">
        <f t="shared" si="41"/>
        <v>#REF!</v>
      </c>
      <c r="DT87" s="665" t="e">
        <f t="shared" si="41"/>
        <v>#N/A</v>
      </c>
      <c r="DU87" s="665" t="e">
        <f t="shared" si="41"/>
        <v>#N/A</v>
      </c>
      <c r="DV87" s="665" t="e">
        <f t="shared" si="41"/>
        <v>#N/A</v>
      </c>
      <c r="DW87" s="665" t="e">
        <f t="shared" si="41"/>
        <v>#N/A</v>
      </c>
      <c r="DX87" s="665" t="e">
        <f t="shared" si="41"/>
        <v>#N/A</v>
      </c>
      <c r="DY87" s="665" t="e">
        <f t="shared" si="41"/>
        <v>#N/A</v>
      </c>
      <c r="DZ87" s="665" t="e">
        <f t="shared" si="41"/>
        <v>#N/A</v>
      </c>
      <c r="EA87" s="665" t="e">
        <f t="shared" si="41"/>
        <v>#N/A</v>
      </c>
      <c r="EB87" s="665" t="e">
        <f t="shared" si="41"/>
        <v>#N/A</v>
      </c>
      <c r="EC87" s="665" t="e">
        <f t="shared" si="41"/>
        <v>#N/A</v>
      </c>
      <c r="ED87" s="665" t="e">
        <f t="shared" si="41"/>
        <v>#N/A</v>
      </c>
      <c r="EE87" s="665" t="e">
        <f t="shared" si="41"/>
        <v>#N/A</v>
      </c>
      <c r="EF87" s="665" t="e">
        <f t="shared" si="41"/>
        <v>#N/A</v>
      </c>
      <c r="EG87" s="665" t="e">
        <f t="shared" si="41"/>
        <v>#N/A</v>
      </c>
      <c r="EH87" s="665" t="e">
        <f t="shared" si="41"/>
        <v>#N/A</v>
      </c>
      <c r="EI87" s="665" t="e">
        <f t="shared" si="41"/>
        <v>#N/A</v>
      </c>
      <c r="EJ87" s="665" t="e">
        <f t="shared" si="41"/>
        <v>#N/A</v>
      </c>
      <c r="EK87" s="665" t="e">
        <f t="shared" si="41"/>
        <v>#N/A</v>
      </c>
      <c r="EL87" s="665" t="e">
        <f t="shared" si="41"/>
        <v>#N/A</v>
      </c>
      <c r="EM87" s="665" t="e">
        <f t="shared" si="41"/>
        <v>#N/A</v>
      </c>
      <c r="EN87" s="665" t="e">
        <f t="shared" si="41"/>
        <v>#N/A</v>
      </c>
      <c r="EO87" s="665" t="e">
        <f t="shared" si="41"/>
        <v>#N/A</v>
      </c>
      <c r="EP87" s="665" t="e">
        <f t="shared" si="41"/>
        <v>#N/A</v>
      </c>
      <c r="EQ87" s="665" t="e">
        <f t="shared" si="41"/>
        <v>#N/A</v>
      </c>
      <c r="ER87" s="665" t="e">
        <f t="shared" si="41"/>
        <v>#N/A</v>
      </c>
      <c r="ES87" s="665" t="e">
        <f t="shared" si="41"/>
        <v>#N/A</v>
      </c>
      <c r="ET87" s="665" t="e">
        <f t="shared" si="41"/>
        <v>#N/A</v>
      </c>
      <c r="EU87" s="665" t="e">
        <f t="shared" si="41"/>
        <v>#N/A</v>
      </c>
      <c r="EV87" s="665" t="e">
        <f t="shared" si="41"/>
        <v>#N/A</v>
      </c>
      <c r="EW87" s="665" t="e">
        <f t="shared" si="41"/>
        <v>#N/A</v>
      </c>
      <c r="EX87" s="665" t="e">
        <f t="shared" si="41"/>
        <v>#N/A</v>
      </c>
      <c r="EY87" s="665" t="e">
        <f t="shared" si="41"/>
        <v>#N/A</v>
      </c>
      <c r="EZ87" s="665" t="e">
        <f t="shared" si="41"/>
        <v>#N/A</v>
      </c>
      <c r="FA87" s="665" t="e">
        <f t="shared" si="41"/>
        <v>#N/A</v>
      </c>
      <c r="FB87" s="665" t="e">
        <f t="shared" si="41"/>
        <v>#N/A</v>
      </c>
      <c r="FC87" s="665" t="e">
        <f t="shared" si="41"/>
        <v>#N/A</v>
      </c>
      <c r="FD87" s="665" t="e">
        <f t="shared" si="41"/>
        <v>#N/A</v>
      </c>
      <c r="FE87" s="665" t="e">
        <f t="shared" si="41"/>
        <v>#N/A</v>
      </c>
      <c r="FF87" s="665" t="e">
        <f t="shared" si="41"/>
        <v>#N/A</v>
      </c>
      <c r="FG87" s="665" t="e">
        <f t="shared" si="41"/>
        <v>#N/A</v>
      </c>
      <c r="FH87" s="665" t="e">
        <f t="shared" si="41"/>
        <v>#N/A</v>
      </c>
      <c r="FI87" s="665" t="e">
        <f t="shared" si="41"/>
        <v>#N/A</v>
      </c>
      <c r="FJ87" s="665" t="e">
        <f t="shared" si="41"/>
        <v>#N/A</v>
      </c>
      <c r="FK87" s="665" t="e">
        <f t="shared" si="41"/>
        <v>#N/A</v>
      </c>
      <c r="FL87" s="665" t="e">
        <f t="shared" si="41"/>
        <v>#N/A</v>
      </c>
      <c r="FM87" s="665" t="e">
        <f t="shared" si="41"/>
        <v>#N/A</v>
      </c>
      <c r="FN87" s="665" t="e">
        <f t="shared" si="41"/>
        <v>#N/A</v>
      </c>
      <c r="FO87" s="665" t="e">
        <f t="shared" si="41"/>
        <v>#N/A</v>
      </c>
      <c r="FP87" s="665" t="e">
        <f t="shared" si="41"/>
        <v>#N/A</v>
      </c>
      <c r="FQ87" s="665" t="e">
        <f t="shared" si="41"/>
        <v>#N/A</v>
      </c>
      <c r="FR87" s="665" t="e">
        <f t="shared" si="41"/>
        <v>#N/A</v>
      </c>
      <c r="FS87" s="665" t="e">
        <f t="shared" si="41"/>
        <v>#N/A</v>
      </c>
      <c r="FT87" s="665" t="e">
        <f t="shared" si="41"/>
        <v>#N/A</v>
      </c>
      <c r="FU87" s="665" t="e">
        <f t="shared" si="41"/>
        <v>#N/A</v>
      </c>
      <c r="FV87" s="665" t="e">
        <f t="shared" si="41"/>
        <v>#N/A</v>
      </c>
      <c r="FW87" s="665" t="e">
        <f t="shared" si="41"/>
        <v>#N/A</v>
      </c>
      <c r="FX87" s="665" t="e">
        <f t="shared" si="41"/>
        <v>#N/A</v>
      </c>
      <c r="FY87" s="665" t="e">
        <f t="shared" si="41"/>
        <v>#N/A</v>
      </c>
      <c r="FZ87" s="665" t="e">
        <f t="shared" si="41"/>
        <v>#N/A</v>
      </c>
      <c r="GA87" s="665" t="e">
        <f t="shared" si="41"/>
        <v>#N/A</v>
      </c>
      <c r="GB87" s="665" t="e">
        <f t="shared" si="41"/>
        <v>#N/A</v>
      </c>
      <c r="GC87" s="665" t="e">
        <f t="shared" si="41"/>
        <v>#N/A</v>
      </c>
      <c r="GD87" s="665" t="e">
        <f t="shared" si="41"/>
        <v>#N/A</v>
      </c>
      <c r="GE87" s="665" t="e">
        <f t="shared" si="39"/>
        <v>#N/A</v>
      </c>
      <c r="GF87" s="665" t="e">
        <f t="shared" si="39"/>
        <v>#N/A</v>
      </c>
      <c r="GG87" s="665" t="e">
        <f t="shared" si="39"/>
        <v>#N/A</v>
      </c>
      <c r="GH87" s="665" t="e">
        <f t="shared" si="39"/>
        <v>#N/A</v>
      </c>
      <c r="GI87" s="665" t="e">
        <f t="shared" si="39"/>
        <v>#N/A</v>
      </c>
      <c r="GJ87" s="665" t="e">
        <f t="shared" si="39"/>
        <v>#N/A</v>
      </c>
      <c r="GK87" s="665" t="e">
        <f t="shared" si="39"/>
        <v>#N/A</v>
      </c>
      <c r="GL87" s="665" t="e">
        <f>SUM(DS87:GK87)+SUM(#REF!)-SUM(HB68:HK68)=#REF!</f>
        <v>#REF!</v>
      </c>
      <c r="GN87" s="705">
        <v>2028</v>
      </c>
      <c r="GO87" s="664" t="e">
        <f>SUMIF(DS50:GK50,GO50,DS87:GK87)</f>
        <v>#REF!</v>
      </c>
      <c r="GP87" s="668" t="e">
        <f>SUMIF(DS50:GK50,GP50,DS87:GK87)</f>
        <v>#N/A</v>
      </c>
      <c r="GQ87" s="668" t="e">
        <f>SUMIF(DS50:GK50,GQ50,DS87:GK87)</f>
        <v>#N/A</v>
      </c>
      <c r="GR87" s="668" t="e">
        <f>SUMIF(DS50:GK50,GR50,DS87:GK87)</f>
        <v>#N/A</v>
      </c>
      <c r="GS87" s="668" t="e">
        <f>SUMIF(DS50:GK50,GS50,DS87:GK87)</f>
        <v>#N/A</v>
      </c>
      <c r="GT87" s="668" t="e">
        <f>SUMIF(DS50:GK50,GT50,DS87:GK87)</f>
        <v>#N/A</v>
      </c>
      <c r="GU87" s="668" t="e">
        <f>SUMIF(DS50:GK50,GU50,DS87:GK87)</f>
        <v>#N/A</v>
      </c>
      <c r="GV87" s="668" t="e">
        <f>SUMIF(DS50:GK50,GV50,DS87:GK87)</f>
        <v>#N/A</v>
      </c>
      <c r="GW87" s="668" t="e">
        <f>SUMIF(DS50:GK50,GW50,DS87:GK87)</f>
        <v>#N/A</v>
      </c>
      <c r="GX87" s="668" t="e">
        <f>SUMIF(DS50:GK50,GX50,DS87:GK87)</f>
        <v>#N/A</v>
      </c>
      <c r="GY87" s="668" t="e">
        <f>SUMIF(DS50:GK50,GY50,DS87:GK87)</f>
        <v>#N/A</v>
      </c>
      <c r="GZ87" s="646" t="e">
        <f>SUM(GO87:GY87)-SUM(HB68:HK68)=(#REF!-SUM(#REF!))</f>
        <v>#REF!</v>
      </c>
      <c r="HM87" s="674"/>
      <c r="HN87" s="674"/>
      <c r="HO87" s="674"/>
      <c r="HP87" s="674"/>
      <c r="HQ87" s="674"/>
      <c r="HR87" s="674"/>
      <c r="HS87" s="674"/>
      <c r="HT87" s="674"/>
      <c r="HU87" s="674"/>
      <c r="HV87" s="674"/>
      <c r="HW87" s="674"/>
      <c r="HX87" s="674"/>
      <c r="HY87" s="674"/>
      <c r="HZ87" s="674"/>
    </row>
    <row r="88" spans="1:234" s="643" customFormat="1" x14ac:dyDescent="0.25">
      <c r="B88" s="644"/>
      <c r="C88" s="644"/>
      <c r="D88" s="644"/>
      <c r="E88" s="678"/>
      <c r="F88" s="670"/>
      <c r="G88" s="644"/>
      <c r="H88" s="644"/>
      <c r="I88" s="644"/>
      <c r="J88" s="644"/>
      <c r="K88" s="644"/>
      <c r="L88" s="644"/>
      <c r="M88" s="674"/>
      <c r="N88" s="674"/>
      <c r="O88" s="919"/>
      <c r="P88" s="919"/>
      <c r="Q88" s="919"/>
      <c r="R88" s="674"/>
      <c r="DR88" s="705">
        <v>2029</v>
      </c>
      <c r="DS88" s="665" t="e">
        <f t="shared" si="41"/>
        <v>#REF!</v>
      </c>
      <c r="DT88" s="665" t="e">
        <f t="shared" si="41"/>
        <v>#N/A</v>
      </c>
      <c r="DU88" s="665" t="e">
        <f t="shared" si="41"/>
        <v>#N/A</v>
      </c>
      <c r="DV88" s="665" t="e">
        <f t="shared" si="41"/>
        <v>#N/A</v>
      </c>
      <c r="DW88" s="665" t="e">
        <f t="shared" si="41"/>
        <v>#N/A</v>
      </c>
      <c r="DX88" s="665" t="e">
        <f t="shared" si="41"/>
        <v>#N/A</v>
      </c>
      <c r="DY88" s="665" t="e">
        <f t="shared" si="41"/>
        <v>#N/A</v>
      </c>
      <c r="DZ88" s="665" t="e">
        <f t="shared" si="41"/>
        <v>#N/A</v>
      </c>
      <c r="EA88" s="665" t="e">
        <f t="shared" si="41"/>
        <v>#N/A</v>
      </c>
      <c r="EB88" s="665" t="e">
        <f t="shared" si="41"/>
        <v>#N/A</v>
      </c>
      <c r="EC88" s="665" t="e">
        <f t="shared" si="41"/>
        <v>#N/A</v>
      </c>
      <c r="ED88" s="665" t="e">
        <f t="shared" si="41"/>
        <v>#N/A</v>
      </c>
      <c r="EE88" s="665" t="e">
        <f t="shared" si="41"/>
        <v>#N/A</v>
      </c>
      <c r="EF88" s="665" t="e">
        <f t="shared" si="41"/>
        <v>#N/A</v>
      </c>
      <c r="EG88" s="665" t="e">
        <f t="shared" si="41"/>
        <v>#N/A</v>
      </c>
      <c r="EH88" s="665" t="e">
        <f t="shared" si="41"/>
        <v>#N/A</v>
      </c>
      <c r="EI88" s="665" t="e">
        <f t="shared" si="41"/>
        <v>#N/A</v>
      </c>
      <c r="EJ88" s="665" t="e">
        <f t="shared" si="41"/>
        <v>#N/A</v>
      </c>
      <c r="EK88" s="665" t="e">
        <f t="shared" si="41"/>
        <v>#N/A</v>
      </c>
      <c r="EL88" s="665" t="e">
        <f t="shared" si="41"/>
        <v>#N/A</v>
      </c>
      <c r="EM88" s="665" t="e">
        <f t="shared" si="41"/>
        <v>#N/A</v>
      </c>
      <c r="EN88" s="665" t="e">
        <f t="shared" si="41"/>
        <v>#N/A</v>
      </c>
      <c r="EO88" s="665" t="e">
        <f t="shared" si="41"/>
        <v>#N/A</v>
      </c>
      <c r="EP88" s="665" t="e">
        <f t="shared" si="41"/>
        <v>#N/A</v>
      </c>
      <c r="EQ88" s="665" t="e">
        <f t="shared" si="41"/>
        <v>#N/A</v>
      </c>
      <c r="ER88" s="665" t="e">
        <f t="shared" si="41"/>
        <v>#N/A</v>
      </c>
      <c r="ES88" s="665" t="e">
        <f t="shared" si="41"/>
        <v>#N/A</v>
      </c>
      <c r="ET88" s="665" t="e">
        <f t="shared" si="41"/>
        <v>#N/A</v>
      </c>
      <c r="EU88" s="665" t="e">
        <f t="shared" si="41"/>
        <v>#N/A</v>
      </c>
      <c r="EV88" s="665" t="e">
        <f t="shared" si="41"/>
        <v>#N/A</v>
      </c>
      <c r="EW88" s="665" t="e">
        <f t="shared" si="41"/>
        <v>#N/A</v>
      </c>
      <c r="EX88" s="665" t="e">
        <f t="shared" si="41"/>
        <v>#N/A</v>
      </c>
      <c r="EY88" s="665" t="e">
        <f t="shared" si="41"/>
        <v>#N/A</v>
      </c>
      <c r="EZ88" s="665" t="e">
        <f t="shared" si="41"/>
        <v>#N/A</v>
      </c>
      <c r="FA88" s="665" t="e">
        <f t="shared" si="41"/>
        <v>#N/A</v>
      </c>
      <c r="FB88" s="665" t="e">
        <f t="shared" si="41"/>
        <v>#N/A</v>
      </c>
      <c r="FC88" s="665" t="e">
        <f t="shared" si="41"/>
        <v>#N/A</v>
      </c>
      <c r="FD88" s="665" t="e">
        <f t="shared" si="41"/>
        <v>#N/A</v>
      </c>
      <c r="FE88" s="665" t="e">
        <f t="shared" si="41"/>
        <v>#N/A</v>
      </c>
      <c r="FF88" s="665" t="e">
        <f t="shared" si="41"/>
        <v>#N/A</v>
      </c>
      <c r="FG88" s="665" t="e">
        <f t="shared" si="41"/>
        <v>#N/A</v>
      </c>
      <c r="FH88" s="665" t="e">
        <f t="shared" si="41"/>
        <v>#N/A</v>
      </c>
      <c r="FI88" s="665" t="e">
        <f t="shared" si="41"/>
        <v>#N/A</v>
      </c>
      <c r="FJ88" s="665" t="e">
        <f t="shared" si="41"/>
        <v>#N/A</v>
      </c>
      <c r="FK88" s="665" t="e">
        <f t="shared" si="41"/>
        <v>#N/A</v>
      </c>
      <c r="FL88" s="665" t="e">
        <f t="shared" si="41"/>
        <v>#N/A</v>
      </c>
      <c r="FM88" s="665" t="e">
        <f t="shared" si="41"/>
        <v>#N/A</v>
      </c>
      <c r="FN88" s="665" t="e">
        <f t="shared" si="41"/>
        <v>#N/A</v>
      </c>
      <c r="FO88" s="665" t="e">
        <f t="shared" si="41"/>
        <v>#N/A</v>
      </c>
      <c r="FP88" s="665" t="e">
        <f t="shared" si="41"/>
        <v>#N/A</v>
      </c>
      <c r="FQ88" s="665" t="e">
        <f t="shared" si="41"/>
        <v>#N/A</v>
      </c>
      <c r="FR88" s="665" t="e">
        <f t="shared" si="41"/>
        <v>#N/A</v>
      </c>
      <c r="FS88" s="665" t="e">
        <f t="shared" si="41"/>
        <v>#N/A</v>
      </c>
      <c r="FT88" s="665" t="e">
        <f t="shared" si="41"/>
        <v>#N/A</v>
      </c>
      <c r="FU88" s="665" t="e">
        <f t="shared" si="41"/>
        <v>#N/A</v>
      </c>
      <c r="FV88" s="665" t="e">
        <f t="shared" si="41"/>
        <v>#N/A</v>
      </c>
      <c r="FW88" s="665" t="e">
        <f t="shared" si="41"/>
        <v>#N/A</v>
      </c>
      <c r="FX88" s="665" t="e">
        <f t="shared" si="41"/>
        <v>#N/A</v>
      </c>
      <c r="FY88" s="665" t="e">
        <f t="shared" si="41"/>
        <v>#N/A</v>
      </c>
      <c r="FZ88" s="665" t="e">
        <f t="shared" si="41"/>
        <v>#N/A</v>
      </c>
      <c r="GA88" s="665" t="e">
        <f t="shared" si="41"/>
        <v>#N/A</v>
      </c>
      <c r="GB88" s="665" t="e">
        <f t="shared" si="41"/>
        <v>#N/A</v>
      </c>
      <c r="GC88" s="665" t="e">
        <f t="shared" si="41"/>
        <v>#N/A</v>
      </c>
      <c r="GD88" s="665" t="e">
        <f t="shared" si="41"/>
        <v>#N/A</v>
      </c>
      <c r="GE88" s="665" t="e">
        <f t="shared" si="39"/>
        <v>#N/A</v>
      </c>
      <c r="GF88" s="665" t="e">
        <f t="shared" si="39"/>
        <v>#N/A</v>
      </c>
      <c r="GG88" s="665" t="e">
        <f t="shared" si="39"/>
        <v>#N/A</v>
      </c>
      <c r="GH88" s="665" t="e">
        <f t="shared" si="39"/>
        <v>#N/A</v>
      </c>
      <c r="GI88" s="665" t="e">
        <f t="shared" si="39"/>
        <v>#N/A</v>
      </c>
      <c r="GJ88" s="665" t="e">
        <f t="shared" si="39"/>
        <v>#N/A</v>
      </c>
      <c r="GK88" s="665" t="e">
        <f t="shared" si="39"/>
        <v>#N/A</v>
      </c>
      <c r="GL88" s="665" t="e">
        <f>SUM(DS88:GK88)+SUM(#REF!)-SUM(HB69:HK69)=#REF!</f>
        <v>#REF!</v>
      </c>
      <c r="GN88" s="705">
        <v>2029</v>
      </c>
      <c r="GO88" s="664" t="e">
        <f>SUMIF(DS50:GK50,GO50,DS88:GK88)</f>
        <v>#REF!</v>
      </c>
      <c r="GP88" s="668" t="e">
        <f>SUMIF(DS50:GK50,GP50,DS88:GK88)</f>
        <v>#N/A</v>
      </c>
      <c r="GQ88" s="668" t="e">
        <f>SUMIF(DS50:GK50,GQ50,DS88:GK88)</f>
        <v>#N/A</v>
      </c>
      <c r="GR88" s="668" t="e">
        <f>SUMIF(DS50:GK50,GR50,DS88:GK88)</f>
        <v>#N/A</v>
      </c>
      <c r="GS88" s="668" t="e">
        <f>SUMIF(DS50:GK50,GS50,DS88:GK88)</f>
        <v>#N/A</v>
      </c>
      <c r="GT88" s="668" t="e">
        <f>SUMIF(DS50:GK50,GT50,DS88:GK88)</f>
        <v>#N/A</v>
      </c>
      <c r="GU88" s="668" t="e">
        <f>SUMIF(DS50:GK50,GU50,DS88:GK88)</f>
        <v>#N/A</v>
      </c>
      <c r="GV88" s="668" t="e">
        <f>SUMIF(DS50:GK50,GV50,DS88:GK88)</f>
        <v>#N/A</v>
      </c>
      <c r="GW88" s="668" t="e">
        <f>SUMIF(DS50:GK50,GW50,DS88:GK88)</f>
        <v>#N/A</v>
      </c>
      <c r="GX88" s="668" t="e">
        <f>SUMIF(DS50:GK50,GX50,DS88:GK88)</f>
        <v>#N/A</v>
      </c>
      <c r="GY88" s="668" t="e">
        <f>SUMIF(DS50:GK50,GY50,DS88:GK88)</f>
        <v>#N/A</v>
      </c>
      <c r="GZ88" s="646" t="e">
        <f>SUM(GO88:GY88)-SUM(HB69:HK69)=(#REF!-SUM(#REF!))</f>
        <v>#REF!</v>
      </c>
      <c r="HM88" s="674"/>
      <c r="HN88" s="674"/>
      <c r="HO88" s="674"/>
      <c r="HP88" s="674"/>
      <c r="HQ88" s="674"/>
      <c r="HR88" s="674"/>
      <c r="HS88" s="674"/>
      <c r="HT88" s="674"/>
      <c r="HU88" s="674"/>
      <c r="HV88" s="674"/>
      <c r="HW88" s="674"/>
      <c r="HX88" s="674"/>
      <c r="HY88" s="674"/>
      <c r="HZ88" s="674"/>
    </row>
    <row r="89" spans="1:234" s="643" customFormat="1" x14ac:dyDescent="0.25">
      <c r="B89" s="644"/>
      <c r="C89" s="644"/>
      <c r="D89" s="644"/>
      <c r="E89" s="678"/>
      <c r="F89" s="670"/>
      <c r="G89" s="644"/>
      <c r="H89" s="644"/>
      <c r="I89" s="644"/>
      <c r="J89" s="644"/>
      <c r="K89" s="644"/>
      <c r="L89" s="644"/>
      <c r="M89" s="674"/>
      <c r="N89" s="684"/>
      <c r="O89" s="919"/>
      <c r="P89" s="919"/>
      <c r="Q89" s="919"/>
      <c r="R89" s="674"/>
      <c r="DR89" s="705">
        <v>2030</v>
      </c>
      <c r="DS89" s="665" t="e">
        <f t="shared" si="41"/>
        <v>#REF!</v>
      </c>
      <c r="DT89" s="665" t="e">
        <f t="shared" si="41"/>
        <v>#N/A</v>
      </c>
      <c r="DU89" s="665" t="e">
        <f t="shared" si="41"/>
        <v>#N/A</v>
      </c>
      <c r="DV89" s="665" t="e">
        <f t="shared" si="41"/>
        <v>#N/A</v>
      </c>
      <c r="DW89" s="665" t="e">
        <f t="shared" si="41"/>
        <v>#N/A</v>
      </c>
      <c r="DX89" s="665" t="e">
        <f t="shared" si="41"/>
        <v>#N/A</v>
      </c>
      <c r="DY89" s="665" t="e">
        <f t="shared" si="41"/>
        <v>#N/A</v>
      </c>
      <c r="DZ89" s="665" t="e">
        <f t="shared" si="41"/>
        <v>#N/A</v>
      </c>
      <c r="EA89" s="665" t="e">
        <f t="shared" si="41"/>
        <v>#N/A</v>
      </c>
      <c r="EB89" s="665" t="e">
        <f t="shared" si="41"/>
        <v>#N/A</v>
      </c>
      <c r="EC89" s="665" t="e">
        <f t="shared" si="41"/>
        <v>#N/A</v>
      </c>
      <c r="ED89" s="665" t="e">
        <f t="shared" si="41"/>
        <v>#N/A</v>
      </c>
      <c r="EE89" s="665" t="e">
        <f t="shared" si="41"/>
        <v>#N/A</v>
      </c>
      <c r="EF89" s="665" t="e">
        <f t="shared" si="41"/>
        <v>#N/A</v>
      </c>
      <c r="EG89" s="665" t="e">
        <f t="shared" si="41"/>
        <v>#N/A</v>
      </c>
      <c r="EH89" s="665" t="e">
        <f t="shared" si="41"/>
        <v>#N/A</v>
      </c>
      <c r="EI89" s="665" t="e">
        <f t="shared" si="41"/>
        <v>#N/A</v>
      </c>
      <c r="EJ89" s="665" t="e">
        <f t="shared" si="41"/>
        <v>#N/A</v>
      </c>
      <c r="EK89" s="665" t="e">
        <f t="shared" si="41"/>
        <v>#N/A</v>
      </c>
      <c r="EL89" s="665" t="e">
        <f t="shared" si="41"/>
        <v>#N/A</v>
      </c>
      <c r="EM89" s="665" t="e">
        <f t="shared" si="41"/>
        <v>#N/A</v>
      </c>
      <c r="EN89" s="665" t="e">
        <f t="shared" si="41"/>
        <v>#N/A</v>
      </c>
      <c r="EO89" s="665" t="e">
        <f t="shared" si="41"/>
        <v>#N/A</v>
      </c>
      <c r="EP89" s="665" t="e">
        <f t="shared" si="41"/>
        <v>#N/A</v>
      </c>
      <c r="EQ89" s="665" t="e">
        <f t="shared" si="41"/>
        <v>#N/A</v>
      </c>
      <c r="ER89" s="665" t="e">
        <f t="shared" si="41"/>
        <v>#N/A</v>
      </c>
      <c r="ES89" s="665" t="e">
        <f t="shared" si="41"/>
        <v>#N/A</v>
      </c>
      <c r="ET89" s="665" t="e">
        <f t="shared" si="41"/>
        <v>#N/A</v>
      </c>
      <c r="EU89" s="665" t="e">
        <f t="shared" si="41"/>
        <v>#N/A</v>
      </c>
      <c r="EV89" s="665" t="e">
        <f t="shared" si="41"/>
        <v>#N/A</v>
      </c>
      <c r="EW89" s="665" t="e">
        <f t="shared" si="41"/>
        <v>#N/A</v>
      </c>
      <c r="EX89" s="665" t="e">
        <f t="shared" si="41"/>
        <v>#N/A</v>
      </c>
      <c r="EY89" s="665" t="e">
        <f t="shared" si="41"/>
        <v>#N/A</v>
      </c>
      <c r="EZ89" s="665" t="e">
        <f t="shared" si="41"/>
        <v>#N/A</v>
      </c>
      <c r="FA89" s="665" t="e">
        <f t="shared" si="41"/>
        <v>#N/A</v>
      </c>
      <c r="FB89" s="665" t="e">
        <f t="shared" si="41"/>
        <v>#N/A</v>
      </c>
      <c r="FC89" s="665" t="e">
        <f t="shared" si="41"/>
        <v>#N/A</v>
      </c>
      <c r="FD89" s="665" t="e">
        <f t="shared" si="41"/>
        <v>#N/A</v>
      </c>
      <c r="FE89" s="665" t="e">
        <f t="shared" si="41"/>
        <v>#N/A</v>
      </c>
      <c r="FF89" s="665" t="e">
        <f t="shared" si="41"/>
        <v>#N/A</v>
      </c>
      <c r="FG89" s="665" t="e">
        <f t="shared" si="41"/>
        <v>#N/A</v>
      </c>
      <c r="FH89" s="665" t="e">
        <f t="shared" si="41"/>
        <v>#N/A</v>
      </c>
      <c r="FI89" s="665" t="e">
        <f t="shared" si="41"/>
        <v>#N/A</v>
      </c>
      <c r="FJ89" s="665" t="e">
        <f t="shared" si="41"/>
        <v>#N/A</v>
      </c>
      <c r="FK89" s="665" t="e">
        <f t="shared" si="41"/>
        <v>#N/A</v>
      </c>
      <c r="FL89" s="665" t="e">
        <f t="shared" si="41"/>
        <v>#N/A</v>
      </c>
      <c r="FM89" s="665" t="e">
        <f t="shared" si="41"/>
        <v>#N/A</v>
      </c>
      <c r="FN89" s="665" t="e">
        <f t="shared" si="41"/>
        <v>#N/A</v>
      </c>
      <c r="FO89" s="665" t="e">
        <f t="shared" si="41"/>
        <v>#N/A</v>
      </c>
      <c r="FP89" s="665" t="e">
        <f t="shared" si="41"/>
        <v>#N/A</v>
      </c>
      <c r="FQ89" s="665" t="e">
        <f t="shared" si="41"/>
        <v>#N/A</v>
      </c>
      <c r="FR89" s="665" t="e">
        <f t="shared" si="41"/>
        <v>#N/A</v>
      </c>
      <c r="FS89" s="665" t="e">
        <f t="shared" si="41"/>
        <v>#N/A</v>
      </c>
      <c r="FT89" s="665" t="e">
        <f t="shared" si="41"/>
        <v>#N/A</v>
      </c>
      <c r="FU89" s="665" t="e">
        <f t="shared" si="41"/>
        <v>#N/A</v>
      </c>
      <c r="FV89" s="665" t="e">
        <f t="shared" si="41"/>
        <v>#N/A</v>
      </c>
      <c r="FW89" s="665" t="e">
        <f t="shared" si="41"/>
        <v>#N/A</v>
      </c>
      <c r="FX89" s="665" t="e">
        <f t="shared" si="41"/>
        <v>#N/A</v>
      </c>
      <c r="FY89" s="665" t="e">
        <f t="shared" si="41"/>
        <v>#N/A</v>
      </c>
      <c r="FZ89" s="665" t="e">
        <f t="shared" si="41"/>
        <v>#N/A</v>
      </c>
      <c r="GA89" s="665" t="e">
        <f t="shared" si="41"/>
        <v>#N/A</v>
      </c>
      <c r="GB89" s="665" t="e">
        <f t="shared" si="41"/>
        <v>#N/A</v>
      </c>
      <c r="GC89" s="665" t="e">
        <f t="shared" si="41"/>
        <v>#N/A</v>
      </c>
      <c r="GD89" s="665" t="e">
        <f t="shared" ref="GD89" si="42">GD58-GD70</f>
        <v>#N/A</v>
      </c>
      <c r="GE89" s="665" t="e">
        <f t="shared" si="39"/>
        <v>#N/A</v>
      </c>
      <c r="GF89" s="665" t="e">
        <f t="shared" si="39"/>
        <v>#N/A</v>
      </c>
      <c r="GG89" s="665" t="e">
        <f t="shared" si="39"/>
        <v>#N/A</v>
      </c>
      <c r="GH89" s="665" t="e">
        <f t="shared" si="39"/>
        <v>#N/A</v>
      </c>
      <c r="GI89" s="665" t="e">
        <f t="shared" si="39"/>
        <v>#N/A</v>
      </c>
      <c r="GJ89" s="665" t="e">
        <f t="shared" si="39"/>
        <v>#N/A</v>
      </c>
      <c r="GK89" s="665" t="e">
        <f t="shared" si="39"/>
        <v>#N/A</v>
      </c>
      <c r="GL89" s="665" t="e">
        <f>SUM(DS89:GK89)+SUM(#REF!)-SUM(HB70:HK70)=#REF!</f>
        <v>#REF!</v>
      </c>
      <c r="GN89" s="705">
        <v>2030</v>
      </c>
      <c r="GO89" s="664" t="e">
        <f>SUMIF(DS50:GK50,GO50,DS89:GK89)</f>
        <v>#REF!</v>
      </c>
      <c r="GP89" s="668" t="e">
        <f>SUMIF(DS50:GK50,GP50,DS89:GK89)</f>
        <v>#N/A</v>
      </c>
      <c r="GQ89" s="668" t="e">
        <f>SUMIF(DS50:GK50,GQ50,DS89:GK89)</f>
        <v>#N/A</v>
      </c>
      <c r="GR89" s="668" t="e">
        <f>SUMIF(DS50:GK50,GR50,DS89:GK89)</f>
        <v>#N/A</v>
      </c>
      <c r="GS89" s="668" t="e">
        <f>SUMIF(DS50:GK50,GS50,DS89:GK89)</f>
        <v>#N/A</v>
      </c>
      <c r="GT89" s="668" t="e">
        <f>SUMIF(DS50:GK50,GT50,DS89:GK89)</f>
        <v>#N/A</v>
      </c>
      <c r="GU89" s="668" t="e">
        <f>SUMIF(DS50:GK50,GU50,DS89:GK89)</f>
        <v>#N/A</v>
      </c>
      <c r="GV89" s="668" t="e">
        <f>SUMIF(DS50:GK50,GV50,DS89:GK89)</f>
        <v>#N/A</v>
      </c>
      <c r="GW89" s="668" t="e">
        <f>SUMIF(DS50:GK50,GW50,DS89:GK89)</f>
        <v>#N/A</v>
      </c>
      <c r="GX89" s="668" t="e">
        <f>SUMIF(DS50:GK50,GX50,DS89:GK89)</f>
        <v>#N/A</v>
      </c>
      <c r="GY89" s="668" t="e">
        <f>SUMIF(DS50:GK50,GY50,DS89:GK89)</f>
        <v>#N/A</v>
      </c>
      <c r="GZ89" s="646" t="e">
        <f>SUM(GO89:GY89)-SUM(HB70:HK70)=(#REF!-SUM(#REF!))</f>
        <v>#REF!</v>
      </c>
      <c r="HM89" s="674"/>
      <c r="HN89" s="674"/>
      <c r="HO89" s="674"/>
      <c r="HP89" s="674"/>
      <c r="HQ89" s="674"/>
      <c r="HR89" s="674"/>
      <c r="HS89" s="674"/>
      <c r="HT89" s="674"/>
      <c r="HU89" s="674"/>
      <c r="HV89" s="674"/>
      <c r="HW89" s="674"/>
      <c r="HX89" s="674"/>
      <c r="HY89" s="674"/>
      <c r="HZ89" s="674"/>
    </row>
    <row r="90" spans="1:234" s="643" customFormat="1" x14ac:dyDescent="0.25">
      <c r="B90" s="644"/>
      <c r="C90" s="644"/>
      <c r="D90" s="644"/>
      <c r="E90" s="685"/>
      <c r="F90" s="686"/>
      <c r="G90" s="686"/>
      <c r="H90" s="686"/>
      <c r="I90" s="686"/>
      <c r="J90" s="686"/>
      <c r="K90" s="686"/>
      <c r="L90" s="686"/>
      <c r="M90" s="686"/>
      <c r="N90" s="686"/>
      <c r="O90" s="686"/>
      <c r="P90" s="686"/>
      <c r="Q90" s="686"/>
      <c r="R90" s="644"/>
      <c r="HM90" s="644"/>
      <c r="HN90" s="644"/>
      <c r="HO90" s="644"/>
      <c r="HP90" s="644"/>
      <c r="HQ90" s="644"/>
      <c r="HR90" s="644"/>
      <c r="HS90" s="644"/>
      <c r="HT90" s="644"/>
      <c r="HU90" s="644"/>
      <c r="HV90" s="644"/>
      <c r="HW90" s="644"/>
      <c r="HX90" s="644"/>
      <c r="HY90" s="644"/>
      <c r="HZ90" s="644"/>
    </row>
    <row r="91" spans="1:234" s="643" customFormat="1" ht="13.8" thickBot="1" x14ac:dyDescent="0.3">
      <c r="B91" s="3"/>
      <c r="C91" s="220"/>
      <c r="D91" s="12"/>
      <c r="E91" s="222"/>
      <c r="F91" s="11"/>
      <c r="G91" s="11"/>
      <c r="H91" s="11"/>
      <c r="I91" s="11"/>
      <c r="J91" s="11"/>
      <c r="K91" s="11"/>
      <c r="L91" s="11"/>
      <c r="M91" s="11"/>
      <c r="N91" s="11"/>
      <c r="O91" s="11"/>
      <c r="P91" s="11"/>
      <c r="Q91" s="11"/>
      <c r="R91" s="644"/>
      <c r="HM91" s="644"/>
      <c r="HN91" s="644"/>
      <c r="HO91" s="644"/>
      <c r="HP91" s="644"/>
      <c r="HQ91" s="644"/>
      <c r="HR91" s="644"/>
      <c r="HS91" s="644"/>
      <c r="HT91" s="644"/>
      <c r="HU91" s="644"/>
      <c r="HV91" s="644"/>
      <c r="HW91" s="644"/>
      <c r="HX91" s="644"/>
      <c r="HY91" s="644"/>
      <c r="HZ91" s="644"/>
    </row>
    <row r="93" spans="1:234" ht="19.2" customHeight="1" thickBot="1" x14ac:dyDescent="0.3">
      <c r="A93" s="286"/>
      <c r="B93" s="218"/>
      <c r="C93" s="218"/>
      <c r="D93" s="85"/>
      <c r="E93" s="93" t="s">
        <v>1703</v>
      </c>
      <c r="F93" s="218"/>
      <c r="G93" s="218"/>
      <c r="H93" s="218"/>
      <c r="I93" s="218"/>
      <c r="J93" s="218"/>
      <c r="K93" s="218"/>
      <c r="L93" s="218"/>
      <c r="M93" s="218"/>
      <c r="N93" s="218"/>
      <c r="O93" s="218"/>
      <c r="P93" s="218"/>
      <c r="Q93" s="218"/>
    </row>
    <row r="94" spans="1:234" ht="14.4" thickBot="1" x14ac:dyDescent="0.3">
      <c r="A94" s="290" t="str">
        <f>IF(E94="","","PRINT")</f>
        <v/>
      </c>
      <c r="B94" s="82"/>
      <c r="C94" s="225">
        <v>2</v>
      </c>
      <c r="D94" s="82"/>
      <c r="E94" s="889"/>
      <c r="F94" s="890"/>
      <c r="G94" s="890"/>
      <c r="H94" s="890"/>
      <c r="I94" s="890"/>
      <c r="J94" s="891"/>
      <c r="K94" s="689"/>
      <c r="L94" s="690"/>
      <c r="R94" s="689"/>
      <c r="HM94" s="689"/>
      <c r="HN94" s="689"/>
      <c r="HO94" s="689"/>
      <c r="HP94" s="689"/>
      <c r="HQ94" s="689"/>
      <c r="HR94" s="689"/>
      <c r="HS94" s="689"/>
      <c r="HT94" s="689"/>
      <c r="HU94" s="689"/>
      <c r="HV94" s="689"/>
      <c r="HW94" s="689"/>
      <c r="HX94" s="689"/>
      <c r="HY94" s="689"/>
      <c r="HZ94" s="689"/>
    </row>
    <row r="96" spans="1:234" ht="12.75" customHeight="1" x14ac:dyDescent="0.25">
      <c r="D96" s="4" t="s">
        <v>8</v>
      </c>
      <c r="E96" s="764" t="s">
        <v>1680</v>
      </c>
      <c r="F96" s="764"/>
      <c r="G96" s="764"/>
      <c r="H96" s="764"/>
      <c r="I96" s="764"/>
      <c r="J96" s="764"/>
      <c r="K96" s="764"/>
      <c r="L96" s="764"/>
      <c r="M96" s="764"/>
      <c r="N96" s="764"/>
      <c r="O96" s="764"/>
      <c r="P96" s="764"/>
      <c r="Q96" s="764"/>
    </row>
    <row r="97" spans="2:234" ht="12.75" customHeight="1" x14ac:dyDescent="0.25">
      <c r="D97" s="4"/>
      <c r="E97" s="892" t="s">
        <v>1825</v>
      </c>
      <c r="F97" s="892"/>
      <c r="G97" s="892"/>
      <c r="H97" s="892"/>
      <c r="I97" s="892"/>
      <c r="J97" s="892"/>
      <c r="K97" s="892"/>
      <c r="L97" s="892"/>
      <c r="M97" s="892"/>
      <c r="N97" s="892"/>
      <c r="O97" s="892"/>
      <c r="P97" s="892"/>
      <c r="Q97" s="892"/>
    </row>
    <row r="98" spans="2:234" ht="5.0999999999999996" customHeight="1" x14ac:dyDescent="0.25">
      <c r="D98" s="4"/>
      <c r="E98" s="712"/>
      <c r="F98" s="712"/>
      <c r="G98" s="712"/>
      <c r="H98" s="712"/>
      <c r="I98" s="712"/>
      <c r="J98" s="712"/>
      <c r="K98" s="712"/>
      <c r="L98" s="712"/>
      <c r="M98" s="712"/>
      <c r="N98" s="712"/>
    </row>
    <row r="99" spans="2:234" ht="49.2" customHeight="1" x14ac:dyDescent="0.25">
      <c r="E99" s="893" t="s">
        <v>1823</v>
      </c>
      <c r="F99" s="893"/>
      <c r="G99" s="893"/>
      <c r="H99" s="893" t="s">
        <v>1832</v>
      </c>
      <c r="I99" s="893"/>
      <c r="J99" s="893"/>
      <c r="K99" s="893"/>
      <c r="L99" s="893"/>
      <c r="M99" s="893"/>
      <c r="N99" s="893" t="s">
        <v>1824</v>
      </c>
      <c r="O99" s="893"/>
      <c r="P99" s="893"/>
      <c r="Q99" s="893"/>
      <c r="S99" s="644"/>
      <c r="T99" s="644"/>
      <c r="U99" s="644"/>
      <c r="V99" s="644"/>
      <c r="W99" s="644"/>
      <c r="X99" s="644"/>
      <c r="Y99" s="644"/>
      <c r="Z99" s="644"/>
      <c r="AA99" s="644"/>
      <c r="AB99" s="644"/>
      <c r="AC99" s="644"/>
      <c r="AD99" s="644"/>
      <c r="AE99" s="644"/>
      <c r="AF99" s="644"/>
      <c r="AG99" s="644"/>
      <c r="AH99" s="644"/>
      <c r="AI99" s="644"/>
      <c r="AJ99" s="644"/>
      <c r="AK99" s="644"/>
      <c r="AL99" s="644"/>
      <c r="AM99" s="644"/>
      <c r="AN99" s="644"/>
      <c r="AO99" s="644"/>
      <c r="AP99" s="644"/>
      <c r="AQ99" s="644"/>
      <c r="AR99" s="644"/>
      <c r="AS99" s="644"/>
      <c r="AT99" s="644"/>
      <c r="AU99" s="644"/>
      <c r="AV99" s="644"/>
      <c r="AW99" s="644"/>
      <c r="AX99" s="644"/>
      <c r="AY99" s="644"/>
      <c r="AZ99" s="644"/>
      <c r="BA99" s="644"/>
      <c r="BB99" s="644"/>
      <c r="BC99" s="644"/>
      <c r="BD99" s="644"/>
      <c r="BE99" s="644"/>
      <c r="BF99" s="644"/>
      <c r="BG99" s="644"/>
      <c r="BH99" s="644"/>
      <c r="BI99" s="644"/>
      <c r="BJ99" s="644"/>
      <c r="BK99" s="644"/>
      <c r="BL99" s="644"/>
      <c r="BM99" s="644"/>
      <c r="BN99" s="644"/>
      <c r="BO99" s="644"/>
      <c r="BP99" s="644"/>
      <c r="BQ99" s="644"/>
      <c r="BR99" s="644"/>
      <c r="BS99" s="644"/>
      <c r="BT99" s="644"/>
      <c r="BU99" s="644"/>
      <c r="BV99" s="644"/>
      <c r="BW99" s="644"/>
      <c r="BX99" s="644"/>
      <c r="BY99" s="644"/>
      <c r="BZ99" s="644"/>
      <c r="CA99" s="644"/>
      <c r="CB99" s="644"/>
      <c r="CC99" s="644"/>
      <c r="CD99" s="644"/>
      <c r="CE99" s="644"/>
      <c r="CF99" s="644"/>
      <c r="CG99" s="644"/>
      <c r="CH99" s="644"/>
      <c r="CI99" s="644"/>
      <c r="CJ99" s="644"/>
      <c r="CK99" s="644"/>
      <c r="CL99" s="644"/>
      <c r="CM99" s="644"/>
      <c r="CN99" s="644"/>
      <c r="CO99" s="644"/>
      <c r="CP99" s="644"/>
      <c r="CQ99" s="644"/>
      <c r="CR99" s="644"/>
      <c r="CS99" s="644"/>
      <c r="CT99" s="644"/>
      <c r="CU99" s="644"/>
      <c r="CV99" s="644"/>
      <c r="CW99" s="644"/>
      <c r="CX99" s="644"/>
      <c r="CY99" s="644"/>
      <c r="CZ99" s="644"/>
      <c r="DA99" s="644"/>
      <c r="DB99" s="644"/>
      <c r="DC99" s="644"/>
      <c r="DD99" s="644"/>
      <c r="DE99" s="644"/>
      <c r="DF99" s="644"/>
      <c r="DG99" s="644"/>
      <c r="DH99" s="644"/>
      <c r="DI99" s="644"/>
      <c r="DJ99" s="644"/>
      <c r="DK99" s="644"/>
      <c r="DL99" s="644"/>
      <c r="DM99" s="644"/>
      <c r="DN99" s="644"/>
      <c r="DO99" s="644"/>
      <c r="DP99" s="644"/>
      <c r="DQ99" s="644"/>
      <c r="DR99" s="644"/>
      <c r="DS99" s="644"/>
      <c r="DT99" s="644"/>
      <c r="DU99" s="644"/>
      <c r="DV99" s="644"/>
      <c r="DW99" s="644"/>
      <c r="DX99" s="644"/>
      <c r="DY99" s="644"/>
      <c r="DZ99" s="644"/>
      <c r="EA99" s="644"/>
      <c r="EB99" s="644"/>
      <c r="EC99" s="644"/>
      <c r="ED99" s="644"/>
      <c r="EE99" s="644"/>
      <c r="EF99" s="644"/>
      <c r="EG99" s="644"/>
      <c r="EH99" s="644"/>
      <c r="EI99" s="644"/>
      <c r="EJ99" s="644"/>
      <c r="EK99" s="644"/>
      <c r="EL99" s="644"/>
      <c r="EM99" s="644"/>
      <c r="EN99" s="644"/>
      <c r="EO99" s="644"/>
      <c r="EP99" s="644"/>
      <c r="EQ99" s="644"/>
      <c r="ER99" s="644"/>
      <c r="ES99" s="644"/>
      <c r="ET99" s="644"/>
      <c r="EU99" s="644"/>
      <c r="EV99" s="644"/>
      <c r="EW99" s="644"/>
      <c r="EX99" s="644"/>
      <c r="EY99" s="644"/>
      <c r="EZ99" s="644"/>
      <c r="FA99" s="644"/>
      <c r="FB99" s="644"/>
      <c r="FC99" s="644"/>
      <c r="FD99" s="644"/>
      <c r="FE99" s="644"/>
      <c r="FF99" s="644"/>
      <c r="FG99" s="644"/>
      <c r="FH99" s="644"/>
      <c r="FI99" s="644"/>
      <c r="FJ99" s="644"/>
      <c r="FK99" s="644"/>
      <c r="FL99" s="644"/>
      <c r="FM99" s="644"/>
      <c r="FN99" s="644"/>
      <c r="FO99" s="644"/>
      <c r="FP99" s="644"/>
      <c r="FQ99" s="644"/>
      <c r="FR99" s="644"/>
      <c r="FS99" s="644"/>
      <c r="FT99" s="644"/>
      <c r="FU99" s="644"/>
      <c r="FV99" s="644"/>
      <c r="FW99" s="644"/>
      <c r="FX99" s="644"/>
      <c r="FY99" s="644"/>
      <c r="FZ99" s="644"/>
      <c r="GA99" s="644"/>
      <c r="GB99" s="644"/>
      <c r="GC99" s="644"/>
      <c r="GD99" s="644"/>
      <c r="GE99" s="644"/>
      <c r="GF99" s="644"/>
      <c r="GG99" s="644"/>
      <c r="GH99" s="644"/>
      <c r="GI99" s="644"/>
      <c r="GJ99" s="644"/>
      <c r="GK99" s="644"/>
      <c r="GL99" s="644"/>
      <c r="GM99" s="644"/>
      <c r="GN99" s="644"/>
      <c r="GO99" s="644"/>
      <c r="GP99" s="644"/>
      <c r="GQ99" s="644"/>
      <c r="GR99" s="644"/>
      <c r="GS99" s="644"/>
      <c r="GT99" s="644"/>
      <c r="GU99" s="644"/>
      <c r="GV99" s="644"/>
      <c r="GW99" s="644"/>
      <c r="GX99" s="644"/>
      <c r="GY99" s="644"/>
      <c r="GZ99" s="644"/>
      <c r="HA99" s="644"/>
      <c r="HB99" s="644"/>
      <c r="HC99" s="644"/>
      <c r="HD99" s="644"/>
      <c r="HE99" s="644"/>
      <c r="HF99" s="644"/>
      <c r="HG99" s="644"/>
      <c r="HH99" s="644"/>
      <c r="HI99" s="644"/>
      <c r="HJ99" s="644"/>
      <c r="HK99" s="644"/>
      <c r="HL99" s="644"/>
    </row>
    <row r="100" spans="2:234" x14ac:dyDescent="0.25">
      <c r="D100" s="645">
        <v>1</v>
      </c>
      <c r="E100" s="878"/>
      <c r="F100" s="879"/>
      <c r="G100" s="880"/>
      <c r="H100" s="878"/>
      <c r="I100" s="879"/>
      <c r="J100" s="879"/>
      <c r="K100" s="879"/>
      <c r="L100" s="879"/>
      <c r="M100" s="880"/>
      <c r="N100" s="881"/>
      <c r="O100" s="882"/>
      <c r="P100" s="882"/>
      <c r="Q100" s="883"/>
      <c r="S100" s="644"/>
      <c r="T100" s="644"/>
      <c r="U100" s="644" t="str">
        <f>IF(H100="","",D100&amp;". "&amp;H100)</f>
        <v/>
      </c>
      <c r="V100" s="644"/>
      <c r="W100" s="644"/>
      <c r="X100" s="644"/>
      <c r="Y100" s="644"/>
      <c r="Z100" s="644"/>
      <c r="AA100" s="644"/>
      <c r="AB100" s="644"/>
      <c r="AC100" s="644"/>
      <c r="AD100" s="644"/>
      <c r="AE100" s="644"/>
      <c r="AF100" s="644"/>
      <c r="AG100" s="644"/>
      <c r="AH100" s="644"/>
      <c r="AI100" s="644"/>
      <c r="AJ100" s="644"/>
      <c r="AK100" s="644"/>
      <c r="AL100" s="644"/>
      <c r="AM100" s="644"/>
      <c r="AN100" s="644"/>
      <c r="AO100" s="644"/>
      <c r="AP100" s="644"/>
      <c r="AQ100" s="644"/>
      <c r="AR100" s="644"/>
      <c r="AS100" s="644"/>
      <c r="AT100" s="644"/>
      <c r="AU100" s="644"/>
      <c r="AV100" s="644"/>
      <c r="AW100" s="644"/>
      <c r="AX100" s="644"/>
      <c r="AY100" s="644"/>
      <c r="AZ100" s="644"/>
      <c r="BA100" s="644"/>
      <c r="BB100" s="644"/>
      <c r="BC100" s="644"/>
      <c r="BD100" s="644"/>
      <c r="BE100" s="644"/>
      <c r="BF100" s="644"/>
      <c r="BG100" s="644"/>
      <c r="BH100" s="644"/>
      <c r="BI100" s="644"/>
      <c r="BJ100" s="644"/>
      <c r="BK100" s="644"/>
      <c r="BL100" s="644"/>
      <c r="BM100" s="644"/>
      <c r="BN100" s="644"/>
      <c r="BO100" s="644"/>
      <c r="BP100" s="644"/>
      <c r="BQ100" s="644"/>
      <c r="BR100" s="644"/>
      <c r="BS100" s="644"/>
      <c r="BT100" s="644"/>
      <c r="BU100" s="644"/>
      <c r="BV100" s="644"/>
      <c r="BW100" s="644"/>
      <c r="BX100" s="644"/>
      <c r="BY100" s="644"/>
      <c r="BZ100" s="644"/>
      <c r="CA100" s="644"/>
      <c r="CB100" s="644"/>
      <c r="CC100" s="644"/>
      <c r="CD100" s="644"/>
      <c r="CE100" s="644"/>
      <c r="CF100" s="644"/>
      <c r="CG100" s="644"/>
      <c r="CH100" s="644"/>
      <c r="CI100" s="644"/>
      <c r="CJ100" s="644"/>
      <c r="CK100" s="644"/>
      <c r="CL100" s="644"/>
      <c r="CM100" s="644"/>
      <c r="CN100" s="644"/>
      <c r="CO100" s="644"/>
      <c r="CP100" s="644"/>
      <c r="CQ100" s="644"/>
      <c r="CR100" s="644"/>
      <c r="CS100" s="644"/>
      <c r="CT100" s="644"/>
      <c r="CU100" s="644"/>
      <c r="CV100" s="644"/>
      <c r="CW100" s="644"/>
      <c r="CX100" s="644"/>
      <c r="CY100" s="644"/>
      <c r="CZ100" s="644"/>
      <c r="DA100" s="644"/>
      <c r="DB100" s="644"/>
      <c r="DC100" s="644"/>
      <c r="DD100" s="644"/>
      <c r="DE100" s="644"/>
      <c r="DF100" s="644"/>
      <c r="DG100" s="644"/>
      <c r="DH100" s="644"/>
      <c r="DI100" s="644"/>
      <c r="DJ100" s="644"/>
      <c r="DK100" s="644"/>
      <c r="DL100" s="644"/>
      <c r="DM100" s="644"/>
      <c r="DN100" s="644"/>
      <c r="DO100" s="644"/>
      <c r="DP100" s="644"/>
      <c r="DQ100" s="644"/>
      <c r="DR100" s="644"/>
      <c r="DS100" s="644"/>
      <c r="DT100" s="644"/>
      <c r="DU100" s="644"/>
      <c r="DV100" s="644"/>
      <c r="DW100" s="644"/>
      <c r="DX100" s="644"/>
      <c r="DY100" s="644"/>
      <c r="DZ100" s="644"/>
      <c r="EA100" s="644"/>
      <c r="EB100" s="644"/>
      <c r="EC100" s="644"/>
      <c r="ED100" s="644"/>
      <c r="EE100" s="644"/>
      <c r="EF100" s="644"/>
      <c r="EG100" s="644"/>
      <c r="EH100" s="644"/>
      <c r="EI100" s="644"/>
      <c r="EJ100" s="644"/>
      <c r="EK100" s="644"/>
      <c r="EL100" s="644"/>
      <c r="EM100" s="644"/>
      <c r="EN100" s="644"/>
      <c r="EO100" s="644"/>
      <c r="EP100" s="644"/>
      <c r="EQ100" s="644"/>
      <c r="ER100" s="644"/>
      <c r="ES100" s="644"/>
      <c r="ET100" s="644"/>
      <c r="EU100" s="644"/>
      <c r="EV100" s="644"/>
      <c r="EW100" s="644"/>
      <c r="EX100" s="644"/>
      <c r="EY100" s="644"/>
      <c r="EZ100" s="644"/>
      <c r="FA100" s="644"/>
      <c r="FB100" s="644"/>
      <c r="FC100" s="644"/>
      <c r="FD100" s="644"/>
      <c r="FE100" s="644"/>
      <c r="FF100" s="644"/>
      <c r="FG100" s="644"/>
      <c r="FH100" s="644"/>
      <c r="FI100" s="644"/>
      <c r="FJ100" s="644"/>
      <c r="FK100" s="644"/>
      <c r="FL100" s="644"/>
      <c r="FM100" s="644"/>
      <c r="FN100" s="644"/>
      <c r="FO100" s="644"/>
      <c r="FP100" s="644"/>
      <c r="FQ100" s="644"/>
      <c r="FR100" s="644"/>
      <c r="FS100" s="644"/>
      <c r="FT100" s="644"/>
      <c r="FU100" s="644"/>
      <c r="FV100" s="644"/>
      <c r="FW100" s="644"/>
      <c r="FX100" s="644"/>
      <c r="FY100" s="644"/>
      <c r="FZ100" s="644"/>
      <c r="GA100" s="644"/>
      <c r="GB100" s="644"/>
      <c r="GC100" s="644"/>
      <c r="GD100" s="644"/>
      <c r="GE100" s="644"/>
      <c r="GF100" s="644"/>
      <c r="GG100" s="644"/>
      <c r="GH100" s="644"/>
      <c r="GI100" s="644"/>
      <c r="GJ100" s="644"/>
      <c r="GK100" s="644"/>
      <c r="GL100" s="644"/>
      <c r="GM100" s="644"/>
      <c r="GN100" s="644"/>
      <c r="GO100" s="644"/>
      <c r="GP100" s="644"/>
      <c r="GQ100" s="644"/>
      <c r="GR100" s="644"/>
      <c r="GS100" s="644"/>
      <c r="GT100" s="644"/>
      <c r="GU100" s="644"/>
      <c r="GV100" s="644"/>
      <c r="GW100" s="644"/>
      <c r="GX100" s="644"/>
      <c r="GY100" s="644"/>
      <c r="GZ100" s="644"/>
      <c r="HA100" s="644"/>
      <c r="HB100" s="644"/>
      <c r="HC100" s="644"/>
      <c r="HD100" s="644"/>
      <c r="HE100" s="644"/>
      <c r="HF100" s="644"/>
      <c r="HG100" s="644"/>
      <c r="HH100" s="644"/>
      <c r="HI100" s="644"/>
      <c r="HJ100" s="644"/>
      <c r="HK100" s="644"/>
      <c r="HL100" s="644"/>
    </row>
    <row r="101" spans="2:234" x14ac:dyDescent="0.25">
      <c r="D101" s="645">
        <v>2</v>
      </c>
      <c r="E101" s="878"/>
      <c r="F101" s="879"/>
      <c r="G101" s="880"/>
      <c r="H101" s="878"/>
      <c r="I101" s="879"/>
      <c r="J101" s="879" t="s">
        <v>1704</v>
      </c>
      <c r="K101" s="879"/>
      <c r="L101" s="879"/>
      <c r="M101" s="880"/>
      <c r="N101" s="881"/>
      <c r="O101" s="882"/>
      <c r="P101" s="882"/>
      <c r="Q101" s="883"/>
      <c r="S101" s="644"/>
      <c r="T101" s="644"/>
      <c r="U101" s="644" t="str">
        <f t="shared" ref="U101:U109" si="43">IF(H101="","",D101&amp;". "&amp;H101)</f>
        <v/>
      </c>
      <c r="V101" s="644"/>
      <c r="W101" s="644"/>
      <c r="X101" s="644"/>
      <c r="Y101" s="644"/>
      <c r="Z101" s="644"/>
      <c r="AA101" s="644"/>
      <c r="AB101" s="644"/>
      <c r="AC101" s="644"/>
      <c r="AD101" s="644"/>
      <c r="AE101" s="644"/>
      <c r="AF101" s="644"/>
      <c r="AG101" s="644"/>
      <c r="AH101" s="644"/>
      <c r="AI101" s="644"/>
      <c r="AJ101" s="644"/>
      <c r="AK101" s="644"/>
      <c r="AL101" s="644"/>
      <c r="AM101" s="644"/>
      <c r="AN101" s="644"/>
      <c r="AO101" s="644"/>
      <c r="AP101" s="644"/>
      <c r="AQ101" s="644"/>
      <c r="AR101" s="644"/>
      <c r="AS101" s="644"/>
      <c r="AT101" s="644"/>
      <c r="AU101" s="644"/>
      <c r="AV101" s="644"/>
      <c r="AW101" s="644"/>
      <c r="AX101" s="644"/>
      <c r="AY101" s="644"/>
      <c r="AZ101" s="644"/>
      <c r="BA101" s="644"/>
      <c r="BB101" s="644"/>
      <c r="BC101" s="644"/>
      <c r="BD101" s="644"/>
      <c r="BE101" s="644"/>
      <c r="BF101" s="644"/>
      <c r="BG101" s="644"/>
      <c r="BH101" s="644"/>
      <c r="BI101" s="644"/>
      <c r="BJ101" s="644"/>
      <c r="BK101" s="644"/>
      <c r="BL101" s="644"/>
      <c r="BM101" s="644"/>
      <c r="BN101" s="644"/>
      <c r="BO101" s="644"/>
      <c r="BP101" s="644"/>
      <c r="BQ101" s="644"/>
      <c r="BR101" s="644"/>
      <c r="BS101" s="644"/>
      <c r="BT101" s="644"/>
      <c r="BU101" s="644"/>
      <c r="BV101" s="644"/>
      <c r="BW101" s="644"/>
      <c r="BX101" s="644"/>
      <c r="BY101" s="644"/>
      <c r="BZ101" s="644"/>
      <c r="CA101" s="644"/>
      <c r="CB101" s="644"/>
      <c r="CC101" s="644"/>
      <c r="CD101" s="644"/>
      <c r="CE101" s="644"/>
      <c r="CF101" s="644"/>
      <c r="CG101" s="644"/>
      <c r="CH101" s="644"/>
      <c r="CI101" s="644"/>
      <c r="CJ101" s="644"/>
      <c r="CK101" s="644"/>
      <c r="CL101" s="644"/>
      <c r="CM101" s="644"/>
      <c r="CN101" s="644"/>
      <c r="CO101" s="644"/>
      <c r="CP101" s="644"/>
      <c r="CQ101" s="644"/>
      <c r="CR101" s="644"/>
      <c r="CS101" s="644"/>
      <c r="CT101" s="644"/>
      <c r="CU101" s="644"/>
      <c r="CV101" s="644"/>
      <c r="CW101" s="644"/>
      <c r="CX101" s="644"/>
      <c r="CY101" s="644"/>
      <c r="CZ101" s="644"/>
      <c r="DA101" s="644"/>
      <c r="DB101" s="644"/>
      <c r="DC101" s="644"/>
      <c r="DD101" s="644"/>
      <c r="DE101" s="644"/>
      <c r="DF101" s="644"/>
      <c r="DG101" s="644"/>
      <c r="DH101" s="644"/>
      <c r="DI101" s="644"/>
      <c r="DJ101" s="644"/>
      <c r="DK101" s="644"/>
      <c r="DL101" s="644"/>
      <c r="DM101" s="644"/>
      <c r="DN101" s="644"/>
      <c r="DO101" s="644"/>
      <c r="DP101" s="644"/>
      <c r="DQ101" s="644"/>
      <c r="DR101" s="644"/>
      <c r="DS101" s="644"/>
      <c r="DT101" s="644"/>
      <c r="DU101" s="644"/>
      <c r="DV101" s="644"/>
      <c r="DW101" s="644"/>
      <c r="DX101" s="644"/>
      <c r="DY101" s="644"/>
      <c r="DZ101" s="644"/>
      <c r="EA101" s="644"/>
      <c r="EB101" s="644"/>
      <c r="EC101" s="644"/>
      <c r="ED101" s="644"/>
      <c r="EE101" s="644"/>
      <c r="EF101" s="644"/>
      <c r="EG101" s="644"/>
      <c r="EH101" s="644"/>
      <c r="EI101" s="644"/>
      <c r="EJ101" s="644"/>
      <c r="EK101" s="644"/>
      <c r="EL101" s="644"/>
      <c r="EM101" s="644"/>
      <c r="EN101" s="644"/>
      <c r="EO101" s="644"/>
      <c r="EP101" s="644"/>
      <c r="EQ101" s="644"/>
      <c r="ER101" s="644"/>
      <c r="ES101" s="644"/>
      <c r="ET101" s="644"/>
      <c r="EU101" s="644"/>
      <c r="EV101" s="644"/>
      <c r="EW101" s="644"/>
      <c r="EX101" s="644"/>
      <c r="EY101" s="644"/>
      <c r="EZ101" s="644"/>
      <c r="FA101" s="644"/>
      <c r="FB101" s="644"/>
      <c r="FC101" s="644"/>
      <c r="FD101" s="644"/>
      <c r="FE101" s="644"/>
      <c r="FF101" s="644"/>
      <c r="FG101" s="644"/>
      <c r="FH101" s="644"/>
      <c r="FI101" s="644"/>
      <c r="FJ101" s="644"/>
      <c r="FK101" s="644"/>
      <c r="FL101" s="644"/>
      <c r="FM101" s="644"/>
      <c r="FN101" s="644"/>
      <c r="FO101" s="644"/>
      <c r="FP101" s="644"/>
      <c r="FQ101" s="644"/>
      <c r="FR101" s="644"/>
      <c r="FS101" s="644"/>
      <c r="FT101" s="644"/>
      <c r="FU101" s="644"/>
      <c r="FV101" s="644"/>
      <c r="FW101" s="644"/>
      <c r="FX101" s="644"/>
      <c r="FY101" s="644"/>
      <c r="FZ101" s="644"/>
      <c r="GA101" s="644"/>
      <c r="GB101" s="644"/>
      <c r="GC101" s="644"/>
      <c r="GD101" s="644"/>
      <c r="GE101" s="644"/>
      <c r="GF101" s="644"/>
      <c r="GG101" s="644"/>
      <c r="GH101" s="644"/>
      <c r="GI101" s="644"/>
      <c r="GJ101" s="644"/>
      <c r="GK101" s="644"/>
      <c r="GL101" s="644"/>
      <c r="GM101" s="644"/>
      <c r="GN101" s="644"/>
      <c r="GO101" s="644"/>
      <c r="GP101" s="644"/>
      <c r="GQ101" s="644"/>
      <c r="GR101" s="644"/>
      <c r="GS101" s="644"/>
      <c r="GT101" s="644"/>
      <c r="GU101" s="644"/>
      <c r="GV101" s="644"/>
      <c r="GW101" s="644"/>
      <c r="GX101" s="644"/>
      <c r="GY101" s="644"/>
      <c r="GZ101" s="644"/>
      <c r="HA101" s="644"/>
      <c r="HB101" s="644"/>
      <c r="HC101" s="644"/>
      <c r="HD101" s="644"/>
      <c r="HE101" s="644"/>
      <c r="HF101" s="644"/>
      <c r="HG101" s="644"/>
      <c r="HH101" s="644"/>
      <c r="HI101" s="644"/>
      <c r="HJ101" s="644"/>
      <c r="HK101" s="644"/>
      <c r="HL101" s="644"/>
    </row>
    <row r="102" spans="2:234" x14ac:dyDescent="0.25">
      <c r="D102" s="645">
        <v>3</v>
      </c>
      <c r="E102" s="878"/>
      <c r="F102" s="879"/>
      <c r="G102" s="880"/>
      <c r="H102" s="878"/>
      <c r="I102" s="879"/>
      <c r="J102" s="879"/>
      <c r="K102" s="879"/>
      <c r="L102" s="879"/>
      <c r="M102" s="880"/>
      <c r="N102" s="881"/>
      <c r="O102" s="882"/>
      <c r="P102" s="882"/>
      <c r="Q102" s="883"/>
      <c r="S102" s="644"/>
      <c r="T102" s="644"/>
      <c r="U102" s="644" t="str">
        <f t="shared" si="43"/>
        <v/>
      </c>
      <c r="V102" s="644"/>
      <c r="W102" s="644"/>
      <c r="X102" s="644"/>
      <c r="Y102" s="644"/>
      <c r="Z102" s="644"/>
      <c r="AA102" s="644"/>
      <c r="AB102" s="644"/>
      <c r="AC102" s="644"/>
      <c r="AD102" s="644"/>
      <c r="AE102" s="644"/>
      <c r="AF102" s="644"/>
      <c r="AG102" s="644"/>
      <c r="AH102" s="644"/>
      <c r="AI102" s="644"/>
      <c r="AJ102" s="644"/>
      <c r="AK102" s="644"/>
      <c r="AL102" s="644"/>
      <c r="AM102" s="644"/>
      <c r="AN102" s="644"/>
      <c r="AO102" s="644"/>
      <c r="AP102" s="644"/>
      <c r="AQ102" s="644"/>
      <c r="AR102" s="644"/>
      <c r="AS102" s="644"/>
      <c r="AT102" s="644"/>
      <c r="AU102" s="644"/>
      <c r="AV102" s="644"/>
      <c r="AW102" s="644"/>
      <c r="AX102" s="644"/>
      <c r="AY102" s="644"/>
      <c r="AZ102" s="644"/>
      <c r="BA102" s="644"/>
      <c r="BB102" s="644"/>
      <c r="BC102" s="644"/>
      <c r="BD102" s="644"/>
      <c r="BE102" s="644"/>
      <c r="BF102" s="644"/>
      <c r="BG102" s="644"/>
      <c r="BH102" s="644"/>
      <c r="BI102" s="644"/>
      <c r="BJ102" s="644"/>
      <c r="BK102" s="644"/>
      <c r="BL102" s="644"/>
      <c r="BM102" s="644"/>
      <c r="BN102" s="644"/>
      <c r="BO102" s="644"/>
      <c r="BP102" s="644"/>
      <c r="BQ102" s="644"/>
      <c r="BR102" s="644"/>
      <c r="BS102" s="644"/>
      <c r="BT102" s="644"/>
      <c r="BU102" s="644"/>
      <c r="BV102" s="644"/>
      <c r="BW102" s="644"/>
      <c r="BX102" s="644"/>
      <c r="BY102" s="644"/>
      <c r="BZ102" s="644"/>
      <c r="CA102" s="644"/>
      <c r="CB102" s="644"/>
      <c r="CC102" s="644"/>
      <c r="CD102" s="644"/>
      <c r="CE102" s="644"/>
      <c r="CF102" s="644"/>
      <c r="CG102" s="644"/>
      <c r="CH102" s="644"/>
      <c r="CI102" s="644"/>
      <c r="CJ102" s="644"/>
      <c r="CK102" s="644"/>
      <c r="CL102" s="644"/>
      <c r="CM102" s="644"/>
      <c r="CN102" s="644"/>
      <c r="CO102" s="644"/>
      <c r="CP102" s="644"/>
      <c r="CQ102" s="644"/>
      <c r="CR102" s="644"/>
      <c r="CS102" s="644"/>
      <c r="CT102" s="644"/>
      <c r="CU102" s="644"/>
      <c r="CV102" s="644"/>
      <c r="CW102" s="644"/>
      <c r="CX102" s="644"/>
      <c r="CY102" s="644"/>
      <c r="CZ102" s="644"/>
      <c r="DA102" s="644"/>
      <c r="DB102" s="644"/>
      <c r="DC102" s="644"/>
      <c r="DD102" s="644"/>
      <c r="DE102" s="644"/>
      <c r="DF102" s="644"/>
      <c r="DG102" s="644"/>
      <c r="DH102" s="644"/>
      <c r="DI102" s="644"/>
      <c r="DJ102" s="644"/>
      <c r="DK102" s="644"/>
      <c r="DL102" s="644"/>
      <c r="DM102" s="644"/>
      <c r="DN102" s="644"/>
      <c r="DO102" s="644"/>
      <c r="DP102" s="644"/>
      <c r="DQ102" s="644"/>
      <c r="DR102" s="644"/>
      <c r="DS102" s="644"/>
      <c r="DT102" s="644"/>
      <c r="DU102" s="644"/>
      <c r="DV102" s="644"/>
      <c r="DW102" s="644"/>
      <c r="DX102" s="644"/>
      <c r="DY102" s="644"/>
      <c r="DZ102" s="644"/>
      <c r="EA102" s="644"/>
      <c r="EB102" s="644"/>
      <c r="EC102" s="644"/>
      <c r="ED102" s="644"/>
      <c r="EE102" s="644"/>
      <c r="EF102" s="644"/>
      <c r="EG102" s="644"/>
      <c r="EH102" s="644"/>
      <c r="EI102" s="644"/>
      <c r="EJ102" s="644"/>
      <c r="EK102" s="644"/>
      <c r="EL102" s="644"/>
      <c r="EM102" s="644"/>
      <c r="EN102" s="644"/>
      <c r="EO102" s="644"/>
      <c r="EP102" s="644"/>
      <c r="EQ102" s="644"/>
      <c r="ER102" s="644"/>
      <c r="ES102" s="644"/>
      <c r="ET102" s="644"/>
      <c r="EU102" s="644"/>
      <c r="EV102" s="644"/>
      <c r="EW102" s="644"/>
      <c r="EX102" s="644"/>
      <c r="EY102" s="644"/>
      <c r="EZ102" s="644"/>
      <c r="FA102" s="644"/>
      <c r="FB102" s="644"/>
      <c r="FC102" s="644"/>
      <c r="FD102" s="644"/>
      <c r="FE102" s="644"/>
      <c r="FF102" s="644"/>
      <c r="FG102" s="644"/>
      <c r="FH102" s="644"/>
      <c r="FI102" s="644"/>
      <c r="FJ102" s="644"/>
      <c r="FK102" s="644"/>
      <c r="FL102" s="644"/>
      <c r="FM102" s="644"/>
      <c r="FN102" s="644"/>
      <c r="FO102" s="644"/>
      <c r="FP102" s="644"/>
      <c r="FQ102" s="644"/>
      <c r="FR102" s="644"/>
      <c r="FS102" s="644"/>
      <c r="FT102" s="644"/>
      <c r="FU102" s="644"/>
      <c r="FV102" s="644"/>
      <c r="FW102" s="644"/>
      <c r="FX102" s="644"/>
      <c r="FY102" s="644"/>
      <c r="FZ102" s="644"/>
      <c r="GA102" s="644"/>
      <c r="GB102" s="644"/>
      <c r="GC102" s="644"/>
      <c r="GD102" s="644"/>
      <c r="GE102" s="644"/>
      <c r="GF102" s="644"/>
      <c r="GG102" s="644"/>
      <c r="GH102" s="644"/>
      <c r="GI102" s="644"/>
      <c r="GJ102" s="644"/>
      <c r="GK102" s="644"/>
      <c r="GL102" s="644"/>
      <c r="GM102" s="644"/>
      <c r="GN102" s="644"/>
      <c r="GO102" s="644"/>
      <c r="GP102" s="644"/>
      <c r="GQ102" s="644"/>
      <c r="GR102" s="644"/>
      <c r="GS102" s="644"/>
      <c r="GT102" s="644"/>
      <c r="GU102" s="644"/>
      <c r="GV102" s="644"/>
      <c r="GW102" s="644"/>
      <c r="GX102" s="644"/>
      <c r="GY102" s="644"/>
      <c r="GZ102" s="644"/>
      <c r="HA102" s="644"/>
      <c r="HB102" s="644"/>
      <c r="HC102" s="644"/>
      <c r="HD102" s="644"/>
      <c r="HE102" s="644"/>
      <c r="HF102" s="644"/>
      <c r="HG102" s="644"/>
      <c r="HH102" s="644"/>
      <c r="HI102" s="644"/>
      <c r="HJ102" s="644"/>
      <c r="HK102" s="644"/>
      <c r="HL102" s="644"/>
    </row>
    <row r="103" spans="2:234" x14ac:dyDescent="0.25">
      <c r="D103" s="645">
        <v>4</v>
      </c>
      <c r="E103" s="878"/>
      <c r="F103" s="879"/>
      <c r="G103" s="880"/>
      <c r="H103" s="878"/>
      <c r="I103" s="879"/>
      <c r="J103" s="879"/>
      <c r="K103" s="879"/>
      <c r="L103" s="879"/>
      <c r="M103" s="880"/>
      <c r="N103" s="881"/>
      <c r="O103" s="882"/>
      <c r="P103" s="882"/>
      <c r="Q103" s="883"/>
      <c r="S103" s="644"/>
      <c r="T103" s="644"/>
      <c r="U103" s="644" t="str">
        <f t="shared" si="43"/>
        <v/>
      </c>
      <c r="V103" s="644"/>
      <c r="W103" s="644"/>
      <c r="X103" s="644"/>
      <c r="Y103" s="644"/>
      <c r="Z103" s="644"/>
      <c r="AA103" s="644"/>
      <c r="AB103" s="644"/>
      <c r="AC103" s="644"/>
      <c r="AD103" s="644"/>
      <c r="AE103" s="644"/>
      <c r="AF103" s="644"/>
      <c r="AG103" s="644"/>
      <c r="AH103" s="644"/>
      <c r="AI103" s="644"/>
      <c r="AJ103" s="644"/>
      <c r="AK103" s="644"/>
      <c r="AL103" s="644"/>
      <c r="AM103" s="644"/>
      <c r="AN103" s="644"/>
      <c r="AO103" s="644"/>
      <c r="AP103" s="644"/>
      <c r="AQ103" s="644"/>
      <c r="AR103" s="644"/>
      <c r="AS103" s="644"/>
      <c r="AT103" s="644"/>
      <c r="AU103" s="644"/>
      <c r="AV103" s="644"/>
      <c r="AW103" s="644"/>
      <c r="AX103" s="644"/>
      <c r="AY103" s="644"/>
      <c r="AZ103" s="644"/>
      <c r="BA103" s="644"/>
      <c r="BB103" s="644"/>
      <c r="BC103" s="644"/>
      <c r="BD103" s="644"/>
      <c r="BE103" s="644"/>
      <c r="BF103" s="644"/>
      <c r="BG103" s="644"/>
      <c r="BH103" s="644"/>
      <c r="BI103" s="644"/>
      <c r="BJ103" s="644"/>
      <c r="BK103" s="644"/>
      <c r="BL103" s="644"/>
      <c r="BM103" s="644"/>
      <c r="BN103" s="644"/>
      <c r="BO103" s="644"/>
      <c r="BP103" s="644"/>
      <c r="BQ103" s="644"/>
      <c r="BR103" s="644"/>
      <c r="BS103" s="644"/>
      <c r="BT103" s="644"/>
      <c r="BU103" s="644"/>
      <c r="BV103" s="644"/>
      <c r="BW103" s="644"/>
      <c r="BX103" s="644"/>
      <c r="BY103" s="644"/>
      <c r="BZ103" s="644"/>
      <c r="CA103" s="644"/>
      <c r="CB103" s="644"/>
      <c r="CC103" s="644"/>
      <c r="CD103" s="644"/>
      <c r="CE103" s="644"/>
      <c r="CF103" s="644"/>
      <c r="CG103" s="644"/>
      <c r="CH103" s="644"/>
      <c r="CI103" s="644"/>
      <c r="CJ103" s="644"/>
      <c r="CK103" s="644"/>
      <c r="CL103" s="644"/>
      <c r="CM103" s="644"/>
      <c r="CN103" s="644"/>
      <c r="CO103" s="644"/>
      <c r="CP103" s="644"/>
      <c r="CQ103" s="644"/>
      <c r="CR103" s="644"/>
      <c r="CS103" s="644"/>
      <c r="CT103" s="644"/>
      <c r="CU103" s="644"/>
      <c r="CV103" s="644"/>
      <c r="CW103" s="644"/>
      <c r="CX103" s="644"/>
      <c r="CY103" s="644"/>
      <c r="CZ103" s="644"/>
      <c r="DA103" s="644"/>
      <c r="DB103" s="644"/>
      <c r="DC103" s="644"/>
      <c r="DD103" s="644"/>
      <c r="DE103" s="644"/>
      <c r="DF103" s="644"/>
      <c r="DG103" s="644"/>
      <c r="DH103" s="644"/>
      <c r="DI103" s="644"/>
      <c r="DJ103" s="644"/>
      <c r="DK103" s="644"/>
      <c r="DL103" s="644"/>
      <c r="DM103" s="644"/>
      <c r="DN103" s="644"/>
      <c r="DO103" s="644"/>
      <c r="DP103" s="644"/>
      <c r="DQ103" s="644"/>
      <c r="DR103" s="644"/>
      <c r="DS103" s="644"/>
      <c r="DT103" s="644"/>
      <c r="DU103" s="644"/>
      <c r="DV103" s="644"/>
      <c r="DW103" s="644"/>
      <c r="DX103" s="644"/>
      <c r="DY103" s="644"/>
      <c r="DZ103" s="644"/>
      <c r="EA103" s="644"/>
      <c r="EB103" s="644"/>
      <c r="EC103" s="644"/>
      <c r="ED103" s="644"/>
      <c r="EE103" s="644"/>
      <c r="EF103" s="644"/>
      <c r="EG103" s="644"/>
      <c r="EH103" s="644"/>
      <c r="EI103" s="644"/>
      <c r="EJ103" s="644"/>
      <c r="EK103" s="644"/>
      <c r="EL103" s="644"/>
      <c r="EM103" s="644"/>
      <c r="EN103" s="644"/>
      <c r="EO103" s="644"/>
      <c r="EP103" s="644"/>
      <c r="EQ103" s="644"/>
      <c r="ER103" s="644"/>
      <c r="ES103" s="644"/>
      <c r="ET103" s="644"/>
      <c r="EU103" s="644"/>
      <c r="EV103" s="644"/>
      <c r="EW103" s="644"/>
      <c r="EX103" s="644"/>
      <c r="EY103" s="644"/>
      <c r="EZ103" s="644"/>
      <c r="FA103" s="644"/>
      <c r="FB103" s="644"/>
      <c r="FC103" s="644"/>
      <c r="FD103" s="644"/>
      <c r="FE103" s="644"/>
      <c r="FF103" s="644"/>
      <c r="FG103" s="644"/>
      <c r="FH103" s="644"/>
      <c r="FI103" s="644"/>
      <c r="FJ103" s="644"/>
      <c r="FK103" s="644"/>
      <c r="FL103" s="644"/>
      <c r="FM103" s="644"/>
      <c r="FN103" s="644"/>
      <c r="FO103" s="644"/>
      <c r="FP103" s="644"/>
      <c r="FQ103" s="644"/>
      <c r="FR103" s="644"/>
      <c r="FS103" s="644"/>
      <c r="FT103" s="644"/>
      <c r="FU103" s="644"/>
      <c r="FV103" s="644"/>
      <c r="FW103" s="644"/>
      <c r="FX103" s="644"/>
      <c r="FY103" s="644"/>
      <c r="FZ103" s="644"/>
      <c r="GA103" s="644"/>
      <c r="GB103" s="644"/>
      <c r="GC103" s="644"/>
      <c r="GD103" s="644"/>
      <c r="GE103" s="644"/>
      <c r="GF103" s="644"/>
      <c r="GG103" s="644"/>
      <c r="GH103" s="644"/>
      <c r="GI103" s="644"/>
      <c r="GJ103" s="644"/>
      <c r="GK103" s="644"/>
      <c r="GL103" s="644"/>
      <c r="GM103" s="644"/>
      <c r="GN103" s="644"/>
      <c r="GO103" s="644"/>
      <c r="GP103" s="644"/>
      <c r="GQ103" s="644"/>
      <c r="GR103" s="644"/>
      <c r="GS103" s="644"/>
      <c r="GT103" s="644"/>
      <c r="GU103" s="644"/>
      <c r="GV103" s="644"/>
      <c r="GW103" s="644"/>
      <c r="GX103" s="644"/>
      <c r="GY103" s="644"/>
      <c r="GZ103" s="644"/>
      <c r="HA103" s="644"/>
      <c r="HB103" s="644"/>
      <c r="HC103" s="644"/>
      <c r="HD103" s="644"/>
      <c r="HE103" s="644"/>
      <c r="HF103" s="644"/>
      <c r="HG103" s="644"/>
      <c r="HH103" s="644"/>
      <c r="HI103" s="644"/>
      <c r="HJ103" s="644"/>
      <c r="HK103" s="644"/>
      <c r="HL103" s="644"/>
    </row>
    <row r="104" spans="2:234" x14ac:dyDescent="0.25">
      <c r="D104" s="645">
        <v>5</v>
      </c>
      <c r="E104" s="878"/>
      <c r="F104" s="879"/>
      <c r="G104" s="880"/>
      <c r="H104" s="878"/>
      <c r="I104" s="879"/>
      <c r="J104" s="879"/>
      <c r="K104" s="879"/>
      <c r="L104" s="879"/>
      <c r="M104" s="880"/>
      <c r="N104" s="881"/>
      <c r="O104" s="882"/>
      <c r="P104" s="882"/>
      <c r="Q104" s="883"/>
      <c r="S104" s="644"/>
      <c r="T104" s="644"/>
      <c r="U104" s="644" t="str">
        <f t="shared" si="43"/>
        <v/>
      </c>
      <c r="V104" s="644"/>
      <c r="W104" s="644"/>
      <c r="X104" s="644"/>
      <c r="Y104" s="644"/>
      <c r="Z104" s="644"/>
      <c r="AA104" s="644"/>
      <c r="AB104" s="644"/>
      <c r="AC104" s="644"/>
      <c r="AD104" s="644"/>
      <c r="AE104" s="644"/>
      <c r="AF104" s="644"/>
      <c r="AG104" s="644"/>
      <c r="AH104" s="644"/>
      <c r="AI104" s="644"/>
      <c r="AJ104" s="644"/>
      <c r="AK104" s="644"/>
      <c r="AL104" s="644"/>
      <c r="AM104" s="644"/>
      <c r="AN104" s="644"/>
      <c r="AO104" s="644"/>
      <c r="AP104" s="644"/>
      <c r="AQ104" s="644"/>
      <c r="AR104" s="644"/>
      <c r="AS104" s="644"/>
      <c r="AT104" s="644"/>
      <c r="AU104" s="644"/>
      <c r="AV104" s="644"/>
      <c r="AW104" s="644"/>
      <c r="AX104" s="644"/>
      <c r="AY104" s="644"/>
      <c r="AZ104" s="644"/>
      <c r="BA104" s="644"/>
      <c r="BB104" s="644"/>
      <c r="BC104" s="644"/>
      <c r="BD104" s="644"/>
      <c r="BE104" s="644"/>
      <c r="BF104" s="644"/>
      <c r="BG104" s="644"/>
      <c r="BH104" s="644"/>
      <c r="BI104" s="644"/>
      <c r="BJ104" s="644"/>
      <c r="BK104" s="644"/>
      <c r="BL104" s="644"/>
      <c r="BM104" s="644"/>
      <c r="BN104" s="644"/>
      <c r="BO104" s="644"/>
      <c r="BP104" s="644"/>
      <c r="BQ104" s="644"/>
      <c r="BR104" s="644"/>
      <c r="BS104" s="644"/>
      <c r="BT104" s="644"/>
      <c r="BU104" s="644"/>
      <c r="BV104" s="644"/>
      <c r="BW104" s="644"/>
      <c r="BX104" s="644"/>
      <c r="BY104" s="644"/>
      <c r="BZ104" s="644"/>
      <c r="CA104" s="644"/>
      <c r="CB104" s="644"/>
      <c r="CC104" s="644"/>
      <c r="CD104" s="644"/>
      <c r="CE104" s="644"/>
      <c r="CF104" s="644"/>
      <c r="CG104" s="644"/>
      <c r="CH104" s="644"/>
      <c r="CI104" s="644"/>
      <c r="CJ104" s="644"/>
      <c r="CK104" s="644"/>
      <c r="CL104" s="644"/>
      <c r="CM104" s="644"/>
      <c r="CN104" s="644"/>
      <c r="CO104" s="644"/>
      <c r="CP104" s="644"/>
      <c r="CQ104" s="644"/>
      <c r="CR104" s="644"/>
      <c r="CS104" s="644"/>
      <c r="CT104" s="644"/>
      <c r="CU104" s="644"/>
      <c r="CV104" s="644"/>
      <c r="CW104" s="644"/>
      <c r="CX104" s="644"/>
      <c r="CY104" s="644"/>
      <c r="CZ104" s="644"/>
      <c r="DA104" s="644"/>
      <c r="DB104" s="644"/>
      <c r="DC104" s="644"/>
      <c r="DD104" s="644"/>
      <c r="DE104" s="644"/>
      <c r="DF104" s="644"/>
      <c r="DG104" s="644"/>
      <c r="DH104" s="644"/>
      <c r="DI104" s="644"/>
      <c r="DJ104" s="644"/>
      <c r="DK104" s="644"/>
      <c r="DL104" s="644"/>
      <c r="DM104" s="644"/>
      <c r="DN104" s="644"/>
      <c r="DO104" s="644"/>
      <c r="DP104" s="644"/>
      <c r="DQ104" s="644"/>
      <c r="DR104" s="644"/>
      <c r="DS104" s="644"/>
      <c r="DT104" s="644"/>
      <c r="DU104" s="644"/>
      <c r="DV104" s="644"/>
      <c r="DW104" s="644"/>
      <c r="DX104" s="644"/>
      <c r="DY104" s="644"/>
      <c r="DZ104" s="644"/>
      <c r="EA104" s="644"/>
      <c r="EB104" s="644"/>
      <c r="EC104" s="644"/>
      <c r="ED104" s="644"/>
      <c r="EE104" s="644"/>
      <c r="EF104" s="644"/>
      <c r="EG104" s="644"/>
      <c r="EH104" s="644"/>
      <c r="EI104" s="644"/>
      <c r="EJ104" s="644"/>
      <c r="EK104" s="644"/>
      <c r="EL104" s="644"/>
      <c r="EM104" s="644"/>
      <c r="EN104" s="644"/>
      <c r="EO104" s="644"/>
      <c r="EP104" s="644"/>
      <c r="EQ104" s="644"/>
      <c r="ER104" s="644"/>
      <c r="ES104" s="644"/>
      <c r="ET104" s="644"/>
      <c r="EU104" s="644"/>
      <c r="EV104" s="644"/>
      <c r="EW104" s="644"/>
      <c r="EX104" s="644"/>
      <c r="EY104" s="644"/>
      <c r="EZ104" s="644"/>
      <c r="FA104" s="644"/>
      <c r="FB104" s="644"/>
      <c r="FC104" s="644"/>
      <c r="FD104" s="644"/>
      <c r="FE104" s="644"/>
      <c r="FF104" s="644"/>
      <c r="FG104" s="644"/>
      <c r="FH104" s="644"/>
      <c r="FI104" s="644"/>
      <c r="FJ104" s="644"/>
      <c r="FK104" s="644"/>
      <c r="FL104" s="644"/>
      <c r="FM104" s="644"/>
      <c r="FN104" s="644"/>
      <c r="FO104" s="644"/>
      <c r="FP104" s="644"/>
      <c r="FQ104" s="644"/>
      <c r="FR104" s="644"/>
      <c r="FS104" s="644"/>
      <c r="FT104" s="644"/>
      <c r="FU104" s="644"/>
      <c r="FV104" s="644"/>
      <c r="FW104" s="644"/>
      <c r="FX104" s="644"/>
      <c r="FY104" s="644"/>
      <c r="FZ104" s="644"/>
      <c r="GA104" s="644"/>
      <c r="GB104" s="644"/>
      <c r="GC104" s="644"/>
      <c r="GD104" s="644"/>
      <c r="GE104" s="644"/>
      <c r="GF104" s="644"/>
      <c r="GG104" s="644"/>
      <c r="GH104" s="644"/>
      <c r="GI104" s="644"/>
      <c r="GJ104" s="644"/>
      <c r="GK104" s="644"/>
      <c r="GL104" s="644"/>
      <c r="GM104" s="644"/>
      <c r="GN104" s="644"/>
      <c r="GO104" s="644"/>
      <c r="GP104" s="644"/>
      <c r="GQ104" s="644"/>
      <c r="GR104" s="644"/>
      <c r="GS104" s="644"/>
      <c r="GT104" s="644"/>
      <c r="GU104" s="644"/>
      <c r="GV104" s="644"/>
      <c r="GW104" s="644"/>
      <c r="GX104" s="644"/>
      <c r="GY104" s="644"/>
      <c r="GZ104" s="644"/>
      <c r="HA104" s="644"/>
      <c r="HB104" s="644"/>
      <c r="HC104" s="644"/>
      <c r="HD104" s="644"/>
      <c r="HE104" s="644"/>
      <c r="HF104" s="644"/>
      <c r="HG104" s="644"/>
      <c r="HH104" s="644"/>
      <c r="HI104" s="644"/>
      <c r="HJ104" s="644"/>
      <c r="HK104" s="644"/>
      <c r="HL104" s="644"/>
    </row>
    <row r="105" spans="2:234" x14ac:dyDescent="0.25">
      <c r="D105" s="645">
        <v>6</v>
      </c>
      <c r="E105" s="878"/>
      <c r="F105" s="879"/>
      <c r="G105" s="880"/>
      <c r="H105" s="878"/>
      <c r="I105" s="879"/>
      <c r="J105" s="879"/>
      <c r="K105" s="879"/>
      <c r="L105" s="879"/>
      <c r="M105" s="880"/>
      <c r="N105" s="881"/>
      <c r="O105" s="882"/>
      <c r="P105" s="882"/>
      <c r="Q105" s="883"/>
      <c r="S105" s="644"/>
      <c r="T105" s="644"/>
      <c r="U105" s="644" t="str">
        <f t="shared" si="43"/>
        <v/>
      </c>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P105" s="644"/>
      <c r="AQ105" s="644"/>
      <c r="AR105" s="644"/>
      <c r="AS105" s="644"/>
      <c r="AT105" s="644"/>
      <c r="AU105" s="644"/>
      <c r="AV105" s="644"/>
      <c r="AW105" s="644"/>
      <c r="AX105" s="644"/>
      <c r="AY105" s="644"/>
      <c r="AZ105" s="644"/>
      <c r="BA105" s="644"/>
      <c r="BB105" s="644"/>
      <c r="BC105" s="644"/>
      <c r="BD105" s="644"/>
      <c r="BE105" s="644"/>
      <c r="BF105" s="644"/>
      <c r="BG105" s="644"/>
      <c r="BH105" s="644"/>
      <c r="BI105" s="644"/>
      <c r="BJ105" s="644"/>
      <c r="BK105" s="644"/>
      <c r="BL105" s="644"/>
      <c r="BM105" s="644"/>
      <c r="BN105" s="644"/>
      <c r="BO105" s="644"/>
      <c r="BP105" s="644"/>
      <c r="BQ105" s="644"/>
      <c r="BR105" s="644"/>
      <c r="BS105" s="644"/>
      <c r="BT105" s="644"/>
      <c r="BU105" s="644"/>
      <c r="BV105" s="644"/>
      <c r="BW105" s="644"/>
      <c r="BX105" s="644"/>
      <c r="BY105" s="644"/>
      <c r="BZ105" s="644"/>
      <c r="CA105" s="644"/>
      <c r="CB105" s="644"/>
      <c r="CC105" s="644"/>
      <c r="CD105" s="644"/>
      <c r="CE105" s="644"/>
      <c r="CF105" s="644"/>
      <c r="CG105" s="644"/>
      <c r="CH105" s="644"/>
      <c r="CI105" s="644"/>
      <c r="CJ105" s="644"/>
      <c r="CK105" s="644"/>
      <c r="CL105" s="644"/>
      <c r="CM105" s="644"/>
      <c r="CN105" s="644"/>
      <c r="CO105" s="644"/>
      <c r="CP105" s="644"/>
      <c r="CQ105" s="644"/>
      <c r="CR105" s="644"/>
      <c r="CS105" s="644"/>
      <c r="CT105" s="644"/>
      <c r="CU105" s="644"/>
      <c r="CV105" s="644"/>
      <c r="CW105" s="644"/>
      <c r="CX105" s="644"/>
      <c r="CY105" s="644"/>
      <c r="CZ105" s="644"/>
      <c r="DA105" s="644"/>
      <c r="DB105" s="644"/>
      <c r="DC105" s="644"/>
      <c r="DD105" s="644"/>
      <c r="DE105" s="644"/>
      <c r="DF105" s="644"/>
      <c r="DG105" s="644"/>
      <c r="DH105" s="644"/>
      <c r="DI105" s="644"/>
      <c r="DJ105" s="644"/>
      <c r="DK105" s="644"/>
      <c r="DL105" s="644"/>
      <c r="DM105" s="644"/>
      <c r="DN105" s="644"/>
      <c r="DO105" s="644"/>
      <c r="DP105" s="644"/>
      <c r="DQ105" s="644"/>
      <c r="DR105" s="644"/>
      <c r="DS105" s="644"/>
      <c r="DT105" s="644"/>
      <c r="DU105" s="644"/>
      <c r="DV105" s="644"/>
      <c r="DW105" s="644"/>
      <c r="DX105" s="644"/>
      <c r="DY105" s="644"/>
      <c r="DZ105" s="644"/>
      <c r="EA105" s="644"/>
      <c r="EB105" s="644"/>
      <c r="EC105" s="644"/>
      <c r="ED105" s="644"/>
      <c r="EE105" s="644"/>
      <c r="EF105" s="644"/>
      <c r="EG105" s="644"/>
      <c r="EH105" s="644"/>
      <c r="EI105" s="644"/>
      <c r="EJ105" s="644"/>
      <c r="EK105" s="644"/>
      <c r="EL105" s="644"/>
      <c r="EM105" s="644"/>
      <c r="EN105" s="644"/>
      <c r="EO105" s="644"/>
      <c r="EP105" s="644"/>
      <c r="EQ105" s="644"/>
      <c r="ER105" s="644"/>
      <c r="ES105" s="644"/>
      <c r="ET105" s="644"/>
      <c r="EU105" s="644"/>
      <c r="EV105" s="644"/>
      <c r="EW105" s="644"/>
      <c r="EX105" s="644"/>
      <c r="EY105" s="644"/>
      <c r="EZ105" s="644"/>
      <c r="FA105" s="644"/>
      <c r="FB105" s="644"/>
      <c r="FC105" s="644"/>
      <c r="FD105" s="644"/>
      <c r="FE105" s="644"/>
      <c r="FF105" s="644"/>
      <c r="FG105" s="644"/>
      <c r="FH105" s="644"/>
      <c r="FI105" s="644"/>
      <c r="FJ105" s="644"/>
      <c r="FK105" s="644"/>
      <c r="FL105" s="644"/>
      <c r="FM105" s="644"/>
      <c r="FN105" s="644"/>
      <c r="FO105" s="644"/>
      <c r="FP105" s="644"/>
      <c r="FQ105" s="644"/>
      <c r="FR105" s="644"/>
      <c r="FS105" s="644"/>
      <c r="FT105" s="644"/>
      <c r="FU105" s="644"/>
      <c r="FV105" s="644"/>
      <c r="FW105" s="644"/>
      <c r="FX105" s="644"/>
      <c r="FY105" s="644"/>
      <c r="FZ105" s="644"/>
      <c r="GA105" s="644"/>
      <c r="GB105" s="644"/>
      <c r="GC105" s="644"/>
      <c r="GD105" s="644"/>
      <c r="GE105" s="644"/>
      <c r="GF105" s="644"/>
      <c r="GG105" s="644"/>
      <c r="GH105" s="644"/>
      <c r="GI105" s="644"/>
      <c r="GJ105" s="644"/>
      <c r="GK105" s="644"/>
      <c r="GL105" s="644"/>
      <c r="GM105" s="644"/>
      <c r="GN105" s="644"/>
      <c r="GO105" s="644"/>
      <c r="GP105" s="644"/>
      <c r="GQ105" s="644"/>
      <c r="GR105" s="644"/>
      <c r="GS105" s="644"/>
      <c r="GT105" s="644"/>
      <c r="GU105" s="644"/>
      <c r="GV105" s="644"/>
      <c r="GW105" s="644"/>
      <c r="GX105" s="644"/>
      <c r="GY105" s="644"/>
      <c r="GZ105" s="644"/>
      <c r="HA105" s="644"/>
      <c r="HB105" s="644"/>
      <c r="HC105" s="644"/>
      <c r="HD105" s="644"/>
      <c r="HE105" s="644"/>
      <c r="HF105" s="644"/>
      <c r="HG105" s="644"/>
      <c r="HH105" s="644"/>
      <c r="HI105" s="644"/>
      <c r="HJ105" s="644"/>
      <c r="HK105" s="644"/>
      <c r="HL105" s="644"/>
    </row>
    <row r="106" spans="2:234" x14ac:dyDescent="0.25">
      <c r="D106" s="645">
        <v>7</v>
      </c>
      <c r="E106" s="878"/>
      <c r="F106" s="879"/>
      <c r="G106" s="880"/>
      <c r="H106" s="878"/>
      <c r="I106" s="879"/>
      <c r="J106" s="879"/>
      <c r="K106" s="879"/>
      <c r="L106" s="879"/>
      <c r="M106" s="880"/>
      <c r="N106" s="881"/>
      <c r="O106" s="882"/>
      <c r="P106" s="882"/>
      <c r="Q106" s="883"/>
      <c r="S106" s="644"/>
      <c r="T106" s="644"/>
      <c r="U106" s="644" t="str">
        <f t="shared" si="43"/>
        <v/>
      </c>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P106" s="644"/>
      <c r="AQ106" s="644"/>
      <c r="AR106" s="644"/>
      <c r="AS106" s="644"/>
      <c r="AT106" s="644"/>
      <c r="AU106" s="644"/>
      <c r="AV106" s="644"/>
      <c r="AW106" s="644"/>
      <c r="AX106" s="644"/>
      <c r="AY106" s="644"/>
      <c r="AZ106" s="644"/>
      <c r="BA106" s="644"/>
      <c r="BB106" s="644"/>
      <c r="BC106" s="644"/>
      <c r="BD106" s="644"/>
      <c r="BE106" s="644"/>
      <c r="BF106" s="644"/>
      <c r="BG106" s="644"/>
      <c r="BH106" s="644"/>
      <c r="BI106" s="644"/>
      <c r="BJ106" s="644"/>
      <c r="BK106" s="644"/>
      <c r="BL106" s="644"/>
      <c r="BM106" s="644"/>
      <c r="BN106" s="644"/>
      <c r="BO106" s="644"/>
      <c r="BP106" s="644"/>
      <c r="BQ106" s="644"/>
      <c r="BR106" s="644"/>
      <c r="BS106" s="644"/>
      <c r="BT106" s="644"/>
      <c r="BU106" s="644"/>
      <c r="BV106" s="644"/>
      <c r="BW106" s="644"/>
      <c r="BX106" s="644"/>
      <c r="BY106" s="644"/>
      <c r="BZ106" s="644"/>
      <c r="CA106" s="644"/>
      <c r="CB106" s="644"/>
      <c r="CC106" s="644"/>
      <c r="CD106" s="644"/>
      <c r="CE106" s="644"/>
      <c r="CF106" s="644"/>
      <c r="CG106" s="644"/>
      <c r="CH106" s="644"/>
      <c r="CI106" s="644"/>
      <c r="CJ106" s="644"/>
      <c r="CK106" s="644"/>
      <c r="CL106" s="644"/>
      <c r="CM106" s="644"/>
      <c r="CN106" s="644"/>
      <c r="CO106" s="644"/>
      <c r="CP106" s="644"/>
      <c r="CQ106" s="644"/>
      <c r="CR106" s="644"/>
      <c r="CS106" s="644"/>
      <c r="CT106" s="644"/>
      <c r="CU106" s="644"/>
      <c r="CV106" s="644"/>
      <c r="CW106" s="644"/>
      <c r="CX106" s="644"/>
      <c r="CY106" s="644"/>
      <c r="CZ106" s="644"/>
      <c r="DA106" s="644"/>
      <c r="DB106" s="644"/>
      <c r="DC106" s="644"/>
      <c r="DD106" s="644"/>
      <c r="DE106" s="644"/>
      <c r="DF106" s="644"/>
      <c r="DG106" s="644"/>
      <c r="DH106" s="644"/>
      <c r="DI106" s="644"/>
      <c r="DJ106" s="644"/>
      <c r="DK106" s="644"/>
      <c r="DL106" s="644"/>
      <c r="DM106" s="644"/>
      <c r="DN106" s="644"/>
      <c r="DO106" s="644"/>
      <c r="DP106" s="644"/>
      <c r="DQ106" s="644"/>
      <c r="DR106" s="644"/>
      <c r="DS106" s="644"/>
      <c r="DT106" s="644"/>
      <c r="DU106" s="644"/>
      <c r="DV106" s="644"/>
      <c r="DW106" s="644"/>
      <c r="DX106" s="644"/>
      <c r="DY106" s="644"/>
      <c r="DZ106" s="644"/>
      <c r="EA106" s="644"/>
      <c r="EB106" s="644"/>
      <c r="EC106" s="644"/>
      <c r="ED106" s="644"/>
      <c r="EE106" s="644"/>
      <c r="EF106" s="644"/>
      <c r="EG106" s="644"/>
      <c r="EH106" s="644"/>
      <c r="EI106" s="644"/>
      <c r="EJ106" s="644"/>
      <c r="EK106" s="644"/>
      <c r="EL106" s="644"/>
      <c r="EM106" s="644"/>
      <c r="EN106" s="644"/>
      <c r="EO106" s="644"/>
      <c r="EP106" s="644"/>
      <c r="EQ106" s="644"/>
      <c r="ER106" s="644"/>
      <c r="ES106" s="644"/>
      <c r="ET106" s="644"/>
      <c r="EU106" s="644"/>
      <c r="EV106" s="644"/>
      <c r="EW106" s="644"/>
      <c r="EX106" s="644"/>
      <c r="EY106" s="644"/>
      <c r="EZ106" s="644"/>
      <c r="FA106" s="644"/>
      <c r="FB106" s="644"/>
      <c r="FC106" s="644"/>
      <c r="FD106" s="644"/>
      <c r="FE106" s="644"/>
      <c r="FF106" s="644"/>
      <c r="FG106" s="644"/>
      <c r="FH106" s="644"/>
      <c r="FI106" s="644"/>
      <c r="FJ106" s="644"/>
      <c r="FK106" s="644"/>
      <c r="FL106" s="644"/>
      <c r="FM106" s="644"/>
      <c r="FN106" s="644"/>
      <c r="FO106" s="644"/>
      <c r="FP106" s="644"/>
      <c r="FQ106" s="644"/>
      <c r="FR106" s="644"/>
      <c r="FS106" s="644"/>
      <c r="FT106" s="644"/>
      <c r="FU106" s="644"/>
      <c r="FV106" s="644"/>
      <c r="FW106" s="644"/>
      <c r="FX106" s="644"/>
      <c r="FY106" s="644"/>
      <c r="FZ106" s="644"/>
      <c r="GA106" s="644"/>
      <c r="GB106" s="644"/>
      <c r="GC106" s="644"/>
      <c r="GD106" s="644"/>
      <c r="GE106" s="644"/>
      <c r="GF106" s="644"/>
      <c r="GG106" s="644"/>
      <c r="GH106" s="644"/>
      <c r="GI106" s="644"/>
      <c r="GJ106" s="644"/>
      <c r="GK106" s="644"/>
      <c r="GL106" s="644"/>
      <c r="GM106" s="644"/>
      <c r="GN106" s="644"/>
      <c r="GO106" s="644"/>
      <c r="GP106" s="644"/>
      <c r="GQ106" s="644"/>
      <c r="GR106" s="644"/>
      <c r="GS106" s="644"/>
      <c r="GT106" s="644"/>
      <c r="GU106" s="644"/>
      <c r="GV106" s="644"/>
      <c r="GW106" s="644"/>
      <c r="GX106" s="644"/>
      <c r="GY106" s="644"/>
      <c r="GZ106" s="644"/>
      <c r="HA106" s="644"/>
      <c r="HB106" s="644"/>
      <c r="HC106" s="644"/>
      <c r="HD106" s="644"/>
      <c r="HE106" s="644"/>
      <c r="HF106" s="644"/>
      <c r="HG106" s="644"/>
      <c r="HH106" s="644"/>
      <c r="HI106" s="644"/>
      <c r="HJ106" s="644"/>
      <c r="HK106" s="644"/>
      <c r="HL106" s="644"/>
    </row>
    <row r="107" spans="2:234" x14ac:dyDescent="0.25">
      <c r="D107" s="645">
        <v>8</v>
      </c>
      <c r="E107" s="878"/>
      <c r="F107" s="879"/>
      <c r="G107" s="880"/>
      <c r="H107" s="878"/>
      <c r="I107" s="879"/>
      <c r="J107" s="879"/>
      <c r="K107" s="879"/>
      <c r="L107" s="879"/>
      <c r="M107" s="880"/>
      <c r="N107" s="881"/>
      <c r="O107" s="882"/>
      <c r="P107" s="882"/>
      <c r="Q107" s="883"/>
      <c r="S107" s="644"/>
      <c r="T107" s="644"/>
      <c r="U107" s="644" t="str">
        <f t="shared" si="43"/>
        <v/>
      </c>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c r="BH107" s="644"/>
      <c r="BI107" s="644"/>
      <c r="BJ107" s="644"/>
      <c r="BK107" s="644"/>
      <c r="BL107" s="644"/>
      <c r="BM107" s="644"/>
      <c r="BN107" s="644"/>
      <c r="BO107" s="644"/>
      <c r="BP107" s="644"/>
      <c r="BQ107" s="644"/>
      <c r="BR107" s="644"/>
      <c r="BS107" s="644"/>
      <c r="BT107" s="644"/>
      <c r="BU107" s="644"/>
      <c r="BV107" s="644"/>
      <c r="BW107" s="644"/>
      <c r="BX107" s="644"/>
      <c r="BY107" s="644"/>
      <c r="BZ107" s="644"/>
      <c r="CA107" s="644"/>
      <c r="CB107" s="644"/>
      <c r="CC107" s="644"/>
      <c r="CD107" s="644"/>
      <c r="CE107" s="644"/>
      <c r="CF107" s="644"/>
      <c r="CG107" s="644"/>
      <c r="CH107" s="644"/>
      <c r="CI107" s="644"/>
      <c r="CJ107" s="644"/>
      <c r="CK107" s="644"/>
      <c r="CL107" s="644"/>
      <c r="CM107" s="644"/>
      <c r="CN107" s="644"/>
      <c r="CO107" s="644"/>
      <c r="CP107" s="644"/>
      <c r="CQ107" s="644"/>
      <c r="CR107" s="644"/>
      <c r="CS107" s="644"/>
      <c r="CT107" s="644"/>
      <c r="CU107" s="644"/>
      <c r="CV107" s="644"/>
      <c r="CW107" s="644"/>
      <c r="CX107" s="644"/>
      <c r="CY107" s="644"/>
      <c r="CZ107" s="644"/>
      <c r="DA107" s="644"/>
      <c r="DB107" s="644"/>
      <c r="DC107" s="644"/>
      <c r="DD107" s="644"/>
      <c r="DE107" s="644"/>
      <c r="DF107" s="644"/>
      <c r="DG107" s="644"/>
      <c r="DH107" s="644"/>
      <c r="DI107" s="644"/>
      <c r="DJ107" s="644"/>
      <c r="DK107" s="644"/>
      <c r="DL107" s="644"/>
      <c r="DM107" s="644"/>
      <c r="DN107" s="644"/>
      <c r="DO107" s="644"/>
      <c r="DP107" s="644"/>
      <c r="DQ107" s="644"/>
      <c r="DR107" s="644"/>
      <c r="DS107" s="644"/>
      <c r="DT107" s="644"/>
      <c r="DU107" s="644"/>
      <c r="DV107" s="644"/>
      <c r="DW107" s="644"/>
      <c r="DX107" s="644"/>
      <c r="DY107" s="644"/>
      <c r="DZ107" s="644"/>
      <c r="EA107" s="644"/>
      <c r="EB107" s="644"/>
      <c r="EC107" s="644"/>
      <c r="ED107" s="644"/>
      <c r="EE107" s="644"/>
      <c r="EF107" s="644"/>
      <c r="EG107" s="644"/>
      <c r="EH107" s="644"/>
      <c r="EI107" s="644"/>
      <c r="EJ107" s="644"/>
      <c r="EK107" s="644"/>
      <c r="EL107" s="644"/>
      <c r="EM107" s="644"/>
      <c r="EN107" s="644"/>
      <c r="EO107" s="644"/>
      <c r="EP107" s="644"/>
      <c r="EQ107" s="644"/>
      <c r="ER107" s="644"/>
      <c r="ES107" s="644"/>
      <c r="ET107" s="644"/>
      <c r="EU107" s="644"/>
      <c r="EV107" s="644"/>
      <c r="EW107" s="644"/>
      <c r="EX107" s="644"/>
      <c r="EY107" s="644"/>
      <c r="EZ107" s="644"/>
      <c r="FA107" s="644"/>
      <c r="FB107" s="644"/>
      <c r="FC107" s="644"/>
      <c r="FD107" s="644"/>
      <c r="FE107" s="644"/>
      <c r="FF107" s="644"/>
      <c r="FG107" s="644"/>
      <c r="FH107" s="644"/>
      <c r="FI107" s="644"/>
      <c r="FJ107" s="644"/>
      <c r="FK107" s="644"/>
      <c r="FL107" s="644"/>
      <c r="FM107" s="644"/>
      <c r="FN107" s="644"/>
      <c r="FO107" s="644"/>
      <c r="FP107" s="644"/>
      <c r="FQ107" s="644"/>
      <c r="FR107" s="644"/>
      <c r="FS107" s="644"/>
      <c r="FT107" s="644"/>
      <c r="FU107" s="644"/>
      <c r="FV107" s="644"/>
      <c r="FW107" s="644"/>
      <c r="FX107" s="644"/>
      <c r="FY107" s="644"/>
      <c r="FZ107" s="644"/>
      <c r="GA107" s="644"/>
      <c r="GB107" s="644"/>
      <c r="GC107" s="644"/>
      <c r="GD107" s="644"/>
      <c r="GE107" s="644"/>
      <c r="GF107" s="644"/>
      <c r="GG107" s="644"/>
      <c r="GH107" s="644"/>
      <c r="GI107" s="644"/>
      <c r="GJ107" s="644"/>
      <c r="GK107" s="644"/>
      <c r="GL107" s="644"/>
      <c r="GM107" s="644"/>
      <c r="GN107" s="644"/>
      <c r="GO107" s="644"/>
      <c r="GP107" s="644"/>
      <c r="GQ107" s="644"/>
      <c r="GR107" s="644"/>
      <c r="GS107" s="644"/>
      <c r="GT107" s="644"/>
      <c r="GU107" s="644"/>
      <c r="GV107" s="644"/>
      <c r="GW107" s="644"/>
      <c r="GX107" s="644"/>
      <c r="GY107" s="644"/>
      <c r="GZ107" s="644"/>
      <c r="HA107" s="644"/>
      <c r="HB107" s="644"/>
      <c r="HC107" s="644"/>
      <c r="HD107" s="644"/>
      <c r="HE107" s="644"/>
      <c r="HF107" s="644"/>
      <c r="HG107" s="644"/>
      <c r="HH107" s="644"/>
      <c r="HI107" s="644"/>
      <c r="HJ107" s="644"/>
      <c r="HK107" s="644"/>
      <c r="HL107" s="644"/>
    </row>
    <row r="108" spans="2:234" x14ac:dyDescent="0.25">
      <c r="D108" s="645">
        <v>9</v>
      </c>
      <c r="E108" s="878"/>
      <c r="F108" s="879"/>
      <c r="G108" s="880"/>
      <c r="H108" s="878"/>
      <c r="I108" s="879"/>
      <c r="J108" s="879"/>
      <c r="K108" s="879"/>
      <c r="L108" s="879"/>
      <c r="M108" s="880"/>
      <c r="N108" s="881"/>
      <c r="O108" s="882"/>
      <c r="P108" s="882"/>
      <c r="Q108" s="883"/>
      <c r="S108" s="644"/>
      <c r="T108" s="644"/>
      <c r="U108" s="644" t="str">
        <f t="shared" si="43"/>
        <v/>
      </c>
      <c r="V108" s="644"/>
      <c r="W108" s="644"/>
      <c r="X108" s="644"/>
      <c r="Y108" s="644"/>
      <c r="Z108" s="644"/>
      <c r="AA108" s="644"/>
      <c r="AB108" s="644"/>
      <c r="AC108" s="644"/>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644"/>
      <c r="AY108" s="644"/>
      <c r="AZ108" s="644"/>
      <c r="BA108" s="644"/>
      <c r="BB108" s="644"/>
      <c r="BC108" s="644"/>
      <c r="BD108" s="644"/>
      <c r="BE108" s="644"/>
      <c r="BF108" s="644"/>
      <c r="BG108" s="644"/>
      <c r="BH108" s="644"/>
      <c r="BI108" s="644"/>
      <c r="BJ108" s="644"/>
      <c r="BK108" s="644"/>
      <c r="BL108" s="644"/>
      <c r="BM108" s="644"/>
      <c r="BN108" s="644"/>
      <c r="BO108" s="644"/>
      <c r="BP108" s="644"/>
      <c r="BQ108" s="644"/>
      <c r="BR108" s="644"/>
      <c r="BS108" s="644"/>
      <c r="BT108" s="644"/>
      <c r="BU108" s="644"/>
      <c r="BV108" s="644"/>
      <c r="BW108" s="644"/>
      <c r="BX108" s="644"/>
      <c r="BY108" s="644"/>
      <c r="BZ108" s="644"/>
      <c r="CA108" s="644"/>
      <c r="CB108" s="644"/>
      <c r="CC108" s="644"/>
      <c r="CD108" s="644"/>
      <c r="CE108" s="644"/>
      <c r="CF108" s="644"/>
      <c r="CG108" s="644"/>
      <c r="CH108" s="644"/>
      <c r="CI108" s="644"/>
      <c r="CJ108" s="644"/>
      <c r="CK108" s="644"/>
      <c r="CL108" s="644"/>
      <c r="CM108" s="644"/>
      <c r="CN108" s="644"/>
      <c r="CO108" s="644"/>
      <c r="CP108" s="644"/>
      <c r="CQ108" s="644"/>
      <c r="CR108" s="644"/>
      <c r="CS108" s="644"/>
      <c r="CT108" s="644"/>
      <c r="CU108" s="644"/>
      <c r="CV108" s="644"/>
      <c r="CW108" s="644"/>
      <c r="CX108" s="644"/>
      <c r="CY108" s="644"/>
      <c r="CZ108" s="644"/>
      <c r="DA108" s="644"/>
      <c r="DB108" s="644"/>
      <c r="DC108" s="644"/>
      <c r="DD108" s="644"/>
      <c r="DE108" s="644"/>
      <c r="DF108" s="644"/>
      <c r="DG108" s="644"/>
      <c r="DH108" s="644"/>
      <c r="DI108" s="644"/>
      <c r="DJ108" s="644"/>
      <c r="DK108" s="644"/>
      <c r="DL108" s="644"/>
      <c r="DM108" s="644"/>
      <c r="DN108" s="644"/>
      <c r="DO108" s="644"/>
      <c r="DP108" s="644"/>
      <c r="DQ108" s="644"/>
      <c r="DR108" s="644"/>
      <c r="DS108" s="644"/>
      <c r="DT108" s="644"/>
      <c r="DU108" s="644"/>
      <c r="DV108" s="644"/>
      <c r="DW108" s="644"/>
      <c r="DX108" s="644"/>
      <c r="DY108" s="644"/>
      <c r="DZ108" s="644"/>
      <c r="EA108" s="644"/>
      <c r="EB108" s="644"/>
      <c r="EC108" s="644"/>
      <c r="ED108" s="644"/>
      <c r="EE108" s="644"/>
      <c r="EF108" s="644"/>
      <c r="EG108" s="644"/>
      <c r="EH108" s="644"/>
      <c r="EI108" s="644"/>
      <c r="EJ108" s="644"/>
      <c r="EK108" s="644"/>
      <c r="EL108" s="644"/>
      <c r="EM108" s="644"/>
      <c r="EN108" s="644"/>
      <c r="EO108" s="644"/>
      <c r="EP108" s="644"/>
      <c r="EQ108" s="644"/>
      <c r="ER108" s="644"/>
      <c r="ES108" s="644"/>
      <c r="ET108" s="644"/>
      <c r="EU108" s="644"/>
      <c r="EV108" s="644"/>
      <c r="EW108" s="644"/>
      <c r="EX108" s="644"/>
      <c r="EY108" s="644"/>
      <c r="EZ108" s="644"/>
      <c r="FA108" s="644"/>
      <c r="FB108" s="644"/>
      <c r="FC108" s="644"/>
      <c r="FD108" s="644"/>
      <c r="FE108" s="644"/>
      <c r="FF108" s="644"/>
      <c r="FG108" s="644"/>
      <c r="FH108" s="644"/>
      <c r="FI108" s="644"/>
      <c r="FJ108" s="644"/>
      <c r="FK108" s="644"/>
      <c r="FL108" s="644"/>
      <c r="FM108" s="644"/>
      <c r="FN108" s="644"/>
      <c r="FO108" s="644"/>
      <c r="FP108" s="644"/>
      <c r="FQ108" s="644"/>
      <c r="FR108" s="644"/>
      <c r="FS108" s="644"/>
      <c r="FT108" s="644"/>
      <c r="FU108" s="644"/>
      <c r="FV108" s="644"/>
      <c r="FW108" s="644"/>
      <c r="FX108" s="644"/>
      <c r="FY108" s="644"/>
      <c r="FZ108" s="644"/>
      <c r="GA108" s="644"/>
      <c r="GB108" s="644"/>
      <c r="GC108" s="644"/>
      <c r="GD108" s="644"/>
      <c r="GE108" s="644"/>
      <c r="GF108" s="644"/>
      <c r="GG108" s="644"/>
      <c r="GH108" s="644"/>
      <c r="GI108" s="644"/>
      <c r="GJ108" s="644"/>
      <c r="GK108" s="644"/>
      <c r="GL108" s="644"/>
      <c r="GM108" s="644"/>
      <c r="GN108" s="644"/>
      <c r="GO108" s="644"/>
      <c r="GP108" s="644"/>
      <c r="GQ108" s="644"/>
      <c r="GR108" s="644"/>
      <c r="GS108" s="644"/>
      <c r="GT108" s="644"/>
      <c r="GU108" s="644"/>
      <c r="GV108" s="644"/>
      <c r="GW108" s="644"/>
      <c r="GX108" s="644"/>
      <c r="GY108" s="644"/>
      <c r="GZ108" s="644"/>
      <c r="HA108" s="644"/>
      <c r="HB108" s="644"/>
      <c r="HC108" s="644"/>
      <c r="HD108" s="644"/>
      <c r="HE108" s="644"/>
      <c r="HF108" s="644"/>
      <c r="HG108" s="644"/>
      <c r="HH108" s="644"/>
      <c r="HI108" s="644"/>
      <c r="HJ108" s="644"/>
      <c r="HK108" s="644"/>
      <c r="HL108" s="644"/>
    </row>
    <row r="109" spans="2:234" x14ac:dyDescent="0.25">
      <c r="D109" s="645">
        <v>10</v>
      </c>
      <c r="E109" s="878"/>
      <c r="F109" s="879"/>
      <c r="G109" s="880"/>
      <c r="H109" s="878"/>
      <c r="I109" s="879"/>
      <c r="J109" s="879"/>
      <c r="K109" s="879"/>
      <c r="L109" s="879"/>
      <c r="M109" s="880"/>
      <c r="N109" s="881"/>
      <c r="O109" s="882"/>
      <c r="P109" s="882"/>
      <c r="Q109" s="883"/>
      <c r="S109" s="644"/>
      <c r="T109" s="644"/>
      <c r="U109" s="644" t="str">
        <f t="shared" si="43"/>
        <v/>
      </c>
      <c r="V109" s="644"/>
      <c r="W109" s="644"/>
      <c r="X109" s="644"/>
      <c r="Y109" s="644"/>
      <c r="Z109" s="644"/>
      <c r="AA109" s="644"/>
      <c r="AB109" s="644"/>
      <c r="AC109" s="644"/>
      <c r="AD109" s="644"/>
      <c r="AE109" s="644"/>
      <c r="AF109" s="644"/>
      <c r="AG109" s="644"/>
      <c r="AH109" s="644"/>
      <c r="AI109" s="644"/>
      <c r="AJ109" s="644"/>
      <c r="AK109" s="644"/>
      <c r="AL109" s="644"/>
      <c r="AM109" s="644"/>
      <c r="AN109" s="644"/>
      <c r="AO109" s="644"/>
      <c r="AP109" s="644"/>
      <c r="AQ109" s="644"/>
      <c r="AR109" s="644"/>
      <c r="AS109" s="644"/>
      <c r="AT109" s="644"/>
      <c r="AU109" s="644"/>
      <c r="AV109" s="644"/>
      <c r="AW109" s="644"/>
      <c r="AX109" s="644"/>
      <c r="AY109" s="644"/>
      <c r="AZ109" s="644"/>
      <c r="BA109" s="644"/>
      <c r="BB109" s="644"/>
      <c r="BC109" s="644"/>
      <c r="BD109" s="644"/>
      <c r="BE109" s="644"/>
      <c r="BF109" s="644"/>
      <c r="BG109" s="644"/>
      <c r="BH109" s="644"/>
      <c r="BI109" s="644"/>
      <c r="BJ109" s="644"/>
      <c r="BK109" s="644"/>
      <c r="BL109" s="644"/>
      <c r="BM109" s="644"/>
      <c r="BN109" s="644"/>
      <c r="BO109" s="644"/>
      <c r="BP109" s="644"/>
      <c r="BQ109" s="644"/>
      <c r="BR109" s="644"/>
      <c r="BS109" s="644"/>
      <c r="BT109" s="644"/>
      <c r="BU109" s="644"/>
      <c r="BV109" s="644"/>
      <c r="BW109" s="644"/>
      <c r="BX109" s="644"/>
      <c r="BY109" s="644"/>
      <c r="BZ109" s="644"/>
      <c r="CA109" s="644"/>
      <c r="CB109" s="644"/>
      <c r="CC109" s="644"/>
      <c r="CD109" s="644"/>
      <c r="CE109" s="644"/>
      <c r="CF109" s="644"/>
      <c r="CG109" s="644"/>
      <c r="CH109" s="644"/>
      <c r="CI109" s="644"/>
      <c r="CJ109" s="644"/>
      <c r="CK109" s="644"/>
      <c r="CL109" s="644"/>
      <c r="CM109" s="644"/>
      <c r="CN109" s="644"/>
      <c r="CO109" s="644"/>
      <c r="CP109" s="644"/>
      <c r="CQ109" s="644"/>
      <c r="CR109" s="644"/>
      <c r="CS109" s="644"/>
      <c r="CT109" s="644"/>
      <c r="CU109" s="644"/>
      <c r="CV109" s="644"/>
      <c r="CW109" s="644"/>
      <c r="CX109" s="644"/>
      <c r="CY109" s="644"/>
      <c r="CZ109" s="644"/>
      <c r="DA109" s="644"/>
      <c r="DB109" s="644"/>
      <c r="DC109" s="644"/>
      <c r="DD109" s="644"/>
      <c r="DE109" s="644"/>
      <c r="DF109" s="644"/>
      <c r="DG109" s="644"/>
      <c r="DH109" s="644"/>
      <c r="DI109" s="644"/>
      <c r="DJ109" s="644"/>
      <c r="DK109" s="644"/>
      <c r="DL109" s="644"/>
      <c r="DM109" s="644"/>
      <c r="DN109" s="644"/>
      <c r="DO109" s="644"/>
      <c r="DP109" s="644"/>
      <c r="DQ109" s="644"/>
      <c r="DR109" s="644"/>
      <c r="DS109" s="644"/>
      <c r="DT109" s="644"/>
      <c r="DU109" s="644"/>
      <c r="DV109" s="644"/>
      <c r="DW109" s="644"/>
      <c r="DX109" s="644"/>
      <c r="DY109" s="644"/>
      <c r="DZ109" s="644"/>
      <c r="EA109" s="644"/>
      <c r="EB109" s="644"/>
      <c r="EC109" s="644"/>
      <c r="ED109" s="644"/>
      <c r="EE109" s="644"/>
      <c r="EF109" s="644"/>
      <c r="EG109" s="644"/>
      <c r="EH109" s="644"/>
      <c r="EI109" s="644"/>
      <c r="EJ109" s="644"/>
      <c r="EK109" s="644"/>
      <c r="EL109" s="644"/>
      <c r="EM109" s="644"/>
      <c r="EN109" s="644"/>
      <c r="EO109" s="644"/>
      <c r="EP109" s="644"/>
      <c r="EQ109" s="644"/>
      <c r="ER109" s="644"/>
      <c r="ES109" s="644"/>
      <c r="ET109" s="644"/>
      <c r="EU109" s="644"/>
      <c r="EV109" s="644"/>
      <c r="EW109" s="644"/>
      <c r="EX109" s="644"/>
      <c r="EY109" s="644"/>
      <c r="EZ109" s="644"/>
      <c r="FA109" s="644"/>
      <c r="FB109" s="644"/>
      <c r="FC109" s="644"/>
      <c r="FD109" s="644"/>
      <c r="FE109" s="644"/>
      <c r="FF109" s="644"/>
      <c r="FG109" s="644"/>
      <c r="FH109" s="644"/>
      <c r="FI109" s="644"/>
      <c r="FJ109" s="644"/>
      <c r="FK109" s="644"/>
      <c r="FL109" s="644"/>
      <c r="FM109" s="644"/>
      <c r="FN109" s="644"/>
      <c r="FO109" s="644"/>
      <c r="FP109" s="644"/>
      <c r="FQ109" s="644"/>
      <c r="FR109" s="644"/>
      <c r="FS109" s="644"/>
      <c r="FT109" s="644"/>
      <c r="FU109" s="644"/>
      <c r="FV109" s="644"/>
      <c r="FW109" s="644"/>
      <c r="FX109" s="644"/>
      <c r="FY109" s="644"/>
      <c r="FZ109" s="644"/>
      <c r="GA109" s="644"/>
      <c r="GB109" s="644"/>
      <c r="GC109" s="644"/>
      <c r="GD109" s="644"/>
      <c r="GE109" s="644"/>
      <c r="GF109" s="644"/>
      <c r="GG109" s="644"/>
      <c r="GH109" s="644"/>
      <c r="GI109" s="644"/>
      <c r="GJ109" s="644"/>
      <c r="GK109" s="644"/>
      <c r="GL109" s="644"/>
      <c r="GM109" s="644"/>
      <c r="GN109" s="644"/>
      <c r="GO109" s="644"/>
      <c r="GP109" s="644"/>
      <c r="GQ109" s="644"/>
      <c r="GR109" s="644"/>
      <c r="GS109" s="644"/>
      <c r="GT109" s="644"/>
      <c r="GU109" s="644"/>
      <c r="GV109" s="644"/>
      <c r="GW109" s="644"/>
      <c r="GX109" s="644"/>
      <c r="GY109" s="644"/>
      <c r="GZ109" s="644"/>
      <c r="HA109" s="644"/>
      <c r="HB109" s="644"/>
      <c r="HC109" s="644"/>
      <c r="HD109" s="644"/>
      <c r="HE109" s="644"/>
      <c r="HF109" s="644"/>
      <c r="HG109" s="644"/>
      <c r="HH109" s="644"/>
      <c r="HI109" s="644"/>
      <c r="HJ109" s="644"/>
      <c r="HK109" s="644"/>
      <c r="HL109" s="644"/>
    </row>
    <row r="111" spans="2:234" ht="12.75" customHeight="1" x14ac:dyDescent="0.25">
      <c r="D111" s="4" t="s">
        <v>9</v>
      </c>
      <c r="E111" s="764" t="s">
        <v>1691</v>
      </c>
      <c r="F111" s="764"/>
      <c r="G111" s="764"/>
      <c r="H111" s="764"/>
      <c r="I111" s="764"/>
      <c r="J111" s="764"/>
      <c r="K111" s="764"/>
      <c r="L111" s="764"/>
      <c r="M111" s="764"/>
      <c r="N111" s="764"/>
      <c r="O111" s="764"/>
      <c r="P111" s="764"/>
      <c r="Q111" s="764"/>
    </row>
    <row r="112" spans="2:234" s="643" customFormat="1" x14ac:dyDescent="0.25">
      <c r="B112" s="644"/>
      <c r="C112" s="644"/>
      <c r="D112" s="4"/>
      <c r="E112" s="892" t="s">
        <v>1693</v>
      </c>
      <c r="F112" s="892"/>
      <c r="G112" s="892"/>
      <c r="H112" s="892"/>
      <c r="I112" s="892"/>
      <c r="J112" s="892"/>
      <c r="K112" s="892"/>
      <c r="L112" s="892"/>
      <c r="M112" s="892"/>
      <c r="N112" s="892"/>
      <c r="O112" s="892"/>
      <c r="P112" s="892"/>
      <c r="Q112" s="892"/>
      <c r="R112" s="644"/>
      <c r="HM112" s="644"/>
      <c r="HN112" s="644"/>
      <c r="HO112" s="644"/>
      <c r="HP112" s="644"/>
      <c r="HQ112" s="644"/>
      <c r="HR112" s="644"/>
      <c r="HS112" s="644"/>
      <c r="HT112" s="644"/>
      <c r="HU112" s="644"/>
      <c r="HV112" s="644"/>
      <c r="HW112" s="644"/>
      <c r="HX112" s="644"/>
      <c r="HY112" s="644"/>
      <c r="HZ112" s="644"/>
    </row>
    <row r="113" spans="1:234" s="643" customFormat="1" x14ac:dyDescent="0.25">
      <c r="B113" s="644"/>
      <c r="C113" s="644"/>
      <c r="D113" s="4"/>
      <c r="E113" s="710"/>
      <c r="F113" s="588" t="s">
        <v>1671</v>
      </c>
      <c r="G113" s="711" t="s">
        <v>1695</v>
      </c>
      <c r="H113" s="711"/>
      <c r="I113" s="711"/>
      <c r="J113" s="709"/>
      <c r="K113" s="709"/>
      <c r="L113" s="709"/>
      <c r="M113" s="710"/>
      <c r="N113" s="710"/>
      <c r="O113" s="710"/>
      <c r="P113" s="710"/>
      <c r="Q113" s="710"/>
      <c r="R113" s="644"/>
      <c r="HM113" s="644"/>
      <c r="HN113" s="644"/>
      <c r="HO113" s="644"/>
      <c r="HP113" s="644"/>
      <c r="HQ113" s="644"/>
      <c r="HR113" s="644"/>
      <c r="HS113" s="644"/>
      <c r="HT113" s="644"/>
      <c r="HU113" s="644"/>
      <c r="HV113" s="644"/>
      <c r="HW113" s="644"/>
      <c r="HX113" s="644"/>
      <c r="HY113" s="644"/>
      <c r="HZ113" s="644"/>
    </row>
    <row r="114" spans="1:234" s="643" customFormat="1" x14ac:dyDescent="0.25">
      <c r="B114" s="644"/>
      <c r="C114" s="644"/>
      <c r="D114" s="4"/>
      <c r="E114" s="710"/>
      <c r="F114" s="588" t="s">
        <v>1683</v>
      </c>
      <c r="G114" s="711" t="s">
        <v>1686</v>
      </c>
      <c r="H114" s="711"/>
      <c r="I114" s="711"/>
      <c r="J114" s="709"/>
      <c r="K114" s="709"/>
      <c r="L114" s="709"/>
      <c r="M114" s="710"/>
      <c r="N114" s="710"/>
      <c r="O114" s="710"/>
      <c r="P114" s="710"/>
      <c r="Q114" s="710"/>
      <c r="R114" s="644"/>
      <c r="HM114" s="644"/>
      <c r="HN114" s="644"/>
      <c r="HO114" s="644"/>
      <c r="HP114" s="644"/>
      <c r="HQ114" s="644"/>
      <c r="HR114" s="644"/>
      <c r="HS114" s="644"/>
      <c r="HT114" s="644"/>
      <c r="HU114" s="644"/>
      <c r="HV114" s="644"/>
      <c r="HW114" s="644"/>
      <c r="HX114" s="644"/>
      <c r="HY114" s="644"/>
      <c r="HZ114" s="644"/>
    </row>
    <row r="115" spans="1:234" s="643" customFormat="1" x14ac:dyDescent="0.25">
      <c r="B115" s="644"/>
      <c r="C115" s="644"/>
      <c r="D115" s="4"/>
      <c r="E115" s="710"/>
      <c r="F115" s="588" t="s">
        <v>1681</v>
      </c>
      <c r="G115" s="711" t="s">
        <v>1692</v>
      </c>
      <c r="H115" s="711"/>
      <c r="I115" s="711"/>
      <c r="J115" s="709"/>
      <c r="K115" s="709"/>
      <c r="L115" s="709"/>
      <c r="M115" s="710"/>
      <c r="N115" s="710"/>
      <c r="O115" s="710"/>
      <c r="P115" s="710"/>
      <c r="Q115" s="710"/>
      <c r="R115" s="644"/>
      <c r="HM115" s="644"/>
      <c r="HN115" s="644"/>
      <c r="HO115" s="644"/>
      <c r="HP115" s="644"/>
      <c r="HQ115" s="644"/>
      <c r="HR115" s="644"/>
      <c r="HS115" s="644"/>
      <c r="HT115" s="644"/>
      <c r="HU115" s="644"/>
      <c r="HV115" s="644"/>
      <c r="HW115" s="644"/>
      <c r="HX115" s="644"/>
      <c r="HY115" s="644"/>
      <c r="HZ115" s="644"/>
    </row>
    <row r="116" spans="1:234" s="643" customFormat="1" ht="12.75" customHeight="1" x14ac:dyDescent="0.25">
      <c r="B116" s="644"/>
      <c r="C116" s="644"/>
      <c r="D116" s="4"/>
      <c r="E116" s="710"/>
      <c r="F116" s="588" t="s">
        <v>1436</v>
      </c>
      <c r="G116" s="711" t="s">
        <v>1689</v>
      </c>
      <c r="H116" s="711"/>
      <c r="I116" s="711"/>
      <c r="J116" s="709"/>
      <c r="K116" s="709"/>
      <c r="L116" s="709"/>
      <c r="M116" s="710"/>
      <c r="N116" s="710"/>
      <c r="O116" s="710"/>
      <c r="P116" s="710"/>
      <c r="Q116" s="710"/>
      <c r="R116" s="644"/>
      <c r="HM116" s="644"/>
      <c r="HN116" s="644"/>
      <c r="HO116" s="644"/>
      <c r="HP116" s="644"/>
      <c r="HQ116" s="644"/>
      <c r="HR116" s="644"/>
      <c r="HS116" s="644"/>
      <c r="HT116" s="644"/>
      <c r="HU116" s="644"/>
      <c r="HV116" s="644"/>
      <c r="HW116" s="644"/>
      <c r="HX116" s="644"/>
      <c r="HY116" s="644"/>
      <c r="HZ116" s="644"/>
    </row>
    <row r="117" spans="1:234" s="643" customFormat="1" x14ac:dyDescent="0.25">
      <c r="B117" s="644"/>
      <c r="C117" s="644"/>
      <c r="D117" s="4"/>
      <c r="E117" s="710"/>
      <c r="F117" s="588" t="s">
        <v>1672</v>
      </c>
      <c r="G117" s="711" t="s">
        <v>1696</v>
      </c>
      <c r="H117" s="711"/>
      <c r="I117" s="711"/>
      <c r="J117" s="709"/>
      <c r="K117" s="709"/>
      <c r="L117" s="709"/>
      <c r="M117" s="710"/>
      <c r="N117" s="710"/>
      <c r="O117" s="710"/>
      <c r="P117" s="710"/>
      <c r="Q117" s="710"/>
      <c r="R117" s="644"/>
      <c r="HM117" s="644"/>
      <c r="HN117" s="644"/>
      <c r="HO117" s="644"/>
      <c r="HP117" s="644"/>
      <c r="HQ117" s="644"/>
      <c r="HR117" s="644"/>
      <c r="HS117" s="644"/>
      <c r="HT117" s="644"/>
      <c r="HU117" s="644"/>
      <c r="HV117" s="644"/>
      <c r="HW117" s="644"/>
      <c r="HX117" s="644"/>
      <c r="HY117" s="644"/>
      <c r="HZ117" s="644"/>
    </row>
    <row r="118" spans="1:234" s="643" customFormat="1" ht="10.8" customHeight="1" x14ac:dyDescent="0.25">
      <c r="B118" s="644"/>
      <c r="C118" s="644"/>
      <c r="D118" s="644"/>
      <c r="E118" s="644"/>
      <c r="F118" s="644"/>
      <c r="G118" s="644"/>
      <c r="H118" s="644"/>
      <c r="I118" s="644"/>
      <c r="J118" s="644"/>
      <c r="K118" s="644"/>
      <c r="L118" s="644"/>
      <c r="M118" s="644"/>
      <c r="N118" s="644"/>
      <c r="O118" s="644"/>
      <c r="P118" s="644"/>
      <c r="Q118" s="644"/>
      <c r="R118" s="644"/>
      <c r="HM118" s="644"/>
      <c r="HN118" s="644"/>
      <c r="HO118" s="644"/>
      <c r="HP118" s="644"/>
      <c r="HQ118" s="644"/>
      <c r="HR118" s="644"/>
      <c r="HS118" s="644"/>
      <c r="HT118" s="644"/>
      <c r="HU118" s="644"/>
      <c r="HV118" s="644"/>
      <c r="HW118" s="644"/>
      <c r="HX118" s="644"/>
      <c r="HY118" s="644"/>
      <c r="HZ118" s="644"/>
    </row>
    <row r="119" spans="1:234" s="643" customFormat="1" ht="12.6" customHeight="1" x14ac:dyDescent="0.25">
      <c r="B119" s="644"/>
      <c r="C119" s="644"/>
      <c r="D119" s="644"/>
      <c r="E119" s="894" t="s">
        <v>1702</v>
      </c>
      <c r="F119" s="895"/>
      <c r="G119" s="692"/>
      <c r="H119" s="644"/>
      <c r="I119" s="644"/>
      <c r="J119" s="644"/>
      <c r="K119" s="644"/>
      <c r="L119" s="644"/>
      <c r="M119" s="644"/>
      <c r="N119" s="644"/>
      <c r="O119" s="644"/>
      <c r="P119" s="644"/>
      <c r="Q119" s="644"/>
      <c r="R119" s="644"/>
      <c r="HM119" s="644"/>
      <c r="HN119" s="644"/>
      <c r="HO119" s="644"/>
      <c r="HP119" s="644"/>
      <c r="HQ119" s="644"/>
      <c r="HR119" s="644"/>
      <c r="HS119" s="644"/>
      <c r="HT119" s="644"/>
      <c r="HU119" s="644"/>
      <c r="HV119" s="644"/>
      <c r="HW119" s="644"/>
      <c r="HX119" s="644"/>
      <c r="HY119" s="644"/>
      <c r="HZ119" s="644"/>
    </row>
    <row r="120" spans="1:234" s="643" customFormat="1" ht="12.6" customHeight="1" x14ac:dyDescent="0.25">
      <c r="B120" s="644"/>
      <c r="C120" s="644"/>
      <c r="D120" s="644"/>
      <c r="E120" s="894" t="s">
        <v>1724</v>
      </c>
      <c r="F120" s="895"/>
      <c r="G120" s="693"/>
      <c r="H120" s="691" t="s">
        <v>1708</v>
      </c>
      <c r="I120" s="644"/>
      <c r="J120" s="644"/>
      <c r="K120" s="644"/>
      <c r="L120" s="644"/>
      <c r="M120" s="644"/>
      <c r="N120" s="644"/>
      <c r="O120" s="644"/>
      <c r="P120" s="644"/>
      <c r="Q120" s="644"/>
      <c r="R120" s="644"/>
      <c r="HM120" s="644"/>
      <c r="HN120" s="644"/>
      <c r="HO120" s="644"/>
      <c r="HP120" s="644"/>
      <c r="HQ120" s="644"/>
      <c r="HR120" s="644"/>
      <c r="HS120" s="644"/>
      <c r="HT120" s="644"/>
      <c r="HU120" s="644"/>
      <c r="HV120" s="644"/>
      <c r="HW120" s="644"/>
      <c r="HX120" s="644"/>
      <c r="HY120" s="644"/>
      <c r="HZ120" s="644"/>
    </row>
    <row r="121" spans="1:234" s="643" customFormat="1" ht="12.6" customHeight="1" x14ac:dyDescent="0.25">
      <c r="B121" s="644"/>
      <c r="C121" s="644"/>
      <c r="D121" s="644"/>
      <c r="E121" s="644"/>
      <c r="F121" s="644"/>
      <c r="G121" s="644"/>
      <c r="H121" s="644"/>
      <c r="I121" s="644"/>
      <c r="J121" s="644"/>
      <c r="K121" s="644"/>
      <c r="L121" s="644"/>
      <c r="M121" s="644"/>
      <c r="N121" s="644"/>
      <c r="O121" s="644"/>
      <c r="P121" s="644"/>
      <c r="Q121" s="644"/>
      <c r="R121" s="644"/>
      <c r="HM121" s="644"/>
      <c r="HN121" s="644"/>
      <c r="HO121" s="644"/>
      <c r="HP121" s="644"/>
      <c r="HQ121" s="644"/>
      <c r="HR121" s="644"/>
      <c r="HS121" s="644"/>
      <c r="HT121" s="644"/>
      <c r="HU121" s="644"/>
      <c r="HV121" s="644"/>
      <c r="HW121" s="644"/>
      <c r="HX121" s="644"/>
      <c r="HY121" s="644"/>
      <c r="HZ121" s="644"/>
    </row>
    <row r="122" spans="1:234" s="643" customFormat="1" x14ac:dyDescent="0.25">
      <c r="B122" s="644"/>
      <c r="C122" s="644"/>
      <c r="D122" s="896" t="s">
        <v>1679</v>
      </c>
      <c r="E122" s="897" t="s">
        <v>1671</v>
      </c>
      <c r="F122" s="898"/>
      <c r="G122" s="898"/>
      <c r="H122" s="898"/>
      <c r="I122" s="898"/>
      <c r="J122" s="898"/>
      <c r="K122" s="898"/>
      <c r="L122" s="898"/>
      <c r="M122" s="898"/>
      <c r="N122" s="899"/>
      <c r="O122" s="900" t="s">
        <v>1436</v>
      </c>
      <c r="P122" s="900" t="s">
        <v>1681</v>
      </c>
      <c r="Q122" s="900" t="s">
        <v>1672</v>
      </c>
      <c r="R122" s="644"/>
      <c r="T122" s="911" t="s">
        <v>1652</v>
      </c>
      <c r="U122" s="903" t="s">
        <v>1673</v>
      </c>
      <c r="V122" s="646" t="s">
        <v>1653</v>
      </c>
      <c r="W122" s="646" t="s">
        <v>1653</v>
      </c>
      <c r="Y122" s="913" t="s">
        <v>1674</v>
      </c>
      <c r="Z122" s="914"/>
      <c r="AA122" s="915"/>
      <c r="AT122" s="903" t="s">
        <v>1654</v>
      </c>
      <c r="AV122" s="643" t="s">
        <v>1655</v>
      </c>
      <c r="AW122" s="647" t="s">
        <v>1656</v>
      </c>
      <c r="AX122" s="647">
        <v>2023</v>
      </c>
      <c r="AY122" s="647">
        <v>2024</v>
      </c>
      <c r="AZ122" s="647">
        <v>2025</v>
      </c>
      <c r="BA122" s="647">
        <v>2026</v>
      </c>
      <c r="BB122" s="647">
        <v>2027</v>
      </c>
      <c r="BC122" s="647">
        <v>2028</v>
      </c>
      <c r="BD122" s="647">
        <v>2029</v>
      </c>
      <c r="BE122" s="647">
        <v>2030</v>
      </c>
      <c r="BF122" s="647" t="s">
        <v>1657</v>
      </c>
      <c r="BH122" s="643" t="s">
        <v>1675</v>
      </c>
      <c r="BI122" s="647" t="s">
        <v>1656</v>
      </c>
      <c r="BJ122" s="647">
        <v>2023</v>
      </c>
      <c r="BK122" s="647">
        <v>2024</v>
      </c>
      <c r="BL122" s="647">
        <v>2025</v>
      </c>
      <c r="BM122" s="647">
        <v>2026</v>
      </c>
      <c r="BN122" s="647">
        <v>2027</v>
      </c>
      <c r="BO122" s="647">
        <v>2028</v>
      </c>
      <c r="BP122" s="647">
        <v>2029</v>
      </c>
      <c r="BQ122" s="647">
        <v>2030</v>
      </c>
      <c r="BR122" s="647" t="s">
        <v>1657</v>
      </c>
      <c r="BS122" s="648"/>
      <c r="BT122" s="648"/>
      <c r="BU122" s="648"/>
      <c r="BV122" s="648"/>
      <c r="BW122" s="648"/>
      <c r="BX122" s="648"/>
      <c r="BY122" s="648"/>
      <c r="BZ122" s="648"/>
      <c r="CA122" s="648"/>
      <c r="CB122" s="648"/>
      <c r="CC122" s="648"/>
      <c r="CD122" s="648"/>
      <c r="CE122" s="648"/>
      <c r="CF122" s="648"/>
      <c r="CG122" s="648"/>
      <c r="CH122" s="648"/>
      <c r="CI122" s="648"/>
      <c r="CJ122" s="648"/>
      <c r="CK122" s="648"/>
      <c r="CL122" s="648"/>
      <c r="CM122" s="648"/>
      <c r="CN122" s="648"/>
      <c r="CO122" s="648"/>
      <c r="CP122" s="648"/>
      <c r="CQ122" s="648"/>
      <c r="CR122" s="648"/>
      <c r="CS122" s="648"/>
      <c r="CT122" s="648"/>
      <c r="CU122" s="648"/>
      <c r="CV122" s="648"/>
      <c r="CW122" s="648"/>
      <c r="CX122" s="648"/>
      <c r="CY122" s="648"/>
      <c r="CZ122" s="648"/>
      <c r="DA122" s="648"/>
      <c r="DB122" s="648"/>
      <c r="DC122" s="648"/>
      <c r="DD122" s="648"/>
      <c r="DE122" s="648"/>
      <c r="DF122" s="648"/>
      <c r="DG122" s="648"/>
      <c r="DH122" s="648"/>
      <c r="DI122" s="648"/>
      <c r="DJ122" s="648"/>
      <c r="DK122" s="648"/>
      <c r="DL122" s="648"/>
      <c r="DM122" s="648"/>
      <c r="DN122" s="648"/>
      <c r="DO122" s="648"/>
      <c r="DP122" s="648"/>
      <c r="DR122" s="643" t="s">
        <v>1658</v>
      </c>
      <c r="DS122" s="647" t="s">
        <v>1656</v>
      </c>
      <c r="DT122" s="647">
        <v>2023</v>
      </c>
      <c r="DU122" s="647">
        <v>2024</v>
      </c>
      <c r="DV122" s="647">
        <v>2025</v>
      </c>
      <c r="DW122" s="647">
        <v>2026</v>
      </c>
      <c r="DX122" s="647">
        <v>2027</v>
      </c>
      <c r="DY122" s="647">
        <v>2028</v>
      </c>
      <c r="DZ122" s="647">
        <v>2029</v>
      </c>
      <c r="EA122" s="647">
        <v>2030</v>
      </c>
      <c r="EB122" s="647" t="s">
        <v>1657</v>
      </c>
      <c r="HM122" s="644"/>
      <c r="HN122" s="644"/>
      <c r="HO122" s="644"/>
      <c r="HP122" s="644"/>
      <c r="HQ122" s="644"/>
      <c r="HR122" s="644"/>
      <c r="HS122" s="644"/>
      <c r="HT122" s="644"/>
      <c r="HU122" s="644"/>
      <c r="HV122" s="644"/>
      <c r="HW122" s="644"/>
      <c r="HX122" s="644"/>
      <c r="HY122" s="644"/>
      <c r="HZ122" s="644"/>
    </row>
    <row r="123" spans="1:234" s="643" customFormat="1" ht="77.400000000000006" customHeight="1" x14ac:dyDescent="0.25">
      <c r="B123" s="644"/>
      <c r="C123" s="644"/>
      <c r="D123" s="896"/>
      <c r="E123" s="649" t="str">
        <f>INDEX(U100:U109,COLUMNS(E123:E123))</f>
        <v/>
      </c>
      <c r="F123" s="649" t="str">
        <f>INDEX(U100:U109,COLUMNS(E123:F123))</f>
        <v/>
      </c>
      <c r="G123" s="649" t="str">
        <f>INDEX(U100:U109,COLUMNS(E123:G123))</f>
        <v/>
      </c>
      <c r="H123" s="649" t="str">
        <f>INDEX(U100:U109,COLUMNS(E123:H123))</f>
        <v/>
      </c>
      <c r="I123" s="649" t="str">
        <f>INDEX(U100:U109,COLUMNS(E123:I123))</f>
        <v/>
      </c>
      <c r="J123" s="649" t="str">
        <f>INDEX(U100:U109,COLUMNS(E123:J123))</f>
        <v/>
      </c>
      <c r="K123" s="649" t="str">
        <f>INDEX(U100:U109,COLUMNS(E123:K123))</f>
        <v/>
      </c>
      <c r="L123" s="649" t="str">
        <f>INDEX(U100:U109,COLUMNS(E123:L123))</f>
        <v/>
      </c>
      <c r="M123" s="649" t="str">
        <f>INDEX(U100:U109,COLUMNS(E123:M123))</f>
        <v/>
      </c>
      <c r="N123" s="649" t="str">
        <f>INDEX(U100:U109,COLUMNS(E123:N123))</f>
        <v/>
      </c>
      <c r="O123" s="901"/>
      <c r="P123" s="901"/>
      <c r="Q123" s="902"/>
      <c r="R123" s="644"/>
      <c r="S123" s="650"/>
      <c r="T123" s="912"/>
      <c r="U123" s="904"/>
      <c r="V123" s="647" t="s">
        <v>1676</v>
      </c>
      <c r="W123" s="647" t="s">
        <v>1659</v>
      </c>
      <c r="Y123" s="647" t="str">
        <f t="shared" ref="Y123" si="44">E123</f>
        <v/>
      </c>
      <c r="Z123" s="647" t="str">
        <f t="shared" ref="Z123" si="45">F123</f>
        <v/>
      </c>
      <c r="AA123" s="647" t="str">
        <f t="shared" ref="AA123" si="46">G123</f>
        <v/>
      </c>
      <c r="AB123" s="647" t="str">
        <f t="shared" ref="AB123" si="47">H123</f>
        <v/>
      </c>
      <c r="AC123" s="647" t="str">
        <f t="shared" ref="AC123" si="48">I123</f>
        <v/>
      </c>
      <c r="AD123" s="647" t="str">
        <f t="shared" ref="AD123" si="49">J123</f>
        <v/>
      </c>
      <c r="AE123" s="647" t="str">
        <f t="shared" ref="AE123" si="50">K123</f>
        <v/>
      </c>
      <c r="AF123" s="647" t="str">
        <f t="shared" ref="AF123" si="51">L123</f>
        <v/>
      </c>
      <c r="AG123" s="647" t="str">
        <f t="shared" ref="AG123" si="52">M123</f>
        <v/>
      </c>
      <c r="AH123" s="647" t="str">
        <f t="shared" ref="AH123" si="53">N123</f>
        <v/>
      </c>
      <c r="AI123" s="648"/>
      <c r="AJ123" s="650"/>
      <c r="AK123" s="650"/>
      <c r="AM123" s="650"/>
      <c r="AN123" s="650"/>
      <c r="AO123" s="650"/>
      <c r="AP123" s="650"/>
      <c r="AQ123" s="650"/>
      <c r="AR123" s="650"/>
      <c r="AS123" s="650"/>
      <c r="AT123" s="904"/>
      <c r="AU123" s="650"/>
      <c r="AV123" s="643" t="s">
        <v>1660</v>
      </c>
      <c r="AW123" s="647">
        <v>0</v>
      </c>
      <c r="AX123" s="647">
        <v>0</v>
      </c>
      <c r="AY123" s="647">
        <v>0</v>
      </c>
      <c r="AZ123" s="647">
        <v>0</v>
      </c>
      <c r="BA123" s="647">
        <v>0</v>
      </c>
      <c r="BB123" s="647">
        <v>0</v>
      </c>
      <c r="BC123" s="647">
        <v>0</v>
      </c>
      <c r="BD123" s="647">
        <v>0</v>
      </c>
      <c r="BE123" s="647">
        <v>0</v>
      </c>
      <c r="BF123" s="647"/>
      <c r="BG123" s="650"/>
      <c r="BH123" s="643" t="s">
        <v>1660</v>
      </c>
      <c r="BI123" s="647">
        <v>0</v>
      </c>
      <c r="BJ123" s="647">
        <v>0</v>
      </c>
      <c r="BK123" s="647">
        <v>0</v>
      </c>
      <c r="BL123" s="647">
        <v>0</v>
      </c>
      <c r="BM123" s="647">
        <v>0</v>
      </c>
      <c r="BN123" s="647">
        <v>0</v>
      </c>
      <c r="BO123" s="647">
        <v>0</v>
      </c>
      <c r="BP123" s="647">
        <v>0</v>
      </c>
      <c r="BQ123" s="647">
        <v>0</v>
      </c>
      <c r="BR123" s="647"/>
      <c r="BS123" s="648"/>
      <c r="BT123" s="648"/>
      <c r="BU123" s="648"/>
      <c r="BV123" s="648"/>
      <c r="BW123" s="648"/>
      <c r="BX123" s="648"/>
      <c r="BY123" s="648"/>
      <c r="BZ123" s="648"/>
      <c r="CA123" s="648"/>
      <c r="CB123" s="648"/>
      <c r="CC123" s="648"/>
      <c r="CD123" s="648"/>
      <c r="CE123" s="648"/>
      <c r="CF123" s="648"/>
      <c r="CG123" s="648"/>
      <c r="CH123" s="648"/>
      <c r="CI123" s="648"/>
      <c r="CJ123" s="648"/>
      <c r="CK123" s="648"/>
      <c r="CL123" s="648"/>
      <c r="CM123" s="648"/>
      <c r="CN123" s="648"/>
      <c r="CO123" s="648"/>
      <c r="CP123" s="648"/>
      <c r="CQ123" s="648"/>
      <c r="CR123" s="648"/>
      <c r="CS123" s="648"/>
      <c r="CT123" s="648"/>
      <c r="CU123" s="648"/>
      <c r="CV123" s="648"/>
      <c r="CW123" s="648"/>
      <c r="CX123" s="648"/>
      <c r="CY123" s="648"/>
      <c r="CZ123" s="648"/>
      <c r="DA123" s="648"/>
      <c r="DB123" s="648"/>
      <c r="DC123" s="648"/>
      <c r="DD123" s="648"/>
      <c r="DE123" s="648"/>
      <c r="DF123" s="648"/>
      <c r="DG123" s="648"/>
      <c r="DH123" s="648"/>
      <c r="DI123" s="648"/>
      <c r="DJ123" s="648"/>
      <c r="DK123" s="648"/>
      <c r="DL123" s="648"/>
      <c r="DM123" s="648"/>
      <c r="DN123" s="648"/>
      <c r="DO123" s="648"/>
      <c r="DP123" s="648"/>
      <c r="DQ123" s="643" t="s">
        <v>1436</v>
      </c>
      <c r="DR123" s="643" t="s">
        <v>1660</v>
      </c>
      <c r="DS123" s="647">
        <v>0</v>
      </c>
      <c r="DT123" s="647">
        <v>0</v>
      </c>
      <c r="DU123" s="647">
        <v>0</v>
      </c>
      <c r="DV123" s="647">
        <v>0</v>
      </c>
      <c r="DW123" s="647">
        <v>0</v>
      </c>
      <c r="DX123" s="647">
        <v>0</v>
      </c>
      <c r="DY123" s="647">
        <v>0</v>
      </c>
      <c r="DZ123" s="647">
        <v>0</v>
      </c>
      <c r="EA123" s="647">
        <v>0</v>
      </c>
      <c r="EB123" s="647"/>
      <c r="HM123" s="644"/>
      <c r="HN123" s="644"/>
      <c r="HO123" s="644"/>
      <c r="HP123" s="644"/>
      <c r="HQ123" s="644"/>
      <c r="HR123" s="644"/>
      <c r="HS123" s="644"/>
      <c r="HT123" s="644"/>
      <c r="HU123" s="644"/>
      <c r="HV123" s="644"/>
      <c r="HW123" s="644"/>
      <c r="HX123" s="644"/>
      <c r="HY123" s="644"/>
      <c r="HZ123" s="644"/>
    </row>
    <row r="124" spans="1:234" s="643" customFormat="1" x14ac:dyDescent="0.25">
      <c r="B124" s="644"/>
      <c r="C124" s="644"/>
      <c r="D124" s="651">
        <v>2023</v>
      </c>
      <c r="E124" s="652"/>
      <c r="F124" s="652"/>
      <c r="G124" s="652"/>
      <c r="H124" s="652"/>
      <c r="I124" s="652"/>
      <c r="J124" s="652"/>
      <c r="K124" s="652"/>
      <c r="L124" s="652"/>
      <c r="M124" s="652"/>
      <c r="N124" s="652"/>
      <c r="O124" s="652"/>
      <c r="P124" s="687"/>
      <c r="Q124" s="653"/>
      <c r="R124" s="644"/>
      <c r="T124" s="646">
        <f t="shared" ref="T124:T125" si="54">SUM(E124:N124)</f>
        <v>0</v>
      </c>
      <c r="U124" s="646"/>
      <c r="V124" s="646"/>
      <c r="W124" s="646">
        <f>P124</f>
        <v>0</v>
      </c>
      <c r="Y124" s="646"/>
      <c r="Z124" s="646"/>
      <c r="AA124" s="646"/>
      <c r="AB124" s="646"/>
      <c r="AC124" s="646"/>
      <c r="AD124" s="646"/>
      <c r="AE124" s="646"/>
      <c r="AF124" s="646"/>
      <c r="AG124" s="646"/>
      <c r="AH124" s="646"/>
      <c r="AT124" s="647">
        <v>0</v>
      </c>
      <c r="AV124" s="647">
        <v>2023</v>
      </c>
      <c r="AW124" s="647">
        <v>0</v>
      </c>
      <c r="AX124" s="654">
        <f>IF(AX122=AV124,W124,IF(AW124=0,MAX(AX123-MAX(AT124-SUM(AW123:AW123),0),0),AX123))</f>
        <v>0</v>
      </c>
      <c r="AY124" s="654">
        <f>IF(AY122=AV124,W124,IF(AX124=0,MAX(AY123-MAX(AT124-SUM(AW123:AX123),0),0),AY123))</f>
        <v>0</v>
      </c>
      <c r="AZ124" s="654">
        <f>IF(AZ122=AV124,W124,IF(AY124=0,MAX(AZ123-MAX(AT124-SUM(AW123:AY123),0),0),AZ123))</f>
        <v>0</v>
      </c>
      <c r="BA124" s="654">
        <f>IF(BA122=AV124,W124,IF(AZ124=0,MAX(BA123-MAX(AT124-SUM(AW123:AZ123),0),0),BA123))</f>
        <v>0</v>
      </c>
      <c r="BB124" s="654">
        <f>IF(BB122=AV124,W124,IF(BA124=0,MAX(BB123-MAX(AT124-SUM(AW123:BA123),0),0),BB123))</f>
        <v>0</v>
      </c>
      <c r="BC124" s="654">
        <f>IF(BC122=AV124,W124,IF(BB124=0,MAX(BC123-MAX(AT124-SUM(AW123:BB123),0),0),BC123))</f>
        <v>0</v>
      </c>
      <c r="BD124" s="654">
        <f>IF(BD122=AV124,W124,IF(BC124=0,MAX(BD123-MAX(AT124-SUM(AW123:BC123),0),0),BD123))</f>
        <v>0</v>
      </c>
      <c r="BE124" s="654">
        <f>IF(BE122=AV124,W124,IF(BD124=0,MAX(BE123-MAX(AT124-SUM(AW123:BD123),0),0),BE123))</f>
        <v>0</v>
      </c>
      <c r="BF124" s="654" t="b">
        <f t="shared" ref="BF124:BF125" si="55">SUM(AX124:BE124)=P124</f>
        <v>1</v>
      </c>
      <c r="BH124" s="647">
        <v>2023</v>
      </c>
      <c r="BI124" s="647">
        <v>0</v>
      </c>
      <c r="BJ124" s="654">
        <f>IF(BH124&gt;BJ122,AX123-AX124,0)</f>
        <v>0</v>
      </c>
      <c r="BK124" s="654">
        <f>IF(BH124&gt;BK122,AY123-AY124,0)</f>
        <v>0</v>
      </c>
      <c r="BL124" s="654">
        <f>IF(BH124&gt;BL122,AZ123-AZ124,0)</f>
        <v>0</v>
      </c>
      <c r="BM124" s="654">
        <f>IF(BH124&gt;BM122,BA123-BA124,0)</f>
        <v>0</v>
      </c>
      <c r="BN124" s="654">
        <f>IF(BH124&gt;BN122,BB123-BB124,0)</f>
        <v>0</v>
      </c>
      <c r="BO124" s="654">
        <f>IF(BH124&gt;BO122,BC123-BC124,0)</f>
        <v>0</v>
      </c>
      <c r="BP124" s="654">
        <f>IF(BH124&gt;BP122,BD123-BD124,0)</f>
        <v>0</v>
      </c>
      <c r="BQ124" s="654">
        <f>IF(BH124&gt;BQ122,BE123-BE124,0)</f>
        <v>0</v>
      </c>
      <c r="BR124" s="654" t="b">
        <f>SUM(BJ124:BQ124)=U124-SUM(Y124:AH124)</f>
        <v>1</v>
      </c>
      <c r="BS124" s="655"/>
      <c r="BT124" s="655"/>
      <c r="BU124" s="655"/>
      <c r="BV124" s="655"/>
      <c r="BW124" s="655"/>
      <c r="BX124" s="655"/>
      <c r="BY124" s="655"/>
      <c r="BZ124" s="655"/>
      <c r="CA124" s="655"/>
      <c r="CB124" s="655"/>
      <c r="CC124" s="655"/>
      <c r="CD124" s="655"/>
      <c r="CE124" s="655"/>
      <c r="CF124" s="655"/>
      <c r="CG124" s="655"/>
      <c r="CH124" s="655"/>
      <c r="CI124" s="655"/>
      <c r="CJ124" s="655"/>
      <c r="CK124" s="655"/>
      <c r="CL124" s="655"/>
      <c r="CM124" s="655"/>
      <c r="CN124" s="655"/>
      <c r="CO124" s="655"/>
      <c r="CP124" s="655"/>
      <c r="CQ124" s="655"/>
      <c r="CR124" s="655"/>
      <c r="CS124" s="655"/>
      <c r="CT124" s="655"/>
      <c r="CU124" s="655"/>
      <c r="CV124" s="655"/>
      <c r="CW124" s="655"/>
      <c r="CX124" s="655"/>
      <c r="CY124" s="655"/>
      <c r="CZ124" s="655"/>
      <c r="DA124" s="655"/>
      <c r="DB124" s="655"/>
      <c r="DC124" s="655"/>
      <c r="DD124" s="655"/>
      <c r="DE124" s="655"/>
      <c r="DF124" s="655"/>
      <c r="DG124" s="655"/>
      <c r="DH124" s="655"/>
      <c r="DI124" s="655"/>
      <c r="DJ124" s="655"/>
      <c r="DK124" s="655"/>
      <c r="DL124" s="655"/>
      <c r="DM124" s="655"/>
      <c r="DN124" s="655"/>
      <c r="DO124" s="655"/>
      <c r="DP124" s="655"/>
      <c r="DQ124" s="650">
        <f>O124</f>
        <v>0</v>
      </c>
      <c r="DR124" s="647">
        <v>2023</v>
      </c>
      <c r="DS124" s="647">
        <v>0</v>
      </c>
      <c r="DT124" s="654">
        <f>IF(DR124&gt;DT122,IF(DQ124&lt;=BJ124,DQ124,BJ124),0)</f>
        <v>0</v>
      </c>
      <c r="DU124" s="654">
        <f>IF(DR124&gt;DU122,IF(DQ124&lt;=BK124,DQ124,BK124),0)</f>
        <v>0</v>
      </c>
      <c r="DV124" s="654">
        <f>IF(DR124&gt;DV122,IF(DQ124&lt;=BL124,DQ124,BL124),0)</f>
        <v>0</v>
      </c>
      <c r="DW124" s="654">
        <f>IF(DR124&gt;DW122,IF(DQ124&lt;=BM124,DQ124,BM124),0)</f>
        <v>0</v>
      </c>
      <c r="DX124" s="654">
        <f>IF(DR124&gt;DX122,IF(DQ124&lt;=BN124,DQ124,BN124),0)</f>
        <v>0</v>
      </c>
      <c r="DY124" s="654">
        <f>IF(DR124&gt;DY122,IF(DQ124&lt;=BO124,DQ124,BO124),0)</f>
        <v>0</v>
      </c>
      <c r="DZ124" s="654">
        <f>IF(DR124&gt;DZ122,IF(DQ124&lt;=BP124,DQ124,BP124),0)</f>
        <v>0</v>
      </c>
      <c r="EA124" s="654">
        <f>IF(DR124&gt;EA122,IF(DQ124&lt;=BQ124,DQ124,BQ124),0)</f>
        <v>0</v>
      </c>
      <c r="EB124" s="654" t="b">
        <f>SUM(DT124:EA124)+SUM(HB142:HK142)=O124</f>
        <v>1</v>
      </c>
      <c r="HM124" s="644"/>
      <c r="HN124" s="644"/>
      <c r="HO124" s="644"/>
      <c r="HP124" s="644"/>
      <c r="HQ124" s="644"/>
      <c r="HR124" s="644"/>
      <c r="HS124" s="644"/>
      <c r="HT124" s="644"/>
      <c r="HU124" s="644"/>
      <c r="HV124" s="644"/>
      <c r="HW124" s="644"/>
      <c r="HX124" s="644"/>
      <c r="HY124" s="644"/>
      <c r="HZ124" s="644"/>
    </row>
    <row r="125" spans="1:234" s="643" customFormat="1" x14ac:dyDescent="0.25">
      <c r="B125" s="644"/>
      <c r="C125" s="644"/>
      <c r="D125" s="651">
        <v>2024</v>
      </c>
      <c r="E125" s="687"/>
      <c r="F125" s="687"/>
      <c r="G125" s="687"/>
      <c r="H125" s="687"/>
      <c r="I125" s="687"/>
      <c r="J125" s="687"/>
      <c r="K125" s="687"/>
      <c r="L125" s="687"/>
      <c r="M125" s="687"/>
      <c r="N125" s="687"/>
      <c r="O125" s="687"/>
      <c r="P125" s="687"/>
      <c r="Q125" s="656">
        <f>SUM(E125:N125)-O125+(P124-P125)</f>
        <v>0</v>
      </c>
      <c r="R125" s="657"/>
      <c r="T125" s="646">
        <f t="shared" si="54"/>
        <v>0</v>
      </c>
      <c r="U125" s="654">
        <f>O125+Q125</f>
        <v>0</v>
      </c>
      <c r="V125" s="658">
        <f>U125-P124</f>
        <v>0</v>
      </c>
      <c r="W125" s="658">
        <f t="shared" ref="W125" si="56">IF(V125&gt;0,P125,P124+V125+(P125-P124))</f>
        <v>0</v>
      </c>
      <c r="X125" s="659"/>
      <c r="Y125" s="660">
        <f>IF(V125&lt;=0,0,V125*E125/SUM(E125:N125))</f>
        <v>0</v>
      </c>
      <c r="Z125" s="660">
        <f>IF(V125&lt;=0,0,V125*F125/SUM(E125:N125))</f>
        <v>0</v>
      </c>
      <c r="AA125" s="660">
        <f>IF(V125&lt;=0,0,V125*G125/SUM(E125:N125))</f>
        <v>0</v>
      </c>
      <c r="AB125" s="660">
        <f>IF(V125&lt;=0,0,V125*H125/SUM(E125:N125))</f>
        <v>0</v>
      </c>
      <c r="AC125" s="660">
        <f>IF(V125&lt;=0,0,V125*I125/SUM(E125:N125))</f>
        <v>0</v>
      </c>
      <c r="AD125" s="660">
        <f>IF(V125&lt;=0,0,V125*J125/SUM(E125:N125))</f>
        <v>0</v>
      </c>
      <c r="AE125" s="660">
        <f>IF(V125&lt;=0,0,V125*K125/SUM(E125:N125))</f>
        <v>0</v>
      </c>
      <c r="AF125" s="660">
        <f>IF(V125&lt;=0,0,V125*L125/SUM(E125:N125))</f>
        <v>0</v>
      </c>
      <c r="AG125" s="660">
        <f>IF(V125&lt;=0,0,V125*M125/SUM(E125:N125))</f>
        <v>0</v>
      </c>
      <c r="AH125" s="660">
        <f>IF(V125&lt;=0,0,V125*N125/SUM(E125:N125))</f>
        <v>0</v>
      </c>
      <c r="AI125" s="659"/>
      <c r="AJ125" s="659"/>
      <c r="AK125" s="659"/>
      <c r="AM125" s="659"/>
      <c r="AN125" s="659"/>
      <c r="AO125" s="659"/>
      <c r="AP125" s="659"/>
      <c r="AQ125" s="659"/>
      <c r="AR125" s="659"/>
      <c r="AS125" s="659"/>
      <c r="AT125" s="647">
        <f>IF(U125&lt;P124,U125,P124)</f>
        <v>0</v>
      </c>
      <c r="AU125" s="659"/>
      <c r="AV125" s="647">
        <v>2024</v>
      </c>
      <c r="AW125" s="647">
        <v>0</v>
      </c>
      <c r="AX125" s="654">
        <f>IF(AX122=AV125,W125,IF(AW125=0,MAX(AX124-MAX(AT125-SUM(AW124:AW124),0),0),AX124))</f>
        <v>0</v>
      </c>
      <c r="AY125" s="654">
        <f>IF(AY122=AV125,W125,IF(AX125=0,MAX(AY124-MAX(AT125-SUM(AW124:AX124),0),0),AY124))</f>
        <v>0</v>
      </c>
      <c r="AZ125" s="654">
        <f>IF(AZ122=AV125,W125,IF(AY125=0,MAX(AZ124-MAX(AT125-SUM(AW124:AY124),0),0),AZ124))</f>
        <v>0</v>
      </c>
      <c r="BA125" s="654">
        <f>IF(BA122=AV125,W125,IF(AZ125=0,MAX(BA124-MAX(AT125-SUM(AW124:AZ124),0),0),BA124))</f>
        <v>0</v>
      </c>
      <c r="BB125" s="654">
        <f>IF(BB122=AV125,W125,IF(BA125=0,MAX(BB124-MAX(AT125-SUM(AW124:BA124),0),0),BB124))</f>
        <v>0</v>
      </c>
      <c r="BC125" s="654">
        <f>IF(BC122=AV125,W125,IF(BB125=0,MAX(BC124-MAX(AT125-SUM(AW124:BB124),0),0),BC124))</f>
        <v>0</v>
      </c>
      <c r="BD125" s="654">
        <f>IF(BD122=AV125,W125,IF(BC125=0,MAX(BD124-MAX(AT125-SUM(AW124:BC124),0),0),BD124))</f>
        <v>0</v>
      </c>
      <c r="BE125" s="654">
        <f>IF(BE122=AV125,W125,IF(BD125=0,MAX(BE124-MAX(AT125-SUM(AW124:BD124),0),0),BE124))</f>
        <v>0</v>
      </c>
      <c r="BF125" s="654" t="b">
        <f t="shared" si="55"/>
        <v>1</v>
      </c>
      <c r="BH125" s="647">
        <v>2024</v>
      </c>
      <c r="BI125" s="647">
        <v>0</v>
      </c>
      <c r="BJ125" s="654">
        <f>IF(BH125&gt;BJ122,AX124-AX125,0)</f>
        <v>0</v>
      </c>
      <c r="BK125" s="654">
        <f>IF(BH125&gt;BK122,AY124-AY125,0)</f>
        <v>0</v>
      </c>
      <c r="BL125" s="654">
        <f>IF(BH125&gt;BL122,AZ124-AZ125,0)</f>
        <v>0</v>
      </c>
      <c r="BM125" s="654">
        <f>IF(BH125&gt;BM122,BA124-BA125,0)</f>
        <v>0</v>
      </c>
      <c r="BN125" s="654">
        <f>IF(BH125&gt;BN122,BB124-BB125,0)</f>
        <v>0</v>
      </c>
      <c r="BO125" s="654">
        <f>IF(BH125&gt;BO122,BC124-BC125,0)</f>
        <v>0</v>
      </c>
      <c r="BP125" s="654">
        <f>IF(BH125&gt;BP122,BD124-BD125,0)</f>
        <v>0</v>
      </c>
      <c r="BQ125" s="654">
        <f>IF(BH125&gt;BQ122,BE124-BE125,0)</f>
        <v>0</v>
      </c>
      <c r="BR125" s="654" t="b">
        <f>SUM(BJ125:BQ125)=U125-SUM(Y125:AH125)</f>
        <v>1</v>
      </c>
      <c r="BS125" s="655"/>
      <c r="BT125" s="655"/>
      <c r="BU125" s="655"/>
      <c r="BV125" s="655"/>
      <c r="BW125" s="655"/>
      <c r="BX125" s="655"/>
      <c r="BY125" s="655"/>
      <c r="BZ125" s="655"/>
      <c r="CA125" s="655"/>
      <c r="CB125" s="655"/>
      <c r="CC125" s="655"/>
      <c r="CD125" s="655"/>
      <c r="CE125" s="655"/>
      <c r="CF125" s="655"/>
      <c r="CG125" s="655"/>
      <c r="CH125" s="655"/>
      <c r="CI125" s="655"/>
      <c r="CJ125" s="655"/>
      <c r="CK125" s="655"/>
      <c r="CL125" s="655"/>
      <c r="CM125" s="655"/>
      <c r="CN125" s="655"/>
      <c r="CO125" s="655"/>
      <c r="CP125" s="655"/>
      <c r="CQ125" s="655"/>
      <c r="CR125" s="655"/>
      <c r="CS125" s="655"/>
      <c r="CT125" s="655"/>
      <c r="CU125" s="655"/>
      <c r="CV125" s="655"/>
      <c r="CW125" s="655"/>
      <c r="CX125" s="655"/>
      <c r="CY125" s="655"/>
      <c r="CZ125" s="655"/>
      <c r="DA125" s="655"/>
      <c r="DB125" s="655"/>
      <c r="DC125" s="655"/>
      <c r="DD125" s="655"/>
      <c r="DE125" s="655"/>
      <c r="DF125" s="655"/>
      <c r="DG125" s="655"/>
      <c r="DH125" s="655"/>
      <c r="DI125" s="655"/>
      <c r="DJ125" s="655"/>
      <c r="DK125" s="655"/>
      <c r="DL125" s="655"/>
      <c r="DM125" s="655"/>
      <c r="DN125" s="655"/>
      <c r="DO125" s="655"/>
      <c r="DP125" s="655"/>
      <c r="DQ125" s="738">
        <f>O125</f>
        <v>0</v>
      </c>
      <c r="DR125" s="647">
        <v>2024</v>
      </c>
      <c r="DS125" s="647">
        <v>0</v>
      </c>
      <c r="DT125" s="654">
        <f>IF(DR125&gt;DT122,IF(DQ125&lt;=BJ125,DQ125,BJ125),0)</f>
        <v>0</v>
      </c>
      <c r="DU125" s="654">
        <f>IF(DR125&gt;DU122,IF(DQ125&lt;=BK125,DQ125,BK125),0)</f>
        <v>0</v>
      </c>
      <c r="DV125" s="654">
        <f>IF(DR125&gt;DV122,IF(DQ125&lt;=BL125,DQ125,BL125),0)</f>
        <v>0</v>
      </c>
      <c r="DW125" s="654">
        <f>IF(DR125&gt;DW122,IF(DQ125&lt;=BM125,DQ125,BM125),0)</f>
        <v>0</v>
      </c>
      <c r="DX125" s="654">
        <f>IF(DR125&gt;DX122,IF(DQ125&lt;=BN125,DQ125,BN125),0)</f>
        <v>0</v>
      </c>
      <c r="DY125" s="654">
        <f>IF(DR125&gt;DY122,IF(DQ125&lt;=BO125,DQ125,BO125),0)</f>
        <v>0</v>
      </c>
      <c r="DZ125" s="654">
        <f>IF(DR125&gt;DZ122,IF(DQ125&lt;=BP125,DQ125,BP125),0)</f>
        <v>0</v>
      </c>
      <c r="EA125" s="654">
        <f>IF(DR125&gt;EA122,IF(DQ125&lt;=BQ125,DQ125,BQ125),0)</f>
        <v>0</v>
      </c>
      <c r="EB125" s="654" t="b">
        <f>SUM(DT125:EA125)+SUM(HB143:HK143)=O125</f>
        <v>1</v>
      </c>
      <c r="HM125" s="657"/>
      <c r="HN125" s="657"/>
      <c r="HO125" s="657"/>
      <c r="HP125" s="657"/>
      <c r="HQ125" s="657"/>
      <c r="HR125" s="657"/>
      <c r="HS125" s="657"/>
      <c r="HT125" s="657"/>
      <c r="HU125" s="657"/>
      <c r="HV125" s="657"/>
      <c r="HW125" s="657"/>
      <c r="HX125" s="657"/>
      <c r="HY125" s="657"/>
      <c r="HZ125" s="657"/>
    </row>
    <row r="127" spans="1:234" s="643" customFormat="1" hidden="1" x14ac:dyDescent="0.25">
      <c r="A127" s="643" t="s">
        <v>208</v>
      </c>
      <c r="B127" s="644"/>
      <c r="C127" s="644"/>
      <c r="D127" s="644"/>
      <c r="E127" s="644"/>
      <c r="F127" s="644"/>
      <c r="G127" s="644"/>
      <c r="H127" s="644"/>
      <c r="I127" s="644"/>
      <c r="J127" s="644"/>
      <c r="K127" s="644"/>
      <c r="L127" s="644"/>
      <c r="M127" s="644"/>
      <c r="N127" s="644"/>
      <c r="O127" s="644"/>
      <c r="P127" s="644"/>
      <c r="Q127" s="644"/>
      <c r="R127" s="644"/>
      <c r="DR127" s="643" t="s">
        <v>1677</v>
      </c>
      <c r="HM127" s="644"/>
      <c r="HN127" s="644"/>
      <c r="HO127" s="644"/>
      <c r="HP127" s="644"/>
      <c r="HQ127" s="644"/>
      <c r="HR127" s="644"/>
      <c r="HS127" s="644"/>
      <c r="HT127" s="644"/>
      <c r="HU127" s="644"/>
      <c r="HV127" s="644"/>
      <c r="HW127" s="644"/>
      <c r="HX127" s="644"/>
      <c r="HY127" s="644"/>
      <c r="HZ127" s="644"/>
    </row>
    <row r="128" spans="1:234" hidden="1" x14ac:dyDescent="0.25">
      <c r="A128" s="643" t="s">
        <v>208</v>
      </c>
      <c r="AI128" s="913" t="s">
        <v>1661</v>
      </c>
      <c r="AJ128" s="914"/>
      <c r="AK128" s="914"/>
      <c r="AL128" s="914"/>
      <c r="AM128" s="914"/>
      <c r="AN128" s="914"/>
      <c r="AO128" s="914"/>
      <c r="AP128" s="914"/>
      <c r="AQ128" s="914"/>
      <c r="AR128" s="914"/>
      <c r="AS128" s="914"/>
      <c r="AT128" s="915"/>
      <c r="AU128" s="648"/>
      <c r="AW128" s="661" t="s">
        <v>1656</v>
      </c>
      <c r="AX128" s="647">
        <v>2023</v>
      </c>
      <c r="AY128" s="647">
        <v>2024</v>
      </c>
      <c r="AZ128" s="647">
        <v>2024</v>
      </c>
      <c r="BA128" s="647">
        <v>2024</v>
      </c>
      <c r="BB128" s="647">
        <v>2024</v>
      </c>
      <c r="BC128" s="647">
        <v>2024</v>
      </c>
      <c r="BD128" s="647">
        <v>2024</v>
      </c>
      <c r="BE128" s="647">
        <v>2024</v>
      </c>
      <c r="BF128" s="647">
        <v>2024</v>
      </c>
      <c r="BG128" s="647">
        <v>2024</v>
      </c>
      <c r="BH128" s="647">
        <v>2024</v>
      </c>
      <c r="BI128" s="647">
        <v>2025</v>
      </c>
      <c r="BJ128" s="647">
        <v>2025</v>
      </c>
      <c r="BK128" s="647">
        <v>2025</v>
      </c>
      <c r="BL128" s="647">
        <v>2025</v>
      </c>
      <c r="BM128" s="647">
        <v>2025</v>
      </c>
      <c r="BN128" s="647">
        <v>2025</v>
      </c>
      <c r="BO128" s="647">
        <v>2025</v>
      </c>
      <c r="BP128" s="647">
        <v>2025</v>
      </c>
      <c r="BQ128" s="647">
        <v>2025</v>
      </c>
      <c r="BR128" s="647">
        <v>2025</v>
      </c>
      <c r="BS128" s="647">
        <v>2026</v>
      </c>
      <c r="BT128" s="647">
        <v>2026</v>
      </c>
      <c r="BU128" s="647">
        <v>2026</v>
      </c>
      <c r="BV128" s="647">
        <v>2026</v>
      </c>
      <c r="BW128" s="647">
        <v>2026</v>
      </c>
      <c r="BX128" s="647">
        <v>2026</v>
      </c>
      <c r="BY128" s="647">
        <v>2026</v>
      </c>
      <c r="BZ128" s="647">
        <v>2026</v>
      </c>
      <c r="CA128" s="647">
        <v>2026</v>
      </c>
      <c r="CB128" s="647">
        <v>2026</v>
      </c>
      <c r="CC128" s="647">
        <v>2027</v>
      </c>
      <c r="CD128" s="647">
        <v>2027</v>
      </c>
      <c r="CE128" s="647">
        <v>2027</v>
      </c>
      <c r="CF128" s="647">
        <v>2027</v>
      </c>
      <c r="CG128" s="647">
        <v>2027</v>
      </c>
      <c r="CH128" s="647">
        <v>2027</v>
      </c>
      <c r="CI128" s="647">
        <v>2027</v>
      </c>
      <c r="CJ128" s="647">
        <v>2027</v>
      </c>
      <c r="CK128" s="647">
        <v>2027</v>
      </c>
      <c r="CL128" s="647">
        <v>2027</v>
      </c>
      <c r="CM128" s="647">
        <v>2028</v>
      </c>
      <c r="CN128" s="647">
        <v>2028</v>
      </c>
      <c r="CO128" s="647">
        <v>2028</v>
      </c>
      <c r="CP128" s="647">
        <v>2028</v>
      </c>
      <c r="CQ128" s="647">
        <v>2028</v>
      </c>
      <c r="CR128" s="647">
        <v>2028</v>
      </c>
      <c r="CS128" s="647">
        <v>2028</v>
      </c>
      <c r="CT128" s="647">
        <v>2028</v>
      </c>
      <c r="CU128" s="647">
        <v>2028</v>
      </c>
      <c r="CV128" s="647">
        <v>2028</v>
      </c>
      <c r="CW128" s="647">
        <v>2029</v>
      </c>
      <c r="CX128" s="647">
        <v>2029</v>
      </c>
      <c r="CY128" s="647">
        <v>2029</v>
      </c>
      <c r="CZ128" s="647">
        <v>2029</v>
      </c>
      <c r="DA128" s="647">
        <v>2029</v>
      </c>
      <c r="DB128" s="647">
        <v>2029</v>
      </c>
      <c r="DC128" s="647">
        <v>2029</v>
      </c>
      <c r="DD128" s="647">
        <v>2029</v>
      </c>
      <c r="DE128" s="647">
        <v>2029</v>
      </c>
      <c r="DF128" s="647">
        <v>2029</v>
      </c>
      <c r="DG128" s="647">
        <v>2030</v>
      </c>
      <c r="DH128" s="647">
        <v>2030</v>
      </c>
      <c r="DI128" s="647">
        <v>2030</v>
      </c>
      <c r="DJ128" s="647">
        <v>2030</v>
      </c>
      <c r="DK128" s="647">
        <v>2030</v>
      </c>
      <c r="DL128" s="647">
        <v>2030</v>
      </c>
      <c r="DM128" s="647">
        <v>2030</v>
      </c>
      <c r="DN128" s="647">
        <v>2030</v>
      </c>
      <c r="DO128" s="647">
        <v>2030</v>
      </c>
      <c r="DP128" s="647">
        <v>2030</v>
      </c>
      <c r="DR128" s="661"/>
      <c r="DS128" s="647">
        <v>2023</v>
      </c>
      <c r="DT128" s="647">
        <v>2024</v>
      </c>
      <c r="DU128" s="647">
        <v>2024</v>
      </c>
      <c r="DV128" s="647">
        <v>2024</v>
      </c>
      <c r="DW128" s="647">
        <v>2024</v>
      </c>
      <c r="DX128" s="647">
        <v>2024</v>
      </c>
      <c r="DY128" s="647">
        <v>2024</v>
      </c>
      <c r="DZ128" s="647">
        <v>2024</v>
      </c>
      <c r="EA128" s="647">
        <v>2024</v>
      </c>
      <c r="EB128" s="647">
        <v>2024</v>
      </c>
      <c r="EC128" s="647">
        <v>2024</v>
      </c>
      <c r="ED128" s="647">
        <v>2025</v>
      </c>
      <c r="EE128" s="647">
        <v>2025</v>
      </c>
      <c r="EF128" s="647">
        <v>2025</v>
      </c>
      <c r="EG128" s="647">
        <v>2025</v>
      </c>
      <c r="EH128" s="647">
        <v>2025</v>
      </c>
      <c r="EI128" s="647">
        <v>2025</v>
      </c>
      <c r="EJ128" s="647">
        <v>2025</v>
      </c>
      <c r="EK128" s="647">
        <v>2025</v>
      </c>
      <c r="EL128" s="647">
        <v>2025</v>
      </c>
      <c r="EM128" s="647">
        <v>2025</v>
      </c>
      <c r="EN128" s="647">
        <v>2026</v>
      </c>
      <c r="EO128" s="647">
        <v>2026</v>
      </c>
      <c r="EP128" s="647">
        <v>2026</v>
      </c>
      <c r="EQ128" s="647">
        <v>2026</v>
      </c>
      <c r="ER128" s="647">
        <v>2026</v>
      </c>
      <c r="ES128" s="647">
        <v>2026</v>
      </c>
      <c r="ET128" s="647">
        <v>2026</v>
      </c>
      <c r="EU128" s="647">
        <v>2026</v>
      </c>
      <c r="EV128" s="647">
        <v>2026</v>
      </c>
      <c r="EW128" s="647">
        <v>2026</v>
      </c>
      <c r="EX128" s="647">
        <v>2027</v>
      </c>
      <c r="EY128" s="647">
        <v>2027</v>
      </c>
      <c r="EZ128" s="647">
        <v>2027</v>
      </c>
      <c r="FA128" s="647">
        <v>2027</v>
      </c>
      <c r="FB128" s="647">
        <v>2027</v>
      </c>
      <c r="FC128" s="647">
        <v>2027</v>
      </c>
      <c r="FD128" s="647">
        <v>2027</v>
      </c>
      <c r="FE128" s="647">
        <v>2027</v>
      </c>
      <c r="FF128" s="647">
        <v>2027</v>
      </c>
      <c r="FG128" s="647">
        <v>2027</v>
      </c>
      <c r="FH128" s="647">
        <v>2028</v>
      </c>
      <c r="FI128" s="647">
        <v>2028</v>
      </c>
      <c r="FJ128" s="647">
        <v>2028</v>
      </c>
      <c r="FK128" s="647">
        <v>2028</v>
      </c>
      <c r="FL128" s="647">
        <v>2028</v>
      </c>
      <c r="FM128" s="647">
        <v>2028</v>
      </c>
      <c r="FN128" s="647">
        <v>2028</v>
      </c>
      <c r="FO128" s="647">
        <v>2028</v>
      </c>
      <c r="FP128" s="647">
        <v>2028</v>
      </c>
      <c r="FQ128" s="647">
        <v>2028</v>
      </c>
      <c r="FR128" s="647">
        <v>2029</v>
      </c>
      <c r="FS128" s="647">
        <v>2029</v>
      </c>
      <c r="FT128" s="647">
        <v>2029</v>
      </c>
      <c r="FU128" s="647">
        <v>2029</v>
      </c>
      <c r="FV128" s="647">
        <v>2029</v>
      </c>
      <c r="FW128" s="647">
        <v>2029</v>
      </c>
      <c r="FX128" s="647">
        <v>2029</v>
      </c>
      <c r="FY128" s="647">
        <v>2029</v>
      </c>
      <c r="FZ128" s="647">
        <v>2029</v>
      </c>
      <c r="GA128" s="647">
        <v>2029</v>
      </c>
      <c r="GB128" s="647">
        <v>2030</v>
      </c>
      <c r="GC128" s="647">
        <v>2030</v>
      </c>
      <c r="GD128" s="647">
        <v>2030</v>
      </c>
      <c r="GE128" s="647">
        <v>2030</v>
      </c>
      <c r="GF128" s="647">
        <v>2030</v>
      </c>
      <c r="GG128" s="647">
        <v>2030</v>
      </c>
      <c r="GH128" s="647">
        <v>2030</v>
      </c>
      <c r="GI128" s="647">
        <v>2030</v>
      </c>
      <c r="GJ128" s="647">
        <v>2030</v>
      </c>
      <c r="GK128" s="647">
        <v>2030</v>
      </c>
      <c r="GL128" s="903" t="s">
        <v>1662</v>
      </c>
      <c r="GO128" s="643" t="s">
        <v>1678</v>
      </c>
    </row>
    <row r="129" spans="1:234" hidden="1" x14ac:dyDescent="0.25">
      <c r="A129" s="643" t="s">
        <v>208</v>
      </c>
      <c r="AI129" s="647" t="s">
        <v>1663</v>
      </c>
      <c r="AJ129" s="647" t="s">
        <v>1664</v>
      </c>
      <c r="AK129" s="647" t="str">
        <f t="shared" ref="AK129" si="57">E123</f>
        <v/>
      </c>
      <c r="AL129" s="647" t="str">
        <f t="shared" ref="AL129" si="58">F123</f>
        <v/>
      </c>
      <c r="AM129" s="647" t="str">
        <f t="shared" ref="AM129" si="59">G123</f>
        <v/>
      </c>
      <c r="AN129" s="647" t="str">
        <f t="shared" ref="AN129" si="60">H123</f>
        <v/>
      </c>
      <c r="AO129" s="647" t="str">
        <f t="shared" ref="AO129" si="61">I123</f>
        <v/>
      </c>
      <c r="AP129" s="647" t="str">
        <f t="shared" ref="AP129" si="62">J123</f>
        <v/>
      </c>
      <c r="AQ129" s="647" t="str">
        <f t="shared" ref="AQ129" si="63">K123</f>
        <v/>
      </c>
      <c r="AR129" s="647" t="str">
        <f t="shared" ref="AR129" si="64">L123</f>
        <v/>
      </c>
      <c r="AS129" s="647" t="str">
        <f t="shared" ref="AS129" si="65">M123</f>
        <v/>
      </c>
      <c r="AT129" s="647" t="str">
        <f t="shared" ref="AT129" si="66">N123</f>
        <v/>
      </c>
      <c r="AU129" s="648"/>
      <c r="AW129" s="662" t="s">
        <v>1663</v>
      </c>
      <c r="AX129" s="647" t="s">
        <v>1664</v>
      </c>
      <c r="AY129" s="647" t="str">
        <f t="shared" ref="AY129" si="67">E123</f>
        <v/>
      </c>
      <c r="AZ129" s="647" t="str">
        <f t="shared" ref="AZ129" si="68">F123</f>
        <v/>
      </c>
      <c r="BA129" s="647" t="str">
        <f t="shared" ref="BA129" si="69">G123</f>
        <v/>
      </c>
      <c r="BB129" s="647" t="str">
        <f t="shared" ref="BB129" si="70">H123</f>
        <v/>
      </c>
      <c r="BC129" s="647" t="str">
        <f t="shared" ref="BC129" si="71">I123</f>
        <v/>
      </c>
      <c r="BD129" s="647" t="str">
        <f t="shared" ref="BD129" si="72">J123</f>
        <v/>
      </c>
      <c r="BE129" s="647" t="str">
        <f t="shared" ref="BE129" si="73">K123</f>
        <v/>
      </c>
      <c r="BF129" s="647" t="str">
        <f t="shared" ref="BF129" si="74">L123</f>
        <v/>
      </c>
      <c r="BG129" s="647" t="str">
        <f t="shared" ref="BG129" si="75">M123</f>
        <v/>
      </c>
      <c r="BH129" s="647" t="str">
        <f t="shared" ref="BH129" si="76">N123</f>
        <v/>
      </c>
      <c r="BI129" s="647" t="str">
        <f t="shared" ref="BI129" si="77">E123</f>
        <v/>
      </c>
      <c r="BJ129" s="647" t="str">
        <f t="shared" ref="BJ129" si="78">F123</f>
        <v/>
      </c>
      <c r="BK129" s="647" t="str">
        <f t="shared" ref="BK129" si="79">G123</f>
        <v/>
      </c>
      <c r="BL129" s="647" t="str">
        <f t="shared" ref="BL129" si="80">H123</f>
        <v/>
      </c>
      <c r="BM129" s="647" t="str">
        <f t="shared" ref="BM129" si="81">I123</f>
        <v/>
      </c>
      <c r="BN129" s="647" t="str">
        <f t="shared" ref="BN129" si="82">J123</f>
        <v/>
      </c>
      <c r="BO129" s="647" t="str">
        <f t="shared" ref="BO129" si="83">K123</f>
        <v/>
      </c>
      <c r="BP129" s="647" t="str">
        <f t="shared" ref="BP129" si="84">L123</f>
        <v/>
      </c>
      <c r="BQ129" s="647" t="str">
        <f t="shared" ref="BQ129" si="85">M123</f>
        <v/>
      </c>
      <c r="BR129" s="647" t="str">
        <f t="shared" ref="BR129" si="86">N123</f>
        <v/>
      </c>
      <c r="BS129" s="647" t="str">
        <f t="shared" ref="BS129" si="87">E123</f>
        <v/>
      </c>
      <c r="BT129" s="647" t="str">
        <f t="shared" ref="BT129" si="88">F123</f>
        <v/>
      </c>
      <c r="BU129" s="647" t="str">
        <f t="shared" ref="BU129" si="89">G123</f>
        <v/>
      </c>
      <c r="BV129" s="647" t="str">
        <f t="shared" ref="BV129" si="90">H123</f>
        <v/>
      </c>
      <c r="BW129" s="647" t="str">
        <f t="shared" ref="BW129" si="91">I123</f>
        <v/>
      </c>
      <c r="BX129" s="647" t="str">
        <f t="shared" ref="BX129" si="92">J123</f>
        <v/>
      </c>
      <c r="BY129" s="647" t="str">
        <f t="shared" ref="BY129" si="93">K123</f>
        <v/>
      </c>
      <c r="BZ129" s="647" t="str">
        <f t="shared" ref="BZ129" si="94">L123</f>
        <v/>
      </c>
      <c r="CA129" s="647" t="str">
        <f t="shared" ref="CA129" si="95">M123</f>
        <v/>
      </c>
      <c r="CB129" s="647" t="str">
        <f t="shared" ref="CB129" si="96">N123</f>
        <v/>
      </c>
      <c r="CC129" s="647" t="str">
        <f t="shared" ref="CC129" si="97">E123</f>
        <v/>
      </c>
      <c r="CD129" s="647" t="str">
        <f t="shared" ref="CD129" si="98">F123</f>
        <v/>
      </c>
      <c r="CE129" s="647" t="str">
        <f t="shared" ref="CE129" si="99">G123</f>
        <v/>
      </c>
      <c r="CF129" s="647" t="str">
        <f t="shared" ref="CF129" si="100">H123</f>
        <v/>
      </c>
      <c r="CG129" s="647" t="str">
        <f t="shared" ref="CG129" si="101">I123</f>
        <v/>
      </c>
      <c r="CH129" s="647" t="str">
        <f t="shared" ref="CH129" si="102">J123</f>
        <v/>
      </c>
      <c r="CI129" s="647" t="str">
        <f t="shared" ref="CI129" si="103">K123</f>
        <v/>
      </c>
      <c r="CJ129" s="647" t="str">
        <f t="shared" ref="CJ129" si="104">L123</f>
        <v/>
      </c>
      <c r="CK129" s="647" t="str">
        <f t="shared" ref="CK129" si="105">M123</f>
        <v/>
      </c>
      <c r="CL129" s="647" t="str">
        <f t="shared" ref="CL129" si="106">N123</f>
        <v/>
      </c>
      <c r="CM129" s="647" t="str">
        <f t="shared" ref="CM129" si="107">E123</f>
        <v/>
      </c>
      <c r="CN129" s="647" t="str">
        <f t="shared" ref="CN129" si="108">F123</f>
        <v/>
      </c>
      <c r="CO129" s="647" t="str">
        <f t="shared" ref="CO129" si="109">G123</f>
        <v/>
      </c>
      <c r="CP129" s="647" t="str">
        <f t="shared" ref="CP129" si="110">H123</f>
        <v/>
      </c>
      <c r="CQ129" s="647" t="str">
        <f t="shared" ref="CQ129" si="111">I123</f>
        <v/>
      </c>
      <c r="CR129" s="647" t="str">
        <f t="shared" ref="CR129" si="112">J123</f>
        <v/>
      </c>
      <c r="CS129" s="647" t="str">
        <f t="shared" ref="CS129" si="113">K123</f>
        <v/>
      </c>
      <c r="CT129" s="647" t="str">
        <f t="shared" ref="CT129" si="114">L123</f>
        <v/>
      </c>
      <c r="CU129" s="647" t="str">
        <f t="shared" ref="CU129" si="115">M123</f>
        <v/>
      </c>
      <c r="CV129" s="647" t="str">
        <f t="shared" ref="CV129" si="116">N123</f>
        <v/>
      </c>
      <c r="CW129" s="647" t="str">
        <f t="shared" ref="CW129" si="117">E123</f>
        <v/>
      </c>
      <c r="CX129" s="647" t="str">
        <f t="shared" ref="CX129" si="118">F123</f>
        <v/>
      </c>
      <c r="CY129" s="647" t="str">
        <f t="shared" ref="CY129" si="119">G123</f>
        <v/>
      </c>
      <c r="CZ129" s="647" t="str">
        <f t="shared" ref="CZ129" si="120">H123</f>
        <v/>
      </c>
      <c r="DA129" s="647" t="str">
        <f t="shared" ref="DA129" si="121">I123</f>
        <v/>
      </c>
      <c r="DB129" s="647" t="str">
        <f t="shared" ref="DB129" si="122">J123</f>
        <v/>
      </c>
      <c r="DC129" s="647" t="str">
        <f t="shared" ref="DC129" si="123">K123</f>
        <v/>
      </c>
      <c r="DD129" s="647" t="str">
        <f t="shared" ref="DD129" si="124">L123</f>
        <v/>
      </c>
      <c r="DE129" s="647" t="str">
        <f t="shared" ref="DE129" si="125">M123</f>
        <v/>
      </c>
      <c r="DF129" s="647" t="str">
        <f t="shared" ref="DF129" si="126">N123</f>
        <v/>
      </c>
      <c r="DG129" s="647" t="str">
        <f t="shared" ref="DG129" si="127">E123</f>
        <v/>
      </c>
      <c r="DH129" s="647" t="str">
        <f t="shared" ref="DH129" si="128">F123</f>
        <v/>
      </c>
      <c r="DI129" s="647" t="str">
        <f t="shared" ref="DI129" si="129">G123</f>
        <v/>
      </c>
      <c r="DJ129" s="647" t="str">
        <f t="shared" ref="DJ129" si="130">H123</f>
        <v/>
      </c>
      <c r="DK129" s="647" t="str">
        <f t="shared" ref="DK129" si="131">I123</f>
        <v/>
      </c>
      <c r="DL129" s="647" t="str">
        <f t="shared" ref="DL129" si="132">J123</f>
        <v/>
      </c>
      <c r="DM129" s="647" t="str">
        <f t="shared" ref="DM129" si="133">K123</f>
        <v/>
      </c>
      <c r="DN129" s="647" t="str">
        <f t="shared" ref="DN129" si="134">L123</f>
        <v/>
      </c>
      <c r="DO129" s="647" t="str">
        <f t="shared" ref="DO129" si="135">M123</f>
        <v/>
      </c>
      <c r="DP129" s="647" t="str">
        <f t="shared" ref="DP129" si="136">N123</f>
        <v/>
      </c>
      <c r="DQ129" s="643" t="s">
        <v>1657</v>
      </c>
      <c r="DR129" s="662" t="s">
        <v>1665</v>
      </c>
      <c r="DS129" s="647" t="s">
        <v>1664</v>
      </c>
      <c r="DT129" s="647" t="str">
        <f t="shared" ref="DT129" si="137">E123</f>
        <v/>
      </c>
      <c r="DU129" s="647" t="str">
        <f t="shared" ref="DU129" si="138">F123</f>
        <v/>
      </c>
      <c r="DV129" s="647" t="str">
        <f t="shared" ref="DV129" si="139">G123</f>
        <v/>
      </c>
      <c r="DW129" s="647" t="str">
        <f t="shared" ref="DW129" si="140">H123</f>
        <v/>
      </c>
      <c r="DX129" s="647" t="str">
        <f t="shared" ref="DX129" si="141">I123</f>
        <v/>
      </c>
      <c r="DY129" s="647" t="str">
        <f t="shared" ref="DY129" si="142">J123</f>
        <v/>
      </c>
      <c r="DZ129" s="647" t="str">
        <f t="shared" ref="DZ129" si="143">K123</f>
        <v/>
      </c>
      <c r="EA129" s="647" t="str">
        <f t="shared" ref="EA129" si="144">L123</f>
        <v/>
      </c>
      <c r="EB129" s="647" t="str">
        <f t="shared" ref="EB129" si="145">M123</f>
        <v/>
      </c>
      <c r="EC129" s="647" t="str">
        <f t="shared" ref="EC129" si="146">N123</f>
        <v/>
      </c>
      <c r="ED129" s="647" t="str">
        <f t="shared" ref="ED129" si="147">E123</f>
        <v/>
      </c>
      <c r="EE129" s="647" t="str">
        <f t="shared" ref="EE129" si="148">F123</f>
        <v/>
      </c>
      <c r="EF129" s="647" t="str">
        <f t="shared" ref="EF129" si="149">G123</f>
        <v/>
      </c>
      <c r="EG129" s="647" t="str">
        <f t="shared" ref="EG129" si="150">H123</f>
        <v/>
      </c>
      <c r="EH129" s="647" t="str">
        <f t="shared" ref="EH129" si="151">I123</f>
        <v/>
      </c>
      <c r="EI129" s="647" t="str">
        <f t="shared" ref="EI129" si="152">J123</f>
        <v/>
      </c>
      <c r="EJ129" s="647" t="str">
        <f t="shared" ref="EJ129" si="153">K123</f>
        <v/>
      </c>
      <c r="EK129" s="647" t="str">
        <f t="shared" ref="EK129" si="154">L123</f>
        <v/>
      </c>
      <c r="EL129" s="647" t="str">
        <f t="shared" ref="EL129" si="155">M123</f>
        <v/>
      </c>
      <c r="EM129" s="647" t="str">
        <f t="shared" ref="EM129" si="156">N123</f>
        <v/>
      </c>
      <c r="EN129" s="647" t="str">
        <f t="shared" ref="EN129" si="157">E123</f>
        <v/>
      </c>
      <c r="EO129" s="647" t="str">
        <f t="shared" ref="EO129" si="158">F123</f>
        <v/>
      </c>
      <c r="EP129" s="647" t="str">
        <f t="shared" ref="EP129" si="159">G123</f>
        <v/>
      </c>
      <c r="EQ129" s="647" t="str">
        <f t="shared" ref="EQ129" si="160">H123</f>
        <v/>
      </c>
      <c r="ER129" s="647" t="str">
        <f t="shared" ref="ER129" si="161">I123</f>
        <v/>
      </c>
      <c r="ES129" s="647" t="str">
        <f t="shared" ref="ES129" si="162">J123</f>
        <v/>
      </c>
      <c r="ET129" s="647" t="str">
        <f t="shared" ref="ET129" si="163">K123</f>
        <v/>
      </c>
      <c r="EU129" s="647" t="str">
        <f t="shared" ref="EU129" si="164">L123</f>
        <v/>
      </c>
      <c r="EV129" s="647" t="str">
        <f t="shared" ref="EV129" si="165">M123</f>
        <v/>
      </c>
      <c r="EW129" s="647" t="str">
        <f t="shared" ref="EW129" si="166">N123</f>
        <v/>
      </c>
      <c r="EX129" s="647" t="str">
        <f t="shared" ref="EX129" si="167">E123</f>
        <v/>
      </c>
      <c r="EY129" s="647" t="str">
        <f t="shared" ref="EY129" si="168">F123</f>
        <v/>
      </c>
      <c r="EZ129" s="647" t="str">
        <f t="shared" ref="EZ129" si="169">G123</f>
        <v/>
      </c>
      <c r="FA129" s="647" t="str">
        <f t="shared" ref="FA129" si="170">H123</f>
        <v/>
      </c>
      <c r="FB129" s="647" t="str">
        <f t="shared" ref="FB129" si="171">I123</f>
        <v/>
      </c>
      <c r="FC129" s="647" t="str">
        <f t="shared" ref="FC129" si="172">J123</f>
        <v/>
      </c>
      <c r="FD129" s="647" t="str">
        <f t="shared" ref="FD129" si="173">K123</f>
        <v/>
      </c>
      <c r="FE129" s="647" t="str">
        <f t="shared" ref="FE129" si="174">L123</f>
        <v/>
      </c>
      <c r="FF129" s="647" t="str">
        <f t="shared" ref="FF129" si="175">M123</f>
        <v/>
      </c>
      <c r="FG129" s="647" t="str">
        <f t="shared" ref="FG129" si="176">N123</f>
        <v/>
      </c>
      <c r="FH129" s="647" t="str">
        <f t="shared" ref="FH129" si="177">E123</f>
        <v/>
      </c>
      <c r="FI129" s="647" t="str">
        <f t="shared" ref="FI129" si="178">F123</f>
        <v/>
      </c>
      <c r="FJ129" s="647" t="str">
        <f t="shared" ref="FJ129" si="179">G123</f>
        <v/>
      </c>
      <c r="FK129" s="647" t="str">
        <f t="shared" ref="FK129" si="180">H123</f>
        <v/>
      </c>
      <c r="FL129" s="647" t="str">
        <f t="shared" ref="FL129" si="181">I123</f>
        <v/>
      </c>
      <c r="FM129" s="647" t="str">
        <f t="shared" ref="FM129" si="182">J123</f>
        <v/>
      </c>
      <c r="FN129" s="647" t="str">
        <f t="shared" ref="FN129" si="183">K123</f>
        <v/>
      </c>
      <c r="FO129" s="647" t="str">
        <f t="shared" ref="FO129" si="184">L123</f>
        <v/>
      </c>
      <c r="FP129" s="647" t="str">
        <f t="shared" ref="FP129" si="185">M123</f>
        <v/>
      </c>
      <c r="FQ129" s="647" t="str">
        <f t="shared" ref="FQ129" si="186">N123</f>
        <v/>
      </c>
      <c r="FR129" s="647" t="str">
        <f t="shared" ref="FR129" si="187">E123</f>
        <v/>
      </c>
      <c r="FS129" s="647" t="str">
        <f t="shared" ref="FS129" si="188">F123</f>
        <v/>
      </c>
      <c r="FT129" s="647" t="str">
        <f t="shared" ref="FT129" si="189">G123</f>
        <v/>
      </c>
      <c r="FU129" s="647" t="str">
        <f t="shared" ref="FU129" si="190">H123</f>
        <v/>
      </c>
      <c r="FV129" s="647" t="str">
        <f t="shared" ref="FV129" si="191">I123</f>
        <v/>
      </c>
      <c r="FW129" s="647" t="str">
        <f t="shared" ref="FW129" si="192">J123</f>
        <v/>
      </c>
      <c r="FX129" s="647" t="str">
        <f t="shared" ref="FX129" si="193">K123</f>
        <v/>
      </c>
      <c r="FY129" s="647" t="str">
        <f t="shared" ref="FY129" si="194">L123</f>
        <v/>
      </c>
      <c r="FZ129" s="647" t="str">
        <f t="shared" ref="FZ129" si="195">M123</f>
        <v/>
      </c>
      <c r="GA129" s="647" t="str">
        <f t="shared" ref="GA129" si="196">N123</f>
        <v/>
      </c>
      <c r="GB129" s="647" t="str">
        <f t="shared" ref="GB129" si="197">E123</f>
        <v/>
      </c>
      <c r="GC129" s="647" t="str">
        <f t="shared" ref="GC129" si="198">F123</f>
        <v/>
      </c>
      <c r="GD129" s="647" t="str">
        <f t="shared" ref="GD129" si="199">G123</f>
        <v/>
      </c>
      <c r="GE129" s="647" t="str">
        <f t="shared" ref="GE129" si="200">H123</f>
        <v/>
      </c>
      <c r="GF129" s="647" t="str">
        <f t="shared" ref="GF129" si="201">I123</f>
        <v/>
      </c>
      <c r="GG129" s="647" t="str">
        <f t="shared" ref="GG129" si="202">J123</f>
        <v/>
      </c>
      <c r="GH129" s="647" t="str">
        <f t="shared" ref="GH129" si="203">K123</f>
        <v/>
      </c>
      <c r="GI129" s="647" t="str">
        <f t="shared" ref="GI129" si="204">L123</f>
        <v/>
      </c>
      <c r="GJ129" s="647" t="str">
        <f t="shared" ref="GJ129" si="205">M123</f>
        <v/>
      </c>
      <c r="GK129" s="647" t="str">
        <f t="shared" ref="GK129" si="206">N123</f>
        <v/>
      </c>
      <c r="GL129" s="904"/>
      <c r="GM129" s="663"/>
      <c r="GN129" s="662" t="s">
        <v>1665</v>
      </c>
      <c r="GO129" s="646" t="s">
        <v>1664</v>
      </c>
      <c r="GP129" s="646" t="str">
        <f t="shared" ref="GP129" si="207">E123</f>
        <v/>
      </c>
      <c r="GQ129" s="646" t="str">
        <f t="shared" ref="GQ129" si="208">F123</f>
        <v/>
      </c>
      <c r="GR129" s="646" t="str">
        <f t="shared" ref="GR129" si="209">G123</f>
        <v/>
      </c>
      <c r="GS129" s="646" t="str">
        <f t="shared" ref="GS129" si="210">H123</f>
        <v/>
      </c>
      <c r="GT129" s="646" t="str">
        <f t="shared" ref="GT129" si="211">I123</f>
        <v/>
      </c>
      <c r="GU129" s="646" t="str">
        <f t="shared" ref="GU129" si="212">J123</f>
        <v/>
      </c>
      <c r="GV129" s="646" t="str">
        <f t="shared" ref="GV129" si="213">K123</f>
        <v/>
      </c>
      <c r="GW129" s="646" t="str">
        <f t="shared" ref="GW129" si="214">L123</f>
        <v/>
      </c>
      <c r="GX129" s="646" t="str">
        <f t="shared" ref="GX129" si="215">M123</f>
        <v/>
      </c>
      <c r="GY129" s="646" t="str">
        <f t="shared" ref="GY129" si="216">N123</f>
        <v/>
      </c>
      <c r="GZ129" s="646" t="s">
        <v>1662</v>
      </c>
    </row>
    <row r="130" spans="1:234" hidden="1" x14ac:dyDescent="0.25">
      <c r="A130" s="643" t="s">
        <v>208</v>
      </c>
      <c r="AI130" s="664">
        <v>2023</v>
      </c>
      <c r="AJ130" s="664">
        <v>1</v>
      </c>
      <c r="AK130" s="665">
        <v>0</v>
      </c>
      <c r="AL130" s="665">
        <v>0</v>
      </c>
      <c r="AM130" s="665">
        <v>0</v>
      </c>
      <c r="AN130" s="665">
        <v>0</v>
      </c>
      <c r="AO130" s="665">
        <v>0</v>
      </c>
      <c r="AP130" s="665">
        <v>0</v>
      </c>
      <c r="AQ130" s="665">
        <v>0</v>
      </c>
      <c r="AR130" s="665">
        <v>0</v>
      </c>
      <c r="AS130" s="665">
        <v>0</v>
      </c>
      <c r="AT130" s="665">
        <v>0</v>
      </c>
      <c r="AU130" s="666"/>
      <c r="AW130" s="708">
        <v>2023</v>
      </c>
      <c r="AX130" s="665">
        <f>AX124</f>
        <v>0</v>
      </c>
      <c r="AY130" s="665">
        <f>INDEX(AX124:BE125,MATCH(AW130,AV124:AV125,0),MATCH(AY128,AX122:BE122,0))</f>
        <v>0</v>
      </c>
      <c r="AZ130" s="665">
        <f>INDEX(AX124:BE125,MATCH(AW130,AV124:AV125,0),MATCH(AZ128,AX122:BE122,0))*(INDEX(AK130:AT137,MATCH(AZ128,AI130:AI137,0),MATCH(AZ129,AK129:AT129,0)))</f>
        <v>0</v>
      </c>
      <c r="BA130" s="665">
        <f>INDEX(AX124:BE125,MATCH(AW130,AV124:AV125,0),MATCH(BA128,AX122:BE122,0))*(INDEX(AK130:AT137,MATCH(BA128,AI130:AI137,0),MATCH(BA129,AK129:AT129,0)))</f>
        <v>0</v>
      </c>
      <c r="BB130" s="665">
        <f>INDEX(AX124:BE125,MATCH(AW130,AV124:AV125,0),MATCH(BB128,AX122:BE122,0))*(INDEX(AK130:AT137,MATCH(BB128,AI130:AI137,0),MATCH(BB129,AK129:AT129,0)))</f>
        <v>0</v>
      </c>
      <c r="BC130" s="665">
        <f>INDEX(AX124:BE125,MATCH(AW130,AV124:AV125,0),MATCH(BC128,AX122:BE122,0))*(INDEX(AK130:AT137,MATCH(BC128,AI130:AI137,0),MATCH(BC129,AK129:AT129,0)))</f>
        <v>0</v>
      </c>
      <c r="BD130" s="665">
        <f>INDEX(AX124:BE125,MATCH(AW130,AV124:AV125,0),MATCH(BD128,AX122:BE122,0))*(INDEX(AK130:AT137,MATCH(BD128,AI130:AI137,0),MATCH(BD129,AK129:AT129,0)))</f>
        <v>0</v>
      </c>
      <c r="BE130" s="665">
        <f>INDEX(AX124:BE125,MATCH(AW130,AV124:AV125,0),MATCH(BE128,AX122:BE122,0))*(INDEX(AK130:AT137,MATCH(BE128,AI130:AI137,0),MATCH(BE129,AK129:AT129,0)))</f>
        <v>0</v>
      </c>
      <c r="BF130" s="665">
        <f>INDEX(AX124:BE125,MATCH(AW130,AV124:AV125,0),MATCH(BF128,AX122:BE122,0))*(INDEX(AK130:AT137,MATCH(BF128,AI130:AI137,0),MATCH(BF129,AK129:AT129,0)))</f>
        <v>0</v>
      </c>
      <c r="BG130" s="665">
        <f>INDEX(AX124:BE125,MATCH(AW130,AV124:AV125,0),MATCH(BG128,AX122:BE122,0))*(INDEX(AK130:AT137,MATCH(BG128,AI130:AI137,0),MATCH(BG129,AK129:AT129,0)))</f>
        <v>0</v>
      </c>
      <c r="BH130" s="665">
        <f>INDEX(AX124:BE125,MATCH(AW130,AV124:AV125,0),MATCH(BH128,AX122:BE122,0))*(INDEX(AK130:AT137,MATCH(BH128,AI130:AI137,0),MATCH(BH129,AK129:AT129,0)))</f>
        <v>0</v>
      </c>
      <c r="BI130" s="665">
        <f>INDEX(AX124:BE125,MATCH(AW130,AV124:AV125,0),MATCH(BI128,AX122:BE122,0))*(INDEX(AK130:AT137,MATCH(BI128,AI130:AI137,0),MATCH(BI129,AK129:AT129,0)))</f>
        <v>0</v>
      </c>
      <c r="BJ130" s="665">
        <f>INDEX(AX124:BE125,MATCH(AW130,AV124:AV125,0),MATCH(BJ128,AX122:BE122,0))*(INDEX(AK130:AT137,MATCH(BJ128,AI130:AI137,0),MATCH(BJ129,AK129:AT129,0)))</f>
        <v>0</v>
      </c>
      <c r="BK130" s="665">
        <f>INDEX(AX124:BE125,MATCH(AW130,AV124:AV125,0),MATCH(BK128,AX122:BE122,0))*(INDEX(AK130:AT137,MATCH(BK128,AI130:AI137,0),MATCH(BK129,AK129:AT129,0)))</f>
        <v>0</v>
      </c>
      <c r="BL130" s="665">
        <f>INDEX(AX124:BE125,MATCH(AW130,AV124:AV125,0),MATCH(BL128,AX122:BE122,0))*(INDEX(AK130:AT137,MATCH(BL128,AI130:AI137,0),MATCH(BL129,AK129:AT129,0)))</f>
        <v>0</v>
      </c>
      <c r="BM130" s="665">
        <f>INDEX(AX124:BE125,MATCH(AW130,AV124:AV125,0),MATCH(BM128,AX122:BE122,0))*(INDEX(AK130:AT137,MATCH(BM128,AI130:AI137,0),MATCH(BM129,AK129:AT129,0)))</f>
        <v>0</v>
      </c>
      <c r="BN130" s="665">
        <f>INDEX(AX124:BE125,MATCH(AW130,AV124:AV125,0),MATCH(BN128,AX122:BE122,0))*(INDEX(AK130:AT137,MATCH(BN128,AI130:AI137,0),MATCH(BN129,AK129:AT129,0)))</f>
        <v>0</v>
      </c>
      <c r="BO130" s="665">
        <f>INDEX(AX124:BE125,MATCH(AW130,AV124:AV125,0),MATCH(BO128,AX122:BE122,0))*(INDEX(AK130:AT137,MATCH(BO128,AI130:AI137,0),MATCH(BO129,AK129:AT129,0)))</f>
        <v>0</v>
      </c>
      <c r="BP130" s="665">
        <f>INDEX(AX124:BE125,MATCH(AW130,AV124:AV125,0),MATCH(BP128,AX122:BE122,0))*(INDEX(AK130:AT137,MATCH(BP128,AI130:AI137,0),MATCH(BP129,AK129:AT129,0)))</f>
        <v>0</v>
      </c>
      <c r="BQ130" s="665">
        <f>INDEX(AX124:BE125,MATCH(AW130,AV124:AV125,0),MATCH(BQ128,AX122:BE122,0))*(INDEX(AK130:AT137,MATCH(BQ128,AI130:AI137,0),MATCH(BQ129,AK129:AT129,0)))</f>
        <v>0</v>
      </c>
      <c r="BR130" s="665">
        <f>INDEX(AX124:BE125,MATCH(AW130,AV124:AV125,0),MATCH(BR128,AX122:BE122,0))*(INDEX(AK130:AT137,MATCH(BR128,AI130:AI137,0),MATCH(BR129,AK129:AT129,0)))</f>
        <v>0</v>
      </c>
      <c r="BS130" s="665">
        <f>INDEX(AX124:BE125,MATCH(AW130,AV124:AV125,0),MATCH(BS128,AX122:BE122,0))*(INDEX(AK130:AT137,MATCH(BS128,AI130:AI137,0),MATCH(BS129,AK129:AT129,0)))</f>
        <v>0</v>
      </c>
      <c r="BT130" s="665">
        <f>INDEX(AX124:BE125,MATCH(AW130,AV124:AV125,0),MATCH(BT128,AX122:BE122,0))*(INDEX(AK130:AT137,MATCH(BT128,AI130:AI137,0),MATCH(BT129,AK129:AT129,0)))</f>
        <v>0</v>
      </c>
      <c r="BU130" s="665">
        <f>INDEX(AX124:BE125,MATCH(AW130,AV124:AV125,0),MATCH(BU128,AX122:BE122,0))*(INDEX(AK130:AT137,MATCH(BU128,AI130:AI137,0),MATCH(BU129,AK129:AT129,0)))</f>
        <v>0</v>
      </c>
      <c r="BV130" s="665">
        <f>INDEX(AX124:BE125,MATCH(AW130,AV124:AV125,0),MATCH(BV128,AX122:BE122,0))*(INDEX(AK130:AT137,MATCH(BV128,AI130:AI137,0),MATCH(BV129,AK129:AT129,0)))</f>
        <v>0</v>
      </c>
      <c r="BW130" s="665">
        <f>INDEX(AX124:BE125,MATCH(AW130,AV124:AV125,0),MATCH(BW128,AX122:BE122,0))*(INDEX(AK130:AT137,MATCH(BW128,AI130:AI137,0),MATCH(BW129,AK129:AT129,0)))</f>
        <v>0</v>
      </c>
      <c r="BX130" s="665">
        <f>INDEX(AX124:BE125,MATCH(AW130,AV124:AV125,0),MATCH(BX128,AX122:BE122,0))*(INDEX(AK130:AT137,MATCH(BX128,AI130:AI137,0),MATCH(BX129,AK129:AT129,0)))</f>
        <v>0</v>
      </c>
      <c r="BY130" s="665">
        <f>INDEX(AX124:BE125,MATCH(AW130,AV124:AV125,0),MATCH(BY128,AX122:BE122,0))*(INDEX(AK130:AT137,MATCH(BY128,AI130:AI137,0),MATCH(BY129,AK129:AT129,0)))</f>
        <v>0</v>
      </c>
      <c r="BZ130" s="665">
        <f>INDEX(AX124:BE125,MATCH(AW130,AV124:AV125,0),MATCH(BZ128,AX122:BE122,0))*(INDEX(AK130:AT137,MATCH(BZ128,AI130:AI137,0),MATCH(BZ129,AK129:AT129,0)))</f>
        <v>0</v>
      </c>
      <c r="CA130" s="665">
        <f>INDEX(AX124:BE125,MATCH(AW130,AV124:AV125,0),MATCH(CA128,AX122:BE122,0))*(INDEX(AK130:AT137,MATCH(CA128,AI130:AI137,0),MATCH(CA129,AK129:AT129,0)))</f>
        <v>0</v>
      </c>
      <c r="CB130" s="665">
        <f>INDEX(AX124:BE125,MATCH(AW130,AV124:AV125,0),MATCH(CB128,AX122:BE122,0))*(INDEX(AK130:AT137,MATCH(CB128,AI130:AI137,0),MATCH(CB129,AK129:AT129,0)))</f>
        <v>0</v>
      </c>
      <c r="CC130" s="665">
        <f>INDEX(AX124:BE125,MATCH(AW130,AV124:AV125,0),MATCH(CC128,AX122:BE122,0))*(INDEX(AK130:AT137,MATCH(CC128,AI130:AI137,0),MATCH(CC129,AK129:AT129,0)))</f>
        <v>0</v>
      </c>
      <c r="CD130" s="665">
        <f>INDEX(AX124:BE125,MATCH(AW130,AV124:AV125,0),MATCH(CD128,AX122:BE122,0))*(INDEX(AK130:AT137,MATCH(CD128,AI130:AI137,0),MATCH(CD129,AK129:AT129,0)))</f>
        <v>0</v>
      </c>
      <c r="CE130" s="665">
        <f>INDEX(AX124:BE125,MATCH(AW130,AV124:AV125,0),MATCH(CE128,AX122:BE122,0))*(INDEX(AK130:AT137,MATCH(CE128,AI130:AI137,0),MATCH(CE129,AK129:AT129,0)))</f>
        <v>0</v>
      </c>
      <c r="CF130" s="665">
        <f>INDEX(AX124:BE125,MATCH(AW130,AV124:AV125,0),MATCH(CF128,AX122:BE122,0))*(INDEX(AK130:AT137,MATCH(CF128,AI130:AI137,0),MATCH(CF129,AK129:AT129,0)))</f>
        <v>0</v>
      </c>
      <c r="CG130" s="665">
        <f>INDEX(AX124:BE125,MATCH(AW130,AV124:AV125,0),MATCH(CG128,AX122:BE122,0))*(INDEX(AK130:AT137,MATCH(CG128,AI130:AI137,0),MATCH(CG129,AK129:AT129,0)))</f>
        <v>0</v>
      </c>
      <c r="CH130" s="665">
        <f>INDEX(AX124:BE125,MATCH(AW130,AV124:AV125,0),MATCH(CH128,AX122:BE122,0))*(INDEX(AK130:AT137,MATCH(CH128,AI130:AI137,0),MATCH(CH129,AK129:AT129,0)))</f>
        <v>0</v>
      </c>
      <c r="CI130" s="665">
        <f>INDEX(AX124:BE125,MATCH(AW130,AV124:AV125,0),MATCH(CI128,AX122:BE122,0))*(INDEX(AK130:AT137,MATCH(CI128,AI130:AI137,0),MATCH(CI129,AK129:AT129,0)))</f>
        <v>0</v>
      </c>
      <c r="CJ130" s="665">
        <f>INDEX(AX124:BE125,MATCH(AW130,AV124:AV125,0),MATCH(CJ128,AX122:BE122,0))*(INDEX(AK130:AT137,MATCH(CJ128,AI130:AI137,0),MATCH(CJ129,AK129:AT129,0)))</f>
        <v>0</v>
      </c>
      <c r="CK130" s="665">
        <f>INDEX(AX124:BE125,MATCH(AW130,AV124:AV125,0),MATCH(CK128,AX122:BE122,0))*(INDEX(AK130:AT137,MATCH(CK128,AI130:AI137,0),MATCH(CK129,AK129:AT129,0)))</f>
        <v>0</v>
      </c>
      <c r="CL130" s="665">
        <f>INDEX(AX124:BE125,MATCH(AW130,AV124:AV125,0),MATCH(CL128,AX122:BE122,0))*(INDEX(AK130:AT137,MATCH(CL128,AI130:AI137,0),MATCH(CL129,AK129:AT129,0)))</f>
        <v>0</v>
      </c>
      <c r="CM130" s="665">
        <f>INDEX(AX124:BE125,MATCH(AW130,AV124:AV125,0),MATCH(CM128,AX122:BE122,0))*(INDEX(AK130:AT137,MATCH(CM128,AI130:AI137,0),MATCH(CM129,AK129:AT129,0)))</f>
        <v>0</v>
      </c>
      <c r="CN130" s="665">
        <f>INDEX(AX124:BE125,MATCH(AW130,AV124:AV125,0),MATCH(CN128,AX122:BE122,0))*(INDEX(AK130:AT137,MATCH(CN128,AI130:AI137,0),MATCH(CN129,AK129:AT129,0)))</f>
        <v>0</v>
      </c>
      <c r="CO130" s="665">
        <f>INDEX(AX124:BE125,MATCH(AW130,AV124:AV125,0),MATCH(CO128,AX122:BE122,0))*(INDEX(AK130:AT137,MATCH(CO128,AI130:AI137,0),MATCH(CO129,AK129:AT129,0)))</f>
        <v>0</v>
      </c>
      <c r="CP130" s="665">
        <f>INDEX(AX124:BE125,MATCH(AW130,AV124:AV125,0),MATCH(CP128,AX122:BE122,0))*(INDEX(AK130:AT137,MATCH(CP128,AI130:AI137,0),MATCH(CP129,AK129:AT129,0)))</f>
        <v>0</v>
      </c>
      <c r="CQ130" s="665">
        <f>INDEX(AX124:BE125,MATCH(AW130,AV124:AV125,0),MATCH(CQ128,AX122:BE122,0))*(INDEX(AK130:AT137,MATCH(CQ128,AI130:AI137,0),MATCH(CQ129,AK129:AT129,0)))</f>
        <v>0</v>
      </c>
      <c r="CR130" s="665">
        <f>INDEX(AX124:BE125,MATCH(AW130,AV124:AV125,0),MATCH(CR128,AX122:BE122,0))*(INDEX(AK130:AT137,MATCH(CR128,AI130:AI137,0),MATCH(CR129,AK129:AT129,0)))</f>
        <v>0</v>
      </c>
      <c r="CS130" s="665">
        <f>INDEX(AX124:BE125,MATCH(AW130,AV124:AV125,0),MATCH(CS128,AX122:BE122,0))*(INDEX(AK130:AT137,MATCH(CS128,AI130:AI137,0),MATCH(CS129,AK129:AT129,0)))</f>
        <v>0</v>
      </c>
      <c r="CT130" s="665">
        <f>INDEX(AX124:BE125,MATCH(AW130,AV124:AV125,0),MATCH(CT128,AX122:BE122,0))*(INDEX(AK130:AT137,MATCH(CT128,AI130:AI137,0),MATCH(CT129,AK129:AT129,0)))</f>
        <v>0</v>
      </c>
      <c r="CU130" s="665">
        <f>INDEX(AX124:BE125,MATCH(AW130,AV124:AV125,0),MATCH(CU128,AX122:BE122,0))*(INDEX(AK130:AT137,MATCH(CU128,AI130:AI137,0),MATCH(CU129,AK129:AT129,0)))</f>
        <v>0</v>
      </c>
      <c r="CV130" s="665">
        <f>INDEX(AX124:BE125,MATCH(AW130,AV124:AV125,0),MATCH(CV128,AX122:BE122,0))*(INDEX(AK130:AT137,MATCH(CV128,AI130:AI137,0),MATCH(CV129,AK129:AT129,0)))</f>
        <v>0</v>
      </c>
      <c r="CW130" s="665">
        <f>INDEX(AX124:BE125,MATCH(AW130,AV124:AV125,0),MATCH(CW128,AX122:BE122,0))*(INDEX(AK130:AT137,MATCH(CW128,AI130:AI137,0),MATCH(CW129,AK129:AT129,0)))</f>
        <v>0</v>
      </c>
      <c r="CX130" s="665">
        <f>INDEX(AX124:BE125,MATCH(AW130,AV124:AV125,0),MATCH(CX128,AX122:BE122,0))*(INDEX(AK130:AT137,MATCH(CX128,AI130:AI137,0),MATCH(CX129,AK129:AT129,0)))</f>
        <v>0</v>
      </c>
      <c r="CY130" s="665">
        <f>INDEX(AX124:BE125,MATCH(AW130,AV124:AV125,0),MATCH(CY128,AX122:BE122,0))*(INDEX(AK130:AT137,MATCH(CY128,AI130:AI137,0),MATCH(CY129,AK129:AT129,0)))</f>
        <v>0</v>
      </c>
      <c r="CZ130" s="665">
        <f>INDEX(AX124:BE125,MATCH(AW130,AV124:AV125,0),MATCH(CZ128,AX122:BE122,0))*(INDEX(AK130:AT137,MATCH(CZ128,AI130:AI137,0),MATCH(CZ129,AK129:AT129,0)))</f>
        <v>0</v>
      </c>
      <c r="DA130" s="665">
        <f>INDEX(AX124:BE125,MATCH(AW130,AV124:AV125,0),MATCH(DA128,AX122:BE122,0))*(INDEX(AK130:AT137,MATCH(DA128,AI130:AI137,0),MATCH(DA129,AK129:AT129,0)))</f>
        <v>0</v>
      </c>
      <c r="DB130" s="665">
        <f>INDEX(AX124:BE125,MATCH(AW130,AV124:AV125,0),MATCH(DB128,AX122:BE122,0))*(INDEX(AK130:AT137,MATCH(DB128,AI130:AI137,0),MATCH(DB129,AK129:AT129,0)))</f>
        <v>0</v>
      </c>
      <c r="DC130" s="665">
        <f>INDEX(AX124:BE125,MATCH(AW130,AV124:AV125,0),MATCH(DC128,AX122:BE122,0))*(INDEX(AK130:AT137,MATCH(DC128,AI130:AI137,0),MATCH(DC129,AK129:AT129,0)))</f>
        <v>0</v>
      </c>
      <c r="DD130" s="665">
        <f>INDEX(AX124:BE125,MATCH(AW130,AV124:AV125,0),MATCH(DD128,AX122:BE122,0))*(INDEX(AK130:AT137,MATCH(DD128,AI130:AI137,0),MATCH(DD129,AK129:AT129,0)))</f>
        <v>0</v>
      </c>
      <c r="DE130" s="665">
        <f>INDEX(AX124:BE125,MATCH(AW130,AV124:AV125,0),MATCH(DE128,AX122:BE122,0))*(INDEX(AK130:AT137,MATCH(DE128,AI130:AI137,0),MATCH(DE129,AK129:AT129,0)))</f>
        <v>0</v>
      </c>
      <c r="DF130" s="665">
        <f>INDEX(AX124:BE125,MATCH(AW130,AV124:AV125,0),MATCH(DF128,AX122:BE122,0))*(INDEX(AK130:AT137,MATCH(DF128,AI130:AI137,0),MATCH(DF129,AK129:AT129,0)))</f>
        <v>0</v>
      </c>
      <c r="DG130" s="665">
        <f>INDEX(AX124:BE125,MATCH(AW130,AV124:AV125,0),MATCH(DG128,AX122:BE122,0))*(INDEX(AK130:AT137,MATCH(DG128,AI130:AI137,0),MATCH(DG129,AK129:AT129,0)))</f>
        <v>0</v>
      </c>
      <c r="DH130" s="665">
        <f>INDEX(AX124:BE125,MATCH(AW130,AV124:AV125,0),MATCH(DH128,AX122:BE122,0))*(INDEX(AK130:AT137,MATCH(DH128,AI130:AI137,0),MATCH(DH129,AK129:AT129,0)))</f>
        <v>0</v>
      </c>
      <c r="DI130" s="665">
        <f>INDEX(AX124:BE125,MATCH(AW130,AV124:AV125,0),MATCH(DI128,AX122:BE122,0))*(INDEX(AK130:AT137,MATCH(DI128,AI130:AI137,0),MATCH(DI129,AK129:AT129,0)))</f>
        <v>0</v>
      </c>
      <c r="DJ130" s="665">
        <f>INDEX(AX124:BE125,MATCH(AW130,AV124:AV125,0),MATCH(DJ128,AX122:BE122,0))*(INDEX(AK130:AT137,MATCH(DJ128,AI130:AI137,0),MATCH(DJ129,AK129:AT129,0)))</f>
        <v>0</v>
      </c>
      <c r="DK130" s="665">
        <f>INDEX(AX124:BE125,MATCH(AW130,AV124:AV125,0),MATCH(DK128,AX122:BE122,0))*(INDEX(AK130:AT137,MATCH(DK128,AI130:AI137,0),MATCH(DK129,AK129:AT129,0)))</f>
        <v>0</v>
      </c>
      <c r="DL130" s="665">
        <f>INDEX(AX124:BE125,MATCH(AW130,AV124:AV125,0),MATCH(DL128,AX122:BE122,0))*(INDEX(AK130:AT137,MATCH(DL128,AI130:AI137,0),MATCH(DL129,AK129:AT129,0)))</f>
        <v>0</v>
      </c>
      <c r="DM130" s="665">
        <f>INDEX(AX124:BE125,MATCH(AW130,AV124:AV125,0),MATCH(DM128,AX122:BE122,0))*(INDEX(AK130:AT137,MATCH(DM128,AI130:AI137,0),MATCH(DM129,AK129:AT129,0)))</f>
        <v>0</v>
      </c>
      <c r="DN130" s="665">
        <f>INDEX(AX124:BE125,MATCH(AW130,AV124:AV125,0),MATCH(DN128,AX122:BE122,0))*(INDEX(AK130:AT137,MATCH(DN128,AI130:AI137,0),MATCH(DN129,AK129:AT129,0)))</f>
        <v>0</v>
      </c>
      <c r="DO130" s="665">
        <f>INDEX(AX124:BE125,MATCH(AW130,AV124:AV125,0),MATCH(DO128,AX122:BE122,0))*(INDEX(AK130:AT137,MATCH(DO128,AI130:AI137,0),MATCH(DO129,AK129:AT129,0)))</f>
        <v>0</v>
      </c>
      <c r="DP130" s="665">
        <f>INDEX(AX124:BE125,MATCH(AW130,AV124:AV125,0),MATCH(DP128,AX122:BE122,0))*(INDEX(AK130:AT137,MATCH(DP128,AI130:AI137,0),MATCH(DP129,AK129:AT129,0)))</f>
        <v>0</v>
      </c>
      <c r="DQ130" s="643" t="b">
        <f>SUM(AX130:DP130)=P124</f>
        <v>1</v>
      </c>
      <c r="DR130" s="708">
        <v>2023</v>
      </c>
      <c r="DS130" s="665">
        <f>IF(DR130&gt;DS128,AX129-AX130,0)</f>
        <v>0</v>
      </c>
      <c r="DT130" s="665">
        <f>IF(DR130&gt;DT128,AY129-AY130,0)</f>
        <v>0</v>
      </c>
      <c r="DU130" s="665">
        <f>IF(DR130&gt;DU128,AZ129-AZ130,0)</f>
        <v>0</v>
      </c>
      <c r="DV130" s="665">
        <f>IF(DR130&gt;DV128,BA129-BA130,0)</f>
        <v>0</v>
      </c>
      <c r="DW130" s="665">
        <f>IF(DR130&gt;DW128,BB129-BB130,0)</f>
        <v>0</v>
      </c>
      <c r="DX130" s="665">
        <f>IF(DR130&gt;DX128,BC129-BC130,0)</f>
        <v>0</v>
      </c>
      <c r="DY130" s="665">
        <f>IF(DR130&gt;DY128,BD129-BD130,0)</f>
        <v>0</v>
      </c>
      <c r="DZ130" s="665">
        <f>IF(DR130&gt;DZ128,BE129-BE130,0)</f>
        <v>0</v>
      </c>
      <c r="EA130" s="665">
        <f>IF(DR130&gt;EA128,BF129-BF130,0)</f>
        <v>0</v>
      </c>
      <c r="EB130" s="665">
        <f>IF(DR130&gt;EB128,BG129-BG130,0)</f>
        <v>0</v>
      </c>
      <c r="EC130" s="665">
        <f>IF(DR130&gt;EC128,BH129-BH130,0)</f>
        <v>0</v>
      </c>
      <c r="ED130" s="665">
        <f>IF(DR130&gt;ED128,BI129-BI130,0)</f>
        <v>0</v>
      </c>
      <c r="EE130" s="665">
        <f>IF(DR130&gt;EE128,BJ129-BJ130,0)</f>
        <v>0</v>
      </c>
      <c r="EF130" s="665">
        <f>IF(DR130&gt;EF128,BK129-BK130,0)</f>
        <v>0</v>
      </c>
      <c r="EG130" s="665">
        <f>IF(DR130&gt;EG128,BL129-BL130,0)</f>
        <v>0</v>
      </c>
      <c r="EH130" s="665">
        <f>IF(DR130&gt;EH128,BM129-BM130,0)</f>
        <v>0</v>
      </c>
      <c r="EI130" s="665">
        <f>IF(DR130&gt;EI128,BN129-BN130,0)</f>
        <v>0</v>
      </c>
      <c r="EJ130" s="665">
        <f>IF(DR130&gt;EJ128,BO129-BO130,0)</f>
        <v>0</v>
      </c>
      <c r="EK130" s="665">
        <f>IF(DR130&gt;EK128,BP129-BP130,0)</f>
        <v>0</v>
      </c>
      <c r="EL130" s="665">
        <f>IF(DR130&gt;EL128,BQ129-BQ130,0)</f>
        <v>0</v>
      </c>
      <c r="EM130" s="665">
        <f>IF(DR130&gt;EM128,BR129-BR130,0)</f>
        <v>0</v>
      </c>
      <c r="EN130" s="665">
        <f>IF(DR130&gt;EN128,BS129-BS130,0)</f>
        <v>0</v>
      </c>
      <c r="EO130" s="665">
        <f>IF(DR130&gt;EO128,BT129-BT130,0)</f>
        <v>0</v>
      </c>
      <c r="EP130" s="665">
        <f>IF(DR130&gt;EP128,BU129-BU130,0)</f>
        <v>0</v>
      </c>
      <c r="EQ130" s="665">
        <f>IF(DR130&gt;EQ128,BV129-BV130,0)</f>
        <v>0</v>
      </c>
      <c r="ER130" s="665">
        <f>IF(DR130&gt;ER128,BW129-BW130,0)</f>
        <v>0</v>
      </c>
      <c r="ES130" s="665">
        <f>IF(DR130&gt;ES128,BX129-BX130,0)</f>
        <v>0</v>
      </c>
      <c r="ET130" s="665">
        <f>IF(DR130&gt;ET128,BY129-BY130,0)</f>
        <v>0</v>
      </c>
      <c r="EU130" s="665">
        <f>IF(DR130&gt;EU128,BZ129-BZ130,0)</f>
        <v>0</v>
      </c>
      <c r="EV130" s="665">
        <f>IF(DR130&gt;EV128,CA129-CA130,0)</f>
        <v>0</v>
      </c>
      <c r="EW130" s="665">
        <f>IF(DR130&gt;EW128,CB129-CB130,0)</f>
        <v>0</v>
      </c>
      <c r="EX130" s="665">
        <f>IF(DR130&gt;EX128,CC129-CC130,0)</f>
        <v>0</v>
      </c>
      <c r="EY130" s="665">
        <f>IF(DR130&gt;EY128,CD129-CD130,0)</f>
        <v>0</v>
      </c>
      <c r="EZ130" s="665">
        <f>IF(DR130&gt;EZ128,CE129-CE130,0)</f>
        <v>0</v>
      </c>
      <c r="FA130" s="665">
        <f>IF(DR130&gt;FA128,CF129-CF130,0)</f>
        <v>0</v>
      </c>
      <c r="FB130" s="665">
        <f>IF(DR130&gt;FB128,CG129-CG130,0)</f>
        <v>0</v>
      </c>
      <c r="FC130" s="665">
        <f>IF(DR130&gt;FC128,CH129-CH130,0)</f>
        <v>0</v>
      </c>
      <c r="FD130" s="665">
        <f>IF(DR130&gt;FD128,CI129-CI130,0)</f>
        <v>0</v>
      </c>
      <c r="FE130" s="665">
        <f>IF(DR130&gt;FE128,CJ129-CJ130,0)</f>
        <v>0</v>
      </c>
      <c r="FF130" s="665">
        <f>IF(DR130&gt;FF128,CK129-CK130,0)</f>
        <v>0</v>
      </c>
      <c r="FG130" s="665">
        <f>IF(DR130&gt;FG128,CL129-CL130,0)</f>
        <v>0</v>
      </c>
      <c r="FH130" s="665">
        <f>IF(DR130&gt;FH128,CM129-CM130,0)</f>
        <v>0</v>
      </c>
      <c r="FI130" s="665">
        <f>IF(DR130&gt;FI128,CN129-CN130,0)</f>
        <v>0</v>
      </c>
      <c r="FJ130" s="665">
        <f>IF(DR130&gt;FJ128,CO129-CO130,0)</f>
        <v>0</v>
      </c>
      <c r="FK130" s="665">
        <f>IF(DR130&gt;FK128,CP129-CP130,0)</f>
        <v>0</v>
      </c>
      <c r="FL130" s="665">
        <f>IF(DR130&gt;FL128,CQ129-CQ130,0)</f>
        <v>0</v>
      </c>
      <c r="FM130" s="665">
        <f>IF(DR130&gt;FM128,CR129-CR130,0)</f>
        <v>0</v>
      </c>
      <c r="FN130" s="665">
        <f>IF(DR130&gt;FN128,CS129-CS130,0)</f>
        <v>0</v>
      </c>
      <c r="FO130" s="665">
        <f>IF(DR130&gt;FO128,CT129-CT130,0)</f>
        <v>0</v>
      </c>
      <c r="FP130" s="665">
        <f>IF(DR130&gt;FP128,CU129-CU130,0)</f>
        <v>0</v>
      </c>
      <c r="FQ130" s="665">
        <f>IF(DR130&gt;FQ128,CV129-CV130,0)</f>
        <v>0</v>
      </c>
      <c r="FR130" s="665">
        <f>IF(DR130&gt;FR128,CW129-CW130,0)</f>
        <v>0</v>
      </c>
      <c r="FS130" s="665">
        <f>IF(DR130&gt;FS128,CX129-CX130,0)</f>
        <v>0</v>
      </c>
      <c r="FT130" s="665">
        <f>IF(DR130&gt;FT128,CY129-CY130,0)</f>
        <v>0</v>
      </c>
      <c r="FU130" s="665">
        <f>IF(DR130&gt;FU128,CZ129-CZ130,0)</f>
        <v>0</v>
      </c>
      <c r="FV130" s="665">
        <f>IF(DR130&gt;FV128,DA129-DA130,0)</f>
        <v>0</v>
      </c>
      <c r="FW130" s="665">
        <f>IF(DR130&gt;FW128,DB129-DB130,0)</f>
        <v>0</v>
      </c>
      <c r="FX130" s="665">
        <f>IF(DR130&gt;FX128,DC129-DC130,0)</f>
        <v>0</v>
      </c>
      <c r="FY130" s="665">
        <f>IF(DR130&gt;FY128,DD129-DD130,0)</f>
        <v>0</v>
      </c>
      <c r="FZ130" s="665">
        <f>IF(DR130&gt;FZ128,DE129-DE130,0)</f>
        <v>0</v>
      </c>
      <c r="GA130" s="665">
        <f>IF(DR130&gt;GA128,DF129-DF130,0)</f>
        <v>0</v>
      </c>
      <c r="GB130" s="665">
        <f>IF(DR130&gt;GB128,DG129-DG130,0)</f>
        <v>0</v>
      </c>
      <c r="GC130" s="665">
        <f>IF(DR130&gt;GC128,DH129-DH130,0)</f>
        <v>0</v>
      </c>
      <c r="GD130" s="665">
        <f>IF(DR130&gt;GD128,DI129-DI130,0)</f>
        <v>0</v>
      </c>
      <c r="GE130" s="665">
        <f>IF(DR130&gt;GE128,DJ129-DJ130,0)</f>
        <v>0</v>
      </c>
      <c r="GF130" s="665">
        <f>IF(DR130&gt;GF128,DK129-DK130,0)</f>
        <v>0</v>
      </c>
      <c r="GG130" s="665">
        <f>IF(DR130&gt;GG128,DL129-DL130,0)</f>
        <v>0</v>
      </c>
      <c r="GH130" s="665">
        <f>IF(DR130&gt;GH128,DM129-DM130,0)</f>
        <v>0</v>
      </c>
      <c r="GI130" s="665">
        <f>IF(DR130&gt;GI128,DN129-DN130,0)</f>
        <v>0</v>
      </c>
      <c r="GJ130" s="665">
        <f>IF(DR130&gt;GJ128,DO129-DO130,0)</f>
        <v>0</v>
      </c>
      <c r="GK130" s="665">
        <f>IF(DR130&gt;GK128,DP129-DP130,0)</f>
        <v>0</v>
      </c>
      <c r="GL130" s="665" t="b">
        <f>SUM(DS130:GK130)+SUM(Y124:AH124)=U124</f>
        <v>1</v>
      </c>
      <c r="GM130" s="667"/>
      <c r="GN130" s="708">
        <v>2023</v>
      </c>
      <c r="GO130" s="664">
        <f>SUMIF(DS129:GK129,GO129,DS130:GK130)</f>
        <v>0</v>
      </c>
      <c r="GP130" s="668">
        <f>SUMIF(DS129:GK129,GP129,DS130:GK130)</f>
        <v>0</v>
      </c>
      <c r="GQ130" s="668">
        <f>SUMIF(DS129:GK129,GQ129,DS130:GK130)</f>
        <v>0</v>
      </c>
      <c r="GR130" s="668">
        <f>SUMIF(DS129:GK129,GR129,DS130:GK130)</f>
        <v>0</v>
      </c>
      <c r="GS130" s="668">
        <f>SUMIF(DS129:GK129,GS129,DS130:GK130)</f>
        <v>0</v>
      </c>
      <c r="GT130" s="668">
        <f>SUMIF(DS129:GK129,GT129,DS130:GK130)</f>
        <v>0</v>
      </c>
      <c r="GU130" s="668">
        <f>SUMIF(DS129:GK129,GU129,DS130:GK130)</f>
        <v>0</v>
      </c>
      <c r="GV130" s="668">
        <f>SUMIF(DS129:GK129,GV129,DS130:GK130)</f>
        <v>0</v>
      </c>
      <c r="GW130" s="668">
        <f>SUMIF(DS129:GK129,GW129,DS130:GK130)</f>
        <v>0</v>
      </c>
      <c r="GX130" s="668">
        <f>SUMIF(DS129:GK129,GX129,DS130:GK130)</f>
        <v>0</v>
      </c>
      <c r="GY130" s="668">
        <f>SUMIF(DS129:GK129,GY129,DS130:GK130)</f>
        <v>0</v>
      </c>
      <c r="GZ130" s="646" t="b">
        <f>SUM(GO130:GY130)=(U124-SUM(Y124:AH124))</f>
        <v>1</v>
      </c>
    </row>
    <row r="131" spans="1:234" hidden="1" x14ac:dyDescent="0.25">
      <c r="A131" s="643" t="s">
        <v>208</v>
      </c>
      <c r="AI131" s="664">
        <v>2024</v>
      </c>
      <c r="AJ131" s="664">
        <v>0</v>
      </c>
      <c r="AK131" s="665">
        <f>IFERROR(E125/T125,0)</f>
        <v>0</v>
      </c>
      <c r="AL131" s="665">
        <f>IFERROR(F125/T125,0)</f>
        <v>0</v>
      </c>
      <c r="AM131" s="665">
        <f>IFERROR(G125/T125,0)</f>
        <v>0</v>
      </c>
      <c r="AN131" s="669">
        <f>IFERROR(H125/T125,0)</f>
        <v>0</v>
      </c>
      <c r="AO131" s="669">
        <f>IFERROR(I125/T125,0)</f>
        <v>0</v>
      </c>
      <c r="AP131" s="669">
        <f>IFERROR(J125/T125,0)</f>
        <v>0</v>
      </c>
      <c r="AQ131" s="669">
        <f>IFERROR(K125/T125,0)</f>
        <v>0</v>
      </c>
      <c r="AR131" s="669">
        <f>IFERROR(L125/T125,0)</f>
        <v>0</v>
      </c>
      <c r="AS131" s="669">
        <f>IFERROR(M125/T125,0)</f>
        <v>0</v>
      </c>
      <c r="AT131" s="669">
        <f>IFERROR(N125/T125,0)</f>
        <v>0</v>
      </c>
      <c r="AU131" s="666"/>
      <c r="AW131" s="708">
        <v>2024</v>
      </c>
      <c r="AX131" s="665">
        <f>AX125</f>
        <v>0</v>
      </c>
      <c r="AY131" s="665">
        <f>INDEX(AX124:BE125,MATCH(AW131,AV124:AV125,0),MATCH(AY128,AX122:BE122,0))*(INDEX(AK130:AT137,MATCH(AY128,AI130:AI137,0),MATCH(AY129,AK129:AT129,0)))</f>
        <v>0</v>
      </c>
      <c r="AZ131" s="665">
        <f>INDEX(AX124:BE125,MATCH(AW131,AV124:AV125,0),MATCH(AZ128,AX122:BE122,0))*(INDEX(AK130:AT137,MATCH(AZ128,AI130:AI137,0),MATCH(AZ129,AK129:AT129,0)))</f>
        <v>0</v>
      </c>
      <c r="BA131" s="665">
        <f>INDEX(AX124:BE125,MATCH(AW131,AV124:AV125,0),MATCH(BA128,AX122:BE122,0))*(INDEX(AK130:AT137,MATCH(BA128,AI130:AI137,0),MATCH(BA129,AK129:AT129,0)))</f>
        <v>0</v>
      </c>
      <c r="BB131" s="665">
        <f>INDEX(AX124:BE125,MATCH(AW131,AV124:AV125,0),MATCH(BB128,AX122:BE122,0))*(INDEX(AK130:AT137,MATCH(BB128,AI130:AI137,0),MATCH(BB129,AK129:AT129,0)))</f>
        <v>0</v>
      </c>
      <c r="BC131" s="665">
        <f>INDEX(AX124:BE125,MATCH(AW131,AV124:AV125,0),MATCH(BC128,AX122:BE122,0))*(INDEX(AK130:AT137,MATCH(BC128,AI130:AI137,0),MATCH(BC129,AK129:AT129,0)))</f>
        <v>0</v>
      </c>
      <c r="BD131" s="665">
        <f>INDEX(AX124:BE125,MATCH(AW131,AV124:AV125,0),MATCH(BD128,AX122:BE122,0))*(INDEX(AK130:AT137,MATCH(BD128,AI130:AI137,0),MATCH(BD129,AK129:AT129,0)))</f>
        <v>0</v>
      </c>
      <c r="BE131" s="665">
        <f>INDEX(AX124:BE125,MATCH(AW131,AV124:AV125,0),MATCH(BE128,AX122:BE122,0))*(INDEX(AK130:AT137,MATCH(BE128,AI130:AI137,0),MATCH(BE129,AK129:AT129,0)))</f>
        <v>0</v>
      </c>
      <c r="BF131" s="665">
        <f>INDEX(AX124:BE125,MATCH(AW131,AV124:AV125,0),MATCH(BF128,AX122:BE122,0))*(INDEX(AK130:AT137,MATCH(BF128,AI130:AI137,0),MATCH(BF129,AK129:AT129,0)))</f>
        <v>0</v>
      </c>
      <c r="BG131" s="665">
        <f>INDEX(AX124:BE125,MATCH(AW131,AV124:AV125,0),MATCH(BG128,AX122:BE122,0))*(INDEX(AK130:AT137,MATCH(BG128,AI130:AI137,0),MATCH(BG129,AK129:AT129,0)))</f>
        <v>0</v>
      </c>
      <c r="BH131" s="665">
        <f>INDEX(AX124:BE125,MATCH(AW131,AV124:AV125,0),MATCH(BH128,AX122:BE122,0))*(INDEX(AK130:AT137,MATCH(BH128,AI130:AI137,0),MATCH(BH129,AK129:AT129,0)))</f>
        <v>0</v>
      </c>
      <c r="BI131" s="665">
        <f>INDEX(AX124:BE125,MATCH(AW131,AV124:AV125,0),MATCH(BI128,AX122:BE122,0))*(INDEX(AK130:AT137,MATCH(BI128,AI130:AI137,0),MATCH(BI129,AK129:AT129,0)))</f>
        <v>0</v>
      </c>
      <c r="BJ131" s="665">
        <f>INDEX(AX124:BE125,MATCH(AW131,AV124:AV125,0),MATCH(BJ128,AX122:BE122,0))*(INDEX(AK130:AT137,MATCH(BJ128,AI130:AI137,0),MATCH(BJ129,AK129:AT129,0)))</f>
        <v>0</v>
      </c>
      <c r="BK131" s="665">
        <f>INDEX(AX124:BE125,MATCH(AW131,AV124:AV125,0),MATCH(BK128,AX122:BE122,0))*(INDEX(AK130:AT137,MATCH(BK128,AI130:AI137,0),MATCH(BK129,AK129:AT129,0)))</f>
        <v>0</v>
      </c>
      <c r="BL131" s="665">
        <f>INDEX(AX124:BE125,MATCH(AW131,AV124:AV125,0),MATCH(BL128,AX122:BE122,0))*(INDEX(AK130:AT137,MATCH(BL128,AI130:AI137,0),MATCH(BL129,AK129:AT129,0)))</f>
        <v>0</v>
      </c>
      <c r="BM131" s="665">
        <f>INDEX(AX124:BE125,MATCH(AW131,AV124:AV125,0),MATCH(BM128,AX122:BE122,0))*(INDEX(AK130:AT137,MATCH(BM128,AI130:AI137,0),MATCH(BM129,AK129:AT129,0)))</f>
        <v>0</v>
      </c>
      <c r="BN131" s="665">
        <f>INDEX(AX124:BE125,MATCH(AW131,AV124:AV125,0),MATCH(BN128,AX122:BE122,0))*(INDEX(AK130:AT137,MATCH(BN128,AI130:AI137,0),MATCH(BN129,AK129:AT129,0)))</f>
        <v>0</v>
      </c>
      <c r="BO131" s="665">
        <f>INDEX(AX124:BE125,MATCH(AW131,AV124:AV125,0),MATCH(BO128,AX122:BE122,0))*(INDEX(AK130:AT137,MATCH(BO128,AI130:AI137,0),MATCH(BO129,AK129:AT129,0)))</f>
        <v>0</v>
      </c>
      <c r="BP131" s="665">
        <f>INDEX(AX124:BE125,MATCH(AW131,AV124:AV125,0),MATCH(BP128,AX122:BE122,0))*(INDEX(AK130:AT137,MATCH(BP128,AI130:AI137,0),MATCH(BP129,AK129:AT129,0)))</f>
        <v>0</v>
      </c>
      <c r="BQ131" s="665">
        <f>INDEX(AX124:BE125,MATCH(AW131,AV124:AV125,0),MATCH(BQ128,AX122:BE122,0))*(INDEX(AK130:AT137,MATCH(BQ128,AI130:AI137,0),MATCH(BQ129,AK129:AT129,0)))</f>
        <v>0</v>
      </c>
      <c r="BR131" s="665">
        <f>INDEX(AX124:BE125,MATCH(AW131,AV124:AV125,0),MATCH(BR128,AX122:BE122,0))*(INDEX(AK130:AT137,MATCH(BR128,AI130:AI137,0),MATCH(BR129,AK129:AT129,0)))</f>
        <v>0</v>
      </c>
      <c r="BS131" s="665">
        <f>INDEX(AX124:BE125,MATCH(AW131,AV124:AV125,0),MATCH(BS128,AX122:BE122,0))*(INDEX(AK130:AT137,MATCH(BS128,AI130:AI137,0),MATCH(BS129,AK129:AT129,0)))</f>
        <v>0</v>
      </c>
      <c r="BT131" s="665">
        <f>INDEX(AX124:BE125,MATCH(AW131,AV124:AV125,0),MATCH(BT128,AX122:BE122,0))*(INDEX(AK130:AT137,MATCH(BT128,AI130:AI137,0),MATCH(BT129,AK129:AT129,0)))</f>
        <v>0</v>
      </c>
      <c r="BU131" s="665">
        <f>INDEX(AX124:BE125,MATCH(AW131,AV124:AV125,0),MATCH(BU128,AX122:BE122,0))*(INDEX(AK130:AT137,MATCH(BU128,AI130:AI137,0),MATCH(BU129,AK129:AT129,0)))</f>
        <v>0</v>
      </c>
      <c r="BV131" s="665">
        <f>INDEX(AX124:BE125,MATCH(AW131,AV124:AV125,0),MATCH(BV128,AX122:BE122,0))*(INDEX(AK130:AT137,MATCH(BV128,AI130:AI137,0),MATCH(BV129,AK129:AT129,0)))</f>
        <v>0</v>
      </c>
      <c r="BW131" s="665">
        <f>INDEX(AX124:BE125,MATCH(AW131,AV124:AV125,0),MATCH(BW128,AX122:BE122,0))*(INDEX(AK130:AT137,MATCH(BW128,AI130:AI137,0),MATCH(BW129,AK129:AT129,0)))</f>
        <v>0</v>
      </c>
      <c r="BX131" s="665">
        <f>INDEX(AX124:BE125,MATCH(AW131,AV124:AV125,0),MATCH(BX128,AX122:BE122,0))*(INDEX(AK130:AT137,MATCH(BX128,AI130:AI137,0),MATCH(BX129,AK129:AT129,0)))</f>
        <v>0</v>
      </c>
      <c r="BY131" s="665">
        <f>INDEX(AX124:BE125,MATCH(AW131,AV124:AV125,0),MATCH(BY128,AX122:BE122,0))*(INDEX(AK130:AT137,MATCH(BY128,AI130:AI137,0),MATCH(BY129,AK129:AT129,0)))</f>
        <v>0</v>
      </c>
      <c r="BZ131" s="665">
        <f>INDEX(AX124:BE125,MATCH(AW131,AV124:AV125,0),MATCH(BZ128,AX122:BE122,0))*(INDEX(AK130:AT137,MATCH(BZ128,AI130:AI137,0),MATCH(BZ129,AK129:AT129,0)))</f>
        <v>0</v>
      </c>
      <c r="CA131" s="665">
        <f>INDEX(AX124:BE125,MATCH(AW131,AV124:AV125,0),MATCH(CA128,AX122:BE122,0))*(INDEX(AK130:AT137,MATCH(CA128,AI130:AI137,0),MATCH(CA129,AK129:AT129,0)))</f>
        <v>0</v>
      </c>
      <c r="CB131" s="665">
        <f>INDEX(AX124:BE125,MATCH(AW131,AV124:AV125,0),MATCH(CB128,AX122:BE122,0))*(INDEX(AK130:AT137,MATCH(CB128,AI130:AI137,0),MATCH(CB129,AK129:AT129,0)))</f>
        <v>0</v>
      </c>
      <c r="CC131" s="665">
        <f>INDEX(AX124:BE125,MATCH(AW131,AV124:AV125,0),MATCH(CC128,AX122:BE122,0))*(INDEX(AK130:AT137,MATCH(CC128,AI130:AI137,0),MATCH(CC129,AK129:AT129,0)))</f>
        <v>0</v>
      </c>
      <c r="CD131" s="665">
        <f>INDEX(AX124:BE125,MATCH(AW131,AV124:AV125,0),MATCH(CD128,AX122:BE122,0))*(INDEX(AK130:AT137,MATCH(CD128,AI130:AI137,0),MATCH(CD129,AK129:AT129,0)))</f>
        <v>0</v>
      </c>
      <c r="CE131" s="665">
        <f>INDEX(AX124:BE125,MATCH(AW131,AV124:AV125,0),MATCH(CE128,AX122:BE122,0))*(INDEX(AK130:AT137,MATCH(CE128,AI130:AI137,0),MATCH(CE129,AK129:AT129,0)))</f>
        <v>0</v>
      </c>
      <c r="CF131" s="665">
        <f>INDEX(AX124:BE125,MATCH(AW131,AV124:AV125,0),MATCH(CF128,AX122:BE122,0))*(INDEX(AK130:AT137,MATCH(CF128,AI130:AI137,0),MATCH(CF129,AK129:AT129,0)))</f>
        <v>0</v>
      </c>
      <c r="CG131" s="665">
        <f>INDEX(AX124:BE125,MATCH(AW131,AV124:AV125,0),MATCH(CG128,AX122:BE122,0))*(INDEX(AK130:AT137,MATCH(CG128,AI130:AI137,0),MATCH(CG129,AK129:AT129,0)))</f>
        <v>0</v>
      </c>
      <c r="CH131" s="665">
        <f>INDEX(AX124:BE125,MATCH(AW131,AV124:AV125,0),MATCH(CH128,AX122:BE122,0))*(INDEX(AK130:AT137,MATCH(CH128,AI130:AI137,0),MATCH(CH129,AK129:AT129,0)))</f>
        <v>0</v>
      </c>
      <c r="CI131" s="665">
        <f>INDEX(AX124:BE125,MATCH(AW131,AV124:AV125,0),MATCH(CI128,AX122:BE122,0))*(INDEX(AK130:AT137,MATCH(CI128,AI130:AI137,0),MATCH(CI129,AK129:AT129,0)))</f>
        <v>0</v>
      </c>
      <c r="CJ131" s="665">
        <f>INDEX(AX124:BE125,MATCH(AW131,AV124:AV125,0),MATCH(CJ128,AX122:BE122,0))*(INDEX(AK130:AT137,MATCH(CJ128,AI130:AI137,0),MATCH(CJ129,AK129:AT129,0)))</f>
        <v>0</v>
      </c>
      <c r="CK131" s="665">
        <f>INDEX(AX124:BE125,MATCH(AW131,AV124:AV125,0),MATCH(CK128,AX122:BE122,0))*(INDEX(AK130:AT137,MATCH(CK128,AI130:AI137,0),MATCH(CK129,AK129:AT129,0)))</f>
        <v>0</v>
      </c>
      <c r="CL131" s="665">
        <f>INDEX(AX124:BE125,MATCH(AW131,AV124:AV125,0),MATCH(CL128,AX122:BE122,0))*(INDEX(AK130:AT137,MATCH(CL128,AI130:AI137,0),MATCH(CL129,AK129:AT129,0)))</f>
        <v>0</v>
      </c>
      <c r="CM131" s="665">
        <f>INDEX(AX124:BE125,MATCH(AW131,AV124:AV125,0),MATCH(CM128,AX122:BE122,0))*(INDEX(AK130:AT137,MATCH(CM128,AI130:AI137,0),MATCH(CM129,AK129:AT129,0)))</f>
        <v>0</v>
      </c>
      <c r="CN131" s="665">
        <f>INDEX(AX124:BE125,MATCH(AW131,AV124:AV125,0),MATCH(CN128,AX122:BE122,0))*(INDEX(AK130:AT137,MATCH(CN128,AI130:AI137,0),MATCH(CN129,AK129:AT129,0)))</f>
        <v>0</v>
      </c>
      <c r="CO131" s="665">
        <f>INDEX(AX124:BE125,MATCH(AW131,AV124:AV125,0),MATCH(CO128,AX122:BE122,0))*(INDEX(AK130:AT137,MATCH(CO128,AI130:AI137,0),MATCH(CO129,AK129:AT129,0)))</f>
        <v>0</v>
      </c>
      <c r="CP131" s="665">
        <f>INDEX(AX124:BE125,MATCH(AW131,AV124:AV125,0),MATCH(CP128,AX122:BE122,0))*(INDEX(AK130:AT137,MATCH(CP128,AI130:AI137,0),MATCH(CP129,AK129:AT129,0)))</f>
        <v>0</v>
      </c>
      <c r="CQ131" s="665">
        <f>INDEX(AX124:BE125,MATCH(AW131,AV124:AV125,0),MATCH(CQ128,AX122:BE122,0))*(INDEX(AK130:AT137,MATCH(CQ128,AI130:AI137,0),MATCH(CQ129,AK129:AT129,0)))</f>
        <v>0</v>
      </c>
      <c r="CR131" s="665">
        <f>INDEX(AX124:BE125,MATCH(AW131,AV124:AV125,0),MATCH(CR128,AX122:BE122,0))*(INDEX(AK130:AT137,MATCH(CR128,AI130:AI137,0),MATCH(CR129,AK129:AT129,0)))</f>
        <v>0</v>
      </c>
      <c r="CS131" s="665">
        <f>INDEX(AX124:BE125,MATCH(AW131,AV124:AV125,0),MATCH(CS128,AX122:BE122,0))*(INDEX(AK130:AT137,MATCH(CS128,AI130:AI137,0),MATCH(CS129,AK129:AT129,0)))</f>
        <v>0</v>
      </c>
      <c r="CT131" s="665">
        <f>INDEX(AX124:BE125,MATCH(AW131,AV124:AV125,0),MATCH(CT128,AX122:BE122,0))*(INDEX(AK130:AT137,MATCH(CT128,AI130:AI137,0),MATCH(CT129,AK129:AT129,0)))</f>
        <v>0</v>
      </c>
      <c r="CU131" s="665">
        <f>INDEX(AX124:BE125,MATCH(AW131,AV124:AV125,0),MATCH(CU128,AX122:BE122,0))*(INDEX(AK130:AT137,MATCH(CU128,AI130:AI137,0),MATCH(CU129,AK129:AT129,0)))</f>
        <v>0</v>
      </c>
      <c r="CV131" s="665">
        <f>INDEX(AX124:BE125,MATCH(AW131,AV124:AV125,0),MATCH(CV128,AX122:BE122,0))*(INDEX(AK130:AT137,MATCH(CV128,AI130:AI137,0),MATCH(CV129,AK129:AT129,0)))</f>
        <v>0</v>
      </c>
      <c r="CW131" s="665">
        <f>INDEX(AX124:BE125,MATCH(AW131,AV124:AV125,0),MATCH(CW128,AX122:BE122,0))*(INDEX(AK130:AT137,MATCH(CW128,AI130:AI137,0),MATCH(CW129,AK129:AT129,0)))</f>
        <v>0</v>
      </c>
      <c r="CX131" s="665">
        <f>INDEX(AX124:BE125,MATCH(AW131,AV124:AV125,0),MATCH(CX128,AX122:BE122,0))*(INDEX(AK130:AT137,MATCH(CX128,AI130:AI137,0),MATCH(CX129,AK129:AT129,0)))</f>
        <v>0</v>
      </c>
      <c r="CY131" s="665">
        <f>INDEX(AX124:BE125,MATCH(AW131,AV124:AV125,0),MATCH(CY128,AX122:BE122,0))*(INDEX(AK130:AT137,MATCH(CY128,AI130:AI137,0),MATCH(CY129,AK129:AT129,0)))</f>
        <v>0</v>
      </c>
      <c r="CZ131" s="665">
        <f>INDEX(AX124:BE125,MATCH(AW131,AV124:AV125,0),MATCH(CZ128,AX122:BE122,0))*(INDEX(AK130:AT137,MATCH(CZ128,AI130:AI137,0),MATCH(CZ129,AK129:AT129,0)))</f>
        <v>0</v>
      </c>
      <c r="DA131" s="665">
        <f>INDEX(AX124:BE125,MATCH(AW131,AV124:AV125,0),MATCH(DA128,AX122:BE122,0))*(INDEX(AK130:AT137,MATCH(DA128,AI130:AI137,0),MATCH(DA129,AK129:AT129,0)))</f>
        <v>0</v>
      </c>
      <c r="DB131" s="665">
        <f>INDEX(AX124:BE125,MATCH(AW131,AV124:AV125,0),MATCH(DB128,AX122:BE122,0))*(INDEX(AK130:AT137,MATCH(DB128,AI130:AI137,0),MATCH(DB129,AK129:AT129,0)))</f>
        <v>0</v>
      </c>
      <c r="DC131" s="665">
        <f>INDEX(AX124:BE125,MATCH(AW131,AV124:AV125,0),MATCH(DC128,AX122:BE122,0))*(INDEX(AK130:AT137,MATCH(DC128,AI130:AI137,0),MATCH(DC129,AK129:AT129,0)))</f>
        <v>0</v>
      </c>
      <c r="DD131" s="665">
        <f>INDEX(AX124:BE125,MATCH(AW131,AV124:AV125,0),MATCH(DD128,AX122:BE122,0))*(INDEX(AK130:AT137,MATCH(DD128,AI130:AI137,0),MATCH(DD129,AK129:AT129,0)))</f>
        <v>0</v>
      </c>
      <c r="DE131" s="665">
        <f>INDEX(AX124:BE125,MATCH(AW131,AV124:AV125,0),MATCH(DE128,AX122:BE122,0))*(INDEX(AK130:AT137,MATCH(DE128,AI130:AI137,0),MATCH(DE129,AK129:AT129,0)))</f>
        <v>0</v>
      </c>
      <c r="DF131" s="665">
        <f>INDEX(AX124:BE125,MATCH(AW131,AV124:AV125,0),MATCH(DF128,AX122:BE122,0))*(INDEX(AK130:AT137,MATCH(DF128,AI130:AI137,0),MATCH(DF129,AK129:AT129,0)))</f>
        <v>0</v>
      </c>
      <c r="DG131" s="665">
        <f>INDEX(AX124:BE125,MATCH(AW131,AV124:AV125,0),MATCH(DG128,AX122:BE122,0))*(INDEX(AK130:AT137,MATCH(DG128,AI130:AI137,0),MATCH(DG129,AK129:AT129,0)))</f>
        <v>0</v>
      </c>
      <c r="DH131" s="665">
        <f>INDEX(AX124:BE125,MATCH(AW131,AV124:AV125,0),MATCH(DH128,AX122:BE122,0))*(INDEX(AK130:AT137,MATCH(DH128,AI130:AI137,0),MATCH(DH129,AK129:AT129,0)))</f>
        <v>0</v>
      </c>
      <c r="DI131" s="665">
        <f>INDEX(AX124:BE125,MATCH(AW131,AV124:AV125,0),MATCH(DI128,AX122:BE122,0))*(INDEX(AK130:AT137,MATCH(DI128,AI130:AI137,0),MATCH(DI129,AK129:AT129,0)))</f>
        <v>0</v>
      </c>
      <c r="DJ131" s="665">
        <f>INDEX(AX124:BE125,MATCH(AW131,AV124:AV125,0),MATCH(DJ128,AX122:BE122,0))*(INDEX(AK130:AT137,MATCH(DJ128,AI130:AI137,0),MATCH(DJ129,AK129:AT129,0)))</f>
        <v>0</v>
      </c>
      <c r="DK131" s="665">
        <f>INDEX(AX124:BE125,MATCH(AW131,AV124:AV125,0),MATCH(DK128,AX122:BE122,0))*(INDEX(AK130:AT137,MATCH(DK128,AI130:AI137,0),MATCH(DK129,AK129:AT129,0)))</f>
        <v>0</v>
      </c>
      <c r="DL131" s="665">
        <f>INDEX(AX124:BE125,MATCH(AW131,AV124:AV125,0),MATCH(DL128,AX122:BE122,0))*(INDEX(AK130:AT137,MATCH(DL128,AI130:AI137,0),MATCH(DL129,AK129:AT129,0)))</f>
        <v>0</v>
      </c>
      <c r="DM131" s="665">
        <f>INDEX(AX124:BE125,MATCH(AW131,AV124:AV125,0),MATCH(DM128,AX122:BE122,0))*(INDEX(AK130:AT137,MATCH(DM128,AI130:AI137,0),MATCH(DM129,AK129:AT129,0)))</f>
        <v>0</v>
      </c>
      <c r="DN131" s="665">
        <f>INDEX(AX124:BE125,MATCH(AW131,AV124:AV125,0),MATCH(DN128,AX122:BE122,0))*(INDEX(AK130:AT137,MATCH(DN128,AI130:AI137,0),MATCH(DN129,AK129:AT129,0)))</f>
        <v>0</v>
      </c>
      <c r="DO131" s="665">
        <f>INDEX(AX124:BE125,MATCH(AW131,AV124:AV125,0),MATCH(DO128,AX122:BE122,0))*(INDEX(AK130:AT137,MATCH(DO128,AI130:AI137,0),MATCH(DO129,AK129:AT129,0)))</f>
        <v>0</v>
      </c>
      <c r="DP131" s="665">
        <f>INDEX(AX124:BE125,MATCH(AW131,AV124:AV125,0),MATCH(DP128,AX122:BE122,0))*(INDEX(AK130:AT137,MATCH(DP128,AI130:AI137,0),MATCH(DP129,AK129:AT129,0)))</f>
        <v>0</v>
      </c>
      <c r="DQ131" s="643" t="b">
        <f>SUM(AX131:DP131)=P125</f>
        <v>1</v>
      </c>
      <c r="DR131" s="708">
        <v>2024</v>
      </c>
      <c r="DS131" s="665">
        <f>IF(DR131&gt;DS128,AX130-AX131,0)</f>
        <v>0</v>
      </c>
      <c r="DT131" s="665">
        <f>IF(DR131&gt;DT128,AY130-AY131,0)</f>
        <v>0</v>
      </c>
      <c r="DU131" s="665">
        <f>IF(DR131&gt;DU128,AZ130-AZ131,0)</f>
        <v>0</v>
      </c>
      <c r="DV131" s="665">
        <f>IF(DR131&gt;DV128,BA130-BA131,0)</f>
        <v>0</v>
      </c>
      <c r="DW131" s="665">
        <f>IF(DR131&gt;DW128,BB130-BB131,0)</f>
        <v>0</v>
      </c>
      <c r="DX131" s="665">
        <f>IF(DR131&gt;DX128,BC130-BC131,0)</f>
        <v>0</v>
      </c>
      <c r="DY131" s="665">
        <f>IF(DR131&gt;DY128,BD130-BD131,0)</f>
        <v>0</v>
      </c>
      <c r="DZ131" s="665">
        <f>IF(DR131&gt;DZ128,BE130-BE131,0)</f>
        <v>0</v>
      </c>
      <c r="EA131" s="665">
        <f>IF(DR131&gt;EA128,BF130-BF131,0)</f>
        <v>0</v>
      </c>
      <c r="EB131" s="665">
        <f>IF(DR131&gt;EB128,BG130-BG131,0)</f>
        <v>0</v>
      </c>
      <c r="EC131" s="665">
        <f>IF(DR131&gt;EC128,BH130-BH131,0)</f>
        <v>0</v>
      </c>
      <c r="ED131" s="665">
        <f>IF(DR131&gt;ED128,BI130-BI131,0)</f>
        <v>0</v>
      </c>
      <c r="EE131" s="665">
        <f>IF(DR131&gt;EE128,BJ130-BJ131,0)</f>
        <v>0</v>
      </c>
      <c r="EF131" s="665">
        <f>IF(DR131&gt;EF128,BK130-BK131,0)</f>
        <v>0</v>
      </c>
      <c r="EG131" s="665">
        <f>IF(DR131&gt;EG128,BL130-BL131,0)</f>
        <v>0</v>
      </c>
      <c r="EH131" s="665">
        <f>IF(DR131&gt;EH128,BM130-BM131,0)</f>
        <v>0</v>
      </c>
      <c r="EI131" s="665">
        <f>IF(DR131&gt;EI128,BN130-BN131,0)</f>
        <v>0</v>
      </c>
      <c r="EJ131" s="665">
        <f>IF(DR131&gt;EJ128,BO130-BO131,0)</f>
        <v>0</v>
      </c>
      <c r="EK131" s="665">
        <f>IF(DR131&gt;EK128,BP130-BP131,0)</f>
        <v>0</v>
      </c>
      <c r="EL131" s="665">
        <f>IF(DR131&gt;EL128,BQ130-BQ131,0)</f>
        <v>0</v>
      </c>
      <c r="EM131" s="665">
        <f>IF(DR131&gt;EM128,BR130-BR131,0)</f>
        <v>0</v>
      </c>
      <c r="EN131" s="665">
        <f>IF(DR131&gt;EN128,BS130-BS131,0)</f>
        <v>0</v>
      </c>
      <c r="EO131" s="665">
        <f>IF(DR131&gt;EO128,BT130-BT131,0)</f>
        <v>0</v>
      </c>
      <c r="EP131" s="665">
        <f>IF(DR131&gt;EP128,BU130-BU131,0)</f>
        <v>0</v>
      </c>
      <c r="EQ131" s="665">
        <f>IF(DR131&gt;EQ128,BV130-BV131,0)</f>
        <v>0</v>
      </c>
      <c r="ER131" s="665">
        <f>IF(DR131&gt;ER128,BW130-BW131,0)</f>
        <v>0</v>
      </c>
      <c r="ES131" s="665">
        <f>IF(DR131&gt;ES128,BX130-BX131,0)</f>
        <v>0</v>
      </c>
      <c r="ET131" s="665">
        <f>IF(DR131&gt;ET128,BY130-BY131,0)</f>
        <v>0</v>
      </c>
      <c r="EU131" s="665">
        <f>IF(DR131&gt;EU128,BZ130-BZ131,0)</f>
        <v>0</v>
      </c>
      <c r="EV131" s="665">
        <f>IF(DR131&gt;EV128,CA130-CA131,0)</f>
        <v>0</v>
      </c>
      <c r="EW131" s="665">
        <f>IF(DR131&gt;EW128,CB130-CB131,0)</f>
        <v>0</v>
      </c>
      <c r="EX131" s="665">
        <f>IF(DR131&gt;EX128,CC130-CC131,0)</f>
        <v>0</v>
      </c>
      <c r="EY131" s="665">
        <f>IF(DR131&gt;EY128,CD130-CD131,0)</f>
        <v>0</v>
      </c>
      <c r="EZ131" s="665">
        <f>IF(DR131&gt;EZ128,CE130-CE131,0)</f>
        <v>0</v>
      </c>
      <c r="FA131" s="665">
        <f>IF(DR131&gt;FA128,CF130-CF131,0)</f>
        <v>0</v>
      </c>
      <c r="FB131" s="665">
        <f>IF(DR131&gt;FB128,CG130-CG131,0)</f>
        <v>0</v>
      </c>
      <c r="FC131" s="665">
        <f>IF(DR131&gt;FC128,CH130-CH131,0)</f>
        <v>0</v>
      </c>
      <c r="FD131" s="665">
        <f>IF(DR131&gt;FD128,CI130-CI131,0)</f>
        <v>0</v>
      </c>
      <c r="FE131" s="665">
        <f>IF(DR131&gt;FE128,CJ130-CJ131,0)</f>
        <v>0</v>
      </c>
      <c r="FF131" s="665">
        <f>IF(DR131&gt;FF128,CK130-CK131,0)</f>
        <v>0</v>
      </c>
      <c r="FG131" s="665">
        <f>IF(DR131&gt;FG128,CL130-CL131,0)</f>
        <v>0</v>
      </c>
      <c r="FH131" s="665">
        <f>IF(DR131&gt;FH128,CM130-CM131,0)</f>
        <v>0</v>
      </c>
      <c r="FI131" s="665">
        <f>IF(DR131&gt;FI128,CN130-CN131,0)</f>
        <v>0</v>
      </c>
      <c r="FJ131" s="665">
        <f>IF(DR131&gt;FJ128,CO130-CO131,0)</f>
        <v>0</v>
      </c>
      <c r="FK131" s="665">
        <f>IF(DR131&gt;FK128,CP130-CP131,0)</f>
        <v>0</v>
      </c>
      <c r="FL131" s="665">
        <f>IF(DR131&gt;FL128,CQ130-CQ131,0)</f>
        <v>0</v>
      </c>
      <c r="FM131" s="665">
        <f>IF(DR131&gt;FM128,CR130-CR131,0)</f>
        <v>0</v>
      </c>
      <c r="FN131" s="665">
        <f>IF(DR131&gt;FN128,CS130-CS131,0)</f>
        <v>0</v>
      </c>
      <c r="FO131" s="665">
        <f>IF(DR131&gt;FO128,CT130-CT131,0)</f>
        <v>0</v>
      </c>
      <c r="FP131" s="665">
        <f>IF(DR131&gt;FP128,CU130-CU131,0)</f>
        <v>0</v>
      </c>
      <c r="FQ131" s="665">
        <f>IF(DR131&gt;FQ128,CV130-CV131,0)</f>
        <v>0</v>
      </c>
      <c r="FR131" s="665">
        <f>IF(DR131&gt;FR128,CW130-CW131,0)</f>
        <v>0</v>
      </c>
      <c r="FS131" s="665">
        <f>IF(DR131&gt;FS128,CX130-CX131,0)</f>
        <v>0</v>
      </c>
      <c r="FT131" s="665">
        <f>IF(DR131&gt;FT128,CY130-CY131,0)</f>
        <v>0</v>
      </c>
      <c r="FU131" s="665">
        <f>IF(DR131&gt;FU128,CZ130-CZ131,0)</f>
        <v>0</v>
      </c>
      <c r="FV131" s="665">
        <f>IF(DR131&gt;FV128,DA130-DA131,0)</f>
        <v>0</v>
      </c>
      <c r="FW131" s="665">
        <f>IF(DR131&gt;FW128,DB130-DB131,0)</f>
        <v>0</v>
      </c>
      <c r="FX131" s="665">
        <f>IF(DR131&gt;FX128,DC130-DC131,0)</f>
        <v>0</v>
      </c>
      <c r="FY131" s="665">
        <f>IF(DR131&gt;FY128,DD130-DD131,0)</f>
        <v>0</v>
      </c>
      <c r="FZ131" s="665">
        <f>IF(DR131&gt;FZ128,DE130-DE131,0)</f>
        <v>0</v>
      </c>
      <c r="GA131" s="665">
        <f>IF(DR131&gt;GA128,DF130-DF131,0)</f>
        <v>0</v>
      </c>
      <c r="GB131" s="665">
        <f>IF(DR131&gt;GB128,DG130-DG131,0)</f>
        <v>0</v>
      </c>
      <c r="GC131" s="665">
        <f>IF(DR131&gt;GC128,DH130-DH131,0)</f>
        <v>0</v>
      </c>
      <c r="GD131" s="665">
        <f>IF(DR131&gt;GD128,DI130-DI131,0)</f>
        <v>0</v>
      </c>
      <c r="GE131" s="665">
        <f>IF(DR131&gt;GE128,DJ130-DJ131,0)</f>
        <v>0</v>
      </c>
      <c r="GF131" s="665">
        <f>IF(DR131&gt;GF128,DK130-DK131,0)</f>
        <v>0</v>
      </c>
      <c r="GG131" s="665">
        <f>IF(DR131&gt;GG128,DL130-DL131,0)</f>
        <v>0</v>
      </c>
      <c r="GH131" s="665">
        <f>IF(DR131&gt;GH128,DM130-DM131,0)</f>
        <v>0</v>
      </c>
      <c r="GI131" s="665">
        <f>IF(DR131&gt;GI128,DN130-DN131,0)</f>
        <v>0</v>
      </c>
      <c r="GJ131" s="665">
        <f>IF(DR131&gt;GJ128,DO130-DO131,0)</f>
        <v>0</v>
      </c>
      <c r="GK131" s="665">
        <f>IF(DR131&gt;GK128,DP130-DP131,0)</f>
        <v>0</v>
      </c>
      <c r="GL131" s="665" t="b">
        <f>SUM(DS131:GK131)+SUM(Y125:AH125)=U125</f>
        <v>1</v>
      </c>
      <c r="GM131" s="667"/>
      <c r="GN131" s="708">
        <v>2024</v>
      </c>
      <c r="GO131" s="664">
        <f>SUMIF(DS129:GK129,GO129,DS131:GK131)</f>
        <v>0</v>
      </c>
      <c r="GP131" s="668">
        <f>SUMIF(DS129:GK129,GP129,DS131:GK131)</f>
        <v>0</v>
      </c>
      <c r="GQ131" s="668">
        <f>SUMIF(DS129:GK129,GQ129,DS131:GK131)</f>
        <v>0</v>
      </c>
      <c r="GR131" s="668">
        <f>SUMIF(DS129:GK129,GR129,DS131:GK131)</f>
        <v>0</v>
      </c>
      <c r="GS131" s="668">
        <f>SUMIF(DS129:GK129,GS129,DS131:GK131)</f>
        <v>0</v>
      </c>
      <c r="GT131" s="668">
        <f>SUMIF(DS129:GK129,GT129,DS131:GK131)</f>
        <v>0</v>
      </c>
      <c r="GU131" s="668">
        <f>SUMIF(DS129:GK129,GU129,DS131:GK131)</f>
        <v>0</v>
      </c>
      <c r="GV131" s="668">
        <f>SUMIF(DS129:GK129,GV129,DS131:GK131)</f>
        <v>0</v>
      </c>
      <c r="GW131" s="668">
        <f>SUMIF(DS129:GK129,GW129,DS131:GK131)</f>
        <v>0</v>
      </c>
      <c r="GX131" s="668">
        <f>SUMIF(DS129:GK129,GX129,DS131:GK131)</f>
        <v>0</v>
      </c>
      <c r="GY131" s="668">
        <f>SUMIF(DS129:GK129,GY129,DS131:GK131)</f>
        <v>0</v>
      </c>
      <c r="GZ131" s="646" t="b">
        <f>SUM(GO131:GY131)=(U125-SUM(Y125:AH125))</f>
        <v>1</v>
      </c>
    </row>
    <row r="132" spans="1:234" hidden="1" x14ac:dyDescent="0.25">
      <c r="A132" s="643" t="s">
        <v>208</v>
      </c>
      <c r="AI132" s="664">
        <v>2025</v>
      </c>
      <c r="AJ132" s="664">
        <v>0</v>
      </c>
      <c r="AK132" s="665">
        <f>IFERROR(#REF!/#REF!,0)</f>
        <v>0</v>
      </c>
      <c r="AL132" s="665">
        <f>IFERROR(#REF!/#REF!,0)</f>
        <v>0</v>
      </c>
      <c r="AM132" s="665">
        <f>IFERROR(#REF!/#REF!,0)</f>
        <v>0</v>
      </c>
      <c r="AN132" s="669">
        <f>IFERROR(#REF!/#REF!,0)</f>
        <v>0</v>
      </c>
      <c r="AO132" s="669">
        <f>IFERROR(#REF!/#REF!,0)</f>
        <v>0</v>
      </c>
      <c r="AP132" s="669">
        <f>IFERROR(#REF!/#REF!,0)</f>
        <v>0</v>
      </c>
      <c r="AQ132" s="669">
        <f>IFERROR(#REF!/#REF!,0)</f>
        <v>0</v>
      </c>
      <c r="AR132" s="669">
        <f>IFERROR(#REF!/#REF!,0)</f>
        <v>0</v>
      </c>
      <c r="AS132" s="669">
        <f>IFERROR(#REF!/#REF!,0)</f>
        <v>0</v>
      </c>
      <c r="AT132" s="669">
        <f>IFERROR(#REF!/#REF!,0)</f>
        <v>0</v>
      </c>
      <c r="AU132" s="666"/>
      <c r="AW132" s="708">
        <v>2025</v>
      </c>
      <c r="AX132" s="665" t="e">
        <f>#REF!</f>
        <v>#REF!</v>
      </c>
      <c r="AY132" s="665" t="e">
        <f>INDEX(AX124:BE125,MATCH(AW132,AV124:AV125,0),MATCH(AY128,AX122:BE122,0))*(INDEX(AK130:AT137,MATCH(AY128,AI130:AI137,0),MATCH(AY129,AK129:AT129,0)))</f>
        <v>#N/A</v>
      </c>
      <c r="AZ132" s="665" t="e">
        <f>INDEX(AX124:BE125,MATCH(AW132,AV124:AV125,0),MATCH(AZ128,AX122:BE122,0))*(INDEX(AK130:AT137,MATCH(AZ128,AI130:AI137,0),MATCH(AZ129,AK129:AT129,0)))</f>
        <v>#N/A</v>
      </c>
      <c r="BA132" s="665" t="e">
        <f>INDEX(AX124:BE125,MATCH(AW132,AV124:AV125,0),MATCH(BA128,AX122:BE122,0))*(INDEX(AK130:AT137,MATCH(BA128,AI130:AI137,0),MATCH(BA129,AK129:AT129,0)))</f>
        <v>#N/A</v>
      </c>
      <c r="BB132" s="665" t="e">
        <f>INDEX(AX124:BE125,MATCH(AW132,AV124:AV125,0),MATCH(BB128,AX122:BE122,0))*(INDEX(AK130:AT137,MATCH(BB128,AI130:AI137,0),MATCH(BB129,AK129:AT129,0)))</f>
        <v>#N/A</v>
      </c>
      <c r="BC132" s="665" t="e">
        <f>INDEX(AX124:BE125,MATCH(AW132,AV124:AV125,0),MATCH(BC128,AX122:BE122,0))*(INDEX(AK130:AT137,MATCH(BC128,AI130:AI137,0),MATCH(BC129,AK129:AT129,0)))</f>
        <v>#N/A</v>
      </c>
      <c r="BD132" s="665" t="e">
        <f>INDEX(AX124:BE125,MATCH(AW132,AV124:AV125,0),MATCH(BD128,AX122:BE122,0))*(INDEX(AK130:AT137,MATCH(BD128,AI130:AI137,0),MATCH(BD129,AK129:AT129,0)))</f>
        <v>#N/A</v>
      </c>
      <c r="BE132" s="665" t="e">
        <f>INDEX(AX124:BE125,MATCH(AW132,AV124:AV125,0),MATCH(BE128,AX122:BE122,0))*(INDEX(AK130:AT137,MATCH(BE128,AI130:AI137,0),MATCH(BE129,AK129:AT129,0)))</f>
        <v>#N/A</v>
      </c>
      <c r="BF132" s="665" t="e">
        <f>INDEX(AX124:BE125,MATCH(AW132,AV124:AV125,0),MATCH(BF128,AX122:BE122,0))*(INDEX(AK130:AT137,MATCH(BF128,AI130:AI137,0),MATCH(BF129,AK129:AT129,0)))</f>
        <v>#N/A</v>
      </c>
      <c r="BG132" s="665" t="e">
        <f>INDEX(AX124:BE125,MATCH(AW132,AV124:AV125,0),MATCH(BG128,AX122:BE122,0))*(INDEX(AK130:AT137,MATCH(BG128,AI130:AI137,0),MATCH(BG129,AK129:AT129,0)))</f>
        <v>#N/A</v>
      </c>
      <c r="BH132" s="665" t="e">
        <f>INDEX(AX124:BE125,MATCH(AW132,AV124:AV125,0),MATCH(BH128,AX122:BE122,0))*(INDEX(AK130:AT137,MATCH(BH128,AI130:AI137,0),MATCH(BH129,AK129:AT129,0)))</f>
        <v>#N/A</v>
      </c>
      <c r="BI132" s="665" t="e">
        <f>INDEX(AX124:BE125,MATCH(AW132,AV124:AV125,0),MATCH(BI128,AX122:BE122,0))*(INDEX(AK130:AT137,MATCH(BI128,AI130:AI137,0),MATCH(BI129,AK129:AT129,0)))</f>
        <v>#N/A</v>
      </c>
      <c r="BJ132" s="665" t="e">
        <f>INDEX(AX124:BE125,MATCH(AW132,AV124:AV125,0),MATCH(BJ128,AX122:BE122,0))*(INDEX(AK130:AT137,MATCH(BJ128,AI130:AI137,0),MATCH(BJ129,AK129:AT129,0)))</f>
        <v>#N/A</v>
      </c>
      <c r="BK132" s="665" t="e">
        <f>INDEX(AX124:BE125,MATCH(AW132,AV124:AV125,0),MATCH(BK128,AX122:BE122,0))*(INDEX(AK130:AT137,MATCH(BK128,AI130:AI137,0),MATCH(BK129,AK129:AT129,0)))</f>
        <v>#N/A</v>
      </c>
      <c r="BL132" s="665" t="e">
        <f>INDEX(AX124:BE125,MATCH(AW132,AV124:AV125,0),MATCH(BL128,AX122:BE122,0))*(INDEX(AK130:AT137,MATCH(BL128,AI130:AI137,0),MATCH(BL129,AK129:AT129,0)))</f>
        <v>#N/A</v>
      </c>
      <c r="BM132" s="665" t="e">
        <f>INDEX(AX124:BE125,MATCH(AW132,AV124:AV125,0),MATCH(BM128,AX122:BE122,0))*(INDEX(AK130:AT137,MATCH(BM128,AI130:AI137,0),MATCH(BM129,AK129:AT129,0)))</f>
        <v>#N/A</v>
      </c>
      <c r="BN132" s="665" t="e">
        <f>INDEX(AX124:BE125,MATCH(AW132,AV124:AV125,0),MATCH(BN128,AX122:BE122,0))*(INDEX(AK130:AT137,MATCH(BN128,AI130:AI137,0),MATCH(BN129,AK129:AT129,0)))</f>
        <v>#N/A</v>
      </c>
      <c r="BO132" s="665" t="e">
        <f>INDEX(AX124:BE125,MATCH(AW132,AV124:AV125,0),MATCH(BO128,AX122:BE122,0))*(INDEX(AK130:AT137,MATCH(BO128,AI130:AI137,0),MATCH(BO129,AK129:AT129,0)))</f>
        <v>#N/A</v>
      </c>
      <c r="BP132" s="665" t="e">
        <f>INDEX(AX124:BE125,MATCH(AW132,AV124:AV125,0),MATCH(BP128,AX122:BE122,0))*(INDEX(AK130:AT137,MATCH(BP128,AI130:AI137,0),MATCH(BP129,AK129:AT129,0)))</f>
        <v>#N/A</v>
      </c>
      <c r="BQ132" s="665" t="e">
        <f>INDEX(AX124:BE125,MATCH(AW132,AV124:AV125,0),MATCH(BQ128,AX122:BE122,0))*(INDEX(AK130:AT137,MATCH(BQ128,AI130:AI137,0),MATCH(BQ129,AK129:AT129,0)))</f>
        <v>#N/A</v>
      </c>
      <c r="BR132" s="665" t="e">
        <f>INDEX(AX124:BE125,MATCH(AW132,AV124:AV125,0),MATCH(BR128,AX122:BE122,0))*(INDEX(AK130:AT137,MATCH(BR128,AI130:AI137,0),MATCH(BR129,AK129:AT129,0)))</f>
        <v>#N/A</v>
      </c>
      <c r="BS132" s="665" t="e">
        <f>INDEX(AX124:BE125,MATCH(AW132,AV124:AV125,0),MATCH(BS128,AX122:BE122,0))*(INDEX(AK130:AT137,MATCH(BS128,AI130:AI137,0),MATCH(BS129,AK129:AT129,0)))</f>
        <v>#N/A</v>
      </c>
      <c r="BT132" s="665" t="e">
        <f>INDEX(AX124:BE125,MATCH(AW132,AV124:AV125,0),MATCH(BT128,AX122:BE122,0))*(INDEX(AK130:AT137,MATCH(BT128,AI130:AI137,0),MATCH(BT129,AK129:AT129,0)))</f>
        <v>#N/A</v>
      </c>
      <c r="BU132" s="665" t="e">
        <f>INDEX(AX124:BE125,MATCH(AW132,AV124:AV125,0),MATCH(BU128,AX122:BE122,0))*(INDEX(AK130:AT137,MATCH(BU128,AI130:AI137,0),MATCH(BU129,AK129:AT129,0)))</f>
        <v>#N/A</v>
      </c>
      <c r="BV132" s="665" t="e">
        <f>INDEX(AX124:BE125,MATCH(AW132,AV124:AV125,0),MATCH(BV128,AX122:BE122,0))*(INDEX(AK130:AT137,MATCH(BV128,AI130:AI137,0),MATCH(BV129,AK129:AT129,0)))</f>
        <v>#N/A</v>
      </c>
      <c r="BW132" s="665" t="e">
        <f>INDEX(AX124:BE125,MATCH(AW132,AV124:AV125,0),MATCH(BW128,AX122:BE122,0))*(INDEX(AK130:AT137,MATCH(BW128,AI130:AI137,0),MATCH(BW129,AK129:AT129,0)))</f>
        <v>#N/A</v>
      </c>
      <c r="BX132" s="665" t="e">
        <f>INDEX(AX124:BE125,MATCH(AW132,AV124:AV125,0),MATCH(BX128,AX122:BE122,0))*(INDEX(AK130:AT137,MATCH(BX128,AI130:AI137,0),MATCH(BX129,AK129:AT129,0)))</f>
        <v>#N/A</v>
      </c>
      <c r="BY132" s="665" t="e">
        <f>INDEX(AX124:BE125,MATCH(AW132,AV124:AV125,0),MATCH(BY128,AX122:BE122,0))*(INDEX(AK130:AT137,MATCH(BY128,AI130:AI137,0),MATCH(BY129,AK129:AT129,0)))</f>
        <v>#N/A</v>
      </c>
      <c r="BZ132" s="665" t="e">
        <f>INDEX(AX124:BE125,MATCH(AW132,AV124:AV125,0),MATCH(BZ128,AX122:BE122,0))*(INDEX(AK130:AT137,MATCH(BZ128,AI130:AI137,0),MATCH(BZ129,AK129:AT129,0)))</f>
        <v>#N/A</v>
      </c>
      <c r="CA132" s="665" t="e">
        <f>INDEX(AX124:BE125,MATCH(AW132,AV124:AV125,0),MATCH(CA128,AX122:BE122,0))*(INDEX(AK130:AT137,MATCH(CA128,AI130:AI137,0),MATCH(CA129,AK129:AT129,0)))</f>
        <v>#N/A</v>
      </c>
      <c r="CB132" s="665" t="e">
        <f>INDEX(AX124:BE125,MATCH(AW132,AV124:AV125,0),MATCH(CB128,AX122:BE122,0))*(INDEX(AK130:AT137,MATCH(CB128,AI130:AI137,0),MATCH(CB129,AK129:AT129,0)))</f>
        <v>#N/A</v>
      </c>
      <c r="CC132" s="665" t="e">
        <f>INDEX(AX124:BE125,MATCH(AW132,AV124:AV125,0),MATCH(CC128,AX122:BE122,0))*(INDEX(AK130:AT137,MATCH(CC128,AI130:AI137,0),MATCH(CC129,AK129:AT129,0)))</f>
        <v>#N/A</v>
      </c>
      <c r="CD132" s="665" t="e">
        <f>INDEX(AX124:BE125,MATCH(AW132,AV124:AV125,0),MATCH(CD128,AX122:BE122,0))*(INDEX(AK130:AT137,MATCH(CD128,AI130:AI137,0),MATCH(CD129,AK129:AT129,0)))</f>
        <v>#N/A</v>
      </c>
      <c r="CE132" s="665" t="e">
        <f>INDEX(AX124:BE125,MATCH(AW132,AV124:AV125,0),MATCH(CE128,AX122:BE122,0))*(INDEX(AK130:AT137,MATCH(CE128,AI130:AI137,0),MATCH(CE129,AK129:AT129,0)))</f>
        <v>#N/A</v>
      </c>
      <c r="CF132" s="665" t="e">
        <f>INDEX(AX124:BE125,MATCH(AW132,AV124:AV125,0),MATCH(CF128,AX122:BE122,0))*(INDEX(AK130:AT137,MATCH(CF128,AI130:AI137,0),MATCH(CF129,AK129:AT129,0)))</f>
        <v>#N/A</v>
      </c>
      <c r="CG132" s="665" t="e">
        <f>INDEX(AX124:BE125,MATCH(AW132,AV124:AV125,0),MATCH(CG128,AX122:BE122,0))*(INDEX(AK130:AT137,MATCH(CG128,AI130:AI137,0),MATCH(CG129,AK129:AT129,0)))</f>
        <v>#N/A</v>
      </c>
      <c r="CH132" s="665" t="e">
        <f>INDEX(AX124:BE125,MATCH(AW132,AV124:AV125,0),MATCH(CH128,AX122:BE122,0))*(INDEX(AK130:AT137,MATCH(CH128,AI130:AI137,0),MATCH(CH129,AK129:AT129,0)))</f>
        <v>#N/A</v>
      </c>
      <c r="CI132" s="665" t="e">
        <f>INDEX(AX124:BE125,MATCH(AW132,AV124:AV125,0),MATCH(CI128,AX122:BE122,0))*(INDEX(AK130:AT137,MATCH(CI128,AI130:AI137,0),MATCH(CI129,AK129:AT129,0)))</f>
        <v>#N/A</v>
      </c>
      <c r="CJ132" s="665" t="e">
        <f>INDEX(AX124:BE125,MATCH(AW132,AV124:AV125,0),MATCH(CJ128,AX122:BE122,0))*(INDEX(AK130:AT137,MATCH(CJ128,AI130:AI137,0),MATCH(CJ129,AK129:AT129,0)))</f>
        <v>#N/A</v>
      </c>
      <c r="CK132" s="665" t="e">
        <f>INDEX(AX124:BE125,MATCH(AW132,AV124:AV125,0),MATCH(CK128,AX122:BE122,0))*(INDEX(AK130:AT137,MATCH(CK128,AI130:AI137,0),MATCH(CK129,AK129:AT129,0)))</f>
        <v>#N/A</v>
      </c>
      <c r="CL132" s="665" t="e">
        <f>INDEX(AX124:BE125,MATCH(AW132,AV124:AV125,0),MATCH(CL128,AX122:BE122,0))*(INDEX(AK130:AT137,MATCH(CL128,AI130:AI137,0),MATCH(CL129,AK129:AT129,0)))</f>
        <v>#N/A</v>
      </c>
      <c r="CM132" s="665" t="e">
        <f>INDEX(AX124:BE125,MATCH(AW132,AV124:AV125,0),MATCH(CM128,AX122:BE122,0))*(INDEX(AK130:AT137,MATCH(CM128,AI130:AI137,0),MATCH(CM129,AK129:AT129,0)))</f>
        <v>#N/A</v>
      </c>
      <c r="CN132" s="665" t="e">
        <f>INDEX(AX124:BE125,MATCH(AW132,AV124:AV125,0),MATCH(CN128,AX122:BE122,0))*(INDEX(AK130:AT137,MATCH(CN128,AI130:AI137,0),MATCH(CN129,AK129:AT129,0)))</f>
        <v>#N/A</v>
      </c>
      <c r="CO132" s="665" t="e">
        <f>INDEX(AX124:BE125,MATCH(AW132,AV124:AV125,0),MATCH(CO128,AX122:BE122,0))*(INDEX(AK130:AT137,MATCH(CO128,AI130:AI137,0),MATCH(CO129,AK129:AT129,0)))</f>
        <v>#N/A</v>
      </c>
      <c r="CP132" s="665" t="e">
        <f>INDEX(AX124:BE125,MATCH(AW132,AV124:AV125,0),MATCH(CP128,AX122:BE122,0))*(INDEX(AK130:AT137,MATCH(CP128,AI130:AI137,0),MATCH(CP129,AK129:AT129,0)))</f>
        <v>#N/A</v>
      </c>
      <c r="CQ132" s="665" t="e">
        <f>INDEX(AX124:BE125,MATCH(AW132,AV124:AV125,0),MATCH(CQ128,AX122:BE122,0))*(INDEX(AK130:AT137,MATCH(CQ128,AI130:AI137,0),MATCH(CQ129,AK129:AT129,0)))</f>
        <v>#N/A</v>
      </c>
      <c r="CR132" s="665" t="e">
        <f>INDEX(AX124:BE125,MATCH(AW132,AV124:AV125,0),MATCH(CR128,AX122:BE122,0))*(INDEX(AK130:AT137,MATCH(CR128,AI130:AI137,0),MATCH(CR129,AK129:AT129,0)))</f>
        <v>#N/A</v>
      </c>
      <c r="CS132" s="665" t="e">
        <f>INDEX(AX124:BE125,MATCH(AW132,AV124:AV125,0),MATCH(CS128,AX122:BE122,0))*(INDEX(AK130:AT137,MATCH(CS128,AI130:AI137,0),MATCH(CS129,AK129:AT129,0)))</f>
        <v>#N/A</v>
      </c>
      <c r="CT132" s="665" t="e">
        <f>INDEX(AX124:BE125,MATCH(AW132,AV124:AV125,0),MATCH(CT128,AX122:BE122,0))*(INDEX(AK130:AT137,MATCH(CT128,AI130:AI137,0),MATCH(CT129,AK129:AT129,0)))</f>
        <v>#N/A</v>
      </c>
      <c r="CU132" s="665" t="e">
        <f>INDEX(AX124:BE125,MATCH(AW132,AV124:AV125,0),MATCH(CU128,AX122:BE122,0))*(INDEX(AK130:AT137,MATCH(CU128,AI130:AI137,0),MATCH(CU129,AK129:AT129,0)))</f>
        <v>#N/A</v>
      </c>
      <c r="CV132" s="665" t="e">
        <f>INDEX(AX124:BE125,MATCH(AW132,AV124:AV125,0),MATCH(CV128,AX122:BE122,0))*(INDEX(AK130:AT137,MATCH(CV128,AI130:AI137,0),MATCH(CV129,AK129:AT129,0)))</f>
        <v>#N/A</v>
      </c>
      <c r="CW132" s="665" t="e">
        <f>INDEX(AX124:BE125,MATCH(AW132,AV124:AV125,0),MATCH(CW128,AX122:BE122,0))*(INDEX(AK130:AT137,MATCH(CW128,AI130:AI137,0),MATCH(CW129,AK129:AT129,0)))</f>
        <v>#N/A</v>
      </c>
      <c r="CX132" s="665" t="e">
        <f>INDEX(AX124:BE125,MATCH(AW132,AV124:AV125,0),MATCH(CX128,AX122:BE122,0))*(INDEX(AK130:AT137,MATCH(CX128,AI130:AI137,0),MATCH(CX129,AK129:AT129,0)))</f>
        <v>#N/A</v>
      </c>
      <c r="CY132" s="665" t="e">
        <f>INDEX(AX124:BE125,MATCH(AW132,AV124:AV125,0),MATCH(CY128,AX122:BE122,0))*(INDEX(AK130:AT137,MATCH(CY128,AI130:AI137,0),MATCH(CY129,AK129:AT129,0)))</f>
        <v>#N/A</v>
      </c>
      <c r="CZ132" s="665" t="e">
        <f>INDEX(AX124:BE125,MATCH(AW132,AV124:AV125,0),MATCH(CZ128,AX122:BE122,0))*(INDEX(AK130:AT137,MATCH(CZ128,AI130:AI137,0),MATCH(CZ129,AK129:AT129,0)))</f>
        <v>#N/A</v>
      </c>
      <c r="DA132" s="665" t="e">
        <f>INDEX(AX124:BE125,MATCH(AW132,AV124:AV125,0),MATCH(DA128,AX122:BE122,0))*(INDEX(AK130:AT137,MATCH(DA128,AI130:AI137,0),MATCH(DA129,AK129:AT129,0)))</f>
        <v>#N/A</v>
      </c>
      <c r="DB132" s="665" t="e">
        <f>INDEX(AX124:BE125,MATCH(AW132,AV124:AV125,0),MATCH(DB128,AX122:BE122,0))*(INDEX(AK130:AT137,MATCH(DB128,AI130:AI137,0),MATCH(DB129,AK129:AT129,0)))</f>
        <v>#N/A</v>
      </c>
      <c r="DC132" s="665" t="e">
        <f>INDEX(AX124:BE125,MATCH(AW132,AV124:AV125,0),MATCH(DC128,AX122:BE122,0))*(INDEX(AK130:AT137,MATCH(DC128,AI130:AI137,0),MATCH(DC129,AK129:AT129,0)))</f>
        <v>#N/A</v>
      </c>
      <c r="DD132" s="665" t="e">
        <f>INDEX(AX124:BE125,MATCH(AW132,AV124:AV125,0),MATCH(DD128,AX122:BE122,0))*(INDEX(AK130:AT137,MATCH(DD128,AI130:AI137,0),MATCH(DD129,AK129:AT129,0)))</f>
        <v>#N/A</v>
      </c>
      <c r="DE132" s="665" t="e">
        <f>INDEX(AX124:BE125,MATCH(AW132,AV124:AV125,0),MATCH(DE128,AX122:BE122,0))*(INDEX(AK130:AT137,MATCH(DE128,AI130:AI137,0),MATCH(DE129,AK129:AT129,0)))</f>
        <v>#N/A</v>
      </c>
      <c r="DF132" s="665" t="e">
        <f>INDEX(AX124:BE125,MATCH(AW132,AV124:AV125,0),MATCH(DF128,AX122:BE122,0))*(INDEX(AK130:AT137,MATCH(DF128,AI130:AI137,0),MATCH(DF129,AK129:AT129,0)))</f>
        <v>#N/A</v>
      </c>
      <c r="DG132" s="665" t="e">
        <f>INDEX(AX124:BE125,MATCH(AW132,AV124:AV125,0),MATCH(DG128,AX122:BE122,0))*(INDEX(AK130:AT137,MATCH(DG128,AI130:AI137,0),MATCH(DG129,AK129:AT129,0)))</f>
        <v>#N/A</v>
      </c>
      <c r="DH132" s="665" t="e">
        <f>INDEX(AX124:BE125,MATCH(AW132,AV124:AV125,0),MATCH(DH128,AX122:BE122,0))*(INDEX(AK130:AT137,MATCH(DH128,AI130:AI137,0),MATCH(DH129,AK129:AT129,0)))</f>
        <v>#N/A</v>
      </c>
      <c r="DI132" s="665" t="e">
        <f>INDEX(AX124:BE125,MATCH(AW132,AV124:AV125,0),MATCH(DI128,AX122:BE122,0))*(INDEX(AK130:AT137,MATCH(DI128,AI130:AI137,0),MATCH(DI129,AK129:AT129,0)))</f>
        <v>#N/A</v>
      </c>
      <c r="DJ132" s="665" t="e">
        <f>INDEX(AX124:BE125,MATCH(AW132,AV124:AV125,0),MATCH(DJ128,AX122:BE122,0))*(INDEX(AK130:AT137,MATCH(DJ128,AI130:AI137,0),MATCH(DJ129,AK129:AT129,0)))</f>
        <v>#N/A</v>
      </c>
      <c r="DK132" s="665" t="e">
        <f>INDEX(AX124:BE125,MATCH(AW132,AV124:AV125,0),MATCH(DK128,AX122:BE122,0))*(INDEX(AK130:AT137,MATCH(DK128,AI130:AI137,0),MATCH(DK129,AK129:AT129,0)))</f>
        <v>#N/A</v>
      </c>
      <c r="DL132" s="665" t="e">
        <f>INDEX(AX124:BE125,MATCH(AW132,AV124:AV125,0),MATCH(DL128,AX122:BE122,0))*(INDEX(AK130:AT137,MATCH(DL128,AI130:AI137,0),MATCH(DL129,AK129:AT129,0)))</f>
        <v>#N/A</v>
      </c>
      <c r="DM132" s="665" t="e">
        <f>INDEX(AX124:BE125,MATCH(AW132,AV124:AV125,0),MATCH(DM128,AX122:BE122,0))*(INDEX(AK130:AT137,MATCH(DM128,AI130:AI137,0),MATCH(DM129,AK129:AT129,0)))</f>
        <v>#N/A</v>
      </c>
      <c r="DN132" s="665" t="e">
        <f>INDEX(AX124:BE125,MATCH(AW132,AV124:AV125,0),MATCH(DN128,AX122:BE122,0))*(INDEX(AK130:AT137,MATCH(DN128,AI130:AI137,0),MATCH(DN129,AK129:AT129,0)))</f>
        <v>#N/A</v>
      </c>
      <c r="DO132" s="665" t="e">
        <f>INDEX(AX124:BE125,MATCH(AW132,AV124:AV125,0),MATCH(DO128,AX122:BE122,0))*(INDEX(AK130:AT137,MATCH(DO128,AI130:AI137,0),MATCH(DO129,AK129:AT129,0)))</f>
        <v>#N/A</v>
      </c>
      <c r="DP132" s="665" t="e">
        <f>INDEX(AX124:BE125,MATCH(AW132,AV124:AV125,0),MATCH(DP128,AX122:BE122,0))*(INDEX(AK130:AT137,MATCH(DP128,AI130:AI137,0),MATCH(DP129,AK129:AT129,0)))</f>
        <v>#N/A</v>
      </c>
      <c r="DQ132" s="643" t="e">
        <f>SUM(AX132:DP132)=#REF!</f>
        <v>#REF!</v>
      </c>
      <c r="DR132" s="708">
        <v>2025</v>
      </c>
      <c r="DS132" s="665" t="e">
        <f>IF(DR132&gt;DS128,AX131-AX132,0)</f>
        <v>#REF!</v>
      </c>
      <c r="DT132" s="665" t="e">
        <f>IF(DR132&gt;DT128,AY131-AY132,0)</f>
        <v>#N/A</v>
      </c>
      <c r="DU132" s="665" t="e">
        <f>IF(DR132&gt;DU128,AZ131-AZ132,0)</f>
        <v>#N/A</v>
      </c>
      <c r="DV132" s="665" t="e">
        <f>IF(DR132&gt;DV128,BA131-BA132,0)</f>
        <v>#N/A</v>
      </c>
      <c r="DW132" s="665" t="e">
        <f>IF(DR132&gt;DW128,BB131-BB132,0)</f>
        <v>#N/A</v>
      </c>
      <c r="DX132" s="665" t="e">
        <f>IF(DR132&gt;DX128,BC131-BC132,0)</f>
        <v>#N/A</v>
      </c>
      <c r="DY132" s="665" t="e">
        <f>IF(DR132&gt;DY128,BD131-BD132,0)</f>
        <v>#N/A</v>
      </c>
      <c r="DZ132" s="665" t="e">
        <f>IF(DR132&gt;DZ128,BE131-BE132,0)</f>
        <v>#N/A</v>
      </c>
      <c r="EA132" s="665" t="e">
        <f>IF(DR132&gt;EA128,BF131-BF132,0)</f>
        <v>#N/A</v>
      </c>
      <c r="EB132" s="665" t="e">
        <f>IF(DR132&gt;EB128,BG131-BG132,0)</f>
        <v>#N/A</v>
      </c>
      <c r="EC132" s="665" t="e">
        <f>IF(DR132&gt;EC128,BH131-BH132,0)</f>
        <v>#N/A</v>
      </c>
      <c r="ED132" s="665">
        <f>IF(DR132&gt;ED128,BI131-BI132,0)</f>
        <v>0</v>
      </c>
      <c r="EE132" s="665">
        <f>IF(DR132&gt;EE128,BJ131-BJ132,0)</f>
        <v>0</v>
      </c>
      <c r="EF132" s="665">
        <f>IF(DR132&gt;EF128,BK131-BK132,0)</f>
        <v>0</v>
      </c>
      <c r="EG132" s="665">
        <f>IF(DR132&gt;EG128,BL131-BL132,0)</f>
        <v>0</v>
      </c>
      <c r="EH132" s="665">
        <f>IF(DR132&gt;EH128,BM131-BM132,0)</f>
        <v>0</v>
      </c>
      <c r="EI132" s="665">
        <f>IF(DR132&gt;EI128,BN131-BN132,0)</f>
        <v>0</v>
      </c>
      <c r="EJ132" s="665">
        <f>IF(DR132&gt;EJ128,BO131-BO132,0)</f>
        <v>0</v>
      </c>
      <c r="EK132" s="665">
        <f>IF(DR132&gt;EK128,BP131-BP132,0)</f>
        <v>0</v>
      </c>
      <c r="EL132" s="665">
        <f>IF(DR132&gt;EL128,BQ131-BQ132,0)</f>
        <v>0</v>
      </c>
      <c r="EM132" s="665">
        <f>IF(DR132&gt;EM128,BR131-BR132,0)</f>
        <v>0</v>
      </c>
      <c r="EN132" s="665">
        <f>IF(DR132&gt;EN128,BS131-BS132,0)</f>
        <v>0</v>
      </c>
      <c r="EO132" s="665">
        <f>IF(DR132&gt;EO128,BT131-BT132,0)</f>
        <v>0</v>
      </c>
      <c r="EP132" s="665">
        <f>IF(DR132&gt;EP128,BU131-BU132,0)</f>
        <v>0</v>
      </c>
      <c r="EQ132" s="665">
        <f>IF(DR132&gt;EQ128,BV131-BV132,0)</f>
        <v>0</v>
      </c>
      <c r="ER132" s="665">
        <f>IF(DR132&gt;ER128,BW131-BW132,0)</f>
        <v>0</v>
      </c>
      <c r="ES132" s="665">
        <f>IF(DR132&gt;ES128,BX131-BX132,0)</f>
        <v>0</v>
      </c>
      <c r="ET132" s="665">
        <f>IF(DR132&gt;ET128,BY131-BY132,0)</f>
        <v>0</v>
      </c>
      <c r="EU132" s="665">
        <f>IF(DR132&gt;EU128,BZ131-BZ132,0)</f>
        <v>0</v>
      </c>
      <c r="EV132" s="665">
        <f>IF(DR132&gt;EV128,CA131-CA132,0)</f>
        <v>0</v>
      </c>
      <c r="EW132" s="665">
        <f>IF(DR132&gt;EW128,CB131-CB132,0)</f>
        <v>0</v>
      </c>
      <c r="EX132" s="665">
        <f>IF(DR132&gt;EX128,CC131-CC132,0)</f>
        <v>0</v>
      </c>
      <c r="EY132" s="665">
        <f>IF(DR132&gt;EY128,CD131-CD132,0)</f>
        <v>0</v>
      </c>
      <c r="EZ132" s="665">
        <f>IF(DR132&gt;EZ128,CE131-CE132,0)</f>
        <v>0</v>
      </c>
      <c r="FA132" s="665">
        <f>IF(DR132&gt;FA128,CF131-CF132,0)</f>
        <v>0</v>
      </c>
      <c r="FB132" s="665">
        <f>IF(DR132&gt;FB128,CG131-CG132,0)</f>
        <v>0</v>
      </c>
      <c r="FC132" s="665">
        <f>IF(DR132&gt;FC128,CH131-CH132,0)</f>
        <v>0</v>
      </c>
      <c r="FD132" s="665">
        <f>IF(DR132&gt;FD128,CI131-CI132,0)</f>
        <v>0</v>
      </c>
      <c r="FE132" s="665">
        <f>IF(DR132&gt;FE128,CJ131-CJ132,0)</f>
        <v>0</v>
      </c>
      <c r="FF132" s="665">
        <f>IF(DR132&gt;FF128,CK131-CK132,0)</f>
        <v>0</v>
      </c>
      <c r="FG132" s="665">
        <f>IF(DR132&gt;FG128,CL131-CL132,0)</f>
        <v>0</v>
      </c>
      <c r="FH132" s="665">
        <f>IF(DR132&gt;FH128,CM131-CM132,0)</f>
        <v>0</v>
      </c>
      <c r="FI132" s="665">
        <f>IF(DR132&gt;FI128,CN131-CN132,0)</f>
        <v>0</v>
      </c>
      <c r="FJ132" s="665">
        <f>IF(DR132&gt;FJ128,CO131-CO132,0)</f>
        <v>0</v>
      </c>
      <c r="FK132" s="665">
        <f>IF(DR132&gt;FK128,CP131-CP132,0)</f>
        <v>0</v>
      </c>
      <c r="FL132" s="665">
        <f>IF(DR132&gt;FL128,CQ131-CQ132,0)</f>
        <v>0</v>
      </c>
      <c r="FM132" s="665">
        <f>IF(DR132&gt;FM128,CR131-CR132,0)</f>
        <v>0</v>
      </c>
      <c r="FN132" s="665">
        <f>IF(DR132&gt;FN128,CS131-CS132,0)</f>
        <v>0</v>
      </c>
      <c r="FO132" s="665">
        <f>IF(DR132&gt;FO128,CT131-CT132,0)</f>
        <v>0</v>
      </c>
      <c r="FP132" s="665">
        <f>IF(DR132&gt;FP128,CU131-CU132,0)</f>
        <v>0</v>
      </c>
      <c r="FQ132" s="665">
        <f>IF(DR132&gt;FQ128,CV131-CV132,0)</f>
        <v>0</v>
      </c>
      <c r="FR132" s="665">
        <f>IF(DR132&gt;FR128,CW131-CW132,0)</f>
        <v>0</v>
      </c>
      <c r="FS132" s="665">
        <f>IF(DR132&gt;FS128,CX131-CX132,0)</f>
        <v>0</v>
      </c>
      <c r="FT132" s="665">
        <f>IF(DR132&gt;FT128,CY131-CY132,0)</f>
        <v>0</v>
      </c>
      <c r="FU132" s="665">
        <f>IF(DR132&gt;FU128,CZ131-CZ132,0)</f>
        <v>0</v>
      </c>
      <c r="FV132" s="665">
        <f>IF(DR132&gt;FV128,DA131-DA132,0)</f>
        <v>0</v>
      </c>
      <c r="FW132" s="665">
        <f>IF(DR132&gt;FW128,DB131-DB132,0)</f>
        <v>0</v>
      </c>
      <c r="FX132" s="665">
        <f>IF(DR132&gt;FX128,DC131-DC132,0)</f>
        <v>0</v>
      </c>
      <c r="FY132" s="665">
        <f>IF(DR132&gt;FY128,DD131-DD132,0)</f>
        <v>0</v>
      </c>
      <c r="FZ132" s="665">
        <f>IF(DR132&gt;FZ128,DE131-DE132,0)</f>
        <v>0</v>
      </c>
      <c r="GA132" s="665">
        <f>IF(DR132&gt;GA128,DF131-DF132,0)</f>
        <v>0</v>
      </c>
      <c r="GB132" s="665">
        <f>IF(DR132&gt;GB128,DG131-DG132,0)</f>
        <v>0</v>
      </c>
      <c r="GC132" s="665">
        <f>IF(DR132&gt;GC128,DH131-DH132,0)</f>
        <v>0</v>
      </c>
      <c r="GD132" s="665">
        <f>IF(DR132&gt;GD128,DI131-DI132,0)</f>
        <v>0</v>
      </c>
      <c r="GE132" s="665">
        <f>IF(DR132&gt;GE128,DJ131-DJ132,0)</f>
        <v>0</v>
      </c>
      <c r="GF132" s="665">
        <f>IF(DR132&gt;GF128,DK131-DK132,0)</f>
        <v>0</v>
      </c>
      <c r="GG132" s="665">
        <f>IF(DR132&gt;GG128,DL131-DL132,0)</f>
        <v>0</v>
      </c>
      <c r="GH132" s="665">
        <f>IF(DR132&gt;GH128,DM131-DM132,0)</f>
        <v>0</v>
      </c>
      <c r="GI132" s="665">
        <f>IF(DR132&gt;GI128,DN131-DN132,0)</f>
        <v>0</v>
      </c>
      <c r="GJ132" s="665">
        <f>IF(DR132&gt;GJ128,DO131-DO132,0)</f>
        <v>0</v>
      </c>
      <c r="GK132" s="665">
        <f>IF(DR132&gt;GK128,DP131-DP132,0)</f>
        <v>0</v>
      </c>
      <c r="GL132" s="665" t="e">
        <f>SUM(DS132:GK132)+SUM(#REF!)=#REF!</f>
        <v>#REF!</v>
      </c>
      <c r="GM132" s="667"/>
      <c r="GN132" s="708">
        <v>2025</v>
      </c>
      <c r="GO132" s="664" t="e">
        <f>SUMIF(DS129:GK129,GO129,DS132:GK132)</f>
        <v>#REF!</v>
      </c>
      <c r="GP132" s="668" t="e">
        <f>SUMIF(DS129:GK129,GP129,DS132:GK132)</f>
        <v>#N/A</v>
      </c>
      <c r="GQ132" s="668" t="e">
        <f>SUMIF(DS129:GK129,GQ129,DS132:GK132)</f>
        <v>#N/A</v>
      </c>
      <c r="GR132" s="668" t="e">
        <f>SUMIF(DS129:GK129,GR129,DS132:GK132)</f>
        <v>#N/A</v>
      </c>
      <c r="GS132" s="668" t="e">
        <f>SUMIF(DS129:GK129,GS129,DS132:GK132)</f>
        <v>#N/A</v>
      </c>
      <c r="GT132" s="668" t="e">
        <f>SUMIF(DS129:GK129,GT129,DS132:GK132)</f>
        <v>#N/A</v>
      </c>
      <c r="GU132" s="668" t="e">
        <f>SUMIF(DS129:GK129,GU129,DS132:GK132)</f>
        <v>#N/A</v>
      </c>
      <c r="GV132" s="668" t="e">
        <f>SUMIF(DS129:GK129,GV129,DS132:GK132)</f>
        <v>#N/A</v>
      </c>
      <c r="GW132" s="668" t="e">
        <f>SUMIF(DS129:GK129,GW129,DS132:GK132)</f>
        <v>#N/A</v>
      </c>
      <c r="GX132" s="668" t="e">
        <f>SUMIF(DS129:GK129,GX129,DS132:GK132)</f>
        <v>#N/A</v>
      </c>
      <c r="GY132" s="668" t="e">
        <f>SUMIF(DS129:GK129,GY129,DS132:GK132)</f>
        <v>#N/A</v>
      </c>
      <c r="GZ132" s="646" t="e">
        <f>SUM(GO132:GY132)=(#REF!-SUM(#REF!))</f>
        <v>#REF!</v>
      </c>
    </row>
    <row r="133" spans="1:234" hidden="1" x14ac:dyDescent="0.25">
      <c r="A133" s="643" t="s">
        <v>208</v>
      </c>
      <c r="AI133" s="664">
        <v>2026</v>
      </c>
      <c r="AJ133" s="664">
        <v>0</v>
      </c>
      <c r="AK133" s="665">
        <f>IFERROR(#REF!/#REF!,0)</f>
        <v>0</v>
      </c>
      <c r="AL133" s="665">
        <f>IFERROR(#REF!/#REF!,0)</f>
        <v>0</v>
      </c>
      <c r="AM133" s="665">
        <f>IFERROR(#REF!/#REF!,0)</f>
        <v>0</v>
      </c>
      <c r="AN133" s="669">
        <f>IFERROR(#REF!/#REF!,0)</f>
        <v>0</v>
      </c>
      <c r="AO133" s="669">
        <f>IFERROR(#REF!/#REF!,0)</f>
        <v>0</v>
      </c>
      <c r="AP133" s="669">
        <f>IFERROR(#REF!/#REF!,0)</f>
        <v>0</v>
      </c>
      <c r="AQ133" s="669">
        <f>IFERROR(#REF!/#REF!,0)</f>
        <v>0</v>
      </c>
      <c r="AR133" s="669">
        <f>IFERROR(#REF!/#REF!,0)</f>
        <v>0</v>
      </c>
      <c r="AS133" s="669">
        <f>IFERROR(#REF!/#REF!,0)</f>
        <v>0</v>
      </c>
      <c r="AT133" s="669">
        <f>IFERROR(#REF!/#REF!,0)</f>
        <v>0</v>
      </c>
      <c r="AU133" s="666"/>
      <c r="AW133" s="708">
        <v>2026</v>
      </c>
      <c r="AX133" s="665" t="e">
        <f>#REF!</f>
        <v>#REF!</v>
      </c>
      <c r="AY133" s="665" t="e">
        <f>INDEX(AX124:BE125,MATCH(AW133,AV124:AV125,0),MATCH(AY128,AX122:BE122,0))*(INDEX(AK130:AT137,MATCH(AY128,AI130:AI137,0),MATCH(AY129,AK129:AT129,0)))</f>
        <v>#N/A</v>
      </c>
      <c r="AZ133" s="665" t="e">
        <f>INDEX(AX124:BE125,MATCH(AW133,AV124:AV125,0),MATCH(AZ128,AX122:BE122,0))*(INDEX(AK130:AT137,MATCH(AZ128,AI130:AI137,0),MATCH(AZ129,AK129:AT129,0)))</f>
        <v>#N/A</v>
      </c>
      <c r="BA133" s="665" t="e">
        <f>INDEX(AX124:BE125,MATCH(AW133,AV124:AV125,0),MATCH(BA128,AX122:BE122,0))*(INDEX(AK130:AT137,MATCH(BA128,AI130:AI137,0),MATCH(BA129,AK129:AT129,0)))</f>
        <v>#N/A</v>
      </c>
      <c r="BB133" s="665" t="e">
        <f>INDEX(AX124:BE125,MATCH(AW133,AV124:AV125,0),MATCH(BB128,AX122:BE122,0))*(INDEX(AK130:AT137,MATCH(BB128,AI130:AI137,0),MATCH(BB129,AK129:AT129,0)))</f>
        <v>#N/A</v>
      </c>
      <c r="BC133" s="665" t="e">
        <f>INDEX(AX124:BE125,MATCH(AW133,AV124:AV125,0),MATCH(BC128,AX122:BE122,0))*(INDEX(AK130:AT137,MATCH(BC128,AI130:AI137,0),MATCH(BC129,AK129:AT129,0)))</f>
        <v>#N/A</v>
      </c>
      <c r="BD133" s="665" t="e">
        <f>INDEX(AX124:BE125,MATCH(AW133,AV124:AV125,0),MATCH(BD128,AX122:BE122,0))*(INDEX(AK130:AT137,MATCH(BD128,AI130:AI137,0),MATCH(BD129,AK129:AT129,0)))</f>
        <v>#N/A</v>
      </c>
      <c r="BE133" s="665" t="e">
        <f>INDEX(AX124:BE125,MATCH(AW133,AV124:AV125,0),MATCH(BE128,AX122:BE122,0))*(INDEX(AK130:AT137,MATCH(BE128,AI130:AI137,0),MATCH(BE129,AK129:AT129,0)))</f>
        <v>#N/A</v>
      </c>
      <c r="BF133" s="665" t="e">
        <f>INDEX(AX124:BE125,MATCH(AW133,AV124:AV125,0),MATCH(BF128,AX122:BE122,0))*(INDEX(AK130:AT137,MATCH(BF128,AI130:AI137,0),MATCH(BF129,AK129:AT129,0)))</f>
        <v>#N/A</v>
      </c>
      <c r="BG133" s="665" t="e">
        <f>INDEX(AX124:BE125,MATCH(AW133,AV124:AV125,0),MATCH(BG128,AX122:BE122,0))*(INDEX(AK130:AT137,MATCH(BG128,AI130:AI137,0),MATCH(BG129,AK129:AT129,0)))</f>
        <v>#N/A</v>
      </c>
      <c r="BH133" s="665" t="e">
        <f>INDEX(AX124:BE125,MATCH(AW133,AV124:AV125,0),MATCH(BH128,AX122:BE122,0))*(INDEX(AK130:AT137,MATCH(BH128,AI130:AI137,0),MATCH(BH129,AK129:AT129,0)))</f>
        <v>#N/A</v>
      </c>
      <c r="BI133" s="665" t="e">
        <f>INDEX(AX124:BE125,MATCH(AW133,AV124:AV125,0),MATCH(BI128,AX122:BE122,0))*(INDEX(AK130:AT137,MATCH(BI128,AI130:AI137,0),MATCH(BI129,AK129:AT129,0)))</f>
        <v>#N/A</v>
      </c>
      <c r="BJ133" s="665" t="e">
        <f>INDEX(AX124:BE125,MATCH(AW133,AV124:AV125,0),MATCH(BJ128,AX122:BE122,0))*(INDEX(AK130:AT137,MATCH(BJ128,AI130:AI137,0),MATCH(BJ129,AK129:AT129,0)))</f>
        <v>#N/A</v>
      </c>
      <c r="BK133" s="665" t="e">
        <f>INDEX(AX124:BE125,MATCH(AW133,AV124:AV125,0),MATCH(BK128,AX122:BE122,0))*(INDEX(AK130:AT137,MATCH(BK128,AI130:AI137,0),MATCH(BK129,AK129:AT129,0)))</f>
        <v>#N/A</v>
      </c>
      <c r="BL133" s="665" t="e">
        <f>INDEX(AX124:BE125,MATCH(AW133,AV124:AV125,0),MATCH(BL128,AX122:BE122,0))*(INDEX(AK130:AT137,MATCH(BL128,AI130:AI137,0),MATCH(BL129,AK129:AT129,0)))</f>
        <v>#N/A</v>
      </c>
      <c r="BM133" s="665" t="e">
        <f>INDEX(AX124:BE125,MATCH(AW133,AV124:AV125,0),MATCH(BM128,AX122:BE122,0))*(INDEX(AK130:AT137,MATCH(BM128,AI130:AI137,0),MATCH(BM129,AK129:AT129,0)))</f>
        <v>#N/A</v>
      </c>
      <c r="BN133" s="665" t="e">
        <f>INDEX(AX124:BE125,MATCH(AW133,AV124:AV125,0),MATCH(BN128,AX122:BE122,0))*(INDEX(AK130:AT137,MATCH(BN128,AI130:AI137,0),MATCH(BN129,AK129:AT129,0)))</f>
        <v>#N/A</v>
      </c>
      <c r="BO133" s="665" t="e">
        <f>INDEX(AX124:BE125,MATCH(AW133,AV124:AV125,0),MATCH(BO128,AX122:BE122,0))*(INDEX(AK130:AT137,MATCH(BO128,AI130:AI137,0),MATCH(BO129,AK129:AT129,0)))</f>
        <v>#N/A</v>
      </c>
      <c r="BP133" s="665" t="e">
        <f>INDEX(AX124:BE125,MATCH(AW133,AV124:AV125,0),MATCH(BP128,AX122:BE122,0))*(INDEX(AK130:AT137,MATCH(BP128,AI130:AI137,0),MATCH(BP129,AK129:AT129,0)))</f>
        <v>#N/A</v>
      </c>
      <c r="BQ133" s="665" t="e">
        <f>INDEX(AX124:BE125,MATCH(AW133,AV124:AV125,0),MATCH(BQ128,AX122:BE122,0))*(INDEX(AK130:AT137,MATCH(BQ128,AI130:AI137,0),MATCH(BQ129,AK129:AT129,0)))</f>
        <v>#N/A</v>
      </c>
      <c r="BR133" s="665" t="e">
        <f>INDEX(AX124:BE125,MATCH(AW133,AV124:AV125,0),MATCH(BR128,AX122:BE122,0))*(INDEX(AK130:AT137,MATCH(BR128,AI130:AI137,0),MATCH(BR129,AK129:AT129,0)))</f>
        <v>#N/A</v>
      </c>
      <c r="BS133" s="665" t="e">
        <f>INDEX(AX124:BE125,MATCH(AW133,AV124:AV125,0),MATCH(BS128,AX122:BE122,0))*(INDEX(AK130:AT137,MATCH(BS128,AI130:AI137,0),MATCH(BS129,AK129:AT129,0)))</f>
        <v>#N/A</v>
      </c>
      <c r="BT133" s="665" t="e">
        <f>INDEX(AX124:BE125,MATCH(AW133,AV124:AV125,0),MATCH(BT128,AX122:BE122,0))*(INDEX(AK130:AT137,MATCH(BT128,AI130:AI137,0),MATCH(BT129,AK129:AT129,0)))</f>
        <v>#N/A</v>
      </c>
      <c r="BU133" s="665" t="e">
        <f>INDEX(AX124:BE125,MATCH(AW133,AV124:AV125,0),MATCH(BU128,AX122:BE122,0))*(INDEX(AK130:AT137,MATCH(BU128,AI130:AI137,0),MATCH(BU129,AK129:AT129,0)))</f>
        <v>#N/A</v>
      </c>
      <c r="BV133" s="665" t="e">
        <f>INDEX(AX124:BE125,MATCH(AW133,AV124:AV125,0),MATCH(BV128,AX122:BE122,0))*(INDEX(AK130:AT137,MATCH(BV128,AI130:AI137,0),MATCH(BV129,AK129:AT129,0)))</f>
        <v>#N/A</v>
      </c>
      <c r="BW133" s="665" t="e">
        <f>INDEX(AX124:BE125,MATCH(AW133,AV124:AV125,0),MATCH(BW128,AX122:BE122,0))*(INDEX(AK130:AT137,MATCH(BW128,AI130:AI137,0),MATCH(BW129,AK129:AT129,0)))</f>
        <v>#N/A</v>
      </c>
      <c r="BX133" s="665" t="e">
        <f>INDEX(AX124:BE125,MATCH(AW133,AV124:AV125,0),MATCH(BX128,AX122:BE122,0))*(INDEX(AK130:AT137,MATCH(BX128,AI130:AI137,0),MATCH(BX129,AK129:AT129,0)))</f>
        <v>#N/A</v>
      </c>
      <c r="BY133" s="665" t="e">
        <f>INDEX(AX124:BE125,MATCH(AW133,AV124:AV125,0),MATCH(BY128,AX122:BE122,0))*(INDEX(AK130:AT137,MATCH(BY128,AI130:AI137,0),MATCH(BY129,AK129:AT129,0)))</f>
        <v>#N/A</v>
      </c>
      <c r="BZ133" s="665" t="e">
        <f>INDEX(AX124:BE125,MATCH(AW133,AV124:AV125,0),MATCH(BZ128,AX122:BE122,0))*(INDEX(AK130:AT137,MATCH(BZ128,AI130:AI137,0),MATCH(BZ129,AK129:AT129,0)))</f>
        <v>#N/A</v>
      </c>
      <c r="CA133" s="665" t="e">
        <f>INDEX(AX124:BE125,MATCH(AW133,AV124:AV125,0),MATCH(CA128,AX122:BE122,0))*(INDEX(AK130:AT137,MATCH(CA128,AI130:AI137,0),MATCH(CA129,AK129:AT129,0)))</f>
        <v>#N/A</v>
      </c>
      <c r="CB133" s="665" t="e">
        <f>INDEX(AX124:BE125,MATCH(AW133,AV124:AV125,0),MATCH(CB128,AX122:BE122,0))*(INDEX(AK130:AT137,MATCH(CB128,AI130:AI137,0),MATCH(CB129,AK129:AT129,0)))</f>
        <v>#N/A</v>
      </c>
      <c r="CC133" s="665" t="e">
        <f>INDEX(AX124:BE125,MATCH(AW133,AV124:AV125,0),MATCH(CC128,AX122:BE122,0))*(INDEX(AK130:AT137,MATCH(CC128,AI130:AI137,0),MATCH(CC129,AK129:AT129,0)))</f>
        <v>#N/A</v>
      </c>
      <c r="CD133" s="665" t="e">
        <f>INDEX(AX124:BE125,MATCH(AW133,AV124:AV125,0),MATCH(CD128,AX122:BE122,0))*(INDEX(AK130:AT137,MATCH(CD128,AI130:AI137,0),MATCH(CD129,AK129:AT129,0)))</f>
        <v>#N/A</v>
      </c>
      <c r="CE133" s="665" t="e">
        <f>INDEX(AX124:BE125,MATCH(AW133,AV124:AV125,0),MATCH(CE128,AX122:BE122,0))*(INDEX(AK130:AT137,MATCH(CE128,AI130:AI137,0),MATCH(CE129,AK129:AT129,0)))</f>
        <v>#N/A</v>
      </c>
      <c r="CF133" s="665" t="e">
        <f>INDEX(AX124:BE125,MATCH(AW133,AV124:AV125,0),MATCH(CF128,AX122:BE122,0))*(INDEX(AK130:AT137,MATCH(CF128,AI130:AI137,0),MATCH(CF129,AK129:AT129,0)))</f>
        <v>#N/A</v>
      </c>
      <c r="CG133" s="665" t="e">
        <f>INDEX(AX124:BE125,MATCH(AW133,AV124:AV125,0),MATCH(CG128,AX122:BE122,0))*(INDEX(AK130:AT137,MATCH(CG128,AI130:AI137,0),MATCH(CG129,AK129:AT129,0)))</f>
        <v>#N/A</v>
      </c>
      <c r="CH133" s="665" t="e">
        <f>INDEX(AX124:BE125,MATCH(AW133,AV124:AV125,0),MATCH(CH128,AX122:BE122,0))*(INDEX(AK130:AT137,MATCH(CH128,AI130:AI137,0),MATCH(CH129,AK129:AT129,0)))</f>
        <v>#N/A</v>
      </c>
      <c r="CI133" s="665" t="e">
        <f>INDEX(AX124:BE125,MATCH(AW133,AV124:AV125,0),MATCH(CI128,AX122:BE122,0))*(INDEX(AK130:AT137,MATCH(CI128,AI130:AI137,0),MATCH(CI129,AK129:AT129,0)))</f>
        <v>#N/A</v>
      </c>
      <c r="CJ133" s="665" t="e">
        <f>INDEX(AX124:BE125,MATCH(AW133,AV124:AV125,0),MATCH(CJ128,AX122:BE122,0))*(INDEX(AK130:AT137,MATCH(CJ128,AI130:AI137,0),MATCH(CJ129,AK129:AT129,0)))</f>
        <v>#N/A</v>
      </c>
      <c r="CK133" s="665" t="e">
        <f>INDEX(AX124:BE125,MATCH(AW133,AV124:AV125,0),MATCH(CK128,AX122:BE122,0))*(INDEX(AK130:AT137,MATCH(CK128,AI130:AI137,0),MATCH(CK129,AK129:AT129,0)))</f>
        <v>#N/A</v>
      </c>
      <c r="CL133" s="665" t="e">
        <f>INDEX(AX124:BE125,MATCH(AW133,AV124:AV125,0),MATCH(CL128,AX122:BE122,0))*(INDEX(AK130:AT137,MATCH(CL128,AI130:AI137,0),MATCH(CL129,AK129:AT129,0)))</f>
        <v>#N/A</v>
      </c>
      <c r="CM133" s="665" t="e">
        <f>INDEX(AX124:BE125,MATCH(AW133,AV124:AV125,0),MATCH(CM128,AX122:BE122,0))*(INDEX(AK130:AT137,MATCH(CM128,AI130:AI137,0),MATCH(CM129,AK129:AT129,0)))</f>
        <v>#N/A</v>
      </c>
      <c r="CN133" s="665" t="e">
        <f>INDEX(AX124:BE125,MATCH(AW133,AV124:AV125,0),MATCH(CN128,AX122:BE122,0))*(INDEX(AK130:AT137,MATCH(CN128,AI130:AI137,0),MATCH(CN129,AK129:AT129,0)))</f>
        <v>#N/A</v>
      </c>
      <c r="CO133" s="665" t="e">
        <f>INDEX(AX124:BE125,MATCH(AW133,AV124:AV125,0),MATCH(CO128,AX122:BE122,0))*(INDEX(AK130:AT137,MATCH(CO128,AI130:AI137,0),MATCH(CO129,AK129:AT129,0)))</f>
        <v>#N/A</v>
      </c>
      <c r="CP133" s="665" t="e">
        <f>INDEX(AX124:BE125,MATCH(AW133,AV124:AV125,0),MATCH(CP128,AX122:BE122,0))*(INDEX(AK130:AT137,MATCH(CP128,AI130:AI137,0),MATCH(CP129,AK129:AT129,0)))</f>
        <v>#N/A</v>
      </c>
      <c r="CQ133" s="665" t="e">
        <f>INDEX(AX124:BE125,MATCH(AW133,AV124:AV125,0),MATCH(CQ128,AX122:BE122,0))*(INDEX(AK130:AT137,MATCH(CQ128,AI130:AI137,0),MATCH(CQ129,AK129:AT129,0)))</f>
        <v>#N/A</v>
      </c>
      <c r="CR133" s="665" t="e">
        <f>INDEX(AX124:BE125,MATCH(AW133,AV124:AV125,0),MATCH(CR128,AX122:BE122,0))*(INDEX(AK130:AT137,MATCH(CR128,AI130:AI137,0),MATCH(CR129,AK129:AT129,0)))</f>
        <v>#N/A</v>
      </c>
      <c r="CS133" s="665" t="e">
        <f>INDEX(AX124:BE125,MATCH(AW133,AV124:AV125,0),MATCH(CS128,AX122:BE122,0))*(INDEX(AK130:AT137,MATCH(CS128,AI130:AI137,0),MATCH(CS129,AK129:AT129,0)))</f>
        <v>#N/A</v>
      </c>
      <c r="CT133" s="665" t="e">
        <f>INDEX(AX124:BE125,MATCH(AW133,AV124:AV125,0),MATCH(CT128,AX122:BE122,0))*(INDEX(AK130:AT137,MATCH(CT128,AI130:AI137,0),MATCH(CT129,AK129:AT129,0)))</f>
        <v>#N/A</v>
      </c>
      <c r="CU133" s="665" t="e">
        <f>INDEX(AX124:BE125,MATCH(AW133,AV124:AV125,0),MATCH(CU128,AX122:BE122,0))*(INDEX(AK130:AT137,MATCH(CU128,AI130:AI137,0),MATCH(CU129,AK129:AT129,0)))</f>
        <v>#N/A</v>
      </c>
      <c r="CV133" s="665" t="e">
        <f>INDEX(AX124:BE125,MATCH(AW133,AV124:AV125,0),MATCH(CV128,AX122:BE122,0))*(INDEX(AK130:AT137,MATCH(CV128,AI130:AI137,0),MATCH(CV129,AK129:AT129,0)))</f>
        <v>#N/A</v>
      </c>
      <c r="CW133" s="665" t="e">
        <f>INDEX(AX124:BE125,MATCH(AW133,AV124:AV125,0),MATCH(CW128,AX122:BE122,0))*(INDEX(AK130:AT137,MATCH(CW128,AI130:AI137,0),MATCH(CW129,AK129:AT129,0)))</f>
        <v>#N/A</v>
      </c>
      <c r="CX133" s="665" t="e">
        <f>INDEX(AX124:BE125,MATCH(AW133,AV124:AV125,0),MATCH(CX128,AX122:BE122,0))*(INDEX(AK130:AT137,MATCH(CX128,AI130:AI137,0),MATCH(CX129,AK129:AT129,0)))</f>
        <v>#N/A</v>
      </c>
      <c r="CY133" s="665" t="e">
        <f>INDEX(AX124:BE125,MATCH(AW133,AV124:AV125,0),MATCH(CY128,AX122:BE122,0))*(INDEX(AK130:AT137,MATCH(CY128,AI130:AI137,0),MATCH(CY129,AK129:AT129,0)))</f>
        <v>#N/A</v>
      </c>
      <c r="CZ133" s="665" t="e">
        <f>INDEX(AX124:BE125,MATCH(AW133,AV124:AV125,0),MATCH(CZ128,AX122:BE122,0))*(INDEX(AK130:AT137,MATCH(CZ128,AI130:AI137,0),MATCH(CZ129,AK129:AT129,0)))</f>
        <v>#N/A</v>
      </c>
      <c r="DA133" s="665" t="e">
        <f>INDEX(AX124:BE125,MATCH(AW133,AV124:AV125,0),MATCH(DA128,AX122:BE122,0))*(INDEX(AK130:AT137,MATCH(DA128,AI130:AI137,0),MATCH(DA129,AK129:AT129,0)))</f>
        <v>#N/A</v>
      </c>
      <c r="DB133" s="665" t="e">
        <f>INDEX(AX124:BE125,MATCH(AW133,AV124:AV125,0),MATCH(DB128,AX122:BE122,0))*(INDEX(AK130:AT137,MATCH(DB128,AI130:AI137,0),MATCH(DB129,AK129:AT129,0)))</f>
        <v>#N/A</v>
      </c>
      <c r="DC133" s="665" t="e">
        <f>INDEX(AX124:BE125,MATCH(AW133,AV124:AV125,0),MATCH(DC128,AX122:BE122,0))*(INDEX(AK130:AT137,MATCH(DC128,AI130:AI137,0),MATCH(DC129,AK129:AT129,0)))</f>
        <v>#N/A</v>
      </c>
      <c r="DD133" s="665" t="e">
        <f>INDEX(AX124:BE125,MATCH(AW133,AV124:AV125,0),MATCH(DD128,AX122:BE122,0))*(INDEX(AK130:AT137,MATCH(DD128,AI130:AI137,0),MATCH(DD129,AK129:AT129,0)))</f>
        <v>#N/A</v>
      </c>
      <c r="DE133" s="665" t="e">
        <f>INDEX(AX124:BE125,MATCH(AW133,AV124:AV125,0),MATCH(DE128,AX122:BE122,0))*(INDEX(AK130:AT137,MATCH(DE128,AI130:AI137,0),MATCH(DE129,AK129:AT129,0)))</f>
        <v>#N/A</v>
      </c>
      <c r="DF133" s="665" t="e">
        <f>INDEX(AX124:BE125,MATCH(AW133,AV124:AV125,0),MATCH(DF128,AX122:BE122,0))*(INDEX(AK130:AT137,MATCH(DF128,AI130:AI137,0),MATCH(DF129,AK129:AT129,0)))</f>
        <v>#N/A</v>
      </c>
      <c r="DG133" s="665" t="e">
        <f>INDEX(AX124:BE125,MATCH(AW133,AV124:AV125,0),MATCH(DG128,AX122:BE122,0))*(INDEX(AK130:AT137,MATCH(DG128,AI130:AI137,0),MATCH(DG129,AK129:AT129,0)))</f>
        <v>#N/A</v>
      </c>
      <c r="DH133" s="665" t="e">
        <f>INDEX(AX124:BE125,MATCH(AW133,AV124:AV125,0),MATCH(DH128,AX122:BE122,0))*(INDEX(AK130:AT137,MATCH(DH128,AI130:AI137,0),MATCH(DH129,AK129:AT129,0)))</f>
        <v>#N/A</v>
      </c>
      <c r="DI133" s="665" t="e">
        <f>INDEX(AX124:BE125,MATCH(AW133,AV124:AV125,0),MATCH(DI128,AX122:BE122,0))*(INDEX(AK130:AT137,MATCH(DI128,AI130:AI137,0),MATCH(DI129,AK129:AT129,0)))</f>
        <v>#N/A</v>
      </c>
      <c r="DJ133" s="665" t="e">
        <f>INDEX(AX124:BE125,MATCH(AW133,AV124:AV125,0),MATCH(DJ128,AX122:BE122,0))*(INDEX(AK130:AT137,MATCH(DJ128,AI130:AI137,0),MATCH(DJ129,AK129:AT129,0)))</f>
        <v>#N/A</v>
      </c>
      <c r="DK133" s="665" t="e">
        <f>INDEX(AX124:BE125,MATCH(AW133,AV124:AV125,0),MATCH(DK128,AX122:BE122,0))*(INDEX(AK130:AT137,MATCH(DK128,AI130:AI137,0),MATCH(DK129,AK129:AT129,0)))</f>
        <v>#N/A</v>
      </c>
      <c r="DL133" s="665" t="e">
        <f>INDEX(AX124:BE125,MATCH(AW133,AV124:AV125,0),MATCH(DL128,AX122:BE122,0))*(INDEX(AK130:AT137,MATCH(DL128,AI130:AI137,0),MATCH(DL129,AK129:AT129,0)))</f>
        <v>#N/A</v>
      </c>
      <c r="DM133" s="665" t="e">
        <f>INDEX(AX124:BE125,MATCH(AW133,AV124:AV125,0),MATCH(DM128,AX122:BE122,0))*(INDEX(AK130:AT137,MATCH(DM128,AI130:AI137,0),MATCH(DM129,AK129:AT129,0)))</f>
        <v>#N/A</v>
      </c>
      <c r="DN133" s="665" t="e">
        <f>INDEX(AX124:BE125,MATCH(AW133,AV124:AV125,0),MATCH(DN128,AX122:BE122,0))*(INDEX(AK130:AT137,MATCH(DN128,AI130:AI137,0),MATCH(DN129,AK129:AT129,0)))</f>
        <v>#N/A</v>
      </c>
      <c r="DO133" s="665" t="e">
        <f>INDEX(AX124:BE125,MATCH(AW133,AV124:AV125,0),MATCH(DO128,AX122:BE122,0))*(INDEX(AK130:AT137,MATCH(DO128,AI130:AI137,0),MATCH(DO129,AK129:AT129,0)))</f>
        <v>#N/A</v>
      </c>
      <c r="DP133" s="665" t="e">
        <f>INDEX(AX124:BE125,MATCH(AW133,AV124:AV125,0),MATCH(DP128,AX122:BE122,0))*(INDEX(AK130:AT137,MATCH(DP128,AI130:AI137,0),MATCH(DP129,AK129:AT129,0)))</f>
        <v>#N/A</v>
      </c>
      <c r="DQ133" s="643" t="e">
        <f>SUM(AX133:DP133)=#REF!</f>
        <v>#REF!</v>
      </c>
      <c r="DR133" s="708">
        <v>2026</v>
      </c>
      <c r="DS133" s="665" t="e">
        <f>IF(DR133&gt;DS128,AX132-AX133,0)</f>
        <v>#REF!</v>
      </c>
      <c r="DT133" s="665" t="e">
        <f>IF(DR133&gt;DT128,AY132-AY133,0)</f>
        <v>#N/A</v>
      </c>
      <c r="DU133" s="665" t="e">
        <f>IF(DR133&gt;DU128,AZ132-AZ133,0)</f>
        <v>#N/A</v>
      </c>
      <c r="DV133" s="665" t="e">
        <f>IF(DR133&gt;DV128,BA132-BA133,0)</f>
        <v>#N/A</v>
      </c>
      <c r="DW133" s="665" t="e">
        <f>IF(DR133&gt;DW128,BB132-BB133,0)</f>
        <v>#N/A</v>
      </c>
      <c r="DX133" s="665" t="e">
        <f>IF(DR133&gt;DX128,BC132-BC133,0)</f>
        <v>#N/A</v>
      </c>
      <c r="DY133" s="665" t="e">
        <f>IF(DR133&gt;DY128,BD132-BD133,0)</f>
        <v>#N/A</v>
      </c>
      <c r="DZ133" s="665" t="e">
        <f>IF(DR133&gt;DZ128,BE132-BE133,0)</f>
        <v>#N/A</v>
      </c>
      <c r="EA133" s="665" t="e">
        <f>IF(DR133&gt;EA128,BF132-BF133,0)</f>
        <v>#N/A</v>
      </c>
      <c r="EB133" s="665" t="e">
        <f>IF(DR133&gt;EB128,BG132-BG133,0)</f>
        <v>#N/A</v>
      </c>
      <c r="EC133" s="665" t="e">
        <f>IF(DR133&gt;EC128,BH132-BH133,0)</f>
        <v>#N/A</v>
      </c>
      <c r="ED133" s="665" t="e">
        <f>IF(DR133&gt;ED128,BI132-BI133,0)</f>
        <v>#N/A</v>
      </c>
      <c r="EE133" s="665" t="e">
        <f>IF(DR133&gt;EE128,BJ132-BJ133,0)</f>
        <v>#N/A</v>
      </c>
      <c r="EF133" s="665" t="e">
        <f>IF(DR133&gt;EF128,BK132-BK133,0)</f>
        <v>#N/A</v>
      </c>
      <c r="EG133" s="665" t="e">
        <f>IF(DR133&gt;EG128,BL132-BL133,0)</f>
        <v>#N/A</v>
      </c>
      <c r="EH133" s="665" t="e">
        <f>IF(DR133&gt;EH128,BM132-BM133,0)</f>
        <v>#N/A</v>
      </c>
      <c r="EI133" s="665" t="e">
        <f>IF(DR133&gt;EI128,BN132-BN133,0)</f>
        <v>#N/A</v>
      </c>
      <c r="EJ133" s="665" t="e">
        <f>IF(DR133&gt;EJ128,BO132-BO133,0)</f>
        <v>#N/A</v>
      </c>
      <c r="EK133" s="665" t="e">
        <f>IF(DR133&gt;EK128,BP132-BP133,0)</f>
        <v>#N/A</v>
      </c>
      <c r="EL133" s="665" t="e">
        <f>IF(DR133&gt;EL128,BQ132-BQ133,0)</f>
        <v>#N/A</v>
      </c>
      <c r="EM133" s="665" t="e">
        <f>IF(DR133&gt;EM128,BR132-BR133,0)</f>
        <v>#N/A</v>
      </c>
      <c r="EN133" s="665">
        <f>IF(DR133&gt;EN128,BS132-BS133,0)</f>
        <v>0</v>
      </c>
      <c r="EO133" s="665">
        <f>IF(DR133&gt;EO128,BT132-BT133,0)</f>
        <v>0</v>
      </c>
      <c r="EP133" s="665">
        <f>IF(DR133&gt;EP128,BU132-BU133,0)</f>
        <v>0</v>
      </c>
      <c r="EQ133" s="665">
        <f>IF(DR133&gt;EQ128,BV132-BV133,0)</f>
        <v>0</v>
      </c>
      <c r="ER133" s="665">
        <f>IF(DR133&gt;ER128,BW132-BW133,0)</f>
        <v>0</v>
      </c>
      <c r="ES133" s="665">
        <f>IF(DR133&gt;ES128,BX132-BX133,0)</f>
        <v>0</v>
      </c>
      <c r="ET133" s="665">
        <f>IF(DR133&gt;ET128,BY132-BY133,0)</f>
        <v>0</v>
      </c>
      <c r="EU133" s="665">
        <f>IF(DR133&gt;EU128,BZ132-BZ133,0)</f>
        <v>0</v>
      </c>
      <c r="EV133" s="665">
        <f>IF(DR133&gt;EV128,CA132-CA133,0)</f>
        <v>0</v>
      </c>
      <c r="EW133" s="665">
        <f>IF(DR133&gt;EW128,CB132-CB133,0)</f>
        <v>0</v>
      </c>
      <c r="EX133" s="665">
        <f>IF(DR133&gt;EX128,CC132-CC133,0)</f>
        <v>0</v>
      </c>
      <c r="EY133" s="665">
        <f>IF(DR133&gt;EY128,CD132-CD133,0)</f>
        <v>0</v>
      </c>
      <c r="EZ133" s="665">
        <f>IF(DR133&gt;EZ128,CE132-CE133,0)</f>
        <v>0</v>
      </c>
      <c r="FA133" s="665">
        <f>IF(DR133&gt;FA128,CF132-CF133,0)</f>
        <v>0</v>
      </c>
      <c r="FB133" s="665">
        <f>IF(DR133&gt;FB128,CG132-CG133,0)</f>
        <v>0</v>
      </c>
      <c r="FC133" s="665">
        <f>IF(DR133&gt;FC128,CH132-CH133,0)</f>
        <v>0</v>
      </c>
      <c r="FD133" s="665">
        <f>IF(DR133&gt;FD128,CI132-CI133,0)</f>
        <v>0</v>
      </c>
      <c r="FE133" s="665">
        <f>IF(DR133&gt;FE128,CJ132-CJ133,0)</f>
        <v>0</v>
      </c>
      <c r="FF133" s="665">
        <f>IF(DR133&gt;FF128,CK132-CK133,0)</f>
        <v>0</v>
      </c>
      <c r="FG133" s="665">
        <f>IF(DR133&gt;FG128,CL132-CL133,0)</f>
        <v>0</v>
      </c>
      <c r="FH133" s="665">
        <f>IF(DR133&gt;FH128,CM132-CM133,0)</f>
        <v>0</v>
      </c>
      <c r="FI133" s="665">
        <f>IF(DR133&gt;FI128,CN132-CN133,0)</f>
        <v>0</v>
      </c>
      <c r="FJ133" s="665">
        <f>IF(DR133&gt;FJ128,CO132-CO133,0)</f>
        <v>0</v>
      </c>
      <c r="FK133" s="665">
        <f>IF(DR133&gt;FK128,CP132-CP133,0)</f>
        <v>0</v>
      </c>
      <c r="FL133" s="665">
        <f>IF(DR133&gt;FL128,CQ132-CQ133,0)</f>
        <v>0</v>
      </c>
      <c r="FM133" s="665">
        <f>IF(DR133&gt;FM128,CR132-CR133,0)</f>
        <v>0</v>
      </c>
      <c r="FN133" s="665">
        <f>IF(DR133&gt;FN128,CS132-CS133,0)</f>
        <v>0</v>
      </c>
      <c r="FO133" s="665">
        <f>IF(DR133&gt;FO128,CT132-CT133,0)</f>
        <v>0</v>
      </c>
      <c r="FP133" s="665">
        <f>IF(DR133&gt;FP128,CU132-CU133,0)</f>
        <v>0</v>
      </c>
      <c r="FQ133" s="665">
        <f>IF(DR133&gt;FQ128,CV132-CV133,0)</f>
        <v>0</v>
      </c>
      <c r="FR133" s="665">
        <f>IF(DR133&gt;FR128,CW132-CW133,0)</f>
        <v>0</v>
      </c>
      <c r="FS133" s="665">
        <f>IF(DR133&gt;FS128,CX132-CX133,0)</f>
        <v>0</v>
      </c>
      <c r="FT133" s="665">
        <f>IF(DR133&gt;FT128,CY132-CY133,0)</f>
        <v>0</v>
      </c>
      <c r="FU133" s="665">
        <f>IF(DR133&gt;FU128,CZ132-CZ133,0)</f>
        <v>0</v>
      </c>
      <c r="FV133" s="665">
        <f>IF(DR133&gt;FV128,DA132-DA133,0)</f>
        <v>0</v>
      </c>
      <c r="FW133" s="665">
        <f>IF(DR133&gt;FW128,DB132-DB133,0)</f>
        <v>0</v>
      </c>
      <c r="FX133" s="665">
        <f>IF(DR133&gt;FX128,DC132-DC133,0)</f>
        <v>0</v>
      </c>
      <c r="FY133" s="665">
        <f>IF(DR133&gt;FY128,DD132-DD133,0)</f>
        <v>0</v>
      </c>
      <c r="FZ133" s="665">
        <f>IF(DR133&gt;FZ128,DE132-DE133,0)</f>
        <v>0</v>
      </c>
      <c r="GA133" s="665">
        <f>IF(DR133&gt;GA128,DF132-DF133,0)</f>
        <v>0</v>
      </c>
      <c r="GB133" s="665">
        <f>IF(DR133&gt;GB128,DG132-DG133,0)</f>
        <v>0</v>
      </c>
      <c r="GC133" s="665">
        <f>IF(DR133&gt;GC128,DH132-DH133,0)</f>
        <v>0</v>
      </c>
      <c r="GD133" s="665">
        <f>IF(DR133&gt;GD128,DI132-DI133,0)</f>
        <v>0</v>
      </c>
      <c r="GE133" s="665">
        <f>IF(DR133&gt;GE128,DJ132-DJ133,0)</f>
        <v>0</v>
      </c>
      <c r="GF133" s="665">
        <f>IF(DR133&gt;GF128,DK132-DK133,0)</f>
        <v>0</v>
      </c>
      <c r="GG133" s="665">
        <f>IF(DR133&gt;GG128,DL132-DL133,0)</f>
        <v>0</v>
      </c>
      <c r="GH133" s="665">
        <f>IF(DR133&gt;GH128,DM132-DM133,0)</f>
        <v>0</v>
      </c>
      <c r="GI133" s="665">
        <f>IF(DR133&gt;GI128,DN132-DN133,0)</f>
        <v>0</v>
      </c>
      <c r="GJ133" s="665">
        <f>IF(DR133&gt;GJ128,DO132-DO133,0)</f>
        <v>0</v>
      </c>
      <c r="GK133" s="665">
        <f>IF(DR133&gt;GK128,DP132-DP133,0)</f>
        <v>0</v>
      </c>
      <c r="GL133" s="665" t="e">
        <f>SUM(DS133:GK133)+SUM(#REF!)=#REF!</f>
        <v>#REF!</v>
      </c>
      <c r="GM133" s="667"/>
      <c r="GN133" s="708">
        <v>2026</v>
      </c>
      <c r="GO133" s="664" t="e">
        <f>SUMIF(DS129:GK129,GO129,DS133:GK133)</f>
        <v>#REF!</v>
      </c>
      <c r="GP133" s="668" t="e">
        <f>SUMIF(DS129:GK129,GP129,DS133:GK133)</f>
        <v>#N/A</v>
      </c>
      <c r="GQ133" s="668" t="e">
        <f>SUMIF(DS129:GK129,GQ129,DS133:GK133)</f>
        <v>#N/A</v>
      </c>
      <c r="GR133" s="668" t="e">
        <f>SUMIF(DS129:GK129,GR129,DS133:GK133)</f>
        <v>#N/A</v>
      </c>
      <c r="GS133" s="668" t="e">
        <f>SUMIF(DS129:GK129,GS129,DS133:GK133)</f>
        <v>#N/A</v>
      </c>
      <c r="GT133" s="668" t="e">
        <f>SUMIF(DS129:GK129,GT129,DS133:GK133)</f>
        <v>#N/A</v>
      </c>
      <c r="GU133" s="668" t="e">
        <f>SUMIF(DS129:GK129,GU129,DS133:GK133)</f>
        <v>#N/A</v>
      </c>
      <c r="GV133" s="668" t="e">
        <f>SUMIF(DS129:GK129,GV129,DS133:GK133)</f>
        <v>#N/A</v>
      </c>
      <c r="GW133" s="668" t="e">
        <f>SUMIF(DS129:GK129,GW129,DS133:GK133)</f>
        <v>#N/A</v>
      </c>
      <c r="GX133" s="668" t="e">
        <f>SUMIF(DS129:GK129,GX129,DS133:GK133)</f>
        <v>#N/A</v>
      </c>
      <c r="GY133" s="668" t="e">
        <f>SUMIF(DS129:GK129,GY129,DS133:GK133)</f>
        <v>#N/A</v>
      </c>
      <c r="GZ133" s="646" t="e">
        <f>SUM(GO133:GY133)=(#REF!-SUM(#REF!))</f>
        <v>#REF!</v>
      </c>
    </row>
    <row r="134" spans="1:234" hidden="1" x14ac:dyDescent="0.25">
      <c r="A134" s="643" t="s">
        <v>208</v>
      </c>
      <c r="AI134" s="664">
        <v>2027</v>
      </c>
      <c r="AJ134" s="664">
        <v>0</v>
      </c>
      <c r="AK134" s="665">
        <f>IFERROR(#REF!/#REF!,0)</f>
        <v>0</v>
      </c>
      <c r="AL134" s="665">
        <f>IFERROR(#REF!/#REF!,0)</f>
        <v>0</v>
      </c>
      <c r="AM134" s="665">
        <f>IFERROR(#REF!/#REF!,0)</f>
        <v>0</v>
      </c>
      <c r="AN134" s="669">
        <f>IFERROR(#REF!/#REF!,0)</f>
        <v>0</v>
      </c>
      <c r="AO134" s="669">
        <f>IFERROR(#REF!/#REF!,0)</f>
        <v>0</v>
      </c>
      <c r="AP134" s="669">
        <f>IFERROR(#REF!/#REF!,0)</f>
        <v>0</v>
      </c>
      <c r="AQ134" s="669">
        <f>IFERROR(#REF!/#REF!,0)</f>
        <v>0</v>
      </c>
      <c r="AR134" s="669">
        <f>IFERROR(#REF!/#REF!,0)</f>
        <v>0</v>
      </c>
      <c r="AS134" s="669">
        <f>IFERROR(#REF!/#REF!,0)</f>
        <v>0</v>
      </c>
      <c r="AT134" s="669">
        <f>IFERROR(#REF!/#REF!,0)</f>
        <v>0</v>
      </c>
      <c r="AU134" s="666"/>
      <c r="AW134" s="708">
        <v>2027</v>
      </c>
      <c r="AX134" s="665" t="e">
        <f>#REF!</f>
        <v>#REF!</v>
      </c>
      <c r="AY134" s="665" t="e">
        <f>INDEX(AX124:BE125,MATCH(AW134,AV124:AV125,0),MATCH(AY128,AX122:BE122,0))*(INDEX(AK130:AT137,MATCH(AY128,AI130:AI137,0),MATCH(AY129,AK129:AT129,0)))</f>
        <v>#N/A</v>
      </c>
      <c r="AZ134" s="665" t="e">
        <f>INDEX(AX124:BE125,MATCH(AW134,AV124:AV125,0),MATCH(AZ128,AX122:BE122,0))*(INDEX(AK130:AT137,MATCH(AZ128,AI130:AI137,0),MATCH(AZ129,AK129:AT129,0)))</f>
        <v>#N/A</v>
      </c>
      <c r="BA134" s="665" t="e">
        <f>INDEX(AX124:BE125,MATCH(AW134,AV124:AV125,0),MATCH(BA128,AX122:BE122,0))*(INDEX(AK130:AT137,MATCH(BA128,AI130:AI137,0),MATCH(BA129,AK129:AT129,0)))</f>
        <v>#N/A</v>
      </c>
      <c r="BB134" s="665" t="e">
        <f>INDEX(AX124:BE125,MATCH(AW134,AV124:AV125,0),MATCH(BB128,AX122:BE122,0))*(INDEX(AK130:AT137,MATCH(BB128,AI130:AI137,0),MATCH(BB129,AK129:AT129,0)))</f>
        <v>#N/A</v>
      </c>
      <c r="BC134" s="665" t="e">
        <f>INDEX(AX124:BE125,MATCH(AW134,AV124:AV125,0),MATCH(BC128,AX122:BE122,0))*(INDEX(AK130:AT137,MATCH(BC128,AI130:AI137,0),MATCH(BC129,AK129:AT129,0)))</f>
        <v>#N/A</v>
      </c>
      <c r="BD134" s="665" t="e">
        <f>INDEX(AX124:BE125,MATCH(AW134,AV124:AV125,0),MATCH(BD128,AX122:BE122,0))*(INDEX(AK130:AT137,MATCH(BD128,AI130:AI137,0),MATCH(BD129,AK129:AT129,0)))</f>
        <v>#N/A</v>
      </c>
      <c r="BE134" s="665" t="e">
        <f>INDEX(AX124:BE125,MATCH(AW134,AV124:AV125,0),MATCH(BE128,AX122:BE122,0))*(INDEX(AK130:AT137,MATCH(BE128,AI130:AI137,0),MATCH(BE129,AK129:AT129,0)))</f>
        <v>#N/A</v>
      </c>
      <c r="BF134" s="665" t="e">
        <f>INDEX(AX124:BE125,MATCH(AW134,AV124:AV125,0),MATCH(BF128,AX122:BE122,0))*(INDEX(AK130:AT137,MATCH(BF128,AI130:AI137,0),MATCH(BF129,AK129:AT129,0)))</f>
        <v>#N/A</v>
      </c>
      <c r="BG134" s="665" t="e">
        <f>INDEX(AX124:BE125,MATCH(AW134,AV124:AV125,0),MATCH(BG128,AX122:BE122,0))*(INDEX(AK130:AT137,MATCH(BG128,AI130:AI137,0),MATCH(BG129,AK129:AT129,0)))</f>
        <v>#N/A</v>
      </c>
      <c r="BH134" s="665" t="e">
        <f>INDEX(AX124:BE125,MATCH(AW134,AV124:AV125,0),MATCH(BH128,AX122:BE122,0))*(INDEX(AK130:AT137,MATCH(BH128,AI130:AI137,0),MATCH(BH129,AK129:AT129,0)))</f>
        <v>#N/A</v>
      </c>
      <c r="BI134" s="665" t="e">
        <f>INDEX(AX124:BE125,MATCH(AW134,AV124:AV125,0),MATCH(BI128,AX122:BE122,0))*(INDEX(AK130:AT137,MATCH(BI128,AI130:AI137,0),MATCH(BI129,AK129:AT129,0)))</f>
        <v>#N/A</v>
      </c>
      <c r="BJ134" s="665" t="e">
        <f>INDEX(AX124:BE125,MATCH(AW134,AV124:AV125,0),MATCH(BJ128,AX122:BE122,0))*(INDEX(AK130:AT137,MATCH(BJ128,AI130:AI137,0),MATCH(BJ129,AK129:AT129,0)))</f>
        <v>#N/A</v>
      </c>
      <c r="BK134" s="665" t="e">
        <f>INDEX(AX124:BE125,MATCH(AW134,AV124:AV125,0),MATCH(BK128,AX122:BE122,0))*(INDEX(AK130:AT137,MATCH(BK128,AI130:AI137,0),MATCH(BK129,AK129:AT129,0)))</f>
        <v>#N/A</v>
      </c>
      <c r="BL134" s="665" t="e">
        <f>INDEX(AX124:BE125,MATCH(AW134,AV124:AV125,0),MATCH(BL128,AX122:BE122,0))*(INDEX(AK130:AT137,MATCH(BL128,AI130:AI137,0),MATCH(BL129,AK129:AT129,0)))</f>
        <v>#N/A</v>
      </c>
      <c r="BM134" s="665" t="e">
        <f>INDEX(AX124:BE125,MATCH(AW134,AV124:AV125,0),MATCH(BM128,AX122:BE122,0))*(INDEX(AK130:AT137,MATCH(BM128,AI130:AI137,0),MATCH(BM129,AK129:AT129,0)))</f>
        <v>#N/A</v>
      </c>
      <c r="BN134" s="665" t="e">
        <f>INDEX(AX124:BE125,MATCH(AW134,AV124:AV125,0),MATCH(BN128,AX122:BE122,0))*(INDEX(AK130:AT137,MATCH(BN128,AI130:AI137,0),MATCH(BN129,AK129:AT129,0)))</f>
        <v>#N/A</v>
      </c>
      <c r="BO134" s="665" t="e">
        <f>INDEX(AX124:BE125,MATCH(AW134,AV124:AV125,0),MATCH(BO128,AX122:BE122,0))*(INDEX(AK130:AT137,MATCH(BO128,AI130:AI137,0),MATCH(BO129,AK129:AT129,0)))</f>
        <v>#N/A</v>
      </c>
      <c r="BP134" s="665" t="e">
        <f>INDEX(AX124:BE125,MATCH(AW134,AV124:AV125,0),MATCH(BP128,AX122:BE122,0))*(INDEX(AK130:AT137,MATCH(BP128,AI130:AI137,0),MATCH(BP129,AK129:AT129,0)))</f>
        <v>#N/A</v>
      </c>
      <c r="BQ134" s="665" t="e">
        <f>INDEX(AX124:BE125,MATCH(AW134,AV124:AV125,0),MATCH(BQ128,AX122:BE122,0))*(INDEX(AK130:AT137,MATCH(BQ128,AI130:AI137,0),MATCH(BQ129,AK129:AT129,0)))</f>
        <v>#N/A</v>
      </c>
      <c r="BR134" s="665" t="e">
        <f>INDEX(AX124:BE125,MATCH(AW134,AV124:AV125,0),MATCH(BR128,AX122:BE122,0))*(INDEX(AK130:AT137,MATCH(BR128,AI130:AI137,0),MATCH(BR129,AK129:AT129,0)))</f>
        <v>#N/A</v>
      </c>
      <c r="BS134" s="665" t="e">
        <f>INDEX(AX124:BE125,MATCH(AW134,AV124:AV125,0),MATCH(BS128,AX122:BE122,0))*(INDEX(AK130:AT137,MATCH(BS128,AI130:AI137,0),MATCH(BS129,AK129:AT129,0)))</f>
        <v>#N/A</v>
      </c>
      <c r="BT134" s="665" t="e">
        <f>INDEX(AX124:BE125,MATCH(AW134,AV124:AV125,0),MATCH(BT128,AX122:BE122,0))*(INDEX(AK130:AT137,MATCH(BT128,AI130:AI137,0),MATCH(BT129,AK129:AT129,0)))</f>
        <v>#N/A</v>
      </c>
      <c r="BU134" s="665" t="e">
        <f>INDEX(AX124:BE125,MATCH(AW134,AV124:AV125,0),MATCH(BU128,AX122:BE122,0))*(INDEX(AK130:AT137,MATCH(BU128,AI130:AI137,0),MATCH(BU129,AK129:AT129,0)))</f>
        <v>#N/A</v>
      </c>
      <c r="BV134" s="665" t="e">
        <f>INDEX(AX124:BE125,MATCH(AW134,AV124:AV125,0),MATCH(BV128,AX122:BE122,0))*(INDEX(AK130:AT137,MATCH(BV128,AI130:AI137,0),MATCH(BV129,AK129:AT129,0)))</f>
        <v>#N/A</v>
      </c>
      <c r="BW134" s="665" t="e">
        <f>INDEX(AX124:BE125,MATCH(AW134,AV124:AV125,0),MATCH(BW128,AX122:BE122,0))*(INDEX(AK130:AT137,MATCH(BW128,AI130:AI137,0),MATCH(BW129,AK129:AT129,0)))</f>
        <v>#N/A</v>
      </c>
      <c r="BX134" s="665" t="e">
        <f>INDEX(AX124:BE125,MATCH(AW134,AV124:AV125,0),MATCH(BX128,AX122:BE122,0))*(INDEX(AK130:AT137,MATCH(BX128,AI130:AI137,0),MATCH(BX129,AK129:AT129,0)))</f>
        <v>#N/A</v>
      </c>
      <c r="BY134" s="665" t="e">
        <f>INDEX(AX124:BE125,MATCH(AW134,AV124:AV125,0),MATCH(BY128,AX122:BE122,0))*(INDEX(AK130:AT137,MATCH(BY128,AI130:AI137,0),MATCH(BY129,AK129:AT129,0)))</f>
        <v>#N/A</v>
      </c>
      <c r="BZ134" s="665" t="e">
        <f>INDEX(AX124:BE125,MATCH(AW134,AV124:AV125,0),MATCH(BZ128,AX122:BE122,0))*(INDEX(AK130:AT137,MATCH(BZ128,AI130:AI137,0),MATCH(BZ129,AK129:AT129,0)))</f>
        <v>#N/A</v>
      </c>
      <c r="CA134" s="665" t="e">
        <f>INDEX(AX124:BE125,MATCH(AW134,AV124:AV125,0),MATCH(CA128,AX122:BE122,0))*(INDEX(AK130:AT137,MATCH(CA128,AI130:AI137,0),MATCH(CA129,AK129:AT129,0)))</f>
        <v>#N/A</v>
      </c>
      <c r="CB134" s="665" t="e">
        <f>INDEX(AX124:BE125,MATCH(AW134,AV124:AV125,0),MATCH(CB128,AX122:BE122,0))*(INDEX(AK130:AT137,MATCH(CB128,AI130:AI137,0),MATCH(CB129,AK129:AT129,0)))</f>
        <v>#N/A</v>
      </c>
      <c r="CC134" s="665" t="e">
        <f>INDEX(AX124:BE125,MATCH(AW134,AV124:AV125,0),MATCH(CC128,AX122:BE122,0))*(INDEX(AK130:AT137,MATCH(CC128,AI130:AI137,0),MATCH(CC129,AK129:AT129,0)))</f>
        <v>#N/A</v>
      </c>
      <c r="CD134" s="665" t="e">
        <f>INDEX(AX124:BE125,MATCH(AW134,AV124:AV125,0),MATCH(CD128,AX122:BE122,0))*(INDEX(AK130:AT137,MATCH(CD128,AI130:AI137,0),MATCH(CD129,AK129:AT129,0)))</f>
        <v>#N/A</v>
      </c>
      <c r="CE134" s="665" t="e">
        <f>INDEX(AX124:BE125,MATCH(AW134,AV124:AV125,0),MATCH(CE128,AX122:BE122,0))*(INDEX(AK130:AT137,MATCH(CE128,AI130:AI137,0),MATCH(CE129,AK129:AT129,0)))</f>
        <v>#N/A</v>
      </c>
      <c r="CF134" s="665" t="e">
        <f>INDEX(AX124:BE125,MATCH(AW134,AV124:AV125,0),MATCH(CF128,AX122:BE122,0))*(INDEX(AK130:AT137,MATCH(CF128,AI130:AI137,0),MATCH(CF129,AK129:AT129,0)))</f>
        <v>#N/A</v>
      </c>
      <c r="CG134" s="665" t="e">
        <f>INDEX(AX124:BE125,MATCH(AW134,AV124:AV125,0),MATCH(CG128,AX122:BE122,0))*(INDEX(AK130:AT137,MATCH(CG128,AI130:AI137,0),MATCH(CG129,AK129:AT129,0)))</f>
        <v>#N/A</v>
      </c>
      <c r="CH134" s="665" t="e">
        <f>INDEX(AX124:BE125,MATCH(AW134,AV124:AV125,0),MATCH(CH128,AX122:BE122,0))*(INDEX(AK130:AT137,MATCH(CH128,AI130:AI137,0),MATCH(CH129,AK129:AT129,0)))</f>
        <v>#N/A</v>
      </c>
      <c r="CI134" s="665" t="e">
        <f>INDEX(AX124:BE125,MATCH(AW134,AV124:AV125,0),MATCH(CI128,AX122:BE122,0))*(INDEX(AK130:AT137,MATCH(CI128,AI130:AI137,0),MATCH(CI129,AK129:AT129,0)))</f>
        <v>#N/A</v>
      </c>
      <c r="CJ134" s="665" t="e">
        <f>INDEX(AX124:BE125,MATCH(AW134,AV124:AV125,0),MATCH(CJ128,AX122:BE122,0))*(INDEX(AK130:AT137,MATCH(CJ128,AI130:AI137,0),MATCH(CJ129,AK129:AT129,0)))</f>
        <v>#N/A</v>
      </c>
      <c r="CK134" s="665" t="e">
        <f>INDEX(AX124:BE125,MATCH(AW134,AV124:AV125,0),MATCH(CK128,AX122:BE122,0))*(INDEX(AK130:AT137,MATCH(CK128,AI130:AI137,0),MATCH(CK129,AK129:AT129,0)))</f>
        <v>#N/A</v>
      </c>
      <c r="CL134" s="665" t="e">
        <f>INDEX(AX124:BE125,MATCH(AW134,AV124:AV125,0),MATCH(CL128,AX122:BE122,0))*(INDEX(AK130:AT137,MATCH(CL128,AI130:AI137,0),MATCH(CL129,AK129:AT129,0)))</f>
        <v>#N/A</v>
      </c>
      <c r="CM134" s="665" t="e">
        <f>INDEX(AX124:BE125,MATCH(AW134,AV124:AV125,0),MATCH(CM128,AX122:BE122,0))*(INDEX(AK130:AT137,MATCH(CM128,AI130:AI137,0),MATCH(CM129,AK129:AT129,0)))</f>
        <v>#N/A</v>
      </c>
      <c r="CN134" s="665" t="e">
        <f>INDEX(AX124:BE125,MATCH(AW134,AV124:AV125,0),MATCH(CN128,AX122:BE122,0))*(INDEX(AK130:AT137,MATCH(CN128,AI130:AI137,0),MATCH(CN129,AK129:AT129,0)))</f>
        <v>#N/A</v>
      </c>
      <c r="CO134" s="665" t="e">
        <f>INDEX(AX124:BE125,MATCH(AW134,AV124:AV125,0),MATCH(CO128,AX122:BE122,0))*(INDEX(AK130:AT137,MATCH(CO128,AI130:AI137,0),MATCH(CO129,AK129:AT129,0)))</f>
        <v>#N/A</v>
      </c>
      <c r="CP134" s="665" t="e">
        <f>INDEX(AX124:BE125,MATCH(AW134,AV124:AV125,0),MATCH(CP128,AX122:BE122,0))*(INDEX(AK130:AT137,MATCH(CP128,AI130:AI137,0),MATCH(CP129,AK129:AT129,0)))</f>
        <v>#N/A</v>
      </c>
      <c r="CQ134" s="665" t="e">
        <f>INDEX(AX124:BE125,MATCH(AW134,AV124:AV125,0),MATCH(CQ128,AX122:BE122,0))*(INDEX(AK130:AT137,MATCH(CQ128,AI130:AI137,0),MATCH(CQ129,AK129:AT129,0)))</f>
        <v>#N/A</v>
      </c>
      <c r="CR134" s="665" t="e">
        <f>INDEX(AX124:BE125,MATCH(AW134,AV124:AV125,0),MATCH(CR128,AX122:BE122,0))*(INDEX(AK130:AT137,MATCH(CR128,AI130:AI137,0),MATCH(CR129,AK129:AT129,0)))</f>
        <v>#N/A</v>
      </c>
      <c r="CS134" s="665" t="e">
        <f>INDEX(AX124:BE125,MATCH(AW134,AV124:AV125,0),MATCH(CS128,AX122:BE122,0))*(INDEX(AK130:AT137,MATCH(CS128,AI130:AI137,0),MATCH(CS129,AK129:AT129,0)))</f>
        <v>#N/A</v>
      </c>
      <c r="CT134" s="665" t="e">
        <f>INDEX(AX124:BE125,MATCH(AW134,AV124:AV125,0),MATCH(CT128,AX122:BE122,0))*(INDEX(AK130:AT137,MATCH(CT128,AI130:AI137,0),MATCH(CT129,AK129:AT129,0)))</f>
        <v>#N/A</v>
      </c>
      <c r="CU134" s="665" t="e">
        <f>INDEX(AX124:BE125,MATCH(AW134,AV124:AV125,0),MATCH(CU128,AX122:BE122,0))*(INDEX(AK130:AT137,MATCH(CU128,AI130:AI137,0),MATCH(CU129,AK129:AT129,0)))</f>
        <v>#N/A</v>
      </c>
      <c r="CV134" s="665" t="e">
        <f>INDEX(AX124:BE125,MATCH(AW134,AV124:AV125,0),MATCH(CV128,AX122:BE122,0))*(INDEX(AK130:AT137,MATCH(CV128,AI130:AI137,0),MATCH(CV129,AK129:AT129,0)))</f>
        <v>#N/A</v>
      </c>
      <c r="CW134" s="665" t="e">
        <f>INDEX(AX124:BE125,MATCH(AW134,AV124:AV125,0),MATCH(CW128,AX122:BE122,0))*(INDEX(AK130:AT137,MATCH(CW128,AI130:AI137,0),MATCH(CW129,AK129:AT129,0)))</f>
        <v>#N/A</v>
      </c>
      <c r="CX134" s="665" t="e">
        <f>INDEX(AX124:BE125,MATCH(AW134,AV124:AV125,0),MATCH(CX128,AX122:BE122,0))*(INDEX(AK130:AT137,MATCH(CX128,AI130:AI137,0),MATCH(CX129,AK129:AT129,0)))</f>
        <v>#N/A</v>
      </c>
      <c r="CY134" s="665" t="e">
        <f>INDEX(AX124:BE125,MATCH(AW134,AV124:AV125,0),MATCH(CY128,AX122:BE122,0))*(INDEX(AK130:AT137,MATCH(CY128,AI130:AI137,0),MATCH(CY129,AK129:AT129,0)))</f>
        <v>#N/A</v>
      </c>
      <c r="CZ134" s="665" t="e">
        <f>INDEX(AX124:BE125,MATCH(AW134,AV124:AV125,0),MATCH(CZ128,AX122:BE122,0))*(INDEX(AK130:AT137,MATCH(CZ128,AI130:AI137,0),MATCH(CZ129,AK129:AT129,0)))</f>
        <v>#N/A</v>
      </c>
      <c r="DA134" s="665" t="e">
        <f>INDEX(AX124:BE125,MATCH(AW134,AV124:AV125,0),MATCH(DA128,AX122:BE122,0))*(INDEX(AK130:AT137,MATCH(DA128,AI130:AI137,0),MATCH(DA129,AK129:AT129,0)))</f>
        <v>#N/A</v>
      </c>
      <c r="DB134" s="665" t="e">
        <f>INDEX(AX124:BE125,MATCH(AW134,AV124:AV125,0),MATCH(DB128,AX122:BE122,0))*(INDEX(AK130:AT137,MATCH(DB128,AI130:AI137,0),MATCH(DB129,AK129:AT129,0)))</f>
        <v>#N/A</v>
      </c>
      <c r="DC134" s="665" t="e">
        <f>INDEX(AX124:BE125,MATCH(AW134,AV124:AV125,0),MATCH(DC128,AX122:BE122,0))*(INDEX(AK130:AT137,MATCH(DC128,AI130:AI137,0),MATCH(DC129,AK129:AT129,0)))</f>
        <v>#N/A</v>
      </c>
      <c r="DD134" s="665" t="e">
        <f>INDEX(AX124:BE125,MATCH(AW134,AV124:AV125,0),MATCH(DD128,AX122:BE122,0))*(INDEX(AK130:AT137,MATCH(DD128,AI130:AI137,0),MATCH(DD129,AK129:AT129,0)))</f>
        <v>#N/A</v>
      </c>
      <c r="DE134" s="665" t="e">
        <f>INDEX(AX124:BE125,MATCH(AW134,AV124:AV125,0),MATCH(DE128,AX122:BE122,0))*(INDEX(AK130:AT137,MATCH(DE128,AI130:AI137,0),MATCH(DE129,AK129:AT129,0)))</f>
        <v>#N/A</v>
      </c>
      <c r="DF134" s="665" t="e">
        <f>INDEX(AX124:BE125,MATCH(AW134,AV124:AV125,0),MATCH(DF128,AX122:BE122,0))*(INDEX(AK130:AT137,MATCH(DF128,AI130:AI137,0),MATCH(DF129,AK129:AT129,0)))</f>
        <v>#N/A</v>
      </c>
      <c r="DG134" s="665" t="e">
        <f>INDEX(AX124:BE125,MATCH(AW134,AV124:AV125,0),MATCH(DG128,AX122:BE122,0))*(INDEX(AK130:AT137,MATCH(DG128,AI130:AI137,0),MATCH(DG129,AK129:AT129,0)))</f>
        <v>#N/A</v>
      </c>
      <c r="DH134" s="665" t="e">
        <f>INDEX(AX124:BE125,MATCH(AW134,AV124:AV125,0),MATCH(DH128,AX122:BE122,0))*(INDEX(AK130:AT137,MATCH(DH128,AI130:AI137,0),MATCH(DH129,AK129:AT129,0)))</f>
        <v>#N/A</v>
      </c>
      <c r="DI134" s="665" t="e">
        <f>INDEX(AX124:BE125,MATCH(AW134,AV124:AV125,0),MATCH(DI128,AX122:BE122,0))*(INDEX(AK130:AT137,MATCH(DI128,AI130:AI137,0),MATCH(DI129,AK129:AT129,0)))</f>
        <v>#N/A</v>
      </c>
      <c r="DJ134" s="665" t="e">
        <f>INDEX(AX124:BE125,MATCH(AW134,AV124:AV125,0),MATCH(DJ128,AX122:BE122,0))*(INDEX(AK130:AT137,MATCH(DJ128,AI130:AI137,0),MATCH(DJ129,AK129:AT129,0)))</f>
        <v>#N/A</v>
      </c>
      <c r="DK134" s="665" t="e">
        <f>INDEX(AX124:BE125,MATCH(AW134,AV124:AV125,0),MATCH(DK128,AX122:BE122,0))*(INDEX(AK130:AT137,MATCH(DK128,AI130:AI137,0),MATCH(DK129,AK129:AT129,0)))</f>
        <v>#N/A</v>
      </c>
      <c r="DL134" s="665" t="e">
        <f>INDEX(AX124:BE125,MATCH(AW134,AV124:AV125,0),MATCH(DL128,AX122:BE122,0))*(INDEX(AK130:AT137,MATCH(DL128,AI130:AI137,0),MATCH(DL129,AK129:AT129,0)))</f>
        <v>#N/A</v>
      </c>
      <c r="DM134" s="665" t="e">
        <f>INDEX(AX124:BE125,MATCH(AW134,AV124:AV125,0),MATCH(DM128,AX122:BE122,0))*(INDEX(AK130:AT137,MATCH(DM128,AI130:AI137,0),MATCH(DM129,AK129:AT129,0)))</f>
        <v>#N/A</v>
      </c>
      <c r="DN134" s="665" t="e">
        <f>INDEX(AX124:BE125,MATCH(AW134,AV124:AV125,0),MATCH(DN128,AX122:BE122,0))*(INDEX(AK130:AT137,MATCH(DN128,AI130:AI137,0),MATCH(DN129,AK129:AT129,0)))</f>
        <v>#N/A</v>
      </c>
      <c r="DO134" s="665" t="e">
        <f>INDEX(AX124:BE125,MATCH(AW134,AV124:AV125,0),MATCH(DO128,AX122:BE122,0))*(INDEX(AK130:AT137,MATCH(DO128,AI130:AI137,0),MATCH(DO129,AK129:AT129,0)))</f>
        <v>#N/A</v>
      </c>
      <c r="DP134" s="665" t="e">
        <f>INDEX(AX124:BE125,MATCH(AW134,AV124:AV125,0),MATCH(DP128,AX122:BE122,0))*(INDEX(AK130:AT137,MATCH(DP128,AI130:AI137,0),MATCH(DP129,AK129:AT129,0)))</f>
        <v>#N/A</v>
      </c>
      <c r="DQ134" s="643" t="e">
        <f>SUM(AX134:DP134)=#REF!</f>
        <v>#REF!</v>
      </c>
      <c r="DR134" s="708">
        <v>2027</v>
      </c>
      <c r="DS134" s="665" t="e">
        <f>IF(DR134&gt;DS128,AX133-AX134,0)</f>
        <v>#REF!</v>
      </c>
      <c r="DT134" s="665" t="e">
        <f>IF(DR134&gt;DT128,AY133-AY134,0)</f>
        <v>#N/A</v>
      </c>
      <c r="DU134" s="665" t="e">
        <f>IF(DR134&gt;DU128,AZ133-AZ134,0)</f>
        <v>#N/A</v>
      </c>
      <c r="DV134" s="665" t="e">
        <f>IF(DR134&gt;DV128,BA133-BA134,0)</f>
        <v>#N/A</v>
      </c>
      <c r="DW134" s="665" t="e">
        <f>IF(DR134&gt;DW128,BB133-BB134,0)</f>
        <v>#N/A</v>
      </c>
      <c r="DX134" s="665" t="e">
        <f>IF(DR134&gt;DX128,BC133-BC134,0)</f>
        <v>#N/A</v>
      </c>
      <c r="DY134" s="665" t="e">
        <f>IF(DR134&gt;DY128,BD133-BD134,0)</f>
        <v>#N/A</v>
      </c>
      <c r="DZ134" s="665" t="e">
        <f>IF(DR134&gt;DZ128,BE133-BE134,0)</f>
        <v>#N/A</v>
      </c>
      <c r="EA134" s="665" t="e">
        <f>IF(DR134&gt;EA128,BF133-BF134,0)</f>
        <v>#N/A</v>
      </c>
      <c r="EB134" s="665" t="e">
        <f>IF(DR134&gt;EB128,BG133-BG134,0)</f>
        <v>#N/A</v>
      </c>
      <c r="EC134" s="665" t="e">
        <f>IF(DR134&gt;EC128,BH133-BH134,0)</f>
        <v>#N/A</v>
      </c>
      <c r="ED134" s="665" t="e">
        <f>IF(DR134&gt;ED128,BI133-BI134,0)</f>
        <v>#N/A</v>
      </c>
      <c r="EE134" s="665" t="e">
        <f>IF(DR134&gt;EE128,BJ133-BJ134,0)</f>
        <v>#N/A</v>
      </c>
      <c r="EF134" s="665" t="e">
        <f>IF(DR134&gt;EF128,BK133-BK134,0)</f>
        <v>#N/A</v>
      </c>
      <c r="EG134" s="665" t="e">
        <f>IF(DR134&gt;EG128,BL133-BL134,0)</f>
        <v>#N/A</v>
      </c>
      <c r="EH134" s="665" t="e">
        <f>IF(DR134&gt;EH128,BM133-BM134,0)</f>
        <v>#N/A</v>
      </c>
      <c r="EI134" s="665" t="e">
        <f>IF(DR134&gt;EI128,BN133-BN134,0)</f>
        <v>#N/A</v>
      </c>
      <c r="EJ134" s="665" t="e">
        <f>IF(DR134&gt;EJ128,BO133-BO134,0)</f>
        <v>#N/A</v>
      </c>
      <c r="EK134" s="665" t="e">
        <f>IF(DR134&gt;EK128,BP133-BP134,0)</f>
        <v>#N/A</v>
      </c>
      <c r="EL134" s="665" t="e">
        <f>IF(DR134&gt;EL128,BQ133-BQ134,0)</f>
        <v>#N/A</v>
      </c>
      <c r="EM134" s="665" t="e">
        <f>IF(DR134&gt;EM128,BR133-BR134,0)</f>
        <v>#N/A</v>
      </c>
      <c r="EN134" s="665" t="e">
        <f>IF(DR134&gt;EN128,BS133-BS134,0)</f>
        <v>#N/A</v>
      </c>
      <c r="EO134" s="665" t="e">
        <f>IF(DR134&gt;EO128,BT133-BT134,0)</f>
        <v>#N/A</v>
      </c>
      <c r="EP134" s="665" t="e">
        <f>IF(DR134&gt;EP128,BU133-BU134,0)</f>
        <v>#N/A</v>
      </c>
      <c r="EQ134" s="665" t="e">
        <f>IF(DR134&gt;EQ128,BV133-BV134,0)</f>
        <v>#N/A</v>
      </c>
      <c r="ER134" s="665" t="e">
        <f>IF(DR134&gt;ER128,BW133-BW134,0)</f>
        <v>#N/A</v>
      </c>
      <c r="ES134" s="665" t="e">
        <f>IF(DR134&gt;ES128,BX133-BX134,0)</f>
        <v>#N/A</v>
      </c>
      <c r="ET134" s="665" t="e">
        <f>IF(DR134&gt;ET128,BY133-BY134,0)</f>
        <v>#N/A</v>
      </c>
      <c r="EU134" s="665" t="e">
        <f>IF(DR134&gt;EU128,BZ133-BZ134,0)</f>
        <v>#N/A</v>
      </c>
      <c r="EV134" s="665" t="e">
        <f>IF(DR134&gt;EV128,CA133-CA134,0)</f>
        <v>#N/A</v>
      </c>
      <c r="EW134" s="665" t="e">
        <f>IF(DR134&gt;EW128,CB133-CB134,0)</f>
        <v>#N/A</v>
      </c>
      <c r="EX134" s="665">
        <f>IF(DR134&gt;EX128,CC133-CC134,0)</f>
        <v>0</v>
      </c>
      <c r="EY134" s="665">
        <f>IF(DR134&gt;EY128,CD133-CD134,0)</f>
        <v>0</v>
      </c>
      <c r="EZ134" s="665">
        <f>IF(DR134&gt;EZ128,CE133-CE134,0)</f>
        <v>0</v>
      </c>
      <c r="FA134" s="665">
        <f>IF(DR134&gt;FA128,CF133-CF134,0)</f>
        <v>0</v>
      </c>
      <c r="FB134" s="665">
        <f>IF(DR134&gt;FB128,CG133-CG134,0)</f>
        <v>0</v>
      </c>
      <c r="FC134" s="665">
        <f>IF(DR134&gt;FC128,CH133-CH134,0)</f>
        <v>0</v>
      </c>
      <c r="FD134" s="665">
        <f>IF(DR134&gt;FD128,CI133-CI134,0)</f>
        <v>0</v>
      </c>
      <c r="FE134" s="665">
        <f>IF(DR134&gt;FE128,CJ133-CJ134,0)</f>
        <v>0</v>
      </c>
      <c r="FF134" s="665">
        <f>IF(DR134&gt;FF128,CK133-CK134,0)</f>
        <v>0</v>
      </c>
      <c r="FG134" s="665">
        <f>IF(DR134&gt;FG128,CL133-CL134,0)</f>
        <v>0</v>
      </c>
      <c r="FH134" s="665">
        <f>IF(DR134&gt;FH128,CM133-CM134,0)</f>
        <v>0</v>
      </c>
      <c r="FI134" s="665">
        <f>IF(DR134&gt;FI128,CN133-CN134,0)</f>
        <v>0</v>
      </c>
      <c r="FJ134" s="665">
        <f>IF(DR134&gt;FJ128,CO133-CO134,0)</f>
        <v>0</v>
      </c>
      <c r="FK134" s="665">
        <f>IF(DR134&gt;FK128,CP133-CP134,0)</f>
        <v>0</v>
      </c>
      <c r="FL134" s="665">
        <f>IF(DR134&gt;FL128,CQ133-CQ134,0)</f>
        <v>0</v>
      </c>
      <c r="FM134" s="665">
        <f>IF(DR134&gt;FM128,CR133-CR134,0)</f>
        <v>0</v>
      </c>
      <c r="FN134" s="665">
        <f>IF(DR134&gt;FN128,CS133-CS134,0)</f>
        <v>0</v>
      </c>
      <c r="FO134" s="665">
        <f>IF(DR134&gt;FO128,CT133-CT134,0)</f>
        <v>0</v>
      </c>
      <c r="FP134" s="665">
        <f>IF(DR134&gt;FP128,CU133-CU134,0)</f>
        <v>0</v>
      </c>
      <c r="FQ134" s="665">
        <f>IF(DR134&gt;FQ128,CV133-CV134,0)</f>
        <v>0</v>
      </c>
      <c r="FR134" s="665">
        <f>IF(DR134&gt;FR128,CW133-CW134,0)</f>
        <v>0</v>
      </c>
      <c r="FS134" s="665">
        <f>IF(DR134&gt;FS128,CX133-CX134,0)</f>
        <v>0</v>
      </c>
      <c r="FT134" s="665">
        <f>IF(DR134&gt;FT128,CY133-CY134,0)</f>
        <v>0</v>
      </c>
      <c r="FU134" s="665">
        <f>IF(DR134&gt;FU128,CZ133-CZ134,0)</f>
        <v>0</v>
      </c>
      <c r="FV134" s="665">
        <f>IF(DR134&gt;FV128,DA133-DA134,0)</f>
        <v>0</v>
      </c>
      <c r="FW134" s="665">
        <f>IF(DR134&gt;FW128,DB133-DB134,0)</f>
        <v>0</v>
      </c>
      <c r="FX134" s="665">
        <f>IF(DR134&gt;FX128,DC133-DC134,0)</f>
        <v>0</v>
      </c>
      <c r="FY134" s="665">
        <f>IF(DR134&gt;FY128,DD133-DD134,0)</f>
        <v>0</v>
      </c>
      <c r="FZ134" s="665">
        <f>IF(DR134&gt;FZ128,DE133-DE134,0)</f>
        <v>0</v>
      </c>
      <c r="GA134" s="665">
        <f>IF(DR134&gt;GA128,DF133-DF134,0)</f>
        <v>0</v>
      </c>
      <c r="GB134" s="665">
        <f>IF(DR134&gt;GB128,DG133-DG134,0)</f>
        <v>0</v>
      </c>
      <c r="GC134" s="665">
        <f>IF(DR134&gt;GC128,DH133-DH134,0)</f>
        <v>0</v>
      </c>
      <c r="GD134" s="665">
        <f>IF(DR134&gt;GD128,DI133-DI134,0)</f>
        <v>0</v>
      </c>
      <c r="GE134" s="665">
        <f>IF(DR134&gt;GE128,DJ133-DJ134,0)</f>
        <v>0</v>
      </c>
      <c r="GF134" s="665">
        <f>IF(DR134&gt;GF128,DK133-DK134,0)</f>
        <v>0</v>
      </c>
      <c r="GG134" s="665">
        <f>IF(DR134&gt;GG128,DL133-DL134,0)</f>
        <v>0</v>
      </c>
      <c r="GH134" s="665">
        <f>IF(DR134&gt;GH128,DM133-DM134,0)</f>
        <v>0</v>
      </c>
      <c r="GI134" s="665">
        <f>IF(DR134&gt;GI128,DN133-DN134,0)</f>
        <v>0</v>
      </c>
      <c r="GJ134" s="665">
        <f>IF(DR134&gt;GJ128,DO133-DO134,0)</f>
        <v>0</v>
      </c>
      <c r="GK134" s="665">
        <f>IF(DR134&gt;GK128,DP133-DP134,0)</f>
        <v>0</v>
      </c>
      <c r="GL134" s="665" t="e">
        <f>SUM(DS134:GK134)+SUM(#REF!)=#REF!</f>
        <v>#REF!</v>
      </c>
      <c r="GM134" s="667"/>
      <c r="GN134" s="708">
        <v>2027</v>
      </c>
      <c r="GO134" s="664" t="e">
        <f>SUMIF(DS129:GK129,GO129,DS134:GK134)</f>
        <v>#REF!</v>
      </c>
      <c r="GP134" s="668" t="e">
        <f>SUMIF(DS129:GK129,GP129,DS134:GK134)</f>
        <v>#N/A</v>
      </c>
      <c r="GQ134" s="668" t="e">
        <f>SUMIF(DS129:GK129,GQ129,DS134:GK134)</f>
        <v>#N/A</v>
      </c>
      <c r="GR134" s="668" t="e">
        <f>SUMIF(DS129:GK129,GR129,DS134:GK134)</f>
        <v>#N/A</v>
      </c>
      <c r="GS134" s="668" t="e">
        <f>SUMIF(DS129:GK129,GS129,DS134:GK134)</f>
        <v>#N/A</v>
      </c>
      <c r="GT134" s="668" t="e">
        <f>SUMIF(DS129:GK129,GT129,DS134:GK134)</f>
        <v>#N/A</v>
      </c>
      <c r="GU134" s="668" t="e">
        <f>SUMIF(DS129:GK129,GU129,DS134:GK134)</f>
        <v>#N/A</v>
      </c>
      <c r="GV134" s="668" t="e">
        <f>SUMIF(DS129:GK129,GV129,DS134:GK134)</f>
        <v>#N/A</v>
      </c>
      <c r="GW134" s="668" t="e">
        <f>SUMIF(DS129:GK129,GW129,DS134:GK134)</f>
        <v>#N/A</v>
      </c>
      <c r="GX134" s="668" t="e">
        <f>SUMIF(DS129:GK129,GX129,DS134:GK134)</f>
        <v>#N/A</v>
      </c>
      <c r="GY134" s="668" t="e">
        <f>SUMIF(DS129:GK129,GY129,DS134:GK134)</f>
        <v>#N/A</v>
      </c>
      <c r="GZ134" s="646" t="e">
        <f>SUM(GO134:GY134)=(#REF!-SUM(#REF!))</f>
        <v>#REF!</v>
      </c>
    </row>
    <row r="135" spans="1:234" hidden="1" x14ac:dyDescent="0.25">
      <c r="A135" s="643" t="s">
        <v>208</v>
      </c>
      <c r="AI135" s="664">
        <v>2028</v>
      </c>
      <c r="AJ135" s="664">
        <v>0</v>
      </c>
      <c r="AK135" s="665">
        <f>IFERROR(#REF!/#REF!,0)</f>
        <v>0</v>
      </c>
      <c r="AL135" s="665">
        <f>IFERROR(#REF!/#REF!,0)</f>
        <v>0</v>
      </c>
      <c r="AM135" s="665">
        <f>IFERROR(#REF!/#REF!,0)</f>
        <v>0</v>
      </c>
      <c r="AN135" s="669">
        <f>IFERROR(#REF!/#REF!,0)</f>
        <v>0</v>
      </c>
      <c r="AO135" s="669">
        <f>IFERROR(#REF!/#REF!,0)</f>
        <v>0</v>
      </c>
      <c r="AP135" s="669">
        <f>IFERROR(#REF!/#REF!,0)</f>
        <v>0</v>
      </c>
      <c r="AQ135" s="669">
        <f>IFERROR(#REF!/#REF!,0)</f>
        <v>0</v>
      </c>
      <c r="AR135" s="669">
        <f>IFERROR(#REF!/#REF!,0)</f>
        <v>0</v>
      </c>
      <c r="AS135" s="669">
        <f>IFERROR(#REF!/#REF!,0)</f>
        <v>0</v>
      </c>
      <c r="AT135" s="669">
        <f>IFERROR(#REF!/#REF!,0)</f>
        <v>0</v>
      </c>
      <c r="AU135" s="666"/>
      <c r="AW135" s="708">
        <v>2028</v>
      </c>
      <c r="AX135" s="665" t="e">
        <f>#REF!</f>
        <v>#REF!</v>
      </c>
      <c r="AY135" s="665" t="e">
        <f>INDEX(AX124:BE125,MATCH(AW135,AV124:AV125,0),MATCH(AY128,AX122:BE122,0))*(INDEX(AK130:AT137,MATCH(AY128,AI130:AI137,0),MATCH(AY129,AK129:AT129,0)))</f>
        <v>#N/A</v>
      </c>
      <c r="AZ135" s="665" t="e">
        <f>INDEX(AX124:BE125,MATCH(AW135,AV124:AV125,0),MATCH(AZ128,AX122:BE122,0))*(INDEX(AK130:AT137,MATCH(AZ128,AI130:AI137,0),MATCH(AZ129,AK129:AT129,0)))</f>
        <v>#N/A</v>
      </c>
      <c r="BA135" s="665" t="e">
        <f>INDEX(AX124:BE125,MATCH(AW135,AV124:AV125,0),MATCH(BA128,AX122:BE122,0))*(INDEX(AK130:AT137,MATCH(BA128,AI130:AI137,0),MATCH(BA129,AK129:AT129,0)))</f>
        <v>#N/A</v>
      </c>
      <c r="BB135" s="665" t="e">
        <f>INDEX(AX124:BE125,MATCH(AW135,AV124:AV125,0),MATCH(BB128,AX122:BE122,0))*(INDEX(AK130:AT137,MATCH(BB128,AI130:AI137,0),MATCH(BB129,AK129:AT129,0)))</f>
        <v>#N/A</v>
      </c>
      <c r="BC135" s="665" t="e">
        <f>INDEX(AX124:BE125,MATCH(AW135,AV124:AV125,0),MATCH(BC128,AX122:BE122,0))*(INDEX(AK130:AT137,MATCH(BC128,AI130:AI137,0),MATCH(BC129,AK129:AT129,0)))</f>
        <v>#N/A</v>
      </c>
      <c r="BD135" s="665" t="e">
        <f>INDEX(AX124:BE125,MATCH(AW135,AV124:AV125,0),MATCH(BD128,AX122:BE122,0))*(INDEX(AK130:AT137,MATCH(BD128,AI130:AI137,0),MATCH(BD129,AK129:AT129,0)))</f>
        <v>#N/A</v>
      </c>
      <c r="BE135" s="665" t="e">
        <f>INDEX(AX124:BE125,MATCH(AW135,AV124:AV125,0),MATCH(BE128,AX122:BE122,0))*(INDEX(AK130:AT137,MATCH(BE128,AI130:AI137,0),MATCH(BE129,AK129:AT129,0)))</f>
        <v>#N/A</v>
      </c>
      <c r="BF135" s="665" t="e">
        <f>INDEX(AX124:BE125,MATCH(AW135,AV124:AV125,0),MATCH(BF128,AX122:BE122,0))*(INDEX(AK130:AT137,MATCH(BF128,AI130:AI137,0),MATCH(BF129,AK129:AT129,0)))</f>
        <v>#N/A</v>
      </c>
      <c r="BG135" s="665" t="e">
        <f>INDEX(AX124:BE125,MATCH(AW135,AV124:AV125,0),MATCH(BG128,AX122:BE122,0))*(INDEX(AK130:AT137,MATCH(BG128,AI130:AI137,0),MATCH(BG129,AK129:AT129,0)))</f>
        <v>#N/A</v>
      </c>
      <c r="BH135" s="665" t="e">
        <f>INDEX(AX124:BE125,MATCH(AW135,AV124:AV125,0),MATCH(BH128,AX122:BE122,0))*(INDEX(AK130:AT137,MATCH(BH128,AI130:AI137,0),MATCH(BH129,AK129:AT129,0)))</f>
        <v>#N/A</v>
      </c>
      <c r="BI135" s="665" t="e">
        <f>INDEX(AX124:BE125,MATCH(AW135,AV124:AV125,0),MATCH(BI128,AX122:BE122,0))*(INDEX(AK130:AT137,MATCH(BI128,AI130:AI137,0),MATCH(BI129,AK129:AT129,0)))</f>
        <v>#N/A</v>
      </c>
      <c r="BJ135" s="665" t="e">
        <f>INDEX(AX124:BE125,MATCH(AW135,AV124:AV125,0),MATCH(BJ128,AX122:BE122,0))*(INDEX(AK130:AT137,MATCH(BJ128,AI130:AI137,0),MATCH(BJ129,AK129:AT129,0)))</f>
        <v>#N/A</v>
      </c>
      <c r="BK135" s="665" t="e">
        <f>INDEX(AX124:BE125,MATCH(AW135,AV124:AV125,0),MATCH(BK128,AX122:BE122,0))*(INDEX(AK130:AT137,MATCH(BK128,AI130:AI137,0),MATCH(BK129,AK129:AT129,0)))</f>
        <v>#N/A</v>
      </c>
      <c r="BL135" s="665" t="e">
        <f>INDEX(AX124:BE125,MATCH(AW135,AV124:AV125,0),MATCH(BL128,AX122:BE122,0))*(INDEX(AK130:AT137,MATCH(BL128,AI130:AI137,0),MATCH(BL129,AK129:AT129,0)))</f>
        <v>#N/A</v>
      </c>
      <c r="BM135" s="665" t="e">
        <f>INDEX(AX124:BE125,MATCH(AW135,AV124:AV125,0),MATCH(BM128,AX122:BE122,0))*(INDEX(AK130:AT137,MATCH(BM128,AI130:AI137,0),MATCH(BM129,AK129:AT129,0)))</f>
        <v>#N/A</v>
      </c>
      <c r="BN135" s="665" t="e">
        <f>INDEX(AX124:BE125,MATCH(AW135,AV124:AV125,0),MATCH(BN128,AX122:BE122,0))*(INDEX(AK130:AT137,MATCH(BN128,AI130:AI137,0),MATCH(BN129,AK129:AT129,0)))</f>
        <v>#N/A</v>
      </c>
      <c r="BO135" s="665" t="e">
        <f>INDEX(AX124:BE125,MATCH(AW135,AV124:AV125,0),MATCH(BO128,AX122:BE122,0))*(INDEX(AK130:AT137,MATCH(BO128,AI130:AI137,0),MATCH(BO129,AK129:AT129,0)))</f>
        <v>#N/A</v>
      </c>
      <c r="BP135" s="665" t="e">
        <f>INDEX(AX124:BE125,MATCH(AW135,AV124:AV125,0),MATCH(BP128,AX122:BE122,0))*(INDEX(AK130:AT137,MATCH(BP128,AI130:AI137,0),MATCH(BP129,AK129:AT129,0)))</f>
        <v>#N/A</v>
      </c>
      <c r="BQ135" s="665" t="e">
        <f>INDEX(AX124:BE125,MATCH(AW135,AV124:AV125,0),MATCH(BQ128,AX122:BE122,0))*(INDEX(AK130:AT137,MATCH(BQ128,AI130:AI137,0),MATCH(BQ129,AK129:AT129,0)))</f>
        <v>#N/A</v>
      </c>
      <c r="BR135" s="665" t="e">
        <f>INDEX(AX124:BE125,MATCH(AW135,AV124:AV125,0),MATCH(BR128,AX122:BE122,0))*(INDEX(AK130:AT137,MATCH(BR128,AI130:AI137,0),MATCH(BR129,AK129:AT129,0)))</f>
        <v>#N/A</v>
      </c>
      <c r="BS135" s="665" t="e">
        <f>INDEX(AX124:BE125,MATCH(AW135,AV124:AV125,0),MATCH(BS128,AX122:BE122,0))*(INDEX(AK130:AT137,MATCH(BS128,AI130:AI137,0),MATCH(BS129,AK129:AT129,0)))</f>
        <v>#N/A</v>
      </c>
      <c r="BT135" s="665" t="e">
        <f>INDEX(AX124:BE125,MATCH(AW135,AV124:AV125,0),MATCH(BT128,AX122:BE122,0))*(INDEX(AK130:AT137,MATCH(BT128,AI130:AI137,0),MATCH(BT129,AK129:AT129,0)))</f>
        <v>#N/A</v>
      </c>
      <c r="BU135" s="665" t="e">
        <f>INDEX(AX124:BE125,MATCH(AW135,AV124:AV125,0),MATCH(BU128,AX122:BE122,0))*(INDEX(AK130:AT137,MATCH(BU128,AI130:AI137,0),MATCH(BU129,AK129:AT129,0)))</f>
        <v>#N/A</v>
      </c>
      <c r="BV135" s="665" t="e">
        <f>INDEX(AX124:BE125,MATCH(AW135,AV124:AV125,0),MATCH(BV128,AX122:BE122,0))*(INDEX(AK130:AT137,MATCH(BV128,AI130:AI137,0),MATCH(BV129,AK129:AT129,0)))</f>
        <v>#N/A</v>
      </c>
      <c r="BW135" s="665" t="e">
        <f>INDEX(AX124:BE125,MATCH(AW135,AV124:AV125,0),MATCH(BW128,AX122:BE122,0))*(INDEX(AK130:AT137,MATCH(BW128,AI130:AI137,0),MATCH(BW129,AK129:AT129,0)))</f>
        <v>#N/A</v>
      </c>
      <c r="BX135" s="665" t="e">
        <f>INDEX(AX124:BE125,MATCH(AW135,AV124:AV125,0),MATCH(BX128,AX122:BE122,0))*(INDEX(AK130:AT137,MATCH(BX128,AI130:AI137,0),MATCH(BX129,AK129:AT129,0)))</f>
        <v>#N/A</v>
      </c>
      <c r="BY135" s="665" t="e">
        <f>INDEX(AX124:BE125,MATCH(AW135,AV124:AV125,0),MATCH(BY128,AX122:BE122,0))*(INDEX(AK130:AT137,MATCH(BY128,AI130:AI137,0),MATCH(BY129,AK129:AT129,0)))</f>
        <v>#N/A</v>
      </c>
      <c r="BZ135" s="665" t="e">
        <f>INDEX(AX124:BE125,MATCH(AW135,AV124:AV125,0),MATCH(BZ128,AX122:BE122,0))*(INDEX(AK130:AT137,MATCH(BZ128,AI130:AI137,0),MATCH(BZ129,AK129:AT129,0)))</f>
        <v>#N/A</v>
      </c>
      <c r="CA135" s="665" t="e">
        <f>INDEX(AX124:BE125,MATCH(AW135,AV124:AV125,0),MATCH(CA128,AX122:BE122,0))*(INDEX(AK130:AT137,MATCH(CA128,AI130:AI137,0),MATCH(CA129,AK129:AT129,0)))</f>
        <v>#N/A</v>
      </c>
      <c r="CB135" s="665" t="e">
        <f>INDEX(AX124:BE125,MATCH(AW135,AV124:AV125,0),MATCH(CB128,AX122:BE122,0))*(INDEX(AK130:AT137,MATCH(CB128,AI130:AI137,0),MATCH(CB129,AK129:AT129,0)))</f>
        <v>#N/A</v>
      </c>
      <c r="CC135" s="665" t="e">
        <f>INDEX(AX124:BE125,MATCH(AW135,AV124:AV125,0),MATCH(CC128,AX122:BE122,0))*(INDEX(AK130:AT137,MATCH(CC128,AI130:AI137,0),MATCH(CC129,AK129:AT129,0)))</f>
        <v>#N/A</v>
      </c>
      <c r="CD135" s="665" t="e">
        <f>INDEX(AX124:BE125,MATCH(AW135,AV124:AV125,0),MATCH(CD128,AX122:BE122,0))*(INDEX(AK130:AT137,MATCH(CD128,AI130:AI137,0),MATCH(CD129,AK129:AT129,0)))</f>
        <v>#N/A</v>
      </c>
      <c r="CE135" s="665" t="e">
        <f>INDEX(AX124:BE125,MATCH(AW135,AV124:AV125,0),MATCH(CE128,AX122:BE122,0))*(INDEX(AK130:AT137,MATCH(CE128,AI130:AI137,0),MATCH(CE129,AK129:AT129,0)))</f>
        <v>#N/A</v>
      </c>
      <c r="CF135" s="665" t="e">
        <f>INDEX(AX124:BE125,MATCH(AW135,AV124:AV125,0),MATCH(CF128,AX122:BE122,0))*(INDEX(AK130:AT137,MATCH(CF128,AI130:AI137,0),MATCH(CF129,AK129:AT129,0)))</f>
        <v>#N/A</v>
      </c>
      <c r="CG135" s="665" t="e">
        <f>INDEX(AX124:BE125,MATCH(AW135,AV124:AV125,0),MATCH(CG128,AX122:BE122,0))*(INDEX(AK130:AT137,MATCH(CG128,AI130:AI137,0),MATCH(CG129,AK129:AT129,0)))</f>
        <v>#N/A</v>
      </c>
      <c r="CH135" s="665" t="e">
        <f>INDEX(AX124:BE125,MATCH(AW135,AV124:AV125,0),MATCH(CH128,AX122:BE122,0))*(INDEX(AK130:AT137,MATCH(CH128,AI130:AI137,0),MATCH(CH129,AK129:AT129,0)))</f>
        <v>#N/A</v>
      </c>
      <c r="CI135" s="665" t="e">
        <f>INDEX(AX124:BE125,MATCH(AW135,AV124:AV125,0),MATCH(CI128,AX122:BE122,0))*(INDEX(AK130:AT137,MATCH(CI128,AI130:AI137,0),MATCH(CI129,AK129:AT129,0)))</f>
        <v>#N/A</v>
      </c>
      <c r="CJ135" s="665" t="e">
        <f>INDEX(AX124:BE125,MATCH(AW135,AV124:AV125,0),MATCH(CJ128,AX122:BE122,0))*(INDEX(AK130:AT137,MATCH(CJ128,AI130:AI137,0),MATCH(CJ129,AK129:AT129,0)))</f>
        <v>#N/A</v>
      </c>
      <c r="CK135" s="665" t="e">
        <f>INDEX(AX124:BE125,MATCH(AW135,AV124:AV125,0),MATCH(CK128,AX122:BE122,0))*(INDEX(AK130:AT137,MATCH(CK128,AI130:AI137,0),MATCH(CK129,AK129:AT129,0)))</f>
        <v>#N/A</v>
      </c>
      <c r="CL135" s="665" t="e">
        <f>INDEX(AX124:BE125,MATCH(AW135,AV124:AV125,0),MATCH(CL128,AX122:BE122,0))*(INDEX(AK130:AT137,MATCH(CL128,AI130:AI137,0),MATCH(CL129,AK129:AT129,0)))</f>
        <v>#N/A</v>
      </c>
      <c r="CM135" s="665" t="e">
        <f>INDEX(AX124:BE125,MATCH(AW135,AV124:AV125,0),MATCH(CM128,AX122:BE122,0))*(INDEX(AK130:AT137,MATCH(CM128,AI130:AI137,0),MATCH(CM129,AK129:AT129,0)))</f>
        <v>#N/A</v>
      </c>
      <c r="CN135" s="665" t="e">
        <f>INDEX(AX124:BE125,MATCH(AW135,AV124:AV125,0),MATCH(CN128,AX122:BE122,0))*(INDEX(AK130:AT137,MATCH(CN128,AI130:AI137,0),MATCH(CN129,AK129:AT129,0)))</f>
        <v>#N/A</v>
      </c>
      <c r="CO135" s="665" t="e">
        <f>INDEX(AX124:BE125,MATCH(AW135,AV124:AV125,0),MATCH(CO128,AX122:BE122,0))*(INDEX(AK130:AT137,MATCH(CO128,AI130:AI137,0),MATCH(CO129,AK129:AT129,0)))</f>
        <v>#N/A</v>
      </c>
      <c r="CP135" s="665" t="e">
        <f>INDEX(AX124:BE125,MATCH(AW135,AV124:AV125,0),MATCH(CP128,AX122:BE122,0))*(INDEX(AK130:AT137,MATCH(CP128,AI130:AI137,0),MATCH(CP129,AK129:AT129,0)))</f>
        <v>#N/A</v>
      </c>
      <c r="CQ135" s="665" t="e">
        <f>INDEX(AX124:BE125,MATCH(AW135,AV124:AV125,0),MATCH(CQ128,AX122:BE122,0))*(INDEX(AK130:AT137,MATCH(CQ128,AI130:AI137,0),MATCH(CQ129,AK129:AT129,0)))</f>
        <v>#N/A</v>
      </c>
      <c r="CR135" s="665" t="e">
        <f>INDEX(AX124:BE125,MATCH(AW135,AV124:AV125,0),MATCH(CR128,AX122:BE122,0))*(INDEX(AK130:AT137,MATCH(CR128,AI130:AI137,0),MATCH(CR129,AK129:AT129,0)))</f>
        <v>#N/A</v>
      </c>
      <c r="CS135" s="665" t="e">
        <f>INDEX(AX124:BE125,MATCH(AW135,AV124:AV125,0),MATCH(CS128,AX122:BE122,0))*(INDEX(AK130:AT137,MATCH(CS128,AI130:AI137,0),MATCH(CS129,AK129:AT129,0)))</f>
        <v>#N/A</v>
      </c>
      <c r="CT135" s="665" t="e">
        <f>INDEX(AX124:BE125,MATCH(AW135,AV124:AV125,0),MATCH(CT128,AX122:BE122,0))*(INDEX(AK130:AT137,MATCH(CT128,AI130:AI137,0),MATCH(CT129,AK129:AT129,0)))</f>
        <v>#N/A</v>
      </c>
      <c r="CU135" s="665" t="e">
        <f>INDEX(AX124:BE125,MATCH(AW135,AV124:AV125,0),MATCH(CU128,AX122:BE122,0))*(INDEX(AK130:AT137,MATCH(CU128,AI130:AI137,0),MATCH(CU129,AK129:AT129,0)))</f>
        <v>#N/A</v>
      </c>
      <c r="CV135" s="665" t="e">
        <f>INDEX(AX124:BE125,MATCH(AW135,AV124:AV125,0),MATCH(CV128,AX122:BE122,0))*(INDEX(AK130:AT137,MATCH(CV128,AI130:AI137,0),MATCH(CV129,AK129:AT129,0)))</f>
        <v>#N/A</v>
      </c>
      <c r="CW135" s="665" t="e">
        <f>INDEX(AX124:BE125,MATCH(AW135,AV124:AV125,0),MATCH(CW128,AX122:BE122,0))*(INDEX(AK130:AT137,MATCH(CW128,AI130:AI137,0),MATCH(CW129,AK129:AT129,0)))</f>
        <v>#N/A</v>
      </c>
      <c r="CX135" s="665" t="e">
        <f>INDEX(AX124:BE125,MATCH(AW135,AV124:AV125,0),MATCH(CX128,AX122:BE122,0))*(INDEX(AK130:AT137,MATCH(CX128,AI130:AI137,0),MATCH(CX129,AK129:AT129,0)))</f>
        <v>#N/A</v>
      </c>
      <c r="CY135" s="665" t="e">
        <f>INDEX(AX124:BE125,MATCH(AW135,AV124:AV125,0),MATCH(CY128,AX122:BE122,0))*(INDEX(AK130:AT137,MATCH(CY128,AI130:AI137,0),MATCH(CY129,AK129:AT129,0)))</f>
        <v>#N/A</v>
      </c>
      <c r="CZ135" s="665" t="e">
        <f>INDEX(AX124:BE125,MATCH(AW135,AV124:AV125,0),MATCH(CZ128,AX122:BE122,0))*(INDEX(AK130:AT137,MATCH(CZ128,AI130:AI137,0),MATCH(CZ129,AK129:AT129,0)))</f>
        <v>#N/A</v>
      </c>
      <c r="DA135" s="665" t="e">
        <f>INDEX(AX124:BE125,MATCH(AW135,AV124:AV125,0),MATCH(DA128,AX122:BE122,0))*(INDEX(AK130:AT137,MATCH(DA128,AI130:AI137,0),MATCH(DA129,AK129:AT129,0)))</f>
        <v>#N/A</v>
      </c>
      <c r="DB135" s="665" t="e">
        <f>INDEX(AX124:BE125,MATCH(AW135,AV124:AV125,0),MATCH(DB128,AX122:BE122,0))*(INDEX(AK130:AT137,MATCH(DB128,AI130:AI137,0),MATCH(DB129,AK129:AT129,0)))</f>
        <v>#N/A</v>
      </c>
      <c r="DC135" s="665" t="e">
        <f>INDEX(AX124:BE125,MATCH(AW135,AV124:AV125,0),MATCH(DC128,AX122:BE122,0))*(INDEX(AK130:AT137,MATCH(DC128,AI130:AI137,0),MATCH(DC129,AK129:AT129,0)))</f>
        <v>#N/A</v>
      </c>
      <c r="DD135" s="665" t="e">
        <f>INDEX(AX124:BE125,MATCH(AW135,AV124:AV125,0),MATCH(DD128,AX122:BE122,0))*(INDEX(AK130:AT137,MATCH(DD128,AI130:AI137,0),MATCH(DD129,AK129:AT129,0)))</f>
        <v>#N/A</v>
      </c>
      <c r="DE135" s="665" t="e">
        <f>INDEX(AX124:BE125,MATCH(AW135,AV124:AV125,0),MATCH(DE128,AX122:BE122,0))*(INDEX(AK130:AT137,MATCH(DE128,AI130:AI137,0),MATCH(DE129,AK129:AT129,0)))</f>
        <v>#N/A</v>
      </c>
      <c r="DF135" s="665" t="e">
        <f>INDEX(AX124:BE125,MATCH(AW135,AV124:AV125,0),MATCH(DF128,AX122:BE122,0))*(INDEX(AK130:AT137,MATCH(DF128,AI130:AI137,0),MATCH(DF129,AK129:AT129,0)))</f>
        <v>#N/A</v>
      </c>
      <c r="DG135" s="665" t="e">
        <f>INDEX(AX124:BE125,MATCH(AW135,AV124:AV125,0),MATCH(DG128,AX122:BE122,0))*(INDEX(AK130:AT137,MATCH(DG128,AI130:AI137,0),MATCH(DG129,AK129:AT129,0)))</f>
        <v>#N/A</v>
      </c>
      <c r="DH135" s="665" t="e">
        <f>INDEX(AX124:BE125,MATCH(AW135,AV124:AV125,0),MATCH(DH128,AX122:BE122,0))*(INDEX(AK130:AT137,MATCH(DH128,AI130:AI137,0),MATCH(DH129,AK129:AT129,0)))</f>
        <v>#N/A</v>
      </c>
      <c r="DI135" s="665" t="e">
        <f>INDEX(AX124:BE125,MATCH(AW135,AV124:AV125,0),MATCH(DI128,AX122:BE122,0))*(INDEX(AK130:AT137,MATCH(DI128,AI130:AI137,0),MATCH(DI129,AK129:AT129,0)))</f>
        <v>#N/A</v>
      </c>
      <c r="DJ135" s="665" t="e">
        <f>INDEX(AX124:BE125,MATCH(AW135,AV124:AV125,0),MATCH(DJ128,AX122:BE122,0))*(INDEX(AK130:AT137,MATCH(DJ128,AI130:AI137,0),MATCH(DJ129,AK129:AT129,0)))</f>
        <v>#N/A</v>
      </c>
      <c r="DK135" s="665" t="e">
        <f>INDEX(AX124:BE125,MATCH(AW135,AV124:AV125,0),MATCH(DK128,AX122:BE122,0))*(INDEX(AK130:AT137,MATCH(DK128,AI130:AI137,0),MATCH(DK129,AK129:AT129,0)))</f>
        <v>#N/A</v>
      </c>
      <c r="DL135" s="665" t="e">
        <f>INDEX(AX124:BE125,MATCH(AW135,AV124:AV125,0),MATCH(DL128,AX122:BE122,0))*(INDEX(AK130:AT137,MATCH(DL128,AI130:AI137,0),MATCH(DL129,AK129:AT129,0)))</f>
        <v>#N/A</v>
      </c>
      <c r="DM135" s="665" t="e">
        <f>INDEX(AX124:BE125,MATCH(AW135,AV124:AV125,0),MATCH(DM128,AX122:BE122,0))*(INDEX(AK130:AT137,MATCH(DM128,AI130:AI137,0),MATCH(DM129,AK129:AT129,0)))</f>
        <v>#N/A</v>
      </c>
      <c r="DN135" s="665" t="e">
        <f>INDEX(AX124:BE125,MATCH(AW135,AV124:AV125,0),MATCH(DN128,AX122:BE122,0))*(INDEX(AK130:AT137,MATCH(DN128,AI130:AI137,0),MATCH(DN129,AK129:AT129,0)))</f>
        <v>#N/A</v>
      </c>
      <c r="DO135" s="665" t="e">
        <f>INDEX(AX124:BE125,MATCH(AW135,AV124:AV125,0),MATCH(DO128,AX122:BE122,0))*(INDEX(AK130:AT137,MATCH(DO128,AI130:AI137,0),MATCH(DO129,AK129:AT129,0)))</f>
        <v>#N/A</v>
      </c>
      <c r="DP135" s="665" t="e">
        <f>INDEX(AX124:BE125,MATCH(AW135,AV124:AV125,0),MATCH(DP128,AX122:BE122,0))*(INDEX(AK130:AT137,MATCH(DP128,AI130:AI137,0),MATCH(DP129,AK129:AT129,0)))</f>
        <v>#N/A</v>
      </c>
      <c r="DQ135" s="643" t="e">
        <f>SUM(AX135:DP135)=#REF!</f>
        <v>#REF!</v>
      </c>
      <c r="DR135" s="708">
        <v>2028</v>
      </c>
      <c r="DS135" s="665" t="e">
        <f>IF(DR135&gt;DS128,AX134-AX135,0)</f>
        <v>#REF!</v>
      </c>
      <c r="DT135" s="665" t="e">
        <f>IF(DR135&gt;DT128,AY134-AY135,0)</f>
        <v>#N/A</v>
      </c>
      <c r="DU135" s="665" t="e">
        <f>IF(DR135&gt;DU128,AZ134-AZ135,0)</f>
        <v>#N/A</v>
      </c>
      <c r="DV135" s="665" t="e">
        <f>IF(DR135&gt;DV128,BA134-BA135,0)</f>
        <v>#N/A</v>
      </c>
      <c r="DW135" s="665" t="e">
        <f>IF(DR135&gt;DW128,BB134-BB135,0)</f>
        <v>#N/A</v>
      </c>
      <c r="DX135" s="665" t="e">
        <f>IF(DR135&gt;DX128,BC134-BC135,0)</f>
        <v>#N/A</v>
      </c>
      <c r="DY135" s="665" t="e">
        <f>IF(DR135&gt;DY128,BD134-BD135,0)</f>
        <v>#N/A</v>
      </c>
      <c r="DZ135" s="665" t="e">
        <f>IF(DR135&gt;DZ128,BE134-BE135,0)</f>
        <v>#N/A</v>
      </c>
      <c r="EA135" s="665" t="e">
        <f>IF(DR135&gt;EA128,BF134-BF135,0)</f>
        <v>#N/A</v>
      </c>
      <c r="EB135" s="665" t="e">
        <f>IF(DR135&gt;EB128,BG134-BG135,0)</f>
        <v>#N/A</v>
      </c>
      <c r="EC135" s="665" t="e">
        <f>IF(DR135&gt;EC128,BH134-BH135,0)</f>
        <v>#N/A</v>
      </c>
      <c r="ED135" s="665" t="e">
        <f>IF(DR135&gt;ED128,BI134-BI135,0)</f>
        <v>#N/A</v>
      </c>
      <c r="EE135" s="665" t="e">
        <f>IF(DR135&gt;EE128,BJ134-BJ135,0)</f>
        <v>#N/A</v>
      </c>
      <c r="EF135" s="665" t="e">
        <f>IF(DR135&gt;EF128,BK134-BK135,0)</f>
        <v>#N/A</v>
      </c>
      <c r="EG135" s="665" t="e">
        <f>IF(DR135&gt;EG128,BL134-BL135,0)</f>
        <v>#N/A</v>
      </c>
      <c r="EH135" s="665" t="e">
        <f>IF(DR135&gt;EH128,BM134-BM135,0)</f>
        <v>#N/A</v>
      </c>
      <c r="EI135" s="665" t="e">
        <f>IF(DR135&gt;EI128,BN134-BN135,0)</f>
        <v>#N/A</v>
      </c>
      <c r="EJ135" s="665" t="e">
        <f>IF(DR135&gt;EJ128,BO134-BO135,0)</f>
        <v>#N/A</v>
      </c>
      <c r="EK135" s="665" t="e">
        <f>IF(DR135&gt;EK128,BP134-BP135,0)</f>
        <v>#N/A</v>
      </c>
      <c r="EL135" s="665" t="e">
        <f>IF(DR135&gt;EL128,BQ134-BQ135,0)</f>
        <v>#N/A</v>
      </c>
      <c r="EM135" s="665" t="e">
        <f>IF(DR135&gt;EM128,BR134-BR135,0)</f>
        <v>#N/A</v>
      </c>
      <c r="EN135" s="665" t="e">
        <f>IF(DR135&gt;EN128,BS134-BS135,0)</f>
        <v>#N/A</v>
      </c>
      <c r="EO135" s="665" t="e">
        <f>IF(DR135&gt;EO128,BT134-BT135,0)</f>
        <v>#N/A</v>
      </c>
      <c r="EP135" s="665" t="e">
        <f>IF(DR135&gt;EP128,BU134-BU135,0)</f>
        <v>#N/A</v>
      </c>
      <c r="EQ135" s="665" t="e">
        <f>IF(DR135&gt;EQ128,BV134-BV135,0)</f>
        <v>#N/A</v>
      </c>
      <c r="ER135" s="665" t="e">
        <f>IF(DR135&gt;ER128,BW134-BW135,0)</f>
        <v>#N/A</v>
      </c>
      <c r="ES135" s="665" t="e">
        <f>IF(DR135&gt;ES128,BX134-BX135,0)</f>
        <v>#N/A</v>
      </c>
      <c r="ET135" s="665" t="e">
        <f>IF(DR135&gt;ET128,BY134-BY135,0)</f>
        <v>#N/A</v>
      </c>
      <c r="EU135" s="665" t="e">
        <f>IF(DR135&gt;EU128,BZ134-BZ135,0)</f>
        <v>#N/A</v>
      </c>
      <c r="EV135" s="665" t="e">
        <f>IF(DR135&gt;EV128,CA134-CA135,0)</f>
        <v>#N/A</v>
      </c>
      <c r="EW135" s="665" t="e">
        <f>IF(DR135&gt;EW128,CB134-CB135,0)</f>
        <v>#N/A</v>
      </c>
      <c r="EX135" s="665" t="e">
        <f>IF(DR135&gt;EX128,CC134-CC135,0)</f>
        <v>#N/A</v>
      </c>
      <c r="EY135" s="665" t="e">
        <f>IF(DR135&gt;EY128,CD134-CD135,0)</f>
        <v>#N/A</v>
      </c>
      <c r="EZ135" s="665" t="e">
        <f>IF(DR135&gt;EZ128,CE134-CE135,0)</f>
        <v>#N/A</v>
      </c>
      <c r="FA135" s="665" t="e">
        <f>IF(DR135&gt;FA128,CF134-CF135,0)</f>
        <v>#N/A</v>
      </c>
      <c r="FB135" s="665" t="e">
        <f>IF(DR135&gt;FB128,CG134-CG135,0)</f>
        <v>#N/A</v>
      </c>
      <c r="FC135" s="665" t="e">
        <f>IF(DR135&gt;FC128,CH134-CH135,0)</f>
        <v>#N/A</v>
      </c>
      <c r="FD135" s="665" t="e">
        <f>IF(DR135&gt;FD128,CI134-CI135,0)</f>
        <v>#N/A</v>
      </c>
      <c r="FE135" s="665" t="e">
        <f>IF(DR135&gt;FE128,CJ134-CJ135,0)</f>
        <v>#N/A</v>
      </c>
      <c r="FF135" s="665" t="e">
        <f>IF(DR135&gt;FF128,CK134-CK135,0)</f>
        <v>#N/A</v>
      </c>
      <c r="FG135" s="665" t="e">
        <f>IF(DR135&gt;FG128,CL134-CL135,0)</f>
        <v>#N/A</v>
      </c>
      <c r="FH135" s="665">
        <f>IF(DR135&gt;FH128,CM134-CM135,0)</f>
        <v>0</v>
      </c>
      <c r="FI135" s="665">
        <f>IF(DR135&gt;FI128,CN134-CN135,0)</f>
        <v>0</v>
      </c>
      <c r="FJ135" s="665">
        <f>IF(DR135&gt;FJ128,CO134-CO135,0)</f>
        <v>0</v>
      </c>
      <c r="FK135" s="665">
        <f>IF(DR135&gt;FK128,CP134-CP135,0)</f>
        <v>0</v>
      </c>
      <c r="FL135" s="665">
        <f>IF(DR135&gt;FL128,CQ134-CQ135,0)</f>
        <v>0</v>
      </c>
      <c r="FM135" s="665">
        <f>IF(DR135&gt;FM128,CR134-CR135,0)</f>
        <v>0</v>
      </c>
      <c r="FN135" s="665">
        <f>IF(DR135&gt;FN128,CS134-CS135,0)</f>
        <v>0</v>
      </c>
      <c r="FO135" s="665">
        <f>IF(DR135&gt;FO128,CT134-CT135,0)</f>
        <v>0</v>
      </c>
      <c r="FP135" s="665">
        <f>IF(DR135&gt;FP128,CU134-CU135,0)</f>
        <v>0</v>
      </c>
      <c r="FQ135" s="665">
        <f>IF(DR135&gt;FQ128,CV134-CV135,0)</f>
        <v>0</v>
      </c>
      <c r="FR135" s="665">
        <f>IF(DR135&gt;FR128,CW134-CW135,0)</f>
        <v>0</v>
      </c>
      <c r="FS135" s="665">
        <f>IF(DR135&gt;FS128,CX134-CX135,0)</f>
        <v>0</v>
      </c>
      <c r="FT135" s="665">
        <f>IF(DR135&gt;FT128,CY134-CY135,0)</f>
        <v>0</v>
      </c>
      <c r="FU135" s="665">
        <f>IF(DR135&gt;FU128,CZ134-CZ135,0)</f>
        <v>0</v>
      </c>
      <c r="FV135" s="665">
        <f>IF(DR135&gt;FV128,DA134-DA135,0)</f>
        <v>0</v>
      </c>
      <c r="FW135" s="665">
        <f>IF(DR135&gt;FW128,DB134-DB135,0)</f>
        <v>0</v>
      </c>
      <c r="FX135" s="665">
        <f>IF(DR135&gt;FX128,DC134-DC135,0)</f>
        <v>0</v>
      </c>
      <c r="FY135" s="665">
        <f>IF(DR135&gt;FY128,DD134-DD135,0)</f>
        <v>0</v>
      </c>
      <c r="FZ135" s="665">
        <f>IF(DR135&gt;FZ128,DE134-DE135,0)</f>
        <v>0</v>
      </c>
      <c r="GA135" s="665">
        <f>IF(DR135&gt;GA128,DF134-DF135,0)</f>
        <v>0</v>
      </c>
      <c r="GB135" s="665">
        <f>IF(DR135&gt;GB128,DG134-DG135,0)</f>
        <v>0</v>
      </c>
      <c r="GC135" s="665">
        <f>IF(DR135&gt;GC128,DH134-DH135,0)</f>
        <v>0</v>
      </c>
      <c r="GD135" s="665">
        <f>IF(DR135&gt;GD128,DI134-DI135,0)</f>
        <v>0</v>
      </c>
      <c r="GE135" s="665">
        <f>IF(DR135&gt;GE128,DJ134-DJ135,0)</f>
        <v>0</v>
      </c>
      <c r="GF135" s="665">
        <f>IF(DR135&gt;GF128,DK134-DK135,0)</f>
        <v>0</v>
      </c>
      <c r="GG135" s="665">
        <f>IF(DR135&gt;GG128,DL134-DL135,0)</f>
        <v>0</v>
      </c>
      <c r="GH135" s="665">
        <f>IF(DR135&gt;GH128,DM134-DM135,0)</f>
        <v>0</v>
      </c>
      <c r="GI135" s="665">
        <f>IF(DR135&gt;GI128,DN134-DN135,0)</f>
        <v>0</v>
      </c>
      <c r="GJ135" s="665">
        <f>IF(DR135&gt;GJ128,DO134-DO135,0)</f>
        <v>0</v>
      </c>
      <c r="GK135" s="665">
        <f>IF(DR135&gt;GK128,DP134-DP135,0)</f>
        <v>0</v>
      </c>
      <c r="GL135" s="665" t="e">
        <f>SUM(DS135:GK135)+SUM(#REF!)=#REF!</f>
        <v>#REF!</v>
      </c>
      <c r="GM135" s="667"/>
      <c r="GN135" s="708">
        <v>2028</v>
      </c>
      <c r="GO135" s="664" t="e">
        <f>SUMIF(DS129:GK129,GO129,DS135:GK135)</f>
        <v>#REF!</v>
      </c>
      <c r="GP135" s="668" t="e">
        <f>SUMIF(DS129:GK129,GP129,DS135:GK135)</f>
        <v>#N/A</v>
      </c>
      <c r="GQ135" s="668" t="e">
        <f>SUMIF(DS129:GK129,GQ129,DS135:GK135)</f>
        <v>#N/A</v>
      </c>
      <c r="GR135" s="668" t="e">
        <f>SUMIF(DS129:GK129,GR129,DS135:GK135)</f>
        <v>#N/A</v>
      </c>
      <c r="GS135" s="668" t="e">
        <f>SUMIF(DS129:GK129,GS129,DS135:GK135)</f>
        <v>#N/A</v>
      </c>
      <c r="GT135" s="668" t="e">
        <f>SUMIF(DS129:GK129,GT129,DS135:GK135)</f>
        <v>#N/A</v>
      </c>
      <c r="GU135" s="668" t="e">
        <f>SUMIF(DS129:GK129,GU129,DS135:GK135)</f>
        <v>#N/A</v>
      </c>
      <c r="GV135" s="668" t="e">
        <f>SUMIF(DS129:GK129,GV129,DS135:GK135)</f>
        <v>#N/A</v>
      </c>
      <c r="GW135" s="668" t="e">
        <f>SUMIF(DS129:GK129,GW129,DS135:GK135)</f>
        <v>#N/A</v>
      </c>
      <c r="GX135" s="668" t="e">
        <f>SUMIF(DS129:GK129,GX129,DS135:GK135)</f>
        <v>#N/A</v>
      </c>
      <c r="GY135" s="668" t="e">
        <f>SUMIF(DS129:GK129,GY129,DS135:GK135)</f>
        <v>#N/A</v>
      </c>
      <c r="GZ135" s="646" t="e">
        <f>SUM(GO135:GY135)=(#REF!-SUM(#REF!))</f>
        <v>#REF!</v>
      </c>
    </row>
    <row r="136" spans="1:234" ht="15.75" hidden="1" customHeight="1" x14ac:dyDescent="0.25">
      <c r="A136" s="643" t="s">
        <v>208</v>
      </c>
      <c r="AI136" s="664">
        <v>2029</v>
      </c>
      <c r="AJ136" s="664">
        <v>0</v>
      </c>
      <c r="AK136" s="665">
        <f>IFERROR(#REF!/#REF!,0)</f>
        <v>0</v>
      </c>
      <c r="AL136" s="665">
        <f>IFERROR(#REF!/#REF!,0)</f>
        <v>0</v>
      </c>
      <c r="AM136" s="665">
        <f>IFERROR(#REF!/#REF!,0)</f>
        <v>0</v>
      </c>
      <c r="AN136" s="669">
        <f>IFERROR(#REF!/#REF!,0)</f>
        <v>0</v>
      </c>
      <c r="AO136" s="669">
        <f>IFERROR(#REF!/#REF!,0)</f>
        <v>0</v>
      </c>
      <c r="AP136" s="669">
        <f>IFERROR(#REF!/#REF!,0)</f>
        <v>0</v>
      </c>
      <c r="AQ136" s="669">
        <f>IFERROR(#REF!/#REF!,0)</f>
        <v>0</v>
      </c>
      <c r="AR136" s="669">
        <f>IFERROR(#REF!/#REF!,0)</f>
        <v>0</v>
      </c>
      <c r="AS136" s="669">
        <f>IFERROR(#REF!/#REF!,0)</f>
        <v>0</v>
      </c>
      <c r="AT136" s="669">
        <f>IFERROR(#REF!/#REF!,0)</f>
        <v>0</v>
      </c>
      <c r="AU136" s="666"/>
      <c r="AW136" s="708">
        <v>2029</v>
      </c>
      <c r="AX136" s="665" t="e">
        <f>#REF!</f>
        <v>#REF!</v>
      </c>
      <c r="AY136" s="665" t="e">
        <f>INDEX(AX124:BE125,MATCH(AW136,AV124:AV125,0),MATCH(AY128,AX122:BE122,0))*(INDEX(AK130:AT137,MATCH(AY128,AI130:AI137,0),MATCH(AY129,AK129:AT129,0)))</f>
        <v>#N/A</v>
      </c>
      <c r="AZ136" s="665" t="e">
        <f>INDEX(AX124:BE125,MATCH(AW136,AV124:AV125,0),MATCH(AZ128,AX122:BE122,0))*(INDEX(AK130:AT137,MATCH(AZ128,AI130:AI137,0),MATCH(AZ129,AK129:AT129,0)))</f>
        <v>#N/A</v>
      </c>
      <c r="BA136" s="665" t="e">
        <f>INDEX(AX124:BE125,MATCH(AW136,AV124:AV125,0),MATCH(BA128,AX122:BE122,0))*(INDEX(AK130:AT137,MATCH(BA128,AI130:AI137,0),MATCH(BA129,AK129:AT129,0)))</f>
        <v>#N/A</v>
      </c>
      <c r="BB136" s="665" t="e">
        <f>INDEX(AX124:BE125,MATCH(AW136,AV124:AV125,0),MATCH(BB128,AX122:BE122,0))*(INDEX(AK130:AT137,MATCH(BB128,AI130:AI137,0),MATCH(BB129,AK129:AT129,0)))</f>
        <v>#N/A</v>
      </c>
      <c r="BC136" s="665" t="e">
        <f>INDEX(AX124:BE125,MATCH(AW136,AV124:AV125,0),MATCH(BC128,AX122:BE122,0))*(INDEX(AK130:AT137,MATCH(BC128,AI130:AI137,0),MATCH(BC129,AK129:AT129,0)))</f>
        <v>#N/A</v>
      </c>
      <c r="BD136" s="665" t="e">
        <f>INDEX(AX124:BE125,MATCH(AW136,AV124:AV125,0),MATCH(BD128,AX122:BE122,0))*(INDEX(AK130:AT137,MATCH(BD128,AI130:AI137,0),MATCH(BD129,AK129:AT129,0)))</f>
        <v>#N/A</v>
      </c>
      <c r="BE136" s="665" t="e">
        <f>INDEX(AX124:BE125,MATCH(AW136,AV124:AV125,0),MATCH(BE128,AX122:BE122,0))*(INDEX(AK130:AT137,MATCH(BE128,AI130:AI137,0),MATCH(BE129,AK129:AT129,0)))</f>
        <v>#N/A</v>
      </c>
      <c r="BF136" s="665" t="e">
        <f>INDEX(AX124:BE125,MATCH(AW136,AV124:AV125,0),MATCH(BF128,AX122:BE122,0))*(INDEX(AK130:AT137,MATCH(BF128,AI130:AI137,0),MATCH(BF129,AK129:AT129,0)))</f>
        <v>#N/A</v>
      </c>
      <c r="BG136" s="665" t="e">
        <f>INDEX(AX124:BE125,MATCH(AW136,AV124:AV125,0),MATCH(BG128,AX122:BE122,0))*(INDEX(AK130:AT137,MATCH(BG128,AI130:AI137,0),MATCH(BG129,AK129:AT129,0)))</f>
        <v>#N/A</v>
      </c>
      <c r="BH136" s="665" t="e">
        <f>INDEX(AX124:BE125,MATCH(AW136,AV124:AV125,0),MATCH(BH128,AX122:BE122,0))*(INDEX(AK130:AT137,MATCH(BH128,AI130:AI137,0),MATCH(BH129,AK129:AT129,0)))</f>
        <v>#N/A</v>
      </c>
      <c r="BI136" s="665" t="e">
        <f>INDEX(AX124:BE125,MATCH(AW136,AV124:AV125,0),MATCH(BI128,AX122:BE122,0))*(INDEX(AK130:AT137,MATCH(BI128,AI130:AI137,0),MATCH(BI129,AK129:AT129,0)))</f>
        <v>#N/A</v>
      </c>
      <c r="BJ136" s="665" t="e">
        <f>INDEX(AX124:BE125,MATCH(AW136,AV124:AV125,0),MATCH(BJ128,AX122:BE122,0))*(INDEX(AK130:AT137,MATCH(BJ128,AI130:AI137,0),MATCH(BJ129,AK129:AT129,0)))</f>
        <v>#N/A</v>
      </c>
      <c r="BK136" s="665" t="e">
        <f>INDEX(AX124:BE125,MATCH(AW136,AV124:AV125,0),MATCH(BK128,AX122:BE122,0))*(INDEX(AK130:AT137,MATCH(BK128,AI130:AI137,0),MATCH(BK129,AK129:AT129,0)))</f>
        <v>#N/A</v>
      </c>
      <c r="BL136" s="665" t="e">
        <f>INDEX(AX124:BE125,MATCH(AW136,AV124:AV125,0),MATCH(BL128,AX122:BE122,0))*(INDEX(AK130:AT137,MATCH(BL128,AI130:AI137,0),MATCH(BL129,AK129:AT129,0)))</f>
        <v>#N/A</v>
      </c>
      <c r="BM136" s="665" t="e">
        <f>INDEX(AX124:BE125,MATCH(AW136,AV124:AV125,0),MATCH(BM128,AX122:BE122,0))*(INDEX(AK130:AT137,MATCH(BM128,AI130:AI137,0),MATCH(BM129,AK129:AT129,0)))</f>
        <v>#N/A</v>
      </c>
      <c r="BN136" s="665" t="e">
        <f>INDEX(AX124:BE125,MATCH(AW136,AV124:AV125,0),MATCH(BN128,AX122:BE122,0))*(INDEX(AK130:AT137,MATCH(BN128,AI130:AI137,0),MATCH(BN129,AK129:AT129,0)))</f>
        <v>#N/A</v>
      </c>
      <c r="BO136" s="665" t="e">
        <f>INDEX(AX124:BE125,MATCH(AW136,AV124:AV125,0),MATCH(BO128,AX122:BE122,0))*(INDEX(AK130:AT137,MATCH(BO128,AI130:AI137,0),MATCH(BO129,AK129:AT129,0)))</f>
        <v>#N/A</v>
      </c>
      <c r="BP136" s="665" t="e">
        <f>INDEX(AX124:BE125,MATCH(AW136,AV124:AV125,0),MATCH(BP128,AX122:BE122,0))*(INDEX(AK130:AT137,MATCH(BP128,AI130:AI137,0),MATCH(BP129,AK129:AT129,0)))</f>
        <v>#N/A</v>
      </c>
      <c r="BQ136" s="665" t="e">
        <f>INDEX(AX124:BE125,MATCH(AW136,AV124:AV125,0),MATCH(BQ128,AX122:BE122,0))*(INDEX(AK130:AT137,MATCH(BQ128,AI130:AI137,0),MATCH(BQ129,AK129:AT129,0)))</f>
        <v>#N/A</v>
      </c>
      <c r="BR136" s="665" t="e">
        <f>INDEX(AX124:BE125,MATCH(AW136,AV124:AV125,0),MATCH(BR128,AX122:BE122,0))*(INDEX(AK130:AT137,MATCH(BR128,AI130:AI137,0),MATCH(BR129,AK129:AT129,0)))</f>
        <v>#N/A</v>
      </c>
      <c r="BS136" s="665" t="e">
        <f>INDEX(AX124:BE125,MATCH(AW136,AV124:AV125,0),MATCH(BS128,AX122:BE122,0))*(INDEX(AK130:AT137,MATCH(BS128,AI130:AI137,0),MATCH(BS129,AK129:AT129,0)))</f>
        <v>#N/A</v>
      </c>
      <c r="BT136" s="665" t="e">
        <f>INDEX(AX124:BE125,MATCH(AW136,AV124:AV125,0),MATCH(BT128,AX122:BE122,0))*(INDEX(AK130:AT137,MATCH(BT128,AI130:AI137,0),MATCH(BT129,AK129:AT129,0)))</f>
        <v>#N/A</v>
      </c>
      <c r="BU136" s="665" t="e">
        <f>INDEX(AX124:BE125,MATCH(AW136,AV124:AV125,0),MATCH(BU128,AX122:BE122,0))*(INDEX(AK130:AT137,MATCH(BU128,AI130:AI137,0),MATCH(BU129,AK129:AT129,0)))</f>
        <v>#N/A</v>
      </c>
      <c r="BV136" s="665" t="e">
        <f>INDEX(AX124:BE125,MATCH(AW136,AV124:AV125,0),MATCH(BV128,AX122:BE122,0))*(INDEX(AK130:AT137,MATCH(BV128,AI130:AI137,0),MATCH(BV129,AK129:AT129,0)))</f>
        <v>#N/A</v>
      </c>
      <c r="BW136" s="665" t="e">
        <f>INDEX(AX124:BE125,MATCH(AW136,AV124:AV125,0),MATCH(BW128,AX122:BE122,0))*(INDEX(AK130:AT137,MATCH(BW128,AI130:AI137,0),MATCH(BW129,AK129:AT129,0)))</f>
        <v>#N/A</v>
      </c>
      <c r="BX136" s="665" t="e">
        <f>INDEX(AX124:BE125,MATCH(AW136,AV124:AV125,0),MATCH(BX128,AX122:BE122,0))*(INDEX(AK130:AT137,MATCH(BX128,AI130:AI137,0),MATCH(BX129,AK129:AT129,0)))</f>
        <v>#N/A</v>
      </c>
      <c r="BY136" s="665" t="e">
        <f>INDEX(AX124:BE125,MATCH(AW136,AV124:AV125,0),MATCH(BY128,AX122:BE122,0))*(INDEX(AK130:AT137,MATCH(BY128,AI130:AI137,0),MATCH(BY129,AK129:AT129,0)))</f>
        <v>#N/A</v>
      </c>
      <c r="BZ136" s="665" t="e">
        <f>INDEX(AX124:BE125,MATCH(AW136,AV124:AV125,0),MATCH(BZ128,AX122:BE122,0))*(INDEX(AK130:AT137,MATCH(BZ128,AI130:AI137,0),MATCH(BZ129,AK129:AT129,0)))</f>
        <v>#N/A</v>
      </c>
      <c r="CA136" s="665" t="e">
        <f>INDEX(AX124:BE125,MATCH(AW136,AV124:AV125,0),MATCH(CA128,AX122:BE122,0))*(INDEX(AK130:AT137,MATCH(CA128,AI130:AI137,0),MATCH(CA129,AK129:AT129,0)))</f>
        <v>#N/A</v>
      </c>
      <c r="CB136" s="665" t="e">
        <f>INDEX(AX124:BE125,MATCH(AW136,AV124:AV125,0),MATCH(CB128,AX122:BE122,0))*(INDEX(AK130:AT137,MATCH(CB128,AI130:AI137,0),MATCH(CB129,AK129:AT129,0)))</f>
        <v>#N/A</v>
      </c>
      <c r="CC136" s="665" t="e">
        <f>INDEX(AX124:BE125,MATCH(AW136,AV124:AV125,0),MATCH(CC128,AX122:BE122,0))*(INDEX(AK130:AT137,MATCH(CC128,AI130:AI137,0),MATCH(CC129,AK129:AT129,0)))</f>
        <v>#N/A</v>
      </c>
      <c r="CD136" s="665" t="e">
        <f>INDEX(AX124:BE125,MATCH(AW136,AV124:AV125,0),MATCH(CD128,AX122:BE122,0))*(INDEX(AK130:AT137,MATCH(CD128,AI130:AI137,0),MATCH(CD129,AK129:AT129,0)))</f>
        <v>#N/A</v>
      </c>
      <c r="CE136" s="665" t="e">
        <f>INDEX(AX124:BE125,MATCH(AW136,AV124:AV125,0),MATCH(CE128,AX122:BE122,0))*(INDEX(AK130:AT137,MATCH(CE128,AI130:AI137,0),MATCH(CE129,AK129:AT129,0)))</f>
        <v>#N/A</v>
      </c>
      <c r="CF136" s="665" t="e">
        <f>INDEX(AX124:BE125,MATCH(AW136,AV124:AV125,0),MATCH(CF128,AX122:BE122,0))*(INDEX(AK130:AT137,MATCH(CF128,AI130:AI137,0),MATCH(CF129,AK129:AT129,0)))</f>
        <v>#N/A</v>
      </c>
      <c r="CG136" s="665" t="e">
        <f>INDEX(AX124:BE125,MATCH(AW136,AV124:AV125,0),MATCH(CG128,AX122:BE122,0))*(INDEX(AK130:AT137,MATCH(CG128,AI130:AI137,0),MATCH(CG129,AK129:AT129,0)))</f>
        <v>#N/A</v>
      </c>
      <c r="CH136" s="665" t="e">
        <f>INDEX(AX124:BE125,MATCH(AW136,AV124:AV125,0),MATCH(CH128,AX122:BE122,0))*(INDEX(AK130:AT137,MATCH(CH128,AI130:AI137,0),MATCH(CH129,AK129:AT129,0)))</f>
        <v>#N/A</v>
      </c>
      <c r="CI136" s="665" t="e">
        <f>INDEX(AX124:BE125,MATCH(AW136,AV124:AV125,0),MATCH(CI128,AX122:BE122,0))*(INDEX(AK130:AT137,MATCH(CI128,AI130:AI137,0),MATCH(CI129,AK129:AT129,0)))</f>
        <v>#N/A</v>
      </c>
      <c r="CJ136" s="665" t="e">
        <f>INDEX(AX124:BE125,MATCH(AW136,AV124:AV125,0),MATCH(CJ128,AX122:BE122,0))*(INDEX(AK130:AT137,MATCH(CJ128,AI130:AI137,0),MATCH(CJ129,AK129:AT129,0)))</f>
        <v>#N/A</v>
      </c>
      <c r="CK136" s="665" t="e">
        <f>INDEX(AX124:BE125,MATCH(AW136,AV124:AV125,0),MATCH(CK128,AX122:BE122,0))*(INDEX(AK130:AT137,MATCH(CK128,AI130:AI137,0),MATCH(CK129,AK129:AT129,0)))</f>
        <v>#N/A</v>
      </c>
      <c r="CL136" s="665" t="e">
        <f>INDEX(AX124:BE125,MATCH(AW136,AV124:AV125,0),MATCH(CL128,AX122:BE122,0))*(INDEX(AK130:AT137,MATCH(CL128,AI130:AI137,0),MATCH(CL129,AK129:AT129,0)))</f>
        <v>#N/A</v>
      </c>
      <c r="CM136" s="665" t="e">
        <f>INDEX(AX124:BE125,MATCH(AW136,AV124:AV125,0),MATCH(CM128,AX122:BE122,0))*(INDEX(AK130:AT137,MATCH(CM128,AI130:AI137,0),MATCH(CM129,AK129:AT129,0)))</f>
        <v>#N/A</v>
      </c>
      <c r="CN136" s="665" t="e">
        <f>INDEX(AX124:BE125,MATCH(AW136,AV124:AV125,0),MATCH(CN128,AX122:BE122,0))*(INDEX(AK130:AT137,MATCH(CN128,AI130:AI137,0),MATCH(CN129,AK129:AT129,0)))</f>
        <v>#N/A</v>
      </c>
      <c r="CO136" s="665" t="e">
        <f>INDEX(AX124:BE125,MATCH(AW136,AV124:AV125,0),MATCH(CO128,AX122:BE122,0))*(INDEX(AK130:AT137,MATCH(CO128,AI130:AI137,0),MATCH(CO129,AK129:AT129,0)))</f>
        <v>#N/A</v>
      </c>
      <c r="CP136" s="665" t="e">
        <f>INDEX(AX124:BE125,MATCH(AW136,AV124:AV125,0),MATCH(CP128,AX122:BE122,0))*(INDEX(AK130:AT137,MATCH(CP128,AI130:AI137,0),MATCH(CP129,AK129:AT129,0)))</f>
        <v>#N/A</v>
      </c>
      <c r="CQ136" s="665" t="e">
        <f>INDEX(AX124:BE125,MATCH(AW136,AV124:AV125,0),MATCH(CQ128,AX122:BE122,0))*(INDEX(AK130:AT137,MATCH(CQ128,AI130:AI137,0),MATCH(CQ129,AK129:AT129,0)))</f>
        <v>#N/A</v>
      </c>
      <c r="CR136" s="665" t="e">
        <f>INDEX(AX124:BE125,MATCH(AW136,AV124:AV125,0),MATCH(CR128,AX122:BE122,0))*(INDEX(AK130:AT137,MATCH(CR128,AI130:AI137,0),MATCH(CR129,AK129:AT129,0)))</f>
        <v>#N/A</v>
      </c>
      <c r="CS136" s="665" t="e">
        <f>INDEX(AX124:BE125,MATCH(AW136,AV124:AV125,0),MATCH(CS128,AX122:BE122,0))*(INDEX(AK130:AT137,MATCH(CS128,AI130:AI137,0),MATCH(CS129,AK129:AT129,0)))</f>
        <v>#N/A</v>
      </c>
      <c r="CT136" s="665" t="e">
        <f>INDEX(AX124:BE125,MATCH(AW136,AV124:AV125,0),MATCH(CT128,AX122:BE122,0))*(INDEX(AK130:AT137,MATCH(CT128,AI130:AI137,0),MATCH(CT129,AK129:AT129,0)))</f>
        <v>#N/A</v>
      </c>
      <c r="CU136" s="665" t="e">
        <f>INDEX(AX124:BE125,MATCH(AW136,AV124:AV125,0),MATCH(CU128,AX122:BE122,0))*(INDEX(AK130:AT137,MATCH(CU128,AI130:AI137,0),MATCH(CU129,AK129:AT129,0)))</f>
        <v>#N/A</v>
      </c>
      <c r="CV136" s="665" t="e">
        <f>INDEX(AX124:BE125,MATCH(AW136,AV124:AV125,0),MATCH(CV128,AX122:BE122,0))*(INDEX(AK130:AT137,MATCH(CV128,AI130:AI137,0),MATCH(CV129,AK129:AT129,0)))</f>
        <v>#N/A</v>
      </c>
      <c r="CW136" s="665" t="e">
        <f>INDEX(AX124:BE125,MATCH(AW136,AV124:AV125,0),MATCH(CW128,AX122:BE122,0))*(INDEX(AK130:AT137,MATCH(CW128,AI130:AI137,0),MATCH(CW129,AK129:AT129,0)))</f>
        <v>#N/A</v>
      </c>
      <c r="CX136" s="665" t="e">
        <f>INDEX(AX124:BE125,MATCH(AW136,AV124:AV125,0),MATCH(CX128,AX122:BE122,0))*(INDEX(AK130:AT137,MATCH(CX128,AI130:AI137,0),MATCH(CX129,AK129:AT129,0)))</f>
        <v>#N/A</v>
      </c>
      <c r="CY136" s="665" t="e">
        <f>INDEX(AX124:BE125,MATCH(AW136,AV124:AV125,0),MATCH(CY128,AX122:BE122,0))*(INDEX(AK130:AT137,MATCH(CY128,AI130:AI137,0),MATCH(CY129,AK129:AT129,0)))</f>
        <v>#N/A</v>
      </c>
      <c r="CZ136" s="665" t="e">
        <f>INDEX(AX124:BE125,MATCH(AW136,AV124:AV125,0),MATCH(CZ128,AX122:BE122,0))*(INDEX(AK130:AT137,MATCH(CZ128,AI130:AI137,0),MATCH(CZ129,AK129:AT129,0)))</f>
        <v>#N/A</v>
      </c>
      <c r="DA136" s="665" t="e">
        <f>INDEX(AX124:BE125,MATCH(AW136,AV124:AV125,0),MATCH(DA128,AX122:BE122,0))*(INDEX(AK130:AT137,MATCH(DA128,AI130:AI137,0),MATCH(DA129,AK129:AT129,0)))</f>
        <v>#N/A</v>
      </c>
      <c r="DB136" s="665" t="e">
        <f>INDEX(AX124:BE125,MATCH(AW136,AV124:AV125,0),MATCH(DB128,AX122:BE122,0))*(INDEX(AK130:AT137,MATCH(DB128,AI130:AI137,0),MATCH(DB129,AK129:AT129,0)))</f>
        <v>#N/A</v>
      </c>
      <c r="DC136" s="665" t="e">
        <f>INDEX(AX124:BE125,MATCH(AW136,AV124:AV125,0),MATCH(DC128,AX122:BE122,0))*(INDEX(AK130:AT137,MATCH(DC128,AI130:AI137,0),MATCH(DC129,AK129:AT129,0)))</f>
        <v>#N/A</v>
      </c>
      <c r="DD136" s="665" t="e">
        <f>INDEX(AX124:BE125,MATCH(AW136,AV124:AV125,0),MATCH(DD128,AX122:BE122,0))*(INDEX(AK130:AT137,MATCH(DD128,AI130:AI137,0),MATCH(DD129,AK129:AT129,0)))</f>
        <v>#N/A</v>
      </c>
      <c r="DE136" s="665" t="e">
        <f>INDEX(AX124:BE125,MATCH(AW136,AV124:AV125,0),MATCH(DE128,AX122:BE122,0))*(INDEX(AK130:AT137,MATCH(DE128,AI130:AI137,0),MATCH(DE129,AK129:AT129,0)))</f>
        <v>#N/A</v>
      </c>
      <c r="DF136" s="665" t="e">
        <f>INDEX(AX124:BE125,MATCH(AW136,AV124:AV125,0),MATCH(DF128,AX122:BE122,0))*(INDEX(AK130:AT137,MATCH(DF128,AI130:AI137,0),MATCH(DF129,AK129:AT129,0)))</f>
        <v>#N/A</v>
      </c>
      <c r="DG136" s="665" t="e">
        <f>INDEX(AX124:BE125,MATCH(AW136,AV124:AV125,0),MATCH(DG128,AX122:BE122,0))*(INDEX(AK130:AT137,MATCH(DG128,AI130:AI137,0),MATCH(DG129,AK129:AT129,0)))</f>
        <v>#N/A</v>
      </c>
      <c r="DH136" s="665" t="e">
        <f>INDEX(AX124:BE125,MATCH(AW136,AV124:AV125,0),MATCH(DH128,AX122:BE122,0))*(INDEX(AK130:AT137,MATCH(DH128,AI130:AI137,0),MATCH(DH129,AK129:AT129,0)))</f>
        <v>#N/A</v>
      </c>
      <c r="DI136" s="665" t="e">
        <f>INDEX(AX124:BE125,MATCH(AW136,AV124:AV125,0),MATCH(DI128,AX122:BE122,0))*(INDEX(AK130:AT137,MATCH(DI128,AI130:AI137,0),MATCH(DI129,AK129:AT129,0)))</f>
        <v>#N/A</v>
      </c>
      <c r="DJ136" s="665" t="e">
        <f>INDEX(AX124:BE125,MATCH(AW136,AV124:AV125,0),MATCH(DJ128,AX122:BE122,0))*(INDEX(AK130:AT137,MATCH(DJ128,AI130:AI137,0),MATCH(DJ129,AK129:AT129,0)))</f>
        <v>#N/A</v>
      </c>
      <c r="DK136" s="665" t="e">
        <f>INDEX(AX124:BE125,MATCH(AW136,AV124:AV125,0),MATCH(DK128,AX122:BE122,0))*(INDEX(AK130:AT137,MATCH(DK128,AI130:AI137,0),MATCH(DK129,AK129:AT129,0)))</f>
        <v>#N/A</v>
      </c>
      <c r="DL136" s="665" t="e">
        <f>INDEX(AX124:BE125,MATCH(AW136,AV124:AV125,0),MATCH(DL128,AX122:BE122,0))*(INDEX(AK130:AT137,MATCH(DL128,AI130:AI137,0),MATCH(DL129,AK129:AT129,0)))</f>
        <v>#N/A</v>
      </c>
      <c r="DM136" s="665" t="e">
        <f>INDEX(AX124:BE125,MATCH(AW136,AV124:AV125,0),MATCH(DM128,AX122:BE122,0))*(INDEX(AK130:AT137,MATCH(DM128,AI130:AI137,0),MATCH(DM129,AK129:AT129,0)))</f>
        <v>#N/A</v>
      </c>
      <c r="DN136" s="665" t="e">
        <f>INDEX(AX124:BE125,MATCH(AW136,AV124:AV125,0),MATCH(DN128,AX122:BE122,0))*(INDEX(AK130:AT137,MATCH(DN128,AI130:AI137,0),MATCH(DN129,AK129:AT129,0)))</f>
        <v>#N/A</v>
      </c>
      <c r="DO136" s="665" t="e">
        <f>INDEX(AX124:BE125,MATCH(AW136,AV124:AV125,0),MATCH(DO128,AX122:BE122,0))*(INDEX(AK130:AT137,MATCH(DO128,AI130:AI137,0),MATCH(DO129,AK129:AT129,0)))</f>
        <v>#N/A</v>
      </c>
      <c r="DP136" s="665" t="e">
        <f>INDEX(AX124:BE125,MATCH(AW136,AV124:AV125,0),MATCH(DP128,AX122:BE122,0))*(INDEX(AK130:AT137,MATCH(DP128,AI130:AI137,0),MATCH(DP129,AK129:AT129,0)))</f>
        <v>#N/A</v>
      </c>
      <c r="DQ136" s="643" t="e">
        <f>SUM(AX136:DP136)=#REF!</f>
        <v>#REF!</v>
      </c>
      <c r="DR136" s="708">
        <v>2029</v>
      </c>
      <c r="DS136" s="665" t="e">
        <f>IF(DR136&gt;DS128,AX135-AX136,0)</f>
        <v>#REF!</v>
      </c>
      <c r="DT136" s="665" t="e">
        <f>IF(DR136&gt;DT128,AY135-AY136,0)</f>
        <v>#N/A</v>
      </c>
      <c r="DU136" s="665" t="e">
        <f>IF(DR136&gt;DU128,AZ135-AZ136,0)</f>
        <v>#N/A</v>
      </c>
      <c r="DV136" s="665" t="e">
        <f>IF(DR136&gt;DV128,BA135-BA136,0)</f>
        <v>#N/A</v>
      </c>
      <c r="DW136" s="665" t="e">
        <f>IF(DR136&gt;DW128,BB135-BB136,0)</f>
        <v>#N/A</v>
      </c>
      <c r="DX136" s="665" t="e">
        <f>IF(DR136&gt;DX128,BC135-BC136,0)</f>
        <v>#N/A</v>
      </c>
      <c r="DY136" s="665" t="e">
        <f>IF(DR136&gt;DY128,BD135-BD136,0)</f>
        <v>#N/A</v>
      </c>
      <c r="DZ136" s="665" t="e">
        <f>IF(DR136&gt;DZ128,BE135-BE136,0)</f>
        <v>#N/A</v>
      </c>
      <c r="EA136" s="665" t="e">
        <f>IF(DR136&gt;EA128,BF135-BF136,0)</f>
        <v>#N/A</v>
      </c>
      <c r="EB136" s="665" t="e">
        <f>IF(DR136&gt;EB128,BG135-BG136,0)</f>
        <v>#N/A</v>
      </c>
      <c r="EC136" s="665" t="e">
        <f>IF(DR136&gt;EC128,BH135-BH136,0)</f>
        <v>#N/A</v>
      </c>
      <c r="ED136" s="665" t="e">
        <f>IF(DR136&gt;ED128,BI135-BI136,0)</f>
        <v>#N/A</v>
      </c>
      <c r="EE136" s="665" t="e">
        <f>IF(DR136&gt;EE128,BJ135-BJ136,0)</f>
        <v>#N/A</v>
      </c>
      <c r="EF136" s="665" t="e">
        <f>IF(DR136&gt;EF128,BK135-BK136,0)</f>
        <v>#N/A</v>
      </c>
      <c r="EG136" s="665" t="e">
        <f>IF(DR136&gt;EG128,BL135-BL136,0)</f>
        <v>#N/A</v>
      </c>
      <c r="EH136" s="665" t="e">
        <f>IF(DR136&gt;EH128,BM135-BM136,0)</f>
        <v>#N/A</v>
      </c>
      <c r="EI136" s="665" t="e">
        <f>IF(DR136&gt;EI128,BN135-BN136,0)</f>
        <v>#N/A</v>
      </c>
      <c r="EJ136" s="665" t="e">
        <f>IF(DR136&gt;EJ128,BO135-BO136,0)</f>
        <v>#N/A</v>
      </c>
      <c r="EK136" s="665" t="e">
        <f>IF(DR136&gt;EK128,BP135-BP136,0)</f>
        <v>#N/A</v>
      </c>
      <c r="EL136" s="665" t="e">
        <f>IF(DR136&gt;EL128,BQ135-BQ136,0)</f>
        <v>#N/A</v>
      </c>
      <c r="EM136" s="665" t="e">
        <f>IF(DR136&gt;EM128,BR135-BR136,0)</f>
        <v>#N/A</v>
      </c>
      <c r="EN136" s="665" t="e">
        <f>IF(DR136&gt;EN128,BS135-BS136,0)</f>
        <v>#N/A</v>
      </c>
      <c r="EO136" s="665" t="e">
        <f>IF(DR136&gt;EO128,BT135-BT136,0)</f>
        <v>#N/A</v>
      </c>
      <c r="EP136" s="665" t="e">
        <f>IF(DR136&gt;EP128,BU135-BU136,0)</f>
        <v>#N/A</v>
      </c>
      <c r="EQ136" s="665" t="e">
        <f>IF(DR136&gt;EQ128,BV135-BV136,0)</f>
        <v>#N/A</v>
      </c>
      <c r="ER136" s="665" t="e">
        <f>IF(DR136&gt;ER128,BW135-BW136,0)</f>
        <v>#N/A</v>
      </c>
      <c r="ES136" s="665" t="e">
        <f>IF(DR136&gt;ES128,BX135-BX136,0)</f>
        <v>#N/A</v>
      </c>
      <c r="ET136" s="665" t="e">
        <f>IF(DR136&gt;ET128,BY135-BY136,0)</f>
        <v>#N/A</v>
      </c>
      <c r="EU136" s="665" t="e">
        <f>IF(DR136&gt;EU128,BZ135-BZ136,0)</f>
        <v>#N/A</v>
      </c>
      <c r="EV136" s="665" t="e">
        <f>IF(DR136&gt;EV128,CA135-CA136,0)</f>
        <v>#N/A</v>
      </c>
      <c r="EW136" s="665" t="e">
        <f>IF(DR136&gt;EW128,CB135-CB136,0)</f>
        <v>#N/A</v>
      </c>
      <c r="EX136" s="665" t="e">
        <f>IF(DR136&gt;EX128,CC135-CC136,0)</f>
        <v>#N/A</v>
      </c>
      <c r="EY136" s="665" t="e">
        <f>IF(DR136&gt;EY128,CD135-CD136,0)</f>
        <v>#N/A</v>
      </c>
      <c r="EZ136" s="665" t="e">
        <f>IF(DR136&gt;EZ128,CE135-CE136,0)</f>
        <v>#N/A</v>
      </c>
      <c r="FA136" s="665" t="e">
        <f>IF(DR136&gt;FA128,CF135-CF136,0)</f>
        <v>#N/A</v>
      </c>
      <c r="FB136" s="665" t="e">
        <f>IF(DR136&gt;FB128,CG135-CG136,0)</f>
        <v>#N/A</v>
      </c>
      <c r="FC136" s="665" t="e">
        <f>IF(DR136&gt;FC128,CH135-CH136,0)</f>
        <v>#N/A</v>
      </c>
      <c r="FD136" s="665" t="e">
        <f>IF(DR136&gt;FD128,CI135-CI136,0)</f>
        <v>#N/A</v>
      </c>
      <c r="FE136" s="665" t="e">
        <f>IF(DR136&gt;FE128,CJ135-CJ136,0)</f>
        <v>#N/A</v>
      </c>
      <c r="FF136" s="665" t="e">
        <f>IF(DR136&gt;FF128,CK135-CK136,0)</f>
        <v>#N/A</v>
      </c>
      <c r="FG136" s="665" t="e">
        <f>IF(DR136&gt;FG128,CL135-CL136,0)</f>
        <v>#N/A</v>
      </c>
      <c r="FH136" s="665" t="e">
        <f>IF(DR136&gt;FH128,CM135-CM136,0)</f>
        <v>#N/A</v>
      </c>
      <c r="FI136" s="665" t="e">
        <f>IF(DR136&gt;FI128,CN135-CN136,0)</f>
        <v>#N/A</v>
      </c>
      <c r="FJ136" s="665" t="e">
        <f>IF(DR136&gt;FJ128,CO135-CO136,0)</f>
        <v>#N/A</v>
      </c>
      <c r="FK136" s="665" t="e">
        <f>IF(DR136&gt;FK128,CP135-CP136,0)</f>
        <v>#N/A</v>
      </c>
      <c r="FL136" s="665" t="e">
        <f>IF(DR136&gt;FL128,CQ135-CQ136,0)</f>
        <v>#N/A</v>
      </c>
      <c r="FM136" s="665" t="e">
        <f>IF(DR136&gt;FM128,CR135-CR136,0)</f>
        <v>#N/A</v>
      </c>
      <c r="FN136" s="665" t="e">
        <f>IF(DR136&gt;FN128,CS135-CS136,0)</f>
        <v>#N/A</v>
      </c>
      <c r="FO136" s="665" t="e">
        <f>IF(DR136&gt;FO128,CT135-CT136,0)</f>
        <v>#N/A</v>
      </c>
      <c r="FP136" s="665" t="e">
        <f>IF(DR136&gt;FP128,CU135-CU136,0)</f>
        <v>#N/A</v>
      </c>
      <c r="FQ136" s="665" t="e">
        <f>IF(DR136&gt;FQ128,CV135-CV136,0)</f>
        <v>#N/A</v>
      </c>
      <c r="FR136" s="665">
        <f>IF(DR136&gt;FR128,CW135-CW136,0)</f>
        <v>0</v>
      </c>
      <c r="FS136" s="665">
        <f>IF(DR136&gt;FS128,CX135-CX136,0)</f>
        <v>0</v>
      </c>
      <c r="FT136" s="665">
        <f>IF(DR136&gt;FT128,CY135-CY136,0)</f>
        <v>0</v>
      </c>
      <c r="FU136" s="665">
        <f>IF(DR136&gt;FU128,CZ135-CZ136,0)</f>
        <v>0</v>
      </c>
      <c r="FV136" s="665">
        <f>IF(DR136&gt;FV128,DA135-DA136,0)</f>
        <v>0</v>
      </c>
      <c r="FW136" s="665">
        <f>IF(DR136&gt;FW128,DB135-DB136,0)</f>
        <v>0</v>
      </c>
      <c r="FX136" s="665">
        <f>IF(DR136&gt;FX128,DC135-DC136,0)</f>
        <v>0</v>
      </c>
      <c r="FY136" s="665">
        <f>IF(DR136&gt;FY128,DD135-DD136,0)</f>
        <v>0</v>
      </c>
      <c r="FZ136" s="665">
        <f>IF(DR136&gt;FZ128,DE135-DE136,0)</f>
        <v>0</v>
      </c>
      <c r="GA136" s="665">
        <f>IF(DR136&gt;GA128,DF135-DF136,0)</f>
        <v>0</v>
      </c>
      <c r="GB136" s="665">
        <f>IF(DR136&gt;GB128,DG135-DG136,0)</f>
        <v>0</v>
      </c>
      <c r="GC136" s="665">
        <f>IF(DR136&gt;GC128,DH135-DH136,0)</f>
        <v>0</v>
      </c>
      <c r="GD136" s="665">
        <f>IF(DR136&gt;GD128,DI135-DI136,0)</f>
        <v>0</v>
      </c>
      <c r="GE136" s="665">
        <f>IF(DR136&gt;GE128,DJ135-DJ136,0)</f>
        <v>0</v>
      </c>
      <c r="GF136" s="665">
        <f>IF(DR136&gt;GF128,DK135-DK136,0)</f>
        <v>0</v>
      </c>
      <c r="GG136" s="665">
        <f>IF(DR136&gt;GG128,DL135-DL136,0)</f>
        <v>0</v>
      </c>
      <c r="GH136" s="665">
        <f>IF(DR136&gt;GH128,DM135-DM136,0)</f>
        <v>0</v>
      </c>
      <c r="GI136" s="665">
        <f>IF(DR136&gt;GI128,DN135-DN136,0)</f>
        <v>0</v>
      </c>
      <c r="GJ136" s="665">
        <f>IF(DR136&gt;GJ128,DO135-DO136,0)</f>
        <v>0</v>
      </c>
      <c r="GK136" s="665">
        <f>IF(DR136&gt;GK128,DP135-DP136,0)</f>
        <v>0</v>
      </c>
      <c r="GL136" s="665" t="e">
        <f>SUM(DS136:GK136)+SUM(#REF!)=#REF!</f>
        <v>#REF!</v>
      </c>
      <c r="GM136" s="667"/>
      <c r="GN136" s="708">
        <v>2029</v>
      </c>
      <c r="GO136" s="664" t="e">
        <f>SUMIF(DS129:GK129,GO129,DS136:GK136)</f>
        <v>#REF!</v>
      </c>
      <c r="GP136" s="668" t="e">
        <f>SUMIF(DS129:GK129,GP129,DS136:GK136)</f>
        <v>#N/A</v>
      </c>
      <c r="GQ136" s="668" t="e">
        <f>SUMIF(DS129:GK129,GQ129,DS136:GK136)</f>
        <v>#N/A</v>
      </c>
      <c r="GR136" s="668" t="e">
        <f>SUMIF(DS129:GK129,GR129,DS136:GK136)</f>
        <v>#N/A</v>
      </c>
      <c r="GS136" s="668" t="e">
        <f>SUMIF(DS129:GK129,GS129,DS136:GK136)</f>
        <v>#N/A</v>
      </c>
      <c r="GT136" s="668" t="e">
        <f>SUMIF(DS129:GK129,GT129,DS136:GK136)</f>
        <v>#N/A</v>
      </c>
      <c r="GU136" s="668" t="e">
        <f>SUMIF(DS129:GK129,GU129,DS136:GK136)</f>
        <v>#N/A</v>
      </c>
      <c r="GV136" s="668" t="e">
        <f>SUMIF(DS129:GK129,GV129,DS136:GK136)</f>
        <v>#N/A</v>
      </c>
      <c r="GW136" s="668" t="e">
        <f>SUMIF(DS129:GK129,GW129,DS136:GK136)</f>
        <v>#N/A</v>
      </c>
      <c r="GX136" s="668" t="e">
        <f>SUMIF(DS129:GK129,GX129,DS136:GK136)</f>
        <v>#N/A</v>
      </c>
      <c r="GY136" s="668" t="e">
        <f>SUMIF(DS129:GK129,GY129,DS136:GK136)</f>
        <v>#N/A</v>
      </c>
      <c r="GZ136" s="646" t="e">
        <f>SUM(GO136:GY136)=(#REF!-SUM(#REF!))</f>
        <v>#REF!</v>
      </c>
    </row>
    <row r="137" spans="1:234" hidden="1" x14ac:dyDescent="0.25">
      <c r="A137" s="643" t="s">
        <v>208</v>
      </c>
      <c r="AI137" s="664">
        <v>2030</v>
      </c>
      <c r="AJ137" s="664">
        <v>0</v>
      </c>
      <c r="AK137" s="665">
        <f>IFERROR(#REF!/#REF!,0)</f>
        <v>0</v>
      </c>
      <c r="AL137" s="665">
        <f>IFERROR(#REF!/#REF!,0)</f>
        <v>0</v>
      </c>
      <c r="AM137" s="665">
        <f>IFERROR(#REF!/#REF!,0)</f>
        <v>0</v>
      </c>
      <c r="AN137" s="669">
        <f>IFERROR(#REF!/#REF!,0)</f>
        <v>0</v>
      </c>
      <c r="AO137" s="669">
        <f>IFERROR(#REF!/#REF!,0)</f>
        <v>0</v>
      </c>
      <c r="AP137" s="669">
        <f>IFERROR(#REF!/#REF!,0)</f>
        <v>0</v>
      </c>
      <c r="AQ137" s="669">
        <f>IFERROR(#REF!/#REF!,0)</f>
        <v>0</v>
      </c>
      <c r="AR137" s="669">
        <f>IFERROR(#REF!/#REF!,0)</f>
        <v>0</v>
      </c>
      <c r="AS137" s="669">
        <f>IFERROR(#REF!/#REF!,0)</f>
        <v>0</v>
      </c>
      <c r="AT137" s="669">
        <f>IFERROR(#REF!/#REF!,0)</f>
        <v>0</v>
      </c>
      <c r="AU137" s="666"/>
      <c r="AW137" s="708">
        <v>2030</v>
      </c>
      <c r="AX137" s="665" t="e">
        <f>#REF!</f>
        <v>#REF!</v>
      </c>
      <c r="AY137" s="665" t="e">
        <f>INDEX(AX124:BE125,MATCH(AW137,AV124:AV125,0),MATCH(AY128,AX122:BE122,0))*(INDEX(AK130:AT137,MATCH(AY128,AI130:AI137,0),MATCH(AY129,AK129:AT129,0)))</f>
        <v>#N/A</v>
      </c>
      <c r="AZ137" s="665" t="e">
        <f>INDEX(AX124:BE125,MATCH(AW137,AV124:AV125,0),MATCH(AZ128,AX122:BE122,0))*(INDEX(AK130:AT137,MATCH(AZ128,AI130:AI137,0),MATCH(AZ129,AK129:AT129,0)))</f>
        <v>#N/A</v>
      </c>
      <c r="BA137" s="665" t="e">
        <f>INDEX(AX124:BE125,MATCH(AW137,AV124:AV125,0),MATCH(BA128,AX122:BE122,0))*(INDEX(AK130:AT137,MATCH(BA128,AI130:AI137,0),MATCH(BA129,AK129:AT129,0)))</f>
        <v>#N/A</v>
      </c>
      <c r="BB137" s="665" t="e">
        <f>INDEX(AX124:BE125,MATCH(AW137,AV124:AV125,0),MATCH(BB128,AX122:BE122,0))*(INDEX(AK130:AT137,MATCH(BB128,AI130:AI137,0),MATCH(BB129,AK129:AT129,0)))</f>
        <v>#N/A</v>
      </c>
      <c r="BC137" s="665" t="e">
        <f>INDEX(AX124:BE125,MATCH(AW137,AV124:AV125,0),MATCH(BC128,AX122:BE122,0))*(INDEX(AK130:AT137,MATCH(BC128,AI130:AI137,0),MATCH(BC129,AK129:AT129,0)))</f>
        <v>#N/A</v>
      </c>
      <c r="BD137" s="665" t="e">
        <f>INDEX(AX124:BE125,MATCH(AW137,AV124:AV125,0),MATCH(BD128,AX122:BE122,0))*(INDEX(AK130:AT137,MATCH(BD128,AI130:AI137,0),MATCH(BD129,AK129:AT129,0)))</f>
        <v>#N/A</v>
      </c>
      <c r="BE137" s="665" t="e">
        <f>INDEX(AX124:BE125,MATCH(AW137,AV124:AV125,0),MATCH(BE128,AX122:BE122,0))*(INDEX(AK130:AT137,MATCH(BE128,AI130:AI137,0),MATCH(BE129,AK129:AT129,0)))</f>
        <v>#N/A</v>
      </c>
      <c r="BF137" s="665" t="e">
        <f>INDEX(AX124:BE125,MATCH(AW137,AV124:AV125,0),MATCH(BF128,AX122:BE122,0))*(INDEX(AK130:AT137,MATCH(BF128,AI130:AI137,0),MATCH(BF129,AK129:AT129,0)))</f>
        <v>#N/A</v>
      </c>
      <c r="BG137" s="665" t="e">
        <f>INDEX(AX124:BE125,MATCH(AW137,AV124:AV125,0),MATCH(BG128,AX122:BE122,0))*(INDEX(AK130:AT137,MATCH(BG128,AI130:AI137,0),MATCH(BG129,AK129:AT129,0)))</f>
        <v>#N/A</v>
      </c>
      <c r="BH137" s="665" t="e">
        <f>INDEX(AX124:BE125,MATCH(AW137,AV124:AV125,0),MATCH(BH128,AX122:BE122,0))*(INDEX(AK130:AT137,MATCH(BH128,AI130:AI137,0),MATCH(BH129,AK129:AT129,0)))</f>
        <v>#N/A</v>
      </c>
      <c r="BI137" s="665" t="e">
        <f>INDEX(AX124:BE125,MATCH(AW137,AV124:AV125,0),MATCH(BI128,AX122:BE122,0))*(INDEX(AK130:AT137,MATCH(BI128,AI130:AI137,0),MATCH(BI129,AK129:AT129,0)))</f>
        <v>#N/A</v>
      </c>
      <c r="BJ137" s="665" t="e">
        <f>INDEX(AX124:BE125,MATCH(AW137,AV124:AV125,0),MATCH(BJ128,AX122:BE122,0))*(INDEX(AK130:AT137,MATCH(BJ128,AI130:AI137,0),MATCH(BJ129,AK129:AT129,0)))</f>
        <v>#N/A</v>
      </c>
      <c r="BK137" s="665" t="e">
        <f>INDEX(AX124:BE125,MATCH(AW137,AV124:AV125,0),MATCH(BK128,AX122:BE122,0))*(INDEX(AK130:AT137,MATCH(BK128,AI130:AI137,0),MATCH(BK129,AK129:AT129,0)))</f>
        <v>#N/A</v>
      </c>
      <c r="BL137" s="665" t="e">
        <f>INDEX(AX124:BE125,MATCH(AW137,AV124:AV125,0),MATCH(BL128,AX122:BE122,0))*(INDEX(AK130:AT137,MATCH(BL128,AI130:AI137,0),MATCH(BL129,AK129:AT129,0)))</f>
        <v>#N/A</v>
      </c>
      <c r="BM137" s="665" t="e">
        <f>INDEX(AX124:BE125,MATCH(AW137,AV124:AV125,0),MATCH(BM128,AX122:BE122,0))*(INDEX(AK130:AT137,MATCH(BM128,AI130:AI137,0),MATCH(BM129,AK129:AT129,0)))</f>
        <v>#N/A</v>
      </c>
      <c r="BN137" s="665" t="e">
        <f>INDEX(AX124:BE125,MATCH(AW137,AV124:AV125,0),MATCH(BN128,AX122:BE122,0))*(INDEX(AK130:AT137,MATCH(BN128,AI130:AI137,0),MATCH(BN129,AK129:AT129,0)))</f>
        <v>#N/A</v>
      </c>
      <c r="BO137" s="665" t="e">
        <f>INDEX(AX124:BE125,MATCH(AW137,AV124:AV125,0),MATCH(BO128,AX122:BE122,0))*(INDEX(AK130:AT137,MATCH(BO128,AI130:AI137,0),MATCH(BO129,AK129:AT129,0)))</f>
        <v>#N/A</v>
      </c>
      <c r="BP137" s="665" t="e">
        <f>INDEX(AX124:BE125,MATCH(AW137,AV124:AV125,0),MATCH(BP128,AX122:BE122,0))*(INDEX(AK130:AT137,MATCH(BP128,AI130:AI137,0),MATCH(BP129,AK129:AT129,0)))</f>
        <v>#N/A</v>
      </c>
      <c r="BQ137" s="665" t="e">
        <f>INDEX(AX124:BE125,MATCH(AW137,AV124:AV125,0),MATCH(BQ128,AX122:BE122,0))*(INDEX(AK130:AT137,MATCH(BQ128,AI130:AI137,0),MATCH(BQ129,AK129:AT129,0)))</f>
        <v>#N/A</v>
      </c>
      <c r="BR137" s="665" t="e">
        <f>INDEX(AX124:BE125,MATCH(AW137,AV124:AV125,0),MATCH(BR128,AX122:BE122,0))*(INDEX(AK130:AT137,MATCH(BR128,AI130:AI137,0),MATCH(BR129,AK129:AT129,0)))</f>
        <v>#N/A</v>
      </c>
      <c r="BS137" s="665" t="e">
        <f>INDEX(AX124:BE125,MATCH(AW137,AV124:AV125,0),MATCH(BS128,AX122:BE122,0))*(INDEX(AK130:AT137,MATCH(BS128,AI130:AI137,0),MATCH(BS129,AK129:AT129,0)))</f>
        <v>#N/A</v>
      </c>
      <c r="BT137" s="665" t="e">
        <f>INDEX(AX124:BE125,MATCH(AW137,AV124:AV125,0),MATCH(BT128,AX122:BE122,0))*(INDEX(AK130:AT137,MATCH(BT128,AI130:AI137,0),MATCH(BT129,AK129:AT129,0)))</f>
        <v>#N/A</v>
      </c>
      <c r="BU137" s="665" t="e">
        <f>INDEX(AX124:BE125,MATCH(AW137,AV124:AV125,0),MATCH(BU128,AX122:BE122,0))*(INDEX(AK130:AT137,MATCH(BU128,AI130:AI137,0),MATCH(BU129,AK129:AT129,0)))</f>
        <v>#N/A</v>
      </c>
      <c r="BV137" s="665" t="e">
        <f>INDEX(AX124:BE125,MATCH(AW137,AV124:AV125,0),MATCH(BV128,AX122:BE122,0))*(INDEX(AK130:AT137,MATCH(BV128,AI130:AI137,0),MATCH(BV129,AK129:AT129,0)))</f>
        <v>#N/A</v>
      </c>
      <c r="BW137" s="665" t="e">
        <f>INDEX(AX124:BE125,MATCH(AW137,AV124:AV125,0),MATCH(BW128,AX122:BE122,0))*(INDEX(AK130:AT137,MATCH(BW128,AI130:AI137,0),MATCH(BW129,AK129:AT129,0)))</f>
        <v>#N/A</v>
      </c>
      <c r="BX137" s="665" t="e">
        <f>INDEX(AX124:BE125,MATCH(AW137,AV124:AV125,0),MATCH(BX128,AX122:BE122,0))*(INDEX(AK130:AT137,MATCH(BX128,AI130:AI137,0),MATCH(BX129,AK129:AT129,0)))</f>
        <v>#N/A</v>
      </c>
      <c r="BY137" s="665" t="e">
        <f>INDEX(AX124:BE125,MATCH(AW137,AV124:AV125,0),MATCH(BY128,AX122:BE122,0))*(INDEX(AK130:AT137,MATCH(BY128,AI130:AI137,0),MATCH(BY129,AK129:AT129,0)))</f>
        <v>#N/A</v>
      </c>
      <c r="BZ137" s="665" t="e">
        <f>INDEX(AX124:BE125,MATCH(AW137,AV124:AV125,0),MATCH(BZ128,AX122:BE122,0))*(INDEX(AK130:AT137,MATCH(BZ128,AI130:AI137,0),MATCH(BZ129,AK129:AT129,0)))</f>
        <v>#N/A</v>
      </c>
      <c r="CA137" s="665" t="e">
        <f>INDEX(AX124:BE125,MATCH(AW137,AV124:AV125,0),MATCH(CA128,AX122:BE122,0))*(INDEX(AK130:AT137,MATCH(CA128,AI130:AI137,0),MATCH(CA129,AK129:AT129,0)))</f>
        <v>#N/A</v>
      </c>
      <c r="CB137" s="665" t="e">
        <f>INDEX(AX124:BE125,MATCH(AW137,AV124:AV125,0),MATCH(CB128,AX122:BE122,0))*(INDEX(AK130:AT137,MATCH(CB128,AI130:AI137,0),MATCH(CB129,AK129:AT129,0)))</f>
        <v>#N/A</v>
      </c>
      <c r="CC137" s="665" t="e">
        <f>INDEX(AX124:BE125,MATCH(AW137,AV124:AV125,0),MATCH(CC128,AX122:BE122,0))*(INDEX(AK130:AT137,MATCH(CC128,AI130:AI137,0),MATCH(CC129,AK129:AT129,0)))</f>
        <v>#N/A</v>
      </c>
      <c r="CD137" s="665" t="e">
        <f>INDEX(AX124:BE125,MATCH(AW137,AV124:AV125,0),MATCH(CD128,AX122:BE122,0))*(INDEX(AK130:AT137,MATCH(CD128,AI130:AI137,0),MATCH(CD129,AK129:AT129,0)))</f>
        <v>#N/A</v>
      </c>
      <c r="CE137" s="665" t="e">
        <f>INDEX(AX124:BE125,MATCH(AW137,AV124:AV125,0),MATCH(CE128,AX122:BE122,0))*(INDEX(AK130:AT137,MATCH(CE128,AI130:AI137,0),MATCH(CE129,AK129:AT129,0)))</f>
        <v>#N/A</v>
      </c>
      <c r="CF137" s="665" t="e">
        <f>INDEX(AX124:BE125,MATCH(AW137,AV124:AV125,0),MATCH(CF128,AX122:BE122,0))*(INDEX(AK130:AT137,MATCH(CF128,AI130:AI137,0),MATCH(CF129,AK129:AT129,0)))</f>
        <v>#N/A</v>
      </c>
      <c r="CG137" s="665" t="e">
        <f>INDEX(AX124:BE125,MATCH(AW137,AV124:AV125,0),MATCH(CG128,AX122:BE122,0))*(INDEX(AK130:AT137,MATCH(CG128,AI130:AI137,0),MATCH(CG129,AK129:AT129,0)))</f>
        <v>#N/A</v>
      </c>
      <c r="CH137" s="665" t="e">
        <f>INDEX(AX124:BE125,MATCH(AW137,AV124:AV125,0),MATCH(CH128,AX122:BE122,0))*(INDEX(AK130:AT137,MATCH(CH128,AI130:AI137,0),MATCH(CH129,AK129:AT129,0)))</f>
        <v>#N/A</v>
      </c>
      <c r="CI137" s="665" t="e">
        <f>INDEX(AX124:BE125,MATCH(AW137,AV124:AV125,0),MATCH(CI128,AX122:BE122,0))*(INDEX(AK130:AT137,MATCH(CI128,AI130:AI137,0),MATCH(CI129,AK129:AT129,0)))</f>
        <v>#N/A</v>
      </c>
      <c r="CJ137" s="665" t="e">
        <f>INDEX(AX124:BE125,MATCH(AW137,AV124:AV125,0),MATCH(CJ128,AX122:BE122,0))*(INDEX(AK130:AT137,MATCH(CJ128,AI130:AI137,0),MATCH(CJ129,AK129:AT129,0)))</f>
        <v>#N/A</v>
      </c>
      <c r="CK137" s="665" t="e">
        <f>INDEX(AX124:BE125,MATCH(AW137,AV124:AV125,0),MATCH(CK128,AX122:BE122,0))*(INDEX(AK130:AT137,MATCH(CK128,AI130:AI137,0),MATCH(CK129,AK129:AT129,0)))</f>
        <v>#N/A</v>
      </c>
      <c r="CL137" s="665" t="e">
        <f>INDEX(AX124:BE125,MATCH(AW137,AV124:AV125,0),MATCH(CL128,AX122:BE122,0))*(INDEX(AK130:AT137,MATCH(CL128,AI130:AI137,0),MATCH(CL129,AK129:AT129,0)))</f>
        <v>#N/A</v>
      </c>
      <c r="CM137" s="665" t="e">
        <f>INDEX(AX124:BE125,MATCH(AW137,AV124:AV125,0),MATCH(CM128,AX122:BE122,0))*(INDEX(AK130:AT137,MATCH(CM128,AI130:AI137,0),MATCH(CM129,AK129:AT129,0)))</f>
        <v>#N/A</v>
      </c>
      <c r="CN137" s="665" t="e">
        <f>INDEX(AX124:BE125,MATCH(AW137,AV124:AV125,0),MATCH(CN128,AX122:BE122,0))*(INDEX(AK130:AT137,MATCH(CN128,AI130:AI137,0),MATCH(CN129,AK129:AT129,0)))</f>
        <v>#N/A</v>
      </c>
      <c r="CO137" s="665" t="e">
        <f>INDEX(AX124:BE125,MATCH(AW137,AV124:AV125,0),MATCH(CO128,AX122:BE122,0))*(INDEX(AK130:AT137,MATCH(CO128,AI130:AI137,0),MATCH(CO129,AK129:AT129,0)))</f>
        <v>#N/A</v>
      </c>
      <c r="CP137" s="665" t="e">
        <f>INDEX(AX124:BE125,MATCH(AW137,AV124:AV125,0),MATCH(CP128,AX122:BE122,0))*(INDEX(AK130:AT137,MATCH(CP128,AI130:AI137,0),MATCH(CP129,AK129:AT129,0)))</f>
        <v>#N/A</v>
      </c>
      <c r="CQ137" s="665" t="e">
        <f>INDEX(AX124:BE125,MATCH(AW137,AV124:AV125,0),MATCH(CQ128,AX122:BE122,0))*(INDEX(AK130:AT137,MATCH(CQ128,AI130:AI137,0),MATCH(CQ129,AK129:AT129,0)))</f>
        <v>#N/A</v>
      </c>
      <c r="CR137" s="665" t="e">
        <f>INDEX(AX124:BE125,MATCH(AW137,AV124:AV125,0),MATCH(CR128,AX122:BE122,0))*(INDEX(AK130:AT137,MATCH(CR128,AI130:AI137,0),MATCH(CR129,AK129:AT129,0)))</f>
        <v>#N/A</v>
      </c>
      <c r="CS137" s="665" t="e">
        <f>INDEX(AX124:BE125,MATCH(AW137,AV124:AV125,0),MATCH(CS128,AX122:BE122,0))*(INDEX(AK130:AT137,MATCH(CS128,AI130:AI137,0),MATCH(CS129,AK129:AT129,0)))</f>
        <v>#N/A</v>
      </c>
      <c r="CT137" s="665" t="e">
        <f>INDEX(AX124:BE125,MATCH(AW137,AV124:AV125,0),MATCH(CT128,AX122:BE122,0))*(INDEX(AK130:AT137,MATCH(CT128,AI130:AI137,0),MATCH(CT129,AK129:AT129,0)))</f>
        <v>#N/A</v>
      </c>
      <c r="CU137" s="665" t="e">
        <f>INDEX(AX124:BE125,MATCH(AW137,AV124:AV125,0),MATCH(CU128,AX122:BE122,0))*(INDEX(AK130:AT137,MATCH(CU128,AI130:AI137,0),MATCH(CU129,AK129:AT129,0)))</f>
        <v>#N/A</v>
      </c>
      <c r="CV137" s="665" t="e">
        <f>INDEX(AX124:BE125,MATCH(AW137,AV124:AV125,0),MATCH(CV128,AX122:BE122,0))*(INDEX(AK130:AT137,MATCH(CV128,AI130:AI137,0),MATCH(CV129,AK129:AT129,0)))</f>
        <v>#N/A</v>
      </c>
      <c r="CW137" s="665" t="e">
        <f>INDEX(AX124:BE125,MATCH(AW137,AV124:AV125,0),MATCH(CW128,AX122:BE122,0))*(INDEX(AK130:AT137,MATCH(CW128,AI130:AI137,0),MATCH(CW129,AK129:AT129,0)))</f>
        <v>#N/A</v>
      </c>
      <c r="CX137" s="665" t="e">
        <f>INDEX(AX124:BE125,MATCH(AW137,AV124:AV125,0),MATCH(CX128,AX122:BE122,0))*(INDEX(AK130:AT137,MATCH(CX128,AI130:AI137,0),MATCH(CX129,AK129:AT129,0)))</f>
        <v>#N/A</v>
      </c>
      <c r="CY137" s="665" t="e">
        <f>INDEX(AX124:BE125,MATCH(AW137,AV124:AV125,0),MATCH(CY128,AX122:BE122,0))*(INDEX(AK130:AT137,MATCH(CY128,AI130:AI137,0),MATCH(CY129,AK129:AT129,0)))</f>
        <v>#N/A</v>
      </c>
      <c r="CZ137" s="665" t="e">
        <f>INDEX(AX124:BE125,MATCH(AW137,AV124:AV125,0),MATCH(CZ128,AX122:BE122,0))*(INDEX(AK130:AT137,MATCH(CZ128,AI130:AI137,0),MATCH(CZ129,AK129:AT129,0)))</f>
        <v>#N/A</v>
      </c>
      <c r="DA137" s="665" t="e">
        <f>INDEX(AX124:BE125,MATCH(AW137,AV124:AV125,0),MATCH(DA128,AX122:BE122,0))*(INDEX(AK130:AT137,MATCH(DA128,AI130:AI137,0),MATCH(DA129,AK129:AT129,0)))</f>
        <v>#N/A</v>
      </c>
      <c r="DB137" s="665" t="e">
        <f>INDEX(AX124:BE125,MATCH(AW137,AV124:AV125,0),MATCH(DB128,AX122:BE122,0))*(INDEX(AK130:AT137,MATCH(DB128,AI130:AI137,0),MATCH(DB129,AK129:AT129,0)))</f>
        <v>#N/A</v>
      </c>
      <c r="DC137" s="665" t="e">
        <f>INDEX(AX124:BE125,MATCH(AW137,AV124:AV125,0),MATCH(DC128,AX122:BE122,0))*(INDEX(AK130:AT137,MATCH(DC128,AI130:AI137,0),MATCH(DC129,AK129:AT129,0)))</f>
        <v>#N/A</v>
      </c>
      <c r="DD137" s="665" t="e">
        <f>INDEX(AX124:BE125,MATCH(AW137,AV124:AV125,0),MATCH(DD128,AX122:BE122,0))*(INDEX(AK130:AT137,MATCH(DD128,AI130:AI137,0),MATCH(DD129,AK129:AT129,0)))</f>
        <v>#N/A</v>
      </c>
      <c r="DE137" s="665" t="e">
        <f>INDEX(AX124:BE125,MATCH(AW137,AV124:AV125,0),MATCH(DE128,AX122:BE122,0))*(INDEX(AK130:AT137,MATCH(DE128,AI130:AI137,0),MATCH(DE129,AK129:AT129,0)))</f>
        <v>#N/A</v>
      </c>
      <c r="DF137" s="665" t="e">
        <f>INDEX(AX124:BE125,MATCH(AW137,AV124:AV125,0),MATCH(DF128,AX122:BE122,0))*(INDEX(AK130:AT137,MATCH(DF128,AI130:AI137,0),MATCH(DF129,AK129:AT129,0)))</f>
        <v>#N/A</v>
      </c>
      <c r="DG137" s="665" t="e">
        <f>INDEX(AX124:BE125,MATCH(AW137,AV124:AV125,0),MATCH(DG128,AX122:BE122,0))*(INDEX(AK130:AT137,MATCH(DG128,AI130:AI137,0),MATCH(DG129,AK129:AT129,0)))</f>
        <v>#N/A</v>
      </c>
      <c r="DH137" s="665" t="e">
        <f>INDEX(AX124:BE125,MATCH(AW137,AV124:AV125,0),MATCH(DH128,AX122:BE122,0))*(INDEX(AK130:AT137,MATCH(DH128,AI130:AI137,0),MATCH(DH129,AK129:AT129,0)))</f>
        <v>#N/A</v>
      </c>
      <c r="DI137" s="665" t="e">
        <f>INDEX(AX124:BE125,MATCH(AW137,AV124:AV125,0),MATCH(DI128,AX122:BE122,0))*(INDEX(AK130:AT137,MATCH(DI128,AI130:AI137,0),MATCH(DI129,AK129:AT129,0)))</f>
        <v>#N/A</v>
      </c>
      <c r="DJ137" s="665" t="e">
        <f>INDEX(AX124:BE125,MATCH(AW137,AV124:AV125,0),MATCH(DJ128,AX122:BE122,0))*(INDEX(AK130:AT137,MATCH(DJ128,AI130:AI137,0),MATCH(DJ129,AK129:AT129,0)))</f>
        <v>#N/A</v>
      </c>
      <c r="DK137" s="665" t="e">
        <f>INDEX(AX124:BE125,MATCH(AW137,AV124:AV125,0),MATCH(DK128,AX122:BE122,0))*(INDEX(AK130:AT137,MATCH(DK128,AI130:AI137,0),MATCH(DK129,AK129:AT129,0)))</f>
        <v>#N/A</v>
      </c>
      <c r="DL137" s="665" t="e">
        <f>INDEX(AX124:BE125,MATCH(AW137,AV124:AV125,0),MATCH(DL128,AX122:BE122,0))*(INDEX(AK130:AT137,MATCH(DL128,AI130:AI137,0),MATCH(DL129,AK129:AT129,0)))</f>
        <v>#N/A</v>
      </c>
      <c r="DM137" s="665" t="e">
        <f>INDEX(AX124:BE125,MATCH(AW137,AV124:AV125,0),MATCH(DM128,AX122:BE122,0))*(INDEX(AK130:AT137,MATCH(DM128,AI130:AI137,0),MATCH(DM129,AK129:AT129,0)))</f>
        <v>#N/A</v>
      </c>
      <c r="DN137" s="665" t="e">
        <f>INDEX(AX124:BE125,MATCH(AW137,AV124:AV125,0),MATCH(DN128,AX122:BE122,0))*(INDEX(AK130:AT137,MATCH(DN128,AI130:AI137,0),MATCH(DN129,AK129:AT129,0)))</f>
        <v>#N/A</v>
      </c>
      <c r="DO137" s="665" t="e">
        <f>INDEX(AX124:BE125,MATCH(AW137,AV124:AV125,0),MATCH(DO128,AX122:BE122,0))*(INDEX(AK130:AT137,MATCH(DO128,AI130:AI137,0),MATCH(DO129,AK129:AT129,0)))</f>
        <v>#N/A</v>
      </c>
      <c r="DP137" s="665" t="e">
        <f>INDEX(AX124:BE125,MATCH(AW137,AV124:AV125,0),MATCH(DP128,AX122:BE122,0))*(INDEX(AK130:AT137,MATCH(DP128,AI130:AI137,0),MATCH(DP129,AK129:AT129,0)))</f>
        <v>#N/A</v>
      </c>
      <c r="DQ137" s="643" t="e">
        <f>SUM(AX137:DP137)=#REF!</f>
        <v>#REF!</v>
      </c>
      <c r="DR137" s="708">
        <v>2030</v>
      </c>
      <c r="DS137" s="665" t="e">
        <f>IF(DR137&gt;DS128,AX136-AX137,0)</f>
        <v>#REF!</v>
      </c>
      <c r="DT137" s="665" t="e">
        <f>IF(DR137&gt;DT128,AY136-AY137,0)</f>
        <v>#N/A</v>
      </c>
      <c r="DU137" s="665" t="e">
        <f>IF(DR137&gt;DU128,AZ136-AZ137,0)</f>
        <v>#N/A</v>
      </c>
      <c r="DV137" s="665" t="e">
        <f>IF(DR137&gt;DV128,BA136-BA137,0)</f>
        <v>#N/A</v>
      </c>
      <c r="DW137" s="665" t="e">
        <f>IF(DR137&gt;DW128,BB136-BB137,0)</f>
        <v>#N/A</v>
      </c>
      <c r="DX137" s="665" t="e">
        <f>IF(DR137&gt;DX128,BC136-BC137,0)</f>
        <v>#N/A</v>
      </c>
      <c r="DY137" s="665" t="e">
        <f>IF(DR137&gt;DY128,BD136-BD137,0)</f>
        <v>#N/A</v>
      </c>
      <c r="DZ137" s="665" t="e">
        <f>IF(DR137&gt;DZ128,BE136-BE137,0)</f>
        <v>#N/A</v>
      </c>
      <c r="EA137" s="665" t="e">
        <f>IF(DR137&gt;EA128,BF136-BF137,0)</f>
        <v>#N/A</v>
      </c>
      <c r="EB137" s="665" t="e">
        <f>IF(DR137&gt;EB128,BG136-BG137,0)</f>
        <v>#N/A</v>
      </c>
      <c r="EC137" s="665" t="e">
        <f>IF(DR137&gt;EC128,BH136-BH137,0)</f>
        <v>#N/A</v>
      </c>
      <c r="ED137" s="665" t="e">
        <f>IF(DR137&gt;ED128,BI136-BI137,0)</f>
        <v>#N/A</v>
      </c>
      <c r="EE137" s="665" t="e">
        <f>IF(DR137&gt;EE128,BJ136-BJ137,0)</f>
        <v>#N/A</v>
      </c>
      <c r="EF137" s="665" t="e">
        <f>IF(DR137&gt;EF128,BK136-BK137,0)</f>
        <v>#N/A</v>
      </c>
      <c r="EG137" s="665" t="e">
        <f>IF(DR137&gt;EG128,BL136-BL137,0)</f>
        <v>#N/A</v>
      </c>
      <c r="EH137" s="665" t="e">
        <f>IF(DR137&gt;EH128,BM136-BM137,0)</f>
        <v>#N/A</v>
      </c>
      <c r="EI137" s="665" t="e">
        <f>IF(DR137&gt;EI128,BN136-BN137,0)</f>
        <v>#N/A</v>
      </c>
      <c r="EJ137" s="665" t="e">
        <f>IF(DR137&gt;EJ128,BO136-BO137,0)</f>
        <v>#N/A</v>
      </c>
      <c r="EK137" s="665" t="e">
        <f>IF(DR137&gt;EK128,BP136-BP137,0)</f>
        <v>#N/A</v>
      </c>
      <c r="EL137" s="665" t="e">
        <f>IF(DR137&gt;EL128,BQ136-BQ137,0)</f>
        <v>#N/A</v>
      </c>
      <c r="EM137" s="665" t="e">
        <f>IF(DR137&gt;EM128,BR136-BR137,0)</f>
        <v>#N/A</v>
      </c>
      <c r="EN137" s="665" t="e">
        <f>IF(DR137&gt;EN128,BS136-BS137,0)</f>
        <v>#N/A</v>
      </c>
      <c r="EO137" s="665" t="e">
        <f>IF(DR137&gt;EO128,BT136-BT137,0)</f>
        <v>#N/A</v>
      </c>
      <c r="EP137" s="665" t="e">
        <f>IF(DR137&gt;EP128,BU136-BU137,0)</f>
        <v>#N/A</v>
      </c>
      <c r="EQ137" s="665" t="e">
        <f>IF(DR137&gt;EQ128,BV136-BV137,0)</f>
        <v>#N/A</v>
      </c>
      <c r="ER137" s="665" t="e">
        <f>IF(DR137&gt;ER128,BW136-BW137,0)</f>
        <v>#N/A</v>
      </c>
      <c r="ES137" s="665" t="e">
        <f>IF(DR137&gt;ES128,BX136-BX137,0)</f>
        <v>#N/A</v>
      </c>
      <c r="ET137" s="665" t="e">
        <f>IF(DR137&gt;ET128,BY136-BY137,0)</f>
        <v>#N/A</v>
      </c>
      <c r="EU137" s="665" t="e">
        <f>IF(DR137&gt;EU128,BZ136-BZ137,0)</f>
        <v>#N/A</v>
      </c>
      <c r="EV137" s="665" t="e">
        <f>IF(DR137&gt;EV128,CA136-CA137,0)</f>
        <v>#N/A</v>
      </c>
      <c r="EW137" s="665" t="e">
        <f>IF(DR137&gt;EW128,CB136-CB137,0)</f>
        <v>#N/A</v>
      </c>
      <c r="EX137" s="665" t="e">
        <f>IF(DR137&gt;EX128,CC136-CC137,0)</f>
        <v>#N/A</v>
      </c>
      <c r="EY137" s="665" t="e">
        <f>IF(DR137&gt;EY128,CD136-CD137,0)</f>
        <v>#N/A</v>
      </c>
      <c r="EZ137" s="665" t="e">
        <f>IF(DR137&gt;EZ128,CE136-CE137,0)</f>
        <v>#N/A</v>
      </c>
      <c r="FA137" s="665" t="e">
        <f>IF(DR137&gt;FA128,CF136-CF137,0)</f>
        <v>#N/A</v>
      </c>
      <c r="FB137" s="665" t="e">
        <f>IF(DR137&gt;FB128,CG136-CG137,0)</f>
        <v>#N/A</v>
      </c>
      <c r="FC137" s="665" t="e">
        <f>IF(DR137&gt;FC128,CH136-CH137,0)</f>
        <v>#N/A</v>
      </c>
      <c r="FD137" s="665" t="e">
        <f>IF(DR137&gt;FD128,CI136-CI137,0)</f>
        <v>#N/A</v>
      </c>
      <c r="FE137" s="665" t="e">
        <f>IF(DR137&gt;FE128,CJ136-CJ137,0)</f>
        <v>#N/A</v>
      </c>
      <c r="FF137" s="665" t="e">
        <f>IF(DR137&gt;FF128,CK136-CK137,0)</f>
        <v>#N/A</v>
      </c>
      <c r="FG137" s="665" t="e">
        <f>IF(DR137&gt;FG128,CL136-CL137,0)</f>
        <v>#N/A</v>
      </c>
      <c r="FH137" s="665" t="e">
        <f>IF(DR137&gt;FH128,CM136-CM137,0)</f>
        <v>#N/A</v>
      </c>
      <c r="FI137" s="665" t="e">
        <f>IF(DR137&gt;FI128,CN136-CN137,0)</f>
        <v>#N/A</v>
      </c>
      <c r="FJ137" s="665" t="e">
        <f>IF(DR137&gt;FJ128,CO136-CO137,0)</f>
        <v>#N/A</v>
      </c>
      <c r="FK137" s="665" t="e">
        <f>IF(DR137&gt;FK128,CP136-CP137,0)</f>
        <v>#N/A</v>
      </c>
      <c r="FL137" s="665" t="e">
        <f>IF(DR137&gt;FL128,CQ136-CQ137,0)</f>
        <v>#N/A</v>
      </c>
      <c r="FM137" s="665" t="e">
        <f>IF(DR137&gt;FM128,CR136-CR137,0)</f>
        <v>#N/A</v>
      </c>
      <c r="FN137" s="665" t="e">
        <f>IF(DR137&gt;FN128,CS136-CS137,0)</f>
        <v>#N/A</v>
      </c>
      <c r="FO137" s="665" t="e">
        <f>IF(DR137&gt;FO128,CT136-CT137,0)</f>
        <v>#N/A</v>
      </c>
      <c r="FP137" s="665" t="e">
        <f>IF(DR137&gt;FP128,CU136-CU137,0)</f>
        <v>#N/A</v>
      </c>
      <c r="FQ137" s="665" t="e">
        <f>IF(DR137&gt;FQ128,CV136-CV137,0)</f>
        <v>#N/A</v>
      </c>
      <c r="FR137" s="665" t="e">
        <f>IF(DR137&gt;FR128,CW136-CW137,0)</f>
        <v>#N/A</v>
      </c>
      <c r="FS137" s="665" t="e">
        <f>IF(DR137&gt;FS128,CX136-CX137,0)</f>
        <v>#N/A</v>
      </c>
      <c r="FT137" s="665" t="e">
        <f>IF(DR137&gt;FT128,CY136-CY137,0)</f>
        <v>#N/A</v>
      </c>
      <c r="FU137" s="665" t="e">
        <f>IF(DR137&gt;FU128,CZ136-CZ137,0)</f>
        <v>#N/A</v>
      </c>
      <c r="FV137" s="665" t="e">
        <f>IF(DR137&gt;FV128,DA136-DA137,0)</f>
        <v>#N/A</v>
      </c>
      <c r="FW137" s="665" t="e">
        <f>IF(DR137&gt;FW128,DB136-DB137,0)</f>
        <v>#N/A</v>
      </c>
      <c r="FX137" s="665" t="e">
        <f>IF(DR137&gt;FX128,DC136-DC137,0)</f>
        <v>#N/A</v>
      </c>
      <c r="FY137" s="665" t="e">
        <f>IF(DR137&gt;FY128,DD136-DD137,0)</f>
        <v>#N/A</v>
      </c>
      <c r="FZ137" s="665" t="e">
        <f>IF(DR137&gt;FZ128,DE136-DE137,0)</f>
        <v>#N/A</v>
      </c>
      <c r="GA137" s="665" t="e">
        <f>IF(DR137&gt;GA128,DF136-DF137,0)</f>
        <v>#N/A</v>
      </c>
      <c r="GB137" s="665">
        <f>IF(DR137&gt;GB128,DG136-DG137,0)</f>
        <v>0</v>
      </c>
      <c r="GC137" s="665">
        <f>IF(DR137&gt;GC128,DH136-DH137,0)</f>
        <v>0</v>
      </c>
      <c r="GD137" s="665">
        <f>IF(DR137&gt;GD128,DI136-DI137,0)</f>
        <v>0</v>
      </c>
      <c r="GE137" s="665">
        <f>IF(DR137&gt;GE128,DJ136-DJ137,0)</f>
        <v>0</v>
      </c>
      <c r="GF137" s="665">
        <f>IF(DR137&gt;GF128,DK136-DK137,0)</f>
        <v>0</v>
      </c>
      <c r="GG137" s="665">
        <f>IF(DR137&gt;GG128,DL136-DL137,0)</f>
        <v>0</v>
      </c>
      <c r="GH137" s="665">
        <f>IF(DR137&gt;GH128,DM136-DM137,0)</f>
        <v>0</v>
      </c>
      <c r="GI137" s="665">
        <f>IF(DR137&gt;GI128,DN136-DN137,0)</f>
        <v>0</v>
      </c>
      <c r="GJ137" s="665">
        <f>IF(DR137&gt;GJ128,DO136-DO137,0)</f>
        <v>0</v>
      </c>
      <c r="GK137" s="665">
        <f>IF(DR137&gt;GK128,DP136-DP137,0)</f>
        <v>0</v>
      </c>
      <c r="GL137" s="665" t="e">
        <f>SUM(DS137:GK137)+SUM(#REF!)=#REF!</f>
        <v>#REF!</v>
      </c>
      <c r="GM137" s="667"/>
      <c r="GN137" s="708">
        <v>2030</v>
      </c>
      <c r="GO137" s="664" t="e">
        <f>SUMIF(DS129:GK129,GO129,DS137:GK137)</f>
        <v>#REF!</v>
      </c>
      <c r="GP137" s="668" t="e">
        <f>SUMIF(DS129:GK129,GP129,DS137:GK137)</f>
        <v>#N/A</v>
      </c>
      <c r="GQ137" s="668" t="e">
        <f>SUMIF(DS129:GK129,GQ129,DS137:GK137)</f>
        <v>#N/A</v>
      </c>
      <c r="GR137" s="668" t="e">
        <f>SUMIF(DS129:GK129,GR129,DS137:GK137)</f>
        <v>#N/A</v>
      </c>
      <c r="GS137" s="668" t="e">
        <f>SUMIF(DS129:GK129,GS129,DS137:GK137)</f>
        <v>#N/A</v>
      </c>
      <c r="GT137" s="668" t="e">
        <f>SUMIF(DS129:GK129,GT129,DS137:GK137)</f>
        <v>#N/A</v>
      </c>
      <c r="GU137" s="668" t="e">
        <f>SUMIF(DS129:GK129,GU129,DS137:GK137)</f>
        <v>#N/A</v>
      </c>
      <c r="GV137" s="668" t="e">
        <f>SUMIF(DS129:GK129,GV129,DS137:GK137)</f>
        <v>#N/A</v>
      </c>
      <c r="GW137" s="668" t="e">
        <f>SUMIF(DS129:GK129,GW129,DS137:GK137)</f>
        <v>#N/A</v>
      </c>
      <c r="GX137" s="668" t="e">
        <f>SUMIF(DS129:GK129,GX129,DS137:GK137)</f>
        <v>#N/A</v>
      </c>
      <c r="GY137" s="668" t="e">
        <f>SUMIF(DS129:GK129,GY129,DS137:GK137)</f>
        <v>#N/A</v>
      </c>
      <c r="GZ137" s="646" t="e">
        <f>SUM(GO137:GY137)=(#REF!-SUM(#REF!))</f>
        <v>#REF!</v>
      </c>
    </row>
    <row r="138" spans="1:234" hidden="1" x14ac:dyDescent="0.25">
      <c r="A138" s="643" t="s">
        <v>208</v>
      </c>
      <c r="GM138" s="663"/>
      <c r="GN138" s="663"/>
    </row>
    <row r="139" spans="1:234" hidden="1" x14ac:dyDescent="0.25">
      <c r="A139" s="643" t="s">
        <v>208</v>
      </c>
      <c r="G139" s="670"/>
      <c r="H139" s="671"/>
      <c r="I139" s="671"/>
      <c r="J139" s="671"/>
      <c r="K139" s="671"/>
      <c r="L139" s="671"/>
      <c r="M139" s="671"/>
      <c r="N139" s="671"/>
      <c r="O139" s="671"/>
      <c r="P139" s="671"/>
      <c r="Q139" s="671"/>
      <c r="R139" s="671"/>
      <c r="S139" s="672"/>
      <c r="DR139" s="643" t="s">
        <v>1666</v>
      </c>
      <c r="GM139" s="672"/>
      <c r="GN139" s="672"/>
      <c r="GO139" s="672"/>
      <c r="GP139" s="672"/>
      <c r="GQ139" s="672"/>
      <c r="GR139" s="672"/>
      <c r="GS139" s="672"/>
      <c r="GT139" s="672"/>
      <c r="GU139" s="672"/>
      <c r="GV139" s="672"/>
      <c r="GW139" s="672"/>
      <c r="GX139" s="672"/>
      <c r="GY139" s="672"/>
      <c r="HM139" s="671"/>
      <c r="HN139" s="671"/>
      <c r="HO139" s="671"/>
      <c r="HP139" s="671"/>
      <c r="HQ139" s="671"/>
      <c r="HR139" s="671"/>
      <c r="HS139" s="671"/>
      <c r="HT139" s="671"/>
      <c r="HU139" s="671"/>
      <c r="HV139" s="671"/>
      <c r="HW139" s="671"/>
      <c r="HX139" s="671"/>
      <c r="HY139" s="671"/>
      <c r="HZ139" s="671"/>
    </row>
    <row r="140" spans="1:234" hidden="1" x14ac:dyDescent="0.25">
      <c r="A140" s="643" t="s">
        <v>208</v>
      </c>
      <c r="G140" s="670"/>
      <c r="H140" s="673"/>
      <c r="I140" s="673"/>
      <c r="J140" s="673"/>
      <c r="K140" s="673"/>
      <c r="L140" s="673"/>
      <c r="M140" s="673"/>
      <c r="N140" s="673"/>
      <c r="O140" s="673"/>
      <c r="P140" s="673"/>
      <c r="Q140" s="673"/>
      <c r="R140" s="673"/>
      <c r="S140" s="648"/>
      <c r="DR140" s="661"/>
      <c r="DS140" s="647">
        <v>2023</v>
      </c>
      <c r="DT140" s="647">
        <v>2024</v>
      </c>
      <c r="DU140" s="647">
        <v>2024</v>
      </c>
      <c r="DV140" s="647">
        <v>2024</v>
      </c>
      <c r="DW140" s="647">
        <v>2024</v>
      </c>
      <c r="DX140" s="647">
        <v>2024</v>
      </c>
      <c r="DY140" s="647">
        <v>2024</v>
      </c>
      <c r="DZ140" s="647">
        <v>2024</v>
      </c>
      <c r="EA140" s="647">
        <v>2024</v>
      </c>
      <c r="EB140" s="647">
        <v>2024</v>
      </c>
      <c r="EC140" s="647">
        <v>2024</v>
      </c>
      <c r="ED140" s="647">
        <v>2025</v>
      </c>
      <c r="EE140" s="647">
        <v>2025</v>
      </c>
      <c r="EF140" s="647">
        <v>2025</v>
      </c>
      <c r="EG140" s="647">
        <v>2025</v>
      </c>
      <c r="EH140" s="647">
        <v>2025</v>
      </c>
      <c r="EI140" s="647">
        <v>2025</v>
      </c>
      <c r="EJ140" s="647">
        <v>2025</v>
      </c>
      <c r="EK140" s="647">
        <v>2025</v>
      </c>
      <c r="EL140" s="647">
        <v>2025</v>
      </c>
      <c r="EM140" s="647">
        <v>2025</v>
      </c>
      <c r="EN140" s="647">
        <v>2026</v>
      </c>
      <c r="EO140" s="647">
        <v>2026</v>
      </c>
      <c r="EP140" s="647">
        <v>2026</v>
      </c>
      <c r="EQ140" s="647">
        <v>2026</v>
      </c>
      <c r="ER140" s="647">
        <v>2026</v>
      </c>
      <c r="ES140" s="647">
        <v>2026</v>
      </c>
      <c r="ET140" s="647">
        <v>2026</v>
      </c>
      <c r="EU140" s="647">
        <v>2026</v>
      </c>
      <c r="EV140" s="647">
        <v>2026</v>
      </c>
      <c r="EW140" s="647">
        <v>2026</v>
      </c>
      <c r="EX140" s="647">
        <v>2027</v>
      </c>
      <c r="EY140" s="647">
        <v>2027</v>
      </c>
      <c r="EZ140" s="647">
        <v>2027</v>
      </c>
      <c r="FA140" s="647">
        <v>2027</v>
      </c>
      <c r="FB140" s="647">
        <v>2027</v>
      </c>
      <c r="FC140" s="647">
        <v>2027</v>
      </c>
      <c r="FD140" s="647">
        <v>2027</v>
      </c>
      <c r="FE140" s="647">
        <v>2027</v>
      </c>
      <c r="FF140" s="647">
        <v>2027</v>
      </c>
      <c r="FG140" s="647">
        <v>2027</v>
      </c>
      <c r="FH140" s="647">
        <v>2028</v>
      </c>
      <c r="FI140" s="647">
        <v>2028</v>
      </c>
      <c r="FJ140" s="647">
        <v>2028</v>
      </c>
      <c r="FK140" s="647">
        <v>2028</v>
      </c>
      <c r="FL140" s="647">
        <v>2028</v>
      </c>
      <c r="FM140" s="647">
        <v>2028</v>
      </c>
      <c r="FN140" s="647">
        <v>2028</v>
      </c>
      <c r="FO140" s="647">
        <v>2028</v>
      </c>
      <c r="FP140" s="647">
        <v>2028</v>
      </c>
      <c r="FQ140" s="647">
        <v>2028</v>
      </c>
      <c r="FR140" s="647">
        <v>2029</v>
      </c>
      <c r="FS140" s="647">
        <v>2029</v>
      </c>
      <c r="FT140" s="647">
        <v>2029</v>
      </c>
      <c r="FU140" s="647">
        <v>2029</v>
      </c>
      <c r="FV140" s="647">
        <v>2029</v>
      </c>
      <c r="FW140" s="647">
        <v>2029</v>
      </c>
      <c r="FX140" s="647">
        <v>2029</v>
      </c>
      <c r="FY140" s="647">
        <v>2029</v>
      </c>
      <c r="FZ140" s="647">
        <v>2029</v>
      </c>
      <c r="GA140" s="647">
        <v>2029</v>
      </c>
      <c r="GB140" s="647">
        <v>2030</v>
      </c>
      <c r="GC140" s="647">
        <v>2030</v>
      </c>
      <c r="GD140" s="647">
        <v>2030</v>
      </c>
      <c r="GE140" s="647">
        <v>2030</v>
      </c>
      <c r="GF140" s="647">
        <v>2030</v>
      </c>
      <c r="GG140" s="647">
        <v>2030</v>
      </c>
      <c r="GH140" s="647">
        <v>2030</v>
      </c>
      <c r="GI140" s="647">
        <v>2030</v>
      </c>
      <c r="GJ140" s="647">
        <v>2030</v>
      </c>
      <c r="GK140" s="647">
        <v>2030</v>
      </c>
      <c r="GL140" s="903" t="s">
        <v>1662</v>
      </c>
      <c r="GM140" s="648"/>
      <c r="GN140" s="648"/>
      <c r="GO140" s="648" t="s">
        <v>1667</v>
      </c>
      <c r="GP140" s="648"/>
      <c r="GQ140" s="648"/>
      <c r="GR140" s="648"/>
      <c r="GS140" s="648"/>
      <c r="GT140" s="648"/>
      <c r="GU140" s="648"/>
      <c r="GV140" s="648"/>
      <c r="GW140" s="648"/>
      <c r="GX140" s="648"/>
      <c r="GY140" s="648"/>
      <c r="HB140" s="643" t="s">
        <v>1668</v>
      </c>
      <c r="HM140" s="673"/>
      <c r="HN140" s="673"/>
      <c r="HO140" s="673"/>
      <c r="HP140" s="673"/>
      <c r="HQ140" s="673"/>
      <c r="HR140" s="673"/>
      <c r="HS140" s="673"/>
      <c r="HT140" s="673"/>
      <c r="HU140" s="673"/>
      <c r="HV140" s="673"/>
      <c r="HW140" s="673"/>
      <c r="HX140" s="673"/>
      <c r="HY140" s="673"/>
      <c r="HZ140" s="673"/>
    </row>
    <row r="141" spans="1:234" hidden="1" x14ac:dyDescent="0.25">
      <c r="A141" s="643" t="s">
        <v>208</v>
      </c>
      <c r="G141" s="670"/>
      <c r="H141" s="670"/>
      <c r="I141" s="674"/>
      <c r="J141" s="674"/>
      <c r="K141" s="674"/>
      <c r="L141" s="674"/>
      <c r="M141" s="674"/>
      <c r="N141" s="674"/>
      <c r="O141" s="674"/>
      <c r="P141" s="674"/>
      <c r="Q141" s="674"/>
      <c r="R141" s="674"/>
      <c r="S141" s="675"/>
      <c r="DR141" s="662" t="s">
        <v>1665</v>
      </c>
      <c r="DS141" s="647" t="s">
        <v>1664</v>
      </c>
      <c r="DT141" s="647" t="str">
        <f t="shared" ref="DT141" si="217">E123</f>
        <v/>
      </c>
      <c r="DU141" s="647" t="str">
        <f t="shared" ref="DU141" si="218">F123</f>
        <v/>
      </c>
      <c r="DV141" s="647" t="str">
        <f t="shared" ref="DV141" si="219">G123</f>
        <v/>
      </c>
      <c r="DW141" s="647" t="str">
        <f t="shared" ref="DW141" si="220">H123</f>
        <v/>
      </c>
      <c r="DX141" s="647" t="str">
        <f t="shared" ref="DX141" si="221">I123</f>
        <v/>
      </c>
      <c r="DY141" s="647" t="str">
        <f t="shared" ref="DY141" si="222">J123</f>
        <v/>
      </c>
      <c r="DZ141" s="647" t="str">
        <f t="shared" ref="DZ141" si="223">K123</f>
        <v/>
      </c>
      <c r="EA141" s="647" t="str">
        <f t="shared" ref="EA141" si="224">L123</f>
        <v/>
      </c>
      <c r="EB141" s="647" t="str">
        <f t="shared" ref="EB141" si="225">M123</f>
        <v/>
      </c>
      <c r="EC141" s="647" t="str">
        <f t="shared" ref="EC141" si="226">N123</f>
        <v/>
      </c>
      <c r="ED141" s="647" t="str">
        <f t="shared" ref="ED141" si="227">E123</f>
        <v/>
      </c>
      <c r="EE141" s="647" t="str">
        <f t="shared" ref="EE141" si="228">F123</f>
        <v/>
      </c>
      <c r="EF141" s="647" t="str">
        <f t="shared" ref="EF141" si="229">G123</f>
        <v/>
      </c>
      <c r="EG141" s="647" t="str">
        <f t="shared" ref="EG141" si="230">H123</f>
        <v/>
      </c>
      <c r="EH141" s="647" t="str">
        <f t="shared" ref="EH141" si="231">I123</f>
        <v/>
      </c>
      <c r="EI141" s="647" t="str">
        <f t="shared" ref="EI141" si="232">J123</f>
        <v/>
      </c>
      <c r="EJ141" s="647" t="str">
        <f t="shared" ref="EJ141" si="233">K123</f>
        <v/>
      </c>
      <c r="EK141" s="647" t="str">
        <f t="shared" ref="EK141" si="234">L123</f>
        <v/>
      </c>
      <c r="EL141" s="647" t="str">
        <f t="shared" ref="EL141" si="235">M123</f>
        <v/>
      </c>
      <c r="EM141" s="647" t="str">
        <f t="shared" ref="EM141" si="236">N123</f>
        <v/>
      </c>
      <c r="EN141" s="647" t="str">
        <f t="shared" ref="EN141" si="237">E123</f>
        <v/>
      </c>
      <c r="EO141" s="647" t="str">
        <f t="shared" ref="EO141" si="238">F123</f>
        <v/>
      </c>
      <c r="EP141" s="647" t="str">
        <f t="shared" ref="EP141" si="239">G123</f>
        <v/>
      </c>
      <c r="EQ141" s="647" t="str">
        <f t="shared" ref="EQ141" si="240">H123</f>
        <v/>
      </c>
      <c r="ER141" s="647" t="str">
        <f t="shared" ref="ER141" si="241">I123</f>
        <v/>
      </c>
      <c r="ES141" s="647" t="str">
        <f t="shared" ref="ES141" si="242">J123</f>
        <v/>
      </c>
      <c r="ET141" s="647" t="str">
        <f t="shared" ref="ET141" si="243">K123</f>
        <v/>
      </c>
      <c r="EU141" s="647" t="str">
        <f t="shared" ref="EU141" si="244">L123</f>
        <v/>
      </c>
      <c r="EV141" s="647" t="str">
        <f t="shared" ref="EV141" si="245">M123</f>
        <v/>
      </c>
      <c r="EW141" s="647" t="str">
        <f t="shared" ref="EW141" si="246">N123</f>
        <v/>
      </c>
      <c r="EX141" s="647" t="str">
        <f t="shared" ref="EX141" si="247">E123</f>
        <v/>
      </c>
      <c r="EY141" s="647" t="str">
        <f t="shared" ref="EY141" si="248">F123</f>
        <v/>
      </c>
      <c r="EZ141" s="647" t="str">
        <f t="shared" ref="EZ141" si="249">G123</f>
        <v/>
      </c>
      <c r="FA141" s="647" t="str">
        <f t="shared" ref="FA141" si="250">H123</f>
        <v/>
      </c>
      <c r="FB141" s="647" t="str">
        <f t="shared" ref="FB141" si="251">I123</f>
        <v/>
      </c>
      <c r="FC141" s="647" t="str">
        <f t="shared" ref="FC141" si="252">J123</f>
        <v/>
      </c>
      <c r="FD141" s="647" t="str">
        <f t="shared" ref="FD141" si="253">K123</f>
        <v/>
      </c>
      <c r="FE141" s="647" t="str">
        <f t="shared" ref="FE141" si="254">L123</f>
        <v/>
      </c>
      <c r="FF141" s="647" t="str">
        <f t="shared" ref="FF141" si="255">M123</f>
        <v/>
      </c>
      <c r="FG141" s="647" t="str">
        <f t="shared" ref="FG141" si="256">N123</f>
        <v/>
      </c>
      <c r="FH141" s="647" t="str">
        <f t="shared" ref="FH141" si="257">E123</f>
        <v/>
      </c>
      <c r="FI141" s="647" t="str">
        <f t="shared" ref="FI141" si="258">F123</f>
        <v/>
      </c>
      <c r="FJ141" s="647" t="str">
        <f t="shared" ref="FJ141" si="259">G123</f>
        <v/>
      </c>
      <c r="FK141" s="647" t="str">
        <f t="shared" ref="FK141" si="260">H123</f>
        <v/>
      </c>
      <c r="FL141" s="647" t="str">
        <f t="shared" ref="FL141" si="261">I123</f>
        <v/>
      </c>
      <c r="FM141" s="647" t="str">
        <f t="shared" ref="FM141" si="262">J123</f>
        <v/>
      </c>
      <c r="FN141" s="647" t="str">
        <f t="shared" ref="FN141" si="263">K123</f>
        <v/>
      </c>
      <c r="FO141" s="647" t="str">
        <f t="shared" ref="FO141" si="264">L123</f>
        <v/>
      </c>
      <c r="FP141" s="647" t="str">
        <f t="shared" ref="FP141" si="265">M123</f>
        <v/>
      </c>
      <c r="FQ141" s="647" t="str">
        <f t="shared" ref="FQ141" si="266">N123</f>
        <v/>
      </c>
      <c r="FR141" s="647" t="str">
        <f t="shared" ref="FR141" si="267">E123</f>
        <v/>
      </c>
      <c r="FS141" s="647" t="str">
        <f t="shared" ref="FS141" si="268">F123</f>
        <v/>
      </c>
      <c r="FT141" s="647" t="str">
        <f t="shared" ref="FT141" si="269">G123</f>
        <v/>
      </c>
      <c r="FU141" s="647" t="str">
        <f t="shared" ref="FU141" si="270">H123</f>
        <v/>
      </c>
      <c r="FV141" s="647" t="str">
        <f t="shared" ref="FV141" si="271">I123</f>
        <v/>
      </c>
      <c r="FW141" s="647" t="str">
        <f t="shared" ref="FW141" si="272">J123</f>
        <v/>
      </c>
      <c r="FX141" s="647" t="str">
        <f t="shared" ref="FX141" si="273">K123</f>
        <v/>
      </c>
      <c r="FY141" s="647" t="str">
        <f t="shared" ref="FY141" si="274">L123</f>
        <v/>
      </c>
      <c r="FZ141" s="647" t="str">
        <f t="shared" ref="FZ141" si="275">M123</f>
        <v/>
      </c>
      <c r="GA141" s="647" t="str">
        <f t="shared" ref="GA141" si="276">N123</f>
        <v/>
      </c>
      <c r="GB141" s="647" t="str">
        <f t="shared" ref="GB141" si="277">E123</f>
        <v/>
      </c>
      <c r="GC141" s="647" t="str">
        <f t="shared" ref="GC141" si="278">F123</f>
        <v/>
      </c>
      <c r="GD141" s="647" t="str">
        <f t="shared" ref="GD141" si="279">G123</f>
        <v/>
      </c>
      <c r="GE141" s="647" t="str">
        <f t="shared" ref="GE141" si="280">H123</f>
        <v/>
      </c>
      <c r="GF141" s="647" t="str">
        <f t="shared" ref="GF141" si="281">I123</f>
        <v/>
      </c>
      <c r="GG141" s="647" t="str">
        <f t="shared" ref="GG141" si="282">J123</f>
        <v/>
      </c>
      <c r="GH141" s="647" t="str">
        <f t="shared" ref="GH141" si="283">K123</f>
        <v/>
      </c>
      <c r="GI141" s="647" t="str">
        <f t="shared" ref="GI141" si="284">L123</f>
        <v/>
      </c>
      <c r="GJ141" s="647" t="str">
        <f t="shared" ref="GJ141" si="285">M123</f>
        <v/>
      </c>
      <c r="GK141" s="647" t="str">
        <f t="shared" ref="GK141" si="286">N123</f>
        <v/>
      </c>
      <c r="GL141" s="904"/>
      <c r="GM141" s="667"/>
      <c r="GN141" s="662" t="s">
        <v>1665</v>
      </c>
      <c r="GO141" s="646" t="s">
        <v>1664</v>
      </c>
      <c r="GP141" s="646" t="str">
        <f t="shared" ref="GP141" si="287">E123</f>
        <v/>
      </c>
      <c r="GQ141" s="646" t="str">
        <f t="shared" ref="GQ141" si="288">F123</f>
        <v/>
      </c>
      <c r="GR141" s="646" t="str">
        <f t="shared" ref="GR141" si="289">G123</f>
        <v/>
      </c>
      <c r="GS141" s="646" t="str">
        <f t="shared" ref="GS141" si="290">H123</f>
        <v/>
      </c>
      <c r="GT141" s="646" t="str">
        <f t="shared" ref="GT141" si="291">I123</f>
        <v/>
      </c>
      <c r="GU141" s="646" t="str">
        <f t="shared" ref="GU141" si="292">J123</f>
        <v/>
      </c>
      <c r="GV141" s="646" t="str">
        <f t="shared" ref="GV141" si="293">K123</f>
        <v/>
      </c>
      <c r="GW141" s="646" t="str">
        <f t="shared" ref="GW141" si="294">L123</f>
        <v/>
      </c>
      <c r="GX141" s="646" t="str">
        <f t="shared" ref="GX141" si="295">M123</f>
        <v/>
      </c>
      <c r="GY141" s="646" t="str">
        <f t="shared" ref="GY141" si="296">N123</f>
        <v/>
      </c>
      <c r="GZ141" s="646" t="s">
        <v>1662</v>
      </c>
      <c r="HB141" s="646" t="str">
        <f t="shared" ref="HB141" si="297">E123</f>
        <v/>
      </c>
      <c r="HC141" s="646" t="str">
        <f t="shared" ref="HC141" si="298">F123</f>
        <v/>
      </c>
      <c r="HD141" s="646" t="str">
        <f t="shared" ref="HD141" si="299">G123</f>
        <v/>
      </c>
      <c r="HE141" s="646" t="str">
        <f t="shared" ref="HE141" si="300">H123</f>
        <v/>
      </c>
      <c r="HF141" s="646" t="str">
        <f t="shared" ref="HF141" si="301">I123</f>
        <v/>
      </c>
      <c r="HG141" s="646" t="str">
        <f t="shared" ref="HG141" si="302">J123</f>
        <v/>
      </c>
      <c r="HH141" s="646" t="str">
        <f t="shared" ref="HH141" si="303">K123</f>
        <v/>
      </c>
      <c r="HI141" s="646" t="str">
        <f t="shared" ref="HI141" si="304">L123</f>
        <v/>
      </c>
      <c r="HJ141" s="646" t="str">
        <f t="shared" ref="HJ141" si="305">M123</f>
        <v/>
      </c>
      <c r="HK141" s="646" t="str">
        <f t="shared" ref="HK141" si="306">N123</f>
        <v/>
      </c>
      <c r="HL141" s="646" t="s">
        <v>1662</v>
      </c>
      <c r="HM141" s="674"/>
      <c r="HN141" s="674"/>
      <c r="HO141" s="674"/>
      <c r="HP141" s="674"/>
      <c r="HQ141" s="674"/>
      <c r="HR141" s="674"/>
      <c r="HS141" s="674"/>
      <c r="HT141" s="674"/>
      <c r="HU141" s="674"/>
      <c r="HV141" s="674"/>
      <c r="HW141" s="674"/>
      <c r="HX141" s="674"/>
      <c r="HY141" s="674"/>
      <c r="HZ141" s="674"/>
    </row>
    <row r="142" spans="1:234" hidden="1" x14ac:dyDescent="0.25">
      <c r="A142" s="643" t="s">
        <v>208</v>
      </c>
      <c r="G142" s="670"/>
      <c r="H142" s="670"/>
      <c r="I142" s="674"/>
      <c r="J142" s="674"/>
      <c r="K142" s="674"/>
      <c r="L142" s="674"/>
      <c r="M142" s="674"/>
      <c r="N142" s="674"/>
      <c r="O142" s="674"/>
      <c r="P142" s="674"/>
      <c r="Q142" s="674"/>
      <c r="R142" s="674"/>
      <c r="S142" s="675"/>
      <c r="DR142" s="708">
        <v>2023</v>
      </c>
      <c r="DS142" s="665">
        <f>INDEX(DT124:EA125,MATCH(DR142,DR124:DR125,0),MATCH(DS140,DT122:EA122,0))*INDEX(AJ130:AT137,MATCH(DS140,AI130:AI137,0),MATCH(DS141,AJ129:AT129,0))</f>
        <v>0</v>
      </c>
      <c r="DT142" s="665">
        <f>INDEX(DT124:EA125,MATCH(DR142,DR124:DR125,0),MATCH(DT140,DT122:EA122,0))*INDEX(AJ130:AT137,MATCH(DT140,AI130:AI137,0),MATCH(DT141,AJ129:AT129,0))</f>
        <v>0</v>
      </c>
      <c r="DU142" s="665">
        <f>INDEX(DT124:EA125,MATCH(DR142,DR124:DR125,0),MATCH(DU140,DT122:EA122,0))*INDEX(AJ130:AT137,MATCH(DU140,AI130:AI137,0),MATCH(DU141,AJ129:AT129,0))</f>
        <v>0</v>
      </c>
      <c r="DV142" s="665">
        <f>INDEX(DT124:EA125,MATCH(DR142,DR124:DR125,0),MATCH(DV140,DT122:EA122,0))*INDEX(AJ130:AT137,MATCH(DV140,AI130:AI137,0),MATCH(DV141,AJ129:AT129,0))</f>
        <v>0</v>
      </c>
      <c r="DW142" s="665">
        <f>INDEX(DT124:EA125,MATCH(DR142,DR124:DR125,0),MATCH(DW140,DT122:EA122,0))*INDEX(AJ130:AT137,MATCH(DW140,AI130:AI137,0),MATCH(DW141,AJ129:AT129,0))</f>
        <v>0</v>
      </c>
      <c r="DX142" s="665">
        <f>INDEX(DT124:EA125,MATCH(DR142,DR124:DR125,0),MATCH(DX140,DT122:EA122,0))*INDEX(AJ130:AT137,MATCH(DX140,AI130:AI137,0),MATCH(DX141,AJ129:AT129,0))</f>
        <v>0</v>
      </c>
      <c r="DY142" s="665">
        <f>INDEX(DT124:EA125,MATCH(DR142,DR124:DR125,0),MATCH(DY140,DT122:EA122,0))*INDEX(AJ130:AT137,MATCH(DY140,AI130:AI137,0),MATCH(DY141,AJ129:AT129,0))</f>
        <v>0</v>
      </c>
      <c r="DZ142" s="665">
        <f>INDEX(DT124:EA125,MATCH(DR142,DR124:DR125,0),MATCH(DZ140,DT122:EA122,0))*INDEX(AJ130:AT137,MATCH(DZ140,AI130:AI137,0),MATCH(DZ141,AJ129:AT129,0))</f>
        <v>0</v>
      </c>
      <c r="EA142" s="665">
        <f>INDEX(DT124:EA125,MATCH(DR142,DR124:DR125,0),MATCH(EA140,DT122:EA122,0))*INDEX(AJ130:AT137,MATCH(EA140,AI130:AI137,0),MATCH(EA141,AJ129:AT129,0))</f>
        <v>0</v>
      </c>
      <c r="EB142" s="665">
        <f>INDEX(DT124:EA125,MATCH(DR142,DR124:DR125,0),MATCH(EB140,DT122:EA122,0))*INDEX(AJ130:AT137,MATCH(EB140,AI130:AI137,0),MATCH(EB141,AJ129:AT129,0))</f>
        <v>0</v>
      </c>
      <c r="EC142" s="665">
        <f>INDEX(DT124:EA125,MATCH(DR142,DR124:DR125,0),MATCH(EC140,DT122:EA122,0))*INDEX(AJ130:AT137,MATCH(EC140,AI130:AI137,0),MATCH(EC141,AJ129:AT129,0))</f>
        <v>0</v>
      </c>
      <c r="ED142" s="665">
        <f>INDEX(DT124:EA125,MATCH(DR142,DR124:DR125,0),MATCH(ED140,DT122:EA122,0))*INDEX(AJ130:AT137,MATCH(ED140,AI130:AI137,0),MATCH(ED141,AJ129:AT129,0))</f>
        <v>0</v>
      </c>
      <c r="EE142" s="665">
        <f>INDEX(DT124:EA125,MATCH(DR142,DR124:DR125,0),MATCH(EE140,DT122:EA122,0))*INDEX(AJ130:AT137,MATCH(EE140,AI130:AI137,0),MATCH(EE141,AJ129:AT129,0))</f>
        <v>0</v>
      </c>
      <c r="EF142" s="665">
        <f>INDEX(DT124:EA125,MATCH(DR142,DR124:DR125,0),MATCH(EF140,DT122:EA122,0))*INDEX(AJ130:AT137,MATCH(EF140,AI130:AI137,0),MATCH(EF141,AJ129:AT129,0))</f>
        <v>0</v>
      </c>
      <c r="EG142" s="665">
        <f>INDEX(DT124:EA125,MATCH(DR142,DR124:DR125,0),MATCH(EG140,DT122:EA122,0))*INDEX(AJ130:AT137,MATCH(EG140,AI130:AI137,0),MATCH(EG141,AJ129:AT129,0))</f>
        <v>0</v>
      </c>
      <c r="EH142" s="665">
        <f>INDEX(DT124:EA125,MATCH(DR142,DR124:DR125,0),MATCH(EH140,DT122:EA122,0))*INDEX(AJ130:AT137,MATCH(EH140,AI130:AI137,0),MATCH(EH141,AJ129:AT129,0))</f>
        <v>0</v>
      </c>
      <c r="EI142" s="665">
        <f>INDEX(DT124:EA125,MATCH(DR142,DR124:DR125,0),MATCH(EI140,DT122:EA122,0))*INDEX(AJ130:AT137,MATCH(EI140,AI130:AI137,0),MATCH(EI141,AJ129:AT129,0))</f>
        <v>0</v>
      </c>
      <c r="EJ142" s="665">
        <f>INDEX(DT124:EA125,MATCH(DR142,DR124:DR125,0),MATCH(EJ140,DT122:EA122,0))*INDEX(AJ130:AT137,MATCH(EJ140,AI130:AI137,0),MATCH(EJ141,AJ129:AT129,0))</f>
        <v>0</v>
      </c>
      <c r="EK142" s="665">
        <f>INDEX(DT124:EA125,MATCH(DR142,DR124:DR125,0),MATCH(EK140,DT122:EA122,0))*INDEX(AJ130:AT137,MATCH(EK140,AI130:AI137,0),MATCH(EK141,AJ129:AT129,0))</f>
        <v>0</v>
      </c>
      <c r="EL142" s="665">
        <f>INDEX(DT124:EA125,MATCH(DR142,DR124:DR125,0),MATCH(EL140,DT122:EA122,0))*INDEX(AJ130:AT137,MATCH(EL140,AI130:AI137,0),MATCH(EL141,AJ129:AT129,0))</f>
        <v>0</v>
      </c>
      <c r="EM142" s="665">
        <f>INDEX(DT124:EA125,MATCH(DR142,DR124:DR125,0),MATCH(EM140,DT122:EA122,0))*INDEX(AJ130:AT137,MATCH(EM140,AI130:AI137,0),MATCH(EM141,AJ129:AT129,0))</f>
        <v>0</v>
      </c>
      <c r="EN142" s="665">
        <f>INDEX(DT124:EA125,MATCH(DR142,DR124:DR125,0),MATCH(EN140,DT122:EA122,0))*INDEX(AJ130:AT137,MATCH(EN140,AI130:AI137,0),MATCH(EN141,AJ129:AT129,0))</f>
        <v>0</v>
      </c>
      <c r="EO142" s="665">
        <f>INDEX(DT124:EA125,MATCH(DR142,DR124:DR125,0),MATCH(EO140,DT122:EA122,0))*INDEX(AJ130:AT137,MATCH(EO140,AI130:AI137,0),MATCH(EO141,AJ129:AT129,0))</f>
        <v>0</v>
      </c>
      <c r="EP142" s="665">
        <f>INDEX(DT124:EA125,MATCH(DR142,DR124:DR125,0),MATCH(EP140,DT122:EA122,0))*INDEX(AJ130:AT137,MATCH(EP140,AI130:AI137,0),MATCH(EP141,AJ129:AT129,0))</f>
        <v>0</v>
      </c>
      <c r="EQ142" s="665">
        <f>INDEX(DT124:EA125,MATCH(DR142,DR124:DR125,0),MATCH(EQ140,DT122:EA122,0))*INDEX(AJ130:AT137,MATCH(EQ140,AI130:AI137,0),MATCH(EQ141,AJ129:AT129,0))</f>
        <v>0</v>
      </c>
      <c r="ER142" s="665">
        <f>INDEX(DT124:EA125,MATCH(DR142,DR124:DR125,0),MATCH(ER140,DT122:EA122,0))*INDEX(AJ130:AT137,MATCH(ER140,AI130:AI137,0),MATCH(ER141,AJ129:AT129,0))</f>
        <v>0</v>
      </c>
      <c r="ES142" s="665">
        <f>INDEX(DT124:EA125,MATCH(DR142,DR124:DR125,0),MATCH(ES140,DT122:EA122,0))*INDEX(AJ130:AT137,MATCH(ES140,AI130:AI137,0),MATCH(ES141,AJ129:AT129,0))</f>
        <v>0</v>
      </c>
      <c r="ET142" s="665">
        <f>INDEX(DT124:EA125,MATCH(DR142,DR124:DR125,0),MATCH(ET140,DT122:EA122,0))*INDEX(AJ130:AT137,MATCH(ET140,AI130:AI137,0),MATCH(ET141,AJ129:AT129,0))</f>
        <v>0</v>
      </c>
      <c r="EU142" s="665">
        <f>INDEX(DT124:EA125,MATCH(DR142,DR124:DR125,0),MATCH(EU140,DT122:EA122,0))*INDEX(AJ130:AT137,MATCH(EU140,AI130:AI137,0),MATCH(EU141,AJ129:AT129,0))</f>
        <v>0</v>
      </c>
      <c r="EV142" s="665">
        <f>INDEX(DT124:EA125,MATCH(DR142,DR124:DR125,0),MATCH(EV140,DT122:EA122,0))*INDEX(AJ130:AT137,MATCH(EV140,AI130:AI137,0),MATCH(EV141,AJ129:AT129,0))</f>
        <v>0</v>
      </c>
      <c r="EW142" s="665">
        <f>INDEX(DT124:EA125,MATCH(DR142,DR124:DR125,0),MATCH(EW140,DT122:EA122,0))*INDEX(AJ130:AT137,MATCH(EW140,AI130:AI137,0),MATCH(EW141,AJ129:AT129,0))</f>
        <v>0</v>
      </c>
      <c r="EX142" s="665">
        <f>INDEX(DT124:EA125,MATCH(DR142,DR124:DR125,0),MATCH(EX140,DT122:EA122,0))*INDEX(AJ130:AT137,MATCH(EX140,AI130:AI137,0),MATCH(EX141,AJ129:AT129,0))</f>
        <v>0</v>
      </c>
      <c r="EY142" s="665">
        <f>INDEX(DT124:EA125,MATCH(DR142,DR124:DR125,0),MATCH(EY140,DT122:EA122,0))*INDEX(AJ130:AT137,MATCH(EY140,AI130:AI137,0),MATCH(EY141,AJ129:AT129,0))</f>
        <v>0</v>
      </c>
      <c r="EZ142" s="665">
        <f>INDEX(DT124:EA125,MATCH(DR142,DR124:DR125,0),MATCH(EZ140,DT122:EA122,0))*INDEX(AJ130:AT137,MATCH(EZ140,AI130:AI137,0),MATCH(EZ141,AJ129:AT129,0))</f>
        <v>0</v>
      </c>
      <c r="FA142" s="665">
        <f>INDEX(DT124:EA125,MATCH(DR142,DR124:DR125,0),MATCH(FA140,DT122:EA122,0))*INDEX(AJ130:AT137,MATCH(FA140,AI130:AI137,0),MATCH(FA141,AJ129:AT129,0))</f>
        <v>0</v>
      </c>
      <c r="FB142" s="665">
        <f>INDEX(DT124:EA125,MATCH(DR142,DR124:DR125,0),MATCH(FB140,DT122:EA122,0))*INDEX(AJ130:AT137,MATCH(FB140,AI130:AI137,0),MATCH(FB141,AJ129:AT129,0))</f>
        <v>0</v>
      </c>
      <c r="FC142" s="665">
        <f>INDEX(DT124:EA125,MATCH(DR142,DR124:DR125,0),MATCH(FC140,DT122:EA122,0))*INDEX(AJ130:AT137,MATCH(FC140,AI130:AI137,0),MATCH(FC141,AJ129:AT129,0))</f>
        <v>0</v>
      </c>
      <c r="FD142" s="665">
        <f>INDEX(DT124:EA125,MATCH(DR142,DR124:DR125,0),MATCH(FD140,DT122:EA122,0))*INDEX(AJ130:AT137,MATCH(FD140,AI130:AI137,0),MATCH(FD141,AJ129:AT129,0))</f>
        <v>0</v>
      </c>
      <c r="FE142" s="665">
        <f>INDEX(DT124:EA125,MATCH(DR142,DR124:DR125,0),MATCH(FE140,DT122:EA122,0))*INDEX(AJ130:AT137,MATCH(FE140,AI130:AI137,0),MATCH(FE141,AJ129:AT129,0))</f>
        <v>0</v>
      </c>
      <c r="FF142" s="665">
        <f>INDEX(DT124:EA125,MATCH(DR142,DR124:DR125,0),MATCH(FF140,DT122:EA122,0))*INDEX(AJ130:AT137,MATCH(FF140,AI130:AI137,0),MATCH(FF141,AJ129:AT129,0))</f>
        <v>0</v>
      </c>
      <c r="FG142" s="665">
        <f>INDEX(DT124:EA125,MATCH(DR142,DR124:DR125,0),MATCH(FG140,DT122:EA122,0))*INDEX(AJ130:AT137,MATCH(FG140,AI130:AI137,0),MATCH(FG141,AJ129:AT129,0))</f>
        <v>0</v>
      </c>
      <c r="FH142" s="665">
        <f>INDEX(DT124:EA125,MATCH(DR142,DR124:DR125,0),MATCH(FH140,DT122:EA122,0))*INDEX(AJ130:AT137,MATCH(FH140,AI130:AI137,0),MATCH(FH141,AJ129:AT129,0))</f>
        <v>0</v>
      </c>
      <c r="FI142" s="665">
        <f>INDEX(DT124:EA125,MATCH(DR142,DR124:DR125,0),MATCH(FI140,DT122:EA122,0))*INDEX(AJ130:AT137,MATCH(FI140,AI130:AI137,0),MATCH(FI141,AJ129:AT129,0))</f>
        <v>0</v>
      </c>
      <c r="FJ142" s="665">
        <f>INDEX(DT124:EA125,MATCH(DR142,DR124:DR125,0),MATCH(FJ140,DT122:EA122,0))*INDEX(AJ130:AT137,MATCH(FJ140,AI130:AI137,0),MATCH(FJ141,AJ129:AT129,0))</f>
        <v>0</v>
      </c>
      <c r="FK142" s="665">
        <f>INDEX(DT124:EA125,MATCH(DR142,DR124:DR125,0),MATCH(FK140,DT122:EA122,0))*INDEX(AJ130:AT137,MATCH(FK140,AI130:AI137,0),MATCH(FK141,AJ129:AT129,0))</f>
        <v>0</v>
      </c>
      <c r="FL142" s="665">
        <f>INDEX(DT124:EA125,MATCH(DR142,DR124:DR125,0),MATCH(FL140,DT122:EA122,0))*INDEX(AJ130:AT137,MATCH(FL140,AI130:AI137,0),MATCH(FL141,AJ129:AT129,0))</f>
        <v>0</v>
      </c>
      <c r="FM142" s="665">
        <f>INDEX(DT124:EA125,MATCH(DR142,DR124:DR125,0),MATCH(FM140,DT122:EA122,0))*INDEX(AJ130:AT137,MATCH(FM140,AI130:AI137,0),MATCH(FM141,AJ129:AT129,0))</f>
        <v>0</v>
      </c>
      <c r="FN142" s="665">
        <f>INDEX(DT124:EA125,MATCH(DR142,DR124:DR125,0),MATCH(FN140,DT122:EA122,0))*INDEX(AJ130:AT137,MATCH(FN140,AI130:AI137,0),MATCH(FN141,AJ129:AT129,0))</f>
        <v>0</v>
      </c>
      <c r="FO142" s="665">
        <f>INDEX(DT124:EA125,MATCH(DR142,DR124:DR125,0),MATCH(FO140,DT122:EA122,0))*INDEX(AJ130:AT137,MATCH(FO140,AI130:AI137,0),MATCH(FO141,AJ129:AT129,0))</f>
        <v>0</v>
      </c>
      <c r="FP142" s="665">
        <f>INDEX(DT124:EA125,MATCH(DR142,DR124:DR125,0),MATCH(FP140,DT122:EA122,0))*INDEX(AJ130:AT137,MATCH(FP140,AI130:AI137,0),MATCH(FP141,AJ129:AT129,0))</f>
        <v>0</v>
      </c>
      <c r="FQ142" s="665">
        <f>INDEX(DT124:EA125,MATCH(DR142,DR124:DR125,0),MATCH(FQ140,DT122:EA122,0))*INDEX(AJ130:AT137,MATCH(FQ140,AI130:AI137,0),MATCH(FQ141,AJ129:AT129,0))</f>
        <v>0</v>
      </c>
      <c r="FR142" s="665">
        <f>INDEX(DT124:EA125,MATCH(DR142,DR124:DR125,0),MATCH(FR140,DT122:EA122,0))*INDEX(AJ130:AT137,MATCH(FR140,AI130:AI137,0),MATCH(FR141,AJ129:AT129,0))</f>
        <v>0</v>
      </c>
      <c r="FS142" s="665">
        <f>INDEX(DT124:EA125,MATCH(DR142,DR124:DR125,0),MATCH(FS140,DT122:EA122,0))*INDEX(AJ130:AT137,MATCH(FS140,AI130:AI137,0),MATCH(FS141,AJ129:AT129,0))</f>
        <v>0</v>
      </c>
      <c r="FT142" s="665">
        <f>INDEX(DT124:EA125,MATCH(DR142,DR124:DR125,0),MATCH(FT140,DT122:EA122,0))*INDEX(AJ130:AT137,MATCH(FT140,AI130:AI137,0),MATCH(FT141,AJ129:AT129,0))</f>
        <v>0</v>
      </c>
      <c r="FU142" s="665">
        <f>INDEX(DT124:EA125,MATCH(DR142,DR124:DR125,0),MATCH(FU140,DT122:EA122,0))*INDEX(AJ130:AT137,MATCH(FU140,AI130:AI137,0),MATCH(FU141,AJ129:AT129,0))</f>
        <v>0</v>
      </c>
      <c r="FV142" s="665">
        <f>INDEX(DT124:EA125,MATCH(DR142,DR124:DR125,0),MATCH(FV140,DT122:EA122,0))*INDEX(AJ130:AT137,MATCH(FV140,AI130:AI137,0),MATCH(FV141,AJ129:AT129,0))</f>
        <v>0</v>
      </c>
      <c r="FW142" s="665">
        <f>INDEX(DT124:EA125,MATCH(DR142,DR124:DR125,0),MATCH(FW140,DT122:EA122,0))*INDEX(AJ130:AT137,MATCH(FW140,AI130:AI137,0),MATCH(FW141,AJ129:AT129,0))</f>
        <v>0</v>
      </c>
      <c r="FX142" s="665">
        <f>INDEX(DT124:EA125,MATCH(DR142,DR124:DR125,0),MATCH(FX140,DT122:EA122,0))*INDEX(AJ130:AT137,MATCH(FX140,AI130:AI137,0),MATCH(FX141,AJ129:AT129,0))</f>
        <v>0</v>
      </c>
      <c r="FY142" s="665">
        <f>INDEX(DT124:EA125,MATCH(DR142,DR124:DR125,0),MATCH(FY140,DT122:EA122,0))*INDEX(AJ130:AT137,MATCH(FY140,AI130:AI137,0),MATCH(FY141,AJ129:AT129,0))</f>
        <v>0</v>
      </c>
      <c r="FZ142" s="665">
        <f>INDEX(DT124:EA125,MATCH(DR142,DR124:DR125,0),MATCH(FZ140,DT122:EA122,0))*INDEX(AJ130:AT137,MATCH(FZ140,AI130:AI137,0),MATCH(FZ141,AJ129:AT129,0))</f>
        <v>0</v>
      </c>
      <c r="GA142" s="665">
        <f>INDEX(DT124:EA125,MATCH(DR142,DR124:DR125,0),MATCH(GA140,DT122:EA122,0))*INDEX(AJ130:AT137,MATCH(GA140,AI130:AI137,0),MATCH(GA141,AJ129:AT129,0))</f>
        <v>0</v>
      </c>
      <c r="GB142" s="665">
        <f>INDEX(DT124:EA125,MATCH(DR142,DR124:DR125,0),MATCH(GB140,DT122:EA122,0))*INDEX(AJ130:AT137,MATCH(GB140,AI130:AI137,0),MATCH(GB141,AJ129:AT129,0))</f>
        <v>0</v>
      </c>
      <c r="GC142" s="665">
        <f>INDEX(DT124:EA125,MATCH(DR142,DR124:DR125,0),MATCH(GC140,DT122:EA122,0))*INDEX(AJ130:AT137,MATCH(GC140,AI130:AI137,0),MATCH(GC141,AJ129:AT129,0))</f>
        <v>0</v>
      </c>
      <c r="GD142" s="665">
        <f>INDEX(DT124:EA125,MATCH(DR142,DR124:DR125,0),MATCH(GD140,DT122:EA122,0))*INDEX(AJ130:AT137,MATCH(GD140,AI130:AI137,0),MATCH(GD141,AJ129:AT129,0))</f>
        <v>0</v>
      </c>
      <c r="GE142" s="665">
        <f>INDEX(DT124:EA125,MATCH(DR142,DR124:DR125,0),MATCH(GE140,DT122:EA122,0))*INDEX(AJ130:AT137,MATCH(GE140,AI130:AI137,0),MATCH(GE141,AJ129:AT129,0))</f>
        <v>0</v>
      </c>
      <c r="GF142" s="665">
        <f>INDEX(DT124:EA125,MATCH(DR142,DR124:DR125,0),MATCH(GF140,DT122:EA122,0))*INDEX(AJ130:AT137,MATCH(GF140,AI130:AI137,0),MATCH(GF141,AJ129:AT129,0))</f>
        <v>0</v>
      </c>
      <c r="GG142" s="665">
        <f>INDEX(DT124:EA125,MATCH(DR142,DR124:DR125,0),MATCH(GG140,DT122:EA122,0))*INDEX(AJ130:AT137,MATCH(GG140,AI130:AI137,0),MATCH(GG141,AJ129:AT129,0))</f>
        <v>0</v>
      </c>
      <c r="GH142" s="665">
        <f>INDEX(DT124:EA125,MATCH(DR142,DR124:DR125,0),MATCH(GH140,DT122:EA122,0))*INDEX(AJ130:AT137,MATCH(GH140,AI130:AI137,0),MATCH(GH141,AJ129:AT129,0))</f>
        <v>0</v>
      </c>
      <c r="GI142" s="665">
        <f>INDEX(DT124:EA125,MATCH(DR142,DR124:DR125,0),MATCH(GI140,DT122:EA122,0))*INDEX(AJ130:AT137,MATCH(GI140,AI130:AI137,0),MATCH(GI141,AJ129:AT129,0))</f>
        <v>0</v>
      </c>
      <c r="GJ142" s="665">
        <f>INDEX(DT124:EA125,MATCH(DR142,DR124:DR125,0),MATCH(GJ140,DT122:EA122,0))*INDEX(AJ130:AT137,MATCH(GJ140,AI130:AI137,0),MATCH(GJ141,AJ129:AT129,0))</f>
        <v>0</v>
      </c>
      <c r="GK142" s="665">
        <f>INDEX(DT124:EA125,MATCH(DR142,DR124:DR125,0),MATCH(GK140,DT122:EA122,0))*INDEX(AJ130:AT137,MATCH(GK140,AI130:AI137,0),MATCH(GK141,AJ129:AT129,0))</f>
        <v>0</v>
      </c>
      <c r="GL142" s="665" t="b">
        <f>SUM(DS142:GK142)=O124-SUM(HB142:HK142)</f>
        <v>1</v>
      </c>
      <c r="GM142" s="667"/>
      <c r="GN142" s="708">
        <v>2023</v>
      </c>
      <c r="GO142" s="664">
        <f>SUMIF(DS129:EN129,GO129,DS142:EN142)</f>
        <v>0</v>
      </c>
      <c r="GP142" s="668">
        <f>SUMIF(DS129:GK129,GP129,DS142:GK142)</f>
        <v>0</v>
      </c>
      <c r="GQ142" s="668">
        <f>SUMIF(DS129:GK129,GQ129,DS142:GK142)</f>
        <v>0</v>
      </c>
      <c r="GR142" s="668">
        <f>SUMIF(DS129:GK129,GR129,DS142:GK142)</f>
        <v>0</v>
      </c>
      <c r="GS142" s="668">
        <f>SUMIF(DS129:GK129,GS129,DS142:GK142)</f>
        <v>0</v>
      </c>
      <c r="GT142" s="668">
        <f>SUMIF(DS129:GK129,GT129,DS142:GK142)</f>
        <v>0</v>
      </c>
      <c r="GU142" s="668">
        <f>SUMIF(DS129:GK129,GU129,DS142:GK142)</f>
        <v>0</v>
      </c>
      <c r="GV142" s="668">
        <f>SUMIF(DS129:GK129,GV129,DS142:GK142)</f>
        <v>0</v>
      </c>
      <c r="GW142" s="668">
        <f>SUMIF(DS129:GK129,GW129,DS142:GK142)</f>
        <v>0</v>
      </c>
      <c r="GX142" s="668">
        <f>SUMIF(DS129:GK129,GX129,DS142:GK142)</f>
        <v>0</v>
      </c>
      <c r="GY142" s="668">
        <f>SUMIF(DS129:GK129,GY129,DS142:GK142)</f>
        <v>0</v>
      </c>
      <c r="GZ142" s="646" t="b">
        <f>O124=SUM(GO142:GY142)</f>
        <v>1</v>
      </c>
      <c r="HB142" s="668">
        <f>IF(GZ142,0,(O124-SUM(GO142:GY142))*INDEX(AK130:AT137,MATCH(GN142,AI130:AI137,0),MATCH(HB141,AK129:AT129,0)))</f>
        <v>0</v>
      </c>
      <c r="HC142" s="668">
        <f>IF(GZ142,0,(O124-SUM(GO142:GY142))*INDEX(AK130:AT137,MATCH(GN142,AI130:AI137,0),MATCH(HC141,AK129:AT129,0)))</f>
        <v>0</v>
      </c>
      <c r="HD142" s="668">
        <f>IF(GZ142,0,(O124-SUM(GO142:GY142))*INDEX(AK130:AT137,MATCH(GN142,AI130:AI137,0),MATCH(HD141,AK129:AT129,0)))</f>
        <v>0</v>
      </c>
      <c r="HE142" s="668">
        <f>IF(GZ142,0,(O124-SUM(GO142:GY142))*INDEX(AK130:AT137,MATCH(GN142,AI130:AI137,0),MATCH(HE141,AK129:AT129,0)))</f>
        <v>0</v>
      </c>
      <c r="HF142" s="668">
        <f>IF(GZ142,0,(O124-SUM(GO142:GY142))*INDEX(AK130:AT137,MATCH(GN142,AI130:AI137,0),MATCH(HF141,AK129:AT129,0)))</f>
        <v>0</v>
      </c>
      <c r="HG142" s="668">
        <f>IF(GZ142,0,(O124-SUM(GO142:GY142))*INDEX(AK130:AT137,MATCH(GN142,AI130:AI137,0),MATCH(HG141,AK129:AT129,0)))</f>
        <v>0</v>
      </c>
      <c r="HH142" s="668">
        <f>IF(GZ142,0,(O124-SUM(GO142:GY142))*INDEX(AK130:AT137,MATCH(GN142,AI130:AI137,0),MATCH(HH141,AK129:AT129,0)))</f>
        <v>0</v>
      </c>
      <c r="HI142" s="668">
        <f>IF(GZ142,0,(O124-SUM(GO142:GY142))*INDEX(AK130:AT137,MATCH(GN142,AI130:AI137,0),MATCH(HI141,AK129:AT129,0)))</f>
        <v>0</v>
      </c>
      <c r="HJ142" s="668">
        <f>IF(GZ142,0,(O124-SUM(GO142:GY142))*INDEX(AK130:AT137,MATCH(GN142,AI130:AI137,0),MATCH(HJ141,AK129:AT129,0)))</f>
        <v>0</v>
      </c>
      <c r="HK142" s="668">
        <f>IF(GZ142,0,(O124-SUM(GO142:GY142))*INDEX(AK130:AT137,MATCH(GN142,AI130:AI137,0),MATCH(HK141,AK129:AT129,0)))</f>
        <v>0</v>
      </c>
      <c r="HL142" s="668" t="b">
        <f>(SUM(HB142:HK142)+SUM(GO142:GY142))=O124</f>
        <v>1</v>
      </c>
      <c r="HM142" s="674"/>
      <c r="HN142" s="674"/>
      <c r="HO142" s="674"/>
      <c r="HP142" s="674"/>
      <c r="HQ142" s="674"/>
      <c r="HR142" s="674"/>
      <c r="HS142" s="674"/>
      <c r="HT142" s="674"/>
      <c r="HU142" s="674"/>
      <c r="HV142" s="674"/>
      <c r="HW142" s="674"/>
      <c r="HX142" s="674"/>
      <c r="HY142" s="674"/>
      <c r="HZ142" s="674"/>
    </row>
    <row r="143" spans="1:234" hidden="1" x14ac:dyDescent="0.25">
      <c r="A143" s="643" t="s">
        <v>208</v>
      </c>
      <c r="G143" s="670"/>
      <c r="H143" s="670"/>
      <c r="I143" s="674"/>
      <c r="J143" s="674"/>
      <c r="K143" s="674"/>
      <c r="L143" s="674"/>
      <c r="M143" s="674"/>
      <c r="N143" s="674"/>
      <c r="O143" s="674"/>
      <c r="P143" s="674"/>
      <c r="Q143" s="674"/>
      <c r="R143" s="674"/>
      <c r="S143" s="675"/>
      <c r="DR143" s="708">
        <v>2024</v>
      </c>
      <c r="DS143" s="665">
        <f>INDEX(DT124:EA125,MATCH(DR143,DR124:DR125,0),MATCH(DS140,DT122:EA122,0))*INDEX(AJ130:AT137,MATCH(DS140,AI130:AI137,0),MATCH(DS141,AJ129:AT129,0))</f>
        <v>0</v>
      </c>
      <c r="DT143" s="665">
        <f>INDEX(DT124:EA125,MATCH(DR143,DR124:DR125,0),MATCH(DT140,DT122:EA122,0))*INDEX(AJ130:AT137,MATCH(DT140,AI130:AI137,0),MATCH(DT141,AJ129:AT129,0))</f>
        <v>0</v>
      </c>
      <c r="DU143" s="665">
        <f>INDEX(DT124:EA125,MATCH(DR143,DR124:DR125,0),MATCH(DU140,DT122:EA122,0))*INDEX(AJ130:AT137,MATCH(DU140,AI130:AI137,0),MATCH(DU141,AJ129:AT129,0))</f>
        <v>0</v>
      </c>
      <c r="DV143" s="665">
        <f>INDEX(DT124:EA125,MATCH(DR143,DR124:DR125,0),MATCH(DV140,DT122:EA122,0))*INDEX(AJ130:AT137,MATCH(DV140,AI130:AI137,0),MATCH(DV141,AJ129:AT129,0))</f>
        <v>0</v>
      </c>
      <c r="DW143" s="665">
        <f>INDEX(DT124:EA125,MATCH(DR143,DR124:DR125,0),MATCH(DW140,DT122:EA122,0))*INDEX(AJ130:AT137,MATCH(DW140,AI130:AI137,0),MATCH(DW141,AJ129:AT129,0))</f>
        <v>0</v>
      </c>
      <c r="DX143" s="665">
        <f>INDEX(DT124:EA125,MATCH(DR143,DR124:DR125,0),MATCH(DX140,DT122:EA122,0))*INDEX(AJ130:AT137,MATCH(DX140,AI130:AI137,0),MATCH(DX141,AJ129:AT129,0))</f>
        <v>0</v>
      </c>
      <c r="DY143" s="665">
        <f>INDEX(DT124:EA125,MATCH(DR143,DR124:DR125,0),MATCH(DY140,DT122:EA122,0))*INDEX(AJ130:AT137,MATCH(DY140,AI130:AI137,0),MATCH(DY141,AJ129:AT129,0))</f>
        <v>0</v>
      </c>
      <c r="DZ143" s="665">
        <f>INDEX(DT124:EA125,MATCH(DR143,DR124:DR125,0),MATCH(DZ140,DT122:EA122,0))*INDEX(AJ130:AT137,MATCH(DZ140,AI130:AI137,0),MATCH(DZ141,AJ129:AT129,0))</f>
        <v>0</v>
      </c>
      <c r="EA143" s="665">
        <f>INDEX(DT124:EA125,MATCH(DR143,DR124:DR125,0),MATCH(EA140,DT122:EA122,0))*INDEX(AJ130:AT137,MATCH(EA140,AI130:AI137,0),MATCH(EA141,AJ129:AT129,0))</f>
        <v>0</v>
      </c>
      <c r="EB143" s="665">
        <f>INDEX(DT124:EA125,MATCH(DR143,DR124:DR125,0),MATCH(EB140,DT122:EA122,0))*INDEX(AJ130:AT137,MATCH(EB140,AI130:AI137,0),MATCH(EB141,AJ129:AT129,0))</f>
        <v>0</v>
      </c>
      <c r="EC143" s="665">
        <f>INDEX(DT124:EA125,MATCH(DR143,DR124:DR125,0),MATCH(EC140,DT122:EA122,0))*INDEX(AJ130:AT137,MATCH(EC140,AI130:AI137,0),MATCH(EC141,AJ129:AT129,0))</f>
        <v>0</v>
      </c>
      <c r="ED143" s="665">
        <f>INDEX(DT124:EA125,MATCH(DR143,DR124:DR125,0),MATCH(ED140,DT122:EA122,0))*INDEX(AJ130:AT137,MATCH(ED140,AI130:AI137,0),MATCH(ED141,AJ129:AT129,0))</f>
        <v>0</v>
      </c>
      <c r="EE143" s="665">
        <f>INDEX(DT124:EA125,MATCH(DR143,DR124:DR125,0),MATCH(EE140,DT122:EA122,0))*INDEX(AJ130:AT137,MATCH(EE140,AI130:AI137,0),MATCH(EE141,AJ129:AT129,0))</f>
        <v>0</v>
      </c>
      <c r="EF143" s="665">
        <f>INDEX(DT124:EA125,MATCH(DR143,DR124:DR125,0),MATCH(EF140,DT122:EA122,0))*INDEX(AJ130:AT137,MATCH(EF140,AI130:AI137,0),MATCH(EF141,AJ129:AT129,0))</f>
        <v>0</v>
      </c>
      <c r="EG143" s="665">
        <f>INDEX(DT124:EA125,MATCH(DR143,DR124:DR125,0),MATCH(EG140,DT122:EA122,0))*INDEX(AJ130:AT137,MATCH(EG140,AI130:AI137,0),MATCH(EG141,AJ129:AT129,0))</f>
        <v>0</v>
      </c>
      <c r="EH143" s="665">
        <f>INDEX(DT124:EA125,MATCH(DR143,DR124:DR125,0),MATCH(EH140,DT122:EA122,0))*INDEX(AJ130:AT137,MATCH(EH140,AI130:AI137,0),MATCH(EH141,AJ129:AT129,0))</f>
        <v>0</v>
      </c>
      <c r="EI143" s="665">
        <f>INDEX(DT124:EA125,MATCH(DR143,DR124:DR125,0),MATCH(EI140,DT122:EA122,0))*INDEX(AJ130:AT137,MATCH(EI140,AI130:AI137,0),MATCH(EI141,AJ129:AT129,0))</f>
        <v>0</v>
      </c>
      <c r="EJ143" s="665">
        <f>INDEX(DT124:EA125,MATCH(DR143,DR124:DR125,0),MATCH(EJ140,DT122:EA122,0))*INDEX(AJ130:AT137,MATCH(EJ140,AI130:AI137,0),MATCH(EJ141,AJ129:AT129,0))</f>
        <v>0</v>
      </c>
      <c r="EK143" s="665">
        <f>INDEX(DT124:EA125,MATCH(DR143,DR124:DR125,0),MATCH(EK140,DT122:EA122,0))*INDEX(AJ130:AT137,MATCH(EK140,AI130:AI137,0),MATCH(EK141,AJ129:AT129,0))</f>
        <v>0</v>
      </c>
      <c r="EL143" s="665">
        <f>INDEX(DT124:EA125,MATCH(DR143,DR124:DR125,0),MATCH(EL140,DT122:EA122,0))*INDEX(AJ130:AT137,MATCH(EL140,AI130:AI137,0),MATCH(EL141,AJ129:AT129,0))</f>
        <v>0</v>
      </c>
      <c r="EM143" s="665">
        <f>INDEX(DT124:EA125,MATCH(DR143,DR124:DR125,0),MATCH(EM140,DT122:EA122,0))*INDEX(AJ130:AT137,MATCH(EM140,AI130:AI137,0),MATCH(EM141,AJ129:AT129,0))</f>
        <v>0</v>
      </c>
      <c r="EN143" s="665">
        <f>INDEX(DT124:EA125,MATCH(DR143,DR124:DR125,0),MATCH(EN140,DT122:EA122,0))*INDEX(AJ130:AT137,MATCH(EN140,AI130:AI137,0),MATCH(EN141,AJ129:AT129,0))</f>
        <v>0</v>
      </c>
      <c r="EO143" s="665">
        <f>INDEX(DT124:EA125,MATCH(DR143,DR124:DR125,0),MATCH(EO140,DT122:EA122,0))*INDEX(AJ130:AT137,MATCH(EO140,AI130:AI137,0),MATCH(EO141,AJ129:AT129,0))</f>
        <v>0</v>
      </c>
      <c r="EP143" s="665">
        <f>INDEX(DT124:EA125,MATCH(DR143,DR124:DR125,0),MATCH(EP140,DT122:EA122,0))*INDEX(AJ130:AT137,MATCH(EP140,AI130:AI137,0),MATCH(EP141,AJ129:AT129,0))</f>
        <v>0</v>
      </c>
      <c r="EQ143" s="665">
        <f>INDEX(DT124:EA125,MATCH(DR143,DR124:DR125,0),MATCH(EQ140,DT122:EA122,0))*INDEX(AJ130:AT137,MATCH(EQ140,AI130:AI137,0),MATCH(EQ141,AJ129:AT129,0))</f>
        <v>0</v>
      </c>
      <c r="ER143" s="665">
        <f>INDEX(DT124:EA125,MATCH(DR143,DR124:DR125,0),MATCH(ER140,DT122:EA122,0))*INDEX(AJ130:AT137,MATCH(ER140,AI130:AI137,0),MATCH(ER141,AJ129:AT129,0))</f>
        <v>0</v>
      </c>
      <c r="ES143" s="665">
        <f>INDEX(DT124:EA125,MATCH(DR143,DR124:DR125,0),MATCH(ES140,DT122:EA122,0))*INDEX(AJ130:AT137,MATCH(ES140,AI130:AI137,0),MATCH(ES141,AJ129:AT129,0))</f>
        <v>0</v>
      </c>
      <c r="ET143" s="665">
        <f>INDEX(DT124:EA125,MATCH(DR143,DR124:DR125,0),MATCH(ET140,DT122:EA122,0))*INDEX(AJ130:AT137,MATCH(ET140,AI130:AI137,0),MATCH(ET141,AJ129:AT129,0))</f>
        <v>0</v>
      </c>
      <c r="EU143" s="665">
        <f>INDEX(DT124:EA125,MATCH(DR143,DR124:DR125,0),MATCH(EU140,DT122:EA122,0))*INDEX(AJ130:AT137,MATCH(EU140,AI130:AI137,0),MATCH(EU141,AJ129:AT129,0))</f>
        <v>0</v>
      </c>
      <c r="EV143" s="665">
        <f>INDEX(DT124:EA125,MATCH(DR143,DR124:DR125,0),MATCH(EV140,DT122:EA122,0))*INDEX(AJ130:AT137,MATCH(EV140,AI130:AI137,0),MATCH(EV141,AJ129:AT129,0))</f>
        <v>0</v>
      </c>
      <c r="EW143" s="665">
        <f>INDEX(DT124:EA125,MATCH(DR143,DR124:DR125,0),MATCH(EW140,DT122:EA122,0))*INDEX(AJ130:AT137,MATCH(EW140,AI130:AI137,0),MATCH(EW141,AJ129:AT129,0))</f>
        <v>0</v>
      </c>
      <c r="EX143" s="665">
        <f>INDEX(DT124:EA125,MATCH(DR143,DR124:DR125,0),MATCH(EX140,DT122:EA122,0))*INDEX(AJ130:AT137,MATCH(EX140,AI130:AI137,0),MATCH(EX141,AJ129:AT129,0))</f>
        <v>0</v>
      </c>
      <c r="EY143" s="665">
        <f>INDEX(DT124:EA125,MATCH(DR143,DR124:DR125,0),MATCH(EY140,DT122:EA122,0))*INDEX(AJ130:AT137,MATCH(EY140,AI130:AI137,0),MATCH(EY141,AJ129:AT129,0))</f>
        <v>0</v>
      </c>
      <c r="EZ143" s="665">
        <f>INDEX(DT124:EA125,MATCH(DR143,DR124:DR125,0),MATCH(EZ140,DT122:EA122,0))*INDEX(AJ130:AT137,MATCH(EZ140,AI130:AI137,0),MATCH(EZ141,AJ129:AT129,0))</f>
        <v>0</v>
      </c>
      <c r="FA143" s="665">
        <f>INDEX(DT124:EA125,MATCH(DR143,DR124:DR125,0),MATCH(FA140,DT122:EA122,0))*INDEX(AJ130:AT137,MATCH(FA140,AI130:AI137,0),MATCH(FA141,AJ129:AT129,0))</f>
        <v>0</v>
      </c>
      <c r="FB143" s="665">
        <f>INDEX(DT124:EA125,MATCH(DR143,DR124:DR125,0),MATCH(FB140,DT122:EA122,0))*INDEX(AJ130:AT137,MATCH(FB140,AI130:AI137,0),MATCH(FB141,AJ129:AT129,0))</f>
        <v>0</v>
      </c>
      <c r="FC143" s="665">
        <f>INDEX(DT124:EA125,MATCH(DR143,DR124:DR125,0),MATCH(FC140,DT122:EA122,0))*INDEX(AJ130:AT137,MATCH(FC140,AI130:AI137,0),MATCH(FC141,AJ129:AT129,0))</f>
        <v>0</v>
      </c>
      <c r="FD143" s="665">
        <f>INDEX(DT124:EA125,MATCH(DR143,DR124:DR125,0),MATCH(FD140,DT122:EA122,0))*INDEX(AJ130:AT137,MATCH(FD140,AI130:AI137,0),MATCH(FD141,AJ129:AT129,0))</f>
        <v>0</v>
      </c>
      <c r="FE143" s="665">
        <f>INDEX(DT124:EA125,MATCH(DR143,DR124:DR125,0),MATCH(FE140,DT122:EA122,0))*INDEX(AJ130:AT137,MATCH(FE140,AI130:AI137,0),MATCH(FE141,AJ129:AT129,0))</f>
        <v>0</v>
      </c>
      <c r="FF143" s="665">
        <f>INDEX(DT124:EA125,MATCH(DR143,DR124:DR125,0),MATCH(FF140,DT122:EA122,0))*INDEX(AJ130:AT137,MATCH(FF140,AI130:AI137,0),MATCH(FF141,AJ129:AT129,0))</f>
        <v>0</v>
      </c>
      <c r="FG143" s="665">
        <f>INDEX(DT124:EA125,MATCH(DR143,DR124:DR125,0),MATCH(FG140,DT122:EA122,0))*INDEX(AJ130:AT137,MATCH(FG140,AI130:AI137,0),MATCH(FG141,AJ129:AT129,0))</f>
        <v>0</v>
      </c>
      <c r="FH143" s="665">
        <f>INDEX(DT124:EA125,MATCH(DR143,DR124:DR125,0),MATCH(FH140,DT122:EA122,0))*INDEX(AJ130:AT137,MATCH(FH140,AI130:AI137,0),MATCH(FH141,AJ129:AT129,0))</f>
        <v>0</v>
      </c>
      <c r="FI143" s="665">
        <f>INDEX(DT124:EA125,MATCH(DR143,DR124:DR125,0),MATCH(FI140,DT122:EA122,0))*INDEX(AJ130:AT137,MATCH(FI140,AI130:AI137,0),MATCH(FI141,AJ129:AT129,0))</f>
        <v>0</v>
      </c>
      <c r="FJ143" s="665">
        <f>INDEX(DT124:EA125,MATCH(DR143,DR124:DR125,0),MATCH(FJ140,DT122:EA122,0))*INDEX(AJ130:AT137,MATCH(FJ140,AI130:AI137,0),MATCH(FJ141,AJ129:AT129,0))</f>
        <v>0</v>
      </c>
      <c r="FK143" s="665">
        <f>INDEX(DT124:EA125,MATCH(DR143,DR124:DR125,0),MATCH(FK140,DT122:EA122,0))*INDEX(AJ130:AT137,MATCH(FK140,AI130:AI137,0),MATCH(FK141,AJ129:AT129,0))</f>
        <v>0</v>
      </c>
      <c r="FL143" s="665">
        <f>INDEX(DT124:EA125,MATCH(DR143,DR124:DR125,0),MATCH(FL140,DT122:EA122,0))*INDEX(AJ130:AT137,MATCH(FL140,AI130:AI137,0),MATCH(FL141,AJ129:AT129,0))</f>
        <v>0</v>
      </c>
      <c r="FM143" s="665">
        <f>INDEX(DT124:EA125,MATCH(DR143,DR124:DR125,0),MATCH(FM140,DT122:EA122,0))*INDEX(AJ130:AT137,MATCH(FM140,AI130:AI137,0),MATCH(FM141,AJ129:AT129,0))</f>
        <v>0</v>
      </c>
      <c r="FN143" s="665">
        <f>INDEX(DT124:EA125,MATCH(DR143,DR124:DR125,0),MATCH(FN140,DT122:EA122,0))*INDEX(AJ130:AT137,MATCH(FN140,AI130:AI137,0),MATCH(FN141,AJ129:AT129,0))</f>
        <v>0</v>
      </c>
      <c r="FO143" s="665">
        <f>INDEX(DT124:EA125,MATCH(DR143,DR124:DR125,0),MATCH(FO140,DT122:EA122,0))*INDEX(AJ130:AT137,MATCH(FO140,AI130:AI137,0),MATCH(FO141,AJ129:AT129,0))</f>
        <v>0</v>
      </c>
      <c r="FP143" s="665">
        <f>INDEX(DT124:EA125,MATCH(DR143,DR124:DR125,0),MATCH(FP140,DT122:EA122,0))*INDEX(AJ130:AT137,MATCH(FP140,AI130:AI137,0),MATCH(FP141,AJ129:AT129,0))</f>
        <v>0</v>
      </c>
      <c r="FQ143" s="665">
        <f>INDEX(DT124:EA125,MATCH(DR143,DR124:DR125,0),MATCH(FQ140,DT122:EA122,0))*INDEX(AJ130:AT137,MATCH(FQ140,AI130:AI137,0),MATCH(FQ141,AJ129:AT129,0))</f>
        <v>0</v>
      </c>
      <c r="FR143" s="665">
        <f>INDEX(DT124:EA125,MATCH(DR143,DR124:DR125,0),MATCH(FR140,DT122:EA122,0))*INDEX(AJ130:AT137,MATCH(FR140,AI130:AI137,0),MATCH(FR141,AJ129:AT129,0))</f>
        <v>0</v>
      </c>
      <c r="FS143" s="665">
        <f>INDEX(DT124:EA125,MATCH(DR143,DR124:DR125,0),MATCH(FS140,DT122:EA122,0))*INDEX(AJ130:AT137,MATCH(FS140,AI130:AI137,0),MATCH(FS141,AJ129:AT129,0))</f>
        <v>0</v>
      </c>
      <c r="FT143" s="665">
        <f>INDEX(DT124:EA125,MATCH(DR143,DR124:DR125,0),MATCH(FT140,DT122:EA122,0))*INDEX(AJ130:AT137,MATCH(FT140,AI130:AI137,0),MATCH(FT141,AJ129:AT129,0))</f>
        <v>0</v>
      </c>
      <c r="FU143" s="665">
        <f>INDEX(DT124:EA125,MATCH(DR143,DR124:DR125,0),MATCH(FU140,DT122:EA122,0))*INDEX(AJ130:AT137,MATCH(FU140,AI130:AI137,0),MATCH(FU141,AJ129:AT129,0))</f>
        <v>0</v>
      </c>
      <c r="FV143" s="665">
        <f>INDEX(DT124:EA125,MATCH(DR143,DR124:DR125,0),MATCH(FV140,DT122:EA122,0))*INDEX(AJ130:AT137,MATCH(FV140,AI130:AI137,0),MATCH(FV141,AJ129:AT129,0))</f>
        <v>0</v>
      </c>
      <c r="FW143" s="665">
        <f>INDEX(DT124:EA125,MATCH(DR143,DR124:DR125,0),MATCH(FW140,DT122:EA122,0))*INDEX(AJ130:AT137,MATCH(FW140,AI130:AI137,0),MATCH(FW141,AJ129:AT129,0))</f>
        <v>0</v>
      </c>
      <c r="FX143" s="665">
        <f>INDEX(DT124:EA125,MATCH(DR143,DR124:DR125,0),MATCH(FX140,DT122:EA122,0))*INDEX(AJ130:AT137,MATCH(FX140,AI130:AI137,0),MATCH(FX141,AJ129:AT129,0))</f>
        <v>0</v>
      </c>
      <c r="FY143" s="665">
        <f>INDEX(DT124:EA125,MATCH(DR143,DR124:DR125,0),MATCH(FY140,DT122:EA122,0))*INDEX(AJ130:AT137,MATCH(FY140,AI130:AI137,0),MATCH(FY141,AJ129:AT129,0))</f>
        <v>0</v>
      </c>
      <c r="FZ143" s="665">
        <f>INDEX(DT124:EA125,MATCH(DR143,DR124:DR125,0),MATCH(FZ140,DT122:EA122,0))*INDEX(AJ130:AT137,MATCH(FZ140,AI130:AI137,0),MATCH(FZ141,AJ129:AT129,0))</f>
        <v>0</v>
      </c>
      <c r="GA143" s="665">
        <f>INDEX(DT124:EA125,MATCH(DR143,DR124:DR125,0),MATCH(GA140,DT122:EA122,0))*INDEX(AJ130:AT137,MATCH(GA140,AI130:AI137,0),MATCH(GA141,AJ129:AT129,0))</f>
        <v>0</v>
      </c>
      <c r="GB143" s="665">
        <f>INDEX(DT124:EA125,MATCH(DR143,DR124:DR125,0),MATCH(GB140,DT122:EA122,0))*INDEX(AJ130:AT137,MATCH(GB140,AI130:AI137,0),MATCH(GB141,AJ129:AT129,0))</f>
        <v>0</v>
      </c>
      <c r="GC143" s="665">
        <f>INDEX(DT124:EA125,MATCH(DR143,DR124:DR125,0),MATCH(GC140,DT122:EA122,0))*INDEX(AJ130:AT137,MATCH(GC140,AI130:AI137,0),MATCH(GC141,AJ129:AT129,0))</f>
        <v>0</v>
      </c>
      <c r="GD143" s="665">
        <f>INDEX(DT124:EA125,MATCH(DR143,DR124:DR125,0),MATCH(GD140,DT122:EA122,0))*INDEX(AJ130:AT137,MATCH(GD140,AI130:AI137,0),MATCH(GD141,AJ129:AT129,0))</f>
        <v>0</v>
      </c>
      <c r="GE143" s="665">
        <f>INDEX(DT124:EA125,MATCH(DR143,DR124:DR125,0),MATCH(GE140,DT122:EA122,0))*INDEX(AJ130:AT137,MATCH(GE140,AI130:AI137,0),MATCH(GE141,AJ129:AT129,0))</f>
        <v>0</v>
      </c>
      <c r="GF143" s="665">
        <f>INDEX(DT124:EA125,MATCH(DR143,DR124:DR125,0),MATCH(GF140,DT122:EA122,0))*INDEX(AJ130:AT137,MATCH(GF140,AI130:AI137,0),MATCH(GF141,AJ129:AT129,0))</f>
        <v>0</v>
      </c>
      <c r="GG143" s="665">
        <f>INDEX(DT124:EA125,MATCH(DR143,DR124:DR125,0),MATCH(GG140,DT122:EA122,0))*INDEX(AJ130:AT137,MATCH(GG140,AI130:AI137,0),MATCH(GG141,AJ129:AT129,0))</f>
        <v>0</v>
      </c>
      <c r="GH143" s="665">
        <f>INDEX(DT124:EA125,MATCH(DR143,DR124:DR125,0),MATCH(GH140,DT122:EA122,0))*INDEX(AJ130:AT137,MATCH(GH140,AI130:AI137,0),MATCH(GH141,AJ129:AT129,0))</f>
        <v>0</v>
      </c>
      <c r="GI143" s="665">
        <f>INDEX(DT124:EA125,MATCH(DR143,DR124:DR125,0),MATCH(GI140,DT122:EA122,0))*INDEX(AJ130:AT137,MATCH(GI140,AI130:AI137,0),MATCH(GI141,AJ129:AT129,0))</f>
        <v>0</v>
      </c>
      <c r="GJ143" s="665">
        <f>INDEX(DT124:EA125,MATCH(DR143,DR124:DR125,0),MATCH(GJ140,DT122:EA122,0))*INDEX(AJ130:AT137,MATCH(GJ140,AI130:AI137,0),MATCH(GJ141,AJ129:AT129,0))</f>
        <v>0</v>
      </c>
      <c r="GK143" s="665">
        <f>INDEX(DT124:EA125,MATCH(DR143,DR124:DR125,0),MATCH(GK140,DT122:EA122,0))*INDEX(AJ130:AT137,MATCH(GK140,AI130:AI137,0),MATCH(GK141,AJ129:AT129,0))</f>
        <v>0</v>
      </c>
      <c r="GL143" s="665" t="b">
        <f>SUM(DS143:GK143)=O125-SUM(HB143:HK143)</f>
        <v>1</v>
      </c>
      <c r="GM143" s="667"/>
      <c r="GN143" s="708">
        <v>2024</v>
      </c>
      <c r="GO143" s="664">
        <f>SUMIF(DS129:EN129,GO129,DS143:EN143)</f>
        <v>0</v>
      </c>
      <c r="GP143" s="668">
        <f>SUMIF(DS129:GK129,GP129,DS143:GK143)</f>
        <v>0</v>
      </c>
      <c r="GQ143" s="668">
        <f>SUMIF(DS129:GK129,GQ129,DS143:GK143)</f>
        <v>0</v>
      </c>
      <c r="GR143" s="668">
        <f>SUMIF(DS129:GK129,GR129,DS143:GK143)</f>
        <v>0</v>
      </c>
      <c r="GS143" s="668">
        <f>SUMIF(DS129:GK129,GS129,DS143:GK143)</f>
        <v>0</v>
      </c>
      <c r="GT143" s="668">
        <f>SUMIF(DS129:GK129,GT129,DS143:GK143)</f>
        <v>0</v>
      </c>
      <c r="GU143" s="668">
        <f>SUMIF(DS129:GK129,GU129,DS143:GK143)</f>
        <v>0</v>
      </c>
      <c r="GV143" s="668">
        <f>SUMIF(DS129:GK129,GV129,DS143:GK143)</f>
        <v>0</v>
      </c>
      <c r="GW143" s="668">
        <f>SUMIF(DS129:GK129,GW129,DS143:GK143)</f>
        <v>0</v>
      </c>
      <c r="GX143" s="668">
        <f>SUMIF(DS129:GK129,GX129,DS143:GK143)</f>
        <v>0</v>
      </c>
      <c r="GY143" s="668">
        <f>SUMIF(DS129:GK129,GY129,DS143:GK143)</f>
        <v>0</v>
      </c>
      <c r="GZ143" s="646" t="b">
        <f>O125=SUM(GO143:GY143)</f>
        <v>1</v>
      </c>
      <c r="HB143" s="668">
        <f>IF(GZ143,0,(O125-SUM(GO143:GY143))*INDEX(AK130:AT137,MATCH(GN143,AI130:AI137,0),MATCH(HB141,AK129:AT129,0)))</f>
        <v>0</v>
      </c>
      <c r="HC143" s="668">
        <f>IF(GZ143,0,(O125-SUM(GO143:GY143))*INDEX(AK130:AT137,MATCH(GN143,AI130:AI137,0),MATCH(HC141,AK129:AT129,0)))</f>
        <v>0</v>
      </c>
      <c r="HD143" s="668">
        <f>IF(GZ143,0,(O125-SUM(GO143:GY143))*INDEX(AK130:AT137,MATCH(GN143,AI130:AI137,0),MATCH(HD141,AK129:AT129,0)))</f>
        <v>0</v>
      </c>
      <c r="HE143" s="668">
        <f>IF(GZ143,0,(O125-SUM(GO143:GY143))*INDEX(AK130:AT137,MATCH(GN143,AI130:AI137,0),MATCH(HE141,AK129:AT129,0)))</f>
        <v>0</v>
      </c>
      <c r="HF143" s="668">
        <f>IF(GZ143,0,(O125-SUM(GO143:GY143))*INDEX(AK130:AT137,MATCH(GN143,AI130:AI137,0),MATCH(HF141,AK129:AT129,0)))</f>
        <v>0</v>
      </c>
      <c r="HG143" s="668">
        <f>IF(GZ143,0,(O125-SUM(GO143:GY143))*INDEX(AK130:AT137,MATCH(GN143,AI130:AI137,0),MATCH(HG141,AK129:AT129,0)))</f>
        <v>0</v>
      </c>
      <c r="HH143" s="668">
        <f>IF(GZ143,0,(O125-SUM(GO143:GY143))*INDEX(AK130:AT137,MATCH(GN143,AI130:AI137,0),MATCH(HH141,AK129:AT129,0)))</f>
        <v>0</v>
      </c>
      <c r="HI143" s="668">
        <f>IF(GZ143,0,(O125-SUM(GO143:GY143))*INDEX(AK130:AT137,MATCH(GN143,AI130:AI137,0),MATCH(HI141,AK129:AT129,0)))</f>
        <v>0</v>
      </c>
      <c r="HJ143" s="668">
        <f>IF(GZ143,0,(O125-SUM(GO143:GY143))*INDEX(AK130:AT137,MATCH(GN143,AI130:AI137,0),MATCH(HJ141,AK129:AT129,0)))</f>
        <v>0</v>
      </c>
      <c r="HK143" s="668">
        <f>IF(GZ143,0,(O125-SUM(GO143:GY143))*INDEX(AK130:AT137,MATCH(GN143,AI130:AI137,0),MATCH(HK141,AK129:AT129,0)))</f>
        <v>0</v>
      </c>
      <c r="HL143" s="668" t="b">
        <f>(SUM(HB143:HK143)+SUM(GO143:GY143))=O125</f>
        <v>1</v>
      </c>
      <c r="HM143" s="674"/>
      <c r="HN143" s="674"/>
      <c r="HO143" s="674"/>
      <c r="HP143" s="674"/>
      <c r="HQ143" s="674"/>
      <c r="HR143" s="674"/>
      <c r="HS143" s="674"/>
      <c r="HT143" s="674"/>
      <c r="HU143" s="674"/>
      <c r="HV143" s="674"/>
      <c r="HW143" s="674"/>
      <c r="HX143" s="674"/>
      <c r="HY143" s="674"/>
      <c r="HZ143" s="674"/>
    </row>
    <row r="144" spans="1:234" hidden="1" x14ac:dyDescent="0.25">
      <c r="A144" s="643" t="s">
        <v>208</v>
      </c>
      <c r="G144" s="670"/>
      <c r="H144" s="670"/>
      <c r="I144" s="674"/>
      <c r="J144" s="674"/>
      <c r="K144" s="674"/>
      <c r="L144" s="674"/>
      <c r="M144" s="674"/>
      <c r="N144" s="674"/>
      <c r="O144" s="674"/>
      <c r="P144" s="674"/>
      <c r="Q144" s="674"/>
      <c r="R144" s="674"/>
      <c r="S144" s="675"/>
      <c r="DR144" s="708">
        <v>2025</v>
      </c>
      <c r="DS144" s="665" t="e">
        <f>INDEX(DT124:EA125,MATCH(DR144,DR124:DR125,0),MATCH(DS140,DT122:EA122,0))*INDEX(AJ130:AT137,MATCH(DS140,AI130:AI137,0),MATCH(DS141,AJ129:AT129,0))</f>
        <v>#N/A</v>
      </c>
      <c r="DT144" s="665" t="e">
        <f>INDEX(DT124:EA125,MATCH(DR144,DR124:DR125,0),MATCH(DT140,DT122:EA122,0))*INDEX(AJ130:AT137,MATCH(DT140,AI130:AI137,0),MATCH(DT141,AJ129:AT129,0))</f>
        <v>#N/A</v>
      </c>
      <c r="DU144" s="665" t="e">
        <f>INDEX(DT124:EA125,MATCH(DR144,DR124:DR125,0),MATCH(DU140,DT122:EA122,0))*INDEX(AJ130:AT137,MATCH(DU140,AI130:AI137,0),MATCH(DU141,AJ129:AT129,0))</f>
        <v>#N/A</v>
      </c>
      <c r="DV144" s="665" t="e">
        <f>INDEX(DT124:EA125,MATCH(DR144,DR124:DR125,0),MATCH(DV140,DT122:EA122,0))*INDEX(AJ130:AT137,MATCH(DV140,AI130:AI137,0),MATCH(DV141,AJ129:AT129,0))</f>
        <v>#N/A</v>
      </c>
      <c r="DW144" s="665" t="e">
        <f>INDEX(DT124:EA125,MATCH(DR144,DR124:DR125,0),MATCH(DW140,DT122:EA122,0))*INDEX(AJ130:AT137,MATCH(DW140,AI130:AI137,0),MATCH(DW141,AJ129:AT129,0))</f>
        <v>#N/A</v>
      </c>
      <c r="DX144" s="665" t="e">
        <f>INDEX(DT124:EA125,MATCH(DR144,DR124:DR125,0),MATCH(DX140,DT122:EA122,0))*INDEX(AJ130:AT137,MATCH(DX140,AI130:AI137,0),MATCH(DX141,AJ129:AT129,0))</f>
        <v>#N/A</v>
      </c>
      <c r="DY144" s="665" t="e">
        <f>INDEX(DT124:EA125,MATCH(DR144,DR124:DR125,0),MATCH(DY140,DT122:EA122,0))*INDEX(AJ130:AT137,MATCH(DY140,AI130:AI137,0),MATCH(DY141,AJ129:AT129,0))</f>
        <v>#N/A</v>
      </c>
      <c r="DZ144" s="665" t="e">
        <f>INDEX(DT124:EA125,MATCH(DR144,DR124:DR125,0),MATCH(DZ140,DT122:EA122,0))*INDEX(AJ130:AT137,MATCH(DZ140,AI130:AI137,0),MATCH(DZ141,AJ129:AT129,0))</f>
        <v>#N/A</v>
      </c>
      <c r="EA144" s="665" t="e">
        <f>INDEX(DT124:EA125,MATCH(DR144,DR124:DR125,0),MATCH(EA140,DT122:EA122,0))*INDEX(AJ130:AT137,MATCH(EA140,AI130:AI137,0),MATCH(EA141,AJ129:AT129,0))</f>
        <v>#N/A</v>
      </c>
      <c r="EB144" s="665" t="e">
        <f>INDEX(DT124:EA125,MATCH(DR144,DR124:DR125,0),MATCH(EB140,DT122:EA122,0))*INDEX(AJ130:AT137,MATCH(EB140,AI130:AI137,0),MATCH(EB141,AJ129:AT129,0))</f>
        <v>#N/A</v>
      </c>
      <c r="EC144" s="665" t="e">
        <f>INDEX(DT124:EA125,MATCH(DR144,DR124:DR125,0),MATCH(EC140,DT122:EA122,0))*INDEX(AJ130:AT137,MATCH(EC140,AI130:AI137,0),MATCH(EC141,AJ129:AT129,0))</f>
        <v>#N/A</v>
      </c>
      <c r="ED144" s="665" t="e">
        <f>INDEX(DT124:EA125,MATCH(DR144,DR124:DR125,0),MATCH(ED140,DT122:EA122,0))*INDEX(AJ130:AT137,MATCH(ED140,AI130:AI137,0),MATCH(ED141,AJ129:AT129,0))</f>
        <v>#N/A</v>
      </c>
      <c r="EE144" s="665" t="e">
        <f>INDEX(DT124:EA125,MATCH(DR144,DR124:DR125,0),MATCH(EE140,DT122:EA122,0))*INDEX(AJ130:AT137,MATCH(EE140,AI130:AI137,0),MATCH(EE141,AJ129:AT129,0))</f>
        <v>#N/A</v>
      </c>
      <c r="EF144" s="665" t="e">
        <f>INDEX(DT124:EA125,MATCH(DR144,DR124:DR125,0),MATCH(EF140,DT122:EA122,0))*INDEX(AJ130:AT137,MATCH(EF140,AI130:AI137,0),MATCH(EF141,AJ129:AT129,0))</f>
        <v>#N/A</v>
      </c>
      <c r="EG144" s="665" t="e">
        <f>INDEX(DT124:EA125,MATCH(DR144,DR124:DR125,0),MATCH(EG140,DT122:EA122,0))*INDEX(AJ130:AT137,MATCH(EG140,AI130:AI137,0),MATCH(EG141,AJ129:AT129,0))</f>
        <v>#N/A</v>
      </c>
      <c r="EH144" s="665" t="e">
        <f>INDEX(DT124:EA125,MATCH(DR144,DR124:DR125,0),MATCH(EH140,DT122:EA122,0))*INDEX(AJ130:AT137,MATCH(EH140,AI130:AI137,0),MATCH(EH141,AJ129:AT129,0))</f>
        <v>#N/A</v>
      </c>
      <c r="EI144" s="665" t="e">
        <f>INDEX(DT124:EA125,MATCH(DR144,DR124:DR125,0),MATCH(EI140,DT122:EA122,0))*INDEX(AJ130:AT137,MATCH(EI140,AI130:AI137,0),MATCH(EI141,AJ129:AT129,0))</f>
        <v>#N/A</v>
      </c>
      <c r="EJ144" s="665" t="e">
        <f>INDEX(DT124:EA125,MATCH(DR144,DR124:DR125,0),MATCH(EJ140,DT122:EA122,0))*INDEX(AJ130:AT137,MATCH(EJ140,AI130:AI137,0),MATCH(EJ141,AJ129:AT129,0))</f>
        <v>#N/A</v>
      </c>
      <c r="EK144" s="665" t="e">
        <f>INDEX(DT124:EA125,MATCH(DR144,DR124:DR125,0),MATCH(EK140,DT122:EA122,0))*INDEX(AJ130:AT137,MATCH(EK140,AI130:AI137,0),MATCH(EK141,AJ129:AT129,0))</f>
        <v>#N/A</v>
      </c>
      <c r="EL144" s="665" t="e">
        <f>INDEX(DT124:EA125,MATCH(DR144,DR124:DR125,0),MATCH(EL140,DT122:EA122,0))*INDEX(AJ130:AT137,MATCH(EL140,AI130:AI137,0),MATCH(EL141,AJ129:AT129,0))</f>
        <v>#N/A</v>
      </c>
      <c r="EM144" s="665" t="e">
        <f>INDEX(DT124:EA125,MATCH(DR144,DR124:DR125,0),MATCH(EM140,DT122:EA122,0))*INDEX(AJ130:AT137,MATCH(EM140,AI130:AI137,0),MATCH(EM141,AJ129:AT129,0))</f>
        <v>#N/A</v>
      </c>
      <c r="EN144" s="665" t="e">
        <f>INDEX(DT124:EA125,MATCH(DR144,DR124:DR125,0),MATCH(EN140,DT122:EA122,0))*INDEX(AJ130:AT137,MATCH(EN140,AI130:AI137,0),MATCH(EN141,AJ129:AT129,0))</f>
        <v>#N/A</v>
      </c>
      <c r="EO144" s="665" t="e">
        <f>INDEX(DT124:EA125,MATCH(DR144,DR124:DR125,0),MATCH(EO140,DT122:EA122,0))*INDEX(AJ130:AT137,MATCH(EO140,AI130:AI137,0),MATCH(EO141,AJ129:AT129,0))</f>
        <v>#N/A</v>
      </c>
      <c r="EP144" s="665" t="e">
        <f>INDEX(DT124:EA125,MATCH(DR144,DR124:DR125,0),MATCH(EP140,DT122:EA122,0))*INDEX(AJ130:AT137,MATCH(EP140,AI130:AI137,0),MATCH(EP141,AJ129:AT129,0))</f>
        <v>#N/A</v>
      </c>
      <c r="EQ144" s="665" t="e">
        <f>INDEX(DT124:EA125,MATCH(DR144,DR124:DR125,0),MATCH(EQ140,DT122:EA122,0))*INDEX(AJ130:AT137,MATCH(EQ140,AI130:AI137,0),MATCH(EQ141,AJ129:AT129,0))</f>
        <v>#N/A</v>
      </c>
      <c r="ER144" s="665" t="e">
        <f>INDEX(DT124:EA125,MATCH(DR144,DR124:DR125,0),MATCH(ER140,DT122:EA122,0))*INDEX(AJ130:AT137,MATCH(ER140,AI130:AI137,0),MATCH(ER141,AJ129:AT129,0))</f>
        <v>#N/A</v>
      </c>
      <c r="ES144" s="665" t="e">
        <f>INDEX(DT124:EA125,MATCH(DR144,DR124:DR125,0),MATCH(ES140,DT122:EA122,0))*INDEX(AJ130:AT137,MATCH(ES140,AI130:AI137,0),MATCH(ES141,AJ129:AT129,0))</f>
        <v>#N/A</v>
      </c>
      <c r="ET144" s="665" t="e">
        <f>INDEX(DT124:EA125,MATCH(DR144,DR124:DR125,0),MATCH(ET140,DT122:EA122,0))*INDEX(AJ130:AT137,MATCH(ET140,AI130:AI137,0),MATCH(ET141,AJ129:AT129,0))</f>
        <v>#N/A</v>
      </c>
      <c r="EU144" s="665" t="e">
        <f>INDEX(DT124:EA125,MATCH(DR144,DR124:DR125,0),MATCH(EU140,DT122:EA122,0))*INDEX(AJ130:AT137,MATCH(EU140,AI130:AI137,0),MATCH(EU141,AJ129:AT129,0))</f>
        <v>#N/A</v>
      </c>
      <c r="EV144" s="665" t="e">
        <f>INDEX(DT124:EA125,MATCH(DR144,DR124:DR125,0),MATCH(EV140,DT122:EA122,0))*INDEX(AJ130:AT137,MATCH(EV140,AI130:AI137,0),MATCH(EV141,AJ129:AT129,0))</f>
        <v>#N/A</v>
      </c>
      <c r="EW144" s="665" t="e">
        <f>INDEX(DT124:EA125,MATCH(DR144,DR124:DR125,0),MATCH(EW140,DT122:EA122,0))*INDEX(AJ130:AT137,MATCH(EW140,AI130:AI137,0),MATCH(EW141,AJ129:AT129,0))</f>
        <v>#N/A</v>
      </c>
      <c r="EX144" s="665" t="e">
        <f>INDEX(DT124:EA125,MATCH(DR144,DR124:DR125,0),MATCH(EX140,DT122:EA122,0))*INDEX(AJ130:AT137,MATCH(EX140,AI130:AI137,0),MATCH(EX141,AJ129:AT129,0))</f>
        <v>#N/A</v>
      </c>
      <c r="EY144" s="665" t="e">
        <f>INDEX(DT124:EA125,MATCH(DR144,DR124:DR125,0),MATCH(EY140,DT122:EA122,0))*INDEX(AJ130:AT137,MATCH(EY140,AI130:AI137,0),MATCH(EY141,AJ129:AT129,0))</f>
        <v>#N/A</v>
      </c>
      <c r="EZ144" s="665" t="e">
        <f>INDEX(DT124:EA125,MATCH(DR144,DR124:DR125,0),MATCH(EZ140,DT122:EA122,0))*INDEX(AJ130:AT137,MATCH(EZ140,AI130:AI137,0),MATCH(EZ141,AJ129:AT129,0))</f>
        <v>#N/A</v>
      </c>
      <c r="FA144" s="665" t="e">
        <f>INDEX(DT124:EA125,MATCH(DR144,DR124:DR125,0),MATCH(FA140,DT122:EA122,0))*INDEX(AJ130:AT137,MATCH(FA140,AI130:AI137,0),MATCH(FA141,AJ129:AT129,0))</f>
        <v>#N/A</v>
      </c>
      <c r="FB144" s="665" t="e">
        <f>INDEX(DT124:EA125,MATCH(DR144,DR124:DR125,0),MATCH(FB140,DT122:EA122,0))*INDEX(AJ130:AT137,MATCH(FB140,AI130:AI137,0),MATCH(FB141,AJ129:AT129,0))</f>
        <v>#N/A</v>
      </c>
      <c r="FC144" s="665" t="e">
        <f>INDEX(DT124:EA125,MATCH(DR144,DR124:DR125,0),MATCH(FC140,DT122:EA122,0))*INDEX(AJ130:AT137,MATCH(FC140,AI130:AI137,0),MATCH(FC141,AJ129:AT129,0))</f>
        <v>#N/A</v>
      </c>
      <c r="FD144" s="665" t="e">
        <f>INDEX(DT124:EA125,MATCH(DR144,DR124:DR125,0),MATCH(FD140,DT122:EA122,0))*INDEX(AJ130:AT137,MATCH(FD140,AI130:AI137,0),MATCH(FD141,AJ129:AT129,0))</f>
        <v>#N/A</v>
      </c>
      <c r="FE144" s="665" t="e">
        <f>INDEX(DT124:EA125,MATCH(DR144,DR124:DR125,0),MATCH(FE140,DT122:EA122,0))*INDEX(AJ130:AT137,MATCH(FE140,AI130:AI137,0),MATCH(FE141,AJ129:AT129,0))</f>
        <v>#N/A</v>
      </c>
      <c r="FF144" s="665" t="e">
        <f>INDEX(DT124:EA125,MATCH(DR144,DR124:DR125,0),MATCH(FF140,DT122:EA122,0))*INDEX(AJ130:AT137,MATCH(FF140,AI130:AI137,0),MATCH(FF141,AJ129:AT129,0))</f>
        <v>#N/A</v>
      </c>
      <c r="FG144" s="665" t="e">
        <f>INDEX(DT124:EA125,MATCH(DR144,DR124:DR125,0),MATCH(FG140,DT122:EA122,0))*INDEX(AJ130:AT137,MATCH(FG140,AI130:AI137,0),MATCH(FG141,AJ129:AT129,0))</f>
        <v>#N/A</v>
      </c>
      <c r="FH144" s="665" t="e">
        <f>INDEX(DT124:EA125,MATCH(DR144,DR124:DR125,0),MATCH(FH140,DT122:EA122,0))*INDEX(AJ130:AT137,MATCH(FH140,AI130:AI137,0),MATCH(FH141,AJ129:AT129,0))</f>
        <v>#N/A</v>
      </c>
      <c r="FI144" s="665" t="e">
        <f>INDEX(DT124:EA125,MATCH(DR144,DR124:DR125,0),MATCH(FI140,DT122:EA122,0))*INDEX(AJ130:AT137,MATCH(FI140,AI130:AI137,0),MATCH(FI141,AJ129:AT129,0))</f>
        <v>#N/A</v>
      </c>
      <c r="FJ144" s="665" t="e">
        <f>INDEX(DT124:EA125,MATCH(DR144,DR124:DR125,0),MATCH(FJ140,DT122:EA122,0))*INDEX(AJ130:AT137,MATCH(FJ140,AI130:AI137,0),MATCH(FJ141,AJ129:AT129,0))</f>
        <v>#N/A</v>
      </c>
      <c r="FK144" s="665" t="e">
        <f>INDEX(DT124:EA125,MATCH(DR144,DR124:DR125,0),MATCH(FK140,DT122:EA122,0))*INDEX(AJ130:AT137,MATCH(FK140,AI130:AI137,0),MATCH(FK141,AJ129:AT129,0))</f>
        <v>#N/A</v>
      </c>
      <c r="FL144" s="665" t="e">
        <f>INDEX(DT124:EA125,MATCH(DR144,DR124:DR125,0),MATCH(FL140,DT122:EA122,0))*INDEX(AJ130:AT137,MATCH(FL140,AI130:AI137,0),MATCH(FL141,AJ129:AT129,0))</f>
        <v>#N/A</v>
      </c>
      <c r="FM144" s="665" t="e">
        <f>INDEX(DT124:EA125,MATCH(DR144,DR124:DR125,0),MATCH(FM140,DT122:EA122,0))*INDEX(AJ130:AT137,MATCH(FM140,AI130:AI137,0),MATCH(FM141,AJ129:AT129,0))</f>
        <v>#N/A</v>
      </c>
      <c r="FN144" s="665" t="e">
        <f>INDEX(DT124:EA125,MATCH(DR144,DR124:DR125,0),MATCH(FN140,DT122:EA122,0))*INDEX(AJ130:AT137,MATCH(FN140,AI130:AI137,0),MATCH(FN141,AJ129:AT129,0))</f>
        <v>#N/A</v>
      </c>
      <c r="FO144" s="665" t="e">
        <f>INDEX(DT124:EA125,MATCH(DR144,DR124:DR125,0),MATCH(FO140,DT122:EA122,0))*INDEX(AJ130:AT137,MATCH(FO140,AI130:AI137,0),MATCH(FO141,AJ129:AT129,0))</f>
        <v>#N/A</v>
      </c>
      <c r="FP144" s="665" t="e">
        <f>INDEX(DT124:EA125,MATCH(DR144,DR124:DR125,0),MATCH(FP140,DT122:EA122,0))*INDEX(AJ130:AT137,MATCH(FP140,AI130:AI137,0),MATCH(FP141,AJ129:AT129,0))</f>
        <v>#N/A</v>
      </c>
      <c r="FQ144" s="665" t="e">
        <f>INDEX(DT124:EA125,MATCH(DR144,DR124:DR125,0),MATCH(FQ140,DT122:EA122,0))*INDEX(AJ130:AT137,MATCH(FQ140,AI130:AI137,0),MATCH(FQ141,AJ129:AT129,0))</f>
        <v>#N/A</v>
      </c>
      <c r="FR144" s="665" t="e">
        <f>INDEX(DT124:EA125,MATCH(DR144,DR124:DR125,0),MATCH(FR140,DT122:EA122,0))*INDEX(AJ130:AT137,MATCH(FR140,AI130:AI137,0),MATCH(FR141,AJ129:AT129,0))</f>
        <v>#N/A</v>
      </c>
      <c r="FS144" s="665" t="e">
        <f>INDEX(DT124:EA125,MATCH(DR144,DR124:DR125,0),MATCH(FS140,DT122:EA122,0))*INDEX(AJ130:AT137,MATCH(FS140,AI130:AI137,0),MATCH(FS141,AJ129:AT129,0))</f>
        <v>#N/A</v>
      </c>
      <c r="FT144" s="665" t="e">
        <f>INDEX(DT124:EA125,MATCH(DR144,DR124:DR125,0),MATCH(FT140,DT122:EA122,0))*INDEX(AJ130:AT137,MATCH(FT140,AI130:AI137,0),MATCH(FT141,AJ129:AT129,0))</f>
        <v>#N/A</v>
      </c>
      <c r="FU144" s="665" t="e">
        <f>INDEX(DT124:EA125,MATCH(DR144,DR124:DR125,0),MATCH(FU140,DT122:EA122,0))*INDEX(AJ130:AT137,MATCH(FU140,AI130:AI137,0),MATCH(FU141,AJ129:AT129,0))</f>
        <v>#N/A</v>
      </c>
      <c r="FV144" s="665" t="e">
        <f>INDEX(DT124:EA125,MATCH(DR144,DR124:DR125,0),MATCH(FV140,DT122:EA122,0))*INDEX(AJ130:AT137,MATCH(FV140,AI130:AI137,0),MATCH(FV141,AJ129:AT129,0))</f>
        <v>#N/A</v>
      </c>
      <c r="FW144" s="665" t="e">
        <f>INDEX(DT124:EA125,MATCH(DR144,DR124:DR125,0),MATCH(FW140,DT122:EA122,0))*INDEX(AJ130:AT137,MATCH(FW140,AI130:AI137,0),MATCH(FW141,AJ129:AT129,0))</f>
        <v>#N/A</v>
      </c>
      <c r="FX144" s="665" t="e">
        <f>INDEX(DT124:EA125,MATCH(DR144,DR124:DR125,0),MATCH(FX140,DT122:EA122,0))*INDEX(AJ130:AT137,MATCH(FX140,AI130:AI137,0),MATCH(FX141,AJ129:AT129,0))</f>
        <v>#N/A</v>
      </c>
      <c r="FY144" s="665" t="e">
        <f>INDEX(DT124:EA125,MATCH(DR144,DR124:DR125,0),MATCH(FY140,DT122:EA122,0))*INDEX(AJ130:AT137,MATCH(FY140,AI130:AI137,0),MATCH(FY141,AJ129:AT129,0))</f>
        <v>#N/A</v>
      </c>
      <c r="FZ144" s="665" t="e">
        <f>INDEX(DT124:EA125,MATCH(DR144,DR124:DR125,0),MATCH(FZ140,DT122:EA122,0))*INDEX(AJ130:AT137,MATCH(FZ140,AI130:AI137,0),MATCH(FZ141,AJ129:AT129,0))</f>
        <v>#N/A</v>
      </c>
      <c r="GA144" s="665" t="e">
        <f>INDEX(DT124:EA125,MATCH(DR144,DR124:DR125,0),MATCH(GA140,DT122:EA122,0))*INDEX(AJ130:AT137,MATCH(GA140,AI130:AI137,0),MATCH(GA141,AJ129:AT129,0))</f>
        <v>#N/A</v>
      </c>
      <c r="GB144" s="665" t="e">
        <f>INDEX(DT124:EA125,MATCH(DR144,DR124:DR125,0),MATCH(GB140,DT122:EA122,0))*INDEX(AJ130:AT137,MATCH(GB140,AI130:AI137,0),MATCH(GB141,AJ129:AT129,0))</f>
        <v>#N/A</v>
      </c>
      <c r="GC144" s="665" t="e">
        <f>INDEX(DT124:EA125,MATCH(DR144,DR124:DR125,0),MATCH(GC140,DT122:EA122,0))*INDEX(AJ130:AT137,MATCH(GC140,AI130:AI137,0),MATCH(GC141,AJ129:AT129,0))</f>
        <v>#N/A</v>
      </c>
      <c r="GD144" s="665" t="e">
        <f>INDEX(DT124:EA125,MATCH(DR144,DR124:DR125,0),MATCH(GD140,DT122:EA122,0))*INDEX(AJ130:AT137,MATCH(GD140,AI130:AI137,0),MATCH(GD141,AJ129:AT129,0))</f>
        <v>#N/A</v>
      </c>
      <c r="GE144" s="665" t="e">
        <f>INDEX(DT124:EA125,MATCH(DR144,DR124:DR125,0),MATCH(GE140,DT122:EA122,0))*INDEX(AJ130:AT137,MATCH(GE140,AI130:AI137,0),MATCH(GE141,AJ129:AT129,0))</f>
        <v>#N/A</v>
      </c>
      <c r="GF144" s="665" t="e">
        <f>INDEX(DT124:EA125,MATCH(DR144,DR124:DR125,0),MATCH(GF140,DT122:EA122,0))*INDEX(AJ130:AT137,MATCH(GF140,AI130:AI137,0),MATCH(GF141,AJ129:AT129,0))</f>
        <v>#N/A</v>
      </c>
      <c r="GG144" s="665" t="e">
        <f>INDEX(DT124:EA125,MATCH(DR144,DR124:DR125,0),MATCH(GG140,DT122:EA122,0))*INDEX(AJ130:AT137,MATCH(GG140,AI130:AI137,0),MATCH(GG141,AJ129:AT129,0))</f>
        <v>#N/A</v>
      </c>
      <c r="GH144" s="665" t="e">
        <f>INDEX(DT124:EA125,MATCH(DR144,DR124:DR125,0),MATCH(GH140,DT122:EA122,0))*INDEX(AJ130:AT137,MATCH(GH140,AI130:AI137,0),MATCH(GH141,AJ129:AT129,0))</f>
        <v>#N/A</v>
      </c>
      <c r="GI144" s="665" t="e">
        <f>INDEX(DT124:EA125,MATCH(DR144,DR124:DR125,0),MATCH(GI140,DT122:EA122,0))*INDEX(AJ130:AT137,MATCH(GI140,AI130:AI137,0),MATCH(GI141,AJ129:AT129,0))</f>
        <v>#N/A</v>
      </c>
      <c r="GJ144" s="665" t="e">
        <f>INDEX(DT124:EA125,MATCH(DR144,DR124:DR125,0),MATCH(GJ140,DT122:EA122,0))*INDEX(AJ130:AT137,MATCH(GJ140,AI130:AI137,0),MATCH(GJ141,AJ129:AT129,0))</f>
        <v>#N/A</v>
      </c>
      <c r="GK144" s="665" t="e">
        <f>INDEX(DT124:EA125,MATCH(DR144,DR124:DR125,0),MATCH(GK140,DT122:EA122,0))*INDEX(AJ130:AT137,MATCH(GK140,AI130:AI137,0),MATCH(GK141,AJ129:AT129,0))</f>
        <v>#N/A</v>
      </c>
      <c r="GL144" s="665" t="e">
        <f>SUM(DS144:GK144)=#REF!-SUM(HB144:HK144)</f>
        <v>#N/A</v>
      </c>
      <c r="GM144" s="667"/>
      <c r="GN144" s="708">
        <v>2025</v>
      </c>
      <c r="GO144" s="664" t="e">
        <f>SUMIF(DS129:EN129,GO129,DS144:EN144)</f>
        <v>#N/A</v>
      </c>
      <c r="GP144" s="668" t="e">
        <f>SUMIF(DS129:GK129,GP129,DS144:GK144)</f>
        <v>#N/A</v>
      </c>
      <c r="GQ144" s="668" t="e">
        <f>SUMIF(DS129:GK129,GQ129,DS144:GK144)</f>
        <v>#N/A</v>
      </c>
      <c r="GR144" s="668" t="e">
        <f>SUMIF(DS129:GK129,GR129,DS144:GK144)</f>
        <v>#N/A</v>
      </c>
      <c r="GS144" s="668" t="e">
        <f>SUMIF(DS129:GK129,GS129,DS144:GK144)</f>
        <v>#N/A</v>
      </c>
      <c r="GT144" s="668" t="e">
        <f>SUMIF(DS129:GK129,GT129,DS144:GK144)</f>
        <v>#N/A</v>
      </c>
      <c r="GU144" s="668" t="e">
        <f>SUMIF(DS129:GK129,GU129,DS144:GK144)</f>
        <v>#N/A</v>
      </c>
      <c r="GV144" s="668" t="e">
        <f>SUMIF(DS129:GK129,GV129,DS144:GK144)</f>
        <v>#N/A</v>
      </c>
      <c r="GW144" s="668" t="e">
        <f>SUMIF(DS129:GK129,GW129,DS144:GK144)</f>
        <v>#N/A</v>
      </c>
      <c r="GX144" s="668" t="e">
        <f>SUMIF(DS129:GK129,GX129,DS144:GK144)</f>
        <v>#N/A</v>
      </c>
      <c r="GY144" s="668" t="e">
        <f>SUMIF(DS129:GK129,GY129,DS144:GK144)</f>
        <v>#N/A</v>
      </c>
      <c r="GZ144" s="646" t="e">
        <f>#REF!=SUM(GO144:GY144)</f>
        <v>#REF!</v>
      </c>
      <c r="HB144" s="668" t="e">
        <f>IF(GZ144,0,(#REF!-SUM(GO144:GY144))*INDEX(AK130:AT137,MATCH(GN144,AI130:AI137,0),MATCH(HB141,AK129:AT129,0)))</f>
        <v>#REF!</v>
      </c>
      <c r="HC144" s="668" t="e">
        <f>IF(GZ144,0,(#REF!-SUM(GO144:GY144))*INDEX(AK130:AT137,MATCH(GN144,AI130:AI137,0),MATCH(HC141,AK129:AT129,0)))</f>
        <v>#REF!</v>
      </c>
      <c r="HD144" s="668" t="e">
        <f>IF(GZ144,0,(#REF!-SUM(GO144:GY144))*INDEX(AK130:AT137,MATCH(GN144,AI130:AI137,0),MATCH(HD141,AK129:AT129,0)))</f>
        <v>#REF!</v>
      </c>
      <c r="HE144" s="668" t="e">
        <f>IF(GZ144,0,(#REF!-SUM(GO144:GY144))*INDEX(AK130:AT137,MATCH(GN144,AI130:AI137,0),MATCH(HE141,AK129:AT129,0)))</f>
        <v>#REF!</v>
      </c>
      <c r="HF144" s="668" t="e">
        <f>IF(GZ144,0,(#REF!-SUM(GO144:GY144))*INDEX(AK130:AT137,MATCH(GN144,AI130:AI137,0),MATCH(HF141,AK129:AT129,0)))</f>
        <v>#REF!</v>
      </c>
      <c r="HG144" s="668" t="e">
        <f>IF(GZ144,0,(#REF!-SUM(GO144:GY144))*INDEX(AK130:AT137,MATCH(GN144,AI130:AI137,0),MATCH(HG141,AK129:AT129,0)))</f>
        <v>#REF!</v>
      </c>
      <c r="HH144" s="668" t="e">
        <f>IF(GZ144,0,(#REF!-SUM(GO144:GY144))*INDEX(AK130:AT137,MATCH(GN144,AI130:AI137,0),MATCH(HH141,AK129:AT129,0)))</f>
        <v>#REF!</v>
      </c>
      <c r="HI144" s="668" t="e">
        <f>IF(GZ144,0,(#REF!-SUM(GO144:GY144))*INDEX(AK130:AT137,MATCH(GN144,AI130:AI137,0),MATCH(HI141,AK129:AT129,0)))</f>
        <v>#REF!</v>
      </c>
      <c r="HJ144" s="668" t="e">
        <f>IF(GZ144,0,(#REF!-SUM(GO144:GY144))*INDEX(AK130:AT137,MATCH(GN144,AI130:AI137,0),MATCH(HJ141,AK129:AT129,0)))</f>
        <v>#REF!</v>
      </c>
      <c r="HK144" s="668" t="e">
        <f>IF(GZ144,0,(#REF!-SUM(GO144:GY144))*INDEX(AK130:AT137,MATCH(GN144,AI130:AI137,0),MATCH(HK141,AK129:AT129,0)))</f>
        <v>#REF!</v>
      </c>
      <c r="HL144" s="668" t="e">
        <f>(SUM(HB144:HK144)+SUM(GO144:GY144))=#REF!</f>
        <v>#REF!</v>
      </c>
      <c r="HM144" s="674"/>
      <c r="HN144" s="674"/>
      <c r="HO144" s="674"/>
      <c r="HP144" s="674"/>
      <c r="HQ144" s="674"/>
      <c r="HR144" s="674"/>
      <c r="HS144" s="674"/>
      <c r="HT144" s="674"/>
      <c r="HU144" s="674"/>
      <c r="HV144" s="674"/>
      <c r="HW144" s="674"/>
      <c r="HX144" s="674"/>
      <c r="HY144" s="674"/>
      <c r="HZ144" s="674"/>
    </row>
    <row r="145" spans="1:234" hidden="1" x14ac:dyDescent="0.25">
      <c r="A145" s="643" t="s">
        <v>208</v>
      </c>
      <c r="G145" s="670"/>
      <c r="H145" s="670"/>
      <c r="I145" s="674"/>
      <c r="J145" s="674"/>
      <c r="K145" s="674"/>
      <c r="L145" s="674"/>
      <c r="M145" s="674"/>
      <c r="N145" s="674"/>
      <c r="O145" s="674"/>
      <c r="P145" s="674"/>
      <c r="Q145" s="674"/>
      <c r="R145" s="674"/>
      <c r="S145" s="675"/>
      <c r="DR145" s="708">
        <v>2026</v>
      </c>
      <c r="DS145" s="665" t="e">
        <f>INDEX(DT124:EA125,MATCH(DR145,DR124:DR125,0),MATCH(DS140,DT122:EA122,0))*INDEX(AJ130:AT137,MATCH(DS140,AI130:AI137,0),MATCH(DS141,AJ129:AT129,0))</f>
        <v>#N/A</v>
      </c>
      <c r="DT145" s="665" t="e">
        <f>INDEX(DT124:EA125,MATCH(DR145,DR124:DR125,0),MATCH(DT140,DT122:EA122,0))*INDEX(AJ130:AT137,MATCH(DT140,AI130:AI137,0),MATCH(DT141,AJ129:AT129,0))</f>
        <v>#N/A</v>
      </c>
      <c r="DU145" s="665" t="e">
        <f>INDEX(DT124:EA125,MATCH(DR145,DR124:DR125,0),MATCH(DU140,DT122:EA122,0))*INDEX(AJ130:AT137,MATCH(DU140,AI130:AI137,0),MATCH(DU141,AJ129:AT129,0))</f>
        <v>#N/A</v>
      </c>
      <c r="DV145" s="665" t="e">
        <f>INDEX(DT124:EA125,MATCH(DR145,DR124:DR125,0),MATCH(DV140,DT122:EA122,0))*INDEX(AJ130:AT137,MATCH(DV140,AI130:AI137,0),MATCH(DV141,AJ129:AT129,0))</f>
        <v>#N/A</v>
      </c>
      <c r="DW145" s="665" t="e">
        <f>INDEX(DT124:EA125,MATCH(DR145,DR124:DR125,0),MATCH(DW140,DT122:EA122,0))*INDEX(AJ130:AT137,MATCH(DW140,AI130:AI137,0),MATCH(DW141,AJ129:AT129,0))</f>
        <v>#N/A</v>
      </c>
      <c r="DX145" s="665" t="e">
        <f>INDEX(DT124:EA125,MATCH(DR145,DR124:DR125,0),MATCH(DX140,DT122:EA122,0))*INDEX(AJ130:AT137,MATCH(DX140,AI130:AI137,0),MATCH(DX141,AJ129:AT129,0))</f>
        <v>#N/A</v>
      </c>
      <c r="DY145" s="665" t="e">
        <f>INDEX(DT124:EA125,MATCH(DR145,DR124:DR125,0),MATCH(DY140,DT122:EA122,0))*INDEX(AJ130:AT137,MATCH(DY140,AI130:AI137,0),MATCH(DY141,AJ129:AT129,0))</f>
        <v>#N/A</v>
      </c>
      <c r="DZ145" s="665" t="e">
        <f>INDEX(DT124:EA125,MATCH(DR145,DR124:DR125,0),MATCH(DZ140,DT122:EA122,0))*INDEX(AJ130:AT137,MATCH(DZ140,AI130:AI137,0),MATCH(DZ141,AJ129:AT129,0))</f>
        <v>#N/A</v>
      </c>
      <c r="EA145" s="665" t="e">
        <f>INDEX(DT124:EA125,MATCH(DR145,DR124:DR125,0),MATCH(EA140,DT122:EA122,0))*INDEX(AJ130:AT137,MATCH(EA140,AI130:AI137,0),MATCH(EA141,AJ129:AT129,0))</f>
        <v>#N/A</v>
      </c>
      <c r="EB145" s="665" t="e">
        <f>INDEX(DT124:EA125,MATCH(DR145,DR124:DR125,0),MATCH(EB140,DT122:EA122,0))*INDEX(AJ130:AT137,MATCH(EB140,AI130:AI137,0),MATCH(EB141,AJ129:AT129,0))</f>
        <v>#N/A</v>
      </c>
      <c r="EC145" s="665" t="e">
        <f>INDEX(DT124:EA125,MATCH(DR145,DR124:DR125,0),MATCH(EC140,DT122:EA122,0))*INDEX(AJ130:AT137,MATCH(EC140,AI130:AI137,0),MATCH(EC141,AJ129:AT129,0))</f>
        <v>#N/A</v>
      </c>
      <c r="ED145" s="665" t="e">
        <f>INDEX(DT124:EA125,MATCH(DR145,DR124:DR125,0),MATCH(ED140,DT122:EA122,0))*INDEX(AJ130:AT137,MATCH(ED140,AI130:AI137,0),MATCH(ED141,AJ129:AT129,0))</f>
        <v>#N/A</v>
      </c>
      <c r="EE145" s="665" t="e">
        <f>INDEX(DT124:EA125,MATCH(DR145,DR124:DR125,0),MATCH(EE140,DT122:EA122,0))*INDEX(AJ130:AT137,MATCH(EE140,AI130:AI137,0),MATCH(EE141,AJ129:AT129,0))</f>
        <v>#N/A</v>
      </c>
      <c r="EF145" s="665" t="e">
        <f>INDEX(DT124:EA125,MATCH(DR145,DR124:DR125,0),MATCH(EF140,DT122:EA122,0))*INDEX(AJ130:AT137,MATCH(EF140,AI130:AI137,0),MATCH(EF141,AJ129:AT129,0))</f>
        <v>#N/A</v>
      </c>
      <c r="EG145" s="665" t="e">
        <f>INDEX(DT124:EA125,MATCH(DR145,DR124:DR125,0),MATCH(EG140,DT122:EA122,0))*INDEX(AJ130:AT137,MATCH(EG140,AI130:AI137,0),MATCH(EG141,AJ129:AT129,0))</f>
        <v>#N/A</v>
      </c>
      <c r="EH145" s="665" t="e">
        <f>INDEX(DT124:EA125,MATCH(DR145,DR124:DR125,0),MATCH(EH140,DT122:EA122,0))*INDEX(AJ130:AT137,MATCH(EH140,AI130:AI137,0),MATCH(EH141,AJ129:AT129,0))</f>
        <v>#N/A</v>
      </c>
      <c r="EI145" s="665" t="e">
        <f>INDEX(DT124:EA125,MATCH(DR145,DR124:DR125,0),MATCH(EI140,DT122:EA122,0))*INDEX(AJ130:AT137,MATCH(EI140,AI130:AI137,0),MATCH(EI141,AJ129:AT129,0))</f>
        <v>#N/A</v>
      </c>
      <c r="EJ145" s="665" t="e">
        <f>INDEX(DT124:EA125,MATCH(DR145,DR124:DR125,0),MATCH(EJ140,DT122:EA122,0))*INDEX(AJ130:AT137,MATCH(EJ140,AI130:AI137,0),MATCH(EJ141,AJ129:AT129,0))</f>
        <v>#N/A</v>
      </c>
      <c r="EK145" s="665" t="e">
        <f>INDEX(DT124:EA125,MATCH(DR145,DR124:DR125,0),MATCH(EK140,DT122:EA122,0))*INDEX(AJ130:AT137,MATCH(EK140,AI130:AI137,0),MATCH(EK141,AJ129:AT129,0))</f>
        <v>#N/A</v>
      </c>
      <c r="EL145" s="665" t="e">
        <f>INDEX(DT124:EA125,MATCH(DR145,DR124:DR125,0),MATCH(EL140,DT122:EA122,0))*INDEX(AJ130:AT137,MATCH(EL140,AI130:AI137,0),MATCH(EL141,AJ129:AT129,0))</f>
        <v>#N/A</v>
      </c>
      <c r="EM145" s="665" t="e">
        <f>INDEX(DT124:EA125,MATCH(DR145,DR124:DR125,0),MATCH(EM140,DT122:EA122,0))*INDEX(AJ130:AT137,MATCH(EM140,AI130:AI137,0),MATCH(EM141,AJ129:AT129,0))</f>
        <v>#N/A</v>
      </c>
      <c r="EN145" s="665" t="e">
        <f>INDEX(DT124:EA125,MATCH(DR145,DR124:DR125,0),MATCH(EN140,DT122:EA122,0))*INDEX(AJ130:AT137,MATCH(EN140,AI130:AI137,0),MATCH(EN141,AJ129:AT129,0))</f>
        <v>#N/A</v>
      </c>
      <c r="EO145" s="665" t="e">
        <f>INDEX(DT124:EA125,MATCH(DR145,DR124:DR125,0),MATCH(EO140,DT122:EA122,0))*INDEX(AJ130:AT137,MATCH(EO140,AI130:AI137,0),MATCH(EO141,AJ129:AT129,0))</f>
        <v>#N/A</v>
      </c>
      <c r="EP145" s="665" t="e">
        <f>INDEX(DT124:EA125,MATCH(DR145,DR124:DR125,0),MATCH(EP140,DT122:EA122,0))*INDEX(AJ130:AT137,MATCH(EP140,AI130:AI137,0),MATCH(EP141,AJ129:AT129,0))</f>
        <v>#N/A</v>
      </c>
      <c r="EQ145" s="665" t="e">
        <f>INDEX(DT124:EA125,MATCH(DR145,DR124:DR125,0),MATCH(EQ140,DT122:EA122,0))*INDEX(AJ130:AT137,MATCH(EQ140,AI130:AI137,0),MATCH(EQ141,AJ129:AT129,0))</f>
        <v>#N/A</v>
      </c>
      <c r="ER145" s="665" t="e">
        <f>INDEX(DT124:EA125,MATCH(DR145,DR124:DR125,0),MATCH(ER140,DT122:EA122,0))*INDEX(AJ130:AT137,MATCH(ER140,AI130:AI137,0),MATCH(ER141,AJ129:AT129,0))</f>
        <v>#N/A</v>
      </c>
      <c r="ES145" s="665" t="e">
        <f>INDEX(DT124:EA125,MATCH(DR145,DR124:DR125,0),MATCH(ES140,DT122:EA122,0))*INDEX(AJ130:AT137,MATCH(ES140,AI130:AI137,0),MATCH(ES141,AJ129:AT129,0))</f>
        <v>#N/A</v>
      </c>
      <c r="ET145" s="665" t="e">
        <f>INDEX(DT124:EA125,MATCH(DR145,DR124:DR125,0),MATCH(ET140,DT122:EA122,0))*INDEX(AJ130:AT137,MATCH(ET140,AI130:AI137,0),MATCH(ET141,AJ129:AT129,0))</f>
        <v>#N/A</v>
      </c>
      <c r="EU145" s="665" t="e">
        <f>INDEX(DT124:EA125,MATCH(DR145,DR124:DR125,0),MATCH(EU140,DT122:EA122,0))*INDEX(AJ130:AT137,MATCH(EU140,AI130:AI137,0),MATCH(EU141,AJ129:AT129,0))</f>
        <v>#N/A</v>
      </c>
      <c r="EV145" s="665" t="e">
        <f>INDEX(DT124:EA125,MATCH(DR145,DR124:DR125,0),MATCH(EV140,DT122:EA122,0))*INDEX(AJ130:AT137,MATCH(EV140,AI130:AI137,0),MATCH(EV141,AJ129:AT129,0))</f>
        <v>#N/A</v>
      </c>
      <c r="EW145" s="665" t="e">
        <f>INDEX(DT124:EA125,MATCH(DR145,DR124:DR125,0),MATCH(EW140,DT122:EA122,0))*INDEX(AJ130:AT137,MATCH(EW140,AI130:AI137,0),MATCH(EW141,AJ129:AT129,0))</f>
        <v>#N/A</v>
      </c>
      <c r="EX145" s="665" t="e">
        <f>INDEX(DT124:EA125,MATCH(DR145,DR124:DR125,0),MATCH(EX140,DT122:EA122,0))*INDEX(AJ130:AT137,MATCH(EX140,AI130:AI137,0),MATCH(EX141,AJ129:AT129,0))</f>
        <v>#N/A</v>
      </c>
      <c r="EY145" s="665" t="e">
        <f>INDEX(DT124:EA125,MATCH(DR145,DR124:DR125,0),MATCH(EY140,DT122:EA122,0))*INDEX(AJ130:AT137,MATCH(EY140,AI130:AI137,0),MATCH(EY141,AJ129:AT129,0))</f>
        <v>#N/A</v>
      </c>
      <c r="EZ145" s="665" t="e">
        <f>INDEX(DT124:EA125,MATCH(DR145,DR124:DR125,0),MATCH(EZ140,DT122:EA122,0))*INDEX(AJ130:AT137,MATCH(EZ140,AI130:AI137,0),MATCH(EZ141,AJ129:AT129,0))</f>
        <v>#N/A</v>
      </c>
      <c r="FA145" s="665" t="e">
        <f>INDEX(DT124:EA125,MATCH(DR145,DR124:DR125,0),MATCH(FA140,DT122:EA122,0))*INDEX(AJ130:AT137,MATCH(FA140,AI130:AI137,0),MATCH(FA141,AJ129:AT129,0))</f>
        <v>#N/A</v>
      </c>
      <c r="FB145" s="665" t="e">
        <f>INDEX(DT124:EA125,MATCH(DR145,DR124:DR125,0),MATCH(FB140,DT122:EA122,0))*INDEX(AJ130:AT137,MATCH(FB140,AI130:AI137,0),MATCH(FB141,AJ129:AT129,0))</f>
        <v>#N/A</v>
      </c>
      <c r="FC145" s="665" t="e">
        <f>INDEX(DT124:EA125,MATCH(DR145,DR124:DR125,0),MATCH(FC140,DT122:EA122,0))*INDEX(AJ130:AT137,MATCH(FC140,AI130:AI137,0),MATCH(FC141,AJ129:AT129,0))</f>
        <v>#N/A</v>
      </c>
      <c r="FD145" s="665" t="e">
        <f>INDEX(DT124:EA125,MATCH(DR145,DR124:DR125,0),MATCH(FD140,DT122:EA122,0))*INDEX(AJ130:AT137,MATCH(FD140,AI130:AI137,0),MATCH(FD141,AJ129:AT129,0))</f>
        <v>#N/A</v>
      </c>
      <c r="FE145" s="665" t="e">
        <f>INDEX(DT124:EA125,MATCH(DR145,DR124:DR125,0),MATCH(FE140,DT122:EA122,0))*INDEX(AJ130:AT137,MATCH(FE140,AI130:AI137,0),MATCH(FE141,AJ129:AT129,0))</f>
        <v>#N/A</v>
      </c>
      <c r="FF145" s="665" t="e">
        <f>INDEX(DT124:EA125,MATCH(DR145,DR124:DR125,0),MATCH(FF140,DT122:EA122,0))*INDEX(AJ130:AT137,MATCH(FF140,AI130:AI137,0),MATCH(FF141,AJ129:AT129,0))</f>
        <v>#N/A</v>
      </c>
      <c r="FG145" s="665" t="e">
        <f>INDEX(DT124:EA125,MATCH(DR145,DR124:DR125,0),MATCH(FG140,DT122:EA122,0))*INDEX(AJ130:AT137,MATCH(FG140,AI130:AI137,0),MATCH(FG141,AJ129:AT129,0))</f>
        <v>#N/A</v>
      </c>
      <c r="FH145" s="665" t="e">
        <f>INDEX(DT124:EA125,MATCH(DR145,DR124:DR125,0),MATCH(FH140,DT122:EA122,0))*INDEX(AJ130:AT137,MATCH(FH140,AI130:AI137,0),MATCH(FH141,AJ129:AT129,0))</f>
        <v>#N/A</v>
      </c>
      <c r="FI145" s="665" t="e">
        <f>INDEX(DT124:EA125,MATCH(DR145,DR124:DR125,0),MATCH(FI140,DT122:EA122,0))*INDEX(AJ130:AT137,MATCH(FI140,AI130:AI137,0),MATCH(FI141,AJ129:AT129,0))</f>
        <v>#N/A</v>
      </c>
      <c r="FJ145" s="665" t="e">
        <f>INDEX(DT124:EA125,MATCH(DR145,DR124:DR125,0),MATCH(FJ140,DT122:EA122,0))*INDEX(AJ130:AT137,MATCH(FJ140,AI130:AI137,0),MATCH(FJ141,AJ129:AT129,0))</f>
        <v>#N/A</v>
      </c>
      <c r="FK145" s="665" t="e">
        <f>INDEX(DT124:EA125,MATCH(DR145,DR124:DR125,0),MATCH(FK140,DT122:EA122,0))*INDEX(AJ130:AT137,MATCH(FK140,AI130:AI137,0),MATCH(FK141,AJ129:AT129,0))</f>
        <v>#N/A</v>
      </c>
      <c r="FL145" s="665" t="e">
        <f>INDEX(DT124:EA125,MATCH(DR145,DR124:DR125,0),MATCH(FL140,DT122:EA122,0))*INDEX(AJ130:AT137,MATCH(FL140,AI130:AI137,0),MATCH(FL141,AJ129:AT129,0))</f>
        <v>#N/A</v>
      </c>
      <c r="FM145" s="665" t="e">
        <f>INDEX(DT124:EA125,MATCH(DR145,DR124:DR125,0),MATCH(FM140,DT122:EA122,0))*INDEX(AJ130:AT137,MATCH(FM140,AI130:AI137,0),MATCH(FM141,AJ129:AT129,0))</f>
        <v>#N/A</v>
      </c>
      <c r="FN145" s="665" t="e">
        <f>INDEX(DT124:EA125,MATCH(DR145,DR124:DR125,0),MATCH(FN140,DT122:EA122,0))*INDEX(AJ130:AT137,MATCH(FN140,AI130:AI137,0),MATCH(FN141,AJ129:AT129,0))</f>
        <v>#N/A</v>
      </c>
      <c r="FO145" s="665" t="e">
        <f>INDEX(DT124:EA125,MATCH(DR145,DR124:DR125,0),MATCH(FO140,DT122:EA122,0))*INDEX(AJ130:AT137,MATCH(FO140,AI130:AI137,0),MATCH(FO141,AJ129:AT129,0))</f>
        <v>#N/A</v>
      </c>
      <c r="FP145" s="665" t="e">
        <f>INDEX(DT124:EA125,MATCH(DR145,DR124:DR125,0),MATCH(FP140,DT122:EA122,0))*INDEX(AJ130:AT137,MATCH(FP140,AI130:AI137,0),MATCH(FP141,AJ129:AT129,0))</f>
        <v>#N/A</v>
      </c>
      <c r="FQ145" s="665" t="e">
        <f>INDEX(DT124:EA125,MATCH(DR145,DR124:DR125,0),MATCH(FQ140,DT122:EA122,0))*INDEX(AJ130:AT137,MATCH(FQ140,AI130:AI137,0),MATCH(FQ141,AJ129:AT129,0))</f>
        <v>#N/A</v>
      </c>
      <c r="FR145" s="665" t="e">
        <f>INDEX(DT124:EA125,MATCH(DR145,DR124:DR125,0),MATCH(FR140,DT122:EA122,0))*INDEX(AJ130:AT137,MATCH(FR140,AI130:AI137,0),MATCH(FR141,AJ129:AT129,0))</f>
        <v>#N/A</v>
      </c>
      <c r="FS145" s="665" t="e">
        <f>INDEX(DT124:EA125,MATCH(DR145,DR124:DR125,0),MATCH(FS140,DT122:EA122,0))*INDEX(AJ130:AT137,MATCH(FS140,AI130:AI137,0),MATCH(FS141,AJ129:AT129,0))</f>
        <v>#N/A</v>
      </c>
      <c r="FT145" s="665" t="e">
        <f>INDEX(DT124:EA125,MATCH(DR145,DR124:DR125,0),MATCH(FT140,DT122:EA122,0))*INDEX(AJ130:AT137,MATCH(FT140,AI130:AI137,0),MATCH(FT141,AJ129:AT129,0))</f>
        <v>#N/A</v>
      </c>
      <c r="FU145" s="665" t="e">
        <f>INDEX(DT124:EA125,MATCH(DR145,DR124:DR125,0),MATCH(FU140,DT122:EA122,0))*INDEX(AJ130:AT137,MATCH(FU140,AI130:AI137,0),MATCH(FU141,AJ129:AT129,0))</f>
        <v>#N/A</v>
      </c>
      <c r="FV145" s="665" t="e">
        <f>INDEX(DT124:EA125,MATCH(DR145,DR124:DR125,0),MATCH(FV140,DT122:EA122,0))*INDEX(AJ130:AT137,MATCH(FV140,AI130:AI137,0),MATCH(FV141,AJ129:AT129,0))</f>
        <v>#N/A</v>
      </c>
      <c r="FW145" s="665" t="e">
        <f>INDEX(DT124:EA125,MATCH(DR145,DR124:DR125,0),MATCH(FW140,DT122:EA122,0))*INDEX(AJ130:AT137,MATCH(FW140,AI130:AI137,0),MATCH(FW141,AJ129:AT129,0))</f>
        <v>#N/A</v>
      </c>
      <c r="FX145" s="665" t="e">
        <f>INDEX(DT124:EA125,MATCH(DR145,DR124:DR125,0),MATCH(FX140,DT122:EA122,0))*INDEX(AJ130:AT137,MATCH(FX140,AI130:AI137,0),MATCH(FX141,AJ129:AT129,0))</f>
        <v>#N/A</v>
      </c>
      <c r="FY145" s="665" t="e">
        <f>INDEX(DT124:EA125,MATCH(DR145,DR124:DR125,0),MATCH(FY140,DT122:EA122,0))*INDEX(AJ130:AT137,MATCH(FY140,AI130:AI137,0),MATCH(FY141,AJ129:AT129,0))</f>
        <v>#N/A</v>
      </c>
      <c r="FZ145" s="665" t="e">
        <f>INDEX(DT124:EA125,MATCH(DR145,DR124:DR125,0),MATCH(FZ140,DT122:EA122,0))*INDEX(AJ130:AT137,MATCH(FZ140,AI130:AI137,0),MATCH(FZ141,AJ129:AT129,0))</f>
        <v>#N/A</v>
      </c>
      <c r="GA145" s="665" t="e">
        <f>INDEX(DT124:EA125,MATCH(DR145,DR124:DR125,0),MATCH(GA140,DT122:EA122,0))*INDEX(AJ130:AT137,MATCH(GA140,AI130:AI137,0),MATCH(GA141,AJ129:AT129,0))</f>
        <v>#N/A</v>
      </c>
      <c r="GB145" s="665" t="e">
        <f>INDEX(DT124:EA125,MATCH(DR145,DR124:DR125,0),MATCH(GB140,DT122:EA122,0))*INDEX(AJ130:AT137,MATCH(GB140,AI130:AI137,0),MATCH(GB141,AJ129:AT129,0))</f>
        <v>#N/A</v>
      </c>
      <c r="GC145" s="665" t="e">
        <f>INDEX(DT124:EA125,MATCH(DR145,DR124:DR125,0),MATCH(GC140,DT122:EA122,0))*INDEX(AJ130:AT137,MATCH(GC140,AI130:AI137,0),MATCH(GC141,AJ129:AT129,0))</f>
        <v>#N/A</v>
      </c>
      <c r="GD145" s="665" t="e">
        <f>INDEX(DT124:EA125,MATCH(DR145,DR124:DR125,0),MATCH(GD140,DT122:EA122,0))*INDEX(AJ130:AT137,MATCH(GD140,AI130:AI137,0),MATCH(GD141,AJ129:AT129,0))</f>
        <v>#N/A</v>
      </c>
      <c r="GE145" s="665" t="e">
        <f>INDEX(DT124:EA125,MATCH(DR145,DR124:DR125,0),MATCH(GE140,DT122:EA122,0))*INDEX(AJ130:AT137,MATCH(GE140,AI130:AI137,0),MATCH(GE141,AJ129:AT129,0))</f>
        <v>#N/A</v>
      </c>
      <c r="GF145" s="665" t="e">
        <f>INDEX(DT124:EA125,MATCH(DR145,DR124:DR125,0),MATCH(GF140,DT122:EA122,0))*INDEX(AJ130:AT137,MATCH(GF140,AI130:AI137,0),MATCH(GF141,AJ129:AT129,0))</f>
        <v>#N/A</v>
      </c>
      <c r="GG145" s="665" t="e">
        <f>INDEX(DT124:EA125,MATCH(DR145,DR124:DR125,0),MATCH(GG140,DT122:EA122,0))*INDEX(AJ130:AT137,MATCH(GG140,AI130:AI137,0),MATCH(GG141,AJ129:AT129,0))</f>
        <v>#N/A</v>
      </c>
      <c r="GH145" s="665" t="e">
        <f>INDEX(DT124:EA125,MATCH(DR145,DR124:DR125,0),MATCH(GH140,DT122:EA122,0))*INDEX(AJ130:AT137,MATCH(GH140,AI130:AI137,0),MATCH(GH141,AJ129:AT129,0))</f>
        <v>#N/A</v>
      </c>
      <c r="GI145" s="665" t="e">
        <f>INDEX(DT124:EA125,MATCH(DR145,DR124:DR125,0),MATCH(GI140,DT122:EA122,0))*INDEX(AJ130:AT137,MATCH(GI140,AI130:AI137,0),MATCH(GI141,AJ129:AT129,0))</f>
        <v>#N/A</v>
      </c>
      <c r="GJ145" s="665" t="e">
        <f>INDEX(DT124:EA125,MATCH(DR145,DR124:DR125,0),MATCH(GJ140,DT122:EA122,0))*INDEX(AJ130:AT137,MATCH(GJ140,AI130:AI137,0),MATCH(GJ141,AJ129:AT129,0))</f>
        <v>#N/A</v>
      </c>
      <c r="GK145" s="665" t="e">
        <f>INDEX(DT124:EA125,MATCH(DR145,DR124:DR125,0),MATCH(GK140,DT122:EA122,0))*INDEX(AJ130:AT137,MATCH(GK140,AI130:AI137,0),MATCH(GK141,AJ129:AT129,0))</f>
        <v>#N/A</v>
      </c>
      <c r="GL145" s="665" t="e">
        <f>SUM(DS145:GK145)=#REF!-SUM(HB145:HK145)</f>
        <v>#N/A</v>
      </c>
      <c r="GM145" s="667"/>
      <c r="GN145" s="708">
        <v>2026</v>
      </c>
      <c r="GO145" s="664" t="e">
        <f>SUMIF(DS129:EN129,GO129,DS145:EN145)</f>
        <v>#N/A</v>
      </c>
      <c r="GP145" s="668" t="e">
        <f>SUMIF(DS129:GK129,GP129,DS145:GK145)</f>
        <v>#N/A</v>
      </c>
      <c r="GQ145" s="668" t="e">
        <f>SUMIF(DS129:GK129,GQ129,DS145:GK145)</f>
        <v>#N/A</v>
      </c>
      <c r="GR145" s="668" t="e">
        <f>SUMIF(DS129:GK129,GR129,DS145:GK145)</f>
        <v>#N/A</v>
      </c>
      <c r="GS145" s="668" t="e">
        <f>SUMIF(DS129:GK129,GS129,DS145:GK145)</f>
        <v>#N/A</v>
      </c>
      <c r="GT145" s="668" t="e">
        <f>SUMIF(DS129:GK129,GT129,DS145:GK145)</f>
        <v>#N/A</v>
      </c>
      <c r="GU145" s="668" t="e">
        <f>SUMIF(DS129:GK129,GU129,DS145:GK145)</f>
        <v>#N/A</v>
      </c>
      <c r="GV145" s="668" t="e">
        <f>SUMIF(DS129:GK129,GV129,DS145:GK145)</f>
        <v>#N/A</v>
      </c>
      <c r="GW145" s="668" t="e">
        <f>SUMIF(DS129:GK129,GW129,DS145:GK145)</f>
        <v>#N/A</v>
      </c>
      <c r="GX145" s="668" t="e">
        <f>SUMIF(DS129:GK129,GX129,DS145:GK145)</f>
        <v>#N/A</v>
      </c>
      <c r="GY145" s="668" t="e">
        <f>SUMIF(DS129:GK129,GY129,DS145:GK145)</f>
        <v>#N/A</v>
      </c>
      <c r="GZ145" s="646" t="e">
        <f>#REF!=SUM(GO145:GY145)</f>
        <v>#REF!</v>
      </c>
      <c r="HB145" s="668" t="e">
        <f>IF(GZ145,0,(#REF!-SUM(GO145:GY145))*INDEX(AK130:AT137,MATCH(GN145,AI130:AI137,0),MATCH(HB141,AK129:AT129,0)))</f>
        <v>#REF!</v>
      </c>
      <c r="HC145" s="668" t="e">
        <f>IF(GZ145,0,(#REF!-SUM(GO145:GY145))*INDEX(AK130:AT137,MATCH(GN145,AI130:AI137,0),MATCH(HC141,AK129:AT129,0)))</f>
        <v>#REF!</v>
      </c>
      <c r="HD145" s="668" t="e">
        <f>IF(GZ145,0,(#REF!-SUM(GO145:GY145))*INDEX(AK130:AT137,MATCH(GN145,AI130:AI137,0),MATCH(HD141,AK129:AT129,0)))</f>
        <v>#REF!</v>
      </c>
      <c r="HE145" s="668" t="e">
        <f>IF(GZ145,0,(#REF!-SUM(GO145:GY145))*INDEX(AK130:AT137,MATCH(GN145,AI130:AI137,0),MATCH(HE141,AK129:AT129,0)))</f>
        <v>#REF!</v>
      </c>
      <c r="HF145" s="668" t="e">
        <f>IF(GZ145,0,(#REF!-SUM(GO145:GY145))*INDEX(AK130:AT137,MATCH(GN145,AI130:AI137,0),MATCH(HF141,AK129:AT129,0)))</f>
        <v>#REF!</v>
      </c>
      <c r="HG145" s="668" t="e">
        <f>IF(GZ145,0,(#REF!-SUM(GO145:GY145))*INDEX(AK130:AT137,MATCH(GN145,AI130:AI137,0),MATCH(HG141,AK129:AT129,0)))</f>
        <v>#REF!</v>
      </c>
      <c r="HH145" s="668" t="e">
        <f>IF(GZ145,0,(#REF!-SUM(GO145:GY145))*INDEX(AK130:AT137,MATCH(GN145,AI130:AI137,0),MATCH(HH141,AK129:AT129,0)))</f>
        <v>#REF!</v>
      </c>
      <c r="HI145" s="668" t="e">
        <f>IF(GZ145,0,(#REF!-SUM(GO145:GY145))*INDEX(AK130:AT137,MATCH(GN145,AI130:AI137,0),MATCH(HI141,AK129:AT129,0)))</f>
        <v>#REF!</v>
      </c>
      <c r="HJ145" s="668" t="e">
        <f>IF(GZ145,0,(#REF!-SUM(GO145:GY145))*INDEX(AK130:AT137,MATCH(GN145,AI130:AI137,0),MATCH(HJ141,AK129:AT129,0)))</f>
        <v>#REF!</v>
      </c>
      <c r="HK145" s="668" t="e">
        <f>IF(GZ145,0,(#REF!-SUM(GO145:GY145))*INDEX(AK130:AT137,MATCH(GN145,AI130:AI137,0),MATCH(HK141,AK129:AT129,0)))</f>
        <v>#REF!</v>
      </c>
      <c r="HL145" s="668" t="e">
        <f>(SUM(HB145:HK145)+SUM(GO145:GY145))=#REF!</f>
        <v>#REF!</v>
      </c>
      <c r="HM145" s="674"/>
      <c r="HN145" s="674"/>
      <c r="HO145" s="674"/>
      <c r="HP145" s="674"/>
      <c r="HQ145" s="674"/>
      <c r="HR145" s="674"/>
      <c r="HS145" s="674"/>
      <c r="HT145" s="674"/>
      <c r="HU145" s="674"/>
      <c r="HV145" s="674"/>
      <c r="HW145" s="674"/>
      <c r="HX145" s="674"/>
      <c r="HY145" s="674"/>
      <c r="HZ145" s="674"/>
    </row>
    <row r="146" spans="1:234" hidden="1" x14ac:dyDescent="0.25">
      <c r="A146" s="643" t="s">
        <v>208</v>
      </c>
      <c r="G146" s="670"/>
      <c r="H146" s="670"/>
      <c r="I146" s="674"/>
      <c r="J146" s="674"/>
      <c r="K146" s="674"/>
      <c r="L146" s="674"/>
      <c r="M146" s="674"/>
      <c r="N146" s="674"/>
      <c r="O146" s="674"/>
      <c r="P146" s="674"/>
      <c r="Q146" s="674"/>
      <c r="R146" s="674"/>
      <c r="S146" s="675"/>
      <c r="DR146" s="708">
        <v>2027</v>
      </c>
      <c r="DS146" s="665" t="e">
        <f>INDEX(DT124:EA125,MATCH(DR146,DR124:DR125,0),MATCH(DS140,DT122:EA122,0))*INDEX(AJ130:AT137,MATCH(DS140,AI130:AI137,0),MATCH(DS141,AJ129:AT129,0))</f>
        <v>#N/A</v>
      </c>
      <c r="DT146" s="665" t="e">
        <f>INDEX(DT124:EA125,MATCH(DR146,DR124:DR125,0),MATCH(DT140,DT122:EA122,0))*INDEX(AJ130:AT137,MATCH(DT140,AI130:AI137,0),MATCH(DT141,AJ129:AT129,0))</f>
        <v>#N/A</v>
      </c>
      <c r="DU146" s="665" t="e">
        <f>INDEX(DT124:EA125,MATCH(DR146,DR124:DR125,0),MATCH(DU140,DT122:EA122,0))*INDEX(AJ130:AT137,MATCH(DU140,AI130:AI137,0),MATCH(DU141,AJ129:AT129,0))</f>
        <v>#N/A</v>
      </c>
      <c r="DV146" s="665" t="e">
        <f>INDEX(DT124:EA125,MATCH(DR146,DR124:DR125,0),MATCH(DV140,DT122:EA122,0))*INDEX(AJ130:AT137,MATCH(DV140,AI130:AI137,0),MATCH(DV141,AJ129:AT129,0))</f>
        <v>#N/A</v>
      </c>
      <c r="DW146" s="665" t="e">
        <f>INDEX(DT124:EA125,MATCH(DR146,DR124:DR125,0),MATCH(DW140,DT122:EA122,0))*INDEX(AJ130:AT137,MATCH(DW140,AI130:AI137,0),MATCH(DW141,AJ129:AT129,0))</f>
        <v>#N/A</v>
      </c>
      <c r="DX146" s="665" t="e">
        <f>INDEX(DT124:EA125,MATCH(DR146,DR124:DR125,0),MATCH(DX140,DT122:EA122,0))*INDEX(AJ130:AT137,MATCH(DX140,AI130:AI137,0),MATCH(DX141,AJ129:AT129,0))</f>
        <v>#N/A</v>
      </c>
      <c r="DY146" s="665" t="e">
        <f>INDEX(DT124:EA125,MATCH(DR146,DR124:DR125,0),MATCH(DY140,DT122:EA122,0))*INDEX(AJ130:AT137,MATCH(DY140,AI130:AI137,0),MATCH(DY141,AJ129:AT129,0))</f>
        <v>#N/A</v>
      </c>
      <c r="DZ146" s="665" t="e">
        <f>INDEX(DT124:EA125,MATCH(DR146,DR124:DR125,0),MATCH(DZ140,DT122:EA122,0))*INDEX(AJ130:AT137,MATCH(DZ140,AI130:AI137,0),MATCH(DZ141,AJ129:AT129,0))</f>
        <v>#N/A</v>
      </c>
      <c r="EA146" s="665" t="e">
        <f>INDEX(DT124:EA125,MATCH(DR146,DR124:DR125,0),MATCH(EA140,DT122:EA122,0))*INDEX(AJ130:AT137,MATCH(EA140,AI130:AI137,0),MATCH(EA141,AJ129:AT129,0))</f>
        <v>#N/A</v>
      </c>
      <c r="EB146" s="665" t="e">
        <f>INDEX(DT124:EA125,MATCH(DR146,DR124:DR125,0),MATCH(EB140,DT122:EA122,0))*INDEX(AJ130:AT137,MATCH(EB140,AI130:AI137,0),MATCH(EB141,AJ129:AT129,0))</f>
        <v>#N/A</v>
      </c>
      <c r="EC146" s="665" t="e">
        <f>INDEX(DT124:EA125,MATCH(DR146,DR124:DR125,0),MATCH(EC140,DT122:EA122,0))*INDEX(AJ130:AT137,MATCH(EC140,AI130:AI137,0),MATCH(EC141,AJ129:AT129,0))</f>
        <v>#N/A</v>
      </c>
      <c r="ED146" s="665" t="e">
        <f>INDEX(DT124:EA125,MATCH(DR146,DR124:DR125,0),MATCH(ED140,DT122:EA122,0))*INDEX(AJ130:AT137,MATCH(ED140,AI130:AI137,0),MATCH(ED141,AJ129:AT129,0))</f>
        <v>#N/A</v>
      </c>
      <c r="EE146" s="665" t="e">
        <f>INDEX(DT124:EA125,MATCH(DR146,DR124:DR125,0),MATCH(EE140,DT122:EA122,0))*INDEX(AJ130:AT137,MATCH(EE140,AI130:AI137,0),MATCH(EE141,AJ129:AT129,0))</f>
        <v>#N/A</v>
      </c>
      <c r="EF146" s="665" t="e">
        <f>INDEX(DT124:EA125,MATCH(DR146,DR124:DR125,0),MATCH(EF140,DT122:EA122,0))*INDEX(AJ130:AT137,MATCH(EF140,AI130:AI137,0),MATCH(EF141,AJ129:AT129,0))</f>
        <v>#N/A</v>
      </c>
      <c r="EG146" s="665" t="e">
        <f>INDEX(DT124:EA125,MATCH(DR146,DR124:DR125,0),MATCH(EG140,DT122:EA122,0))*INDEX(AJ130:AT137,MATCH(EG140,AI130:AI137,0),MATCH(EG141,AJ129:AT129,0))</f>
        <v>#N/A</v>
      </c>
      <c r="EH146" s="665" t="e">
        <f>INDEX(DT124:EA125,MATCH(DR146,DR124:DR125,0),MATCH(EH140,DT122:EA122,0))*INDEX(AJ130:AT137,MATCH(EH140,AI130:AI137,0),MATCH(EH141,AJ129:AT129,0))</f>
        <v>#N/A</v>
      </c>
      <c r="EI146" s="665" t="e">
        <f>INDEX(DT124:EA125,MATCH(DR146,DR124:DR125,0),MATCH(EI140,DT122:EA122,0))*INDEX(AJ130:AT137,MATCH(EI140,AI130:AI137,0),MATCH(EI141,AJ129:AT129,0))</f>
        <v>#N/A</v>
      </c>
      <c r="EJ146" s="665" t="e">
        <f>INDEX(DT124:EA125,MATCH(DR146,DR124:DR125,0),MATCH(EJ140,DT122:EA122,0))*INDEX(AJ130:AT137,MATCH(EJ140,AI130:AI137,0),MATCH(EJ141,AJ129:AT129,0))</f>
        <v>#N/A</v>
      </c>
      <c r="EK146" s="665" t="e">
        <f>INDEX(DT124:EA125,MATCH(DR146,DR124:DR125,0),MATCH(EK140,DT122:EA122,0))*INDEX(AJ130:AT137,MATCH(EK140,AI130:AI137,0),MATCH(EK141,AJ129:AT129,0))</f>
        <v>#N/A</v>
      </c>
      <c r="EL146" s="665" t="e">
        <f>INDEX(DT124:EA125,MATCH(DR146,DR124:DR125,0),MATCH(EL140,DT122:EA122,0))*INDEX(AJ130:AT137,MATCH(EL140,AI130:AI137,0),MATCH(EL141,AJ129:AT129,0))</f>
        <v>#N/A</v>
      </c>
      <c r="EM146" s="665" t="e">
        <f>INDEX(DT124:EA125,MATCH(DR146,DR124:DR125,0),MATCH(EM140,DT122:EA122,0))*INDEX(AJ130:AT137,MATCH(EM140,AI130:AI137,0),MATCH(EM141,AJ129:AT129,0))</f>
        <v>#N/A</v>
      </c>
      <c r="EN146" s="665" t="e">
        <f>INDEX(DT124:EA125,MATCH(DR146,DR124:DR125,0),MATCH(EN140,DT122:EA122,0))*INDEX(AJ130:AT137,MATCH(EN140,AI130:AI137,0),MATCH(EN141,AJ129:AT129,0))</f>
        <v>#N/A</v>
      </c>
      <c r="EO146" s="665" t="e">
        <f>INDEX(DT124:EA125,MATCH(DR146,DR124:DR125,0),MATCH(EO140,DT122:EA122,0))*INDEX(AJ130:AT137,MATCH(EO140,AI130:AI137,0),MATCH(EO141,AJ129:AT129,0))</f>
        <v>#N/A</v>
      </c>
      <c r="EP146" s="665" t="e">
        <f>INDEX(DT124:EA125,MATCH(DR146,DR124:DR125,0),MATCH(EP140,DT122:EA122,0))*INDEX(AJ130:AT137,MATCH(EP140,AI130:AI137,0),MATCH(EP141,AJ129:AT129,0))</f>
        <v>#N/A</v>
      </c>
      <c r="EQ146" s="665" t="e">
        <f>INDEX(DT124:EA125,MATCH(DR146,DR124:DR125,0),MATCH(EQ140,DT122:EA122,0))*INDEX(AJ130:AT137,MATCH(EQ140,AI130:AI137,0),MATCH(EQ141,AJ129:AT129,0))</f>
        <v>#N/A</v>
      </c>
      <c r="ER146" s="665" t="e">
        <f>INDEX(DT124:EA125,MATCH(DR146,DR124:DR125,0),MATCH(ER140,DT122:EA122,0))*INDEX(AJ130:AT137,MATCH(ER140,AI130:AI137,0),MATCH(ER141,AJ129:AT129,0))</f>
        <v>#N/A</v>
      </c>
      <c r="ES146" s="665" t="e">
        <f>INDEX(DT124:EA125,MATCH(DR146,DR124:DR125,0),MATCH(ES140,DT122:EA122,0))*INDEX(AJ130:AT137,MATCH(ES140,AI130:AI137,0),MATCH(ES141,AJ129:AT129,0))</f>
        <v>#N/A</v>
      </c>
      <c r="ET146" s="665" t="e">
        <f>INDEX(DT124:EA125,MATCH(DR146,DR124:DR125,0),MATCH(ET140,DT122:EA122,0))*INDEX(AJ130:AT137,MATCH(ET140,AI130:AI137,0),MATCH(ET141,AJ129:AT129,0))</f>
        <v>#N/A</v>
      </c>
      <c r="EU146" s="665" t="e">
        <f>INDEX(DT124:EA125,MATCH(DR146,DR124:DR125,0),MATCH(EU140,DT122:EA122,0))*INDEX(AJ130:AT137,MATCH(EU140,AI130:AI137,0),MATCH(EU141,AJ129:AT129,0))</f>
        <v>#N/A</v>
      </c>
      <c r="EV146" s="665" t="e">
        <f>INDEX(DT124:EA125,MATCH(DR146,DR124:DR125,0),MATCH(EV140,DT122:EA122,0))*INDEX(AJ130:AT137,MATCH(EV140,AI130:AI137,0),MATCH(EV141,AJ129:AT129,0))</f>
        <v>#N/A</v>
      </c>
      <c r="EW146" s="665" t="e">
        <f>INDEX(DT124:EA125,MATCH(DR146,DR124:DR125,0),MATCH(EW140,DT122:EA122,0))*INDEX(AJ130:AT137,MATCH(EW140,AI130:AI137,0),MATCH(EW141,AJ129:AT129,0))</f>
        <v>#N/A</v>
      </c>
      <c r="EX146" s="665" t="e">
        <f>INDEX(DT124:EA125,MATCH(DR146,DR124:DR125,0),MATCH(EX140,DT122:EA122,0))*INDEX(AJ130:AT137,MATCH(EX140,AI130:AI137,0),MATCH(EX141,AJ129:AT129,0))</f>
        <v>#N/A</v>
      </c>
      <c r="EY146" s="665" t="e">
        <f>INDEX(DT124:EA125,MATCH(DR146,DR124:DR125,0),MATCH(EY140,DT122:EA122,0))*INDEX(AJ130:AT137,MATCH(EY140,AI130:AI137,0),MATCH(EY141,AJ129:AT129,0))</f>
        <v>#N/A</v>
      </c>
      <c r="EZ146" s="665" t="e">
        <f>INDEX(DT124:EA125,MATCH(DR146,DR124:DR125,0),MATCH(EZ140,DT122:EA122,0))*INDEX(AJ130:AT137,MATCH(EZ140,AI130:AI137,0),MATCH(EZ141,AJ129:AT129,0))</f>
        <v>#N/A</v>
      </c>
      <c r="FA146" s="665" t="e">
        <f>INDEX(DT124:EA125,MATCH(DR146,DR124:DR125,0),MATCH(FA140,DT122:EA122,0))*INDEX(AJ130:AT137,MATCH(FA140,AI130:AI137,0),MATCH(FA141,AJ129:AT129,0))</f>
        <v>#N/A</v>
      </c>
      <c r="FB146" s="665" t="e">
        <f>INDEX(DT124:EA125,MATCH(DR146,DR124:DR125,0),MATCH(FB140,DT122:EA122,0))*INDEX(AJ130:AT137,MATCH(FB140,AI130:AI137,0),MATCH(FB141,AJ129:AT129,0))</f>
        <v>#N/A</v>
      </c>
      <c r="FC146" s="665" t="e">
        <f>INDEX(DT124:EA125,MATCH(DR146,DR124:DR125,0),MATCH(FC140,DT122:EA122,0))*INDEX(AJ130:AT137,MATCH(FC140,AI130:AI137,0),MATCH(FC141,AJ129:AT129,0))</f>
        <v>#N/A</v>
      </c>
      <c r="FD146" s="665" t="e">
        <f>INDEX(DT124:EA125,MATCH(DR146,DR124:DR125,0),MATCH(FD140,DT122:EA122,0))*INDEX(AJ130:AT137,MATCH(FD140,AI130:AI137,0),MATCH(FD141,AJ129:AT129,0))</f>
        <v>#N/A</v>
      </c>
      <c r="FE146" s="665" t="e">
        <f>INDEX(DT124:EA125,MATCH(DR146,DR124:DR125,0),MATCH(FE140,DT122:EA122,0))*INDEX(AJ130:AT137,MATCH(FE140,AI130:AI137,0),MATCH(FE141,AJ129:AT129,0))</f>
        <v>#N/A</v>
      </c>
      <c r="FF146" s="665" t="e">
        <f>INDEX(DT124:EA125,MATCH(DR146,DR124:DR125,0),MATCH(FF140,DT122:EA122,0))*INDEX(AJ130:AT137,MATCH(FF140,AI130:AI137,0),MATCH(FF141,AJ129:AT129,0))</f>
        <v>#N/A</v>
      </c>
      <c r="FG146" s="665" t="e">
        <f>INDEX(DT124:EA125,MATCH(DR146,DR124:DR125,0),MATCH(FG140,DT122:EA122,0))*INDEX(AJ130:AT137,MATCH(FG140,AI130:AI137,0),MATCH(FG141,AJ129:AT129,0))</f>
        <v>#N/A</v>
      </c>
      <c r="FH146" s="665" t="e">
        <f>INDEX(DT124:EA125,MATCH(DR146,DR124:DR125,0),MATCH(FH140,DT122:EA122,0))*INDEX(AJ130:AT137,MATCH(FH140,AI130:AI137,0),MATCH(FH141,AJ129:AT129,0))</f>
        <v>#N/A</v>
      </c>
      <c r="FI146" s="665" t="e">
        <f>INDEX(DT124:EA125,MATCH(DR146,DR124:DR125,0),MATCH(FI140,DT122:EA122,0))*INDEX(AJ130:AT137,MATCH(FI140,AI130:AI137,0),MATCH(FI141,AJ129:AT129,0))</f>
        <v>#N/A</v>
      </c>
      <c r="FJ146" s="665" t="e">
        <f>INDEX(DT124:EA125,MATCH(DR146,DR124:DR125,0),MATCH(FJ140,DT122:EA122,0))*INDEX(AJ130:AT137,MATCH(FJ140,AI130:AI137,0),MATCH(FJ141,AJ129:AT129,0))</f>
        <v>#N/A</v>
      </c>
      <c r="FK146" s="665" t="e">
        <f>INDEX(DT124:EA125,MATCH(DR146,DR124:DR125,0),MATCH(FK140,DT122:EA122,0))*INDEX(AJ130:AT137,MATCH(FK140,AI130:AI137,0),MATCH(FK141,AJ129:AT129,0))</f>
        <v>#N/A</v>
      </c>
      <c r="FL146" s="665" t="e">
        <f>INDEX(DT124:EA125,MATCH(DR146,DR124:DR125,0),MATCH(FL140,DT122:EA122,0))*INDEX(AJ130:AT137,MATCH(FL140,AI130:AI137,0),MATCH(FL141,AJ129:AT129,0))</f>
        <v>#N/A</v>
      </c>
      <c r="FM146" s="665" t="e">
        <f>INDEX(DT124:EA125,MATCH(DR146,DR124:DR125,0),MATCH(FM140,DT122:EA122,0))*INDEX(AJ130:AT137,MATCH(FM140,AI130:AI137,0),MATCH(FM141,AJ129:AT129,0))</f>
        <v>#N/A</v>
      </c>
      <c r="FN146" s="665" t="e">
        <f>INDEX(DT124:EA125,MATCH(DR146,DR124:DR125,0),MATCH(FN140,DT122:EA122,0))*INDEX(AJ130:AT137,MATCH(FN140,AI130:AI137,0),MATCH(FN141,AJ129:AT129,0))</f>
        <v>#N/A</v>
      </c>
      <c r="FO146" s="665" t="e">
        <f>INDEX(DT124:EA125,MATCH(DR146,DR124:DR125,0),MATCH(FO140,DT122:EA122,0))*INDEX(AJ130:AT137,MATCH(FO140,AI130:AI137,0),MATCH(FO141,AJ129:AT129,0))</f>
        <v>#N/A</v>
      </c>
      <c r="FP146" s="665" t="e">
        <f>INDEX(DT124:EA125,MATCH(DR146,DR124:DR125,0),MATCH(FP140,DT122:EA122,0))*INDEX(AJ130:AT137,MATCH(FP140,AI130:AI137,0),MATCH(FP141,AJ129:AT129,0))</f>
        <v>#N/A</v>
      </c>
      <c r="FQ146" s="665" t="e">
        <f>INDEX(DT124:EA125,MATCH(DR146,DR124:DR125,0),MATCH(FQ140,DT122:EA122,0))*INDEX(AJ130:AT137,MATCH(FQ140,AI130:AI137,0),MATCH(FQ141,AJ129:AT129,0))</f>
        <v>#N/A</v>
      </c>
      <c r="FR146" s="665" t="e">
        <f>INDEX(DT124:EA125,MATCH(DR146,DR124:DR125,0),MATCH(FR140,DT122:EA122,0))*INDEX(AJ130:AT137,MATCH(FR140,AI130:AI137,0),MATCH(FR141,AJ129:AT129,0))</f>
        <v>#N/A</v>
      </c>
      <c r="FS146" s="665" t="e">
        <f>INDEX(DT124:EA125,MATCH(DR146,DR124:DR125,0),MATCH(FS140,DT122:EA122,0))*INDEX(AJ130:AT137,MATCH(FS140,AI130:AI137,0),MATCH(FS141,AJ129:AT129,0))</f>
        <v>#N/A</v>
      </c>
      <c r="FT146" s="665" t="e">
        <f>INDEX(DT124:EA125,MATCH(DR146,DR124:DR125,0),MATCH(FT140,DT122:EA122,0))*INDEX(AJ130:AT137,MATCH(FT140,AI130:AI137,0),MATCH(FT141,AJ129:AT129,0))</f>
        <v>#N/A</v>
      </c>
      <c r="FU146" s="665" t="e">
        <f>INDEX(DT124:EA125,MATCH(DR146,DR124:DR125,0),MATCH(FU140,DT122:EA122,0))*INDEX(AJ130:AT137,MATCH(FU140,AI130:AI137,0),MATCH(FU141,AJ129:AT129,0))</f>
        <v>#N/A</v>
      </c>
      <c r="FV146" s="665" t="e">
        <f>INDEX(DT124:EA125,MATCH(DR146,DR124:DR125,0),MATCH(FV140,DT122:EA122,0))*INDEX(AJ130:AT137,MATCH(FV140,AI130:AI137,0),MATCH(FV141,AJ129:AT129,0))</f>
        <v>#N/A</v>
      </c>
      <c r="FW146" s="665" t="e">
        <f>INDEX(DT124:EA125,MATCH(DR146,DR124:DR125,0),MATCH(FW140,DT122:EA122,0))*INDEX(AJ130:AT137,MATCH(FW140,AI130:AI137,0),MATCH(FW141,AJ129:AT129,0))</f>
        <v>#N/A</v>
      </c>
      <c r="FX146" s="665" t="e">
        <f>INDEX(DT124:EA125,MATCH(DR146,DR124:DR125,0),MATCH(FX140,DT122:EA122,0))*INDEX(AJ130:AT137,MATCH(FX140,AI130:AI137,0),MATCH(FX141,AJ129:AT129,0))</f>
        <v>#N/A</v>
      </c>
      <c r="FY146" s="665" t="e">
        <f>INDEX(DT124:EA125,MATCH(DR146,DR124:DR125,0),MATCH(FY140,DT122:EA122,0))*INDEX(AJ130:AT137,MATCH(FY140,AI130:AI137,0),MATCH(FY141,AJ129:AT129,0))</f>
        <v>#N/A</v>
      </c>
      <c r="FZ146" s="665" t="e">
        <f>INDEX(DT124:EA125,MATCH(DR146,DR124:DR125,0),MATCH(FZ140,DT122:EA122,0))*INDEX(AJ130:AT137,MATCH(FZ140,AI130:AI137,0),MATCH(FZ141,AJ129:AT129,0))</f>
        <v>#N/A</v>
      </c>
      <c r="GA146" s="665" t="e">
        <f>INDEX(DT124:EA125,MATCH(DR146,DR124:DR125,0),MATCH(GA140,DT122:EA122,0))*INDEX(AJ130:AT137,MATCH(GA140,AI130:AI137,0),MATCH(GA141,AJ129:AT129,0))</f>
        <v>#N/A</v>
      </c>
      <c r="GB146" s="665" t="e">
        <f>INDEX(DT124:EA125,MATCH(DR146,DR124:DR125,0),MATCH(GB140,DT122:EA122,0))*INDEX(AJ130:AT137,MATCH(GB140,AI130:AI137,0),MATCH(GB141,AJ129:AT129,0))</f>
        <v>#N/A</v>
      </c>
      <c r="GC146" s="665" t="e">
        <f>INDEX(DT124:EA125,MATCH(DR146,DR124:DR125,0),MATCH(GC140,DT122:EA122,0))*INDEX(AJ130:AT137,MATCH(GC140,AI130:AI137,0),MATCH(GC141,AJ129:AT129,0))</f>
        <v>#N/A</v>
      </c>
      <c r="GD146" s="665" t="e">
        <f>INDEX(DT124:EA125,MATCH(DR146,DR124:DR125,0),MATCH(GD140,DT122:EA122,0))*INDEX(AJ130:AT137,MATCH(GD140,AI130:AI137,0),MATCH(GD141,AJ129:AT129,0))</f>
        <v>#N/A</v>
      </c>
      <c r="GE146" s="665" t="e">
        <f>INDEX(DT124:EA125,MATCH(DR146,DR124:DR125,0),MATCH(GE140,DT122:EA122,0))*INDEX(AJ130:AT137,MATCH(GE140,AI130:AI137,0),MATCH(GE141,AJ129:AT129,0))</f>
        <v>#N/A</v>
      </c>
      <c r="GF146" s="665" t="e">
        <f>INDEX(DT124:EA125,MATCH(DR146,DR124:DR125,0),MATCH(GF140,DT122:EA122,0))*INDEX(AJ130:AT137,MATCH(GF140,AI130:AI137,0),MATCH(GF141,AJ129:AT129,0))</f>
        <v>#N/A</v>
      </c>
      <c r="GG146" s="665" t="e">
        <f>INDEX(DT124:EA125,MATCH(DR146,DR124:DR125,0),MATCH(GG140,DT122:EA122,0))*INDEX(AJ130:AT137,MATCH(GG140,AI130:AI137,0),MATCH(GG141,AJ129:AT129,0))</f>
        <v>#N/A</v>
      </c>
      <c r="GH146" s="665" t="e">
        <f>INDEX(DT124:EA125,MATCH(DR146,DR124:DR125,0),MATCH(GH140,DT122:EA122,0))*INDEX(AJ130:AT137,MATCH(GH140,AI130:AI137,0),MATCH(GH141,AJ129:AT129,0))</f>
        <v>#N/A</v>
      </c>
      <c r="GI146" s="665" t="e">
        <f>INDEX(DT124:EA125,MATCH(DR146,DR124:DR125,0),MATCH(GI140,DT122:EA122,0))*INDEX(AJ130:AT137,MATCH(GI140,AI130:AI137,0),MATCH(GI141,AJ129:AT129,0))</f>
        <v>#N/A</v>
      </c>
      <c r="GJ146" s="665" t="e">
        <f>INDEX(DT124:EA125,MATCH(DR146,DR124:DR125,0),MATCH(GJ140,DT122:EA122,0))*INDEX(AJ130:AT137,MATCH(GJ140,AI130:AI137,0),MATCH(GJ141,AJ129:AT129,0))</f>
        <v>#N/A</v>
      </c>
      <c r="GK146" s="665" t="e">
        <f>INDEX(DT124:EA125,MATCH(DR146,DR124:DR125,0),MATCH(GK140,DT122:EA122,0))*INDEX(AJ130:AT137,MATCH(GK140,AI130:AI137,0),MATCH(GK141,AJ129:AT129,0))</f>
        <v>#N/A</v>
      </c>
      <c r="GL146" s="665" t="e">
        <f>SUM(DS146:GK146)=#REF!-SUM(HB146:HK146)</f>
        <v>#N/A</v>
      </c>
      <c r="GM146" s="667"/>
      <c r="GN146" s="708">
        <v>2027</v>
      </c>
      <c r="GO146" s="664" t="e">
        <f>SUMIF(DS129:EN129,GO129,DS146:EN146)</f>
        <v>#N/A</v>
      </c>
      <c r="GP146" s="668" t="e">
        <f>SUMIF(DS129:GK129,GP129,DS146:GK146)</f>
        <v>#N/A</v>
      </c>
      <c r="GQ146" s="668" t="e">
        <f>SUMIF(DS129:GK129,GQ129,DS146:GK146)</f>
        <v>#N/A</v>
      </c>
      <c r="GR146" s="668" t="e">
        <f>SUMIF(DS129:GK129,GR129,DS146:GK146)</f>
        <v>#N/A</v>
      </c>
      <c r="GS146" s="668" t="e">
        <f>SUMIF(DS129:GK129,GS129,DS146:GK146)</f>
        <v>#N/A</v>
      </c>
      <c r="GT146" s="668" t="e">
        <f>SUMIF(DS129:GK129,GT129,DS146:GK146)</f>
        <v>#N/A</v>
      </c>
      <c r="GU146" s="668" t="e">
        <f>SUMIF(DS129:GK129,GU129,DS146:GK146)</f>
        <v>#N/A</v>
      </c>
      <c r="GV146" s="668" t="e">
        <f>SUMIF(DS129:GK129,GV129,DS146:GK146)</f>
        <v>#N/A</v>
      </c>
      <c r="GW146" s="668" t="e">
        <f>SUMIF(DS129:GK129,GW129,DS146:GK146)</f>
        <v>#N/A</v>
      </c>
      <c r="GX146" s="668" t="e">
        <f>SUMIF(DS129:GK129,GX129,DS146:GK146)</f>
        <v>#N/A</v>
      </c>
      <c r="GY146" s="668" t="e">
        <f>SUMIF(DS129:GK129,GY129,DS146:GK146)</f>
        <v>#N/A</v>
      </c>
      <c r="GZ146" s="646" t="e">
        <f>#REF!=SUM(GO146:GY146)</f>
        <v>#REF!</v>
      </c>
      <c r="HB146" s="668" t="e">
        <f>IF(GZ146,0,(#REF!-SUM(GO146:GY146))*INDEX(AK130:AT137,MATCH(GN146,AI130:AI137,0),MATCH(HB141,AK129:AT129,0)))</f>
        <v>#REF!</v>
      </c>
      <c r="HC146" s="668" t="e">
        <f>IF(GZ146,0,(#REF!-SUM(GO146:GY146))*INDEX(AK130:AT137,MATCH(GN146,AI130:AI137,0),MATCH(HC141,AK129:AT129,0)))</f>
        <v>#REF!</v>
      </c>
      <c r="HD146" s="668" t="e">
        <f>IF(GZ146,0,(#REF!-SUM(GO146:GY146))*INDEX(AK130:AT137,MATCH(GN146,AI130:AI137,0),MATCH(HD141,AK129:AT129,0)))</f>
        <v>#REF!</v>
      </c>
      <c r="HE146" s="668" t="e">
        <f>IF(GZ146,0,(#REF!-SUM(GO146:GY146))*INDEX(AK130:AT137,MATCH(GN146,AI130:AI137,0),MATCH(HE141,AK129:AT129,0)))</f>
        <v>#REF!</v>
      </c>
      <c r="HF146" s="668" t="e">
        <f>IF(GZ146,0,(#REF!-SUM(GO146:GY146))*INDEX(AK130:AT137,MATCH(GN146,AI130:AI137,0),MATCH(HF141,AK129:AT129,0)))</f>
        <v>#REF!</v>
      </c>
      <c r="HG146" s="668" t="e">
        <f>IF(GZ146,0,(#REF!-SUM(GO146:GY146))*INDEX(AK130:AT137,MATCH(GN146,AI130:AI137,0),MATCH(HG141,AK129:AT129,0)))</f>
        <v>#REF!</v>
      </c>
      <c r="HH146" s="668" t="e">
        <f>IF(GZ146,0,(#REF!-SUM(GO146:GY146))*INDEX(AK130:AT137,MATCH(GN146,AI130:AI137,0),MATCH(HH141,AK129:AT129,0)))</f>
        <v>#REF!</v>
      </c>
      <c r="HI146" s="668" t="e">
        <f>IF(GZ146,0,(#REF!-SUM(GO146:GY146))*INDEX(AK130:AT137,MATCH(GN146,AI130:AI137,0),MATCH(HI141,AK129:AT129,0)))</f>
        <v>#REF!</v>
      </c>
      <c r="HJ146" s="668" t="e">
        <f>IF(GZ146,0,(#REF!-SUM(GO146:GY146))*INDEX(AK130:AT137,MATCH(GN146,AI130:AI137,0),MATCH(HJ141,AK129:AT129,0)))</f>
        <v>#REF!</v>
      </c>
      <c r="HK146" s="668" t="e">
        <f>IF(GZ146,0,(#REF!-SUM(GO146:GY146))*INDEX(AK130:AT137,MATCH(GN146,AI130:AI137,0),MATCH(HK141,AK129:AT129,0)))</f>
        <v>#REF!</v>
      </c>
      <c r="HL146" s="668" t="e">
        <f>(SUM(HB146:HK146)+SUM(GO146:GY146))=#REF!</f>
        <v>#REF!</v>
      </c>
      <c r="HM146" s="674"/>
      <c r="HN146" s="674"/>
      <c r="HO146" s="674"/>
      <c r="HP146" s="674"/>
      <c r="HQ146" s="674"/>
      <c r="HR146" s="674"/>
      <c r="HS146" s="674"/>
      <c r="HT146" s="674"/>
      <c r="HU146" s="674"/>
      <c r="HV146" s="674"/>
      <c r="HW146" s="674"/>
      <c r="HX146" s="674"/>
      <c r="HY146" s="674"/>
      <c r="HZ146" s="674"/>
    </row>
    <row r="147" spans="1:234" hidden="1" x14ac:dyDescent="0.25">
      <c r="A147" s="643" t="s">
        <v>208</v>
      </c>
      <c r="G147" s="670"/>
      <c r="H147" s="670"/>
      <c r="I147" s="674"/>
      <c r="J147" s="674"/>
      <c r="K147" s="674"/>
      <c r="L147" s="674"/>
      <c r="M147" s="674"/>
      <c r="N147" s="674"/>
      <c r="O147" s="674"/>
      <c r="P147" s="674"/>
      <c r="Q147" s="674"/>
      <c r="R147" s="674"/>
      <c r="S147" s="675"/>
      <c r="DR147" s="708">
        <v>2028</v>
      </c>
      <c r="DS147" s="665" t="e">
        <f>INDEX(DT124:EA125,MATCH(DR147,DR124:DR125,0),MATCH(DS140,DT122:EA122,0))*INDEX(AJ130:AT137,MATCH(DS140,AI130:AI137,0),MATCH(DS141,AJ129:AT129,0))</f>
        <v>#N/A</v>
      </c>
      <c r="DT147" s="665" t="e">
        <f>INDEX(DT124:EA125,MATCH(DR147,DR124:DR125,0),MATCH(DT140,DT122:EA122,0))*INDEX(AJ130:AT137,MATCH(DT140,AI130:AI137,0),MATCH(DT141,AJ129:AT129,0))</f>
        <v>#N/A</v>
      </c>
      <c r="DU147" s="665" t="e">
        <f>INDEX(DT124:EA125,MATCH(DR147,DR124:DR125,0),MATCH(DU140,DT122:EA122,0))*INDEX(AJ130:AT137,MATCH(DU140,AI130:AI137,0),MATCH(DU141,AJ129:AT129,0))</f>
        <v>#N/A</v>
      </c>
      <c r="DV147" s="665" t="e">
        <f>INDEX(DT124:EA125,MATCH(DR147,DR124:DR125,0),MATCH(DV140,DT122:EA122,0))*INDEX(AJ130:AT137,MATCH(DV140,AI130:AI137,0),MATCH(DV141,AJ129:AT129,0))</f>
        <v>#N/A</v>
      </c>
      <c r="DW147" s="665" t="e">
        <f>INDEX(DT124:EA125,MATCH(DR147,DR124:DR125,0),MATCH(DW140,DT122:EA122,0))*INDEX(AJ130:AT137,MATCH(DW140,AI130:AI137,0),MATCH(DW141,AJ129:AT129,0))</f>
        <v>#N/A</v>
      </c>
      <c r="DX147" s="665" t="e">
        <f>INDEX(DT124:EA125,MATCH(DR147,DR124:DR125,0),MATCH(DX140,DT122:EA122,0))*INDEX(AJ130:AT137,MATCH(DX140,AI130:AI137,0),MATCH(DX141,AJ129:AT129,0))</f>
        <v>#N/A</v>
      </c>
      <c r="DY147" s="665" t="e">
        <f>INDEX(DT124:EA125,MATCH(DR147,DR124:DR125,0),MATCH(DY140,DT122:EA122,0))*INDEX(AJ130:AT137,MATCH(DY140,AI130:AI137,0),MATCH(DY141,AJ129:AT129,0))</f>
        <v>#N/A</v>
      </c>
      <c r="DZ147" s="665" t="e">
        <f>INDEX(DT124:EA125,MATCH(DR147,DR124:DR125,0),MATCH(DZ140,DT122:EA122,0))*INDEX(AJ130:AT137,MATCH(DZ140,AI130:AI137,0),MATCH(DZ141,AJ129:AT129,0))</f>
        <v>#N/A</v>
      </c>
      <c r="EA147" s="665" t="e">
        <f>INDEX(DT124:EA125,MATCH(DR147,DR124:DR125,0),MATCH(EA140,DT122:EA122,0))*INDEX(AJ130:AT137,MATCH(EA140,AI130:AI137,0),MATCH(EA141,AJ129:AT129,0))</f>
        <v>#N/A</v>
      </c>
      <c r="EB147" s="665" t="e">
        <f>INDEX(DT124:EA125,MATCH(DR147,DR124:DR125,0),MATCH(EB140,DT122:EA122,0))*INDEX(AJ130:AT137,MATCH(EB140,AI130:AI137,0),MATCH(EB141,AJ129:AT129,0))</f>
        <v>#N/A</v>
      </c>
      <c r="EC147" s="665" t="e">
        <f>INDEX(DT124:EA125,MATCH(DR147,DR124:DR125,0),MATCH(EC140,DT122:EA122,0))*INDEX(AJ130:AT137,MATCH(EC140,AI130:AI137,0),MATCH(EC141,AJ129:AT129,0))</f>
        <v>#N/A</v>
      </c>
      <c r="ED147" s="665" t="e">
        <f>INDEX(DT124:EA125,MATCH(DR147,DR124:DR125,0),MATCH(ED140,DT122:EA122,0))*INDEX(AJ130:AT137,MATCH(ED140,AI130:AI137,0),MATCH(ED141,AJ129:AT129,0))</f>
        <v>#N/A</v>
      </c>
      <c r="EE147" s="665" t="e">
        <f>INDEX(DT124:EA125,MATCH(DR147,DR124:DR125,0),MATCH(EE140,DT122:EA122,0))*INDEX(AJ130:AT137,MATCH(EE140,AI130:AI137,0),MATCH(EE141,AJ129:AT129,0))</f>
        <v>#N/A</v>
      </c>
      <c r="EF147" s="665" t="e">
        <f>INDEX(DT124:EA125,MATCH(DR147,DR124:DR125,0),MATCH(EF140,DT122:EA122,0))*INDEX(AJ130:AT137,MATCH(EF140,AI130:AI137,0),MATCH(EF141,AJ129:AT129,0))</f>
        <v>#N/A</v>
      </c>
      <c r="EG147" s="665" t="e">
        <f>INDEX(DT124:EA125,MATCH(DR147,DR124:DR125,0),MATCH(EG140,DT122:EA122,0))*INDEX(AJ130:AT137,MATCH(EG140,AI130:AI137,0),MATCH(EG141,AJ129:AT129,0))</f>
        <v>#N/A</v>
      </c>
      <c r="EH147" s="665" t="e">
        <f>INDEX(DT124:EA125,MATCH(DR147,DR124:DR125,0),MATCH(EH140,DT122:EA122,0))*INDEX(AJ130:AT137,MATCH(EH140,AI130:AI137,0),MATCH(EH141,AJ129:AT129,0))</f>
        <v>#N/A</v>
      </c>
      <c r="EI147" s="665" t="e">
        <f>INDEX(DT124:EA125,MATCH(DR147,DR124:DR125,0),MATCH(EI140,DT122:EA122,0))*INDEX(AJ130:AT137,MATCH(EI140,AI130:AI137,0),MATCH(EI141,AJ129:AT129,0))</f>
        <v>#N/A</v>
      </c>
      <c r="EJ147" s="665" t="e">
        <f>INDEX(DT124:EA125,MATCH(DR147,DR124:DR125,0),MATCH(EJ140,DT122:EA122,0))*INDEX(AJ130:AT137,MATCH(EJ140,AI130:AI137,0),MATCH(EJ141,AJ129:AT129,0))</f>
        <v>#N/A</v>
      </c>
      <c r="EK147" s="665" t="e">
        <f>INDEX(DT124:EA125,MATCH(DR147,DR124:DR125,0),MATCH(EK140,DT122:EA122,0))*INDEX(AJ130:AT137,MATCH(EK140,AI130:AI137,0),MATCH(EK141,AJ129:AT129,0))</f>
        <v>#N/A</v>
      </c>
      <c r="EL147" s="665" t="e">
        <f>INDEX(DT124:EA125,MATCH(DR147,DR124:DR125,0),MATCH(EL140,DT122:EA122,0))*INDEX(AJ130:AT137,MATCH(EL140,AI130:AI137,0),MATCH(EL141,AJ129:AT129,0))</f>
        <v>#N/A</v>
      </c>
      <c r="EM147" s="665" t="e">
        <f>INDEX(DT124:EA125,MATCH(DR147,DR124:DR125,0),MATCH(EM140,DT122:EA122,0))*INDEX(AJ130:AT137,MATCH(EM140,AI130:AI137,0),MATCH(EM141,AJ129:AT129,0))</f>
        <v>#N/A</v>
      </c>
      <c r="EN147" s="665" t="e">
        <f>INDEX(DT124:EA125,MATCH(DR147,DR124:DR125,0),MATCH(EN140,DT122:EA122,0))*INDEX(AJ130:AT137,MATCH(EN140,AI130:AI137,0),MATCH(EN141,AJ129:AT129,0))</f>
        <v>#N/A</v>
      </c>
      <c r="EO147" s="665" t="e">
        <f>INDEX(DT124:EA125,MATCH(DR147,DR124:DR125,0),MATCH(EO140,DT122:EA122,0))*INDEX(AJ130:AT137,MATCH(EO140,AI130:AI137,0),MATCH(EO141,AJ129:AT129,0))</f>
        <v>#N/A</v>
      </c>
      <c r="EP147" s="665" t="e">
        <f>INDEX(DT124:EA125,MATCH(DR147,DR124:DR125,0),MATCH(EP140,DT122:EA122,0))*INDEX(AJ130:AT137,MATCH(EP140,AI130:AI137,0),MATCH(EP141,AJ129:AT129,0))</f>
        <v>#N/A</v>
      </c>
      <c r="EQ147" s="665" t="e">
        <f>INDEX(DT124:EA125,MATCH(DR147,DR124:DR125,0),MATCH(EQ140,DT122:EA122,0))*INDEX(AJ130:AT137,MATCH(EQ140,AI130:AI137,0),MATCH(EQ141,AJ129:AT129,0))</f>
        <v>#N/A</v>
      </c>
      <c r="ER147" s="665" t="e">
        <f>INDEX(DT124:EA125,MATCH(DR147,DR124:DR125,0),MATCH(ER140,DT122:EA122,0))*INDEX(AJ130:AT137,MATCH(ER140,AI130:AI137,0),MATCH(ER141,AJ129:AT129,0))</f>
        <v>#N/A</v>
      </c>
      <c r="ES147" s="665" t="e">
        <f>INDEX(DT124:EA125,MATCH(DR147,DR124:DR125,0),MATCH(ES140,DT122:EA122,0))*INDEX(AJ130:AT137,MATCH(ES140,AI130:AI137,0),MATCH(ES141,AJ129:AT129,0))</f>
        <v>#N/A</v>
      </c>
      <c r="ET147" s="665" t="e">
        <f>INDEX(DT124:EA125,MATCH(DR147,DR124:DR125,0),MATCH(ET140,DT122:EA122,0))*INDEX(AJ130:AT137,MATCH(ET140,AI130:AI137,0),MATCH(ET141,AJ129:AT129,0))</f>
        <v>#N/A</v>
      </c>
      <c r="EU147" s="665" t="e">
        <f>INDEX(DT124:EA125,MATCH(DR147,DR124:DR125,0),MATCH(EU140,DT122:EA122,0))*INDEX(AJ130:AT137,MATCH(EU140,AI130:AI137,0),MATCH(EU141,AJ129:AT129,0))</f>
        <v>#N/A</v>
      </c>
      <c r="EV147" s="665" t="e">
        <f>INDEX(DT124:EA125,MATCH(DR147,DR124:DR125,0),MATCH(EV140,DT122:EA122,0))*INDEX(AJ130:AT137,MATCH(EV140,AI130:AI137,0),MATCH(EV141,AJ129:AT129,0))</f>
        <v>#N/A</v>
      </c>
      <c r="EW147" s="665" t="e">
        <f>INDEX(DT124:EA125,MATCH(DR147,DR124:DR125,0),MATCH(EW140,DT122:EA122,0))*INDEX(AJ130:AT137,MATCH(EW140,AI130:AI137,0),MATCH(EW141,AJ129:AT129,0))</f>
        <v>#N/A</v>
      </c>
      <c r="EX147" s="665" t="e">
        <f>INDEX(DT124:EA125,MATCH(DR147,DR124:DR125,0),MATCH(EX140,DT122:EA122,0))*INDEX(AJ130:AT137,MATCH(EX140,AI130:AI137,0),MATCH(EX141,AJ129:AT129,0))</f>
        <v>#N/A</v>
      </c>
      <c r="EY147" s="665" t="e">
        <f>INDEX(DT124:EA125,MATCH(DR147,DR124:DR125,0),MATCH(EY140,DT122:EA122,0))*INDEX(AJ130:AT137,MATCH(EY140,AI130:AI137,0),MATCH(EY141,AJ129:AT129,0))</f>
        <v>#N/A</v>
      </c>
      <c r="EZ147" s="665" t="e">
        <f>INDEX(DT124:EA125,MATCH(DR147,DR124:DR125,0),MATCH(EZ140,DT122:EA122,0))*INDEX(AJ130:AT137,MATCH(EZ140,AI130:AI137,0),MATCH(EZ141,AJ129:AT129,0))</f>
        <v>#N/A</v>
      </c>
      <c r="FA147" s="665" t="e">
        <f>INDEX(DT124:EA125,MATCH(DR147,DR124:DR125,0),MATCH(FA140,DT122:EA122,0))*INDEX(AJ130:AT137,MATCH(FA140,AI130:AI137,0),MATCH(FA141,AJ129:AT129,0))</f>
        <v>#N/A</v>
      </c>
      <c r="FB147" s="665" t="e">
        <f>INDEX(DT124:EA125,MATCH(DR147,DR124:DR125,0),MATCH(FB140,DT122:EA122,0))*INDEX(AJ130:AT137,MATCH(FB140,AI130:AI137,0),MATCH(FB141,AJ129:AT129,0))</f>
        <v>#N/A</v>
      </c>
      <c r="FC147" s="665" t="e">
        <f>INDEX(DT124:EA125,MATCH(DR147,DR124:DR125,0),MATCH(FC140,DT122:EA122,0))*INDEX(AJ130:AT137,MATCH(FC140,AI130:AI137,0),MATCH(FC141,AJ129:AT129,0))</f>
        <v>#N/A</v>
      </c>
      <c r="FD147" s="665" t="e">
        <f>INDEX(DT124:EA125,MATCH(DR147,DR124:DR125,0),MATCH(FD140,DT122:EA122,0))*INDEX(AJ130:AT137,MATCH(FD140,AI130:AI137,0),MATCH(FD141,AJ129:AT129,0))</f>
        <v>#N/A</v>
      </c>
      <c r="FE147" s="665" t="e">
        <f>INDEX(DT124:EA125,MATCH(DR147,DR124:DR125,0),MATCH(FE140,DT122:EA122,0))*INDEX(AJ130:AT137,MATCH(FE140,AI130:AI137,0),MATCH(FE141,AJ129:AT129,0))</f>
        <v>#N/A</v>
      </c>
      <c r="FF147" s="665" t="e">
        <f>INDEX(DT124:EA125,MATCH(DR147,DR124:DR125,0),MATCH(FF140,DT122:EA122,0))*INDEX(AJ130:AT137,MATCH(FF140,AI130:AI137,0),MATCH(FF141,AJ129:AT129,0))</f>
        <v>#N/A</v>
      </c>
      <c r="FG147" s="665" t="e">
        <f>INDEX(DT124:EA125,MATCH(DR147,DR124:DR125,0),MATCH(FG140,DT122:EA122,0))*INDEX(AJ130:AT137,MATCH(FG140,AI130:AI137,0),MATCH(FG141,AJ129:AT129,0))</f>
        <v>#N/A</v>
      </c>
      <c r="FH147" s="665" t="e">
        <f>INDEX(DT124:EA125,MATCH(DR147,DR124:DR125,0),MATCH(FH140,DT122:EA122,0))*INDEX(AJ130:AT137,MATCH(FH140,AI130:AI137,0),MATCH(FH141,AJ129:AT129,0))</f>
        <v>#N/A</v>
      </c>
      <c r="FI147" s="665" t="e">
        <f>INDEX(DT124:EA125,MATCH(DR147,DR124:DR125,0),MATCH(FI140,DT122:EA122,0))*INDEX(AJ130:AT137,MATCH(FI140,AI130:AI137,0),MATCH(FI141,AJ129:AT129,0))</f>
        <v>#N/A</v>
      </c>
      <c r="FJ147" s="665" t="e">
        <f>INDEX(DT124:EA125,MATCH(DR147,DR124:DR125,0),MATCH(FJ140,DT122:EA122,0))*INDEX(AJ130:AT137,MATCH(FJ140,AI130:AI137,0),MATCH(FJ141,AJ129:AT129,0))</f>
        <v>#N/A</v>
      </c>
      <c r="FK147" s="665" t="e">
        <f>INDEX(DT124:EA125,MATCH(DR147,DR124:DR125,0),MATCH(FK140,DT122:EA122,0))*INDEX(AJ130:AT137,MATCH(FK140,AI130:AI137,0),MATCH(FK141,AJ129:AT129,0))</f>
        <v>#N/A</v>
      </c>
      <c r="FL147" s="665" t="e">
        <f>INDEX(DT124:EA125,MATCH(DR147,DR124:DR125,0),MATCH(FL140,DT122:EA122,0))*INDEX(AJ130:AT137,MATCH(FL140,AI130:AI137,0),MATCH(FL141,AJ129:AT129,0))</f>
        <v>#N/A</v>
      </c>
      <c r="FM147" s="665" t="e">
        <f>INDEX(DT124:EA125,MATCH(DR147,DR124:DR125,0),MATCH(FM140,DT122:EA122,0))*INDEX(AJ130:AT137,MATCH(FM140,AI130:AI137,0),MATCH(FM141,AJ129:AT129,0))</f>
        <v>#N/A</v>
      </c>
      <c r="FN147" s="665" t="e">
        <f>INDEX(DT124:EA125,MATCH(DR147,DR124:DR125,0),MATCH(FN140,DT122:EA122,0))*INDEX(AJ130:AT137,MATCH(FN140,AI130:AI137,0),MATCH(FN141,AJ129:AT129,0))</f>
        <v>#N/A</v>
      </c>
      <c r="FO147" s="665" t="e">
        <f>INDEX(DT124:EA125,MATCH(DR147,DR124:DR125,0),MATCH(FO140,DT122:EA122,0))*INDEX(AJ130:AT137,MATCH(FO140,AI130:AI137,0),MATCH(FO141,AJ129:AT129,0))</f>
        <v>#N/A</v>
      </c>
      <c r="FP147" s="665" t="e">
        <f>INDEX(DT124:EA125,MATCH(DR147,DR124:DR125,0),MATCH(FP140,DT122:EA122,0))*INDEX(AJ130:AT137,MATCH(FP140,AI130:AI137,0),MATCH(FP141,AJ129:AT129,0))</f>
        <v>#N/A</v>
      </c>
      <c r="FQ147" s="665" t="e">
        <f>INDEX(DT124:EA125,MATCH(DR147,DR124:DR125,0),MATCH(FQ140,DT122:EA122,0))*INDEX(AJ130:AT137,MATCH(FQ140,AI130:AI137,0),MATCH(FQ141,AJ129:AT129,0))</f>
        <v>#N/A</v>
      </c>
      <c r="FR147" s="665" t="e">
        <f>INDEX(DT124:EA125,MATCH(DR147,DR124:DR125,0),MATCH(FR140,DT122:EA122,0))*INDEX(AJ130:AT137,MATCH(FR140,AI130:AI137,0),MATCH(FR141,AJ129:AT129,0))</f>
        <v>#N/A</v>
      </c>
      <c r="FS147" s="665" t="e">
        <f>INDEX(DT124:EA125,MATCH(DR147,DR124:DR125,0),MATCH(FS140,DT122:EA122,0))*INDEX(AJ130:AT137,MATCH(FS140,AI130:AI137,0),MATCH(FS141,AJ129:AT129,0))</f>
        <v>#N/A</v>
      </c>
      <c r="FT147" s="665" t="e">
        <f>INDEX(DT124:EA125,MATCH(DR147,DR124:DR125,0),MATCH(FT140,DT122:EA122,0))*INDEX(AJ130:AT137,MATCH(FT140,AI130:AI137,0),MATCH(FT141,AJ129:AT129,0))</f>
        <v>#N/A</v>
      </c>
      <c r="FU147" s="665" t="e">
        <f>INDEX(DT124:EA125,MATCH(DR147,DR124:DR125,0),MATCH(FU140,DT122:EA122,0))*INDEX(AJ130:AT137,MATCH(FU140,AI130:AI137,0),MATCH(FU141,AJ129:AT129,0))</f>
        <v>#N/A</v>
      </c>
      <c r="FV147" s="665" t="e">
        <f>INDEX(DT124:EA125,MATCH(DR147,DR124:DR125,0),MATCH(FV140,DT122:EA122,0))*INDEX(AJ130:AT137,MATCH(FV140,AI130:AI137,0),MATCH(FV141,AJ129:AT129,0))</f>
        <v>#N/A</v>
      </c>
      <c r="FW147" s="665" t="e">
        <f>INDEX(DT124:EA125,MATCH(DR147,DR124:DR125,0),MATCH(FW140,DT122:EA122,0))*INDEX(AJ130:AT137,MATCH(FW140,AI130:AI137,0),MATCH(FW141,AJ129:AT129,0))</f>
        <v>#N/A</v>
      </c>
      <c r="FX147" s="665" t="e">
        <f>INDEX(DT124:EA125,MATCH(DR147,DR124:DR125,0),MATCH(FX140,DT122:EA122,0))*INDEX(AJ130:AT137,MATCH(FX140,AI130:AI137,0),MATCH(FX141,AJ129:AT129,0))</f>
        <v>#N/A</v>
      </c>
      <c r="FY147" s="665" t="e">
        <f>INDEX(DT124:EA125,MATCH(DR147,DR124:DR125,0),MATCH(FY140,DT122:EA122,0))*INDEX(AJ130:AT137,MATCH(FY140,AI130:AI137,0),MATCH(FY141,AJ129:AT129,0))</f>
        <v>#N/A</v>
      </c>
      <c r="FZ147" s="665" t="e">
        <f>INDEX(DT124:EA125,MATCH(DR147,DR124:DR125,0),MATCH(FZ140,DT122:EA122,0))*INDEX(AJ130:AT137,MATCH(FZ140,AI130:AI137,0),MATCH(FZ141,AJ129:AT129,0))</f>
        <v>#N/A</v>
      </c>
      <c r="GA147" s="665" t="e">
        <f>INDEX(DT124:EA125,MATCH(DR147,DR124:DR125,0),MATCH(GA140,DT122:EA122,0))*INDEX(AJ130:AT137,MATCH(GA140,AI130:AI137,0),MATCH(GA141,AJ129:AT129,0))</f>
        <v>#N/A</v>
      </c>
      <c r="GB147" s="665" t="e">
        <f>INDEX(DT124:EA125,MATCH(DR147,DR124:DR125,0),MATCH(GB140,DT122:EA122,0))*INDEX(AJ130:AT137,MATCH(GB140,AI130:AI137,0),MATCH(GB141,AJ129:AT129,0))</f>
        <v>#N/A</v>
      </c>
      <c r="GC147" s="665" t="e">
        <f>INDEX(DT124:EA125,MATCH(DR147,DR124:DR125,0),MATCH(GC140,DT122:EA122,0))*INDEX(AJ130:AT137,MATCH(GC140,AI130:AI137,0),MATCH(GC141,AJ129:AT129,0))</f>
        <v>#N/A</v>
      </c>
      <c r="GD147" s="665" t="e">
        <f>INDEX(DT124:EA125,MATCH(DR147,DR124:DR125,0),MATCH(GD140,DT122:EA122,0))*INDEX(AJ130:AT137,MATCH(GD140,AI130:AI137,0),MATCH(GD141,AJ129:AT129,0))</f>
        <v>#N/A</v>
      </c>
      <c r="GE147" s="665" t="e">
        <f>INDEX(DT124:EA125,MATCH(DR147,DR124:DR125,0),MATCH(GE140,DT122:EA122,0))*INDEX(AJ130:AT137,MATCH(GE140,AI130:AI137,0),MATCH(GE141,AJ129:AT129,0))</f>
        <v>#N/A</v>
      </c>
      <c r="GF147" s="665" t="e">
        <f>INDEX(DT124:EA125,MATCH(DR147,DR124:DR125,0),MATCH(GF140,DT122:EA122,0))*INDEX(AJ130:AT137,MATCH(GF140,AI130:AI137,0),MATCH(GF141,AJ129:AT129,0))</f>
        <v>#N/A</v>
      </c>
      <c r="GG147" s="665" t="e">
        <f>INDEX(DT124:EA125,MATCH(DR147,DR124:DR125,0),MATCH(GG140,DT122:EA122,0))*INDEX(AJ130:AT137,MATCH(GG140,AI130:AI137,0),MATCH(GG141,AJ129:AT129,0))</f>
        <v>#N/A</v>
      </c>
      <c r="GH147" s="665" t="e">
        <f>INDEX(DT124:EA125,MATCH(DR147,DR124:DR125,0),MATCH(GH140,DT122:EA122,0))*INDEX(AJ130:AT137,MATCH(GH140,AI130:AI137,0),MATCH(GH141,AJ129:AT129,0))</f>
        <v>#N/A</v>
      </c>
      <c r="GI147" s="665" t="e">
        <f>INDEX(DT124:EA125,MATCH(DR147,DR124:DR125,0),MATCH(GI140,DT122:EA122,0))*INDEX(AJ130:AT137,MATCH(GI140,AI130:AI137,0),MATCH(GI141,AJ129:AT129,0))</f>
        <v>#N/A</v>
      </c>
      <c r="GJ147" s="665" t="e">
        <f>INDEX(DT124:EA125,MATCH(DR147,DR124:DR125,0),MATCH(GJ140,DT122:EA122,0))*INDEX(AJ130:AT137,MATCH(GJ140,AI130:AI137,0),MATCH(GJ141,AJ129:AT129,0))</f>
        <v>#N/A</v>
      </c>
      <c r="GK147" s="665" t="e">
        <f>INDEX(DT124:EA125,MATCH(DR147,DR124:DR125,0),MATCH(GK140,DT122:EA122,0))*INDEX(AJ130:AT137,MATCH(GK140,AI130:AI137,0),MATCH(GK141,AJ129:AT129,0))</f>
        <v>#N/A</v>
      </c>
      <c r="GL147" s="665" t="e">
        <f>SUM(DS147:GK147)=#REF!-SUM(HB147:HK147)</f>
        <v>#N/A</v>
      </c>
      <c r="GM147" s="667"/>
      <c r="GN147" s="708">
        <v>2028</v>
      </c>
      <c r="GO147" s="664" t="e">
        <f>SUMIF(DS129:EN129,GO129,DS147:EN147)</f>
        <v>#N/A</v>
      </c>
      <c r="GP147" s="668" t="e">
        <f>SUMIF(DS129:GK129,GP129,DS147:GK147)</f>
        <v>#N/A</v>
      </c>
      <c r="GQ147" s="668" t="e">
        <f>SUMIF(DS129:GK129,GQ129,DS147:GK147)</f>
        <v>#N/A</v>
      </c>
      <c r="GR147" s="668" t="e">
        <f>SUMIF(DS129:GK129,GR129,DS147:GK147)</f>
        <v>#N/A</v>
      </c>
      <c r="GS147" s="668" t="e">
        <f>SUMIF(DS129:GK129,GS129,DS147:GK147)</f>
        <v>#N/A</v>
      </c>
      <c r="GT147" s="668" t="e">
        <f>SUMIF(DS129:GK129,GT129,DS147:GK147)</f>
        <v>#N/A</v>
      </c>
      <c r="GU147" s="668" t="e">
        <f>SUMIF(DS129:GK129,GU129,DS147:GK147)</f>
        <v>#N/A</v>
      </c>
      <c r="GV147" s="668" t="e">
        <f>SUMIF(DS129:GK129,GV129,DS147:GK147)</f>
        <v>#N/A</v>
      </c>
      <c r="GW147" s="668" t="e">
        <f>SUMIF(DS129:GK129,GW129,DS147:GK147)</f>
        <v>#N/A</v>
      </c>
      <c r="GX147" s="668" t="e">
        <f>SUMIF(DS129:GK129,GX129,DS147:GK147)</f>
        <v>#N/A</v>
      </c>
      <c r="GY147" s="668" t="e">
        <f>SUMIF(DS129:GK129,GY129,DS147:GK147)</f>
        <v>#N/A</v>
      </c>
      <c r="GZ147" s="646" t="e">
        <f>#REF!=SUM(GO147:GY147)</f>
        <v>#REF!</v>
      </c>
      <c r="HB147" s="668" t="e">
        <f>IF(GZ147,0,(#REF!-SUM(GO147:GY147))*INDEX(AK130:AT137,MATCH(GN147,AI130:AI137,0),MATCH(HB141,AK129:AT129,0)))</f>
        <v>#REF!</v>
      </c>
      <c r="HC147" s="668" t="e">
        <f>IF(GZ147,0,(#REF!-SUM(GO147:GY147))*INDEX(AK130:AT137,MATCH(GN147,AI130:AI137,0),MATCH(HC141,AK129:AT129,0)))</f>
        <v>#REF!</v>
      </c>
      <c r="HD147" s="668" t="e">
        <f>IF(GZ147,0,(#REF!-SUM(GO147:GY147))*INDEX(AK130:AT137,MATCH(GN147,AI130:AI137,0),MATCH(HD141,AK129:AT129,0)))</f>
        <v>#REF!</v>
      </c>
      <c r="HE147" s="668" t="e">
        <f>IF(GZ147,0,(#REF!-SUM(GO147:GY147))*INDEX(AK130:AT137,MATCH(GN147,AI130:AI137,0),MATCH(HE141,AK129:AT129,0)))</f>
        <v>#REF!</v>
      </c>
      <c r="HF147" s="668" t="e">
        <f>IF(GZ147,0,(#REF!-SUM(GO147:GY147))*INDEX(AK130:AT137,MATCH(GN147,AI130:AI137,0),MATCH(HF141,AK129:AT129,0)))</f>
        <v>#REF!</v>
      </c>
      <c r="HG147" s="668" t="e">
        <f>IF(GZ147,0,(#REF!-SUM(GO147:GY147))*INDEX(AK130:AT137,MATCH(GN147,AI130:AI137,0),MATCH(HG141,AK129:AT129,0)))</f>
        <v>#REF!</v>
      </c>
      <c r="HH147" s="668" t="e">
        <f>IF(GZ147,0,(#REF!-SUM(GO147:GY147))*INDEX(AK130:AT137,MATCH(GN147,AI130:AI137,0),MATCH(HH141,AK129:AT129,0)))</f>
        <v>#REF!</v>
      </c>
      <c r="HI147" s="668" t="e">
        <f>IF(GZ147,0,(#REF!-SUM(GO147:GY147))*INDEX(AK130:AT137,MATCH(GN147,AI130:AI137,0),MATCH(HI141,AK129:AT129,0)))</f>
        <v>#REF!</v>
      </c>
      <c r="HJ147" s="668" t="e">
        <f>IF(GZ147,0,(#REF!-SUM(GO147:GY147))*INDEX(AK130:AT137,MATCH(GN147,AI130:AI137,0),MATCH(HJ141,AK129:AT129,0)))</f>
        <v>#REF!</v>
      </c>
      <c r="HK147" s="668" t="e">
        <f>IF(GZ147,0,(#REF!-SUM(GO147:GY147))*INDEX(AK130:AT137,MATCH(GN147,AI130:AI137,0),MATCH(HK141,AK129:AT129,0)))</f>
        <v>#REF!</v>
      </c>
      <c r="HL147" s="668" t="e">
        <f>(SUM(HB147:HK147)+SUM(GO147:GY147))=#REF!</f>
        <v>#REF!</v>
      </c>
      <c r="HM147" s="674"/>
      <c r="HN147" s="674"/>
      <c r="HO147" s="674"/>
      <c r="HP147" s="674"/>
      <c r="HQ147" s="674"/>
      <c r="HR147" s="674"/>
      <c r="HS147" s="674"/>
      <c r="HT147" s="674"/>
      <c r="HU147" s="674"/>
      <c r="HV147" s="674"/>
      <c r="HW147" s="674"/>
      <c r="HX147" s="674"/>
      <c r="HY147" s="674"/>
      <c r="HZ147" s="674"/>
    </row>
    <row r="148" spans="1:234" hidden="1" x14ac:dyDescent="0.25">
      <c r="A148" s="643" t="s">
        <v>208</v>
      </c>
      <c r="S148" s="663"/>
      <c r="DR148" s="708">
        <v>2029</v>
      </c>
      <c r="DS148" s="665" t="e">
        <f>INDEX(DT124:EA125,MATCH(DR148,DR124:DR125,0),MATCH(DS140,DT122:EA122,0))*INDEX(AJ130:AT137,MATCH(DS140,AI130:AI137,0),MATCH(DS141,AJ129:AT129,0))</f>
        <v>#N/A</v>
      </c>
      <c r="DT148" s="665" t="e">
        <f>INDEX(DT124:EA125,MATCH(DR148,DR124:DR125,0),MATCH(DT140,DT122:EA122,0))*INDEX(AJ130:AT137,MATCH(DT140,AI130:AI137,0),MATCH(DT141,AJ129:AT129,0))</f>
        <v>#N/A</v>
      </c>
      <c r="DU148" s="665" t="e">
        <f>INDEX(DT124:EA125,MATCH(DR148,DR124:DR125,0),MATCH(DU140,DT122:EA122,0))*INDEX(AJ130:AT137,MATCH(DU140,AI130:AI137,0),MATCH(DU141,AJ129:AT129,0))</f>
        <v>#N/A</v>
      </c>
      <c r="DV148" s="665" t="e">
        <f>INDEX(DT124:EA125,MATCH(DR148,DR124:DR125,0),MATCH(DV140,DT122:EA122,0))*INDEX(AJ130:AT137,MATCH(DV140,AI130:AI137,0),MATCH(DV141,AJ129:AT129,0))</f>
        <v>#N/A</v>
      </c>
      <c r="DW148" s="665" t="e">
        <f>INDEX(DT124:EA125,MATCH(DR148,DR124:DR125,0),MATCH(DW140,DT122:EA122,0))*INDEX(AJ130:AT137,MATCH(DW140,AI130:AI137,0),MATCH(DW141,AJ129:AT129,0))</f>
        <v>#N/A</v>
      </c>
      <c r="DX148" s="665" t="e">
        <f>INDEX(DT124:EA125,MATCH(DR148,DR124:DR125,0),MATCH(DX140,DT122:EA122,0))*INDEX(AJ130:AT137,MATCH(DX140,AI130:AI137,0),MATCH(DX141,AJ129:AT129,0))</f>
        <v>#N/A</v>
      </c>
      <c r="DY148" s="665" t="e">
        <f>INDEX(DT124:EA125,MATCH(DR148,DR124:DR125,0),MATCH(DY140,DT122:EA122,0))*INDEX(AJ130:AT137,MATCH(DY140,AI130:AI137,0),MATCH(DY141,AJ129:AT129,0))</f>
        <v>#N/A</v>
      </c>
      <c r="DZ148" s="665" t="e">
        <f>INDEX(DT124:EA125,MATCH(DR148,DR124:DR125,0),MATCH(DZ140,DT122:EA122,0))*INDEX(AJ130:AT137,MATCH(DZ140,AI130:AI137,0),MATCH(DZ141,AJ129:AT129,0))</f>
        <v>#N/A</v>
      </c>
      <c r="EA148" s="665" t="e">
        <f>INDEX(DT124:EA125,MATCH(DR148,DR124:DR125,0),MATCH(EA140,DT122:EA122,0))*INDEX(AJ130:AT137,MATCH(EA140,AI130:AI137,0),MATCH(EA141,AJ129:AT129,0))</f>
        <v>#N/A</v>
      </c>
      <c r="EB148" s="665" t="e">
        <f>INDEX(DT124:EA125,MATCH(DR148,DR124:DR125,0),MATCH(EB140,DT122:EA122,0))*INDEX(AJ130:AT137,MATCH(EB140,AI130:AI137,0),MATCH(EB141,AJ129:AT129,0))</f>
        <v>#N/A</v>
      </c>
      <c r="EC148" s="665" t="e">
        <f>INDEX(DT124:EA125,MATCH(DR148,DR124:DR125,0),MATCH(EC140,DT122:EA122,0))*INDEX(AJ130:AT137,MATCH(EC140,AI130:AI137,0),MATCH(EC141,AJ129:AT129,0))</f>
        <v>#N/A</v>
      </c>
      <c r="ED148" s="665" t="e">
        <f>INDEX(DT124:EA125,MATCH(DR148,DR124:DR125,0),MATCH(ED140,DT122:EA122,0))*INDEX(AJ130:AT137,MATCH(ED140,AI130:AI137,0),MATCH(ED141,AJ129:AT129,0))</f>
        <v>#N/A</v>
      </c>
      <c r="EE148" s="665" t="e">
        <f>INDEX(DT124:EA125,MATCH(DR148,DR124:DR125,0),MATCH(EE140,DT122:EA122,0))*INDEX(AJ130:AT137,MATCH(EE140,AI130:AI137,0),MATCH(EE141,AJ129:AT129,0))</f>
        <v>#N/A</v>
      </c>
      <c r="EF148" s="665" t="e">
        <f>INDEX(DT124:EA125,MATCH(DR148,DR124:DR125,0),MATCH(EF140,DT122:EA122,0))*INDEX(AJ130:AT137,MATCH(EF140,AI130:AI137,0),MATCH(EF141,AJ129:AT129,0))</f>
        <v>#N/A</v>
      </c>
      <c r="EG148" s="665" t="e">
        <f>INDEX(DT124:EA125,MATCH(DR148,DR124:DR125,0),MATCH(EG140,DT122:EA122,0))*INDEX(AJ130:AT137,MATCH(EG140,AI130:AI137,0),MATCH(EG141,AJ129:AT129,0))</f>
        <v>#N/A</v>
      </c>
      <c r="EH148" s="665" t="e">
        <f>INDEX(DT124:EA125,MATCH(DR148,DR124:DR125,0),MATCH(EH140,DT122:EA122,0))*INDEX(AJ130:AT137,MATCH(EH140,AI130:AI137,0),MATCH(EH141,AJ129:AT129,0))</f>
        <v>#N/A</v>
      </c>
      <c r="EI148" s="665" t="e">
        <f>INDEX(DT124:EA125,MATCH(DR148,DR124:DR125,0),MATCH(EI140,DT122:EA122,0))*INDEX(AJ130:AT137,MATCH(EI140,AI130:AI137,0),MATCH(EI141,AJ129:AT129,0))</f>
        <v>#N/A</v>
      </c>
      <c r="EJ148" s="665" t="e">
        <f>INDEX(DT124:EA125,MATCH(DR148,DR124:DR125,0),MATCH(EJ140,DT122:EA122,0))*INDEX(AJ130:AT137,MATCH(EJ140,AI130:AI137,0),MATCH(EJ141,AJ129:AT129,0))</f>
        <v>#N/A</v>
      </c>
      <c r="EK148" s="665" t="e">
        <f>INDEX(DT124:EA125,MATCH(DR148,DR124:DR125,0),MATCH(EK140,DT122:EA122,0))*INDEX(AJ130:AT137,MATCH(EK140,AI130:AI137,0),MATCH(EK141,AJ129:AT129,0))</f>
        <v>#N/A</v>
      </c>
      <c r="EL148" s="665" t="e">
        <f>INDEX(DT124:EA125,MATCH(DR148,DR124:DR125,0),MATCH(EL140,DT122:EA122,0))*INDEX(AJ130:AT137,MATCH(EL140,AI130:AI137,0),MATCH(EL141,AJ129:AT129,0))</f>
        <v>#N/A</v>
      </c>
      <c r="EM148" s="665" t="e">
        <f>INDEX(DT124:EA125,MATCH(DR148,DR124:DR125,0),MATCH(EM140,DT122:EA122,0))*INDEX(AJ130:AT137,MATCH(EM140,AI130:AI137,0),MATCH(EM141,AJ129:AT129,0))</f>
        <v>#N/A</v>
      </c>
      <c r="EN148" s="665" t="e">
        <f>INDEX(DT124:EA125,MATCH(DR148,DR124:DR125,0),MATCH(EN140,DT122:EA122,0))*INDEX(AJ130:AT137,MATCH(EN140,AI130:AI137,0),MATCH(EN141,AJ129:AT129,0))</f>
        <v>#N/A</v>
      </c>
      <c r="EO148" s="665" t="e">
        <f>INDEX(DT124:EA125,MATCH(DR148,DR124:DR125,0),MATCH(EO140,DT122:EA122,0))*INDEX(AJ130:AT137,MATCH(EO140,AI130:AI137,0),MATCH(EO141,AJ129:AT129,0))</f>
        <v>#N/A</v>
      </c>
      <c r="EP148" s="665" t="e">
        <f>INDEX(DT124:EA125,MATCH(DR148,DR124:DR125,0),MATCH(EP140,DT122:EA122,0))*INDEX(AJ130:AT137,MATCH(EP140,AI130:AI137,0),MATCH(EP141,AJ129:AT129,0))</f>
        <v>#N/A</v>
      </c>
      <c r="EQ148" s="665" t="e">
        <f>INDEX(DT124:EA125,MATCH(DR148,DR124:DR125,0),MATCH(EQ140,DT122:EA122,0))*INDEX(AJ130:AT137,MATCH(EQ140,AI130:AI137,0),MATCH(EQ141,AJ129:AT129,0))</f>
        <v>#N/A</v>
      </c>
      <c r="ER148" s="665" t="e">
        <f>INDEX(DT124:EA125,MATCH(DR148,DR124:DR125,0),MATCH(ER140,DT122:EA122,0))*INDEX(AJ130:AT137,MATCH(ER140,AI130:AI137,0),MATCH(ER141,AJ129:AT129,0))</f>
        <v>#N/A</v>
      </c>
      <c r="ES148" s="665" t="e">
        <f>INDEX(DT124:EA125,MATCH(DR148,DR124:DR125,0),MATCH(ES140,DT122:EA122,0))*INDEX(AJ130:AT137,MATCH(ES140,AI130:AI137,0),MATCH(ES141,AJ129:AT129,0))</f>
        <v>#N/A</v>
      </c>
      <c r="ET148" s="665" t="e">
        <f>INDEX(DT124:EA125,MATCH(DR148,DR124:DR125,0),MATCH(ET140,DT122:EA122,0))*INDEX(AJ130:AT137,MATCH(ET140,AI130:AI137,0),MATCH(ET141,AJ129:AT129,0))</f>
        <v>#N/A</v>
      </c>
      <c r="EU148" s="665" t="e">
        <f>INDEX(DT124:EA125,MATCH(DR148,DR124:DR125,0),MATCH(EU140,DT122:EA122,0))*INDEX(AJ130:AT137,MATCH(EU140,AI130:AI137,0),MATCH(EU141,AJ129:AT129,0))</f>
        <v>#N/A</v>
      </c>
      <c r="EV148" s="665" t="e">
        <f>INDEX(DT124:EA125,MATCH(DR148,DR124:DR125,0),MATCH(EV140,DT122:EA122,0))*INDEX(AJ130:AT137,MATCH(EV140,AI130:AI137,0),MATCH(EV141,AJ129:AT129,0))</f>
        <v>#N/A</v>
      </c>
      <c r="EW148" s="665" t="e">
        <f>INDEX(DT124:EA125,MATCH(DR148,DR124:DR125,0),MATCH(EW140,DT122:EA122,0))*INDEX(AJ130:AT137,MATCH(EW140,AI130:AI137,0),MATCH(EW141,AJ129:AT129,0))</f>
        <v>#N/A</v>
      </c>
      <c r="EX148" s="665" t="e">
        <f>INDEX(DT124:EA125,MATCH(DR148,DR124:DR125,0),MATCH(EX140,DT122:EA122,0))*INDEX(AJ130:AT137,MATCH(EX140,AI130:AI137,0),MATCH(EX141,AJ129:AT129,0))</f>
        <v>#N/A</v>
      </c>
      <c r="EY148" s="665" t="e">
        <f>INDEX(DT124:EA125,MATCH(DR148,DR124:DR125,0),MATCH(EY140,DT122:EA122,0))*INDEX(AJ130:AT137,MATCH(EY140,AI130:AI137,0),MATCH(EY141,AJ129:AT129,0))</f>
        <v>#N/A</v>
      </c>
      <c r="EZ148" s="665" t="e">
        <f>INDEX(DT124:EA125,MATCH(DR148,DR124:DR125,0),MATCH(EZ140,DT122:EA122,0))*INDEX(AJ130:AT137,MATCH(EZ140,AI130:AI137,0),MATCH(EZ141,AJ129:AT129,0))</f>
        <v>#N/A</v>
      </c>
      <c r="FA148" s="665" t="e">
        <f>INDEX(DT124:EA125,MATCH(DR148,DR124:DR125,0),MATCH(FA140,DT122:EA122,0))*INDEX(AJ130:AT137,MATCH(FA140,AI130:AI137,0),MATCH(FA141,AJ129:AT129,0))</f>
        <v>#N/A</v>
      </c>
      <c r="FB148" s="665" t="e">
        <f>INDEX(DT124:EA125,MATCH(DR148,DR124:DR125,0),MATCH(FB140,DT122:EA122,0))*INDEX(AJ130:AT137,MATCH(FB140,AI130:AI137,0),MATCH(FB141,AJ129:AT129,0))</f>
        <v>#N/A</v>
      </c>
      <c r="FC148" s="665" t="e">
        <f>INDEX(DT124:EA125,MATCH(DR148,DR124:DR125,0),MATCH(FC140,DT122:EA122,0))*INDEX(AJ130:AT137,MATCH(FC140,AI130:AI137,0),MATCH(FC141,AJ129:AT129,0))</f>
        <v>#N/A</v>
      </c>
      <c r="FD148" s="665" t="e">
        <f>INDEX(DT124:EA125,MATCH(DR148,DR124:DR125,0),MATCH(FD140,DT122:EA122,0))*INDEX(AJ130:AT137,MATCH(FD140,AI130:AI137,0),MATCH(FD141,AJ129:AT129,0))</f>
        <v>#N/A</v>
      </c>
      <c r="FE148" s="665" t="e">
        <f>INDEX(DT124:EA125,MATCH(DR148,DR124:DR125,0),MATCH(FE140,DT122:EA122,0))*INDEX(AJ130:AT137,MATCH(FE140,AI130:AI137,0),MATCH(FE141,AJ129:AT129,0))</f>
        <v>#N/A</v>
      </c>
      <c r="FF148" s="665" t="e">
        <f>INDEX(DT124:EA125,MATCH(DR148,DR124:DR125,0),MATCH(FF140,DT122:EA122,0))*INDEX(AJ130:AT137,MATCH(FF140,AI130:AI137,0),MATCH(FF141,AJ129:AT129,0))</f>
        <v>#N/A</v>
      </c>
      <c r="FG148" s="665" t="e">
        <f>INDEX(DT124:EA125,MATCH(DR148,DR124:DR125,0),MATCH(FG140,DT122:EA122,0))*INDEX(AJ130:AT137,MATCH(FG140,AI130:AI137,0),MATCH(FG141,AJ129:AT129,0))</f>
        <v>#N/A</v>
      </c>
      <c r="FH148" s="665" t="e">
        <f>INDEX(DT124:EA125,MATCH(DR148,DR124:DR125,0),MATCH(FH140,DT122:EA122,0))*INDEX(AJ130:AT137,MATCH(FH140,AI130:AI137,0),MATCH(FH141,AJ129:AT129,0))</f>
        <v>#N/A</v>
      </c>
      <c r="FI148" s="665" t="e">
        <f>INDEX(DT124:EA125,MATCH(DR148,DR124:DR125,0),MATCH(FI140,DT122:EA122,0))*INDEX(AJ130:AT137,MATCH(FI140,AI130:AI137,0),MATCH(FI141,AJ129:AT129,0))</f>
        <v>#N/A</v>
      </c>
      <c r="FJ148" s="665" t="e">
        <f>INDEX(DT124:EA125,MATCH(DR148,DR124:DR125,0),MATCH(FJ140,DT122:EA122,0))*INDEX(AJ130:AT137,MATCH(FJ140,AI130:AI137,0),MATCH(FJ141,AJ129:AT129,0))</f>
        <v>#N/A</v>
      </c>
      <c r="FK148" s="665" t="e">
        <f>INDEX(DT124:EA125,MATCH(DR148,DR124:DR125,0),MATCH(FK140,DT122:EA122,0))*INDEX(AJ130:AT137,MATCH(FK140,AI130:AI137,0),MATCH(FK141,AJ129:AT129,0))</f>
        <v>#N/A</v>
      </c>
      <c r="FL148" s="665" t="e">
        <f>INDEX(DT124:EA125,MATCH(DR148,DR124:DR125,0),MATCH(FL140,DT122:EA122,0))*INDEX(AJ130:AT137,MATCH(FL140,AI130:AI137,0),MATCH(FL141,AJ129:AT129,0))</f>
        <v>#N/A</v>
      </c>
      <c r="FM148" s="665" t="e">
        <f>INDEX(DT124:EA125,MATCH(DR148,DR124:DR125,0),MATCH(FM140,DT122:EA122,0))*INDEX(AJ130:AT137,MATCH(FM140,AI130:AI137,0),MATCH(FM141,AJ129:AT129,0))</f>
        <v>#N/A</v>
      </c>
      <c r="FN148" s="665" t="e">
        <f>INDEX(DT124:EA125,MATCH(DR148,DR124:DR125,0),MATCH(FN140,DT122:EA122,0))*INDEX(AJ130:AT137,MATCH(FN140,AI130:AI137,0),MATCH(FN141,AJ129:AT129,0))</f>
        <v>#N/A</v>
      </c>
      <c r="FO148" s="665" t="e">
        <f>INDEX(DT124:EA125,MATCH(DR148,DR124:DR125,0),MATCH(FO140,DT122:EA122,0))*INDEX(AJ130:AT137,MATCH(FO140,AI130:AI137,0),MATCH(FO141,AJ129:AT129,0))</f>
        <v>#N/A</v>
      </c>
      <c r="FP148" s="665" t="e">
        <f>INDEX(DT124:EA125,MATCH(DR148,DR124:DR125,0),MATCH(FP140,DT122:EA122,0))*INDEX(AJ130:AT137,MATCH(FP140,AI130:AI137,0),MATCH(FP141,AJ129:AT129,0))</f>
        <v>#N/A</v>
      </c>
      <c r="FQ148" s="665" t="e">
        <f>INDEX(DT124:EA125,MATCH(DR148,DR124:DR125,0),MATCH(FQ140,DT122:EA122,0))*INDEX(AJ130:AT137,MATCH(FQ140,AI130:AI137,0),MATCH(FQ141,AJ129:AT129,0))</f>
        <v>#N/A</v>
      </c>
      <c r="FR148" s="665" t="e">
        <f>INDEX(DT124:EA125,MATCH(DR148,DR124:DR125,0),MATCH(FR140,DT122:EA122,0))*INDEX(AJ130:AT137,MATCH(FR140,AI130:AI137,0),MATCH(FR141,AJ129:AT129,0))</f>
        <v>#N/A</v>
      </c>
      <c r="FS148" s="665" t="e">
        <f>INDEX(DT124:EA125,MATCH(DR148,DR124:DR125,0),MATCH(FS140,DT122:EA122,0))*INDEX(AJ130:AT137,MATCH(FS140,AI130:AI137,0),MATCH(FS141,AJ129:AT129,0))</f>
        <v>#N/A</v>
      </c>
      <c r="FT148" s="665" t="e">
        <f>INDEX(DT124:EA125,MATCH(DR148,DR124:DR125,0),MATCH(FT140,DT122:EA122,0))*INDEX(AJ130:AT137,MATCH(FT140,AI130:AI137,0),MATCH(FT141,AJ129:AT129,0))</f>
        <v>#N/A</v>
      </c>
      <c r="FU148" s="665" t="e">
        <f>INDEX(DT124:EA125,MATCH(DR148,DR124:DR125,0),MATCH(FU140,DT122:EA122,0))*INDEX(AJ130:AT137,MATCH(FU140,AI130:AI137,0),MATCH(FU141,AJ129:AT129,0))</f>
        <v>#N/A</v>
      </c>
      <c r="FV148" s="665" t="e">
        <f>INDEX(DT124:EA125,MATCH(DR148,DR124:DR125,0),MATCH(FV140,DT122:EA122,0))*INDEX(AJ130:AT137,MATCH(FV140,AI130:AI137,0),MATCH(FV141,AJ129:AT129,0))</f>
        <v>#N/A</v>
      </c>
      <c r="FW148" s="665" t="e">
        <f>INDEX(DT124:EA125,MATCH(DR148,DR124:DR125,0),MATCH(FW140,DT122:EA122,0))*INDEX(AJ130:AT137,MATCH(FW140,AI130:AI137,0),MATCH(FW141,AJ129:AT129,0))</f>
        <v>#N/A</v>
      </c>
      <c r="FX148" s="665" t="e">
        <f>INDEX(DT124:EA125,MATCH(DR148,DR124:DR125,0),MATCH(FX140,DT122:EA122,0))*INDEX(AJ130:AT137,MATCH(FX140,AI130:AI137,0),MATCH(FX141,AJ129:AT129,0))</f>
        <v>#N/A</v>
      </c>
      <c r="FY148" s="665" t="e">
        <f>INDEX(DT124:EA125,MATCH(DR148,DR124:DR125,0),MATCH(FY140,DT122:EA122,0))*INDEX(AJ130:AT137,MATCH(FY140,AI130:AI137,0),MATCH(FY141,AJ129:AT129,0))</f>
        <v>#N/A</v>
      </c>
      <c r="FZ148" s="665" t="e">
        <f>INDEX(DT124:EA125,MATCH(DR148,DR124:DR125,0),MATCH(FZ140,DT122:EA122,0))*INDEX(AJ130:AT137,MATCH(FZ140,AI130:AI137,0),MATCH(FZ141,AJ129:AT129,0))</f>
        <v>#N/A</v>
      </c>
      <c r="GA148" s="665" t="e">
        <f>INDEX(DT124:EA125,MATCH(DR148,DR124:DR125,0),MATCH(GA140,DT122:EA122,0))*INDEX(AJ130:AT137,MATCH(GA140,AI130:AI137,0),MATCH(GA141,AJ129:AT129,0))</f>
        <v>#N/A</v>
      </c>
      <c r="GB148" s="665" t="e">
        <f>INDEX(DT124:EA125,MATCH(DR148,DR124:DR125,0),MATCH(GB140,DT122:EA122,0))*INDEX(AJ130:AT137,MATCH(GB140,AI130:AI137,0),MATCH(GB141,AJ129:AT129,0))</f>
        <v>#N/A</v>
      </c>
      <c r="GC148" s="665" t="e">
        <f>INDEX(DT124:EA125,MATCH(DR148,DR124:DR125,0),MATCH(GC140,DT122:EA122,0))*INDEX(AJ130:AT137,MATCH(GC140,AI130:AI137,0),MATCH(GC141,AJ129:AT129,0))</f>
        <v>#N/A</v>
      </c>
      <c r="GD148" s="665" t="e">
        <f>INDEX(DT124:EA125,MATCH(DR148,DR124:DR125,0),MATCH(GD140,DT122:EA122,0))*INDEX(AJ130:AT137,MATCH(GD140,AI130:AI137,0),MATCH(GD141,AJ129:AT129,0))</f>
        <v>#N/A</v>
      </c>
      <c r="GE148" s="665" t="e">
        <f>INDEX(DT124:EA125,MATCH(DR148,DR124:DR125,0),MATCH(GE140,DT122:EA122,0))*INDEX(AJ130:AT137,MATCH(GE140,AI130:AI137,0),MATCH(GE141,AJ129:AT129,0))</f>
        <v>#N/A</v>
      </c>
      <c r="GF148" s="665" t="e">
        <f>INDEX(DT124:EA125,MATCH(DR148,DR124:DR125,0),MATCH(GF140,DT122:EA122,0))*INDEX(AJ130:AT137,MATCH(GF140,AI130:AI137,0),MATCH(GF141,AJ129:AT129,0))</f>
        <v>#N/A</v>
      </c>
      <c r="GG148" s="665" t="e">
        <f>INDEX(DT124:EA125,MATCH(DR148,DR124:DR125,0),MATCH(GG140,DT122:EA122,0))*INDEX(AJ130:AT137,MATCH(GG140,AI130:AI137,0),MATCH(GG141,AJ129:AT129,0))</f>
        <v>#N/A</v>
      </c>
      <c r="GH148" s="665" t="e">
        <f>INDEX(DT124:EA125,MATCH(DR148,DR124:DR125,0),MATCH(GH140,DT122:EA122,0))*INDEX(AJ130:AT137,MATCH(GH140,AI130:AI137,0),MATCH(GH141,AJ129:AT129,0))</f>
        <v>#N/A</v>
      </c>
      <c r="GI148" s="665" t="e">
        <f>INDEX(DT124:EA125,MATCH(DR148,DR124:DR125,0),MATCH(GI140,DT122:EA122,0))*INDEX(AJ130:AT137,MATCH(GI140,AI130:AI137,0),MATCH(GI141,AJ129:AT129,0))</f>
        <v>#N/A</v>
      </c>
      <c r="GJ148" s="665" t="e">
        <f>INDEX(DT124:EA125,MATCH(DR148,DR124:DR125,0),MATCH(GJ140,DT122:EA122,0))*INDEX(AJ130:AT137,MATCH(GJ140,AI130:AI137,0),MATCH(GJ141,AJ129:AT129,0))</f>
        <v>#N/A</v>
      </c>
      <c r="GK148" s="665" t="e">
        <f>INDEX(DT124:EA125,MATCH(DR148,DR124:DR125,0),MATCH(GK140,DT122:EA122,0))*INDEX(AJ130:AT137,MATCH(GK140,AI130:AI137,0),MATCH(GK141,AJ129:AT129,0))</f>
        <v>#N/A</v>
      </c>
      <c r="GL148" s="665" t="e">
        <f>SUM(DS148:GK148)=#REF!-SUM(HB148:HK148)</f>
        <v>#N/A</v>
      </c>
      <c r="GM148" s="667"/>
      <c r="GN148" s="708">
        <v>2029</v>
      </c>
      <c r="GO148" s="664" t="e">
        <f>SUMIF(DS129:EN129,GO129,DS148:EN148)</f>
        <v>#N/A</v>
      </c>
      <c r="GP148" s="668" t="e">
        <f>SUMIF(DS129:GK129,GP129,DS148:GK148)</f>
        <v>#N/A</v>
      </c>
      <c r="GQ148" s="668" t="e">
        <f>SUMIF(DS129:GK129,GQ129,DS148:GK148)</f>
        <v>#N/A</v>
      </c>
      <c r="GR148" s="668" t="e">
        <f>SUMIF(DS129:GK129,GR129,DS148:GK148)</f>
        <v>#N/A</v>
      </c>
      <c r="GS148" s="668" t="e">
        <f>SUMIF(DS129:GK129,GS129,DS148:GK148)</f>
        <v>#N/A</v>
      </c>
      <c r="GT148" s="668" t="e">
        <f>SUMIF(DS129:GK129,GT129,DS148:GK148)</f>
        <v>#N/A</v>
      </c>
      <c r="GU148" s="668" t="e">
        <f>SUMIF(DS129:GK129,GU129,DS148:GK148)</f>
        <v>#N/A</v>
      </c>
      <c r="GV148" s="668" t="e">
        <f>SUMIF(DS129:GK129,GV129,DS148:GK148)</f>
        <v>#N/A</v>
      </c>
      <c r="GW148" s="668" t="e">
        <f>SUMIF(DS129:GK129,GW129,DS148:GK148)</f>
        <v>#N/A</v>
      </c>
      <c r="GX148" s="668" t="e">
        <f>SUMIF(DS129:GK129,GX129,DS148:GK148)</f>
        <v>#N/A</v>
      </c>
      <c r="GY148" s="668" t="e">
        <f>SUMIF(DS129:GK129,GY129,DS148:GK148)</f>
        <v>#N/A</v>
      </c>
      <c r="GZ148" s="646" t="e">
        <f>#REF!=SUM(GO148:GY148)</f>
        <v>#REF!</v>
      </c>
      <c r="HB148" s="668" t="e">
        <f>IF(GZ148,0,(#REF!-SUM(GO148:GY148))*INDEX(AK130:AT137,MATCH(GN148,AI130:AI137,0),MATCH(HB141,AK129:AT129,0)))</f>
        <v>#REF!</v>
      </c>
      <c r="HC148" s="668" t="e">
        <f>IF(GZ148,0,(#REF!-SUM(GO148:GY148))*INDEX(AK130:AT137,MATCH(GN148,AI130:AI137,0),MATCH(HC141,AK129:AT129,0)))</f>
        <v>#REF!</v>
      </c>
      <c r="HD148" s="668" t="e">
        <f>IF(GZ148,0,(#REF!-SUM(GO148:GY148))*INDEX(AK130:AT137,MATCH(GN148,AI130:AI137,0),MATCH(HD141,AK129:AT129,0)))</f>
        <v>#REF!</v>
      </c>
      <c r="HE148" s="668" t="e">
        <f>IF(GZ148,0,(#REF!-SUM(GO148:GY148))*INDEX(AK130:AT137,MATCH(GN148,AI130:AI137,0),MATCH(HE141,AK129:AT129,0)))</f>
        <v>#REF!</v>
      </c>
      <c r="HF148" s="668" t="e">
        <f>IF(GZ148,0,(#REF!-SUM(GO148:GY148))*INDEX(AK130:AT137,MATCH(GN148,AI130:AI137,0),MATCH(HF141,AK129:AT129,0)))</f>
        <v>#REF!</v>
      </c>
      <c r="HG148" s="668" t="e">
        <f>IF(GZ148,0,(#REF!-SUM(GO148:GY148))*INDEX(AK130:AT137,MATCH(GN148,AI130:AI137,0),MATCH(HG141,AK129:AT129,0)))</f>
        <v>#REF!</v>
      </c>
      <c r="HH148" s="668" t="e">
        <f>IF(GZ148,0,(#REF!-SUM(GO148:GY148))*INDEX(AK130:AT137,MATCH(GN148,AI130:AI137,0),MATCH(HH141,AK129:AT129,0)))</f>
        <v>#REF!</v>
      </c>
      <c r="HI148" s="668" t="e">
        <f>IF(GZ148,0,(#REF!-SUM(GO148:GY148))*INDEX(AK130:AT137,MATCH(GN148,AI130:AI137,0),MATCH(HI141,AK129:AT129,0)))</f>
        <v>#REF!</v>
      </c>
      <c r="HJ148" s="668" t="e">
        <f>IF(GZ148,0,(#REF!-SUM(GO148:GY148))*INDEX(AK130:AT137,MATCH(GN148,AI130:AI137,0),MATCH(HJ141,AK129:AT129,0)))</f>
        <v>#REF!</v>
      </c>
      <c r="HK148" s="668" t="e">
        <f>IF(GZ148,0,(#REF!-SUM(GO148:GY148))*INDEX(AK130:AT137,MATCH(GN148,AI130:AI137,0),MATCH(HK141,AK129:AT129,0)))</f>
        <v>#REF!</v>
      </c>
      <c r="HL148" s="668" t="e">
        <f>(SUM(HB148:HK148)+SUM(GO148:GY148))=#REF!</f>
        <v>#REF!</v>
      </c>
    </row>
    <row r="149" spans="1:234" hidden="1" x14ac:dyDescent="0.25">
      <c r="A149" s="643" t="s">
        <v>208</v>
      </c>
      <c r="DR149" s="708">
        <v>2030</v>
      </c>
      <c r="DS149" s="665" t="e">
        <f>INDEX(DT124:EA125,MATCH(DR149,DR124:DR125,0),MATCH(DS140,DT122:EA122,0))*INDEX(AJ130:AT137,MATCH(DS140,AI130:AI137,0),MATCH(DS141,AJ129:AT129,0))</f>
        <v>#N/A</v>
      </c>
      <c r="DT149" s="665" t="e">
        <f>INDEX(DT124:EA125,MATCH(DR149,DR124:DR125,0),MATCH(DT140,DT122:EA122,0))*INDEX(AJ130:AT137,MATCH(DT140,AI130:AI137,0),MATCH(DT141,AJ129:AT129,0))</f>
        <v>#N/A</v>
      </c>
      <c r="DU149" s="665" t="e">
        <f>INDEX(DT124:EA125,MATCH(DR149,DR124:DR125,0),MATCH(DU140,DT122:EA122,0))*INDEX(AJ130:AT137,MATCH(DU140,AI130:AI137,0),MATCH(DU141,AJ129:AT129,0))</f>
        <v>#N/A</v>
      </c>
      <c r="DV149" s="665" t="e">
        <f>INDEX(DT124:EA125,MATCH(DR149,DR124:DR125,0),MATCH(DV140,DT122:EA122,0))*INDEX(AJ130:AT137,MATCH(DV140,AI130:AI137,0),MATCH(DV141,AJ129:AT129,0))</f>
        <v>#N/A</v>
      </c>
      <c r="DW149" s="665" t="e">
        <f>INDEX(DT124:EA125,MATCH(DR149,DR124:DR125,0),MATCH(DW140,DT122:EA122,0))*INDEX(AJ130:AT137,MATCH(DW140,AI130:AI137,0),MATCH(DW141,AJ129:AT129,0))</f>
        <v>#N/A</v>
      </c>
      <c r="DX149" s="665" t="e">
        <f>INDEX(DT124:EA125,MATCH(DR149,DR124:DR125,0),MATCH(DX140,DT122:EA122,0))*INDEX(AJ130:AT137,MATCH(DX140,AI130:AI137,0),MATCH(DX141,AJ129:AT129,0))</f>
        <v>#N/A</v>
      </c>
      <c r="DY149" s="665" t="e">
        <f>INDEX(DT124:EA125,MATCH(DR149,DR124:DR125,0),MATCH(DY140,DT122:EA122,0))*INDEX(AJ130:AT137,MATCH(DY140,AI130:AI137,0),MATCH(DY141,AJ129:AT129,0))</f>
        <v>#N/A</v>
      </c>
      <c r="DZ149" s="665" t="e">
        <f>INDEX(DT124:EA125,MATCH(DR149,DR124:DR125,0),MATCH(DZ140,DT122:EA122,0))*INDEX(AJ130:AT137,MATCH(DZ140,AI130:AI137,0),MATCH(DZ141,AJ129:AT129,0))</f>
        <v>#N/A</v>
      </c>
      <c r="EA149" s="665" t="e">
        <f>INDEX(DT124:EA125,MATCH(DR149,DR124:DR125,0),MATCH(EA140,DT122:EA122,0))*INDEX(AJ130:AT137,MATCH(EA140,AI130:AI137,0),MATCH(EA141,AJ129:AT129,0))</f>
        <v>#N/A</v>
      </c>
      <c r="EB149" s="665" t="e">
        <f>INDEX(DT124:EA125,MATCH(DR149,DR124:DR125,0),MATCH(EB140,DT122:EA122,0))*INDEX(AJ130:AT137,MATCH(EB140,AI130:AI137,0),MATCH(EB141,AJ129:AT129,0))</f>
        <v>#N/A</v>
      </c>
      <c r="EC149" s="665" t="e">
        <f>INDEX(DT124:EA125,MATCH(DR149,DR124:DR125,0),MATCH(EC140,DT122:EA122,0))*INDEX(AJ130:AT137,MATCH(EC140,AI130:AI137,0),MATCH(EC141,AJ129:AT129,0))</f>
        <v>#N/A</v>
      </c>
      <c r="ED149" s="665" t="e">
        <f>INDEX(DT124:EA125,MATCH(DR149,DR124:DR125,0),MATCH(ED140,DT122:EA122,0))*INDEX(AJ130:AT137,MATCH(ED140,AI130:AI137,0),MATCH(ED141,AJ129:AT129,0))</f>
        <v>#N/A</v>
      </c>
      <c r="EE149" s="665" t="e">
        <f>INDEX(DT124:EA125,MATCH(DR149,DR124:DR125,0),MATCH(EE140,DT122:EA122,0))*INDEX(AJ130:AT137,MATCH(EE140,AI130:AI137,0),MATCH(EE141,AJ129:AT129,0))</f>
        <v>#N/A</v>
      </c>
      <c r="EF149" s="665" t="e">
        <f>INDEX(DT124:EA125,MATCH(DR149,DR124:DR125,0),MATCH(EF140,DT122:EA122,0))*INDEX(AJ130:AT137,MATCH(EF140,AI130:AI137,0),MATCH(EF141,AJ129:AT129,0))</f>
        <v>#N/A</v>
      </c>
      <c r="EG149" s="665" t="e">
        <f>INDEX(DT124:EA125,MATCH(DR149,DR124:DR125,0),MATCH(EG140,DT122:EA122,0))*INDEX(AJ130:AT137,MATCH(EG140,AI130:AI137,0),MATCH(EG141,AJ129:AT129,0))</f>
        <v>#N/A</v>
      </c>
      <c r="EH149" s="665" t="e">
        <f>INDEX(DT124:EA125,MATCH(DR149,DR124:DR125,0),MATCH(EH140,DT122:EA122,0))*INDEX(AJ130:AT137,MATCH(EH140,AI130:AI137,0),MATCH(EH141,AJ129:AT129,0))</f>
        <v>#N/A</v>
      </c>
      <c r="EI149" s="665" t="e">
        <f>INDEX(DT124:EA125,MATCH(DR149,DR124:DR125,0),MATCH(EI140,DT122:EA122,0))*INDEX(AJ130:AT137,MATCH(EI140,AI130:AI137,0),MATCH(EI141,AJ129:AT129,0))</f>
        <v>#N/A</v>
      </c>
      <c r="EJ149" s="665" t="e">
        <f>INDEX(DT124:EA125,MATCH(DR149,DR124:DR125,0),MATCH(EJ140,DT122:EA122,0))*INDEX(AJ130:AT137,MATCH(EJ140,AI130:AI137,0),MATCH(EJ141,AJ129:AT129,0))</f>
        <v>#N/A</v>
      </c>
      <c r="EK149" s="665" t="e">
        <f>INDEX(DT124:EA125,MATCH(DR149,DR124:DR125,0),MATCH(EK140,DT122:EA122,0))*INDEX(AJ130:AT137,MATCH(EK140,AI130:AI137,0),MATCH(EK141,AJ129:AT129,0))</f>
        <v>#N/A</v>
      </c>
      <c r="EL149" s="665" t="e">
        <f>INDEX(DT124:EA125,MATCH(DR149,DR124:DR125,0),MATCH(EL140,DT122:EA122,0))*INDEX(AJ130:AT137,MATCH(EL140,AI130:AI137,0),MATCH(EL141,AJ129:AT129,0))</f>
        <v>#N/A</v>
      </c>
      <c r="EM149" s="665" t="e">
        <f>INDEX(DT124:EA125,MATCH(DR149,DR124:DR125,0),MATCH(EM140,DT122:EA122,0))*INDEX(AJ130:AT137,MATCH(EM140,AI130:AI137,0),MATCH(EM141,AJ129:AT129,0))</f>
        <v>#N/A</v>
      </c>
      <c r="EN149" s="665" t="e">
        <f>INDEX(DT124:EA125,MATCH(DR149,DR124:DR125,0),MATCH(EN140,DT122:EA122,0))*INDEX(AJ130:AT137,MATCH(EN140,AI130:AI137,0),MATCH(EN141,AJ129:AT129,0))</f>
        <v>#N/A</v>
      </c>
      <c r="EO149" s="665" t="e">
        <f>INDEX(DT124:EA125,MATCH(DR149,DR124:DR125,0),MATCH(EO140,DT122:EA122,0))*INDEX(AJ130:AT137,MATCH(EO140,AI130:AI137,0),MATCH(EO141,AJ129:AT129,0))</f>
        <v>#N/A</v>
      </c>
      <c r="EP149" s="665" t="e">
        <f>INDEX(DT124:EA125,MATCH(DR149,DR124:DR125,0),MATCH(EP140,DT122:EA122,0))*INDEX(AJ130:AT137,MATCH(EP140,AI130:AI137,0),MATCH(EP141,AJ129:AT129,0))</f>
        <v>#N/A</v>
      </c>
      <c r="EQ149" s="665" t="e">
        <f>INDEX(DT124:EA125,MATCH(DR149,DR124:DR125,0),MATCH(EQ140,DT122:EA122,0))*INDEX(AJ130:AT137,MATCH(EQ140,AI130:AI137,0),MATCH(EQ141,AJ129:AT129,0))</f>
        <v>#N/A</v>
      </c>
      <c r="ER149" s="665" t="e">
        <f>INDEX(DT124:EA125,MATCH(DR149,DR124:DR125,0),MATCH(ER140,DT122:EA122,0))*INDEX(AJ130:AT137,MATCH(ER140,AI130:AI137,0),MATCH(ER141,AJ129:AT129,0))</f>
        <v>#N/A</v>
      </c>
      <c r="ES149" s="665" t="e">
        <f>INDEX(DT124:EA125,MATCH(DR149,DR124:DR125,0),MATCH(ES140,DT122:EA122,0))*INDEX(AJ130:AT137,MATCH(ES140,AI130:AI137,0),MATCH(ES141,AJ129:AT129,0))</f>
        <v>#N/A</v>
      </c>
      <c r="ET149" s="665" t="e">
        <f>INDEX(DT124:EA125,MATCH(DR149,DR124:DR125,0),MATCH(ET140,DT122:EA122,0))*INDEX(AJ130:AT137,MATCH(ET140,AI130:AI137,0),MATCH(ET141,AJ129:AT129,0))</f>
        <v>#N/A</v>
      </c>
      <c r="EU149" s="665" t="e">
        <f>INDEX(DT124:EA125,MATCH(DR149,DR124:DR125,0),MATCH(EU140,DT122:EA122,0))*INDEX(AJ130:AT137,MATCH(EU140,AI130:AI137,0),MATCH(EU141,AJ129:AT129,0))</f>
        <v>#N/A</v>
      </c>
      <c r="EV149" s="665" t="e">
        <f>INDEX(DT124:EA125,MATCH(DR149,DR124:DR125,0),MATCH(EV140,DT122:EA122,0))*INDEX(AJ130:AT137,MATCH(EV140,AI130:AI137,0),MATCH(EV141,AJ129:AT129,0))</f>
        <v>#N/A</v>
      </c>
      <c r="EW149" s="665" t="e">
        <f>INDEX(DT124:EA125,MATCH(DR149,DR124:DR125,0),MATCH(EW140,DT122:EA122,0))*INDEX(AJ130:AT137,MATCH(EW140,AI130:AI137,0),MATCH(EW141,AJ129:AT129,0))</f>
        <v>#N/A</v>
      </c>
      <c r="EX149" s="665" t="e">
        <f>INDEX(DT124:EA125,MATCH(DR149,DR124:DR125,0),MATCH(EX140,DT122:EA122,0))*INDEX(AJ130:AT137,MATCH(EX140,AI130:AI137,0),MATCH(EX141,AJ129:AT129,0))</f>
        <v>#N/A</v>
      </c>
      <c r="EY149" s="665" t="e">
        <f>INDEX(DT124:EA125,MATCH(DR149,DR124:DR125,0),MATCH(EY140,DT122:EA122,0))*INDEX(AJ130:AT137,MATCH(EY140,AI130:AI137,0),MATCH(EY141,AJ129:AT129,0))</f>
        <v>#N/A</v>
      </c>
      <c r="EZ149" s="665" t="e">
        <f>INDEX(DT124:EA125,MATCH(DR149,DR124:DR125,0),MATCH(EZ140,DT122:EA122,0))*INDEX(AJ130:AT137,MATCH(EZ140,AI130:AI137,0),MATCH(EZ141,AJ129:AT129,0))</f>
        <v>#N/A</v>
      </c>
      <c r="FA149" s="665" t="e">
        <f>INDEX(DT124:EA125,MATCH(DR149,DR124:DR125,0),MATCH(FA140,DT122:EA122,0))*INDEX(AJ130:AT137,MATCH(FA140,AI130:AI137,0),MATCH(FA141,AJ129:AT129,0))</f>
        <v>#N/A</v>
      </c>
      <c r="FB149" s="665" t="e">
        <f>INDEX(DT124:EA125,MATCH(DR149,DR124:DR125,0),MATCH(FB140,DT122:EA122,0))*INDEX(AJ130:AT137,MATCH(FB140,AI130:AI137,0),MATCH(FB141,AJ129:AT129,0))</f>
        <v>#N/A</v>
      </c>
      <c r="FC149" s="665" t="e">
        <f>INDEX(DT124:EA125,MATCH(DR149,DR124:DR125,0),MATCH(FC140,DT122:EA122,0))*INDEX(AJ130:AT137,MATCH(FC140,AI130:AI137,0),MATCH(FC141,AJ129:AT129,0))</f>
        <v>#N/A</v>
      </c>
      <c r="FD149" s="665" t="e">
        <f>INDEX(DT124:EA125,MATCH(DR149,DR124:DR125,0),MATCH(FD140,DT122:EA122,0))*INDEX(AJ130:AT137,MATCH(FD140,AI130:AI137,0),MATCH(FD141,AJ129:AT129,0))</f>
        <v>#N/A</v>
      </c>
      <c r="FE149" s="665" t="e">
        <f>INDEX(DT124:EA125,MATCH(DR149,DR124:DR125,0),MATCH(FE140,DT122:EA122,0))*INDEX(AJ130:AT137,MATCH(FE140,AI130:AI137,0),MATCH(FE141,AJ129:AT129,0))</f>
        <v>#N/A</v>
      </c>
      <c r="FF149" s="665" t="e">
        <f>INDEX(DT124:EA125,MATCH(DR149,DR124:DR125,0),MATCH(FF140,DT122:EA122,0))*INDEX(AJ130:AT137,MATCH(FF140,AI130:AI137,0),MATCH(FF141,AJ129:AT129,0))</f>
        <v>#N/A</v>
      </c>
      <c r="FG149" s="665" t="e">
        <f>INDEX(DT124:EA125,MATCH(DR149,DR124:DR125,0),MATCH(FG140,DT122:EA122,0))*INDEX(AJ130:AT137,MATCH(FG140,AI130:AI137,0),MATCH(FG141,AJ129:AT129,0))</f>
        <v>#N/A</v>
      </c>
      <c r="FH149" s="665" t="e">
        <f>INDEX(DT124:EA125,MATCH(DR149,DR124:DR125,0),MATCH(FH140,DT122:EA122,0))*INDEX(AJ130:AT137,MATCH(FH140,AI130:AI137,0),MATCH(FH141,AJ129:AT129,0))</f>
        <v>#N/A</v>
      </c>
      <c r="FI149" s="665" t="e">
        <f>INDEX(DT124:EA125,MATCH(DR149,DR124:DR125,0),MATCH(FI140,DT122:EA122,0))*INDEX(AJ130:AT137,MATCH(FI140,AI130:AI137,0),MATCH(FI141,AJ129:AT129,0))</f>
        <v>#N/A</v>
      </c>
      <c r="FJ149" s="665" t="e">
        <f>INDEX(DT124:EA125,MATCH(DR149,DR124:DR125,0),MATCH(FJ140,DT122:EA122,0))*INDEX(AJ130:AT137,MATCH(FJ140,AI130:AI137,0),MATCH(FJ141,AJ129:AT129,0))</f>
        <v>#N/A</v>
      </c>
      <c r="FK149" s="665" t="e">
        <f>INDEX(DT124:EA125,MATCH(DR149,DR124:DR125,0),MATCH(FK140,DT122:EA122,0))*INDEX(AJ130:AT137,MATCH(FK140,AI130:AI137,0),MATCH(FK141,AJ129:AT129,0))</f>
        <v>#N/A</v>
      </c>
      <c r="FL149" s="665" t="e">
        <f>INDEX(DT124:EA125,MATCH(DR149,DR124:DR125,0),MATCH(FL140,DT122:EA122,0))*INDEX(AJ130:AT137,MATCH(FL140,AI130:AI137,0),MATCH(FL141,AJ129:AT129,0))</f>
        <v>#N/A</v>
      </c>
      <c r="FM149" s="665" t="e">
        <f>INDEX(DT124:EA125,MATCH(DR149,DR124:DR125,0),MATCH(FM140,DT122:EA122,0))*INDEX(AJ130:AT137,MATCH(FM140,AI130:AI137,0),MATCH(FM141,AJ129:AT129,0))</f>
        <v>#N/A</v>
      </c>
      <c r="FN149" s="665" t="e">
        <f>INDEX(DT124:EA125,MATCH(DR149,DR124:DR125,0),MATCH(FN140,DT122:EA122,0))*INDEX(AJ130:AT137,MATCH(FN140,AI130:AI137,0),MATCH(FN141,AJ129:AT129,0))</f>
        <v>#N/A</v>
      </c>
      <c r="FO149" s="665" t="e">
        <f>INDEX(DT124:EA125,MATCH(DR149,DR124:DR125,0),MATCH(FO140,DT122:EA122,0))*INDEX(AJ130:AT137,MATCH(FO140,AI130:AI137,0),MATCH(FO141,AJ129:AT129,0))</f>
        <v>#N/A</v>
      </c>
      <c r="FP149" s="665" t="e">
        <f>INDEX(DT124:EA125,MATCH(DR149,DR124:DR125,0),MATCH(FP140,DT122:EA122,0))*INDEX(AJ130:AT137,MATCH(FP140,AI130:AI137,0),MATCH(FP141,AJ129:AT129,0))</f>
        <v>#N/A</v>
      </c>
      <c r="FQ149" s="665" t="e">
        <f>INDEX(DT124:EA125,MATCH(DR149,DR124:DR125,0),MATCH(FQ140,DT122:EA122,0))*INDEX(AJ130:AT137,MATCH(FQ140,AI130:AI137,0),MATCH(FQ141,AJ129:AT129,0))</f>
        <v>#N/A</v>
      </c>
      <c r="FR149" s="665" t="e">
        <f>INDEX(DT124:EA125,MATCH(DR149,DR124:DR125,0),MATCH(FR140,DT122:EA122,0))*INDEX(AJ130:AT137,MATCH(FR140,AI130:AI137,0),MATCH(FR141,AJ129:AT129,0))</f>
        <v>#N/A</v>
      </c>
      <c r="FS149" s="665" t="e">
        <f>INDEX(DT124:EA125,MATCH(DR149,DR124:DR125,0),MATCH(FS140,DT122:EA122,0))*INDEX(AJ130:AT137,MATCH(FS140,AI130:AI137,0),MATCH(FS141,AJ129:AT129,0))</f>
        <v>#N/A</v>
      </c>
      <c r="FT149" s="665" t="e">
        <f>INDEX(DT124:EA125,MATCH(DR149,DR124:DR125,0),MATCH(FT140,DT122:EA122,0))*INDEX(AJ130:AT137,MATCH(FT140,AI130:AI137,0),MATCH(FT141,AJ129:AT129,0))</f>
        <v>#N/A</v>
      </c>
      <c r="FU149" s="665" t="e">
        <f>INDEX(DT124:EA125,MATCH(DR149,DR124:DR125,0),MATCH(FU140,DT122:EA122,0))*INDEX(AJ130:AT137,MATCH(FU140,AI130:AI137,0),MATCH(FU141,AJ129:AT129,0))</f>
        <v>#N/A</v>
      </c>
      <c r="FV149" s="665" t="e">
        <f>INDEX(DT124:EA125,MATCH(DR149,DR124:DR125,0),MATCH(FV140,DT122:EA122,0))*INDEX(AJ130:AT137,MATCH(FV140,AI130:AI137,0),MATCH(FV141,AJ129:AT129,0))</f>
        <v>#N/A</v>
      </c>
      <c r="FW149" s="665" t="e">
        <f>INDEX(DT124:EA125,MATCH(DR149,DR124:DR125,0),MATCH(FW140,DT122:EA122,0))*INDEX(AJ130:AT137,MATCH(FW140,AI130:AI137,0),MATCH(FW141,AJ129:AT129,0))</f>
        <v>#N/A</v>
      </c>
      <c r="FX149" s="665" t="e">
        <f>INDEX(DT124:EA125,MATCH(DR149,DR124:DR125,0),MATCH(FX140,DT122:EA122,0))*INDEX(AJ130:AT137,MATCH(FX140,AI130:AI137,0),MATCH(FX141,AJ129:AT129,0))</f>
        <v>#N/A</v>
      </c>
      <c r="FY149" s="665" t="e">
        <f>INDEX(DT124:EA125,MATCH(DR149,DR124:DR125,0),MATCH(FY140,DT122:EA122,0))*INDEX(AJ130:AT137,MATCH(FY140,AI130:AI137,0),MATCH(FY141,AJ129:AT129,0))</f>
        <v>#N/A</v>
      </c>
      <c r="FZ149" s="665" t="e">
        <f>INDEX(DT124:EA125,MATCH(DR149,DR124:DR125,0),MATCH(FZ140,DT122:EA122,0))*INDEX(AJ130:AT137,MATCH(FZ140,AI130:AI137,0),MATCH(FZ141,AJ129:AT129,0))</f>
        <v>#N/A</v>
      </c>
      <c r="GA149" s="665" t="e">
        <f>INDEX(DT124:EA125,MATCH(DR149,DR124:DR125,0),MATCH(GA140,DT122:EA122,0))*INDEX(AJ130:AT137,MATCH(GA140,AI130:AI137,0),MATCH(GA141,AJ129:AT129,0))</f>
        <v>#N/A</v>
      </c>
      <c r="GB149" s="665" t="e">
        <f>INDEX(DT124:EA125,MATCH(DR149,DR124:DR125,0),MATCH(GB140,DT122:EA122,0))*INDEX(AJ130:AT137,MATCH(GB140,AI130:AI137,0),MATCH(GB141,AJ129:AT129,0))</f>
        <v>#N/A</v>
      </c>
      <c r="GC149" s="665" t="e">
        <f>INDEX(DT124:EA125,MATCH(DR149,DR124:DR125,0),MATCH(GC140,DT122:EA122,0))*INDEX(AJ130:AT137,MATCH(GC140,AI130:AI137,0),MATCH(GC141,AJ129:AT129,0))</f>
        <v>#N/A</v>
      </c>
      <c r="GD149" s="665" t="e">
        <f>INDEX(DT124:EA125,MATCH(DR149,DR124:DR125,0),MATCH(GD140,DT122:EA122,0))*INDEX(AJ130:AT137,MATCH(GD140,AI130:AI137,0),MATCH(GD141,AJ129:AT129,0))</f>
        <v>#N/A</v>
      </c>
      <c r="GE149" s="665" t="e">
        <f>INDEX(DT124:EA125,MATCH(DR149,DR124:DR125,0),MATCH(GE140,DT122:EA122,0))*INDEX(AJ130:AT137,MATCH(GE140,AI130:AI137,0),MATCH(GE141,AJ129:AT129,0))</f>
        <v>#N/A</v>
      </c>
      <c r="GF149" s="665" t="e">
        <f>INDEX(DT124:EA125,MATCH(DR149,DR124:DR125,0),MATCH(GF140,DT122:EA122,0))*INDEX(AJ130:AT137,MATCH(GF140,AI130:AI137,0),MATCH(GF141,AJ129:AT129,0))</f>
        <v>#N/A</v>
      </c>
      <c r="GG149" s="665" t="e">
        <f>INDEX(DT124:EA125,MATCH(DR149,DR124:DR125,0),MATCH(GG140,DT122:EA122,0))*INDEX(AJ130:AT137,MATCH(GG140,AI130:AI137,0),MATCH(GG141,AJ129:AT129,0))</f>
        <v>#N/A</v>
      </c>
      <c r="GH149" s="665" t="e">
        <f>INDEX(DT124:EA125,MATCH(DR149,DR124:DR125,0),MATCH(GH140,DT122:EA122,0))*INDEX(AJ130:AT137,MATCH(GH140,AI130:AI137,0),MATCH(GH141,AJ129:AT129,0))</f>
        <v>#N/A</v>
      </c>
      <c r="GI149" s="665" t="e">
        <f>INDEX(DT124:EA125,MATCH(DR149,DR124:DR125,0),MATCH(GI140,DT122:EA122,0))*INDEX(AJ130:AT137,MATCH(GI140,AI130:AI137,0),MATCH(GI141,AJ129:AT129,0))</f>
        <v>#N/A</v>
      </c>
      <c r="GJ149" s="665" t="e">
        <f>INDEX(DT124:EA125,MATCH(DR149,DR124:DR125,0),MATCH(GJ140,DT122:EA122,0))*INDEX(AJ130:AT137,MATCH(GJ140,AI130:AI137,0),MATCH(GJ141,AJ129:AT129,0))</f>
        <v>#N/A</v>
      </c>
      <c r="GK149" s="665" t="e">
        <f>INDEX(DT124:EA125,MATCH(DR149,DR124:DR125,0),MATCH(GK140,DT122:EA122,0))*INDEX(AJ130:AT137,MATCH(GK140,AI130:AI137,0),MATCH(GK141,AJ129:AT129,0))</f>
        <v>#N/A</v>
      </c>
      <c r="GL149" s="665" t="e">
        <f>SUM(DS149:GK149)=#REF!-SUM(HB149:HK149)</f>
        <v>#N/A</v>
      </c>
      <c r="GN149" s="708">
        <v>2030</v>
      </c>
      <c r="GO149" s="664" t="e">
        <f>SUMIF(DS129:EN129,GO129,DS149:EN149)</f>
        <v>#N/A</v>
      </c>
      <c r="GP149" s="668" t="e">
        <f>SUMIF(DS129:GK129,GP129,DS149:GK149)</f>
        <v>#N/A</v>
      </c>
      <c r="GQ149" s="668" t="e">
        <f>SUMIF(DS129:GK129,GQ129,DS149:GK149)</f>
        <v>#N/A</v>
      </c>
      <c r="GR149" s="668" t="e">
        <f>SUMIF(DS129:GK129,GR129,DS149:GK149)</f>
        <v>#N/A</v>
      </c>
      <c r="GS149" s="668" t="e">
        <f>SUMIF(DS129:GK129,GS129,DS149:GK149)</f>
        <v>#N/A</v>
      </c>
      <c r="GT149" s="668" t="e">
        <f>SUMIF(DS129:GK129,GT129,DS149:GK149)</f>
        <v>#N/A</v>
      </c>
      <c r="GU149" s="668" t="e">
        <f>SUMIF(DS129:GK129,GU129,DS149:GK149)</f>
        <v>#N/A</v>
      </c>
      <c r="GV149" s="668" t="e">
        <f>SUMIF(DS129:GK129,GV129,DS149:GK149)</f>
        <v>#N/A</v>
      </c>
      <c r="GW149" s="668" t="e">
        <f>SUMIF(DS129:GK129,GW129,DS149:GK149)</f>
        <v>#N/A</v>
      </c>
      <c r="GX149" s="668" t="e">
        <f>SUMIF(DS129:GK129,GX129,DS149:GK149)</f>
        <v>#N/A</v>
      </c>
      <c r="GY149" s="668" t="e">
        <f>SUMIF(DS129:GK129,GY129,DS149:GK149)</f>
        <v>#N/A</v>
      </c>
      <c r="GZ149" s="646" t="e">
        <f>#REF!=SUM(GO149:GY149)</f>
        <v>#REF!</v>
      </c>
      <c r="HB149" s="668" t="e">
        <f>IF(GZ149,0,(#REF!-SUM(GO149:GY149))*INDEX(AK130:AT137,MATCH(GN149,AI130:AI137,0),MATCH(HB141,AK129:AT129,0)))</f>
        <v>#REF!</v>
      </c>
      <c r="HC149" s="668" t="e">
        <f>IF(GZ149,0,(#REF!-SUM(GO149:GY149))*INDEX(AK130:AT137,MATCH(GN149,AI130:AI137,0),MATCH(HC141,AK129:AT129,0)))</f>
        <v>#REF!</v>
      </c>
      <c r="HD149" s="668" t="e">
        <f>IF(GZ149,0,(#REF!-SUM(GO149:GY149))*INDEX(AK130:AT137,MATCH(GN149,AI130:AI137,0),MATCH(HD141,AK129:AT129,0)))</f>
        <v>#REF!</v>
      </c>
      <c r="HE149" s="668" t="e">
        <f>IF(GZ149,0,(#REF!-SUM(GO149:GY149))*INDEX(AK130:AT137,MATCH(GN149,AI130:AI137,0),MATCH(HE141,AK129:AT129,0)))</f>
        <v>#REF!</v>
      </c>
      <c r="HF149" s="668" t="e">
        <f>IF(GZ149,0,(#REF!-SUM(GO149:GY149))*INDEX(AK130:AT137,MATCH(GN149,AI130:AI137,0),MATCH(HF141,AK129:AT129,0)))</f>
        <v>#REF!</v>
      </c>
      <c r="HG149" s="668" t="e">
        <f>IF(GZ149,0,(#REF!-SUM(GO149:GY149))*INDEX(AK130:AT137,MATCH(GN149,AI130:AI137,0),MATCH(HG141,AK129:AT129,0)))</f>
        <v>#REF!</v>
      </c>
      <c r="HH149" s="668" t="e">
        <f>IF(GZ149,0,(#REF!-SUM(GO149:GY149))*INDEX(AK130:AT137,MATCH(GN149,AI130:AI137,0),MATCH(HH141,AK129:AT129,0)))</f>
        <v>#REF!</v>
      </c>
      <c r="HI149" s="668" t="e">
        <f>IF(GZ149,0,(#REF!-SUM(GO149:GY149))*INDEX(AK130:AT137,MATCH(GN149,AI130:AI137,0),MATCH(HI141,AK129:AT129,0)))</f>
        <v>#REF!</v>
      </c>
      <c r="HJ149" s="668" t="e">
        <f>IF(GZ149,0,(#REF!-SUM(GO149:GY149))*INDEX(AK130:AT137,MATCH(GN149,AI130:AI137,0),MATCH(HJ141,AK129:AT129,0)))</f>
        <v>#REF!</v>
      </c>
      <c r="HK149" s="668" t="e">
        <f>IF(GZ149,0,(#REF!-SUM(GO149:GY149))*INDEX(AK130:AT137,MATCH(GN149,AI130:AI137,0),MATCH(HK141,AK129:AT129,0)))</f>
        <v>#REF!</v>
      </c>
      <c r="HL149" s="668" t="e">
        <f>(SUM(HB149:HK149)+SUM(GO149:GY149))=#REF!</f>
        <v>#REF!</v>
      </c>
    </row>
    <row r="150" spans="1:234" hidden="1" x14ac:dyDescent="0.25">
      <c r="A150" s="643" t="s">
        <v>208</v>
      </c>
    </row>
    <row r="151" spans="1:234" ht="12.75" customHeight="1" x14ac:dyDescent="0.25">
      <c r="D151" s="4" t="s">
        <v>127</v>
      </c>
      <c r="E151" s="764" t="s">
        <v>1694</v>
      </c>
      <c r="F151" s="764"/>
      <c r="G151" s="764"/>
      <c r="H151" s="764"/>
      <c r="I151" s="764"/>
      <c r="J151" s="764"/>
      <c r="K151" s="764"/>
      <c r="L151" s="764"/>
      <c r="M151" s="764"/>
      <c r="N151" s="764"/>
      <c r="O151" s="764"/>
      <c r="P151" s="764"/>
      <c r="Q151" s="764"/>
    </row>
    <row r="152" spans="1:234" ht="12.75" customHeight="1" x14ac:dyDescent="0.25">
      <c r="D152" s="4"/>
      <c r="E152" s="892" t="s">
        <v>1698</v>
      </c>
      <c r="F152" s="892"/>
      <c r="G152" s="892"/>
      <c r="H152" s="892"/>
      <c r="I152" s="892"/>
      <c r="J152" s="892"/>
      <c r="K152" s="892"/>
      <c r="L152" s="892"/>
      <c r="M152" s="892"/>
      <c r="N152" s="892"/>
      <c r="O152" s="892"/>
      <c r="P152" s="892"/>
      <c r="Q152" s="892"/>
    </row>
    <row r="153" spans="1:234" ht="5.0999999999999996" customHeight="1" x14ac:dyDescent="0.25"/>
    <row r="154" spans="1:234" ht="5.0999999999999996" customHeight="1" x14ac:dyDescent="0.25">
      <c r="E154" s="676"/>
      <c r="F154" s="677"/>
      <c r="G154" s="677"/>
      <c r="H154" s="677"/>
      <c r="I154" s="677"/>
      <c r="J154" s="677"/>
      <c r="K154" s="677"/>
      <c r="L154" s="677"/>
      <c r="M154" s="677"/>
      <c r="N154" s="677"/>
      <c r="O154" s="677"/>
      <c r="P154" s="677"/>
      <c r="Q154" s="677"/>
    </row>
    <row r="155" spans="1:234" x14ac:dyDescent="0.25">
      <c r="E155" s="678" t="s">
        <v>1682</v>
      </c>
      <c r="F155" s="670"/>
      <c r="G155" s="670"/>
      <c r="H155" s="905">
        <f>E94</f>
        <v>0</v>
      </c>
      <c r="I155" s="906"/>
      <c r="J155" s="906"/>
      <c r="K155" s="906"/>
      <c r="L155" s="906"/>
      <c r="M155" s="906"/>
      <c r="N155" s="906"/>
      <c r="O155" s="906"/>
      <c r="P155" s="906"/>
      <c r="Q155" s="907"/>
    </row>
    <row r="156" spans="1:234" x14ac:dyDescent="0.25">
      <c r="E156" s="678" t="s">
        <v>1836</v>
      </c>
      <c r="F156" s="670"/>
      <c r="G156" s="670"/>
      <c r="H156" s="908" t="s">
        <v>1522</v>
      </c>
      <c r="I156" s="909"/>
      <c r="J156" s="909"/>
      <c r="K156" s="909"/>
      <c r="L156" s="909"/>
      <c r="M156" s="909"/>
      <c r="N156" s="909"/>
      <c r="O156" s="909"/>
      <c r="P156" s="909"/>
      <c r="Q156" s="910"/>
      <c r="T156" s="679" t="str">
        <f>IF(H156="","",H156)</f>
        <v/>
      </c>
    </row>
    <row r="157" spans="1:234" x14ac:dyDescent="0.25">
      <c r="E157" s="678" t="s">
        <v>1837</v>
      </c>
      <c r="F157" s="670"/>
      <c r="G157" s="670"/>
      <c r="H157" s="905" t="str">
        <f>IF(H156="","",INDEX(E100:E109,MATCH(H156,U100:U109,0)))</f>
        <v/>
      </c>
      <c r="I157" s="906"/>
      <c r="J157" s="906"/>
      <c r="K157" s="906"/>
      <c r="L157" s="906"/>
      <c r="M157" s="906"/>
      <c r="N157" s="906"/>
      <c r="O157" s="906"/>
      <c r="P157" s="906"/>
      <c r="Q157" s="907"/>
    </row>
    <row r="158" spans="1:234" x14ac:dyDescent="0.25">
      <c r="E158" s="678" t="s">
        <v>1838</v>
      </c>
      <c r="F158" s="670"/>
      <c r="G158" s="670"/>
      <c r="H158" s="916" t="str">
        <f>IF(H156="","",INDEX(N100:N109,MATCH(H156,U100:U109,0)))</f>
        <v/>
      </c>
      <c r="I158" s="916"/>
      <c r="J158" s="916"/>
      <c r="K158" s="916"/>
      <c r="L158" s="916"/>
      <c r="M158" s="916"/>
      <c r="N158" s="916"/>
      <c r="O158" s="916"/>
      <c r="P158" s="916"/>
      <c r="Q158" s="916"/>
      <c r="DR158" s="643" t="s">
        <v>1669</v>
      </c>
    </row>
    <row r="159" spans="1:234" x14ac:dyDescent="0.25">
      <c r="E159" s="678"/>
      <c r="F159" s="670"/>
      <c r="G159" s="670"/>
      <c r="H159" s="670"/>
      <c r="I159" s="670"/>
      <c r="J159" s="670"/>
      <c r="K159" s="670"/>
      <c r="L159" s="670"/>
      <c r="M159" s="670"/>
      <c r="N159" s="670"/>
      <c r="O159" s="670"/>
      <c r="P159" s="670"/>
      <c r="Q159" s="670"/>
      <c r="DR159" s="661"/>
      <c r="DS159" s="647">
        <v>2023</v>
      </c>
      <c r="DT159" s="647">
        <v>2024</v>
      </c>
      <c r="DU159" s="647">
        <v>2024</v>
      </c>
      <c r="DV159" s="647">
        <v>2024</v>
      </c>
      <c r="DW159" s="647">
        <v>2024</v>
      </c>
      <c r="DX159" s="647">
        <v>2024</v>
      </c>
      <c r="DY159" s="647">
        <v>2024</v>
      </c>
      <c r="DZ159" s="647">
        <v>2024</v>
      </c>
      <c r="EA159" s="647">
        <v>2024</v>
      </c>
      <c r="EB159" s="647">
        <v>2024</v>
      </c>
      <c r="EC159" s="647">
        <v>2024</v>
      </c>
      <c r="ED159" s="647">
        <v>2025</v>
      </c>
      <c r="EE159" s="647">
        <v>2025</v>
      </c>
      <c r="EF159" s="647">
        <v>2025</v>
      </c>
      <c r="EG159" s="647">
        <v>2025</v>
      </c>
      <c r="EH159" s="647">
        <v>2025</v>
      </c>
      <c r="EI159" s="647">
        <v>2025</v>
      </c>
      <c r="EJ159" s="647">
        <v>2025</v>
      </c>
      <c r="EK159" s="647">
        <v>2025</v>
      </c>
      <c r="EL159" s="647">
        <v>2025</v>
      </c>
      <c r="EM159" s="647">
        <v>2025</v>
      </c>
      <c r="EN159" s="647">
        <v>2026</v>
      </c>
      <c r="EO159" s="647">
        <v>2026</v>
      </c>
      <c r="EP159" s="647">
        <v>2026</v>
      </c>
      <c r="EQ159" s="647">
        <v>2026</v>
      </c>
      <c r="ER159" s="647">
        <v>2026</v>
      </c>
      <c r="ES159" s="647">
        <v>2026</v>
      </c>
      <c r="ET159" s="647">
        <v>2026</v>
      </c>
      <c r="EU159" s="647">
        <v>2026</v>
      </c>
      <c r="EV159" s="647">
        <v>2026</v>
      </c>
      <c r="EW159" s="647">
        <v>2026</v>
      </c>
      <c r="EX159" s="647">
        <v>2027</v>
      </c>
      <c r="EY159" s="647">
        <v>2027</v>
      </c>
      <c r="EZ159" s="647">
        <v>2027</v>
      </c>
      <c r="FA159" s="647">
        <v>2027</v>
      </c>
      <c r="FB159" s="647">
        <v>2027</v>
      </c>
      <c r="FC159" s="647">
        <v>2027</v>
      </c>
      <c r="FD159" s="647">
        <v>2027</v>
      </c>
      <c r="FE159" s="647">
        <v>2027</v>
      </c>
      <c r="FF159" s="647">
        <v>2027</v>
      </c>
      <c r="FG159" s="647">
        <v>2027</v>
      </c>
      <c r="FH159" s="647">
        <v>2028</v>
      </c>
      <c r="FI159" s="647">
        <v>2028</v>
      </c>
      <c r="FJ159" s="647">
        <v>2028</v>
      </c>
      <c r="FK159" s="647">
        <v>2028</v>
      </c>
      <c r="FL159" s="647">
        <v>2028</v>
      </c>
      <c r="FM159" s="647">
        <v>2028</v>
      </c>
      <c r="FN159" s="647">
        <v>2028</v>
      </c>
      <c r="FO159" s="647">
        <v>2028</v>
      </c>
      <c r="FP159" s="647">
        <v>2028</v>
      </c>
      <c r="FQ159" s="647">
        <v>2028</v>
      </c>
      <c r="FR159" s="647">
        <v>2029</v>
      </c>
      <c r="FS159" s="647">
        <v>2029</v>
      </c>
      <c r="FT159" s="647">
        <v>2029</v>
      </c>
      <c r="FU159" s="647">
        <v>2029</v>
      </c>
      <c r="FV159" s="647">
        <v>2029</v>
      </c>
      <c r="FW159" s="647">
        <v>2029</v>
      </c>
      <c r="FX159" s="647">
        <v>2029</v>
      </c>
      <c r="FY159" s="647">
        <v>2029</v>
      </c>
      <c r="FZ159" s="647">
        <v>2029</v>
      </c>
      <c r="GA159" s="647">
        <v>2029</v>
      </c>
      <c r="GB159" s="647">
        <v>2030</v>
      </c>
      <c r="GC159" s="647">
        <v>2030</v>
      </c>
      <c r="GD159" s="647">
        <v>2030</v>
      </c>
      <c r="GE159" s="647">
        <v>2030</v>
      </c>
      <c r="GF159" s="647">
        <v>2030</v>
      </c>
      <c r="GG159" s="647">
        <v>2030</v>
      </c>
      <c r="GH159" s="647">
        <v>2030</v>
      </c>
      <c r="GI159" s="647">
        <v>2030</v>
      </c>
      <c r="GJ159" s="647">
        <v>2030</v>
      </c>
      <c r="GK159" s="647">
        <v>2030</v>
      </c>
      <c r="GL159" s="706" t="s">
        <v>1662</v>
      </c>
      <c r="GO159" s="643" t="s">
        <v>1670</v>
      </c>
    </row>
    <row r="160" spans="1:234" s="643" customFormat="1" ht="24" customHeight="1" x14ac:dyDescent="0.25">
      <c r="B160" s="644"/>
      <c r="C160" s="644"/>
      <c r="D160" s="644"/>
      <c r="E160" s="678"/>
      <c r="F160" s="670"/>
      <c r="G160" s="680" t="s">
        <v>1679</v>
      </c>
      <c r="H160" s="681" t="s">
        <v>1685</v>
      </c>
      <c r="I160" s="681" t="s">
        <v>1651</v>
      </c>
      <c r="J160" s="681" t="s">
        <v>1683</v>
      </c>
      <c r="K160" s="681" t="s">
        <v>1684</v>
      </c>
      <c r="L160" s="681" t="s">
        <v>1436</v>
      </c>
      <c r="M160" s="683" t="s">
        <v>1690</v>
      </c>
      <c r="N160" s="697" t="str">
        <f>IF(G119="","/",G119)</f>
        <v>/</v>
      </c>
      <c r="O160" s="683" t="s">
        <v>410</v>
      </c>
      <c r="P160" s="697" t="str">
        <f>IF(G120="","/",G120)</f>
        <v>/</v>
      </c>
      <c r="Q160" s="698" t="s">
        <v>1725</v>
      </c>
      <c r="R160" s="644"/>
      <c r="DR160" s="662" t="s">
        <v>1665</v>
      </c>
      <c r="DS160" s="647" t="s">
        <v>1664</v>
      </c>
      <c r="DT160" s="647" t="str">
        <f t="shared" ref="DT160" si="307">E123</f>
        <v/>
      </c>
      <c r="DU160" s="647" t="str">
        <f t="shared" ref="DU160" si="308">F123</f>
        <v/>
      </c>
      <c r="DV160" s="647" t="str">
        <f t="shared" ref="DV160" si="309">G123</f>
        <v/>
      </c>
      <c r="DW160" s="647" t="str">
        <f t="shared" ref="DW160" si="310">H123</f>
        <v/>
      </c>
      <c r="DX160" s="647" t="str">
        <f t="shared" ref="DX160" si="311">I123</f>
        <v/>
      </c>
      <c r="DY160" s="647" t="str">
        <f t="shared" ref="DY160" si="312">J123</f>
        <v/>
      </c>
      <c r="DZ160" s="647" t="str">
        <f t="shared" ref="DZ160" si="313">K123</f>
        <v/>
      </c>
      <c r="EA160" s="647" t="str">
        <f t="shared" ref="EA160" si="314">L123</f>
        <v/>
      </c>
      <c r="EB160" s="647" t="str">
        <f t="shared" ref="EB160" si="315">M123</f>
        <v/>
      </c>
      <c r="EC160" s="647" t="str">
        <f t="shared" ref="EC160" si="316">N123</f>
        <v/>
      </c>
      <c r="ED160" s="647" t="str">
        <f t="shared" ref="ED160" si="317">E123</f>
        <v/>
      </c>
      <c r="EE160" s="647" t="str">
        <f t="shared" ref="EE160" si="318">F123</f>
        <v/>
      </c>
      <c r="EF160" s="647" t="str">
        <f t="shared" ref="EF160" si="319">G123</f>
        <v/>
      </c>
      <c r="EG160" s="647" t="str">
        <f t="shared" ref="EG160" si="320">H123</f>
        <v/>
      </c>
      <c r="EH160" s="647" t="str">
        <f t="shared" ref="EH160" si="321">I123</f>
        <v/>
      </c>
      <c r="EI160" s="647" t="str">
        <f t="shared" ref="EI160" si="322">J123</f>
        <v/>
      </c>
      <c r="EJ160" s="647" t="str">
        <f t="shared" ref="EJ160" si="323">K123</f>
        <v/>
      </c>
      <c r="EK160" s="647" t="str">
        <f t="shared" ref="EK160" si="324">L123</f>
        <v/>
      </c>
      <c r="EL160" s="647" t="str">
        <f t="shared" ref="EL160" si="325">M123</f>
        <v/>
      </c>
      <c r="EM160" s="647" t="str">
        <f t="shared" ref="EM160" si="326">N123</f>
        <v/>
      </c>
      <c r="EN160" s="647" t="str">
        <f t="shared" ref="EN160" si="327">E123</f>
        <v/>
      </c>
      <c r="EO160" s="647" t="str">
        <f t="shared" ref="EO160" si="328">F123</f>
        <v/>
      </c>
      <c r="EP160" s="647" t="str">
        <f t="shared" ref="EP160" si="329">G123</f>
        <v/>
      </c>
      <c r="EQ160" s="647" t="str">
        <f t="shared" ref="EQ160" si="330">H123</f>
        <v/>
      </c>
      <c r="ER160" s="647" t="str">
        <f t="shared" ref="ER160" si="331">I123</f>
        <v/>
      </c>
      <c r="ES160" s="647" t="str">
        <f t="shared" ref="ES160" si="332">J123</f>
        <v/>
      </c>
      <c r="ET160" s="647" t="str">
        <f t="shared" ref="ET160" si="333">K123</f>
        <v/>
      </c>
      <c r="EU160" s="647" t="str">
        <f t="shared" ref="EU160" si="334">L123</f>
        <v/>
      </c>
      <c r="EV160" s="647" t="str">
        <f t="shared" ref="EV160" si="335">M123</f>
        <v/>
      </c>
      <c r="EW160" s="647" t="str">
        <f t="shared" ref="EW160" si="336">N123</f>
        <v/>
      </c>
      <c r="EX160" s="647" t="str">
        <f t="shared" ref="EX160" si="337">E123</f>
        <v/>
      </c>
      <c r="EY160" s="647" t="str">
        <f t="shared" ref="EY160" si="338">F123</f>
        <v/>
      </c>
      <c r="EZ160" s="647" t="str">
        <f t="shared" ref="EZ160" si="339">G123</f>
        <v/>
      </c>
      <c r="FA160" s="647" t="str">
        <f t="shared" ref="FA160" si="340">H123</f>
        <v/>
      </c>
      <c r="FB160" s="647" t="str">
        <f t="shared" ref="FB160" si="341">I123</f>
        <v/>
      </c>
      <c r="FC160" s="647" t="str">
        <f t="shared" ref="FC160" si="342">J123</f>
        <v/>
      </c>
      <c r="FD160" s="647" t="str">
        <f t="shared" ref="FD160" si="343">K123</f>
        <v/>
      </c>
      <c r="FE160" s="647" t="str">
        <f t="shared" ref="FE160" si="344">L123</f>
        <v/>
      </c>
      <c r="FF160" s="647" t="str">
        <f t="shared" ref="FF160" si="345">M123</f>
        <v/>
      </c>
      <c r="FG160" s="647" t="str">
        <f t="shared" ref="FG160" si="346">N123</f>
        <v/>
      </c>
      <c r="FH160" s="647" t="str">
        <f t="shared" ref="FH160" si="347">E123</f>
        <v/>
      </c>
      <c r="FI160" s="647" t="str">
        <f t="shared" ref="FI160" si="348">F123</f>
        <v/>
      </c>
      <c r="FJ160" s="647" t="str">
        <f t="shared" ref="FJ160" si="349">G123</f>
        <v/>
      </c>
      <c r="FK160" s="647" t="str">
        <f t="shared" ref="FK160" si="350">H123</f>
        <v/>
      </c>
      <c r="FL160" s="647" t="str">
        <f t="shared" ref="FL160" si="351">I123</f>
        <v/>
      </c>
      <c r="FM160" s="647" t="str">
        <f t="shared" ref="FM160" si="352">J123</f>
        <v/>
      </c>
      <c r="FN160" s="647" t="str">
        <f t="shared" ref="FN160" si="353">K123</f>
        <v/>
      </c>
      <c r="FO160" s="647" t="str">
        <f t="shared" ref="FO160" si="354">L123</f>
        <v/>
      </c>
      <c r="FP160" s="647" t="str">
        <f t="shared" ref="FP160" si="355">M123</f>
        <v/>
      </c>
      <c r="FQ160" s="647" t="str">
        <f t="shared" ref="FQ160" si="356">N123</f>
        <v/>
      </c>
      <c r="FR160" s="647" t="str">
        <f t="shared" ref="FR160" si="357">E123</f>
        <v/>
      </c>
      <c r="FS160" s="647" t="str">
        <f t="shared" ref="FS160" si="358">F123</f>
        <v/>
      </c>
      <c r="FT160" s="647" t="str">
        <f t="shared" ref="FT160" si="359">G123</f>
        <v/>
      </c>
      <c r="FU160" s="647" t="str">
        <f t="shared" ref="FU160" si="360">H123</f>
        <v/>
      </c>
      <c r="FV160" s="647" t="str">
        <f t="shared" ref="FV160" si="361">I123</f>
        <v/>
      </c>
      <c r="FW160" s="647" t="str">
        <f t="shared" ref="FW160" si="362">J123</f>
        <v/>
      </c>
      <c r="FX160" s="647" t="str">
        <f t="shared" ref="FX160" si="363">K123</f>
        <v/>
      </c>
      <c r="FY160" s="647" t="str">
        <f t="shared" ref="FY160" si="364">L123</f>
        <v/>
      </c>
      <c r="FZ160" s="647" t="str">
        <f t="shared" ref="FZ160" si="365">M123</f>
        <v/>
      </c>
      <c r="GA160" s="647" t="str">
        <f t="shared" ref="GA160" si="366">N123</f>
        <v/>
      </c>
      <c r="GB160" s="647" t="str">
        <f t="shared" ref="GB160" si="367">E123</f>
        <v/>
      </c>
      <c r="GC160" s="647" t="str">
        <f t="shared" ref="GC160" si="368">F123</f>
        <v/>
      </c>
      <c r="GD160" s="647" t="str">
        <f t="shared" ref="GD160" si="369">G123</f>
        <v/>
      </c>
      <c r="GE160" s="647" t="str">
        <f t="shared" ref="GE160" si="370">H123</f>
        <v/>
      </c>
      <c r="GF160" s="647" t="str">
        <f t="shared" ref="GF160" si="371">I123</f>
        <v/>
      </c>
      <c r="GG160" s="647" t="str">
        <f t="shared" ref="GG160" si="372">J123</f>
        <v/>
      </c>
      <c r="GH160" s="647" t="str">
        <f t="shared" ref="GH160" si="373">K123</f>
        <v/>
      </c>
      <c r="GI160" s="647" t="str">
        <f t="shared" ref="GI160" si="374">L123</f>
        <v/>
      </c>
      <c r="GJ160" s="647" t="str">
        <f t="shared" ref="GJ160" si="375">M123</f>
        <v/>
      </c>
      <c r="GK160" s="647" t="str">
        <f t="shared" ref="GK160" si="376">N123</f>
        <v/>
      </c>
      <c r="GL160" s="707"/>
      <c r="GN160" s="662" t="s">
        <v>1665</v>
      </c>
      <c r="GO160" s="646" t="s">
        <v>1664</v>
      </c>
      <c r="GP160" s="646" t="str">
        <f t="shared" ref="GP160" si="377">E123</f>
        <v/>
      </c>
      <c r="GQ160" s="646" t="str">
        <f t="shared" ref="GQ160" si="378">F123</f>
        <v/>
      </c>
      <c r="GR160" s="646" t="str">
        <f t="shared" ref="GR160" si="379">G123</f>
        <v/>
      </c>
      <c r="GS160" s="646" t="str">
        <f t="shared" ref="GS160" si="380">H123</f>
        <v/>
      </c>
      <c r="GT160" s="646" t="str">
        <f t="shared" ref="GT160" si="381">I123</f>
        <v/>
      </c>
      <c r="GU160" s="646" t="str">
        <f t="shared" ref="GU160" si="382">J123</f>
        <v/>
      </c>
      <c r="GV160" s="646" t="str">
        <f t="shared" ref="GV160" si="383">K123</f>
        <v/>
      </c>
      <c r="GW160" s="646" t="str">
        <f t="shared" ref="GW160" si="384">L123</f>
        <v/>
      </c>
      <c r="GX160" s="646" t="str">
        <f t="shared" ref="GX160" si="385">M123</f>
        <v/>
      </c>
      <c r="GY160" s="646" t="str">
        <f t="shared" ref="GY160" si="386">N123</f>
        <v/>
      </c>
      <c r="GZ160" s="646" t="s">
        <v>1662</v>
      </c>
      <c r="HM160" s="644"/>
      <c r="HN160" s="644"/>
      <c r="HO160" s="644"/>
      <c r="HP160" s="644"/>
      <c r="HQ160" s="644"/>
      <c r="HR160" s="644"/>
      <c r="HS160" s="644"/>
      <c r="HT160" s="644"/>
      <c r="HU160" s="644"/>
      <c r="HV160" s="644"/>
      <c r="HW160" s="644"/>
      <c r="HX160" s="644"/>
      <c r="HY160" s="644"/>
      <c r="HZ160" s="644"/>
    </row>
    <row r="161" spans="1:234" s="643" customFormat="1" hidden="1" x14ac:dyDescent="0.25">
      <c r="A161" s="643" t="s">
        <v>208</v>
      </c>
      <c r="B161" s="644"/>
      <c r="C161" s="644"/>
      <c r="D161" s="644"/>
      <c r="E161" s="678"/>
      <c r="F161" s="670"/>
      <c r="G161" s="670"/>
      <c r="H161" s="670"/>
      <c r="I161" s="670"/>
      <c r="J161" s="670"/>
      <c r="K161" s="670"/>
      <c r="L161" s="670"/>
      <c r="M161" s="670"/>
      <c r="N161" s="670"/>
      <c r="O161" s="670"/>
      <c r="P161" s="670"/>
      <c r="Q161" s="670"/>
      <c r="R161" s="682"/>
      <c r="DR161" s="708">
        <v>2023</v>
      </c>
      <c r="DS161" s="665">
        <f t="shared" ref="DS161:GD164" si="387">DS130-DS142</f>
        <v>0</v>
      </c>
      <c r="DT161" s="665">
        <f t="shared" si="387"/>
        <v>0</v>
      </c>
      <c r="DU161" s="665">
        <f t="shared" si="387"/>
        <v>0</v>
      </c>
      <c r="DV161" s="665">
        <f t="shared" si="387"/>
        <v>0</v>
      </c>
      <c r="DW161" s="665">
        <f t="shared" si="387"/>
        <v>0</v>
      </c>
      <c r="DX161" s="665">
        <f t="shared" si="387"/>
        <v>0</v>
      </c>
      <c r="DY161" s="665">
        <f t="shared" si="387"/>
        <v>0</v>
      </c>
      <c r="DZ161" s="665">
        <f t="shared" si="387"/>
        <v>0</v>
      </c>
      <c r="EA161" s="665">
        <f t="shared" si="387"/>
        <v>0</v>
      </c>
      <c r="EB161" s="665">
        <f t="shared" si="387"/>
        <v>0</v>
      </c>
      <c r="EC161" s="665">
        <f t="shared" si="387"/>
        <v>0</v>
      </c>
      <c r="ED161" s="665">
        <f t="shared" si="387"/>
        <v>0</v>
      </c>
      <c r="EE161" s="665">
        <f t="shared" si="387"/>
        <v>0</v>
      </c>
      <c r="EF161" s="665">
        <f t="shared" si="387"/>
        <v>0</v>
      </c>
      <c r="EG161" s="665">
        <f t="shared" si="387"/>
        <v>0</v>
      </c>
      <c r="EH161" s="665">
        <f t="shared" si="387"/>
        <v>0</v>
      </c>
      <c r="EI161" s="665">
        <f t="shared" si="387"/>
        <v>0</v>
      </c>
      <c r="EJ161" s="665">
        <f t="shared" si="387"/>
        <v>0</v>
      </c>
      <c r="EK161" s="665">
        <f t="shared" si="387"/>
        <v>0</v>
      </c>
      <c r="EL161" s="665">
        <f t="shared" si="387"/>
        <v>0</v>
      </c>
      <c r="EM161" s="665">
        <f t="shared" si="387"/>
        <v>0</v>
      </c>
      <c r="EN161" s="665">
        <f t="shared" si="387"/>
        <v>0</v>
      </c>
      <c r="EO161" s="665">
        <f t="shared" si="387"/>
        <v>0</v>
      </c>
      <c r="EP161" s="665">
        <f t="shared" si="387"/>
        <v>0</v>
      </c>
      <c r="EQ161" s="665">
        <f t="shared" si="387"/>
        <v>0</v>
      </c>
      <c r="ER161" s="665">
        <f t="shared" si="387"/>
        <v>0</v>
      </c>
      <c r="ES161" s="665">
        <f t="shared" si="387"/>
        <v>0</v>
      </c>
      <c r="ET161" s="665">
        <f t="shared" si="387"/>
        <v>0</v>
      </c>
      <c r="EU161" s="665">
        <f t="shared" si="387"/>
        <v>0</v>
      </c>
      <c r="EV161" s="665">
        <f t="shared" si="387"/>
        <v>0</v>
      </c>
      <c r="EW161" s="665">
        <f t="shared" si="387"/>
        <v>0</v>
      </c>
      <c r="EX161" s="665">
        <f t="shared" si="387"/>
        <v>0</v>
      </c>
      <c r="EY161" s="665">
        <f t="shared" si="387"/>
        <v>0</v>
      </c>
      <c r="EZ161" s="665">
        <f t="shared" si="387"/>
        <v>0</v>
      </c>
      <c r="FA161" s="665">
        <f t="shared" si="387"/>
        <v>0</v>
      </c>
      <c r="FB161" s="665">
        <f t="shared" si="387"/>
        <v>0</v>
      </c>
      <c r="FC161" s="665">
        <f t="shared" si="387"/>
        <v>0</v>
      </c>
      <c r="FD161" s="665">
        <f t="shared" si="387"/>
        <v>0</v>
      </c>
      <c r="FE161" s="665">
        <f t="shared" si="387"/>
        <v>0</v>
      </c>
      <c r="FF161" s="665">
        <f t="shared" si="387"/>
        <v>0</v>
      </c>
      <c r="FG161" s="665">
        <f t="shared" si="387"/>
        <v>0</v>
      </c>
      <c r="FH161" s="665">
        <f t="shared" si="387"/>
        <v>0</v>
      </c>
      <c r="FI161" s="665">
        <f t="shared" si="387"/>
        <v>0</v>
      </c>
      <c r="FJ161" s="665">
        <f t="shared" si="387"/>
        <v>0</v>
      </c>
      <c r="FK161" s="665">
        <f t="shared" si="387"/>
        <v>0</v>
      </c>
      <c r="FL161" s="665">
        <f t="shared" si="387"/>
        <v>0</v>
      </c>
      <c r="FM161" s="665">
        <f t="shared" si="387"/>
        <v>0</v>
      </c>
      <c r="FN161" s="665">
        <f t="shared" si="387"/>
        <v>0</v>
      </c>
      <c r="FO161" s="665">
        <f t="shared" si="387"/>
        <v>0</v>
      </c>
      <c r="FP161" s="665">
        <f t="shared" si="387"/>
        <v>0</v>
      </c>
      <c r="FQ161" s="665">
        <f t="shared" si="387"/>
        <v>0</v>
      </c>
      <c r="FR161" s="665">
        <f t="shared" si="387"/>
        <v>0</v>
      </c>
      <c r="FS161" s="665">
        <f t="shared" si="387"/>
        <v>0</v>
      </c>
      <c r="FT161" s="665">
        <f t="shared" si="387"/>
        <v>0</v>
      </c>
      <c r="FU161" s="665">
        <f t="shared" si="387"/>
        <v>0</v>
      </c>
      <c r="FV161" s="665">
        <f t="shared" si="387"/>
        <v>0</v>
      </c>
      <c r="FW161" s="665">
        <f t="shared" si="387"/>
        <v>0</v>
      </c>
      <c r="FX161" s="665">
        <f t="shared" si="387"/>
        <v>0</v>
      </c>
      <c r="FY161" s="665">
        <f t="shared" si="387"/>
        <v>0</v>
      </c>
      <c r="FZ161" s="665">
        <f t="shared" si="387"/>
        <v>0</v>
      </c>
      <c r="GA161" s="665">
        <f t="shared" si="387"/>
        <v>0</v>
      </c>
      <c r="GB161" s="665">
        <f t="shared" si="387"/>
        <v>0</v>
      </c>
      <c r="GC161" s="665">
        <f t="shared" si="387"/>
        <v>0</v>
      </c>
      <c r="GD161" s="665">
        <f t="shared" si="387"/>
        <v>0</v>
      </c>
      <c r="GE161" s="665">
        <f t="shared" ref="GE161:GK161" si="388">GE130-GE142</f>
        <v>0</v>
      </c>
      <c r="GF161" s="665">
        <f t="shared" si="388"/>
        <v>0</v>
      </c>
      <c r="GG161" s="665">
        <f t="shared" si="388"/>
        <v>0</v>
      </c>
      <c r="GH161" s="665">
        <f t="shared" si="388"/>
        <v>0</v>
      </c>
      <c r="GI161" s="665">
        <f t="shared" si="388"/>
        <v>0</v>
      </c>
      <c r="GJ161" s="665">
        <f t="shared" si="388"/>
        <v>0</v>
      </c>
      <c r="GK161" s="665">
        <f t="shared" si="388"/>
        <v>0</v>
      </c>
      <c r="GL161" s="665" t="b">
        <f>SUM(DS161:GK161)+SUM(Y124:AH124)-SUM(HB142:HK142)=Q124</f>
        <v>1</v>
      </c>
      <c r="GN161" s="708">
        <v>2023</v>
      </c>
      <c r="GO161" s="664">
        <f>SUMIF(DS129:GK129,GO129,DS161:GK161)</f>
        <v>0</v>
      </c>
      <c r="GP161" s="668">
        <f>SUMIF(DS129:GK129,GP129,DS161:GK161)</f>
        <v>0</v>
      </c>
      <c r="GQ161" s="668">
        <f>SUMIF(DS129:GK129,GQ129,DS161:GK161)</f>
        <v>0</v>
      </c>
      <c r="GR161" s="668">
        <f>SUMIF(DS129:GK129,GR129,DS161:GK161)</f>
        <v>0</v>
      </c>
      <c r="GS161" s="668">
        <f>SUMIF(DS129:GK129,GS129,DS161:GK161)</f>
        <v>0</v>
      </c>
      <c r="GT161" s="668">
        <f>SUMIF(DS129:GK129,GT129,DS161:GK161)</f>
        <v>0</v>
      </c>
      <c r="GU161" s="668">
        <f>SUMIF(DS129:GK129,GU129,DS161:GK161)</f>
        <v>0</v>
      </c>
      <c r="GV161" s="668">
        <f>SUMIF(DS129:GK129,GV129,DS161:GK161)</f>
        <v>0</v>
      </c>
      <c r="GW161" s="668">
        <f>SUMIF(DS129:GK129,GW129,DS161:GK161)</f>
        <v>0</v>
      </c>
      <c r="GX161" s="668">
        <f>SUMIF(DS129:GK129,GX129,DS161:GK161)</f>
        <v>0</v>
      </c>
      <c r="GY161" s="668">
        <f>SUMIF(DS129:GK129,GY129,DS161:GK161)</f>
        <v>0</v>
      </c>
      <c r="GZ161" s="646" t="b">
        <f>SUM(GO161:GY161)-SUM(HB142:HK142)=(Q124-SUM(Y124:AH124))</f>
        <v>1</v>
      </c>
      <c r="HM161" s="682"/>
      <c r="HN161" s="682"/>
      <c r="HO161" s="682"/>
      <c r="HP161" s="682"/>
      <c r="HQ161" s="682"/>
      <c r="HR161" s="682"/>
      <c r="HS161" s="682"/>
      <c r="HT161" s="682"/>
      <c r="HU161" s="682"/>
      <c r="HV161" s="682"/>
      <c r="HW161" s="682"/>
      <c r="HX161" s="682"/>
      <c r="HY161" s="682"/>
      <c r="HZ161" s="682"/>
    </row>
    <row r="162" spans="1:234" s="643" customFormat="1" x14ac:dyDescent="0.25">
      <c r="B162" s="644"/>
      <c r="C162" s="644"/>
      <c r="D162" s="644"/>
      <c r="E162" s="678"/>
      <c r="F162" s="670"/>
      <c r="G162" s="652">
        <v>2024</v>
      </c>
      <c r="H162" s="656">
        <f>IF(G162&gt;CNTR_ReportingYear,"",INDEX(E125:N125,MATCH(T156,E123:N123,0)))</f>
        <v>0</v>
      </c>
      <c r="I162" s="656">
        <f>IF(G162&gt;CNTR_ReportingYear,"",INDEX(GP162:GY168,MATCH(G162,GN162:GN168,0),MATCH(T156,GP160:GY160,0))-INDEX(HB143:HK149,MATCH(G162,GN143:GN149,0),MATCH(T156,HB141:HK141,0))+INDEX(Y124:AH125,MATCH(G162,D124:D125,0),MATCH(T156,Y123:AH123,0)))</f>
        <v>0</v>
      </c>
      <c r="J162" s="656">
        <f>IF(G162&gt;CNTR_ReportingYear,"",SUMIFS(AX130:DP130,AX129:DP129,T156))</f>
        <v>0</v>
      </c>
      <c r="K162" s="656">
        <f>IF(G162&gt;CNTR_ReportingYear,"",SUMIFS(AX131:DP131,AX129:DP129,T156))</f>
        <v>0</v>
      </c>
      <c r="L162" s="656">
        <f>IF(G162&gt;CNTR_ReportingYear,"",INDEX(GP143:GY149,MATCH(G162,GN143:GN149,0),MATCH(T156,GP141:GY141,0))+INDEX(HB143:HK149,MATCH(G162,GN143:GN149,0),MATCH(T156,HB141:HK141,0)))</f>
        <v>0</v>
      </c>
      <c r="M162" s="674"/>
      <c r="N162" s="588" t="str">
        <f>H160</f>
        <v>Purchase</v>
      </c>
      <c r="O162" s="917" t="s">
        <v>1688</v>
      </c>
      <c r="P162" s="917"/>
      <c r="Q162" s="917"/>
      <c r="R162" s="674"/>
      <c r="DR162" s="708">
        <v>2024</v>
      </c>
      <c r="DS162" s="665">
        <f t="shared" si="387"/>
        <v>0</v>
      </c>
      <c r="DT162" s="665">
        <f t="shared" si="387"/>
        <v>0</v>
      </c>
      <c r="DU162" s="665">
        <f t="shared" si="387"/>
        <v>0</v>
      </c>
      <c r="DV162" s="665">
        <f t="shared" si="387"/>
        <v>0</v>
      </c>
      <c r="DW162" s="665">
        <f t="shared" si="387"/>
        <v>0</v>
      </c>
      <c r="DX162" s="665">
        <f t="shared" si="387"/>
        <v>0</v>
      </c>
      <c r="DY162" s="665">
        <f t="shared" si="387"/>
        <v>0</v>
      </c>
      <c r="DZ162" s="665">
        <f t="shared" si="387"/>
        <v>0</v>
      </c>
      <c r="EA162" s="665">
        <f t="shared" si="387"/>
        <v>0</v>
      </c>
      <c r="EB162" s="665">
        <f t="shared" si="387"/>
        <v>0</v>
      </c>
      <c r="EC162" s="665">
        <f t="shared" si="387"/>
        <v>0</v>
      </c>
      <c r="ED162" s="665">
        <f t="shared" si="387"/>
        <v>0</v>
      </c>
      <c r="EE162" s="665">
        <f t="shared" si="387"/>
        <v>0</v>
      </c>
      <c r="EF162" s="665">
        <f t="shared" si="387"/>
        <v>0</v>
      </c>
      <c r="EG162" s="665">
        <f t="shared" si="387"/>
        <v>0</v>
      </c>
      <c r="EH162" s="665">
        <f t="shared" si="387"/>
        <v>0</v>
      </c>
      <c r="EI162" s="665">
        <f t="shared" si="387"/>
        <v>0</v>
      </c>
      <c r="EJ162" s="665">
        <f t="shared" si="387"/>
        <v>0</v>
      </c>
      <c r="EK162" s="665">
        <f t="shared" si="387"/>
        <v>0</v>
      </c>
      <c r="EL162" s="665">
        <f t="shared" si="387"/>
        <v>0</v>
      </c>
      <c r="EM162" s="665">
        <f t="shared" si="387"/>
        <v>0</v>
      </c>
      <c r="EN162" s="665">
        <f t="shared" si="387"/>
        <v>0</v>
      </c>
      <c r="EO162" s="665">
        <f t="shared" si="387"/>
        <v>0</v>
      </c>
      <c r="EP162" s="665">
        <f t="shared" si="387"/>
        <v>0</v>
      </c>
      <c r="EQ162" s="665">
        <f t="shared" si="387"/>
        <v>0</v>
      </c>
      <c r="ER162" s="665">
        <f t="shared" si="387"/>
        <v>0</v>
      </c>
      <c r="ES162" s="665">
        <f t="shared" si="387"/>
        <v>0</v>
      </c>
      <c r="ET162" s="665">
        <f t="shared" si="387"/>
        <v>0</v>
      </c>
      <c r="EU162" s="665">
        <f t="shared" si="387"/>
        <v>0</v>
      </c>
      <c r="EV162" s="665">
        <f t="shared" si="387"/>
        <v>0</v>
      </c>
      <c r="EW162" s="665">
        <f t="shared" si="387"/>
        <v>0</v>
      </c>
      <c r="EX162" s="665">
        <f t="shared" si="387"/>
        <v>0</v>
      </c>
      <c r="EY162" s="665">
        <f t="shared" si="387"/>
        <v>0</v>
      </c>
      <c r="EZ162" s="665">
        <f t="shared" si="387"/>
        <v>0</v>
      </c>
      <c r="FA162" s="665">
        <f t="shared" si="387"/>
        <v>0</v>
      </c>
      <c r="FB162" s="665">
        <f t="shared" si="387"/>
        <v>0</v>
      </c>
      <c r="FC162" s="665">
        <f t="shared" si="387"/>
        <v>0</v>
      </c>
      <c r="FD162" s="665">
        <f t="shared" si="387"/>
        <v>0</v>
      </c>
      <c r="FE162" s="665">
        <f t="shared" si="387"/>
        <v>0</v>
      </c>
      <c r="FF162" s="665">
        <f t="shared" si="387"/>
        <v>0</v>
      </c>
      <c r="FG162" s="665">
        <f t="shared" si="387"/>
        <v>0</v>
      </c>
      <c r="FH162" s="665">
        <f t="shared" si="387"/>
        <v>0</v>
      </c>
      <c r="FI162" s="665">
        <f t="shared" si="387"/>
        <v>0</v>
      </c>
      <c r="FJ162" s="665">
        <f t="shared" si="387"/>
        <v>0</v>
      </c>
      <c r="FK162" s="665">
        <f t="shared" si="387"/>
        <v>0</v>
      </c>
      <c r="FL162" s="665">
        <f t="shared" si="387"/>
        <v>0</v>
      </c>
      <c r="FM162" s="665">
        <f t="shared" si="387"/>
        <v>0</v>
      </c>
      <c r="FN162" s="665">
        <f t="shared" si="387"/>
        <v>0</v>
      </c>
      <c r="FO162" s="665">
        <f t="shared" si="387"/>
        <v>0</v>
      </c>
      <c r="FP162" s="665">
        <f t="shared" si="387"/>
        <v>0</v>
      </c>
      <c r="FQ162" s="665">
        <f t="shared" si="387"/>
        <v>0</v>
      </c>
      <c r="FR162" s="665">
        <f t="shared" si="387"/>
        <v>0</v>
      </c>
      <c r="FS162" s="665">
        <f t="shared" si="387"/>
        <v>0</v>
      </c>
      <c r="FT162" s="665">
        <f t="shared" si="387"/>
        <v>0</v>
      </c>
      <c r="FU162" s="665">
        <f t="shared" si="387"/>
        <v>0</v>
      </c>
      <c r="FV162" s="665">
        <f t="shared" si="387"/>
        <v>0</v>
      </c>
      <c r="FW162" s="665">
        <f t="shared" si="387"/>
        <v>0</v>
      </c>
      <c r="FX162" s="665">
        <f t="shared" si="387"/>
        <v>0</v>
      </c>
      <c r="FY162" s="665">
        <f t="shared" si="387"/>
        <v>0</v>
      </c>
      <c r="FZ162" s="665">
        <f t="shared" si="387"/>
        <v>0</v>
      </c>
      <c r="GA162" s="665">
        <f t="shared" si="387"/>
        <v>0</v>
      </c>
      <c r="GB162" s="665">
        <f t="shared" si="387"/>
        <v>0</v>
      </c>
      <c r="GC162" s="665">
        <f t="shared" si="387"/>
        <v>0</v>
      </c>
      <c r="GD162" s="665">
        <f t="shared" si="387"/>
        <v>0</v>
      </c>
      <c r="GE162" s="665">
        <f t="shared" ref="GE162:GK162" si="389">GE131-GE143</f>
        <v>0</v>
      </c>
      <c r="GF162" s="665">
        <f t="shared" si="389"/>
        <v>0</v>
      </c>
      <c r="GG162" s="665">
        <f t="shared" si="389"/>
        <v>0</v>
      </c>
      <c r="GH162" s="665">
        <f t="shared" si="389"/>
        <v>0</v>
      </c>
      <c r="GI162" s="665">
        <f t="shared" si="389"/>
        <v>0</v>
      </c>
      <c r="GJ162" s="665">
        <f t="shared" si="389"/>
        <v>0</v>
      </c>
      <c r="GK162" s="665">
        <f t="shared" si="389"/>
        <v>0</v>
      </c>
      <c r="GL162" s="665" t="b">
        <f>SUM(DS162:GK162)+SUM(Y125:AH125)-SUM(HB143:HK143)=Q125</f>
        <v>1</v>
      </c>
      <c r="GN162" s="708">
        <v>2024</v>
      </c>
      <c r="GO162" s="664">
        <f>SUMIF(DS129:GK129,GO129,DS162:GK162)</f>
        <v>0</v>
      </c>
      <c r="GP162" s="668">
        <f>SUMIF(DS129:GK129,GP129,DS162:GK162)</f>
        <v>0</v>
      </c>
      <c r="GQ162" s="668">
        <f>SUMIF(DS129:GK129,GQ129,DS162:GK162)</f>
        <v>0</v>
      </c>
      <c r="GR162" s="668">
        <f>SUMIF(DS129:GK129,GR129,DS162:GK162)</f>
        <v>0</v>
      </c>
      <c r="GS162" s="668">
        <f>SUMIF(DS129:GK129,GS129,DS162:GK162)</f>
        <v>0</v>
      </c>
      <c r="GT162" s="668">
        <f>SUMIF(DS129:GK129,GT129,DS162:GK162)</f>
        <v>0</v>
      </c>
      <c r="GU162" s="668">
        <f>SUMIF(DS129:GK129,GU129,DS162:GK162)</f>
        <v>0</v>
      </c>
      <c r="GV162" s="668">
        <f>SUMIF(DS129:GK129,GV129,DS162:GK162)</f>
        <v>0</v>
      </c>
      <c r="GW162" s="668">
        <f>SUMIF(DS129:GK129,GW129,DS162:GK162)</f>
        <v>0</v>
      </c>
      <c r="GX162" s="668">
        <f>SUMIF(DS129:GK129,GX129,DS162:GK162)</f>
        <v>0</v>
      </c>
      <c r="GY162" s="668">
        <f>SUMIF(DS129:GK129,GY129,DS162:GK162)</f>
        <v>0</v>
      </c>
      <c r="GZ162" s="646" t="b">
        <f>SUM(GO162:GY162)-SUM(HB143:HK143)=(Q125-SUM(Y125:AH125))</f>
        <v>1</v>
      </c>
      <c r="HM162" s="674"/>
      <c r="HN162" s="674"/>
      <c r="HO162" s="674"/>
      <c r="HP162" s="674"/>
      <c r="HQ162" s="674"/>
      <c r="HR162" s="674"/>
      <c r="HS162" s="674"/>
      <c r="HT162" s="674"/>
      <c r="HU162" s="674"/>
      <c r="HV162" s="674"/>
      <c r="HW162" s="674"/>
      <c r="HX162" s="674"/>
      <c r="HY162" s="674"/>
      <c r="HZ162" s="674"/>
    </row>
    <row r="163" spans="1:234" s="643" customFormat="1" x14ac:dyDescent="0.25">
      <c r="B163" s="644"/>
      <c r="C163" s="644"/>
      <c r="D163" s="644"/>
      <c r="E163" s="678"/>
      <c r="F163" s="670"/>
      <c r="G163" s="644"/>
      <c r="H163" s="644"/>
      <c r="I163" s="644"/>
      <c r="J163" s="644"/>
      <c r="K163" s="644"/>
      <c r="L163" s="644"/>
      <c r="M163" s="674"/>
      <c r="N163" s="588" t="str">
        <f>I160</f>
        <v>Consumption</v>
      </c>
      <c r="O163" s="918" t="s">
        <v>1687</v>
      </c>
      <c r="P163" s="918"/>
      <c r="Q163" s="918"/>
      <c r="R163" s="674"/>
      <c r="DR163" s="708">
        <v>2025</v>
      </c>
      <c r="DS163" s="665" t="e">
        <f t="shared" si="387"/>
        <v>#REF!</v>
      </c>
      <c r="DT163" s="665" t="e">
        <f t="shared" si="387"/>
        <v>#N/A</v>
      </c>
      <c r="DU163" s="665" t="e">
        <f t="shared" si="387"/>
        <v>#N/A</v>
      </c>
      <c r="DV163" s="665" t="e">
        <f t="shared" si="387"/>
        <v>#N/A</v>
      </c>
      <c r="DW163" s="665" t="e">
        <f t="shared" si="387"/>
        <v>#N/A</v>
      </c>
      <c r="DX163" s="665" t="e">
        <f t="shared" si="387"/>
        <v>#N/A</v>
      </c>
      <c r="DY163" s="665" t="e">
        <f t="shared" si="387"/>
        <v>#N/A</v>
      </c>
      <c r="DZ163" s="665" t="e">
        <f t="shared" si="387"/>
        <v>#N/A</v>
      </c>
      <c r="EA163" s="665" t="e">
        <f t="shared" si="387"/>
        <v>#N/A</v>
      </c>
      <c r="EB163" s="665" t="e">
        <f t="shared" si="387"/>
        <v>#N/A</v>
      </c>
      <c r="EC163" s="665" t="e">
        <f t="shared" si="387"/>
        <v>#N/A</v>
      </c>
      <c r="ED163" s="665" t="e">
        <f t="shared" si="387"/>
        <v>#N/A</v>
      </c>
      <c r="EE163" s="665" t="e">
        <f t="shared" si="387"/>
        <v>#N/A</v>
      </c>
      <c r="EF163" s="665" t="e">
        <f t="shared" si="387"/>
        <v>#N/A</v>
      </c>
      <c r="EG163" s="665" t="e">
        <f t="shared" si="387"/>
        <v>#N/A</v>
      </c>
      <c r="EH163" s="665" t="e">
        <f t="shared" si="387"/>
        <v>#N/A</v>
      </c>
      <c r="EI163" s="665" t="e">
        <f t="shared" si="387"/>
        <v>#N/A</v>
      </c>
      <c r="EJ163" s="665" t="e">
        <f t="shared" si="387"/>
        <v>#N/A</v>
      </c>
      <c r="EK163" s="665" t="e">
        <f t="shared" si="387"/>
        <v>#N/A</v>
      </c>
      <c r="EL163" s="665" t="e">
        <f t="shared" si="387"/>
        <v>#N/A</v>
      </c>
      <c r="EM163" s="665" t="e">
        <f t="shared" si="387"/>
        <v>#N/A</v>
      </c>
      <c r="EN163" s="665" t="e">
        <f t="shared" si="387"/>
        <v>#N/A</v>
      </c>
      <c r="EO163" s="665" t="e">
        <f t="shared" si="387"/>
        <v>#N/A</v>
      </c>
      <c r="EP163" s="665" t="e">
        <f t="shared" si="387"/>
        <v>#N/A</v>
      </c>
      <c r="EQ163" s="665" t="e">
        <f t="shared" si="387"/>
        <v>#N/A</v>
      </c>
      <c r="ER163" s="665" t="e">
        <f t="shared" si="387"/>
        <v>#N/A</v>
      </c>
      <c r="ES163" s="665" t="e">
        <f t="shared" si="387"/>
        <v>#N/A</v>
      </c>
      <c r="ET163" s="665" t="e">
        <f t="shared" si="387"/>
        <v>#N/A</v>
      </c>
      <c r="EU163" s="665" t="e">
        <f t="shared" si="387"/>
        <v>#N/A</v>
      </c>
      <c r="EV163" s="665" t="e">
        <f t="shared" si="387"/>
        <v>#N/A</v>
      </c>
      <c r="EW163" s="665" t="e">
        <f t="shared" si="387"/>
        <v>#N/A</v>
      </c>
      <c r="EX163" s="665" t="e">
        <f t="shared" si="387"/>
        <v>#N/A</v>
      </c>
      <c r="EY163" s="665" t="e">
        <f t="shared" si="387"/>
        <v>#N/A</v>
      </c>
      <c r="EZ163" s="665" t="e">
        <f t="shared" si="387"/>
        <v>#N/A</v>
      </c>
      <c r="FA163" s="665" t="e">
        <f t="shared" si="387"/>
        <v>#N/A</v>
      </c>
      <c r="FB163" s="665" t="e">
        <f t="shared" si="387"/>
        <v>#N/A</v>
      </c>
      <c r="FC163" s="665" t="e">
        <f t="shared" si="387"/>
        <v>#N/A</v>
      </c>
      <c r="FD163" s="665" t="e">
        <f t="shared" si="387"/>
        <v>#N/A</v>
      </c>
      <c r="FE163" s="665" t="e">
        <f t="shared" si="387"/>
        <v>#N/A</v>
      </c>
      <c r="FF163" s="665" t="e">
        <f t="shared" si="387"/>
        <v>#N/A</v>
      </c>
      <c r="FG163" s="665" t="e">
        <f t="shared" si="387"/>
        <v>#N/A</v>
      </c>
      <c r="FH163" s="665" t="e">
        <f t="shared" si="387"/>
        <v>#N/A</v>
      </c>
      <c r="FI163" s="665" t="e">
        <f t="shared" si="387"/>
        <v>#N/A</v>
      </c>
      <c r="FJ163" s="665" t="e">
        <f t="shared" si="387"/>
        <v>#N/A</v>
      </c>
      <c r="FK163" s="665" t="e">
        <f t="shared" si="387"/>
        <v>#N/A</v>
      </c>
      <c r="FL163" s="665" t="e">
        <f t="shared" si="387"/>
        <v>#N/A</v>
      </c>
      <c r="FM163" s="665" t="e">
        <f t="shared" si="387"/>
        <v>#N/A</v>
      </c>
      <c r="FN163" s="665" t="e">
        <f t="shared" si="387"/>
        <v>#N/A</v>
      </c>
      <c r="FO163" s="665" t="e">
        <f t="shared" si="387"/>
        <v>#N/A</v>
      </c>
      <c r="FP163" s="665" t="e">
        <f t="shared" si="387"/>
        <v>#N/A</v>
      </c>
      <c r="FQ163" s="665" t="e">
        <f t="shared" si="387"/>
        <v>#N/A</v>
      </c>
      <c r="FR163" s="665" t="e">
        <f t="shared" si="387"/>
        <v>#N/A</v>
      </c>
      <c r="FS163" s="665" t="e">
        <f t="shared" si="387"/>
        <v>#N/A</v>
      </c>
      <c r="FT163" s="665" t="e">
        <f t="shared" si="387"/>
        <v>#N/A</v>
      </c>
      <c r="FU163" s="665" t="e">
        <f t="shared" si="387"/>
        <v>#N/A</v>
      </c>
      <c r="FV163" s="665" t="e">
        <f t="shared" si="387"/>
        <v>#N/A</v>
      </c>
      <c r="FW163" s="665" t="e">
        <f t="shared" si="387"/>
        <v>#N/A</v>
      </c>
      <c r="FX163" s="665" t="e">
        <f t="shared" si="387"/>
        <v>#N/A</v>
      </c>
      <c r="FY163" s="665" t="e">
        <f t="shared" si="387"/>
        <v>#N/A</v>
      </c>
      <c r="FZ163" s="665" t="e">
        <f t="shared" si="387"/>
        <v>#N/A</v>
      </c>
      <c r="GA163" s="665" t="e">
        <f t="shared" si="387"/>
        <v>#N/A</v>
      </c>
      <c r="GB163" s="665" t="e">
        <f t="shared" si="387"/>
        <v>#N/A</v>
      </c>
      <c r="GC163" s="665" t="e">
        <f t="shared" si="387"/>
        <v>#N/A</v>
      </c>
      <c r="GD163" s="665" t="e">
        <f t="shared" si="387"/>
        <v>#N/A</v>
      </c>
      <c r="GE163" s="665" t="e">
        <f t="shared" ref="GE163:GK163" si="390">GE132-GE144</f>
        <v>#N/A</v>
      </c>
      <c r="GF163" s="665" t="e">
        <f t="shared" si="390"/>
        <v>#N/A</v>
      </c>
      <c r="GG163" s="665" t="e">
        <f t="shared" si="390"/>
        <v>#N/A</v>
      </c>
      <c r="GH163" s="665" t="e">
        <f t="shared" si="390"/>
        <v>#N/A</v>
      </c>
      <c r="GI163" s="665" t="e">
        <f t="shared" si="390"/>
        <v>#N/A</v>
      </c>
      <c r="GJ163" s="665" t="e">
        <f t="shared" si="390"/>
        <v>#N/A</v>
      </c>
      <c r="GK163" s="665" t="e">
        <f t="shared" si="390"/>
        <v>#N/A</v>
      </c>
      <c r="GL163" s="665" t="e">
        <f>SUM(DS163:GK163)+SUM(#REF!)-SUM(HB144:HK144)=#REF!</f>
        <v>#REF!</v>
      </c>
      <c r="GN163" s="708">
        <v>2025</v>
      </c>
      <c r="GO163" s="664" t="e">
        <f>SUMIF(DS129:GK129,GO129,DS163:GK163)</f>
        <v>#REF!</v>
      </c>
      <c r="GP163" s="668" t="e">
        <f>SUMIF(DS129:GK129,GP129,DS163:GK163)</f>
        <v>#N/A</v>
      </c>
      <c r="GQ163" s="668" t="e">
        <f>SUMIF(DS129:GK129,GQ129,DS163:GK163)</f>
        <v>#N/A</v>
      </c>
      <c r="GR163" s="668" t="e">
        <f>SUMIF(DS129:GK129,GR129,DS163:GK163)</f>
        <v>#N/A</v>
      </c>
      <c r="GS163" s="668" t="e">
        <f>SUMIF(DS129:GK129,GS129,DS163:GK163)</f>
        <v>#N/A</v>
      </c>
      <c r="GT163" s="668" t="e">
        <f>SUMIF(DS129:GK129,GT129,DS163:GK163)</f>
        <v>#N/A</v>
      </c>
      <c r="GU163" s="668" t="e">
        <f>SUMIF(DS129:GK129,GU129,DS163:GK163)</f>
        <v>#N/A</v>
      </c>
      <c r="GV163" s="668" t="e">
        <f>SUMIF(DS129:GK129,GV129,DS163:GK163)</f>
        <v>#N/A</v>
      </c>
      <c r="GW163" s="668" t="e">
        <f>SUMIF(DS129:GK129,GW129,DS163:GK163)</f>
        <v>#N/A</v>
      </c>
      <c r="GX163" s="668" t="e">
        <f>SUMIF(DS129:GK129,GX129,DS163:GK163)</f>
        <v>#N/A</v>
      </c>
      <c r="GY163" s="668" t="e">
        <f>SUMIF(DS129:GK129,GY129,DS163:GK163)</f>
        <v>#N/A</v>
      </c>
      <c r="GZ163" s="646" t="e">
        <f>SUM(GO163:GY163)-SUM(HB144:HK144)=(#REF!-SUM(#REF!))</f>
        <v>#REF!</v>
      </c>
      <c r="HM163" s="674"/>
      <c r="HN163" s="674"/>
      <c r="HO163" s="674"/>
      <c r="HP163" s="674"/>
      <c r="HQ163" s="674"/>
      <c r="HR163" s="674"/>
      <c r="HS163" s="674"/>
      <c r="HT163" s="674"/>
      <c r="HU163" s="674"/>
      <c r="HV163" s="674"/>
      <c r="HW163" s="674"/>
      <c r="HX163" s="674"/>
      <c r="HY163" s="674"/>
      <c r="HZ163" s="674"/>
    </row>
    <row r="164" spans="1:234" s="643" customFormat="1" x14ac:dyDescent="0.25">
      <c r="B164" s="644"/>
      <c r="C164" s="644"/>
      <c r="D164" s="644"/>
      <c r="E164" s="678"/>
      <c r="F164" s="670"/>
      <c r="G164" s="644"/>
      <c r="H164" s="644"/>
      <c r="I164" s="644"/>
      <c r="J164" s="644"/>
      <c r="K164" s="644"/>
      <c r="L164" s="644"/>
      <c r="M164" s="674"/>
      <c r="N164" s="588" t="str">
        <f>J160</f>
        <v>Stock (start)</v>
      </c>
      <c r="O164" s="917" t="s">
        <v>1686</v>
      </c>
      <c r="P164" s="917"/>
      <c r="Q164" s="917"/>
      <c r="R164" s="674"/>
      <c r="DR164" s="708">
        <v>2026</v>
      </c>
      <c r="DS164" s="665" t="e">
        <f t="shared" si="387"/>
        <v>#REF!</v>
      </c>
      <c r="DT164" s="665" t="e">
        <f t="shared" si="387"/>
        <v>#N/A</v>
      </c>
      <c r="DU164" s="665" t="e">
        <f t="shared" si="387"/>
        <v>#N/A</v>
      </c>
      <c r="DV164" s="665" t="e">
        <f t="shared" si="387"/>
        <v>#N/A</v>
      </c>
      <c r="DW164" s="665" t="e">
        <f t="shared" si="387"/>
        <v>#N/A</v>
      </c>
      <c r="DX164" s="665" t="e">
        <f t="shared" si="387"/>
        <v>#N/A</v>
      </c>
      <c r="DY164" s="665" t="e">
        <f t="shared" si="387"/>
        <v>#N/A</v>
      </c>
      <c r="DZ164" s="665" t="e">
        <f t="shared" si="387"/>
        <v>#N/A</v>
      </c>
      <c r="EA164" s="665" t="e">
        <f t="shared" si="387"/>
        <v>#N/A</v>
      </c>
      <c r="EB164" s="665" t="e">
        <f t="shared" si="387"/>
        <v>#N/A</v>
      </c>
      <c r="EC164" s="665" t="e">
        <f t="shared" si="387"/>
        <v>#N/A</v>
      </c>
      <c r="ED164" s="665" t="e">
        <f t="shared" si="387"/>
        <v>#N/A</v>
      </c>
      <c r="EE164" s="665" t="e">
        <f t="shared" si="387"/>
        <v>#N/A</v>
      </c>
      <c r="EF164" s="665" t="e">
        <f t="shared" si="387"/>
        <v>#N/A</v>
      </c>
      <c r="EG164" s="665" t="e">
        <f t="shared" si="387"/>
        <v>#N/A</v>
      </c>
      <c r="EH164" s="665" t="e">
        <f t="shared" si="387"/>
        <v>#N/A</v>
      </c>
      <c r="EI164" s="665" t="e">
        <f t="shared" si="387"/>
        <v>#N/A</v>
      </c>
      <c r="EJ164" s="665" t="e">
        <f t="shared" si="387"/>
        <v>#N/A</v>
      </c>
      <c r="EK164" s="665" t="e">
        <f t="shared" si="387"/>
        <v>#N/A</v>
      </c>
      <c r="EL164" s="665" t="e">
        <f t="shared" si="387"/>
        <v>#N/A</v>
      </c>
      <c r="EM164" s="665" t="e">
        <f t="shared" si="387"/>
        <v>#N/A</v>
      </c>
      <c r="EN164" s="665" t="e">
        <f t="shared" si="387"/>
        <v>#N/A</v>
      </c>
      <c r="EO164" s="665" t="e">
        <f t="shared" si="387"/>
        <v>#N/A</v>
      </c>
      <c r="EP164" s="665" t="e">
        <f t="shared" si="387"/>
        <v>#N/A</v>
      </c>
      <c r="EQ164" s="665" t="e">
        <f t="shared" si="387"/>
        <v>#N/A</v>
      </c>
      <c r="ER164" s="665" t="e">
        <f t="shared" si="387"/>
        <v>#N/A</v>
      </c>
      <c r="ES164" s="665" t="e">
        <f t="shared" si="387"/>
        <v>#N/A</v>
      </c>
      <c r="ET164" s="665" t="e">
        <f t="shared" si="387"/>
        <v>#N/A</v>
      </c>
      <c r="EU164" s="665" t="e">
        <f t="shared" si="387"/>
        <v>#N/A</v>
      </c>
      <c r="EV164" s="665" t="e">
        <f t="shared" si="387"/>
        <v>#N/A</v>
      </c>
      <c r="EW164" s="665" t="e">
        <f t="shared" si="387"/>
        <v>#N/A</v>
      </c>
      <c r="EX164" s="665" t="e">
        <f t="shared" si="387"/>
        <v>#N/A</v>
      </c>
      <c r="EY164" s="665" t="e">
        <f t="shared" si="387"/>
        <v>#N/A</v>
      </c>
      <c r="EZ164" s="665" t="e">
        <f t="shared" si="387"/>
        <v>#N/A</v>
      </c>
      <c r="FA164" s="665" t="e">
        <f t="shared" si="387"/>
        <v>#N/A</v>
      </c>
      <c r="FB164" s="665" t="e">
        <f t="shared" si="387"/>
        <v>#N/A</v>
      </c>
      <c r="FC164" s="665" t="e">
        <f t="shared" si="387"/>
        <v>#N/A</v>
      </c>
      <c r="FD164" s="665" t="e">
        <f t="shared" si="387"/>
        <v>#N/A</v>
      </c>
      <c r="FE164" s="665" t="e">
        <f t="shared" si="387"/>
        <v>#N/A</v>
      </c>
      <c r="FF164" s="665" t="e">
        <f t="shared" si="387"/>
        <v>#N/A</v>
      </c>
      <c r="FG164" s="665" t="e">
        <f t="shared" si="387"/>
        <v>#N/A</v>
      </c>
      <c r="FH164" s="665" t="e">
        <f t="shared" si="387"/>
        <v>#N/A</v>
      </c>
      <c r="FI164" s="665" t="e">
        <f t="shared" si="387"/>
        <v>#N/A</v>
      </c>
      <c r="FJ164" s="665" t="e">
        <f t="shared" si="387"/>
        <v>#N/A</v>
      </c>
      <c r="FK164" s="665" t="e">
        <f t="shared" si="387"/>
        <v>#N/A</v>
      </c>
      <c r="FL164" s="665" t="e">
        <f t="shared" si="387"/>
        <v>#N/A</v>
      </c>
      <c r="FM164" s="665" t="e">
        <f t="shared" si="387"/>
        <v>#N/A</v>
      </c>
      <c r="FN164" s="665" t="e">
        <f t="shared" si="387"/>
        <v>#N/A</v>
      </c>
      <c r="FO164" s="665" t="e">
        <f t="shared" si="387"/>
        <v>#N/A</v>
      </c>
      <c r="FP164" s="665" t="e">
        <f t="shared" si="387"/>
        <v>#N/A</v>
      </c>
      <c r="FQ164" s="665" t="e">
        <f t="shared" si="387"/>
        <v>#N/A</v>
      </c>
      <c r="FR164" s="665" t="e">
        <f t="shared" si="387"/>
        <v>#N/A</v>
      </c>
      <c r="FS164" s="665" t="e">
        <f t="shared" si="387"/>
        <v>#N/A</v>
      </c>
      <c r="FT164" s="665" t="e">
        <f t="shared" si="387"/>
        <v>#N/A</v>
      </c>
      <c r="FU164" s="665" t="e">
        <f t="shared" si="387"/>
        <v>#N/A</v>
      </c>
      <c r="FV164" s="665" t="e">
        <f t="shared" si="387"/>
        <v>#N/A</v>
      </c>
      <c r="FW164" s="665" t="e">
        <f t="shared" si="387"/>
        <v>#N/A</v>
      </c>
      <c r="FX164" s="665" t="e">
        <f t="shared" si="387"/>
        <v>#N/A</v>
      </c>
      <c r="FY164" s="665" t="e">
        <f t="shared" si="387"/>
        <v>#N/A</v>
      </c>
      <c r="FZ164" s="665" t="e">
        <f t="shared" si="387"/>
        <v>#N/A</v>
      </c>
      <c r="GA164" s="665" t="e">
        <f t="shared" si="387"/>
        <v>#N/A</v>
      </c>
      <c r="GB164" s="665" t="e">
        <f t="shared" si="387"/>
        <v>#N/A</v>
      </c>
      <c r="GC164" s="665" t="e">
        <f t="shared" si="387"/>
        <v>#N/A</v>
      </c>
      <c r="GD164" s="665" t="e">
        <f t="shared" ref="GD164:GK164" si="391">GD133-GD145</f>
        <v>#N/A</v>
      </c>
      <c r="GE164" s="665" t="e">
        <f t="shared" si="391"/>
        <v>#N/A</v>
      </c>
      <c r="GF164" s="665" t="e">
        <f t="shared" si="391"/>
        <v>#N/A</v>
      </c>
      <c r="GG164" s="665" t="e">
        <f t="shared" si="391"/>
        <v>#N/A</v>
      </c>
      <c r="GH164" s="665" t="e">
        <f t="shared" si="391"/>
        <v>#N/A</v>
      </c>
      <c r="GI164" s="665" t="e">
        <f t="shared" si="391"/>
        <v>#N/A</v>
      </c>
      <c r="GJ164" s="665" t="e">
        <f t="shared" si="391"/>
        <v>#N/A</v>
      </c>
      <c r="GK164" s="665" t="e">
        <f t="shared" si="391"/>
        <v>#N/A</v>
      </c>
      <c r="GL164" s="665" t="e">
        <f>SUM(DS164:GK164)+SUM(#REF!)-SUM(HB145:HK145)=#REF!</f>
        <v>#REF!</v>
      </c>
      <c r="GN164" s="708">
        <v>2026</v>
      </c>
      <c r="GO164" s="664" t="e">
        <f>SUMIF(DS129:GK129,GO129,DS164:GK164)</f>
        <v>#REF!</v>
      </c>
      <c r="GP164" s="668" t="e">
        <f>SUMIF(DS129:GK129,GP129,DS164:GK164)</f>
        <v>#N/A</v>
      </c>
      <c r="GQ164" s="668" t="e">
        <f>SUMIF(DS129:GK129,GQ129,DS164:GK164)</f>
        <v>#N/A</v>
      </c>
      <c r="GR164" s="668" t="e">
        <f>SUMIF(DS129:GK129,GR129,DS164:GK164)</f>
        <v>#N/A</v>
      </c>
      <c r="GS164" s="668" t="e">
        <f>SUMIF(DS129:GK129,GS129,DS164:GK164)</f>
        <v>#N/A</v>
      </c>
      <c r="GT164" s="668" t="e">
        <f>SUMIF(DS129:GK129,GT129,DS164:GK164)</f>
        <v>#N/A</v>
      </c>
      <c r="GU164" s="668" t="e">
        <f>SUMIF(DS129:GK129,GU129,DS164:GK164)</f>
        <v>#N/A</v>
      </c>
      <c r="GV164" s="668" t="e">
        <f>SUMIF(DS129:GK129,GV129,DS164:GK164)</f>
        <v>#N/A</v>
      </c>
      <c r="GW164" s="668" t="e">
        <f>SUMIF(DS129:GK129,GW129,DS164:GK164)</f>
        <v>#N/A</v>
      </c>
      <c r="GX164" s="668" t="e">
        <f>SUMIF(DS129:GK129,GX129,DS164:GK164)</f>
        <v>#N/A</v>
      </c>
      <c r="GY164" s="668" t="e">
        <f>SUMIF(DS129:GK129,GY129,DS164:GK164)</f>
        <v>#N/A</v>
      </c>
      <c r="GZ164" s="646" t="e">
        <f>SUM(GO164:GY164)-SUM(HB145:HK145)=(#REF!-SUM(#REF!))</f>
        <v>#REF!</v>
      </c>
      <c r="HM164" s="674"/>
      <c r="HN164" s="674"/>
      <c r="HO164" s="674"/>
      <c r="HP164" s="674"/>
      <c r="HQ164" s="674"/>
      <c r="HR164" s="674"/>
      <c r="HS164" s="674"/>
      <c r="HT164" s="674"/>
      <c r="HU164" s="674"/>
      <c r="HV164" s="674"/>
      <c r="HW164" s="674"/>
      <c r="HX164" s="674"/>
      <c r="HY164" s="674"/>
      <c r="HZ164" s="674"/>
    </row>
    <row r="165" spans="1:234" s="643" customFormat="1" x14ac:dyDescent="0.25">
      <c r="B165" s="644"/>
      <c r="C165" s="644"/>
      <c r="D165" s="644"/>
      <c r="E165" s="678"/>
      <c r="F165" s="670"/>
      <c r="G165" s="644"/>
      <c r="H165" s="644"/>
      <c r="I165" s="644"/>
      <c r="J165" s="644"/>
      <c r="K165" s="644"/>
      <c r="L165" s="644"/>
      <c r="M165" s="674"/>
      <c r="N165" s="588" t="str">
        <f>K160</f>
        <v>Stock (end)</v>
      </c>
      <c r="O165" s="917" t="s">
        <v>1692</v>
      </c>
      <c r="P165" s="917"/>
      <c r="Q165" s="917"/>
      <c r="R165" s="674"/>
      <c r="DR165" s="708">
        <v>2027</v>
      </c>
      <c r="DS165" s="665" t="e">
        <f t="shared" ref="DS165:GD168" si="392">DS134-DS146</f>
        <v>#REF!</v>
      </c>
      <c r="DT165" s="665" t="e">
        <f t="shared" si="392"/>
        <v>#N/A</v>
      </c>
      <c r="DU165" s="665" t="e">
        <f t="shared" si="392"/>
        <v>#N/A</v>
      </c>
      <c r="DV165" s="665" t="e">
        <f t="shared" si="392"/>
        <v>#N/A</v>
      </c>
      <c r="DW165" s="665" t="e">
        <f t="shared" si="392"/>
        <v>#N/A</v>
      </c>
      <c r="DX165" s="665" t="e">
        <f t="shared" si="392"/>
        <v>#N/A</v>
      </c>
      <c r="DY165" s="665" t="e">
        <f t="shared" si="392"/>
        <v>#N/A</v>
      </c>
      <c r="DZ165" s="665" t="e">
        <f t="shared" si="392"/>
        <v>#N/A</v>
      </c>
      <c r="EA165" s="665" t="e">
        <f t="shared" si="392"/>
        <v>#N/A</v>
      </c>
      <c r="EB165" s="665" t="e">
        <f t="shared" si="392"/>
        <v>#N/A</v>
      </c>
      <c r="EC165" s="665" t="e">
        <f t="shared" si="392"/>
        <v>#N/A</v>
      </c>
      <c r="ED165" s="665" t="e">
        <f t="shared" si="392"/>
        <v>#N/A</v>
      </c>
      <c r="EE165" s="665" t="e">
        <f t="shared" si="392"/>
        <v>#N/A</v>
      </c>
      <c r="EF165" s="665" t="e">
        <f t="shared" si="392"/>
        <v>#N/A</v>
      </c>
      <c r="EG165" s="665" t="e">
        <f t="shared" si="392"/>
        <v>#N/A</v>
      </c>
      <c r="EH165" s="665" t="e">
        <f t="shared" si="392"/>
        <v>#N/A</v>
      </c>
      <c r="EI165" s="665" t="e">
        <f t="shared" si="392"/>
        <v>#N/A</v>
      </c>
      <c r="EJ165" s="665" t="e">
        <f t="shared" si="392"/>
        <v>#N/A</v>
      </c>
      <c r="EK165" s="665" t="e">
        <f t="shared" si="392"/>
        <v>#N/A</v>
      </c>
      <c r="EL165" s="665" t="e">
        <f t="shared" si="392"/>
        <v>#N/A</v>
      </c>
      <c r="EM165" s="665" t="e">
        <f t="shared" si="392"/>
        <v>#N/A</v>
      </c>
      <c r="EN165" s="665" t="e">
        <f t="shared" si="392"/>
        <v>#N/A</v>
      </c>
      <c r="EO165" s="665" t="e">
        <f t="shared" si="392"/>
        <v>#N/A</v>
      </c>
      <c r="EP165" s="665" t="e">
        <f t="shared" si="392"/>
        <v>#N/A</v>
      </c>
      <c r="EQ165" s="665" t="e">
        <f t="shared" si="392"/>
        <v>#N/A</v>
      </c>
      <c r="ER165" s="665" t="e">
        <f t="shared" si="392"/>
        <v>#N/A</v>
      </c>
      <c r="ES165" s="665" t="e">
        <f t="shared" si="392"/>
        <v>#N/A</v>
      </c>
      <c r="ET165" s="665" t="e">
        <f t="shared" si="392"/>
        <v>#N/A</v>
      </c>
      <c r="EU165" s="665" t="e">
        <f t="shared" si="392"/>
        <v>#N/A</v>
      </c>
      <c r="EV165" s="665" t="e">
        <f t="shared" si="392"/>
        <v>#N/A</v>
      </c>
      <c r="EW165" s="665" t="e">
        <f t="shared" si="392"/>
        <v>#N/A</v>
      </c>
      <c r="EX165" s="665" t="e">
        <f t="shared" si="392"/>
        <v>#N/A</v>
      </c>
      <c r="EY165" s="665" t="e">
        <f t="shared" si="392"/>
        <v>#N/A</v>
      </c>
      <c r="EZ165" s="665" t="e">
        <f t="shared" si="392"/>
        <v>#N/A</v>
      </c>
      <c r="FA165" s="665" t="e">
        <f t="shared" si="392"/>
        <v>#N/A</v>
      </c>
      <c r="FB165" s="665" t="e">
        <f t="shared" si="392"/>
        <v>#N/A</v>
      </c>
      <c r="FC165" s="665" t="e">
        <f t="shared" si="392"/>
        <v>#N/A</v>
      </c>
      <c r="FD165" s="665" t="e">
        <f t="shared" si="392"/>
        <v>#N/A</v>
      </c>
      <c r="FE165" s="665" t="e">
        <f t="shared" si="392"/>
        <v>#N/A</v>
      </c>
      <c r="FF165" s="665" t="e">
        <f t="shared" si="392"/>
        <v>#N/A</v>
      </c>
      <c r="FG165" s="665" t="e">
        <f t="shared" si="392"/>
        <v>#N/A</v>
      </c>
      <c r="FH165" s="665" t="e">
        <f t="shared" si="392"/>
        <v>#N/A</v>
      </c>
      <c r="FI165" s="665" t="e">
        <f t="shared" si="392"/>
        <v>#N/A</v>
      </c>
      <c r="FJ165" s="665" t="e">
        <f t="shared" si="392"/>
        <v>#N/A</v>
      </c>
      <c r="FK165" s="665" t="e">
        <f t="shared" si="392"/>
        <v>#N/A</v>
      </c>
      <c r="FL165" s="665" t="e">
        <f t="shared" si="392"/>
        <v>#N/A</v>
      </c>
      <c r="FM165" s="665" t="e">
        <f t="shared" si="392"/>
        <v>#N/A</v>
      </c>
      <c r="FN165" s="665" t="e">
        <f t="shared" si="392"/>
        <v>#N/A</v>
      </c>
      <c r="FO165" s="665" t="e">
        <f t="shared" si="392"/>
        <v>#N/A</v>
      </c>
      <c r="FP165" s="665" t="e">
        <f t="shared" si="392"/>
        <v>#N/A</v>
      </c>
      <c r="FQ165" s="665" t="e">
        <f t="shared" si="392"/>
        <v>#N/A</v>
      </c>
      <c r="FR165" s="665" t="e">
        <f t="shared" si="392"/>
        <v>#N/A</v>
      </c>
      <c r="FS165" s="665" t="e">
        <f t="shared" si="392"/>
        <v>#N/A</v>
      </c>
      <c r="FT165" s="665" t="e">
        <f t="shared" si="392"/>
        <v>#N/A</v>
      </c>
      <c r="FU165" s="665" t="e">
        <f t="shared" si="392"/>
        <v>#N/A</v>
      </c>
      <c r="FV165" s="665" t="e">
        <f t="shared" si="392"/>
        <v>#N/A</v>
      </c>
      <c r="FW165" s="665" t="e">
        <f t="shared" si="392"/>
        <v>#N/A</v>
      </c>
      <c r="FX165" s="665" t="e">
        <f t="shared" si="392"/>
        <v>#N/A</v>
      </c>
      <c r="FY165" s="665" t="e">
        <f t="shared" si="392"/>
        <v>#N/A</v>
      </c>
      <c r="FZ165" s="665" t="e">
        <f t="shared" si="392"/>
        <v>#N/A</v>
      </c>
      <c r="GA165" s="665" t="e">
        <f t="shared" si="392"/>
        <v>#N/A</v>
      </c>
      <c r="GB165" s="665" t="e">
        <f t="shared" si="392"/>
        <v>#N/A</v>
      </c>
      <c r="GC165" s="665" t="e">
        <f t="shared" si="392"/>
        <v>#N/A</v>
      </c>
      <c r="GD165" s="665" t="e">
        <f t="shared" si="392"/>
        <v>#N/A</v>
      </c>
      <c r="GE165" s="665" t="e">
        <f t="shared" ref="GE165:GK165" si="393">GE134-GE146</f>
        <v>#N/A</v>
      </c>
      <c r="GF165" s="665" t="e">
        <f t="shared" si="393"/>
        <v>#N/A</v>
      </c>
      <c r="GG165" s="665" t="e">
        <f t="shared" si="393"/>
        <v>#N/A</v>
      </c>
      <c r="GH165" s="665" t="e">
        <f t="shared" si="393"/>
        <v>#N/A</v>
      </c>
      <c r="GI165" s="665" t="e">
        <f t="shared" si="393"/>
        <v>#N/A</v>
      </c>
      <c r="GJ165" s="665" t="e">
        <f t="shared" si="393"/>
        <v>#N/A</v>
      </c>
      <c r="GK165" s="665" t="e">
        <f t="shared" si="393"/>
        <v>#N/A</v>
      </c>
      <c r="GL165" s="665" t="e">
        <f>SUM(DS165:GK165)+SUM(#REF!)-SUM(HB146:HK146)=#REF!</f>
        <v>#REF!</v>
      </c>
      <c r="GN165" s="708">
        <v>2027</v>
      </c>
      <c r="GO165" s="664" t="e">
        <f>SUMIF(DS129:GK129,GO129,DS165:GK165)</f>
        <v>#REF!</v>
      </c>
      <c r="GP165" s="668" t="e">
        <f>SUMIF(DS129:GK129,GP129,DS165:GK165)</f>
        <v>#N/A</v>
      </c>
      <c r="GQ165" s="668" t="e">
        <f>SUMIF(DS129:GK129,GQ129,DS165:GK165)</f>
        <v>#N/A</v>
      </c>
      <c r="GR165" s="668" t="e">
        <f>SUMIF(DS129:GK129,GR129,DS165:GK165)</f>
        <v>#N/A</v>
      </c>
      <c r="GS165" s="668" t="e">
        <f>SUMIF(DS129:GK129,GS129,DS165:GK165)</f>
        <v>#N/A</v>
      </c>
      <c r="GT165" s="668" t="e">
        <f>SUMIF(DS129:GK129,GT129,DS165:GK165)</f>
        <v>#N/A</v>
      </c>
      <c r="GU165" s="668" t="e">
        <f>SUMIF(DS129:GK129,GU129,DS165:GK165)</f>
        <v>#N/A</v>
      </c>
      <c r="GV165" s="668" t="e">
        <f>SUMIF(DS129:GK129,GV129,DS165:GK165)</f>
        <v>#N/A</v>
      </c>
      <c r="GW165" s="668" t="e">
        <f>SUMIF(DS129:GK129,GW129,DS165:GK165)</f>
        <v>#N/A</v>
      </c>
      <c r="GX165" s="668" t="e">
        <f>SUMIF(DS129:GK129,GX129,DS165:GK165)</f>
        <v>#N/A</v>
      </c>
      <c r="GY165" s="668" t="e">
        <f>SUMIF(DS129:GK129,GY129,DS165:GK165)</f>
        <v>#N/A</v>
      </c>
      <c r="GZ165" s="646" t="e">
        <f>SUM(GO165:GY165)-SUM(HB146:HK146)=(#REF!-SUM(#REF!))</f>
        <v>#REF!</v>
      </c>
      <c r="HM165" s="674"/>
      <c r="HN165" s="674"/>
      <c r="HO165" s="674"/>
      <c r="HP165" s="674"/>
      <c r="HQ165" s="674"/>
      <c r="HR165" s="674"/>
      <c r="HS165" s="674"/>
      <c r="HT165" s="674"/>
      <c r="HU165" s="674"/>
      <c r="HV165" s="674"/>
      <c r="HW165" s="674"/>
      <c r="HX165" s="674"/>
      <c r="HY165" s="674"/>
      <c r="HZ165" s="674"/>
    </row>
    <row r="166" spans="1:234" s="643" customFormat="1" x14ac:dyDescent="0.25">
      <c r="B166" s="644"/>
      <c r="C166" s="644"/>
      <c r="D166" s="644"/>
      <c r="E166" s="678"/>
      <c r="F166" s="670"/>
      <c r="G166" s="644"/>
      <c r="H166" s="644"/>
      <c r="I166" s="644"/>
      <c r="J166" s="644"/>
      <c r="K166" s="644"/>
      <c r="L166" s="644"/>
      <c r="M166" s="674"/>
      <c r="N166" s="589" t="str">
        <f>L160</f>
        <v>Export</v>
      </c>
      <c r="O166" s="919" t="s">
        <v>1689</v>
      </c>
      <c r="P166" s="919"/>
      <c r="Q166" s="919"/>
      <c r="R166" s="674"/>
      <c r="DR166" s="708">
        <v>2028</v>
      </c>
      <c r="DS166" s="665" t="e">
        <f t="shared" si="392"/>
        <v>#REF!</v>
      </c>
      <c r="DT166" s="665" t="e">
        <f t="shared" si="392"/>
        <v>#N/A</v>
      </c>
      <c r="DU166" s="665" t="e">
        <f t="shared" si="392"/>
        <v>#N/A</v>
      </c>
      <c r="DV166" s="665" t="e">
        <f t="shared" si="392"/>
        <v>#N/A</v>
      </c>
      <c r="DW166" s="665" t="e">
        <f t="shared" si="392"/>
        <v>#N/A</v>
      </c>
      <c r="DX166" s="665" t="e">
        <f t="shared" si="392"/>
        <v>#N/A</v>
      </c>
      <c r="DY166" s="665" t="e">
        <f t="shared" si="392"/>
        <v>#N/A</v>
      </c>
      <c r="DZ166" s="665" t="e">
        <f t="shared" si="392"/>
        <v>#N/A</v>
      </c>
      <c r="EA166" s="665" t="e">
        <f t="shared" si="392"/>
        <v>#N/A</v>
      </c>
      <c r="EB166" s="665" t="e">
        <f t="shared" si="392"/>
        <v>#N/A</v>
      </c>
      <c r="EC166" s="665" t="e">
        <f t="shared" si="392"/>
        <v>#N/A</v>
      </c>
      <c r="ED166" s="665" t="e">
        <f t="shared" si="392"/>
        <v>#N/A</v>
      </c>
      <c r="EE166" s="665" t="e">
        <f t="shared" si="392"/>
        <v>#N/A</v>
      </c>
      <c r="EF166" s="665" t="e">
        <f t="shared" si="392"/>
        <v>#N/A</v>
      </c>
      <c r="EG166" s="665" t="e">
        <f t="shared" si="392"/>
        <v>#N/A</v>
      </c>
      <c r="EH166" s="665" t="e">
        <f t="shared" si="392"/>
        <v>#N/A</v>
      </c>
      <c r="EI166" s="665" t="e">
        <f t="shared" si="392"/>
        <v>#N/A</v>
      </c>
      <c r="EJ166" s="665" t="e">
        <f t="shared" si="392"/>
        <v>#N/A</v>
      </c>
      <c r="EK166" s="665" t="e">
        <f t="shared" si="392"/>
        <v>#N/A</v>
      </c>
      <c r="EL166" s="665" t="e">
        <f t="shared" si="392"/>
        <v>#N/A</v>
      </c>
      <c r="EM166" s="665" t="e">
        <f t="shared" si="392"/>
        <v>#N/A</v>
      </c>
      <c r="EN166" s="665" t="e">
        <f t="shared" si="392"/>
        <v>#N/A</v>
      </c>
      <c r="EO166" s="665" t="e">
        <f t="shared" si="392"/>
        <v>#N/A</v>
      </c>
      <c r="EP166" s="665" t="e">
        <f t="shared" si="392"/>
        <v>#N/A</v>
      </c>
      <c r="EQ166" s="665" t="e">
        <f t="shared" si="392"/>
        <v>#N/A</v>
      </c>
      <c r="ER166" s="665" t="e">
        <f t="shared" si="392"/>
        <v>#N/A</v>
      </c>
      <c r="ES166" s="665" t="e">
        <f t="shared" si="392"/>
        <v>#N/A</v>
      </c>
      <c r="ET166" s="665" t="e">
        <f t="shared" si="392"/>
        <v>#N/A</v>
      </c>
      <c r="EU166" s="665" t="e">
        <f t="shared" si="392"/>
        <v>#N/A</v>
      </c>
      <c r="EV166" s="665" t="e">
        <f t="shared" si="392"/>
        <v>#N/A</v>
      </c>
      <c r="EW166" s="665" t="e">
        <f t="shared" si="392"/>
        <v>#N/A</v>
      </c>
      <c r="EX166" s="665" t="e">
        <f t="shared" si="392"/>
        <v>#N/A</v>
      </c>
      <c r="EY166" s="665" t="e">
        <f t="shared" si="392"/>
        <v>#N/A</v>
      </c>
      <c r="EZ166" s="665" t="e">
        <f t="shared" si="392"/>
        <v>#N/A</v>
      </c>
      <c r="FA166" s="665" t="e">
        <f t="shared" si="392"/>
        <v>#N/A</v>
      </c>
      <c r="FB166" s="665" t="e">
        <f t="shared" si="392"/>
        <v>#N/A</v>
      </c>
      <c r="FC166" s="665" t="e">
        <f t="shared" si="392"/>
        <v>#N/A</v>
      </c>
      <c r="FD166" s="665" t="e">
        <f t="shared" si="392"/>
        <v>#N/A</v>
      </c>
      <c r="FE166" s="665" t="e">
        <f t="shared" si="392"/>
        <v>#N/A</v>
      </c>
      <c r="FF166" s="665" t="e">
        <f t="shared" si="392"/>
        <v>#N/A</v>
      </c>
      <c r="FG166" s="665" t="e">
        <f t="shared" si="392"/>
        <v>#N/A</v>
      </c>
      <c r="FH166" s="665" t="e">
        <f t="shared" si="392"/>
        <v>#N/A</v>
      </c>
      <c r="FI166" s="665" t="e">
        <f t="shared" si="392"/>
        <v>#N/A</v>
      </c>
      <c r="FJ166" s="665" t="e">
        <f t="shared" si="392"/>
        <v>#N/A</v>
      </c>
      <c r="FK166" s="665" t="e">
        <f t="shared" si="392"/>
        <v>#N/A</v>
      </c>
      <c r="FL166" s="665" t="e">
        <f t="shared" si="392"/>
        <v>#N/A</v>
      </c>
      <c r="FM166" s="665" t="e">
        <f t="shared" si="392"/>
        <v>#N/A</v>
      </c>
      <c r="FN166" s="665" t="e">
        <f t="shared" si="392"/>
        <v>#N/A</v>
      </c>
      <c r="FO166" s="665" t="e">
        <f t="shared" si="392"/>
        <v>#N/A</v>
      </c>
      <c r="FP166" s="665" t="e">
        <f t="shared" si="392"/>
        <v>#N/A</v>
      </c>
      <c r="FQ166" s="665" t="e">
        <f t="shared" si="392"/>
        <v>#N/A</v>
      </c>
      <c r="FR166" s="665" t="e">
        <f t="shared" si="392"/>
        <v>#N/A</v>
      </c>
      <c r="FS166" s="665" t="e">
        <f t="shared" si="392"/>
        <v>#N/A</v>
      </c>
      <c r="FT166" s="665" t="e">
        <f t="shared" si="392"/>
        <v>#N/A</v>
      </c>
      <c r="FU166" s="665" t="e">
        <f t="shared" si="392"/>
        <v>#N/A</v>
      </c>
      <c r="FV166" s="665" t="e">
        <f t="shared" si="392"/>
        <v>#N/A</v>
      </c>
      <c r="FW166" s="665" t="e">
        <f t="shared" si="392"/>
        <v>#N/A</v>
      </c>
      <c r="FX166" s="665" t="e">
        <f t="shared" si="392"/>
        <v>#N/A</v>
      </c>
      <c r="FY166" s="665" t="e">
        <f t="shared" si="392"/>
        <v>#N/A</v>
      </c>
      <c r="FZ166" s="665" t="e">
        <f t="shared" si="392"/>
        <v>#N/A</v>
      </c>
      <c r="GA166" s="665" t="e">
        <f t="shared" si="392"/>
        <v>#N/A</v>
      </c>
      <c r="GB166" s="665" t="e">
        <f t="shared" si="392"/>
        <v>#N/A</v>
      </c>
      <c r="GC166" s="665" t="e">
        <f t="shared" si="392"/>
        <v>#N/A</v>
      </c>
      <c r="GD166" s="665" t="e">
        <f t="shared" si="392"/>
        <v>#N/A</v>
      </c>
      <c r="GE166" s="665" t="e">
        <f t="shared" ref="GE166:GK166" si="394">GE135-GE147</f>
        <v>#N/A</v>
      </c>
      <c r="GF166" s="665" t="e">
        <f t="shared" si="394"/>
        <v>#N/A</v>
      </c>
      <c r="GG166" s="665" t="e">
        <f t="shared" si="394"/>
        <v>#N/A</v>
      </c>
      <c r="GH166" s="665" t="e">
        <f t="shared" si="394"/>
        <v>#N/A</v>
      </c>
      <c r="GI166" s="665" t="e">
        <f t="shared" si="394"/>
        <v>#N/A</v>
      </c>
      <c r="GJ166" s="665" t="e">
        <f t="shared" si="394"/>
        <v>#N/A</v>
      </c>
      <c r="GK166" s="665" t="e">
        <f t="shared" si="394"/>
        <v>#N/A</v>
      </c>
      <c r="GL166" s="665" t="e">
        <f>SUM(DS166:GK166)+SUM(#REF!)-SUM(HB147:HK147)=#REF!</f>
        <v>#REF!</v>
      </c>
      <c r="GN166" s="708">
        <v>2028</v>
      </c>
      <c r="GO166" s="664" t="e">
        <f>SUMIF(DS129:GK129,GO129,DS166:GK166)</f>
        <v>#REF!</v>
      </c>
      <c r="GP166" s="668" t="e">
        <f>SUMIF(DS129:GK129,GP129,DS166:GK166)</f>
        <v>#N/A</v>
      </c>
      <c r="GQ166" s="668" t="e">
        <f>SUMIF(DS129:GK129,GQ129,DS166:GK166)</f>
        <v>#N/A</v>
      </c>
      <c r="GR166" s="668" t="e">
        <f>SUMIF(DS129:GK129,GR129,DS166:GK166)</f>
        <v>#N/A</v>
      </c>
      <c r="GS166" s="668" t="e">
        <f>SUMIF(DS129:GK129,GS129,DS166:GK166)</f>
        <v>#N/A</v>
      </c>
      <c r="GT166" s="668" t="e">
        <f>SUMIF(DS129:GK129,GT129,DS166:GK166)</f>
        <v>#N/A</v>
      </c>
      <c r="GU166" s="668" t="e">
        <f>SUMIF(DS129:GK129,GU129,DS166:GK166)</f>
        <v>#N/A</v>
      </c>
      <c r="GV166" s="668" t="e">
        <f>SUMIF(DS129:GK129,GV129,DS166:GK166)</f>
        <v>#N/A</v>
      </c>
      <c r="GW166" s="668" t="e">
        <f>SUMIF(DS129:GK129,GW129,DS166:GK166)</f>
        <v>#N/A</v>
      </c>
      <c r="GX166" s="668" t="e">
        <f>SUMIF(DS129:GK129,GX129,DS166:GK166)</f>
        <v>#N/A</v>
      </c>
      <c r="GY166" s="668" t="e">
        <f>SUMIF(DS129:GK129,GY129,DS166:GK166)</f>
        <v>#N/A</v>
      </c>
      <c r="GZ166" s="646" t="e">
        <f>SUM(GO166:GY166)-SUM(HB147:HK147)=(#REF!-SUM(#REF!))</f>
        <v>#REF!</v>
      </c>
      <c r="HM166" s="674"/>
      <c r="HN166" s="674"/>
      <c r="HO166" s="674"/>
      <c r="HP166" s="674"/>
      <c r="HQ166" s="674"/>
      <c r="HR166" s="674"/>
      <c r="HS166" s="674"/>
      <c r="HT166" s="674"/>
      <c r="HU166" s="674"/>
      <c r="HV166" s="674"/>
      <c r="HW166" s="674"/>
      <c r="HX166" s="674"/>
      <c r="HY166" s="674"/>
      <c r="HZ166" s="674"/>
    </row>
    <row r="167" spans="1:234" s="643" customFormat="1" x14ac:dyDescent="0.25">
      <c r="B167" s="644"/>
      <c r="C167" s="644"/>
      <c r="D167" s="644"/>
      <c r="E167" s="678"/>
      <c r="F167" s="670"/>
      <c r="G167" s="644"/>
      <c r="H167" s="644"/>
      <c r="I167" s="644"/>
      <c r="J167" s="644"/>
      <c r="K167" s="644"/>
      <c r="L167" s="644"/>
      <c r="M167" s="674"/>
      <c r="N167" s="674"/>
      <c r="O167" s="919"/>
      <c r="P167" s="919"/>
      <c r="Q167" s="919"/>
      <c r="R167" s="674"/>
      <c r="DR167" s="708">
        <v>2029</v>
      </c>
      <c r="DS167" s="665" t="e">
        <f t="shared" si="392"/>
        <v>#REF!</v>
      </c>
      <c r="DT167" s="665" t="e">
        <f t="shared" si="392"/>
        <v>#N/A</v>
      </c>
      <c r="DU167" s="665" t="e">
        <f t="shared" si="392"/>
        <v>#N/A</v>
      </c>
      <c r="DV167" s="665" t="e">
        <f t="shared" si="392"/>
        <v>#N/A</v>
      </c>
      <c r="DW167" s="665" t="e">
        <f t="shared" si="392"/>
        <v>#N/A</v>
      </c>
      <c r="DX167" s="665" t="e">
        <f t="shared" si="392"/>
        <v>#N/A</v>
      </c>
      <c r="DY167" s="665" t="e">
        <f t="shared" si="392"/>
        <v>#N/A</v>
      </c>
      <c r="DZ167" s="665" t="e">
        <f t="shared" si="392"/>
        <v>#N/A</v>
      </c>
      <c r="EA167" s="665" t="e">
        <f t="shared" si="392"/>
        <v>#N/A</v>
      </c>
      <c r="EB167" s="665" t="e">
        <f t="shared" si="392"/>
        <v>#N/A</v>
      </c>
      <c r="EC167" s="665" t="e">
        <f t="shared" si="392"/>
        <v>#N/A</v>
      </c>
      <c r="ED167" s="665" t="e">
        <f t="shared" si="392"/>
        <v>#N/A</v>
      </c>
      <c r="EE167" s="665" t="e">
        <f t="shared" si="392"/>
        <v>#N/A</v>
      </c>
      <c r="EF167" s="665" t="e">
        <f t="shared" si="392"/>
        <v>#N/A</v>
      </c>
      <c r="EG167" s="665" t="e">
        <f t="shared" si="392"/>
        <v>#N/A</v>
      </c>
      <c r="EH167" s="665" t="e">
        <f t="shared" si="392"/>
        <v>#N/A</v>
      </c>
      <c r="EI167" s="665" t="e">
        <f t="shared" si="392"/>
        <v>#N/A</v>
      </c>
      <c r="EJ167" s="665" t="e">
        <f t="shared" si="392"/>
        <v>#N/A</v>
      </c>
      <c r="EK167" s="665" t="e">
        <f t="shared" si="392"/>
        <v>#N/A</v>
      </c>
      <c r="EL167" s="665" t="e">
        <f t="shared" si="392"/>
        <v>#N/A</v>
      </c>
      <c r="EM167" s="665" t="e">
        <f t="shared" si="392"/>
        <v>#N/A</v>
      </c>
      <c r="EN167" s="665" t="e">
        <f t="shared" si="392"/>
        <v>#N/A</v>
      </c>
      <c r="EO167" s="665" t="e">
        <f t="shared" si="392"/>
        <v>#N/A</v>
      </c>
      <c r="EP167" s="665" t="e">
        <f t="shared" si="392"/>
        <v>#N/A</v>
      </c>
      <c r="EQ167" s="665" t="e">
        <f t="shared" si="392"/>
        <v>#N/A</v>
      </c>
      <c r="ER167" s="665" t="e">
        <f t="shared" si="392"/>
        <v>#N/A</v>
      </c>
      <c r="ES167" s="665" t="e">
        <f t="shared" si="392"/>
        <v>#N/A</v>
      </c>
      <c r="ET167" s="665" t="e">
        <f t="shared" si="392"/>
        <v>#N/A</v>
      </c>
      <c r="EU167" s="665" t="e">
        <f t="shared" si="392"/>
        <v>#N/A</v>
      </c>
      <c r="EV167" s="665" t="e">
        <f t="shared" si="392"/>
        <v>#N/A</v>
      </c>
      <c r="EW167" s="665" t="e">
        <f t="shared" si="392"/>
        <v>#N/A</v>
      </c>
      <c r="EX167" s="665" t="e">
        <f t="shared" si="392"/>
        <v>#N/A</v>
      </c>
      <c r="EY167" s="665" t="e">
        <f t="shared" si="392"/>
        <v>#N/A</v>
      </c>
      <c r="EZ167" s="665" t="e">
        <f t="shared" si="392"/>
        <v>#N/A</v>
      </c>
      <c r="FA167" s="665" t="e">
        <f t="shared" si="392"/>
        <v>#N/A</v>
      </c>
      <c r="FB167" s="665" t="e">
        <f t="shared" si="392"/>
        <v>#N/A</v>
      </c>
      <c r="FC167" s="665" t="e">
        <f t="shared" si="392"/>
        <v>#N/A</v>
      </c>
      <c r="FD167" s="665" t="e">
        <f t="shared" si="392"/>
        <v>#N/A</v>
      </c>
      <c r="FE167" s="665" t="e">
        <f t="shared" si="392"/>
        <v>#N/A</v>
      </c>
      <c r="FF167" s="665" t="e">
        <f t="shared" si="392"/>
        <v>#N/A</v>
      </c>
      <c r="FG167" s="665" t="e">
        <f t="shared" si="392"/>
        <v>#N/A</v>
      </c>
      <c r="FH167" s="665" t="e">
        <f t="shared" si="392"/>
        <v>#N/A</v>
      </c>
      <c r="FI167" s="665" t="e">
        <f t="shared" si="392"/>
        <v>#N/A</v>
      </c>
      <c r="FJ167" s="665" t="e">
        <f t="shared" si="392"/>
        <v>#N/A</v>
      </c>
      <c r="FK167" s="665" t="e">
        <f t="shared" si="392"/>
        <v>#N/A</v>
      </c>
      <c r="FL167" s="665" t="e">
        <f t="shared" si="392"/>
        <v>#N/A</v>
      </c>
      <c r="FM167" s="665" t="e">
        <f t="shared" si="392"/>
        <v>#N/A</v>
      </c>
      <c r="FN167" s="665" t="e">
        <f t="shared" si="392"/>
        <v>#N/A</v>
      </c>
      <c r="FO167" s="665" t="e">
        <f t="shared" si="392"/>
        <v>#N/A</v>
      </c>
      <c r="FP167" s="665" t="e">
        <f t="shared" si="392"/>
        <v>#N/A</v>
      </c>
      <c r="FQ167" s="665" t="e">
        <f t="shared" si="392"/>
        <v>#N/A</v>
      </c>
      <c r="FR167" s="665" t="e">
        <f t="shared" si="392"/>
        <v>#N/A</v>
      </c>
      <c r="FS167" s="665" t="e">
        <f t="shared" si="392"/>
        <v>#N/A</v>
      </c>
      <c r="FT167" s="665" t="e">
        <f t="shared" si="392"/>
        <v>#N/A</v>
      </c>
      <c r="FU167" s="665" t="e">
        <f t="shared" si="392"/>
        <v>#N/A</v>
      </c>
      <c r="FV167" s="665" t="e">
        <f t="shared" si="392"/>
        <v>#N/A</v>
      </c>
      <c r="FW167" s="665" t="e">
        <f t="shared" si="392"/>
        <v>#N/A</v>
      </c>
      <c r="FX167" s="665" t="e">
        <f t="shared" si="392"/>
        <v>#N/A</v>
      </c>
      <c r="FY167" s="665" t="e">
        <f t="shared" si="392"/>
        <v>#N/A</v>
      </c>
      <c r="FZ167" s="665" t="e">
        <f t="shared" si="392"/>
        <v>#N/A</v>
      </c>
      <c r="GA167" s="665" t="e">
        <f t="shared" si="392"/>
        <v>#N/A</v>
      </c>
      <c r="GB167" s="665" t="e">
        <f t="shared" si="392"/>
        <v>#N/A</v>
      </c>
      <c r="GC167" s="665" t="e">
        <f t="shared" si="392"/>
        <v>#N/A</v>
      </c>
      <c r="GD167" s="665" t="e">
        <f t="shared" si="392"/>
        <v>#N/A</v>
      </c>
      <c r="GE167" s="665" t="e">
        <f t="shared" ref="GE167:GK167" si="395">GE136-GE148</f>
        <v>#N/A</v>
      </c>
      <c r="GF167" s="665" t="e">
        <f t="shared" si="395"/>
        <v>#N/A</v>
      </c>
      <c r="GG167" s="665" t="e">
        <f t="shared" si="395"/>
        <v>#N/A</v>
      </c>
      <c r="GH167" s="665" t="e">
        <f t="shared" si="395"/>
        <v>#N/A</v>
      </c>
      <c r="GI167" s="665" t="e">
        <f t="shared" si="395"/>
        <v>#N/A</v>
      </c>
      <c r="GJ167" s="665" t="e">
        <f t="shared" si="395"/>
        <v>#N/A</v>
      </c>
      <c r="GK167" s="665" t="e">
        <f t="shared" si="395"/>
        <v>#N/A</v>
      </c>
      <c r="GL167" s="665" t="e">
        <f>SUM(DS167:GK167)+SUM(#REF!)-SUM(HB148:HK148)=#REF!</f>
        <v>#REF!</v>
      </c>
      <c r="GN167" s="708">
        <v>2029</v>
      </c>
      <c r="GO167" s="664" t="e">
        <f>SUMIF(DS129:GK129,GO129,DS167:GK167)</f>
        <v>#REF!</v>
      </c>
      <c r="GP167" s="668" t="e">
        <f>SUMIF(DS129:GK129,GP129,DS167:GK167)</f>
        <v>#N/A</v>
      </c>
      <c r="GQ167" s="668" t="e">
        <f>SUMIF(DS129:GK129,GQ129,DS167:GK167)</f>
        <v>#N/A</v>
      </c>
      <c r="GR167" s="668" t="e">
        <f>SUMIF(DS129:GK129,GR129,DS167:GK167)</f>
        <v>#N/A</v>
      </c>
      <c r="GS167" s="668" t="e">
        <f>SUMIF(DS129:GK129,GS129,DS167:GK167)</f>
        <v>#N/A</v>
      </c>
      <c r="GT167" s="668" t="e">
        <f>SUMIF(DS129:GK129,GT129,DS167:GK167)</f>
        <v>#N/A</v>
      </c>
      <c r="GU167" s="668" t="e">
        <f>SUMIF(DS129:GK129,GU129,DS167:GK167)</f>
        <v>#N/A</v>
      </c>
      <c r="GV167" s="668" t="e">
        <f>SUMIF(DS129:GK129,GV129,DS167:GK167)</f>
        <v>#N/A</v>
      </c>
      <c r="GW167" s="668" t="e">
        <f>SUMIF(DS129:GK129,GW129,DS167:GK167)</f>
        <v>#N/A</v>
      </c>
      <c r="GX167" s="668" t="e">
        <f>SUMIF(DS129:GK129,GX129,DS167:GK167)</f>
        <v>#N/A</v>
      </c>
      <c r="GY167" s="668" t="e">
        <f>SUMIF(DS129:GK129,GY129,DS167:GK167)</f>
        <v>#N/A</v>
      </c>
      <c r="GZ167" s="646" t="e">
        <f>SUM(GO167:GY167)-SUM(HB148:HK148)=(#REF!-SUM(#REF!))</f>
        <v>#REF!</v>
      </c>
      <c r="HM167" s="674"/>
      <c r="HN167" s="674"/>
      <c r="HO167" s="674"/>
      <c r="HP167" s="674"/>
      <c r="HQ167" s="674"/>
      <c r="HR167" s="674"/>
      <c r="HS167" s="674"/>
      <c r="HT167" s="674"/>
      <c r="HU167" s="674"/>
      <c r="HV167" s="674"/>
      <c r="HW167" s="674"/>
      <c r="HX167" s="674"/>
      <c r="HY167" s="674"/>
      <c r="HZ167" s="674"/>
    </row>
    <row r="168" spans="1:234" s="643" customFormat="1" x14ac:dyDescent="0.25">
      <c r="B168" s="644"/>
      <c r="C168" s="644"/>
      <c r="D168" s="644"/>
      <c r="E168" s="678"/>
      <c r="F168" s="670"/>
      <c r="G168" s="644"/>
      <c r="H168" s="644"/>
      <c r="I168" s="644"/>
      <c r="J168" s="644"/>
      <c r="K168" s="644"/>
      <c r="L168" s="644"/>
      <c r="M168" s="674"/>
      <c r="N168" s="684"/>
      <c r="O168" s="919"/>
      <c r="P168" s="919"/>
      <c r="Q168" s="919"/>
      <c r="R168" s="674"/>
      <c r="DR168" s="708">
        <v>2030</v>
      </c>
      <c r="DS168" s="665" t="e">
        <f t="shared" si="392"/>
        <v>#REF!</v>
      </c>
      <c r="DT168" s="665" t="e">
        <f t="shared" si="392"/>
        <v>#N/A</v>
      </c>
      <c r="DU168" s="665" t="e">
        <f t="shared" si="392"/>
        <v>#N/A</v>
      </c>
      <c r="DV168" s="665" t="e">
        <f t="shared" si="392"/>
        <v>#N/A</v>
      </c>
      <c r="DW168" s="665" t="e">
        <f t="shared" si="392"/>
        <v>#N/A</v>
      </c>
      <c r="DX168" s="665" t="e">
        <f t="shared" si="392"/>
        <v>#N/A</v>
      </c>
      <c r="DY168" s="665" t="e">
        <f t="shared" si="392"/>
        <v>#N/A</v>
      </c>
      <c r="DZ168" s="665" t="e">
        <f t="shared" si="392"/>
        <v>#N/A</v>
      </c>
      <c r="EA168" s="665" t="e">
        <f t="shared" si="392"/>
        <v>#N/A</v>
      </c>
      <c r="EB168" s="665" t="e">
        <f t="shared" si="392"/>
        <v>#N/A</v>
      </c>
      <c r="EC168" s="665" t="e">
        <f t="shared" si="392"/>
        <v>#N/A</v>
      </c>
      <c r="ED168" s="665" t="e">
        <f t="shared" si="392"/>
        <v>#N/A</v>
      </c>
      <c r="EE168" s="665" t="e">
        <f t="shared" si="392"/>
        <v>#N/A</v>
      </c>
      <c r="EF168" s="665" t="e">
        <f t="shared" si="392"/>
        <v>#N/A</v>
      </c>
      <c r="EG168" s="665" t="e">
        <f t="shared" si="392"/>
        <v>#N/A</v>
      </c>
      <c r="EH168" s="665" t="e">
        <f t="shared" si="392"/>
        <v>#N/A</v>
      </c>
      <c r="EI168" s="665" t="e">
        <f t="shared" si="392"/>
        <v>#N/A</v>
      </c>
      <c r="EJ168" s="665" t="e">
        <f t="shared" si="392"/>
        <v>#N/A</v>
      </c>
      <c r="EK168" s="665" t="e">
        <f t="shared" si="392"/>
        <v>#N/A</v>
      </c>
      <c r="EL168" s="665" t="e">
        <f t="shared" si="392"/>
        <v>#N/A</v>
      </c>
      <c r="EM168" s="665" t="e">
        <f t="shared" si="392"/>
        <v>#N/A</v>
      </c>
      <c r="EN168" s="665" t="e">
        <f t="shared" si="392"/>
        <v>#N/A</v>
      </c>
      <c r="EO168" s="665" t="e">
        <f t="shared" si="392"/>
        <v>#N/A</v>
      </c>
      <c r="EP168" s="665" t="e">
        <f t="shared" si="392"/>
        <v>#N/A</v>
      </c>
      <c r="EQ168" s="665" t="e">
        <f t="shared" si="392"/>
        <v>#N/A</v>
      </c>
      <c r="ER168" s="665" t="e">
        <f t="shared" si="392"/>
        <v>#N/A</v>
      </c>
      <c r="ES168" s="665" t="e">
        <f t="shared" si="392"/>
        <v>#N/A</v>
      </c>
      <c r="ET168" s="665" t="e">
        <f t="shared" si="392"/>
        <v>#N/A</v>
      </c>
      <c r="EU168" s="665" t="e">
        <f t="shared" si="392"/>
        <v>#N/A</v>
      </c>
      <c r="EV168" s="665" t="e">
        <f t="shared" si="392"/>
        <v>#N/A</v>
      </c>
      <c r="EW168" s="665" t="e">
        <f t="shared" si="392"/>
        <v>#N/A</v>
      </c>
      <c r="EX168" s="665" t="e">
        <f t="shared" si="392"/>
        <v>#N/A</v>
      </c>
      <c r="EY168" s="665" t="e">
        <f t="shared" si="392"/>
        <v>#N/A</v>
      </c>
      <c r="EZ168" s="665" t="e">
        <f t="shared" si="392"/>
        <v>#N/A</v>
      </c>
      <c r="FA168" s="665" t="e">
        <f t="shared" si="392"/>
        <v>#N/A</v>
      </c>
      <c r="FB168" s="665" t="e">
        <f t="shared" si="392"/>
        <v>#N/A</v>
      </c>
      <c r="FC168" s="665" t="e">
        <f t="shared" si="392"/>
        <v>#N/A</v>
      </c>
      <c r="FD168" s="665" t="e">
        <f t="shared" si="392"/>
        <v>#N/A</v>
      </c>
      <c r="FE168" s="665" t="e">
        <f t="shared" si="392"/>
        <v>#N/A</v>
      </c>
      <c r="FF168" s="665" t="e">
        <f t="shared" si="392"/>
        <v>#N/A</v>
      </c>
      <c r="FG168" s="665" t="e">
        <f t="shared" si="392"/>
        <v>#N/A</v>
      </c>
      <c r="FH168" s="665" t="e">
        <f t="shared" si="392"/>
        <v>#N/A</v>
      </c>
      <c r="FI168" s="665" t="e">
        <f t="shared" si="392"/>
        <v>#N/A</v>
      </c>
      <c r="FJ168" s="665" t="e">
        <f t="shared" si="392"/>
        <v>#N/A</v>
      </c>
      <c r="FK168" s="665" t="e">
        <f t="shared" si="392"/>
        <v>#N/A</v>
      </c>
      <c r="FL168" s="665" t="e">
        <f t="shared" si="392"/>
        <v>#N/A</v>
      </c>
      <c r="FM168" s="665" t="e">
        <f t="shared" si="392"/>
        <v>#N/A</v>
      </c>
      <c r="FN168" s="665" t="e">
        <f t="shared" si="392"/>
        <v>#N/A</v>
      </c>
      <c r="FO168" s="665" t="e">
        <f t="shared" si="392"/>
        <v>#N/A</v>
      </c>
      <c r="FP168" s="665" t="e">
        <f t="shared" si="392"/>
        <v>#N/A</v>
      </c>
      <c r="FQ168" s="665" t="e">
        <f t="shared" si="392"/>
        <v>#N/A</v>
      </c>
      <c r="FR168" s="665" t="e">
        <f t="shared" si="392"/>
        <v>#N/A</v>
      </c>
      <c r="FS168" s="665" t="e">
        <f t="shared" si="392"/>
        <v>#N/A</v>
      </c>
      <c r="FT168" s="665" t="e">
        <f t="shared" si="392"/>
        <v>#N/A</v>
      </c>
      <c r="FU168" s="665" t="e">
        <f t="shared" si="392"/>
        <v>#N/A</v>
      </c>
      <c r="FV168" s="665" t="e">
        <f t="shared" si="392"/>
        <v>#N/A</v>
      </c>
      <c r="FW168" s="665" t="e">
        <f t="shared" si="392"/>
        <v>#N/A</v>
      </c>
      <c r="FX168" s="665" t="e">
        <f t="shared" si="392"/>
        <v>#N/A</v>
      </c>
      <c r="FY168" s="665" t="e">
        <f t="shared" si="392"/>
        <v>#N/A</v>
      </c>
      <c r="FZ168" s="665" t="e">
        <f t="shared" si="392"/>
        <v>#N/A</v>
      </c>
      <c r="GA168" s="665" t="e">
        <f t="shared" si="392"/>
        <v>#N/A</v>
      </c>
      <c r="GB168" s="665" t="e">
        <f t="shared" si="392"/>
        <v>#N/A</v>
      </c>
      <c r="GC168" s="665" t="e">
        <f t="shared" si="392"/>
        <v>#N/A</v>
      </c>
      <c r="GD168" s="665" t="e">
        <f t="shared" ref="GD168:GK168" si="396">GD137-GD149</f>
        <v>#N/A</v>
      </c>
      <c r="GE168" s="665" t="e">
        <f t="shared" si="396"/>
        <v>#N/A</v>
      </c>
      <c r="GF168" s="665" t="e">
        <f t="shared" si="396"/>
        <v>#N/A</v>
      </c>
      <c r="GG168" s="665" t="e">
        <f t="shared" si="396"/>
        <v>#N/A</v>
      </c>
      <c r="GH168" s="665" t="e">
        <f t="shared" si="396"/>
        <v>#N/A</v>
      </c>
      <c r="GI168" s="665" t="e">
        <f t="shared" si="396"/>
        <v>#N/A</v>
      </c>
      <c r="GJ168" s="665" t="e">
        <f t="shared" si="396"/>
        <v>#N/A</v>
      </c>
      <c r="GK168" s="665" t="e">
        <f t="shared" si="396"/>
        <v>#N/A</v>
      </c>
      <c r="GL168" s="665" t="e">
        <f>SUM(DS168:GK168)+SUM(#REF!)-SUM(HB149:HK149)=#REF!</f>
        <v>#REF!</v>
      </c>
      <c r="GN168" s="708">
        <v>2030</v>
      </c>
      <c r="GO168" s="664" t="e">
        <f>SUMIF(DS129:GK129,GO129,DS168:GK168)</f>
        <v>#REF!</v>
      </c>
      <c r="GP168" s="668" t="e">
        <f>SUMIF(DS129:GK129,GP129,DS168:GK168)</f>
        <v>#N/A</v>
      </c>
      <c r="GQ168" s="668" t="e">
        <f>SUMIF(DS129:GK129,GQ129,DS168:GK168)</f>
        <v>#N/A</v>
      </c>
      <c r="GR168" s="668" t="e">
        <f>SUMIF(DS129:GK129,GR129,DS168:GK168)</f>
        <v>#N/A</v>
      </c>
      <c r="GS168" s="668" t="e">
        <f>SUMIF(DS129:GK129,GS129,DS168:GK168)</f>
        <v>#N/A</v>
      </c>
      <c r="GT168" s="668" t="e">
        <f>SUMIF(DS129:GK129,GT129,DS168:GK168)</f>
        <v>#N/A</v>
      </c>
      <c r="GU168" s="668" t="e">
        <f>SUMIF(DS129:GK129,GU129,DS168:GK168)</f>
        <v>#N/A</v>
      </c>
      <c r="GV168" s="668" t="e">
        <f>SUMIF(DS129:GK129,GV129,DS168:GK168)</f>
        <v>#N/A</v>
      </c>
      <c r="GW168" s="668" t="e">
        <f>SUMIF(DS129:GK129,GW129,DS168:GK168)</f>
        <v>#N/A</v>
      </c>
      <c r="GX168" s="668" t="e">
        <f>SUMIF(DS129:GK129,GX129,DS168:GK168)</f>
        <v>#N/A</v>
      </c>
      <c r="GY168" s="668" t="e">
        <f>SUMIF(DS129:GK129,GY129,DS168:GK168)</f>
        <v>#N/A</v>
      </c>
      <c r="GZ168" s="646" t="e">
        <f>SUM(GO168:GY168)-SUM(HB149:HK149)=(#REF!-SUM(#REF!))</f>
        <v>#REF!</v>
      </c>
      <c r="HM168" s="674"/>
      <c r="HN168" s="674"/>
      <c r="HO168" s="674"/>
      <c r="HP168" s="674"/>
      <c r="HQ168" s="674"/>
      <c r="HR168" s="674"/>
      <c r="HS168" s="674"/>
      <c r="HT168" s="674"/>
      <c r="HU168" s="674"/>
      <c r="HV168" s="674"/>
      <c r="HW168" s="674"/>
      <c r="HX168" s="674"/>
      <c r="HY168" s="674"/>
      <c r="HZ168" s="674"/>
    </row>
    <row r="169" spans="1:234" s="643" customFormat="1" x14ac:dyDescent="0.25">
      <c r="B169" s="644"/>
      <c r="C169" s="644"/>
      <c r="D169" s="644"/>
      <c r="E169" s="685"/>
      <c r="F169" s="686"/>
      <c r="G169" s="686"/>
      <c r="H169" s="686"/>
      <c r="I169" s="686"/>
      <c r="J169" s="686"/>
      <c r="K169" s="686"/>
      <c r="L169" s="686"/>
      <c r="M169" s="686"/>
      <c r="N169" s="686"/>
      <c r="O169" s="686"/>
      <c r="P169" s="686"/>
      <c r="Q169" s="686"/>
      <c r="R169" s="644"/>
      <c r="HM169" s="644"/>
      <c r="HN169" s="644"/>
      <c r="HO169" s="644"/>
      <c r="HP169" s="644"/>
      <c r="HQ169" s="644"/>
      <c r="HR169" s="644"/>
      <c r="HS169" s="644"/>
      <c r="HT169" s="644"/>
      <c r="HU169" s="644"/>
      <c r="HV169" s="644"/>
      <c r="HW169" s="644"/>
      <c r="HX169" s="644"/>
      <c r="HY169" s="644"/>
      <c r="HZ169" s="644"/>
    </row>
    <row r="170" spans="1:234" s="643" customFormat="1" ht="13.8" thickBot="1" x14ac:dyDescent="0.3">
      <c r="B170" s="3"/>
      <c r="C170" s="220"/>
      <c r="D170" s="12"/>
      <c r="E170" s="222"/>
      <c r="F170" s="11"/>
      <c r="G170" s="11"/>
      <c r="H170" s="11"/>
      <c r="I170" s="11"/>
      <c r="J170" s="11"/>
      <c r="K170" s="11"/>
      <c r="L170" s="11"/>
      <c r="M170" s="11"/>
      <c r="N170" s="11"/>
      <c r="O170" s="11"/>
      <c r="P170" s="11"/>
      <c r="Q170" s="11"/>
      <c r="R170" s="644"/>
      <c r="HM170" s="644"/>
      <c r="HN170" s="644"/>
      <c r="HO170" s="644"/>
      <c r="HP170" s="644"/>
      <c r="HQ170" s="644"/>
      <c r="HR170" s="644"/>
      <c r="HS170" s="644"/>
      <c r="HT170" s="644"/>
      <c r="HU170" s="644"/>
      <c r="HV170" s="644"/>
      <c r="HW170" s="644"/>
      <c r="HX170" s="644"/>
      <c r="HY170" s="644"/>
      <c r="HZ170" s="644"/>
    </row>
    <row r="172" spans="1:234" ht="19.2" customHeight="1" thickBot="1" x14ac:dyDescent="0.3">
      <c r="A172" s="286"/>
      <c r="B172" s="218"/>
      <c r="C172" s="218"/>
      <c r="D172" s="85"/>
      <c r="E172" s="93" t="s">
        <v>1703</v>
      </c>
      <c r="F172" s="218"/>
      <c r="G172" s="218"/>
      <c r="H172" s="218"/>
      <c r="I172" s="218"/>
      <c r="J172" s="218"/>
      <c r="K172" s="218"/>
      <c r="L172" s="218"/>
      <c r="M172" s="218"/>
      <c r="N172" s="218"/>
      <c r="O172" s="218"/>
      <c r="P172" s="218"/>
      <c r="Q172" s="218"/>
    </row>
    <row r="173" spans="1:234" ht="14.4" thickBot="1" x14ac:dyDescent="0.3">
      <c r="A173" s="290" t="str">
        <f>IF(E173="","","PRINT")</f>
        <v/>
      </c>
      <c r="B173" s="82"/>
      <c r="C173" s="225">
        <v>3</v>
      </c>
      <c r="D173" s="82"/>
      <c r="E173" s="889"/>
      <c r="F173" s="890"/>
      <c r="G173" s="890"/>
      <c r="H173" s="890"/>
      <c r="I173" s="890"/>
      <c r="J173" s="891"/>
      <c r="K173" s="689"/>
      <c r="L173" s="690"/>
      <c r="R173" s="689"/>
      <c r="HM173" s="689"/>
      <c r="HN173" s="689"/>
      <c r="HO173" s="689"/>
      <c r="HP173" s="689"/>
      <c r="HQ173" s="689"/>
      <c r="HR173" s="689"/>
      <c r="HS173" s="689"/>
      <c r="HT173" s="689"/>
      <c r="HU173" s="689"/>
      <c r="HV173" s="689"/>
      <c r="HW173" s="689"/>
      <c r="HX173" s="689"/>
      <c r="HY173" s="689"/>
      <c r="HZ173" s="689"/>
    </row>
    <row r="175" spans="1:234" ht="12.75" customHeight="1" x14ac:dyDescent="0.25">
      <c r="D175" s="4" t="s">
        <v>8</v>
      </c>
      <c r="E175" s="764" t="s">
        <v>1680</v>
      </c>
      <c r="F175" s="764"/>
      <c r="G175" s="764"/>
      <c r="H175" s="764"/>
      <c r="I175" s="764"/>
      <c r="J175" s="764"/>
      <c r="K175" s="764"/>
      <c r="L175" s="764"/>
      <c r="M175" s="764"/>
      <c r="N175" s="764"/>
      <c r="O175" s="764"/>
      <c r="P175" s="764"/>
      <c r="Q175" s="764"/>
    </row>
    <row r="176" spans="1:234" ht="12.75" customHeight="1" x14ac:dyDescent="0.25">
      <c r="D176" s="4"/>
      <c r="E176" s="892" t="s">
        <v>1825</v>
      </c>
      <c r="F176" s="892"/>
      <c r="G176" s="892"/>
      <c r="H176" s="892"/>
      <c r="I176" s="892"/>
      <c r="J176" s="892"/>
      <c r="K176" s="892"/>
      <c r="L176" s="892"/>
      <c r="M176" s="892"/>
      <c r="N176" s="892"/>
      <c r="O176" s="892"/>
      <c r="P176" s="892"/>
      <c r="Q176" s="892"/>
    </row>
    <row r="177" spans="2:234" ht="5.0999999999999996" customHeight="1" x14ac:dyDescent="0.25">
      <c r="D177" s="4"/>
      <c r="E177" s="746"/>
      <c r="F177" s="746"/>
      <c r="G177" s="746"/>
      <c r="H177" s="746"/>
      <c r="I177" s="746"/>
      <c r="J177" s="746"/>
      <c r="K177" s="746"/>
      <c r="L177" s="746"/>
      <c r="M177" s="746"/>
      <c r="N177" s="746"/>
    </row>
    <row r="178" spans="2:234" ht="49.2" customHeight="1" x14ac:dyDescent="0.25">
      <c r="E178" s="893" t="s">
        <v>1823</v>
      </c>
      <c r="F178" s="893"/>
      <c r="G178" s="893"/>
      <c r="H178" s="893" t="s">
        <v>1832</v>
      </c>
      <c r="I178" s="893"/>
      <c r="J178" s="893"/>
      <c r="K178" s="893"/>
      <c r="L178" s="893"/>
      <c r="M178" s="893"/>
      <c r="N178" s="893" t="s">
        <v>1824</v>
      </c>
      <c r="O178" s="893"/>
      <c r="P178" s="893"/>
      <c r="Q178" s="893"/>
      <c r="S178" s="644"/>
      <c r="T178" s="644"/>
      <c r="U178" s="644"/>
      <c r="V178" s="644"/>
      <c r="W178" s="644"/>
      <c r="X178" s="644"/>
      <c r="Y178" s="644"/>
      <c r="Z178" s="644"/>
      <c r="AA178" s="644"/>
      <c r="AB178" s="644"/>
      <c r="AC178" s="644"/>
      <c r="AD178" s="644"/>
      <c r="AE178" s="644"/>
      <c r="AF178" s="644"/>
      <c r="AG178" s="644"/>
      <c r="AH178" s="644"/>
      <c r="AI178" s="644"/>
      <c r="AJ178" s="644"/>
      <c r="AK178" s="644"/>
      <c r="AL178" s="644"/>
      <c r="AM178" s="644"/>
      <c r="AN178" s="644"/>
      <c r="AO178" s="644"/>
      <c r="AP178" s="644"/>
      <c r="AQ178" s="644"/>
      <c r="AR178" s="644"/>
      <c r="AS178" s="644"/>
      <c r="AT178" s="644"/>
      <c r="AU178" s="644"/>
      <c r="AV178" s="644"/>
      <c r="AW178" s="644"/>
      <c r="AX178" s="644"/>
      <c r="AY178" s="644"/>
      <c r="AZ178" s="644"/>
      <c r="BA178" s="644"/>
      <c r="BB178" s="644"/>
      <c r="BC178" s="644"/>
      <c r="BD178" s="644"/>
      <c r="BE178" s="644"/>
      <c r="BF178" s="644"/>
      <c r="BG178" s="644"/>
      <c r="BH178" s="644"/>
      <c r="BI178" s="644"/>
      <c r="BJ178" s="644"/>
      <c r="BK178" s="644"/>
      <c r="BL178" s="644"/>
      <c r="BM178" s="644"/>
      <c r="BN178" s="644"/>
      <c r="BO178" s="644"/>
      <c r="BP178" s="644"/>
      <c r="BQ178" s="644"/>
      <c r="BR178" s="644"/>
      <c r="BS178" s="644"/>
      <c r="BT178" s="644"/>
      <c r="BU178" s="644"/>
      <c r="BV178" s="644"/>
      <c r="BW178" s="644"/>
      <c r="BX178" s="644"/>
      <c r="BY178" s="644"/>
      <c r="BZ178" s="644"/>
      <c r="CA178" s="644"/>
      <c r="CB178" s="644"/>
      <c r="CC178" s="644"/>
      <c r="CD178" s="644"/>
      <c r="CE178" s="644"/>
      <c r="CF178" s="644"/>
      <c r="CG178" s="644"/>
      <c r="CH178" s="644"/>
      <c r="CI178" s="644"/>
      <c r="CJ178" s="644"/>
      <c r="CK178" s="644"/>
      <c r="CL178" s="644"/>
      <c r="CM178" s="644"/>
      <c r="CN178" s="644"/>
      <c r="CO178" s="644"/>
      <c r="CP178" s="644"/>
      <c r="CQ178" s="644"/>
      <c r="CR178" s="644"/>
      <c r="CS178" s="644"/>
      <c r="CT178" s="644"/>
      <c r="CU178" s="644"/>
      <c r="CV178" s="644"/>
      <c r="CW178" s="644"/>
      <c r="CX178" s="644"/>
      <c r="CY178" s="644"/>
      <c r="CZ178" s="644"/>
      <c r="DA178" s="644"/>
      <c r="DB178" s="644"/>
      <c r="DC178" s="644"/>
      <c r="DD178" s="644"/>
      <c r="DE178" s="644"/>
      <c r="DF178" s="644"/>
      <c r="DG178" s="644"/>
      <c r="DH178" s="644"/>
      <c r="DI178" s="644"/>
      <c r="DJ178" s="644"/>
      <c r="DK178" s="644"/>
      <c r="DL178" s="644"/>
      <c r="DM178" s="644"/>
      <c r="DN178" s="644"/>
      <c r="DO178" s="644"/>
      <c r="DP178" s="644"/>
      <c r="DQ178" s="644"/>
      <c r="DR178" s="644"/>
      <c r="DS178" s="644"/>
      <c r="DT178" s="644"/>
      <c r="DU178" s="644"/>
      <c r="DV178" s="644"/>
      <c r="DW178" s="644"/>
      <c r="DX178" s="644"/>
      <c r="DY178" s="644"/>
      <c r="DZ178" s="644"/>
      <c r="EA178" s="644"/>
      <c r="EB178" s="644"/>
      <c r="EC178" s="644"/>
      <c r="ED178" s="644"/>
      <c r="EE178" s="644"/>
      <c r="EF178" s="644"/>
      <c r="EG178" s="644"/>
      <c r="EH178" s="644"/>
      <c r="EI178" s="644"/>
      <c r="EJ178" s="644"/>
      <c r="EK178" s="644"/>
      <c r="EL178" s="644"/>
      <c r="EM178" s="644"/>
      <c r="EN178" s="644"/>
      <c r="EO178" s="644"/>
      <c r="EP178" s="644"/>
      <c r="EQ178" s="644"/>
      <c r="ER178" s="644"/>
      <c r="ES178" s="644"/>
      <c r="ET178" s="644"/>
      <c r="EU178" s="644"/>
      <c r="EV178" s="644"/>
      <c r="EW178" s="644"/>
      <c r="EX178" s="644"/>
      <c r="EY178" s="644"/>
      <c r="EZ178" s="644"/>
      <c r="FA178" s="644"/>
      <c r="FB178" s="644"/>
      <c r="FC178" s="644"/>
      <c r="FD178" s="644"/>
      <c r="FE178" s="644"/>
      <c r="FF178" s="644"/>
      <c r="FG178" s="644"/>
      <c r="FH178" s="644"/>
      <c r="FI178" s="644"/>
      <c r="FJ178" s="644"/>
      <c r="FK178" s="644"/>
      <c r="FL178" s="644"/>
      <c r="FM178" s="644"/>
      <c r="FN178" s="644"/>
      <c r="FO178" s="644"/>
      <c r="FP178" s="644"/>
      <c r="FQ178" s="644"/>
      <c r="FR178" s="644"/>
      <c r="FS178" s="644"/>
      <c r="FT178" s="644"/>
      <c r="FU178" s="644"/>
      <c r="FV178" s="644"/>
      <c r="FW178" s="644"/>
      <c r="FX178" s="644"/>
      <c r="FY178" s="644"/>
      <c r="FZ178" s="644"/>
      <c r="GA178" s="644"/>
      <c r="GB178" s="644"/>
      <c r="GC178" s="644"/>
      <c r="GD178" s="644"/>
      <c r="GE178" s="644"/>
      <c r="GF178" s="644"/>
      <c r="GG178" s="644"/>
      <c r="GH178" s="644"/>
      <c r="GI178" s="644"/>
      <c r="GJ178" s="644"/>
      <c r="GK178" s="644"/>
      <c r="GL178" s="644"/>
      <c r="GM178" s="644"/>
      <c r="GN178" s="644"/>
      <c r="GO178" s="644"/>
      <c r="GP178" s="644"/>
      <c r="GQ178" s="644"/>
      <c r="GR178" s="644"/>
      <c r="GS178" s="644"/>
      <c r="GT178" s="644"/>
      <c r="GU178" s="644"/>
      <c r="GV178" s="644"/>
      <c r="GW178" s="644"/>
      <c r="GX178" s="644"/>
      <c r="GY178" s="644"/>
      <c r="GZ178" s="644"/>
      <c r="HA178" s="644"/>
      <c r="HB178" s="644"/>
      <c r="HC178" s="644"/>
      <c r="HD178" s="644"/>
      <c r="HE178" s="644"/>
      <c r="HF178" s="644"/>
      <c r="HG178" s="644"/>
      <c r="HH178" s="644"/>
      <c r="HI178" s="644"/>
      <c r="HJ178" s="644"/>
      <c r="HK178" s="644"/>
      <c r="HL178" s="644"/>
    </row>
    <row r="179" spans="2:234" x14ac:dyDescent="0.25">
      <c r="D179" s="645">
        <v>1</v>
      </c>
      <c r="E179" s="878"/>
      <c r="F179" s="879"/>
      <c r="G179" s="880"/>
      <c r="H179" s="878"/>
      <c r="I179" s="879"/>
      <c r="J179" s="879"/>
      <c r="K179" s="879"/>
      <c r="L179" s="879"/>
      <c r="M179" s="880"/>
      <c r="N179" s="881"/>
      <c r="O179" s="882"/>
      <c r="P179" s="882"/>
      <c r="Q179" s="883"/>
      <c r="S179" s="644"/>
      <c r="T179" s="644"/>
      <c r="U179" s="644" t="str">
        <f>IF(H179="","",D179&amp;". "&amp;H179)</f>
        <v/>
      </c>
      <c r="V179" s="644"/>
      <c r="W179" s="644"/>
      <c r="X179" s="644"/>
      <c r="Y179" s="644"/>
      <c r="Z179" s="644"/>
      <c r="AA179" s="644"/>
      <c r="AB179" s="644"/>
      <c r="AC179" s="644"/>
      <c r="AD179" s="644"/>
      <c r="AE179" s="644"/>
      <c r="AF179" s="644"/>
      <c r="AG179" s="644"/>
      <c r="AH179" s="644"/>
      <c r="AI179" s="644"/>
      <c r="AJ179" s="644"/>
      <c r="AK179" s="644"/>
      <c r="AL179" s="644"/>
      <c r="AM179" s="644"/>
      <c r="AN179" s="644"/>
      <c r="AO179" s="644"/>
      <c r="AP179" s="644"/>
      <c r="AQ179" s="644"/>
      <c r="AR179" s="644"/>
      <c r="AS179" s="644"/>
      <c r="AT179" s="644"/>
      <c r="AU179" s="644"/>
      <c r="AV179" s="644"/>
      <c r="AW179" s="644"/>
      <c r="AX179" s="644"/>
      <c r="AY179" s="644"/>
      <c r="AZ179" s="644"/>
      <c r="BA179" s="644"/>
      <c r="BB179" s="644"/>
      <c r="BC179" s="644"/>
      <c r="BD179" s="644"/>
      <c r="BE179" s="644"/>
      <c r="BF179" s="644"/>
      <c r="BG179" s="644"/>
      <c r="BH179" s="644"/>
      <c r="BI179" s="644"/>
      <c r="BJ179" s="644"/>
      <c r="BK179" s="644"/>
      <c r="BL179" s="644"/>
      <c r="BM179" s="644"/>
      <c r="BN179" s="644"/>
      <c r="BO179" s="644"/>
      <c r="BP179" s="644"/>
      <c r="BQ179" s="644"/>
      <c r="BR179" s="644"/>
      <c r="BS179" s="644"/>
      <c r="BT179" s="644"/>
      <c r="BU179" s="644"/>
      <c r="BV179" s="644"/>
      <c r="BW179" s="644"/>
      <c r="BX179" s="644"/>
      <c r="BY179" s="644"/>
      <c r="BZ179" s="644"/>
      <c r="CA179" s="644"/>
      <c r="CB179" s="644"/>
      <c r="CC179" s="644"/>
      <c r="CD179" s="644"/>
      <c r="CE179" s="644"/>
      <c r="CF179" s="644"/>
      <c r="CG179" s="644"/>
      <c r="CH179" s="644"/>
      <c r="CI179" s="644"/>
      <c r="CJ179" s="644"/>
      <c r="CK179" s="644"/>
      <c r="CL179" s="644"/>
      <c r="CM179" s="644"/>
      <c r="CN179" s="644"/>
      <c r="CO179" s="644"/>
      <c r="CP179" s="644"/>
      <c r="CQ179" s="644"/>
      <c r="CR179" s="644"/>
      <c r="CS179" s="644"/>
      <c r="CT179" s="644"/>
      <c r="CU179" s="644"/>
      <c r="CV179" s="644"/>
      <c r="CW179" s="644"/>
      <c r="CX179" s="644"/>
      <c r="CY179" s="644"/>
      <c r="CZ179" s="644"/>
      <c r="DA179" s="644"/>
      <c r="DB179" s="644"/>
      <c r="DC179" s="644"/>
      <c r="DD179" s="644"/>
      <c r="DE179" s="644"/>
      <c r="DF179" s="644"/>
      <c r="DG179" s="644"/>
      <c r="DH179" s="644"/>
      <c r="DI179" s="644"/>
      <c r="DJ179" s="644"/>
      <c r="DK179" s="644"/>
      <c r="DL179" s="644"/>
      <c r="DM179" s="644"/>
      <c r="DN179" s="644"/>
      <c r="DO179" s="644"/>
      <c r="DP179" s="644"/>
      <c r="DQ179" s="644"/>
      <c r="DR179" s="644"/>
      <c r="DS179" s="644"/>
      <c r="DT179" s="644"/>
      <c r="DU179" s="644"/>
      <c r="DV179" s="644"/>
      <c r="DW179" s="644"/>
      <c r="DX179" s="644"/>
      <c r="DY179" s="644"/>
      <c r="DZ179" s="644"/>
      <c r="EA179" s="644"/>
      <c r="EB179" s="644"/>
      <c r="EC179" s="644"/>
      <c r="ED179" s="644"/>
      <c r="EE179" s="644"/>
      <c r="EF179" s="644"/>
      <c r="EG179" s="644"/>
      <c r="EH179" s="644"/>
      <c r="EI179" s="644"/>
      <c r="EJ179" s="644"/>
      <c r="EK179" s="644"/>
      <c r="EL179" s="644"/>
      <c r="EM179" s="644"/>
      <c r="EN179" s="644"/>
      <c r="EO179" s="644"/>
      <c r="EP179" s="644"/>
      <c r="EQ179" s="644"/>
      <c r="ER179" s="644"/>
      <c r="ES179" s="644"/>
      <c r="ET179" s="644"/>
      <c r="EU179" s="644"/>
      <c r="EV179" s="644"/>
      <c r="EW179" s="644"/>
      <c r="EX179" s="644"/>
      <c r="EY179" s="644"/>
      <c r="EZ179" s="644"/>
      <c r="FA179" s="644"/>
      <c r="FB179" s="644"/>
      <c r="FC179" s="644"/>
      <c r="FD179" s="644"/>
      <c r="FE179" s="644"/>
      <c r="FF179" s="644"/>
      <c r="FG179" s="644"/>
      <c r="FH179" s="644"/>
      <c r="FI179" s="644"/>
      <c r="FJ179" s="644"/>
      <c r="FK179" s="644"/>
      <c r="FL179" s="644"/>
      <c r="FM179" s="644"/>
      <c r="FN179" s="644"/>
      <c r="FO179" s="644"/>
      <c r="FP179" s="644"/>
      <c r="FQ179" s="644"/>
      <c r="FR179" s="644"/>
      <c r="FS179" s="644"/>
      <c r="FT179" s="644"/>
      <c r="FU179" s="644"/>
      <c r="FV179" s="644"/>
      <c r="FW179" s="644"/>
      <c r="FX179" s="644"/>
      <c r="FY179" s="644"/>
      <c r="FZ179" s="644"/>
      <c r="GA179" s="644"/>
      <c r="GB179" s="644"/>
      <c r="GC179" s="644"/>
      <c r="GD179" s="644"/>
      <c r="GE179" s="644"/>
      <c r="GF179" s="644"/>
      <c r="GG179" s="644"/>
      <c r="GH179" s="644"/>
      <c r="GI179" s="644"/>
      <c r="GJ179" s="644"/>
      <c r="GK179" s="644"/>
      <c r="GL179" s="644"/>
      <c r="GM179" s="644"/>
      <c r="GN179" s="644"/>
      <c r="GO179" s="644"/>
      <c r="GP179" s="644"/>
      <c r="GQ179" s="644"/>
      <c r="GR179" s="644"/>
      <c r="GS179" s="644"/>
      <c r="GT179" s="644"/>
      <c r="GU179" s="644"/>
      <c r="GV179" s="644"/>
      <c r="GW179" s="644"/>
      <c r="GX179" s="644"/>
      <c r="GY179" s="644"/>
      <c r="GZ179" s="644"/>
      <c r="HA179" s="644"/>
      <c r="HB179" s="644"/>
      <c r="HC179" s="644"/>
      <c r="HD179" s="644"/>
      <c r="HE179" s="644"/>
      <c r="HF179" s="644"/>
      <c r="HG179" s="644"/>
      <c r="HH179" s="644"/>
      <c r="HI179" s="644"/>
      <c r="HJ179" s="644"/>
      <c r="HK179" s="644"/>
      <c r="HL179" s="644"/>
    </row>
    <row r="180" spans="2:234" x14ac:dyDescent="0.25">
      <c r="D180" s="645">
        <v>2</v>
      </c>
      <c r="E180" s="878"/>
      <c r="F180" s="879"/>
      <c r="G180" s="880"/>
      <c r="H180" s="878"/>
      <c r="I180" s="879"/>
      <c r="J180" s="879" t="s">
        <v>1704</v>
      </c>
      <c r="K180" s="879"/>
      <c r="L180" s="879"/>
      <c r="M180" s="880"/>
      <c r="N180" s="881"/>
      <c r="O180" s="882"/>
      <c r="P180" s="882"/>
      <c r="Q180" s="883"/>
      <c r="S180" s="644"/>
      <c r="T180" s="644"/>
      <c r="U180" s="644" t="str">
        <f t="shared" ref="U180:U188" si="397">IF(H180="","",D180&amp;". "&amp;H180)</f>
        <v/>
      </c>
      <c r="V180" s="644"/>
      <c r="W180" s="644"/>
      <c r="X180" s="644"/>
      <c r="Y180" s="644"/>
      <c r="Z180" s="644"/>
      <c r="AA180" s="644"/>
      <c r="AB180" s="644"/>
      <c r="AC180" s="644"/>
      <c r="AD180" s="644"/>
      <c r="AE180" s="644"/>
      <c r="AF180" s="644"/>
      <c r="AG180" s="644"/>
      <c r="AH180" s="644"/>
      <c r="AI180" s="644"/>
      <c r="AJ180" s="644"/>
      <c r="AK180" s="644"/>
      <c r="AL180" s="644"/>
      <c r="AM180" s="644"/>
      <c r="AN180" s="644"/>
      <c r="AO180" s="644"/>
      <c r="AP180" s="644"/>
      <c r="AQ180" s="644"/>
      <c r="AR180" s="644"/>
      <c r="AS180" s="644"/>
      <c r="AT180" s="644"/>
      <c r="AU180" s="644"/>
      <c r="AV180" s="644"/>
      <c r="AW180" s="644"/>
      <c r="AX180" s="644"/>
      <c r="AY180" s="644"/>
      <c r="AZ180" s="644"/>
      <c r="BA180" s="644"/>
      <c r="BB180" s="644"/>
      <c r="BC180" s="644"/>
      <c r="BD180" s="644"/>
      <c r="BE180" s="644"/>
      <c r="BF180" s="644"/>
      <c r="BG180" s="644"/>
      <c r="BH180" s="644"/>
      <c r="BI180" s="644"/>
      <c r="BJ180" s="644"/>
      <c r="BK180" s="644"/>
      <c r="BL180" s="644"/>
      <c r="BM180" s="644"/>
      <c r="BN180" s="644"/>
      <c r="BO180" s="644"/>
      <c r="BP180" s="644"/>
      <c r="BQ180" s="644"/>
      <c r="BR180" s="644"/>
      <c r="BS180" s="644"/>
      <c r="BT180" s="644"/>
      <c r="BU180" s="644"/>
      <c r="BV180" s="644"/>
      <c r="BW180" s="644"/>
      <c r="BX180" s="644"/>
      <c r="BY180" s="644"/>
      <c r="BZ180" s="644"/>
      <c r="CA180" s="644"/>
      <c r="CB180" s="644"/>
      <c r="CC180" s="644"/>
      <c r="CD180" s="644"/>
      <c r="CE180" s="644"/>
      <c r="CF180" s="644"/>
      <c r="CG180" s="644"/>
      <c r="CH180" s="644"/>
      <c r="CI180" s="644"/>
      <c r="CJ180" s="644"/>
      <c r="CK180" s="644"/>
      <c r="CL180" s="644"/>
      <c r="CM180" s="644"/>
      <c r="CN180" s="644"/>
      <c r="CO180" s="644"/>
      <c r="CP180" s="644"/>
      <c r="CQ180" s="644"/>
      <c r="CR180" s="644"/>
      <c r="CS180" s="644"/>
      <c r="CT180" s="644"/>
      <c r="CU180" s="644"/>
      <c r="CV180" s="644"/>
      <c r="CW180" s="644"/>
      <c r="CX180" s="644"/>
      <c r="CY180" s="644"/>
      <c r="CZ180" s="644"/>
      <c r="DA180" s="644"/>
      <c r="DB180" s="644"/>
      <c r="DC180" s="644"/>
      <c r="DD180" s="644"/>
      <c r="DE180" s="644"/>
      <c r="DF180" s="644"/>
      <c r="DG180" s="644"/>
      <c r="DH180" s="644"/>
      <c r="DI180" s="644"/>
      <c r="DJ180" s="644"/>
      <c r="DK180" s="644"/>
      <c r="DL180" s="644"/>
      <c r="DM180" s="644"/>
      <c r="DN180" s="644"/>
      <c r="DO180" s="644"/>
      <c r="DP180" s="644"/>
      <c r="DQ180" s="644"/>
      <c r="DR180" s="644"/>
      <c r="DS180" s="644"/>
      <c r="DT180" s="644"/>
      <c r="DU180" s="644"/>
      <c r="DV180" s="644"/>
      <c r="DW180" s="644"/>
      <c r="DX180" s="644"/>
      <c r="DY180" s="644"/>
      <c r="DZ180" s="644"/>
      <c r="EA180" s="644"/>
      <c r="EB180" s="644"/>
      <c r="EC180" s="644"/>
      <c r="ED180" s="644"/>
      <c r="EE180" s="644"/>
      <c r="EF180" s="644"/>
      <c r="EG180" s="644"/>
      <c r="EH180" s="644"/>
      <c r="EI180" s="644"/>
      <c r="EJ180" s="644"/>
      <c r="EK180" s="644"/>
      <c r="EL180" s="644"/>
      <c r="EM180" s="644"/>
      <c r="EN180" s="644"/>
      <c r="EO180" s="644"/>
      <c r="EP180" s="644"/>
      <c r="EQ180" s="644"/>
      <c r="ER180" s="644"/>
      <c r="ES180" s="644"/>
      <c r="ET180" s="644"/>
      <c r="EU180" s="644"/>
      <c r="EV180" s="644"/>
      <c r="EW180" s="644"/>
      <c r="EX180" s="644"/>
      <c r="EY180" s="644"/>
      <c r="EZ180" s="644"/>
      <c r="FA180" s="644"/>
      <c r="FB180" s="644"/>
      <c r="FC180" s="644"/>
      <c r="FD180" s="644"/>
      <c r="FE180" s="644"/>
      <c r="FF180" s="644"/>
      <c r="FG180" s="644"/>
      <c r="FH180" s="644"/>
      <c r="FI180" s="644"/>
      <c r="FJ180" s="644"/>
      <c r="FK180" s="644"/>
      <c r="FL180" s="644"/>
      <c r="FM180" s="644"/>
      <c r="FN180" s="644"/>
      <c r="FO180" s="644"/>
      <c r="FP180" s="644"/>
      <c r="FQ180" s="644"/>
      <c r="FR180" s="644"/>
      <c r="FS180" s="644"/>
      <c r="FT180" s="644"/>
      <c r="FU180" s="644"/>
      <c r="FV180" s="644"/>
      <c r="FW180" s="644"/>
      <c r="FX180" s="644"/>
      <c r="FY180" s="644"/>
      <c r="FZ180" s="644"/>
      <c r="GA180" s="644"/>
      <c r="GB180" s="644"/>
      <c r="GC180" s="644"/>
      <c r="GD180" s="644"/>
      <c r="GE180" s="644"/>
      <c r="GF180" s="644"/>
      <c r="GG180" s="644"/>
      <c r="GH180" s="644"/>
      <c r="GI180" s="644"/>
      <c r="GJ180" s="644"/>
      <c r="GK180" s="644"/>
      <c r="GL180" s="644"/>
      <c r="GM180" s="644"/>
      <c r="GN180" s="644"/>
      <c r="GO180" s="644"/>
      <c r="GP180" s="644"/>
      <c r="GQ180" s="644"/>
      <c r="GR180" s="644"/>
      <c r="GS180" s="644"/>
      <c r="GT180" s="644"/>
      <c r="GU180" s="644"/>
      <c r="GV180" s="644"/>
      <c r="GW180" s="644"/>
      <c r="GX180" s="644"/>
      <c r="GY180" s="644"/>
      <c r="GZ180" s="644"/>
      <c r="HA180" s="644"/>
      <c r="HB180" s="644"/>
      <c r="HC180" s="644"/>
      <c r="HD180" s="644"/>
      <c r="HE180" s="644"/>
      <c r="HF180" s="644"/>
      <c r="HG180" s="644"/>
      <c r="HH180" s="644"/>
      <c r="HI180" s="644"/>
      <c r="HJ180" s="644"/>
      <c r="HK180" s="644"/>
      <c r="HL180" s="644"/>
    </row>
    <row r="181" spans="2:234" x14ac:dyDescent="0.25">
      <c r="D181" s="645">
        <v>3</v>
      </c>
      <c r="E181" s="878"/>
      <c r="F181" s="879"/>
      <c r="G181" s="880"/>
      <c r="H181" s="878"/>
      <c r="I181" s="879"/>
      <c r="J181" s="879"/>
      <c r="K181" s="879"/>
      <c r="L181" s="879"/>
      <c r="M181" s="880"/>
      <c r="N181" s="881"/>
      <c r="O181" s="882"/>
      <c r="P181" s="882"/>
      <c r="Q181" s="883"/>
      <c r="S181" s="644"/>
      <c r="T181" s="644"/>
      <c r="U181" s="644" t="str">
        <f t="shared" si="397"/>
        <v/>
      </c>
      <c r="V181" s="644"/>
      <c r="W181" s="644"/>
      <c r="X181" s="644"/>
      <c r="Y181" s="644"/>
      <c r="Z181" s="644"/>
      <c r="AA181" s="644"/>
      <c r="AB181" s="644"/>
      <c r="AC181" s="644"/>
      <c r="AD181" s="644"/>
      <c r="AE181" s="644"/>
      <c r="AF181" s="644"/>
      <c r="AG181" s="644"/>
      <c r="AH181" s="644"/>
      <c r="AI181" s="644"/>
      <c r="AJ181" s="644"/>
      <c r="AK181" s="644"/>
      <c r="AL181" s="644"/>
      <c r="AM181" s="644"/>
      <c r="AN181" s="644"/>
      <c r="AO181" s="644"/>
      <c r="AP181" s="644"/>
      <c r="AQ181" s="644"/>
      <c r="AR181" s="644"/>
      <c r="AS181" s="644"/>
      <c r="AT181" s="644"/>
      <c r="AU181" s="644"/>
      <c r="AV181" s="644"/>
      <c r="AW181" s="644"/>
      <c r="AX181" s="644"/>
      <c r="AY181" s="644"/>
      <c r="AZ181" s="644"/>
      <c r="BA181" s="644"/>
      <c r="BB181" s="644"/>
      <c r="BC181" s="644"/>
      <c r="BD181" s="644"/>
      <c r="BE181" s="644"/>
      <c r="BF181" s="644"/>
      <c r="BG181" s="644"/>
      <c r="BH181" s="644"/>
      <c r="BI181" s="644"/>
      <c r="BJ181" s="644"/>
      <c r="BK181" s="644"/>
      <c r="BL181" s="644"/>
      <c r="BM181" s="644"/>
      <c r="BN181" s="644"/>
      <c r="BO181" s="644"/>
      <c r="BP181" s="644"/>
      <c r="BQ181" s="644"/>
      <c r="BR181" s="644"/>
      <c r="BS181" s="644"/>
      <c r="BT181" s="644"/>
      <c r="BU181" s="644"/>
      <c r="BV181" s="644"/>
      <c r="BW181" s="644"/>
      <c r="BX181" s="644"/>
      <c r="BY181" s="644"/>
      <c r="BZ181" s="644"/>
      <c r="CA181" s="644"/>
      <c r="CB181" s="644"/>
      <c r="CC181" s="644"/>
      <c r="CD181" s="644"/>
      <c r="CE181" s="644"/>
      <c r="CF181" s="644"/>
      <c r="CG181" s="644"/>
      <c r="CH181" s="644"/>
      <c r="CI181" s="644"/>
      <c r="CJ181" s="644"/>
      <c r="CK181" s="644"/>
      <c r="CL181" s="644"/>
      <c r="CM181" s="644"/>
      <c r="CN181" s="644"/>
      <c r="CO181" s="644"/>
      <c r="CP181" s="644"/>
      <c r="CQ181" s="644"/>
      <c r="CR181" s="644"/>
      <c r="CS181" s="644"/>
      <c r="CT181" s="644"/>
      <c r="CU181" s="644"/>
      <c r="CV181" s="644"/>
      <c r="CW181" s="644"/>
      <c r="CX181" s="644"/>
      <c r="CY181" s="644"/>
      <c r="CZ181" s="644"/>
      <c r="DA181" s="644"/>
      <c r="DB181" s="644"/>
      <c r="DC181" s="644"/>
      <c r="DD181" s="644"/>
      <c r="DE181" s="644"/>
      <c r="DF181" s="644"/>
      <c r="DG181" s="644"/>
      <c r="DH181" s="644"/>
      <c r="DI181" s="644"/>
      <c r="DJ181" s="644"/>
      <c r="DK181" s="644"/>
      <c r="DL181" s="644"/>
      <c r="DM181" s="644"/>
      <c r="DN181" s="644"/>
      <c r="DO181" s="644"/>
      <c r="DP181" s="644"/>
      <c r="DQ181" s="644"/>
      <c r="DR181" s="644"/>
      <c r="DS181" s="644"/>
      <c r="DT181" s="644"/>
      <c r="DU181" s="644"/>
      <c r="DV181" s="644"/>
      <c r="DW181" s="644"/>
      <c r="DX181" s="644"/>
      <c r="DY181" s="644"/>
      <c r="DZ181" s="644"/>
      <c r="EA181" s="644"/>
      <c r="EB181" s="644"/>
      <c r="EC181" s="644"/>
      <c r="ED181" s="644"/>
      <c r="EE181" s="644"/>
      <c r="EF181" s="644"/>
      <c r="EG181" s="644"/>
      <c r="EH181" s="644"/>
      <c r="EI181" s="644"/>
      <c r="EJ181" s="644"/>
      <c r="EK181" s="644"/>
      <c r="EL181" s="644"/>
      <c r="EM181" s="644"/>
      <c r="EN181" s="644"/>
      <c r="EO181" s="644"/>
      <c r="EP181" s="644"/>
      <c r="EQ181" s="644"/>
      <c r="ER181" s="644"/>
      <c r="ES181" s="644"/>
      <c r="ET181" s="644"/>
      <c r="EU181" s="644"/>
      <c r="EV181" s="644"/>
      <c r="EW181" s="644"/>
      <c r="EX181" s="644"/>
      <c r="EY181" s="644"/>
      <c r="EZ181" s="644"/>
      <c r="FA181" s="644"/>
      <c r="FB181" s="644"/>
      <c r="FC181" s="644"/>
      <c r="FD181" s="644"/>
      <c r="FE181" s="644"/>
      <c r="FF181" s="644"/>
      <c r="FG181" s="644"/>
      <c r="FH181" s="644"/>
      <c r="FI181" s="644"/>
      <c r="FJ181" s="644"/>
      <c r="FK181" s="644"/>
      <c r="FL181" s="644"/>
      <c r="FM181" s="644"/>
      <c r="FN181" s="644"/>
      <c r="FO181" s="644"/>
      <c r="FP181" s="644"/>
      <c r="FQ181" s="644"/>
      <c r="FR181" s="644"/>
      <c r="FS181" s="644"/>
      <c r="FT181" s="644"/>
      <c r="FU181" s="644"/>
      <c r="FV181" s="644"/>
      <c r="FW181" s="644"/>
      <c r="FX181" s="644"/>
      <c r="FY181" s="644"/>
      <c r="FZ181" s="644"/>
      <c r="GA181" s="644"/>
      <c r="GB181" s="644"/>
      <c r="GC181" s="644"/>
      <c r="GD181" s="644"/>
      <c r="GE181" s="644"/>
      <c r="GF181" s="644"/>
      <c r="GG181" s="644"/>
      <c r="GH181" s="644"/>
      <c r="GI181" s="644"/>
      <c r="GJ181" s="644"/>
      <c r="GK181" s="644"/>
      <c r="GL181" s="644"/>
      <c r="GM181" s="644"/>
      <c r="GN181" s="644"/>
      <c r="GO181" s="644"/>
      <c r="GP181" s="644"/>
      <c r="GQ181" s="644"/>
      <c r="GR181" s="644"/>
      <c r="GS181" s="644"/>
      <c r="GT181" s="644"/>
      <c r="GU181" s="644"/>
      <c r="GV181" s="644"/>
      <c r="GW181" s="644"/>
      <c r="GX181" s="644"/>
      <c r="GY181" s="644"/>
      <c r="GZ181" s="644"/>
      <c r="HA181" s="644"/>
      <c r="HB181" s="644"/>
      <c r="HC181" s="644"/>
      <c r="HD181" s="644"/>
      <c r="HE181" s="644"/>
      <c r="HF181" s="644"/>
      <c r="HG181" s="644"/>
      <c r="HH181" s="644"/>
      <c r="HI181" s="644"/>
      <c r="HJ181" s="644"/>
      <c r="HK181" s="644"/>
      <c r="HL181" s="644"/>
    </row>
    <row r="182" spans="2:234" x14ac:dyDescent="0.25">
      <c r="D182" s="645">
        <v>4</v>
      </c>
      <c r="E182" s="878"/>
      <c r="F182" s="879"/>
      <c r="G182" s="880"/>
      <c r="H182" s="878"/>
      <c r="I182" s="879"/>
      <c r="J182" s="879"/>
      <c r="K182" s="879"/>
      <c r="L182" s="879"/>
      <c r="M182" s="880"/>
      <c r="N182" s="881"/>
      <c r="O182" s="882"/>
      <c r="P182" s="882"/>
      <c r="Q182" s="883"/>
      <c r="S182" s="644"/>
      <c r="T182" s="644"/>
      <c r="U182" s="644" t="str">
        <f t="shared" si="397"/>
        <v/>
      </c>
      <c r="V182" s="644"/>
      <c r="W182" s="644"/>
      <c r="X182" s="644"/>
      <c r="Y182" s="644"/>
      <c r="Z182" s="644"/>
      <c r="AA182" s="644"/>
      <c r="AB182" s="644"/>
      <c r="AC182" s="644"/>
      <c r="AD182" s="644"/>
      <c r="AE182" s="644"/>
      <c r="AF182" s="644"/>
      <c r="AG182" s="644"/>
      <c r="AH182" s="644"/>
      <c r="AI182" s="644"/>
      <c r="AJ182" s="644"/>
      <c r="AK182" s="644"/>
      <c r="AL182" s="644"/>
      <c r="AM182" s="644"/>
      <c r="AN182" s="644"/>
      <c r="AO182" s="644"/>
      <c r="AP182" s="644"/>
      <c r="AQ182" s="644"/>
      <c r="AR182" s="644"/>
      <c r="AS182" s="644"/>
      <c r="AT182" s="644"/>
      <c r="AU182" s="644"/>
      <c r="AV182" s="644"/>
      <c r="AW182" s="644"/>
      <c r="AX182" s="644"/>
      <c r="AY182" s="644"/>
      <c r="AZ182" s="644"/>
      <c r="BA182" s="644"/>
      <c r="BB182" s="644"/>
      <c r="BC182" s="644"/>
      <c r="BD182" s="644"/>
      <c r="BE182" s="644"/>
      <c r="BF182" s="644"/>
      <c r="BG182" s="644"/>
      <c r="BH182" s="644"/>
      <c r="BI182" s="644"/>
      <c r="BJ182" s="644"/>
      <c r="BK182" s="644"/>
      <c r="BL182" s="644"/>
      <c r="BM182" s="644"/>
      <c r="BN182" s="644"/>
      <c r="BO182" s="644"/>
      <c r="BP182" s="644"/>
      <c r="BQ182" s="644"/>
      <c r="BR182" s="644"/>
      <c r="BS182" s="644"/>
      <c r="BT182" s="644"/>
      <c r="BU182" s="644"/>
      <c r="BV182" s="644"/>
      <c r="BW182" s="644"/>
      <c r="BX182" s="644"/>
      <c r="BY182" s="644"/>
      <c r="BZ182" s="644"/>
      <c r="CA182" s="644"/>
      <c r="CB182" s="644"/>
      <c r="CC182" s="644"/>
      <c r="CD182" s="644"/>
      <c r="CE182" s="644"/>
      <c r="CF182" s="644"/>
      <c r="CG182" s="644"/>
      <c r="CH182" s="644"/>
      <c r="CI182" s="644"/>
      <c r="CJ182" s="644"/>
      <c r="CK182" s="644"/>
      <c r="CL182" s="644"/>
      <c r="CM182" s="644"/>
      <c r="CN182" s="644"/>
      <c r="CO182" s="644"/>
      <c r="CP182" s="644"/>
      <c r="CQ182" s="644"/>
      <c r="CR182" s="644"/>
      <c r="CS182" s="644"/>
      <c r="CT182" s="644"/>
      <c r="CU182" s="644"/>
      <c r="CV182" s="644"/>
      <c r="CW182" s="644"/>
      <c r="CX182" s="644"/>
      <c r="CY182" s="644"/>
      <c r="CZ182" s="644"/>
      <c r="DA182" s="644"/>
      <c r="DB182" s="644"/>
      <c r="DC182" s="644"/>
      <c r="DD182" s="644"/>
      <c r="DE182" s="644"/>
      <c r="DF182" s="644"/>
      <c r="DG182" s="644"/>
      <c r="DH182" s="644"/>
      <c r="DI182" s="644"/>
      <c r="DJ182" s="644"/>
      <c r="DK182" s="644"/>
      <c r="DL182" s="644"/>
      <c r="DM182" s="644"/>
      <c r="DN182" s="644"/>
      <c r="DO182" s="644"/>
      <c r="DP182" s="644"/>
      <c r="DQ182" s="644"/>
      <c r="DR182" s="644"/>
      <c r="DS182" s="644"/>
      <c r="DT182" s="644"/>
      <c r="DU182" s="644"/>
      <c r="DV182" s="644"/>
      <c r="DW182" s="644"/>
      <c r="DX182" s="644"/>
      <c r="DY182" s="644"/>
      <c r="DZ182" s="644"/>
      <c r="EA182" s="644"/>
      <c r="EB182" s="644"/>
      <c r="EC182" s="644"/>
      <c r="ED182" s="644"/>
      <c r="EE182" s="644"/>
      <c r="EF182" s="644"/>
      <c r="EG182" s="644"/>
      <c r="EH182" s="644"/>
      <c r="EI182" s="644"/>
      <c r="EJ182" s="644"/>
      <c r="EK182" s="644"/>
      <c r="EL182" s="644"/>
      <c r="EM182" s="644"/>
      <c r="EN182" s="644"/>
      <c r="EO182" s="644"/>
      <c r="EP182" s="644"/>
      <c r="EQ182" s="644"/>
      <c r="ER182" s="644"/>
      <c r="ES182" s="644"/>
      <c r="ET182" s="644"/>
      <c r="EU182" s="644"/>
      <c r="EV182" s="644"/>
      <c r="EW182" s="644"/>
      <c r="EX182" s="644"/>
      <c r="EY182" s="644"/>
      <c r="EZ182" s="644"/>
      <c r="FA182" s="644"/>
      <c r="FB182" s="644"/>
      <c r="FC182" s="644"/>
      <c r="FD182" s="644"/>
      <c r="FE182" s="644"/>
      <c r="FF182" s="644"/>
      <c r="FG182" s="644"/>
      <c r="FH182" s="644"/>
      <c r="FI182" s="644"/>
      <c r="FJ182" s="644"/>
      <c r="FK182" s="644"/>
      <c r="FL182" s="644"/>
      <c r="FM182" s="644"/>
      <c r="FN182" s="644"/>
      <c r="FO182" s="644"/>
      <c r="FP182" s="644"/>
      <c r="FQ182" s="644"/>
      <c r="FR182" s="644"/>
      <c r="FS182" s="644"/>
      <c r="FT182" s="644"/>
      <c r="FU182" s="644"/>
      <c r="FV182" s="644"/>
      <c r="FW182" s="644"/>
      <c r="FX182" s="644"/>
      <c r="FY182" s="644"/>
      <c r="FZ182" s="644"/>
      <c r="GA182" s="644"/>
      <c r="GB182" s="644"/>
      <c r="GC182" s="644"/>
      <c r="GD182" s="644"/>
      <c r="GE182" s="644"/>
      <c r="GF182" s="644"/>
      <c r="GG182" s="644"/>
      <c r="GH182" s="644"/>
      <c r="GI182" s="644"/>
      <c r="GJ182" s="644"/>
      <c r="GK182" s="644"/>
      <c r="GL182" s="644"/>
      <c r="GM182" s="644"/>
      <c r="GN182" s="644"/>
      <c r="GO182" s="644"/>
      <c r="GP182" s="644"/>
      <c r="GQ182" s="644"/>
      <c r="GR182" s="644"/>
      <c r="GS182" s="644"/>
      <c r="GT182" s="644"/>
      <c r="GU182" s="644"/>
      <c r="GV182" s="644"/>
      <c r="GW182" s="644"/>
      <c r="GX182" s="644"/>
      <c r="GY182" s="644"/>
      <c r="GZ182" s="644"/>
      <c r="HA182" s="644"/>
      <c r="HB182" s="644"/>
      <c r="HC182" s="644"/>
      <c r="HD182" s="644"/>
      <c r="HE182" s="644"/>
      <c r="HF182" s="644"/>
      <c r="HG182" s="644"/>
      <c r="HH182" s="644"/>
      <c r="HI182" s="644"/>
      <c r="HJ182" s="644"/>
      <c r="HK182" s="644"/>
      <c r="HL182" s="644"/>
    </row>
    <row r="183" spans="2:234" x14ac:dyDescent="0.25">
      <c r="D183" s="645">
        <v>5</v>
      </c>
      <c r="E183" s="878"/>
      <c r="F183" s="879"/>
      <c r="G183" s="880"/>
      <c r="H183" s="878"/>
      <c r="I183" s="879"/>
      <c r="J183" s="879"/>
      <c r="K183" s="879"/>
      <c r="L183" s="879"/>
      <c r="M183" s="880"/>
      <c r="N183" s="881"/>
      <c r="O183" s="882"/>
      <c r="P183" s="882"/>
      <c r="Q183" s="883"/>
      <c r="S183" s="644"/>
      <c r="T183" s="644"/>
      <c r="U183" s="644" t="str">
        <f t="shared" si="397"/>
        <v/>
      </c>
      <c r="V183" s="644"/>
      <c r="W183" s="644"/>
      <c r="X183" s="644"/>
      <c r="Y183" s="644"/>
      <c r="Z183" s="644"/>
      <c r="AA183" s="644"/>
      <c r="AB183" s="644"/>
      <c r="AC183" s="644"/>
      <c r="AD183" s="644"/>
      <c r="AE183" s="644"/>
      <c r="AF183" s="644"/>
      <c r="AG183" s="644"/>
      <c r="AH183" s="644"/>
      <c r="AI183" s="644"/>
      <c r="AJ183" s="644"/>
      <c r="AK183" s="644"/>
      <c r="AL183" s="644"/>
      <c r="AM183" s="644"/>
      <c r="AN183" s="644"/>
      <c r="AO183" s="644"/>
      <c r="AP183" s="644"/>
      <c r="AQ183" s="644"/>
      <c r="AR183" s="644"/>
      <c r="AS183" s="644"/>
      <c r="AT183" s="644"/>
      <c r="AU183" s="644"/>
      <c r="AV183" s="644"/>
      <c r="AW183" s="644"/>
      <c r="AX183" s="644"/>
      <c r="AY183" s="644"/>
      <c r="AZ183" s="644"/>
      <c r="BA183" s="644"/>
      <c r="BB183" s="644"/>
      <c r="BC183" s="644"/>
      <c r="BD183" s="644"/>
      <c r="BE183" s="644"/>
      <c r="BF183" s="644"/>
      <c r="BG183" s="644"/>
      <c r="BH183" s="644"/>
      <c r="BI183" s="644"/>
      <c r="BJ183" s="644"/>
      <c r="BK183" s="644"/>
      <c r="BL183" s="644"/>
      <c r="BM183" s="644"/>
      <c r="BN183" s="644"/>
      <c r="BO183" s="644"/>
      <c r="BP183" s="644"/>
      <c r="BQ183" s="644"/>
      <c r="BR183" s="644"/>
      <c r="BS183" s="644"/>
      <c r="BT183" s="644"/>
      <c r="BU183" s="644"/>
      <c r="BV183" s="644"/>
      <c r="BW183" s="644"/>
      <c r="BX183" s="644"/>
      <c r="BY183" s="644"/>
      <c r="BZ183" s="644"/>
      <c r="CA183" s="644"/>
      <c r="CB183" s="644"/>
      <c r="CC183" s="644"/>
      <c r="CD183" s="644"/>
      <c r="CE183" s="644"/>
      <c r="CF183" s="644"/>
      <c r="CG183" s="644"/>
      <c r="CH183" s="644"/>
      <c r="CI183" s="644"/>
      <c r="CJ183" s="644"/>
      <c r="CK183" s="644"/>
      <c r="CL183" s="644"/>
      <c r="CM183" s="644"/>
      <c r="CN183" s="644"/>
      <c r="CO183" s="644"/>
      <c r="CP183" s="644"/>
      <c r="CQ183" s="644"/>
      <c r="CR183" s="644"/>
      <c r="CS183" s="644"/>
      <c r="CT183" s="644"/>
      <c r="CU183" s="644"/>
      <c r="CV183" s="644"/>
      <c r="CW183" s="644"/>
      <c r="CX183" s="644"/>
      <c r="CY183" s="644"/>
      <c r="CZ183" s="644"/>
      <c r="DA183" s="644"/>
      <c r="DB183" s="644"/>
      <c r="DC183" s="644"/>
      <c r="DD183" s="644"/>
      <c r="DE183" s="644"/>
      <c r="DF183" s="644"/>
      <c r="DG183" s="644"/>
      <c r="DH183" s="644"/>
      <c r="DI183" s="644"/>
      <c r="DJ183" s="644"/>
      <c r="DK183" s="644"/>
      <c r="DL183" s="644"/>
      <c r="DM183" s="644"/>
      <c r="DN183" s="644"/>
      <c r="DO183" s="644"/>
      <c r="DP183" s="644"/>
      <c r="DQ183" s="644"/>
      <c r="DR183" s="644"/>
      <c r="DS183" s="644"/>
      <c r="DT183" s="644"/>
      <c r="DU183" s="644"/>
      <c r="DV183" s="644"/>
      <c r="DW183" s="644"/>
      <c r="DX183" s="644"/>
      <c r="DY183" s="644"/>
      <c r="DZ183" s="644"/>
      <c r="EA183" s="644"/>
      <c r="EB183" s="644"/>
      <c r="EC183" s="644"/>
      <c r="ED183" s="644"/>
      <c r="EE183" s="644"/>
      <c r="EF183" s="644"/>
      <c r="EG183" s="644"/>
      <c r="EH183" s="644"/>
      <c r="EI183" s="644"/>
      <c r="EJ183" s="644"/>
      <c r="EK183" s="644"/>
      <c r="EL183" s="644"/>
      <c r="EM183" s="644"/>
      <c r="EN183" s="644"/>
      <c r="EO183" s="644"/>
      <c r="EP183" s="644"/>
      <c r="EQ183" s="644"/>
      <c r="ER183" s="644"/>
      <c r="ES183" s="644"/>
      <c r="ET183" s="644"/>
      <c r="EU183" s="644"/>
      <c r="EV183" s="644"/>
      <c r="EW183" s="644"/>
      <c r="EX183" s="644"/>
      <c r="EY183" s="644"/>
      <c r="EZ183" s="644"/>
      <c r="FA183" s="644"/>
      <c r="FB183" s="644"/>
      <c r="FC183" s="644"/>
      <c r="FD183" s="644"/>
      <c r="FE183" s="644"/>
      <c r="FF183" s="644"/>
      <c r="FG183" s="644"/>
      <c r="FH183" s="644"/>
      <c r="FI183" s="644"/>
      <c r="FJ183" s="644"/>
      <c r="FK183" s="644"/>
      <c r="FL183" s="644"/>
      <c r="FM183" s="644"/>
      <c r="FN183" s="644"/>
      <c r="FO183" s="644"/>
      <c r="FP183" s="644"/>
      <c r="FQ183" s="644"/>
      <c r="FR183" s="644"/>
      <c r="FS183" s="644"/>
      <c r="FT183" s="644"/>
      <c r="FU183" s="644"/>
      <c r="FV183" s="644"/>
      <c r="FW183" s="644"/>
      <c r="FX183" s="644"/>
      <c r="FY183" s="644"/>
      <c r="FZ183" s="644"/>
      <c r="GA183" s="644"/>
      <c r="GB183" s="644"/>
      <c r="GC183" s="644"/>
      <c r="GD183" s="644"/>
      <c r="GE183" s="644"/>
      <c r="GF183" s="644"/>
      <c r="GG183" s="644"/>
      <c r="GH183" s="644"/>
      <c r="GI183" s="644"/>
      <c r="GJ183" s="644"/>
      <c r="GK183" s="644"/>
      <c r="GL183" s="644"/>
      <c r="GM183" s="644"/>
      <c r="GN183" s="644"/>
      <c r="GO183" s="644"/>
      <c r="GP183" s="644"/>
      <c r="GQ183" s="644"/>
      <c r="GR183" s="644"/>
      <c r="GS183" s="644"/>
      <c r="GT183" s="644"/>
      <c r="GU183" s="644"/>
      <c r="GV183" s="644"/>
      <c r="GW183" s="644"/>
      <c r="GX183" s="644"/>
      <c r="GY183" s="644"/>
      <c r="GZ183" s="644"/>
      <c r="HA183" s="644"/>
      <c r="HB183" s="644"/>
      <c r="HC183" s="644"/>
      <c r="HD183" s="644"/>
      <c r="HE183" s="644"/>
      <c r="HF183" s="644"/>
      <c r="HG183" s="644"/>
      <c r="HH183" s="644"/>
      <c r="HI183" s="644"/>
      <c r="HJ183" s="644"/>
      <c r="HK183" s="644"/>
      <c r="HL183" s="644"/>
    </row>
    <row r="184" spans="2:234" x14ac:dyDescent="0.25">
      <c r="D184" s="645">
        <v>6</v>
      </c>
      <c r="E184" s="878"/>
      <c r="F184" s="879"/>
      <c r="G184" s="880"/>
      <c r="H184" s="878"/>
      <c r="I184" s="879"/>
      <c r="J184" s="879"/>
      <c r="K184" s="879"/>
      <c r="L184" s="879"/>
      <c r="M184" s="880"/>
      <c r="N184" s="881"/>
      <c r="O184" s="882"/>
      <c r="P184" s="882"/>
      <c r="Q184" s="883"/>
      <c r="S184" s="644"/>
      <c r="T184" s="644"/>
      <c r="U184" s="644" t="str">
        <f t="shared" si="397"/>
        <v/>
      </c>
      <c r="V184" s="644"/>
      <c r="W184" s="644"/>
      <c r="X184" s="644"/>
      <c r="Y184" s="644"/>
      <c r="Z184" s="644"/>
      <c r="AA184" s="644"/>
      <c r="AB184" s="644"/>
      <c r="AC184" s="644"/>
      <c r="AD184" s="644"/>
      <c r="AE184" s="644"/>
      <c r="AF184" s="644"/>
      <c r="AG184" s="644"/>
      <c r="AH184" s="644"/>
      <c r="AI184" s="644"/>
      <c r="AJ184" s="644"/>
      <c r="AK184" s="644"/>
      <c r="AL184" s="644"/>
      <c r="AM184" s="644"/>
      <c r="AN184" s="644"/>
      <c r="AO184" s="644"/>
      <c r="AP184" s="644"/>
      <c r="AQ184" s="644"/>
      <c r="AR184" s="644"/>
      <c r="AS184" s="644"/>
      <c r="AT184" s="644"/>
      <c r="AU184" s="644"/>
      <c r="AV184" s="644"/>
      <c r="AW184" s="644"/>
      <c r="AX184" s="644"/>
      <c r="AY184" s="644"/>
      <c r="AZ184" s="644"/>
      <c r="BA184" s="644"/>
      <c r="BB184" s="644"/>
      <c r="BC184" s="644"/>
      <c r="BD184" s="644"/>
      <c r="BE184" s="644"/>
      <c r="BF184" s="644"/>
      <c r="BG184" s="644"/>
      <c r="BH184" s="644"/>
      <c r="BI184" s="644"/>
      <c r="BJ184" s="644"/>
      <c r="BK184" s="644"/>
      <c r="BL184" s="644"/>
      <c r="BM184" s="644"/>
      <c r="BN184" s="644"/>
      <c r="BO184" s="644"/>
      <c r="BP184" s="644"/>
      <c r="BQ184" s="644"/>
      <c r="BR184" s="644"/>
      <c r="BS184" s="644"/>
      <c r="BT184" s="644"/>
      <c r="BU184" s="644"/>
      <c r="BV184" s="644"/>
      <c r="BW184" s="644"/>
      <c r="BX184" s="644"/>
      <c r="BY184" s="644"/>
      <c r="BZ184" s="644"/>
      <c r="CA184" s="644"/>
      <c r="CB184" s="644"/>
      <c r="CC184" s="644"/>
      <c r="CD184" s="644"/>
      <c r="CE184" s="644"/>
      <c r="CF184" s="644"/>
      <c r="CG184" s="644"/>
      <c r="CH184" s="644"/>
      <c r="CI184" s="644"/>
      <c r="CJ184" s="644"/>
      <c r="CK184" s="644"/>
      <c r="CL184" s="644"/>
      <c r="CM184" s="644"/>
      <c r="CN184" s="644"/>
      <c r="CO184" s="644"/>
      <c r="CP184" s="644"/>
      <c r="CQ184" s="644"/>
      <c r="CR184" s="644"/>
      <c r="CS184" s="644"/>
      <c r="CT184" s="644"/>
      <c r="CU184" s="644"/>
      <c r="CV184" s="644"/>
      <c r="CW184" s="644"/>
      <c r="CX184" s="644"/>
      <c r="CY184" s="644"/>
      <c r="CZ184" s="644"/>
      <c r="DA184" s="644"/>
      <c r="DB184" s="644"/>
      <c r="DC184" s="644"/>
      <c r="DD184" s="644"/>
      <c r="DE184" s="644"/>
      <c r="DF184" s="644"/>
      <c r="DG184" s="644"/>
      <c r="DH184" s="644"/>
      <c r="DI184" s="644"/>
      <c r="DJ184" s="644"/>
      <c r="DK184" s="644"/>
      <c r="DL184" s="644"/>
      <c r="DM184" s="644"/>
      <c r="DN184" s="644"/>
      <c r="DO184" s="644"/>
      <c r="DP184" s="644"/>
      <c r="DQ184" s="644"/>
      <c r="DR184" s="644"/>
      <c r="DS184" s="644"/>
      <c r="DT184" s="644"/>
      <c r="DU184" s="644"/>
      <c r="DV184" s="644"/>
      <c r="DW184" s="644"/>
      <c r="DX184" s="644"/>
      <c r="DY184" s="644"/>
      <c r="DZ184" s="644"/>
      <c r="EA184" s="644"/>
      <c r="EB184" s="644"/>
      <c r="EC184" s="644"/>
      <c r="ED184" s="644"/>
      <c r="EE184" s="644"/>
      <c r="EF184" s="644"/>
      <c r="EG184" s="644"/>
      <c r="EH184" s="644"/>
      <c r="EI184" s="644"/>
      <c r="EJ184" s="644"/>
      <c r="EK184" s="644"/>
      <c r="EL184" s="644"/>
      <c r="EM184" s="644"/>
      <c r="EN184" s="644"/>
      <c r="EO184" s="644"/>
      <c r="EP184" s="644"/>
      <c r="EQ184" s="644"/>
      <c r="ER184" s="644"/>
      <c r="ES184" s="644"/>
      <c r="ET184" s="644"/>
      <c r="EU184" s="644"/>
      <c r="EV184" s="644"/>
      <c r="EW184" s="644"/>
      <c r="EX184" s="644"/>
      <c r="EY184" s="644"/>
      <c r="EZ184" s="644"/>
      <c r="FA184" s="644"/>
      <c r="FB184" s="644"/>
      <c r="FC184" s="644"/>
      <c r="FD184" s="644"/>
      <c r="FE184" s="644"/>
      <c r="FF184" s="644"/>
      <c r="FG184" s="644"/>
      <c r="FH184" s="644"/>
      <c r="FI184" s="644"/>
      <c r="FJ184" s="644"/>
      <c r="FK184" s="644"/>
      <c r="FL184" s="644"/>
      <c r="FM184" s="644"/>
      <c r="FN184" s="644"/>
      <c r="FO184" s="644"/>
      <c r="FP184" s="644"/>
      <c r="FQ184" s="644"/>
      <c r="FR184" s="644"/>
      <c r="FS184" s="644"/>
      <c r="FT184" s="644"/>
      <c r="FU184" s="644"/>
      <c r="FV184" s="644"/>
      <c r="FW184" s="644"/>
      <c r="FX184" s="644"/>
      <c r="FY184" s="644"/>
      <c r="FZ184" s="644"/>
      <c r="GA184" s="644"/>
      <c r="GB184" s="644"/>
      <c r="GC184" s="644"/>
      <c r="GD184" s="644"/>
      <c r="GE184" s="644"/>
      <c r="GF184" s="644"/>
      <c r="GG184" s="644"/>
      <c r="GH184" s="644"/>
      <c r="GI184" s="644"/>
      <c r="GJ184" s="644"/>
      <c r="GK184" s="644"/>
      <c r="GL184" s="644"/>
      <c r="GM184" s="644"/>
      <c r="GN184" s="644"/>
      <c r="GO184" s="644"/>
      <c r="GP184" s="644"/>
      <c r="GQ184" s="644"/>
      <c r="GR184" s="644"/>
      <c r="GS184" s="644"/>
      <c r="GT184" s="644"/>
      <c r="GU184" s="644"/>
      <c r="GV184" s="644"/>
      <c r="GW184" s="644"/>
      <c r="GX184" s="644"/>
      <c r="GY184" s="644"/>
      <c r="GZ184" s="644"/>
      <c r="HA184" s="644"/>
      <c r="HB184" s="644"/>
      <c r="HC184" s="644"/>
      <c r="HD184" s="644"/>
      <c r="HE184" s="644"/>
      <c r="HF184" s="644"/>
      <c r="HG184" s="644"/>
      <c r="HH184" s="644"/>
      <c r="HI184" s="644"/>
      <c r="HJ184" s="644"/>
      <c r="HK184" s="644"/>
      <c r="HL184" s="644"/>
    </row>
    <row r="185" spans="2:234" x14ac:dyDescent="0.25">
      <c r="D185" s="645">
        <v>7</v>
      </c>
      <c r="E185" s="878"/>
      <c r="F185" s="879"/>
      <c r="G185" s="880"/>
      <c r="H185" s="878"/>
      <c r="I185" s="879"/>
      <c r="J185" s="879"/>
      <c r="K185" s="879"/>
      <c r="L185" s="879"/>
      <c r="M185" s="880"/>
      <c r="N185" s="881"/>
      <c r="O185" s="882"/>
      <c r="P185" s="882"/>
      <c r="Q185" s="883"/>
      <c r="S185" s="644"/>
      <c r="T185" s="644"/>
      <c r="U185" s="644" t="str">
        <f t="shared" si="397"/>
        <v/>
      </c>
      <c r="V185" s="644"/>
      <c r="W185" s="644"/>
      <c r="X185" s="644"/>
      <c r="Y185" s="644"/>
      <c r="Z185" s="644"/>
      <c r="AA185" s="644"/>
      <c r="AB185" s="644"/>
      <c r="AC185" s="644"/>
      <c r="AD185" s="644"/>
      <c r="AE185" s="644"/>
      <c r="AF185" s="644"/>
      <c r="AG185" s="644"/>
      <c r="AH185" s="644"/>
      <c r="AI185" s="644"/>
      <c r="AJ185" s="644"/>
      <c r="AK185" s="644"/>
      <c r="AL185" s="644"/>
      <c r="AM185" s="644"/>
      <c r="AN185" s="644"/>
      <c r="AO185" s="644"/>
      <c r="AP185" s="644"/>
      <c r="AQ185" s="644"/>
      <c r="AR185" s="644"/>
      <c r="AS185" s="644"/>
      <c r="AT185" s="644"/>
      <c r="AU185" s="644"/>
      <c r="AV185" s="644"/>
      <c r="AW185" s="644"/>
      <c r="AX185" s="644"/>
      <c r="AY185" s="644"/>
      <c r="AZ185" s="644"/>
      <c r="BA185" s="644"/>
      <c r="BB185" s="644"/>
      <c r="BC185" s="644"/>
      <c r="BD185" s="644"/>
      <c r="BE185" s="644"/>
      <c r="BF185" s="644"/>
      <c r="BG185" s="644"/>
      <c r="BH185" s="644"/>
      <c r="BI185" s="644"/>
      <c r="BJ185" s="644"/>
      <c r="BK185" s="644"/>
      <c r="BL185" s="644"/>
      <c r="BM185" s="644"/>
      <c r="BN185" s="644"/>
      <c r="BO185" s="644"/>
      <c r="BP185" s="644"/>
      <c r="BQ185" s="644"/>
      <c r="BR185" s="644"/>
      <c r="BS185" s="644"/>
      <c r="BT185" s="644"/>
      <c r="BU185" s="644"/>
      <c r="BV185" s="644"/>
      <c r="BW185" s="644"/>
      <c r="BX185" s="644"/>
      <c r="BY185" s="644"/>
      <c r="BZ185" s="644"/>
      <c r="CA185" s="644"/>
      <c r="CB185" s="644"/>
      <c r="CC185" s="644"/>
      <c r="CD185" s="644"/>
      <c r="CE185" s="644"/>
      <c r="CF185" s="644"/>
      <c r="CG185" s="644"/>
      <c r="CH185" s="644"/>
      <c r="CI185" s="644"/>
      <c r="CJ185" s="644"/>
      <c r="CK185" s="644"/>
      <c r="CL185" s="644"/>
      <c r="CM185" s="644"/>
      <c r="CN185" s="644"/>
      <c r="CO185" s="644"/>
      <c r="CP185" s="644"/>
      <c r="CQ185" s="644"/>
      <c r="CR185" s="644"/>
      <c r="CS185" s="644"/>
      <c r="CT185" s="644"/>
      <c r="CU185" s="644"/>
      <c r="CV185" s="644"/>
      <c r="CW185" s="644"/>
      <c r="CX185" s="644"/>
      <c r="CY185" s="644"/>
      <c r="CZ185" s="644"/>
      <c r="DA185" s="644"/>
      <c r="DB185" s="644"/>
      <c r="DC185" s="644"/>
      <c r="DD185" s="644"/>
      <c r="DE185" s="644"/>
      <c r="DF185" s="644"/>
      <c r="DG185" s="644"/>
      <c r="DH185" s="644"/>
      <c r="DI185" s="644"/>
      <c r="DJ185" s="644"/>
      <c r="DK185" s="644"/>
      <c r="DL185" s="644"/>
      <c r="DM185" s="644"/>
      <c r="DN185" s="644"/>
      <c r="DO185" s="644"/>
      <c r="DP185" s="644"/>
      <c r="DQ185" s="644"/>
      <c r="DR185" s="644"/>
      <c r="DS185" s="644"/>
      <c r="DT185" s="644"/>
      <c r="DU185" s="644"/>
      <c r="DV185" s="644"/>
      <c r="DW185" s="644"/>
      <c r="DX185" s="644"/>
      <c r="DY185" s="644"/>
      <c r="DZ185" s="644"/>
      <c r="EA185" s="644"/>
      <c r="EB185" s="644"/>
      <c r="EC185" s="644"/>
      <c r="ED185" s="644"/>
      <c r="EE185" s="644"/>
      <c r="EF185" s="644"/>
      <c r="EG185" s="644"/>
      <c r="EH185" s="644"/>
      <c r="EI185" s="644"/>
      <c r="EJ185" s="644"/>
      <c r="EK185" s="644"/>
      <c r="EL185" s="644"/>
      <c r="EM185" s="644"/>
      <c r="EN185" s="644"/>
      <c r="EO185" s="644"/>
      <c r="EP185" s="644"/>
      <c r="EQ185" s="644"/>
      <c r="ER185" s="644"/>
      <c r="ES185" s="644"/>
      <c r="ET185" s="644"/>
      <c r="EU185" s="644"/>
      <c r="EV185" s="644"/>
      <c r="EW185" s="644"/>
      <c r="EX185" s="644"/>
      <c r="EY185" s="644"/>
      <c r="EZ185" s="644"/>
      <c r="FA185" s="644"/>
      <c r="FB185" s="644"/>
      <c r="FC185" s="644"/>
      <c r="FD185" s="644"/>
      <c r="FE185" s="644"/>
      <c r="FF185" s="644"/>
      <c r="FG185" s="644"/>
      <c r="FH185" s="644"/>
      <c r="FI185" s="644"/>
      <c r="FJ185" s="644"/>
      <c r="FK185" s="644"/>
      <c r="FL185" s="644"/>
      <c r="FM185" s="644"/>
      <c r="FN185" s="644"/>
      <c r="FO185" s="644"/>
      <c r="FP185" s="644"/>
      <c r="FQ185" s="644"/>
      <c r="FR185" s="644"/>
      <c r="FS185" s="644"/>
      <c r="FT185" s="644"/>
      <c r="FU185" s="644"/>
      <c r="FV185" s="644"/>
      <c r="FW185" s="644"/>
      <c r="FX185" s="644"/>
      <c r="FY185" s="644"/>
      <c r="FZ185" s="644"/>
      <c r="GA185" s="644"/>
      <c r="GB185" s="644"/>
      <c r="GC185" s="644"/>
      <c r="GD185" s="644"/>
      <c r="GE185" s="644"/>
      <c r="GF185" s="644"/>
      <c r="GG185" s="644"/>
      <c r="GH185" s="644"/>
      <c r="GI185" s="644"/>
      <c r="GJ185" s="644"/>
      <c r="GK185" s="644"/>
      <c r="GL185" s="644"/>
      <c r="GM185" s="644"/>
      <c r="GN185" s="644"/>
      <c r="GO185" s="644"/>
      <c r="GP185" s="644"/>
      <c r="GQ185" s="644"/>
      <c r="GR185" s="644"/>
      <c r="GS185" s="644"/>
      <c r="GT185" s="644"/>
      <c r="GU185" s="644"/>
      <c r="GV185" s="644"/>
      <c r="GW185" s="644"/>
      <c r="GX185" s="644"/>
      <c r="GY185" s="644"/>
      <c r="GZ185" s="644"/>
      <c r="HA185" s="644"/>
      <c r="HB185" s="644"/>
      <c r="HC185" s="644"/>
      <c r="HD185" s="644"/>
      <c r="HE185" s="644"/>
      <c r="HF185" s="644"/>
      <c r="HG185" s="644"/>
      <c r="HH185" s="644"/>
      <c r="HI185" s="644"/>
      <c r="HJ185" s="644"/>
      <c r="HK185" s="644"/>
      <c r="HL185" s="644"/>
    </row>
    <row r="186" spans="2:234" x14ac:dyDescent="0.25">
      <c r="D186" s="645">
        <v>8</v>
      </c>
      <c r="E186" s="878"/>
      <c r="F186" s="879"/>
      <c r="G186" s="880"/>
      <c r="H186" s="878"/>
      <c r="I186" s="879"/>
      <c r="J186" s="879"/>
      <c r="K186" s="879"/>
      <c r="L186" s="879"/>
      <c r="M186" s="880"/>
      <c r="N186" s="881"/>
      <c r="O186" s="882"/>
      <c r="P186" s="882"/>
      <c r="Q186" s="883"/>
      <c r="S186" s="644"/>
      <c r="T186" s="644"/>
      <c r="U186" s="644" t="str">
        <f t="shared" si="397"/>
        <v/>
      </c>
      <c r="V186" s="644"/>
      <c r="W186" s="644"/>
      <c r="X186" s="644"/>
      <c r="Y186" s="644"/>
      <c r="Z186" s="644"/>
      <c r="AA186" s="644"/>
      <c r="AB186" s="644"/>
      <c r="AC186" s="644"/>
      <c r="AD186" s="644"/>
      <c r="AE186" s="644"/>
      <c r="AF186" s="644"/>
      <c r="AG186" s="644"/>
      <c r="AH186" s="644"/>
      <c r="AI186" s="644"/>
      <c r="AJ186" s="644"/>
      <c r="AK186" s="644"/>
      <c r="AL186" s="644"/>
      <c r="AM186" s="644"/>
      <c r="AN186" s="644"/>
      <c r="AO186" s="644"/>
      <c r="AP186" s="644"/>
      <c r="AQ186" s="644"/>
      <c r="AR186" s="644"/>
      <c r="AS186" s="644"/>
      <c r="AT186" s="644"/>
      <c r="AU186" s="644"/>
      <c r="AV186" s="644"/>
      <c r="AW186" s="644"/>
      <c r="AX186" s="644"/>
      <c r="AY186" s="644"/>
      <c r="AZ186" s="644"/>
      <c r="BA186" s="644"/>
      <c r="BB186" s="644"/>
      <c r="BC186" s="644"/>
      <c r="BD186" s="644"/>
      <c r="BE186" s="644"/>
      <c r="BF186" s="644"/>
      <c r="BG186" s="644"/>
      <c r="BH186" s="644"/>
      <c r="BI186" s="644"/>
      <c r="BJ186" s="644"/>
      <c r="BK186" s="644"/>
      <c r="BL186" s="644"/>
      <c r="BM186" s="644"/>
      <c r="BN186" s="644"/>
      <c r="BO186" s="644"/>
      <c r="BP186" s="644"/>
      <c r="BQ186" s="644"/>
      <c r="BR186" s="644"/>
      <c r="BS186" s="644"/>
      <c r="BT186" s="644"/>
      <c r="BU186" s="644"/>
      <c r="BV186" s="644"/>
      <c r="BW186" s="644"/>
      <c r="BX186" s="644"/>
      <c r="BY186" s="644"/>
      <c r="BZ186" s="644"/>
      <c r="CA186" s="644"/>
      <c r="CB186" s="644"/>
      <c r="CC186" s="644"/>
      <c r="CD186" s="644"/>
      <c r="CE186" s="644"/>
      <c r="CF186" s="644"/>
      <c r="CG186" s="644"/>
      <c r="CH186" s="644"/>
      <c r="CI186" s="644"/>
      <c r="CJ186" s="644"/>
      <c r="CK186" s="644"/>
      <c r="CL186" s="644"/>
      <c r="CM186" s="644"/>
      <c r="CN186" s="644"/>
      <c r="CO186" s="644"/>
      <c r="CP186" s="644"/>
      <c r="CQ186" s="644"/>
      <c r="CR186" s="644"/>
      <c r="CS186" s="644"/>
      <c r="CT186" s="644"/>
      <c r="CU186" s="644"/>
      <c r="CV186" s="644"/>
      <c r="CW186" s="644"/>
      <c r="CX186" s="644"/>
      <c r="CY186" s="644"/>
      <c r="CZ186" s="644"/>
      <c r="DA186" s="644"/>
      <c r="DB186" s="644"/>
      <c r="DC186" s="644"/>
      <c r="DD186" s="644"/>
      <c r="DE186" s="644"/>
      <c r="DF186" s="644"/>
      <c r="DG186" s="644"/>
      <c r="DH186" s="644"/>
      <c r="DI186" s="644"/>
      <c r="DJ186" s="644"/>
      <c r="DK186" s="644"/>
      <c r="DL186" s="644"/>
      <c r="DM186" s="644"/>
      <c r="DN186" s="644"/>
      <c r="DO186" s="644"/>
      <c r="DP186" s="644"/>
      <c r="DQ186" s="644"/>
      <c r="DR186" s="644"/>
      <c r="DS186" s="644"/>
      <c r="DT186" s="644"/>
      <c r="DU186" s="644"/>
      <c r="DV186" s="644"/>
      <c r="DW186" s="644"/>
      <c r="DX186" s="644"/>
      <c r="DY186" s="644"/>
      <c r="DZ186" s="644"/>
      <c r="EA186" s="644"/>
      <c r="EB186" s="644"/>
      <c r="EC186" s="644"/>
      <c r="ED186" s="644"/>
      <c r="EE186" s="644"/>
      <c r="EF186" s="644"/>
      <c r="EG186" s="644"/>
      <c r="EH186" s="644"/>
      <c r="EI186" s="644"/>
      <c r="EJ186" s="644"/>
      <c r="EK186" s="644"/>
      <c r="EL186" s="644"/>
      <c r="EM186" s="644"/>
      <c r="EN186" s="644"/>
      <c r="EO186" s="644"/>
      <c r="EP186" s="644"/>
      <c r="EQ186" s="644"/>
      <c r="ER186" s="644"/>
      <c r="ES186" s="644"/>
      <c r="ET186" s="644"/>
      <c r="EU186" s="644"/>
      <c r="EV186" s="644"/>
      <c r="EW186" s="644"/>
      <c r="EX186" s="644"/>
      <c r="EY186" s="644"/>
      <c r="EZ186" s="644"/>
      <c r="FA186" s="644"/>
      <c r="FB186" s="644"/>
      <c r="FC186" s="644"/>
      <c r="FD186" s="644"/>
      <c r="FE186" s="644"/>
      <c r="FF186" s="644"/>
      <c r="FG186" s="644"/>
      <c r="FH186" s="644"/>
      <c r="FI186" s="644"/>
      <c r="FJ186" s="644"/>
      <c r="FK186" s="644"/>
      <c r="FL186" s="644"/>
      <c r="FM186" s="644"/>
      <c r="FN186" s="644"/>
      <c r="FO186" s="644"/>
      <c r="FP186" s="644"/>
      <c r="FQ186" s="644"/>
      <c r="FR186" s="644"/>
      <c r="FS186" s="644"/>
      <c r="FT186" s="644"/>
      <c r="FU186" s="644"/>
      <c r="FV186" s="644"/>
      <c r="FW186" s="644"/>
      <c r="FX186" s="644"/>
      <c r="FY186" s="644"/>
      <c r="FZ186" s="644"/>
      <c r="GA186" s="644"/>
      <c r="GB186" s="644"/>
      <c r="GC186" s="644"/>
      <c r="GD186" s="644"/>
      <c r="GE186" s="644"/>
      <c r="GF186" s="644"/>
      <c r="GG186" s="644"/>
      <c r="GH186" s="644"/>
      <c r="GI186" s="644"/>
      <c r="GJ186" s="644"/>
      <c r="GK186" s="644"/>
      <c r="GL186" s="644"/>
      <c r="GM186" s="644"/>
      <c r="GN186" s="644"/>
      <c r="GO186" s="644"/>
      <c r="GP186" s="644"/>
      <c r="GQ186" s="644"/>
      <c r="GR186" s="644"/>
      <c r="GS186" s="644"/>
      <c r="GT186" s="644"/>
      <c r="GU186" s="644"/>
      <c r="GV186" s="644"/>
      <c r="GW186" s="644"/>
      <c r="GX186" s="644"/>
      <c r="GY186" s="644"/>
      <c r="GZ186" s="644"/>
      <c r="HA186" s="644"/>
      <c r="HB186" s="644"/>
      <c r="HC186" s="644"/>
      <c r="HD186" s="644"/>
      <c r="HE186" s="644"/>
      <c r="HF186" s="644"/>
      <c r="HG186" s="644"/>
      <c r="HH186" s="644"/>
      <c r="HI186" s="644"/>
      <c r="HJ186" s="644"/>
      <c r="HK186" s="644"/>
      <c r="HL186" s="644"/>
    </row>
    <row r="187" spans="2:234" x14ac:dyDescent="0.25">
      <c r="D187" s="645">
        <v>9</v>
      </c>
      <c r="E187" s="878"/>
      <c r="F187" s="879"/>
      <c r="G187" s="880"/>
      <c r="H187" s="878"/>
      <c r="I187" s="879"/>
      <c r="J187" s="879"/>
      <c r="K187" s="879"/>
      <c r="L187" s="879"/>
      <c r="M187" s="880"/>
      <c r="N187" s="881"/>
      <c r="O187" s="882"/>
      <c r="P187" s="882"/>
      <c r="Q187" s="883"/>
      <c r="S187" s="644"/>
      <c r="T187" s="644"/>
      <c r="U187" s="644" t="str">
        <f t="shared" si="397"/>
        <v/>
      </c>
      <c r="V187" s="644"/>
      <c r="W187" s="644"/>
      <c r="X187" s="644"/>
      <c r="Y187" s="644"/>
      <c r="Z187" s="644"/>
      <c r="AA187" s="644"/>
      <c r="AB187" s="644"/>
      <c r="AC187" s="644"/>
      <c r="AD187" s="644"/>
      <c r="AE187" s="644"/>
      <c r="AF187" s="644"/>
      <c r="AG187" s="644"/>
      <c r="AH187" s="644"/>
      <c r="AI187" s="644"/>
      <c r="AJ187" s="644"/>
      <c r="AK187" s="644"/>
      <c r="AL187" s="644"/>
      <c r="AM187" s="644"/>
      <c r="AN187" s="644"/>
      <c r="AO187" s="644"/>
      <c r="AP187" s="644"/>
      <c r="AQ187" s="644"/>
      <c r="AR187" s="644"/>
      <c r="AS187" s="644"/>
      <c r="AT187" s="644"/>
      <c r="AU187" s="644"/>
      <c r="AV187" s="644"/>
      <c r="AW187" s="644"/>
      <c r="AX187" s="644"/>
      <c r="AY187" s="644"/>
      <c r="AZ187" s="644"/>
      <c r="BA187" s="644"/>
      <c r="BB187" s="644"/>
      <c r="BC187" s="644"/>
      <c r="BD187" s="644"/>
      <c r="BE187" s="644"/>
      <c r="BF187" s="644"/>
      <c r="BG187" s="644"/>
      <c r="BH187" s="644"/>
      <c r="BI187" s="644"/>
      <c r="BJ187" s="644"/>
      <c r="BK187" s="644"/>
      <c r="BL187" s="644"/>
      <c r="BM187" s="644"/>
      <c r="BN187" s="644"/>
      <c r="BO187" s="644"/>
      <c r="BP187" s="644"/>
      <c r="BQ187" s="644"/>
      <c r="BR187" s="644"/>
      <c r="BS187" s="644"/>
      <c r="BT187" s="644"/>
      <c r="BU187" s="644"/>
      <c r="BV187" s="644"/>
      <c r="BW187" s="644"/>
      <c r="BX187" s="644"/>
      <c r="BY187" s="644"/>
      <c r="BZ187" s="644"/>
      <c r="CA187" s="644"/>
      <c r="CB187" s="644"/>
      <c r="CC187" s="644"/>
      <c r="CD187" s="644"/>
      <c r="CE187" s="644"/>
      <c r="CF187" s="644"/>
      <c r="CG187" s="644"/>
      <c r="CH187" s="644"/>
      <c r="CI187" s="644"/>
      <c r="CJ187" s="644"/>
      <c r="CK187" s="644"/>
      <c r="CL187" s="644"/>
      <c r="CM187" s="644"/>
      <c r="CN187" s="644"/>
      <c r="CO187" s="644"/>
      <c r="CP187" s="644"/>
      <c r="CQ187" s="644"/>
      <c r="CR187" s="644"/>
      <c r="CS187" s="644"/>
      <c r="CT187" s="644"/>
      <c r="CU187" s="644"/>
      <c r="CV187" s="644"/>
      <c r="CW187" s="644"/>
      <c r="CX187" s="644"/>
      <c r="CY187" s="644"/>
      <c r="CZ187" s="644"/>
      <c r="DA187" s="644"/>
      <c r="DB187" s="644"/>
      <c r="DC187" s="644"/>
      <c r="DD187" s="644"/>
      <c r="DE187" s="644"/>
      <c r="DF187" s="644"/>
      <c r="DG187" s="644"/>
      <c r="DH187" s="644"/>
      <c r="DI187" s="644"/>
      <c r="DJ187" s="644"/>
      <c r="DK187" s="644"/>
      <c r="DL187" s="644"/>
      <c r="DM187" s="644"/>
      <c r="DN187" s="644"/>
      <c r="DO187" s="644"/>
      <c r="DP187" s="644"/>
      <c r="DQ187" s="644"/>
      <c r="DR187" s="644"/>
      <c r="DS187" s="644"/>
      <c r="DT187" s="644"/>
      <c r="DU187" s="644"/>
      <c r="DV187" s="644"/>
      <c r="DW187" s="644"/>
      <c r="DX187" s="644"/>
      <c r="DY187" s="644"/>
      <c r="DZ187" s="644"/>
      <c r="EA187" s="644"/>
      <c r="EB187" s="644"/>
      <c r="EC187" s="644"/>
      <c r="ED187" s="644"/>
      <c r="EE187" s="644"/>
      <c r="EF187" s="644"/>
      <c r="EG187" s="644"/>
      <c r="EH187" s="644"/>
      <c r="EI187" s="644"/>
      <c r="EJ187" s="644"/>
      <c r="EK187" s="644"/>
      <c r="EL187" s="644"/>
      <c r="EM187" s="644"/>
      <c r="EN187" s="644"/>
      <c r="EO187" s="644"/>
      <c r="EP187" s="644"/>
      <c r="EQ187" s="644"/>
      <c r="ER187" s="644"/>
      <c r="ES187" s="644"/>
      <c r="ET187" s="644"/>
      <c r="EU187" s="644"/>
      <c r="EV187" s="644"/>
      <c r="EW187" s="644"/>
      <c r="EX187" s="644"/>
      <c r="EY187" s="644"/>
      <c r="EZ187" s="644"/>
      <c r="FA187" s="644"/>
      <c r="FB187" s="644"/>
      <c r="FC187" s="644"/>
      <c r="FD187" s="644"/>
      <c r="FE187" s="644"/>
      <c r="FF187" s="644"/>
      <c r="FG187" s="644"/>
      <c r="FH187" s="644"/>
      <c r="FI187" s="644"/>
      <c r="FJ187" s="644"/>
      <c r="FK187" s="644"/>
      <c r="FL187" s="644"/>
      <c r="FM187" s="644"/>
      <c r="FN187" s="644"/>
      <c r="FO187" s="644"/>
      <c r="FP187" s="644"/>
      <c r="FQ187" s="644"/>
      <c r="FR187" s="644"/>
      <c r="FS187" s="644"/>
      <c r="FT187" s="644"/>
      <c r="FU187" s="644"/>
      <c r="FV187" s="644"/>
      <c r="FW187" s="644"/>
      <c r="FX187" s="644"/>
      <c r="FY187" s="644"/>
      <c r="FZ187" s="644"/>
      <c r="GA187" s="644"/>
      <c r="GB187" s="644"/>
      <c r="GC187" s="644"/>
      <c r="GD187" s="644"/>
      <c r="GE187" s="644"/>
      <c r="GF187" s="644"/>
      <c r="GG187" s="644"/>
      <c r="GH187" s="644"/>
      <c r="GI187" s="644"/>
      <c r="GJ187" s="644"/>
      <c r="GK187" s="644"/>
      <c r="GL187" s="644"/>
      <c r="GM187" s="644"/>
      <c r="GN187" s="644"/>
      <c r="GO187" s="644"/>
      <c r="GP187" s="644"/>
      <c r="GQ187" s="644"/>
      <c r="GR187" s="644"/>
      <c r="GS187" s="644"/>
      <c r="GT187" s="644"/>
      <c r="GU187" s="644"/>
      <c r="GV187" s="644"/>
      <c r="GW187" s="644"/>
      <c r="GX187" s="644"/>
      <c r="GY187" s="644"/>
      <c r="GZ187" s="644"/>
      <c r="HA187" s="644"/>
      <c r="HB187" s="644"/>
      <c r="HC187" s="644"/>
      <c r="HD187" s="644"/>
      <c r="HE187" s="644"/>
      <c r="HF187" s="644"/>
      <c r="HG187" s="644"/>
      <c r="HH187" s="644"/>
      <c r="HI187" s="644"/>
      <c r="HJ187" s="644"/>
      <c r="HK187" s="644"/>
      <c r="HL187" s="644"/>
    </row>
    <row r="188" spans="2:234" x14ac:dyDescent="0.25">
      <c r="D188" s="645">
        <v>10</v>
      </c>
      <c r="E188" s="878"/>
      <c r="F188" s="879"/>
      <c r="G188" s="880"/>
      <c r="H188" s="878"/>
      <c r="I188" s="879"/>
      <c r="J188" s="879"/>
      <c r="K188" s="879"/>
      <c r="L188" s="879"/>
      <c r="M188" s="880"/>
      <c r="N188" s="881"/>
      <c r="O188" s="882"/>
      <c r="P188" s="882"/>
      <c r="Q188" s="883"/>
      <c r="S188" s="644"/>
      <c r="T188" s="644"/>
      <c r="U188" s="644" t="str">
        <f t="shared" si="397"/>
        <v/>
      </c>
      <c r="V188" s="644"/>
      <c r="W188" s="644"/>
      <c r="X188" s="644"/>
      <c r="Y188" s="644"/>
      <c r="Z188" s="644"/>
      <c r="AA188" s="644"/>
      <c r="AB188" s="644"/>
      <c r="AC188" s="644"/>
      <c r="AD188" s="644"/>
      <c r="AE188" s="644"/>
      <c r="AF188" s="644"/>
      <c r="AG188" s="644"/>
      <c r="AH188" s="644"/>
      <c r="AI188" s="644"/>
      <c r="AJ188" s="644"/>
      <c r="AK188" s="644"/>
      <c r="AL188" s="644"/>
      <c r="AM188" s="644"/>
      <c r="AN188" s="644"/>
      <c r="AO188" s="644"/>
      <c r="AP188" s="644"/>
      <c r="AQ188" s="644"/>
      <c r="AR188" s="644"/>
      <c r="AS188" s="644"/>
      <c r="AT188" s="644"/>
      <c r="AU188" s="644"/>
      <c r="AV188" s="644"/>
      <c r="AW188" s="644"/>
      <c r="AX188" s="644"/>
      <c r="AY188" s="644"/>
      <c r="AZ188" s="644"/>
      <c r="BA188" s="644"/>
      <c r="BB188" s="644"/>
      <c r="BC188" s="644"/>
      <c r="BD188" s="644"/>
      <c r="BE188" s="644"/>
      <c r="BF188" s="644"/>
      <c r="BG188" s="644"/>
      <c r="BH188" s="644"/>
      <c r="BI188" s="644"/>
      <c r="BJ188" s="644"/>
      <c r="BK188" s="644"/>
      <c r="BL188" s="644"/>
      <c r="BM188" s="644"/>
      <c r="BN188" s="644"/>
      <c r="BO188" s="644"/>
      <c r="BP188" s="644"/>
      <c r="BQ188" s="644"/>
      <c r="BR188" s="644"/>
      <c r="BS188" s="644"/>
      <c r="BT188" s="644"/>
      <c r="BU188" s="644"/>
      <c r="BV188" s="644"/>
      <c r="BW188" s="644"/>
      <c r="BX188" s="644"/>
      <c r="BY188" s="644"/>
      <c r="BZ188" s="644"/>
      <c r="CA188" s="644"/>
      <c r="CB188" s="644"/>
      <c r="CC188" s="644"/>
      <c r="CD188" s="644"/>
      <c r="CE188" s="644"/>
      <c r="CF188" s="644"/>
      <c r="CG188" s="644"/>
      <c r="CH188" s="644"/>
      <c r="CI188" s="644"/>
      <c r="CJ188" s="644"/>
      <c r="CK188" s="644"/>
      <c r="CL188" s="644"/>
      <c r="CM188" s="644"/>
      <c r="CN188" s="644"/>
      <c r="CO188" s="644"/>
      <c r="CP188" s="644"/>
      <c r="CQ188" s="644"/>
      <c r="CR188" s="644"/>
      <c r="CS188" s="644"/>
      <c r="CT188" s="644"/>
      <c r="CU188" s="644"/>
      <c r="CV188" s="644"/>
      <c r="CW188" s="644"/>
      <c r="CX188" s="644"/>
      <c r="CY188" s="644"/>
      <c r="CZ188" s="644"/>
      <c r="DA188" s="644"/>
      <c r="DB188" s="644"/>
      <c r="DC188" s="644"/>
      <c r="DD188" s="644"/>
      <c r="DE188" s="644"/>
      <c r="DF188" s="644"/>
      <c r="DG188" s="644"/>
      <c r="DH188" s="644"/>
      <c r="DI188" s="644"/>
      <c r="DJ188" s="644"/>
      <c r="DK188" s="644"/>
      <c r="DL188" s="644"/>
      <c r="DM188" s="644"/>
      <c r="DN188" s="644"/>
      <c r="DO188" s="644"/>
      <c r="DP188" s="644"/>
      <c r="DQ188" s="644"/>
      <c r="DR188" s="644"/>
      <c r="DS188" s="644"/>
      <c r="DT188" s="644"/>
      <c r="DU188" s="644"/>
      <c r="DV188" s="644"/>
      <c r="DW188" s="644"/>
      <c r="DX188" s="644"/>
      <c r="DY188" s="644"/>
      <c r="DZ188" s="644"/>
      <c r="EA188" s="644"/>
      <c r="EB188" s="644"/>
      <c r="EC188" s="644"/>
      <c r="ED188" s="644"/>
      <c r="EE188" s="644"/>
      <c r="EF188" s="644"/>
      <c r="EG188" s="644"/>
      <c r="EH188" s="644"/>
      <c r="EI188" s="644"/>
      <c r="EJ188" s="644"/>
      <c r="EK188" s="644"/>
      <c r="EL188" s="644"/>
      <c r="EM188" s="644"/>
      <c r="EN188" s="644"/>
      <c r="EO188" s="644"/>
      <c r="EP188" s="644"/>
      <c r="EQ188" s="644"/>
      <c r="ER188" s="644"/>
      <c r="ES188" s="644"/>
      <c r="ET188" s="644"/>
      <c r="EU188" s="644"/>
      <c r="EV188" s="644"/>
      <c r="EW188" s="644"/>
      <c r="EX188" s="644"/>
      <c r="EY188" s="644"/>
      <c r="EZ188" s="644"/>
      <c r="FA188" s="644"/>
      <c r="FB188" s="644"/>
      <c r="FC188" s="644"/>
      <c r="FD188" s="644"/>
      <c r="FE188" s="644"/>
      <c r="FF188" s="644"/>
      <c r="FG188" s="644"/>
      <c r="FH188" s="644"/>
      <c r="FI188" s="644"/>
      <c r="FJ188" s="644"/>
      <c r="FK188" s="644"/>
      <c r="FL188" s="644"/>
      <c r="FM188" s="644"/>
      <c r="FN188" s="644"/>
      <c r="FO188" s="644"/>
      <c r="FP188" s="644"/>
      <c r="FQ188" s="644"/>
      <c r="FR188" s="644"/>
      <c r="FS188" s="644"/>
      <c r="FT188" s="644"/>
      <c r="FU188" s="644"/>
      <c r="FV188" s="644"/>
      <c r="FW188" s="644"/>
      <c r="FX188" s="644"/>
      <c r="FY188" s="644"/>
      <c r="FZ188" s="644"/>
      <c r="GA188" s="644"/>
      <c r="GB188" s="644"/>
      <c r="GC188" s="644"/>
      <c r="GD188" s="644"/>
      <c r="GE188" s="644"/>
      <c r="GF188" s="644"/>
      <c r="GG188" s="644"/>
      <c r="GH188" s="644"/>
      <c r="GI188" s="644"/>
      <c r="GJ188" s="644"/>
      <c r="GK188" s="644"/>
      <c r="GL188" s="644"/>
      <c r="GM188" s="644"/>
      <c r="GN188" s="644"/>
      <c r="GO188" s="644"/>
      <c r="GP188" s="644"/>
      <c r="GQ188" s="644"/>
      <c r="GR188" s="644"/>
      <c r="GS188" s="644"/>
      <c r="GT188" s="644"/>
      <c r="GU188" s="644"/>
      <c r="GV188" s="644"/>
      <c r="GW188" s="644"/>
      <c r="GX188" s="644"/>
      <c r="GY188" s="644"/>
      <c r="GZ188" s="644"/>
      <c r="HA188" s="644"/>
      <c r="HB188" s="644"/>
      <c r="HC188" s="644"/>
      <c r="HD188" s="644"/>
      <c r="HE188" s="644"/>
      <c r="HF188" s="644"/>
      <c r="HG188" s="644"/>
      <c r="HH188" s="644"/>
      <c r="HI188" s="644"/>
      <c r="HJ188" s="644"/>
      <c r="HK188" s="644"/>
      <c r="HL188" s="644"/>
    </row>
    <row r="190" spans="2:234" ht="12.75" customHeight="1" x14ac:dyDescent="0.25">
      <c r="D190" s="4" t="s">
        <v>9</v>
      </c>
      <c r="E190" s="764" t="s">
        <v>1691</v>
      </c>
      <c r="F190" s="764"/>
      <c r="G190" s="764"/>
      <c r="H190" s="764"/>
      <c r="I190" s="764"/>
      <c r="J190" s="764"/>
      <c r="K190" s="764"/>
      <c r="L190" s="764"/>
      <c r="M190" s="764"/>
      <c r="N190" s="764"/>
      <c r="O190" s="764"/>
      <c r="P190" s="764"/>
      <c r="Q190" s="764"/>
    </row>
    <row r="191" spans="2:234" s="643" customFormat="1" x14ac:dyDescent="0.25">
      <c r="B191" s="644"/>
      <c r="C191" s="644"/>
      <c r="D191" s="4"/>
      <c r="E191" s="892" t="s">
        <v>1693</v>
      </c>
      <c r="F191" s="892"/>
      <c r="G191" s="892"/>
      <c r="H191" s="892"/>
      <c r="I191" s="892"/>
      <c r="J191" s="892"/>
      <c r="K191" s="892"/>
      <c r="L191" s="892"/>
      <c r="M191" s="892"/>
      <c r="N191" s="892"/>
      <c r="O191" s="892"/>
      <c r="P191" s="892"/>
      <c r="Q191" s="892"/>
      <c r="R191" s="644"/>
      <c r="HM191" s="644"/>
      <c r="HN191" s="644"/>
      <c r="HO191" s="644"/>
      <c r="HP191" s="644"/>
      <c r="HQ191" s="644"/>
      <c r="HR191" s="644"/>
      <c r="HS191" s="644"/>
      <c r="HT191" s="644"/>
      <c r="HU191" s="644"/>
      <c r="HV191" s="644"/>
      <c r="HW191" s="644"/>
      <c r="HX191" s="644"/>
      <c r="HY191" s="644"/>
      <c r="HZ191" s="644"/>
    </row>
    <row r="192" spans="2:234" s="643" customFormat="1" x14ac:dyDescent="0.25">
      <c r="B192" s="644"/>
      <c r="C192" s="644"/>
      <c r="D192" s="4"/>
      <c r="E192" s="752"/>
      <c r="F192" s="588" t="s">
        <v>1671</v>
      </c>
      <c r="G192" s="751" t="s">
        <v>1695</v>
      </c>
      <c r="H192" s="751"/>
      <c r="I192" s="751"/>
      <c r="J192" s="750"/>
      <c r="K192" s="750"/>
      <c r="L192" s="750"/>
      <c r="M192" s="752"/>
      <c r="N192" s="752"/>
      <c r="O192" s="752"/>
      <c r="P192" s="752"/>
      <c r="Q192" s="752"/>
      <c r="R192" s="644"/>
      <c r="HM192" s="644"/>
      <c r="HN192" s="644"/>
      <c r="HO192" s="644"/>
      <c r="HP192" s="644"/>
      <c r="HQ192" s="644"/>
      <c r="HR192" s="644"/>
      <c r="HS192" s="644"/>
      <c r="HT192" s="644"/>
      <c r="HU192" s="644"/>
      <c r="HV192" s="644"/>
      <c r="HW192" s="644"/>
      <c r="HX192" s="644"/>
      <c r="HY192" s="644"/>
      <c r="HZ192" s="644"/>
    </row>
    <row r="193" spans="1:234" s="643" customFormat="1" x14ac:dyDescent="0.25">
      <c r="B193" s="644"/>
      <c r="C193" s="644"/>
      <c r="D193" s="4"/>
      <c r="E193" s="752"/>
      <c r="F193" s="588" t="s">
        <v>1683</v>
      </c>
      <c r="G193" s="751" t="s">
        <v>1686</v>
      </c>
      <c r="H193" s="751"/>
      <c r="I193" s="751"/>
      <c r="J193" s="750"/>
      <c r="K193" s="750"/>
      <c r="L193" s="750"/>
      <c r="M193" s="752"/>
      <c r="N193" s="752"/>
      <c r="O193" s="752"/>
      <c r="P193" s="752"/>
      <c r="Q193" s="752"/>
      <c r="R193" s="644"/>
      <c r="HM193" s="644"/>
      <c r="HN193" s="644"/>
      <c r="HO193" s="644"/>
      <c r="HP193" s="644"/>
      <c r="HQ193" s="644"/>
      <c r="HR193" s="644"/>
      <c r="HS193" s="644"/>
      <c r="HT193" s="644"/>
      <c r="HU193" s="644"/>
      <c r="HV193" s="644"/>
      <c r="HW193" s="644"/>
      <c r="HX193" s="644"/>
      <c r="HY193" s="644"/>
      <c r="HZ193" s="644"/>
    </row>
    <row r="194" spans="1:234" s="643" customFormat="1" x14ac:dyDescent="0.25">
      <c r="B194" s="644"/>
      <c r="C194" s="644"/>
      <c r="D194" s="4"/>
      <c r="E194" s="752"/>
      <c r="F194" s="588" t="s">
        <v>1681</v>
      </c>
      <c r="G194" s="751" t="s">
        <v>1692</v>
      </c>
      <c r="H194" s="751"/>
      <c r="I194" s="751"/>
      <c r="J194" s="750"/>
      <c r="K194" s="750"/>
      <c r="L194" s="750"/>
      <c r="M194" s="752"/>
      <c r="N194" s="752"/>
      <c r="O194" s="752"/>
      <c r="P194" s="752"/>
      <c r="Q194" s="752"/>
      <c r="R194" s="644"/>
      <c r="HM194" s="644"/>
      <c r="HN194" s="644"/>
      <c r="HO194" s="644"/>
      <c r="HP194" s="644"/>
      <c r="HQ194" s="644"/>
      <c r="HR194" s="644"/>
      <c r="HS194" s="644"/>
      <c r="HT194" s="644"/>
      <c r="HU194" s="644"/>
      <c r="HV194" s="644"/>
      <c r="HW194" s="644"/>
      <c r="HX194" s="644"/>
      <c r="HY194" s="644"/>
      <c r="HZ194" s="644"/>
    </row>
    <row r="195" spans="1:234" s="643" customFormat="1" ht="12.75" customHeight="1" x14ac:dyDescent="0.25">
      <c r="B195" s="644"/>
      <c r="C195" s="644"/>
      <c r="D195" s="4"/>
      <c r="E195" s="752"/>
      <c r="F195" s="588" t="s">
        <v>1436</v>
      </c>
      <c r="G195" s="751" t="s">
        <v>1689</v>
      </c>
      <c r="H195" s="751"/>
      <c r="I195" s="751"/>
      <c r="J195" s="750"/>
      <c r="K195" s="750"/>
      <c r="L195" s="750"/>
      <c r="M195" s="752"/>
      <c r="N195" s="752"/>
      <c r="O195" s="752"/>
      <c r="P195" s="752"/>
      <c r="Q195" s="752"/>
      <c r="R195" s="644"/>
      <c r="HM195" s="644"/>
      <c r="HN195" s="644"/>
      <c r="HO195" s="644"/>
      <c r="HP195" s="644"/>
      <c r="HQ195" s="644"/>
      <c r="HR195" s="644"/>
      <c r="HS195" s="644"/>
      <c r="HT195" s="644"/>
      <c r="HU195" s="644"/>
      <c r="HV195" s="644"/>
      <c r="HW195" s="644"/>
      <c r="HX195" s="644"/>
      <c r="HY195" s="644"/>
      <c r="HZ195" s="644"/>
    </row>
    <row r="196" spans="1:234" s="643" customFormat="1" x14ac:dyDescent="0.25">
      <c r="B196" s="644"/>
      <c r="C196" s="644"/>
      <c r="D196" s="4"/>
      <c r="E196" s="752"/>
      <c r="F196" s="588" t="s">
        <v>1672</v>
      </c>
      <c r="G196" s="751" t="s">
        <v>1696</v>
      </c>
      <c r="H196" s="751"/>
      <c r="I196" s="751"/>
      <c r="J196" s="750"/>
      <c r="K196" s="750"/>
      <c r="L196" s="750"/>
      <c r="M196" s="752"/>
      <c r="N196" s="752"/>
      <c r="O196" s="752"/>
      <c r="P196" s="752"/>
      <c r="Q196" s="752"/>
      <c r="R196" s="644"/>
      <c r="HM196" s="644"/>
      <c r="HN196" s="644"/>
      <c r="HO196" s="644"/>
      <c r="HP196" s="644"/>
      <c r="HQ196" s="644"/>
      <c r="HR196" s="644"/>
      <c r="HS196" s="644"/>
      <c r="HT196" s="644"/>
      <c r="HU196" s="644"/>
      <c r="HV196" s="644"/>
      <c r="HW196" s="644"/>
      <c r="HX196" s="644"/>
      <c r="HY196" s="644"/>
      <c r="HZ196" s="644"/>
    </row>
    <row r="197" spans="1:234" s="643" customFormat="1" ht="10.8" customHeight="1" x14ac:dyDescent="0.25">
      <c r="B197" s="644"/>
      <c r="C197" s="644"/>
      <c r="D197" s="644"/>
      <c r="E197" s="644"/>
      <c r="F197" s="644"/>
      <c r="G197" s="644"/>
      <c r="H197" s="644"/>
      <c r="I197" s="644"/>
      <c r="J197" s="644"/>
      <c r="K197" s="644"/>
      <c r="L197" s="644"/>
      <c r="M197" s="644"/>
      <c r="N197" s="644"/>
      <c r="O197" s="644"/>
      <c r="P197" s="644"/>
      <c r="Q197" s="644"/>
      <c r="R197" s="644"/>
      <c r="HM197" s="644"/>
      <c r="HN197" s="644"/>
      <c r="HO197" s="644"/>
      <c r="HP197" s="644"/>
      <c r="HQ197" s="644"/>
      <c r="HR197" s="644"/>
      <c r="HS197" s="644"/>
      <c r="HT197" s="644"/>
      <c r="HU197" s="644"/>
      <c r="HV197" s="644"/>
      <c r="HW197" s="644"/>
      <c r="HX197" s="644"/>
      <c r="HY197" s="644"/>
      <c r="HZ197" s="644"/>
    </row>
    <row r="198" spans="1:234" s="643" customFormat="1" ht="12.6" customHeight="1" x14ac:dyDescent="0.25">
      <c r="B198" s="644"/>
      <c r="C198" s="644"/>
      <c r="D198" s="644"/>
      <c r="E198" s="894" t="s">
        <v>1702</v>
      </c>
      <c r="F198" s="895"/>
      <c r="G198" s="692"/>
      <c r="H198" s="644"/>
      <c r="I198" s="644"/>
      <c r="J198" s="644"/>
      <c r="K198" s="644"/>
      <c r="L198" s="644"/>
      <c r="M198" s="644"/>
      <c r="N198" s="644"/>
      <c r="O198" s="644"/>
      <c r="P198" s="644"/>
      <c r="Q198" s="644"/>
      <c r="R198" s="644"/>
      <c r="HM198" s="644"/>
      <c r="HN198" s="644"/>
      <c r="HO198" s="644"/>
      <c r="HP198" s="644"/>
      <c r="HQ198" s="644"/>
      <c r="HR198" s="644"/>
      <c r="HS198" s="644"/>
      <c r="HT198" s="644"/>
      <c r="HU198" s="644"/>
      <c r="HV198" s="644"/>
      <c r="HW198" s="644"/>
      <c r="HX198" s="644"/>
      <c r="HY198" s="644"/>
      <c r="HZ198" s="644"/>
    </row>
    <row r="199" spans="1:234" s="643" customFormat="1" ht="12.6" customHeight="1" x14ac:dyDescent="0.25">
      <c r="B199" s="644"/>
      <c r="C199" s="644"/>
      <c r="D199" s="644"/>
      <c r="E199" s="894" t="s">
        <v>1724</v>
      </c>
      <c r="F199" s="895"/>
      <c r="G199" s="693"/>
      <c r="H199" s="691" t="s">
        <v>1708</v>
      </c>
      <c r="I199" s="644"/>
      <c r="J199" s="644"/>
      <c r="K199" s="644"/>
      <c r="L199" s="644"/>
      <c r="M199" s="644"/>
      <c r="N199" s="644"/>
      <c r="O199" s="644"/>
      <c r="P199" s="644"/>
      <c r="Q199" s="644"/>
      <c r="R199" s="644"/>
      <c r="HM199" s="644"/>
      <c r="HN199" s="644"/>
      <c r="HO199" s="644"/>
      <c r="HP199" s="644"/>
      <c r="HQ199" s="644"/>
      <c r="HR199" s="644"/>
      <c r="HS199" s="644"/>
      <c r="HT199" s="644"/>
      <c r="HU199" s="644"/>
      <c r="HV199" s="644"/>
      <c r="HW199" s="644"/>
      <c r="HX199" s="644"/>
      <c r="HY199" s="644"/>
      <c r="HZ199" s="644"/>
    </row>
    <row r="200" spans="1:234" s="643" customFormat="1" ht="12.6" customHeight="1" x14ac:dyDescent="0.25">
      <c r="B200" s="644"/>
      <c r="C200" s="644"/>
      <c r="D200" s="644"/>
      <c r="E200" s="644"/>
      <c r="F200" s="644"/>
      <c r="G200" s="644"/>
      <c r="H200" s="644"/>
      <c r="I200" s="644"/>
      <c r="J200" s="644"/>
      <c r="K200" s="644"/>
      <c r="L200" s="644"/>
      <c r="M200" s="644"/>
      <c r="N200" s="644"/>
      <c r="O200" s="644"/>
      <c r="P200" s="644"/>
      <c r="Q200" s="644"/>
      <c r="R200" s="644"/>
      <c r="HM200" s="644"/>
      <c r="HN200" s="644"/>
      <c r="HO200" s="644"/>
      <c r="HP200" s="644"/>
      <c r="HQ200" s="644"/>
      <c r="HR200" s="644"/>
      <c r="HS200" s="644"/>
      <c r="HT200" s="644"/>
      <c r="HU200" s="644"/>
      <c r="HV200" s="644"/>
      <c r="HW200" s="644"/>
      <c r="HX200" s="644"/>
      <c r="HY200" s="644"/>
      <c r="HZ200" s="644"/>
    </row>
    <row r="201" spans="1:234" s="643" customFormat="1" x14ac:dyDescent="0.25">
      <c r="B201" s="644"/>
      <c r="C201" s="644"/>
      <c r="D201" s="896" t="s">
        <v>1679</v>
      </c>
      <c r="E201" s="897" t="s">
        <v>1671</v>
      </c>
      <c r="F201" s="898"/>
      <c r="G201" s="898"/>
      <c r="H201" s="898"/>
      <c r="I201" s="898"/>
      <c r="J201" s="898"/>
      <c r="K201" s="898"/>
      <c r="L201" s="898"/>
      <c r="M201" s="898"/>
      <c r="N201" s="899"/>
      <c r="O201" s="900" t="s">
        <v>1436</v>
      </c>
      <c r="P201" s="900" t="s">
        <v>1681</v>
      </c>
      <c r="Q201" s="900" t="s">
        <v>1672</v>
      </c>
      <c r="R201" s="644"/>
      <c r="T201" s="911" t="s">
        <v>1652</v>
      </c>
      <c r="U201" s="903" t="s">
        <v>1673</v>
      </c>
      <c r="V201" s="646" t="s">
        <v>1653</v>
      </c>
      <c r="W201" s="646" t="s">
        <v>1653</v>
      </c>
      <c r="Y201" s="913" t="s">
        <v>1674</v>
      </c>
      <c r="Z201" s="914"/>
      <c r="AA201" s="915"/>
      <c r="AT201" s="903" t="s">
        <v>1654</v>
      </c>
      <c r="AV201" s="643" t="s">
        <v>1655</v>
      </c>
      <c r="AW201" s="647" t="s">
        <v>1656</v>
      </c>
      <c r="AX201" s="647">
        <v>2023</v>
      </c>
      <c r="AY201" s="647">
        <v>2024</v>
      </c>
      <c r="AZ201" s="647">
        <v>2025</v>
      </c>
      <c r="BA201" s="647">
        <v>2026</v>
      </c>
      <c r="BB201" s="647">
        <v>2027</v>
      </c>
      <c r="BC201" s="647">
        <v>2028</v>
      </c>
      <c r="BD201" s="647">
        <v>2029</v>
      </c>
      <c r="BE201" s="647">
        <v>2030</v>
      </c>
      <c r="BF201" s="647" t="s">
        <v>1657</v>
      </c>
      <c r="BH201" s="643" t="s">
        <v>1675</v>
      </c>
      <c r="BI201" s="647" t="s">
        <v>1656</v>
      </c>
      <c r="BJ201" s="647">
        <v>2023</v>
      </c>
      <c r="BK201" s="647">
        <v>2024</v>
      </c>
      <c r="BL201" s="647">
        <v>2025</v>
      </c>
      <c r="BM201" s="647">
        <v>2026</v>
      </c>
      <c r="BN201" s="647">
        <v>2027</v>
      </c>
      <c r="BO201" s="647">
        <v>2028</v>
      </c>
      <c r="BP201" s="647">
        <v>2029</v>
      </c>
      <c r="BQ201" s="647">
        <v>2030</v>
      </c>
      <c r="BR201" s="647" t="s">
        <v>1657</v>
      </c>
      <c r="BS201" s="648"/>
      <c r="BT201" s="648"/>
      <c r="BU201" s="648"/>
      <c r="BV201" s="648"/>
      <c r="BW201" s="648"/>
      <c r="BX201" s="648"/>
      <c r="BY201" s="648"/>
      <c r="BZ201" s="648"/>
      <c r="CA201" s="648"/>
      <c r="CB201" s="648"/>
      <c r="CC201" s="648"/>
      <c r="CD201" s="648"/>
      <c r="CE201" s="648"/>
      <c r="CF201" s="648"/>
      <c r="CG201" s="648"/>
      <c r="CH201" s="648"/>
      <c r="CI201" s="648"/>
      <c r="CJ201" s="648"/>
      <c r="CK201" s="648"/>
      <c r="CL201" s="648"/>
      <c r="CM201" s="648"/>
      <c r="CN201" s="648"/>
      <c r="CO201" s="648"/>
      <c r="CP201" s="648"/>
      <c r="CQ201" s="648"/>
      <c r="CR201" s="648"/>
      <c r="CS201" s="648"/>
      <c r="CT201" s="648"/>
      <c r="CU201" s="648"/>
      <c r="CV201" s="648"/>
      <c r="CW201" s="648"/>
      <c r="CX201" s="648"/>
      <c r="CY201" s="648"/>
      <c r="CZ201" s="648"/>
      <c r="DA201" s="648"/>
      <c r="DB201" s="648"/>
      <c r="DC201" s="648"/>
      <c r="DD201" s="648"/>
      <c r="DE201" s="648"/>
      <c r="DF201" s="648"/>
      <c r="DG201" s="648"/>
      <c r="DH201" s="648"/>
      <c r="DI201" s="648"/>
      <c r="DJ201" s="648"/>
      <c r="DK201" s="648"/>
      <c r="DL201" s="648"/>
      <c r="DM201" s="648"/>
      <c r="DN201" s="648"/>
      <c r="DO201" s="648"/>
      <c r="DP201" s="648"/>
      <c r="DR201" s="643" t="s">
        <v>1658</v>
      </c>
      <c r="DS201" s="647" t="s">
        <v>1656</v>
      </c>
      <c r="DT201" s="647">
        <v>2023</v>
      </c>
      <c r="DU201" s="647">
        <v>2024</v>
      </c>
      <c r="DV201" s="647">
        <v>2025</v>
      </c>
      <c r="DW201" s="647">
        <v>2026</v>
      </c>
      <c r="DX201" s="647">
        <v>2027</v>
      </c>
      <c r="DY201" s="647">
        <v>2028</v>
      </c>
      <c r="DZ201" s="647">
        <v>2029</v>
      </c>
      <c r="EA201" s="647">
        <v>2030</v>
      </c>
      <c r="EB201" s="647" t="s">
        <v>1657</v>
      </c>
      <c r="HM201" s="644"/>
      <c r="HN201" s="644"/>
      <c r="HO201" s="644"/>
      <c r="HP201" s="644"/>
      <c r="HQ201" s="644"/>
      <c r="HR201" s="644"/>
      <c r="HS201" s="644"/>
      <c r="HT201" s="644"/>
      <c r="HU201" s="644"/>
      <c r="HV201" s="644"/>
      <c r="HW201" s="644"/>
      <c r="HX201" s="644"/>
      <c r="HY201" s="644"/>
      <c r="HZ201" s="644"/>
    </row>
    <row r="202" spans="1:234" s="643" customFormat="1" ht="77.400000000000006" customHeight="1" x14ac:dyDescent="0.25">
      <c r="B202" s="644"/>
      <c r="C202" s="644"/>
      <c r="D202" s="896"/>
      <c r="E202" s="649" t="str">
        <f>INDEX(U179:U188,COLUMNS(E202:E202))</f>
        <v/>
      </c>
      <c r="F202" s="649" t="str">
        <f>INDEX(U179:U188,COLUMNS(E202:F202))</f>
        <v/>
      </c>
      <c r="G202" s="649" t="str">
        <f>INDEX(U179:U188,COLUMNS(E202:G202))</f>
        <v/>
      </c>
      <c r="H202" s="649" t="str">
        <f>INDEX(U179:U188,COLUMNS(E202:H202))</f>
        <v/>
      </c>
      <c r="I202" s="649" t="str">
        <f>INDEX(U179:U188,COLUMNS(E202:I202))</f>
        <v/>
      </c>
      <c r="J202" s="649" t="str">
        <f>INDEX(U179:U188,COLUMNS(E202:J202))</f>
        <v/>
      </c>
      <c r="K202" s="649" t="str">
        <f>INDEX(U179:U188,COLUMNS(E202:K202))</f>
        <v/>
      </c>
      <c r="L202" s="649" t="str">
        <f>INDEX(U179:U188,COLUMNS(E202:L202))</f>
        <v/>
      </c>
      <c r="M202" s="649" t="str">
        <f>INDEX(U179:U188,COLUMNS(E202:M202))</f>
        <v/>
      </c>
      <c r="N202" s="649" t="str">
        <f>INDEX(U179:U188,COLUMNS(E202:N202))</f>
        <v/>
      </c>
      <c r="O202" s="901"/>
      <c r="P202" s="901"/>
      <c r="Q202" s="902"/>
      <c r="R202" s="644"/>
      <c r="S202" s="650"/>
      <c r="T202" s="912"/>
      <c r="U202" s="904"/>
      <c r="V202" s="647" t="s">
        <v>1676</v>
      </c>
      <c r="W202" s="647" t="s">
        <v>1659</v>
      </c>
      <c r="Y202" s="647" t="str">
        <f t="shared" ref="Y202" si="398">E202</f>
        <v/>
      </c>
      <c r="Z202" s="647" t="str">
        <f t="shared" ref="Z202" si="399">F202</f>
        <v/>
      </c>
      <c r="AA202" s="647" t="str">
        <f t="shared" ref="AA202" si="400">G202</f>
        <v/>
      </c>
      <c r="AB202" s="647" t="str">
        <f t="shared" ref="AB202" si="401">H202</f>
        <v/>
      </c>
      <c r="AC202" s="647" t="str">
        <f t="shared" ref="AC202" si="402">I202</f>
        <v/>
      </c>
      <c r="AD202" s="647" t="str">
        <f t="shared" ref="AD202" si="403">J202</f>
        <v/>
      </c>
      <c r="AE202" s="647" t="str">
        <f t="shared" ref="AE202" si="404">K202</f>
        <v/>
      </c>
      <c r="AF202" s="647" t="str">
        <f t="shared" ref="AF202" si="405">L202</f>
        <v/>
      </c>
      <c r="AG202" s="647" t="str">
        <f t="shared" ref="AG202" si="406">M202</f>
        <v/>
      </c>
      <c r="AH202" s="647" t="str">
        <f t="shared" ref="AH202" si="407">N202</f>
        <v/>
      </c>
      <c r="AI202" s="648"/>
      <c r="AJ202" s="650"/>
      <c r="AK202" s="650"/>
      <c r="AM202" s="650"/>
      <c r="AN202" s="650"/>
      <c r="AO202" s="650"/>
      <c r="AP202" s="650"/>
      <c r="AQ202" s="650"/>
      <c r="AR202" s="650"/>
      <c r="AS202" s="650"/>
      <c r="AT202" s="904"/>
      <c r="AU202" s="650"/>
      <c r="AV202" s="643" t="s">
        <v>1660</v>
      </c>
      <c r="AW202" s="647">
        <v>0</v>
      </c>
      <c r="AX202" s="647">
        <v>0</v>
      </c>
      <c r="AY202" s="647">
        <v>0</v>
      </c>
      <c r="AZ202" s="647">
        <v>0</v>
      </c>
      <c r="BA202" s="647">
        <v>0</v>
      </c>
      <c r="BB202" s="647">
        <v>0</v>
      </c>
      <c r="BC202" s="647">
        <v>0</v>
      </c>
      <c r="BD202" s="647">
        <v>0</v>
      </c>
      <c r="BE202" s="647">
        <v>0</v>
      </c>
      <c r="BF202" s="647"/>
      <c r="BG202" s="650"/>
      <c r="BH202" s="643" t="s">
        <v>1660</v>
      </c>
      <c r="BI202" s="647">
        <v>0</v>
      </c>
      <c r="BJ202" s="647">
        <v>0</v>
      </c>
      <c r="BK202" s="647">
        <v>0</v>
      </c>
      <c r="BL202" s="647">
        <v>0</v>
      </c>
      <c r="BM202" s="647">
        <v>0</v>
      </c>
      <c r="BN202" s="647">
        <v>0</v>
      </c>
      <c r="BO202" s="647">
        <v>0</v>
      </c>
      <c r="BP202" s="647">
        <v>0</v>
      </c>
      <c r="BQ202" s="647">
        <v>0</v>
      </c>
      <c r="BR202" s="647"/>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3" t="s">
        <v>1436</v>
      </c>
      <c r="DR202" s="643" t="s">
        <v>1660</v>
      </c>
      <c r="DS202" s="647">
        <v>0</v>
      </c>
      <c r="DT202" s="647">
        <v>0</v>
      </c>
      <c r="DU202" s="647">
        <v>0</v>
      </c>
      <c r="DV202" s="647">
        <v>0</v>
      </c>
      <c r="DW202" s="647">
        <v>0</v>
      </c>
      <c r="DX202" s="647">
        <v>0</v>
      </c>
      <c r="DY202" s="647">
        <v>0</v>
      </c>
      <c r="DZ202" s="647">
        <v>0</v>
      </c>
      <c r="EA202" s="647">
        <v>0</v>
      </c>
      <c r="EB202" s="647"/>
      <c r="HM202" s="644"/>
      <c r="HN202" s="644"/>
      <c r="HO202" s="644"/>
      <c r="HP202" s="644"/>
      <c r="HQ202" s="644"/>
      <c r="HR202" s="644"/>
      <c r="HS202" s="644"/>
      <c r="HT202" s="644"/>
      <c r="HU202" s="644"/>
      <c r="HV202" s="644"/>
      <c r="HW202" s="644"/>
      <c r="HX202" s="644"/>
      <c r="HY202" s="644"/>
      <c r="HZ202" s="644"/>
    </row>
    <row r="203" spans="1:234" s="643" customFormat="1" x14ac:dyDescent="0.25">
      <c r="B203" s="644"/>
      <c r="C203" s="644"/>
      <c r="D203" s="651">
        <v>2023</v>
      </c>
      <c r="E203" s="652"/>
      <c r="F203" s="652"/>
      <c r="G203" s="652"/>
      <c r="H203" s="652"/>
      <c r="I203" s="652"/>
      <c r="J203" s="652"/>
      <c r="K203" s="652"/>
      <c r="L203" s="652"/>
      <c r="M203" s="652"/>
      <c r="N203" s="652"/>
      <c r="O203" s="652"/>
      <c r="P203" s="687"/>
      <c r="Q203" s="653"/>
      <c r="R203" s="644"/>
      <c r="T203" s="646">
        <f t="shared" ref="T203:T204" si="408">SUM(E203:N203)</f>
        <v>0</v>
      </c>
      <c r="U203" s="646"/>
      <c r="V203" s="646"/>
      <c r="W203" s="646">
        <f>P203</f>
        <v>0</v>
      </c>
      <c r="Y203" s="646"/>
      <c r="Z203" s="646"/>
      <c r="AA203" s="646"/>
      <c r="AB203" s="646"/>
      <c r="AC203" s="646"/>
      <c r="AD203" s="646"/>
      <c r="AE203" s="646"/>
      <c r="AF203" s="646"/>
      <c r="AG203" s="646"/>
      <c r="AH203" s="646"/>
      <c r="AT203" s="647">
        <v>0</v>
      </c>
      <c r="AV203" s="647">
        <v>2023</v>
      </c>
      <c r="AW203" s="647">
        <v>0</v>
      </c>
      <c r="AX203" s="654">
        <f>IF(AX201=AV203,W203,IF(AW203=0,MAX(AX202-MAX(AT203-SUM(AW202:AW202),0),0),AX202))</f>
        <v>0</v>
      </c>
      <c r="AY203" s="654">
        <f>IF(AY201=AV203,W203,IF(AX203=0,MAX(AY202-MAX(AT203-SUM(AW202:AX202),0),0),AY202))</f>
        <v>0</v>
      </c>
      <c r="AZ203" s="654">
        <f>IF(AZ201=AV203,W203,IF(AY203=0,MAX(AZ202-MAX(AT203-SUM(AW202:AY202),0),0),AZ202))</f>
        <v>0</v>
      </c>
      <c r="BA203" s="654">
        <f>IF(BA201=AV203,W203,IF(AZ203=0,MAX(BA202-MAX(AT203-SUM(AW202:AZ202),0),0),BA202))</f>
        <v>0</v>
      </c>
      <c r="BB203" s="654">
        <f>IF(BB201=AV203,W203,IF(BA203=0,MAX(BB202-MAX(AT203-SUM(AW202:BA202),0),0),BB202))</f>
        <v>0</v>
      </c>
      <c r="BC203" s="654">
        <f>IF(BC201=AV203,W203,IF(BB203=0,MAX(BC202-MAX(AT203-SUM(AW202:BB202),0),0),BC202))</f>
        <v>0</v>
      </c>
      <c r="BD203" s="654">
        <f>IF(BD201=AV203,W203,IF(BC203=0,MAX(BD202-MAX(AT203-SUM(AW202:BC202),0),0),BD202))</f>
        <v>0</v>
      </c>
      <c r="BE203" s="654">
        <f>IF(BE201=AV203,W203,IF(BD203=0,MAX(BE202-MAX(AT203-SUM(AW202:BD202),0),0),BE202))</f>
        <v>0</v>
      </c>
      <c r="BF203" s="654" t="b">
        <f t="shared" ref="BF203:BF204" si="409">SUM(AX203:BE203)=P203</f>
        <v>1</v>
      </c>
      <c r="BH203" s="647">
        <v>2023</v>
      </c>
      <c r="BI203" s="647">
        <v>0</v>
      </c>
      <c r="BJ203" s="654">
        <f>IF(BH203&gt;BJ201,AX202-AX203,0)</f>
        <v>0</v>
      </c>
      <c r="BK203" s="654">
        <f>IF(BH203&gt;BK201,AY202-AY203,0)</f>
        <v>0</v>
      </c>
      <c r="BL203" s="654">
        <f>IF(BH203&gt;BL201,AZ202-AZ203,0)</f>
        <v>0</v>
      </c>
      <c r="BM203" s="654">
        <f>IF(BH203&gt;BM201,BA202-BA203,0)</f>
        <v>0</v>
      </c>
      <c r="BN203" s="654">
        <f>IF(BH203&gt;BN201,BB202-BB203,0)</f>
        <v>0</v>
      </c>
      <c r="BO203" s="654">
        <f>IF(BH203&gt;BO201,BC202-BC203,0)</f>
        <v>0</v>
      </c>
      <c r="BP203" s="654">
        <f>IF(BH203&gt;BP201,BD202-BD203,0)</f>
        <v>0</v>
      </c>
      <c r="BQ203" s="654">
        <f>IF(BH203&gt;BQ201,BE202-BE203,0)</f>
        <v>0</v>
      </c>
      <c r="BR203" s="654" t="b">
        <f>SUM(BJ203:BQ203)=U203-SUM(Y203:AH203)</f>
        <v>1</v>
      </c>
      <c r="BS203" s="655"/>
      <c r="BT203" s="655"/>
      <c r="BU203" s="655"/>
      <c r="BV203" s="655"/>
      <c r="BW203" s="655"/>
      <c r="BX203" s="655"/>
      <c r="BY203" s="655"/>
      <c r="BZ203" s="655"/>
      <c r="CA203" s="655"/>
      <c r="CB203" s="655"/>
      <c r="CC203" s="655"/>
      <c r="CD203" s="655"/>
      <c r="CE203" s="655"/>
      <c r="CF203" s="655"/>
      <c r="CG203" s="655"/>
      <c r="CH203" s="655"/>
      <c r="CI203" s="655"/>
      <c r="CJ203" s="655"/>
      <c r="CK203" s="655"/>
      <c r="CL203" s="655"/>
      <c r="CM203" s="655"/>
      <c r="CN203" s="655"/>
      <c r="CO203" s="655"/>
      <c r="CP203" s="655"/>
      <c r="CQ203" s="655"/>
      <c r="CR203" s="655"/>
      <c r="CS203" s="655"/>
      <c r="CT203" s="655"/>
      <c r="CU203" s="655"/>
      <c r="CV203" s="655"/>
      <c r="CW203" s="655"/>
      <c r="CX203" s="655"/>
      <c r="CY203" s="655"/>
      <c r="CZ203" s="655"/>
      <c r="DA203" s="655"/>
      <c r="DB203" s="655"/>
      <c r="DC203" s="655"/>
      <c r="DD203" s="655"/>
      <c r="DE203" s="655"/>
      <c r="DF203" s="655"/>
      <c r="DG203" s="655"/>
      <c r="DH203" s="655"/>
      <c r="DI203" s="655"/>
      <c r="DJ203" s="655"/>
      <c r="DK203" s="655"/>
      <c r="DL203" s="655"/>
      <c r="DM203" s="655"/>
      <c r="DN203" s="655"/>
      <c r="DO203" s="655"/>
      <c r="DP203" s="655"/>
      <c r="DQ203" s="650">
        <f>O203</f>
        <v>0</v>
      </c>
      <c r="DR203" s="647">
        <v>2023</v>
      </c>
      <c r="DS203" s="647">
        <v>0</v>
      </c>
      <c r="DT203" s="654">
        <f>IF(DR203&gt;DT201,IF(DQ203&lt;=BJ203,DQ203,BJ203),0)</f>
        <v>0</v>
      </c>
      <c r="DU203" s="654">
        <f>IF(DR203&gt;DU201,IF(DQ203&lt;=BK203,DQ203,BK203),0)</f>
        <v>0</v>
      </c>
      <c r="DV203" s="654">
        <f>IF(DR203&gt;DV201,IF(DQ203&lt;=BL203,DQ203,BL203),0)</f>
        <v>0</v>
      </c>
      <c r="DW203" s="654">
        <f>IF(DR203&gt;DW201,IF(DQ203&lt;=BM203,DQ203,BM203),0)</f>
        <v>0</v>
      </c>
      <c r="DX203" s="654">
        <f>IF(DR203&gt;DX201,IF(DQ203&lt;=BN203,DQ203,BN203),0)</f>
        <v>0</v>
      </c>
      <c r="DY203" s="654">
        <f>IF(DR203&gt;DY201,IF(DQ203&lt;=BO203,DQ203,BO203),0)</f>
        <v>0</v>
      </c>
      <c r="DZ203" s="654">
        <f>IF(DR203&gt;DZ201,IF(DQ203&lt;=BP203,DQ203,BP203),0)</f>
        <v>0</v>
      </c>
      <c r="EA203" s="654">
        <f>IF(DR203&gt;EA201,IF(DQ203&lt;=BQ203,DQ203,BQ203),0)</f>
        <v>0</v>
      </c>
      <c r="EB203" s="654" t="b">
        <f>SUM(DT203:EA203)+SUM(HB221:HK221)=O203</f>
        <v>1</v>
      </c>
      <c r="HM203" s="644"/>
      <c r="HN203" s="644"/>
      <c r="HO203" s="644"/>
      <c r="HP203" s="644"/>
      <c r="HQ203" s="644"/>
      <c r="HR203" s="644"/>
      <c r="HS203" s="644"/>
      <c r="HT203" s="644"/>
      <c r="HU203" s="644"/>
      <c r="HV203" s="644"/>
      <c r="HW203" s="644"/>
      <c r="HX203" s="644"/>
      <c r="HY203" s="644"/>
      <c r="HZ203" s="644"/>
    </row>
    <row r="204" spans="1:234" s="643" customFormat="1" x14ac:dyDescent="0.25">
      <c r="B204" s="644"/>
      <c r="C204" s="644"/>
      <c r="D204" s="651">
        <v>2024</v>
      </c>
      <c r="E204" s="687"/>
      <c r="F204" s="687"/>
      <c r="G204" s="687"/>
      <c r="H204" s="687"/>
      <c r="I204" s="687"/>
      <c r="J204" s="687"/>
      <c r="K204" s="687"/>
      <c r="L204" s="687"/>
      <c r="M204" s="687"/>
      <c r="N204" s="687"/>
      <c r="O204" s="687"/>
      <c r="P204" s="687"/>
      <c r="Q204" s="656">
        <f>SUM(E204:N204)-O204+(P203-P204)</f>
        <v>0</v>
      </c>
      <c r="R204" s="657"/>
      <c r="T204" s="646">
        <f t="shared" si="408"/>
        <v>0</v>
      </c>
      <c r="U204" s="654">
        <f>O204+Q204</f>
        <v>0</v>
      </c>
      <c r="V204" s="658">
        <f>U204-P203</f>
        <v>0</v>
      </c>
      <c r="W204" s="658">
        <f t="shared" ref="W204" si="410">IF(V204&gt;0,P204,P203+V204+(P204-P203))</f>
        <v>0</v>
      </c>
      <c r="X204" s="659"/>
      <c r="Y204" s="660">
        <f>IF(V204&lt;=0,0,V204*E204/SUM(E204:N204))</f>
        <v>0</v>
      </c>
      <c r="Z204" s="660">
        <f>IF(V204&lt;=0,0,V204*F204/SUM(E204:N204))</f>
        <v>0</v>
      </c>
      <c r="AA204" s="660">
        <f>IF(V204&lt;=0,0,V204*G204/SUM(E204:N204))</f>
        <v>0</v>
      </c>
      <c r="AB204" s="660">
        <f>IF(V204&lt;=0,0,V204*H204/SUM(E204:N204))</f>
        <v>0</v>
      </c>
      <c r="AC204" s="660">
        <f>IF(V204&lt;=0,0,V204*I204/SUM(E204:N204))</f>
        <v>0</v>
      </c>
      <c r="AD204" s="660">
        <f>IF(V204&lt;=0,0,V204*J204/SUM(E204:N204))</f>
        <v>0</v>
      </c>
      <c r="AE204" s="660">
        <f>IF(V204&lt;=0,0,V204*K204/SUM(E204:N204))</f>
        <v>0</v>
      </c>
      <c r="AF204" s="660">
        <f>IF(V204&lt;=0,0,V204*L204/SUM(E204:N204))</f>
        <v>0</v>
      </c>
      <c r="AG204" s="660">
        <f>IF(V204&lt;=0,0,V204*M204/SUM(E204:N204))</f>
        <v>0</v>
      </c>
      <c r="AH204" s="660">
        <f>IF(V204&lt;=0,0,V204*N204/SUM(E204:N204))</f>
        <v>0</v>
      </c>
      <c r="AI204" s="659"/>
      <c r="AJ204" s="659"/>
      <c r="AK204" s="659"/>
      <c r="AM204" s="659"/>
      <c r="AN204" s="659"/>
      <c r="AO204" s="659"/>
      <c r="AP204" s="659"/>
      <c r="AQ204" s="659"/>
      <c r="AR204" s="659"/>
      <c r="AS204" s="659"/>
      <c r="AT204" s="647">
        <f>IF(U204&lt;P203,U204,P203)</f>
        <v>0</v>
      </c>
      <c r="AU204" s="659"/>
      <c r="AV204" s="647">
        <v>2024</v>
      </c>
      <c r="AW204" s="647">
        <v>0</v>
      </c>
      <c r="AX204" s="654">
        <f>IF(AX201=AV204,W204,IF(AW204=0,MAX(AX203-MAX(AT204-SUM(AW203:AW203),0),0),AX203))</f>
        <v>0</v>
      </c>
      <c r="AY204" s="654">
        <f>IF(AY201=AV204,W204,IF(AX204=0,MAX(AY203-MAX(AT204-SUM(AW203:AX203),0),0),AY203))</f>
        <v>0</v>
      </c>
      <c r="AZ204" s="654">
        <f>IF(AZ201=AV204,W204,IF(AY204=0,MAX(AZ203-MAX(AT204-SUM(AW203:AY203),0),0),AZ203))</f>
        <v>0</v>
      </c>
      <c r="BA204" s="654">
        <f>IF(BA201=AV204,W204,IF(AZ204=0,MAX(BA203-MAX(AT204-SUM(AW203:AZ203),0),0),BA203))</f>
        <v>0</v>
      </c>
      <c r="BB204" s="654">
        <f>IF(BB201=AV204,W204,IF(BA204=0,MAX(BB203-MAX(AT204-SUM(AW203:BA203),0),0),BB203))</f>
        <v>0</v>
      </c>
      <c r="BC204" s="654">
        <f>IF(BC201=AV204,W204,IF(BB204=0,MAX(BC203-MAX(AT204-SUM(AW203:BB203),0),0),BC203))</f>
        <v>0</v>
      </c>
      <c r="BD204" s="654">
        <f>IF(BD201=AV204,W204,IF(BC204=0,MAX(BD203-MAX(AT204-SUM(AW203:BC203),0),0),BD203))</f>
        <v>0</v>
      </c>
      <c r="BE204" s="654">
        <f>IF(BE201=AV204,W204,IF(BD204=0,MAX(BE203-MAX(AT204-SUM(AW203:BD203),0),0),BE203))</f>
        <v>0</v>
      </c>
      <c r="BF204" s="654" t="b">
        <f t="shared" si="409"/>
        <v>1</v>
      </c>
      <c r="BH204" s="647">
        <v>2024</v>
      </c>
      <c r="BI204" s="647">
        <v>0</v>
      </c>
      <c r="BJ204" s="654">
        <f>IF(BH204&gt;BJ201,AX203-AX204,0)</f>
        <v>0</v>
      </c>
      <c r="BK204" s="654">
        <f>IF(BH204&gt;BK201,AY203-AY204,0)</f>
        <v>0</v>
      </c>
      <c r="BL204" s="654">
        <f>IF(BH204&gt;BL201,AZ203-AZ204,0)</f>
        <v>0</v>
      </c>
      <c r="BM204" s="654">
        <f>IF(BH204&gt;BM201,BA203-BA204,0)</f>
        <v>0</v>
      </c>
      <c r="BN204" s="654">
        <f>IF(BH204&gt;BN201,BB203-BB204,0)</f>
        <v>0</v>
      </c>
      <c r="BO204" s="654">
        <f>IF(BH204&gt;BO201,BC203-BC204,0)</f>
        <v>0</v>
      </c>
      <c r="BP204" s="654">
        <f>IF(BH204&gt;BP201,BD203-BD204,0)</f>
        <v>0</v>
      </c>
      <c r="BQ204" s="654">
        <f>IF(BH204&gt;BQ201,BE203-BE204,0)</f>
        <v>0</v>
      </c>
      <c r="BR204" s="654" t="b">
        <f>SUM(BJ204:BQ204)=U204-SUM(Y204:AH204)</f>
        <v>1</v>
      </c>
      <c r="BS204" s="655"/>
      <c r="BT204" s="655"/>
      <c r="BU204" s="655"/>
      <c r="BV204" s="655"/>
      <c r="BW204" s="655"/>
      <c r="BX204" s="655"/>
      <c r="BY204" s="655"/>
      <c r="BZ204" s="655"/>
      <c r="CA204" s="655"/>
      <c r="CB204" s="655"/>
      <c r="CC204" s="655"/>
      <c r="CD204" s="655"/>
      <c r="CE204" s="655"/>
      <c r="CF204" s="655"/>
      <c r="CG204" s="655"/>
      <c r="CH204" s="655"/>
      <c r="CI204" s="655"/>
      <c r="CJ204" s="655"/>
      <c r="CK204" s="655"/>
      <c r="CL204" s="655"/>
      <c r="CM204" s="655"/>
      <c r="CN204" s="655"/>
      <c r="CO204" s="655"/>
      <c r="CP204" s="655"/>
      <c r="CQ204" s="655"/>
      <c r="CR204" s="655"/>
      <c r="CS204" s="655"/>
      <c r="CT204" s="655"/>
      <c r="CU204" s="655"/>
      <c r="CV204" s="655"/>
      <c r="CW204" s="655"/>
      <c r="CX204" s="655"/>
      <c r="CY204" s="655"/>
      <c r="CZ204" s="655"/>
      <c r="DA204" s="655"/>
      <c r="DB204" s="655"/>
      <c r="DC204" s="655"/>
      <c r="DD204" s="655"/>
      <c r="DE204" s="655"/>
      <c r="DF204" s="655"/>
      <c r="DG204" s="655"/>
      <c r="DH204" s="655"/>
      <c r="DI204" s="655"/>
      <c r="DJ204" s="655"/>
      <c r="DK204" s="655"/>
      <c r="DL204" s="655"/>
      <c r="DM204" s="655"/>
      <c r="DN204" s="655"/>
      <c r="DO204" s="655"/>
      <c r="DP204" s="655"/>
      <c r="DQ204" s="738">
        <f>O204</f>
        <v>0</v>
      </c>
      <c r="DR204" s="647">
        <v>2024</v>
      </c>
      <c r="DS204" s="647">
        <v>0</v>
      </c>
      <c r="DT204" s="654">
        <f>IF(DR204&gt;DT201,IF(DQ204&lt;=BJ204,DQ204,BJ204),0)</f>
        <v>0</v>
      </c>
      <c r="DU204" s="654">
        <f>IF(DR204&gt;DU201,IF(DQ204&lt;=BK204,DQ204,BK204),0)</f>
        <v>0</v>
      </c>
      <c r="DV204" s="654">
        <f>IF(DR204&gt;DV201,IF(DQ204&lt;=BL204,DQ204,BL204),0)</f>
        <v>0</v>
      </c>
      <c r="DW204" s="654">
        <f>IF(DR204&gt;DW201,IF(DQ204&lt;=BM204,DQ204,BM204),0)</f>
        <v>0</v>
      </c>
      <c r="DX204" s="654">
        <f>IF(DR204&gt;DX201,IF(DQ204&lt;=BN204,DQ204,BN204),0)</f>
        <v>0</v>
      </c>
      <c r="DY204" s="654">
        <f>IF(DR204&gt;DY201,IF(DQ204&lt;=BO204,DQ204,BO204),0)</f>
        <v>0</v>
      </c>
      <c r="DZ204" s="654">
        <f>IF(DR204&gt;DZ201,IF(DQ204&lt;=BP204,DQ204,BP204),0)</f>
        <v>0</v>
      </c>
      <c r="EA204" s="654">
        <f>IF(DR204&gt;EA201,IF(DQ204&lt;=BQ204,DQ204,BQ204),0)</f>
        <v>0</v>
      </c>
      <c r="EB204" s="654" t="b">
        <f>SUM(DT204:EA204)+SUM(HB222:HK222)=O204</f>
        <v>1</v>
      </c>
      <c r="HM204" s="657"/>
      <c r="HN204" s="657"/>
      <c r="HO204" s="657"/>
      <c r="HP204" s="657"/>
      <c r="HQ204" s="657"/>
      <c r="HR204" s="657"/>
      <c r="HS204" s="657"/>
      <c r="HT204" s="657"/>
      <c r="HU204" s="657"/>
      <c r="HV204" s="657"/>
      <c r="HW204" s="657"/>
      <c r="HX204" s="657"/>
      <c r="HY204" s="657"/>
      <c r="HZ204" s="657"/>
    </row>
    <row r="206" spans="1:234" s="643" customFormat="1" hidden="1" x14ac:dyDescent="0.25">
      <c r="A206" s="643" t="s">
        <v>208</v>
      </c>
      <c r="B206" s="644"/>
      <c r="C206" s="644"/>
      <c r="D206" s="644"/>
      <c r="E206" s="644"/>
      <c r="F206" s="644"/>
      <c r="G206" s="644"/>
      <c r="H206" s="644"/>
      <c r="I206" s="644"/>
      <c r="J206" s="644"/>
      <c r="K206" s="644"/>
      <c r="L206" s="644"/>
      <c r="M206" s="644"/>
      <c r="N206" s="644"/>
      <c r="O206" s="644"/>
      <c r="P206" s="644"/>
      <c r="Q206" s="644"/>
      <c r="R206" s="644"/>
      <c r="DR206" s="643" t="s">
        <v>1677</v>
      </c>
      <c r="HM206" s="644"/>
      <c r="HN206" s="644"/>
      <c r="HO206" s="644"/>
      <c r="HP206" s="644"/>
      <c r="HQ206" s="644"/>
      <c r="HR206" s="644"/>
      <c r="HS206" s="644"/>
      <c r="HT206" s="644"/>
      <c r="HU206" s="644"/>
      <c r="HV206" s="644"/>
      <c r="HW206" s="644"/>
      <c r="HX206" s="644"/>
      <c r="HY206" s="644"/>
      <c r="HZ206" s="644"/>
    </row>
    <row r="207" spans="1:234" hidden="1" x14ac:dyDescent="0.25">
      <c r="A207" s="643" t="s">
        <v>208</v>
      </c>
      <c r="AI207" s="913" t="s">
        <v>1661</v>
      </c>
      <c r="AJ207" s="914"/>
      <c r="AK207" s="914"/>
      <c r="AL207" s="914"/>
      <c r="AM207" s="914"/>
      <c r="AN207" s="914"/>
      <c r="AO207" s="914"/>
      <c r="AP207" s="914"/>
      <c r="AQ207" s="914"/>
      <c r="AR207" s="914"/>
      <c r="AS207" s="914"/>
      <c r="AT207" s="915"/>
      <c r="AU207" s="648"/>
      <c r="AW207" s="661" t="s">
        <v>1656</v>
      </c>
      <c r="AX207" s="647">
        <v>2023</v>
      </c>
      <c r="AY207" s="647">
        <v>2024</v>
      </c>
      <c r="AZ207" s="647">
        <v>2024</v>
      </c>
      <c r="BA207" s="647">
        <v>2024</v>
      </c>
      <c r="BB207" s="647">
        <v>2024</v>
      </c>
      <c r="BC207" s="647">
        <v>2024</v>
      </c>
      <c r="BD207" s="647">
        <v>2024</v>
      </c>
      <c r="BE207" s="647">
        <v>2024</v>
      </c>
      <c r="BF207" s="647">
        <v>2024</v>
      </c>
      <c r="BG207" s="647">
        <v>2024</v>
      </c>
      <c r="BH207" s="647">
        <v>2024</v>
      </c>
      <c r="BI207" s="647">
        <v>2025</v>
      </c>
      <c r="BJ207" s="647">
        <v>2025</v>
      </c>
      <c r="BK207" s="647">
        <v>2025</v>
      </c>
      <c r="BL207" s="647">
        <v>2025</v>
      </c>
      <c r="BM207" s="647">
        <v>2025</v>
      </c>
      <c r="BN207" s="647">
        <v>2025</v>
      </c>
      <c r="BO207" s="647">
        <v>2025</v>
      </c>
      <c r="BP207" s="647">
        <v>2025</v>
      </c>
      <c r="BQ207" s="647">
        <v>2025</v>
      </c>
      <c r="BR207" s="647">
        <v>2025</v>
      </c>
      <c r="BS207" s="647">
        <v>2026</v>
      </c>
      <c r="BT207" s="647">
        <v>2026</v>
      </c>
      <c r="BU207" s="647">
        <v>2026</v>
      </c>
      <c r="BV207" s="647">
        <v>2026</v>
      </c>
      <c r="BW207" s="647">
        <v>2026</v>
      </c>
      <c r="BX207" s="647">
        <v>2026</v>
      </c>
      <c r="BY207" s="647">
        <v>2026</v>
      </c>
      <c r="BZ207" s="647">
        <v>2026</v>
      </c>
      <c r="CA207" s="647">
        <v>2026</v>
      </c>
      <c r="CB207" s="647">
        <v>2026</v>
      </c>
      <c r="CC207" s="647">
        <v>2027</v>
      </c>
      <c r="CD207" s="647">
        <v>2027</v>
      </c>
      <c r="CE207" s="647">
        <v>2027</v>
      </c>
      <c r="CF207" s="647">
        <v>2027</v>
      </c>
      <c r="CG207" s="647">
        <v>2027</v>
      </c>
      <c r="CH207" s="647">
        <v>2027</v>
      </c>
      <c r="CI207" s="647">
        <v>2027</v>
      </c>
      <c r="CJ207" s="647">
        <v>2027</v>
      </c>
      <c r="CK207" s="647">
        <v>2027</v>
      </c>
      <c r="CL207" s="647">
        <v>2027</v>
      </c>
      <c r="CM207" s="647">
        <v>2028</v>
      </c>
      <c r="CN207" s="647">
        <v>2028</v>
      </c>
      <c r="CO207" s="647">
        <v>2028</v>
      </c>
      <c r="CP207" s="647">
        <v>2028</v>
      </c>
      <c r="CQ207" s="647">
        <v>2028</v>
      </c>
      <c r="CR207" s="647">
        <v>2028</v>
      </c>
      <c r="CS207" s="647">
        <v>2028</v>
      </c>
      <c r="CT207" s="647">
        <v>2028</v>
      </c>
      <c r="CU207" s="647">
        <v>2028</v>
      </c>
      <c r="CV207" s="647">
        <v>2028</v>
      </c>
      <c r="CW207" s="647">
        <v>2029</v>
      </c>
      <c r="CX207" s="647">
        <v>2029</v>
      </c>
      <c r="CY207" s="647">
        <v>2029</v>
      </c>
      <c r="CZ207" s="647">
        <v>2029</v>
      </c>
      <c r="DA207" s="647">
        <v>2029</v>
      </c>
      <c r="DB207" s="647">
        <v>2029</v>
      </c>
      <c r="DC207" s="647">
        <v>2029</v>
      </c>
      <c r="DD207" s="647">
        <v>2029</v>
      </c>
      <c r="DE207" s="647">
        <v>2029</v>
      </c>
      <c r="DF207" s="647">
        <v>2029</v>
      </c>
      <c r="DG207" s="647">
        <v>2030</v>
      </c>
      <c r="DH207" s="647">
        <v>2030</v>
      </c>
      <c r="DI207" s="647">
        <v>2030</v>
      </c>
      <c r="DJ207" s="647">
        <v>2030</v>
      </c>
      <c r="DK207" s="647">
        <v>2030</v>
      </c>
      <c r="DL207" s="647">
        <v>2030</v>
      </c>
      <c r="DM207" s="647">
        <v>2030</v>
      </c>
      <c r="DN207" s="647">
        <v>2030</v>
      </c>
      <c r="DO207" s="647">
        <v>2030</v>
      </c>
      <c r="DP207" s="647">
        <v>2030</v>
      </c>
      <c r="DR207" s="661"/>
      <c r="DS207" s="647">
        <v>2023</v>
      </c>
      <c r="DT207" s="647">
        <v>2024</v>
      </c>
      <c r="DU207" s="647">
        <v>2024</v>
      </c>
      <c r="DV207" s="647">
        <v>2024</v>
      </c>
      <c r="DW207" s="647">
        <v>2024</v>
      </c>
      <c r="DX207" s="647">
        <v>2024</v>
      </c>
      <c r="DY207" s="647">
        <v>2024</v>
      </c>
      <c r="DZ207" s="647">
        <v>2024</v>
      </c>
      <c r="EA207" s="647">
        <v>2024</v>
      </c>
      <c r="EB207" s="647">
        <v>2024</v>
      </c>
      <c r="EC207" s="647">
        <v>2024</v>
      </c>
      <c r="ED207" s="647">
        <v>2025</v>
      </c>
      <c r="EE207" s="647">
        <v>2025</v>
      </c>
      <c r="EF207" s="647">
        <v>2025</v>
      </c>
      <c r="EG207" s="647">
        <v>2025</v>
      </c>
      <c r="EH207" s="647">
        <v>2025</v>
      </c>
      <c r="EI207" s="647">
        <v>2025</v>
      </c>
      <c r="EJ207" s="647">
        <v>2025</v>
      </c>
      <c r="EK207" s="647">
        <v>2025</v>
      </c>
      <c r="EL207" s="647">
        <v>2025</v>
      </c>
      <c r="EM207" s="647">
        <v>2025</v>
      </c>
      <c r="EN207" s="647">
        <v>2026</v>
      </c>
      <c r="EO207" s="647">
        <v>2026</v>
      </c>
      <c r="EP207" s="647">
        <v>2026</v>
      </c>
      <c r="EQ207" s="647">
        <v>2026</v>
      </c>
      <c r="ER207" s="647">
        <v>2026</v>
      </c>
      <c r="ES207" s="647">
        <v>2026</v>
      </c>
      <c r="ET207" s="647">
        <v>2026</v>
      </c>
      <c r="EU207" s="647">
        <v>2026</v>
      </c>
      <c r="EV207" s="647">
        <v>2026</v>
      </c>
      <c r="EW207" s="647">
        <v>2026</v>
      </c>
      <c r="EX207" s="647">
        <v>2027</v>
      </c>
      <c r="EY207" s="647">
        <v>2027</v>
      </c>
      <c r="EZ207" s="647">
        <v>2027</v>
      </c>
      <c r="FA207" s="647">
        <v>2027</v>
      </c>
      <c r="FB207" s="647">
        <v>2027</v>
      </c>
      <c r="FC207" s="647">
        <v>2027</v>
      </c>
      <c r="FD207" s="647">
        <v>2027</v>
      </c>
      <c r="FE207" s="647">
        <v>2027</v>
      </c>
      <c r="FF207" s="647">
        <v>2027</v>
      </c>
      <c r="FG207" s="647">
        <v>2027</v>
      </c>
      <c r="FH207" s="647">
        <v>2028</v>
      </c>
      <c r="FI207" s="647">
        <v>2028</v>
      </c>
      <c r="FJ207" s="647">
        <v>2028</v>
      </c>
      <c r="FK207" s="647">
        <v>2028</v>
      </c>
      <c r="FL207" s="647">
        <v>2028</v>
      </c>
      <c r="FM207" s="647">
        <v>2028</v>
      </c>
      <c r="FN207" s="647">
        <v>2028</v>
      </c>
      <c r="FO207" s="647">
        <v>2028</v>
      </c>
      <c r="FP207" s="647">
        <v>2028</v>
      </c>
      <c r="FQ207" s="647">
        <v>2028</v>
      </c>
      <c r="FR207" s="647">
        <v>2029</v>
      </c>
      <c r="FS207" s="647">
        <v>2029</v>
      </c>
      <c r="FT207" s="647">
        <v>2029</v>
      </c>
      <c r="FU207" s="647">
        <v>2029</v>
      </c>
      <c r="FV207" s="647">
        <v>2029</v>
      </c>
      <c r="FW207" s="647">
        <v>2029</v>
      </c>
      <c r="FX207" s="647">
        <v>2029</v>
      </c>
      <c r="FY207" s="647">
        <v>2029</v>
      </c>
      <c r="FZ207" s="647">
        <v>2029</v>
      </c>
      <c r="GA207" s="647">
        <v>2029</v>
      </c>
      <c r="GB207" s="647">
        <v>2030</v>
      </c>
      <c r="GC207" s="647">
        <v>2030</v>
      </c>
      <c r="GD207" s="647">
        <v>2030</v>
      </c>
      <c r="GE207" s="647">
        <v>2030</v>
      </c>
      <c r="GF207" s="647">
        <v>2030</v>
      </c>
      <c r="GG207" s="647">
        <v>2030</v>
      </c>
      <c r="GH207" s="647">
        <v>2030</v>
      </c>
      <c r="GI207" s="647">
        <v>2030</v>
      </c>
      <c r="GJ207" s="647">
        <v>2030</v>
      </c>
      <c r="GK207" s="647">
        <v>2030</v>
      </c>
      <c r="GL207" s="903" t="s">
        <v>1662</v>
      </c>
      <c r="GO207" s="643" t="s">
        <v>1678</v>
      </c>
    </row>
    <row r="208" spans="1:234" hidden="1" x14ac:dyDescent="0.25">
      <c r="A208" s="643" t="s">
        <v>208</v>
      </c>
      <c r="AI208" s="647" t="s">
        <v>1663</v>
      </c>
      <c r="AJ208" s="647" t="s">
        <v>1664</v>
      </c>
      <c r="AK208" s="647" t="str">
        <f t="shared" ref="AK208" si="411">E202</f>
        <v/>
      </c>
      <c r="AL208" s="647" t="str">
        <f t="shared" ref="AL208" si="412">F202</f>
        <v/>
      </c>
      <c r="AM208" s="647" t="str">
        <f t="shared" ref="AM208" si="413">G202</f>
        <v/>
      </c>
      <c r="AN208" s="647" t="str">
        <f t="shared" ref="AN208" si="414">H202</f>
        <v/>
      </c>
      <c r="AO208" s="647" t="str">
        <f t="shared" ref="AO208" si="415">I202</f>
        <v/>
      </c>
      <c r="AP208" s="647" t="str">
        <f t="shared" ref="AP208" si="416">J202</f>
        <v/>
      </c>
      <c r="AQ208" s="647" t="str">
        <f t="shared" ref="AQ208" si="417">K202</f>
        <v/>
      </c>
      <c r="AR208" s="647" t="str">
        <f t="shared" ref="AR208" si="418">L202</f>
        <v/>
      </c>
      <c r="AS208" s="647" t="str">
        <f t="shared" ref="AS208" si="419">M202</f>
        <v/>
      </c>
      <c r="AT208" s="647" t="str">
        <f t="shared" ref="AT208" si="420">N202</f>
        <v/>
      </c>
      <c r="AU208" s="648"/>
      <c r="AW208" s="662" t="s">
        <v>1663</v>
      </c>
      <c r="AX208" s="647" t="s">
        <v>1664</v>
      </c>
      <c r="AY208" s="647" t="str">
        <f t="shared" ref="AY208" si="421">E202</f>
        <v/>
      </c>
      <c r="AZ208" s="647" t="str">
        <f t="shared" ref="AZ208" si="422">F202</f>
        <v/>
      </c>
      <c r="BA208" s="647" t="str">
        <f t="shared" ref="BA208" si="423">G202</f>
        <v/>
      </c>
      <c r="BB208" s="647" t="str">
        <f t="shared" ref="BB208" si="424">H202</f>
        <v/>
      </c>
      <c r="BC208" s="647" t="str">
        <f t="shared" ref="BC208" si="425">I202</f>
        <v/>
      </c>
      <c r="BD208" s="647" t="str">
        <f t="shared" ref="BD208" si="426">J202</f>
        <v/>
      </c>
      <c r="BE208" s="647" t="str">
        <f t="shared" ref="BE208" si="427">K202</f>
        <v/>
      </c>
      <c r="BF208" s="647" t="str">
        <f t="shared" ref="BF208" si="428">L202</f>
        <v/>
      </c>
      <c r="BG208" s="647" t="str">
        <f t="shared" ref="BG208" si="429">M202</f>
        <v/>
      </c>
      <c r="BH208" s="647" t="str">
        <f t="shared" ref="BH208" si="430">N202</f>
        <v/>
      </c>
      <c r="BI208" s="647" t="str">
        <f t="shared" ref="BI208" si="431">E202</f>
        <v/>
      </c>
      <c r="BJ208" s="647" t="str">
        <f t="shared" ref="BJ208" si="432">F202</f>
        <v/>
      </c>
      <c r="BK208" s="647" t="str">
        <f t="shared" ref="BK208" si="433">G202</f>
        <v/>
      </c>
      <c r="BL208" s="647" t="str">
        <f t="shared" ref="BL208" si="434">H202</f>
        <v/>
      </c>
      <c r="BM208" s="647" t="str">
        <f t="shared" ref="BM208" si="435">I202</f>
        <v/>
      </c>
      <c r="BN208" s="647" t="str">
        <f t="shared" ref="BN208" si="436">J202</f>
        <v/>
      </c>
      <c r="BO208" s="647" t="str">
        <f t="shared" ref="BO208" si="437">K202</f>
        <v/>
      </c>
      <c r="BP208" s="647" t="str">
        <f t="shared" ref="BP208" si="438">L202</f>
        <v/>
      </c>
      <c r="BQ208" s="647" t="str">
        <f t="shared" ref="BQ208" si="439">M202</f>
        <v/>
      </c>
      <c r="BR208" s="647" t="str">
        <f t="shared" ref="BR208" si="440">N202</f>
        <v/>
      </c>
      <c r="BS208" s="647" t="str">
        <f t="shared" ref="BS208" si="441">E202</f>
        <v/>
      </c>
      <c r="BT208" s="647" t="str">
        <f t="shared" ref="BT208" si="442">F202</f>
        <v/>
      </c>
      <c r="BU208" s="647" t="str">
        <f t="shared" ref="BU208" si="443">G202</f>
        <v/>
      </c>
      <c r="BV208" s="647" t="str">
        <f t="shared" ref="BV208" si="444">H202</f>
        <v/>
      </c>
      <c r="BW208" s="647" t="str">
        <f t="shared" ref="BW208" si="445">I202</f>
        <v/>
      </c>
      <c r="BX208" s="647" t="str">
        <f t="shared" ref="BX208" si="446">J202</f>
        <v/>
      </c>
      <c r="BY208" s="647" t="str">
        <f t="shared" ref="BY208" si="447">K202</f>
        <v/>
      </c>
      <c r="BZ208" s="647" t="str">
        <f t="shared" ref="BZ208" si="448">L202</f>
        <v/>
      </c>
      <c r="CA208" s="647" t="str">
        <f t="shared" ref="CA208" si="449">M202</f>
        <v/>
      </c>
      <c r="CB208" s="647" t="str">
        <f t="shared" ref="CB208" si="450">N202</f>
        <v/>
      </c>
      <c r="CC208" s="647" t="str">
        <f t="shared" ref="CC208" si="451">E202</f>
        <v/>
      </c>
      <c r="CD208" s="647" t="str">
        <f t="shared" ref="CD208" si="452">F202</f>
        <v/>
      </c>
      <c r="CE208" s="647" t="str">
        <f t="shared" ref="CE208" si="453">G202</f>
        <v/>
      </c>
      <c r="CF208" s="647" t="str">
        <f t="shared" ref="CF208" si="454">H202</f>
        <v/>
      </c>
      <c r="CG208" s="647" t="str">
        <f t="shared" ref="CG208" si="455">I202</f>
        <v/>
      </c>
      <c r="CH208" s="647" t="str">
        <f t="shared" ref="CH208" si="456">J202</f>
        <v/>
      </c>
      <c r="CI208" s="647" t="str">
        <f t="shared" ref="CI208" si="457">K202</f>
        <v/>
      </c>
      <c r="CJ208" s="647" t="str">
        <f t="shared" ref="CJ208" si="458">L202</f>
        <v/>
      </c>
      <c r="CK208" s="647" t="str">
        <f t="shared" ref="CK208" si="459">M202</f>
        <v/>
      </c>
      <c r="CL208" s="647" t="str">
        <f t="shared" ref="CL208" si="460">N202</f>
        <v/>
      </c>
      <c r="CM208" s="647" t="str">
        <f t="shared" ref="CM208" si="461">E202</f>
        <v/>
      </c>
      <c r="CN208" s="647" t="str">
        <f t="shared" ref="CN208" si="462">F202</f>
        <v/>
      </c>
      <c r="CO208" s="647" t="str">
        <f t="shared" ref="CO208" si="463">G202</f>
        <v/>
      </c>
      <c r="CP208" s="647" t="str">
        <f t="shared" ref="CP208" si="464">H202</f>
        <v/>
      </c>
      <c r="CQ208" s="647" t="str">
        <f t="shared" ref="CQ208" si="465">I202</f>
        <v/>
      </c>
      <c r="CR208" s="647" t="str">
        <f t="shared" ref="CR208" si="466">J202</f>
        <v/>
      </c>
      <c r="CS208" s="647" t="str">
        <f t="shared" ref="CS208" si="467">K202</f>
        <v/>
      </c>
      <c r="CT208" s="647" t="str">
        <f t="shared" ref="CT208" si="468">L202</f>
        <v/>
      </c>
      <c r="CU208" s="647" t="str">
        <f t="shared" ref="CU208" si="469">M202</f>
        <v/>
      </c>
      <c r="CV208" s="647" t="str">
        <f t="shared" ref="CV208" si="470">N202</f>
        <v/>
      </c>
      <c r="CW208" s="647" t="str">
        <f t="shared" ref="CW208" si="471">E202</f>
        <v/>
      </c>
      <c r="CX208" s="647" t="str">
        <f t="shared" ref="CX208" si="472">F202</f>
        <v/>
      </c>
      <c r="CY208" s="647" t="str">
        <f t="shared" ref="CY208" si="473">G202</f>
        <v/>
      </c>
      <c r="CZ208" s="647" t="str">
        <f t="shared" ref="CZ208" si="474">H202</f>
        <v/>
      </c>
      <c r="DA208" s="647" t="str">
        <f t="shared" ref="DA208" si="475">I202</f>
        <v/>
      </c>
      <c r="DB208" s="647" t="str">
        <f t="shared" ref="DB208" si="476">J202</f>
        <v/>
      </c>
      <c r="DC208" s="647" t="str">
        <f t="shared" ref="DC208" si="477">K202</f>
        <v/>
      </c>
      <c r="DD208" s="647" t="str">
        <f t="shared" ref="DD208" si="478">L202</f>
        <v/>
      </c>
      <c r="DE208" s="647" t="str">
        <f t="shared" ref="DE208" si="479">M202</f>
        <v/>
      </c>
      <c r="DF208" s="647" t="str">
        <f t="shared" ref="DF208" si="480">N202</f>
        <v/>
      </c>
      <c r="DG208" s="647" t="str">
        <f t="shared" ref="DG208" si="481">E202</f>
        <v/>
      </c>
      <c r="DH208" s="647" t="str">
        <f t="shared" ref="DH208" si="482">F202</f>
        <v/>
      </c>
      <c r="DI208" s="647" t="str">
        <f t="shared" ref="DI208" si="483">G202</f>
        <v/>
      </c>
      <c r="DJ208" s="647" t="str">
        <f t="shared" ref="DJ208" si="484">H202</f>
        <v/>
      </c>
      <c r="DK208" s="647" t="str">
        <f t="shared" ref="DK208" si="485">I202</f>
        <v/>
      </c>
      <c r="DL208" s="647" t="str">
        <f t="shared" ref="DL208" si="486">J202</f>
        <v/>
      </c>
      <c r="DM208" s="647" t="str">
        <f t="shared" ref="DM208" si="487">K202</f>
        <v/>
      </c>
      <c r="DN208" s="647" t="str">
        <f t="shared" ref="DN208" si="488">L202</f>
        <v/>
      </c>
      <c r="DO208" s="647" t="str">
        <f t="shared" ref="DO208" si="489">M202</f>
        <v/>
      </c>
      <c r="DP208" s="647" t="str">
        <f t="shared" ref="DP208" si="490">N202</f>
        <v/>
      </c>
      <c r="DQ208" s="643" t="s">
        <v>1657</v>
      </c>
      <c r="DR208" s="662" t="s">
        <v>1665</v>
      </c>
      <c r="DS208" s="647" t="s">
        <v>1664</v>
      </c>
      <c r="DT208" s="647" t="str">
        <f t="shared" ref="DT208" si="491">E202</f>
        <v/>
      </c>
      <c r="DU208" s="647" t="str">
        <f t="shared" ref="DU208" si="492">F202</f>
        <v/>
      </c>
      <c r="DV208" s="647" t="str">
        <f t="shared" ref="DV208" si="493">G202</f>
        <v/>
      </c>
      <c r="DW208" s="647" t="str">
        <f t="shared" ref="DW208" si="494">H202</f>
        <v/>
      </c>
      <c r="DX208" s="647" t="str">
        <f t="shared" ref="DX208" si="495">I202</f>
        <v/>
      </c>
      <c r="DY208" s="647" t="str">
        <f t="shared" ref="DY208" si="496">J202</f>
        <v/>
      </c>
      <c r="DZ208" s="647" t="str">
        <f t="shared" ref="DZ208" si="497">K202</f>
        <v/>
      </c>
      <c r="EA208" s="647" t="str">
        <f t="shared" ref="EA208" si="498">L202</f>
        <v/>
      </c>
      <c r="EB208" s="647" t="str">
        <f t="shared" ref="EB208" si="499">M202</f>
        <v/>
      </c>
      <c r="EC208" s="647" t="str">
        <f t="shared" ref="EC208" si="500">N202</f>
        <v/>
      </c>
      <c r="ED208" s="647" t="str">
        <f t="shared" ref="ED208" si="501">E202</f>
        <v/>
      </c>
      <c r="EE208" s="647" t="str">
        <f t="shared" ref="EE208" si="502">F202</f>
        <v/>
      </c>
      <c r="EF208" s="647" t="str">
        <f t="shared" ref="EF208" si="503">G202</f>
        <v/>
      </c>
      <c r="EG208" s="647" t="str">
        <f t="shared" ref="EG208" si="504">H202</f>
        <v/>
      </c>
      <c r="EH208" s="647" t="str">
        <f t="shared" ref="EH208" si="505">I202</f>
        <v/>
      </c>
      <c r="EI208" s="647" t="str">
        <f t="shared" ref="EI208" si="506">J202</f>
        <v/>
      </c>
      <c r="EJ208" s="647" t="str">
        <f t="shared" ref="EJ208" si="507">K202</f>
        <v/>
      </c>
      <c r="EK208" s="647" t="str">
        <f t="shared" ref="EK208" si="508">L202</f>
        <v/>
      </c>
      <c r="EL208" s="647" t="str">
        <f t="shared" ref="EL208" si="509">M202</f>
        <v/>
      </c>
      <c r="EM208" s="647" t="str">
        <f t="shared" ref="EM208" si="510">N202</f>
        <v/>
      </c>
      <c r="EN208" s="647" t="str">
        <f t="shared" ref="EN208" si="511">E202</f>
        <v/>
      </c>
      <c r="EO208" s="647" t="str">
        <f t="shared" ref="EO208" si="512">F202</f>
        <v/>
      </c>
      <c r="EP208" s="647" t="str">
        <f t="shared" ref="EP208" si="513">G202</f>
        <v/>
      </c>
      <c r="EQ208" s="647" t="str">
        <f t="shared" ref="EQ208" si="514">H202</f>
        <v/>
      </c>
      <c r="ER208" s="647" t="str">
        <f t="shared" ref="ER208" si="515">I202</f>
        <v/>
      </c>
      <c r="ES208" s="647" t="str">
        <f t="shared" ref="ES208" si="516">J202</f>
        <v/>
      </c>
      <c r="ET208" s="647" t="str">
        <f t="shared" ref="ET208" si="517">K202</f>
        <v/>
      </c>
      <c r="EU208" s="647" t="str">
        <f t="shared" ref="EU208" si="518">L202</f>
        <v/>
      </c>
      <c r="EV208" s="647" t="str">
        <f t="shared" ref="EV208" si="519">M202</f>
        <v/>
      </c>
      <c r="EW208" s="647" t="str">
        <f t="shared" ref="EW208" si="520">N202</f>
        <v/>
      </c>
      <c r="EX208" s="647" t="str">
        <f t="shared" ref="EX208" si="521">E202</f>
        <v/>
      </c>
      <c r="EY208" s="647" t="str">
        <f t="shared" ref="EY208" si="522">F202</f>
        <v/>
      </c>
      <c r="EZ208" s="647" t="str">
        <f t="shared" ref="EZ208" si="523">G202</f>
        <v/>
      </c>
      <c r="FA208" s="647" t="str">
        <f t="shared" ref="FA208" si="524">H202</f>
        <v/>
      </c>
      <c r="FB208" s="647" t="str">
        <f t="shared" ref="FB208" si="525">I202</f>
        <v/>
      </c>
      <c r="FC208" s="647" t="str">
        <f t="shared" ref="FC208" si="526">J202</f>
        <v/>
      </c>
      <c r="FD208" s="647" t="str">
        <f t="shared" ref="FD208" si="527">K202</f>
        <v/>
      </c>
      <c r="FE208" s="647" t="str">
        <f t="shared" ref="FE208" si="528">L202</f>
        <v/>
      </c>
      <c r="FF208" s="647" t="str">
        <f t="shared" ref="FF208" si="529">M202</f>
        <v/>
      </c>
      <c r="FG208" s="647" t="str">
        <f t="shared" ref="FG208" si="530">N202</f>
        <v/>
      </c>
      <c r="FH208" s="647" t="str">
        <f t="shared" ref="FH208" si="531">E202</f>
        <v/>
      </c>
      <c r="FI208" s="647" t="str">
        <f t="shared" ref="FI208" si="532">F202</f>
        <v/>
      </c>
      <c r="FJ208" s="647" t="str">
        <f t="shared" ref="FJ208" si="533">G202</f>
        <v/>
      </c>
      <c r="FK208" s="647" t="str">
        <f t="shared" ref="FK208" si="534">H202</f>
        <v/>
      </c>
      <c r="FL208" s="647" t="str">
        <f t="shared" ref="FL208" si="535">I202</f>
        <v/>
      </c>
      <c r="FM208" s="647" t="str">
        <f t="shared" ref="FM208" si="536">J202</f>
        <v/>
      </c>
      <c r="FN208" s="647" t="str">
        <f t="shared" ref="FN208" si="537">K202</f>
        <v/>
      </c>
      <c r="FO208" s="647" t="str">
        <f t="shared" ref="FO208" si="538">L202</f>
        <v/>
      </c>
      <c r="FP208" s="647" t="str">
        <f t="shared" ref="FP208" si="539">M202</f>
        <v/>
      </c>
      <c r="FQ208" s="647" t="str">
        <f t="shared" ref="FQ208" si="540">N202</f>
        <v/>
      </c>
      <c r="FR208" s="647" t="str">
        <f t="shared" ref="FR208" si="541">E202</f>
        <v/>
      </c>
      <c r="FS208" s="647" t="str">
        <f t="shared" ref="FS208" si="542">F202</f>
        <v/>
      </c>
      <c r="FT208" s="647" t="str">
        <f t="shared" ref="FT208" si="543">G202</f>
        <v/>
      </c>
      <c r="FU208" s="647" t="str">
        <f t="shared" ref="FU208" si="544">H202</f>
        <v/>
      </c>
      <c r="FV208" s="647" t="str">
        <f t="shared" ref="FV208" si="545">I202</f>
        <v/>
      </c>
      <c r="FW208" s="647" t="str">
        <f t="shared" ref="FW208" si="546">J202</f>
        <v/>
      </c>
      <c r="FX208" s="647" t="str">
        <f t="shared" ref="FX208" si="547">K202</f>
        <v/>
      </c>
      <c r="FY208" s="647" t="str">
        <f t="shared" ref="FY208" si="548">L202</f>
        <v/>
      </c>
      <c r="FZ208" s="647" t="str">
        <f t="shared" ref="FZ208" si="549">M202</f>
        <v/>
      </c>
      <c r="GA208" s="647" t="str">
        <f t="shared" ref="GA208" si="550">N202</f>
        <v/>
      </c>
      <c r="GB208" s="647" t="str">
        <f t="shared" ref="GB208" si="551">E202</f>
        <v/>
      </c>
      <c r="GC208" s="647" t="str">
        <f t="shared" ref="GC208" si="552">F202</f>
        <v/>
      </c>
      <c r="GD208" s="647" t="str">
        <f t="shared" ref="GD208" si="553">G202</f>
        <v/>
      </c>
      <c r="GE208" s="647" t="str">
        <f t="shared" ref="GE208" si="554">H202</f>
        <v/>
      </c>
      <c r="GF208" s="647" t="str">
        <f t="shared" ref="GF208" si="555">I202</f>
        <v/>
      </c>
      <c r="GG208" s="647" t="str">
        <f t="shared" ref="GG208" si="556">J202</f>
        <v/>
      </c>
      <c r="GH208" s="647" t="str">
        <f t="shared" ref="GH208" si="557">K202</f>
        <v/>
      </c>
      <c r="GI208" s="647" t="str">
        <f t="shared" ref="GI208" si="558">L202</f>
        <v/>
      </c>
      <c r="GJ208" s="647" t="str">
        <f t="shared" ref="GJ208" si="559">M202</f>
        <v/>
      </c>
      <c r="GK208" s="647" t="str">
        <f t="shared" ref="GK208" si="560">N202</f>
        <v/>
      </c>
      <c r="GL208" s="904"/>
      <c r="GM208" s="663"/>
      <c r="GN208" s="662" t="s">
        <v>1665</v>
      </c>
      <c r="GO208" s="646" t="s">
        <v>1664</v>
      </c>
      <c r="GP208" s="646" t="str">
        <f t="shared" ref="GP208" si="561">E202</f>
        <v/>
      </c>
      <c r="GQ208" s="646" t="str">
        <f t="shared" ref="GQ208" si="562">F202</f>
        <v/>
      </c>
      <c r="GR208" s="646" t="str">
        <f t="shared" ref="GR208" si="563">G202</f>
        <v/>
      </c>
      <c r="GS208" s="646" t="str">
        <f t="shared" ref="GS208" si="564">H202</f>
        <v/>
      </c>
      <c r="GT208" s="646" t="str">
        <f t="shared" ref="GT208" si="565">I202</f>
        <v/>
      </c>
      <c r="GU208" s="646" t="str">
        <f t="shared" ref="GU208" si="566">J202</f>
        <v/>
      </c>
      <c r="GV208" s="646" t="str">
        <f t="shared" ref="GV208" si="567">K202</f>
        <v/>
      </c>
      <c r="GW208" s="646" t="str">
        <f t="shared" ref="GW208" si="568">L202</f>
        <v/>
      </c>
      <c r="GX208" s="646" t="str">
        <f t="shared" ref="GX208" si="569">M202</f>
        <v/>
      </c>
      <c r="GY208" s="646" t="str">
        <f t="shared" ref="GY208" si="570">N202</f>
        <v/>
      </c>
      <c r="GZ208" s="646" t="s">
        <v>1662</v>
      </c>
    </row>
    <row r="209" spans="1:234" hidden="1" x14ac:dyDescent="0.25">
      <c r="A209" s="643" t="s">
        <v>208</v>
      </c>
      <c r="AI209" s="664">
        <v>2023</v>
      </c>
      <c r="AJ209" s="664">
        <v>1</v>
      </c>
      <c r="AK209" s="665">
        <v>0</v>
      </c>
      <c r="AL209" s="665">
        <v>0</v>
      </c>
      <c r="AM209" s="665">
        <v>0</v>
      </c>
      <c r="AN209" s="665">
        <v>0</v>
      </c>
      <c r="AO209" s="665">
        <v>0</v>
      </c>
      <c r="AP209" s="665">
        <v>0</v>
      </c>
      <c r="AQ209" s="665">
        <v>0</v>
      </c>
      <c r="AR209" s="665">
        <v>0</v>
      </c>
      <c r="AS209" s="665">
        <v>0</v>
      </c>
      <c r="AT209" s="665">
        <v>0</v>
      </c>
      <c r="AU209" s="666"/>
      <c r="AW209" s="749">
        <v>2023</v>
      </c>
      <c r="AX209" s="665">
        <f>AX203</f>
        <v>0</v>
      </c>
      <c r="AY209" s="665">
        <f>INDEX(AX203:BE204,MATCH(AW209,AV203:AV204,0),MATCH(AY207,AX201:BE201,0))</f>
        <v>0</v>
      </c>
      <c r="AZ209" s="665">
        <f>INDEX(AX203:BE204,MATCH(AW209,AV203:AV204,0),MATCH(AZ207,AX201:BE201,0))*(INDEX(AK209:AT216,MATCH(AZ207,AI209:AI216,0),MATCH(AZ208,AK208:AT208,0)))</f>
        <v>0</v>
      </c>
      <c r="BA209" s="665">
        <f>INDEX(AX203:BE204,MATCH(AW209,AV203:AV204,0),MATCH(BA207,AX201:BE201,0))*(INDEX(AK209:AT216,MATCH(BA207,AI209:AI216,0),MATCH(BA208,AK208:AT208,0)))</f>
        <v>0</v>
      </c>
      <c r="BB209" s="665">
        <f>INDEX(AX203:BE204,MATCH(AW209,AV203:AV204,0),MATCH(BB207,AX201:BE201,0))*(INDEX(AK209:AT216,MATCH(BB207,AI209:AI216,0),MATCH(BB208,AK208:AT208,0)))</f>
        <v>0</v>
      </c>
      <c r="BC209" s="665">
        <f>INDEX(AX203:BE204,MATCH(AW209,AV203:AV204,0),MATCH(BC207,AX201:BE201,0))*(INDEX(AK209:AT216,MATCH(BC207,AI209:AI216,0),MATCH(BC208,AK208:AT208,0)))</f>
        <v>0</v>
      </c>
      <c r="BD209" s="665">
        <f>INDEX(AX203:BE204,MATCH(AW209,AV203:AV204,0),MATCH(BD207,AX201:BE201,0))*(INDEX(AK209:AT216,MATCH(BD207,AI209:AI216,0),MATCH(BD208,AK208:AT208,0)))</f>
        <v>0</v>
      </c>
      <c r="BE209" s="665">
        <f>INDEX(AX203:BE204,MATCH(AW209,AV203:AV204,0),MATCH(BE207,AX201:BE201,0))*(INDEX(AK209:AT216,MATCH(BE207,AI209:AI216,0),MATCH(BE208,AK208:AT208,0)))</f>
        <v>0</v>
      </c>
      <c r="BF209" s="665">
        <f>INDEX(AX203:BE204,MATCH(AW209,AV203:AV204,0),MATCH(BF207,AX201:BE201,0))*(INDEX(AK209:AT216,MATCH(BF207,AI209:AI216,0),MATCH(BF208,AK208:AT208,0)))</f>
        <v>0</v>
      </c>
      <c r="BG209" s="665">
        <f>INDEX(AX203:BE204,MATCH(AW209,AV203:AV204,0),MATCH(BG207,AX201:BE201,0))*(INDEX(AK209:AT216,MATCH(BG207,AI209:AI216,0),MATCH(BG208,AK208:AT208,0)))</f>
        <v>0</v>
      </c>
      <c r="BH209" s="665">
        <f>INDEX(AX203:BE204,MATCH(AW209,AV203:AV204,0),MATCH(BH207,AX201:BE201,0))*(INDEX(AK209:AT216,MATCH(BH207,AI209:AI216,0),MATCH(BH208,AK208:AT208,0)))</f>
        <v>0</v>
      </c>
      <c r="BI209" s="665">
        <f>INDEX(AX203:BE204,MATCH(AW209,AV203:AV204,0),MATCH(BI207,AX201:BE201,0))*(INDEX(AK209:AT216,MATCH(BI207,AI209:AI216,0),MATCH(BI208,AK208:AT208,0)))</f>
        <v>0</v>
      </c>
      <c r="BJ209" s="665">
        <f>INDEX(AX203:BE204,MATCH(AW209,AV203:AV204,0),MATCH(BJ207,AX201:BE201,0))*(INDEX(AK209:AT216,MATCH(BJ207,AI209:AI216,0),MATCH(BJ208,AK208:AT208,0)))</f>
        <v>0</v>
      </c>
      <c r="BK209" s="665">
        <f>INDEX(AX203:BE204,MATCH(AW209,AV203:AV204,0),MATCH(BK207,AX201:BE201,0))*(INDEX(AK209:AT216,MATCH(BK207,AI209:AI216,0),MATCH(BK208,AK208:AT208,0)))</f>
        <v>0</v>
      </c>
      <c r="BL209" s="665">
        <f>INDEX(AX203:BE204,MATCH(AW209,AV203:AV204,0),MATCH(BL207,AX201:BE201,0))*(INDEX(AK209:AT216,MATCH(BL207,AI209:AI216,0),MATCH(BL208,AK208:AT208,0)))</f>
        <v>0</v>
      </c>
      <c r="BM209" s="665">
        <f>INDEX(AX203:BE204,MATCH(AW209,AV203:AV204,0),MATCH(BM207,AX201:BE201,0))*(INDEX(AK209:AT216,MATCH(BM207,AI209:AI216,0),MATCH(BM208,AK208:AT208,0)))</f>
        <v>0</v>
      </c>
      <c r="BN209" s="665">
        <f>INDEX(AX203:BE204,MATCH(AW209,AV203:AV204,0),MATCH(BN207,AX201:BE201,0))*(INDEX(AK209:AT216,MATCH(BN207,AI209:AI216,0),MATCH(BN208,AK208:AT208,0)))</f>
        <v>0</v>
      </c>
      <c r="BO209" s="665">
        <f>INDEX(AX203:BE204,MATCH(AW209,AV203:AV204,0),MATCH(BO207,AX201:BE201,0))*(INDEX(AK209:AT216,MATCH(BO207,AI209:AI216,0),MATCH(BO208,AK208:AT208,0)))</f>
        <v>0</v>
      </c>
      <c r="BP209" s="665">
        <f>INDEX(AX203:BE204,MATCH(AW209,AV203:AV204,0),MATCH(BP207,AX201:BE201,0))*(INDEX(AK209:AT216,MATCH(BP207,AI209:AI216,0),MATCH(BP208,AK208:AT208,0)))</f>
        <v>0</v>
      </c>
      <c r="BQ209" s="665">
        <f>INDEX(AX203:BE204,MATCH(AW209,AV203:AV204,0),MATCH(BQ207,AX201:BE201,0))*(INDEX(AK209:AT216,MATCH(BQ207,AI209:AI216,0),MATCH(BQ208,AK208:AT208,0)))</f>
        <v>0</v>
      </c>
      <c r="BR209" s="665">
        <f>INDEX(AX203:BE204,MATCH(AW209,AV203:AV204,0),MATCH(BR207,AX201:BE201,0))*(INDEX(AK209:AT216,MATCH(BR207,AI209:AI216,0),MATCH(BR208,AK208:AT208,0)))</f>
        <v>0</v>
      </c>
      <c r="BS209" s="665">
        <f>INDEX(AX203:BE204,MATCH(AW209,AV203:AV204,0),MATCH(BS207,AX201:BE201,0))*(INDEX(AK209:AT216,MATCH(BS207,AI209:AI216,0),MATCH(BS208,AK208:AT208,0)))</f>
        <v>0</v>
      </c>
      <c r="BT209" s="665">
        <f>INDEX(AX203:BE204,MATCH(AW209,AV203:AV204,0),MATCH(BT207,AX201:BE201,0))*(INDEX(AK209:AT216,MATCH(BT207,AI209:AI216,0),MATCH(BT208,AK208:AT208,0)))</f>
        <v>0</v>
      </c>
      <c r="BU209" s="665">
        <f>INDEX(AX203:BE204,MATCH(AW209,AV203:AV204,0),MATCH(BU207,AX201:BE201,0))*(INDEX(AK209:AT216,MATCH(BU207,AI209:AI216,0),MATCH(BU208,AK208:AT208,0)))</f>
        <v>0</v>
      </c>
      <c r="BV209" s="665">
        <f>INDEX(AX203:BE204,MATCH(AW209,AV203:AV204,0),MATCH(BV207,AX201:BE201,0))*(INDEX(AK209:AT216,MATCH(BV207,AI209:AI216,0),MATCH(BV208,AK208:AT208,0)))</f>
        <v>0</v>
      </c>
      <c r="BW209" s="665">
        <f>INDEX(AX203:BE204,MATCH(AW209,AV203:AV204,0),MATCH(BW207,AX201:BE201,0))*(INDEX(AK209:AT216,MATCH(BW207,AI209:AI216,0),MATCH(BW208,AK208:AT208,0)))</f>
        <v>0</v>
      </c>
      <c r="BX209" s="665">
        <f>INDEX(AX203:BE204,MATCH(AW209,AV203:AV204,0),MATCH(BX207,AX201:BE201,0))*(INDEX(AK209:AT216,MATCH(BX207,AI209:AI216,0),MATCH(BX208,AK208:AT208,0)))</f>
        <v>0</v>
      </c>
      <c r="BY209" s="665">
        <f>INDEX(AX203:BE204,MATCH(AW209,AV203:AV204,0),MATCH(BY207,AX201:BE201,0))*(INDEX(AK209:AT216,MATCH(BY207,AI209:AI216,0),MATCH(BY208,AK208:AT208,0)))</f>
        <v>0</v>
      </c>
      <c r="BZ209" s="665">
        <f>INDEX(AX203:BE204,MATCH(AW209,AV203:AV204,0),MATCH(BZ207,AX201:BE201,0))*(INDEX(AK209:AT216,MATCH(BZ207,AI209:AI216,0),MATCH(BZ208,AK208:AT208,0)))</f>
        <v>0</v>
      </c>
      <c r="CA209" s="665">
        <f>INDEX(AX203:BE204,MATCH(AW209,AV203:AV204,0),MATCH(CA207,AX201:BE201,0))*(INDEX(AK209:AT216,MATCH(CA207,AI209:AI216,0),MATCH(CA208,AK208:AT208,0)))</f>
        <v>0</v>
      </c>
      <c r="CB209" s="665">
        <f>INDEX(AX203:BE204,MATCH(AW209,AV203:AV204,0),MATCH(CB207,AX201:BE201,0))*(INDEX(AK209:AT216,MATCH(CB207,AI209:AI216,0),MATCH(CB208,AK208:AT208,0)))</f>
        <v>0</v>
      </c>
      <c r="CC209" s="665">
        <f>INDEX(AX203:BE204,MATCH(AW209,AV203:AV204,0),MATCH(CC207,AX201:BE201,0))*(INDEX(AK209:AT216,MATCH(CC207,AI209:AI216,0),MATCH(CC208,AK208:AT208,0)))</f>
        <v>0</v>
      </c>
      <c r="CD209" s="665">
        <f>INDEX(AX203:BE204,MATCH(AW209,AV203:AV204,0),MATCH(CD207,AX201:BE201,0))*(INDEX(AK209:AT216,MATCH(CD207,AI209:AI216,0),MATCH(CD208,AK208:AT208,0)))</f>
        <v>0</v>
      </c>
      <c r="CE209" s="665">
        <f>INDEX(AX203:BE204,MATCH(AW209,AV203:AV204,0),MATCH(CE207,AX201:BE201,0))*(INDEX(AK209:AT216,MATCH(CE207,AI209:AI216,0),MATCH(CE208,AK208:AT208,0)))</f>
        <v>0</v>
      </c>
      <c r="CF209" s="665">
        <f>INDEX(AX203:BE204,MATCH(AW209,AV203:AV204,0),MATCH(CF207,AX201:BE201,0))*(INDEX(AK209:AT216,MATCH(CF207,AI209:AI216,0),MATCH(CF208,AK208:AT208,0)))</f>
        <v>0</v>
      </c>
      <c r="CG209" s="665">
        <f>INDEX(AX203:BE204,MATCH(AW209,AV203:AV204,0),MATCH(CG207,AX201:BE201,0))*(INDEX(AK209:AT216,MATCH(CG207,AI209:AI216,0),MATCH(CG208,AK208:AT208,0)))</f>
        <v>0</v>
      </c>
      <c r="CH209" s="665">
        <f>INDEX(AX203:BE204,MATCH(AW209,AV203:AV204,0),MATCH(CH207,AX201:BE201,0))*(INDEX(AK209:AT216,MATCH(CH207,AI209:AI216,0),MATCH(CH208,AK208:AT208,0)))</f>
        <v>0</v>
      </c>
      <c r="CI209" s="665">
        <f>INDEX(AX203:BE204,MATCH(AW209,AV203:AV204,0),MATCH(CI207,AX201:BE201,0))*(INDEX(AK209:AT216,MATCH(CI207,AI209:AI216,0),MATCH(CI208,AK208:AT208,0)))</f>
        <v>0</v>
      </c>
      <c r="CJ209" s="665">
        <f>INDEX(AX203:BE204,MATCH(AW209,AV203:AV204,0),MATCH(CJ207,AX201:BE201,0))*(INDEX(AK209:AT216,MATCH(CJ207,AI209:AI216,0),MATCH(CJ208,AK208:AT208,0)))</f>
        <v>0</v>
      </c>
      <c r="CK209" s="665">
        <f>INDEX(AX203:BE204,MATCH(AW209,AV203:AV204,0),MATCH(CK207,AX201:BE201,0))*(INDEX(AK209:AT216,MATCH(CK207,AI209:AI216,0),MATCH(CK208,AK208:AT208,0)))</f>
        <v>0</v>
      </c>
      <c r="CL209" s="665">
        <f>INDEX(AX203:BE204,MATCH(AW209,AV203:AV204,0),MATCH(CL207,AX201:BE201,0))*(INDEX(AK209:AT216,MATCH(CL207,AI209:AI216,0),MATCH(CL208,AK208:AT208,0)))</f>
        <v>0</v>
      </c>
      <c r="CM209" s="665">
        <f>INDEX(AX203:BE204,MATCH(AW209,AV203:AV204,0),MATCH(CM207,AX201:BE201,0))*(INDEX(AK209:AT216,MATCH(CM207,AI209:AI216,0),MATCH(CM208,AK208:AT208,0)))</f>
        <v>0</v>
      </c>
      <c r="CN209" s="665">
        <f>INDEX(AX203:BE204,MATCH(AW209,AV203:AV204,0),MATCH(CN207,AX201:BE201,0))*(INDEX(AK209:AT216,MATCH(CN207,AI209:AI216,0),MATCH(CN208,AK208:AT208,0)))</f>
        <v>0</v>
      </c>
      <c r="CO209" s="665">
        <f>INDEX(AX203:BE204,MATCH(AW209,AV203:AV204,0),MATCH(CO207,AX201:BE201,0))*(INDEX(AK209:AT216,MATCH(CO207,AI209:AI216,0),MATCH(CO208,AK208:AT208,0)))</f>
        <v>0</v>
      </c>
      <c r="CP209" s="665">
        <f>INDEX(AX203:BE204,MATCH(AW209,AV203:AV204,0),MATCH(CP207,AX201:BE201,0))*(INDEX(AK209:AT216,MATCH(CP207,AI209:AI216,0),MATCH(CP208,AK208:AT208,0)))</f>
        <v>0</v>
      </c>
      <c r="CQ209" s="665">
        <f>INDEX(AX203:BE204,MATCH(AW209,AV203:AV204,0),MATCH(CQ207,AX201:BE201,0))*(INDEX(AK209:AT216,MATCH(CQ207,AI209:AI216,0),MATCH(CQ208,AK208:AT208,0)))</f>
        <v>0</v>
      </c>
      <c r="CR209" s="665">
        <f>INDEX(AX203:BE204,MATCH(AW209,AV203:AV204,0),MATCH(CR207,AX201:BE201,0))*(INDEX(AK209:AT216,MATCH(CR207,AI209:AI216,0),MATCH(CR208,AK208:AT208,0)))</f>
        <v>0</v>
      </c>
      <c r="CS209" s="665">
        <f>INDEX(AX203:BE204,MATCH(AW209,AV203:AV204,0),MATCH(CS207,AX201:BE201,0))*(INDEX(AK209:AT216,MATCH(CS207,AI209:AI216,0),MATCH(CS208,AK208:AT208,0)))</f>
        <v>0</v>
      </c>
      <c r="CT209" s="665">
        <f>INDEX(AX203:BE204,MATCH(AW209,AV203:AV204,0),MATCH(CT207,AX201:BE201,0))*(INDEX(AK209:AT216,MATCH(CT207,AI209:AI216,0),MATCH(CT208,AK208:AT208,0)))</f>
        <v>0</v>
      </c>
      <c r="CU209" s="665">
        <f>INDEX(AX203:BE204,MATCH(AW209,AV203:AV204,0),MATCH(CU207,AX201:BE201,0))*(INDEX(AK209:AT216,MATCH(CU207,AI209:AI216,0),MATCH(CU208,AK208:AT208,0)))</f>
        <v>0</v>
      </c>
      <c r="CV209" s="665">
        <f>INDEX(AX203:BE204,MATCH(AW209,AV203:AV204,0),MATCH(CV207,AX201:BE201,0))*(INDEX(AK209:AT216,MATCH(CV207,AI209:AI216,0),MATCH(CV208,AK208:AT208,0)))</f>
        <v>0</v>
      </c>
      <c r="CW209" s="665">
        <f>INDEX(AX203:BE204,MATCH(AW209,AV203:AV204,0),MATCH(CW207,AX201:BE201,0))*(INDEX(AK209:AT216,MATCH(CW207,AI209:AI216,0),MATCH(CW208,AK208:AT208,0)))</f>
        <v>0</v>
      </c>
      <c r="CX209" s="665">
        <f>INDEX(AX203:BE204,MATCH(AW209,AV203:AV204,0),MATCH(CX207,AX201:BE201,0))*(INDEX(AK209:AT216,MATCH(CX207,AI209:AI216,0),MATCH(CX208,AK208:AT208,0)))</f>
        <v>0</v>
      </c>
      <c r="CY209" s="665">
        <f>INDEX(AX203:BE204,MATCH(AW209,AV203:AV204,0),MATCH(CY207,AX201:BE201,0))*(INDEX(AK209:AT216,MATCH(CY207,AI209:AI216,0),MATCH(CY208,AK208:AT208,0)))</f>
        <v>0</v>
      </c>
      <c r="CZ209" s="665">
        <f>INDEX(AX203:BE204,MATCH(AW209,AV203:AV204,0),MATCH(CZ207,AX201:BE201,0))*(INDEX(AK209:AT216,MATCH(CZ207,AI209:AI216,0),MATCH(CZ208,AK208:AT208,0)))</f>
        <v>0</v>
      </c>
      <c r="DA209" s="665">
        <f>INDEX(AX203:BE204,MATCH(AW209,AV203:AV204,0),MATCH(DA207,AX201:BE201,0))*(INDEX(AK209:AT216,MATCH(DA207,AI209:AI216,0),MATCH(DA208,AK208:AT208,0)))</f>
        <v>0</v>
      </c>
      <c r="DB209" s="665">
        <f>INDEX(AX203:BE204,MATCH(AW209,AV203:AV204,0),MATCH(DB207,AX201:BE201,0))*(INDEX(AK209:AT216,MATCH(DB207,AI209:AI216,0),MATCH(DB208,AK208:AT208,0)))</f>
        <v>0</v>
      </c>
      <c r="DC209" s="665">
        <f>INDEX(AX203:BE204,MATCH(AW209,AV203:AV204,0),MATCH(DC207,AX201:BE201,0))*(INDEX(AK209:AT216,MATCH(DC207,AI209:AI216,0),MATCH(DC208,AK208:AT208,0)))</f>
        <v>0</v>
      </c>
      <c r="DD209" s="665">
        <f>INDEX(AX203:BE204,MATCH(AW209,AV203:AV204,0),MATCH(DD207,AX201:BE201,0))*(INDEX(AK209:AT216,MATCH(DD207,AI209:AI216,0),MATCH(DD208,AK208:AT208,0)))</f>
        <v>0</v>
      </c>
      <c r="DE209" s="665">
        <f>INDEX(AX203:BE204,MATCH(AW209,AV203:AV204,0),MATCH(DE207,AX201:BE201,0))*(INDEX(AK209:AT216,MATCH(DE207,AI209:AI216,0),MATCH(DE208,AK208:AT208,0)))</f>
        <v>0</v>
      </c>
      <c r="DF209" s="665">
        <f>INDEX(AX203:BE204,MATCH(AW209,AV203:AV204,0),MATCH(DF207,AX201:BE201,0))*(INDEX(AK209:AT216,MATCH(DF207,AI209:AI216,0),MATCH(DF208,AK208:AT208,0)))</f>
        <v>0</v>
      </c>
      <c r="DG209" s="665">
        <f>INDEX(AX203:BE204,MATCH(AW209,AV203:AV204,0),MATCH(DG207,AX201:BE201,0))*(INDEX(AK209:AT216,MATCH(DG207,AI209:AI216,0),MATCH(DG208,AK208:AT208,0)))</f>
        <v>0</v>
      </c>
      <c r="DH209" s="665">
        <f>INDEX(AX203:BE204,MATCH(AW209,AV203:AV204,0),MATCH(DH207,AX201:BE201,0))*(INDEX(AK209:AT216,MATCH(DH207,AI209:AI216,0),MATCH(DH208,AK208:AT208,0)))</f>
        <v>0</v>
      </c>
      <c r="DI209" s="665">
        <f>INDEX(AX203:BE204,MATCH(AW209,AV203:AV204,0),MATCH(DI207,AX201:BE201,0))*(INDEX(AK209:AT216,MATCH(DI207,AI209:AI216,0),MATCH(DI208,AK208:AT208,0)))</f>
        <v>0</v>
      </c>
      <c r="DJ209" s="665">
        <f>INDEX(AX203:BE204,MATCH(AW209,AV203:AV204,0),MATCH(DJ207,AX201:BE201,0))*(INDEX(AK209:AT216,MATCH(DJ207,AI209:AI216,0),MATCH(DJ208,AK208:AT208,0)))</f>
        <v>0</v>
      </c>
      <c r="DK209" s="665">
        <f>INDEX(AX203:BE204,MATCH(AW209,AV203:AV204,0),MATCH(DK207,AX201:BE201,0))*(INDEX(AK209:AT216,MATCH(DK207,AI209:AI216,0),MATCH(DK208,AK208:AT208,0)))</f>
        <v>0</v>
      </c>
      <c r="DL209" s="665">
        <f>INDEX(AX203:BE204,MATCH(AW209,AV203:AV204,0),MATCH(DL207,AX201:BE201,0))*(INDEX(AK209:AT216,MATCH(DL207,AI209:AI216,0),MATCH(DL208,AK208:AT208,0)))</f>
        <v>0</v>
      </c>
      <c r="DM209" s="665">
        <f>INDEX(AX203:BE204,MATCH(AW209,AV203:AV204,0),MATCH(DM207,AX201:BE201,0))*(INDEX(AK209:AT216,MATCH(DM207,AI209:AI216,0),MATCH(DM208,AK208:AT208,0)))</f>
        <v>0</v>
      </c>
      <c r="DN209" s="665">
        <f>INDEX(AX203:BE204,MATCH(AW209,AV203:AV204,0),MATCH(DN207,AX201:BE201,0))*(INDEX(AK209:AT216,MATCH(DN207,AI209:AI216,0),MATCH(DN208,AK208:AT208,0)))</f>
        <v>0</v>
      </c>
      <c r="DO209" s="665">
        <f>INDEX(AX203:BE204,MATCH(AW209,AV203:AV204,0),MATCH(DO207,AX201:BE201,0))*(INDEX(AK209:AT216,MATCH(DO207,AI209:AI216,0),MATCH(DO208,AK208:AT208,0)))</f>
        <v>0</v>
      </c>
      <c r="DP209" s="665">
        <f>INDEX(AX203:BE204,MATCH(AW209,AV203:AV204,0),MATCH(DP207,AX201:BE201,0))*(INDEX(AK209:AT216,MATCH(DP207,AI209:AI216,0),MATCH(DP208,AK208:AT208,0)))</f>
        <v>0</v>
      </c>
      <c r="DQ209" s="643" t="b">
        <f>SUM(AX209:DP209)=P203</f>
        <v>1</v>
      </c>
      <c r="DR209" s="749">
        <v>2023</v>
      </c>
      <c r="DS209" s="665">
        <f>IF(DR209&gt;DS207,AX208-AX209,0)</f>
        <v>0</v>
      </c>
      <c r="DT209" s="665">
        <f>IF(DR209&gt;DT207,AY208-AY209,0)</f>
        <v>0</v>
      </c>
      <c r="DU209" s="665">
        <f>IF(DR209&gt;DU207,AZ208-AZ209,0)</f>
        <v>0</v>
      </c>
      <c r="DV209" s="665">
        <f>IF(DR209&gt;DV207,BA208-BA209,0)</f>
        <v>0</v>
      </c>
      <c r="DW209" s="665">
        <f>IF(DR209&gt;DW207,BB208-BB209,0)</f>
        <v>0</v>
      </c>
      <c r="DX209" s="665">
        <f>IF(DR209&gt;DX207,BC208-BC209,0)</f>
        <v>0</v>
      </c>
      <c r="DY209" s="665">
        <f>IF(DR209&gt;DY207,BD208-BD209,0)</f>
        <v>0</v>
      </c>
      <c r="DZ209" s="665">
        <f>IF(DR209&gt;DZ207,BE208-BE209,0)</f>
        <v>0</v>
      </c>
      <c r="EA209" s="665">
        <f>IF(DR209&gt;EA207,BF208-BF209,0)</f>
        <v>0</v>
      </c>
      <c r="EB209" s="665">
        <f>IF(DR209&gt;EB207,BG208-BG209,0)</f>
        <v>0</v>
      </c>
      <c r="EC209" s="665">
        <f>IF(DR209&gt;EC207,BH208-BH209,0)</f>
        <v>0</v>
      </c>
      <c r="ED209" s="665">
        <f>IF(DR209&gt;ED207,BI208-BI209,0)</f>
        <v>0</v>
      </c>
      <c r="EE209" s="665">
        <f>IF(DR209&gt;EE207,BJ208-BJ209,0)</f>
        <v>0</v>
      </c>
      <c r="EF209" s="665">
        <f>IF(DR209&gt;EF207,BK208-BK209,0)</f>
        <v>0</v>
      </c>
      <c r="EG209" s="665">
        <f>IF(DR209&gt;EG207,BL208-BL209,0)</f>
        <v>0</v>
      </c>
      <c r="EH209" s="665">
        <f>IF(DR209&gt;EH207,BM208-BM209,0)</f>
        <v>0</v>
      </c>
      <c r="EI209" s="665">
        <f>IF(DR209&gt;EI207,BN208-BN209,0)</f>
        <v>0</v>
      </c>
      <c r="EJ209" s="665">
        <f>IF(DR209&gt;EJ207,BO208-BO209,0)</f>
        <v>0</v>
      </c>
      <c r="EK209" s="665">
        <f>IF(DR209&gt;EK207,BP208-BP209,0)</f>
        <v>0</v>
      </c>
      <c r="EL209" s="665">
        <f>IF(DR209&gt;EL207,BQ208-BQ209,0)</f>
        <v>0</v>
      </c>
      <c r="EM209" s="665">
        <f>IF(DR209&gt;EM207,BR208-BR209,0)</f>
        <v>0</v>
      </c>
      <c r="EN209" s="665">
        <f>IF(DR209&gt;EN207,BS208-BS209,0)</f>
        <v>0</v>
      </c>
      <c r="EO209" s="665">
        <f>IF(DR209&gt;EO207,BT208-BT209,0)</f>
        <v>0</v>
      </c>
      <c r="EP209" s="665">
        <f>IF(DR209&gt;EP207,BU208-BU209,0)</f>
        <v>0</v>
      </c>
      <c r="EQ209" s="665">
        <f>IF(DR209&gt;EQ207,BV208-BV209,0)</f>
        <v>0</v>
      </c>
      <c r="ER209" s="665">
        <f>IF(DR209&gt;ER207,BW208-BW209,0)</f>
        <v>0</v>
      </c>
      <c r="ES209" s="665">
        <f>IF(DR209&gt;ES207,BX208-BX209,0)</f>
        <v>0</v>
      </c>
      <c r="ET209" s="665">
        <f>IF(DR209&gt;ET207,BY208-BY209,0)</f>
        <v>0</v>
      </c>
      <c r="EU209" s="665">
        <f>IF(DR209&gt;EU207,BZ208-BZ209,0)</f>
        <v>0</v>
      </c>
      <c r="EV209" s="665">
        <f>IF(DR209&gt;EV207,CA208-CA209,0)</f>
        <v>0</v>
      </c>
      <c r="EW209" s="665">
        <f>IF(DR209&gt;EW207,CB208-CB209,0)</f>
        <v>0</v>
      </c>
      <c r="EX209" s="665">
        <f>IF(DR209&gt;EX207,CC208-CC209,0)</f>
        <v>0</v>
      </c>
      <c r="EY209" s="665">
        <f>IF(DR209&gt;EY207,CD208-CD209,0)</f>
        <v>0</v>
      </c>
      <c r="EZ209" s="665">
        <f>IF(DR209&gt;EZ207,CE208-CE209,0)</f>
        <v>0</v>
      </c>
      <c r="FA209" s="665">
        <f>IF(DR209&gt;FA207,CF208-CF209,0)</f>
        <v>0</v>
      </c>
      <c r="FB209" s="665">
        <f>IF(DR209&gt;FB207,CG208-CG209,0)</f>
        <v>0</v>
      </c>
      <c r="FC209" s="665">
        <f>IF(DR209&gt;FC207,CH208-CH209,0)</f>
        <v>0</v>
      </c>
      <c r="FD209" s="665">
        <f>IF(DR209&gt;FD207,CI208-CI209,0)</f>
        <v>0</v>
      </c>
      <c r="FE209" s="665">
        <f>IF(DR209&gt;FE207,CJ208-CJ209,0)</f>
        <v>0</v>
      </c>
      <c r="FF209" s="665">
        <f>IF(DR209&gt;FF207,CK208-CK209,0)</f>
        <v>0</v>
      </c>
      <c r="FG209" s="665">
        <f>IF(DR209&gt;FG207,CL208-CL209,0)</f>
        <v>0</v>
      </c>
      <c r="FH209" s="665">
        <f>IF(DR209&gt;FH207,CM208-CM209,0)</f>
        <v>0</v>
      </c>
      <c r="FI209" s="665">
        <f>IF(DR209&gt;FI207,CN208-CN209,0)</f>
        <v>0</v>
      </c>
      <c r="FJ209" s="665">
        <f>IF(DR209&gt;FJ207,CO208-CO209,0)</f>
        <v>0</v>
      </c>
      <c r="FK209" s="665">
        <f>IF(DR209&gt;FK207,CP208-CP209,0)</f>
        <v>0</v>
      </c>
      <c r="FL209" s="665">
        <f>IF(DR209&gt;FL207,CQ208-CQ209,0)</f>
        <v>0</v>
      </c>
      <c r="FM209" s="665">
        <f>IF(DR209&gt;FM207,CR208-CR209,0)</f>
        <v>0</v>
      </c>
      <c r="FN209" s="665">
        <f>IF(DR209&gt;FN207,CS208-CS209,0)</f>
        <v>0</v>
      </c>
      <c r="FO209" s="665">
        <f>IF(DR209&gt;FO207,CT208-CT209,0)</f>
        <v>0</v>
      </c>
      <c r="FP209" s="665">
        <f>IF(DR209&gt;FP207,CU208-CU209,0)</f>
        <v>0</v>
      </c>
      <c r="FQ209" s="665">
        <f>IF(DR209&gt;FQ207,CV208-CV209,0)</f>
        <v>0</v>
      </c>
      <c r="FR209" s="665">
        <f>IF(DR209&gt;FR207,CW208-CW209,0)</f>
        <v>0</v>
      </c>
      <c r="FS209" s="665">
        <f>IF(DR209&gt;FS207,CX208-CX209,0)</f>
        <v>0</v>
      </c>
      <c r="FT209" s="665">
        <f>IF(DR209&gt;FT207,CY208-CY209,0)</f>
        <v>0</v>
      </c>
      <c r="FU209" s="665">
        <f>IF(DR209&gt;FU207,CZ208-CZ209,0)</f>
        <v>0</v>
      </c>
      <c r="FV209" s="665">
        <f>IF(DR209&gt;FV207,DA208-DA209,0)</f>
        <v>0</v>
      </c>
      <c r="FW209" s="665">
        <f>IF(DR209&gt;FW207,DB208-DB209,0)</f>
        <v>0</v>
      </c>
      <c r="FX209" s="665">
        <f>IF(DR209&gt;FX207,DC208-DC209,0)</f>
        <v>0</v>
      </c>
      <c r="FY209" s="665">
        <f>IF(DR209&gt;FY207,DD208-DD209,0)</f>
        <v>0</v>
      </c>
      <c r="FZ209" s="665">
        <f>IF(DR209&gt;FZ207,DE208-DE209,0)</f>
        <v>0</v>
      </c>
      <c r="GA209" s="665">
        <f>IF(DR209&gt;GA207,DF208-DF209,0)</f>
        <v>0</v>
      </c>
      <c r="GB209" s="665">
        <f>IF(DR209&gt;GB207,DG208-DG209,0)</f>
        <v>0</v>
      </c>
      <c r="GC209" s="665">
        <f>IF(DR209&gt;GC207,DH208-DH209,0)</f>
        <v>0</v>
      </c>
      <c r="GD209" s="665">
        <f>IF(DR209&gt;GD207,DI208-DI209,0)</f>
        <v>0</v>
      </c>
      <c r="GE209" s="665">
        <f>IF(DR209&gt;GE207,DJ208-DJ209,0)</f>
        <v>0</v>
      </c>
      <c r="GF209" s="665">
        <f>IF(DR209&gt;GF207,DK208-DK209,0)</f>
        <v>0</v>
      </c>
      <c r="GG209" s="665">
        <f>IF(DR209&gt;GG207,DL208-DL209,0)</f>
        <v>0</v>
      </c>
      <c r="GH209" s="665">
        <f>IF(DR209&gt;GH207,DM208-DM209,0)</f>
        <v>0</v>
      </c>
      <c r="GI209" s="665">
        <f>IF(DR209&gt;GI207,DN208-DN209,0)</f>
        <v>0</v>
      </c>
      <c r="GJ209" s="665">
        <f>IF(DR209&gt;GJ207,DO208-DO209,0)</f>
        <v>0</v>
      </c>
      <c r="GK209" s="665">
        <f>IF(DR209&gt;GK207,DP208-DP209,0)</f>
        <v>0</v>
      </c>
      <c r="GL209" s="665" t="b">
        <f>SUM(DS209:GK209)+SUM(Y203:AH203)=U203</f>
        <v>1</v>
      </c>
      <c r="GM209" s="667"/>
      <c r="GN209" s="749">
        <v>2023</v>
      </c>
      <c r="GO209" s="664">
        <f>SUMIF(DS208:GK208,GO208,DS209:GK209)</f>
        <v>0</v>
      </c>
      <c r="GP209" s="668">
        <f>SUMIF(DS208:GK208,GP208,DS209:GK209)</f>
        <v>0</v>
      </c>
      <c r="GQ209" s="668">
        <f>SUMIF(DS208:GK208,GQ208,DS209:GK209)</f>
        <v>0</v>
      </c>
      <c r="GR209" s="668">
        <f>SUMIF(DS208:GK208,GR208,DS209:GK209)</f>
        <v>0</v>
      </c>
      <c r="GS209" s="668">
        <f>SUMIF(DS208:GK208,GS208,DS209:GK209)</f>
        <v>0</v>
      </c>
      <c r="GT209" s="668">
        <f>SUMIF(DS208:GK208,GT208,DS209:GK209)</f>
        <v>0</v>
      </c>
      <c r="GU209" s="668">
        <f>SUMIF(DS208:GK208,GU208,DS209:GK209)</f>
        <v>0</v>
      </c>
      <c r="GV209" s="668">
        <f>SUMIF(DS208:GK208,GV208,DS209:GK209)</f>
        <v>0</v>
      </c>
      <c r="GW209" s="668">
        <f>SUMIF(DS208:GK208,GW208,DS209:GK209)</f>
        <v>0</v>
      </c>
      <c r="GX209" s="668">
        <f>SUMIF(DS208:GK208,GX208,DS209:GK209)</f>
        <v>0</v>
      </c>
      <c r="GY209" s="668">
        <f>SUMIF(DS208:GK208,GY208,DS209:GK209)</f>
        <v>0</v>
      </c>
      <c r="GZ209" s="646" t="b">
        <f>SUM(GO209:GY209)=(U203-SUM(Y203:AH203))</f>
        <v>1</v>
      </c>
    </row>
    <row r="210" spans="1:234" hidden="1" x14ac:dyDescent="0.25">
      <c r="A210" s="643" t="s">
        <v>208</v>
      </c>
      <c r="AI210" s="664">
        <v>2024</v>
      </c>
      <c r="AJ210" s="664">
        <v>0</v>
      </c>
      <c r="AK210" s="665">
        <f>IFERROR(E204/T204,0)</f>
        <v>0</v>
      </c>
      <c r="AL210" s="665">
        <f>IFERROR(F204/T204,0)</f>
        <v>0</v>
      </c>
      <c r="AM210" s="665">
        <f>IFERROR(G204/T204,0)</f>
        <v>0</v>
      </c>
      <c r="AN210" s="669">
        <f>IFERROR(H204/T204,0)</f>
        <v>0</v>
      </c>
      <c r="AO210" s="669">
        <f>IFERROR(I204/T204,0)</f>
        <v>0</v>
      </c>
      <c r="AP210" s="669">
        <f>IFERROR(J204/T204,0)</f>
        <v>0</v>
      </c>
      <c r="AQ210" s="669">
        <f>IFERROR(K204/T204,0)</f>
        <v>0</v>
      </c>
      <c r="AR210" s="669">
        <f>IFERROR(L204/T204,0)</f>
        <v>0</v>
      </c>
      <c r="AS210" s="669">
        <f>IFERROR(M204/T204,0)</f>
        <v>0</v>
      </c>
      <c r="AT210" s="669">
        <f>IFERROR(N204/T204,0)</f>
        <v>0</v>
      </c>
      <c r="AU210" s="666"/>
      <c r="AW210" s="749">
        <v>2024</v>
      </c>
      <c r="AX210" s="665">
        <f>AX204</f>
        <v>0</v>
      </c>
      <c r="AY210" s="665">
        <f>INDEX(AX203:BE204,MATCH(AW210,AV203:AV204,0),MATCH(AY207,AX201:BE201,0))*(INDEX(AK209:AT216,MATCH(AY207,AI209:AI216,0),MATCH(AY208,AK208:AT208,0)))</f>
        <v>0</v>
      </c>
      <c r="AZ210" s="665">
        <f>INDEX(AX203:BE204,MATCH(AW210,AV203:AV204,0),MATCH(AZ207,AX201:BE201,0))*(INDEX(AK209:AT216,MATCH(AZ207,AI209:AI216,0),MATCH(AZ208,AK208:AT208,0)))</f>
        <v>0</v>
      </c>
      <c r="BA210" s="665">
        <f>INDEX(AX203:BE204,MATCH(AW210,AV203:AV204,0),MATCH(BA207,AX201:BE201,0))*(INDEX(AK209:AT216,MATCH(BA207,AI209:AI216,0),MATCH(BA208,AK208:AT208,0)))</f>
        <v>0</v>
      </c>
      <c r="BB210" s="665">
        <f>INDEX(AX203:BE204,MATCH(AW210,AV203:AV204,0),MATCH(BB207,AX201:BE201,0))*(INDEX(AK209:AT216,MATCH(BB207,AI209:AI216,0),MATCH(BB208,AK208:AT208,0)))</f>
        <v>0</v>
      </c>
      <c r="BC210" s="665">
        <f>INDEX(AX203:BE204,MATCH(AW210,AV203:AV204,0),MATCH(BC207,AX201:BE201,0))*(INDEX(AK209:AT216,MATCH(BC207,AI209:AI216,0),MATCH(BC208,AK208:AT208,0)))</f>
        <v>0</v>
      </c>
      <c r="BD210" s="665">
        <f>INDEX(AX203:BE204,MATCH(AW210,AV203:AV204,0),MATCH(BD207,AX201:BE201,0))*(INDEX(AK209:AT216,MATCH(BD207,AI209:AI216,0),MATCH(BD208,AK208:AT208,0)))</f>
        <v>0</v>
      </c>
      <c r="BE210" s="665">
        <f>INDEX(AX203:BE204,MATCH(AW210,AV203:AV204,0),MATCH(BE207,AX201:BE201,0))*(INDEX(AK209:AT216,MATCH(BE207,AI209:AI216,0),MATCH(BE208,AK208:AT208,0)))</f>
        <v>0</v>
      </c>
      <c r="BF210" s="665">
        <f>INDEX(AX203:BE204,MATCH(AW210,AV203:AV204,0),MATCH(BF207,AX201:BE201,0))*(INDEX(AK209:AT216,MATCH(BF207,AI209:AI216,0),MATCH(BF208,AK208:AT208,0)))</f>
        <v>0</v>
      </c>
      <c r="BG210" s="665">
        <f>INDEX(AX203:BE204,MATCH(AW210,AV203:AV204,0),MATCH(BG207,AX201:BE201,0))*(INDEX(AK209:AT216,MATCH(BG207,AI209:AI216,0),MATCH(BG208,AK208:AT208,0)))</f>
        <v>0</v>
      </c>
      <c r="BH210" s="665">
        <f>INDEX(AX203:BE204,MATCH(AW210,AV203:AV204,0),MATCH(BH207,AX201:BE201,0))*(INDEX(AK209:AT216,MATCH(BH207,AI209:AI216,0),MATCH(BH208,AK208:AT208,0)))</f>
        <v>0</v>
      </c>
      <c r="BI210" s="665">
        <f>INDEX(AX203:BE204,MATCH(AW210,AV203:AV204,0),MATCH(BI207,AX201:BE201,0))*(INDEX(AK209:AT216,MATCH(BI207,AI209:AI216,0),MATCH(BI208,AK208:AT208,0)))</f>
        <v>0</v>
      </c>
      <c r="BJ210" s="665">
        <f>INDEX(AX203:BE204,MATCH(AW210,AV203:AV204,0),MATCH(BJ207,AX201:BE201,0))*(INDEX(AK209:AT216,MATCH(BJ207,AI209:AI216,0),MATCH(BJ208,AK208:AT208,0)))</f>
        <v>0</v>
      </c>
      <c r="BK210" s="665">
        <f>INDEX(AX203:BE204,MATCH(AW210,AV203:AV204,0),MATCH(BK207,AX201:BE201,0))*(INDEX(AK209:AT216,MATCH(BK207,AI209:AI216,0),MATCH(BK208,AK208:AT208,0)))</f>
        <v>0</v>
      </c>
      <c r="BL210" s="665">
        <f>INDEX(AX203:BE204,MATCH(AW210,AV203:AV204,0),MATCH(BL207,AX201:BE201,0))*(INDEX(AK209:AT216,MATCH(BL207,AI209:AI216,0),MATCH(BL208,AK208:AT208,0)))</f>
        <v>0</v>
      </c>
      <c r="BM210" s="665">
        <f>INDEX(AX203:BE204,MATCH(AW210,AV203:AV204,0),MATCH(BM207,AX201:BE201,0))*(INDEX(AK209:AT216,MATCH(BM207,AI209:AI216,0),MATCH(BM208,AK208:AT208,0)))</f>
        <v>0</v>
      </c>
      <c r="BN210" s="665">
        <f>INDEX(AX203:BE204,MATCH(AW210,AV203:AV204,0),MATCH(BN207,AX201:BE201,0))*(INDEX(AK209:AT216,MATCH(BN207,AI209:AI216,0),MATCH(BN208,AK208:AT208,0)))</f>
        <v>0</v>
      </c>
      <c r="BO210" s="665">
        <f>INDEX(AX203:BE204,MATCH(AW210,AV203:AV204,0),MATCH(BO207,AX201:BE201,0))*(INDEX(AK209:AT216,MATCH(BO207,AI209:AI216,0),MATCH(BO208,AK208:AT208,0)))</f>
        <v>0</v>
      </c>
      <c r="BP210" s="665">
        <f>INDEX(AX203:BE204,MATCH(AW210,AV203:AV204,0),MATCH(BP207,AX201:BE201,0))*(INDEX(AK209:AT216,MATCH(BP207,AI209:AI216,0),MATCH(BP208,AK208:AT208,0)))</f>
        <v>0</v>
      </c>
      <c r="BQ210" s="665">
        <f>INDEX(AX203:BE204,MATCH(AW210,AV203:AV204,0),MATCH(BQ207,AX201:BE201,0))*(INDEX(AK209:AT216,MATCH(BQ207,AI209:AI216,0),MATCH(BQ208,AK208:AT208,0)))</f>
        <v>0</v>
      </c>
      <c r="BR210" s="665">
        <f>INDEX(AX203:BE204,MATCH(AW210,AV203:AV204,0),MATCH(BR207,AX201:BE201,0))*(INDEX(AK209:AT216,MATCH(BR207,AI209:AI216,0),MATCH(BR208,AK208:AT208,0)))</f>
        <v>0</v>
      </c>
      <c r="BS210" s="665">
        <f>INDEX(AX203:BE204,MATCH(AW210,AV203:AV204,0),MATCH(BS207,AX201:BE201,0))*(INDEX(AK209:AT216,MATCH(BS207,AI209:AI216,0),MATCH(BS208,AK208:AT208,0)))</f>
        <v>0</v>
      </c>
      <c r="BT210" s="665">
        <f>INDEX(AX203:BE204,MATCH(AW210,AV203:AV204,0),MATCH(BT207,AX201:BE201,0))*(INDEX(AK209:AT216,MATCH(BT207,AI209:AI216,0),MATCH(BT208,AK208:AT208,0)))</f>
        <v>0</v>
      </c>
      <c r="BU210" s="665">
        <f>INDEX(AX203:BE204,MATCH(AW210,AV203:AV204,0),MATCH(BU207,AX201:BE201,0))*(INDEX(AK209:AT216,MATCH(BU207,AI209:AI216,0),MATCH(BU208,AK208:AT208,0)))</f>
        <v>0</v>
      </c>
      <c r="BV210" s="665">
        <f>INDEX(AX203:BE204,MATCH(AW210,AV203:AV204,0),MATCH(BV207,AX201:BE201,0))*(INDEX(AK209:AT216,MATCH(BV207,AI209:AI216,0),MATCH(BV208,AK208:AT208,0)))</f>
        <v>0</v>
      </c>
      <c r="BW210" s="665">
        <f>INDEX(AX203:BE204,MATCH(AW210,AV203:AV204,0),MATCH(BW207,AX201:BE201,0))*(INDEX(AK209:AT216,MATCH(BW207,AI209:AI216,0),MATCH(BW208,AK208:AT208,0)))</f>
        <v>0</v>
      </c>
      <c r="BX210" s="665">
        <f>INDEX(AX203:BE204,MATCH(AW210,AV203:AV204,0),MATCH(BX207,AX201:BE201,0))*(INDEX(AK209:AT216,MATCH(BX207,AI209:AI216,0),MATCH(BX208,AK208:AT208,0)))</f>
        <v>0</v>
      </c>
      <c r="BY210" s="665">
        <f>INDEX(AX203:BE204,MATCH(AW210,AV203:AV204,0),MATCH(BY207,AX201:BE201,0))*(INDEX(AK209:AT216,MATCH(BY207,AI209:AI216,0),MATCH(BY208,AK208:AT208,0)))</f>
        <v>0</v>
      </c>
      <c r="BZ210" s="665">
        <f>INDEX(AX203:BE204,MATCH(AW210,AV203:AV204,0),MATCH(BZ207,AX201:BE201,0))*(INDEX(AK209:AT216,MATCH(BZ207,AI209:AI216,0),MATCH(BZ208,AK208:AT208,0)))</f>
        <v>0</v>
      </c>
      <c r="CA210" s="665">
        <f>INDEX(AX203:BE204,MATCH(AW210,AV203:AV204,0),MATCH(CA207,AX201:BE201,0))*(INDEX(AK209:AT216,MATCH(CA207,AI209:AI216,0),MATCH(CA208,AK208:AT208,0)))</f>
        <v>0</v>
      </c>
      <c r="CB210" s="665">
        <f>INDEX(AX203:BE204,MATCH(AW210,AV203:AV204,0),MATCH(CB207,AX201:BE201,0))*(INDEX(AK209:AT216,MATCH(CB207,AI209:AI216,0),MATCH(CB208,AK208:AT208,0)))</f>
        <v>0</v>
      </c>
      <c r="CC210" s="665">
        <f>INDEX(AX203:BE204,MATCH(AW210,AV203:AV204,0),MATCH(CC207,AX201:BE201,0))*(INDEX(AK209:AT216,MATCH(CC207,AI209:AI216,0),MATCH(CC208,AK208:AT208,0)))</f>
        <v>0</v>
      </c>
      <c r="CD210" s="665">
        <f>INDEX(AX203:BE204,MATCH(AW210,AV203:AV204,0),MATCH(CD207,AX201:BE201,0))*(INDEX(AK209:AT216,MATCH(CD207,AI209:AI216,0),MATCH(CD208,AK208:AT208,0)))</f>
        <v>0</v>
      </c>
      <c r="CE210" s="665">
        <f>INDEX(AX203:BE204,MATCH(AW210,AV203:AV204,0),MATCH(CE207,AX201:BE201,0))*(INDEX(AK209:AT216,MATCH(CE207,AI209:AI216,0),MATCH(CE208,AK208:AT208,0)))</f>
        <v>0</v>
      </c>
      <c r="CF210" s="665">
        <f>INDEX(AX203:BE204,MATCH(AW210,AV203:AV204,0),MATCH(CF207,AX201:BE201,0))*(INDEX(AK209:AT216,MATCH(CF207,AI209:AI216,0),MATCH(CF208,AK208:AT208,0)))</f>
        <v>0</v>
      </c>
      <c r="CG210" s="665">
        <f>INDEX(AX203:BE204,MATCH(AW210,AV203:AV204,0),MATCH(CG207,AX201:BE201,0))*(INDEX(AK209:AT216,MATCH(CG207,AI209:AI216,0),MATCH(CG208,AK208:AT208,0)))</f>
        <v>0</v>
      </c>
      <c r="CH210" s="665">
        <f>INDEX(AX203:BE204,MATCH(AW210,AV203:AV204,0),MATCH(CH207,AX201:BE201,0))*(INDEX(AK209:AT216,MATCH(CH207,AI209:AI216,0),MATCH(CH208,AK208:AT208,0)))</f>
        <v>0</v>
      </c>
      <c r="CI210" s="665">
        <f>INDEX(AX203:BE204,MATCH(AW210,AV203:AV204,0),MATCH(CI207,AX201:BE201,0))*(INDEX(AK209:AT216,MATCH(CI207,AI209:AI216,0),MATCH(CI208,AK208:AT208,0)))</f>
        <v>0</v>
      </c>
      <c r="CJ210" s="665">
        <f>INDEX(AX203:BE204,MATCH(AW210,AV203:AV204,0),MATCH(CJ207,AX201:BE201,0))*(INDEX(AK209:AT216,MATCH(CJ207,AI209:AI216,0),MATCH(CJ208,AK208:AT208,0)))</f>
        <v>0</v>
      </c>
      <c r="CK210" s="665">
        <f>INDEX(AX203:BE204,MATCH(AW210,AV203:AV204,0),MATCH(CK207,AX201:BE201,0))*(INDEX(AK209:AT216,MATCH(CK207,AI209:AI216,0),MATCH(CK208,AK208:AT208,0)))</f>
        <v>0</v>
      </c>
      <c r="CL210" s="665">
        <f>INDEX(AX203:BE204,MATCH(AW210,AV203:AV204,0),MATCH(CL207,AX201:BE201,0))*(INDEX(AK209:AT216,MATCH(CL207,AI209:AI216,0),MATCH(CL208,AK208:AT208,0)))</f>
        <v>0</v>
      </c>
      <c r="CM210" s="665">
        <f>INDEX(AX203:BE204,MATCH(AW210,AV203:AV204,0),MATCH(CM207,AX201:BE201,0))*(INDEX(AK209:AT216,MATCH(CM207,AI209:AI216,0),MATCH(CM208,AK208:AT208,0)))</f>
        <v>0</v>
      </c>
      <c r="CN210" s="665">
        <f>INDEX(AX203:BE204,MATCH(AW210,AV203:AV204,0),MATCH(CN207,AX201:BE201,0))*(INDEX(AK209:AT216,MATCH(CN207,AI209:AI216,0),MATCH(CN208,AK208:AT208,0)))</f>
        <v>0</v>
      </c>
      <c r="CO210" s="665">
        <f>INDEX(AX203:BE204,MATCH(AW210,AV203:AV204,0),MATCH(CO207,AX201:BE201,0))*(INDEX(AK209:AT216,MATCH(CO207,AI209:AI216,0),MATCH(CO208,AK208:AT208,0)))</f>
        <v>0</v>
      </c>
      <c r="CP210" s="665">
        <f>INDEX(AX203:BE204,MATCH(AW210,AV203:AV204,0),MATCH(CP207,AX201:BE201,0))*(INDEX(AK209:AT216,MATCH(CP207,AI209:AI216,0),MATCH(CP208,AK208:AT208,0)))</f>
        <v>0</v>
      </c>
      <c r="CQ210" s="665">
        <f>INDEX(AX203:BE204,MATCH(AW210,AV203:AV204,0),MATCH(CQ207,AX201:BE201,0))*(INDEX(AK209:AT216,MATCH(CQ207,AI209:AI216,0),MATCH(CQ208,AK208:AT208,0)))</f>
        <v>0</v>
      </c>
      <c r="CR210" s="665">
        <f>INDEX(AX203:BE204,MATCH(AW210,AV203:AV204,0),MATCH(CR207,AX201:BE201,0))*(INDEX(AK209:AT216,MATCH(CR207,AI209:AI216,0),MATCH(CR208,AK208:AT208,0)))</f>
        <v>0</v>
      </c>
      <c r="CS210" s="665">
        <f>INDEX(AX203:BE204,MATCH(AW210,AV203:AV204,0),MATCH(CS207,AX201:BE201,0))*(INDEX(AK209:AT216,MATCH(CS207,AI209:AI216,0),MATCH(CS208,AK208:AT208,0)))</f>
        <v>0</v>
      </c>
      <c r="CT210" s="665">
        <f>INDEX(AX203:BE204,MATCH(AW210,AV203:AV204,0),MATCH(CT207,AX201:BE201,0))*(INDEX(AK209:AT216,MATCH(CT207,AI209:AI216,0),MATCH(CT208,AK208:AT208,0)))</f>
        <v>0</v>
      </c>
      <c r="CU210" s="665">
        <f>INDEX(AX203:BE204,MATCH(AW210,AV203:AV204,0),MATCH(CU207,AX201:BE201,0))*(INDEX(AK209:AT216,MATCH(CU207,AI209:AI216,0),MATCH(CU208,AK208:AT208,0)))</f>
        <v>0</v>
      </c>
      <c r="CV210" s="665">
        <f>INDEX(AX203:BE204,MATCH(AW210,AV203:AV204,0),MATCH(CV207,AX201:BE201,0))*(INDEX(AK209:AT216,MATCH(CV207,AI209:AI216,0),MATCH(CV208,AK208:AT208,0)))</f>
        <v>0</v>
      </c>
      <c r="CW210" s="665">
        <f>INDEX(AX203:BE204,MATCH(AW210,AV203:AV204,0),MATCH(CW207,AX201:BE201,0))*(INDEX(AK209:AT216,MATCH(CW207,AI209:AI216,0),MATCH(CW208,AK208:AT208,0)))</f>
        <v>0</v>
      </c>
      <c r="CX210" s="665">
        <f>INDEX(AX203:BE204,MATCH(AW210,AV203:AV204,0),MATCH(CX207,AX201:BE201,0))*(INDEX(AK209:AT216,MATCH(CX207,AI209:AI216,0),MATCH(CX208,AK208:AT208,0)))</f>
        <v>0</v>
      </c>
      <c r="CY210" s="665">
        <f>INDEX(AX203:BE204,MATCH(AW210,AV203:AV204,0),MATCH(CY207,AX201:BE201,0))*(INDEX(AK209:AT216,MATCH(CY207,AI209:AI216,0),MATCH(CY208,AK208:AT208,0)))</f>
        <v>0</v>
      </c>
      <c r="CZ210" s="665">
        <f>INDEX(AX203:BE204,MATCH(AW210,AV203:AV204,0),MATCH(CZ207,AX201:BE201,0))*(INDEX(AK209:AT216,MATCH(CZ207,AI209:AI216,0),MATCH(CZ208,AK208:AT208,0)))</f>
        <v>0</v>
      </c>
      <c r="DA210" s="665">
        <f>INDEX(AX203:BE204,MATCH(AW210,AV203:AV204,0),MATCH(DA207,AX201:BE201,0))*(INDEX(AK209:AT216,MATCH(DA207,AI209:AI216,0),MATCH(DA208,AK208:AT208,0)))</f>
        <v>0</v>
      </c>
      <c r="DB210" s="665">
        <f>INDEX(AX203:BE204,MATCH(AW210,AV203:AV204,0),MATCH(DB207,AX201:BE201,0))*(INDEX(AK209:AT216,MATCH(DB207,AI209:AI216,0),MATCH(DB208,AK208:AT208,0)))</f>
        <v>0</v>
      </c>
      <c r="DC210" s="665">
        <f>INDEX(AX203:BE204,MATCH(AW210,AV203:AV204,0),MATCH(DC207,AX201:BE201,0))*(INDEX(AK209:AT216,MATCH(DC207,AI209:AI216,0),MATCH(DC208,AK208:AT208,0)))</f>
        <v>0</v>
      </c>
      <c r="DD210" s="665">
        <f>INDEX(AX203:BE204,MATCH(AW210,AV203:AV204,0),MATCH(DD207,AX201:BE201,0))*(INDEX(AK209:AT216,MATCH(DD207,AI209:AI216,0),MATCH(DD208,AK208:AT208,0)))</f>
        <v>0</v>
      </c>
      <c r="DE210" s="665">
        <f>INDEX(AX203:BE204,MATCH(AW210,AV203:AV204,0),MATCH(DE207,AX201:BE201,0))*(INDEX(AK209:AT216,MATCH(DE207,AI209:AI216,0),MATCH(DE208,AK208:AT208,0)))</f>
        <v>0</v>
      </c>
      <c r="DF210" s="665">
        <f>INDEX(AX203:BE204,MATCH(AW210,AV203:AV204,0),MATCH(DF207,AX201:BE201,0))*(INDEX(AK209:AT216,MATCH(DF207,AI209:AI216,0),MATCH(DF208,AK208:AT208,0)))</f>
        <v>0</v>
      </c>
      <c r="DG210" s="665">
        <f>INDEX(AX203:BE204,MATCH(AW210,AV203:AV204,0),MATCH(DG207,AX201:BE201,0))*(INDEX(AK209:AT216,MATCH(DG207,AI209:AI216,0),MATCH(DG208,AK208:AT208,0)))</f>
        <v>0</v>
      </c>
      <c r="DH210" s="665">
        <f>INDEX(AX203:BE204,MATCH(AW210,AV203:AV204,0),MATCH(DH207,AX201:BE201,0))*(INDEX(AK209:AT216,MATCH(DH207,AI209:AI216,0),MATCH(DH208,AK208:AT208,0)))</f>
        <v>0</v>
      </c>
      <c r="DI210" s="665">
        <f>INDEX(AX203:BE204,MATCH(AW210,AV203:AV204,0),MATCH(DI207,AX201:BE201,0))*(INDEX(AK209:AT216,MATCH(DI207,AI209:AI216,0),MATCH(DI208,AK208:AT208,0)))</f>
        <v>0</v>
      </c>
      <c r="DJ210" s="665">
        <f>INDEX(AX203:BE204,MATCH(AW210,AV203:AV204,0),MATCH(DJ207,AX201:BE201,0))*(INDEX(AK209:AT216,MATCH(DJ207,AI209:AI216,0),MATCH(DJ208,AK208:AT208,0)))</f>
        <v>0</v>
      </c>
      <c r="DK210" s="665">
        <f>INDEX(AX203:BE204,MATCH(AW210,AV203:AV204,0),MATCH(DK207,AX201:BE201,0))*(INDEX(AK209:AT216,MATCH(DK207,AI209:AI216,0),MATCH(DK208,AK208:AT208,0)))</f>
        <v>0</v>
      </c>
      <c r="DL210" s="665">
        <f>INDEX(AX203:BE204,MATCH(AW210,AV203:AV204,0),MATCH(DL207,AX201:BE201,0))*(INDEX(AK209:AT216,MATCH(DL207,AI209:AI216,0),MATCH(DL208,AK208:AT208,0)))</f>
        <v>0</v>
      </c>
      <c r="DM210" s="665">
        <f>INDEX(AX203:BE204,MATCH(AW210,AV203:AV204,0),MATCH(DM207,AX201:BE201,0))*(INDEX(AK209:AT216,MATCH(DM207,AI209:AI216,0),MATCH(DM208,AK208:AT208,0)))</f>
        <v>0</v>
      </c>
      <c r="DN210" s="665">
        <f>INDEX(AX203:BE204,MATCH(AW210,AV203:AV204,0),MATCH(DN207,AX201:BE201,0))*(INDEX(AK209:AT216,MATCH(DN207,AI209:AI216,0),MATCH(DN208,AK208:AT208,0)))</f>
        <v>0</v>
      </c>
      <c r="DO210" s="665">
        <f>INDEX(AX203:BE204,MATCH(AW210,AV203:AV204,0),MATCH(DO207,AX201:BE201,0))*(INDEX(AK209:AT216,MATCH(DO207,AI209:AI216,0),MATCH(DO208,AK208:AT208,0)))</f>
        <v>0</v>
      </c>
      <c r="DP210" s="665">
        <f>INDEX(AX203:BE204,MATCH(AW210,AV203:AV204,0),MATCH(DP207,AX201:BE201,0))*(INDEX(AK209:AT216,MATCH(DP207,AI209:AI216,0),MATCH(DP208,AK208:AT208,0)))</f>
        <v>0</v>
      </c>
      <c r="DQ210" s="643" t="b">
        <f>SUM(AX210:DP210)=P204</f>
        <v>1</v>
      </c>
      <c r="DR210" s="749">
        <v>2024</v>
      </c>
      <c r="DS210" s="665">
        <f>IF(DR210&gt;DS207,AX209-AX210,0)</f>
        <v>0</v>
      </c>
      <c r="DT210" s="665">
        <f>IF(DR210&gt;DT207,AY209-AY210,0)</f>
        <v>0</v>
      </c>
      <c r="DU210" s="665">
        <f>IF(DR210&gt;DU207,AZ209-AZ210,0)</f>
        <v>0</v>
      </c>
      <c r="DV210" s="665">
        <f>IF(DR210&gt;DV207,BA209-BA210,0)</f>
        <v>0</v>
      </c>
      <c r="DW210" s="665">
        <f>IF(DR210&gt;DW207,BB209-BB210,0)</f>
        <v>0</v>
      </c>
      <c r="DX210" s="665">
        <f>IF(DR210&gt;DX207,BC209-BC210,0)</f>
        <v>0</v>
      </c>
      <c r="DY210" s="665">
        <f>IF(DR210&gt;DY207,BD209-BD210,0)</f>
        <v>0</v>
      </c>
      <c r="DZ210" s="665">
        <f>IF(DR210&gt;DZ207,BE209-BE210,0)</f>
        <v>0</v>
      </c>
      <c r="EA210" s="665">
        <f>IF(DR210&gt;EA207,BF209-BF210,0)</f>
        <v>0</v>
      </c>
      <c r="EB210" s="665">
        <f>IF(DR210&gt;EB207,BG209-BG210,0)</f>
        <v>0</v>
      </c>
      <c r="EC210" s="665">
        <f>IF(DR210&gt;EC207,BH209-BH210,0)</f>
        <v>0</v>
      </c>
      <c r="ED210" s="665">
        <f>IF(DR210&gt;ED207,BI209-BI210,0)</f>
        <v>0</v>
      </c>
      <c r="EE210" s="665">
        <f>IF(DR210&gt;EE207,BJ209-BJ210,0)</f>
        <v>0</v>
      </c>
      <c r="EF210" s="665">
        <f>IF(DR210&gt;EF207,BK209-BK210,0)</f>
        <v>0</v>
      </c>
      <c r="EG210" s="665">
        <f>IF(DR210&gt;EG207,BL209-BL210,0)</f>
        <v>0</v>
      </c>
      <c r="EH210" s="665">
        <f>IF(DR210&gt;EH207,BM209-BM210,0)</f>
        <v>0</v>
      </c>
      <c r="EI210" s="665">
        <f>IF(DR210&gt;EI207,BN209-BN210,0)</f>
        <v>0</v>
      </c>
      <c r="EJ210" s="665">
        <f>IF(DR210&gt;EJ207,BO209-BO210,0)</f>
        <v>0</v>
      </c>
      <c r="EK210" s="665">
        <f>IF(DR210&gt;EK207,BP209-BP210,0)</f>
        <v>0</v>
      </c>
      <c r="EL210" s="665">
        <f>IF(DR210&gt;EL207,BQ209-BQ210,0)</f>
        <v>0</v>
      </c>
      <c r="EM210" s="665">
        <f>IF(DR210&gt;EM207,BR209-BR210,0)</f>
        <v>0</v>
      </c>
      <c r="EN210" s="665">
        <f>IF(DR210&gt;EN207,BS209-BS210,0)</f>
        <v>0</v>
      </c>
      <c r="EO210" s="665">
        <f>IF(DR210&gt;EO207,BT209-BT210,0)</f>
        <v>0</v>
      </c>
      <c r="EP210" s="665">
        <f>IF(DR210&gt;EP207,BU209-BU210,0)</f>
        <v>0</v>
      </c>
      <c r="EQ210" s="665">
        <f>IF(DR210&gt;EQ207,BV209-BV210,0)</f>
        <v>0</v>
      </c>
      <c r="ER210" s="665">
        <f>IF(DR210&gt;ER207,BW209-BW210,0)</f>
        <v>0</v>
      </c>
      <c r="ES210" s="665">
        <f>IF(DR210&gt;ES207,BX209-BX210,0)</f>
        <v>0</v>
      </c>
      <c r="ET210" s="665">
        <f>IF(DR210&gt;ET207,BY209-BY210,0)</f>
        <v>0</v>
      </c>
      <c r="EU210" s="665">
        <f>IF(DR210&gt;EU207,BZ209-BZ210,0)</f>
        <v>0</v>
      </c>
      <c r="EV210" s="665">
        <f>IF(DR210&gt;EV207,CA209-CA210,0)</f>
        <v>0</v>
      </c>
      <c r="EW210" s="665">
        <f>IF(DR210&gt;EW207,CB209-CB210,0)</f>
        <v>0</v>
      </c>
      <c r="EX210" s="665">
        <f>IF(DR210&gt;EX207,CC209-CC210,0)</f>
        <v>0</v>
      </c>
      <c r="EY210" s="665">
        <f>IF(DR210&gt;EY207,CD209-CD210,0)</f>
        <v>0</v>
      </c>
      <c r="EZ210" s="665">
        <f>IF(DR210&gt;EZ207,CE209-CE210,0)</f>
        <v>0</v>
      </c>
      <c r="FA210" s="665">
        <f>IF(DR210&gt;FA207,CF209-CF210,0)</f>
        <v>0</v>
      </c>
      <c r="FB210" s="665">
        <f>IF(DR210&gt;FB207,CG209-CG210,0)</f>
        <v>0</v>
      </c>
      <c r="FC210" s="665">
        <f>IF(DR210&gt;FC207,CH209-CH210,0)</f>
        <v>0</v>
      </c>
      <c r="FD210" s="665">
        <f>IF(DR210&gt;FD207,CI209-CI210,0)</f>
        <v>0</v>
      </c>
      <c r="FE210" s="665">
        <f>IF(DR210&gt;FE207,CJ209-CJ210,0)</f>
        <v>0</v>
      </c>
      <c r="FF210" s="665">
        <f>IF(DR210&gt;FF207,CK209-CK210,0)</f>
        <v>0</v>
      </c>
      <c r="FG210" s="665">
        <f>IF(DR210&gt;FG207,CL209-CL210,0)</f>
        <v>0</v>
      </c>
      <c r="FH210" s="665">
        <f>IF(DR210&gt;FH207,CM209-CM210,0)</f>
        <v>0</v>
      </c>
      <c r="FI210" s="665">
        <f>IF(DR210&gt;FI207,CN209-CN210,0)</f>
        <v>0</v>
      </c>
      <c r="FJ210" s="665">
        <f>IF(DR210&gt;FJ207,CO209-CO210,0)</f>
        <v>0</v>
      </c>
      <c r="FK210" s="665">
        <f>IF(DR210&gt;FK207,CP209-CP210,0)</f>
        <v>0</v>
      </c>
      <c r="FL210" s="665">
        <f>IF(DR210&gt;FL207,CQ209-CQ210,0)</f>
        <v>0</v>
      </c>
      <c r="FM210" s="665">
        <f>IF(DR210&gt;FM207,CR209-CR210,0)</f>
        <v>0</v>
      </c>
      <c r="FN210" s="665">
        <f>IF(DR210&gt;FN207,CS209-CS210,0)</f>
        <v>0</v>
      </c>
      <c r="FO210" s="665">
        <f>IF(DR210&gt;FO207,CT209-CT210,0)</f>
        <v>0</v>
      </c>
      <c r="FP210" s="665">
        <f>IF(DR210&gt;FP207,CU209-CU210,0)</f>
        <v>0</v>
      </c>
      <c r="FQ210" s="665">
        <f>IF(DR210&gt;FQ207,CV209-CV210,0)</f>
        <v>0</v>
      </c>
      <c r="FR210" s="665">
        <f>IF(DR210&gt;FR207,CW209-CW210,0)</f>
        <v>0</v>
      </c>
      <c r="FS210" s="665">
        <f>IF(DR210&gt;FS207,CX209-CX210,0)</f>
        <v>0</v>
      </c>
      <c r="FT210" s="665">
        <f>IF(DR210&gt;FT207,CY209-CY210,0)</f>
        <v>0</v>
      </c>
      <c r="FU210" s="665">
        <f>IF(DR210&gt;FU207,CZ209-CZ210,0)</f>
        <v>0</v>
      </c>
      <c r="FV210" s="665">
        <f>IF(DR210&gt;FV207,DA209-DA210,0)</f>
        <v>0</v>
      </c>
      <c r="FW210" s="665">
        <f>IF(DR210&gt;FW207,DB209-DB210,0)</f>
        <v>0</v>
      </c>
      <c r="FX210" s="665">
        <f>IF(DR210&gt;FX207,DC209-DC210,0)</f>
        <v>0</v>
      </c>
      <c r="FY210" s="665">
        <f>IF(DR210&gt;FY207,DD209-DD210,0)</f>
        <v>0</v>
      </c>
      <c r="FZ210" s="665">
        <f>IF(DR210&gt;FZ207,DE209-DE210,0)</f>
        <v>0</v>
      </c>
      <c r="GA210" s="665">
        <f>IF(DR210&gt;GA207,DF209-DF210,0)</f>
        <v>0</v>
      </c>
      <c r="GB210" s="665">
        <f>IF(DR210&gt;GB207,DG209-DG210,0)</f>
        <v>0</v>
      </c>
      <c r="GC210" s="665">
        <f>IF(DR210&gt;GC207,DH209-DH210,0)</f>
        <v>0</v>
      </c>
      <c r="GD210" s="665">
        <f>IF(DR210&gt;GD207,DI209-DI210,0)</f>
        <v>0</v>
      </c>
      <c r="GE210" s="665">
        <f>IF(DR210&gt;GE207,DJ209-DJ210,0)</f>
        <v>0</v>
      </c>
      <c r="GF210" s="665">
        <f>IF(DR210&gt;GF207,DK209-DK210,0)</f>
        <v>0</v>
      </c>
      <c r="GG210" s="665">
        <f>IF(DR210&gt;GG207,DL209-DL210,0)</f>
        <v>0</v>
      </c>
      <c r="GH210" s="665">
        <f>IF(DR210&gt;GH207,DM209-DM210,0)</f>
        <v>0</v>
      </c>
      <c r="GI210" s="665">
        <f>IF(DR210&gt;GI207,DN209-DN210,0)</f>
        <v>0</v>
      </c>
      <c r="GJ210" s="665">
        <f>IF(DR210&gt;GJ207,DO209-DO210,0)</f>
        <v>0</v>
      </c>
      <c r="GK210" s="665">
        <f>IF(DR210&gt;GK207,DP209-DP210,0)</f>
        <v>0</v>
      </c>
      <c r="GL210" s="665" t="b">
        <f>SUM(DS210:GK210)+SUM(Y204:AH204)=U204</f>
        <v>1</v>
      </c>
      <c r="GM210" s="667"/>
      <c r="GN210" s="749">
        <v>2024</v>
      </c>
      <c r="GO210" s="664">
        <f>SUMIF(DS208:GK208,GO208,DS210:GK210)</f>
        <v>0</v>
      </c>
      <c r="GP210" s="668">
        <f>SUMIF(DS208:GK208,GP208,DS210:GK210)</f>
        <v>0</v>
      </c>
      <c r="GQ210" s="668">
        <f>SUMIF(DS208:GK208,GQ208,DS210:GK210)</f>
        <v>0</v>
      </c>
      <c r="GR210" s="668">
        <f>SUMIF(DS208:GK208,GR208,DS210:GK210)</f>
        <v>0</v>
      </c>
      <c r="GS210" s="668">
        <f>SUMIF(DS208:GK208,GS208,DS210:GK210)</f>
        <v>0</v>
      </c>
      <c r="GT210" s="668">
        <f>SUMIF(DS208:GK208,GT208,DS210:GK210)</f>
        <v>0</v>
      </c>
      <c r="GU210" s="668">
        <f>SUMIF(DS208:GK208,GU208,DS210:GK210)</f>
        <v>0</v>
      </c>
      <c r="GV210" s="668">
        <f>SUMIF(DS208:GK208,GV208,DS210:GK210)</f>
        <v>0</v>
      </c>
      <c r="GW210" s="668">
        <f>SUMIF(DS208:GK208,GW208,DS210:GK210)</f>
        <v>0</v>
      </c>
      <c r="GX210" s="668">
        <f>SUMIF(DS208:GK208,GX208,DS210:GK210)</f>
        <v>0</v>
      </c>
      <c r="GY210" s="668">
        <f>SUMIF(DS208:GK208,GY208,DS210:GK210)</f>
        <v>0</v>
      </c>
      <c r="GZ210" s="646" t="b">
        <f>SUM(GO210:GY210)=(U204-SUM(Y204:AH204))</f>
        <v>1</v>
      </c>
    </row>
    <row r="211" spans="1:234" hidden="1" x14ac:dyDescent="0.25">
      <c r="A211" s="643" t="s">
        <v>208</v>
      </c>
      <c r="AI211" s="664">
        <v>2025</v>
      </c>
      <c r="AJ211" s="664">
        <v>0</v>
      </c>
      <c r="AK211" s="665">
        <f>IFERROR(#REF!/#REF!,0)</f>
        <v>0</v>
      </c>
      <c r="AL211" s="665">
        <f>IFERROR(#REF!/#REF!,0)</f>
        <v>0</v>
      </c>
      <c r="AM211" s="665">
        <f>IFERROR(#REF!/#REF!,0)</f>
        <v>0</v>
      </c>
      <c r="AN211" s="669">
        <f>IFERROR(#REF!/#REF!,0)</f>
        <v>0</v>
      </c>
      <c r="AO211" s="669">
        <f>IFERROR(#REF!/#REF!,0)</f>
        <v>0</v>
      </c>
      <c r="AP211" s="669">
        <f>IFERROR(#REF!/#REF!,0)</f>
        <v>0</v>
      </c>
      <c r="AQ211" s="669">
        <f>IFERROR(#REF!/#REF!,0)</f>
        <v>0</v>
      </c>
      <c r="AR211" s="669">
        <f>IFERROR(#REF!/#REF!,0)</f>
        <v>0</v>
      </c>
      <c r="AS211" s="669">
        <f>IFERROR(#REF!/#REF!,0)</f>
        <v>0</v>
      </c>
      <c r="AT211" s="669">
        <f>IFERROR(#REF!/#REF!,0)</f>
        <v>0</v>
      </c>
      <c r="AU211" s="666"/>
      <c r="AW211" s="749">
        <v>2025</v>
      </c>
      <c r="AX211" s="665" t="e">
        <f>#REF!</f>
        <v>#REF!</v>
      </c>
      <c r="AY211" s="665" t="e">
        <f>INDEX(AX203:BE204,MATCH(AW211,AV203:AV204,0),MATCH(AY207,AX201:BE201,0))*(INDEX(AK209:AT216,MATCH(AY207,AI209:AI216,0),MATCH(AY208,AK208:AT208,0)))</f>
        <v>#N/A</v>
      </c>
      <c r="AZ211" s="665" t="e">
        <f>INDEX(AX203:BE204,MATCH(AW211,AV203:AV204,0),MATCH(AZ207,AX201:BE201,0))*(INDEX(AK209:AT216,MATCH(AZ207,AI209:AI216,0),MATCH(AZ208,AK208:AT208,0)))</f>
        <v>#N/A</v>
      </c>
      <c r="BA211" s="665" t="e">
        <f>INDEX(AX203:BE204,MATCH(AW211,AV203:AV204,0),MATCH(BA207,AX201:BE201,0))*(INDEX(AK209:AT216,MATCH(BA207,AI209:AI216,0),MATCH(BA208,AK208:AT208,0)))</f>
        <v>#N/A</v>
      </c>
      <c r="BB211" s="665" t="e">
        <f>INDEX(AX203:BE204,MATCH(AW211,AV203:AV204,0),MATCH(BB207,AX201:BE201,0))*(INDEX(AK209:AT216,MATCH(BB207,AI209:AI216,0),MATCH(BB208,AK208:AT208,0)))</f>
        <v>#N/A</v>
      </c>
      <c r="BC211" s="665" t="e">
        <f>INDEX(AX203:BE204,MATCH(AW211,AV203:AV204,0),MATCH(BC207,AX201:BE201,0))*(INDEX(AK209:AT216,MATCH(BC207,AI209:AI216,0),MATCH(BC208,AK208:AT208,0)))</f>
        <v>#N/A</v>
      </c>
      <c r="BD211" s="665" t="e">
        <f>INDEX(AX203:BE204,MATCH(AW211,AV203:AV204,0),MATCH(BD207,AX201:BE201,0))*(INDEX(AK209:AT216,MATCH(BD207,AI209:AI216,0),MATCH(BD208,AK208:AT208,0)))</f>
        <v>#N/A</v>
      </c>
      <c r="BE211" s="665" t="e">
        <f>INDEX(AX203:BE204,MATCH(AW211,AV203:AV204,0),MATCH(BE207,AX201:BE201,0))*(INDEX(AK209:AT216,MATCH(BE207,AI209:AI216,0),MATCH(BE208,AK208:AT208,0)))</f>
        <v>#N/A</v>
      </c>
      <c r="BF211" s="665" t="e">
        <f>INDEX(AX203:BE204,MATCH(AW211,AV203:AV204,0),MATCH(BF207,AX201:BE201,0))*(INDEX(AK209:AT216,MATCH(BF207,AI209:AI216,0),MATCH(BF208,AK208:AT208,0)))</f>
        <v>#N/A</v>
      </c>
      <c r="BG211" s="665" t="e">
        <f>INDEX(AX203:BE204,MATCH(AW211,AV203:AV204,0),MATCH(BG207,AX201:BE201,0))*(INDEX(AK209:AT216,MATCH(BG207,AI209:AI216,0),MATCH(BG208,AK208:AT208,0)))</f>
        <v>#N/A</v>
      </c>
      <c r="BH211" s="665" t="e">
        <f>INDEX(AX203:BE204,MATCH(AW211,AV203:AV204,0),MATCH(BH207,AX201:BE201,0))*(INDEX(AK209:AT216,MATCH(BH207,AI209:AI216,0),MATCH(BH208,AK208:AT208,0)))</f>
        <v>#N/A</v>
      </c>
      <c r="BI211" s="665" t="e">
        <f>INDEX(AX203:BE204,MATCH(AW211,AV203:AV204,0),MATCH(BI207,AX201:BE201,0))*(INDEX(AK209:AT216,MATCH(BI207,AI209:AI216,0),MATCH(BI208,AK208:AT208,0)))</f>
        <v>#N/A</v>
      </c>
      <c r="BJ211" s="665" t="e">
        <f>INDEX(AX203:BE204,MATCH(AW211,AV203:AV204,0),MATCH(BJ207,AX201:BE201,0))*(INDEX(AK209:AT216,MATCH(BJ207,AI209:AI216,0),MATCH(BJ208,AK208:AT208,0)))</f>
        <v>#N/A</v>
      </c>
      <c r="BK211" s="665" t="e">
        <f>INDEX(AX203:BE204,MATCH(AW211,AV203:AV204,0),MATCH(BK207,AX201:BE201,0))*(INDEX(AK209:AT216,MATCH(BK207,AI209:AI216,0),MATCH(BK208,AK208:AT208,0)))</f>
        <v>#N/A</v>
      </c>
      <c r="BL211" s="665" t="e">
        <f>INDEX(AX203:BE204,MATCH(AW211,AV203:AV204,0),MATCH(BL207,AX201:BE201,0))*(INDEX(AK209:AT216,MATCH(BL207,AI209:AI216,0),MATCH(BL208,AK208:AT208,0)))</f>
        <v>#N/A</v>
      </c>
      <c r="BM211" s="665" t="e">
        <f>INDEX(AX203:BE204,MATCH(AW211,AV203:AV204,0),MATCH(BM207,AX201:BE201,0))*(INDEX(AK209:AT216,MATCH(BM207,AI209:AI216,0),MATCH(BM208,AK208:AT208,0)))</f>
        <v>#N/A</v>
      </c>
      <c r="BN211" s="665" t="e">
        <f>INDEX(AX203:BE204,MATCH(AW211,AV203:AV204,0),MATCH(BN207,AX201:BE201,0))*(INDEX(AK209:AT216,MATCH(BN207,AI209:AI216,0),MATCH(BN208,AK208:AT208,0)))</f>
        <v>#N/A</v>
      </c>
      <c r="BO211" s="665" t="e">
        <f>INDEX(AX203:BE204,MATCH(AW211,AV203:AV204,0),MATCH(BO207,AX201:BE201,0))*(INDEX(AK209:AT216,MATCH(BO207,AI209:AI216,0),MATCH(BO208,AK208:AT208,0)))</f>
        <v>#N/A</v>
      </c>
      <c r="BP211" s="665" t="e">
        <f>INDEX(AX203:BE204,MATCH(AW211,AV203:AV204,0),MATCH(BP207,AX201:BE201,0))*(INDEX(AK209:AT216,MATCH(BP207,AI209:AI216,0),MATCH(BP208,AK208:AT208,0)))</f>
        <v>#N/A</v>
      </c>
      <c r="BQ211" s="665" t="e">
        <f>INDEX(AX203:BE204,MATCH(AW211,AV203:AV204,0),MATCH(BQ207,AX201:BE201,0))*(INDEX(AK209:AT216,MATCH(BQ207,AI209:AI216,0),MATCH(BQ208,AK208:AT208,0)))</f>
        <v>#N/A</v>
      </c>
      <c r="BR211" s="665" t="e">
        <f>INDEX(AX203:BE204,MATCH(AW211,AV203:AV204,0),MATCH(BR207,AX201:BE201,0))*(INDEX(AK209:AT216,MATCH(BR207,AI209:AI216,0),MATCH(BR208,AK208:AT208,0)))</f>
        <v>#N/A</v>
      </c>
      <c r="BS211" s="665" t="e">
        <f>INDEX(AX203:BE204,MATCH(AW211,AV203:AV204,0),MATCH(BS207,AX201:BE201,0))*(INDEX(AK209:AT216,MATCH(BS207,AI209:AI216,0),MATCH(BS208,AK208:AT208,0)))</f>
        <v>#N/A</v>
      </c>
      <c r="BT211" s="665" t="e">
        <f>INDEX(AX203:BE204,MATCH(AW211,AV203:AV204,0),MATCH(BT207,AX201:BE201,0))*(INDEX(AK209:AT216,MATCH(BT207,AI209:AI216,0),MATCH(BT208,AK208:AT208,0)))</f>
        <v>#N/A</v>
      </c>
      <c r="BU211" s="665" t="e">
        <f>INDEX(AX203:BE204,MATCH(AW211,AV203:AV204,0),MATCH(BU207,AX201:BE201,0))*(INDEX(AK209:AT216,MATCH(BU207,AI209:AI216,0),MATCH(BU208,AK208:AT208,0)))</f>
        <v>#N/A</v>
      </c>
      <c r="BV211" s="665" t="e">
        <f>INDEX(AX203:BE204,MATCH(AW211,AV203:AV204,0),MATCH(BV207,AX201:BE201,0))*(INDEX(AK209:AT216,MATCH(BV207,AI209:AI216,0),MATCH(BV208,AK208:AT208,0)))</f>
        <v>#N/A</v>
      </c>
      <c r="BW211" s="665" t="e">
        <f>INDEX(AX203:BE204,MATCH(AW211,AV203:AV204,0),MATCH(BW207,AX201:BE201,0))*(INDEX(AK209:AT216,MATCH(BW207,AI209:AI216,0),MATCH(BW208,AK208:AT208,0)))</f>
        <v>#N/A</v>
      </c>
      <c r="BX211" s="665" t="e">
        <f>INDEX(AX203:BE204,MATCH(AW211,AV203:AV204,0),MATCH(BX207,AX201:BE201,0))*(INDEX(AK209:AT216,MATCH(BX207,AI209:AI216,0),MATCH(BX208,AK208:AT208,0)))</f>
        <v>#N/A</v>
      </c>
      <c r="BY211" s="665" t="e">
        <f>INDEX(AX203:BE204,MATCH(AW211,AV203:AV204,0),MATCH(BY207,AX201:BE201,0))*(INDEX(AK209:AT216,MATCH(BY207,AI209:AI216,0),MATCH(BY208,AK208:AT208,0)))</f>
        <v>#N/A</v>
      </c>
      <c r="BZ211" s="665" t="e">
        <f>INDEX(AX203:BE204,MATCH(AW211,AV203:AV204,0),MATCH(BZ207,AX201:BE201,0))*(INDEX(AK209:AT216,MATCH(BZ207,AI209:AI216,0),MATCH(BZ208,AK208:AT208,0)))</f>
        <v>#N/A</v>
      </c>
      <c r="CA211" s="665" t="e">
        <f>INDEX(AX203:BE204,MATCH(AW211,AV203:AV204,0),MATCH(CA207,AX201:BE201,0))*(INDEX(AK209:AT216,MATCH(CA207,AI209:AI216,0),MATCH(CA208,AK208:AT208,0)))</f>
        <v>#N/A</v>
      </c>
      <c r="CB211" s="665" t="e">
        <f>INDEX(AX203:BE204,MATCH(AW211,AV203:AV204,0),MATCH(CB207,AX201:BE201,0))*(INDEX(AK209:AT216,MATCH(CB207,AI209:AI216,0),MATCH(CB208,AK208:AT208,0)))</f>
        <v>#N/A</v>
      </c>
      <c r="CC211" s="665" t="e">
        <f>INDEX(AX203:BE204,MATCH(AW211,AV203:AV204,0),MATCH(CC207,AX201:BE201,0))*(INDEX(AK209:AT216,MATCH(CC207,AI209:AI216,0),MATCH(CC208,AK208:AT208,0)))</f>
        <v>#N/A</v>
      </c>
      <c r="CD211" s="665" t="e">
        <f>INDEX(AX203:BE204,MATCH(AW211,AV203:AV204,0),MATCH(CD207,AX201:BE201,0))*(INDEX(AK209:AT216,MATCH(CD207,AI209:AI216,0),MATCH(CD208,AK208:AT208,0)))</f>
        <v>#N/A</v>
      </c>
      <c r="CE211" s="665" t="e">
        <f>INDEX(AX203:BE204,MATCH(AW211,AV203:AV204,0),MATCH(CE207,AX201:BE201,0))*(INDEX(AK209:AT216,MATCH(CE207,AI209:AI216,0),MATCH(CE208,AK208:AT208,0)))</f>
        <v>#N/A</v>
      </c>
      <c r="CF211" s="665" t="e">
        <f>INDEX(AX203:BE204,MATCH(AW211,AV203:AV204,0),MATCH(CF207,AX201:BE201,0))*(INDEX(AK209:AT216,MATCH(CF207,AI209:AI216,0),MATCH(CF208,AK208:AT208,0)))</f>
        <v>#N/A</v>
      </c>
      <c r="CG211" s="665" t="e">
        <f>INDEX(AX203:BE204,MATCH(AW211,AV203:AV204,0),MATCH(CG207,AX201:BE201,0))*(INDEX(AK209:AT216,MATCH(CG207,AI209:AI216,0),MATCH(CG208,AK208:AT208,0)))</f>
        <v>#N/A</v>
      </c>
      <c r="CH211" s="665" t="e">
        <f>INDEX(AX203:BE204,MATCH(AW211,AV203:AV204,0),MATCH(CH207,AX201:BE201,0))*(INDEX(AK209:AT216,MATCH(CH207,AI209:AI216,0),MATCH(CH208,AK208:AT208,0)))</f>
        <v>#N/A</v>
      </c>
      <c r="CI211" s="665" t="e">
        <f>INDEX(AX203:BE204,MATCH(AW211,AV203:AV204,0),MATCH(CI207,AX201:BE201,0))*(INDEX(AK209:AT216,MATCH(CI207,AI209:AI216,0),MATCH(CI208,AK208:AT208,0)))</f>
        <v>#N/A</v>
      </c>
      <c r="CJ211" s="665" t="e">
        <f>INDEX(AX203:BE204,MATCH(AW211,AV203:AV204,0),MATCH(CJ207,AX201:BE201,0))*(INDEX(AK209:AT216,MATCH(CJ207,AI209:AI216,0),MATCH(CJ208,AK208:AT208,0)))</f>
        <v>#N/A</v>
      </c>
      <c r="CK211" s="665" t="e">
        <f>INDEX(AX203:BE204,MATCH(AW211,AV203:AV204,0),MATCH(CK207,AX201:BE201,0))*(INDEX(AK209:AT216,MATCH(CK207,AI209:AI216,0),MATCH(CK208,AK208:AT208,0)))</f>
        <v>#N/A</v>
      </c>
      <c r="CL211" s="665" t="e">
        <f>INDEX(AX203:BE204,MATCH(AW211,AV203:AV204,0),MATCH(CL207,AX201:BE201,0))*(INDEX(AK209:AT216,MATCH(CL207,AI209:AI216,0),MATCH(CL208,AK208:AT208,0)))</f>
        <v>#N/A</v>
      </c>
      <c r="CM211" s="665" t="e">
        <f>INDEX(AX203:BE204,MATCH(AW211,AV203:AV204,0),MATCH(CM207,AX201:BE201,0))*(INDEX(AK209:AT216,MATCH(CM207,AI209:AI216,0),MATCH(CM208,AK208:AT208,0)))</f>
        <v>#N/A</v>
      </c>
      <c r="CN211" s="665" t="e">
        <f>INDEX(AX203:BE204,MATCH(AW211,AV203:AV204,0),MATCH(CN207,AX201:BE201,0))*(INDEX(AK209:AT216,MATCH(CN207,AI209:AI216,0),MATCH(CN208,AK208:AT208,0)))</f>
        <v>#N/A</v>
      </c>
      <c r="CO211" s="665" t="e">
        <f>INDEX(AX203:BE204,MATCH(AW211,AV203:AV204,0),MATCH(CO207,AX201:BE201,0))*(INDEX(AK209:AT216,MATCH(CO207,AI209:AI216,0),MATCH(CO208,AK208:AT208,0)))</f>
        <v>#N/A</v>
      </c>
      <c r="CP211" s="665" t="e">
        <f>INDEX(AX203:BE204,MATCH(AW211,AV203:AV204,0),MATCH(CP207,AX201:BE201,0))*(INDEX(AK209:AT216,MATCH(CP207,AI209:AI216,0),MATCH(CP208,AK208:AT208,0)))</f>
        <v>#N/A</v>
      </c>
      <c r="CQ211" s="665" t="e">
        <f>INDEX(AX203:BE204,MATCH(AW211,AV203:AV204,0),MATCH(CQ207,AX201:BE201,0))*(INDEX(AK209:AT216,MATCH(CQ207,AI209:AI216,0),MATCH(CQ208,AK208:AT208,0)))</f>
        <v>#N/A</v>
      </c>
      <c r="CR211" s="665" t="e">
        <f>INDEX(AX203:BE204,MATCH(AW211,AV203:AV204,0),MATCH(CR207,AX201:BE201,0))*(INDEX(AK209:AT216,MATCH(CR207,AI209:AI216,0),MATCH(CR208,AK208:AT208,0)))</f>
        <v>#N/A</v>
      </c>
      <c r="CS211" s="665" t="e">
        <f>INDEX(AX203:BE204,MATCH(AW211,AV203:AV204,0),MATCH(CS207,AX201:BE201,0))*(INDEX(AK209:AT216,MATCH(CS207,AI209:AI216,0),MATCH(CS208,AK208:AT208,0)))</f>
        <v>#N/A</v>
      </c>
      <c r="CT211" s="665" t="e">
        <f>INDEX(AX203:BE204,MATCH(AW211,AV203:AV204,0),MATCH(CT207,AX201:BE201,0))*(INDEX(AK209:AT216,MATCH(CT207,AI209:AI216,0),MATCH(CT208,AK208:AT208,0)))</f>
        <v>#N/A</v>
      </c>
      <c r="CU211" s="665" t="e">
        <f>INDEX(AX203:BE204,MATCH(AW211,AV203:AV204,0),MATCH(CU207,AX201:BE201,0))*(INDEX(AK209:AT216,MATCH(CU207,AI209:AI216,0),MATCH(CU208,AK208:AT208,0)))</f>
        <v>#N/A</v>
      </c>
      <c r="CV211" s="665" t="e">
        <f>INDEX(AX203:BE204,MATCH(AW211,AV203:AV204,0),MATCH(CV207,AX201:BE201,0))*(INDEX(AK209:AT216,MATCH(CV207,AI209:AI216,0),MATCH(CV208,AK208:AT208,0)))</f>
        <v>#N/A</v>
      </c>
      <c r="CW211" s="665" t="e">
        <f>INDEX(AX203:BE204,MATCH(AW211,AV203:AV204,0),MATCH(CW207,AX201:BE201,0))*(INDEX(AK209:AT216,MATCH(CW207,AI209:AI216,0),MATCH(CW208,AK208:AT208,0)))</f>
        <v>#N/A</v>
      </c>
      <c r="CX211" s="665" t="e">
        <f>INDEX(AX203:BE204,MATCH(AW211,AV203:AV204,0),MATCH(CX207,AX201:BE201,0))*(INDEX(AK209:AT216,MATCH(CX207,AI209:AI216,0),MATCH(CX208,AK208:AT208,0)))</f>
        <v>#N/A</v>
      </c>
      <c r="CY211" s="665" t="e">
        <f>INDEX(AX203:BE204,MATCH(AW211,AV203:AV204,0),MATCH(CY207,AX201:BE201,0))*(INDEX(AK209:AT216,MATCH(CY207,AI209:AI216,0),MATCH(CY208,AK208:AT208,0)))</f>
        <v>#N/A</v>
      </c>
      <c r="CZ211" s="665" t="e">
        <f>INDEX(AX203:BE204,MATCH(AW211,AV203:AV204,0),MATCH(CZ207,AX201:BE201,0))*(INDEX(AK209:AT216,MATCH(CZ207,AI209:AI216,0),MATCH(CZ208,AK208:AT208,0)))</f>
        <v>#N/A</v>
      </c>
      <c r="DA211" s="665" t="e">
        <f>INDEX(AX203:BE204,MATCH(AW211,AV203:AV204,0),MATCH(DA207,AX201:BE201,0))*(INDEX(AK209:AT216,MATCH(DA207,AI209:AI216,0),MATCH(DA208,AK208:AT208,0)))</f>
        <v>#N/A</v>
      </c>
      <c r="DB211" s="665" t="e">
        <f>INDEX(AX203:BE204,MATCH(AW211,AV203:AV204,0),MATCH(DB207,AX201:BE201,0))*(INDEX(AK209:AT216,MATCH(DB207,AI209:AI216,0),MATCH(DB208,AK208:AT208,0)))</f>
        <v>#N/A</v>
      </c>
      <c r="DC211" s="665" t="e">
        <f>INDEX(AX203:BE204,MATCH(AW211,AV203:AV204,0),MATCH(DC207,AX201:BE201,0))*(INDEX(AK209:AT216,MATCH(DC207,AI209:AI216,0),MATCH(DC208,AK208:AT208,0)))</f>
        <v>#N/A</v>
      </c>
      <c r="DD211" s="665" t="e">
        <f>INDEX(AX203:BE204,MATCH(AW211,AV203:AV204,0),MATCH(DD207,AX201:BE201,0))*(INDEX(AK209:AT216,MATCH(DD207,AI209:AI216,0),MATCH(DD208,AK208:AT208,0)))</f>
        <v>#N/A</v>
      </c>
      <c r="DE211" s="665" t="e">
        <f>INDEX(AX203:BE204,MATCH(AW211,AV203:AV204,0),MATCH(DE207,AX201:BE201,0))*(INDEX(AK209:AT216,MATCH(DE207,AI209:AI216,0),MATCH(DE208,AK208:AT208,0)))</f>
        <v>#N/A</v>
      </c>
      <c r="DF211" s="665" t="e">
        <f>INDEX(AX203:BE204,MATCH(AW211,AV203:AV204,0),MATCH(DF207,AX201:BE201,0))*(INDEX(AK209:AT216,MATCH(DF207,AI209:AI216,0),MATCH(DF208,AK208:AT208,0)))</f>
        <v>#N/A</v>
      </c>
      <c r="DG211" s="665" t="e">
        <f>INDEX(AX203:BE204,MATCH(AW211,AV203:AV204,0),MATCH(DG207,AX201:BE201,0))*(INDEX(AK209:AT216,MATCH(DG207,AI209:AI216,0),MATCH(DG208,AK208:AT208,0)))</f>
        <v>#N/A</v>
      </c>
      <c r="DH211" s="665" t="e">
        <f>INDEX(AX203:BE204,MATCH(AW211,AV203:AV204,0),MATCH(DH207,AX201:BE201,0))*(INDEX(AK209:AT216,MATCH(DH207,AI209:AI216,0),MATCH(DH208,AK208:AT208,0)))</f>
        <v>#N/A</v>
      </c>
      <c r="DI211" s="665" t="e">
        <f>INDEX(AX203:BE204,MATCH(AW211,AV203:AV204,0),MATCH(DI207,AX201:BE201,0))*(INDEX(AK209:AT216,MATCH(DI207,AI209:AI216,0),MATCH(DI208,AK208:AT208,0)))</f>
        <v>#N/A</v>
      </c>
      <c r="DJ211" s="665" t="e">
        <f>INDEX(AX203:BE204,MATCH(AW211,AV203:AV204,0),MATCH(DJ207,AX201:BE201,0))*(INDEX(AK209:AT216,MATCH(DJ207,AI209:AI216,0),MATCH(DJ208,AK208:AT208,0)))</f>
        <v>#N/A</v>
      </c>
      <c r="DK211" s="665" t="e">
        <f>INDEX(AX203:BE204,MATCH(AW211,AV203:AV204,0),MATCH(DK207,AX201:BE201,0))*(INDEX(AK209:AT216,MATCH(DK207,AI209:AI216,0),MATCH(DK208,AK208:AT208,0)))</f>
        <v>#N/A</v>
      </c>
      <c r="DL211" s="665" t="e">
        <f>INDEX(AX203:BE204,MATCH(AW211,AV203:AV204,0),MATCH(DL207,AX201:BE201,0))*(INDEX(AK209:AT216,MATCH(DL207,AI209:AI216,0),MATCH(DL208,AK208:AT208,0)))</f>
        <v>#N/A</v>
      </c>
      <c r="DM211" s="665" t="e">
        <f>INDEX(AX203:BE204,MATCH(AW211,AV203:AV204,0),MATCH(DM207,AX201:BE201,0))*(INDEX(AK209:AT216,MATCH(DM207,AI209:AI216,0),MATCH(DM208,AK208:AT208,0)))</f>
        <v>#N/A</v>
      </c>
      <c r="DN211" s="665" t="e">
        <f>INDEX(AX203:BE204,MATCH(AW211,AV203:AV204,0),MATCH(DN207,AX201:BE201,0))*(INDEX(AK209:AT216,MATCH(DN207,AI209:AI216,0),MATCH(DN208,AK208:AT208,0)))</f>
        <v>#N/A</v>
      </c>
      <c r="DO211" s="665" t="e">
        <f>INDEX(AX203:BE204,MATCH(AW211,AV203:AV204,0),MATCH(DO207,AX201:BE201,0))*(INDEX(AK209:AT216,MATCH(DO207,AI209:AI216,0),MATCH(DO208,AK208:AT208,0)))</f>
        <v>#N/A</v>
      </c>
      <c r="DP211" s="665" t="e">
        <f>INDEX(AX203:BE204,MATCH(AW211,AV203:AV204,0),MATCH(DP207,AX201:BE201,0))*(INDEX(AK209:AT216,MATCH(DP207,AI209:AI216,0),MATCH(DP208,AK208:AT208,0)))</f>
        <v>#N/A</v>
      </c>
      <c r="DQ211" s="643" t="e">
        <f>SUM(AX211:DP211)=#REF!</f>
        <v>#REF!</v>
      </c>
      <c r="DR211" s="749">
        <v>2025</v>
      </c>
      <c r="DS211" s="665" t="e">
        <f>IF(DR211&gt;DS207,AX210-AX211,0)</f>
        <v>#REF!</v>
      </c>
      <c r="DT211" s="665" t="e">
        <f>IF(DR211&gt;DT207,AY210-AY211,0)</f>
        <v>#N/A</v>
      </c>
      <c r="DU211" s="665" t="e">
        <f>IF(DR211&gt;DU207,AZ210-AZ211,0)</f>
        <v>#N/A</v>
      </c>
      <c r="DV211" s="665" t="e">
        <f>IF(DR211&gt;DV207,BA210-BA211,0)</f>
        <v>#N/A</v>
      </c>
      <c r="DW211" s="665" t="e">
        <f>IF(DR211&gt;DW207,BB210-BB211,0)</f>
        <v>#N/A</v>
      </c>
      <c r="DX211" s="665" t="e">
        <f>IF(DR211&gt;DX207,BC210-BC211,0)</f>
        <v>#N/A</v>
      </c>
      <c r="DY211" s="665" t="e">
        <f>IF(DR211&gt;DY207,BD210-BD211,0)</f>
        <v>#N/A</v>
      </c>
      <c r="DZ211" s="665" t="e">
        <f>IF(DR211&gt;DZ207,BE210-BE211,0)</f>
        <v>#N/A</v>
      </c>
      <c r="EA211" s="665" t="e">
        <f>IF(DR211&gt;EA207,BF210-BF211,0)</f>
        <v>#N/A</v>
      </c>
      <c r="EB211" s="665" t="e">
        <f>IF(DR211&gt;EB207,BG210-BG211,0)</f>
        <v>#N/A</v>
      </c>
      <c r="EC211" s="665" t="e">
        <f>IF(DR211&gt;EC207,BH210-BH211,0)</f>
        <v>#N/A</v>
      </c>
      <c r="ED211" s="665">
        <f>IF(DR211&gt;ED207,BI210-BI211,0)</f>
        <v>0</v>
      </c>
      <c r="EE211" s="665">
        <f>IF(DR211&gt;EE207,BJ210-BJ211,0)</f>
        <v>0</v>
      </c>
      <c r="EF211" s="665">
        <f>IF(DR211&gt;EF207,BK210-BK211,0)</f>
        <v>0</v>
      </c>
      <c r="EG211" s="665">
        <f>IF(DR211&gt;EG207,BL210-BL211,0)</f>
        <v>0</v>
      </c>
      <c r="EH211" s="665">
        <f>IF(DR211&gt;EH207,BM210-BM211,0)</f>
        <v>0</v>
      </c>
      <c r="EI211" s="665">
        <f>IF(DR211&gt;EI207,BN210-BN211,0)</f>
        <v>0</v>
      </c>
      <c r="EJ211" s="665">
        <f>IF(DR211&gt;EJ207,BO210-BO211,0)</f>
        <v>0</v>
      </c>
      <c r="EK211" s="665">
        <f>IF(DR211&gt;EK207,BP210-BP211,0)</f>
        <v>0</v>
      </c>
      <c r="EL211" s="665">
        <f>IF(DR211&gt;EL207,BQ210-BQ211,0)</f>
        <v>0</v>
      </c>
      <c r="EM211" s="665">
        <f>IF(DR211&gt;EM207,BR210-BR211,0)</f>
        <v>0</v>
      </c>
      <c r="EN211" s="665">
        <f>IF(DR211&gt;EN207,BS210-BS211,0)</f>
        <v>0</v>
      </c>
      <c r="EO211" s="665">
        <f>IF(DR211&gt;EO207,BT210-BT211,0)</f>
        <v>0</v>
      </c>
      <c r="EP211" s="665">
        <f>IF(DR211&gt;EP207,BU210-BU211,0)</f>
        <v>0</v>
      </c>
      <c r="EQ211" s="665">
        <f>IF(DR211&gt;EQ207,BV210-BV211,0)</f>
        <v>0</v>
      </c>
      <c r="ER211" s="665">
        <f>IF(DR211&gt;ER207,BW210-BW211,0)</f>
        <v>0</v>
      </c>
      <c r="ES211" s="665">
        <f>IF(DR211&gt;ES207,BX210-BX211,0)</f>
        <v>0</v>
      </c>
      <c r="ET211" s="665">
        <f>IF(DR211&gt;ET207,BY210-BY211,0)</f>
        <v>0</v>
      </c>
      <c r="EU211" s="665">
        <f>IF(DR211&gt;EU207,BZ210-BZ211,0)</f>
        <v>0</v>
      </c>
      <c r="EV211" s="665">
        <f>IF(DR211&gt;EV207,CA210-CA211,0)</f>
        <v>0</v>
      </c>
      <c r="EW211" s="665">
        <f>IF(DR211&gt;EW207,CB210-CB211,0)</f>
        <v>0</v>
      </c>
      <c r="EX211" s="665">
        <f>IF(DR211&gt;EX207,CC210-CC211,0)</f>
        <v>0</v>
      </c>
      <c r="EY211" s="665">
        <f>IF(DR211&gt;EY207,CD210-CD211,0)</f>
        <v>0</v>
      </c>
      <c r="EZ211" s="665">
        <f>IF(DR211&gt;EZ207,CE210-CE211,0)</f>
        <v>0</v>
      </c>
      <c r="FA211" s="665">
        <f>IF(DR211&gt;FA207,CF210-CF211,0)</f>
        <v>0</v>
      </c>
      <c r="FB211" s="665">
        <f>IF(DR211&gt;FB207,CG210-CG211,0)</f>
        <v>0</v>
      </c>
      <c r="FC211" s="665">
        <f>IF(DR211&gt;FC207,CH210-CH211,0)</f>
        <v>0</v>
      </c>
      <c r="FD211" s="665">
        <f>IF(DR211&gt;FD207,CI210-CI211,0)</f>
        <v>0</v>
      </c>
      <c r="FE211" s="665">
        <f>IF(DR211&gt;FE207,CJ210-CJ211,0)</f>
        <v>0</v>
      </c>
      <c r="FF211" s="665">
        <f>IF(DR211&gt;FF207,CK210-CK211,0)</f>
        <v>0</v>
      </c>
      <c r="FG211" s="665">
        <f>IF(DR211&gt;FG207,CL210-CL211,0)</f>
        <v>0</v>
      </c>
      <c r="FH211" s="665">
        <f>IF(DR211&gt;FH207,CM210-CM211,0)</f>
        <v>0</v>
      </c>
      <c r="FI211" s="665">
        <f>IF(DR211&gt;FI207,CN210-CN211,0)</f>
        <v>0</v>
      </c>
      <c r="FJ211" s="665">
        <f>IF(DR211&gt;FJ207,CO210-CO211,0)</f>
        <v>0</v>
      </c>
      <c r="FK211" s="665">
        <f>IF(DR211&gt;FK207,CP210-CP211,0)</f>
        <v>0</v>
      </c>
      <c r="FL211" s="665">
        <f>IF(DR211&gt;FL207,CQ210-CQ211,0)</f>
        <v>0</v>
      </c>
      <c r="FM211" s="665">
        <f>IF(DR211&gt;FM207,CR210-CR211,0)</f>
        <v>0</v>
      </c>
      <c r="FN211" s="665">
        <f>IF(DR211&gt;FN207,CS210-CS211,0)</f>
        <v>0</v>
      </c>
      <c r="FO211" s="665">
        <f>IF(DR211&gt;FO207,CT210-CT211,0)</f>
        <v>0</v>
      </c>
      <c r="FP211" s="665">
        <f>IF(DR211&gt;FP207,CU210-CU211,0)</f>
        <v>0</v>
      </c>
      <c r="FQ211" s="665">
        <f>IF(DR211&gt;FQ207,CV210-CV211,0)</f>
        <v>0</v>
      </c>
      <c r="FR211" s="665">
        <f>IF(DR211&gt;FR207,CW210-CW211,0)</f>
        <v>0</v>
      </c>
      <c r="FS211" s="665">
        <f>IF(DR211&gt;FS207,CX210-CX211,0)</f>
        <v>0</v>
      </c>
      <c r="FT211" s="665">
        <f>IF(DR211&gt;FT207,CY210-CY211,0)</f>
        <v>0</v>
      </c>
      <c r="FU211" s="665">
        <f>IF(DR211&gt;FU207,CZ210-CZ211,0)</f>
        <v>0</v>
      </c>
      <c r="FV211" s="665">
        <f>IF(DR211&gt;FV207,DA210-DA211,0)</f>
        <v>0</v>
      </c>
      <c r="FW211" s="665">
        <f>IF(DR211&gt;FW207,DB210-DB211,0)</f>
        <v>0</v>
      </c>
      <c r="FX211" s="665">
        <f>IF(DR211&gt;FX207,DC210-DC211,0)</f>
        <v>0</v>
      </c>
      <c r="FY211" s="665">
        <f>IF(DR211&gt;FY207,DD210-DD211,0)</f>
        <v>0</v>
      </c>
      <c r="FZ211" s="665">
        <f>IF(DR211&gt;FZ207,DE210-DE211,0)</f>
        <v>0</v>
      </c>
      <c r="GA211" s="665">
        <f>IF(DR211&gt;GA207,DF210-DF211,0)</f>
        <v>0</v>
      </c>
      <c r="GB211" s="665">
        <f>IF(DR211&gt;GB207,DG210-DG211,0)</f>
        <v>0</v>
      </c>
      <c r="GC211" s="665">
        <f>IF(DR211&gt;GC207,DH210-DH211,0)</f>
        <v>0</v>
      </c>
      <c r="GD211" s="665">
        <f>IF(DR211&gt;GD207,DI210-DI211,0)</f>
        <v>0</v>
      </c>
      <c r="GE211" s="665">
        <f>IF(DR211&gt;GE207,DJ210-DJ211,0)</f>
        <v>0</v>
      </c>
      <c r="GF211" s="665">
        <f>IF(DR211&gt;GF207,DK210-DK211,0)</f>
        <v>0</v>
      </c>
      <c r="GG211" s="665">
        <f>IF(DR211&gt;GG207,DL210-DL211,0)</f>
        <v>0</v>
      </c>
      <c r="GH211" s="665">
        <f>IF(DR211&gt;GH207,DM210-DM211,0)</f>
        <v>0</v>
      </c>
      <c r="GI211" s="665">
        <f>IF(DR211&gt;GI207,DN210-DN211,0)</f>
        <v>0</v>
      </c>
      <c r="GJ211" s="665">
        <f>IF(DR211&gt;GJ207,DO210-DO211,0)</f>
        <v>0</v>
      </c>
      <c r="GK211" s="665">
        <f>IF(DR211&gt;GK207,DP210-DP211,0)</f>
        <v>0</v>
      </c>
      <c r="GL211" s="665" t="e">
        <f>SUM(DS211:GK211)+SUM(#REF!)=#REF!</f>
        <v>#REF!</v>
      </c>
      <c r="GM211" s="667"/>
      <c r="GN211" s="749">
        <v>2025</v>
      </c>
      <c r="GO211" s="664" t="e">
        <f>SUMIF(DS208:GK208,GO208,DS211:GK211)</f>
        <v>#REF!</v>
      </c>
      <c r="GP211" s="668" t="e">
        <f>SUMIF(DS208:GK208,GP208,DS211:GK211)</f>
        <v>#N/A</v>
      </c>
      <c r="GQ211" s="668" t="e">
        <f>SUMIF(DS208:GK208,GQ208,DS211:GK211)</f>
        <v>#N/A</v>
      </c>
      <c r="GR211" s="668" t="e">
        <f>SUMIF(DS208:GK208,GR208,DS211:GK211)</f>
        <v>#N/A</v>
      </c>
      <c r="GS211" s="668" t="e">
        <f>SUMIF(DS208:GK208,GS208,DS211:GK211)</f>
        <v>#N/A</v>
      </c>
      <c r="GT211" s="668" t="e">
        <f>SUMIF(DS208:GK208,GT208,DS211:GK211)</f>
        <v>#N/A</v>
      </c>
      <c r="GU211" s="668" t="e">
        <f>SUMIF(DS208:GK208,GU208,DS211:GK211)</f>
        <v>#N/A</v>
      </c>
      <c r="GV211" s="668" t="e">
        <f>SUMIF(DS208:GK208,GV208,DS211:GK211)</f>
        <v>#N/A</v>
      </c>
      <c r="GW211" s="668" t="e">
        <f>SUMIF(DS208:GK208,GW208,DS211:GK211)</f>
        <v>#N/A</v>
      </c>
      <c r="GX211" s="668" t="e">
        <f>SUMIF(DS208:GK208,GX208,DS211:GK211)</f>
        <v>#N/A</v>
      </c>
      <c r="GY211" s="668" t="e">
        <f>SUMIF(DS208:GK208,GY208,DS211:GK211)</f>
        <v>#N/A</v>
      </c>
      <c r="GZ211" s="646" t="e">
        <f>SUM(GO211:GY211)=(#REF!-SUM(#REF!))</f>
        <v>#REF!</v>
      </c>
    </row>
    <row r="212" spans="1:234" hidden="1" x14ac:dyDescent="0.25">
      <c r="A212" s="643" t="s">
        <v>208</v>
      </c>
      <c r="AI212" s="664">
        <v>2026</v>
      </c>
      <c r="AJ212" s="664">
        <v>0</v>
      </c>
      <c r="AK212" s="665">
        <f>IFERROR(#REF!/#REF!,0)</f>
        <v>0</v>
      </c>
      <c r="AL212" s="665">
        <f>IFERROR(#REF!/#REF!,0)</f>
        <v>0</v>
      </c>
      <c r="AM212" s="665">
        <f>IFERROR(#REF!/#REF!,0)</f>
        <v>0</v>
      </c>
      <c r="AN212" s="669">
        <f>IFERROR(#REF!/#REF!,0)</f>
        <v>0</v>
      </c>
      <c r="AO212" s="669">
        <f>IFERROR(#REF!/#REF!,0)</f>
        <v>0</v>
      </c>
      <c r="AP212" s="669">
        <f>IFERROR(#REF!/#REF!,0)</f>
        <v>0</v>
      </c>
      <c r="AQ212" s="669">
        <f>IFERROR(#REF!/#REF!,0)</f>
        <v>0</v>
      </c>
      <c r="AR212" s="669">
        <f>IFERROR(#REF!/#REF!,0)</f>
        <v>0</v>
      </c>
      <c r="AS212" s="669">
        <f>IFERROR(#REF!/#REF!,0)</f>
        <v>0</v>
      </c>
      <c r="AT212" s="669">
        <f>IFERROR(#REF!/#REF!,0)</f>
        <v>0</v>
      </c>
      <c r="AU212" s="666"/>
      <c r="AW212" s="749">
        <v>2026</v>
      </c>
      <c r="AX212" s="665" t="e">
        <f>#REF!</f>
        <v>#REF!</v>
      </c>
      <c r="AY212" s="665" t="e">
        <f>INDEX(AX203:BE204,MATCH(AW212,AV203:AV204,0),MATCH(AY207,AX201:BE201,0))*(INDEX(AK209:AT216,MATCH(AY207,AI209:AI216,0),MATCH(AY208,AK208:AT208,0)))</f>
        <v>#N/A</v>
      </c>
      <c r="AZ212" s="665" t="e">
        <f>INDEX(AX203:BE204,MATCH(AW212,AV203:AV204,0),MATCH(AZ207,AX201:BE201,0))*(INDEX(AK209:AT216,MATCH(AZ207,AI209:AI216,0),MATCH(AZ208,AK208:AT208,0)))</f>
        <v>#N/A</v>
      </c>
      <c r="BA212" s="665" t="e">
        <f>INDEX(AX203:BE204,MATCH(AW212,AV203:AV204,0),MATCH(BA207,AX201:BE201,0))*(INDEX(AK209:AT216,MATCH(BA207,AI209:AI216,0),MATCH(BA208,AK208:AT208,0)))</f>
        <v>#N/A</v>
      </c>
      <c r="BB212" s="665" t="e">
        <f>INDEX(AX203:BE204,MATCH(AW212,AV203:AV204,0),MATCH(BB207,AX201:BE201,0))*(INDEX(AK209:AT216,MATCH(BB207,AI209:AI216,0),MATCH(BB208,AK208:AT208,0)))</f>
        <v>#N/A</v>
      </c>
      <c r="BC212" s="665" t="e">
        <f>INDEX(AX203:BE204,MATCH(AW212,AV203:AV204,0),MATCH(BC207,AX201:BE201,0))*(INDEX(AK209:AT216,MATCH(BC207,AI209:AI216,0),MATCH(BC208,AK208:AT208,0)))</f>
        <v>#N/A</v>
      </c>
      <c r="BD212" s="665" t="e">
        <f>INDEX(AX203:BE204,MATCH(AW212,AV203:AV204,0),MATCH(BD207,AX201:BE201,0))*(INDEX(AK209:AT216,MATCH(BD207,AI209:AI216,0),MATCH(BD208,AK208:AT208,0)))</f>
        <v>#N/A</v>
      </c>
      <c r="BE212" s="665" t="e">
        <f>INDEX(AX203:BE204,MATCH(AW212,AV203:AV204,0),MATCH(BE207,AX201:BE201,0))*(INDEX(AK209:AT216,MATCH(BE207,AI209:AI216,0),MATCH(BE208,AK208:AT208,0)))</f>
        <v>#N/A</v>
      </c>
      <c r="BF212" s="665" t="e">
        <f>INDEX(AX203:BE204,MATCH(AW212,AV203:AV204,0),MATCH(BF207,AX201:BE201,0))*(INDEX(AK209:AT216,MATCH(BF207,AI209:AI216,0),MATCH(BF208,AK208:AT208,0)))</f>
        <v>#N/A</v>
      </c>
      <c r="BG212" s="665" t="e">
        <f>INDEX(AX203:BE204,MATCH(AW212,AV203:AV204,0),MATCH(BG207,AX201:BE201,0))*(INDEX(AK209:AT216,MATCH(BG207,AI209:AI216,0),MATCH(BG208,AK208:AT208,0)))</f>
        <v>#N/A</v>
      </c>
      <c r="BH212" s="665" t="e">
        <f>INDEX(AX203:BE204,MATCH(AW212,AV203:AV204,0),MATCH(BH207,AX201:BE201,0))*(INDEX(AK209:AT216,MATCH(BH207,AI209:AI216,0),MATCH(BH208,AK208:AT208,0)))</f>
        <v>#N/A</v>
      </c>
      <c r="BI212" s="665" t="e">
        <f>INDEX(AX203:BE204,MATCH(AW212,AV203:AV204,0),MATCH(BI207,AX201:BE201,0))*(INDEX(AK209:AT216,MATCH(BI207,AI209:AI216,0),MATCH(BI208,AK208:AT208,0)))</f>
        <v>#N/A</v>
      </c>
      <c r="BJ212" s="665" t="e">
        <f>INDEX(AX203:BE204,MATCH(AW212,AV203:AV204,0),MATCH(BJ207,AX201:BE201,0))*(INDEX(AK209:AT216,MATCH(BJ207,AI209:AI216,0),MATCH(BJ208,AK208:AT208,0)))</f>
        <v>#N/A</v>
      </c>
      <c r="BK212" s="665" t="e">
        <f>INDEX(AX203:BE204,MATCH(AW212,AV203:AV204,0),MATCH(BK207,AX201:BE201,0))*(INDEX(AK209:AT216,MATCH(BK207,AI209:AI216,0),MATCH(BK208,AK208:AT208,0)))</f>
        <v>#N/A</v>
      </c>
      <c r="BL212" s="665" t="e">
        <f>INDEX(AX203:BE204,MATCH(AW212,AV203:AV204,0),MATCH(BL207,AX201:BE201,0))*(INDEX(AK209:AT216,MATCH(BL207,AI209:AI216,0),MATCH(BL208,AK208:AT208,0)))</f>
        <v>#N/A</v>
      </c>
      <c r="BM212" s="665" t="e">
        <f>INDEX(AX203:BE204,MATCH(AW212,AV203:AV204,0),MATCH(BM207,AX201:BE201,0))*(INDEX(AK209:AT216,MATCH(BM207,AI209:AI216,0),MATCH(BM208,AK208:AT208,0)))</f>
        <v>#N/A</v>
      </c>
      <c r="BN212" s="665" t="e">
        <f>INDEX(AX203:BE204,MATCH(AW212,AV203:AV204,0),MATCH(BN207,AX201:BE201,0))*(INDEX(AK209:AT216,MATCH(BN207,AI209:AI216,0),MATCH(BN208,AK208:AT208,0)))</f>
        <v>#N/A</v>
      </c>
      <c r="BO212" s="665" t="e">
        <f>INDEX(AX203:BE204,MATCH(AW212,AV203:AV204,0),MATCH(BO207,AX201:BE201,0))*(INDEX(AK209:AT216,MATCH(BO207,AI209:AI216,0),MATCH(BO208,AK208:AT208,0)))</f>
        <v>#N/A</v>
      </c>
      <c r="BP212" s="665" t="e">
        <f>INDEX(AX203:BE204,MATCH(AW212,AV203:AV204,0),MATCH(BP207,AX201:BE201,0))*(INDEX(AK209:AT216,MATCH(BP207,AI209:AI216,0),MATCH(BP208,AK208:AT208,0)))</f>
        <v>#N/A</v>
      </c>
      <c r="BQ212" s="665" t="e">
        <f>INDEX(AX203:BE204,MATCH(AW212,AV203:AV204,0),MATCH(BQ207,AX201:BE201,0))*(INDEX(AK209:AT216,MATCH(BQ207,AI209:AI216,0),MATCH(BQ208,AK208:AT208,0)))</f>
        <v>#N/A</v>
      </c>
      <c r="BR212" s="665" t="e">
        <f>INDEX(AX203:BE204,MATCH(AW212,AV203:AV204,0),MATCH(BR207,AX201:BE201,0))*(INDEX(AK209:AT216,MATCH(BR207,AI209:AI216,0),MATCH(BR208,AK208:AT208,0)))</f>
        <v>#N/A</v>
      </c>
      <c r="BS212" s="665" t="e">
        <f>INDEX(AX203:BE204,MATCH(AW212,AV203:AV204,0),MATCH(BS207,AX201:BE201,0))*(INDEX(AK209:AT216,MATCH(BS207,AI209:AI216,0),MATCH(BS208,AK208:AT208,0)))</f>
        <v>#N/A</v>
      </c>
      <c r="BT212" s="665" t="e">
        <f>INDEX(AX203:BE204,MATCH(AW212,AV203:AV204,0),MATCH(BT207,AX201:BE201,0))*(INDEX(AK209:AT216,MATCH(BT207,AI209:AI216,0),MATCH(BT208,AK208:AT208,0)))</f>
        <v>#N/A</v>
      </c>
      <c r="BU212" s="665" t="e">
        <f>INDEX(AX203:BE204,MATCH(AW212,AV203:AV204,0),MATCH(BU207,AX201:BE201,0))*(INDEX(AK209:AT216,MATCH(BU207,AI209:AI216,0),MATCH(BU208,AK208:AT208,0)))</f>
        <v>#N/A</v>
      </c>
      <c r="BV212" s="665" t="e">
        <f>INDEX(AX203:BE204,MATCH(AW212,AV203:AV204,0),MATCH(BV207,AX201:BE201,0))*(INDEX(AK209:AT216,MATCH(BV207,AI209:AI216,0),MATCH(BV208,AK208:AT208,0)))</f>
        <v>#N/A</v>
      </c>
      <c r="BW212" s="665" t="e">
        <f>INDEX(AX203:BE204,MATCH(AW212,AV203:AV204,0),MATCH(BW207,AX201:BE201,0))*(INDEX(AK209:AT216,MATCH(BW207,AI209:AI216,0),MATCH(BW208,AK208:AT208,0)))</f>
        <v>#N/A</v>
      </c>
      <c r="BX212" s="665" t="e">
        <f>INDEX(AX203:BE204,MATCH(AW212,AV203:AV204,0),MATCH(BX207,AX201:BE201,0))*(INDEX(AK209:AT216,MATCH(BX207,AI209:AI216,0),MATCH(BX208,AK208:AT208,0)))</f>
        <v>#N/A</v>
      </c>
      <c r="BY212" s="665" t="e">
        <f>INDEX(AX203:BE204,MATCH(AW212,AV203:AV204,0),MATCH(BY207,AX201:BE201,0))*(INDEX(AK209:AT216,MATCH(BY207,AI209:AI216,0),MATCH(BY208,AK208:AT208,0)))</f>
        <v>#N/A</v>
      </c>
      <c r="BZ212" s="665" t="e">
        <f>INDEX(AX203:BE204,MATCH(AW212,AV203:AV204,0),MATCH(BZ207,AX201:BE201,0))*(INDEX(AK209:AT216,MATCH(BZ207,AI209:AI216,0),MATCH(BZ208,AK208:AT208,0)))</f>
        <v>#N/A</v>
      </c>
      <c r="CA212" s="665" t="e">
        <f>INDEX(AX203:BE204,MATCH(AW212,AV203:AV204,0),MATCH(CA207,AX201:BE201,0))*(INDEX(AK209:AT216,MATCH(CA207,AI209:AI216,0),MATCH(CA208,AK208:AT208,0)))</f>
        <v>#N/A</v>
      </c>
      <c r="CB212" s="665" t="e">
        <f>INDEX(AX203:BE204,MATCH(AW212,AV203:AV204,0),MATCH(CB207,AX201:BE201,0))*(INDEX(AK209:AT216,MATCH(CB207,AI209:AI216,0),MATCH(CB208,AK208:AT208,0)))</f>
        <v>#N/A</v>
      </c>
      <c r="CC212" s="665" t="e">
        <f>INDEX(AX203:BE204,MATCH(AW212,AV203:AV204,0),MATCH(CC207,AX201:BE201,0))*(INDEX(AK209:AT216,MATCH(CC207,AI209:AI216,0),MATCH(CC208,AK208:AT208,0)))</f>
        <v>#N/A</v>
      </c>
      <c r="CD212" s="665" t="e">
        <f>INDEX(AX203:BE204,MATCH(AW212,AV203:AV204,0),MATCH(CD207,AX201:BE201,0))*(INDEX(AK209:AT216,MATCH(CD207,AI209:AI216,0),MATCH(CD208,AK208:AT208,0)))</f>
        <v>#N/A</v>
      </c>
      <c r="CE212" s="665" t="e">
        <f>INDEX(AX203:BE204,MATCH(AW212,AV203:AV204,0),MATCH(CE207,AX201:BE201,0))*(INDEX(AK209:AT216,MATCH(CE207,AI209:AI216,0),MATCH(CE208,AK208:AT208,0)))</f>
        <v>#N/A</v>
      </c>
      <c r="CF212" s="665" t="e">
        <f>INDEX(AX203:BE204,MATCH(AW212,AV203:AV204,0),MATCH(CF207,AX201:BE201,0))*(INDEX(AK209:AT216,MATCH(CF207,AI209:AI216,0),MATCH(CF208,AK208:AT208,0)))</f>
        <v>#N/A</v>
      </c>
      <c r="CG212" s="665" t="e">
        <f>INDEX(AX203:BE204,MATCH(AW212,AV203:AV204,0),MATCH(CG207,AX201:BE201,0))*(INDEX(AK209:AT216,MATCH(CG207,AI209:AI216,0),MATCH(CG208,AK208:AT208,0)))</f>
        <v>#N/A</v>
      </c>
      <c r="CH212" s="665" t="e">
        <f>INDEX(AX203:BE204,MATCH(AW212,AV203:AV204,0),MATCH(CH207,AX201:BE201,0))*(INDEX(AK209:AT216,MATCH(CH207,AI209:AI216,0),MATCH(CH208,AK208:AT208,0)))</f>
        <v>#N/A</v>
      </c>
      <c r="CI212" s="665" t="e">
        <f>INDEX(AX203:BE204,MATCH(AW212,AV203:AV204,0),MATCH(CI207,AX201:BE201,0))*(INDEX(AK209:AT216,MATCH(CI207,AI209:AI216,0),MATCH(CI208,AK208:AT208,0)))</f>
        <v>#N/A</v>
      </c>
      <c r="CJ212" s="665" t="e">
        <f>INDEX(AX203:BE204,MATCH(AW212,AV203:AV204,0),MATCH(CJ207,AX201:BE201,0))*(INDEX(AK209:AT216,MATCH(CJ207,AI209:AI216,0),MATCH(CJ208,AK208:AT208,0)))</f>
        <v>#N/A</v>
      </c>
      <c r="CK212" s="665" t="e">
        <f>INDEX(AX203:BE204,MATCH(AW212,AV203:AV204,0),MATCH(CK207,AX201:BE201,0))*(INDEX(AK209:AT216,MATCH(CK207,AI209:AI216,0),MATCH(CK208,AK208:AT208,0)))</f>
        <v>#N/A</v>
      </c>
      <c r="CL212" s="665" t="e">
        <f>INDEX(AX203:BE204,MATCH(AW212,AV203:AV204,0),MATCH(CL207,AX201:BE201,0))*(INDEX(AK209:AT216,MATCH(CL207,AI209:AI216,0),MATCH(CL208,AK208:AT208,0)))</f>
        <v>#N/A</v>
      </c>
      <c r="CM212" s="665" t="e">
        <f>INDEX(AX203:BE204,MATCH(AW212,AV203:AV204,0),MATCH(CM207,AX201:BE201,0))*(INDEX(AK209:AT216,MATCH(CM207,AI209:AI216,0),MATCH(CM208,AK208:AT208,0)))</f>
        <v>#N/A</v>
      </c>
      <c r="CN212" s="665" t="e">
        <f>INDEX(AX203:BE204,MATCH(AW212,AV203:AV204,0),MATCH(CN207,AX201:BE201,0))*(INDEX(AK209:AT216,MATCH(CN207,AI209:AI216,0),MATCH(CN208,AK208:AT208,0)))</f>
        <v>#N/A</v>
      </c>
      <c r="CO212" s="665" t="e">
        <f>INDEX(AX203:BE204,MATCH(AW212,AV203:AV204,0),MATCH(CO207,AX201:BE201,0))*(INDEX(AK209:AT216,MATCH(CO207,AI209:AI216,0),MATCH(CO208,AK208:AT208,0)))</f>
        <v>#N/A</v>
      </c>
      <c r="CP212" s="665" t="e">
        <f>INDEX(AX203:BE204,MATCH(AW212,AV203:AV204,0),MATCH(CP207,AX201:BE201,0))*(INDEX(AK209:AT216,MATCH(CP207,AI209:AI216,0),MATCH(CP208,AK208:AT208,0)))</f>
        <v>#N/A</v>
      </c>
      <c r="CQ212" s="665" t="e">
        <f>INDEX(AX203:BE204,MATCH(AW212,AV203:AV204,0),MATCH(CQ207,AX201:BE201,0))*(INDEX(AK209:AT216,MATCH(CQ207,AI209:AI216,0),MATCH(CQ208,AK208:AT208,0)))</f>
        <v>#N/A</v>
      </c>
      <c r="CR212" s="665" t="e">
        <f>INDEX(AX203:BE204,MATCH(AW212,AV203:AV204,0),MATCH(CR207,AX201:BE201,0))*(INDEX(AK209:AT216,MATCH(CR207,AI209:AI216,0),MATCH(CR208,AK208:AT208,0)))</f>
        <v>#N/A</v>
      </c>
      <c r="CS212" s="665" t="e">
        <f>INDEX(AX203:BE204,MATCH(AW212,AV203:AV204,0),MATCH(CS207,AX201:BE201,0))*(INDEX(AK209:AT216,MATCH(CS207,AI209:AI216,0),MATCH(CS208,AK208:AT208,0)))</f>
        <v>#N/A</v>
      </c>
      <c r="CT212" s="665" t="e">
        <f>INDEX(AX203:BE204,MATCH(AW212,AV203:AV204,0),MATCH(CT207,AX201:BE201,0))*(INDEX(AK209:AT216,MATCH(CT207,AI209:AI216,0),MATCH(CT208,AK208:AT208,0)))</f>
        <v>#N/A</v>
      </c>
      <c r="CU212" s="665" t="e">
        <f>INDEX(AX203:BE204,MATCH(AW212,AV203:AV204,0),MATCH(CU207,AX201:BE201,0))*(INDEX(AK209:AT216,MATCH(CU207,AI209:AI216,0),MATCH(CU208,AK208:AT208,0)))</f>
        <v>#N/A</v>
      </c>
      <c r="CV212" s="665" t="e">
        <f>INDEX(AX203:BE204,MATCH(AW212,AV203:AV204,0),MATCH(CV207,AX201:BE201,0))*(INDEX(AK209:AT216,MATCH(CV207,AI209:AI216,0),MATCH(CV208,AK208:AT208,0)))</f>
        <v>#N/A</v>
      </c>
      <c r="CW212" s="665" t="e">
        <f>INDEX(AX203:BE204,MATCH(AW212,AV203:AV204,0),MATCH(CW207,AX201:BE201,0))*(INDEX(AK209:AT216,MATCH(CW207,AI209:AI216,0),MATCH(CW208,AK208:AT208,0)))</f>
        <v>#N/A</v>
      </c>
      <c r="CX212" s="665" t="e">
        <f>INDEX(AX203:BE204,MATCH(AW212,AV203:AV204,0),MATCH(CX207,AX201:BE201,0))*(INDEX(AK209:AT216,MATCH(CX207,AI209:AI216,0),MATCH(CX208,AK208:AT208,0)))</f>
        <v>#N/A</v>
      </c>
      <c r="CY212" s="665" t="e">
        <f>INDEX(AX203:BE204,MATCH(AW212,AV203:AV204,0),MATCH(CY207,AX201:BE201,0))*(INDEX(AK209:AT216,MATCH(CY207,AI209:AI216,0),MATCH(CY208,AK208:AT208,0)))</f>
        <v>#N/A</v>
      </c>
      <c r="CZ212" s="665" t="e">
        <f>INDEX(AX203:BE204,MATCH(AW212,AV203:AV204,0),MATCH(CZ207,AX201:BE201,0))*(INDEX(AK209:AT216,MATCH(CZ207,AI209:AI216,0),MATCH(CZ208,AK208:AT208,0)))</f>
        <v>#N/A</v>
      </c>
      <c r="DA212" s="665" t="e">
        <f>INDEX(AX203:BE204,MATCH(AW212,AV203:AV204,0),MATCH(DA207,AX201:BE201,0))*(INDEX(AK209:AT216,MATCH(DA207,AI209:AI216,0),MATCH(DA208,AK208:AT208,0)))</f>
        <v>#N/A</v>
      </c>
      <c r="DB212" s="665" t="e">
        <f>INDEX(AX203:BE204,MATCH(AW212,AV203:AV204,0),MATCH(DB207,AX201:BE201,0))*(INDEX(AK209:AT216,MATCH(DB207,AI209:AI216,0),MATCH(DB208,AK208:AT208,0)))</f>
        <v>#N/A</v>
      </c>
      <c r="DC212" s="665" t="e">
        <f>INDEX(AX203:BE204,MATCH(AW212,AV203:AV204,0),MATCH(DC207,AX201:BE201,0))*(INDEX(AK209:AT216,MATCH(DC207,AI209:AI216,0),MATCH(DC208,AK208:AT208,0)))</f>
        <v>#N/A</v>
      </c>
      <c r="DD212" s="665" t="e">
        <f>INDEX(AX203:BE204,MATCH(AW212,AV203:AV204,0),MATCH(DD207,AX201:BE201,0))*(INDEX(AK209:AT216,MATCH(DD207,AI209:AI216,0),MATCH(DD208,AK208:AT208,0)))</f>
        <v>#N/A</v>
      </c>
      <c r="DE212" s="665" t="e">
        <f>INDEX(AX203:BE204,MATCH(AW212,AV203:AV204,0),MATCH(DE207,AX201:BE201,0))*(INDEX(AK209:AT216,MATCH(DE207,AI209:AI216,0),MATCH(DE208,AK208:AT208,0)))</f>
        <v>#N/A</v>
      </c>
      <c r="DF212" s="665" t="e">
        <f>INDEX(AX203:BE204,MATCH(AW212,AV203:AV204,0),MATCH(DF207,AX201:BE201,0))*(INDEX(AK209:AT216,MATCH(DF207,AI209:AI216,0),MATCH(DF208,AK208:AT208,0)))</f>
        <v>#N/A</v>
      </c>
      <c r="DG212" s="665" t="e">
        <f>INDEX(AX203:BE204,MATCH(AW212,AV203:AV204,0),MATCH(DG207,AX201:BE201,0))*(INDEX(AK209:AT216,MATCH(DG207,AI209:AI216,0),MATCH(DG208,AK208:AT208,0)))</f>
        <v>#N/A</v>
      </c>
      <c r="DH212" s="665" t="e">
        <f>INDEX(AX203:BE204,MATCH(AW212,AV203:AV204,0),MATCH(DH207,AX201:BE201,0))*(INDEX(AK209:AT216,MATCH(DH207,AI209:AI216,0),MATCH(DH208,AK208:AT208,0)))</f>
        <v>#N/A</v>
      </c>
      <c r="DI212" s="665" t="e">
        <f>INDEX(AX203:BE204,MATCH(AW212,AV203:AV204,0),MATCH(DI207,AX201:BE201,0))*(INDEX(AK209:AT216,MATCH(DI207,AI209:AI216,0),MATCH(DI208,AK208:AT208,0)))</f>
        <v>#N/A</v>
      </c>
      <c r="DJ212" s="665" t="e">
        <f>INDEX(AX203:BE204,MATCH(AW212,AV203:AV204,0),MATCH(DJ207,AX201:BE201,0))*(INDEX(AK209:AT216,MATCH(DJ207,AI209:AI216,0),MATCH(DJ208,AK208:AT208,0)))</f>
        <v>#N/A</v>
      </c>
      <c r="DK212" s="665" t="e">
        <f>INDEX(AX203:BE204,MATCH(AW212,AV203:AV204,0),MATCH(DK207,AX201:BE201,0))*(INDEX(AK209:AT216,MATCH(DK207,AI209:AI216,0),MATCH(DK208,AK208:AT208,0)))</f>
        <v>#N/A</v>
      </c>
      <c r="DL212" s="665" t="e">
        <f>INDEX(AX203:BE204,MATCH(AW212,AV203:AV204,0),MATCH(DL207,AX201:BE201,0))*(INDEX(AK209:AT216,MATCH(DL207,AI209:AI216,0),MATCH(DL208,AK208:AT208,0)))</f>
        <v>#N/A</v>
      </c>
      <c r="DM212" s="665" t="e">
        <f>INDEX(AX203:BE204,MATCH(AW212,AV203:AV204,0),MATCH(DM207,AX201:BE201,0))*(INDEX(AK209:AT216,MATCH(DM207,AI209:AI216,0),MATCH(DM208,AK208:AT208,0)))</f>
        <v>#N/A</v>
      </c>
      <c r="DN212" s="665" t="e">
        <f>INDEX(AX203:BE204,MATCH(AW212,AV203:AV204,0),MATCH(DN207,AX201:BE201,0))*(INDEX(AK209:AT216,MATCH(DN207,AI209:AI216,0),MATCH(DN208,AK208:AT208,0)))</f>
        <v>#N/A</v>
      </c>
      <c r="DO212" s="665" t="e">
        <f>INDEX(AX203:BE204,MATCH(AW212,AV203:AV204,0),MATCH(DO207,AX201:BE201,0))*(INDEX(AK209:AT216,MATCH(DO207,AI209:AI216,0),MATCH(DO208,AK208:AT208,0)))</f>
        <v>#N/A</v>
      </c>
      <c r="DP212" s="665" t="e">
        <f>INDEX(AX203:BE204,MATCH(AW212,AV203:AV204,0),MATCH(DP207,AX201:BE201,0))*(INDEX(AK209:AT216,MATCH(DP207,AI209:AI216,0),MATCH(DP208,AK208:AT208,0)))</f>
        <v>#N/A</v>
      </c>
      <c r="DQ212" s="643" t="e">
        <f>SUM(AX212:DP212)=#REF!</f>
        <v>#REF!</v>
      </c>
      <c r="DR212" s="749">
        <v>2026</v>
      </c>
      <c r="DS212" s="665" t="e">
        <f>IF(DR212&gt;DS207,AX211-AX212,0)</f>
        <v>#REF!</v>
      </c>
      <c r="DT212" s="665" t="e">
        <f>IF(DR212&gt;DT207,AY211-AY212,0)</f>
        <v>#N/A</v>
      </c>
      <c r="DU212" s="665" t="e">
        <f>IF(DR212&gt;DU207,AZ211-AZ212,0)</f>
        <v>#N/A</v>
      </c>
      <c r="DV212" s="665" t="e">
        <f>IF(DR212&gt;DV207,BA211-BA212,0)</f>
        <v>#N/A</v>
      </c>
      <c r="DW212" s="665" t="e">
        <f>IF(DR212&gt;DW207,BB211-BB212,0)</f>
        <v>#N/A</v>
      </c>
      <c r="DX212" s="665" t="e">
        <f>IF(DR212&gt;DX207,BC211-BC212,0)</f>
        <v>#N/A</v>
      </c>
      <c r="DY212" s="665" t="e">
        <f>IF(DR212&gt;DY207,BD211-BD212,0)</f>
        <v>#N/A</v>
      </c>
      <c r="DZ212" s="665" t="e">
        <f>IF(DR212&gt;DZ207,BE211-BE212,0)</f>
        <v>#N/A</v>
      </c>
      <c r="EA212" s="665" t="e">
        <f>IF(DR212&gt;EA207,BF211-BF212,0)</f>
        <v>#N/A</v>
      </c>
      <c r="EB212" s="665" t="e">
        <f>IF(DR212&gt;EB207,BG211-BG212,0)</f>
        <v>#N/A</v>
      </c>
      <c r="EC212" s="665" t="e">
        <f>IF(DR212&gt;EC207,BH211-BH212,0)</f>
        <v>#N/A</v>
      </c>
      <c r="ED212" s="665" t="e">
        <f>IF(DR212&gt;ED207,BI211-BI212,0)</f>
        <v>#N/A</v>
      </c>
      <c r="EE212" s="665" t="e">
        <f>IF(DR212&gt;EE207,BJ211-BJ212,0)</f>
        <v>#N/A</v>
      </c>
      <c r="EF212" s="665" t="e">
        <f>IF(DR212&gt;EF207,BK211-BK212,0)</f>
        <v>#N/A</v>
      </c>
      <c r="EG212" s="665" t="e">
        <f>IF(DR212&gt;EG207,BL211-BL212,0)</f>
        <v>#N/A</v>
      </c>
      <c r="EH212" s="665" t="e">
        <f>IF(DR212&gt;EH207,BM211-BM212,0)</f>
        <v>#N/A</v>
      </c>
      <c r="EI212" s="665" t="e">
        <f>IF(DR212&gt;EI207,BN211-BN212,0)</f>
        <v>#N/A</v>
      </c>
      <c r="EJ212" s="665" t="e">
        <f>IF(DR212&gt;EJ207,BO211-BO212,0)</f>
        <v>#N/A</v>
      </c>
      <c r="EK212" s="665" t="e">
        <f>IF(DR212&gt;EK207,BP211-BP212,0)</f>
        <v>#N/A</v>
      </c>
      <c r="EL212" s="665" t="e">
        <f>IF(DR212&gt;EL207,BQ211-BQ212,0)</f>
        <v>#N/A</v>
      </c>
      <c r="EM212" s="665" t="e">
        <f>IF(DR212&gt;EM207,BR211-BR212,0)</f>
        <v>#N/A</v>
      </c>
      <c r="EN212" s="665">
        <f>IF(DR212&gt;EN207,BS211-BS212,0)</f>
        <v>0</v>
      </c>
      <c r="EO212" s="665">
        <f>IF(DR212&gt;EO207,BT211-BT212,0)</f>
        <v>0</v>
      </c>
      <c r="EP212" s="665">
        <f>IF(DR212&gt;EP207,BU211-BU212,0)</f>
        <v>0</v>
      </c>
      <c r="EQ212" s="665">
        <f>IF(DR212&gt;EQ207,BV211-BV212,0)</f>
        <v>0</v>
      </c>
      <c r="ER212" s="665">
        <f>IF(DR212&gt;ER207,BW211-BW212,0)</f>
        <v>0</v>
      </c>
      <c r="ES212" s="665">
        <f>IF(DR212&gt;ES207,BX211-BX212,0)</f>
        <v>0</v>
      </c>
      <c r="ET212" s="665">
        <f>IF(DR212&gt;ET207,BY211-BY212,0)</f>
        <v>0</v>
      </c>
      <c r="EU212" s="665">
        <f>IF(DR212&gt;EU207,BZ211-BZ212,0)</f>
        <v>0</v>
      </c>
      <c r="EV212" s="665">
        <f>IF(DR212&gt;EV207,CA211-CA212,0)</f>
        <v>0</v>
      </c>
      <c r="EW212" s="665">
        <f>IF(DR212&gt;EW207,CB211-CB212,0)</f>
        <v>0</v>
      </c>
      <c r="EX212" s="665">
        <f>IF(DR212&gt;EX207,CC211-CC212,0)</f>
        <v>0</v>
      </c>
      <c r="EY212" s="665">
        <f>IF(DR212&gt;EY207,CD211-CD212,0)</f>
        <v>0</v>
      </c>
      <c r="EZ212" s="665">
        <f>IF(DR212&gt;EZ207,CE211-CE212,0)</f>
        <v>0</v>
      </c>
      <c r="FA212" s="665">
        <f>IF(DR212&gt;FA207,CF211-CF212,0)</f>
        <v>0</v>
      </c>
      <c r="FB212" s="665">
        <f>IF(DR212&gt;FB207,CG211-CG212,0)</f>
        <v>0</v>
      </c>
      <c r="FC212" s="665">
        <f>IF(DR212&gt;FC207,CH211-CH212,0)</f>
        <v>0</v>
      </c>
      <c r="FD212" s="665">
        <f>IF(DR212&gt;FD207,CI211-CI212,0)</f>
        <v>0</v>
      </c>
      <c r="FE212" s="665">
        <f>IF(DR212&gt;FE207,CJ211-CJ212,0)</f>
        <v>0</v>
      </c>
      <c r="FF212" s="665">
        <f>IF(DR212&gt;FF207,CK211-CK212,0)</f>
        <v>0</v>
      </c>
      <c r="FG212" s="665">
        <f>IF(DR212&gt;FG207,CL211-CL212,0)</f>
        <v>0</v>
      </c>
      <c r="FH212" s="665">
        <f>IF(DR212&gt;FH207,CM211-CM212,0)</f>
        <v>0</v>
      </c>
      <c r="FI212" s="665">
        <f>IF(DR212&gt;FI207,CN211-CN212,0)</f>
        <v>0</v>
      </c>
      <c r="FJ212" s="665">
        <f>IF(DR212&gt;FJ207,CO211-CO212,0)</f>
        <v>0</v>
      </c>
      <c r="FK212" s="665">
        <f>IF(DR212&gt;FK207,CP211-CP212,0)</f>
        <v>0</v>
      </c>
      <c r="FL212" s="665">
        <f>IF(DR212&gt;FL207,CQ211-CQ212,0)</f>
        <v>0</v>
      </c>
      <c r="FM212" s="665">
        <f>IF(DR212&gt;FM207,CR211-CR212,0)</f>
        <v>0</v>
      </c>
      <c r="FN212" s="665">
        <f>IF(DR212&gt;FN207,CS211-CS212,0)</f>
        <v>0</v>
      </c>
      <c r="FO212" s="665">
        <f>IF(DR212&gt;FO207,CT211-CT212,0)</f>
        <v>0</v>
      </c>
      <c r="FP212" s="665">
        <f>IF(DR212&gt;FP207,CU211-CU212,0)</f>
        <v>0</v>
      </c>
      <c r="FQ212" s="665">
        <f>IF(DR212&gt;FQ207,CV211-CV212,0)</f>
        <v>0</v>
      </c>
      <c r="FR212" s="665">
        <f>IF(DR212&gt;FR207,CW211-CW212,0)</f>
        <v>0</v>
      </c>
      <c r="FS212" s="665">
        <f>IF(DR212&gt;FS207,CX211-CX212,0)</f>
        <v>0</v>
      </c>
      <c r="FT212" s="665">
        <f>IF(DR212&gt;FT207,CY211-CY212,0)</f>
        <v>0</v>
      </c>
      <c r="FU212" s="665">
        <f>IF(DR212&gt;FU207,CZ211-CZ212,0)</f>
        <v>0</v>
      </c>
      <c r="FV212" s="665">
        <f>IF(DR212&gt;FV207,DA211-DA212,0)</f>
        <v>0</v>
      </c>
      <c r="FW212" s="665">
        <f>IF(DR212&gt;FW207,DB211-DB212,0)</f>
        <v>0</v>
      </c>
      <c r="FX212" s="665">
        <f>IF(DR212&gt;FX207,DC211-DC212,0)</f>
        <v>0</v>
      </c>
      <c r="FY212" s="665">
        <f>IF(DR212&gt;FY207,DD211-DD212,0)</f>
        <v>0</v>
      </c>
      <c r="FZ212" s="665">
        <f>IF(DR212&gt;FZ207,DE211-DE212,0)</f>
        <v>0</v>
      </c>
      <c r="GA212" s="665">
        <f>IF(DR212&gt;GA207,DF211-DF212,0)</f>
        <v>0</v>
      </c>
      <c r="GB212" s="665">
        <f>IF(DR212&gt;GB207,DG211-DG212,0)</f>
        <v>0</v>
      </c>
      <c r="GC212" s="665">
        <f>IF(DR212&gt;GC207,DH211-DH212,0)</f>
        <v>0</v>
      </c>
      <c r="GD212" s="665">
        <f>IF(DR212&gt;GD207,DI211-DI212,0)</f>
        <v>0</v>
      </c>
      <c r="GE212" s="665">
        <f>IF(DR212&gt;GE207,DJ211-DJ212,0)</f>
        <v>0</v>
      </c>
      <c r="GF212" s="665">
        <f>IF(DR212&gt;GF207,DK211-DK212,0)</f>
        <v>0</v>
      </c>
      <c r="GG212" s="665">
        <f>IF(DR212&gt;GG207,DL211-DL212,0)</f>
        <v>0</v>
      </c>
      <c r="GH212" s="665">
        <f>IF(DR212&gt;GH207,DM211-DM212,0)</f>
        <v>0</v>
      </c>
      <c r="GI212" s="665">
        <f>IF(DR212&gt;GI207,DN211-DN212,0)</f>
        <v>0</v>
      </c>
      <c r="GJ212" s="665">
        <f>IF(DR212&gt;GJ207,DO211-DO212,0)</f>
        <v>0</v>
      </c>
      <c r="GK212" s="665">
        <f>IF(DR212&gt;GK207,DP211-DP212,0)</f>
        <v>0</v>
      </c>
      <c r="GL212" s="665" t="e">
        <f>SUM(DS212:GK212)+SUM(#REF!)=#REF!</f>
        <v>#REF!</v>
      </c>
      <c r="GM212" s="667"/>
      <c r="GN212" s="749">
        <v>2026</v>
      </c>
      <c r="GO212" s="664" t="e">
        <f>SUMIF(DS208:GK208,GO208,DS212:GK212)</f>
        <v>#REF!</v>
      </c>
      <c r="GP212" s="668" t="e">
        <f>SUMIF(DS208:GK208,GP208,DS212:GK212)</f>
        <v>#N/A</v>
      </c>
      <c r="GQ212" s="668" t="e">
        <f>SUMIF(DS208:GK208,GQ208,DS212:GK212)</f>
        <v>#N/A</v>
      </c>
      <c r="GR212" s="668" t="e">
        <f>SUMIF(DS208:GK208,GR208,DS212:GK212)</f>
        <v>#N/A</v>
      </c>
      <c r="GS212" s="668" t="e">
        <f>SUMIF(DS208:GK208,GS208,DS212:GK212)</f>
        <v>#N/A</v>
      </c>
      <c r="GT212" s="668" t="e">
        <f>SUMIF(DS208:GK208,GT208,DS212:GK212)</f>
        <v>#N/A</v>
      </c>
      <c r="GU212" s="668" t="e">
        <f>SUMIF(DS208:GK208,GU208,DS212:GK212)</f>
        <v>#N/A</v>
      </c>
      <c r="GV212" s="668" t="e">
        <f>SUMIF(DS208:GK208,GV208,DS212:GK212)</f>
        <v>#N/A</v>
      </c>
      <c r="GW212" s="668" t="e">
        <f>SUMIF(DS208:GK208,GW208,DS212:GK212)</f>
        <v>#N/A</v>
      </c>
      <c r="GX212" s="668" t="e">
        <f>SUMIF(DS208:GK208,GX208,DS212:GK212)</f>
        <v>#N/A</v>
      </c>
      <c r="GY212" s="668" t="e">
        <f>SUMIF(DS208:GK208,GY208,DS212:GK212)</f>
        <v>#N/A</v>
      </c>
      <c r="GZ212" s="646" t="e">
        <f>SUM(GO212:GY212)=(#REF!-SUM(#REF!))</f>
        <v>#REF!</v>
      </c>
    </row>
    <row r="213" spans="1:234" hidden="1" x14ac:dyDescent="0.25">
      <c r="A213" s="643" t="s">
        <v>208</v>
      </c>
      <c r="AI213" s="664">
        <v>2027</v>
      </c>
      <c r="AJ213" s="664">
        <v>0</v>
      </c>
      <c r="AK213" s="665">
        <f>IFERROR(#REF!/#REF!,0)</f>
        <v>0</v>
      </c>
      <c r="AL213" s="665">
        <f>IFERROR(#REF!/#REF!,0)</f>
        <v>0</v>
      </c>
      <c r="AM213" s="665">
        <f>IFERROR(#REF!/#REF!,0)</f>
        <v>0</v>
      </c>
      <c r="AN213" s="669">
        <f>IFERROR(#REF!/#REF!,0)</f>
        <v>0</v>
      </c>
      <c r="AO213" s="669">
        <f>IFERROR(#REF!/#REF!,0)</f>
        <v>0</v>
      </c>
      <c r="AP213" s="669">
        <f>IFERROR(#REF!/#REF!,0)</f>
        <v>0</v>
      </c>
      <c r="AQ213" s="669">
        <f>IFERROR(#REF!/#REF!,0)</f>
        <v>0</v>
      </c>
      <c r="AR213" s="669">
        <f>IFERROR(#REF!/#REF!,0)</f>
        <v>0</v>
      </c>
      <c r="AS213" s="669">
        <f>IFERROR(#REF!/#REF!,0)</f>
        <v>0</v>
      </c>
      <c r="AT213" s="669">
        <f>IFERROR(#REF!/#REF!,0)</f>
        <v>0</v>
      </c>
      <c r="AU213" s="666"/>
      <c r="AW213" s="749">
        <v>2027</v>
      </c>
      <c r="AX213" s="665" t="e">
        <f>#REF!</f>
        <v>#REF!</v>
      </c>
      <c r="AY213" s="665" t="e">
        <f>INDEX(AX203:BE204,MATCH(AW213,AV203:AV204,0),MATCH(AY207,AX201:BE201,0))*(INDEX(AK209:AT216,MATCH(AY207,AI209:AI216,0),MATCH(AY208,AK208:AT208,0)))</f>
        <v>#N/A</v>
      </c>
      <c r="AZ213" s="665" t="e">
        <f>INDEX(AX203:BE204,MATCH(AW213,AV203:AV204,0),MATCH(AZ207,AX201:BE201,0))*(INDEX(AK209:AT216,MATCH(AZ207,AI209:AI216,0),MATCH(AZ208,AK208:AT208,0)))</f>
        <v>#N/A</v>
      </c>
      <c r="BA213" s="665" t="e">
        <f>INDEX(AX203:BE204,MATCH(AW213,AV203:AV204,0),MATCH(BA207,AX201:BE201,0))*(INDEX(AK209:AT216,MATCH(BA207,AI209:AI216,0),MATCH(BA208,AK208:AT208,0)))</f>
        <v>#N/A</v>
      </c>
      <c r="BB213" s="665" t="e">
        <f>INDEX(AX203:BE204,MATCH(AW213,AV203:AV204,0),MATCH(BB207,AX201:BE201,0))*(INDEX(AK209:AT216,MATCH(BB207,AI209:AI216,0),MATCH(BB208,AK208:AT208,0)))</f>
        <v>#N/A</v>
      </c>
      <c r="BC213" s="665" t="e">
        <f>INDEX(AX203:BE204,MATCH(AW213,AV203:AV204,0),MATCH(BC207,AX201:BE201,0))*(INDEX(AK209:AT216,MATCH(BC207,AI209:AI216,0),MATCH(BC208,AK208:AT208,0)))</f>
        <v>#N/A</v>
      </c>
      <c r="BD213" s="665" t="e">
        <f>INDEX(AX203:BE204,MATCH(AW213,AV203:AV204,0),MATCH(BD207,AX201:BE201,0))*(INDEX(AK209:AT216,MATCH(BD207,AI209:AI216,0),MATCH(BD208,AK208:AT208,0)))</f>
        <v>#N/A</v>
      </c>
      <c r="BE213" s="665" t="e">
        <f>INDEX(AX203:BE204,MATCH(AW213,AV203:AV204,0),MATCH(BE207,AX201:BE201,0))*(INDEX(AK209:AT216,MATCH(BE207,AI209:AI216,0),MATCH(BE208,AK208:AT208,0)))</f>
        <v>#N/A</v>
      </c>
      <c r="BF213" s="665" t="e">
        <f>INDEX(AX203:BE204,MATCH(AW213,AV203:AV204,0),MATCH(BF207,AX201:BE201,0))*(INDEX(AK209:AT216,MATCH(BF207,AI209:AI216,0),MATCH(BF208,AK208:AT208,0)))</f>
        <v>#N/A</v>
      </c>
      <c r="BG213" s="665" t="e">
        <f>INDEX(AX203:BE204,MATCH(AW213,AV203:AV204,0),MATCH(BG207,AX201:BE201,0))*(INDEX(AK209:AT216,MATCH(BG207,AI209:AI216,0),MATCH(BG208,AK208:AT208,0)))</f>
        <v>#N/A</v>
      </c>
      <c r="BH213" s="665" t="e">
        <f>INDEX(AX203:BE204,MATCH(AW213,AV203:AV204,0),MATCH(BH207,AX201:BE201,0))*(INDEX(AK209:AT216,MATCH(BH207,AI209:AI216,0),MATCH(BH208,AK208:AT208,0)))</f>
        <v>#N/A</v>
      </c>
      <c r="BI213" s="665" t="e">
        <f>INDEX(AX203:BE204,MATCH(AW213,AV203:AV204,0),MATCH(BI207,AX201:BE201,0))*(INDEX(AK209:AT216,MATCH(BI207,AI209:AI216,0),MATCH(BI208,AK208:AT208,0)))</f>
        <v>#N/A</v>
      </c>
      <c r="BJ213" s="665" t="e">
        <f>INDEX(AX203:BE204,MATCH(AW213,AV203:AV204,0),MATCH(BJ207,AX201:BE201,0))*(INDEX(AK209:AT216,MATCH(BJ207,AI209:AI216,0),MATCH(BJ208,AK208:AT208,0)))</f>
        <v>#N/A</v>
      </c>
      <c r="BK213" s="665" t="e">
        <f>INDEX(AX203:BE204,MATCH(AW213,AV203:AV204,0),MATCH(BK207,AX201:BE201,0))*(INDEX(AK209:AT216,MATCH(BK207,AI209:AI216,0),MATCH(BK208,AK208:AT208,0)))</f>
        <v>#N/A</v>
      </c>
      <c r="BL213" s="665" t="e">
        <f>INDEX(AX203:BE204,MATCH(AW213,AV203:AV204,0),MATCH(BL207,AX201:BE201,0))*(INDEX(AK209:AT216,MATCH(BL207,AI209:AI216,0),MATCH(BL208,AK208:AT208,0)))</f>
        <v>#N/A</v>
      </c>
      <c r="BM213" s="665" t="e">
        <f>INDEX(AX203:BE204,MATCH(AW213,AV203:AV204,0),MATCH(BM207,AX201:BE201,0))*(INDEX(AK209:AT216,MATCH(BM207,AI209:AI216,0),MATCH(BM208,AK208:AT208,0)))</f>
        <v>#N/A</v>
      </c>
      <c r="BN213" s="665" t="e">
        <f>INDEX(AX203:BE204,MATCH(AW213,AV203:AV204,0),MATCH(BN207,AX201:BE201,0))*(INDEX(AK209:AT216,MATCH(BN207,AI209:AI216,0),MATCH(BN208,AK208:AT208,0)))</f>
        <v>#N/A</v>
      </c>
      <c r="BO213" s="665" t="e">
        <f>INDEX(AX203:BE204,MATCH(AW213,AV203:AV204,0),MATCH(BO207,AX201:BE201,0))*(INDEX(AK209:AT216,MATCH(BO207,AI209:AI216,0),MATCH(BO208,AK208:AT208,0)))</f>
        <v>#N/A</v>
      </c>
      <c r="BP213" s="665" t="e">
        <f>INDEX(AX203:BE204,MATCH(AW213,AV203:AV204,0),MATCH(BP207,AX201:BE201,0))*(INDEX(AK209:AT216,MATCH(BP207,AI209:AI216,0),MATCH(BP208,AK208:AT208,0)))</f>
        <v>#N/A</v>
      </c>
      <c r="BQ213" s="665" t="e">
        <f>INDEX(AX203:BE204,MATCH(AW213,AV203:AV204,0),MATCH(BQ207,AX201:BE201,0))*(INDEX(AK209:AT216,MATCH(BQ207,AI209:AI216,0),MATCH(BQ208,AK208:AT208,0)))</f>
        <v>#N/A</v>
      </c>
      <c r="BR213" s="665" t="e">
        <f>INDEX(AX203:BE204,MATCH(AW213,AV203:AV204,0),MATCH(BR207,AX201:BE201,0))*(INDEX(AK209:AT216,MATCH(BR207,AI209:AI216,0),MATCH(BR208,AK208:AT208,0)))</f>
        <v>#N/A</v>
      </c>
      <c r="BS213" s="665" t="e">
        <f>INDEX(AX203:BE204,MATCH(AW213,AV203:AV204,0),MATCH(BS207,AX201:BE201,0))*(INDEX(AK209:AT216,MATCH(BS207,AI209:AI216,0),MATCH(BS208,AK208:AT208,0)))</f>
        <v>#N/A</v>
      </c>
      <c r="BT213" s="665" t="e">
        <f>INDEX(AX203:BE204,MATCH(AW213,AV203:AV204,0),MATCH(BT207,AX201:BE201,0))*(INDEX(AK209:AT216,MATCH(BT207,AI209:AI216,0),MATCH(BT208,AK208:AT208,0)))</f>
        <v>#N/A</v>
      </c>
      <c r="BU213" s="665" t="e">
        <f>INDEX(AX203:BE204,MATCH(AW213,AV203:AV204,0),MATCH(BU207,AX201:BE201,0))*(INDEX(AK209:AT216,MATCH(BU207,AI209:AI216,0),MATCH(BU208,AK208:AT208,0)))</f>
        <v>#N/A</v>
      </c>
      <c r="BV213" s="665" t="e">
        <f>INDEX(AX203:BE204,MATCH(AW213,AV203:AV204,0),MATCH(BV207,AX201:BE201,0))*(INDEX(AK209:AT216,MATCH(BV207,AI209:AI216,0),MATCH(BV208,AK208:AT208,0)))</f>
        <v>#N/A</v>
      </c>
      <c r="BW213" s="665" t="e">
        <f>INDEX(AX203:BE204,MATCH(AW213,AV203:AV204,0),MATCH(BW207,AX201:BE201,0))*(INDEX(AK209:AT216,MATCH(BW207,AI209:AI216,0),MATCH(BW208,AK208:AT208,0)))</f>
        <v>#N/A</v>
      </c>
      <c r="BX213" s="665" t="e">
        <f>INDEX(AX203:BE204,MATCH(AW213,AV203:AV204,0),MATCH(BX207,AX201:BE201,0))*(INDEX(AK209:AT216,MATCH(BX207,AI209:AI216,0),MATCH(BX208,AK208:AT208,0)))</f>
        <v>#N/A</v>
      </c>
      <c r="BY213" s="665" t="e">
        <f>INDEX(AX203:BE204,MATCH(AW213,AV203:AV204,0),MATCH(BY207,AX201:BE201,0))*(INDEX(AK209:AT216,MATCH(BY207,AI209:AI216,0),MATCH(BY208,AK208:AT208,0)))</f>
        <v>#N/A</v>
      </c>
      <c r="BZ213" s="665" t="e">
        <f>INDEX(AX203:BE204,MATCH(AW213,AV203:AV204,0),MATCH(BZ207,AX201:BE201,0))*(INDEX(AK209:AT216,MATCH(BZ207,AI209:AI216,0),MATCH(BZ208,AK208:AT208,0)))</f>
        <v>#N/A</v>
      </c>
      <c r="CA213" s="665" t="e">
        <f>INDEX(AX203:BE204,MATCH(AW213,AV203:AV204,0),MATCH(CA207,AX201:BE201,0))*(INDEX(AK209:AT216,MATCH(CA207,AI209:AI216,0),MATCH(CA208,AK208:AT208,0)))</f>
        <v>#N/A</v>
      </c>
      <c r="CB213" s="665" t="e">
        <f>INDEX(AX203:BE204,MATCH(AW213,AV203:AV204,0),MATCH(CB207,AX201:BE201,0))*(INDEX(AK209:AT216,MATCH(CB207,AI209:AI216,0),MATCH(CB208,AK208:AT208,0)))</f>
        <v>#N/A</v>
      </c>
      <c r="CC213" s="665" t="e">
        <f>INDEX(AX203:BE204,MATCH(AW213,AV203:AV204,0),MATCH(CC207,AX201:BE201,0))*(INDEX(AK209:AT216,MATCH(CC207,AI209:AI216,0),MATCH(CC208,AK208:AT208,0)))</f>
        <v>#N/A</v>
      </c>
      <c r="CD213" s="665" t="e">
        <f>INDEX(AX203:BE204,MATCH(AW213,AV203:AV204,0),MATCH(CD207,AX201:BE201,0))*(INDEX(AK209:AT216,MATCH(CD207,AI209:AI216,0),MATCH(CD208,AK208:AT208,0)))</f>
        <v>#N/A</v>
      </c>
      <c r="CE213" s="665" t="e">
        <f>INDEX(AX203:BE204,MATCH(AW213,AV203:AV204,0),MATCH(CE207,AX201:BE201,0))*(INDEX(AK209:AT216,MATCH(CE207,AI209:AI216,0),MATCH(CE208,AK208:AT208,0)))</f>
        <v>#N/A</v>
      </c>
      <c r="CF213" s="665" t="e">
        <f>INDEX(AX203:BE204,MATCH(AW213,AV203:AV204,0),MATCH(CF207,AX201:BE201,0))*(INDEX(AK209:AT216,MATCH(CF207,AI209:AI216,0),MATCH(CF208,AK208:AT208,0)))</f>
        <v>#N/A</v>
      </c>
      <c r="CG213" s="665" t="e">
        <f>INDEX(AX203:BE204,MATCH(AW213,AV203:AV204,0),MATCH(CG207,AX201:BE201,0))*(INDEX(AK209:AT216,MATCH(CG207,AI209:AI216,0),MATCH(CG208,AK208:AT208,0)))</f>
        <v>#N/A</v>
      </c>
      <c r="CH213" s="665" t="e">
        <f>INDEX(AX203:BE204,MATCH(AW213,AV203:AV204,0),MATCH(CH207,AX201:BE201,0))*(INDEX(AK209:AT216,MATCH(CH207,AI209:AI216,0),MATCH(CH208,AK208:AT208,0)))</f>
        <v>#N/A</v>
      </c>
      <c r="CI213" s="665" t="e">
        <f>INDEX(AX203:BE204,MATCH(AW213,AV203:AV204,0),MATCH(CI207,AX201:BE201,0))*(INDEX(AK209:AT216,MATCH(CI207,AI209:AI216,0),MATCH(CI208,AK208:AT208,0)))</f>
        <v>#N/A</v>
      </c>
      <c r="CJ213" s="665" t="e">
        <f>INDEX(AX203:BE204,MATCH(AW213,AV203:AV204,0),MATCH(CJ207,AX201:BE201,0))*(INDEX(AK209:AT216,MATCH(CJ207,AI209:AI216,0),MATCH(CJ208,AK208:AT208,0)))</f>
        <v>#N/A</v>
      </c>
      <c r="CK213" s="665" t="e">
        <f>INDEX(AX203:BE204,MATCH(AW213,AV203:AV204,0),MATCH(CK207,AX201:BE201,0))*(INDEX(AK209:AT216,MATCH(CK207,AI209:AI216,0),MATCH(CK208,AK208:AT208,0)))</f>
        <v>#N/A</v>
      </c>
      <c r="CL213" s="665" t="e">
        <f>INDEX(AX203:BE204,MATCH(AW213,AV203:AV204,0),MATCH(CL207,AX201:BE201,0))*(INDEX(AK209:AT216,MATCH(CL207,AI209:AI216,0),MATCH(CL208,AK208:AT208,0)))</f>
        <v>#N/A</v>
      </c>
      <c r="CM213" s="665" t="e">
        <f>INDEX(AX203:BE204,MATCH(AW213,AV203:AV204,0),MATCH(CM207,AX201:BE201,0))*(INDEX(AK209:AT216,MATCH(CM207,AI209:AI216,0),MATCH(CM208,AK208:AT208,0)))</f>
        <v>#N/A</v>
      </c>
      <c r="CN213" s="665" t="e">
        <f>INDEX(AX203:BE204,MATCH(AW213,AV203:AV204,0),MATCH(CN207,AX201:BE201,0))*(INDEX(AK209:AT216,MATCH(CN207,AI209:AI216,0),MATCH(CN208,AK208:AT208,0)))</f>
        <v>#N/A</v>
      </c>
      <c r="CO213" s="665" t="e">
        <f>INDEX(AX203:BE204,MATCH(AW213,AV203:AV204,0),MATCH(CO207,AX201:BE201,0))*(INDEX(AK209:AT216,MATCH(CO207,AI209:AI216,0),MATCH(CO208,AK208:AT208,0)))</f>
        <v>#N/A</v>
      </c>
      <c r="CP213" s="665" t="e">
        <f>INDEX(AX203:BE204,MATCH(AW213,AV203:AV204,0),MATCH(CP207,AX201:BE201,0))*(INDEX(AK209:AT216,MATCH(CP207,AI209:AI216,0),MATCH(CP208,AK208:AT208,0)))</f>
        <v>#N/A</v>
      </c>
      <c r="CQ213" s="665" t="e">
        <f>INDEX(AX203:BE204,MATCH(AW213,AV203:AV204,0),MATCH(CQ207,AX201:BE201,0))*(INDEX(AK209:AT216,MATCH(CQ207,AI209:AI216,0),MATCH(CQ208,AK208:AT208,0)))</f>
        <v>#N/A</v>
      </c>
      <c r="CR213" s="665" t="e">
        <f>INDEX(AX203:BE204,MATCH(AW213,AV203:AV204,0),MATCH(CR207,AX201:BE201,0))*(INDEX(AK209:AT216,MATCH(CR207,AI209:AI216,0),MATCH(CR208,AK208:AT208,0)))</f>
        <v>#N/A</v>
      </c>
      <c r="CS213" s="665" t="e">
        <f>INDEX(AX203:BE204,MATCH(AW213,AV203:AV204,0),MATCH(CS207,AX201:BE201,0))*(INDEX(AK209:AT216,MATCH(CS207,AI209:AI216,0),MATCH(CS208,AK208:AT208,0)))</f>
        <v>#N/A</v>
      </c>
      <c r="CT213" s="665" t="e">
        <f>INDEX(AX203:BE204,MATCH(AW213,AV203:AV204,0),MATCH(CT207,AX201:BE201,0))*(INDEX(AK209:AT216,MATCH(CT207,AI209:AI216,0),MATCH(CT208,AK208:AT208,0)))</f>
        <v>#N/A</v>
      </c>
      <c r="CU213" s="665" t="e">
        <f>INDEX(AX203:BE204,MATCH(AW213,AV203:AV204,0),MATCH(CU207,AX201:BE201,0))*(INDEX(AK209:AT216,MATCH(CU207,AI209:AI216,0),MATCH(CU208,AK208:AT208,0)))</f>
        <v>#N/A</v>
      </c>
      <c r="CV213" s="665" t="e">
        <f>INDEX(AX203:BE204,MATCH(AW213,AV203:AV204,0),MATCH(CV207,AX201:BE201,0))*(INDEX(AK209:AT216,MATCH(CV207,AI209:AI216,0),MATCH(CV208,AK208:AT208,0)))</f>
        <v>#N/A</v>
      </c>
      <c r="CW213" s="665" t="e">
        <f>INDEX(AX203:BE204,MATCH(AW213,AV203:AV204,0),MATCH(CW207,AX201:BE201,0))*(INDEX(AK209:AT216,MATCH(CW207,AI209:AI216,0),MATCH(CW208,AK208:AT208,0)))</f>
        <v>#N/A</v>
      </c>
      <c r="CX213" s="665" t="e">
        <f>INDEX(AX203:BE204,MATCH(AW213,AV203:AV204,0),MATCH(CX207,AX201:BE201,0))*(INDEX(AK209:AT216,MATCH(CX207,AI209:AI216,0),MATCH(CX208,AK208:AT208,0)))</f>
        <v>#N/A</v>
      </c>
      <c r="CY213" s="665" t="e">
        <f>INDEX(AX203:BE204,MATCH(AW213,AV203:AV204,0),MATCH(CY207,AX201:BE201,0))*(INDEX(AK209:AT216,MATCH(CY207,AI209:AI216,0),MATCH(CY208,AK208:AT208,0)))</f>
        <v>#N/A</v>
      </c>
      <c r="CZ213" s="665" t="e">
        <f>INDEX(AX203:BE204,MATCH(AW213,AV203:AV204,0),MATCH(CZ207,AX201:BE201,0))*(INDEX(AK209:AT216,MATCH(CZ207,AI209:AI216,0),MATCH(CZ208,AK208:AT208,0)))</f>
        <v>#N/A</v>
      </c>
      <c r="DA213" s="665" t="e">
        <f>INDEX(AX203:BE204,MATCH(AW213,AV203:AV204,0),MATCH(DA207,AX201:BE201,0))*(INDEX(AK209:AT216,MATCH(DA207,AI209:AI216,0),MATCH(DA208,AK208:AT208,0)))</f>
        <v>#N/A</v>
      </c>
      <c r="DB213" s="665" t="e">
        <f>INDEX(AX203:BE204,MATCH(AW213,AV203:AV204,0),MATCH(DB207,AX201:BE201,0))*(INDEX(AK209:AT216,MATCH(DB207,AI209:AI216,0),MATCH(DB208,AK208:AT208,0)))</f>
        <v>#N/A</v>
      </c>
      <c r="DC213" s="665" t="e">
        <f>INDEX(AX203:BE204,MATCH(AW213,AV203:AV204,0),MATCH(DC207,AX201:BE201,0))*(INDEX(AK209:AT216,MATCH(DC207,AI209:AI216,0),MATCH(DC208,AK208:AT208,0)))</f>
        <v>#N/A</v>
      </c>
      <c r="DD213" s="665" t="e">
        <f>INDEX(AX203:BE204,MATCH(AW213,AV203:AV204,0),MATCH(DD207,AX201:BE201,0))*(INDEX(AK209:AT216,MATCH(DD207,AI209:AI216,0),MATCH(DD208,AK208:AT208,0)))</f>
        <v>#N/A</v>
      </c>
      <c r="DE213" s="665" t="e">
        <f>INDEX(AX203:BE204,MATCH(AW213,AV203:AV204,0),MATCH(DE207,AX201:BE201,0))*(INDEX(AK209:AT216,MATCH(DE207,AI209:AI216,0),MATCH(DE208,AK208:AT208,0)))</f>
        <v>#N/A</v>
      </c>
      <c r="DF213" s="665" t="e">
        <f>INDEX(AX203:BE204,MATCH(AW213,AV203:AV204,0),MATCH(DF207,AX201:BE201,0))*(INDEX(AK209:AT216,MATCH(DF207,AI209:AI216,0),MATCH(DF208,AK208:AT208,0)))</f>
        <v>#N/A</v>
      </c>
      <c r="DG213" s="665" t="e">
        <f>INDEX(AX203:BE204,MATCH(AW213,AV203:AV204,0),MATCH(DG207,AX201:BE201,0))*(INDEX(AK209:AT216,MATCH(DG207,AI209:AI216,0),MATCH(DG208,AK208:AT208,0)))</f>
        <v>#N/A</v>
      </c>
      <c r="DH213" s="665" t="e">
        <f>INDEX(AX203:BE204,MATCH(AW213,AV203:AV204,0),MATCH(DH207,AX201:BE201,0))*(INDEX(AK209:AT216,MATCH(DH207,AI209:AI216,0),MATCH(DH208,AK208:AT208,0)))</f>
        <v>#N/A</v>
      </c>
      <c r="DI213" s="665" t="e">
        <f>INDEX(AX203:BE204,MATCH(AW213,AV203:AV204,0),MATCH(DI207,AX201:BE201,0))*(INDEX(AK209:AT216,MATCH(DI207,AI209:AI216,0),MATCH(DI208,AK208:AT208,0)))</f>
        <v>#N/A</v>
      </c>
      <c r="DJ213" s="665" t="e">
        <f>INDEX(AX203:BE204,MATCH(AW213,AV203:AV204,0),MATCH(DJ207,AX201:BE201,0))*(INDEX(AK209:AT216,MATCH(DJ207,AI209:AI216,0),MATCH(DJ208,AK208:AT208,0)))</f>
        <v>#N/A</v>
      </c>
      <c r="DK213" s="665" t="e">
        <f>INDEX(AX203:BE204,MATCH(AW213,AV203:AV204,0),MATCH(DK207,AX201:BE201,0))*(INDEX(AK209:AT216,MATCH(DK207,AI209:AI216,0),MATCH(DK208,AK208:AT208,0)))</f>
        <v>#N/A</v>
      </c>
      <c r="DL213" s="665" t="e">
        <f>INDEX(AX203:BE204,MATCH(AW213,AV203:AV204,0),MATCH(DL207,AX201:BE201,0))*(INDEX(AK209:AT216,MATCH(DL207,AI209:AI216,0),MATCH(DL208,AK208:AT208,0)))</f>
        <v>#N/A</v>
      </c>
      <c r="DM213" s="665" t="e">
        <f>INDEX(AX203:BE204,MATCH(AW213,AV203:AV204,0),MATCH(DM207,AX201:BE201,0))*(INDEX(AK209:AT216,MATCH(DM207,AI209:AI216,0),MATCH(DM208,AK208:AT208,0)))</f>
        <v>#N/A</v>
      </c>
      <c r="DN213" s="665" t="e">
        <f>INDEX(AX203:BE204,MATCH(AW213,AV203:AV204,0),MATCH(DN207,AX201:BE201,0))*(INDEX(AK209:AT216,MATCH(DN207,AI209:AI216,0),MATCH(DN208,AK208:AT208,0)))</f>
        <v>#N/A</v>
      </c>
      <c r="DO213" s="665" t="e">
        <f>INDEX(AX203:BE204,MATCH(AW213,AV203:AV204,0),MATCH(DO207,AX201:BE201,0))*(INDEX(AK209:AT216,MATCH(DO207,AI209:AI216,0),MATCH(DO208,AK208:AT208,0)))</f>
        <v>#N/A</v>
      </c>
      <c r="DP213" s="665" t="e">
        <f>INDEX(AX203:BE204,MATCH(AW213,AV203:AV204,0),MATCH(DP207,AX201:BE201,0))*(INDEX(AK209:AT216,MATCH(DP207,AI209:AI216,0),MATCH(DP208,AK208:AT208,0)))</f>
        <v>#N/A</v>
      </c>
      <c r="DQ213" s="643" t="e">
        <f>SUM(AX213:DP213)=#REF!</f>
        <v>#REF!</v>
      </c>
      <c r="DR213" s="749">
        <v>2027</v>
      </c>
      <c r="DS213" s="665" t="e">
        <f>IF(DR213&gt;DS207,AX212-AX213,0)</f>
        <v>#REF!</v>
      </c>
      <c r="DT213" s="665" t="e">
        <f>IF(DR213&gt;DT207,AY212-AY213,0)</f>
        <v>#N/A</v>
      </c>
      <c r="DU213" s="665" t="e">
        <f>IF(DR213&gt;DU207,AZ212-AZ213,0)</f>
        <v>#N/A</v>
      </c>
      <c r="DV213" s="665" t="e">
        <f>IF(DR213&gt;DV207,BA212-BA213,0)</f>
        <v>#N/A</v>
      </c>
      <c r="DW213" s="665" t="e">
        <f>IF(DR213&gt;DW207,BB212-BB213,0)</f>
        <v>#N/A</v>
      </c>
      <c r="DX213" s="665" t="e">
        <f>IF(DR213&gt;DX207,BC212-BC213,0)</f>
        <v>#N/A</v>
      </c>
      <c r="DY213" s="665" t="e">
        <f>IF(DR213&gt;DY207,BD212-BD213,0)</f>
        <v>#N/A</v>
      </c>
      <c r="DZ213" s="665" t="e">
        <f>IF(DR213&gt;DZ207,BE212-BE213,0)</f>
        <v>#N/A</v>
      </c>
      <c r="EA213" s="665" t="e">
        <f>IF(DR213&gt;EA207,BF212-BF213,0)</f>
        <v>#N/A</v>
      </c>
      <c r="EB213" s="665" t="e">
        <f>IF(DR213&gt;EB207,BG212-BG213,0)</f>
        <v>#N/A</v>
      </c>
      <c r="EC213" s="665" t="e">
        <f>IF(DR213&gt;EC207,BH212-BH213,0)</f>
        <v>#N/A</v>
      </c>
      <c r="ED213" s="665" t="e">
        <f>IF(DR213&gt;ED207,BI212-BI213,0)</f>
        <v>#N/A</v>
      </c>
      <c r="EE213" s="665" t="e">
        <f>IF(DR213&gt;EE207,BJ212-BJ213,0)</f>
        <v>#N/A</v>
      </c>
      <c r="EF213" s="665" t="e">
        <f>IF(DR213&gt;EF207,BK212-BK213,0)</f>
        <v>#N/A</v>
      </c>
      <c r="EG213" s="665" t="e">
        <f>IF(DR213&gt;EG207,BL212-BL213,0)</f>
        <v>#N/A</v>
      </c>
      <c r="EH213" s="665" t="e">
        <f>IF(DR213&gt;EH207,BM212-BM213,0)</f>
        <v>#N/A</v>
      </c>
      <c r="EI213" s="665" t="e">
        <f>IF(DR213&gt;EI207,BN212-BN213,0)</f>
        <v>#N/A</v>
      </c>
      <c r="EJ213" s="665" t="e">
        <f>IF(DR213&gt;EJ207,BO212-BO213,0)</f>
        <v>#N/A</v>
      </c>
      <c r="EK213" s="665" t="e">
        <f>IF(DR213&gt;EK207,BP212-BP213,0)</f>
        <v>#N/A</v>
      </c>
      <c r="EL213" s="665" t="e">
        <f>IF(DR213&gt;EL207,BQ212-BQ213,0)</f>
        <v>#N/A</v>
      </c>
      <c r="EM213" s="665" t="e">
        <f>IF(DR213&gt;EM207,BR212-BR213,0)</f>
        <v>#N/A</v>
      </c>
      <c r="EN213" s="665" t="e">
        <f>IF(DR213&gt;EN207,BS212-BS213,0)</f>
        <v>#N/A</v>
      </c>
      <c r="EO213" s="665" t="e">
        <f>IF(DR213&gt;EO207,BT212-BT213,0)</f>
        <v>#N/A</v>
      </c>
      <c r="EP213" s="665" t="e">
        <f>IF(DR213&gt;EP207,BU212-BU213,0)</f>
        <v>#N/A</v>
      </c>
      <c r="EQ213" s="665" t="e">
        <f>IF(DR213&gt;EQ207,BV212-BV213,0)</f>
        <v>#N/A</v>
      </c>
      <c r="ER213" s="665" t="e">
        <f>IF(DR213&gt;ER207,BW212-BW213,0)</f>
        <v>#N/A</v>
      </c>
      <c r="ES213" s="665" t="e">
        <f>IF(DR213&gt;ES207,BX212-BX213,0)</f>
        <v>#N/A</v>
      </c>
      <c r="ET213" s="665" t="e">
        <f>IF(DR213&gt;ET207,BY212-BY213,0)</f>
        <v>#N/A</v>
      </c>
      <c r="EU213" s="665" t="e">
        <f>IF(DR213&gt;EU207,BZ212-BZ213,0)</f>
        <v>#N/A</v>
      </c>
      <c r="EV213" s="665" t="e">
        <f>IF(DR213&gt;EV207,CA212-CA213,0)</f>
        <v>#N/A</v>
      </c>
      <c r="EW213" s="665" t="e">
        <f>IF(DR213&gt;EW207,CB212-CB213,0)</f>
        <v>#N/A</v>
      </c>
      <c r="EX213" s="665">
        <f>IF(DR213&gt;EX207,CC212-CC213,0)</f>
        <v>0</v>
      </c>
      <c r="EY213" s="665">
        <f>IF(DR213&gt;EY207,CD212-CD213,0)</f>
        <v>0</v>
      </c>
      <c r="EZ213" s="665">
        <f>IF(DR213&gt;EZ207,CE212-CE213,0)</f>
        <v>0</v>
      </c>
      <c r="FA213" s="665">
        <f>IF(DR213&gt;FA207,CF212-CF213,0)</f>
        <v>0</v>
      </c>
      <c r="FB213" s="665">
        <f>IF(DR213&gt;FB207,CG212-CG213,0)</f>
        <v>0</v>
      </c>
      <c r="FC213" s="665">
        <f>IF(DR213&gt;FC207,CH212-CH213,0)</f>
        <v>0</v>
      </c>
      <c r="FD213" s="665">
        <f>IF(DR213&gt;FD207,CI212-CI213,0)</f>
        <v>0</v>
      </c>
      <c r="FE213" s="665">
        <f>IF(DR213&gt;FE207,CJ212-CJ213,0)</f>
        <v>0</v>
      </c>
      <c r="FF213" s="665">
        <f>IF(DR213&gt;FF207,CK212-CK213,0)</f>
        <v>0</v>
      </c>
      <c r="FG213" s="665">
        <f>IF(DR213&gt;FG207,CL212-CL213,0)</f>
        <v>0</v>
      </c>
      <c r="FH213" s="665">
        <f>IF(DR213&gt;FH207,CM212-CM213,0)</f>
        <v>0</v>
      </c>
      <c r="FI213" s="665">
        <f>IF(DR213&gt;FI207,CN212-CN213,0)</f>
        <v>0</v>
      </c>
      <c r="FJ213" s="665">
        <f>IF(DR213&gt;FJ207,CO212-CO213,0)</f>
        <v>0</v>
      </c>
      <c r="FK213" s="665">
        <f>IF(DR213&gt;FK207,CP212-CP213,0)</f>
        <v>0</v>
      </c>
      <c r="FL213" s="665">
        <f>IF(DR213&gt;FL207,CQ212-CQ213,0)</f>
        <v>0</v>
      </c>
      <c r="FM213" s="665">
        <f>IF(DR213&gt;FM207,CR212-CR213,0)</f>
        <v>0</v>
      </c>
      <c r="FN213" s="665">
        <f>IF(DR213&gt;FN207,CS212-CS213,0)</f>
        <v>0</v>
      </c>
      <c r="FO213" s="665">
        <f>IF(DR213&gt;FO207,CT212-CT213,0)</f>
        <v>0</v>
      </c>
      <c r="FP213" s="665">
        <f>IF(DR213&gt;FP207,CU212-CU213,0)</f>
        <v>0</v>
      </c>
      <c r="FQ213" s="665">
        <f>IF(DR213&gt;FQ207,CV212-CV213,0)</f>
        <v>0</v>
      </c>
      <c r="FR213" s="665">
        <f>IF(DR213&gt;FR207,CW212-CW213,0)</f>
        <v>0</v>
      </c>
      <c r="FS213" s="665">
        <f>IF(DR213&gt;FS207,CX212-CX213,0)</f>
        <v>0</v>
      </c>
      <c r="FT213" s="665">
        <f>IF(DR213&gt;FT207,CY212-CY213,0)</f>
        <v>0</v>
      </c>
      <c r="FU213" s="665">
        <f>IF(DR213&gt;FU207,CZ212-CZ213,0)</f>
        <v>0</v>
      </c>
      <c r="FV213" s="665">
        <f>IF(DR213&gt;FV207,DA212-DA213,0)</f>
        <v>0</v>
      </c>
      <c r="FW213" s="665">
        <f>IF(DR213&gt;FW207,DB212-DB213,0)</f>
        <v>0</v>
      </c>
      <c r="FX213" s="665">
        <f>IF(DR213&gt;FX207,DC212-DC213,0)</f>
        <v>0</v>
      </c>
      <c r="FY213" s="665">
        <f>IF(DR213&gt;FY207,DD212-DD213,0)</f>
        <v>0</v>
      </c>
      <c r="FZ213" s="665">
        <f>IF(DR213&gt;FZ207,DE212-DE213,0)</f>
        <v>0</v>
      </c>
      <c r="GA213" s="665">
        <f>IF(DR213&gt;GA207,DF212-DF213,0)</f>
        <v>0</v>
      </c>
      <c r="GB213" s="665">
        <f>IF(DR213&gt;GB207,DG212-DG213,0)</f>
        <v>0</v>
      </c>
      <c r="GC213" s="665">
        <f>IF(DR213&gt;GC207,DH212-DH213,0)</f>
        <v>0</v>
      </c>
      <c r="GD213" s="665">
        <f>IF(DR213&gt;GD207,DI212-DI213,0)</f>
        <v>0</v>
      </c>
      <c r="GE213" s="665">
        <f>IF(DR213&gt;GE207,DJ212-DJ213,0)</f>
        <v>0</v>
      </c>
      <c r="GF213" s="665">
        <f>IF(DR213&gt;GF207,DK212-DK213,0)</f>
        <v>0</v>
      </c>
      <c r="GG213" s="665">
        <f>IF(DR213&gt;GG207,DL212-DL213,0)</f>
        <v>0</v>
      </c>
      <c r="GH213" s="665">
        <f>IF(DR213&gt;GH207,DM212-DM213,0)</f>
        <v>0</v>
      </c>
      <c r="GI213" s="665">
        <f>IF(DR213&gt;GI207,DN212-DN213,0)</f>
        <v>0</v>
      </c>
      <c r="GJ213" s="665">
        <f>IF(DR213&gt;GJ207,DO212-DO213,0)</f>
        <v>0</v>
      </c>
      <c r="GK213" s="665">
        <f>IF(DR213&gt;GK207,DP212-DP213,0)</f>
        <v>0</v>
      </c>
      <c r="GL213" s="665" t="e">
        <f>SUM(DS213:GK213)+SUM(#REF!)=#REF!</f>
        <v>#REF!</v>
      </c>
      <c r="GM213" s="667"/>
      <c r="GN213" s="749">
        <v>2027</v>
      </c>
      <c r="GO213" s="664" t="e">
        <f>SUMIF(DS208:GK208,GO208,DS213:GK213)</f>
        <v>#REF!</v>
      </c>
      <c r="GP213" s="668" t="e">
        <f>SUMIF(DS208:GK208,GP208,DS213:GK213)</f>
        <v>#N/A</v>
      </c>
      <c r="GQ213" s="668" t="e">
        <f>SUMIF(DS208:GK208,GQ208,DS213:GK213)</f>
        <v>#N/A</v>
      </c>
      <c r="GR213" s="668" t="e">
        <f>SUMIF(DS208:GK208,GR208,DS213:GK213)</f>
        <v>#N/A</v>
      </c>
      <c r="GS213" s="668" t="e">
        <f>SUMIF(DS208:GK208,GS208,DS213:GK213)</f>
        <v>#N/A</v>
      </c>
      <c r="GT213" s="668" t="e">
        <f>SUMIF(DS208:GK208,GT208,DS213:GK213)</f>
        <v>#N/A</v>
      </c>
      <c r="GU213" s="668" t="e">
        <f>SUMIF(DS208:GK208,GU208,DS213:GK213)</f>
        <v>#N/A</v>
      </c>
      <c r="GV213" s="668" t="e">
        <f>SUMIF(DS208:GK208,GV208,DS213:GK213)</f>
        <v>#N/A</v>
      </c>
      <c r="GW213" s="668" t="e">
        <f>SUMIF(DS208:GK208,GW208,DS213:GK213)</f>
        <v>#N/A</v>
      </c>
      <c r="GX213" s="668" t="e">
        <f>SUMIF(DS208:GK208,GX208,DS213:GK213)</f>
        <v>#N/A</v>
      </c>
      <c r="GY213" s="668" t="e">
        <f>SUMIF(DS208:GK208,GY208,DS213:GK213)</f>
        <v>#N/A</v>
      </c>
      <c r="GZ213" s="646" t="e">
        <f>SUM(GO213:GY213)=(#REF!-SUM(#REF!))</f>
        <v>#REF!</v>
      </c>
    </row>
    <row r="214" spans="1:234" hidden="1" x14ac:dyDescent="0.25">
      <c r="A214" s="643" t="s">
        <v>208</v>
      </c>
      <c r="AI214" s="664">
        <v>2028</v>
      </c>
      <c r="AJ214" s="664">
        <v>0</v>
      </c>
      <c r="AK214" s="665">
        <f>IFERROR(#REF!/#REF!,0)</f>
        <v>0</v>
      </c>
      <c r="AL214" s="665">
        <f>IFERROR(#REF!/#REF!,0)</f>
        <v>0</v>
      </c>
      <c r="AM214" s="665">
        <f>IFERROR(#REF!/#REF!,0)</f>
        <v>0</v>
      </c>
      <c r="AN214" s="669">
        <f>IFERROR(#REF!/#REF!,0)</f>
        <v>0</v>
      </c>
      <c r="AO214" s="669">
        <f>IFERROR(#REF!/#REF!,0)</f>
        <v>0</v>
      </c>
      <c r="AP214" s="669">
        <f>IFERROR(#REF!/#REF!,0)</f>
        <v>0</v>
      </c>
      <c r="AQ214" s="669">
        <f>IFERROR(#REF!/#REF!,0)</f>
        <v>0</v>
      </c>
      <c r="AR214" s="669">
        <f>IFERROR(#REF!/#REF!,0)</f>
        <v>0</v>
      </c>
      <c r="AS214" s="669">
        <f>IFERROR(#REF!/#REF!,0)</f>
        <v>0</v>
      </c>
      <c r="AT214" s="669">
        <f>IFERROR(#REF!/#REF!,0)</f>
        <v>0</v>
      </c>
      <c r="AU214" s="666"/>
      <c r="AW214" s="749">
        <v>2028</v>
      </c>
      <c r="AX214" s="665" t="e">
        <f>#REF!</f>
        <v>#REF!</v>
      </c>
      <c r="AY214" s="665" t="e">
        <f>INDEX(AX203:BE204,MATCH(AW214,AV203:AV204,0),MATCH(AY207,AX201:BE201,0))*(INDEX(AK209:AT216,MATCH(AY207,AI209:AI216,0),MATCH(AY208,AK208:AT208,0)))</f>
        <v>#N/A</v>
      </c>
      <c r="AZ214" s="665" t="e">
        <f>INDEX(AX203:BE204,MATCH(AW214,AV203:AV204,0),MATCH(AZ207,AX201:BE201,0))*(INDEX(AK209:AT216,MATCH(AZ207,AI209:AI216,0),MATCH(AZ208,AK208:AT208,0)))</f>
        <v>#N/A</v>
      </c>
      <c r="BA214" s="665" t="e">
        <f>INDEX(AX203:BE204,MATCH(AW214,AV203:AV204,0),MATCH(BA207,AX201:BE201,0))*(INDEX(AK209:AT216,MATCH(BA207,AI209:AI216,0),MATCH(BA208,AK208:AT208,0)))</f>
        <v>#N/A</v>
      </c>
      <c r="BB214" s="665" t="e">
        <f>INDEX(AX203:BE204,MATCH(AW214,AV203:AV204,0),MATCH(BB207,AX201:BE201,0))*(INDEX(AK209:AT216,MATCH(BB207,AI209:AI216,0),MATCH(BB208,AK208:AT208,0)))</f>
        <v>#N/A</v>
      </c>
      <c r="BC214" s="665" t="e">
        <f>INDEX(AX203:BE204,MATCH(AW214,AV203:AV204,0),MATCH(BC207,AX201:BE201,0))*(INDEX(AK209:AT216,MATCH(BC207,AI209:AI216,0),MATCH(BC208,AK208:AT208,0)))</f>
        <v>#N/A</v>
      </c>
      <c r="BD214" s="665" t="e">
        <f>INDEX(AX203:BE204,MATCH(AW214,AV203:AV204,0),MATCH(BD207,AX201:BE201,0))*(INDEX(AK209:AT216,MATCH(BD207,AI209:AI216,0),MATCH(BD208,AK208:AT208,0)))</f>
        <v>#N/A</v>
      </c>
      <c r="BE214" s="665" t="e">
        <f>INDEX(AX203:BE204,MATCH(AW214,AV203:AV204,0),MATCH(BE207,AX201:BE201,0))*(INDEX(AK209:AT216,MATCH(BE207,AI209:AI216,0),MATCH(BE208,AK208:AT208,0)))</f>
        <v>#N/A</v>
      </c>
      <c r="BF214" s="665" t="e">
        <f>INDEX(AX203:BE204,MATCH(AW214,AV203:AV204,0),MATCH(BF207,AX201:BE201,0))*(INDEX(AK209:AT216,MATCH(BF207,AI209:AI216,0),MATCH(BF208,AK208:AT208,0)))</f>
        <v>#N/A</v>
      </c>
      <c r="BG214" s="665" t="e">
        <f>INDEX(AX203:BE204,MATCH(AW214,AV203:AV204,0),MATCH(BG207,AX201:BE201,0))*(INDEX(AK209:AT216,MATCH(BG207,AI209:AI216,0),MATCH(BG208,AK208:AT208,0)))</f>
        <v>#N/A</v>
      </c>
      <c r="BH214" s="665" t="e">
        <f>INDEX(AX203:BE204,MATCH(AW214,AV203:AV204,0),MATCH(BH207,AX201:BE201,0))*(INDEX(AK209:AT216,MATCH(BH207,AI209:AI216,0),MATCH(BH208,AK208:AT208,0)))</f>
        <v>#N/A</v>
      </c>
      <c r="BI214" s="665" t="e">
        <f>INDEX(AX203:BE204,MATCH(AW214,AV203:AV204,0),MATCH(BI207,AX201:BE201,0))*(INDEX(AK209:AT216,MATCH(BI207,AI209:AI216,0),MATCH(BI208,AK208:AT208,0)))</f>
        <v>#N/A</v>
      </c>
      <c r="BJ214" s="665" t="e">
        <f>INDEX(AX203:BE204,MATCH(AW214,AV203:AV204,0),MATCH(BJ207,AX201:BE201,0))*(INDEX(AK209:AT216,MATCH(BJ207,AI209:AI216,0),MATCH(BJ208,AK208:AT208,0)))</f>
        <v>#N/A</v>
      </c>
      <c r="BK214" s="665" t="e">
        <f>INDEX(AX203:BE204,MATCH(AW214,AV203:AV204,0),MATCH(BK207,AX201:BE201,0))*(INDEX(AK209:AT216,MATCH(BK207,AI209:AI216,0),MATCH(BK208,AK208:AT208,0)))</f>
        <v>#N/A</v>
      </c>
      <c r="BL214" s="665" t="e">
        <f>INDEX(AX203:BE204,MATCH(AW214,AV203:AV204,0),MATCH(BL207,AX201:BE201,0))*(INDEX(AK209:AT216,MATCH(BL207,AI209:AI216,0),MATCH(BL208,AK208:AT208,0)))</f>
        <v>#N/A</v>
      </c>
      <c r="BM214" s="665" t="e">
        <f>INDEX(AX203:BE204,MATCH(AW214,AV203:AV204,0),MATCH(BM207,AX201:BE201,0))*(INDEX(AK209:AT216,MATCH(BM207,AI209:AI216,0),MATCH(BM208,AK208:AT208,0)))</f>
        <v>#N/A</v>
      </c>
      <c r="BN214" s="665" t="e">
        <f>INDEX(AX203:BE204,MATCH(AW214,AV203:AV204,0),MATCH(BN207,AX201:BE201,0))*(INDEX(AK209:AT216,MATCH(BN207,AI209:AI216,0),MATCH(BN208,AK208:AT208,0)))</f>
        <v>#N/A</v>
      </c>
      <c r="BO214" s="665" t="e">
        <f>INDEX(AX203:BE204,MATCH(AW214,AV203:AV204,0),MATCH(BO207,AX201:BE201,0))*(INDEX(AK209:AT216,MATCH(BO207,AI209:AI216,0),MATCH(BO208,AK208:AT208,0)))</f>
        <v>#N/A</v>
      </c>
      <c r="BP214" s="665" t="e">
        <f>INDEX(AX203:BE204,MATCH(AW214,AV203:AV204,0),MATCH(BP207,AX201:BE201,0))*(INDEX(AK209:AT216,MATCH(BP207,AI209:AI216,0),MATCH(BP208,AK208:AT208,0)))</f>
        <v>#N/A</v>
      </c>
      <c r="BQ214" s="665" t="e">
        <f>INDEX(AX203:BE204,MATCH(AW214,AV203:AV204,0),MATCH(BQ207,AX201:BE201,0))*(INDEX(AK209:AT216,MATCH(BQ207,AI209:AI216,0),MATCH(BQ208,AK208:AT208,0)))</f>
        <v>#N/A</v>
      </c>
      <c r="BR214" s="665" t="e">
        <f>INDEX(AX203:BE204,MATCH(AW214,AV203:AV204,0),MATCH(BR207,AX201:BE201,0))*(INDEX(AK209:AT216,MATCH(BR207,AI209:AI216,0),MATCH(BR208,AK208:AT208,0)))</f>
        <v>#N/A</v>
      </c>
      <c r="BS214" s="665" t="e">
        <f>INDEX(AX203:BE204,MATCH(AW214,AV203:AV204,0),MATCH(BS207,AX201:BE201,0))*(INDEX(AK209:AT216,MATCH(BS207,AI209:AI216,0),MATCH(BS208,AK208:AT208,0)))</f>
        <v>#N/A</v>
      </c>
      <c r="BT214" s="665" t="e">
        <f>INDEX(AX203:BE204,MATCH(AW214,AV203:AV204,0),MATCH(BT207,AX201:BE201,0))*(INDEX(AK209:AT216,MATCH(BT207,AI209:AI216,0),MATCH(BT208,AK208:AT208,0)))</f>
        <v>#N/A</v>
      </c>
      <c r="BU214" s="665" t="e">
        <f>INDEX(AX203:BE204,MATCH(AW214,AV203:AV204,0),MATCH(BU207,AX201:BE201,0))*(INDEX(AK209:AT216,MATCH(BU207,AI209:AI216,0),MATCH(BU208,AK208:AT208,0)))</f>
        <v>#N/A</v>
      </c>
      <c r="BV214" s="665" t="e">
        <f>INDEX(AX203:BE204,MATCH(AW214,AV203:AV204,0),MATCH(BV207,AX201:BE201,0))*(INDEX(AK209:AT216,MATCH(BV207,AI209:AI216,0),MATCH(BV208,AK208:AT208,0)))</f>
        <v>#N/A</v>
      </c>
      <c r="BW214" s="665" t="e">
        <f>INDEX(AX203:BE204,MATCH(AW214,AV203:AV204,0),MATCH(BW207,AX201:BE201,0))*(INDEX(AK209:AT216,MATCH(BW207,AI209:AI216,0),MATCH(BW208,AK208:AT208,0)))</f>
        <v>#N/A</v>
      </c>
      <c r="BX214" s="665" t="e">
        <f>INDEX(AX203:BE204,MATCH(AW214,AV203:AV204,0),MATCH(BX207,AX201:BE201,0))*(INDEX(AK209:AT216,MATCH(BX207,AI209:AI216,0),MATCH(BX208,AK208:AT208,0)))</f>
        <v>#N/A</v>
      </c>
      <c r="BY214" s="665" t="e">
        <f>INDEX(AX203:BE204,MATCH(AW214,AV203:AV204,0),MATCH(BY207,AX201:BE201,0))*(INDEX(AK209:AT216,MATCH(BY207,AI209:AI216,0),MATCH(BY208,AK208:AT208,0)))</f>
        <v>#N/A</v>
      </c>
      <c r="BZ214" s="665" t="e">
        <f>INDEX(AX203:BE204,MATCH(AW214,AV203:AV204,0),MATCH(BZ207,AX201:BE201,0))*(INDEX(AK209:AT216,MATCH(BZ207,AI209:AI216,0),MATCH(BZ208,AK208:AT208,0)))</f>
        <v>#N/A</v>
      </c>
      <c r="CA214" s="665" t="e">
        <f>INDEX(AX203:BE204,MATCH(AW214,AV203:AV204,0),MATCH(CA207,AX201:BE201,0))*(INDEX(AK209:AT216,MATCH(CA207,AI209:AI216,0),MATCH(CA208,AK208:AT208,0)))</f>
        <v>#N/A</v>
      </c>
      <c r="CB214" s="665" t="e">
        <f>INDEX(AX203:BE204,MATCH(AW214,AV203:AV204,0),MATCH(CB207,AX201:BE201,0))*(INDEX(AK209:AT216,MATCH(CB207,AI209:AI216,0),MATCH(CB208,AK208:AT208,0)))</f>
        <v>#N/A</v>
      </c>
      <c r="CC214" s="665" t="e">
        <f>INDEX(AX203:BE204,MATCH(AW214,AV203:AV204,0),MATCH(CC207,AX201:BE201,0))*(INDEX(AK209:AT216,MATCH(CC207,AI209:AI216,0),MATCH(CC208,AK208:AT208,0)))</f>
        <v>#N/A</v>
      </c>
      <c r="CD214" s="665" t="e">
        <f>INDEX(AX203:BE204,MATCH(AW214,AV203:AV204,0),MATCH(CD207,AX201:BE201,0))*(INDEX(AK209:AT216,MATCH(CD207,AI209:AI216,0),MATCH(CD208,AK208:AT208,0)))</f>
        <v>#N/A</v>
      </c>
      <c r="CE214" s="665" t="e">
        <f>INDEX(AX203:BE204,MATCH(AW214,AV203:AV204,0),MATCH(CE207,AX201:BE201,0))*(INDEX(AK209:AT216,MATCH(CE207,AI209:AI216,0),MATCH(CE208,AK208:AT208,0)))</f>
        <v>#N/A</v>
      </c>
      <c r="CF214" s="665" t="e">
        <f>INDEX(AX203:BE204,MATCH(AW214,AV203:AV204,0),MATCH(CF207,AX201:BE201,0))*(INDEX(AK209:AT216,MATCH(CF207,AI209:AI216,0),MATCH(CF208,AK208:AT208,0)))</f>
        <v>#N/A</v>
      </c>
      <c r="CG214" s="665" t="e">
        <f>INDEX(AX203:BE204,MATCH(AW214,AV203:AV204,0),MATCH(CG207,AX201:BE201,0))*(INDEX(AK209:AT216,MATCH(CG207,AI209:AI216,0),MATCH(CG208,AK208:AT208,0)))</f>
        <v>#N/A</v>
      </c>
      <c r="CH214" s="665" t="e">
        <f>INDEX(AX203:BE204,MATCH(AW214,AV203:AV204,0),MATCH(CH207,AX201:BE201,0))*(INDEX(AK209:AT216,MATCH(CH207,AI209:AI216,0),MATCH(CH208,AK208:AT208,0)))</f>
        <v>#N/A</v>
      </c>
      <c r="CI214" s="665" t="e">
        <f>INDEX(AX203:BE204,MATCH(AW214,AV203:AV204,0),MATCH(CI207,AX201:BE201,0))*(INDEX(AK209:AT216,MATCH(CI207,AI209:AI216,0),MATCH(CI208,AK208:AT208,0)))</f>
        <v>#N/A</v>
      </c>
      <c r="CJ214" s="665" t="e">
        <f>INDEX(AX203:BE204,MATCH(AW214,AV203:AV204,0),MATCH(CJ207,AX201:BE201,0))*(INDEX(AK209:AT216,MATCH(CJ207,AI209:AI216,0),MATCH(CJ208,AK208:AT208,0)))</f>
        <v>#N/A</v>
      </c>
      <c r="CK214" s="665" t="e">
        <f>INDEX(AX203:BE204,MATCH(AW214,AV203:AV204,0),MATCH(CK207,AX201:BE201,0))*(INDEX(AK209:AT216,MATCH(CK207,AI209:AI216,0),MATCH(CK208,AK208:AT208,0)))</f>
        <v>#N/A</v>
      </c>
      <c r="CL214" s="665" t="e">
        <f>INDEX(AX203:BE204,MATCH(AW214,AV203:AV204,0),MATCH(CL207,AX201:BE201,0))*(INDEX(AK209:AT216,MATCH(CL207,AI209:AI216,0),MATCH(CL208,AK208:AT208,0)))</f>
        <v>#N/A</v>
      </c>
      <c r="CM214" s="665" t="e">
        <f>INDEX(AX203:BE204,MATCH(AW214,AV203:AV204,0),MATCH(CM207,AX201:BE201,0))*(INDEX(AK209:AT216,MATCH(CM207,AI209:AI216,0),MATCH(CM208,AK208:AT208,0)))</f>
        <v>#N/A</v>
      </c>
      <c r="CN214" s="665" t="e">
        <f>INDEX(AX203:BE204,MATCH(AW214,AV203:AV204,0),MATCH(CN207,AX201:BE201,0))*(INDEX(AK209:AT216,MATCH(CN207,AI209:AI216,0),MATCH(CN208,AK208:AT208,0)))</f>
        <v>#N/A</v>
      </c>
      <c r="CO214" s="665" t="e">
        <f>INDEX(AX203:BE204,MATCH(AW214,AV203:AV204,0),MATCH(CO207,AX201:BE201,0))*(INDEX(AK209:AT216,MATCH(CO207,AI209:AI216,0),MATCH(CO208,AK208:AT208,0)))</f>
        <v>#N/A</v>
      </c>
      <c r="CP214" s="665" t="e">
        <f>INDEX(AX203:BE204,MATCH(AW214,AV203:AV204,0),MATCH(CP207,AX201:BE201,0))*(INDEX(AK209:AT216,MATCH(CP207,AI209:AI216,0),MATCH(CP208,AK208:AT208,0)))</f>
        <v>#N/A</v>
      </c>
      <c r="CQ214" s="665" t="e">
        <f>INDEX(AX203:BE204,MATCH(AW214,AV203:AV204,0),MATCH(CQ207,AX201:BE201,0))*(INDEX(AK209:AT216,MATCH(CQ207,AI209:AI216,0),MATCH(CQ208,AK208:AT208,0)))</f>
        <v>#N/A</v>
      </c>
      <c r="CR214" s="665" t="e">
        <f>INDEX(AX203:BE204,MATCH(AW214,AV203:AV204,0),MATCH(CR207,AX201:BE201,0))*(INDEX(AK209:AT216,MATCH(CR207,AI209:AI216,0),MATCH(CR208,AK208:AT208,0)))</f>
        <v>#N/A</v>
      </c>
      <c r="CS214" s="665" t="e">
        <f>INDEX(AX203:BE204,MATCH(AW214,AV203:AV204,0),MATCH(CS207,AX201:BE201,0))*(INDEX(AK209:AT216,MATCH(CS207,AI209:AI216,0),MATCH(CS208,AK208:AT208,0)))</f>
        <v>#N/A</v>
      </c>
      <c r="CT214" s="665" t="e">
        <f>INDEX(AX203:BE204,MATCH(AW214,AV203:AV204,0),MATCH(CT207,AX201:BE201,0))*(INDEX(AK209:AT216,MATCH(CT207,AI209:AI216,0),MATCH(CT208,AK208:AT208,0)))</f>
        <v>#N/A</v>
      </c>
      <c r="CU214" s="665" t="e">
        <f>INDEX(AX203:BE204,MATCH(AW214,AV203:AV204,0),MATCH(CU207,AX201:BE201,0))*(INDEX(AK209:AT216,MATCH(CU207,AI209:AI216,0),MATCH(CU208,AK208:AT208,0)))</f>
        <v>#N/A</v>
      </c>
      <c r="CV214" s="665" t="e">
        <f>INDEX(AX203:BE204,MATCH(AW214,AV203:AV204,0),MATCH(CV207,AX201:BE201,0))*(INDEX(AK209:AT216,MATCH(CV207,AI209:AI216,0),MATCH(CV208,AK208:AT208,0)))</f>
        <v>#N/A</v>
      </c>
      <c r="CW214" s="665" t="e">
        <f>INDEX(AX203:BE204,MATCH(AW214,AV203:AV204,0),MATCH(CW207,AX201:BE201,0))*(INDEX(AK209:AT216,MATCH(CW207,AI209:AI216,0),MATCH(CW208,AK208:AT208,0)))</f>
        <v>#N/A</v>
      </c>
      <c r="CX214" s="665" t="e">
        <f>INDEX(AX203:BE204,MATCH(AW214,AV203:AV204,0),MATCH(CX207,AX201:BE201,0))*(INDEX(AK209:AT216,MATCH(CX207,AI209:AI216,0),MATCH(CX208,AK208:AT208,0)))</f>
        <v>#N/A</v>
      </c>
      <c r="CY214" s="665" t="e">
        <f>INDEX(AX203:BE204,MATCH(AW214,AV203:AV204,0),MATCH(CY207,AX201:BE201,0))*(INDEX(AK209:AT216,MATCH(CY207,AI209:AI216,0),MATCH(CY208,AK208:AT208,0)))</f>
        <v>#N/A</v>
      </c>
      <c r="CZ214" s="665" t="e">
        <f>INDEX(AX203:BE204,MATCH(AW214,AV203:AV204,0),MATCH(CZ207,AX201:BE201,0))*(INDEX(AK209:AT216,MATCH(CZ207,AI209:AI216,0),MATCH(CZ208,AK208:AT208,0)))</f>
        <v>#N/A</v>
      </c>
      <c r="DA214" s="665" t="e">
        <f>INDEX(AX203:BE204,MATCH(AW214,AV203:AV204,0),MATCH(DA207,AX201:BE201,0))*(INDEX(AK209:AT216,MATCH(DA207,AI209:AI216,0),MATCH(DA208,AK208:AT208,0)))</f>
        <v>#N/A</v>
      </c>
      <c r="DB214" s="665" t="e">
        <f>INDEX(AX203:BE204,MATCH(AW214,AV203:AV204,0),MATCH(DB207,AX201:BE201,0))*(INDEX(AK209:AT216,MATCH(DB207,AI209:AI216,0),MATCH(DB208,AK208:AT208,0)))</f>
        <v>#N/A</v>
      </c>
      <c r="DC214" s="665" t="e">
        <f>INDEX(AX203:BE204,MATCH(AW214,AV203:AV204,0),MATCH(DC207,AX201:BE201,0))*(INDEX(AK209:AT216,MATCH(DC207,AI209:AI216,0),MATCH(DC208,AK208:AT208,0)))</f>
        <v>#N/A</v>
      </c>
      <c r="DD214" s="665" t="e">
        <f>INDEX(AX203:BE204,MATCH(AW214,AV203:AV204,0),MATCH(DD207,AX201:BE201,0))*(INDEX(AK209:AT216,MATCH(DD207,AI209:AI216,0),MATCH(DD208,AK208:AT208,0)))</f>
        <v>#N/A</v>
      </c>
      <c r="DE214" s="665" t="e">
        <f>INDEX(AX203:BE204,MATCH(AW214,AV203:AV204,0),MATCH(DE207,AX201:BE201,0))*(INDEX(AK209:AT216,MATCH(DE207,AI209:AI216,0),MATCH(DE208,AK208:AT208,0)))</f>
        <v>#N/A</v>
      </c>
      <c r="DF214" s="665" t="e">
        <f>INDEX(AX203:BE204,MATCH(AW214,AV203:AV204,0),MATCH(DF207,AX201:BE201,0))*(INDEX(AK209:AT216,MATCH(DF207,AI209:AI216,0),MATCH(DF208,AK208:AT208,0)))</f>
        <v>#N/A</v>
      </c>
      <c r="DG214" s="665" t="e">
        <f>INDEX(AX203:BE204,MATCH(AW214,AV203:AV204,0),MATCH(DG207,AX201:BE201,0))*(INDEX(AK209:AT216,MATCH(DG207,AI209:AI216,0),MATCH(DG208,AK208:AT208,0)))</f>
        <v>#N/A</v>
      </c>
      <c r="DH214" s="665" t="e">
        <f>INDEX(AX203:BE204,MATCH(AW214,AV203:AV204,0),MATCH(DH207,AX201:BE201,0))*(INDEX(AK209:AT216,MATCH(DH207,AI209:AI216,0),MATCH(DH208,AK208:AT208,0)))</f>
        <v>#N/A</v>
      </c>
      <c r="DI214" s="665" t="e">
        <f>INDEX(AX203:BE204,MATCH(AW214,AV203:AV204,0),MATCH(DI207,AX201:BE201,0))*(INDEX(AK209:AT216,MATCH(DI207,AI209:AI216,0),MATCH(DI208,AK208:AT208,0)))</f>
        <v>#N/A</v>
      </c>
      <c r="DJ214" s="665" t="e">
        <f>INDEX(AX203:BE204,MATCH(AW214,AV203:AV204,0),MATCH(DJ207,AX201:BE201,0))*(INDEX(AK209:AT216,MATCH(DJ207,AI209:AI216,0),MATCH(DJ208,AK208:AT208,0)))</f>
        <v>#N/A</v>
      </c>
      <c r="DK214" s="665" t="e">
        <f>INDEX(AX203:BE204,MATCH(AW214,AV203:AV204,0),MATCH(DK207,AX201:BE201,0))*(INDEX(AK209:AT216,MATCH(DK207,AI209:AI216,0),MATCH(DK208,AK208:AT208,0)))</f>
        <v>#N/A</v>
      </c>
      <c r="DL214" s="665" t="e">
        <f>INDEX(AX203:BE204,MATCH(AW214,AV203:AV204,0),MATCH(DL207,AX201:BE201,0))*(INDEX(AK209:AT216,MATCH(DL207,AI209:AI216,0),MATCH(DL208,AK208:AT208,0)))</f>
        <v>#N/A</v>
      </c>
      <c r="DM214" s="665" t="e">
        <f>INDEX(AX203:BE204,MATCH(AW214,AV203:AV204,0),MATCH(DM207,AX201:BE201,0))*(INDEX(AK209:AT216,MATCH(DM207,AI209:AI216,0),MATCH(DM208,AK208:AT208,0)))</f>
        <v>#N/A</v>
      </c>
      <c r="DN214" s="665" t="e">
        <f>INDEX(AX203:BE204,MATCH(AW214,AV203:AV204,0),MATCH(DN207,AX201:BE201,0))*(INDEX(AK209:AT216,MATCH(DN207,AI209:AI216,0),MATCH(DN208,AK208:AT208,0)))</f>
        <v>#N/A</v>
      </c>
      <c r="DO214" s="665" t="e">
        <f>INDEX(AX203:BE204,MATCH(AW214,AV203:AV204,0),MATCH(DO207,AX201:BE201,0))*(INDEX(AK209:AT216,MATCH(DO207,AI209:AI216,0),MATCH(DO208,AK208:AT208,0)))</f>
        <v>#N/A</v>
      </c>
      <c r="DP214" s="665" t="e">
        <f>INDEX(AX203:BE204,MATCH(AW214,AV203:AV204,0),MATCH(DP207,AX201:BE201,0))*(INDEX(AK209:AT216,MATCH(DP207,AI209:AI216,0),MATCH(DP208,AK208:AT208,0)))</f>
        <v>#N/A</v>
      </c>
      <c r="DQ214" s="643" t="e">
        <f>SUM(AX214:DP214)=#REF!</f>
        <v>#REF!</v>
      </c>
      <c r="DR214" s="749">
        <v>2028</v>
      </c>
      <c r="DS214" s="665" t="e">
        <f>IF(DR214&gt;DS207,AX213-AX214,0)</f>
        <v>#REF!</v>
      </c>
      <c r="DT214" s="665" t="e">
        <f>IF(DR214&gt;DT207,AY213-AY214,0)</f>
        <v>#N/A</v>
      </c>
      <c r="DU214" s="665" t="e">
        <f>IF(DR214&gt;DU207,AZ213-AZ214,0)</f>
        <v>#N/A</v>
      </c>
      <c r="DV214" s="665" t="e">
        <f>IF(DR214&gt;DV207,BA213-BA214,0)</f>
        <v>#N/A</v>
      </c>
      <c r="DW214" s="665" t="e">
        <f>IF(DR214&gt;DW207,BB213-BB214,0)</f>
        <v>#N/A</v>
      </c>
      <c r="DX214" s="665" t="e">
        <f>IF(DR214&gt;DX207,BC213-BC214,0)</f>
        <v>#N/A</v>
      </c>
      <c r="DY214" s="665" t="e">
        <f>IF(DR214&gt;DY207,BD213-BD214,0)</f>
        <v>#N/A</v>
      </c>
      <c r="DZ214" s="665" t="e">
        <f>IF(DR214&gt;DZ207,BE213-BE214,0)</f>
        <v>#N/A</v>
      </c>
      <c r="EA214" s="665" t="e">
        <f>IF(DR214&gt;EA207,BF213-BF214,0)</f>
        <v>#N/A</v>
      </c>
      <c r="EB214" s="665" t="e">
        <f>IF(DR214&gt;EB207,BG213-BG214,0)</f>
        <v>#N/A</v>
      </c>
      <c r="EC214" s="665" t="e">
        <f>IF(DR214&gt;EC207,BH213-BH214,0)</f>
        <v>#N/A</v>
      </c>
      <c r="ED214" s="665" t="e">
        <f>IF(DR214&gt;ED207,BI213-BI214,0)</f>
        <v>#N/A</v>
      </c>
      <c r="EE214" s="665" t="e">
        <f>IF(DR214&gt;EE207,BJ213-BJ214,0)</f>
        <v>#N/A</v>
      </c>
      <c r="EF214" s="665" t="e">
        <f>IF(DR214&gt;EF207,BK213-BK214,0)</f>
        <v>#N/A</v>
      </c>
      <c r="EG214" s="665" t="e">
        <f>IF(DR214&gt;EG207,BL213-BL214,0)</f>
        <v>#N/A</v>
      </c>
      <c r="EH214" s="665" t="e">
        <f>IF(DR214&gt;EH207,BM213-BM214,0)</f>
        <v>#N/A</v>
      </c>
      <c r="EI214" s="665" t="e">
        <f>IF(DR214&gt;EI207,BN213-BN214,0)</f>
        <v>#N/A</v>
      </c>
      <c r="EJ214" s="665" t="e">
        <f>IF(DR214&gt;EJ207,BO213-BO214,0)</f>
        <v>#N/A</v>
      </c>
      <c r="EK214" s="665" t="e">
        <f>IF(DR214&gt;EK207,BP213-BP214,0)</f>
        <v>#N/A</v>
      </c>
      <c r="EL214" s="665" t="e">
        <f>IF(DR214&gt;EL207,BQ213-BQ214,0)</f>
        <v>#N/A</v>
      </c>
      <c r="EM214" s="665" t="e">
        <f>IF(DR214&gt;EM207,BR213-BR214,0)</f>
        <v>#N/A</v>
      </c>
      <c r="EN214" s="665" t="e">
        <f>IF(DR214&gt;EN207,BS213-BS214,0)</f>
        <v>#N/A</v>
      </c>
      <c r="EO214" s="665" t="e">
        <f>IF(DR214&gt;EO207,BT213-BT214,0)</f>
        <v>#N/A</v>
      </c>
      <c r="EP214" s="665" t="e">
        <f>IF(DR214&gt;EP207,BU213-BU214,0)</f>
        <v>#N/A</v>
      </c>
      <c r="EQ214" s="665" t="e">
        <f>IF(DR214&gt;EQ207,BV213-BV214,0)</f>
        <v>#N/A</v>
      </c>
      <c r="ER214" s="665" t="e">
        <f>IF(DR214&gt;ER207,BW213-BW214,0)</f>
        <v>#N/A</v>
      </c>
      <c r="ES214" s="665" t="e">
        <f>IF(DR214&gt;ES207,BX213-BX214,0)</f>
        <v>#N/A</v>
      </c>
      <c r="ET214" s="665" t="e">
        <f>IF(DR214&gt;ET207,BY213-BY214,0)</f>
        <v>#N/A</v>
      </c>
      <c r="EU214" s="665" t="e">
        <f>IF(DR214&gt;EU207,BZ213-BZ214,0)</f>
        <v>#N/A</v>
      </c>
      <c r="EV214" s="665" t="e">
        <f>IF(DR214&gt;EV207,CA213-CA214,0)</f>
        <v>#N/A</v>
      </c>
      <c r="EW214" s="665" t="e">
        <f>IF(DR214&gt;EW207,CB213-CB214,0)</f>
        <v>#N/A</v>
      </c>
      <c r="EX214" s="665" t="e">
        <f>IF(DR214&gt;EX207,CC213-CC214,0)</f>
        <v>#N/A</v>
      </c>
      <c r="EY214" s="665" t="e">
        <f>IF(DR214&gt;EY207,CD213-CD214,0)</f>
        <v>#N/A</v>
      </c>
      <c r="EZ214" s="665" t="e">
        <f>IF(DR214&gt;EZ207,CE213-CE214,0)</f>
        <v>#N/A</v>
      </c>
      <c r="FA214" s="665" t="e">
        <f>IF(DR214&gt;FA207,CF213-CF214,0)</f>
        <v>#N/A</v>
      </c>
      <c r="FB214" s="665" t="e">
        <f>IF(DR214&gt;FB207,CG213-CG214,0)</f>
        <v>#N/A</v>
      </c>
      <c r="FC214" s="665" t="e">
        <f>IF(DR214&gt;FC207,CH213-CH214,0)</f>
        <v>#N/A</v>
      </c>
      <c r="FD214" s="665" t="e">
        <f>IF(DR214&gt;FD207,CI213-CI214,0)</f>
        <v>#N/A</v>
      </c>
      <c r="FE214" s="665" t="e">
        <f>IF(DR214&gt;FE207,CJ213-CJ214,0)</f>
        <v>#N/A</v>
      </c>
      <c r="FF214" s="665" t="e">
        <f>IF(DR214&gt;FF207,CK213-CK214,0)</f>
        <v>#N/A</v>
      </c>
      <c r="FG214" s="665" t="e">
        <f>IF(DR214&gt;FG207,CL213-CL214,0)</f>
        <v>#N/A</v>
      </c>
      <c r="FH214" s="665">
        <f>IF(DR214&gt;FH207,CM213-CM214,0)</f>
        <v>0</v>
      </c>
      <c r="FI214" s="665">
        <f>IF(DR214&gt;FI207,CN213-CN214,0)</f>
        <v>0</v>
      </c>
      <c r="FJ214" s="665">
        <f>IF(DR214&gt;FJ207,CO213-CO214,0)</f>
        <v>0</v>
      </c>
      <c r="FK214" s="665">
        <f>IF(DR214&gt;FK207,CP213-CP214,0)</f>
        <v>0</v>
      </c>
      <c r="FL214" s="665">
        <f>IF(DR214&gt;FL207,CQ213-CQ214,0)</f>
        <v>0</v>
      </c>
      <c r="FM214" s="665">
        <f>IF(DR214&gt;FM207,CR213-CR214,0)</f>
        <v>0</v>
      </c>
      <c r="FN214" s="665">
        <f>IF(DR214&gt;FN207,CS213-CS214,0)</f>
        <v>0</v>
      </c>
      <c r="FO214" s="665">
        <f>IF(DR214&gt;FO207,CT213-CT214,0)</f>
        <v>0</v>
      </c>
      <c r="FP214" s="665">
        <f>IF(DR214&gt;FP207,CU213-CU214,0)</f>
        <v>0</v>
      </c>
      <c r="FQ214" s="665">
        <f>IF(DR214&gt;FQ207,CV213-CV214,0)</f>
        <v>0</v>
      </c>
      <c r="FR214" s="665">
        <f>IF(DR214&gt;FR207,CW213-CW214,0)</f>
        <v>0</v>
      </c>
      <c r="FS214" s="665">
        <f>IF(DR214&gt;FS207,CX213-CX214,0)</f>
        <v>0</v>
      </c>
      <c r="FT214" s="665">
        <f>IF(DR214&gt;FT207,CY213-CY214,0)</f>
        <v>0</v>
      </c>
      <c r="FU214" s="665">
        <f>IF(DR214&gt;FU207,CZ213-CZ214,0)</f>
        <v>0</v>
      </c>
      <c r="FV214" s="665">
        <f>IF(DR214&gt;FV207,DA213-DA214,0)</f>
        <v>0</v>
      </c>
      <c r="FW214" s="665">
        <f>IF(DR214&gt;FW207,DB213-DB214,0)</f>
        <v>0</v>
      </c>
      <c r="FX214" s="665">
        <f>IF(DR214&gt;FX207,DC213-DC214,0)</f>
        <v>0</v>
      </c>
      <c r="FY214" s="665">
        <f>IF(DR214&gt;FY207,DD213-DD214,0)</f>
        <v>0</v>
      </c>
      <c r="FZ214" s="665">
        <f>IF(DR214&gt;FZ207,DE213-DE214,0)</f>
        <v>0</v>
      </c>
      <c r="GA214" s="665">
        <f>IF(DR214&gt;GA207,DF213-DF214,0)</f>
        <v>0</v>
      </c>
      <c r="GB214" s="665">
        <f>IF(DR214&gt;GB207,DG213-DG214,0)</f>
        <v>0</v>
      </c>
      <c r="GC214" s="665">
        <f>IF(DR214&gt;GC207,DH213-DH214,0)</f>
        <v>0</v>
      </c>
      <c r="GD214" s="665">
        <f>IF(DR214&gt;GD207,DI213-DI214,0)</f>
        <v>0</v>
      </c>
      <c r="GE214" s="665">
        <f>IF(DR214&gt;GE207,DJ213-DJ214,0)</f>
        <v>0</v>
      </c>
      <c r="GF214" s="665">
        <f>IF(DR214&gt;GF207,DK213-DK214,0)</f>
        <v>0</v>
      </c>
      <c r="GG214" s="665">
        <f>IF(DR214&gt;GG207,DL213-DL214,0)</f>
        <v>0</v>
      </c>
      <c r="GH214" s="665">
        <f>IF(DR214&gt;GH207,DM213-DM214,0)</f>
        <v>0</v>
      </c>
      <c r="GI214" s="665">
        <f>IF(DR214&gt;GI207,DN213-DN214,0)</f>
        <v>0</v>
      </c>
      <c r="GJ214" s="665">
        <f>IF(DR214&gt;GJ207,DO213-DO214,0)</f>
        <v>0</v>
      </c>
      <c r="GK214" s="665">
        <f>IF(DR214&gt;GK207,DP213-DP214,0)</f>
        <v>0</v>
      </c>
      <c r="GL214" s="665" t="e">
        <f>SUM(DS214:GK214)+SUM(#REF!)=#REF!</f>
        <v>#REF!</v>
      </c>
      <c r="GM214" s="667"/>
      <c r="GN214" s="749">
        <v>2028</v>
      </c>
      <c r="GO214" s="664" t="e">
        <f>SUMIF(DS208:GK208,GO208,DS214:GK214)</f>
        <v>#REF!</v>
      </c>
      <c r="GP214" s="668" t="e">
        <f>SUMIF(DS208:GK208,GP208,DS214:GK214)</f>
        <v>#N/A</v>
      </c>
      <c r="GQ214" s="668" t="e">
        <f>SUMIF(DS208:GK208,GQ208,DS214:GK214)</f>
        <v>#N/A</v>
      </c>
      <c r="GR214" s="668" t="e">
        <f>SUMIF(DS208:GK208,GR208,DS214:GK214)</f>
        <v>#N/A</v>
      </c>
      <c r="GS214" s="668" t="e">
        <f>SUMIF(DS208:GK208,GS208,DS214:GK214)</f>
        <v>#N/A</v>
      </c>
      <c r="GT214" s="668" t="e">
        <f>SUMIF(DS208:GK208,GT208,DS214:GK214)</f>
        <v>#N/A</v>
      </c>
      <c r="GU214" s="668" t="e">
        <f>SUMIF(DS208:GK208,GU208,DS214:GK214)</f>
        <v>#N/A</v>
      </c>
      <c r="GV214" s="668" t="e">
        <f>SUMIF(DS208:GK208,GV208,DS214:GK214)</f>
        <v>#N/A</v>
      </c>
      <c r="GW214" s="668" t="e">
        <f>SUMIF(DS208:GK208,GW208,DS214:GK214)</f>
        <v>#N/A</v>
      </c>
      <c r="GX214" s="668" t="e">
        <f>SUMIF(DS208:GK208,GX208,DS214:GK214)</f>
        <v>#N/A</v>
      </c>
      <c r="GY214" s="668" t="e">
        <f>SUMIF(DS208:GK208,GY208,DS214:GK214)</f>
        <v>#N/A</v>
      </c>
      <c r="GZ214" s="646" t="e">
        <f>SUM(GO214:GY214)=(#REF!-SUM(#REF!))</f>
        <v>#REF!</v>
      </c>
    </row>
    <row r="215" spans="1:234" ht="15.75" hidden="1" customHeight="1" x14ac:dyDescent="0.25">
      <c r="A215" s="643" t="s">
        <v>208</v>
      </c>
      <c r="AI215" s="664">
        <v>2029</v>
      </c>
      <c r="AJ215" s="664">
        <v>0</v>
      </c>
      <c r="AK215" s="665">
        <f>IFERROR(#REF!/#REF!,0)</f>
        <v>0</v>
      </c>
      <c r="AL215" s="665">
        <f>IFERROR(#REF!/#REF!,0)</f>
        <v>0</v>
      </c>
      <c r="AM215" s="665">
        <f>IFERROR(#REF!/#REF!,0)</f>
        <v>0</v>
      </c>
      <c r="AN215" s="669">
        <f>IFERROR(#REF!/#REF!,0)</f>
        <v>0</v>
      </c>
      <c r="AO215" s="669">
        <f>IFERROR(#REF!/#REF!,0)</f>
        <v>0</v>
      </c>
      <c r="AP215" s="669">
        <f>IFERROR(#REF!/#REF!,0)</f>
        <v>0</v>
      </c>
      <c r="AQ215" s="669">
        <f>IFERROR(#REF!/#REF!,0)</f>
        <v>0</v>
      </c>
      <c r="AR215" s="669">
        <f>IFERROR(#REF!/#REF!,0)</f>
        <v>0</v>
      </c>
      <c r="AS215" s="669">
        <f>IFERROR(#REF!/#REF!,0)</f>
        <v>0</v>
      </c>
      <c r="AT215" s="669">
        <f>IFERROR(#REF!/#REF!,0)</f>
        <v>0</v>
      </c>
      <c r="AU215" s="666"/>
      <c r="AW215" s="749">
        <v>2029</v>
      </c>
      <c r="AX215" s="665" t="e">
        <f>#REF!</f>
        <v>#REF!</v>
      </c>
      <c r="AY215" s="665" t="e">
        <f>INDEX(AX203:BE204,MATCH(AW215,AV203:AV204,0),MATCH(AY207,AX201:BE201,0))*(INDEX(AK209:AT216,MATCH(AY207,AI209:AI216,0),MATCH(AY208,AK208:AT208,0)))</f>
        <v>#N/A</v>
      </c>
      <c r="AZ215" s="665" t="e">
        <f>INDEX(AX203:BE204,MATCH(AW215,AV203:AV204,0),MATCH(AZ207,AX201:BE201,0))*(INDEX(AK209:AT216,MATCH(AZ207,AI209:AI216,0),MATCH(AZ208,AK208:AT208,0)))</f>
        <v>#N/A</v>
      </c>
      <c r="BA215" s="665" t="e">
        <f>INDEX(AX203:BE204,MATCH(AW215,AV203:AV204,0),MATCH(BA207,AX201:BE201,0))*(INDEX(AK209:AT216,MATCH(BA207,AI209:AI216,0),MATCH(BA208,AK208:AT208,0)))</f>
        <v>#N/A</v>
      </c>
      <c r="BB215" s="665" t="e">
        <f>INDEX(AX203:BE204,MATCH(AW215,AV203:AV204,0),MATCH(BB207,AX201:BE201,0))*(INDEX(AK209:AT216,MATCH(BB207,AI209:AI216,0),MATCH(BB208,AK208:AT208,0)))</f>
        <v>#N/A</v>
      </c>
      <c r="BC215" s="665" t="e">
        <f>INDEX(AX203:BE204,MATCH(AW215,AV203:AV204,0),MATCH(BC207,AX201:BE201,0))*(INDEX(AK209:AT216,MATCH(BC207,AI209:AI216,0),MATCH(BC208,AK208:AT208,0)))</f>
        <v>#N/A</v>
      </c>
      <c r="BD215" s="665" t="e">
        <f>INDEX(AX203:BE204,MATCH(AW215,AV203:AV204,0),MATCH(BD207,AX201:BE201,0))*(INDEX(AK209:AT216,MATCH(BD207,AI209:AI216,0),MATCH(BD208,AK208:AT208,0)))</f>
        <v>#N/A</v>
      </c>
      <c r="BE215" s="665" t="e">
        <f>INDEX(AX203:BE204,MATCH(AW215,AV203:AV204,0),MATCH(BE207,AX201:BE201,0))*(INDEX(AK209:AT216,MATCH(BE207,AI209:AI216,0),MATCH(BE208,AK208:AT208,0)))</f>
        <v>#N/A</v>
      </c>
      <c r="BF215" s="665" t="e">
        <f>INDEX(AX203:BE204,MATCH(AW215,AV203:AV204,0),MATCH(BF207,AX201:BE201,0))*(INDEX(AK209:AT216,MATCH(BF207,AI209:AI216,0),MATCH(BF208,AK208:AT208,0)))</f>
        <v>#N/A</v>
      </c>
      <c r="BG215" s="665" t="e">
        <f>INDEX(AX203:BE204,MATCH(AW215,AV203:AV204,0),MATCH(BG207,AX201:BE201,0))*(INDEX(AK209:AT216,MATCH(BG207,AI209:AI216,0),MATCH(BG208,AK208:AT208,0)))</f>
        <v>#N/A</v>
      </c>
      <c r="BH215" s="665" t="e">
        <f>INDEX(AX203:BE204,MATCH(AW215,AV203:AV204,0),MATCH(BH207,AX201:BE201,0))*(INDEX(AK209:AT216,MATCH(BH207,AI209:AI216,0),MATCH(BH208,AK208:AT208,0)))</f>
        <v>#N/A</v>
      </c>
      <c r="BI215" s="665" t="e">
        <f>INDEX(AX203:BE204,MATCH(AW215,AV203:AV204,0),MATCH(BI207,AX201:BE201,0))*(INDEX(AK209:AT216,MATCH(BI207,AI209:AI216,0),MATCH(BI208,AK208:AT208,0)))</f>
        <v>#N/A</v>
      </c>
      <c r="BJ215" s="665" t="e">
        <f>INDEX(AX203:BE204,MATCH(AW215,AV203:AV204,0),MATCH(BJ207,AX201:BE201,0))*(INDEX(AK209:AT216,MATCH(BJ207,AI209:AI216,0),MATCH(BJ208,AK208:AT208,0)))</f>
        <v>#N/A</v>
      </c>
      <c r="BK215" s="665" t="e">
        <f>INDEX(AX203:BE204,MATCH(AW215,AV203:AV204,0),MATCH(BK207,AX201:BE201,0))*(INDEX(AK209:AT216,MATCH(BK207,AI209:AI216,0),MATCH(BK208,AK208:AT208,0)))</f>
        <v>#N/A</v>
      </c>
      <c r="BL215" s="665" t="e">
        <f>INDEX(AX203:BE204,MATCH(AW215,AV203:AV204,0),MATCH(BL207,AX201:BE201,0))*(INDEX(AK209:AT216,MATCH(BL207,AI209:AI216,0),MATCH(BL208,AK208:AT208,0)))</f>
        <v>#N/A</v>
      </c>
      <c r="BM215" s="665" t="e">
        <f>INDEX(AX203:BE204,MATCH(AW215,AV203:AV204,0),MATCH(BM207,AX201:BE201,0))*(INDEX(AK209:AT216,MATCH(BM207,AI209:AI216,0),MATCH(BM208,AK208:AT208,0)))</f>
        <v>#N/A</v>
      </c>
      <c r="BN215" s="665" t="e">
        <f>INDEX(AX203:BE204,MATCH(AW215,AV203:AV204,0),MATCH(BN207,AX201:BE201,0))*(INDEX(AK209:AT216,MATCH(BN207,AI209:AI216,0),MATCH(BN208,AK208:AT208,0)))</f>
        <v>#N/A</v>
      </c>
      <c r="BO215" s="665" t="e">
        <f>INDEX(AX203:BE204,MATCH(AW215,AV203:AV204,0),MATCH(BO207,AX201:BE201,0))*(INDEX(AK209:AT216,MATCH(BO207,AI209:AI216,0),MATCH(BO208,AK208:AT208,0)))</f>
        <v>#N/A</v>
      </c>
      <c r="BP215" s="665" t="e">
        <f>INDEX(AX203:BE204,MATCH(AW215,AV203:AV204,0),MATCH(BP207,AX201:BE201,0))*(INDEX(AK209:AT216,MATCH(BP207,AI209:AI216,0),MATCH(BP208,AK208:AT208,0)))</f>
        <v>#N/A</v>
      </c>
      <c r="BQ215" s="665" t="e">
        <f>INDEX(AX203:BE204,MATCH(AW215,AV203:AV204,0),MATCH(BQ207,AX201:BE201,0))*(INDEX(AK209:AT216,MATCH(BQ207,AI209:AI216,0),MATCH(BQ208,AK208:AT208,0)))</f>
        <v>#N/A</v>
      </c>
      <c r="BR215" s="665" t="e">
        <f>INDEX(AX203:BE204,MATCH(AW215,AV203:AV204,0),MATCH(BR207,AX201:BE201,0))*(INDEX(AK209:AT216,MATCH(BR207,AI209:AI216,0),MATCH(BR208,AK208:AT208,0)))</f>
        <v>#N/A</v>
      </c>
      <c r="BS215" s="665" t="e">
        <f>INDEX(AX203:BE204,MATCH(AW215,AV203:AV204,0),MATCH(BS207,AX201:BE201,0))*(INDEX(AK209:AT216,MATCH(BS207,AI209:AI216,0),MATCH(BS208,AK208:AT208,0)))</f>
        <v>#N/A</v>
      </c>
      <c r="BT215" s="665" t="e">
        <f>INDEX(AX203:BE204,MATCH(AW215,AV203:AV204,0),MATCH(BT207,AX201:BE201,0))*(INDEX(AK209:AT216,MATCH(BT207,AI209:AI216,0),MATCH(BT208,AK208:AT208,0)))</f>
        <v>#N/A</v>
      </c>
      <c r="BU215" s="665" t="e">
        <f>INDEX(AX203:BE204,MATCH(AW215,AV203:AV204,0),MATCH(BU207,AX201:BE201,0))*(INDEX(AK209:AT216,MATCH(BU207,AI209:AI216,0),MATCH(BU208,AK208:AT208,0)))</f>
        <v>#N/A</v>
      </c>
      <c r="BV215" s="665" t="e">
        <f>INDEX(AX203:BE204,MATCH(AW215,AV203:AV204,0),MATCH(BV207,AX201:BE201,0))*(INDEX(AK209:AT216,MATCH(BV207,AI209:AI216,0),MATCH(BV208,AK208:AT208,0)))</f>
        <v>#N/A</v>
      </c>
      <c r="BW215" s="665" t="e">
        <f>INDEX(AX203:BE204,MATCH(AW215,AV203:AV204,0),MATCH(BW207,AX201:BE201,0))*(INDEX(AK209:AT216,MATCH(BW207,AI209:AI216,0),MATCH(BW208,AK208:AT208,0)))</f>
        <v>#N/A</v>
      </c>
      <c r="BX215" s="665" t="e">
        <f>INDEX(AX203:BE204,MATCH(AW215,AV203:AV204,0),MATCH(BX207,AX201:BE201,0))*(INDEX(AK209:AT216,MATCH(BX207,AI209:AI216,0),MATCH(BX208,AK208:AT208,0)))</f>
        <v>#N/A</v>
      </c>
      <c r="BY215" s="665" t="e">
        <f>INDEX(AX203:BE204,MATCH(AW215,AV203:AV204,0),MATCH(BY207,AX201:BE201,0))*(INDEX(AK209:AT216,MATCH(BY207,AI209:AI216,0),MATCH(BY208,AK208:AT208,0)))</f>
        <v>#N/A</v>
      </c>
      <c r="BZ215" s="665" t="e">
        <f>INDEX(AX203:BE204,MATCH(AW215,AV203:AV204,0),MATCH(BZ207,AX201:BE201,0))*(INDEX(AK209:AT216,MATCH(BZ207,AI209:AI216,0),MATCH(BZ208,AK208:AT208,0)))</f>
        <v>#N/A</v>
      </c>
      <c r="CA215" s="665" t="e">
        <f>INDEX(AX203:BE204,MATCH(AW215,AV203:AV204,0),MATCH(CA207,AX201:BE201,0))*(INDEX(AK209:AT216,MATCH(CA207,AI209:AI216,0),MATCH(CA208,AK208:AT208,0)))</f>
        <v>#N/A</v>
      </c>
      <c r="CB215" s="665" t="e">
        <f>INDEX(AX203:BE204,MATCH(AW215,AV203:AV204,0),MATCH(CB207,AX201:BE201,0))*(INDEX(AK209:AT216,MATCH(CB207,AI209:AI216,0),MATCH(CB208,AK208:AT208,0)))</f>
        <v>#N/A</v>
      </c>
      <c r="CC215" s="665" t="e">
        <f>INDEX(AX203:BE204,MATCH(AW215,AV203:AV204,0),MATCH(CC207,AX201:BE201,0))*(INDEX(AK209:AT216,MATCH(CC207,AI209:AI216,0),MATCH(CC208,AK208:AT208,0)))</f>
        <v>#N/A</v>
      </c>
      <c r="CD215" s="665" t="e">
        <f>INDEX(AX203:BE204,MATCH(AW215,AV203:AV204,0),MATCH(CD207,AX201:BE201,0))*(INDEX(AK209:AT216,MATCH(CD207,AI209:AI216,0),MATCH(CD208,AK208:AT208,0)))</f>
        <v>#N/A</v>
      </c>
      <c r="CE215" s="665" t="e">
        <f>INDEX(AX203:BE204,MATCH(AW215,AV203:AV204,0),MATCH(CE207,AX201:BE201,0))*(INDEX(AK209:AT216,MATCH(CE207,AI209:AI216,0),MATCH(CE208,AK208:AT208,0)))</f>
        <v>#N/A</v>
      </c>
      <c r="CF215" s="665" t="e">
        <f>INDEX(AX203:BE204,MATCH(AW215,AV203:AV204,0),MATCH(CF207,AX201:BE201,0))*(INDEX(AK209:AT216,MATCH(CF207,AI209:AI216,0),MATCH(CF208,AK208:AT208,0)))</f>
        <v>#N/A</v>
      </c>
      <c r="CG215" s="665" t="e">
        <f>INDEX(AX203:BE204,MATCH(AW215,AV203:AV204,0),MATCH(CG207,AX201:BE201,0))*(INDEX(AK209:AT216,MATCH(CG207,AI209:AI216,0),MATCH(CG208,AK208:AT208,0)))</f>
        <v>#N/A</v>
      </c>
      <c r="CH215" s="665" t="e">
        <f>INDEX(AX203:BE204,MATCH(AW215,AV203:AV204,0),MATCH(CH207,AX201:BE201,0))*(INDEX(AK209:AT216,MATCH(CH207,AI209:AI216,0),MATCH(CH208,AK208:AT208,0)))</f>
        <v>#N/A</v>
      </c>
      <c r="CI215" s="665" t="e">
        <f>INDEX(AX203:BE204,MATCH(AW215,AV203:AV204,0),MATCH(CI207,AX201:BE201,0))*(INDEX(AK209:AT216,MATCH(CI207,AI209:AI216,0),MATCH(CI208,AK208:AT208,0)))</f>
        <v>#N/A</v>
      </c>
      <c r="CJ215" s="665" t="e">
        <f>INDEX(AX203:BE204,MATCH(AW215,AV203:AV204,0),MATCH(CJ207,AX201:BE201,0))*(INDEX(AK209:AT216,MATCH(CJ207,AI209:AI216,0),MATCH(CJ208,AK208:AT208,0)))</f>
        <v>#N/A</v>
      </c>
      <c r="CK215" s="665" t="e">
        <f>INDEX(AX203:BE204,MATCH(AW215,AV203:AV204,0),MATCH(CK207,AX201:BE201,0))*(INDEX(AK209:AT216,MATCH(CK207,AI209:AI216,0),MATCH(CK208,AK208:AT208,0)))</f>
        <v>#N/A</v>
      </c>
      <c r="CL215" s="665" t="e">
        <f>INDEX(AX203:BE204,MATCH(AW215,AV203:AV204,0),MATCH(CL207,AX201:BE201,0))*(INDEX(AK209:AT216,MATCH(CL207,AI209:AI216,0),MATCH(CL208,AK208:AT208,0)))</f>
        <v>#N/A</v>
      </c>
      <c r="CM215" s="665" t="e">
        <f>INDEX(AX203:BE204,MATCH(AW215,AV203:AV204,0),MATCH(CM207,AX201:BE201,0))*(INDEX(AK209:AT216,MATCH(CM207,AI209:AI216,0),MATCH(CM208,AK208:AT208,0)))</f>
        <v>#N/A</v>
      </c>
      <c r="CN215" s="665" t="e">
        <f>INDEX(AX203:BE204,MATCH(AW215,AV203:AV204,0),MATCH(CN207,AX201:BE201,0))*(INDEX(AK209:AT216,MATCH(CN207,AI209:AI216,0),MATCH(CN208,AK208:AT208,0)))</f>
        <v>#N/A</v>
      </c>
      <c r="CO215" s="665" t="e">
        <f>INDEX(AX203:BE204,MATCH(AW215,AV203:AV204,0),MATCH(CO207,AX201:BE201,0))*(INDEX(AK209:AT216,MATCH(CO207,AI209:AI216,0),MATCH(CO208,AK208:AT208,0)))</f>
        <v>#N/A</v>
      </c>
      <c r="CP215" s="665" t="e">
        <f>INDEX(AX203:BE204,MATCH(AW215,AV203:AV204,0),MATCH(CP207,AX201:BE201,0))*(INDEX(AK209:AT216,MATCH(CP207,AI209:AI216,0),MATCH(CP208,AK208:AT208,0)))</f>
        <v>#N/A</v>
      </c>
      <c r="CQ215" s="665" t="e">
        <f>INDEX(AX203:BE204,MATCH(AW215,AV203:AV204,0),MATCH(CQ207,AX201:BE201,0))*(INDEX(AK209:AT216,MATCH(CQ207,AI209:AI216,0),MATCH(CQ208,AK208:AT208,0)))</f>
        <v>#N/A</v>
      </c>
      <c r="CR215" s="665" t="e">
        <f>INDEX(AX203:BE204,MATCH(AW215,AV203:AV204,0),MATCH(CR207,AX201:BE201,0))*(INDEX(AK209:AT216,MATCH(CR207,AI209:AI216,0),MATCH(CR208,AK208:AT208,0)))</f>
        <v>#N/A</v>
      </c>
      <c r="CS215" s="665" t="e">
        <f>INDEX(AX203:BE204,MATCH(AW215,AV203:AV204,0),MATCH(CS207,AX201:BE201,0))*(INDEX(AK209:AT216,MATCH(CS207,AI209:AI216,0),MATCH(CS208,AK208:AT208,0)))</f>
        <v>#N/A</v>
      </c>
      <c r="CT215" s="665" t="e">
        <f>INDEX(AX203:BE204,MATCH(AW215,AV203:AV204,0),MATCH(CT207,AX201:BE201,0))*(INDEX(AK209:AT216,MATCH(CT207,AI209:AI216,0),MATCH(CT208,AK208:AT208,0)))</f>
        <v>#N/A</v>
      </c>
      <c r="CU215" s="665" t="e">
        <f>INDEX(AX203:BE204,MATCH(AW215,AV203:AV204,0),MATCH(CU207,AX201:BE201,0))*(INDEX(AK209:AT216,MATCH(CU207,AI209:AI216,0),MATCH(CU208,AK208:AT208,0)))</f>
        <v>#N/A</v>
      </c>
      <c r="CV215" s="665" t="e">
        <f>INDEX(AX203:BE204,MATCH(AW215,AV203:AV204,0),MATCH(CV207,AX201:BE201,0))*(INDEX(AK209:AT216,MATCH(CV207,AI209:AI216,0),MATCH(CV208,AK208:AT208,0)))</f>
        <v>#N/A</v>
      </c>
      <c r="CW215" s="665" t="e">
        <f>INDEX(AX203:BE204,MATCH(AW215,AV203:AV204,0),MATCH(CW207,AX201:BE201,0))*(INDEX(AK209:AT216,MATCH(CW207,AI209:AI216,0),MATCH(CW208,AK208:AT208,0)))</f>
        <v>#N/A</v>
      </c>
      <c r="CX215" s="665" t="e">
        <f>INDEX(AX203:BE204,MATCH(AW215,AV203:AV204,0),MATCH(CX207,AX201:BE201,0))*(INDEX(AK209:AT216,MATCH(CX207,AI209:AI216,0),MATCH(CX208,AK208:AT208,0)))</f>
        <v>#N/A</v>
      </c>
      <c r="CY215" s="665" t="e">
        <f>INDEX(AX203:BE204,MATCH(AW215,AV203:AV204,0),MATCH(CY207,AX201:BE201,0))*(INDEX(AK209:AT216,MATCH(CY207,AI209:AI216,0),MATCH(CY208,AK208:AT208,0)))</f>
        <v>#N/A</v>
      </c>
      <c r="CZ215" s="665" t="e">
        <f>INDEX(AX203:BE204,MATCH(AW215,AV203:AV204,0),MATCH(CZ207,AX201:BE201,0))*(INDEX(AK209:AT216,MATCH(CZ207,AI209:AI216,0),MATCH(CZ208,AK208:AT208,0)))</f>
        <v>#N/A</v>
      </c>
      <c r="DA215" s="665" t="e">
        <f>INDEX(AX203:BE204,MATCH(AW215,AV203:AV204,0),MATCH(DA207,AX201:BE201,0))*(INDEX(AK209:AT216,MATCH(DA207,AI209:AI216,0),MATCH(DA208,AK208:AT208,0)))</f>
        <v>#N/A</v>
      </c>
      <c r="DB215" s="665" t="e">
        <f>INDEX(AX203:BE204,MATCH(AW215,AV203:AV204,0),MATCH(DB207,AX201:BE201,0))*(INDEX(AK209:AT216,MATCH(DB207,AI209:AI216,0),MATCH(DB208,AK208:AT208,0)))</f>
        <v>#N/A</v>
      </c>
      <c r="DC215" s="665" t="e">
        <f>INDEX(AX203:BE204,MATCH(AW215,AV203:AV204,0),MATCH(DC207,AX201:BE201,0))*(INDEX(AK209:AT216,MATCH(DC207,AI209:AI216,0),MATCH(DC208,AK208:AT208,0)))</f>
        <v>#N/A</v>
      </c>
      <c r="DD215" s="665" t="e">
        <f>INDEX(AX203:BE204,MATCH(AW215,AV203:AV204,0),MATCH(DD207,AX201:BE201,0))*(INDEX(AK209:AT216,MATCH(DD207,AI209:AI216,0),MATCH(DD208,AK208:AT208,0)))</f>
        <v>#N/A</v>
      </c>
      <c r="DE215" s="665" t="e">
        <f>INDEX(AX203:BE204,MATCH(AW215,AV203:AV204,0),MATCH(DE207,AX201:BE201,0))*(INDEX(AK209:AT216,MATCH(DE207,AI209:AI216,0),MATCH(DE208,AK208:AT208,0)))</f>
        <v>#N/A</v>
      </c>
      <c r="DF215" s="665" t="e">
        <f>INDEX(AX203:BE204,MATCH(AW215,AV203:AV204,0),MATCH(DF207,AX201:BE201,0))*(INDEX(AK209:AT216,MATCH(DF207,AI209:AI216,0),MATCH(DF208,AK208:AT208,0)))</f>
        <v>#N/A</v>
      </c>
      <c r="DG215" s="665" t="e">
        <f>INDEX(AX203:BE204,MATCH(AW215,AV203:AV204,0),MATCH(DG207,AX201:BE201,0))*(INDEX(AK209:AT216,MATCH(DG207,AI209:AI216,0),MATCH(DG208,AK208:AT208,0)))</f>
        <v>#N/A</v>
      </c>
      <c r="DH215" s="665" t="e">
        <f>INDEX(AX203:BE204,MATCH(AW215,AV203:AV204,0),MATCH(DH207,AX201:BE201,0))*(INDEX(AK209:AT216,MATCH(DH207,AI209:AI216,0),MATCH(DH208,AK208:AT208,0)))</f>
        <v>#N/A</v>
      </c>
      <c r="DI215" s="665" t="e">
        <f>INDEX(AX203:BE204,MATCH(AW215,AV203:AV204,0),MATCH(DI207,AX201:BE201,0))*(INDEX(AK209:AT216,MATCH(DI207,AI209:AI216,0),MATCH(DI208,AK208:AT208,0)))</f>
        <v>#N/A</v>
      </c>
      <c r="DJ215" s="665" t="e">
        <f>INDEX(AX203:BE204,MATCH(AW215,AV203:AV204,0),MATCH(DJ207,AX201:BE201,0))*(INDEX(AK209:AT216,MATCH(DJ207,AI209:AI216,0),MATCH(DJ208,AK208:AT208,0)))</f>
        <v>#N/A</v>
      </c>
      <c r="DK215" s="665" t="e">
        <f>INDEX(AX203:BE204,MATCH(AW215,AV203:AV204,0),MATCH(DK207,AX201:BE201,0))*(INDEX(AK209:AT216,MATCH(DK207,AI209:AI216,0),MATCH(DK208,AK208:AT208,0)))</f>
        <v>#N/A</v>
      </c>
      <c r="DL215" s="665" t="e">
        <f>INDEX(AX203:BE204,MATCH(AW215,AV203:AV204,0),MATCH(DL207,AX201:BE201,0))*(INDEX(AK209:AT216,MATCH(DL207,AI209:AI216,0),MATCH(DL208,AK208:AT208,0)))</f>
        <v>#N/A</v>
      </c>
      <c r="DM215" s="665" t="e">
        <f>INDEX(AX203:BE204,MATCH(AW215,AV203:AV204,0),MATCH(DM207,AX201:BE201,0))*(INDEX(AK209:AT216,MATCH(DM207,AI209:AI216,0),MATCH(DM208,AK208:AT208,0)))</f>
        <v>#N/A</v>
      </c>
      <c r="DN215" s="665" t="e">
        <f>INDEX(AX203:BE204,MATCH(AW215,AV203:AV204,0),MATCH(DN207,AX201:BE201,0))*(INDEX(AK209:AT216,MATCH(DN207,AI209:AI216,0),MATCH(DN208,AK208:AT208,0)))</f>
        <v>#N/A</v>
      </c>
      <c r="DO215" s="665" t="e">
        <f>INDEX(AX203:BE204,MATCH(AW215,AV203:AV204,0),MATCH(DO207,AX201:BE201,0))*(INDEX(AK209:AT216,MATCH(DO207,AI209:AI216,0),MATCH(DO208,AK208:AT208,0)))</f>
        <v>#N/A</v>
      </c>
      <c r="DP215" s="665" t="e">
        <f>INDEX(AX203:BE204,MATCH(AW215,AV203:AV204,0),MATCH(DP207,AX201:BE201,0))*(INDEX(AK209:AT216,MATCH(DP207,AI209:AI216,0),MATCH(DP208,AK208:AT208,0)))</f>
        <v>#N/A</v>
      </c>
      <c r="DQ215" s="643" t="e">
        <f>SUM(AX215:DP215)=#REF!</f>
        <v>#REF!</v>
      </c>
      <c r="DR215" s="749">
        <v>2029</v>
      </c>
      <c r="DS215" s="665" t="e">
        <f>IF(DR215&gt;DS207,AX214-AX215,0)</f>
        <v>#REF!</v>
      </c>
      <c r="DT215" s="665" t="e">
        <f>IF(DR215&gt;DT207,AY214-AY215,0)</f>
        <v>#N/A</v>
      </c>
      <c r="DU215" s="665" t="e">
        <f>IF(DR215&gt;DU207,AZ214-AZ215,0)</f>
        <v>#N/A</v>
      </c>
      <c r="DV215" s="665" t="e">
        <f>IF(DR215&gt;DV207,BA214-BA215,0)</f>
        <v>#N/A</v>
      </c>
      <c r="DW215" s="665" t="e">
        <f>IF(DR215&gt;DW207,BB214-BB215,0)</f>
        <v>#N/A</v>
      </c>
      <c r="DX215" s="665" t="e">
        <f>IF(DR215&gt;DX207,BC214-BC215,0)</f>
        <v>#N/A</v>
      </c>
      <c r="DY215" s="665" t="e">
        <f>IF(DR215&gt;DY207,BD214-BD215,0)</f>
        <v>#N/A</v>
      </c>
      <c r="DZ215" s="665" t="e">
        <f>IF(DR215&gt;DZ207,BE214-BE215,0)</f>
        <v>#N/A</v>
      </c>
      <c r="EA215" s="665" t="e">
        <f>IF(DR215&gt;EA207,BF214-BF215,0)</f>
        <v>#N/A</v>
      </c>
      <c r="EB215" s="665" t="e">
        <f>IF(DR215&gt;EB207,BG214-BG215,0)</f>
        <v>#N/A</v>
      </c>
      <c r="EC215" s="665" t="e">
        <f>IF(DR215&gt;EC207,BH214-BH215,0)</f>
        <v>#N/A</v>
      </c>
      <c r="ED215" s="665" t="e">
        <f>IF(DR215&gt;ED207,BI214-BI215,0)</f>
        <v>#N/A</v>
      </c>
      <c r="EE215" s="665" t="e">
        <f>IF(DR215&gt;EE207,BJ214-BJ215,0)</f>
        <v>#N/A</v>
      </c>
      <c r="EF215" s="665" t="e">
        <f>IF(DR215&gt;EF207,BK214-BK215,0)</f>
        <v>#N/A</v>
      </c>
      <c r="EG215" s="665" t="e">
        <f>IF(DR215&gt;EG207,BL214-BL215,0)</f>
        <v>#N/A</v>
      </c>
      <c r="EH215" s="665" t="e">
        <f>IF(DR215&gt;EH207,BM214-BM215,0)</f>
        <v>#N/A</v>
      </c>
      <c r="EI215" s="665" t="e">
        <f>IF(DR215&gt;EI207,BN214-BN215,0)</f>
        <v>#N/A</v>
      </c>
      <c r="EJ215" s="665" t="e">
        <f>IF(DR215&gt;EJ207,BO214-BO215,0)</f>
        <v>#N/A</v>
      </c>
      <c r="EK215" s="665" t="e">
        <f>IF(DR215&gt;EK207,BP214-BP215,0)</f>
        <v>#N/A</v>
      </c>
      <c r="EL215" s="665" t="e">
        <f>IF(DR215&gt;EL207,BQ214-BQ215,0)</f>
        <v>#N/A</v>
      </c>
      <c r="EM215" s="665" t="e">
        <f>IF(DR215&gt;EM207,BR214-BR215,0)</f>
        <v>#N/A</v>
      </c>
      <c r="EN215" s="665" t="e">
        <f>IF(DR215&gt;EN207,BS214-BS215,0)</f>
        <v>#N/A</v>
      </c>
      <c r="EO215" s="665" t="e">
        <f>IF(DR215&gt;EO207,BT214-BT215,0)</f>
        <v>#N/A</v>
      </c>
      <c r="EP215" s="665" t="e">
        <f>IF(DR215&gt;EP207,BU214-BU215,0)</f>
        <v>#N/A</v>
      </c>
      <c r="EQ215" s="665" t="e">
        <f>IF(DR215&gt;EQ207,BV214-BV215,0)</f>
        <v>#N/A</v>
      </c>
      <c r="ER215" s="665" t="e">
        <f>IF(DR215&gt;ER207,BW214-BW215,0)</f>
        <v>#N/A</v>
      </c>
      <c r="ES215" s="665" t="e">
        <f>IF(DR215&gt;ES207,BX214-BX215,0)</f>
        <v>#N/A</v>
      </c>
      <c r="ET215" s="665" t="e">
        <f>IF(DR215&gt;ET207,BY214-BY215,0)</f>
        <v>#N/A</v>
      </c>
      <c r="EU215" s="665" t="e">
        <f>IF(DR215&gt;EU207,BZ214-BZ215,0)</f>
        <v>#N/A</v>
      </c>
      <c r="EV215" s="665" t="e">
        <f>IF(DR215&gt;EV207,CA214-CA215,0)</f>
        <v>#N/A</v>
      </c>
      <c r="EW215" s="665" t="e">
        <f>IF(DR215&gt;EW207,CB214-CB215,0)</f>
        <v>#N/A</v>
      </c>
      <c r="EX215" s="665" t="e">
        <f>IF(DR215&gt;EX207,CC214-CC215,0)</f>
        <v>#N/A</v>
      </c>
      <c r="EY215" s="665" t="e">
        <f>IF(DR215&gt;EY207,CD214-CD215,0)</f>
        <v>#N/A</v>
      </c>
      <c r="EZ215" s="665" t="e">
        <f>IF(DR215&gt;EZ207,CE214-CE215,0)</f>
        <v>#N/A</v>
      </c>
      <c r="FA215" s="665" t="e">
        <f>IF(DR215&gt;FA207,CF214-CF215,0)</f>
        <v>#N/A</v>
      </c>
      <c r="FB215" s="665" t="e">
        <f>IF(DR215&gt;FB207,CG214-CG215,0)</f>
        <v>#N/A</v>
      </c>
      <c r="FC215" s="665" t="e">
        <f>IF(DR215&gt;FC207,CH214-CH215,0)</f>
        <v>#N/A</v>
      </c>
      <c r="FD215" s="665" t="e">
        <f>IF(DR215&gt;FD207,CI214-CI215,0)</f>
        <v>#N/A</v>
      </c>
      <c r="FE215" s="665" t="e">
        <f>IF(DR215&gt;FE207,CJ214-CJ215,0)</f>
        <v>#N/A</v>
      </c>
      <c r="FF215" s="665" t="e">
        <f>IF(DR215&gt;FF207,CK214-CK215,0)</f>
        <v>#N/A</v>
      </c>
      <c r="FG215" s="665" t="e">
        <f>IF(DR215&gt;FG207,CL214-CL215,0)</f>
        <v>#N/A</v>
      </c>
      <c r="FH215" s="665" t="e">
        <f>IF(DR215&gt;FH207,CM214-CM215,0)</f>
        <v>#N/A</v>
      </c>
      <c r="FI215" s="665" t="e">
        <f>IF(DR215&gt;FI207,CN214-CN215,0)</f>
        <v>#N/A</v>
      </c>
      <c r="FJ215" s="665" t="e">
        <f>IF(DR215&gt;FJ207,CO214-CO215,0)</f>
        <v>#N/A</v>
      </c>
      <c r="FK215" s="665" t="e">
        <f>IF(DR215&gt;FK207,CP214-CP215,0)</f>
        <v>#N/A</v>
      </c>
      <c r="FL215" s="665" t="e">
        <f>IF(DR215&gt;FL207,CQ214-CQ215,0)</f>
        <v>#N/A</v>
      </c>
      <c r="FM215" s="665" t="e">
        <f>IF(DR215&gt;FM207,CR214-CR215,0)</f>
        <v>#N/A</v>
      </c>
      <c r="FN215" s="665" t="e">
        <f>IF(DR215&gt;FN207,CS214-CS215,0)</f>
        <v>#N/A</v>
      </c>
      <c r="FO215" s="665" t="e">
        <f>IF(DR215&gt;FO207,CT214-CT215,0)</f>
        <v>#N/A</v>
      </c>
      <c r="FP215" s="665" t="e">
        <f>IF(DR215&gt;FP207,CU214-CU215,0)</f>
        <v>#N/A</v>
      </c>
      <c r="FQ215" s="665" t="e">
        <f>IF(DR215&gt;FQ207,CV214-CV215,0)</f>
        <v>#N/A</v>
      </c>
      <c r="FR215" s="665">
        <f>IF(DR215&gt;FR207,CW214-CW215,0)</f>
        <v>0</v>
      </c>
      <c r="FS215" s="665">
        <f>IF(DR215&gt;FS207,CX214-CX215,0)</f>
        <v>0</v>
      </c>
      <c r="FT215" s="665">
        <f>IF(DR215&gt;FT207,CY214-CY215,0)</f>
        <v>0</v>
      </c>
      <c r="FU215" s="665">
        <f>IF(DR215&gt;FU207,CZ214-CZ215,0)</f>
        <v>0</v>
      </c>
      <c r="FV215" s="665">
        <f>IF(DR215&gt;FV207,DA214-DA215,0)</f>
        <v>0</v>
      </c>
      <c r="FW215" s="665">
        <f>IF(DR215&gt;FW207,DB214-DB215,0)</f>
        <v>0</v>
      </c>
      <c r="FX215" s="665">
        <f>IF(DR215&gt;FX207,DC214-DC215,0)</f>
        <v>0</v>
      </c>
      <c r="FY215" s="665">
        <f>IF(DR215&gt;FY207,DD214-DD215,0)</f>
        <v>0</v>
      </c>
      <c r="FZ215" s="665">
        <f>IF(DR215&gt;FZ207,DE214-DE215,0)</f>
        <v>0</v>
      </c>
      <c r="GA215" s="665">
        <f>IF(DR215&gt;GA207,DF214-DF215,0)</f>
        <v>0</v>
      </c>
      <c r="GB215" s="665">
        <f>IF(DR215&gt;GB207,DG214-DG215,0)</f>
        <v>0</v>
      </c>
      <c r="GC215" s="665">
        <f>IF(DR215&gt;GC207,DH214-DH215,0)</f>
        <v>0</v>
      </c>
      <c r="GD215" s="665">
        <f>IF(DR215&gt;GD207,DI214-DI215,0)</f>
        <v>0</v>
      </c>
      <c r="GE215" s="665">
        <f>IF(DR215&gt;GE207,DJ214-DJ215,0)</f>
        <v>0</v>
      </c>
      <c r="GF215" s="665">
        <f>IF(DR215&gt;GF207,DK214-DK215,0)</f>
        <v>0</v>
      </c>
      <c r="GG215" s="665">
        <f>IF(DR215&gt;GG207,DL214-DL215,0)</f>
        <v>0</v>
      </c>
      <c r="GH215" s="665">
        <f>IF(DR215&gt;GH207,DM214-DM215,0)</f>
        <v>0</v>
      </c>
      <c r="GI215" s="665">
        <f>IF(DR215&gt;GI207,DN214-DN215,0)</f>
        <v>0</v>
      </c>
      <c r="GJ215" s="665">
        <f>IF(DR215&gt;GJ207,DO214-DO215,0)</f>
        <v>0</v>
      </c>
      <c r="GK215" s="665">
        <f>IF(DR215&gt;GK207,DP214-DP215,0)</f>
        <v>0</v>
      </c>
      <c r="GL215" s="665" t="e">
        <f>SUM(DS215:GK215)+SUM(#REF!)=#REF!</f>
        <v>#REF!</v>
      </c>
      <c r="GM215" s="667"/>
      <c r="GN215" s="749">
        <v>2029</v>
      </c>
      <c r="GO215" s="664" t="e">
        <f>SUMIF(DS208:GK208,GO208,DS215:GK215)</f>
        <v>#REF!</v>
      </c>
      <c r="GP215" s="668" t="e">
        <f>SUMIF(DS208:GK208,GP208,DS215:GK215)</f>
        <v>#N/A</v>
      </c>
      <c r="GQ215" s="668" t="e">
        <f>SUMIF(DS208:GK208,GQ208,DS215:GK215)</f>
        <v>#N/A</v>
      </c>
      <c r="GR215" s="668" t="e">
        <f>SUMIF(DS208:GK208,GR208,DS215:GK215)</f>
        <v>#N/A</v>
      </c>
      <c r="GS215" s="668" t="e">
        <f>SUMIF(DS208:GK208,GS208,DS215:GK215)</f>
        <v>#N/A</v>
      </c>
      <c r="GT215" s="668" t="e">
        <f>SUMIF(DS208:GK208,GT208,DS215:GK215)</f>
        <v>#N/A</v>
      </c>
      <c r="GU215" s="668" t="e">
        <f>SUMIF(DS208:GK208,GU208,DS215:GK215)</f>
        <v>#N/A</v>
      </c>
      <c r="GV215" s="668" t="e">
        <f>SUMIF(DS208:GK208,GV208,DS215:GK215)</f>
        <v>#N/A</v>
      </c>
      <c r="GW215" s="668" t="e">
        <f>SUMIF(DS208:GK208,GW208,DS215:GK215)</f>
        <v>#N/A</v>
      </c>
      <c r="GX215" s="668" t="e">
        <f>SUMIF(DS208:GK208,GX208,DS215:GK215)</f>
        <v>#N/A</v>
      </c>
      <c r="GY215" s="668" t="e">
        <f>SUMIF(DS208:GK208,GY208,DS215:GK215)</f>
        <v>#N/A</v>
      </c>
      <c r="GZ215" s="646" t="e">
        <f>SUM(GO215:GY215)=(#REF!-SUM(#REF!))</f>
        <v>#REF!</v>
      </c>
    </row>
    <row r="216" spans="1:234" hidden="1" x14ac:dyDescent="0.25">
      <c r="A216" s="643" t="s">
        <v>208</v>
      </c>
      <c r="AI216" s="664">
        <v>2030</v>
      </c>
      <c r="AJ216" s="664">
        <v>0</v>
      </c>
      <c r="AK216" s="665">
        <f>IFERROR(#REF!/#REF!,0)</f>
        <v>0</v>
      </c>
      <c r="AL216" s="665">
        <f>IFERROR(#REF!/#REF!,0)</f>
        <v>0</v>
      </c>
      <c r="AM216" s="665">
        <f>IFERROR(#REF!/#REF!,0)</f>
        <v>0</v>
      </c>
      <c r="AN216" s="669">
        <f>IFERROR(#REF!/#REF!,0)</f>
        <v>0</v>
      </c>
      <c r="AO216" s="669">
        <f>IFERROR(#REF!/#REF!,0)</f>
        <v>0</v>
      </c>
      <c r="AP216" s="669">
        <f>IFERROR(#REF!/#REF!,0)</f>
        <v>0</v>
      </c>
      <c r="AQ216" s="669">
        <f>IFERROR(#REF!/#REF!,0)</f>
        <v>0</v>
      </c>
      <c r="AR216" s="669">
        <f>IFERROR(#REF!/#REF!,0)</f>
        <v>0</v>
      </c>
      <c r="AS216" s="669">
        <f>IFERROR(#REF!/#REF!,0)</f>
        <v>0</v>
      </c>
      <c r="AT216" s="669">
        <f>IFERROR(#REF!/#REF!,0)</f>
        <v>0</v>
      </c>
      <c r="AU216" s="666"/>
      <c r="AW216" s="749">
        <v>2030</v>
      </c>
      <c r="AX216" s="665" t="e">
        <f>#REF!</f>
        <v>#REF!</v>
      </c>
      <c r="AY216" s="665" t="e">
        <f>INDEX(AX203:BE204,MATCH(AW216,AV203:AV204,0),MATCH(AY207,AX201:BE201,0))*(INDEX(AK209:AT216,MATCH(AY207,AI209:AI216,0),MATCH(AY208,AK208:AT208,0)))</f>
        <v>#N/A</v>
      </c>
      <c r="AZ216" s="665" t="e">
        <f>INDEX(AX203:BE204,MATCH(AW216,AV203:AV204,0),MATCH(AZ207,AX201:BE201,0))*(INDEX(AK209:AT216,MATCH(AZ207,AI209:AI216,0),MATCH(AZ208,AK208:AT208,0)))</f>
        <v>#N/A</v>
      </c>
      <c r="BA216" s="665" t="e">
        <f>INDEX(AX203:BE204,MATCH(AW216,AV203:AV204,0),MATCH(BA207,AX201:BE201,0))*(INDEX(AK209:AT216,MATCH(BA207,AI209:AI216,0),MATCH(BA208,AK208:AT208,0)))</f>
        <v>#N/A</v>
      </c>
      <c r="BB216" s="665" t="e">
        <f>INDEX(AX203:BE204,MATCH(AW216,AV203:AV204,0),MATCH(BB207,AX201:BE201,0))*(INDEX(AK209:AT216,MATCH(BB207,AI209:AI216,0),MATCH(BB208,AK208:AT208,0)))</f>
        <v>#N/A</v>
      </c>
      <c r="BC216" s="665" t="e">
        <f>INDEX(AX203:BE204,MATCH(AW216,AV203:AV204,0),MATCH(BC207,AX201:BE201,0))*(INDEX(AK209:AT216,MATCH(BC207,AI209:AI216,0),MATCH(BC208,AK208:AT208,0)))</f>
        <v>#N/A</v>
      </c>
      <c r="BD216" s="665" t="e">
        <f>INDEX(AX203:BE204,MATCH(AW216,AV203:AV204,0),MATCH(BD207,AX201:BE201,0))*(INDEX(AK209:AT216,MATCH(BD207,AI209:AI216,0),MATCH(BD208,AK208:AT208,0)))</f>
        <v>#N/A</v>
      </c>
      <c r="BE216" s="665" t="e">
        <f>INDEX(AX203:BE204,MATCH(AW216,AV203:AV204,0),MATCH(BE207,AX201:BE201,0))*(INDEX(AK209:AT216,MATCH(BE207,AI209:AI216,0),MATCH(BE208,AK208:AT208,0)))</f>
        <v>#N/A</v>
      </c>
      <c r="BF216" s="665" t="e">
        <f>INDEX(AX203:BE204,MATCH(AW216,AV203:AV204,0),MATCH(BF207,AX201:BE201,0))*(INDEX(AK209:AT216,MATCH(BF207,AI209:AI216,0),MATCH(BF208,AK208:AT208,0)))</f>
        <v>#N/A</v>
      </c>
      <c r="BG216" s="665" t="e">
        <f>INDEX(AX203:BE204,MATCH(AW216,AV203:AV204,0),MATCH(BG207,AX201:BE201,0))*(INDEX(AK209:AT216,MATCH(BG207,AI209:AI216,0),MATCH(BG208,AK208:AT208,0)))</f>
        <v>#N/A</v>
      </c>
      <c r="BH216" s="665" t="e">
        <f>INDEX(AX203:BE204,MATCH(AW216,AV203:AV204,0),MATCH(BH207,AX201:BE201,0))*(INDEX(AK209:AT216,MATCH(BH207,AI209:AI216,0),MATCH(BH208,AK208:AT208,0)))</f>
        <v>#N/A</v>
      </c>
      <c r="BI216" s="665" t="e">
        <f>INDEX(AX203:BE204,MATCH(AW216,AV203:AV204,0),MATCH(BI207,AX201:BE201,0))*(INDEX(AK209:AT216,MATCH(BI207,AI209:AI216,0),MATCH(BI208,AK208:AT208,0)))</f>
        <v>#N/A</v>
      </c>
      <c r="BJ216" s="665" t="e">
        <f>INDEX(AX203:BE204,MATCH(AW216,AV203:AV204,0),MATCH(BJ207,AX201:BE201,0))*(INDEX(AK209:AT216,MATCH(BJ207,AI209:AI216,0),MATCH(BJ208,AK208:AT208,0)))</f>
        <v>#N/A</v>
      </c>
      <c r="BK216" s="665" t="e">
        <f>INDEX(AX203:BE204,MATCH(AW216,AV203:AV204,0),MATCH(BK207,AX201:BE201,0))*(INDEX(AK209:AT216,MATCH(BK207,AI209:AI216,0),MATCH(BK208,AK208:AT208,0)))</f>
        <v>#N/A</v>
      </c>
      <c r="BL216" s="665" t="e">
        <f>INDEX(AX203:BE204,MATCH(AW216,AV203:AV204,0),MATCH(BL207,AX201:BE201,0))*(INDEX(AK209:AT216,MATCH(BL207,AI209:AI216,0),MATCH(BL208,AK208:AT208,0)))</f>
        <v>#N/A</v>
      </c>
      <c r="BM216" s="665" t="e">
        <f>INDEX(AX203:BE204,MATCH(AW216,AV203:AV204,0),MATCH(BM207,AX201:BE201,0))*(INDEX(AK209:AT216,MATCH(BM207,AI209:AI216,0),MATCH(BM208,AK208:AT208,0)))</f>
        <v>#N/A</v>
      </c>
      <c r="BN216" s="665" t="e">
        <f>INDEX(AX203:BE204,MATCH(AW216,AV203:AV204,0),MATCH(BN207,AX201:BE201,0))*(INDEX(AK209:AT216,MATCH(BN207,AI209:AI216,0),MATCH(BN208,AK208:AT208,0)))</f>
        <v>#N/A</v>
      </c>
      <c r="BO216" s="665" t="e">
        <f>INDEX(AX203:BE204,MATCH(AW216,AV203:AV204,0),MATCH(BO207,AX201:BE201,0))*(INDEX(AK209:AT216,MATCH(BO207,AI209:AI216,0),MATCH(BO208,AK208:AT208,0)))</f>
        <v>#N/A</v>
      </c>
      <c r="BP216" s="665" t="e">
        <f>INDEX(AX203:BE204,MATCH(AW216,AV203:AV204,0),MATCH(BP207,AX201:BE201,0))*(INDEX(AK209:AT216,MATCH(BP207,AI209:AI216,0),MATCH(BP208,AK208:AT208,0)))</f>
        <v>#N/A</v>
      </c>
      <c r="BQ216" s="665" t="e">
        <f>INDEX(AX203:BE204,MATCH(AW216,AV203:AV204,0),MATCH(BQ207,AX201:BE201,0))*(INDEX(AK209:AT216,MATCH(BQ207,AI209:AI216,0),MATCH(BQ208,AK208:AT208,0)))</f>
        <v>#N/A</v>
      </c>
      <c r="BR216" s="665" t="e">
        <f>INDEX(AX203:BE204,MATCH(AW216,AV203:AV204,0),MATCH(BR207,AX201:BE201,0))*(INDEX(AK209:AT216,MATCH(BR207,AI209:AI216,0),MATCH(BR208,AK208:AT208,0)))</f>
        <v>#N/A</v>
      </c>
      <c r="BS216" s="665" t="e">
        <f>INDEX(AX203:BE204,MATCH(AW216,AV203:AV204,0),MATCH(BS207,AX201:BE201,0))*(INDEX(AK209:AT216,MATCH(BS207,AI209:AI216,0),MATCH(BS208,AK208:AT208,0)))</f>
        <v>#N/A</v>
      </c>
      <c r="BT216" s="665" t="e">
        <f>INDEX(AX203:BE204,MATCH(AW216,AV203:AV204,0),MATCH(BT207,AX201:BE201,0))*(INDEX(AK209:AT216,MATCH(BT207,AI209:AI216,0),MATCH(BT208,AK208:AT208,0)))</f>
        <v>#N/A</v>
      </c>
      <c r="BU216" s="665" t="e">
        <f>INDEX(AX203:BE204,MATCH(AW216,AV203:AV204,0),MATCH(BU207,AX201:BE201,0))*(INDEX(AK209:AT216,MATCH(BU207,AI209:AI216,0),MATCH(BU208,AK208:AT208,0)))</f>
        <v>#N/A</v>
      </c>
      <c r="BV216" s="665" t="e">
        <f>INDEX(AX203:BE204,MATCH(AW216,AV203:AV204,0),MATCH(BV207,AX201:BE201,0))*(INDEX(AK209:AT216,MATCH(BV207,AI209:AI216,0),MATCH(BV208,AK208:AT208,0)))</f>
        <v>#N/A</v>
      </c>
      <c r="BW216" s="665" t="e">
        <f>INDEX(AX203:BE204,MATCH(AW216,AV203:AV204,0),MATCH(BW207,AX201:BE201,0))*(INDEX(AK209:AT216,MATCH(BW207,AI209:AI216,0),MATCH(BW208,AK208:AT208,0)))</f>
        <v>#N/A</v>
      </c>
      <c r="BX216" s="665" t="e">
        <f>INDEX(AX203:BE204,MATCH(AW216,AV203:AV204,0),MATCH(BX207,AX201:BE201,0))*(INDEX(AK209:AT216,MATCH(BX207,AI209:AI216,0),MATCH(BX208,AK208:AT208,0)))</f>
        <v>#N/A</v>
      </c>
      <c r="BY216" s="665" t="e">
        <f>INDEX(AX203:BE204,MATCH(AW216,AV203:AV204,0),MATCH(BY207,AX201:BE201,0))*(INDEX(AK209:AT216,MATCH(BY207,AI209:AI216,0),MATCH(BY208,AK208:AT208,0)))</f>
        <v>#N/A</v>
      </c>
      <c r="BZ216" s="665" t="e">
        <f>INDEX(AX203:BE204,MATCH(AW216,AV203:AV204,0),MATCH(BZ207,AX201:BE201,0))*(INDEX(AK209:AT216,MATCH(BZ207,AI209:AI216,0),MATCH(BZ208,AK208:AT208,0)))</f>
        <v>#N/A</v>
      </c>
      <c r="CA216" s="665" t="e">
        <f>INDEX(AX203:BE204,MATCH(AW216,AV203:AV204,0),MATCH(CA207,AX201:BE201,0))*(INDEX(AK209:AT216,MATCH(CA207,AI209:AI216,0),MATCH(CA208,AK208:AT208,0)))</f>
        <v>#N/A</v>
      </c>
      <c r="CB216" s="665" t="e">
        <f>INDEX(AX203:BE204,MATCH(AW216,AV203:AV204,0),MATCH(CB207,AX201:BE201,0))*(INDEX(AK209:AT216,MATCH(CB207,AI209:AI216,0),MATCH(CB208,AK208:AT208,0)))</f>
        <v>#N/A</v>
      </c>
      <c r="CC216" s="665" t="e">
        <f>INDEX(AX203:BE204,MATCH(AW216,AV203:AV204,0),MATCH(CC207,AX201:BE201,0))*(INDEX(AK209:AT216,MATCH(CC207,AI209:AI216,0),MATCH(CC208,AK208:AT208,0)))</f>
        <v>#N/A</v>
      </c>
      <c r="CD216" s="665" t="e">
        <f>INDEX(AX203:BE204,MATCH(AW216,AV203:AV204,0),MATCH(CD207,AX201:BE201,0))*(INDEX(AK209:AT216,MATCH(CD207,AI209:AI216,0),MATCH(CD208,AK208:AT208,0)))</f>
        <v>#N/A</v>
      </c>
      <c r="CE216" s="665" t="e">
        <f>INDEX(AX203:BE204,MATCH(AW216,AV203:AV204,0),MATCH(CE207,AX201:BE201,0))*(INDEX(AK209:AT216,MATCH(CE207,AI209:AI216,0),MATCH(CE208,AK208:AT208,0)))</f>
        <v>#N/A</v>
      </c>
      <c r="CF216" s="665" t="e">
        <f>INDEX(AX203:BE204,MATCH(AW216,AV203:AV204,0),MATCH(CF207,AX201:BE201,0))*(INDEX(AK209:AT216,MATCH(CF207,AI209:AI216,0),MATCH(CF208,AK208:AT208,0)))</f>
        <v>#N/A</v>
      </c>
      <c r="CG216" s="665" t="e">
        <f>INDEX(AX203:BE204,MATCH(AW216,AV203:AV204,0),MATCH(CG207,AX201:BE201,0))*(INDEX(AK209:AT216,MATCH(CG207,AI209:AI216,0),MATCH(CG208,AK208:AT208,0)))</f>
        <v>#N/A</v>
      </c>
      <c r="CH216" s="665" t="e">
        <f>INDEX(AX203:BE204,MATCH(AW216,AV203:AV204,0),MATCH(CH207,AX201:BE201,0))*(INDEX(AK209:AT216,MATCH(CH207,AI209:AI216,0),MATCH(CH208,AK208:AT208,0)))</f>
        <v>#N/A</v>
      </c>
      <c r="CI216" s="665" t="e">
        <f>INDEX(AX203:BE204,MATCH(AW216,AV203:AV204,0),MATCH(CI207,AX201:BE201,0))*(INDEX(AK209:AT216,MATCH(CI207,AI209:AI216,0),MATCH(CI208,AK208:AT208,0)))</f>
        <v>#N/A</v>
      </c>
      <c r="CJ216" s="665" t="e">
        <f>INDEX(AX203:BE204,MATCH(AW216,AV203:AV204,0),MATCH(CJ207,AX201:BE201,0))*(INDEX(AK209:AT216,MATCH(CJ207,AI209:AI216,0),MATCH(CJ208,AK208:AT208,0)))</f>
        <v>#N/A</v>
      </c>
      <c r="CK216" s="665" t="e">
        <f>INDEX(AX203:BE204,MATCH(AW216,AV203:AV204,0),MATCH(CK207,AX201:BE201,0))*(INDEX(AK209:AT216,MATCH(CK207,AI209:AI216,0),MATCH(CK208,AK208:AT208,0)))</f>
        <v>#N/A</v>
      </c>
      <c r="CL216" s="665" t="e">
        <f>INDEX(AX203:BE204,MATCH(AW216,AV203:AV204,0),MATCH(CL207,AX201:BE201,0))*(INDEX(AK209:AT216,MATCH(CL207,AI209:AI216,0),MATCH(CL208,AK208:AT208,0)))</f>
        <v>#N/A</v>
      </c>
      <c r="CM216" s="665" t="e">
        <f>INDEX(AX203:BE204,MATCH(AW216,AV203:AV204,0),MATCH(CM207,AX201:BE201,0))*(INDEX(AK209:AT216,MATCH(CM207,AI209:AI216,0),MATCH(CM208,AK208:AT208,0)))</f>
        <v>#N/A</v>
      </c>
      <c r="CN216" s="665" t="e">
        <f>INDEX(AX203:BE204,MATCH(AW216,AV203:AV204,0),MATCH(CN207,AX201:BE201,0))*(INDEX(AK209:AT216,MATCH(CN207,AI209:AI216,0),MATCH(CN208,AK208:AT208,0)))</f>
        <v>#N/A</v>
      </c>
      <c r="CO216" s="665" t="e">
        <f>INDEX(AX203:BE204,MATCH(AW216,AV203:AV204,0),MATCH(CO207,AX201:BE201,0))*(INDEX(AK209:AT216,MATCH(CO207,AI209:AI216,0),MATCH(CO208,AK208:AT208,0)))</f>
        <v>#N/A</v>
      </c>
      <c r="CP216" s="665" t="e">
        <f>INDEX(AX203:BE204,MATCH(AW216,AV203:AV204,0),MATCH(CP207,AX201:BE201,0))*(INDEX(AK209:AT216,MATCH(CP207,AI209:AI216,0),MATCH(CP208,AK208:AT208,0)))</f>
        <v>#N/A</v>
      </c>
      <c r="CQ216" s="665" t="e">
        <f>INDEX(AX203:BE204,MATCH(AW216,AV203:AV204,0),MATCH(CQ207,AX201:BE201,0))*(INDEX(AK209:AT216,MATCH(CQ207,AI209:AI216,0),MATCH(CQ208,AK208:AT208,0)))</f>
        <v>#N/A</v>
      </c>
      <c r="CR216" s="665" t="e">
        <f>INDEX(AX203:BE204,MATCH(AW216,AV203:AV204,0),MATCH(CR207,AX201:BE201,0))*(INDEX(AK209:AT216,MATCH(CR207,AI209:AI216,0),MATCH(CR208,AK208:AT208,0)))</f>
        <v>#N/A</v>
      </c>
      <c r="CS216" s="665" t="e">
        <f>INDEX(AX203:BE204,MATCH(AW216,AV203:AV204,0),MATCH(CS207,AX201:BE201,0))*(INDEX(AK209:AT216,MATCH(CS207,AI209:AI216,0),MATCH(CS208,AK208:AT208,0)))</f>
        <v>#N/A</v>
      </c>
      <c r="CT216" s="665" t="e">
        <f>INDEX(AX203:BE204,MATCH(AW216,AV203:AV204,0),MATCH(CT207,AX201:BE201,0))*(INDEX(AK209:AT216,MATCH(CT207,AI209:AI216,0),MATCH(CT208,AK208:AT208,0)))</f>
        <v>#N/A</v>
      </c>
      <c r="CU216" s="665" t="e">
        <f>INDEX(AX203:BE204,MATCH(AW216,AV203:AV204,0),MATCH(CU207,AX201:BE201,0))*(INDEX(AK209:AT216,MATCH(CU207,AI209:AI216,0),MATCH(CU208,AK208:AT208,0)))</f>
        <v>#N/A</v>
      </c>
      <c r="CV216" s="665" t="e">
        <f>INDEX(AX203:BE204,MATCH(AW216,AV203:AV204,0),MATCH(CV207,AX201:BE201,0))*(INDEX(AK209:AT216,MATCH(CV207,AI209:AI216,0),MATCH(CV208,AK208:AT208,0)))</f>
        <v>#N/A</v>
      </c>
      <c r="CW216" s="665" t="e">
        <f>INDEX(AX203:BE204,MATCH(AW216,AV203:AV204,0),MATCH(CW207,AX201:BE201,0))*(INDEX(AK209:AT216,MATCH(CW207,AI209:AI216,0),MATCH(CW208,AK208:AT208,0)))</f>
        <v>#N/A</v>
      </c>
      <c r="CX216" s="665" t="e">
        <f>INDEX(AX203:BE204,MATCH(AW216,AV203:AV204,0),MATCH(CX207,AX201:BE201,0))*(INDEX(AK209:AT216,MATCH(CX207,AI209:AI216,0),MATCH(CX208,AK208:AT208,0)))</f>
        <v>#N/A</v>
      </c>
      <c r="CY216" s="665" t="e">
        <f>INDEX(AX203:BE204,MATCH(AW216,AV203:AV204,0),MATCH(CY207,AX201:BE201,0))*(INDEX(AK209:AT216,MATCH(CY207,AI209:AI216,0),MATCH(CY208,AK208:AT208,0)))</f>
        <v>#N/A</v>
      </c>
      <c r="CZ216" s="665" t="e">
        <f>INDEX(AX203:BE204,MATCH(AW216,AV203:AV204,0),MATCH(CZ207,AX201:BE201,0))*(INDEX(AK209:AT216,MATCH(CZ207,AI209:AI216,0),MATCH(CZ208,AK208:AT208,0)))</f>
        <v>#N/A</v>
      </c>
      <c r="DA216" s="665" t="e">
        <f>INDEX(AX203:BE204,MATCH(AW216,AV203:AV204,0),MATCH(DA207,AX201:BE201,0))*(INDEX(AK209:AT216,MATCH(DA207,AI209:AI216,0),MATCH(DA208,AK208:AT208,0)))</f>
        <v>#N/A</v>
      </c>
      <c r="DB216" s="665" t="e">
        <f>INDEX(AX203:BE204,MATCH(AW216,AV203:AV204,0),MATCH(DB207,AX201:BE201,0))*(INDEX(AK209:AT216,MATCH(DB207,AI209:AI216,0),MATCH(DB208,AK208:AT208,0)))</f>
        <v>#N/A</v>
      </c>
      <c r="DC216" s="665" t="e">
        <f>INDEX(AX203:BE204,MATCH(AW216,AV203:AV204,0),MATCH(DC207,AX201:BE201,0))*(INDEX(AK209:AT216,MATCH(DC207,AI209:AI216,0),MATCH(DC208,AK208:AT208,0)))</f>
        <v>#N/A</v>
      </c>
      <c r="DD216" s="665" t="e">
        <f>INDEX(AX203:BE204,MATCH(AW216,AV203:AV204,0),MATCH(DD207,AX201:BE201,0))*(INDEX(AK209:AT216,MATCH(DD207,AI209:AI216,0),MATCH(DD208,AK208:AT208,0)))</f>
        <v>#N/A</v>
      </c>
      <c r="DE216" s="665" t="e">
        <f>INDEX(AX203:BE204,MATCH(AW216,AV203:AV204,0),MATCH(DE207,AX201:BE201,0))*(INDEX(AK209:AT216,MATCH(DE207,AI209:AI216,0),MATCH(DE208,AK208:AT208,0)))</f>
        <v>#N/A</v>
      </c>
      <c r="DF216" s="665" t="e">
        <f>INDEX(AX203:BE204,MATCH(AW216,AV203:AV204,0),MATCH(DF207,AX201:BE201,0))*(INDEX(AK209:AT216,MATCH(DF207,AI209:AI216,0),MATCH(DF208,AK208:AT208,0)))</f>
        <v>#N/A</v>
      </c>
      <c r="DG216" s="665" t="e">
        <f>INDEX(AX203:BE204,MATCH(AW216,AV203:AV204,0),MATCH(DG207,AX201:BE201,0))*(INDEX(AK209:AT216,MATCH(DG207,AI209:AI216,0),MATCH(DG208,AK208:AT208,0)))</f>
        <v>#N/A</v>
      </c>
      <c r="DH216" s="665" t="e">
        <f>INDEX(AX203:BE204,MATCH(AW216,AV203:AV204,0),MATCH(DH207,AX201:BE201,0))*(INDEX(AK209:AT216,MATCH(DH207,AI209:AI216,0),MATCH(DH208,AK208:AT208,0)))</f>
        <v>#N/A</v>
      </c>
      <c r="DI216" s="665" t="e">
        <f>INDEX(AX203:BE204,MATCH(AW216,AV203:AV204,0),MATCH(DI207,AX201:BE201,0))*(INDEX(AK209:AT216,MATCH(DI207,AI209:AI216,0),MATCH(DI208,AK208:AT208,0)))</f>
        <v>#N/A</v>
      </c>
      <c r="DJ216" s="665" t="e">
        <f>INDEX(AX203:BE204,MATCH(AW216,AV203:AV204,0),MATCH(DJ207,AX201:BE201,0))*(INDEX(AK209:AT216,MATCH(DJ207,AI209:AI216,0),MATCH(DJ208,AK208:AT208,0)))</f>
        <v>#N/A</v>
      </c>
      <c r="DK216" s="665" t="e">
        <f>INDEX(AX203:BE204,MATCH(AW216,AV203:AV204,0),MATCH(DK207,AX201:BE201,0))*(INDEX(AK209:AT216,MATCH(DK207,AI209:AI216,0),MATCH(DK208,AK208:AT208,0)))</f>
        <v>#N/A</v>
      </c>
      <c r="DL216" s="665" t="e">
        <f>INDEX(AX203:BE204,MATCH(AW216,AV203:AV204,0),MATCH(DL207,AX201:BE201,0))*(INDEX(AK209:AT216,MATCH(DL207,AI209:AI216,0),MATCH(DL208,AK208:AT208,0)))</f>
        <v>#N/A</v>
      </c>
      <c r="DM216" s="665" t="e">
        <f>INDEX(AX203:BE204,MATCH(AW216,AV203:AV204,0),MATCH(DM207,AX201:BE201,0))*(INDEX(AK209:AT216,MATCH(DM207,AI209:AI216,0),MATCH(DM208,AK208:AT208,0)))</f>
        <v>#N/A</v>
      </c>
      <c r="DN216" s="665" t="e">
        <f>INDEX(AX203:BE204,MATCH(AW216,AV203:AV204,0),MATCH(DN207,AX201:BE201,0))*(INDEX(AK209:AT216,MATCH(DN207,AI209:AI216,0),MATCH(DN208,AK208:AT208,0)))</f>
        <v>#N/A</v>
      </c>
      <c r="DO216" s="665" t="e">
        <f>INDEX(AX203:BE204,MATCH(AW216,AV203:AV204,0),MATCH(DO207,AX201:BE201,0))*(INDEX(AK209:AT216,MATCH(DO207,AI209:AI216,0),MATCH(DO208,AK208:AT208,0)))</f>
        <v>#N/A</v>
      </c>
      <c r="DP216" s="665" t="e">
        <f>INDEX(AX203:BE204,MATCH(AW216,AV203:AV204,0),MATCH(DP207,AX201:BE201,0))*(INDEX(AK209:AT216,MATCH(DP207,AI209:AI216,0),MATCH(DP208,AK208:AT208,0)))</f>
        <v>#N/A</v>
      </c>
      <c r="DQ216" s="643" t="e">
        <f>SUM(AX216:DP216)=#REF!</f>
        <v>#REF!</v>
      </c>
      <c r="DR216" s="749">
        <v>2030</v>
      </c>
      <c r="DS216" s="665" t="e">
        <f>IF(DR216&gt;DS207,AX215-AX216,0)</f>
        <v>#REF!</v>
      </c>
      <c r="DT216" s="665" t="e">
        <f>IF(DR216&gt;DT207,AY215-AY216,0)</f>
        <v>#N/A</v>
      </c>
      <c r="DU216" s="665" t="e">
        <f>IF(DR216&gt;DU207,AZ215-AZ216,0)</f>
        <v>#N/A</v>
      </c>
      <c r="DV216" s="665" t="e">
        <f>IF(DR216&gt;DV207,BA215-BA216,0)</f>
        <v>#N/A</v>
      </c>
      <c r="DW216" s="665" t="e">
        <f>IF(DR216&gt;DW207,BB215-BB216,0)</f>
        <v>#N/A</v>
      </c>
      <c r="DX216" s="665" t="e">
        <f>IF(DR216&gt;DX207,BC215-BC216,0)</f>
        <v>#N/A</v>
      </c>
      <c r="DY216" s="665" t="e">
        <f>IF(DR216&gt;DY207,BD215-BD216,0)</f>
        <v>#N/A</v>
      </c>
      <c r="DZ216" s="665" t="e">
        <f>IF(DR216&gt;DZ207,BE215-BE216,0)</f>
        <v>#N/A</v>
      </c>
      <c r="EA216" s="665" t="e">
        <f>IF(DR216&gt;EA207,BF215-BF216,0)</f>
        <v>#N/A</v>
      </c>
      <c r="EB216" s="665" t="e">
        <f>IF(DR216&gt;EB207,BG215-BG216,0)</f>
        <v>#N/A</v>
      </c>
      <c r="EC216" s="665" t="e">
        <f>IF(DR216&gt;EC207,BH215-BH216,0)</f>
        <v>#N/A</v>
      </c>
      <c r="ED216" s="665" t="e">
        <f>IF(DR216&gt;ED207,BI215-BI216,0)</f>
        <v>#N/A</v>
      </c>
      <c r="EE216" s="665" t="e">
        <f>IF(DR216&gt;EE207,BJ215-BJ216,0)</f>
        <v>#N/A</v>
      </c>
      <c r="EF216" s="665" t="e">
        <f>IF(DR216&gt;EF207,BK215-BK216,0)</f>
        <v>#N/A</v>
      </c>
      <c r="EG216" s="665" t="e">
        <f>IF(DR216&gt;EG207,BL215-BL216,0)</f>
        <v>#N/A</v>
      </c>
      <c r="EH216" s="665" t="e">
        <f>IF(DR216&gt;EH207,BM215-BM216,0)</f>
        <v>#N/A</v>
      </c>
      <c r="EI216" s="665" t="e">
        <f>IF(DR216&gt;EI207,BN215-BN216,0)</f>
        <v>#N/A</v>
      </c>
      <c r="EJ216" s="665" t="e">
        <f>IF(DR216&gt;EJ207,BO215-BO216,0)</f>
        <v>#N/A</v>
      </c>
      <c r="EK216" s="665" t="e">
        <f>IF(DR216&gt;EK207,BP215-BP216,0)</f>
        <v>#N/A</v>
      </c>
      <c r="EL216" s="665" t="e">
        <f>IF(DR216&gt;EL207,BQ215-BQ216,0)</f>
        <v>#N/A</v>
      </c>
      <c r="EM216" s="665" t="e">
        <f>IF(DR216&gt;EM207,BR215-BR216,0)</f>
        <v>#N/A</v>
      </c>
      <c r="EN216" s="665" t="e">
        <f>IF(DR216&gt;EN207,BS215-BS216,0)</f>
        <v>#N/A</v>
      </c>
      <c r="EO216" s="665" t="e">
        <f>IF(DR216&gt;EO207,BT215-BT216,0)</f>
        <v>#N/A</v>
      </c>
      <c r="EP216" s="665" t="e">
        <f>IF(DR216&gt;EP207,BU215-BU216,0)</f>
        <v>#N/A</v>
      </c>
      <c r="EQ216" s="665" t="e">
        <f>IF(DR216&gt;EQ207,BV215-BV216,0)</f>
        <v>#N/A</v>
      </c>
      <c r="ER216" s="665" t="e">
        <f>IF(DR216&gt;ER207,BW215-BW216,0)</f>
        <v>#N/A</v>
      </c>
      <c r="ES216" s="665" t="e">
        <f>IF(DR216&gt;ES207,BX215-BX216,0)</f>
        <v>#N/A</v>
      </c>
      <c r="ET216" s="665" t="e">
        <f>IF(DR216&gt;ET207,BY215-BY216,0)</f>
        <v>#N/A</v>
      </c>
      <c r="EU216" s="665" t="e">
        <f>IF(DR216&gt;EU207,BZ215-BZ216,0)</f>
        <v>#N/A</v>
      </c>
      <c r="EV216" s="665" t="e">
        <f>IF(DR216&gt;EV207,CA215-CA216,0)</f>
        <v>#N/A</v>
      </c>
      <c r="EW216" s="665" t="e">
        <f>IF(DR216&gt;EW207,CB215-CB216,0)</f>
        <v>#N/A</v>
      </c>
      <c r="EX216" s="665" t="e">
        <f>IF(DR216&gt;EX207,CC215-CC216,0)</f>
        <v>#N/A</v>
      </c>
      <c r="EY216" s="665" t="e">
        <f>IF(DR216&gt;EY207,CD215-CD216,0)</f>
        <v>#N/A</v>
      </c>
      <c r="EZ216" s="665" t="e">
        <f>IF(DR216&gt;EZ207,CE215-CE216,0)</f>
        <v>#N/A</v>
      </c>
      <c r="FA216" s="665" t="e">
        <f>IF(DR216&gt;FA207,CF215-CF216,0)</f>
        <v>#N/A</v>
      </c>
      <c r="FB216" s="665" t="e">
        <f>IF(DR216&gt;FB207,CG215-CG216,0)</f>
        <v>#N/A</v>
      </c>
      <c r="FC216" s="665" t="e">
        <f>IF(DR216&gt;FC207,CH215-CH216,0)</f>
        <v>#N/A</v>
      </c>
      <c r="FD216" s="665" t="e">
        <f>IF(DR216&gt;FD207,CI215-CI216,0)</f>
        <v>#N/A</v>
      </c>
      <c r="FE216" s="665" t="e">
        <f>IF(DR216&gt;FE207,CJ215-CJ216,0)</f>
        <v>#N/A</v>
      </c>
      <c r="FF216" s="665" t="e">
        <f>IF(DR216&gt;FF207,CK215-CK216,0)</f>
        <v>#N/A</v>
      </c>
      <c r="FG216" s="665" t="e">
        <f>IF(DR216&gt;FG207,CL215-CL216,0)</f>
        <v>#N/A</v>
      </c>
      <c r="FH216" s="665" t="e">
        <f>IF(DR216&gt;FH207,CM215-CM216,0)</f>
        <v>#N/A</v>
      </c>
      <c r="FI216" s="665" t="e">
        <f>IF(DR216&gt;FI207,CN215-CN216,0)</f>
        <v>#N/A</v>
      </c>
      <c r="FJ216" s="665" t="e">
        <f>IF(DR216&gt;FJ207,CO215-CO216,0)</f>
        <v>#N/A</v>
      </c>
      <c r="FK216" s="665" t="e">
        <f>IF(DR216&gt;FK207,CP215-CP216,0)</f>
        <v>#N/A</v>
      </c>
      <c r="FL216" s="665" t="e">
        <f>IF(DR216&gt;FL207,CQ215-CQ216,0)</f>
        <v>#N/A</v>
      </c>
      <c r="FM216" s="665" t="e">
        <f>IF(DR216&gt;FM207,CR215-CR216,0)</f>
        <v>#N/A</v>
      </c>
      <c r="FN216" s="665" t="e">
        <f>IF(DR216&gt;FN207,CS215-CS216,0)</f>
        <v>#N/A</v>
      </c>
      <c r="FO216" s="665" t="e">
        <f>IF(DR216&gt;FO207,CT215-CT216,0)</f>
        <v>#N/A</v>
      </c>
      <c r="FP216" s="665" t="e">
        <f>IF(DR216&gt;FP207,CU215-CU216,0)</f>
        <v>#N/A</v>
      </c>
      <c r="FQ216" s="665" t="e">
        <f>IF(DR216&gt;FQ207,CV215-CV216,0)</f>
        <v>#N/A</v>
      </c>
      <c r="FR216" s="665" t="e">
        <f>IF(DR216&gt;FR207,CW215-CW216,0)</f>
        <v>#N/A</v>
      </c>
      <c r="FS216" s="665" t="e">
        <f>IF(DR216&gt;FS207,CX215-CX216,0)</f>
        <v>#N/A</v>
      </c>
      <c r="FT216" s="665" t="e">
        <f>IF(DR216&gt;FT207,CY215-CY216,0)</f>
        <v>#N/A</v>
      </c>
      <c r="FU216" s="665" t="e">
        <f>IF(DR216&gt;FU207,CZ215-CZ216,0)</f>
        <v>#N/A</v>
      </c>
      <c r="FV216" s="665" t="e">
        <f>IF(DR216&gt;FV207,DA215-DA216,0)</f>
        <v>#N/A</v>
      </c>
      <c r="FW216" s="665" t="e">
        <f>IF(DR216&gt;FW207,DB215-DB216,0)</f>
        <v>#N/A</v>
      </c>
      <c r="FX216" s="665" t="e">
        <f>IF(DR216&gt;FX207,DC215-DC216,0)</f>
        <v>#N/A</v>
      </c>
      <c r="FY216" s="665" t="e">
        <f>IF(DR216&gt;FY207,DD215-DD216,0)</f>
        <v>#N/A</v>
      </c>
      <c r="FZ216" s="665" t="e">
        <f>IF(DR216&gt;FZ207,DE215-DE216,0)</f>
        <v>#N/A</v>
      </c>
      <c r="GA216" s="665" t="e">
        <f>IF(DR216&gt;GA207,DF215-DF216,0)</f>
        <v>#N/A</v>
      </c>
      <c r="GB216" s="665">
        <f>IF(DR216&gt;GB207,DG215-DG216,0)</f>
        <v>0</v>
      </c>
      <c r="GC216" s="665">
        <f>IF(DR216&gt;GC207,DH215-DH216,0)</f>
        <v>0</v>
      </c>
      <c r="GD216" s="665">
        <f>IF(DR216&gt;GD207,DI215-DI216,0)</f>
        <v>0</v>
      </c>
      <c r="GE216" s="665">
        <f>IF(DR216&gt;GE207,DJ215-DJ216,0)</f>
        <v>0</v>
      </c>
      <c r="GF216" s="665">
        <f>IF(DR216&gt;GF207,DK215-DK216,0)</f>
        <v>0</v>
      </c>
      <c r="GG216" s="665">
        <f>IF(DR216&gt;GG207,DL215-DL216,0)</f>
        <v>0</v>
      </c>
      <c r="GH216" s="665">
        <f>IF(DR216&gt;GH207,DM215-DM216,0)</f>
        <v>0</v>
      </c>
      <c r="GI216" s="665">
        <f>IF(DR216&gt;GI207,DN215-DN216,0)</f>
        <v>0</v>
      </c>
      <c r="GJ216" s="665">
        <f>IF(DR216&gt;GJ207,DO215-DO216,0)</f>
        <v>0</v>
      </c>
      <c r="GK216" s="665">
        <f>IF(DR216&gt;GK207,DP215-DP216,0)</f>
        <v>0</v>
      </c>
      <c r="GL216" s="665" t="e">
        <f>SUM(DS216:GK216)+SUM(#REF!)=#REF!</f>
        <v>#REF!</v>
      </c>
      <c r="GM216" s="667"/>
      <c r="GN216" s="749">
        <v>2030</v>
      </c>
      <c r="GO216" s="664" t="e">
        <f>SUMIF(DS208:GK208,GO208,DS216:GK216)</f>
        <v>#REF!</v>
      </c>
      <c r="GP216" s="668" t="e">
        <f>SUMIF(DS208:GK208,GP208,DS216:GK216)</f>
        <v>#N/A</v>
      </c>
      <c r="GQ216" s="668" t="e">
        <f>SUMIF(DS208:GK208,GQ208,DS216:GK216)</f>
        <v>#N/A</v>
      </c>
      <c r="GR216" s="668" t="e">
        <f>SUMIF(DS208:GK208,GR208,DS216:GK216)</f>
        <v>#N/A</v>
      </c>
      <c r="GS216" s="668" t="e">
        <f>SUMIF(DS208:GK208,GS208,DS216:GK216)</f>
        <v>#N/A</v>
      </c>
      <c r="GT216" s="668" t="e">
        <f>SUMIF(DS208:GK208,GT208,DS216:GK216)</f>
        <v>#N/A</v>
      </c>
      <c r="GU216" s="668" t="e">
        <f>SUMIF(DS208:GK208,GU208,DS216:GK216)</f>
        <v>#N/A</v>
      </c>
      <c r="GV216" s="668" t="e">
        <f>SUMIF(DS208:GK208,GV208,DS216:GK216)</f>
        <v>#N/A</v>
      </c>
      <c r="GW216" s="668" t="e">
        <f>SUMIF(DS208:GK208,GW208,DS216:GK216)</f>
        <v>#N/A</v>
      </c>
      <c r="GX216" s="668" t="e">
        <f>SUMIF(DS208:GK208,GX208,DS216:GK216)</f>
        <v>#N/A</v>
      </c>
      <c r="GY216" s="668" t="e">
        <f>SUMIF(DS208:GK208,GY208,DS216:GK216)</f>
        <v>#N/A</v>
      </c>
      <c r="GZ216" s="646" t="e">
        <f>SUM(GO216:GY216)=(#REF!-SUM(#REF!))</f>
        <v>#REF!</v>
      </c>
    </row>
    <row r="217" spans="1:234" hidden="1" x14ac:dyDescent="0.25">
      <c r="A217" s="643" t="s">
        <v>208</v>
      </c>
      <c r="GM217" s="663"/>
      <c r="GN217" s="663"/>
    </row>
    <row r="218" spans="1:234" hidden="1" x14ac:dyDescent="0.25">
      <c r="A218" s="643" t="s">
        <v>208</v>
      </c>
      <c r="G218" s="670"/>
      <c r="H218" s="671"/>
      <c r="I218" s="671"/>
      <c r="J218" s="671"/>
      <c r="K218" s="671"/>
      <c r="L218" s="671"/>
      <c r="M218" s="671"/>
      <c r="N218" s="671"/>
      <c r="O218" s="671"/>
      <c r="P218" s="671"/>
      <c r="Q218" s="671"/>
      <c r="R218" s="671"/>
      <c r="S218" s="672"/>
      <c r="DR218" s="643" t="s">
        <v>1666</v>
      </c>
      <c r="GM218" s="672"/>
      <c r="GN218" s="672"/>
      <c r="GO218" s="672"/>
      <c r="GP218" s="672"/>
      <c r="GQ218" s="672"/>
      <c r="GR218" s="672"/>
      <c r="GS218" s="672"/>
      <c r="GT218" s="672"/>
      <c r="GU218" s="672"/>
      <c r="GV218" s="672"/>
      <c r="GW218" s="672"/>
      <c r="GX218" s="672"/>
      <c r="GY218" s="672"/>
      <c r="HM218" s="671"/>
      <c r="HN218" s="671"/>
      <c r="HO218" s="671"/>
      <c r="HP218" s="671"/>
      <c r="HQ218" s="671"/>
      <c r="HR218" s="671"/>
      <c r="HS218" s="671"/>
      <c r="HT218" s="671"/>
      <c r="HU218" s="671"/>
      <c r="HV218" s="671"/>
      <c r="HW218" s="671"/>
      <c r="HX218" s="671"/>
      <c r="HY218" s="671"/>
      <c r="HZ218" s="671"/>
    </row>
    <row r="219" spans="1:234" hidden="1" x14ac:dyDescent="0.25">
      <c r="A219" s="643" t="s">
        <v>208</v>
      </c>
      <c r="G219" s="670"/>
      <c r="H219" s="673"/>
      <c r="I219" s="673"/>
      <c r="J219" s="673"/>
      <c r="K219" s="673"/>
      <c r="L219" s="673"/>
      <c r="M219" s="673"/>
      <c r="N219" s="673"/>
      <c r="O219" s="673"/>
      <c r="P219" s="673"/>
      <c r="Q219" s="673"/>
      <c r="R219" s="673"/>
      <c r="S219" s="648"/>
      <c r="DR219" s="661"/>
      <c r="DS219" s="647">
        <v>2023</v>
      </c>
      <c r="DT219" s="647">
        <v>2024</v>
      </c>
      <c r="DU219" s="647">
        <v>2024</v>
      </c>
      <c r="DV219" s="647">
        <v>2024</v>
      </c>
      <c r="DW219" s="647">
        <v>2024</v>
      </c>
      <c r="DX219" s="647">
        <v>2024</v>
      </c>
      <c r="DY219" s="647">
        <v>2024</v>
      </c>
      <c r="DZ219" s="647">
        <v>2024</v>
      </c>
      <c r="EA219" s="647">
        <v>2024</v>
      </c>
      <c r="EB219" s="647">
        <v>2024</v>
      </c>
      <c r="EC219" s="647">
        <v>2024</v>
      </c>
      <c r="ED219" s="647">
        <v>2025</v>
      </c>
      <c r="EE219" s="647">
        <v>2025</v>
      </c>
      <c r="EF219" s="647">
        <v>2025</v>
      </c>
      <c r="EG219" s="647">
        <v>2025</v>
      </c>
      <c r="EH219" s="647">
        <v>2025</v>
      </c>
      <c r="EI219" s="647">
        <v>2025</v>
      </c>
      <c r="EJ219" s="647">
        <v>2025</v>
      </c>
      <c r="EK219" s="647">
        <v>2025</v>
      </c>
      <c r="EL219" s="647">
        <v>2025</v>
      </c>
      <c r="EM219" s="647">
        <v>2025</v>
      </c>
      <c r="EN219" s="647">
        <v>2026</v>
      </c>
      <c r="EO219" s="647">
        <v>2026</v>
      </c>
      <c r="EP219" s="647">
        <v>2026</v>
      </c>
      <c r="EQ219" s="647">
        <v>2026</v>
      </c>
      <c r="ER219" s="647">
        <v>2026</v>
      </c>
      <c r="ES219" s="647">
        <v>2026</v>
      </c>
      <c r="ET219" s="647">
        <v>2026</v>
      </c>
      <c r="EU219" s="647">
        <v>2026</v>
      </c>
      <c r="EV219" s="647">
        <v>2026</v>
      </c>
      <c r="EW219" s="647">
        <v>2026</v>
      </c>
      <c r="EX219" s="647">
        <v>2027</v>
      </c>
      <c r="EY219" s="647">
        <v>2027</v>
      </c>
      <c r="EZ219" s="647">
        <v>2027</v>
      </c>
      <c r="FA219" s="647">
        <v>2027</v>
      </c>
      <c r="FB219" s="647">
        <v>2027</v>
      </c>
      <c r="FC219" s="647">
        <v>2027</v>
      </c>
      <c r="FD219" s="647">
        <v>2027</v>
      </c>
      <c r="FE219" s="647">
        <v>2027</v>
      </c>
      <c r="FF219" s="647">
        <v>2027</v>
      </c>
      <c r="FG219" s="647">
        <v>2027</v>
      </c>
      <c r="FH219" s="647">
        <v>2028</v>
      </c>
      <c r="FI219" s="647">
        <v>2028</v>
      </c>
      <c r="FJ219" s="647">
        <v>2028</v>
      </c>
      <c r="FK219" s="647">
        <v>2028</v>
      </c>
      <c r="FL219" s="647">
        <v>2028</v>
      </c>
      <c r="FM219" s="647">
        <v>2028</v>
      </c>
      <c r="FN219" s="647">
        <v>2028</v>
      </c>
      <c r="FO219" s="647">
        <v>2028</v>
      </c>
      <c r="FP219" s="647">
        <v>2028</v>
      </c>
      <c r="FQ219" s="647">
        <v>2028</v>
      </c>
      <c r="FR219" s="647">
        <v>2029</v>
      </c>
      <c r="FS219" s="647">
        <v>2029</v>
      </c>
      <c r="FT219" s="647">
        <v>2029</v>
      </c>
      <c r="FU219" s="647">
        <v>2029</v>
      </c>
      <c r="FV219" s="647">
        <v>2029</v>
      </c>
      <c r="FW219" s="647">
        <v>2029</v>
      </c>
      <c r="FX219" s="647">
        <v>2029</v>
      </c>
      <c r="FY219" s="647">
        <v>2029</v>
      </c>
      <c r="FZ219" s="647">
        <v>2029</v>
      </c>
      <c r="GA219" s="647">
        <v>2029</v>
      </c>
      <c r="GB219" s="647">
        <v>2030</v>
      </c>
      <c r="GC219" s="647">
        <v>2030</v>
      </c>
      <c r="GD219" s="647">
        <v>2030</v>
      </c>
      <c r="GE219" s="647">
        <v>2030</v>
      </c>
      <c r="GF219" s="647">
        <v>2030</v>
      </c>
      <c r="GG219" s="647">
        <v>2030</v>
      </c>
      <c r="GH219" s="647">
        <v>2030</v>
      </c>
      <c r="GI219" s="647">
        <v>2030</v>
      </c>
      <c r="GJ219" s="647">
        <v>2030</v>
      </c>
      <c r="GK219" s="647">
        <v>2030</v>
      </c>
      <c r="GL219" s="903" t="s">
        <v>1662</v>
      </c>
      <c r="GM219" s="648"/>
      <c r="GN219" s="648"/>
      <c r="GO219" s="648" t="s">
        <v>1667</v>
      </c>
      <c r="GP219" s="648"/>
      <c r="GQ219" s="648"/>
      <c r="GR219" s="648"/>
      <c r="GS219" s="648"/>
      <c r="GT219" s="648"/>
      <c r="GU219" s="648"/>
      <c r="GV219" s="648"/>
      <c r="GW219" s="648"/>
      <c r="GX219" s="648"/>
      <c r="GY219" s="648"/>
      <c r="HB219" s="643" t="s">
        <v>1668</v>
      </c>
      <c r="HM219" s="673"/>
      <c r="HN219" s="673"/>
      <c r="HO219" s="673"/>
      <c r="HP219" s="673"/>
      <c r="HQ219" s="673"/>
      <c r="HR219" s="673"/>
      <c r="HS219" s="673"/>
      <c r="HT219" s="673"/>
      <c r="HU219" s="673"/>
      <c r="HV219" s="673"/>
      <c r="HW219" s="673"/>
      <c r="HX219" s="673"/>
      <c r="HY219" s="673"/>
      <c r="HZ219" s="673"/>
    </row>
    <row r="220" spans="1:234" hidden="1" x14ac:dyDescent="0.25">
      <c r="A220" s="643" t="s">
        <v>208</v>
      </c>
      <c r="G220" s="670"/>
      <c r="H220" s="670"/>
      <c r="I220" s="674"/>
      <c r="J220" s="674"/>
      <c r="K220" s="674"/>
      <c r="L220" s="674"/>
      <c r="M220" s="674"/>
      <c r="N220" s="674"/>
      <c r="O220" s="674"/>
      <c r="P220" s="674"/>
      <c r="Q220" s="674"/>
      <c r="R220" s="674"/>
      <c r="S220" s="675"/>
      <c r="DR220" s="662" t="s">
        <v>1665</v>
      </c>
      <c r="DS220" s="647" t="s">
        <v>1664</v>
      </c>
      <c r="DT220" s="647" t="str">
        <f t="shared" ref="DT220" si="571">E202</f>
        <v/>
      </c>
      <c r="DU220" s="647" t="str">
        <f t="shared" ref="DU220" si="572">F202</f>
        <v/>
      </c>
      <c r="DV220" s="647" t="str">
        <f t="shared" ref="DV220" si="573">G202</f>
        <v/>
      </c>
      <c r="DW220" s="647" t="str">
        <f t="shared" ref="DW220" si="574">H202</f>
        <v/>
      </c>
      <c r="DX220" s="647" t="str">
        <f t="shared" ref="DX220" si="575">I202</f>
        <v/>
      </c>
      <c r="DY220" s="647" t="str">
        <f t="shared" ref="DY220" si="576">J202</f>
        <v/>
      </c>
      <c r="DZ220" s="647" t="str">
        <f t="shared" ref="DZ220" si="577">K202</f>
        <v/>
      </c>
      <c r="EA220" s="647" t="str">
        <f t="shared" ref="EA220" si="578">L202</f>
        <v/>
      </c>
      <c r="EB220" s="647" t="str">
        <f t="shared" ref="EB220" si="579">M202</f>
        <v/>
      </c>
      <c r="EC220" s="647" t="str">
        <f t="shared" ref="EC220" si="580">N202</f>
        <v/>
      </c>
      <c r="ED220" s="647" t="str">
        <f t="shared" ref="ED220" si="581">E202</f>
        <v/>
      </c>
      <c r="EE220" s="647" t="str">
        <f t="shared" ref="EE220" si="582">F202</f>
        <v/>
      </c>
      <c r="EF220" s="647" t="str">
        <f t="shared" ref="EF220" si="583">G202</f>
        <v/>
      </c>
      <c r="EG220" s="647" t="str">
        <f t="shared" ref="EG220" si="584">H202</f>
        <v/>
      </c>
      <c r="EH220" s="647" t="str">
        <f t="shared" ref="EH220" si="585">I202</f>
        <v/>
      </c>
      <c r="EI220" s="647" t="str">
        <f t="shared" ref="EI220" si="586">J202</f>
        <v/>
      </c>
      <c r="EJ220" s="647" t="str">
        <f t="shared" ref="EJ220" si="587">K202</f>
        <v/>
      </c>
      <c r="EK220" s="647" t="str">
        <f t="shared" ref="EK220" si="588">L202</f>
        <v/>
      </c>
      <c r="EL220" s="647" t="str">
        <f t="shared" ref="EL220" si="589">M202</f>
        <v/>
      </c>
      <c r="EM220" s="647" t="str">
        <f t="shared" ref="EM220" si="590">N202</f>
        <v/>
      </c>
      <c r="EN220" s="647" t="str">
        <f t="shared" ref="EN220" si="591">E202</f>
        <v/>
      </c>
      <c r="EO220" s="647" t="str">
        <f t="shared" ref="EO220" si="592">F202</f>
        <v/>
      </c>
      <c r="EP220" s="647" t="str">
        <f t="shared" ref="EP220" si="593">G202</f>
        <v/>
      </c>
      <c r="EQ220" s="647" t="str">
        <f t="shared" ref="EQ220" si="594">H202</f>
        <v/>
      </c>
      <c r="ER220" s="647" t="str">
        <f t="shared" ref="ER220" si="595">I202</f>
        <v/>
      </c>
      <c r="ES220" s="647" t="str">
        <f t="shared" ref="ES220" si="596">J202</f>
        <v/>
      </c>
      <c r="ET220" s="647" t="str">
        <f t="shared" ref="ET220" si="597">K202</f>
        <v/>
      </c>
      <c r="EU220" s="647" t="str">
        <f t="shared" ref="EU220" si="598">L202</f>
        <v/>
      </c>
      <c r="EV220" s="647" t="str">
        <f t="shared" ref="EV220" si="599">M202</f>
        <v/>
      </c>
      <c r="EW220" s="647" t="str">
        <f t="shared" ref="EW220" si="600">N202</f>
        <v/>
      </c>
      <c r="EX220" s="647" t="str">
        <f t="shared" ref="EX220" si="601">E202</f>
        <v/>
      </c>
      <c r="EY220" s="647" t="str">
        <f t="shared" ref="EY220" si="602">F202</f>
        <v/>
      </c>
      <c r="EZ220" s="647" t="str">
        <f t="shared" ref="EZ220" si="603">G202</f>
        <v/>
      </c>
      <c r="FA220" s="647" t="str">
        <f t="shared" ref="FA220" si="604">H202</f>
        <v/>
      </c>
      <c r="FB220" s="647" t="str">
        <f t="shared" ref="FB220" si="605">I202</f>
        <v/>
      </c>
      <c r="FC220" s="647" t="str">
        <f t="shared" ref="FC220" si="606">J202</f>
        <v/>
      </c>
      <c r="FD220" s="647" t="str">
        <f t="shared" ref="FD220" si="607">K202</f>
        <v/>
      </c>
      <c r="FE220" s="647" t="str">
        <f t="shared" ref="FE220" si="608">L202</f>
        <v/>
      </c>
      <c r="FF220" s="647" t="str">
        <f t="shared" ref="FF220" si="609">M202</f>
        <v/>
      </c>
      <c r="FG220" s="647" t="str">
        <f t="shared" ref="FG220" si="610">N202</f>
        <v/>
      </c>
      <c r="FH220" s="647" t="str">
        <f t="shared" ref="FH220" si="611">E202</f>
        <v/>
      </c>
      <c r="FI220" s="647" t="str">
        <f t="shared" ref="FI220" si="612">F202</f>
        <v/>
      </c>
      <c r="FJ220" s="647" t="str">
        <f t="shared" ref="FJ220" si="613">G202</f>
        <v/>
      </c>
      <c r="FK220" s="647" t="str">
        <f t="shared" ref="FK220" si="614">H202</f>
        <v/>
      </c>
      <c r="FL220" s="647" t="str">
        <f t="shared" ref="FL220" si="615">I202</f>
        <v/>
      </c>
      <c r="FM220" s="647" t="str">
        <f t="shared" ref="FM220" si="616">J202</f>
        <v/>
      </c>
      <c r="FN220" s="647" t="str">
        <f t="shared" ref="FN220" si="617">K202</f>
        <v/>
      </c>
      <c r="FO220" s="647" t="str">
        <f t="shared" ref="FO220" si="618">L202</f>
        <v/>
      </c>
      <c r="FP220" s="647" t="str">
        <f t="shared" ref="FP220" si="619">M202</f>
        <v/>
      </c>
      <c r="FQ220" s="647" t="str">
        <f t="shared" ref="FQ220" si="620">N202</f>
        <v/>
      </c>
      <c r="FR220" s="647" t="str">
        <f t="shared" ref="FR220" si="621">E202</f>
        <v/>
      </c>
      <c r="FS220" s="647" t="str">
        <f t="shared" ref="FS220" si="622">F202</f>
        <v/>
      </c>
      <c r="FT220" s="647" t="str">
        <f t="shared" ref="FT220" si="623">G202</f>
        <v/>
      </c>
      <c r="FU220" s="647" t="str">
        <f t="shared" ref="FU220" si="624">H202</f>
        <v/>
      </c>
      <c r="FV220" s="647" t="str">
        <f t="shared" ref="FV220" si="625">I202</f>
        <v/>
      </c>
      <c r="FW220" s="647" t="str">
        <f t="shared" ref="FW220" si="626">J202</f>
        <v/>
      </c>
      <c r="FX220" s="647" t="str">
        <f t="shared" ref="FX220" si="627">K202</f>
        <v/>
      </c>
      <c r="FY220" s="647" t="str">
        <f t="shared" ref="FY220" si="628">L202</f>
        <v/>
      </c>
      <c r="FZ220" s="647" t="str">
        <f t="shared" ref="FZ220" si="629">M202</f>
        <v/>
      </c>
      <c r="GA220" s="647" t="str">
        <f t="shared" ref="GA220" si="630">N202</f>
        <v/>
      </c>
      <c r="GB220" s="647" t="str">
        <f t="shared" ref="GB220" si="631">E202</f>
        <v/>
      </c>
      <c r="GC220" s="647" t="str">
        <f t="shared" ref="GC220" si="632">F202</f>
        <v/>
      </c>
      <c r="GD220" s="647" t="str">
        <f t="shared" ref="GD220" si="633">G202</f>
        <v/>
      </c>
      <c r="GE220" s="647" t="str">
        <f t="shared" ref="GE220" si="634">H202</f>
        <v/>
      </c>
      <c r="GF220" s="647" t="str">
        <f t="shared" ref="GF220" si="635">I202</f>
        <v/>
      </c>
      <c r="GG220" s="647" t="str">
        <f t="shared" ref="GG220" si="636">J202</f>
        <v/>
      </c>
      <c r="GH220" s="647" t="str">
        <f t="shared" ref="GH220" si="637">K202</f>
        <v/>
      </c>
      <c r="GI220" s="647" t="str">
        <f t="shared" ref="GI220" si="638">L202</f>
        <v/>
      </c>
      <c r="GJ220" s="647" t="str">
        <f t="shared" ref="GJ220" si="639">M202</f>
        <v/>
      </c>
      <c r="GK220" s="647" t="str">
        <f t="shared" ref="GK220" si="640">N202</f>
        <v/>
      </c>
      <c r="GL220" s="904"/>
      <c r="GM220" s="667"/>
      <c r="GN220" s="662" t="s">
        <v>1665</v>
      </c>
      <c r="GO220" s="646" t="s">
        <v>1664</v>
      </c>
      <c r="GP220" s="646" t="str">
        <f t="shared" ref="GP220" si="641">E202</f>
        <v/>
      </c>
      <c r="GQ220" s="646" t="str">
        <f t="shared" ref="GQ220" si="642">F202</f>
        <v/>
      </c>
      <c r="GR220" s="646" t="str">
        <f t="shared" ref="GR220" si="643">G202</f>
        <v/>
      </c>
      <c r="GS220" s="646" t="str">
        <f t="shared" ref="GS220" si="644">H202</f>
        <v/>
      </c>
      <c r="GT220" s="646" t="str">
        <f t="shared" ref="GT220" si="645">I202</f>
        <v/>
      </c>
      <c r="GU220" s="646" t="str">
        <f t="shared" ref="GU220" si="646">J202</f>
        <v/>
      </c>
      <c r="GV220" s="646" t="str">
        <f t="shared" ref="GV220" si="647">K202</f>
        <v/>
      </c>
      <c r="GW220" s="646" t="str">
        <f t="shared" ref="GW220" si="648">L202</f>
        <v/>
      </c>
      <c r="GX220" s="646" t="str">
        <f t="shared" ref="GX220" si="649">M202</f>
        <v/>
      </c>
      <c r="GY220" s="646" t="str">
        <f t="shared" ref="GY220" si="650">N202</f>
        <v/>
      </c>
      <c r="GZ220" s="646" t="s">
        <v>1662</v>
      </c>
      <c r="HB220" s="646" t="str">
        <f t="shared" ref="HB220" si="651">E202</f>
        <v/>
      </c>
      <c r="HC220" s="646" t="str">
        <f t="shared" ref="HC220" si="652">F202</f>
        <v/>
      </c>
      <c r="HD220" s="646" t="str">
        <f t="shared" ref="HD220" si="653">G202</f>
        <v/>
      </c>
      <c r="HE220" s="646" t="str">
        <f t="shared" ref="HE220" si="654">H202</f>
        <v/>
      </c>
      <c r="HF220" s="646" t="str">
        <f t="shared" ref="HF220" si="655">I202</f>
        <v/>
      </c>
      <c r="HG220" s="646" t="str">
        <f t="shared" ref="HG220" si="656">J202</f>
        <v/>
      </c>
      <c r="HH220" s="646" t="str">
        <f t="shared" ref="HH220" si="657">K202</f>
        <v/>
      </c>
      <c r="HI220" s="646" t="str">
        <f t="shared" ref="HI220" si="658">L202</f>
        <v/>
      </c>
      <c r="HJ220" s="646" t="str">
        <f t="shared" ref="HJ220" si="659">M202</f>
        <v/>
      </c>
      <c r="HK220" s="646" t="str">
        <f t="shared" ref="HK220" si="660">N202</f>
        <v/>
      </c>
      <c r="HL220" s="646" t="s">
        <v>1662</v>
      </c>
      <c r="HM220" s="674"/>
      <c r="HN220" s="674"/>
      <c r="HO220" s="674"/>
      <c r="HP220" s="674"/>
      <c r="HQ220" s="674"/>
      <c r="HR220" s="674"/>
      <c r="HS220" s="674"/>
      <c r="HT220" s="674"/>
      <c r="HU220" s="674"/>
      <c r="HV220" s="674"/>
      <c r="HW220" s="674"/>
      <c r="HX220" s="674"/>
      <c r="HY220" s="674"/>
      <c r="HZ220" s="674"/>
    </row>
    <row r="221" spans="1:234" hidden="1" x14ac:dyDescent="0.25">
      <c r="A221" s="643" t="s">
        <v>208</v>
      </c>
      <c r="G221" s="670"/>
      <c r="H221" s="670"/>
      <c r="I221" s="674"/>
      <c r="J221" s="674"/>
      <c r="K221" s="674"/>
      <c r="L221" s="674"/>
      <c r="M221" s="674"/>
      <c r="N221" s="674"/>
      <c r="O221" s="674"/>
      <c r="P221" s="674"/>
      <c r="Q221" s="674"/>
      <c r="R221" s="674"/>
      <c r="S221" s="675"/>
      <c r="DR221" s="749">
        <v>2023</v>
      </c>
      <c r="DS221" s="665">
        <f>INDEX(DT203:EA204,MATCH(DR221,DR203:DR204,0),MATCH(DS219,DT201:EA201,0))*INDEX(AJ209:AT216,MATCH(DS219,AI209:AI216,0),MATCH(DS220,AJ208:AT208,0))</f>
        <v>0</v>
      </c>
      <c r="DT221" s="665">
        <f>INDEX(DT203:EA204,MATCH(DR221,DR203:DR204,0),MATCH(DT219,DT201:EA201,0))*INDEX(AJ209:AT216,MATCH(DT219,AI209:AI216,0),MATCH(DT220,AJ208:AT208,0))</f>
        <v>0</v>
      </c>
      <c r="DU221" s="665">
        <f>INDEX(DT203:EA204,MATCH(DR221,DR203:DR204,0),MATCH(DU219,DT201:EA201,0))*INDEX(AJ209:AT216,MATCH(DU219,AI209:AI216,0),MATCH(DU220,AJ208:AT208,0))</f>
        <v>0</v>
      </c>
      <c r="DV221" s="665">
        <f>INDEX(DT203:EA204,MATCH(DR221,DR203:DR204,0),MATCH(DV219,DT201:EA201,0))*INDEX(AJ209:AT216,MATCH(DV219,AI209:AI216,0),MATCH(DV220,AJ208:AT208,0))</f>
        <v>0</v>
      </c>
      <c r="DW221" s="665">
        <f>INDEX(DT203:EA204,MATCH(DR221,DR203:DR204,0),MATCH(DW219,DT201:EA201,0))*INDEX(AJ209:AT216,MATCH(DW219,AI209:AI216,0),MATCH(DW220,AJ208:AT208,0))</f>
        <v>0</v>
      </c>
      <c r="DX221" s="665">
        <f>INDEX(DT203:EA204,MATCH(DR221,DR203:DR204,0),MATCH(DX219,DT201:EA201,0))*INDEX(AJ209:AT216,MATCH(DX219,AI209:AI216,0),MATCH(DX220,AJ208:AT208,0))</f>
        <v>0</v>
      </c>
      <c r="DY221" s="665">
        <f>INDEX(DT203:EA204,MATCH(DR221,DR203:DR204,0),MATCH(DY219,DT201:EA201,0))*INDEX(AJ209:AT216,MATCH(DY219,AI209:AI216,0),MATCH(DY220,AJ208:AT208,0))</f>
        <v>0</v>
      </c>
      <c r="DZ221" s="665">
        <f>INDEX(DT203:EA204,MATCH(DR221,DR203:DR204,0),MATCH(DZ219,DT201:EA201,0))*INDEX(AJ209:AT216,MATCH(DZ219,AI209:AI216,0),MATCH(DZ220,AJ208:AT208,0))</f>
        <v>0</v>
      </c>
      <c r="EA221" s="665">
        <f>INDEX(DT203:EA204,MATCH(DR221,DR203:DR204,0),MATCH(EA219,DT201:EA201,0))*INDEX(AJ209:AT216,MATCH(EA219,AI209:AI216,0),MATCH(EA220,AJ208:AT208,0))</f>
        <v>0</v>
      </c>
      <c r="EB221" s="665">
        <f>INDEX(DT203:EA204,MATCH(DR221,DR203:DR204,0),MATCH(EB219,DT201:EA201,0))*INDEX(AJ209:AT216,MATCH(EB219,AI209:AI216,0),MATCH(EB220,AJ208:AT208,0))</f>
        <v>0</v>
      </c>
      <c r="EC221" s="665">
        <f>INDEX(DT203:EA204,MATCH(DR221,DR203:DR204,0),MATCH(EC219,DT201:EA201,0))*INDEX(AJ209:AT216,MATCH(EC219,AI209:AI216,0),MATCH(EC220,AJ208:AT208,0))</f>
        <v>0</v>
      </c>
      <c r="ED221" s="665">
        <f>INDEX(DT203:EA204,MATCH(DR221,DR203:DR204,0),MATCH(ED219,DT201:EA201,0))*INDEX(AJ209:AT216,MATCH(ED219,AI209:AI216,0),MATCH(ED220,AJ208:AT208,0))</f>
        <v>0</v>
      </c>
      <c r="EE221" s="665">
        <f>INDEX(DT203:EA204,MATCH(DR221,DR203:DR204,0),MATCH(EE219,DT201:EA201,0))*INDEX(AJ209:AT216,MATCH(EE219,AI209:AI216,0),MATCH(EE220,AJ208:AT208,0))</f>
        <v>0</v>
      </c>
      <c r="EF221" s="665">
        <f>INDEX(DT203:EA204,MATCH(DR221,DR203:DR204,0),MATCH(EF219,DT201:EA201,0))*INDEX(AJ209:AT216,MATCH(EF219,AI209:AI216,0),MATCH(EF220,AJ208:AT208,0))</f>
        <v>0</v>
      </c>
      <c r="EG221" s="665">
        <f>INDEX(DT203:EA204,MATCH(DR221,DR203:DR204,0),MATCH(EG219,DT201:EA201,0))*INDEX(AJ209:AT216,MATCH(EG219,AI209:AI216,0),MATCH(EG220,AJ208:AT208,0))</f>
        <v>0</v>
      </c>
      <c r="EH221" s="665">
        <f>INDEX(DT203:EA204,MATCH(DR221,DR203:DR204,0),MATCH(EH219,DT201:EA201,0))*INDEX(AJ209:AT216,MATCH(EH219,AI209:AI216,0),MATCH(EH220,AJ208:AT208,0))</f>
        <v>0</v>
      </c>
      <c r="EI221" s="665">
        <f>INDEX(DT203:EA204,MATCH(DR221,DR203:DR204,0),MATCH(EI219,DT201:EA201,0))*INDEX(AJ209:AT216,MATCH(EI219,AI209:AI216,0),MATCH(EI220,AJ208:AT208,0))</f>
        <v>0</v>
      </c>
      <c r="EJ221" s="665">
        <f>INDEX(DT203:EA204,MATCH(DR221,DR203:DR204,0),MATCH(EJ219,DT201:EA201,0))*INDEX(AJ209:AT216,MATCH(EJ219,AI209:AI216,0),MATCH(EJ220,AJ208:AT208,0))</f>
        <v>0</v>
      </c>
      <c r="EK221" s="665">
        <f>INDEX(DT203:EA204,MATCH(DR221,DR203:DR204,0),MATCH(EK219,DT201:EA201,0))*INDEX(AJ209:AT216,MATCH(EK219,AI209:AI216,0),MATCH(EK220,AJ208:AT208,0))</f>
        <v>0</v>
      </c>
      <c r="EL221" s="665">
        <f>INDEX(DT203:EA204,MATCH(DR221,DR203:DR204,0),MATCH(EL219,DT201:EA201,0))*INDEX(AJ209:AT216,MATCH(EL219,AI209:AI216,0),MATCH(EL220,AJ208:AT208,0))</f>
        <v>0</v>
      </c>
      <c r="EM221" s="665">
        <f>INDEX(DT203:EA204,MATCH(DR221,DR203:DR204,0),MATCH(EM219,DT201:EA201,0))*INDEX(AJ209:AT216,MATCH(EM219,AI209:AI216,0),MATCH(EM220,AJ208:AT208,0))</f>
        <v>0</v>
      </c>
      <c r="EN221" s="665">
        <f>INDEX(DT203:EA204,MATCH(DR221,DR203:DR204,0),MATCH(EN219,DT201:EA201,0))*INDEX(AJ209:AT216,MATCH(EN219,AI209:AI216,0),MATCH(EN220,AJ208:AT208,0))</f>
        <v>0</v>
      </c>
      <c r="EO221" s="665">
        <f>INDEX(DT203:EA204,MATCH(DR221,DR203:DR204,0),MATCH(EO219,DT201:EA201,0))*INDEX(AJ209:AT216,MATCH(EO219,AI209:AI216,0),MATCH(EO220,AJ208:AT208,0))</f>
        <v>0</v>
      </c>
      <c r="EP221" s="665">
        <f>INDEX(DT203:EA204,MATCH(DR221,DR203:DR204,0),MATCH(EP219,DT201:EA201,0))*INDEX(AJ209:AT216,MATCH(EP219,AI209:AI216,0),MATCH(EP220,AJ208:AT208,0))</f>
        <v>0</v>
      </c>
      <c r="EQ221" s="665">
        <f>INDEX(DT203:EA204,MATCH(DR221,DR203:DR204,0),MATCH(EQ219,DT201:EA201,0))*INDEX(AJ209:AT216,MATCH(EQ219,AI209:AI216,0),MATCH(EQ220,AJ208:AT208,0))</f>
        <v>0</v>
      </c>
      <c r="ER221" s="665">
        <f>INDEX(DT203:EA204,MATCH(DR221,DR203:DR204,0),MATCH(ER219,DT201:EA201,0))*INDEX(AJ209:AT216,MATCH(ER219,AI209:AI216,0),MATCH(ER220,AJ208:AT208,0))</f>
        <v>0</v>
      </c>
      <c r="ES221" s="665">
        <f>INDEX(DT203:EA204,MATCH(DR221,DR203:DR204,0),MATCH(ES219,DT201:EA201,0))*INDEX(AJ209:AT216,MATCH(ES219,AI209:AI216,0),MATCH(ES220,AJ208:AT208,0))</f>
        <v>0</v>
      </c>
      <c r="ET221" s="665">
        <f>INDEX(DT203:EA204,MATCH(DR221,DR203:DR204,0),MATCH(ET219,DT201:EA201,0))*INDEX(AJ209:AT216,MATCH(ET219,AI209:AI216,0),MATCH(ET220,AJ208:AT208,0))</f>
        <v>0</v>
      </c>
      <c r="EU221" s="665">
        <f>INDEX(DT203:EA204,MATCH(DR221,DR203:DR204,0),MATCH(EU219,DT201:EA201,0))*INDEX(AJ209:AT216,MATCH(EU219,AI209:AI216,0),MATCH(EU220,AJ208:AT208,0))</f>
        <v>0</v>
      </c>
      <c r="EV221" s="665">
        <f>INDEX(DT203:EA204,MATCH(DR221,DR203:DR204,0),MATCH(EV219,DT201:EA201,0))*INDEX(AJ209:AT216,MATCH(EV219,AI209:AI216,0),MATCH(EV220,AJ208:AT208,0))</f>
        <v>0</v>
      </c>
      <c r="EW221" s="665">
        <f>INDEX(DT203:EA204,MATCH(DR221,DR203:DR204,0),MATCH(EW219,DT201:EA201,0))*INDEX(AJ209:AT216,MATCH(EW219,AI209:AI216,0),MATCH(EW220,AJ208:AT208,0))</f>
        <v>0</v>
      </c>
      <c r="EX221" s="665">
        <f>INDEX(DT203:EA204,MATCH(DR221,DR203:DR204,0),MATCH(EX219,DT201:EA201,0))*INDEX(AJ209:AT216,MATCH(EX219,AI209:AI216,0),MATCH(EX220,AJ208:AT208,0))</f>
        <v>0</v>
      </c>
      <c r="EY221" s="665">
        <f>INDEX(DT203:EA204,MATCH(DR221,DR203:DR204,0),MATCH(EY219,DT201:EA201,0))*INDEX(AJ209:AT216,MATCH(EY219,AI209:AI216,0),MATCH(EY220,AJ208:AT208,0))</f>
        <v>0</v>
      </c>
      <c r="EZ221" s="665">
        <f>INDEX(DT203:EA204,MATCH(DR221,DR203:DR204,0),MATCH(EZ219,DT201:EA201,0))*INDEX(AJ209:AT216,MATCH(EZ219,AI209:AI216,0),MATCH(EZ220,AJ208:AT208,0))</f>
        <v>0</v>
      </c>
      <c r="FA221" s="665">
        <f>INDEX(DT203:EA204,MATCH(DR221,DR203:DR204,0),MATCH(FA219,DT201:EA201,0))*INDEX(AJ209:AT216,MATCH(FA219,AI209:AI216,0),MATCH(FA220,AJ208:AT208,0))</f>
        <v>0</v>
      </c>
      <c r="FB221" s="665">
        <f>INDEX(DT203:EA204,MATCH(DR221,DR203:DR204,0),MATCH(FB219,DT201:EA201,0))*INDEX(AJ209:AT216,MATCH(FB219,AI209:AI216,0),MATCH(FB220,AJ208:AT208,0))</f>
        <v>0</v>
      </c>
      <c r="FC221" s="665">
        <f>INDEX(DT203:EA204,MATCH(DR221,DR203:DR204,0),MATCH(FC219,DT201:EA201,0))*INDEX(AJ209:AT216,MATCH(FC219,AI209:AI216,0),MATCH(FC220,AJ208:AT208,0))</f>
        <v>0</v>
      </c>
      <c r="FD221" s="665">
        <f>INDEX(DT203:EA204,MATCH(DR221,DR203:DR204,0),MATCH(FD219,DT201:EA201,0))*INDEX(AJ209:AT216,MATCH(FD219,AI209:AI216,0),MATCH(FD220,AJ208:AT208,0))</f>
        <v>0</v>
      </c>
      <c r="FE221" s="665">
        <f>INDEX(DT203:EA204,MATCH(DR221,DR203:DR204,0),MATCH(FE219,DT201:EA201,0))*INDEX(AJ209:AT216,MATCH(FE219,AI209:AI216,0),MATCH(FE220,AJ208:AT208,0))</f>
        <v>0</v>
      </c>
      <c r="FF221" s="665">
        <f>INDEX(DT203:EA204,MATCH(DR221,DR203:DR204,0),MATCH(FF219,DT201:EA201,0))*INDEX(AJ209:AT216,MATCH(FF219,AI209:AI216,0),MATCH(FF220,AJ208:AT208,0))</f>
        <v>0</v>
      </c>
      <c r="FG221" s="665">
        <f>INDEX(DT203:EA204,MATCH(DR221,DR203:DR204,0),MATCH(FG219,DT201:EA201,0))*INDEX(AJ209:AT216,MATCH(FG219,AI209:AI216,0),MATCH(FG220,AJ208:AT208,0))</f>
        <v>0</v>
      </c>
      <c r="FH221" s="665">
        <f>INDEX(DT203:EA204,MATCH(DR221,DR203:DR204,0),MATCH(FH219,DT201:EA201,0))*INDEX(AJ209:AT216,MATCH(FH219,AI209:AI216,0),MATCH(FH220,AJ208:AT208,0))</f>
        <v>0</v>
      </c>
      <c r="FI221" s="665">
        <f>INDEX(DT203:EA204,MATCH(DR221,DR203:DR204,0),MATCH(FI219,DT201:EA201,0))*INDEX(AJ209:AT216,MATCH(FI219,AI209:AI216,0),MATCH(FI220,AJ208:AT208,0))</f>
        <v>0</v>
      </c>
      <c r="FJ221" s="665">
        <f>INDEX(DT203:EA204,MATCH(DR221,DR203:DR204,0),MATCH(FJ219,DT201:EA201,0))*INDEX(AJ209:AT216,MATCH(FJ219,AI209:AI216,0),MATCH(FJ220,AJ208:AT208,0))</f>
        <v>0</v>
      </c>
      <c r="FK221" s="665">
        <f>INDEX(DT203:EA204,MATCH(DR221,DR203:DR204,0),MATCH(FK219,DT201:EA201,0))*INDEX(AJ209:AT216,MATCH(FK219,AI209:AI216,0),MATCH(FK220,AJ208:AT208,0))</f>
        <v>0</v>
      </c>
      <c r="FL221" s="665">
        <f>INDEX(DT203:EA204,MATCH(DR221,DR203:DR204,0),MATCH(FL219,DT201:EA201,0))*INDEX(AJ209:AT216,MATCH(FL219,AI209:AI216,0),MATCH(FL220,AJ208:AT208,0))</f>
        <v>0</v>
      </c>
      <c r="FM221" s="665">
        <f>INDEX(DT203:EA204,MATCH(DR221,DR203:DR204,0),MATCH(FM219,DT201:EA201,0))*INDEX(AJ209:AT216,MATCH(FM219,AI209:AI216,0),MATCH(FM220,AJ208:AT208,0))</f>
        <v>0</v>
      </c>
      <c r="FN221" s="665">
        <f>INDEX(DT203:EA204,MATCH(DR221,DR203:DR204,0),MATCH(FN219,DT201:EA201,0))*INDEX(AJ209:AT216,MATCH(FN219,AI209:AI216,0),MATCH(FN220,AJ208:AT208,0))</f>
        <v>0</v>
      </c>
      <c r="FO221" s="665">
        <f>INDEX(DT203:EA204,MATCH(DR221,DR203:DR204,0),MATCH(FO219,DT201:EA201,0))*INDEX(AJ209:AT216,MATCH(FO219,AI209:AI216,0),MATCH(FO220,AJ208:AT208,0))</f>
        <v>0</v>
      </c>
      <c r="FP221" s="665">
        <f>INDEX(DT203:EA204,MATCH(DR221,DR203:DR204,0),MATCH(FP219,DT201:EA201,0))*INDEX(AJ209:AT216,MATCH(FP219,AI209:AI216,0),MATCH(FP220,AJ208:AT208,0))</f>
        <v>0</v>
      </c>
      <c r="FQ221" s="665">
        <f>INDEX(DT203:EA204,MATCH(DR221,DR203:DR204,0),MATCH(FQ219,DT201:EA201,0))*INDEX(AJ209:AT216,MATCH(FQ219,AI209:AI216,0),MATCH(FQ220,AJ208:AT208,0))</f>
        <v>0</v>
      </c>
      <c r="FR221" s="665">
        <f>INDEX(DT203:EA204,MATCH(DR221,DR203:DR204,0),MATCH(FR219,DT201:EA201,0))*INDEX(AJ209:AT216,MATCH(FR219,AI209:AI216,0),MATCH(FR220,AJ208:AT208,0))</f>
        <v>0</v>
      </c>
      <c r="FS221" s="665">
        <f>INDEX(DT203:EA204,MATCH(DR221,DR203:DR204,0),MATCH(FS219,DT201:EA201,0))*INDEX(AJ209:AT216,MATCH(FS219,AI209:AI216,0),MATCH(FS220,AJ208:AT208,0))</f>
        <v>0</v>
      </c>
      <c r="FT221" s="665">
        <f>INDEX(DT203:EA204,MATCH(DR221,DR203:DR204,0),MATCH(FT219,DT201:EA201,0))*INDEX(AJ209:AT216,MATCH(FT219,AI209:AI216,0),MATCH(FT220,AJ208:AT208,0))</f>
        <v>0</v>
      </c>
      <c r="FU221" s="665">
        <f>INDEX(DT203:EA204,MATCH(DR221,DR203:DR204,0),MATCH(FU219,DT201:EA201,0))*INDEX(AJ209:AT216,MATCH(FU219,AI209:AI216,0),MATCH(FU220,AJ208:AT208,0))</f>
        <v>0</v>
      </c>
      <c r="FV221" s="665">
        <f>INDEX(DT203:EA204,MATCH(DR221,DR203:DR204,0),MATCH(FV219,DT201:EA201,0))*INDEX(AJ209:AT216,MATCH(FV219,AI209:AI216,0),MATCH(FV220,AJ208:AT208,0))</f>
        <v>0</v>
      </c>
      <c r="FW221" s="665">
        <f>INDEX(DT203:EA204,MATCH(DR221,DR203:DR204,0),MATCH(FW219,DT201:EA201,0))*INDEX(AJ209:AT216,MATCH(FW219,AI209:AI216,0),MATCH(FW220,AJ208:AT208,0))</f>
        <v>0</v>
      </c>
      <c r="FX221" s="665">
        <f>INDEX(DT203:EA204,MATCH(DR221,DR203:DR204,0),MATCH(FX219,DT201:EA201,0))*INDEX(AJ209:AT216,MATCH(FX219,AI209:AI216,0),MATCH(FX220,AJ208:AT208,0))</f>
        <v>0</v>
      </c>
      <c r="FY221" s="665">
        <f>INDEX(DT203:EA204,MATCH(DR221,DR203:DR204,0),MATCH(FY219,DT201:EA201,0))*INDEX(AJ209:AT216,MATCH(FY219,AI209:AI216,0),MATCH(FY220,AJ208:AT208,0))</f>
        <v>0</v>
      </c>
      <c r="FZ221" s="665">
        <f>INDEX(DT203:EA204,MATCH(DR221,DR203:DR204,0),MATCH(FZ219,DT201:EA201,0))*INDEX(AJ209:AT216,MATCH(FZ219,AI209:AI216,0),MATCH(FZ220,AJ208:AT208,0))</f>
        <v>0</v>
      </c>
      <c r="GA221" s="665">
        <f>INDEX(DT203:EA204,MATCH(DR221,DR203:DR204,0),MATCH(GA219,DT201:EA201,0))*INDEX(AJ209:AT216,MATCH(GA219,AI209:AI216,0),MATCH(GA220,AJ208:AT208,0))</f>
        <v>0</v>
      </c>
      <c r="GB221" s="665">
        <f>INDEX(DT203:EA204,MATCH(DR221,DR203:DR204,0),MATCH(GB219,DT201:EA201,0))*INDEX(AJ209:AT216,MATCH(GB219,AI209:AI216,0),MATCH(GB220,AJ208:AT208,0))</f>
        <v>0</v>
      </c>
      <c r="GC221" s="665">
        <f>INDEX(DT203:EA204,MATCH(DR221,DR203:DR204,0),MATCH(GC219,DT201:EA201,0))*INDEX(AJ209:AT216,MATCH(GC219,AI209:AI216,0),MATCH(GC220,AJ208:AT208,0))</f>
        <v>0</v>
      </c>
      <c r="GD221" s="665">
        <f>INDEX(DT203:EA204,MATCH(DR221,DR203:DR204,0),MATCH(GD219,DT201:EA201,0))*INDEX(AJ209:AT216,MATCH(GD219,AI209:AI216,0),MATCH(GD220,AJ208:AT208,0))</f>
        <v>0</v>
      </c>
      <c r="GE221" s="665">
        <f>INDEX(DT203:EA204,MATCH(DR221,DR203:DR204,0),MATCH(GE219,DT201:EA201,0))*INDEX(AJ209:AT216,MATCH(GE219,AI209:AI216,0),MATCH(GE220,AJ208:AT208,0))</f>
        <v>0</v>
      </c>
      <c r="GF221" s="665">
        <f>INDEX(DT203:EA204,MATCH(DR221,DR203:DR204,0),MATCH(GF219,DT201:EA201,0))*INDEX(AJ209:AT216,MATCH(GF219,AI209:AI216,0),MATCH(GF220,AJ208:AT208,0))</f>
        <v>0</v>
      </c>
      <c r="GG221" s="665">
        <f>INDEX(DT203:EA204,MATCH(DR221,DR203:DR204,0),MATCH(GG219,DT201:EA201,0))*INDEX(AJ209:AT216,MATCH(GG219,AI209:AI216,0),MATCH(GG220,AJ208:AT208,0))</f>
        <v>0</v>
      </c>
      <c r="GH221" s="665">
        <f>INDEX(DT203:EA204,MATCH(DR221,DR203:DR204,0),MATCH(GH219,DT201:EA201,0))*INDEX(AJ209:AT216,MATCH(GH219,AI209:AI216,0),MATCH(GH220,AJ208:AT208,0))</f>
        <v>0</v>
      </c>
      <c r="GI221" s="665">
        <f>INDEX(DT203:EA204,MATCH(DR221,DR203:DR204,0),MATCH(GI219,DT201:EA201,0))*INDEX(AJ209:AT216,MATCH(GI219,AI209:AI216,0),MATCH(GI220,AJ208:AT208,0))</f>
        <v>0</v>
      </c>
      <c r="GJ221" s="665">
        <f>INDEX(DT203:EA204,MATCH(DR221,DR203:DR204,0),MATCH(GJ219,DT201:EA201,0))*INDEX(AJ209:AT216,MATCH(GJ219,AI209:AI216,0),MATCH(GJ220,AJ208:AT208,0))</f>
        <v>0</v>
      </c>
      <c r="GK221" s="665">
        <f>INDEX(DT203:EA204,MATCH(DR221,DR203:DR204,0),MATCH(GK219,DT201:EA201,0))*INDEX(AJ209:AT216,MATCH(GK219,AI209:AI216,0),MATCH(GK220,AJ208:AT208,0))</f>
        <v>0</v>
      </c>
      <c r="GL221" s="665" t="b">
        <f>SUM(DS221:GK221)=O203-SUM(HB221:HK221)</f>
        <v>1</v>
      </c>
      <c r="GM221" s="667"/>
      <c r="GN221" s="749">
        <v>2023</v>
      </c>
      <c r="GO221" s="664">
        <f>SUMIF(DS208:EN208,GO208,DS221:EN221)</f>
        <v>0</v>
      </c>
      <c r="GP221" s="668">
        <f>SUMIF(DS208:GK208,GP208,DS221:GK221)</f>
        <v>0</v>
      </c>
      <c r="GQ221" s="668">
        <f>SUMIF(DS208:GK208,GQ208,DS221:GK221)</f>
        <v>0</v>
      </c>
      <c r="GR221" s="668">
        <f>SUMIF(DS208:GK208,GR208,DS221:GK221)</f>
        <v>0</v>
      </c>
      <c r="GS221" s="668">
        <f>SUMIF(DS208:GK208,GS208,DS221:GK221)</f>
        <v>0</v>
      </c>
      <c r="GT221" s="668">
        <f>SUMIF(DS208:GK208,GT208,DS221:GK221)</f>
        <v>0</v>
      </c>
      <c r="GU221" s="668">
        <f>SUMIF(DS208:GK208,GU208,DS221:GK221)</f>
        <v>0</v>
      </c>
      <c r="GV221" s="668">
        <f>SUMIF(DS208:GK208,GV208,DS221:GK221)</f>
        <v>0</v>
      </c>
      <c r="GW221" s="668">
        <f>SUMIF(DS208:GK208,GW208,DS221:GK221)</f>
        <v>0</v>
      </c>
      <c r="GX221" s="668">
        <f>SUMIF(DS208:GK208,GX208,DS221:GK221)</f>
        <v>0</v>
      </c>
      <c r="GY221" s="668">
        <f>SUMIF(DS208:GK208,GY208,DS221:GK221)</f>
        <v>0</v>
      </c>
      <c r="GZ221" s="646" t="b">
        <f>O203=SUM(GO221:GY221)</f>
        <v>1</v>
      </c>
      <c r="HB221" s="668">
        <f>IF(GZ221,0,(O203-SUM(GO221:GY221))*INDEX(AK209:AT216,MATCH(GN221,AI209:AI216,0),MATCH(HB220,AK208:AT208,0)))</f>
        <v>0</v>
      </c>
      <c r="HC221" s="668">
        <f>IF(GZ221,0,(O203-SUM(GO221:GY221))*INDEX(AK209:AT216,MATCH(GN221,AI209:AI216,0),MATCH(HC220,AK208:AT208,0)))</f>
        <v>0</v>
      </c>
      <c r="HD221" s="668">
        <f>IF(GZ221,0,(O203-SUM(GO221:GY221))*INDEX(AK209:AT216,MATCH(GN221,AI209:AI216,0),MATCH(HD220,AK208:AT208,0)))</f>
        <v>0</v>
      </c>
      <c r="HE221" s="668">
        <f>IF(GZ221,0,(O203-SUM(GO221:GY221))*INDEX(AK209:AT216,MATCH(GN221,AI209:AI216,0),MATCH(HE220,AK208:AT208,0)))</f>
        <v>0</v>
      </c>
      <c r="HF221" s="668">
        <f>IF(GZ221,0,(O203-SUM(GO221:GY221))*INDEX(AK209:AT216,MATCH(GN221,AI209:AI216,0),MATCH(HF220,AK208:AT208,0)))</f>
        <v>0</v>
      </c>
      <c r="HG221" s="668">
        <f>IF(GZ221,0,(O203-SUM(GO221:GY221))*INDEX(AK209:AT216,MATCH(GN221,AI209:AI216,0),MATCH(HG220,AK208:AT208,0)))</f>
        <v>0</v>
      </c>
      <c r="HH221" s="668">
        <f>IF(GZ221,0,(O203-SUM(GO221:GY221))*INDEX(AK209:AT216,MATCH(GN221,AI209:AI216,0),MATCH(HH220,AK208:AT208,0)))</f>
        <v>0</v>
      </c>
      <c r="HI221" s="668">
        <f>IF(GZ221,0,(O203-SUM(GO221:GY221))*INDEX(AK209:AT216,MATCH(GN221,AI209:AI216,0),MATCH(HI220,AK208:AT208,0)))</f>
        <v>0</v>
      </c>
      <c r="HJ221" s="668">
        <f>IF(GZ221,0,(O203-SUM(GO221:GY221))*INDEX(AK209:AT216,MATCH(GN221,AI209:AI216,0),MATCH(HJ220,AK208:AT208,0)))</f>
        <v>0</v>
      </c>
      <c r="HK221" s="668">
        <f>IF(GZ221,0,(O203-SUM(GO221:GY221))*INDEX(AK209:AT216,MATCH(GN221,AI209:AI216,0),MATCH(HK220,AK208:AT208,0)))</f>
        <v>0</v>
      </c>
      <c r="HL221" s="668" t="b">
        <f>(SUM(HB221:HK221)+SUM(GO221:GY221))=O203</f>
        <v>1</v>
      </c>
      <c r="HM221" s="674"/>
      <c r="HN221" s="674"/>
      <c r="HO221" s="674"/>
      <c r="HP221" s="674"/>
      <c r="HQ221" s="674"/>
      <c r="HR221" s="674"/>
      <c r="HS221" s="674"/>
      <c r="HT221" s="674"/>
      <c r="HU221" s="674"/>
      <c r="HV221" s="674"/>
      <c r="HW221" s="674"/>
      <c r="HX221" s="674"/>
      <c r="HY221" s="674"/>
      <c r="HZ221" s="674"/>
    </row>
    <row r="222" spans="1:234" hidden="1" x14ac:dyDescent="0.25">
      <c r="A222" s="643" t="s">
        <v>208</v>
      </c>
      <c r="G222" s="670"/>
      <c r="H222" s="670"/>
      <c r="I222" s="674"/>
      <c r="J222" s="674"/>
      <c r="K222" s="674"/>
      <c r="L222" s="674"/>
      <c r="M222" s="674"/>
      <c r="N222" s="674"/>
      <c r="O222" s="674"/>
      <c r="P222" s="674"/>
      <c r="Q222" s="674"/>
      <c r="R222" s="674"/>
      <c r="S222" s="675"/>
      <c r="DR222" s="749">
        <v>2024</v>
      </c>
      <c r="DS222" s="665">
        <f>INDEX(DT203:EA204,MATCH(DR222,DR203:DR204,0),MATCH(DS219,DT201:EA201,0))*INDEX(AJ209:AT216,MATCH(DS219,AI209:AI216,0),MATCH(DS220,AJ208:AT208,0))</f>
        <v>0</v>
      </c>
      <c r="DT222" s="665">
        <f>INDEX(DT203:EA204,MATCH(DR222,DR203:DR204,0),MATCH(DT219,DT201:EA201,0))*INDEX(AJ209:AT216,MATCH(DT219,AI209:AI216,0),MATCH(DT220,AJ208:AT208,0))</f>
        <v>0</v>
      </c>
      <c r="DU222" s="665">
        <f>INDEX(DT203:EA204,MATCH(DR222,DR203:DR204,0),MATCH(DU219,DT201:EA201,0))*INDEX(AJ209:AT216,MATCH(DU219,AI209:AI216,0),MATCH(DU220,AJ208:AT208,0))</f>
        <v>0</v>
      </c>
      <c r="DV222" s="665">
        <f>INDEX(DT203:EA204,MATCH(DR222,DR203:DR204,0),MATCH(DV219,DT201:EA201,0))*INDEX(AJ209:AT216,MATCH(DV219,AI209:AI216,0),MATCH(DV220,AJ208:AT208,0))</f>
        <v>0</v>
      </c>
      <c r="DW222" s="665">
        <f>INDEX(DT203:EA204,MATCH(DR222,DR203:DR204,0),MATCH(DW219,DT201:EA201,0))*INDEX(AJ209:AT216,MATCH(DW219,AI209:AI216,0),MATCH(DW220,AJ208:AT208,0))</f>
        <v>0</v>
      </c>
      <c r="DX222" s="665">
        <f>INDEX(DT203:EA204,MATCH(DR222,DR203:DR204,0),MATCH(DX219,DT201:EA201,0))*INDEX(AJ209:AT216,MATCH(DX219,AI209:AI216,0),MATCH(DX220,AJ208:AT208,0))</f>
        <v>0</v>
      </c>
      <c r="DY222" s="665">
        <f>INDEX(DT203:EA204,MATCH(DR222,DR203:DR204,0),MATCH(DY219,DT201:EA201,0))*INDEX(AJ209:AT216,MATCH(DY219,AI209:AI216,0),MATCH(DY220,AJ208:AT208,0))</f>
        <v>0</v>
      </c>
      <c r="DZ222" s="665">
        <f>INDEX(DT203:EA204,MATCH(DR222,DR203:DR204,0),MATCH(DZ219,DT201:EA201,0))*INDEX(AJ209:AT216,MATCH(DZ219,AI209:AI216,0),MATCH(DZ220,AJ208:AT208,0))</f>
        <v>0</v>
      </c>
      <c r="EA222" s="665">
        <f>INDEX(DT203:EA204,MATCH(DR222,DR203:DR204,0),MATCH(EA219,DT201:EA201,0))*INDEX(AJ209:AT216,MATCH(EA219,AI209:AI216,0),MATCH(EA220,AJ208:AT208,0))</f>
        <v>0</v>
      </c>
      <c r="EB222" s="665">
        <f>INDEX(DT203:EA204,MATCH(DR222,DR203:DR204,0),MATCH(EB219,DT201:EA201,0))*INDEX(AJ209:AT216,MATCH(EB219,AI209:AI216,0),MATCH(EB220,AJ208:AT208,0))</f>
        <v>0</v>
      </c>
      <c r="EC222" s="665">
        <f>INDEX(DT203:EA204,MATCH(DR222,DR203:DR204,0),MATCH(EC219,DT201:EA201,0))*INDEX(AJ209:AT216,MATCH(EC219,AI209:AI216,0),MATCH(EC220,AJ208:AT208,0))</f>
        <v>0</v>
      </c>
      <c r="ED222" s="665">
        <f>INDEX(DT203:EA204,MATCH(DR222,DR203:DR204,0),MATCH(ED219,DT201:EA201,0))*INDEX(AJ209:AT216,MATCH(ED219,AI209:AI216,0),MATCH(ED220,AJ208:AT208,0))</f>
        <v>0</v>
      </c>
      <c r="EE222" s="665">
        <f>INDEX(DT203:EA204,MATCH(DR222,DR203:DR204,0),MATCH(EE219,DT201:EA201,0))*INDEX(AJ209:AT216,MATCH(EE219,AI209:AI216,0),MATCH(EE220,AJ208:AT208,0))</f>
        <v>0</v>
      </c>
      <c r="EF222" s="665">
        <f>INDEX(DT203:EA204,MATCH(DR222,DR203:DR204,0),MATCH(EF219,DT201:EA201,0))*INDEX(AJ209:AT216,MATCH(EF219,AI209:AI216,0),MATCH(EF220,AJ208:AT208,0))</f>
        <v>0</v>
      </c>
      <c r="EG222" s="665">
        <f>INDEX(DT203:EA204,MATCH(DR222,DR203:DR204,0),MATCH(EG219,DT201:EA201,0))*INDEX(AJ209:AT216,MATCH(EG219,AI209:AI216,0),MATCH(EG220,AJ208:AT208,0))</f>
        <v>0</v>
      </c>
      <c r="EH222" s="665">
        <f>INDEX(DT203:EA204,MATCH(DR222,DR203:DR204,0),MATCH(EH219,DT201:EA201,0))*INDEX(AJ209:AT216,MATCH(EH219,AI209:AI216,0),MATCH(EH220,AJ208:AT208,0))</f>
        <v>0</v>
      </c>
      <c r="EI222" s="665">
        <f>INDEX(DT203:EA204,MATCH(DR222,DR203:DR204,0),MATCH(EI219,DT201:EA201,0))*INDEX(AJ209:AT216,MATCH(EI219,AI209:AI216,0),MATCH(EI220,AJ208:AT208,0))</f>
        <v>0</v>
      </c>
      <c r="EJ222" s="665">
        <f>INDEX(DT203:EA204,MATCH(DR222,DR203:DR204,0),MATCH(EJ219,DT201:EA201,0))*INDEX(AJ209:AT216,MATCH(EJ219,AI209:AI216,0),MATCH(EJ220,AJ208:AT208,0))</f>
        <v>0</v>
      </c>
      <c r="EK222" s="665">
        <f>INDEX(DT203:EA204,MATCH(DR222,DR203:DR204,0),MATCH(EK219,DT201:EA201,0))*INDEX(AJ209:AT216,MATCH(EK219,AI209:AI216,0),MATCH(EK220,AJ208:AT208,0))</f>
        <v>0</v>
      </c>
      <c r="EL222" s="665">
        <f>INDEX(DT203:EA204,MATCH(DR222,DR203:DR204,0),MATCH(EL219,DT201:EA201,0))*INDEX(AJ209:AT216,MATCH(EL219,AI209:AI216,0),MATCH(EL220,AJ208:AT208,0))</f>
        <v>0</v>
      </c>
      <c r="EM222" s="665">
        <f>INDEX(DT203:EA204,MATCH(DR222,DR203:DR204,0),MATCH(EM219,DT201:EA201,0))*INDEX(AJ209:AT216,MATCH(EM219,AI209:AI216,0),MATCH(EM220,AJ208:AT208,0))</f>
        <v>0</v>
      </c>
      <c r="EN222" s="665">
        <f>INDEX(DT203:EA204,MATCH(DR222,DR203:DR204,0),MATCH(EN219,DT201:EA201,0))*INDEX(AJ209:AT216,MATCH(EN219,AI209:AI216,0),MATCH(EN220,AJ208:AT208,0))</f>
        <v>0</v>
      </c>
      <c r="EO222" s="665">
        <f>INDEX(DT203:EA204,MATCH(DR222,DR203:DR204,0),MATCH(EO219,DT201:EA201,0))*INDEX(AJ209:AT216,MATCH(EO219,AI209:AI216,0),MATCH(EO220,AJ208:AT208,0))</f>
        <v>0</v>
      </c>
      <c r="EP222" s="665">
        <f>INDEX(DT203:EA204,MATCH(DR222,DR203:DR204,0),MATCH(EP219,DT201:EA201,0))*INDEX(AJ209:AT216,MATCH(EP219,AI209:AI216,0),MATCH(EP220,AJ208:AT208,0))</f>
        <v>0</v>
      </c>
      <c r="EQ222" s="665">
        <f>INDEX(DT203:EA204,MATCH(DR222,DR203:DR204,0),MATCH(EQ219,DT201:EA201,0))*INDEX(AJ209:AT216,MATCH(EQ219,AI209:AI216,0),MATCH(EQ220,AJ208:AT208,0))</f>
        <v>0</v>
      </c>
      <c r="ER222" s="665">
        <f>INDEX(DT203:EA204,MATCH(DR222,DR203:DR204,0),MATCH(ER219,DT201:EA201,0))*INDEX(AJ209:AT216,MATCH(ER219,AI209:AI216,0),MATCH(ER220,AJ208:AT208,0))</f>
        <v>0</v>
      </c>
      <c r="ES222" s="665">
        <f>INDEX(DT203:EA204,MATCH(DR222,DR203:DR204,0),MATCH(ES219,DT201:EA201,0))*INDEX(AJ209:AT216,MATCH(ES219,AI209:AI216,0),MATCH(ES220,AJ208:AT208,0))</f>
        <v>0</v>
      </c>
      <c r="ET222" s="665">
        <f>INDEX(DT203:EA204,MATCH(DR222,DR203:DR204,0),MATCH(ET219,DT201:EA201,0))*INDEX(AJ209:AT216,MATCH(ET219,AI209:AI216,0),MATCH(ET220,AJ208:AT208,0))</f>
        <v>0</v>
      </c>
      <c r="EU222" s="665">
        <f>INDEX(DT203:EA204,MATCH(DR222,DR203:DR204,0),MATCH(EU219,DT201:EA201,0))*INDEX(AJ209:AT216,MATCH(EU219,AI209:AI216,0),MATCH(EU220,AJ208:AT208,0))</f>
        <v>0</v>
      </c>
      <c r="EV222" s="665">
        <f>INDEX(DT203:EA204,MATCH(DR222,DR203:DR204,0),MATCH(EV219,DT201:EA201,0))*INDEX(AJ209:AT216,MATCH(EV219,AI209:AI216,0),MATCH(EV220,AJ208:AT208,0))</f>
        <v>0</v>
      </c>
      <c r="EW222" s="665">
        <f>INDEX(DT203:EA204,MATCH(DR222,DR203:DR204,0),MATCH(EW219,DT201:EA201,0))*INDEX(AJ209:AT216,MATCH(EW219,AI209:AI216,0),MATCH(EW220,AJ208:AT208,0))</f>
        <v>0</v>
      </c>
      <c r="EX222" s="665">
        <f>INDEX(DT203:EA204,MATCH(DR222,DR203:DR204,0),MATCH(EX219,DT201:EA201,0))*INDEX(AJ209:AT216,MATCH(EX219,AI209:AI216,0),MATCH(EX220,AJ208:AT208,0))</f>
        <v>0</v>
      </c>
      <c r="EY222" s="665">
        <f>INDEX(DT203:EA204,MATCH(DR222,DR203:DR204,0),MATCH(EY219,DT201:EA201,0))*INDEX(AJ209:AT216,MATCH(EY219,AI209:AI216,0),MATCH(EY220,AJ208:AT208,0))</f>
        <v>0</v>
      </c>
      <c r="EZ222" s="665">
        <f>INDEX(DT203:EA204,MATCH(DR222,DR203:DR204,0),MATCH(EZ219,DT201:EA201,0))*INDEX(AJ209:AT216,MATCH(EZ219,AI209:AI216,0),MATCH(EZ220,AJ208:AT208,0))</f>
        <v>0</v>
      </c>
      <c r="FA222" s="665">
        <f>INDEX(DT203:EA204,MATCH(DR222,DR203:DR204,0),MATCH(FA219,DT201:EA201,0))*INDEX(AJ209:AT216,MATCH(FA219,AI209:AI216,0),MATCH(FA220,AJ208:AT208,0))</f>
        <v>0</v>
      </c>
      <c r="FB222" s="665">
        <f>INDEX(DT203:EA204,MATCH(DR222,DR203:DR204,0),MATCH(FB219,DT201:EA201,0))*INDEX(AJ209:AT216,MATCH(FB219,AI209:AI216,0),MATCH(FB220,AJ208:AT208,0))</f>
        <v>0</v>
      </c>
      <c r="FC222" s="665">
        <f>INDEX(DT203:EA204,MATCH(DR222,DR203:DR204,0),MATCH(FC219,DT201:EA201,0))*INDEX(AJ209:AT216,MATCH(FC219,AI209:AI216,0),MATCH(FC220,AJ208:AT208,0))</f>
        <v>0</v>
      </c>
      <c r="FD222" s="665">
        <f>INDEX(DT203:EA204,MATCH(DR222,DR203:DR204,0),MATCH(FD219,DT201:EA201,0))*INDEX(AJ209:AT216,MATCH(FD219,AI209:AI216,0),MATCH(FD220,AJ208:AT208,0))</f>
        <v>0</v>
      </c>
      <c r="FE222" s="665">
        <f>INDEX(DT203:EA204,MATCH(DR222,DR203:DR204,0),MATCH(FE219,DT201:EA201,0))*INDEX(AJ209:AT216,MATCH(FE219,AI209:AI216,0),MATCH(FE220,AJ208:AT208,0))</f>
        <v>0</v>
      </c>
      <c r="FF222" s="665">
        <f>INDEX(DT203:EA204,MATCH(DR222,DR203:DR204,0),MATCH(FF219,DT201:EA201,0))*INDEX(AJ209:AT216,MATCH(FF219,AI209:AI216,0),MATCH(FF220,AJ208:AT208,0))</f>
        <v>0</v>
      </c>
      <c r="FG222" s="665">
        <f>INDEX(DT203:EA204,MATCH(DR222,DR203:DR204,0),MATCH(FG219,DT201:EA201,0))*INDEX(AJ209:AT216,MATCH(FG219,AI209:AI216,0),MATCH(FG220,AJ208:AT208,0))</f>
        <v>0</v>
      </c>
      <c r="FH222" s="665">
        <f>INDEX(DT203:EA204,MATCH(DR222,DR203:DR204,0),MATCH(FH219,DT201:EA201,0))*INDEX(AJ209:AT216,MATCH(FH219,AI209:AI216,0),MATCH(FH220,AJ208:AT208,0))</f>
        <v>0</v>
      </c>
      <c r="FI222" s="665">
        <f>INDEX(DT203:EA204,MATCH(DR222,DR203:DR204,0),MATCH(FI219,DT201:EA201,0))*INDEX(AJ209:AT216,MATCH(FI219,AI209:AI216,0),MATCH(FI220,AJ208:AT208,0))</f>
        <v>0</v>
      </c>
      <c r="FJ222" s="665">
        <f>INDEX(DT203:EA204,MATCH(DR222,DR203:DR204,0),MATCH(FJ219,DT201:EA201,0))*INDEX(AJ209:AT216,MATCH(FJ219,AI209:AI216,0),MATCH(FJ220,AJ208:AT208,0))</f>
        <v>0</v>
      </c>
      <c r="FK222" s="665">
        <f>INDEX(DT203:EA204,MATCH(DR222,DR203:DR204,0),MATCH(FK219,DT201:EA201,0))*INDEX(AJ209:AT216,MATCH(FK219,AI209:AI216,0),MATCH(FK220,AJ208:AT208,0))</f>
        <v>0</v>
      </c>
      <c r="FL222" s="665">
        <f>INDEX(DT203:EA204,MATCH(DR222,DR203:DR204,0),MATCH(FL219,DT201:EA201,0))*INDEX(AJ209:AT216,MATCH(FL219,AI209:AI216,0),MATCH(FL220,AJ208:AT208,0))</f>
        <v>0</v>
      </c>
      <c r="FM222" s="665">
        <f>INDEX(DT203:EA204,MATCH(DR222,DR203:DR204,0),MATCH(FM219,DT201:EA201,0))*INDEX(AJ209:AT216,MATCH(FM219,AI209:AI216,0),MATCH(FM220,AJ208:AT208,0))</f>
        <v>0</v>
      </c>
      <c r="FN222" s="665">
        <f>INDEX(DT203:EA204,MATCH(DR222,DR203:DR204,0),MATCH(FN219,DT201:EA201,0))*INDEX(AJ209:AT216,MATCH(FN219,AI209:AI216,0),MATCH(FN220,AJ208:AT208,0))</f>
        <v>0</v>
      </c>
      <c r="FO222" s="665">
        <f>INDEX(DT203:EA204,MATCH(DR222,DR203:DR204,0),MATCH(FO219,DT201:EA201,0))*INDEX(AJ209:AT216,MATCH(FO219,AI209:AI216,0),MATCH(FO220,AJ208:AT208,0))</f>
        <v>0</v>
      </c>
      <c r="FP222" s="665">
        <f>INDEX(DT203:EA204,MATCH(DR222,DR203:DR204,0),MATCH(FP219,DT201:EA201,0))*INDEX(AJ209:AT216,MATCH(FP219,AI209:AI216,0),MATCH(FP220,AJ208:AT208,0))</f>
        <v>0</v>
      </c>
      <c r="FQ222" s="665">
        <f>INDEX(DT203:EA204,MATCH(DR222,DR203:DR204,0),MATCH(FQ219,DT201:EA201,0))*INDEX(AJ209:AT216,MATCH(FQ219,AI209:AI216,0),MATCH(FQ220,AJ208:AT208,0))</f>
        <v>0</v>
      </c>
      <c r="FR222" s="665">
        <f>INDEX(DT203:EA204,MATCH(DR222,DR203:DR204,0),MATCH(FR219,DT201:EA201,0))*INDEX(AJ209:AT216,MATCH(FR219,AI209:AI216,0),MATCH(FR220,AJ208:AT208,0))</f>
        <v>0</v>
      </c>
      <c r="FS222" s="665">
        <f>INDEX(DT203:EA204,MATCH(DR222,DR203:DR204,0),MATCH(FS219,DT201:EA201,0))*INDEX(AJ209:AT216,MATCH(FS219,AI209:AI216,0),MATCH(FS220,AJ208:AT208,0))</f>
        <v>0</v>
      </c>
      <c r="FT222" s="665">
        <f>INDEX(DT203:EA204,MATCH(DR222,DR203:DR204,0),MATCH(FT219,DT201:EA201,0))*INDEX(AJ209:AT216,MATCH(FT219,AI209:AI216,0),MATCH(FT220,AJ208:AT208,0))</f>
        <v>0</v>
      </c>
      <c r="FU222" s="665">
        <f>INDEX(DT203:EA204,MATCH(DR222,DR203:DR204,0),MATCH(FU219,DT201:EA201,0))*INDEX(AJ209:AT216,MATCH(FU219,AI209:AI216,0),MATCH(FU220,AJ208:AT208,0))</f>
        <v>0</v>
      </c>
      <c r="FV222" s="665">
        <f>INDEX(DT203:EA204,MATCH(DR222,DR203:DR204,0),MATCH(FV219,DT201:EA201,0))*INDEX(AJ209:AT216,MATCH(FV219,AI209:AI216,0),MATCH(FV220,AJ208:AT208,0))</f>
        <v>0</v>
      </c>
      <c r="FW222" s="665">
        <f>INDEX(DT203:EA204,MATCH(DR222,DR203:DR204,0),MATCH(FW219,DT201:EA201,0))*INDEX(AJ209:AT216,MATCH(FW219,AI209:AI216,0),MATCH(FW220,AJ208:AT208,0))</f>
        <v>0</v>
      </c>
      <c r="FX222" s="665">
        <f>INDEX(DT203:EA204,MATCH(DR222,DR203:DR204,0),MATCH(FX219,DT201:EA201,0))*INDEX(AJ209:AT216,MATCH(FX219,AI209:AI216,0),MATCH(FX220,AJ208:AT208,0))</f>
        <v>0</v>
      </c>
      <c r="FY222" s="665">
        <f>INDEX(DT203:EA204,MATCH(DR222,DR203:DR204,0),MATCH(FY219,DT201:EA201,0))*INDEX(AJ209:AT216,MATCH(FY219,AI209:AI216,0),MATCH(FY220,AJ208:AT208,0))</f>
        <v>0</v>
      </c>
      <c r="FZ222" s="665">
        <f>INDEX(DT203:EA204,MATCH(DR222,DR203:DR204,0),MATCH(FZ219,DT201:EA201,0))*INDEX(AJ209:AT216,MATCH(FZ219,AI209:AI216,0),MATCH(FZ220,AJ208:AT208,0))</f>
        <v>0</v>
      </c>
      <c r="GA222" s="665">
        <f>INDEX(DT203:EA204,MATCH(DR222,DR203:DR204,0),MATCH(GA219,DT201:EA201,0))*INDEX(AJ209:AT216,MATCH(GA219,AI209:AI216,0),MATCH(GA220,AJ208:AT208,0))</f>
        <v>0</v>
      </c>
      <c r="GB222" s="665">
        <f>INDEX(DT203:EA204,MATCH(DR222,DR203:DR204,0),MATCH(GB219,DT201:EA201,0))*INDEX(AJ209:AT216,MATCH(GB219,AI209:AI216,0),MATCH(GB220,AJ208:AT208,0))</f>
        <v>0</v>
      </c>
      <c r="GC222" s="665">
        <f>INDEX(DT203:EA204,MATCH(DR222,DR203:DR204,0),MATCH(GC219,DT201:EA201,0))*INDEX(AJ209:AT216,MATCH(GC219,AI209:AI216,0),MATCH(GC220,AJ208:AT208,0))</f>
        <v>0</v>
      </c>
      <c r="GD222" s="665">
        <f>INDEX(DT203:EA204,MATCH(DR222,DR203:DR204,0),MATCH(GD219,DT201:EA201,0))*INDEX(AJ209:AT216,MATCH(GD219,AI209:AI216,0),MATCH(GD220,AJ208:AT208,0))</f>
        <v>0</v>
      </c>
      <c r="GE222" s="665">
        <f>INDEX(DT203:EA204,MATCH(DR222,DR203:DR204,0),MATCH(GE219,DT201:EA201,0))*INDEX(AJ209:AT216,MATCH(GE219,AI209:AI216,0),MATCH(GE220,AJ208:AT208,0))</f>
        <v>0</v>
      </c>
      <c r="GF222" s="665">
        <f>INDEX(DT203:EA204,MATCH(DR222,DR203:DR204,0),MATCH(GF219,DT201:EA201,0))*INDEX(AJ209:AT216,MATCH(GF219,AI209:AI216,0),MATCH(GF220,AJ208:AT208,0))</f>
        <v>0</v>
      </c>
      <c r="GG222" s="665">
        <f>INDEX(DT203:EA204,MATCH(DR222,DR203:DR204,0),MATCH(GG219,DT201:EA201,0))*INDEX(AJ209:AT216,MATCH(GG219,AI209:AI216,0),MATCH(GG220,AJ208:AT208,0))</f>
        <v>0</v>
      </c>
      <c r="GH222" s="665">
        <f>INDEX(DT203:EA204,MATCH(DR222,DR203:DR204,0),MATCH(GH219,DT201:EA201,0))*INDEX(AJ209:AT216,MATCH(GH219,AI209:AI216,0),MATCH(GH220,AJ208:AT208,0))</f>
        <v>0</v>
      </c>
      <c r="GI222" s="665">
        <f>INDEX(DT203:EA204,MATCH(DR222,DR203:DR204,0),MATCH(GI219,DT201:EA201,0))*INDEX(AJ209:AT216,MATCH(GI219,AI209:AI216,0),MATCH(GI220,AJ208:AT208,0))</f>
        <v>0</v>
      </c>
      <c r="GJ222" s="665">
        <f>INDEX(DT203:EA204,MATCH(DR222,DR203:DR204,0),MATCH(GJ219,DT201:EA201,0))*INDEX(AJ209:AT216,MATCH(GJ219,AI209:AI216,0),MATCH(GJ220,AJ208:AT208,0))</f>
        <v>0</v>
      </c>
      <c r="GK222" s="665">
        <f>INDEX(DT203:EA204,MATCH(DR222,DR203:DR204,0),MATCH(GK219,DT201:EA201,0))*INDEX(AJ209:AT216,MATCH(GK219,AI209:AI216,0),MATCH(GK220,AJ208:AT208,0))</f>
        <v>0</v>
      </c>
      <c r="GL222" s="665" t="b">
        <f>SUM(DS222:GK222)=O204-SUM(HB222:HK222)</f>
        <v>1</v>
      </c>
      <c r="GM222" s="667"/>
      <c r="GN222" s="749">
        <v>2024</v>
      </c>
      <c r="GO222" s="664">
        <f>SUMIF(DS208:EN208,GO208,DS222:EN222)</f>
        <v>0</v>
      </c>
      <c r="GP222" s="668">
        <f>SUMIF(DS208:GK208,GP208,DS222:GK222)</f>
        <v>0</v>
      </c>
      <c r="GQ222" s="668">
        <f>SUMIF(DS208:GK208,GQ208,DS222:GK222)</f>
        <v>0</v>
      </c>
      <c r="GR222" s="668">
        <f>SUMIF(DS208:GK208,GR208,DS222:GK222)</f>
        <v>0</v>
      </c>
      <c r="GS222" s="668">
        <f>SUMIF(DS208:GK208,GS208,DS222:GK222)</f>
        <v>0</v>
      </c>
      <c r="GT222" s="668">
        <f>SUMIF(DS208:GK208,GT208,DS222:GK222)</f>
        <v>0</v>
      </c>
      <c r="GU222" s="668">
        <f>SUMIF(DS208:GK208,GU208,DS222:GK222)</f>
        <v>0</v>
      </c>
      <c r="GV222" s="668">
        <f>SUMIF(DS208:GK208,GV208,DS222:GK222)</f>
        <v>0</v>
      </c>
      <c r="GW222" s="668">
        <f>SUMIF(DS208:GK208,GW208,DS222:GK222)</f>
        <v>0</v>
      </c>
      <c r="GX222" s="668">
        <f>SUMIF(DS208:GK208,GX208,DS222:GK222)</f>
        <v>0</v>
      </c>
      <c r="GY222" s="668">
        <f>SUMIF(DS208:GK208,GY208,DS222:GK222)</f>
        <v>0</v>
      </c>
      <c r="GZ222" s="646" t="b">
        <f>O204=SUM(GO222:GY222)</f>
        <v>1</v>
      </c>
      <c r="HB222" s="668">
        <f>IF(GZ222,0,(O204-SUM(GO222:GY222))*INDEX(AK209:AT216,MATCH(GN222,AI209:AI216,0),MATCH(HB220,AK208:AT208,0)))</f>
        <v>0</v>
      </c>
      <c r="HC222" s="668">
        <f>IF(GZ222,0,(O204-SUM(GO222:GY222))*INDEX(AK209:AT216,MATCH(GN222,AI209:AI216,0),MATCH(HC220,AK208:AT208,0)))</f>
        <v>0</v>
      </c>
      <c r="HD222" s="668">
        <f>IF(GZ222,0,(O204-SUM(GO222:GY222))*INDEX(AK209:AT216,MATCH(GN222,AI209:AI216,0),MATCH(HD220,AK208:AT208,0)))</f>
        <v>0</v>
      </c>
      <c r="HE222" s="668">
        <f>IF(GZ222,0,(O204-SUM(GO222:GY222))*INDEX(AK209:AT216,MATCH(GN222,AI209:AI216,0),MATCH(HE220,AK208:AT208,0)))</f>
        <v>0</v>
      </c>
      <c r="HF222" s="668">
        <f>IF(GZ222,0,(O204-SUM(GO222:GY222))*INDEX(AK209:AT216,MATCH(GN222,AI209:AI216,0),MATCH(HF220,AK208:AT208,0)))</f>
        <v>0</v>
      </c>
      <c r="HG222" s="668">
        <f>IF(GZ222,0,(O204-SUM(GO222:GY222))*INDEX(AK209:AT216,MATCH(GN222,AI209:AI216,0),MATCH(HG220,AK208:AT208,0)))</f>
        <v>0</v>
      </c>
      <c r="HH222" s="668">
        <f>IF(GZ222,0,(O204-SUM(GO222:GY222))*INDEX(AK209:AT216,MATCH(GN222,AI209:AI216,0),MATCH(HH220,AK208:AT208,0)))</f>
        <v>0</v>
      </c>
      <c r="HI222" s="668">
        <f>IF(GZ222,0,(O204-SUM(GO222:GY222))*INDEX(AK209:AT216,MATCH(GN222,AI209:AI216,0),MATCH(HI220,AK208:AT208,0)))</f>
        <v>0</v>
      </c>
      <c r="HJ222" s="668">
        <f>IF(GZ222,0,(O204-SUM(GO222:GY222))*INDEX(AK209:AT216,MATCH(GN222,AI209:AI216,0),MATCH(HJ220,AK208:AT208,0)))</f>
        <v>0</v>
      </c>
      <c r="HK222" s="668">
        <f>IF(GZ222,0,(O204-SUM(GO222:GY222))*INDEX(AK209:AT216,MATCH(GN222,AI209:AI216,0),MATCH(HK220,AK208:AT208,0)))</f>
        <v>0</v>
      </c>
      <c r="HL222" s="668" t="b">
        <f>(SUM(HB222:HK222)+SUM(GO222:GY222))=O204</f>
        <v>1</v>
      </c>
      <c r="HM222" s="674"/>
      <c r="HN222" s="674"/>
      <c r="HO222" s="674"/>
      <c r="HP222" s="674"/>
      <c r="HQ222" s="674"/>
      <c r="HR222" s="674"/>
      <c r="HS222" s="674"/>
      <c r="HT222" s="674"/>
      <c r="HU222" s="674"/>
      <c r="HV222" s="674"/>
      <c r="HW222" s="674"/>
      <c r="HX222" s="674"/>
      <c r="HY222" s="674"/>
      <c r="HZ222" s="674"/>
    </row>
    <row r="223" spans="1:234" hidden="1" x14ac:dyDescent="0.25">
      <c r="A223" s="643" t="s">
        <v>208</v>
      </c>
      <c r="G223" s="670"/>
      <c r="H223" s="670"/>
      <c r="I223" s="674"/>
      <c r="J223" s="674"/>
      <c r="K223" s="674"/>
      <c r="L223" s="674"/>
      <c r="M223" s="674"/>
      <c r="N223" s="674"/>
      <c r="O223" s="674"/>
      <c r="P223" s="674"/>
      <c r="Q223" s="674"/>
      <c r="R223" s="674"/>
      <c r="S223" s="675"/>
      <c r="DR223" s="749">
        <v>2025</v>
      </c>
      <c r="DS223" s="665" t="e">
        <f>INDEX(DT203:EA204,MATCH(DR223,DR203:DR204,0),MATCH(DS219,DT201:EA201,0))*INDEX(AJ209:AT216,MATCH(DS219,AI209:AI216,0),MATCH(DS220,AJ208:AT208,0))</f>
        <v>#N/A</v>
      </c>
      <c r="DT223" s="665" t="e">
        <f>INDEX(DT203:EA204,MATCH(DR223,DR203:DR204,0),MATCH(DT219,DT201:EA201,0))*INDEX(AJ209:AT216,MATCH(DT219,AI209:AI216,0),MATCH(DT220,AJ208:AT208,0))</f>
        <v>#N/A</v>
      </c>
      <c r="DU223" s="665" t="e">
        <f>INDEX(DT203:EA204,MATCH(DR223,DR203:DR204,0),MATCH(DU219,DT201:EA201,0))*INDEX(AJ209:AT216,MATCH(DU219,AI209:AI216,0),MATCH(DU220,AJ208:AT208,0))</f>
        <v>#N/A</v>
      </c>
      <c r="DV223" s="665" t="e">
        <f>INDEX(DT203:EA204,MATCH(DR223,DR203:DR204,0),MATCH(DV219,DT201:EA201,0))*INDEX(AJ209:AT216,MATCH(DV219,AI209:AI216,0),MATCH(DV220,AJ208:AT208,0))</f>
        <v>#N/A</v>
      </c>
      <c r="DW223" s="665" t="e">
        <f>INDEX(DT203:EA204,MATCH(DR223,DR203:DR204,0),MATCH(DW219,DT201:EA201,0))*INDEX(AJ209:AT216,MATCH(DW219,AI209:AI216,0),MATCH(DW220,AJ208:AT208,0))</f>
        <v>#N/A</v>
      </c>
      <c r="DX223" s="665" t="e">
        <f>INDEX(DT203:EA204,MATCH(DR223,DR203:DR204,0),MATCH(DX219,DT201:EA201,0))*INDEX(AJ209:AT216,MATCH(DX219,AI209:AI216,0),MATCH(DX220,AJ208:AT208,0))</f>
        <v>#N/A</v>
      </c>
      <c r="DY223" s="665" t="e">
        <f>INDEX(DT203:EA204,MATCH(DR223,DR203:DR204,0),MATCH(DY219,DT201:EA201,0))*INDEX(AJ209:AT216,MATCH(DY219,AI209:AI216,0),MATCH(DY220,AJ208:AT208,0))</f>
        <v>#N/A</v>
      </c>
      <c r="DZ223" s="665" t="e">
        <f>INDEX(DT203:EA204,MATCH(DR223,DR203:DR204,0),MATCH(DZ219,DT201:EA201,0))*INDEX(AJ209:AT216,MATCH(DZ219,AI209:AI216,0),MATCH(DZ220,AJ208:AT208,0))</f>
        <v>#N/A</v>
      </c>
      <c r="EA223" s="665" t="e">
        <f>INDEX(DT203:EA204,MATCH(DR223,DR203:DR204,0),MATCH(EA219,DT201:EA201,0))*INDEX(AJ209:AT216,MATCH(EA219,AI209:AI216,0),MATCH(EA220,AJ208:AT208,0))</f>
        <v>#N/A</v>
      </c>
      <c r="EB223" s="665" t="e">
        <f>INDEX(DT203:EA204,MATCH(DR223,DR203:DR204,0),MATCH(EB219,DT201:EA201,0))*INDEX(AJ209:AT216,MATCH(EB219,AI209:AI216,0),MATCH(EB220,AJ208:AT208,0))</f>
        <v>#N/A</v>
      </c>
      <c r="EC223" s="665" t="e">
        <f>INDEX(DT203:EA204,MATCH(DR223,DR203:DR204,0),MATCH(EC219,DT201:EA201,0))*INDEX(AJ209:AT216,MATCH(EC219,AI209:AI216,0),MATCH(EC220,AJ208:AT208,0))</f>
        <v>#N/A</v>
      </c>
      <c r="ED223" s="665" t="e">
        <f>INDEX(DT203:EA204,MATCH(DR223,DR203:DR204,0),MATCH(ED219,DT201:EA201,0))*INDEX(AJ209:AT216,MATCH(ED219,AI209:AI216,0),MATCH(ED220,AJ208:AT208,0))</f>
        <v>#N/A</v>
      </c>
      <c r="EE223" s="665" t="e">
        <f>INDEX(DT203:EA204,MATCH(DR223,DR203:DR204,0),MATCH(EE219,DT201:EA201,0))*INDEX(AJ209:AT216,MATCH(EE219,AI209:AI216,0),MATCH(EE220,AJ208:AT208,0))</f>
        <v>#N/A</v>
      </c>
      <c r="EF223" s="665" t="e">
        <f>INDEX(DT203:EA204,MATCH(DR223,DR203:DR204,0),MATCH(EF219,DT201:EA201,0))*INDEX(AJ209:AT216,MATCH(EF219,AI209:AI216,0),MATCH(EF220,AJ208:AT208,0))</f>
        <v>#N/A</v>
      </c>
      <c r="EG223" s="665" t="e">
        <f>INDEX(DT203:EA204,MATCH(DR223,DR203:DR204,0),MATCH(EG219,DT201:EA201,0))*INDEX(AJ209:AT216,MATCH(EG219,AI209:AI216,0),MATCH(EG220,AJ208:AT208,0))</f>
        <v>#N/A</v>
      </c>
      <c r="EH223" s="665" t="e">
        <f>INDEX(DT203:EA204,MATCH(DR223,DR203:DR204,0),MATCH(EH219,DT201:EA201,0))*INDEX(AJ209:AT216,MATCH(EH219,AI209:AI216,0),MATCH(EH220,AJ208:AT208,0))</f>
        <v>#N/A</v>
      </c>
      <c r="EI223" s="665" t="e">
        <f>INDEX(DT203:EA204,MATCH(DR223,DR203:DR204,0),MATCH(EI219,DT201:EA201,0))*INDEX(AJ209:AT216,MATCH(EI219,AI209:AI216,0),MATCH(EI220,AJ208:AT208,0))</f>
        <v>#N/A</v>
      </c>
      <c r="EJ223" s="665" t="e">
        <f>INDEX(DT203:EA204,MATCH(DR223,DR203:DR204,0),MATCH(EJ219,DT201:EA201,0))*INDEX(AJ209:AT216,MATCH(EJ219,AI209:AI216,0),MATCH(EJ220,AJ208:AT208,0))</f>
        <v>#N/A</v>
      </c>
      <c r="EK223" s="665" t="e">
        <f>INDEX(DT203:EA204,MATCH(DR223,DR203:DR204,0),MATCH(EK219,DT201:EA201,0))*INDEX(AJ209:AT216,MATCH(EK219,AI209:AI216,0),MATCH(EK220,AJ208:AT208,0))</f>
        <v>#N/A</v>
      </c>
      <c r="EL223" s="665" t="e">
        <f>INDEX(DT203:EA204,MATCH(DR223,DR203:DR204,0),MATCH(EL219,DT201:EA201,0))*INDEX(AJ209:AT216,MATCH(EL219,AI209:AI216,0),MATCH(EL220,AJ208:AT208,0))</f>
        <v>#N/A</v>
      </c>
      <c r="EM223" s="665" t="e">
        <f>INDEX(DT203:EA204,MATCH(DR223,DR203:DR204,0),MATCH(EM219,DT201:EA201,0))*INDEX(AJ209:AT216,MATCH(EM219,AI209:AI216,0),MATCH(EM220,AJ208:AT208,0))</f>
        <v>#N/A</v>
      </c>
      <c r="EN223" s="665" t="e">
        <f>INDEX(DT203:EA204,MATCH(DR223,DR203:DR204,0),MATCH(EN219,DT201:EA201,0))*INDEX(AJ209:AT216,MATCH(EN219,AI209:AI216,0),MATCH(EN220,AJ208:AT208,0))</f>
        <v>#N/A</v>
      </c>
      <c r="EO223" s="665" t="e">
        <f>INDEX(DT203:EA204,MATCH(DR223,DR203:DR204,0),MATCH(EO219,DT201:EA201,0))*INDEX(AJ209:AT216,MATCH(EO219,AI209:AI216,0),MATCH(EO220,AJ208:AT208,0))</f>
        <v>#N/A</v>
      </c>
      <c r="EP223" s="665" t="e">
        <f>INDEX(DT203:EA204,MATCH(DR223,DR203:DR204,0),MATCH(EP219,DT201:EA201,0))*INDEX(AJ209:AT216,MATCH(EP219,AI209:AI216,0),MATCH(EP220,AJ208:AT208,0))</f>
        <v>#N/A</v>
      </c>
      <c r="EQ223" s="665" t="e">
        <f>INDEX(DT203:EA204,MATCH(DR223,DR203:DR204,0),MATCH(EQ219,DT201:EA201,0))*INDEX(AJ209:AT216,MATCH(EQ219,AI209:AI216,0),MATCH(EQ220,AJ208:AT208,0))</f>
        <v>#N/A</v>
      </c>
      <c r="ER223" s="665" t="e">
        <f>INDEX(DT203:EA204,MATCH(DR223,DR203:DR204,0),MATCH(ER219,DT201:EA201,0))*INDEX(AJ209:AT216,MATCH(ER219,AI209:AI216,0),MATCH(ER220,AJ208:AT208,0))</f>
        <v>#N/A</v>
      </c>
      <c r="ES223" s="665" t="e">
        <f>INDEX(DT203:EA204,MATCH(DR223,DR203:DR204,0),MATCH(ES219,DT201:EA201,0))*INDEX(AJ209:AT216,MATCH(ES219,AI209:AI216,0),MATCH(ES220,AJ208:AT208,0))</f>
        <v>#N/A</v>
      </c>
      <c r="ET223" s="665" t="e">
        <f>INDEX(DT203:EA204,MATCH(DR223,DR203:DR204,0),MATCH(ET219,DT201:EA201,0))*INDEX(AJ209:AT216,MATCH(ET219,AI209:AI216,0),MATCH(ET220,AJ208:AT208,0))</f>
        <v>#N/A</v>
      </c>
      <c r="EU223" s="665" t="e">
        <f>INDEX(DT203:EA204,MATCH(DR223,DR203:DR204,0),MATCH(EU219,DT201:EA201,0))*INDEX(AJ209:AT216,MATCH(EU219,AI209:AI216,0),MATCH(EU220,AJ208:AT208,0))</f>
        <v>#N/A</v>
      </c>
      <c r="EV223" s="665" t="e">
        <f>INDEX(DT203:EA204,MATCH(DR223,DR203:DR204,0),MATCH(EV219,DT201:EA201,0))*INDEX(AJ209:AT216,MATCH(EV219,AI209:AI216,0),MATCH(EV220,AJ208:AT208,0))</f>
        <v>#N/A</v>
      </c>
      <c r="EW223" s="665" t="e">
        <f>INDEX(DT203:EA204,MATCH(DR223,DR203:DR204,0),MATCH(EW219,DT201:EA201,0))*INDEX(AJ209:AT216,MATCH(EW219,AI209:AI216,0),MATCH(EW220,AJ208:AT208,0))</f>
        <v>#N/A</v>
      </c>
      <c r="EX223" s="665" t="e">
        <f>INDEX(DT203:EA204,MATCH(DR223,DR203:DR204,0),MATCH(EX219,DT201:EA201,0))*INDEX(AJ209:AT216,MATCH(EX219,AI209:AI216,0),MATCH(EX220,AJ208:AT208,0))</f>
        <v>#N/A</v>
      </c>
      <c r="EY223" s="665" t="e">
        <f>INDEX(DT203:EA204,MATCH(DR223,DR203:DR204,0),MATCH(EY219,DT201:EA201,0))*INDEX(AJ209:AT216,MATCH(EY219,AI209:AI216,0),MATCH(EY220,AJ208:AT208,0))</f>
        <v>#N/A</v>
      </c>
      <c r="EZ223" s="665" t="e">
        <f>INDEX(DT203:EA204,MATCH(DR223,DR203:DR204,0),MATCH(EZ219,DT201:EA201,0))*INDEX(AJ209:AT216,MATCH(EZ219,AI209:AI216,0),MATCH(EZ220,AJ208:AT208,0))</f>
        <v>#N/A</v>
      </c>
      <c r="FA223" s="665" t="e">
        <f>INDEX(DT203:EA204,MATCH(DR223,DR203:DR204,0),MATCH(FA219,DT201:EA201,0))*INDEX(AJ209:AT216,MATCH(FA219,AI209:AI216,0),MATCH(FA220,AJ208:AT208,0))</f>
        <v>#N/A</v>
      </c>
      <c r="FB223" s="665" t="e">
        <f>INDEX(DT203:EA204,MATCH(DR223,DR203:DR204,0),MATCH(FB219,DT201:EA201,0))*INDEX(AJ209:AT216,MATCH(FB219,AI209:AI216,0),MATCH(FB220,AJ208:AT208,0))</f>
        <v>#N/A</v>
      </c>
      <c r="FC223" s="665" t="e">
        <f>INDEX(DT203:EA204,MATCH(DR223,DR203:DR204,0),MATCH(FC219,DT201:EA201,0))*INDEX(AJ209:AT216,MATCH(FC219,AI209:AI216,0),MATCH(FC220,AJ208:AT208,0))</f>
        <v>#N/A</v>
      </c>
      <c r="FD223" s="665" t="e">
        <f>INDEX(DT203:EA204,MATCH(DR223,DR203:DR204,0),MATCH(FD219,DT201:EA201,0))*INDEX(AJ209:AT216,MATCH(FD219,AI209:AI216,0),MATCH(FD220,AJ208:AT208,0))</f>
        <v>#N/A</v>
      </c>
      <c r="FE223" s="665" t="e">
        <f>INDEX(DT203:EA204,MATCH(DR223,DR203:DR204,0),MATCH(FE219,DT201:EA201,0))*INDEX(AJ209:AT216,MATCH(FE219,AI209:AI216,0),MATCH(FE220,AJ208:AT208,0))</f>
        <v>#N/A</v>
      </c>
      <c r="FF223" s="665" t="e">
        <f>INDEX(DT203:EA204,MATCH(DR223,DR203:DR204,0),MATCH(FF219,DT201:EA201,0))*INDEX(AJ209:AT216,MATCH(FF219,AI209:AI216,0),MATCH(FF220,AJ208:AT208,0))</f>
        <v>#N/A</v>
      </c>
      <c r="FG223" s="665" t="e">
        <f>INDEX(DT203:EA204,MATCH(DR223,DR203:DR204,0),MATCH(FG219,DT201:EA201,0))*INDEX(AJ209:AT216,MATCH(FG219,AI209:AI216,0),MATCH(FG220,AJ208:AT208,0))</f>
        <v>#N/A</v>
      </c>
      <c r="FH223" s="665" t="e">
        <f>INDEX(DT203:EA204,MATCH(DR223,DR203:DR204,0),MATCH(FH219,DT201:EA201,0))*INDEX(AJ209:AT216,MATCH(FH219,AI209:AI216,0),MATCH(FH220,AJ208:AT208,0))</f>
        <v>#N/A</v>
      </c>
      <c r="FI223" s="665" t="e">
        <f>INDEX(DT203:EA204,MATCH(DR223,DR203:DR204,0),MATCH(FI219,DT201:EA201,0))*INDEX(AJ209:AT216,MATCH(FI219,AI209:AI216,0),MATCH(FI220,AJ208:AT208,0))</f>
        <v>#N/A</v>
      </c>
      <c r="FJ223" s="665" t="e">
        <f>INDEX(DT203:EA204,MATCH(DR223,DR203:DR204,0),MATCH(FJ219,DT201:EA201,0))*INDEX(AJ209:AT216,MATCH(FJ219,AI209:AI216,0),MATCH(FJ220,AJ208:AT208,0))</f>
        <v>#N/A</v>
      </c>
      <c r="FK223" s="665" t="e">
        <f>INDEX(DT203:EA204,MATCH(DR223,DR203:DR204,0),MATCH(FK219,DT201:EA201,0))*INDEX(AJ209:AT216,MATCH(FK219,AI209:AI216,0),MATCH(FK220,AJ208:AT208,0))</f>
        <v>#N/A</v>
      </c>
      <c r="FL223" s="665" t="e">
        <f>INDEX(DT203:EA204,MATCH(DR223,DR203:DR204,0),MATCH(FL219,DT201:EA201,0))*INDEX(AJ209:AT216,MATCH(FL219,AI209:AI216,0),MATCH(FL220,AJ208:AT208,0))</f>
        <v>#N/A</v>
      </c>
      <c r="FM223" s="665" t="e">
        <f>INDEX(DT203:EA204,MATCH(DR223,DR203:DR204,0),MATCH(FM219,DT201:EA201,0))*INDEX(AJ209:AT216,MATCH(FM219,AI209:AI216,0),MATCH(FM220,AJ208:AT208,0))</f>
        <v>#N/A</v>
      </c>
      <c r="FN223" s="665" t="e">
        <f>INDEX(DT203:EA204,MATCH(DR223,DR203:DR204,0),MATCH(FN219,DT201:EA201,0))*INDEX(AJ209:AT216,MATCH(FN219,AI209:AI216,0),MATCH(FN220,AJ208:AT208,0))</f>
        <v>#N/A</v>
      </c>
      <c r="FO223" s="665" t="e">
        <f>INDEX(DT203:EA204,MATCH(DR223,DR203:DR204,0),MATCH(FO219,DT201:EA201,0))*INDEX(AJ209:AT216,MATCH(FO219,AI209:AI216,0),MATCH(FO220,AJ208:AT208,0))</f>
        <v>#N/A</v>
      </c>
      <c r="FP223" s="665" t="e">
        <f>INDEX(DT203:EA204,MATCH(DR223,DR203:DR204,0),MATCH(FP219,DT201:EA201,0))*INDEX(AJ209:AT216,MATCH(FP219,AI209:AI216,0),MATCH(FP220,AJ208:AT208,0))</f>
        <v>#N/A</v>
      </c>
      <c r="FQ223" s="665" t="e">
        <f>INDEX(DT203:EA204,MATCH(DR223,DR203:DR204,0),MATCH(FQ219,DT201:EA201,0))*INDEX(AJ209:AT216,MATCH(FQ219,AI209:AI216,0),MATCH(FQ220,AJ208:AT208,0))</f>
        <v>#N/A</v>
      </c>
      <c r="FR223" s="665" t="e">
        <f>INDEX(DT203:EA204,MATCH(DR223,DR203:DR204,0),MATCH(FR219,DT201:EA201,0))*INDEX(AJ209:AT216,MATCH(FR219,AI209:AI216,0),MATCH(FR220,AJ208:AT208,0))</f>
        <v>#N/A</v>
      </c>
      <c r="FS223" s="665" t="e">
        <f>INDEX(DT203:EA204,MATCH(DR223,DR203:DR204,0),MATCH(FS219,DT201:EA201,0))*INDEX(AJ209:AT216,MATCH(FS219,AI209:AI216,0),MATCH(FS220,AJ208:AT208,0))</f>
        <v>#N/A</v>
      </c>
      <c r="FT223" s="665" t="e">
        <f>INDEX(DT203:EA204,MATCH(DR223,DR203:DR204,0),MATCH(FT219,DT201:EA201,0))*INDEX(AJ209:AT216,MATCH(FT219,AI209:AI216,0),MATCH(FT220,AJ208:AT208,0))</f>
        <v>#N/A</v>
      </c>
      <c r="FU223" s="665" t="e">
        <f>INDEX(DT203:EA204,MATCH(DR223,DR203:DR204,0),MATCH(FU219,DT201:EA201,0))*INDEX(AJ209:AT216,MATCH(FU219,AI209:AI216,0),MATCH(FU220,AJ208:AT208,0))</f>
        <v>#N/A</v>
      </c>
      <c r="FV223" s="665" t="e">
        <f>INDEX(DT203:EA204,MATCH(DR223,DR203:DR204,0),MATCH(FV219,DT201:EA201,0))*INDEX(AJ209:AT216,MATCH(FV219,AI209:AI216,0),MATCH(FV220,AJ208:AT208,0))</f>
        <v>#N/A</v>
      </c>
      <c r="FW223" s="665" t="e">
        <f>INDEX(DT203:EA204,MATCH(DR223,DR203:DR204,0),MATCH(FW219,DT201:EA201,0))*INDEX(AJ209:AT216,MATCH(FW219,AI209:AI216,0),MATCH(FW220,AJ208:AT208,0))</f>
        <v>#N/A</v>
      </c>
      <c r="FX223" s="665" t="e">
        <f>INDEX(DT203:EA204,MATCH(DR223,DR203:DR204,0),MATCH(FX219,DT201:EA201,0))*INDEX(AJ209:AT216,MATCH(FX219,AI209:AI216,0),MATCH(FX220,AJ208:AT208,0))</f>
        <v>#N/A</v>
      </c>
      <c r="FY223" s="665" t="e">
        <f>INDEX(DT203:EA204,MATCH(DR223,DR203:DR204,0),MATCH(FY219,DT201:EA201,0))*INDEX(AJ209:AT216,MATCH(FY219,AI209:AI216,0),MATCH(FY220,AJ208:AT208,0))</f>
        <v>#N/A</v>
      </c>
      <c r="FZ223" s="665" t="e">
        <f>INDEX(DT203:EA204,MATCH(DR223,DR203:DR204,0),MATCH(FZ219,DT201:EA201,0))*INDEX(AJ209:AT216,MATCH(FZ219,AI209:AI216,0),MATCH(FZ220,AJ208:AT208,0))</f>
        <v>#N/A</v>
      </c>
      <c r="GA223" s="665" t="e">
        <f>INDEX(DT203:EA204,MATCH(DR223,DR203:DR204,0),MATCH(GA219,DT201:EA201,0))*INDEX(AJ209:AT216,MATCH(GA219,AI209:AI216,0),MATCH(GA220,AJ208:AT208,0))</f>
        <v>#N/A</v>
      </c>
      <c r="GB223" s="665" t="e">
        <f>INDEX(DT203:EA204,MATCH(DR223,DR203:DR204,0),MATCH(GB219,DT201:EA201,0))*INDEX(AJ209:AT216,MATCH(GB219,AI209:AI216,0),MATCH(GB220,AJ208:AT208,0))</f>
        <v>#N/A</v>
      </c>
      <c r="GC223" s="665" t="e">
        <f>INDEX(DT203:EA204,MATCH(DR223,DR203:DR204,0),MATCH(GC219,DT201:EA201,0))*INDEX(AJ209:AT216,MATCH(GC219,AI209:AI216,0),MATCH(GC220,AJ208:AT208,0))</f>
        <v>#N/A</v>
      </c>
      <c r="GD223" s="665" t="e">
        <f>INDEX(DT203:EA204,MATCH(DR223,DR203:DR204,0),MATCH(GD219,DT201:EA201,0))*INDEX(AJ209:AT216,MATCH(GD219,AI209:AI216,0),MATCH(GD220,AJ208:AT208,0))</f>
        <v>#N/A</v>
      </c>
      <c r="GE223" s="665" t="e">
        <f>INDEX(DT203:EA204,MATCH(DR223,DR203:DR204,0),MATCH(GE219,DT201:EA201,0))*INDEX(AJ209:AT216,MATCH(GE219,AI209:AI216,0),MATCH(GE220,AJ208:AT208,0))</f>
        <v>#N/A</v>
      </c>
      <c r="GF223" s="665" t="e">
        <f>INDEX(DT203:EA204,MATCH(DR223,DR203:DR204,0),MATCH(GF219,DT201:EA201,0))*INDEX(AJ209:AT216,MATCH(GF219,AI209:AI216,0),MATCH(GF220,AJ208:AT208,0))</f>
        <v>#N/A</v>
      </c>
      <c r="GG223" s="665" t="e">
        <f>INDEX(DT203:EA204,MATCH(DR223,DR203:DR204,0),MATCH(GG219,DT201:EA201,0))*INDEX(AJ209:AT216,MATCH(GG219,AI209:AI216,0),MATCH(GG220,AJ208:AT208,0))</f>
        <v>#N/A</v>
      </c>
      <c r="GH223" s="665" t="e">
        <f>INDEX(DT203:EA204,MATCH(DR223,DR203:DR204,0),MATCH(GH219,DT201:EA201,0))*INDEX(AJ209:AT216,MATCH(GH219,AI209:AI216,0),MATCH(GH220,AJ208:AT208,0))</f>
        <v>#N/A</v>
      </c>
      <c r="GI223" s="665" t="e">
        <f>INDEX(DT203:EA204,MATCH(DR223,DR203:DR204,0),MATCH(GI219,DT201:EA201,0))*INDEX(AJ209:AT216,MATCH(GI219,AI209:AI216,0),MATCH(GI220,AJ208:AT208,0))</f>
        <v>#N/A</v>
      </c>
      <c r="GJ223" s="665" t="e">
        <f>INDEX(DT203:EA204,MATCH(DR223,DR203:DR204,0),MATCH(GJ219,DT201:EA201,0))*INDEX(AJ209:AT216,MATCH(GJ219,AI209:AI216,0),MATCH(GJ220,AJ208:AT208,0))</f>
        <v>#N/A</v>
      </c>
      <c r="GK223" s="665" t="e">
        <f>INDEX(DT203:EA204,MATCH(DR223,DR203:DR204,0),MATCH(GK219,DT201:EA201,0))*INDEX(AJ209:AT216,MATCH(GK219,AI209:AI216,0),MATCH(GK220,AJ208:AT208,0))</f>
        <v>#N/A</v>
      </c>
      <c r="GL223" s="665" t="e">
        <f>SUM(DS223:GK223)=#REF!-SUM(HB223:HK223)</f>
        <v>#N/A</v>
      </c>
      <c r="GM223" s="667"/>
      <c r="GN223" s="749">
        <v>2025</v>
      </c>
      <c r="GO223" s="664" t="e">
        <f>SUMIF(DS208:EN208,GO208,DS223:EN223)</f>
        <v>#N/A</v>
      </c>
      <c r="GP223" s="668" t="e">
        <f>SUMIF(DS208:GK208,GP208,DS223:GK223)</f>
        <v>#N/A</v>
      </c>
      <c r="GQ223" s="668" t="e">
        <f>SUMIF(DS208:GK208,GQ208,DS223:GK223)</f>
        <v>#N/A</v>
      </c>
      <c r="GR223" s="668" t="e">
        <f>SUMIF(DS208:GK208,GR208,DS223:GK223)</f>
        <v>#N/A</v>
      </c>
      <c r="GS223" s="668" t="e">
        <f>SUMIF(DS208:GK208,GS208,DS223:GK223)</f>
        <v>#N/A</v>
      </c>
      <c r="GT223" s="668" t="e">
        <f>SUMIF(DS208:GK208,GT208,DS223:GK223)</f>
        <v>#N/A</v>
      </c>
      <c r="GU223" s="668" t="e">
        <f>SUMIF(DS208:GK208,GU208,DS223:GK223)</f>
        <v>#N/A</v>
      </c>
      <c r="GV223" s="668" t="e">
        <f>SUMIF(DS208:GK208,GV208,DS223:GK223)</f>
        <v>#N/A</v>
      </c>
      <c r="GW223" s="668" t="e">
        <f>SUMIF(DS208:GK208,GW208,DS223:GK223)</f>
        <v>#N/A</v>
      </c>
      <c r="GX223" s="668" t="e">
        <f>SUMIF(DS208:GK208,GX208,DS223:GK223)</f>
        <v>#N/A</v>
      </c>
      <c r="GY223" s="668" t="e">
        <f>SUMIF(DS208:GK208,GY208,DS223:GK223)</f>
        <v>#N/A</v>
      </c>
      <c r="GZ223" s="646" t="e">
        <f>#REF!=SUM(GO223:GY223)</f>
        <v>#REF!</v>
      </c>
      <c r="HB223" s="668" t="e">
        <f>IF(GZ223,0,(#REF!-SUM(GO223:GY223))*INDEX(AK209:AT216,MATCH(GN223,AI209:AI216,0),MATCH(HB220,AK208:AT208,0)))</f>
        <v>#REF!</v>
      </c>
      <c r="HC223" s="668" t="e">
        <f>IF(GZ223,0,(#REF!-SUM(GO223:GY223))*INDEX(AK209:AT216,MATCH(GN223,AI209:AI216,0),MATCH(HC220,AK208:AT208,0)))</f>
        <v>#REF!</v>
      </c>
      <c r="HD223" s="668" t="e">
        <f>IF(GZ223,0,(#REF!-SUM(GO223:GY223))*INDEX(AK209:AT216,MATCH(GN223,AI209:AI216,0),MATCH(HD220,AK208:AT208,0)))</f>
        <v>#REF!</v>
      </c>
      <c r="HE223" s="668" t="e">
        <f>IF(GZ223,0,(#REF!-SUM(GO223:GY223))*INDEX(AK209:AT216,MATCH(GN223,AI209:AI216,0),MATCH(HE220,AK208:AT208,0)))</f>
        <v>#REF!</v>
      </c>
      <c r="HF223" s="668" t="e">
        <f>IF(GZ223,0,(#REF!-SUM(GO223:GY223))*INDEX(AK209:AT216,MATCH(GN223,AI209:AI216,0),MATCH(HF220,AK208:AT208,0)))</f>
        <v>#REF!</v>
      </c>
      <c r="HG223" s="668" t="e">
        <f>IF(GZ223,0,(#REF!-SUM(GO223:GY223))*INDEX(AK209:AT216,MATCH(GN223,AI209:AI216,0),MATCH(HG220,AK208:AT208,0)))</f>
        <v>#REF!</v>
      </c>
      <c r="HH223" s="668" t="e">
        <f>IF(GZ223,0,(#REF!-SUM(GO223:GY223))*INDEX(AK209:AT216,MATCH(GN223,AI209:AI216,0),MATCH(HH220,AK208:AT208,0)))</f>
        <v>#REF!</v>
      </c>
      <c r="HI223" s="668" t="e">
        <f>IF(GZ223,0,(#REF!-SUM(GO223:GY223))*INDEX(AK209:AT216,MATCH(GN223,AI209:AI216,0),MATCH(HI220,AK208:AT208,0)))</f>
        <v>#REF!</v>
      </c>
      <c r="HJ223" s="668" t="e">
        <f>IF(GZ223,0,(#REF!-SUM(GO223:GY223))*INDEX(AK209:AT216,MATCH(GN223,AI209:AI216,0),MATCH(HJ220,AK208:AT208,0)))</f>
        <v>#REF!</v>
      </c>
      <c r="HK223" s="668" t="e">
        <f>IF(GZ223,0,(#REF!-SUM(GO223:GY223))*INDEX(AK209:AT216,MATCH(GN223,AI209:AI216,0),MATCH(HK220,AK208:AT208,0)))</f>
        <v>#REF!</v>
      </c>
      <c r="HL223" s="668" t="e">
        <f>(SUM(HB223:HK223)+SUM(GO223:GY223))=#REF!</f>
        <v>#REF!</v>
      </c>
      <c r="HM223" s="674"/>
      <c r="HN223" s="674"/>
      <c r="HO223" s="674"/>
      <c r="HP223" s="674"/>
      <c r="HQ223" s="674"/>
      <c r="HR223" s="674"/>
      <c r="HS223" s="674"/>
      <c r="HT223" s="674"/>
      <c r="HU223" s="674"/>
      <c r="HV223" s="674"/>
      <c r="HW223" s="674"/>
      <c r="HX223" s="674"/>
      <c r="HY223" s="674"/>
      <c r="HZ223" s="674"/>
    </row>
    <row r="224" spans="1:234" hidden="1" x14ac:dyDescent="0.25">
      <c r="A224" s="643" t="s">
        <v>208</v>
      </c>
      <c r="G224" s="670"/>
      <c r="H224" s="670"/>
      <c r="I224" s="674"/>
      <c r="J224" s="674"/>
      <c r="K224" s="674"/>
      <c r="L224" s="674"/>
      <c r="M224" s="674"/>
      <c r="N224" s="674"/>
      <c r="O224" s="674"/>
      <c r="P224" s="674"/>
      <c r="Q224" s="674"/>
      <c r="R224" s="674"/>
      <c r="S224" s="675"/>
      <c r="DR224" s="749">
        <v>2026</v>
      </c>
      <c r="DS224" s="665" t="e">
        <f>INDEX(DT203:EA204,MATCH(DR224,DR203:DR204,0),MATCH(DS219,DT201:EA201,0))*INDEX(AJ209:AT216,MATCH(DS219,AI209:AI216,0),MATCH(DS220,AJ208:AT208,0))</f>
        <v>#N/A</v>
      </c>
      <c r="DT224" s="665" t="e">
        <f>INDEX(DT203:EA204,MATCH(DR224,DR203:DR204,0),MATCH(DT219,DT201:EA201,0))*INDEX(AJ209:AT216,MATCH(DT219,AI209:AI216,0),MATCH(DT220,AJ208:AT208,0))</f>
        <v>#N/A</v>
      </c>
      <c r="DU224" s="665" t="e">
        <f>INDEX(DT203:EA204,MATCH(DR224,DR203:DR204,0),MATCH(DU219,DT201:EA201,0))*INDEX(AJ209:AT216,MATCH(DU219,AI209:AI216,0),MATCH(DU220,AJ208:AT208,0))</f>
        <v>#N/A</v>
      </c>
      <c r="DV224" s="665" t="e">
        <f>INDEX(DT203:EA204,MATCH(DR224,DR203:DR204,0),MATCH(DV219,DT201:EA201,0))*INDEX(AJ209:AT216,MATCH(DV219,AI209:AI216,0),MATCH(DV220,AJ208:AT208,0))</f>
        <v>#N/A</v>
      </c>
      <c r="DW224" s="665" t="e">
        <f>INDEX(DT203:EA204,MATCH(DR224,DR203:DR204,0),MATCH(DW219,DT201:EA201,0))*INDEX(AJ209:AT216,MATCH(DW219,AI209:AI216,0),MATCH(DW220,AJ208:AT208,0))</f>
        <v>#N/A</v>
      </c>
      <c r="DX224" s="665" t="e">
        <f>INDEX(DT203:EA204,MATCH(DR224,DR203:DR204,0),MATCH(DX219,DT201:EA201,0))*INDEX(AJ209:AT216,MATCH(DX219,AI209:AI216,0),MATCH(DX220,AJ208:AT208,0))</f>
        <v>#N/A</v>
      </c>
      <c r="DY224" s="665" t="e">
        <f>INDEX(DT203:EA204,MATCH(DR224,DR203:DR204,0),MATCH(DY219,DT201:EA201,0))*INDEX(AJ209:AT216,MATCH(DY219,AI209:AI216,0),MATCH(DY220,AJ208:AT208,0))</f>
        <v>#N/A</v>
      </c>
      <c r="DZ224" s="665" t="e">
        <f>INDEX(DT203:EA204,MATCH(DR224,DR203:DR204,0),MATCH(DZ219,DT201:EA201,0))*INDEX(AJ209:AT216,MATCH(DZ219,AI209:AI216,0),MATCH(DZ220,AJ208:AT208,0))</f>
        <v>#N/A</v>
      </c>
      <c r="EA224" s="665" t="e">
        <f>INDEX(DT203:EA204,MATCH(DR224,DR203:DR204,0),MATCH(EA219,DT201:EA201,0))*INDEX(AJ209:AT216,MATCH(EA219,AI209:AI216,0),MATCH(EA220,AJ208:AT208,0))</f>
        <v>#N/A</v>
      </c>
      <c r="EB224" s="665" t="e">
        <f>INDEX(DT203:EA204,MATCH(DR224,DR203:DR204,0),MATCH(EB219,DT201:EA201,0))*INDEX(AJ209:AT216,MATCH(EB219,AI209:AI216,0),MATCH(EB220,AJ208:AT208,0))</f>
        <v>#N/A</v>
      </c>
      <c r="EC224" s="665" t="e">
        <f>INDEX(DT203:EA204,MATCH(DR224,DR203:DR204,0),MATCH(EC219,DT201:EA201,0))*INDEX(AJ209:AT216,MATCH(EC219,AI209:AI216,0),MATCH(EC220,AJ208:AT208,0))</f>
        <v>#N/A</v>
      </c>
      <c r="ED224" s="665" t="e">
        <f>INDEX(DT203:EA204,MATCH(DR224,DR203:DR204,0),MATCH(ED219,DT201:EA201,0))*INDEX(AJ209:AT216,MATCH(ED219,AI209:AI216,0),MATCH(ED220,AJ208:AT208,0))</f>
        <v>#N/A</v>
      </c>
      <c r="EE224" s="665" t="e">
        <f>INDEX(DT203:EA204,MATCH(DR224,DR203:DR204,0),MATCH(EE219,DT201:EA201,0))*INDEX(AJ209:AT216,MATCH(EE219,AI209:AI216,0),MATCH(EE220,AJ208:AT208,0))</f>
        <v>#N/A</v>
      </c>
      <c r="EF224" s="665" t="e">
        <f>INDEX(DT203:EA204,MATCH(DR224,DR203:DR204,0),MATCH(EF219,DT201:EA201,0))*INDEX(AJ209:AT216,MATCH(EF219,AI209:AI216,0),MATCH(EF220,AJ208:AT208,0))</f>
        <v>#N/A</v>
      </c>
      <c r="EG224" s="665" t="e">
        <f>INDEX(DT203:EA204,MATCH(DR224,DR203:DR204,0),MATCH(EG219,DT201:EA201,0))*INDEX(AJ209:AT216,MATCH(EG219,AI209:AI216,0),MATCH(EG220,AJ208:AT208,0))</f>
        <v>#N/A</v>
      </c>
      <c r="EH224" s="665" t="e">
        <f>INDEX(DT203:EA204,MATCH(DR224,DR203:DR204,0),MATCH(EH219,DT201:EA201,0))*INDEX(AJ209:AT216,MATCH(EH219,AI209:AI216,0),MATCH(EH220,AJ208:AT208,0))</f>
        <v>#N/A</v>
      </c>
      <c r="EI224" s="665" t="e">
        <f>INDEX(DT203:EA204,MATCH(DR224,DR203:DR204,0),MATCH(EI219,DT201:EA201,0))*INDEX(AJ209:AT216,MATCH(EI219,AI209:AI216,0),MATCH(EI220,AJ208:AT208,0))</f>
        <v>#N/A</v>
      </c>
      <c r="EJ224" s="665" t="e">
        <f>INDEX(DT203:EA204,MATCH(DR224,DR203:DR204,0),MATCH(EJ219,DT201:EA201,0))*INDEX(AJ209:AT216,MATCH(EJ219,AI209:AI216,0),MATCH(EJ220,AJ208:AT208,0))</f>
        <v>#N/A</v>
      </c>
      <c r="EK224" s="665" t="e">
        <f>INDEX(DT203:EA204,MATCH(DR224,DR203:DR204,0),MATCH(EK219,DT201:EA201,0))*INDEX(AJ209:AT216,MATCH(EK219,AI209:AI216,0),MATCH(EK220,AJ208:AT208,0))</f>
        <v>#N/A</v>
      </c>
      <c r="EL224" s="665" t="e">
        <f>INDEX(DT203:EA204,MATCH(DR224,DR203:DR204,0),MATCH(EL219,DT201:EA201,0))*INDEX(AJ209:AT216,MATCH(EL219,AI209:AI216,0),MATCH(EL220,AJ208:AT208,0))</f>
        <v>#N/A</v>
      </c>
      <c r="EM224" s="665" t="e">
        <f>INDEX(DT203:EA204,MATCH(DR224,DR203:DR204,0),MATCH(EM219,DT201:EA201,0))*INDEX(AJ209:AT216,MATCH(EM219,AI209:AI216,0),MATCH(EM220,AJ208:AT208,0))</f>
        <v>#N/A</v>
      </c>
      <c r="EN224" s="665" t="e">
        <f>INDEX(DT203:EA204,MATCH(DR224,DR203:DR204,0),MATCH(EN219,DT201:EA201,0))*INDEX(AJ209:AT216,MATCH(EN219,AI209:AI216,0),MATCH(EN220,AJ208:AT208,0))</f>
        <v>#N/A</v>
      </c>
      <c r="EO224" s="665" t="e">
        <f>INDEX(DT203:EA204,MATCH(DR224,DR203:DR204,0),MATCH(EO219,DT201:EA201,0))*INDEX(AJ209:AT216,MATCH(EO219,AI209:AI216,0),MATCH(EO220,AJ208:AT208,0))</f>
        <v>#N/A</v>
      </c>
      <c r="EP224" s="665" t="e">
        <f>INDEX(DT203:EA204,MATCH(DR224,DR203:DR204,0),MATCH(EP219,DT201:EA201,0))*INDEX(AJ209:AT216,MATCH(EP219,AI209:AI216,0),MATCH(EP220,AJ208:AT208,0))</f>
        <v>#N/A</v>
      </c>
      <c r="EQ224" s="665" t="e">
        <f>INDEX(DT203:EA204,MATCH(DR224,DR203:DR204,0),MATCH(EQ219,DT201:EA201,0))*INDEX(AJ209:AT216,MATCH(EQ219,AI209:AI216,0),MATCH(EQ220,AJ208:AT208,0))</f>
        <v>#N/A</v>
      </c>
      <c r="ER224" s="665" t="e">
        <f>INDEX(DT203:EA204,MATCH(DR224,DR203:DR204,0),MATCH(ER219,DT201:EA201,0))*INDEX(AJ209:AT216,MATCH(ER219,AI209:AI216,0),MATCH(ER220,AJ208:AT208,0))</f>
        <v>#N/A</v>
      </c>
      <c r="ES224" s="665" t="e">
        <f>INDEX(DT203:EA204,MATCH(DR224,DR203:DR204,0),MATCH(ES219,DT201:EA201,0))*INDEX(AJ209:AT216,MATCH(ES219,AI209:AI216,0),MATCH(ES220,AJ208:AT208,0))</f>
        <v>#N/A</v>
      </c>
      <c r="ET224" s="665" t="e">
        <f>INDEX(DT203:EA204,MATCH(DR224,DR203:DR204,0),MATCH(ET219,DT201:EA201,0))*INDEX(AJ209:AT216,MATCH(ET219,AI209:AI216,0),MATCH(ET220,AJ208:AT208,0))</f>
        <v>#N/A</v>
      </c>
      <c r="EU224" s="665" t="e">
        <f>INDEX(DT203:EA204,MATCH(DR224,DR203:DR204,0),MATCH(EU219,DT201:EA201,0))*INDEX(AJ209:AT216,MATCH(EU219,AI209:AI216,0),MATCH(EU220,AJ208:AT208,0))</f>
        <v>#N/A</v>
      </c>
      <c r="EV224" s="665" t="e">
        <f>INDEX(DT203:EA204,MATCH(DR224,DR203:DR204,0),MATCH(EV219,DT201:EA201,0))*INDEX(AJ209:AT216,MATCH(EV219,AI209:AI216,0),MATCH(EV220,AJ208:AT208,0))</f>
        <v>#N/A</v>
      </c>
      <c r="EW224" s="665" t="e">
        <f>INDEX(DT203:EA204,MATCH(DR224,DR203:DR204,0),MATCH(EW219,DT201:EA201,0))*INDEX(AJ209:AT216,MATCH(EW219,AI209:AI216,0),MATCH(EW220,AJ208:AT208,0))</f>
        <v>#N/A</v>
      </c>
      <c r="EX224" s="665" t="e">
        <f>INDEX(DT203:EA204,MATCH(DR224,DR203:DR204,0),MATCH(EX219,DT201:EA201,0))*INDEX(AJ209:AT216,MATCH(EX219,AI209:AI216,0),MATCH(EX220,AJ208:AT208,0))</f>
        <v>#N/A</v>
      </c>
      <c r="EY224" s="665" t="e">
        <f>INDEX(DT203:EA204,MATCH(DR224,DR203:DR204,0),MATCH(EY219,DT201:EA201,0))*INDEX(AJ209:AT216,MATCH(EY219,AI209:AI216,0),MATCH(EY220,AJ208:AT208,0))</f>
        <v>#N/A</v>
      </c>
      <c r="EZ224" s="665" t="e">
        <f>INDEX(DT203:EA204,MATCH(DR224,DR203:DR204,0),MATCH(EZ219,DT201:EA201,0))*INDEX(AJ209:AT216,MATCH(EZ219,AI209:AI216,0),MATCH(EZ220,AJ208:AT208,0))</f>
        <v>#N/A</v>
      </c>
      <c r="FA224" s="665" t="e">
        <f>INDEX(DT203:EA204,MATCH(DR224,DR203:DR204,0),MATCH(FA219,DT201:EA201,0))*INDEX(AJ209:AT216,MATCH(FA219,AI209:AI216,0),MATCH(FA220,AJ208:AT208,0))</f>
        <v>#N/A</v>
      </c>
      <c r="FB224" s="665" t="e">
        <f>INDEX(DT203:EA204,MATCH(DR224,DR203:DR204,0),MATCH(FB219,DT201:EA201,0))*INDEX(AJ209:AT216,MATCH(FB219,AI209:AI216,0),MATCH(FB220,AJ208:AT208,0))</f>
        <v>#N/A</v>
      </c>
      <c r="FC224" s="665" t="e">
        <f>INDEX(DT203:EA204,MATCH(DR224,DR203:DR204,0),MATCH(FC219,DT201:EA201,0))*INDEX(AJ209:AT216,MATCH(FC219,AI209:AI216,0),MATCH(FC220,AJ208:AT208,0))</f>
        <v>#N/A</v>
      </c>
      <c r="FD224" s="665" t="e">
        <f>INDEX(DT203:EA204,MATCH(DR224,DR203:DR204,0),MATCH(FD219,DT201:EA201,0))*INDEX(AJ209:AT216,MATCH(FD219,AI209:AI216,0),MATCH(FD220,AJ208:AT208,0))</f>
        <v>#N/A</v>
      </c>
      <c r="FE224" s="665" t="e">
        <f>INDEX(DT203:EA204,MATCH(DR224,DR203:DR204,0),MATCH(FE219,DT201:EA201,0))*INDEX(AJ209:AT216,MATCH(FE219,AI209:AI216,0),MATCH(FE220,AJ208:AT208,0))</f>
        <v>#N/A</v>
      </c>
      <c r="FF224" s="665" t="e">
        <f>INDEX(DT203:EA204,MATCH(DR224,DR203:DR204,0),MATCH(FF219,DT201:EA201,0))*INDEX(AJ209:AT216,MATCH(FF219,AI209:AI216,0),MATCH(FF220,AJ208:AT208,0))</f>
        <v>#N/A</v>
      </c>
      <c r="FG224" s="665" t="e">
        <f>INDEX(DT203:EA204,MATCH(DR224,DR203:DR204,0),MATCH(FG219,DT201:EA201,0))*INDEX(AJ209:AT216,MATCH(FG219,AI209:AI216,0),MATCH(FG220,AJ208:AT208,0))</f>
        <v>#N/A</v>
      </c>
      <c r="FH224" s="665" t="e">
        <f>INDEX(DT203:EA204,MATCH(DR224,DR203:DR204,0),MATCH(FH219,DT201:EA201,0))*INDEX(AJ209:AT216,MATCH(FH219,AI209:AI216,0),MATCH(FH220,AJ208:AT208,0))</f>
        <v>#N/A</v>
      </c>
      <c r="FI224" s="665" t="e">
        <f>INDEX(DT203:EA204,MATCH(DR224,DR203:DR204,0),MATCH(FI219,DT201:EA201,0))*INDEX(AJ209:AT216,MATCH(FI219,AI209:AI216,0),MATCH(FI220,AJ208:AT208,0))</f>
        <v>#N/A</v>
      </c>
      <c r="FJ224" s="665" t="e">
        <f>INDEX(DT203:EA204,MATCH(DR224,DR203:DR204,0),MATCH(FJ219,DT201:EA201,0))*INDEX(AJ209:AT216,MATCH(FJ219,AI209:AI216,0),MATCH(FJ220,AJ208:AT208,0))</f>
        <v>#N/A</v>
      </c>
      <c r="FK224" s="665" t="e">
        <f>INDEX(DT203:EA204,MATCH(DR224,DR203:DR204,0),MATCH(FK219,DT201:EA201,0))*INDEX(AJ209:AT216,MATCH(FK219,AI209:AI216,0),MATCH(FK220,AJ208:AT208,0))</f>
        <v>#N/A</v>
      </c>
      <c r="FL224" s="665" t="e">
        <f>INDEX(DT203:EA204,MATCH(DR224,DR203:DR204,0),MATCH(FL219,DT201:EA201,0))*INDEX(AJ209:AT216,MATCH(FL219,AI209:AI216,0),MATCH(FL220,AJ208:AT208,0))</f>
        <v>#N/A</v>
      </c>
      <c r="FM224" s="665" t="e">
        <f>INDEX(DT203:EA204,MATCH(DR224,DR203:DR204,0),MATCH(FM219,DT201:EA201,0))*INDEX(AJ209:AT216,MATCH(FM219,AI209:AI216,0),MATCH(FM220,AJ208:AT208,0))</f>
        <v>#N/A</v>
      </c>
      <c r="FN224" s="665" t="e">
        <f>INDEX(DT203:EA204,MATCH(DR224,DR203:DR204,0),MATCH(FN219,DT201:EA201,0))*INDEX(AJ209:AT216,MATCH(FN219,AI209:AI216,0),MATCH(FN220,AJ208:AT208,0))</f>
        <v>#N/A</v>
      </c>
      <c r="FO224" s="665" t="e">
        <f>INDEX(DT203:EA204,MATCH(DR224,DR203:DR204,0),MATCH(FO219,DT201:EA201,0))*INDEX(AJ209:AT216,MATCH(FO219,AI209:AI216,0),MATCH(FO220,AJ208:AT208,0))</f>
        <v>#N/A</v>
      </c>
      <c r="FP224" s="665" t="e">
        <f>INDEX(DT203:EA204,MATCH(DR224,DR203:DR204,0),MATCH(FP219,DT201:EA201,0))*INDEX(AJ209:AT216,MATCH(FP219,AI209:AI216,0),MATCH(FP220,AJ208:AT208,0))</f>
        <v>#N/A</v>
      </c>
      <c r="FQ224" s="665" t="e">
        <f>INDEX(DT203:EA204,MATCH(DR224,DR203:DR204,0),MATCH(FQ219,DT201:EA201,0))*INDEX(AJ209:AT216,MATCH(FQ219,AI209:AI216,0),MATCH(FQ220,AJ208:AT208,0))</f>
        <v>#N/A</v>
      </c>
      <c r="FR224" s="665" t="e">
        <f>INDEX(DT203:EA204,MATCH(DR224,DR203:DR204,0),MATCH(FR219,DT201:EA201,0))*INDEX(AJ209:AT216,MATCH(FR219,AI209:AI216,0),MATCH(FR220,AJ208:AT208,0))</f>
        <v>#N/A</v>
      </c>
      <c r="FS224" s="665" t="e">
        <f>INDEX(DT203:EA204,MATCH(DR224,DR203:DR204,0),MATCH(FS219,DT201:EA201,0))*INDEX(AJ209:AT216,MATCH(FS219,AI209:AI216,0),MATCH(FS220,AJ208:AT208,0))</f>
        <v>#N/A</v>
      </c>
      <c r="FT224" s="665" t="e">
        <f>INDEX(DT203:EA204,MATCH(DR224,DR203:DR204,0),MATCH(FT219,DT201:EA201,0))*INDEX(AJ209:AT216,MATCH(FT219,AI209:AI216,0),MATCH(FT220,AJ208:AT208,0))</f>
        <v>#N/A</v>
      </c>
      <c r="FU224" s="665" t="e">
        <f>INDEX(DT203:EA204,MATCH(DR224,DR203:DR204,0),MATCH(FU219,DT201:EA201,0))*INDEX(AJ209:AT216,MATCH(FU219,AI209:AI216,0),MATCH(FU220,AJ208:AT208,0))</f>
        <v>#N/A</v>
      </c>
      <c r="FV224" s="665" t="e">
        <f>INDEX(DT203:EA204,MATCH(DR224,DR203:DR204,0),MATCH(FV219,DT201:EA201,0))*INDEX(AJ209:AT216,MATCH(FV219,AI209:AI216,0),MATCH(FV220,AJ208:AT208,0))</f>
        <v>#N/A</v>
      </c>
      <c r="FW224" s="665" t="e">
        <f>INDEX(DT203:EA204,MATCH(DR224,DR203:DR204,0),MATCH(FW219,DT201:EA201,0))*INDEX(AJ209:AT216,MATCH(FW219,AI209:AI216,0),MATCH(FW220,AJ208:AT208,0))</f>
        <v>#N/A</v>
      </c>
      <c r="FX224" s="665" t="e">
        <f>INDEX(DT203:EA204,MATCH(DR224,DR203:DR204,0),MATCH(FX219,DT201:EA201,0))*INDEX(AJ209:AT216,MATCH(FX219,AI209:AI216,0),MATCH(FX220,AJ208:AT208,0))</f>
        <v>#N/A</v>
      </c>
      <c r="FY224" s="665" t="e">
        <f>INDEX(DT203:EA204,MATCH(DR224,DR203:DR204,0),MATCH(FY219,DT201:EA201,0))*INDEX(AJ209:AT216,MATCH(FY219,AI209:AI216,0),MATCH(FY220,AJ208:AT208,0))</f>
        <v>#N/A</v>
      </c>
      <c r="FZ224" s="665" t="e">
        <f>INDEX(DT203:EA204,MATCH(DR224,DR203:DR204,0),MATCH(FZ219,DT201:EA201,0))*INDEX(AJ209:AT216,MATCH(FZ219,AI209:AI216,0),MATCH(FZ220,AJ208:AT208,0))</f>
        <v>#N/A</v>
      </c>
      <c r="GA224" s="665" t="e">
        <f>INDEX(DT203:EA204,MATCH(DR224,DR203:DR204,0),MATCH(GA219,DT201:EA201,0))*INDEX(AJ209:AT216,MATCH(GA219,AI209:AI216,0),MATCH(GA220,AJ208:AT208,0))</f>
        <v>#N/A</v>
      </c>
      <c r="GB224" s="665" t="e">
        <f>INDEX(DT203:EA204,MATCH(DR224,DR203:DR204,0),MATCH(GB219,DT201:EA201,0))*INDEX(AJ209:AT216,MATCH(GB219,AI209:AI216,0),MATCH(GB220,AJ208:AT208,0))</f>
        <v>#N/A</v>
      </c>
      <c r="GC224" s="665" t="e">
        <f>INDEX(DT203:EA204,MATCH(DR224,DR203:DR204,0),MATCH(GC219,DT201:EA201,0))*INDEX(AJ209:AT216,MATCH(GC219,AI209:AI216,0),MATCH(GC220,AJ208:AT208,0))</f>
        <v>#N/A</v>
      </c>
      <c r="GD224" s="665" t="e">
        <f>INDEX(DT203:EA204,MATCH(DR224,DR203:DR204,0),MATCH(GD219,DT201:EA201,0))*INDEX(AJ209:AT216,MATCH(GD219,AI209:AI216,0),MATCH(GD220,AJ208:AT208,0))</f>
        <v>#N/A</v>
      </c>
      <c r="GE224" s="665" t="e">
        <f>INDEX(DT203:EA204,MATCH(DR224,DR203:DR204,0),MATCH(GE219,DT201:EA201,0))*INDEX(AJ209:AT216,MATCH(GE219,AI209:AI216,0),MATCH(GE220,AJ208:AT208,0))</f>
        <v>#N/A</v>
      </c>
      <c r="GF224" s="665" t="e">
        <f>INDEX(DT203:EA204,MATCH(DR224,DR203:DR204,0),MATCH(GF219,DT201:EA201,0))*INDEX(AJ209:AT216,MATCH(GF219,AI209:AI216,0),MATCH(GF220,AJ208:AT208,0))</f>
        <v>#N/A</v>
      </c>
      <c r="GG224" s="665" t="e">
        <f>INDEX(DT203:EA204,MATCH(DR224,DR203:DR204,0),MATCH(GG219,DT201:EA201,0))*INDEX(AJ209:AT216,MATCH(GG219,AI209:AI216,0),MATCH(GG220,AJ208:AT208,0))</f>
        <v>#N/A</v>
      </c>
      <c r="GH224" s="665" t="e">
        <f>INDEX(DT203:EA204,MATCH(DR224,DR203:DR204,0),MATCH(GH219,DT201:EA201,0))*INDEX(AJ209:AT216,MATCH(GH219,AI209:AI216,0),MATCH(GH220,AJ208:AT208,0))</f>
        <v>#N/A</v>
      </c>
      <c r="GI224" s="665" t="e">
        <f>INDEX(DT203:EA204,MATCH(DR224,DR203:DR204,0),MATCH(GI219,DT201:EA201,0))*INDEX(AJ209:AT216,MATCH(GI219,AI209:AI216,0),MATCH(GI220,AJ208:AT208,0))</f>
        <v>#N/A</v>
      </c>
      <c r="GJ224" s="665" t="e">
        <f>INDEX(DT203:EA204,MATCH(DR224,DR203:DR204,0),MATCH(GJ219,DT201:EA201,0))*INDEX(AJ209:AT216,MATCH(GJ219,AI209:AI216,0),MATCH(GJ220,AJ208:AT208,0))</f>
        <v>#N/A</v>
      </c>
      <c r="GK224" s="665" t="e">
        <f>INDEX(DT203:EA204,MATCH(DR224,DR203:DR204,0),MATCH(GK219,DT201:EA201,0))*INDEX(AJ209:AT216,MATCH(GK219,AI209:AI216,0),MATCH(GK220,AJ208:AT208,0))</f>
        <v>#N/A</v>
      </c>
      <c r="GL224" s="665" t="e">
        <f>SUM(DS224:GK224)=#REF!-SUM(HB224:HK224)</f>
        <v>#N/A</v>
      </c>
      <c r="GM224" s="667"/>
      <c r="GN224" s="749">
        <v>2026</v>
      </c>
      <c r="GO224" s="664" t="e">
        <f>SUMIF(DS208:EN208,GO208,DS224:EN224)</f>
        <v>#N/A</v>
      </c>
      <c r="GP224" s="668" t="e">
        <f>SUMIF(DS208:GK208,GP208,DS224:GK224)</f>
        <v>#N/A</v>
      </c>
      <c r="GQ224" s="668" t="e">
        <f>SUMIF(DS208:GK208,GQ208,DS224:GK224)</f>
        <v>#N/A</v>
      </c>
      <c r="GR224" s="668" t="e">
        <f>SUMIF(DS208:GK208,GR208,DS224:GK224)</f>
        <v>#N/A</v>
      </c>
      <c r="GS224" s="668" t="e">
        <f>SUMIF(DS208:GK208,GS208,DS224:GK224)</f>
        <v>#N/A</v>
      </c>
      <c r="GT224" s="668" t="e">
        <f>SUMIF(DS208:GK208,GT208,DS224:GK224)</f>
        <v>#N/A</v>
      </c>
      <c r="GU224" s="668" t="e">
        <f>SUMIF(DS208:GK208,GU208,DS224:GK224)</f>
        <v>#N/A</v>
      </c>
      <c r="GV224" s="668" t="e">
        <f>SUMIF(DS208:GK208,GV208,DS224:GK224)</f>
        <v>#N/A</v>
      </c>
      <c r="GW224" s="668" t="e">
        <f>SUMIF(DS208:GK208,GW208,DS224:GK224)</f>
        <v>#N/A</v>
      </c>
      <c r="GX224" s="668" t="e">
        <f>SUMIF(DS208:GK208,GX208,DS224:GK224)</f>
        <v>#N/A</v>
      </c>
      <c r="GY224" s="668" t="e">
        <f>SUMIF(DS208:GK208,GY208,DS224:GK224)</f>
        <v>#N/A</v>
      </c>
      <c r="GZ224" s="646" t="e">
        <f>#REF!=SUM(GO224:GY224)</f>
        <v>#REF!</v>
      </c>
      <c r="HB224" s="668" t="e">
        <f>IF(GZ224,0,(#REF!-SUM(GO224:GY224))*INDEX(AK209:AT216,MATCH(GN224,AI209:AI216,0),MATCH(HB220,AK208:AT208,0)))</f>
        <v>#REF!</v>
      </c>
      <c r="HC224" s="668" t="e">
        <f>IF(GZ224,0,(#REF!-SUM(GO224:GY224))*INDEX(AK209:AT216,MATCH(GN224,AI209:AI216,0),MATCH(HC220,AK208:AT208,0)))</f>
        <v>#REF!</v>
      </c>
      <c r="HD224" s="668" t="e">
        <f>IF(GZ224,0,(#REF!-SUM(GO224:GY224))*INDEX(AK209:AT216,MATCH(GN224,AI209:AI216,0),MATCH(HD220,AK208:AT208,0)))</f>
        <v>#REF!</v>
      </c>
      <c r="HE224" s="668" t="e">
        <f>IF(GZ224,0,(#REF!-SUM(GO224:GY224))*INDEX(AK209:AT216,MATCH(GN224,AI209:AI216,0),MATCH(HE220,AK208:AT208,0)))</f>
        <v>#REF!</v>
      </c>
      <c r="HF224" s="668" t="e">
        <f>IF(GZ224,0,(#REF!-SUM(GO224:GY224))*INDEX(AK209:AT216,MATCH(GN224,AI209:AI216,0),MATCH(HF220,AK208:AT208,0)))</f>
        <v>#REF!</v>
      </c>
      <c r="HG224" s="668" t="e">
        <f>IF(GZ224,0,(#REF!-SUM(GO224:GY224))*INDEX(AK209:AT216,MATCH(GN224,AI209:AI216,0),MATCH(HG220,AK208:AT208,0)))</f>
        <v>#REF!</v>
      </c>
      <c r="HH224" s="668" t="e">
        <f>IF(GZ224,0,(#REF!-SUM(GO224:GY224))*INDEX(AK209:AT216,MATCH(GN224,AI209:AI216,0),MATCH(HH220,AK208:AT208,0)))</f>
        <v>#REF!</v>
      </c>
      <c r="HI224" s="668" t="e">
        <f>IF(GZ224,0,(#REF!-SUM(GO224:GY224))*INDEX(AK209:AT216,MATCH(GN224,AI209:AI216,0),MATCH(HI220,AK208:AT208,0)))</f>
        <v>#REF!</v>
      </c>
      <c r="HJ224" s="668" t="e">
        <f>IF(GZ224,0,(#REF!-SUM(GO224:GY224))*INDEX(AK209:AT216,MATCH(GN224,AI209:AI216,0),MATCH(HJ220,AK208:AT208,0)))</f>
        <v>#REF!</v>
      </c>
      <c r="HK224" s="668" t="e">
        <f>IF(GZ224,0,(#REF!-SUM(GO224:GY224))*INDEX(AK209:AT216,MATCH(GN224,AI209:AI216,0),MATCH(HK220,AK208:AT208,0)))</f>
        <v>#REF!</v>
      </c>
      <c r="HL224" s="668" t="e">
        <f>(SUM(HB224:HK224)+SUM(GO224:GY224))=#REF!</f>
        <v>#REF!</v>
      </c>
      <c r="HM224" s="674"/>
      <c r="HN224" s="674"/>
      <c r="HO224" s="674"/>
      <c r="HP224" s="674"/>
      <c r="HQ224" s="674"/>
      <c r="HR224" s="674"/>
      <c r="HS224" s="674"/>
      <c r="HT224" s="674"/>
      <c r="HU224" s="674"/>
      <c r="HV224" s="674"/>
      <c r="HW224" s="674"/>
      <c r="HX224" s="674"/>
      <c r="HY224" s="674"/>
      <c r="HZ224" s="674"/>
    </row>
    <row r="225" spans="1:234" hidden="1" x14ac:dyDescent="0.25">
      <c r="A225" s="643" t="s">
        <v>208</v>
      </c>
      <c r="G225" s="670"/>
      <c r="H225" s="670"/>
      <c r="I225" s="674"/>
      <c r="J225" s="674"/>
      <c r="K225" s="674"/>
      <c r="L225" s="674"/>
      <c r="M225" s="674"/>
      <c r="N225" s="674"/>
      <c r="O225" s="674"/>
      <c r="P225" s="674"/>
      <c r="Q225" s="674"/>
      <c r="R225" s="674"/>
      <c r="S225" s="675"/>
      <c r="DR225" s="749">
        <v>2027</v>
      </c>
      <c r="DS225" s="665" t="e">
        <f>INDEX(DT203:EA204,MATCH(DR225,DR203:DR204,0),MATCH(DS219,DT201:EA201,0))*INDEX(AJ209:AT216,MATCH(DS219,AI209:AI216,0),MATCH(DS220,AJ208:AT208,0))</f>
        <v>#N/A</v>
      </c>
      <c r="DT225" s="665" t="e">
        <f>INDEX(DT203:EA204,MATCH(DR225,DR203:DR204,0),MATCH(DT219,DT201:EA201,0))*INDEX(AJ209:AT216,MATCH(DT219,AI209:AI216,0),MATCH(DT220,AJ208:AT208,0))</f>
        <v>#N/A</v>
      </c>
      <c r="DU225" s="665" t="e">
        <f>INDEX(DT203:EA204,MATCH(DR225,DR203:DR204,0),MATCH(DU219,DT201:EA201,0))*INDEX(AJ209:AT216,MATCH(DU219,AI209:AI216,0),MATCH(DU220,AJ208:AT208,0))</f>
        <v>#N/A</v>
      </c>
      <c r="DV225" s="665" t="e">
        <f>INDEX(DT203:EA204,MATCH(DR225,DR203:DR204,0),MATCH(DV219,DT201:EA201,0))*INDEX(AJ209:AT216,MATCH(DV219,AI209:AI216,0),MATCH(DV220,AJ208:AT208,0))</f>
        <v>#N/A</v>
      </c>
      <c r="DW225" s="665" t="e">
        <f>INDEX(DT203:EA204,MATCH(DR225,DR203:DR204,0),MATCH(DW219,DT201:EA201,0))*INDEX(AJ209:AT216,MATCH(DW219,AI209:AI216,0),MATCH(DW220,AJ208:AT208,0))</f>
        <v>#N/A</v>
      </c>
      <c r="DX225" s="665" t="e">
        <f>INDEX(DT203:EA204,MATCH(DR225,DR203:DR204,0),MATCH(DX219,DT201:EA201,0))*INDEX(AJ209:AT216,MATCH(DX219,AI209:AI216,0),MATCH(DX220,AJ208:AT208,0))</f>
        <v>#N/A</v>
      </c>
      <c r="DY225" s="665" t="e">
        <f>INDEX(DT203:EA204,MATCH(DR225,DR203:DR204,0),MATCH(DY219,DT201:EA201,0))*INDEX(AJ209:AT216,MATCH(DY219,AI209:AI216,0),MATCH(DY220,AJ208:AT208,0))</f>
        <v>#N/A</v>
      </c>
      <c r="DZ225" s="665" t="e">
        <f>INDEX(DT203:EA204,MATCH(DR225,DR203:DR204,0),MATCH(DZ219,DT201:EA201,0))*INDEX(AJ209:AT216,MATCH(DZ219,AI209:AI216,0),MATCH(DZ220,AJ208:AT208,0))</f>
        <v>#N/A</v>
      </c>
      <c r="EA225" s="665" t="e">
        <f>INDEX(DT203:EA204,MATCH(DR225,DR203:DR204,0),MATCH(EA219,DT201:EA201,0))*INDEX(AJ209:AT216,MATCH(EA219,AI209:AI216,0),MATCH(EA220,AJ208:AT208,0))</f>
        <v>#N/A</v>
      </c>
      <c r="EB225" s="665" t="e">
        <f>INDEX(DT203:EA204,MATCH(DR225,DR203:DR204,0),MATCH(EB219,DT201:EA201,0))*INDEX(AJ209:AT216,MATCH(EB219,AI209:AI216,0),MATCH(EB220,AJ208:AT208,0))</f>
        <v>#N/A</v>
      </c>
      <c r="EC225" s="665" t="e">
        <f>INDEX(DT203:EA204,MATCH(DR225,DR203:DR204,0),MATCH(EC219,DT201:EA201,0))*INDEX(AJ209:AT216,MATCH(EC219,AI209:AI216,0),MATCH(EC220,AJ208:AT208,0))</f>
        <v>#N/A</v>
      </c>
      <c r="ED225" s="665" t="e">
        <f>INDEX(DT203:EA204,MATCH(DR225,DR203:DR204,0),MATCH(ED219,DT201:EA201,0))*INDEX(AJ209:AT216,MATCH(ED219,AI209:AI216,0),MATCH(ED220,AJ208:AT208,0))</f>
        <v>#N/A</v>
      </c>
      <c r="EE225" s="665" t="e">
        <f>INDEX(DT203:EA204,MATCH(DR225,DR203:DR204,0),MATCH(EE219,DT201:EA201,0))*INDEX(AJ209:AT216,MATCH(EE219,AI209:AI216,0),MATCH(EE220,AJ208:AT208,0))</f>
        <v>#N/A</v>
      </c>
      <c r="EF225" s="665" t="e">
        <f>INDEX(DT203:EA204,MATCH(DR225,DR203:DR204,0),MATCH(EF219,DT201:EA201,0))*INDEX(AJ209:AT216,MATCH(EF219,AI209:AI216,0),MATCH(EF220,AJ208:AT208,0))</f>
        <v>#N/A</v>
      </c>
      <c r="EG225" s="665" t="e">
        <f>INDEX(DT203:EA204,MATCH(DR225,DR203:DR204,0),MATCH(EG219,DT201:EA201,0))*INDEX(AJ209:AT216,MATCH(EG219,AI209:AI216,0),MATCH(EG220,AJ208:AT208,0))</f>
        <v>#N/A</v>
      </c>
      <c r="EH225" s="665" t="e">
        <f>INDEX(DT203:EA204,MATCH(DR225,DR203:DR204,0),MATCH(EH219,DT201:EA201,0))*INDEX(AJ209:AT216,MATCH(EH219,AI209:AI216,0),MATCH(EH220,AJ208:AT208,0))</f>
        <v>#N/A</v>
      </c>
      <c r="EI225" s="665" t="e">
        <f>INDEX(DT203:EA204,MATCH(DR225,DR203:DR204,0),MATCH(EI219,DT201:EA201,0))*INDEX(AJ209:AT216,MATCH(EI219,AI209:AI216,0),MATCH(EI220,AJ208:AT208,0))</f>
        <v>#N/A</v>
      </c>
      <c r="EJ225" s="665" t="e">
        <f>INDEX(DT203:EA204,MATCH(DR225,DR203:DR204,0),MATCH(EJ219,DT201:EA201,0))*INDEX(AJ209:AT216,MATCH(EJ219,AI209:AI216,0),MATCH(EJ220,AJ208:AT208,0))</f>
        <v>#N/A</v>
      </c>
      <c r="EK225" s="665" t="e">
        <f>INDEX(DT203:EA204,MATCH(DR225,DR203:DR204,0),MATCH(EK219,DT201:EA201,0))*INDEX(AJ209:AT216,MATCH(EK219,AI209:AI216,0),MATCH(EK220,AJ208:AT208,0))</f>
        <v>#N/A</v>
      </c>
      <c r="EL225" s="665" t="e">
        <f>INDEX(DT203:EA204,MATCH(DR225,DR203:DR204,0),MATCH(EL219,DT201:EA201,0))*INDEX(AJ209:AT216,MATCH(EL219,AI209:AI216,0),MATCH(EL220,AJ208:AT208,0))</f>
        <v>#N/A</v>
      </c>
      <c r="EM225" s="665" t="e">
        <f>INDEX(DT203:EA204,MATCH(DR225,DR203:DR204,0),MATCH(EM219,DT201:EA201,0))*INDEX(AJ209:AT216,MATCH(EM219,AI209:AI216,0),MATCH(EM220,AJ208:AT208,0))</f>
        <v>#N/A</v>
      </c>
      <c r="EN225" s="665" t="e">
        <f>INDEX(DT203:EA204,MATCH(DR225,DR203:DR204,0),MATCH(EN219,DT201:EA201,0))*INDEX(AJ209:AT216,MATCH(EN219,AI209:AI216,0),MATCH(EN220,AJ208:AT208,0))</f>
        <v>#N/A</v>
      </c>
      <c r="EO225" s="665" t="e">
        <f>INDEX(DT203:EA204,MATCH(DR225,DR203:DR204,0),MATCH(EO219,DT201:EA201,0))*INDEX(AJ209:AT216,MATCH(EO219,AI209:AI216,0),MATCH(EO220,AJ208:AT208,0))</f>
        <v>#N/A</v>
      </c>
      <c r="EP225" s="665" t="e">
        <f>INDEX(DT203:EA204,MATCH(DR225,DR203:DR204,0),MATCH(EP219,DT201:EA201,0))*INDEX(AJ209:AT216,MATCH(EP219,AI209:AI216,0),MATCH(EP220,AJ208:AT208,0))</f>
        <v>#N/A</v>
      </c>
      <c r="EQ225" s="665" t="e">
        <f>INDEX(DT203:EA204,MATCH(DR225,DR203:DR204,0),MATCH(EQ219,DT201:EA201,0))*INDEX(AJ209:AT216,MATCH(EQ219,AI209:AI216,0),MATCH(EQ220,AJ208:AT208,0))</f>
        <v>#N/A</v>
      </c>
      <c r="ER225" s="665" t="e">
        <f>INDEX(DT203:EA204,MATCH(DR225,DR203:DR204,0),MATCH(ER219,DT201:EA201,0))*INDEX(AJ209:AT216,MATCH(ER219,AI209:AI216,0),MATCH(ER220,AJ208:AT208,0))</f>
        <v>#N/A</v>
      </c>
      <c r="ES225" s="665" t="e">
        <f>INDEX(DT203:EA204,MATCH(DR225,DR203:DR204,0),MATCH(ES219,DT201:EA201,0))*INDEX(AJ209:AT216,MATCH(ES219,AI209:AI216,0),MATCH(ES220,AJ208:AT208,0))</f>
        <v>#N/A</v>
      </c>
      <c r="ET225" s="665" t="e">
        <f>INDEX(DT203:EA204,MATCH(DR225,DR203:DR204,0),MATCH(ET219,DT201:EA201,0))*INDEX(AJ209:AT216,MATCH(ET219,AI209:AI216,0),MATCH(ET220,AJ208:AT208,0))</f>
        <v>#N/A</v>
      </c>
      <c r="EU225" s="665" t="e">
        <f>INDEX(DT203:EA204,MATCH(DR225,DR203:DR204,0),MATCH(EU219,DT201:EA201,0))*INDEX(AJ209:AT216,MATCH(EU219,AI209:AI216,0),MATCH(EU220,AJ208:AT208,0))</f>
        <v>#N/A</v>
      </c>
      <c r="EV225" s="665" t="e">
        <f>INDEX(DT203:EA204,MATCH(DR225,DR203:DR204,0),MATCH(EV219,DT201:EA201,0))*INDEX(AJ209:AT216,MATCH(EV219,AI209:AI216,0),MATCH(EV220,AJ208:AT208,0))</f>
        <v>#N/A</v>
      </c>
      <c r="EW225" s="665" t="e">
        <f>INDEX(DT203:EA204,MATCH(DR225,DR203:DR204,0),MATCH(EW219,DT201:EA201,0))*INDEX(AJ209:AT216,MATCH(EW219,AI209:AI216,0),MATCH(EW220,AJ208:AT208,0))</f>
        <v>#N/A</v>
      </c>
      <c r="EX225" s="665" t="e">
        <f>INDEX(DT203:EA204,MATCH(DR225,DR203:DR204,0),MATCH(EX219,DT201:EA201,0))*INDEX(AJ209:AT216,MATCH(EX219,AI209:AI216,0),MATCH(EX220,AJ208:AT208,0))</f>
        <v>#N/A</v>
      </c>
      <c r="EY225" s="665" t="e">
        <f>INDEX(DT203:EA204,MATCH(DR225,DR203:DR204,0),MATCH(EY219,DT201:EA201,0))*INDEX(AJ209:AT216,MATCH(EY219,AI209:AI216,0),MATCH(EY220,AJ208:AT208,0))</f>
        <v>#N/A</v>
      </c>
      <c r="EZ225" s="665" t="e">
        <f>INDEX(DT203:EA204,MATCH(DR225,DR203:DR204,0),MATCH(EZ219,DT201:EA201,0))*INDEX(AJ209:AT216,MATCH(EZ219,AI209:AI216,0),MATCH(EZ220,AJ208:AT208,0))</f>
        <v>#N/A</v>
      </c>
      <c r="FA225" s="665" t="e">
        <f>INDEX(DT203:EA204,MATCH(DR225,DR203:DR204,0),MATCH(FA219,DT201:EA201,0))*INDEX(AJ209:AT216,MATCH(FA219,AI209:AI216,0),MATCH(FA220,AJ208:AT208,0))</f>
        <v>#N/A</v>
      </c>
      <c r="FB225" s="665" t="e">
        <f>INDEX(DT203:EA204,MATCH(DR225,DR203:DR204,0),MATCH(FB219,DT201:EA201,0))*INDEX(AJ209:AT216,MATCH(FB219,AI209:AI216,0),MATCH(FB220,AJ208:AT208,0))</f>
        <v>#N/A</v>
      </c>
      <c r="FC225" s="665" t="e">
        <f>INDEX(DT203:EA204,MATCH(DR225,DR203:DR204,0),MATCH(FC219,DT201:EA201,0))*INDEX(AJ209:AT216,MATCH(FC219,AI209:AI216,0),MATCH(FC220,AJ208:AT208,0))</f>
        <v>#N/A</v>
      </c>
      <c r="FD225" s="665" t="e">
        <f>INDEX(DT203:EA204,MATCH(DR225,DR203:DR204,0),MATCH(FD219,DT201:EA201,0))*INDEX(AJ209:AT216,MATCH(FD219,AI209:AI216,0),MATCH(FD220,AJ208:AT208,0))</f>
        <v>#N/A</v>
      </c>
      <c r="FE225" s="665" t="e">
        <f>INDEX(DT203:EA204,MATCH(DR225,DR203:DR204,0),MATCH(FE219,DT201:EA201,0))*INDEX(AJ209:AT216,MATCH(FE219,AI209:AI216,0),MATCH(FE220,AJ208:AT208,0))</f>
        <v>#N/A</v>
      </c>
      <c r="FF225" s="665" t="e">
        <f>INDEX(DT203:EA204,MATCH(DR225,DR203:DR204,0),MATCH(FF219,DT201:EA201,0))*INDEX(AJ209:AT216,MATCH(FF219,AI209:AI216,0),MATCH(FF220,AJ208:AT208,0))</f>
        <v>#N/A</v>
      </c>
      <c r="FG225" s="665" t="e">
        <f>INDEX(DT203:EA204,MATCH(DR225,DR203:DR204,0),MATCH(FG219,DT201:EA201,0))*INDEX(AJ209:AT216,MATCH(FG219,AI209:AI216,0),MATCH(FG220,AJ208:AT208,0))</f>
        <v>#N/A</v>
      </c>
      <c r="FH225" s="665" t="e">
        <f>INDEX(DT203:EA204,MATCH(DR225,DR203:DR204,0),MATCH(FH219,DT201:EA201,0))*INDEX(AJ209:AT216,MATCH(FH219,AI209:AI216,0),MATCH(FH220,AJ208:AT208,0))</f>
        <v>#N/A</v>
      </c>
      <c r="FI225" s="665" t="e">
        <f>INDEX(DT203:EA204,MATCH(DR225,DR203:DR204,0),MATCH(FI219,DT201:EA201,0))*INDEX(AJ209:AT216,MATCH(FI219,AI209:AI216,0),MATCH(FI220,AJ208:AT208,0))</f>
        <v>#N/A</v>
      </c>
      <c r="FJ225" s="665" t="e">
        <f>INDEX(DT203:EA204,MATCH(DR225,DR203:DR204,0),MATCH(FJ219,DT201:EA201,0))*INDEX(AJ209:AT216,MATCH(FJ219,AI209:AI216,0),MATCH(FJ220,AJ208:AT208,0))</f>
        <v>#N/A</v>
      </c>
      <c r="FK225" s="665" t="e">
        <f>INDEX(DT203:EA204,MATCH(DR225,DR203:DR204,0),MATCH(FK219,DT201:EA201,0))*INDEX(AJ209:AT216,MATCH(FK219,AI209:AI216,0),MATCH(FK220,AJ208:AT208,0))</f>
        <v>#N/A</v>
      </c>
      <c r="FL225" s="665" t="e">
        <f>INDEX(DT203:EA204,MATCH(DR225,DR203:DR204,0),MATCH(FL219,DT201:EA201,0))*INDEX(AJ209:AT216,MATCH(FL219,AI209:AI216,0),MATCH(FL220,AJ208:AT208,0))</f>
        <v>#N/A</v>
      </c>
      <c r="FM225" s="665" t="e">
        <f>INDEX(DT203:EA204,MATCH(DR225,DR203:DR204,0),MATCH(FM219,DT201:EA201,0))*INDEX(AJ209:AT216,MATCH(FM219,AI209:AI216,0),MATCH(FM220,AJ208:AT208,0))</f>
        <v>#N/A</v>
      </c>
      <c r="FN225" s="665" t="e">
        <f>INDEX(DT203:EA204,MATCH(DR225,DR203:DR204,0),MATCH(FN219,DT201:EA201,0))*INDEX(AJ209:AT216,MATCH(FN219,AI209:AI216,0),MATCH(FN220,AJ208:AT208,0))</f>
        <v>#N/A</v>
      </c>
      <c r="FO225" s="665" t="e">
        <f>INDEX(DT203:EA204,MATCH(DR225,DR203:DR204,0),MATCH(FO219,DT201:EA201,0))*INDEX(AJ209:AT216,MATCH(FO219,AI209:AI216,0),MATCH(FO220,AJ208:AT208,0))</f>
        <v>#N/A</v>
      </c>
      <c r="FP225" s="665" t="e">
        <f>INDEX(DT203:EA204,MATCH(DR225,DR203:DR204,0),MATCH(FP219,DT201:EA201,0))*INDEX(AJ209:AT216,MATCH(FP219,AI209:AI216,0),MATCH(FP220,AJ208:AT208,0))</f>
        <v>#N/A</v>
      </c>
      <c r="FQ225" s="665" t="e">
        <f>INDEX(DT203:EA204,MATCH(DR225,DR203:DR204,0),MATCH(FQ219,DT201:EA201,0))*INDEX(AJ209:AT216,MATCH(FQ219,AI209:AI216,0),MATCH(FQ220,AJ208:AT208,0))</f>
        <v>#N/A</v>
      </c>
      <c r="FR225" s="665" t="e">
        <f>INDEX(DT203:EA204,MATCH(DR225,DR203:DR204,0),MATCH(FR219,DT201:EA201,0))*INDEX(AJ209:AT216,MATCH(FR219,AI209:AI216,0),MATCH(FR220,AJ208:AT208,0))</f>
        <v>#N/A</v>
      </c>
      <c r="FS225" s="665" t="e">
        <f>INDEX(DT203:EA204,MATCH(DR225,DR203:DR204,0),MATCH(FS219,DT201:EA201,0))*INDEX(AJ209:AT216,MATCH(FS219,AI209:AI216,0),MATCH(FS220,AJ208:AT208,0))</f>
        <v>#N/A</v>
      </c>
      <c r="FT225" s="665" t="e">
        <f>INDEX(DT203:EA204,MATCH(DR225,DR203:DR204,0),MATCH(FT219,DT201:EA201,0))*INDEX(AJ209:AT216,MATCH(FT219,AI209:AI216,0),MATCH(FT220,AJ208:AT208,0))</f>
        <v>#N/A</v>
      </c>
      <c r="FU225" s="665" t="e">
        <f>INDEX(DT203:EA204,MATCH(DR225,DR203:DR204,0),MATCH(FU219,DT201:EA201,0))*INDEX(AJ209:AT216,MATCH(FU219,AI209:AI216,0),MATCH(FU220,AJ208:AT208,0))</f>
        <v>#N/A</v>
      </c>
      <c r="FV225" s="665" t="e">
        <f>INDEX(DT203:EA204,MATCH(DR225,DR203:DR204,0),MATCH(FV219,DT201:EA201,0))*INDEX(AJ209:AT216,MATCH(FV219,AI209:AI216,0),MATCH(FV220,AJ208:AT208,0))</f>
        <v>#N/A</v>
      </c>
      <c r="FW225" s="665" t="e">
        <f>INDEX(DT203:EA204,MATCH(DR225,DR203:DR204,0),MATCH(FW219,DT201:EA201,0))*INDEX(AJ209:AT216,MATCH(FW219,AI209:AI216,0),MATCH(FW220,AJ208:AT208,0))</f>
        <v>#N/A</v>
      </c>
      <c r="FX225" s="665" t="e">
        <f>INDEX(DT203:EA204,MATCH(DR225,DR203:DR204,0),MATCH(FX219,DT201:EA201,0))*INDEX(AJ209:AT216,MATCH(FX219,AI209:AI216,0),MATCH(FX220,AJ208:AT208,0))</f>
        <v>#N/A</v>
      </c>
      <c r="FY225" s="665" t="e">
        <f>INDEX(DT203:EA204,MATCH(DR225,DR203:DR204,0),MATCH(FY219,DT201:EA201,0))*INDEX(AJ209:AT216,MATCH(FY219,AI209:AI216,0),MATCH(FY220,AJ208:AT208,0))</f>
        <v>#N/A</v>
      </c>
      <c r="FZ225" s="665" t="e">
        <f>INDEX(DT203:EA204,MATCH(DR225,DR203:DR204,0),MATCH(FZ219,DT201:EA201,0))*INDEX(AJ209:AT216,MATCH(FZ219,AI209:AI216,0),MATCH(FZ220,AJ208:AT208,0))</f>
        <v>#N/A</v>
      </c>
      <c r="GA225" s="665" t="e">
        <f>INDEX(DT203:EA204,MATCH(DR225,DR203:DR204,0),MATCH(GA219,DT201:EA201,0))*INDEX(AJ209:AT216,MATCH(GA219,AI209:AI216,0),MATCH(GA220,AJ208:AT208,0))</f>
        <v>#N/A</v>
      </c>
      <c r="GB225" s="665" t="e">
        <f>INDEX(DT203:EA204,MATCH(DR225,DR203:DR204,0),MATCH(GB219,DT201:EA201,0))*INDEX(AJ209:AT216,MATCH(GB219,AI209:AI216,0),MATCH(GB220,AJ208:AT208,0))</f>
        <v>#N/A</v>
      </c>
      <c r="GC225" s="665" t="e">
        <f>INDEX(DT203:EA204,MATCH(DR225,DR203:DR204,0),MATCH(GC219,DT201:EA201,0))*INDEX(AJ209:AT216,MATCH(GC219,AI209:AI216,0),MATCH(GC220,AJ208:AT208,0))</f>
        <v>#N/A</v>
      </c>
      <c r="GD225" s="665" t="e">
        <f>INDEX(DT203:EA204,MATCH(DR225,DR203:DR204,0),MATCH(GD219,DT201:EA201,0))*INDEX(AJ209:AT216,MATCH(GD219,AI209:AI216,0),MATCH(GD220,AJ208:AT208,0))</f>
        <v>#N/A</v>
      </c>
      <c r="GE225" s="665" t="e">
        <f>INDEX(DT203:EA204,MATCH(DR225,DR203:DR204,0),MATCH(GE219,DT201:EA201,0))*INDEX(AJ209:AT216,MATCH(GE219,AI209:AI216,0),MATCH(GE220,AJ208:AT208,0))</f>
        <v>#N/A</v>
      </c>
      <c r="GF225" s="665" t="e">
        <f>INDEX(DT203:EA204,MATCH(DR225,DR203:DR204,0),MATCH(GF219,DT201:EA201,0))*INDEX(AJ209:AT216,MATCH(GF219,AI209:AI216,0),MATCH(GF220,AJ208:AT208,0))</f>
        <v>#N/A</v>
      </c>
      <c r="GG225" s="665" t="e">
        <f>INDEX(DT203:EA204,MATCH(DR225,DR203:DR204,0),MATCH(GG219,DT201:EA201,0))*INDEX(AJ209:AT216,MATCH(GG219,AI209:AI216,0),MATCH(GG220,AJ208:AT208,0))</f>
        <v>#N/A</v>
      </c>
      <c r="GH225" s="665" t="e">
        <f>INDEX(DT203:EA204,MATCH(DR225,DR203:DR204,0),MATCH(GH219,DT201:EA201,0))*INDEX(AJ209:AT216,MATCH(GH219,AI209:AI216,0),MATCH(GH220,AJ208:AT208,0))</f>
        <v>#N/A</v>
      </c>
      <c r="GI225" s="665" t="e">
        <f>INDEX(DT203:EA204,MATCH(DR225,DR203:DR204,0),MATCH(GI219,DT201:EA201,0))*INDEX(AJ209:AT216,MATCH(GI219,AI209:AI216,0),MATCH(GI220,AJ208:AT208,0))</f>
        <v>#N/A</v>
      </c>
      <c r="GJ225" s="665" t="e">
        <f>INDEX(DT203:EA204,MATCH(DR225,DR203:DR204,0),MATCH(GJ219,DT201:EA201,0))*INDEX(AJ209:AT216,MATCH(GJ219,AI209:AI216,0),MATCH(GJ220,AJ208:AT208,0))</f>
        <v>#N/A</v>
      </c>
      <c r="GK225" s="665" t="e">
        <f>INDEX(DT203:EA204,MATCH(DR225,DR203:DR204,0),MATCH(GK219,DT201:EA201,0))*INDEX(AJ209:AT216,MATCH(GK219,AI209:AI216,0),MATCH(GK220,AJ208:AT208,0))</f>
        <v>#N/A</v>
      </c>
      <c r="GL225" s="665" t="e">
        <f>SUM(DS225:GK225)=#REF!-SUM(HB225:HK225)</f>
        <v>#N/A</v>
      </c>
      <c r="GM225" s="667"/>
      <c r="GN225" s="749">
        <v>2027</v>
      </c>
      <c r="GO225" s="664" t="e">
        <f>SUMIF(DS208:EN208,GO208,DS225:EN225)</f>
        <v>#N/A</v>
      </c>
      <c r="GP225" s="668" t="e">
        <f>SUMIF(DS208:GK208,GP208,DS225:GK225)</f>
        <v>#N/A</v>
      </c>
      <c r="GQ225" s="668" t="e">
        <f>SUMIF(DS208:GK208,GQ208,DS225:GK225)</f>
        <v>#N/A</v>
      </c>
      <c r="GR225" s="668" t="e">
        <f>SUMIF(DS208:GK208,GR208,DS225:GK225)</f>
        <v>#N/A</v>
      </c>
      <c r="GS225" s="668" t="e">
        <f>SUMIF(DS208:GK208,GS208,DS225:GK225)</f>
        <v>#N/A</v>
      </c>
      <c r="GT225" s="668" t="e">
        <f>SUMIF(DS208:GK208,GT208,DS225:GK225)</f>
        <v>#N/A</v>
      </c>
      <c r="GU225" s="668" t="e">
        <f>SUMIF(DS208:GK208,GU208,DS225:GK225)</f>
        <v>#N/A</v>
      </c>
      <c r="GV225" s="668" t="e">
        <f>SUMIF(DS208:GK208,GV208,DS225:GK225)</f>
        <v>#N/A</v>
      </c>
      <c r="GW225" s="668" t="e">
        <f>SUMIF(DS208:GK208,GW208,DS225:GK225)</f>
        <v>#N/A</v>
      </c>
      <c r="GX225" s="668" t="e">
        <f>SUMIF(DS208:GK208,GX208,DS225:GK225)</f>
        <v>#N/A</v>
      </c>
      <c r="GY225" s="668" t="e">
        <f>SUMIF(DS208:GK208,GY208,DS225:GK225)</f>
        <v>#N/A</v>
      </c>
      <c r="GZ225" s="646" t="e">
        <f>#REF!=SUM(GO225:GY225)</f>
        <v>#REF!</v>
      </c>
      <c r="HB225" s="668" t="e">
        <f>IF(GZ225,0,(#REF!-SUM(GO225:GY225))*INDEX(AK209:AT216,MATCH(GN225,AI209:AI216,0),MATCH(HB220,AK208:AT208,0)))</f>
        <v>#REF!</v>
      </c>
      <c r="HC225" s="668" t="e">
        <f>IF(GZ225,0,(#REF!-SUM(GO225:GY225))*INDEX(AK209:AT216,MATCH(GN225,AI209:AI216,0),MATCH(HC220,AK208:AT208,0)))</f>
        <v>#REF!</v>
      </c>
      <c r="HD225" s="668" t="e">
        <f>IF(GZ225,0,(#REF!-SUM(GO225:GY225))*INDEX(AK209:AT216,MATCH(GN225,AI209:AI216,0),MATCH(HD220,AK208:AT208,0)))</f>
        <v>#REF!</v>
      </c>
      <c r="HE225" s="668" t="e">
        <f>IF(GZ225,0,(#REF!-SUM(GO225:GY225))*INDEX(AK209:AT216,MATCH(GN225,AI209:AI216,0),MATCH(HE220,AK208:AT208,0)))</f>
        <v>#REF!</v>
      </c>
      <c r="HF225" s="668" t="e">
        <f>IF(GZ225,0,(#REF!-SUM(GO225:GY225))*INDEX(AK209:AT216,MATCH(GN225,AI209:AI216,0),MATCH(HF220,AK208:AT208,0)))</f>
        <v>#REF!</v>
      </c>
      <c r="HG225" s="668" t="e">
        <f>IF(GZ225,0,(#REF!-SUM(GO225:GY225))*INDEX(AK209:AT216,MATCH(GN225,AI209:AI216,0),MATCH(HG220,AK208:AT208,0)))</f>
        <v>#REF!</v>
      </c>
      <c r="HH225" s="668" t="e">
        <f>IF(GZ225,0,(#REF!-SUM(GO225:GY225))*INDEX(AK209:AT216,MATCH(GN225,AI209:AI216,0),MATCH(HH220,AK208:AT208,0)))</f>
        <v>#REF!</v>
      </c>
      <c r="HI225" s="668" t="e">
        <f>IF(GZ225,0,(#REF!-SUM(GO225:GY225))*INDEX(AK209:AT216,MATCH(GN225,AI209:AI216,0),MATCH(HI220,AK208:AT208,0)))</f>
        <v>#REF!</v>
      </c>
      <c r="HJ225" s="668" t="e">
        <f>IF(GZ225,0,(#REF!-SUM(GO225:GY225))*INDEX(AK209:AT216,MATCH(GN225,AI209:AI216,0),MATCH(HJ220,AK208:AT208,0)))</f>
        <v>#REF!</v>
      </c>
      <c r="HK225" s="668" t="e">
        <f>IF(GZ225,0,(#REF!-SUM(GO225:GY225))*INDEX(AK209:AT216,MATCH(GN225,AI209:AI216,0),MATCH(HK220,AK208:AT208,0)))</f>
        <v>#REF!</v>
      </c>
      <c r="HL225" s="668" t="e">
        <f>(SUM(HB225:HK225)+SUM(GO225:GY225))=#REF!</f>
        <v>#REF!</v>
      </c>
      <c r="HM225" s="674"/>
      <c r="HN225" s="674"/>
      <c r="HO225" s="674"/>
      <c r="HP225" s="674"/>
      <c r="HQ225" s="674"/>
      <c r="HR225" s="674"/>
      <c r="HS225" s="674"/>
      <c r="HT225" s="674"/>
      <c r="HU225" s="674"/>
      <c r="HV225" s="674"/>
      <c r="HW225" s="674"/>
      <c r="HX225" s="674"/>
      <c r="HY225" s="674"/>
      <c r="HZ225" s="674"/>
    </row>
    <row r="226" spans="1:234" hidden="1" x14ac:dyDescent="0.25">
      <c r="A226" s="643" t="s">
        <v>208</v>
      </c>
      <c r="G226" s="670"/>
      <c r="H226" s="670"/>
      <c r="I226" s="674"/>
      <c r="J226" s="674"/>
      <c r="K226" s="674"/>
      <c r="L226" s="674"/>
      <c r="M226" s="674"/>
      <c r="N226" s="674"/>
      <c r="O226" s="674"/>
      <c r="P226" s="674"/>
      <c r="Q226" s="674"/>
      <c r="R226" s="674"/>
      <c r="S226" s="675"/>
      <c r="DR226" s="749">
        <v>2028</v>
      </c>
      <c r="DS226" s="665" t="e">
        <f>INDEX(DT203:EA204,MATCH(DR226,DR203:DR204,0),MATCH(DS219,DT201:EA201,0))*INDEX(AJ209:AT216,MATCH(DS219,AI209:AI216,0),MATCH(DS220,AJ208:AT208,0))</f>
        <v>#N/A</v>
      </c>
      <c r="DT226" s="665" t="e">
        <f>INDEX(DT203:EA204,MATCH(DR226,DR203:DR204,0),MATCH(DT219,DT201:EA201,0))*INDEX(AJ209:AT216,MATCH(DT219,AI209:AI216,0),MATCH(DT220,AJ208:AT208,0))</f>
        <v>#N/A</v>
      </c>
      <c r="DU226" s="665" t="e">
        <f>INDEX(DT203:EA204,MATCH(DR226,DR203:DR204,0),MATCH(DU219,DT201:EA201,0))*INDEX(AJ209:AT216,MATCH(DU219,AI209:AI216,0),MATCH(DU220,AJ208:AT208,0))</f>
        <v>#N/A</v>
      </c>
      <c r="DV226" s="665" t="e">
        <f>INDEX(DT203:EA204,MATCH(DR226,DR203:DR204,0),MATCH(DV219,DT201:EA201,0))*INDEX(AJ209:AT216,MATCH(DV219,AI209:AI216,0),MATCH(DV220,AJ208:AT208,0))</f>
        <v>#N/A</v>
      </c>
      <c r="DW226" s="665" t="e">
        <f>INDEX(DT203:EA204,MATCH(DR226,DR203:DR204,0),MATCH(DW219,DT201:EA201,0))*INDEX(AJ209:AT216,MATCH(DW219,AI209:AI216,0),MATCH(DW220,AJ208:AT208,0))</f>
        <v>#N/A</v>
      </c>
      <c r="DX226" s="665" t="e">
        <f>INDEX(DT203:EA204,MATCH(DR226,DR203:DR204,0),MATCH(DX219,DT201:EA201,0))*INDEX(AJ209:AT216,MATCH(DX219,AI209:AI216,0),MATCH(DX220,AJ208:AT208,0))</f>
        <v>#N/A</v>
      </c>
      <c r="DY226" s="665" t="e">
        <f>INDEX(DT203:EA204,MATCH(DR226,DR203:DR204,0),MATCH(DY219,DT201:EA201,0))*INDEX(AJ209:AT216,MATCH(DY219,AI209:AI216,0),MATCH(DY220,AJ208:AT208,0))</f>
        <v>#N/A</v>
      </c>
      <c r="DZ226" s="665" t="e">
        <f>INDEX(DT203:EA204,MATCH(DR226,DR203:DR204,0),MATCH(DZ219,DT201:EA201,0))*INDEX(AJ209:AT216,MATCH(DZ219,AI209:AI216,0),MATCH(DZ220,AJ208:AT208,0))</f>
        <v>#N/A</v>
      </c>
      <c r="EA226" s="665" t="e">
        <f>INDEX(DT203:EA204,MATCH(DR226,DR203:DR204,0),MATCH(EA219,DT201:EA201,0))*INDEX(AJ209:AT216,MATCH(EA219,AI209:AI216,0),MATCH(EA220,AJ208:AT208,0))</f>
        <v>#N/A</v>
      </c>
      <c r="EB226" s="665" t="e">
        <f>INDEX(DT203:EA204,MATCH(DR226,DR203:DR204,0),MATCH(EB219,DT201:EA201,0))*INDEX(AJ209:AT216,MATCH(EB219,AI209:AI216,0),MATCH(EB220,AJ208:AT208,0))</f>
        <v>#N/A</v>
      </c>
      <c r="EC226" s="665" t="e">
        <f>INDEX(DT203:EA204,MATCH(DR226,DR203:DR204,0),MATCH(EC219,DT201:EA201,0))*INDEX(AJ209:AT216,MATCH(EC219,AI209:AI216,0),MATCH(EC220,AJ208:AT208,0))</f>
        <v>#N/A</v>
      </c>
      <c r="ED226" s="665" t="e">
        <f>INDEX(DT203:EA204,MATCH(DR226,DR203:DR204,0),MATCH(ED219,DT201:EA201,0))*INDEX(AJ209:AT216,MATCH(ED219,AI209:AI216,0),MATCH(ED220,AJ208:AT208,0))</f>
        <v>#N/A</v>
      </c>
      <c r="EE226" s="665" t="e">
        <f>INDEX(DT203:EA204,MATCH(DR226,DR203:DR204,0),MATCH(EE219,DT201:EA201,0))*INDEX(AJ209:AT216,MATCH(EE219,AI209:AI216,0),MATCH(EE220,AJ208:AT208,0))</f>
        <v>#N/A</v>
      </c>
      <c r="EF226" s="665" t="e">
        <f>INDEX(DT203:EA204,MATCH(DR226,DR203:DR204,0),MATCH(EF219,DT201:EA201,0))*INDEX(AJ209:AT216,MATCH(EF219,AI209:AI216,0),MATCH(EF220,AJ208:AT208,0))</f>
        <v>#N/A</v>
      </c>
      <c r="EG226" s="665" t="e">
        <f>INDEX(DT203:EA204,MATCH(DR226,DR203:DR204,0),MATCH(EG219,DT201:EA201,0))*INDEX(AJ209:AT216,MATCH(EG219,AI209:AI216,0),MATCH(EG220,AJ208:AT208,0))</f>
        <v>#N/A</v>
      </c>
      <c r="EH226" s="665" t="e">
        <f>INDEX(DT203:EA204,MATCH(DR226,DR203:DR204,0),MATCH(EH219,DT201:EA201,0))*INDEX(AJ209:AT216,MATCH(EH219,AI209:AI216,0),MATCH(EH220,AJ208:AT208,0))</f>
        <v>#N/A</v>
      </c>
      <c r="EI226" s="665" t="e">
        <f>INDEX(DT203:EA204,MATCH(DR226,DR203:DR204,0),MATCH(EI219,DT201:EA201,0))*INDEX(AJ209:AT216,MATCH(EI219,AI209:AI216,0),MATCH(EI220,AJ208:AT208,0))</f>
        <v>#N/A</v>
      </c>
      <c r="EJ226" s="665" t="e">
        <f>INDEX(DT203:EA204,MATCH(DR226,DR203:DR204,0),MATCH(EJ219,DT201:EA201,0))*INDEX(AJ209:AT216,MATCH(EJ219,AI209:AI216,0),MATCH(EJ220,AJ208:AT208,0))</f>
        <v>#N/A</v>
      </c>
      <c r="EK226" s="665" t="e">
        <f>INDEX(DT203:EA204,MATCH(DR226,DR203:DR204,0),MATCH(EK219,DT201:EA201,0))*INDEX(AJ209:AT216,MATCH(EK219,AI209:AI216,0),MATCH(EK220,AJ208:AT208,0))</f>
        <v>#N/A</v>
      </c>
      <c r="EL226" s="665" t="e">
        <f>INDEX(DT203:EA204,MATCH(DR226,DR203:DR204,0),MATCH(EL219,DT201:EA201,0))*INDEX(AJ209:AT216,MATCH(EL219,AI209:AI216,0),MATCH(EL220,AJ208:AT208,0))</f>
        <v>#N/A</v>
      </c>
      <c r="EM226" s="665" t="e">
        <f>INDEX(DT203:EA204,MATCH(DR226,DR203:DR204,0),MATCH(EM219,DT201:EA201,0))*INDEX(AJ209:AT216,MATCH(EM219,AI209:AI216,0),MATCH(EM220,AJ208:AT208,0))</f>
        <v>#N/A</v>
      </c>
      <c r="EN226" s="665" t="e">
        <f>INDEX(DT203:EA204,MATCH(DR226,DR203:DR204,0),MATCH(EN219,DT201:EA201,0))*INDEX(AJ209:AT216,MATCH(EN219,AI209:AI216,0),MATCH(EN220,AJ208:AT208,0))</f>
        <v>#N/A</v>
      </c>
      <c r="EO226" s="665" t="e">
        <f>INDEX(DT203:EA204,MATCH(DR226,DR203:DR204,0),MATCH(EO219,DT201:EA201,0))*INDEX(AJ209:AT216,MATCH(EO219,AI209:AI216,0),MATCH(EO220,AJ208:AT208,0))</f>
        <v>#N/A</v>
      </c>
      <c r="EP226" s="665" t="e">
        <f>INDEX(DT203:EA204,MATCH(DR226,DR203:DR204,0),MATCH(EP219,DT201:EA201,0))*INDEX(AJ209:AT216,MATCH(EP219,AI209:AI216,0),MATCH(EP220,AJ208:AT208,0))</f>
        <v>#N/A</v>
      </c>
      <c r="EQ226" s="665" t="e">
        <f>INDEX(DT203:EA204,MATCH(DR226,DR203:DR204,0),MATCH(EQ219,DT201:EA201,0))*INDEX(AJ209:AT216,MATCH(EQ219,AI209:AI216,0),MATCH(EQ220,AJ208:AT208,0))</f>
        <v>#N/A</v>
      </c>
      <c r="ER226" s="665" t="e">
        <f>INDEX(DT203:EA204,MATCH(DR226,DR203:DR204,0),MATCH(ER219,DT201:EA201,0))*INDEX(AJ209:AT216,MATCH(ER219,AI209:AI216,0),MATCH(ER220,AJ208:AT208,0))</f>
        <v>#N/A</v>
      </c>
      <c r="ES226" s="665" t="e">
        <f>INDEX(DT203:EA204,MATCH(DR226,DR203:DR204,0),MATCH(ES219,DT201:EA201,0))*INDEX(AJ209:AT216,MATCH(ES219,AI209:AI216,0),MATCH(ES220,AJ208:AT208,0))</f>
        <v>#N/A</v>
      </c>
      <c r="ET226" s="665" t="e">
        <f>INDEX(DT203:EA204,MATCH(DR226,DR203:DR204,0),MATCH(ET219,DT201:EA201,0))*INDEX(AJ209:AT216,MATCH(ET219,AI209:AI216,0),MATCH(ET220,AJ208:AT208,0))</f>
        <v>#N/A</v>
      </c>
      <c r="EU226" s="665" t="e">
        <f>INDEX(DT203:EA204,MATCH(DR226,DR203:DR204,0),MATCH(EU219,DT201:EA201,0))*INDEX(AJ209:AT216,MATCH(EU219,AI209:AI216,0),MATCH(EU220,AJ208:AT208,0))</f>
        <v>#N/A</v>
      </c>
      <c r="EV226" s="665" t="e">
        <f>INDEX(DT203:EA204,MATCH(DR226,DR203:DR204,0),MATCH(EV219,DT201:EA201,0))*INDEX(AJ209:AT216,MATCH(EV219,AI209:AI216,0),MATCH(EV220,AJ208:AT208,0))</f>
        <v>#N/A</v>
      </c>
      <c r="EW226" s="665" t="e">
        <f>INDEX(DT203:EA204,MATCH(DR226,DR203:DR204,0),MATCH(EW219,DT201:EA201,0))*INDEX(AJ209:AT216,MATCH(EW219,AI209:AI216,0),MATCH(EW220,AJ208:AT208,0))</f>
        <v>#N/A</v>
      </c>
      <c r="EX226" s="665" t="e">
        <f>INDEX(DT203:EA204,MATCH(DR226,DR203:DR204,0),MATCH(EX219,DT201:EA201,0))*INDEX(AJ209:AT216,MATCH(EX219,AI209:AI216,0),MATCH(EX220,AJ208:AT208,0))</f>
        <v>#N/A</v>
      </c>
      <c r="EY226" s="665" t="e">
        <f>INDEX(DT203:EA204,MATCH(DR226,DR203:DR204,0),MATCH(EY219,DT201:EA201,0))*INDEX(AJ209:AT216,MATCH(EY219,AI209:AI216,0),MATCH(EY220,AJ208:AT208,0))</f>
        <v>#N/A</v>
      </c>
      <c r="EZ226" s="665" t="e">
        <f>INDEX(DT203:EA204,MATCH(DR226,DR203:DR204,0),MATCH(EZ219,DT201:EA201,0))*INDEX(AJ209:AT216,MATCH(EZ219,AI209:AI216,0),MATCH(EZ220,AJ208:AT208,0))</f>
        <v>#N/A</v>
      </c>
      <c r="FA226" s="665" t="e">
        <f>INDEX(DT203:EA204,MATCH(DR226,DR203:DR204,0),MATCH(FA219,DT201:EA201,0))*INDEX(AJ209:AT216,MATCH(FA219,AI209:AI216,0),MATCH(FA220,AJ208:AT208,0))</f>
        <v>#N/A</v>
      </c>
      <c r="FB226" s="665" t="e">
        <f>INDEX(DT203:EA204,MATCH(DR226,DR203:DR204,0),MATCH(FB219,DT201:EA201,0))*INDEX(AJ209:AT216,MATCH(FB219,AI209:AI216,0),MATCH(FB220,AJ208:AT208,0))</f>
        <v>#N/A</v>
      </c>
      <c r="FC226" s="665" t="e">
        <f>INDEX(DT203:EA204,MATCH(DR226,DR203:DR204,0),MATCH(FC219,DT201:EA201,0))*INDEX(AJ209:AT216,MATCH(FC219,AI209:AI216,0),MATCH(FC220,AJ208:AT208,0))</f>
        <v>#N/A</v>
      </c>
      <c r="FD226" s="665" t="e">
        <f>INDEX(DT203:EA204,MATCH(DR226,DR203:DR204,0),MATCH(FD219,DT201:EA201,0))*INDEX(AJ209:AT216,MATCH(FD219,AI209:AI216,0),MATCH(FD220,AJ208:AT208,0))</f>
        <v>#N/A</v>
      </c>
      <c r="FE226" s="665" t="e">
        <f>INDEX(DT203:EA204,MATCH(DR226,DR203:DR204,0),MATCH(FE219,DT201:EA201,0))*INDEX(AJ209:AT216,MATCH(FE219,AI209:AI216,0),MATCH(FE220,AJ208:AT208,0))</f>
        <v>#N/A</v>
      </c>
      <c r="FF226" s="665" t="e">
        <f>INDEX(DT203:EA204,MATCH(DR226,DR203:DR204,0),MATCH(FF219,DT201:EA201,0))*INDEX(AJ209:AT216,MATCH(FF219,AI209:AI216,0),MATCH(FF220,AJ208:AT208,0))</f>
        <v>#N/A</v>
      </c>
      <c r="FG226" s="665" t="e">
        <f>INDEX(DT203:EA204,MATCH(DR226,DR203:DR204,0),MATCH(FG219,DT201:EA201,0))*INDEX(AJ209:AT216,MATCH(FG219,AI209:AI216,0),MATCH(FG220,AJ208:AT208,0))</f>
        <v>#N/A</v>
      </c>
      <c r="FH226" s="665" t="e">
        <f>INDEX(DT203:EA204,MATCH(DR226,DR203:DR204,0),MATCH(FH219,DT201:EA201,0))*INDEX(AJ209:AT216,MATCH(FH219,AI209:AI216,0),MATCH(FH220,AJ208:AT208,0))</f>
        <v>#N/A</v>
      </c>
      <c r="FI226" s="665" t="e">
        <f>INDEX(DT203:EA204,MATCH(DR226,DR203:DR204,0),MATCH(FI219,DT201:EA201,0))*INDEX(AJ209:AT216,MATCH(FI219,AI209:AI216,0),MATCH(FI220,AJ208:AT208,0))</f>
        <v>#N/A</v>
      </c>
      <c r="FJ226" s="665" t="e">
        <f>INDEX(DT203:EA204,MATCH(DR226,DR203:DR204,0),MATCH(FJ219,DT201:EA201,0))*INDEX(AJ209:AT216,MATCH(FJ219,AI209:AI216,0),MATCH(FJ220,AJ208:AT208,0))</f>
        <v>#N/A</v>
      </c>
      <c r="FK226" s="665" t="e">
        <f>INDEX(DT203:EA204,MATCH(DR226,DR203:DR204,0),MATCH(FK219,DT201:EA201,0))*INDEX(AJ209:AT216,MATCH(FK219,AI209:AI216,0),MATCH(FK220,AJ208:AT208,0))</f>
        <v>#N/A</v>
      </c>
      <c r="FL226" s="665" t="e">
        <f>INDEX(DT203:EA204,MATCH(DR226,DR203:DR204,0),MATCH(FL219,DT201:EA201,0))*INDEX(AJ209:AT216,MATCH(FL219,AI209:AI216,0),MATCH(FL220,AJ208:AT208,0))</f>
        <v>#N/A</v>
      </c>
      <c r="FM226" s="665" t="e">
        <f>INDEX(DT203:EA204,MATCH(DR226,DR203:DR204,0),MATCH(FM219,DT201:EA201,0))*INDEX(AJ209:AT216,MATCH(FM219,AI209:AI216,0),MATCH(FM220,AJ208:AT208,0))</f>
        <v>#N/A</v>
      </c>
      <c r="FN226" s="665" t="e">
        <f>INDEX(DT203:EA204,MATCH(DR226,DR203:DR204,0),MATCH(FN219,DT201:EA201,0))*INDEX(AJ209:AT216,MATCH(FN219,AI209:AI216,0),MATCH(FN220,AJ208:AT208,0))</f>
        <v>#N/A</v>
      </c>
      <c r="FO226" s="665" t="e">
        <f>INDEX(DT203:EA204,MATCH(DR226,DR203:DR204,0),MATCH(FO219,DT201:EA201,0))*INDEX(AJ209:AT216,MATCH(FO219,AI209:AI216,0),MATCH(FO220,AJ208:AT208,0))</f>
        <v>#N/A</v>
      </c>
      <c r="FP226" s="665" t="e">
        <f>INDEX(DT203:EA204,MATCH(DR226,DR203:DR204,0),MATCH(FP219,DT201:EA201,0))*INDEX(AJ209:AT216,MATCH(FP219,AI209:AI216,0),MATCH(FP220,AJ208:AT208,0))</f>
        <v>#N/A</v>
      </c>
      <c r="FQ226" s="665" t="e">
        <f>INDEX(DT203:EA204,MATCH(DR226,DR203:DR204,0),MATCH(FQ219,DT201:EA201,0))*INDEX(AJ209:AT216,MATCH(FQ219,AI209:AI216,0),MATCH(FQ220,AJ208:AT208,0))</f>
        <v>#N/A</v>
      </c>
      <c r="FR226" s="665" t="e">
        <f>INDEX(DT203:EA204,MATCH(DR226,DR203:DR204,0),MATCH(FR219,DT201:EA201,0))*INDEX(AJ209:AT216,MATCH(FR219,AI209:AI216,0),MATCH(FR220,AJ208:AT208,0))</f>
        <v>#N/A</v>
      </c>
      <c r="FS226" s="665" t="e">
        <f>INDEX(DT203:EA204,MATCH(DR226,DR203:DR204,0),MATCH(FS219,DT201:EA201,0))*INDEX(AJ209:AT216,MATCH(FS219,AI209:AI216,0),MATCH(FS220,AJ208:AT208,0))</f>
        <v>#N/A</v>
      </c>
      <c r="FT226" s="665" t="e">
        <f>INDEX(DT203:EA204,MATCH(DR226,DR203:DR204,0),MATCH(FT219,DT201:EA201,0))*INDEX(AJ209:AT216,MATCH(FT219,AI209:AI216,0),MATCH(FT220,AJ208:AT208,0))</f>
        <v>#N/A</v>
      </c>
      <c r="FU226" s="665" t="e">
        <f>INDEX(DT203:EA204,MATCH(DR226,DR203:DR204,0),MATCH(FU219,DT201:EA201,0))*INDEX(AJ209:AT216,MATCH(FU219,AI209:AI216,0),MATCH(FU220,AJ208:AT208,0))</f>
        <v>#N/A</v>
      </c>
      <c r="FV226" s="665" t="e">
        <f>INDEX(DT203:EA204,MATCH(DR226,DR203:DR204,0),MATCH(FV219,DT201:EA201,0))*INDEX(AJ209:AT216,MATCH(FV219,AI209:AI216,0),MATCH(FV220,AJ208:AT208,0))</f>
        <v>#N/A</v>
      </c>
      <c r="FW226" s="665" t="e">
        <f>INDEX(DT203:EA204,MATCH(DR226,DR203:DR204,0),MATCH(FW219,DT201:EA201,0))*INDEX(AJ209:AT216,MATCH(FW219,AI209:AI216,0),MATCH(FW220,AJ208:AT208,0))</f>
        <v>#N/A</v>
      </c>
      <c r="FX226" s="665" t="e">
        <f>INDEX(DT203:EA204,MATCH(DR226,DR203:DR204,0),MATCH(FX219,DT201:EA201,0))*INDEX(AJ209:AT216,MATCH(FX219,AI209:AI216,0),MATCH(FX220,AJ208:AT208,0))</f>
        <v>#N/A</v>
      </c>
      <c r="FY226" s="665" t="e">
        <f>INDEX(DT203:EA204,MATCH(DR226,DR203:DR204,0),MATCH(FY219,DT201:EA201,0))*INDEX(AJ209:AT216,MATCH(FY219,AI209:AI216,0),MATCH(FY220,AJ208:AT208,0))</f>
        <v>#N/A</v>
      </c>
      <c r="FZ226" s="665" t="e">
        <f>INDEX(DT203:EA204,MATCH(DR226,DR203:DR204,0),MATCH(FZ219,DT201:EA201,0))*INDEX(AJ209:AT216,MATCH(FZ219,AI209:AI216,0),MATCH(FZ220,AJ208:AT208,0))</f>
        <v>#N/A</v>
      </c>
      <c r="GA226" s="665" t="e">
        <f>INDEX(DT203:EA204,MATCH(DR226,DR203:DR204,0),MATCH(GA219,DT201:EA201,0))*INDEX(AJ209:AT216,MATCH(GA219,AI209:AI216,0),MATCH(GA220,AJ208:AT208,0))</f>
        <v>#N/A</v>
      </c>
      <c r="GB226" s="665" t="e">
        <f>INDEX(DT203:EA204,MATCH(DR226,DR203:DR204,0),MATCH(GB219,DT201:EA201,0))*INDEX(AJ209:AT216,MATCH(GB219,AI209:AI216,0),MATCH(GB220,AJ208:AT208,0))</f>
        <v>#N/A</v>
      </c>
      <c r="GC226" s="665" t="e">
        <f>INDEX(DT203:EA204,MATCH(DR226,DR203:DR204,0),MATCH(GC219,DT201:EA201,0))*INDEX(AJ209:AT216,MATCH(GC219,AI209:AI216,0),MATCH(GC220,AJ208:AT208,0))</f>
        <v>#N/A</v>
      </c>
      <c r="GD226" s="665" t="e">
        <f>INDEX(DT203:EA204,MATCH(DR226,DR203:DR204,0),MATCH(GD219,DT201:EA201,0))*INDEX(AJ209:AT216,MATCH(GD219,AI209:AI216,0),MATCH(GD220,AJ208:AT208,0))</f>
        <v>#N/A</v>
      </c>
      <c r="GE226" s="665" t="e">
        <f>INDEX(DT203:EA204,MATCH(DR226,DR203:DR204,0),MATCH(GE219,DT201:EA201,0))*INDEX(AJ209:AT216,MATCH(GE219,AI209:AI216,0),MATCH(GE220,AJ208:AT208,0))</f>
        <v>#N/A</v>
      </c>
      <c r="GF226" s="665" t="e">
        <f>INDEX(DT203:EA204,MATCH(DR226,DR203:DR204,0),MATCH(GF219,DT201:EA201,0))*INDEX(AJ209:AT216,MATCH(GF219,AI209:AI216,0),MATCH(GF220,AJ208:AT208,0))</f>
        <v>#N/A</v>
      </c>
      <c r="GG226" s="665" t="e">
        <f>INDEX(DT203:EA204,MATCH(DR226,DR203:DR204,0),MATCH(GG219,DT201:EA201,0))*INDEX(AJ209:AT216,MATCH(GG219,AI209:AI216,0),MATCH(GG220,AJ208:AT208,0))</f>
        <v>#N/A</v>
      </c>
      <c r="GH226" s="665" t="e">
        <f>INDEX(DT203:EA204,MATCH(DR226,DR203:DR204,0),MATCH(GH219,DT201:EA201,0))*INDEX(AJ209:AT216,MATCH(GH219,AI209:AI216,0),MATCH(GH220,AJ208:AT208,0))</f>
        <v>#N/A</v>
      </c>
      <c r="GI226" s="665" t="e">
        <f>INDEX(DT203:EA204,MATCH(DR226,DR203:DR204,0),MATCH(GI219,DT201:EA201,0))*INDEX(AJ209:AT216,MATCH(GI219,AI209:AI216,0),MATCH(GI220,AJ208:AT208,0))</f>
        <v>#N/A</v>
      </c>
      <c r="GJ226" s="665" t="e">
        <f>INDEX(DT203:EA204,MATCH(DR226,DR203:DR204,0),MATCH(GJ219,DT201:EA201,0))*INDEX(AJ209:AT216,MATCH(GJ219,AI209:AI216,0),MATCH(GJ220,AJ208:AT208,0))</f>
        <v>#N/A</v>
      </c>
      <c r="GK226" s="665" t="e">
        <f>INDEX(DT203:EA204,MATCH(DR226,DR203:DR204,0),MATCH(GK219,DT201:EA201,0))*INDEX(AJ209:AT216,MATCH(GK219,AI209:AI216,0),MATCH(GK220,AJ208:AT208,0))</f>
        <v>#N/A</v>
      </c>
      <c r="GL226" s="665" t="e">
        <f>SUM(DS226:GK226)=#REF!-SUM(HB226:HK226)</f>
        <v>#N/A</v>
      </c>
      <c r="GM226" s="667"/>
      <c r="GN226" s="749">
        <v>2028</v>
      </c>
      <c r="GO226" s="664" t="e">
        <f>SUMIF(DS208:EN208,GO208,DS226:EN226)</f>
        <v>#N/A</v>
      </c>
      <c r="GP226" s="668" t="e">
        <f>SUMIF(DS208:GK208,GP208,DS226:GK226)</f>
        <v>#N/A</v>
      </c>
      <c r="GQ226" s="668" t="e">
        <f>SUMIF(DS208:GK208,GQ208,DS226:GK226)</f>
        <v>#N/A</v>
      </c>
      <c r="GR226" s="668" t="e">
        <f>SUMIF(DS208:GK208,GR208,DS226:GK226)</f>
        <v>#N/A</v>
      </c>
      <c r="GS226" s="668" t="e">
        <f>SUMIF(DS208:GK208,GS208,DS226:GK226)</f>
        <v>#N/A</v>
      </c>
      <c r="GT226" s="668" t="e">
        <f>SUMIF(DS208:GK208,GT208,DS226:GK226)</f>
        <v>#N/A</v>
      </c>
      <c r="GU226" s="668" t="e">
        <f>SUMIF(DS208:GK208,GU208,DS226:GK226)</f>
        <v>#N/A</v>
      </c>
      <c r="GV226" s="668" t="e">
        <f>SUMIF(DS208:GK208,GV208,DS226:GK226)</f>
        <v>#N/A</v>
      </c>
      <c r="GW226" s="668" t="e">
        <f>SUMIF(DS208:GK208,GW208,DS226:GK226)</f>
        <v>#N/A</v>
      </c>
      <c r="GX226" s="668" t="e">
        <f>SUMIF(DS208:GK208,GX208,DS226:GK226)</f>
        <v>#N/A</v>
      </c>
      <c r="GY226" s="668" t="e">
        <f>SUMIF(DS208:GK208,GY208,DS226:GK226)</f>
        <v>#N/A</v>
      </c>
      <c r="GZ226" s="646" t="e">
        <f>#REF!=SUM(GO226:GY226)</f>
        <v>#REF!</v>
      </c>
      <c r="HB226" s="668" t="e">
        <f>IF(GZ226,0,(#REF!-SUM(GO226:GY226))*INDEX(AK209:AT216,MATCH(GN226,AI209:AI216,0),MATCH(HB220,AK208:AT208,0)))</f>
        <v>#REF!</v>
      </c>
      <c r="HC226" s="668" t="e">
        <f>IF(GZ226,0,(#REF!-SUM(GO226:GY226))*INDEX(AK209:AT216,MATCH(GN226,AI209:AI216,0),MATCH(HC220,AK208:AT208,0)))</f>
        <v>#REF!</v>
      </c>
      <c r="HD226" s="668" t="e">
        <f>IF(GZ226,0,(#REF!-SUM(GO226:GY226))*INDEX(AK209:AT216,MATCH(GN226,AI209:AI216,0),MATCH(HD220,AK208:AT208,0)))</f>
        <v>#REF!</v>
      </c>
      <c r="HE226" s="668" t="e">
        <f>IF(GZ226,0,(#REF!-SUM(GO226:GY226))*INDEX(AK209:AT216,MATCH(GN226,AI209:AI216,0),MATCH(HE220,AK208:AT208,0)))</f>
        <v>#REF!</v>
      </c>
      <c r="HF226" s="668" t="e">
        <f>IF(GZ226,0,(#REF!-SUM(GO226:GY226))*INDEX(AK209:AT216,MATCH(GN226,AI209:AI216,0),MATCH(HF220,AK208:AT208,0)))</f>
        <v>#REF!</v>
      </c>
      <c r="HG226" s="668" t="e">
        <f>IF(GZ226,0,(#REF!-SUM(GO226:GY226))*INDEX(AK209:AT216,MATCH(GN226,AI209:AI216,0),MATCH(HG220,AK208:AT208,0)))</f>
        <v>#REF!</v>
      </c>
      <c r="HH226" s="668" t="e">
        <f>IF(GZ226,0,(#REF!-SUM(GO226:GY226))*INDEX(AK209:AT216,MATCH(GN226,AI209:AI216,0),MATCH(HH220,AK208:AT208,0)))</f>
        <v>#REF!</v>
      </c>
      <c r="HI226" s="668" t="e">
        <f>IF(GZ226,0,(#REF!-SUM(GO226:GY226))*INDEX(AK209:AT216,MATCH(GN226,AI209:AI216,0),MATCH(HI220,AK208:AT208,0)))</f>
        <v>#REF!</v>
      </c>
      <c r="HJ226" s="668" t="e">
        <f>IF(GZ226,0,(#REF!-SUM(GO226:GY226))*INDEX(AK209:AT216,MATCH(GN226,AI209:AI216,0),MATCH(HJ220,AK208:AT208,0)))</f>
        <v>#REF!</v>
      </c>
      <c r="HK226" s="668" t="e">
        <f>IF(GZ226,0,(#REF!-SUM(GO226:GY226))*INDEX(AK209:AT216,MATCH(GN226,AI209:AI216,0),MATCH(HK220,AK208:AT208,0)))</f>
        <v>#REF!</v>
      </c>
      <c r="HL226" s="668" t="e">
        <f>(SUM(HB226:HK226)+SUM(GO226:GY226))=#REF!</f>
        <v>#REF!</v>
      </c>
      <c r="HM226" s="674"/>
      <c r="HN226" s="674"/>
      <c r="HO226" s="674"/>
      <c r="HP226" s="674"/>
      <c r="HQ226" s="674"/>
      <c r="HR226" s="674"/>
      <c r="HS226" s="674"/>
      <c r="HT226" s="674"/>
      <c r="HU226" s="674"/>
      <c r="HV226" s="674"/>
      <c r="HW226" s="674"/>
      <c r="HX226" s="674"/>
      <c r="HY226" s="674"/>
      <c r="HZ226" s="674"/>
    </row>
    <row r="227" spans="1:234" hidden="1" x14ac:dyDescent="0.25">
      <c r="A227" s="643" t="s">
        <v>208</v>
      </c>
      <c r="S227" s="663"/>
      <c r="DR227" s="749">
        <v>2029</v>
      </c>
      <c r="DS227" s="665" t="e">
        <f>INDEX(DT203:EA204,MATCH(DR227,DR203:DR204,0),MATCH(DS219,DT201:EA201,0))*INDEX(AJ209:AT216,MATCH(DS219,AI209:AI216,0),MATCH(DS220,AJ208:AT208,0))</f>
        <v>#N/A</v>
      </c>
      <c r="DT227" s="665" t="e">
        <f>INDEX(DT203:EA204,MATCH(DR227,DR203:DR204,0),MATCH(DT219,DT201:EA201,0))*INDEX(AJ209:AT216,MATCH(DT219,AI209:AI216,0),MATCH(DT220,AJ208:AT208,0))</f>
        <v>#N/A</v>
      </c>
      <c r="DU227" s="665" t="e">
        <f>INDEX(DT203:EA204,MATCH(DR227,DR203:DR204,0),MATCH(DU219,DT201:EA201,0))*INDEX(AJ209:AT216,MATCH(DU219,AI209:AI216,0),MATCH(DU220,AJ208:AT208,0))</f>
        <v>#N/A</v>
      </c>
      <c r="DV227" s="665" t="e">
        <f>INDEX(DT203:EA204,MATCH(DR227,DR203:DR204,0),MATCH(DV219,DT201:EA201,0))*INDEX(AJ209:AT216,MATCH(DV219,AI209:AI216,0),MATCH(DV220,AJ208:AT208,0))</f>
        <v>#N/A</v>
      </c>
      <c r="DW227" s="665" t="e">
        <f>INDEX(DT203:EA204,MATCH(DR227,DR203:DR204,0),MATCH(DW219,DT201:EA201,0))*INDEX(AJ209:AT216,MATCH(DW219,AI209:AI216,0),MATCH(DW220,AJ208:AT208,0))</f>
        <v>#N/A</v>
      </c>
      <c r="DX227" s="665" t="e">
        <f>INDEX(DT203:EA204,MATCH(DR227,DR203:DR204,0),MATCH(DX219,DT201:EA201,0))*INDEX(AJ209:AT216,MATCH(DX219,AI209:AI216,0),MATCH(DX220,AJ208:AT208,0))</f>
        <v>#N/A</v>
      </c>
      <c r="DY227" s="665" t="e">
        <f>INDEX(DT203:EA204,MATCH(DR227,DR203:DR204,0),MATCH(DY219,DT201:EA201,0))*INDEX(AJ209:AT216,MATCH(DY219,AI209:AI216,0),MATCH(DY220,AJ208:AT208,0))</f>
        <v>#N/A</v>
      </c>
      <c r="DZ227" s="665" t="e">
        <f>INDEX(DT203:EA204,MATCH(DR227,DR203:DR204,0),MATCH(DZ219,DT201:EA201,0))*INDEX(AJ209:AT216,MATCH(DZ219,AI209:AI216,0),MATCH(DZ220,AJ208:AT208,0))</f>
        <v>#N/A</v>
      </c>
      <c r="EA227" s="665" t="e">
        <f>INDEX(DT203:EA204,MATCH(DR227,DR203:DR204,0),MATCH(EA219,DT201:EA201,0))*INDEX(AJ209:AT216,MATCH(EA219,AI209:AI216,0),MATCH(EA220,AJ208:AT208,0))</f>
        <v>#N/A</v>
      </c>
      <c r="EB227" s="665" t="e">
        <f>INDEX(DT203:EA204,MATCH(DR227,DR203:DR204,0),MATCH(EB219,DT201:EA201,0))*INDEX(AJ209:AT216,MATCH(EB219,AI209:AI216,0),MATCH(EB220,AJ208:AT208,0))</f>
        <v>#N/A</v>
      </c>
      <c r="EC227" s="665" t="e">
        <f>INDEX(DT203:EA204,MATCH(DR227,DR203:DR204,0),MATCH(EC219,DT201:EA201,0))*INDEX(AJ209:AT216,MATCH(EC219,AI209:AI216,0),MATCH(EC220,AJ208:AT208,0))</f>
        <v>#N/A</v>
      </c>
      <c r="ED227" s="665" t="e">
        <f>INDEX(DT203:EA204,MATCH(DR227,DR203:DR204,0),MATCH(ED219,DT201:EA201,0))*INDEX(AJ209:AT216,MATCH(ED219,AI209:AI216,0),MATCH(ED220,AJ208:AT208,0))</f>
        <v>#N/A</v>
      </c>
      <c r="EE227" s="665" t="e">
        <f>INDEX(DT203:EA204,MATCH(DR227,DR203:DR204,0),MATCH(EE219,DT201:EA201,0))*INDEX(AJ209:AT216,MATCH(EE219,AI209:AI216,0),MATCH(EE220,AJ208:AT208,0))</f>
        <v>#N/A</v>
      </c>
      <c r="EF227" s="665" t="e">
        <f>INDEX(DT203:EA204,MATCH(DR227,DR203:DR204,0),MATCH(EF219,DT201:EA201,0))*INDEX(AJ209:AT216,MATCH(EF219,AI209:AI216,0),MATCH(EF220,AJ208:AT208,0))</f>
        <v>#N/A</v>
      </c>
      <c r="EG227" s="665" t="e">
        <f>INDEX(DT203:EA204,MATCH(DR227,DR203:DR204,0),MATCH(EG219,DT201:EA201,0))*INDEX(AJ209:AT216,MATCH(EG219,AI209:AI216,0),MATCH(EG220,AJ208:AT208,0))</f>
        <v>#N/A</v>
      </c>
      <c r="EH227" s="665" t="e">
        <f>INDEX(DT203:EA204,MATCH(DR227,DR203:DR204,0),MATCH(EH219,DT201:EA201,0))*INDEX(AJ209:AT216,MATCH(EH219,AI209:AI216,0),MATCH(EH220,AJ208:AT208,0))</f>
        <v>#N/A</v>
      </c>
      <c r="EI227" s="665" t="e">
        <f>INDEX(DT203:EA204,MATCH(DR227,DR203:DR204,0),MATCH(EI219,DT201:EA201,0))*INDEX(AJ209:AT216,MATCH(EI219,AI209:AI216,0),MATCH(EI220,AJ208:AT208,0))</f>
        <v>#N/A</v>
      </c>
      <c r="EJ227" s="665" t="e">
        <f>INDEX(DT203:EA204,MATCH(DR227,DR203:DR204,0),MATCH(EJ219,DT201:EA201,0))*INDEX(AJ209:AT216,MATCH(EJ219,AI209:AI216,0),MATCH(EJ220,AJ208:AT208,0))</f>
        <v>#N/A</v>
      </c>
      <c r="EK227" s="665" t="e">
        <f>INDEX(DT203:EA204,MATCH(DR227,DR203:DR204,0),MATCH(EK219,DT201:EA201,0))*INDEX(AJ209:AT216,MATCH(EK219,AI209:AI216,0),MATCH(EK220,AJ208:AT208,0))</f>
        <v>#N/A</v>
      </c>
      <c r="EL227" s="665" t="e">
        <f>INDEX(DT203:EA204,MATCH(DR227,DR203:DR204,0),MATCH(EL219,DT201:EA201,0))*INDEX(AJ209:AT216,MATCH(EL219,AI209:AI216,0),MATCH(EL220,AJ208:AT208,0))</f>
        <v>#N/A</v>
      </c>
      <c r="EM227" s="665" t="e">
        <f>INDEX(DT203:EA204,MATCH(DR227,DR203:DR204,0),MATCH(EM219,DT201:EA201,0))*INDEX(AJ209:AT216,MATCH(EM219,AI209:AI216,0),MATCH(EM220,AJ208:AT208,0))</f>
        <v>#N/A</v>
      </c>
      <c r="EN227" s="665" t="e">
        <f>INDEX(DT203:EA204,MATCH(DR227,DR203:DR204,0),MATCH(EN219,DT201:EA201,0))*INDEX(AJ209:AT216,MATCH(EN219,AI209:AI216,0),MATCH(EN220,AJ208:AT208,0))</f>
        <v>#N/A</v>
      </c>
      <c r="EO227" s="665" t="e">
        <f>INDEX(DT203:EA204,MATCH(DR227,DR203:DR204,0),MATCH(EO219,DT201:EA201,0))*INDEX(AJ209:AT216,MATCH(EO219,AI209:AI216,0),MATCH(EO220,AJ208:AT208,0))</f>
        <v>#N/A</v>
      </c>
      <c r="EP227" s="665" t="e">
        <f>INDEX(DT203:EA204,MATCH(DR227,DR203:DR204,0),MATCH(EP219,DT201:EA201,0))*INDEX(AJ209:AT216,MATCH(EP219,AI209:AI216,0),MATCH(EP220,AJ208:AT208,0))</f>
        <v>#N/A</v>
      </c>
      <c r="EQ227" s="665" t="e">
        <f>INDEX(DT203:EA204,MATCH(DR227,DR203:DR204,0),MATCH(EQ219,DT201:EA201,0))*INDEX(AJ209:AT216,MATCH(EQ219,AI209:AI216,0),MATCH(EQ220,AJ208:AT208,0))</f>
        <v>#N/A</v>
      </c>
      <c r="ER227" s="665" t="e">
        <f>INDEX(DT203:EA204,MATCH(DR227,DR203:DR204,0),MATCH(ER219,DT201:EA201,0))*INDEX(AJ209:AT216,MATCH(ER219,AI209:AI216,0),MATCH(ER220,AJ208:AT208,0))</f>
        <v>#N/A</v>
      </c>
      <c r="ES227" s="665" t="e">
        <f>INDEX(DT203:EA204,MATCH(DR227,DR203:DR204,0),MATCH(ES219,DT201:EA201,0))*INDEX(AJ209:AT216,MATCH(ES219,AI209:AI216,0),MATCH(ES220,AJ208:AT208,0))</f>
        <v>#N/A</v>
      </c>
      <c r="ET227" s="665" t="e">
        <f>INDEX(DT203:EA204,MATCH(DR227,DR203:DR204,0),MATCH(ET219,DT201:EA201,0))*INDEX(AJ209:AT216,MATCH(ET219,AI209:AI216,0),MATCH(ET220,AJ208:AT208,0))</f>
        <v>#N/A</v>
      </c>
      <c r="EU227" s="665" t="e">
        <f>INDEX(DT203:EA204,MATCH(DR227,DR203:DR204,0),MATCH(EU219,DT201:EA201,0))*INDEX(AJ209:AT216,MATCH(EU219,AI209:AI216,0),MATCH(EU220,AJ208:AT208,0))</f>
        <v>#N/A</v>
      </c>
      <c r="EV227" s="665" t="e">
        <f>INDEX(DT203:EA204,MATCH(DR227,DR203:DR204,0),MATCH(EV219,DT201:EA201,0))*INDEX(AJ209:AT216,MATCH(EV219,AI209:AI216,0),MATCH(EV220,AJ208:AT208,0))</f>
        <v>#N/A</v>
      </c>
      <c r="EW227" s="665" t="e">
        <f>INDEX(DT203:EA204,MATCH(DR227,DR203:DR204,0),MATCH(EW219,DT201:EA201,0))*INDEX(AJ209:AT216,MATCH(EW219,AI209:AI216,0),MATCH(EW220,AJ208:AT208,0))</f>
        <v>#N/A</v>
      </c>
      <c r="EX227" s="665" t="e">
        <f>INDEX(DT203:EA204,MATCH(DR227,DR203:DR204,0),MATCH(EX219,DT201:EA201,0))*INDEX(AJ209:AT216,MATCH(EX219,AI209:AI216,0),MATCH(EX220,AJ208:AT208,0))</f>
        <v>#N/A</v>
      </c>
      <c r="EY227" s="665" t="e">
        <f>INDEX(DT203:EA204,MATCH(DR227,DR203:DR204,0),MATCH(EY219,DT201:EA201,0))*INDEX(AJ209:AT216,MATCH(EY219,AI209:AI216,0),MATCH(EY220,AJ208:AT208,0))</f>
        <v>#N/A</v>
      </c>
      <c r="EZ227" s="665" t="e">
        <f>INDEX(DT203:EA204,MATCH(DR227,DR203:DR204,0),MATCH(EZ219,DT201:EA201,0))*INDEX(AJ209:AT216,MATCH(EZ219,AI209:AI216,0),MATCH(EZ220,AJ208:AT208,0))</f>
        <v>#N/A</v>
      </c>
      <c r="FA227" s="665" t="e">
        <f>INDEX(DT203:EA204,MATCH(DR227,DR203:DR204,0),MATCH(FA219,DT201:EA201,0))*INDEX(AJ209:AT216,MATCH(FA219,AI209:AI216,0),MATCH(FA220,AJ208:AT208,0))</f>
        <v>#N/A</v>
      </c>
      <c r="FB227" s="665" t="e">
        <f>INDEX(DT203:EA204,MATCH(DR227,DR203:DR204,0),MATCH(FB219,DT201:EA201,0))*INDEX(AJ209:AT216,MATCH(FB219,AI209:AI216,0),MATCH(FB220,AJ208:AT208,0))</f>
        <v>#N/A</v>
      </c>
      <c r="FC227" s="665" t="e">
        <f>INDEX(DT203:EA204,MATCH(DR227,DR203:DR204,0),MATCH(FC219,DT201:EA201,0))*INDEX(AJ209:AT216,MATCH(FC219,AI209:AI216,0),MATCH(FC220,AJ208:AT208,0))</f>
        <v>#N/A</v>
      </c>
      <c r="FD227" s="665" t="e">
        <f>INDEX(DT203:EA204,MATCH(DR227,DR203:DR204,0),MATCH(FD219,DT201:EA201,0))*INDEX(AJ209:AT216,MATCH(FD219,AI209:AI216,0),MATCH(FD220,AJ208:AT208,0))</f>
        <v>#N/A</v>
      </c>
      <c r="FE227" s="665" t="e">
        <f>INDEX(DT203:EA204,MATCH(DR227,DR203:DR204,0),MATCH(FE219,DT201:EA201,0))*INDEX(AJ209:AT216,MATCH(FE219,AI209:AI216,0),MATCH(FE220,AJ208:AT208,0))</f>
        <v>#N/A</v>
      </c>
      <c r="FF227" s="665" t="e">
        <f>INDEX(DT203:EA204,MATCH(DR227,DR203:DR204,0),MATCH(FF219,DT201:EA201,0))*INDEX(AJ209:AT216,MATCH(FF219,AI209:AI216,0),MATCH(FF220,AJ208:AT208,0))</f>
        <v>#N/A</v>
      </c>
      <c r="FG227" s="665" t="e">
        <f>INDEX(DT203:EA204,MATCH(DR227,DR203:DR204,0),MATCH(FG219,DT201:EA201,0))*INDEX(AJ209:AT216,MATCH(FG219,AI209:AI216,0),MATCH(FG220,AJ208:AT208,0))</f>
        <v>#N/A</v>
      </c>
      <c r="FH227" s="665" t="e">
        <f>INDEX(DT203:EA204,MATCH(DR227,DR203:DR204,0),MATCH(FH219,DT201:EA201,0))*INDEX(AJ209:AT216,MATCH(FH219,AI209:AI216,0),MATCH(FH220,AJ208:AT208,0))</f>
        <v>#N/A</v>
      </c>
      <c r="FI227" s="665" t="e">
        <f>INDEX(DT203:EA204,MATCH(DR227,DR203:DR204,0),MATCH(FI219,DT201:EA201,0))*INDEX(AJ209:AT216,MATCH(FI219,AI209:AI216,0),MATCH(FI220,AJ208:AT208,0))</f>
        <v>#N/A</v>
      </c>
      <c r="FJ227" s="665" t="e">
        <f>INDEX(DT203:EA204,MATCH(DR227,DR203:DR204,0),MATCH(FJ219,DT201:EA201,0))*INDEX(AJ209:AT216,MATCH(FJ219,AI209:AI216,0),MATCH(FJ220,AJ208:AT208,0))</f>
        <v>#N/A</v>
      </c>
      <c r="FK227" s="665" t="e">
        <f>INDEX(DT203:EA204,MATCH(DR227,DR203:DR204,0),MATCH(FK219,DT201:EA201,0))*INDEX(AJ209:AT216,MATCH(FK219,AI209:AI216,0),MATCH(FK220,AJ208:AT208,0))</f>
        <v>#N/A</v>
      </c>
      <c r="FL227" s="665" t="e">
        <f>INDEX(DT203:EA204,MATCH(DR227,DR203:DR204,0),MATCH(FL219,DT201:EA201,0))*INDEX(AJ209:AT216,MATCH(FL219,AI209:AI216,0),MATCH(FL220,AJ208:AT208,0))</f>
        <v>#N/A</v>
      </c>
      <c r="FM227" s="665" t="e">
        <f>INDEX(DT203:EA204,MATCH(DR227,DR203:DR204,0),MATCH(FM219,DT201:EA201,0))*INDEX(AJ209:AT216,MATCH(FM219,AI209:AI216,0),MATCH(FM220,AJ208:AT208,0))</f>
        <v>#N/A</v>
      </c>
      <c r="FN227" s="665" t="e">
        <f>INDEX(DT203:EA204,MATCH(DR227,DR203:DR204,0),MATCH(FN219,DT201:EA201,0))*INDEX(AJ209:AT216,MATCH(FN219,AI209:AI216,0),MATCH(FN220,AJ208:AT208,0))</f>
        <v>#N/A</v>
      </c>
      <c r="FO227" s="665" t="e">
        <f>INDEX(DT203:EA204,MATCH(DR227,DR203:DR204,0),MATCH(FO219,DT201:EA201,0))*INDEX(AJ209:AT216,MATCH(FO219,AI209:AI216,0),MATCH(FO220,AJ208:AT208,0))</f>
        <v>#N/A</v>
      </c>
      <c r="FP227" s="665" t="e">
        <f>INDEX(DT203:EA204,MATCH(DR227,DR203:DR204,0),MATCH(FP219,DT201:EA201,0))*INDEX(AJ209:AT216,MATCH(FP219,AI209:AI216,0),MATCH(FP220,AJ208:AT208,0))</f>
        <v>#N/A</v>
      </c>
      <c r="FQ227" s="665" t="e">
        <f>INDEX(DT203:EA204,MATCH(DR227,DR203:DR204,0),MATCH(FQ219,DT201:EA201,0))*INDEX(AJ209:AT216,MATCH(FQ219,AI209:AI216,0),MATCH(FQ220,AJ208:AT208,0))</f>
        <v>#N/A</v>
      </c>
      <c r="FR227" s="665" t="e">
        <f>INDEX(DT203:EA204,MATCH(DR227,DR203:DR204,0),MATCH(FR219,DT201:EA201,0))*INDEX(AJ209:AT216,MATCH(FR219,AI209:AI216,0),MATCH(FR220,AJ208:AT208,0))</f>
        <v>#N/A</v>
      </c>
      <c r="FS227" s="665" t="e">
        <f>INDEX(DT203:EA204,MATCH(DR227,DR203:DR204,0),MATCH(FS219,DT201:EA201,0))*INDEX(AJ209:AT216,MATCH(FS219,AI209:AI216,0),MATCH(FS220,AJ208:AT208,0))</f>
        <v>#N/A</v>
      </c>
      <c r="FT227" s="665" t="e">
        <f>INDEX(DT203:EA204,MATCH(DR227,DR203:DR204,0),MATCH(FT219,DT201:EA201,0))*INDEX(AJ209:AT216,MATCH(FT219,AI209:AI216,0),MATCH(FT220,AJ208:AT208,0))</f>
        <v>#N/A</v>
      </c>
      <c r="FU227" s="665" t="e">
        <f>INDEX(DT203:EA204,MATCH(DR227,DR203:DR204,0),MATCH(FU219,DT201:EA201,0))*INDEX(AJ209:AT216,MATCH(FU219,AI209:AI216,0),MATCH(FU220,AJ208:AT208,0))</f>
        <v>#N/A</v>
      </c>
      <c r="FV227" s="665" t="e">
        <f>INDEX(DT203:EA204,MATCH(DR227,DR203:DR204,0),MATCH(FV219,DT201:EA201,0))*INDEX(AJ209:AT216,MATCH(FV219,AI209:AI216,0),MATCH(FV220,AJ208:AT208,0))</f>
        <v>#N/A</v>
      </c>
      <c r="FW227" s="665" t="e">
        <f>INDEX(DT203:EA204,MATCH(DR227,DR203:DR204,0),MATCH(FW219,DT201:EA201,0))*INDEX(AJ209:AT216,MATCH(FW219,AI209:AI216,0),MATCH(FW220,AJ208:AT208,0))</f>
        <v>#N/A</v>
      </c>
      <c r="FX227" s="665" t="e">
        <f>INDEX(DT203:EA204,MATCH(DR227,DR203:DR204,0),MATCH(FX219,DT201:EA201,0))*INDEX(AJ209:AT216,MATCH(FX219,AI209:AI216,0),MATCH(FX220,AJ208:AT208,0))</f>
        <v>#N/A</v>
      </c>
      <c r="FY227" s="665" t="e">
        <f>INDEX(DT203:EA204,MATCH(DR227,DR203:DR204,0),MATCH(FY219,DT201:EA201,0))*INDEX(AJ209:AT216,MATCH(FY219,AI209:AI216,0),MATCH(FY220,AJ208:AT208,0))</f>
        <v>#N/A</v>
      </c>
      <c r="FZ227" s="665" t="e">
        <f>INDEX(DT203:EA204,MATCH(DR227,DR203:DR204,0),MATCH(FZ219,DT201:EA201,0))*INDEX(AJ209:AT216,MATCH(FZ219,AI209:AI216,0),MATCH(FZ220,AJ208:AT208,0))</f>
        <v>#N/A</v>
      </c>
      <c r="GA227" s="665" t="e">
        <f>INDEX(DT203:EA204,MATCH(DR227,DR203:DR204,0),MATCH(GA219,DT201:EA201,0))*INDEX(AJ209:AT216,MATCH(GA219,AI209:AI216,0),MATCH(GA220,AJ208:AT208,0))</f>
        <v>#N/A</v>
      </c>
      <c r="GB227" s="665" t="e">
        <f>INDEX(DT203:EA204,MATCH(DR227,DR203:DR204,0),MATCH(GB219,DT201:EA201,0))*INDEX(AJ209:AT216,MATCH(GB219,AI209:AI216,0),MATCH(GB220,AJ208:AT208,0))</f>
        <v>#N/A</v>
      </c>
      <c r="GC227" s="665" t="e">
        <f>INDEX(DT203:EA204,MATCH(DR227,DR203:DR204,0),MATCH(GC219,DT201:EA201,0))*INDEX(AJ209:AT216,MATCH(GC219,AI209:AI216,0),MATCH(GC220,AJ208:AT208,0))</f>
        <v>#N/A</v>
      </c>
      <c r="GD227" s="665" t="e">
        <f>INDEX(DT203:EA204,MATCH(DR227,DR203:DR204,0),MATCH(GD219,DT201:EA201,0))*INDEX(AJ209:AT216,MATCH(GD219,AI209:AI216,0),MATCH(GD220,AJ208:AT208,0))</f>
        <v>#N/A</v>
      </c>
      <c r="GE227" s="665" t="e">
        <f>INDEX(DT203:EA204,MATCH(DR227,DR203:DR204,0),MATCH(GE219,DT201:EA201,0))*INDEX(AJ209:AT216,MATCH(GE219,AI209:AI216,0),MATCH(GE220,AJ208:AT208,0))</f>
        <v>#N/A</v>
      </c>
      <c r="GF227" s="665" t="e">
        <f>INDEX(DT203:EA204,MATCH(DR227,DR203:DR204,0),MATCH(GF219,DT201:EA201,0))*INDEX(AJ209:AT216,MATCH(GF219,AI209:AI216,0),MATCH(GF220,AJ208:AT208,0))</f>
        <v>#N/A</v>
      </c>
      <c r="GG227" s="665" t="e">
        <f>INDEX(DT203:EA204,MATCH(DR227,DR203:DR204,0),MATCH(GG219,DT201:EA201,0))*INDEX(AJ209:AT216,MATCH(GG219,AI209:AI216,0),MATCH(GG220,AJ208:AT208,0))</f>
        <v>#N/A</v>
      </c>
      <c r="GH227" s="665" t="e">
        <f>INDEX(DT203:EA204,MATCH(DR227,DR203:DR204,0),MATCH(GH219,DT201:EA201,0))*INDEX(AJ209:AT216,MATCH(GH219,AI209:AI216,0),MATCH(GH220,AJ208:AT208,0))</f>
        <v>#N/A</v>
      </c>
      <c r="GI227" s="665" t="e">
        <f>INDEX(DT203:EA204,MATCH(DR227,DR203:DR204,0),MATCH(GI219,DT201:EA201,0))*INDEX(AJ209:AT216,MATCH(GI219,AI209:AI216,0),MATCH(GI220,AJ208:AT208,0))</f>
        <v>#N/A</v>
      </c>
      <c r="GJ227" s="665" t="e">
        <f>INDEX(DT203:EA204,MATCH(DR227,DR203:DR204,0),MATCH(GJ219,DT201:EA201,0))*INDEX(AJ209:AT216,MATCH(GJ219,AI209:AI216,0),MATCH(GJ220,AJ208:AT208,0))</f>
        <v>#N/A</v>
      </c>
      <c r="GK227" s="665" t="e">
        <f>INDEX(DT203:EA204,MATCH(DR227,DR203:DR204,0),MATCH(GK219,DT201:EA201,0))*INDEX(AJ209:AT216,MATCH(GK219,AI209:AI216,0),MATCH(GK220,AJ208:AT208,0))</f>
        <v>#N/A</v>
      </c>
      <c r="GL227" s="665" t="e">
        <f>SUM(DS227:GK227)=#REF!-SUM(HB227:HK227)</f>
        <v>#N/A</v>
      </c>
      <c r="GM227" s="667"/>
      <c r="GN227" s="749">
        <v>2029</v>
      </c>
      <c r="GO227" s="664" t="e">
        <f>SUMIF(DS208:EN208,GO208,DS227:EN227)</f>
        <v>#N/A</v>
      </c>
      <c r="GP227" s="668" t="e">
        <f>SUMIF(DS208:GK208,GP208,DS227:GK227)</f>
        <v>#N/A</v>
      </c>
      <c r="GQ227" s="668" t="e">
        <f>SUMIF(DS208:GK208,GQ208,DS227:GK227)</f>
        <v>#N/A</v>
      </c>
      <c r="GR227" s="668" t="e">
        <f>SUMIF(DS208:GK208,GR208,DS227:GK227)</f>
        <v>#N/A</v>
      </c>
      <c r="GS227" s="668" t="e">
        <f>SUMIF(DS208:GK208,GS208,DS227:GK227)</f>
        <v>#N/A</v>
      </c>
      <c r="GT227" s="668" t="e">
        <f>SUMIF(DS208:GK208,GT208,DS227:GK227)</f>
        <v>#N/A</v>
      </c>
      <c r="GU227" s="668" t="e">
        <f>SUMIF(DS208:GK208,GU208,DS227:GK227)</f>
        <v>#N/A</v>
      </c>
      <c r="GV227" s="668" t="e">
        <f>SUMIF(DS208:GK208,GV208,DS227:GK227)</f>
        <v>#N/A</v>
      </c>
      <c r="GW227" s="668" t="e">
        <f>SUMIF(DS208:GK208,GW208,DS227:GK227)</f>
        <v>#N/A</v>
      </c>
      <c r="GX227" s="668" t="e">
        <f>SUMIF(DS208:GK208,GX208,DS227:GK227)</f>
        <v>#N/A</v>
      </c>
      <c r="GY227" s="668" t="e">
        <f>SUMIF(DS208:GK208,GY208,DS227:GK227)</f>
        <v>#N/A</v>
      </c>
      <c r="GZ227" s="646" t="e">
        <f>#REF!=SUM(GO227:GY227)</f>
        <v>#REF!</v>
      </c>
      <c r="HB227" s="668" t="e">
        <f>IF(GZ227,0,(#REF!-SUM(GO227:GY227))*INDEX(AK209:AT216,MATCH(GN227,AI209:AI216,0),MATCH(HB220,AK208:AT208,0)))</f>
        <v>#REF!</v>
      </c>
      <c r="HC227" s="668" t="e">
        <f>IF(GZ227,0,(#REF!-SUM(GO227:GY227))*INDEX(AK209:AT216,MATCH(GN227,AI209:AI216,0),MATCH(HC220,AK208:AT208,0)))</f>
        <v>#REF!</v>
      </c>
      <c r="HD227" s="668" t="e">
        <f>IF(GZ227,0,(#REF!-SUM(GO227:GY227))*INDEX(AK209:AT216,MATCH(GN227,AI209:AI216,0),MATCH(HD220,AK208:AT208,0)))</f>
        <v>#REF!</v>
      </c>
      <c r="HE227" s="668" t="e">
        <f>IF(GZ227,0,(#REF!-SUM(GO227:GY227))*INDEX(AK209:AT216,MATCH(GN227,AI209:AI216,0),MATCH(HE220,AK208:AT208,0)))</f>
        <v>#REF!</v>
      </c>
      <c r="HF227" s="668" t="e">
        <f>IF(GZ227,0,(#REF!-SUM(GO227:GY227))*INDEX(AK209:AT216,MATCH(GN227,AI209:AI216,0),MATCH(HF220,AK208:AT208,0)))</f>
        <v>#REF!</v>
      </c>
      <c r="HG227" s="668" t="e">
        <f>IF(GZ227,0,(#REF!-SUM(GO227:GY227))*INDEX(AK209:AT216,MATCH(GN227,AI209:AI216,0),MATCH(HG220,AK208:AT208,0)))</f>
        <v>#REF!</v>
      </c>
      <c r="HH227" s="668" t="e">
        <f>IF(GZ227,0,(#REF!-SUM(GO227:GY227))*INDEX(AK209:AT216,MATCH(GN227,AI209:AI216,0),MATCH(HH220,AK208:AT208,0)))</f>
        <v>#REF!</v>
      </c>
      <c r="HI227" s="668" t="e">
        <f>IF(GZ227,0,(#REF!-SUM(GO227:GY227))*INDEX(AK209:AT216,MATCH(GN227,AI209:AI216,0),MATCH(HI220,AK208:AT208,0)))</f>
        <v>#REF!</v>
      </c>
      <c r="HJ227" s="668" t="e">
        <f>IF(GZ227,0,(#REF!-SUM(GO227:GY227))*INDEX(AK209:AT216,MATCH(GN227,AI209:AI216,0),MATCH(HJ220,AK208:AT208,0)))</f>
        <v>#REF!</v>
      </c>
      <c r="HK227" s="668" t="e">
        <f>IF(GZ227,0,(#REF!-SUM(GO227:GY227))*INDEX(AK209:AT216,MATCH(GN227,AI209:AI216,0),MATCH(HK220,AK208:AT208,0)))</f>
        <v>#REF!</v>
      </c>
      <c r="HL227" s="668" t="e">
        <f>(SUM(HB227:HK227)+SUM(GO227:GY227))=#REF!</f>
        <v>#REF!</v>
      </c>
    </row>
    <row r="228" spans="1:234" hidden="1" x14ac:dyDescent="0.25">
      <c r="A228" s="643" t="s">
        <v>208</v>
      </c>
      <c r="DR228" s="749">
        <v>2030</v>
      </c>
      <c r="DS228" s="665" t="e">
        <f>INDEX(DT203:EA204,MATCH(DR228,DR203:DR204,0),MATCH(DS219,DT201:EA201,0))*INDEX(AJ209:AT216,MATCH(DS219,AI209:AI216,0),MATCH(DS220,AJ208:AT208,0))</f>
        <v>#N/A</v>
      </c>
      <c r="DT228" s="665" t="e">
        <f>INDEX(DT203:EA204,MATCH(DR228,DR203:DR204,0),MATCH(DT219,DT201:EA201,0))*INDEX(AJ209:AT216,MATCH(DT219,AI209:AI216,0),MATCH(DT220,AJ208:AT208,0))</f>
        <v>#N/A</v>
      </c>
      <c r="DU228" s="665" t="e">
        <f>INDEX(DT203:EA204,MATCH(DR228,DR203:DR204,0),MATCH(DU219,DT201:EA201,0))*INDEX(AJ209:AT216,MATCH(DU219,AI209:AI216,0),MATCH(DU220,AJ208:AT208,0))</f>
        <v>#N/A</v>
      </c>
      <c r="DV228" s="665" t="e">
        <f>INDEX(DT203:EA204,MATCH(DR228,DR203:DR204,0),MATCH(DV219,DT201:EA201,0))*INDEX(AJ209:AT216,MATCH(DV219,AI209:AI216,0),MATCH(DV220,AJ208:AT208,0))</f>
        <v>#N/A</v>
      </c>
      <c r="DW228" s="665" t="e">
        <f>INDEX(DT203:EA204,MATCH(DR228,DR203:DR204,0),MATCH(DW219,DT201:EA201,0))*INDEX(AJ209:AT216,MATCH(DW219,AI209:AI216,0),MATCH(DW220,AJ208:AT208,0))</f>
        <v>#N/A</v>
      </c>
      <c r="DX228" s="665" t="e">
        <f>INDEX(DT203:EA204,MATCH(DR228,DR203:DR204,0),MATCH(DX219,DT201:EA201,0))*INDEX(AJ209:AT216,MATCH(DX219,AI209:AI216,0),MATCH(DX220,AJ208:AT208,0))</f>
        <v>#N/A</v>
      </c>
      <c r="DY228" s="665" t="e">
        <f>INDEX(DT203:EA204,MATCH(DR228,DR203:DR204,0),MATCH(DY219,DT201:EA201,0))*INDEX(AJ209:AT216,MATCH(DY219,AI209:AI216,0),MATCH(DY220,AJ208:AT208,0))</f>
        <v>#N/A</v>
      </c>
      <c r="DZ228" s="665" t="e">
        <f>INDEX(DT203:EA204,MATCH(DR228,DR203:DR204,0),MATCH(DZ219,DT201:EA201,0))*INDEX(AJ209:AT216,MATCH(DZ219,AI209:AI216,0),MATCH(DZ220,AJ208:AT208,0))</f>
        <v>#N/A</v>
      </c>
      <c r="EA228" s="665" t="e">
        <f>INDEX(DT203:EA204,MATCH(DR228,DR203:DR204,0),MATCH(EA219,DT201:EA201,0))*INDEX(AJ209:AT216,MATCH(EA219,AI209:AI216,0),MATCH(EA220,AJ208:AT208,0))</f>
        <v>#N/A</v>
      </c>
      <c r="EB228" s="665" t="e">
        <f>INDEX(DT203:EA204,MATCH(DR228,DR203:DR204,0),MATCH(EB219,DT201:EA201,0))*INDEX(AJ209:AT216,MATCH(EB219,AI209:AI216,0),MATCH(EB220,AJ208:AT208,0))</f>
        <v>#N/A</v>
      </c>
      <c r="EC228" s="665" t="e">
        <f>INDEX(DT203:EA204,MATCH(DR228,DR203:DR204,0),MATCH(EC219,DT201:EA201,0))*INDEX(AJ209:AT216,MATCH(EC219,AI209:AI216,0),MATCH(EC220,AJ208:AT208,0))</f>
        <v>#N/A</v>
      </c>
      <c r="ED228" s="665" t="e">
        <f>INDEX(DT203:EA204,MATCH(DR228,DR203:DR204,0),MATCH(ED219,DT201:EA201,0))*INDEX(AJ209:AT216,MATCH(ED219,AI209:AI216,0),MATCH(ED220,AJ208:AT208,0))</f>
        <v>#N/A</v>
      </c>
      <c r="EE228" s="665" t="e">
        <f>INDEX(DT203:EA204,MATCH(DR228,DR203:DR204,0),MATCH(EE219,DT201:EA201,0))*INDEX(AJ209:AT216,MATCH(EE219,AI209:AI216,0),MATCH(EE220,AJ208:AT208,0))</f>
        <v>#N/A</v>
      </c>
      <c r="EF228" s="665" t="e">
        <f>INDEX(DT203:EA204,MATCH(DR228,DR203:DR204,0),MATCH(EF219,DT201:EA201,0))*INDEX(AJ209:AT216,MATCH(EF219,AI209:AI216,0),MATCH(EF220,AJ208:AT208,0))</f>
        <v>#N/A</v>
      </c>
      <c r="EG228" s="665" t="e">
        <f>INDEX(DT203:EA204,MATCH(DR228,DR203:DR204,0),MATCH(EG219,DT201:EA201,0))*INDEX(AJ209:AT216,MATCH(EG219,AI209:AI216,0),MATCH(EG220,AJ208:AT208,0))</f>
        <v>#N/A</v>
      </c>
      <c r="EH228" s="665" t="e">
        <f>INDEX(DT203:EA204,MATCH(DR228,DR203:DR204,0),MATCH(EH219,DT201:EA201,0))*INDEX(AJ209:AT216,MATCH(EH219,AI209:AI216,0),MATCH(EH220,AJ208:AT208,0))</f>
        <v>#N/A</v>
      </c>
      <c r="EI228" s="665" t="e">
        <f>INDEX(DT203:EA204,MATCH(DR228,DR203:DR204,0),MATCH(EI219,DT201:EA201,0))*INDEX(AJ209:AT216,MATCH(EI219,AI209:AI216,0),MATCH(EI220,AJ208:AT208,0))</f>
        <v>#N/A</v>
      </c>
      <c r="EJ228" s="665" t="e">
        <f>INDEX(DT203:EA204,MATCH(DR228,DR203:DR204,0),MATCH(EJ219,DT201:EA201,0))*INDEX(AJ209:AT216,MATCH(EJ219,AI209:AI216,0),MATCH(EJ220,AJ208:AT208,0))</f>
        <v>#N/A</v>
      </c>
      <c r="EK228" s="665" t="e">
        <f>INDEX(DT203:EA204,MATCH(DR228,DR203:DR204,0),MATCH(EK219,DT201:EA201,0))*INDEX(AJ209:AT216,MATCH(EK219,AI209:AI216,0),MATCH(EK220,AJ208:AT208,0))</f>
        <v>#N/A</v>
      </c>
      <c r="EL228" s="665" t="e">
        <f>INDEX(DT203:EA204,MATCH(DR228,DR203:DR204,0),MATCH(EL219,DT201:EA201,0))*INDEX(AJ209:AT216,MATCH(EL219,AI209:AI216,0),MATCH(EL220,AJ208:AT208,0))</f>
        <v>#N/A</v>
      </c>
      <c r="EM228" s="665" t="e">
        <f>INDEX(DT203:EA204,MATCH(DR228,DR203:DR204,0),MATCH(EM219,DT201:EA201,0))*INDEX(AJ209:AT216,MATCH(EM219,AI209:AI216,0),MATCH(EM220,AJ208:AT208,0))</f>
        <v>#N/A</v>
      </c>
      <c r="EN228" s="665" t="e">
        <f>INDEX(DT203:EA204,MATCH(DR228,DR203:DR204,0),MATCH(EN219,DT201:EA201,0))*INDEX(AJ209:AT216,MATCH(EN219,AI209:AI216,0),MATCH(EN220,AJ208:AT208,0))</f>
        <v>#N/A</v>
      </c>
      <c r="EO228" s="665" t="e">
        <f>INDEX(DT203:EA204,MATCH(DR228,DR203:DR204,0),MATCH(EO219,DT201:EA201,0))*INDEX(AJ209:AT216,MATCH(EO219,AI209:AI216,0),MATCH(EO220,AJ208:AT208,0))</f>
        <v>#N/A</v>
      </c>
      <c r="EP228" s="665" t="e">
        <f>INDEX(DT203:EA204,MATCH(DR228,DR203:DR204,0),MATCH(EP219,DT201:EA201,0))*INDEX(AJ209:AT216,MATCH(EP219,AI209:AI216,0),MATCH(EP220,AJ208:AT208,0))</f>
        <v>#N/A</v>
      </c>
      <c r="EQ228" s="665" t="e">
        <f>INDEX(DT203:EA204,MATCH(DR228,DR203:DR204,0),MATCH(EQ219,DT201:EA201,0))*INDEX(AJ209:AT216,MATCH(EQ219,AI209:AI216,0),MATCH(EQ220,AJ208:AT208,0))</f>
        <v>#N/A</v>
      </c>
      <c r="ER228" s="665" t="e">
        <f>INDEX(DT203:EA204,MATCH(DR228,DR203:DR204,0),MATCH(ER219,DT201:EA201,0))*INDEX(AJ209:AT216,MATCH(ER219,AI209:AI216,0),MATCH(ER220,AJ208:AT208,0))</f>
        <v>#N/A</v>
      </c>
      <c r="ES228" s="665" t="e">
        <f>INDEX(DT203:EA204,MATCH(DR228,DR203:DR204,0),MATCH(ES219,DT201:EA201,0))*INDEX(AJ209:AT216,MATCH(ES219,AI209:AI216,0),MATCH(ES220,AJ208:AT208,0))</f>
        <v>#N/A</v>
      </c>
      <c r="ET228" s="665" t="e">
        <f>INDEX(DT203:EA204,MATCH(DR228,DR203:DR204,0),MATCH(ET219,DT201:EA201,0))*INDEX(AJ209:AT216,MATCH(ET219,AI209:AI216,0),MATCH(ET220,AJ208:AT208,0))</f>
        <v>#N/A</v>
      </c>
      <c r="EU228" s="665" t="e">
        <f>INDEX(DT203:EA204,MATCH(DR228,DR203:DR204,0),MATCH(EU219,DT201:EA201,0))*INDEX(AJ209:AT216,MATCH(EU219,AI209:AI216,0),MATCH(EU220,AJ208:AT208,0))</f>
        <v>#N/A</v>
      </c>
      <c r="EV228" s="665" t="e">
        <f>INDEX(DT203:EA204,MATCH(DR228,DR203:DR204,0),MATCH(EV219,DT201:EA201,0))*INDEX(AJ209:AT216,MATCH(EV219,AI209:AI216,0),MATCH(EV220,AJ208:AT208,0))</f>
        <v>#N/A</v>
      </c>
      <c r="EW228" s="665" t="e">
        <f>INDEX(DT203:EA204,MATCH(DR228,DR203:DR204,0),MATCH(EW219,DT201:EA201,0))*INDEX(AJ209:AT216,MATCH(EW219,AI209:AI216,0),MATCH(EW220,AJ208:AT208,0))</f>
        <v>#N/A</v>
      </c>
      <c r="EX228" s="665" t="e">
        <f>INDEX(DT203:EA204,MATCH(DR228,DR203:DR204,0),MATCH(EX219,DT201:EA201,0))*INDEX(AJ209:AT216,MATCH(EX219,AI209:AI216,0),MATCH(EX220,AJ208:AT208,0))</f>
        <v>#N/A</v>
      </c>
      <c r="EY228" s="665" t="e">
        <f>INDEX(DT203:EA204,MATCH(DR228,DR203:DR204,0),MATCH(EY219,DT201:EA201,0))*INDEX(AJ209:AT216,MATCH(EY219,AI209:AI216,0),MATCH(EY220,AJ208:AT208,0))</f>
        <v>#N/A</v>
      </c>
      <c r="EZ228" s="665" t="e">
        <f>INDEX(DT203:EA204,MATCH(DR228,DR203:DR204,0),MATCH(EZ219,DT201:EA201,0))*INDEX(AJ209:AT216,MATCH(EZ219,AI209:AI216,0),MATCH(EZ220,AJ208:AT208,0))</f>
        <v>#N/A</v>
      </c>
      <c r="FA228" s="665" t="e">
        <f>INDEX(DT203:EA204,MATCH(DR228,DR203:DR204,0),MATCH(FA219,DT201:EA201,0))*INDEX(AJ209:AT216,MATCH(FA219,AI209:AI216,0),MATCH(FA220,AJ208:AT208,0))</f>
        <v>#N/A</v>
      </c>
      <c r="FB228" s="665" t="e">
        <f>INDEX(DT203:EA204,MATCH(DR228,DR203:DR204,0),MATCH(FB219,DT201:EA201,0))*INDEX(AJ209:AT216,MATCH(FB219,AI209:AI216,0),MATCH(FB220,AJ208:AT208,0))</f>
        <v>#N/A</v>
      </c>
      <c r="FC228" s="665" t="e">
        <f>INDEX(DT203:EA204,MATCH(DR228,DR203:DR204,0),MATCH(FC219,DT201:EA201,0))*INDEX(AJ209:AT216,MATCH(FC219,AI209:AI216,0),MATCH(FC220,AJ208:AT208,0))</f>
        <v>#N/A</v>
      </c>
      <c r="FD228" s="665" t="e">
        <f>INDEX(DT203:EA204,MATCH(DR228,DR203:DR204,0),MATCH(FD219,DT201:EA201,0))*INDEX(AJ209:AT216,MATCH(FD219,AI209:AI216,0),MATCH(FD220,AJ208:AT208,0))</f>
        <v>#N/A</v>
      </c>
      <c r="FE228" s="665" t="e">
        <f>INDEX(DT203:EA204,MATCH(DR228,DR203:DR204,0),MATCH(FE219,DT201:EA201,0))*INDEX(AJ209:AT216,MATCH(FE219,AI209:AI216,0),MATCH(FE220,AJ208:AT208,0))</f>
        <v>#N/A</v>
      </c>
      <c r="FF228" s="665" t="e">
        <f>INDEX(DT203:EA204,MATCH(DR228,DR203:DR204,0),MATCH(FF219,DT201:EA201,0))*INDEX(AJ209:AT216,MATCH(FF219,AI209:AI216,0),MATCH(FF220,AJ208:AT208,0))</f>
        <v>#N/A</v>
      </c>
      <c r="FG228" s="665" t="e">
        <f>INDEX(DT203:EA204,MATCH(DR228,DR203:DR204,0),MATCH(FG219,DT201:EA201,0))*INDEX(AJ209:AT216,MATCH(FG219,AI209:AI216,0),MATCH(FG220,AJ208:AT208,0))</f>
        <v>#N/A</v>
      </c>
      <c r="FH228" s="665" t="e">
        <f>INDEX(DT203:EA204,MATCH(DR228,DR203:DR204,0),MATCH(FH219,DT201:EA201,0))*INDEX(AJ209:AT216,MATCH(FH219,AI209:AI216,0),MATCH(FH220,AJ208:AT208,0))</f>
        <v>#N/A</v>
      </c>
      <c r="FI228" s="665" t="e">
        <f>INDEX(DT203:EA204,MATCH(DR228,DR203:DR204,0),MATCH(FI219,DT201:EA201,0))*INDEX(AJ209:AT216,MATCH(FI219,AI209:AI216,0),MATCH(FI220,AJ208:AT208,0))</f>
        <v>#N/A</v>
      </c>
      <c r="FJ228" s="665" t="e">
        <f>INDEX(DT203:EA204,MATCH(DR228,DR203:DR204,0),MATCH(FJ219,DT201:EA201,0))*INDEX(AJ209:AT216,MATCH(FJ219,AI209:AI216,0),MATCH(FJ220,AJ208:AT208,0))</f>
        <v>#N/A</v>
      </c>
      <c r="FK228" s="665" t="e">
        <f>INDEX(DT203:EA204,MATCH(DR228,DR203:DR204,0),MATCH(FK219,DT201:EA201,0))*INDEX(AJ209:AT216,MATCH(FK219,AI209:AI216,0),MATCH(FK220,AJ208:AT208,0))</f>
        <v>#N/A</v>
      </c>
      <c r="FL228" s="665" t="e">
        <f>INDEX(DT203:EA204,MATCH(DR228,DR203:DR204,0),MATCH(FL219,DT201:EA201,0))*INDEX(AJ209:AT216,MATCH(FL219,AI209:AI216,0),MATCH(FL220,AJ208:AT208,0))</f>
        <v>#N/A</v>
      </c>
      <c r="FM228" s="665" t="e">
        <f>INDEX(DT203:EA204,MATCH(DR228,DR203:DR204,0),MATCH(FM219,DT201:EA201,0))*INDEX(AJ209:AT216,MATCH(FM219,AI209:AI216,0),MATCH(FM220,AJ208:AT208,0))</f>
        <v>#N/A</v>
      </c>
      <c r="FN228" s="665" t="e">
        <f>INDEX(DT203:EA204,MATCH(DR228,DR203:DR204,0),MATCH(FN219,DT201:EA201,0))*INDEX(AJ209:AT216,MATCH(FN219,AI209:AI216,0),MATCH(FN220,AJ208:AT208,0))</f>
        <v>#N/A</v>
      </c>
      <c r="FO228" s="665" t="e">
        <f>INDEX(DT203:EA204,MATCH(DR228,DR203:DR204,0),MATCH(FO219,DT201:EA201,0))*INDEX(AJ209:AT216,MATCH(FO219,AI209:AI216,0),MATCH(FO220,AJ208:AT208,0))</f>
        <v>#N/A</v>
      </c>
      <c r="FP228" s="665" t="e">
        <f>INDEX(DT203:EA204,MATCH(DR228,DR203:DR204,0),MATCH(FP219,DT201:EA201,0))*INDEX(AJ209:AT216,MATCH(FP219,AI209:AI216,0),MATCH(FP220,AJ208:AT208,0))</f>
        <v>#N/A</v>
      </c>
      <c r="FQ228" s="665" t="e">
        <f>INDEX(DT203:EA204,MATCH(DR228,DR203:DR204,0),MATCH(FQ219,DT201:EA201,0))*INDEX(AJ209:AT216,MATCH(FQ219,AI209:AI216,0),MATCH(FQ220,AJ208:AT208,0))</f>
        <v>#N/A</v>
      </c>
      <c r="FR228" s="665" t="e">
        <f>INDEX(DT203:EA204,MATCH(DR228,DR203:DR204,0),MATCH(FR219,DT201:EA201,0))*INDEX(AJ209:AT216,MATCH(FR219,AI209:AI216,0),MATCH(FR220,AJ208:AT208,0))</f>
        <v>#N/A</v>
      </c>
      <c r="FS228" s="665" t="e">
        <f>INDEX(DT203:EA204,MATCH(DR228,DR203:DR204,0),MATCH(FS219,DT201:EA201,0))*INDEX(AJ209:AT216,MATCH(FS219,AI209:AI216,0),MATCH(FS220,AJ208:AT208,0))</f>
        <v>#N/A</v>
      </c>
      <c r="FT228" s="665" t="e">
        <f>INDEX(DT203:EA204,MATCH(DR228,DR203:DR204,0),MATCH(FT219,DT201:EA201,0))*INDEX(AJ209:AT216,MATCH(FT219,AI209:AI216,0),MATCH(FT220,AJ208:AT208,0))</f>
        <v>#N/A</v>
      </c>
      <c r="FU228" s="665" t="e">
        <f>INDEX(DT203:EA204,MATCH(DR228,DR203:DR204,0),MATCH(FU219,DT201:EA201,0))*INDEX(AJ209:AT216,MATCH(FU219,AI209:AI216,0),MATCH(FU220,AJ208:AT208,0))</f>
        <v>#N/A</v>
      </c>
      <c r="FV228" s="665" t="e">
        <f>INDEX(DT203:EA204,MATCH(DR228,DR203:DR204,0),MATCH(FV219,DT201:EA201,0))*INDEX(AJ209:AT216,MATCH(FV219,AI209:AI216,0),MATCH(FV220,AJ208:AT208,0))</f>
        <v>#N/A</v>
      </c>
      <c r="FW228" s="665" t="e">
        <f>INDEX(DT203:EA204,MATCH(DR228,DR203:DR204,0),MATCH(FW219,DT201:EA201,0))*INDEX(AJ209:AT216,MATCH(FW219,AI209:AI216,0),MATCH(FW220,AJ208:AT208,0))</f>
        <v>#N/A</v>
      </c>
      <c r="FX228" s="665" t="e">
        <f>INDEX(DT203:EA204,MATCH(DR228,DR203:DR204,0),MATCH(FX219,DT201:EA201,0))*INDEX(AJ209:AT216,MATCH(FX219,AI209:AI216,0),MATCH(FX220,AJ208:AT208,0))</f>
        <v>#N/A</v>
      </c>
      <c r="FY228" s="665" t="e">
        <f>INDEX(DT203:EA204,MATCH(DR228,DR203:DR204,0),MATCH(FY219,DT201:EA201,0))*INDEX(AJ209:AT216,MATCH(FY219,AI209:AI216,0),MATCH(FY220,AJ208:AT208,0))</f>
        <v>#N/A</v>
      </c>
      <c r="FZ228" s="665" t="e">
        <f>INDEX(DT203:EA204,MATCH(DR228,DR203:DR204,0),MATCH(FZ219,DT201:EA201,0))*INDEX(AJ209:AT216,MATCH(FZ219,AI209:AI216,0),MATCH(FZ220,AJ208:AT208,0))</f>
        <v>#N/A</v>
      </c>
      <c r="GA228" s="665" t="e">
        <f>INDEX(DT203:EA204,MATCH(DR228,DR203:DR204,0),MATCH(GA219,DT201:EA201,0))*INDEX(AJ209:AT216,MATCH(GA219,AI209:AI216,0),MATCH(GA220,AJ208:AT208,0))</f>
        <v>#N/A</v>
      </c>
      <c r="GB228" s="665" t="e">
        <f>INDEX(DT203:EA204,MATCH(DR228,DR203:DR204,0),MATCH(GB219,DT201:EA201,0))*INDEX(AJ209:AT216,MATCH(GB219,AI209:AI216,0),MATCH(GB220,AJ208:AT208,0))</f>
        <v>#N/A</v>
      </c>
      <c r="GC228" s="665" t="e">
        <f>INDEX(DT203:EA204,MATCH(DR228,DR203:DR204,0),MATCH(GC219,DT201:EA201,0))*INDEX(AJ209:AT216,MATCH(GC219,AI209:AI216,0),MATCH(GC220,AJ208:AT208,0))</f>
        <v>#N/A</v>
      </c>
      <c r="GD228" s="665" t="e">
        <f>INDEX(DT203:EA204,MATCH(DR228,DR203:DR204,0),MATCH(GD219,DT201:EA201,0))*INDEX(AJ209:AT216,MATCH(GD219,AI209:AI216,0),MATCH(GD220,AJ208:AT208,0))</f>
        <v>#N/A</v>
      </c>
      <c r="GE228" s="665" t="e">
        <f>INDEX(DT203:EA204,MATCH(DR228,DR203:DR204,0),MATCH(GE219,DT201:EA201,0))*INDEX(AJ209:AT216,MATCH(GE219,AI209:AI216,0),MATCH(GE220,AJ208:AT208,0))</f>
        <v>#N/A</v>
      </c>
      <c r="GF228" s="665" t="e">
        <f>INDEX(DT203:EA204,MATCH(DR228,DR203:DR204,0),MATCH(GF219,DT201:EA201,0))*INDEX(AJ209:AT216,MATCH(GF219,AI209:AI216,0),MATCH(GF220,AJ208:AT208,0))</f>
        <v>#N/A</v>
      </c>
      <c r="GG228" s="665" t="e">
        <f>INDEX(DT203:EA204,MATCH(DR228,DR203:DR204,0),MATCH(GG219,DT201:EA201,0))*INDEX(AJ209:AT216,MATCH(GG219,AI209:AI216,0),MATCH(GG220,AJ208:AT208,0))</f>
        <v>#N/A</v>
      </c>
      <c r="GH228" s="665" t="e">
        <f>INDEX(DT203:EA204,MATCH(DR228,DR203:DR204,0),MATCH(GH219,DT201:EA201,0))*INDEX(AJ209:AT216,MATCH(GH219,AI209:AI216,0),MATCH(GH220,AJ208:AT208,0))</f>
        <v>#N/A</v>
      </c>
      <c r="GI228" s="665" t="e">
        <f>INDEX(DT203:EA204,MATCH(DR228,DR203:DR204,0),MATCH(GI219,DT201:EA201,0))*INDEX(AJ209:AT216,MATCH(GI219,AI209:AI216,0),MATCH(GI220,AJ208:AT208,0))</f>
        <v>#N/A</v>
      </c>
      <c r="GJ228" s="665" t="e">
        <f>INDEX(DT203:EA204,MATCH(DR228,DR203:DR204,0),MATCH(GJ219,DT201:EA201,0))*INDEX(AJ209:AT216,MATCH(GJ219,AI209:AI216,0),MATCH(GJ220,AJ208:AT208,0))</f>
        <v>#N/A</v>
      </c>
      <c r="GK228" s="665" t="e">
        <f>INDEX(DT203:EA204,MATCH(DR228,DR203:DR204,0),MATCH(GK219,DT201:EA201,0))*INDEX(AJ209:AT216,MATCH(GK219,AI209:AI216,0),MATCH(GK220,AJ208:AT208,0))</f>
        <v>#N/A</v>
      </c>
      <c r="GL228" s="665" t="e">
        <f>SUM(DS228:GK228)=#REF!-SUM(HB228:HK228)</f>
        <v>#N/A</v>
      </c>
      <c r="GN228" s="749">
        <v>2030</v>
      </c>
      <c r="GO228" s="664" t="e">
        <f>SUMIF(DS208:EN208,GO208,DS228:EN228)</f>
        <v>#N/A</v>
      </c>
      <c r="GP228" s="668" t="e">
        <f>SUMIF(DS208:GK208,GP208,DS228:GK228)</f>
        <v>#N/A</v>
      </c>
      <c r="GQ228" s="668" t="e">
        <f>SUMIF(DS208:GK208,GQ208,DS228:GK228)</f>
        <v>#N/A</v>
      </c>
      <c r="GR228" s="668" t="e">
        <f>SUMIF(DS208:GK208,GR208,DS228:GK228)</f>
        <v>#N/A</v>
      </c>
      <c r="GS228" s="668" t="e">
        <f>SUMIF(DS208:GK208,GS208,DS228:GK228)</f>
        <v>#N/A</v>
      </c>
      <c r="GT228" s="668" t="e">
        <f>SUMIF(DS208:GK208,GT208,DS228:GK228)</f>
        <v>#N/A</v>
      </c>
      <c r="GU228" s="668" t="e">
        <f>SUMIF(DS208:GK208,GU208,DS228:GK228)</f>
        <v>#N/A</v>
      </c>
      <c r="GV228" s="668" t="e">
        <f>SUMIF(DS208:GK208,GV208,DS228:GK228)</f>
        <v>#N/A</v>
      </c>
      <c r="GW228" s="668" t="e">
        <f>SUMIF(DS208:GK208,GW208,DS228:GK228)</f>
        <v>#N/A</v>
      </c>
      <c r="GX228" s="668" t="e">
        <f>SUMIF(DS208:GK208,GX208,DS228:GK228)</f>
        <v>#N/A</v>
      </c>
      <c r="GY228" s="668" t="e">
        <f>SUMIF(DS208:GK208,GY208,DS228:GK228)</f>
        <v>#N/A</v>
      </c>
      <c r="GZ228" s="646" t="e">
        <f>#REF!=SUM(GO228:GY228)</f>
        <v>#REF!</v>
      </c>
      <c r="HB228" s="668" t="e">
        <f>IF(GZ228,0,(#REF!-SUM(GO228:GY228))*INDEX(AK209:AT216,MATCH(GN228,AI209:AI216,0),MATCH(HB220,AK208:AT208,0)))</f>
        <v>#REF!</v>
      </c>
      <c r="HC228" s="668" t="e">
        <f>IF(GZ228,0,(#REF!-SUM(GO228:GY228))*INDEX(AK209:AT216,MATCH(GN228,AI209:AI216,0),MATCH(HC220,AK208:AT208,0)))</f>
        <v>#REF!</v>
      </c>
      <c r="HD228" s="668" t="e">
        <f>IF(GZ228,0,(#REF!-SUM(GO228:GY228))*INDEX(AK209:AT216,MATCH(GN228,AI209:AI216,0),MATCH(HD220,AK208:AT208,0)))</f>
        <v>#REF!</v>
      </c>
      <c r="HE228" s="668" t="e">
        <f>IF(GZ228,0,(#REF!-SUM(GO228:GY228))*INDEX(AK209:AT216,MATCH(GN228,AI209:AI216,0),MATCH(HE220,AK208:AT208,0)))</f>
        <v>#REF!</v>
      </c>
      <c r="HF228" s="668" t="e">
        <f>IF(GZ228,0,(#REF!-SUM(GO228:GY228))*INDEX(AK209:AT216,MATCH(GN228,AI209:AI216,0),MATCH(HF220,AK208:AT208,0)))</f>
        <v>#REF!</v>
      </c>
      <c r="HG228" s="668" t="e">
        <f>IF(GZ228,0,(#REF!-SUM(GO228:GY228))*INDEX(AK209:AT216,MATCH(GN228,AI209:AI216,0),MATCH(HG220,AK208:AT208,0)))</f>
        <v>#REF!</v>
      </c>
      <c r="HH228" s="668" t="e">
        <f>IF(GZ228,0,(#REF!-SUM(GO228:GY228))*INDEX(AK209:AT216,MATCH(GN228,AI209:AI216,0),MATCH(HH220,AK208:AT208,0)))</f>
        <v>#REF!</v>
      </c>
      <c r="HI228" s="668" t="e">
        <f>IF(GZ228,0,(#REF!-SUM(GO228:GY228))*INDEX(AK209:AT216,MATCH(GN228,AI209:AI216,0),MATCH(HI220,AK208:AT208,0)))</f>
        <v>#REF!</v>
      </c>
      <c r="HJ228" s="668" t="e">
        <f>IF(GZ228,0,(#REF!-SUM(GO228:GY228))*INDEX(AK209:AT216,MATCH(GN228,AI209:AI216,0),MATCH(HJ220,AK208:AT208,0)))</f>
        <v>#REF!</v>
      </c>
      <c r="HK228" s="668" t="e">
        <f>IF(GZ228,0,(#REF!-SUM(GO228:GY228))*INDEX(AK209:AT216,MATCH(GN228,AI209:AI216,0),MATCH(HK220,AK208:AT208,0)))</f>
        <v>#REF!</v>
      </c>
      <c r="HL228" s="668" t="e">
        <f>(SUM(HB228:HK228)+SUM(GO228:GY228))=#REF!</f>
        <v>#REF!</v>
      </c>
    </row>
    <row r="229" spans="1:234" hidden="1" x14ac:dyDescent="0.25">
      <c r="A229" s="643" t="s">
        <v>208</v>
      </c>
    </row>
    <row r="230" spans="1:234" ht="12.75" customHeight="1" x14ac:dyDescent="0.25">
      <c r="D230" s="4" t="s">
        <v>127</v>
      </c>
      <c r="E230" s="764" t="s">
        <v>1694</v>
      </c>
      <c r="F230" s="764"/>
      <c r="G230" s="764"/>
      <c r="H230" s="764"/>
      <c r="I230" s="764"/>
      <c r="J230" s="764"/>
      <c r="K230" s="764"/>
      <c r="L230" s="764"/>
      <c r="M230" s="764"/>
      <c r="N230" s="764"/>
      <c r="O230" s="764"/>
      <c r="P230" s="764"/>
      <c r="Q230" s="764"/>
    </row>
    <row r="231" spans="1:234" ht="12.75" customHeight="1" x14ac:dyDescent="0.25">
      <c r="D231" s="4"/>
      <c r="E231" s="892" t="s">
        <v>1698</v>
      </c>
      <c r="F231" s="892"/>
      <c r="G231" s="892"/>
      <c r="H231" s="892"/>
      <c r="I231" s="892"/>
      <c r="J231" s="892"/>
      <c r="K231" s="892"/>
      <c r="L231" s="892"/>
      <c r="M231" s="892"/>
      <c r="N231" s="892"/>
      <c r="O231" s="892"/>
      <c r="P231" s="892"/>
      <c r="Q231" s="892"/>
    </row>
    <row r="232" spans="1:234" ht="5.0999999999999996" customHeight="1" x14ac:dyDescent="0.25"/>
    <row r="233" spans="1:234" ht="5.0999999999999996" customHeight="1" x14ac:dyDescent="0.25">
      <c r="E233" s="676"/>
      <c r="F233" s="677"/>
      <c r="G233" s="677"/>
      <c r="H233" s="677"/>
      <c r="I233" s="677"/>
      <c r="J233" s="677"/>
      <c r="K233" s="677"/>
      <c r="L233" s="677"/>
      <c r="M233" s="677"/>
      <c r="N233" s="677"/>
      <c r="O233" s="677"/>
      <c r="P233" s="677"/>
      <c r="Q233" s="677"/>
    </row>
    <row r="234" spans="1:234" x14ac:dyDescent="0.25">
      <c r="E234" s="678" t="s">
        <v>1682</v>
      </c>
      <c r="F234" s="670"/>
      <c r="G234" s="670"/>
      <c r="H234" s="905">
        <f>E173</f>
        <v>0</v>
      </c>
      <c r="I234" s="906"/>
      <c r="J234" s="906"/>
      <c r="K234" s="906"/>
      <c r="L234" s="906"/>
      <c r="M234" s="906"/>
      <c r="N234" s="906"/>
      <c r="O234" s="906"/>
      <c r="P234" s="906"/>
      <c r="Q234" s="907"/>
    </row>
    <row r="235" spans="1:234" x14ac:dyDescent="0.25">
      <c r="E235" s="678" t="s">
        <v>1836</v>
      </c>
      <c r="F235" s="670"/>
      <c r="G235" s="670"/>
      <c r="H235" s="908" t="s">
        <v>1522</v>
      </c>
      <c r="I235" s="909"/>
      <c r="J235" s="909"/>
      <c r="K235" s="909"/>
      <c r="L235" s="909"/>
      <c r="M235" s="909"/>
      <c r="N235" s="909"/>
      <c r="O235" s="909"/>
      <c r="P235" s="909"/>
      <c r="Q235" s="910"/>
      <c r="T235" s="679" t="str">
        <f>IF(H235="","",H235)</f>
        <v/>
      </c>
    </row>
    <row r="236" spans="1:234" x14ac:dyDescent="0.25">
      <c r="E236" s="678" t="s">
        <v>1837</v>
      </c>
      <c r="F236" s="670"/>
      <c r="G236" s="670"/>
      <c r="H236" s="905" t="str">
        <f>IF(H235="","",INDEX(E179:E188,MATCH(H235,U179:U188,0)))</f>
        <v/>
      </c>
      <c r="I236" s="906"/>
      <c r="J236" s="906"/>
      <c r="K236" s="906"/>
      <c r="L236" s="906"/>
      <c r="M236" s="906"/>
      <c r="N236" s="906"/>
      <c r="O236" s="906"/>
      <c r="P236" s="906"/>
      <c r="Q236" s="907"/>
    </row>
    <row r="237" spans="1:234" x14ac:dyDescent="0.25">
      <c r="E237" s="678" t="s">
        <v>1838</v>
      </c>
      <c r="F237" s="670"/>
      <c r="G237" s="670"/>
      <c r="H237" s="916" t="str">
        <f>IF(H235="","",INDEX(N179:N188,MATCH(H235,U179:U188,0)))</f>
        <v/>
      </c>
      <c r="I237" s="916"/>
      <c r="J237" s="916"/>
      <c r="K237" s="916"/>
      <c r="L237" s="916"/>
      <c r="M237" s="916"/>
      <c r="N237" s="916"/>
      <c r="O237" s="916"/>
      <c r="P237" s="916"/>
      <c r="Q237" s="916"/>
      <c r="DR237" s="643" t="s">
        <v>1669</v>
      </c>
    </row>
    <row r="238" spans="1:234" x14ac:dyDescent="0.25">
      <c r="E238" s="678"/>
      <c r="F238" s="670"/>
      <c r="G238" s="670"/>
      <c r="H238" s="670"/>
      <c r="I238" s="670"/>
      <c r="J238" s="670"/>
      <c r="K238" s="670"/>
      <c r="L238" s="670"/>
      <c r="M238" s="670"/>
      <c r="N238" s="670"/>
      <c r="O238" s="670"/>
      <c r="P238" s="670"/>
      <c r="Q238" s="670"/>
      <c r="DR238" s="661"/>
      <c r="DS238" s="647">
        <v>2023</v>
      </c>
      <c r="DT238" s="647">
        <v>2024</v>
      </c>
      <c r="DU238" s="647">
        <v>2024</v>
      </c>
      <c r="DV238" s="647">
        <v>2024</v>
      </c>
      <c r="DW238" s="647">
        <v>2024</v>
      </c>
      <c r="DX238" s="647">
        <v>2024</v>
      </c>
      <c r="DY238" s="647">
        <v>2024</v>
      </c>
      <c r="DZ238" s="647">
        <v>2024</v>
      </c>
      <c r="EA238" s="647">
        <v>2024</v>
      </c>
      <c r="EB238" s="647">
        <v>2024</v>
      </c>
      <c r="EC238" s="647">
        <v>2024</v>
      </c>
      <c r="ED238" s="647">
        <v>2025</v>
      </c>
      <c r="EE238" s="647">
        <v>2025</v>
      </c>
      <c r="EF238" s="647">
        <v>2025</v>
      </c>
      <c r="EG238" s="647">
        <v>2025</v>
      </c>
      <c r="EH238" s="647">
        <v>2025</v>
      </c>
      <c r="EI238" s="647">
        <v>2025</v>
      </c>
      <c r="EJ238" s="647">
        <v>2025</v>
      </c>
      <c r="EK238" s="647">
        <v>2025</v>
      </c>
      <c r="EL238" s="647">
        <v>2025</v>
      </c>
      <c r="EM238" s="647">
        <v>2025</v>
      </c>
      <c r="EN238" s="647">
        <v>2026</v>
      </c>
      <c r="EO238" s="647">
        <v>2026</v>
      </c>
      <c r="EP238" s="647">
        <v>2026</v>
      </c>
      <c r="EQ238" s="647">
        <v>2026</v>
      </c>
      <c r="ER238" s="647">
        <v>2026</v>
      </c>
      <c r="ES238" s="647">
        <v>2026</v>
      </c>
      <c r="ET238" s="647">
        <v>2026</v>
      </c>
      <c r="EU238" s="647">
        <v>2026</v>
      </c>
      <c r="EV238" s="647">
        <v>2026</v>
      </c>
      <c r="EW238" s="647">
        <v>2026</v>
      </c>
      <c r="EX238" s="647">
        <v>2027</v>
      </c>
      <c r="EY238" s="647">
        <v>2027</v>
      </c>
      <c r="EZ238" s="647">
        <v>2027</v>
      </c>
      <c r="FA238" s="647">
        <v>2027</v>
      </c>
      <c r="FB238" s="647">
        <v>2027</v>
      </c>
      <c r="FC238" s="647">
        <v>2027</v>
      </c>
      <c r="FD238" s="647">
        <v>2027</v>
      </c>
      <c r="FE238" s="647">
        <v>2027</v>
      </c>
      <c r="FF238" s="647">
        <v>2027</v>
      </c>
      <c r="FG238" s="647">
        <v>2027</v>
      </c>
      <c r="FH238" s="647">
        <v>2028</v>
      </c>
      <c r="FI238" s="647">
        <v>2028</v>
      </c>
      <c r="FJ238" s="647">
        <v>2028</v>
      </c>
      <c r="FK238" s="647">
        <v>2028</v>
      </c>
      <c r="FL238" s="647">
        <v>2028</v>
      </c>
      <c r="FM238" s="647">
        <v>2028</v>
      </c>
      <c r="FN238" s="647">
        <v>2028</v>
      </c>
      <c r="FO238" s="647">
        <v>2028</v>
      </c>
      <c r="FP238" s="647">
        <v>2028</v>
      </c>
      <c r="FQ238" s="647">
        <v>2028</v>
      </c>
      <c r="FR238" s="647">
        <v>2029</v>
      </c>
      <c r="FS238" s="647">
        <v>2029</v>
      </c>
      <c r="FT238" s="647">
        <v>2029</v>
      </c>
      <c r="FU238" s="647">
        <v>2029</v>
      </c>
      <c r="FV238" s="647">
        <v>2029</v>
      </c>
      <c r="FW238" s="647">
        <v>2029</v>
      </c>
      <c r="FX238" s="647">
        <v>2029</v>
      </c>
      <c r="FY238" s="647">
        <v>2029</v>
      </c>
      <c r="FZ238" s="647">
        <v>2029</v>
      </c>
      <c r="GA238" s="647">
        <v>2029</v>
      </c>
      <c r="GB238" s="647">
        <v>2030</v>
      </c>
      <c r="GC238" s="647">
        <v>2030</v>
      </c>
      <c r="GD238" s="647">
        <v>2030</v>
      </c>
      <c r="GE238" s="647">
        <v>2030</v>
      </c>
      <c r="GF238" s="647">
        <v>2030</v>
      </c>
      <c r="GG238" s="647">
        <v>2030</v>
      </c>
      <c r="GH238" s="647">
        <v>2030</v>
      </c>
      <c r="GI238" s="647">
        <v>2030</v>
      </c>
      <c r="GJ238" s="647">
        <v>2030</v>
      </c>
      <c r="GK238" s="647">
        <v>2030</v>
      </c>
      <c r="GL238" s="747" t="s">
        <v>1662</v>
      </c>
      <c r="GO238" s="643" t="s">
        <v>1670</v>
      </c>
    </row>
    <row r="239" spans="1:234" s="643" customFormat="1" ht="24" customHeight="1" x14ac:dyDescent="0.25">
      <c r="B239" s="644"/>
      <c r="C239" s="644"/>
      <c r="D239" s="644"/>
      <c r="E239" s="678"/>
      <c r="F239" s="670"/>
      <c r="G239" s="680" t="s">
        <v>1679</v>
      </c>
      <c r="H239" s="681" t="s">
        <v>1685</v>
      </c>
      <c r="I239" s="681" t="s">
        <v>1651</v>
      </c>
      <c r="J239" s="681" t="s">
        <v>1683</v>
      </c>
      <c r="K239" s="681" t="s">
        <v>1684</v>
      </c>
      <c r="L239" s="681" t="s">
        <v>1436</v>
      </c>
      <c r="M239" s="683" t="s">
        <v>1690</v>
      </c>
      <c r="N239" s="697" t="str">
        <f>IF(G198="","/",G198)</f>
        <v>/</v>
      </c>
      <c r="O239" s="683" t="s">
        <v>410</v>
      </c>
      <c r="P239" s="697" t="str">
        <f>IF(G199="","/",G199)</f>
        <v>/</v>
      </c>
      <c r="Q239" s="698" t="s">
        <v>1725</v>
      </c>
      <c r="R239" s="644"/>
      <c r="DR239" s="662" t="s">
        <v>1665</v>
      </c>
      <c r="DS239" s="647" t="s">
        <v>1664</v>
      </c>
      <c r="DT239" s="647" t="str">
        <f t="shared" ref="DT239" si="661">E202</f>
        <v/>
      </c>
      <c r="DU239" s="647" t="str">
        <f t="shared" ref="DU239" si="662">F202</f>
        <v/>
      </c>
      <c r="DV239" s="647" t="str">
        <f t="shared" ref="DV239" si="663">G202</f>
        <v/>
      </c>
      <c r="DW239" s="647" t="str">
        <f t="shared" ref="DW239" si="664">H202</f>
        <v/>
      </c>
      <c r="DX239" s="647" t="str">
        <f t="shared" ref="DX239" si="665">I202</f>
        <v/>
      </c>
      <c r="DY239" s="647" t="str">
        <f t="shared" ref="DY239" si="666">J202</f>
        <v/>
      </c>
      <c r="DZ239" s="647" t="str">
        <f t="shared" ref="DZ239" si="667">K202</f>
        <v/>
      </c>
      <c r="EA239" s="647" t="str">
        <f t="shared" ref="EA239" si="668">L202</f>
        <v/>
      </c>
      <c r="EB239" s="647" t="str">
        <f t="shared" ref="EB239" si="669">M202</f>
        <v/>
      </c>
      <c r="EC239" s="647" t="str">
        <f t="shared" ref="EC239" si="670">N202</f>
        <v/>
      </c>
      <c r="ED239" s="647" t="str">
        <f t="shared" ref="ED239" si="671">E202</f>
        <v/>
      </c>
      <c r="EE239" s="647" t="str">
        <f t="shared" ref="EE239" si="672">F202</f>
        <v/>
      </c>
      <c r="EF239" s="647" t="str">
        <f t="shared" ref="EF239" si="673">G202</f>
        <v/>
      </c>
      <c r="EG239" s="647" t="str">
        <f t="shared" ref="EG239" si="674">H202</f>
        <v/>
      </c>
      <c r="EH239" s="647" t="str">
        <f t="shared" ref="EH239" si="675">I202</f>
        <v/>
      </c>
      <c r="EI239" s="647" t="str">
        <f t="shared" ref="EI239" si="676">J202</f>
        <v/>
      </c>
      <c r="EJ239" s="647" t="str">
        <f t="shared" ref="EJ239" si="677">K202</f>
        <v/>
      </c>
      <c r="EK239" s="647" t="str">
        <f t="shared" ref="EK239" si="678">L202</f>
        <v/>
      </c>
      <c r="EL239" s="647" t="str">
        <f t="shared" ref="EL239" si="679">M202</f>
        <v/>
      </c>
      <c r="EM239" s="647" t="str">
        <f t="shared" ref="EM239" si="680">N202</f>
        <v/>
      </c>
      <c r="EN239" s="647" t="str">
        <f t="shared" ref="EN239" si="681">E202</f>
        <v/>
      </c>
      <c r="EO239" s="647" t="str">
        <f t="shared" ref="EO239" si="682">F202</f>
        <v/>
      </c>
      <c r="EP239" s="647" t="str">
        <f t="shared" ref="EP239" si="683">G202</f>
        <v/>
      </c>
      <c r="EQ239" s="647" t="str">
        <f t="shared" ref="EQ239" si="684">H202</f>
        <v/>
      </c>
      <c r="ER239" s="647" t="str">
        <f t="shared" ref="ER239" si="685">I202</f>
        <v/>
      </c>
      <c r="ES239" s="647" t="str">
        <f t="shared" ref="ES239" si="686">J202</f>
        <v/>
      </c>
      <c r="ET239" s="647" t="str">
        <f t="shared" ref="ET239" si="687">K202</f>
        <v/>
      </c>
      <c r="EU239" s="647" t="str">
        <f t="shared" ref="EU239" si="688">L202</f>
        <v/>
      </c>
      <c r="EV239" s="647" t="str">
        <f t="shared" ref="EV239" si="689">M202</f>
        <v/>
      </c>
      <c r="EW239" s="647" t="str">
        <f t="shared" ref="EW239" si="690">N202</f>
        <v/>
      </c>
      <c r="EX239" s="647" t="str">
        <f t="shared" ref="EX239" si="691">E202</f>
        <v/>
      </c>
      <c r="EY239" s="647" t="str">
        <f t="shared" ref="EY239" si="692">F202</f>
        <v/>
      </c>
      <c r="EZ239" s="647" t="str">
        <f t="shared" ref="EZ239" si="693">G202</f>
        <v/>
      </c>
      <c r="FA239" s="647" t="str">
        <f t="shared" ref="FA239" si="694">H202</f>
        <v/>
      </c>
      <c r="FB239" s="647" t="str">
        <f t="shared" ref="FB239" si="695">I202</f>
        <v/>
      </c>
      <c r="FC239" s="647" t="str">
        <f t="shared" ref="FC239" si="696">J202</f>
        <v/>
      </c>
      <c r="FD239" s="647" t="str">
        <f t="shared" ref="FD239" si="697">K202</f>
        <v/>
      </c>
      <c r="FE239" s="647" t="str">
        <f t="shared" ref="FE239" si="698">L202</f>
        <v/>
      </c>
      <c r="FF239" s="647" t="str">
        <f t="shared" ref="FF239" si="699">M202</f>
        <v/>
      </c>
      <c r="FG239" s="647" t="str">
        <f t="shared" ref="FG239" si="700">N202</f>
        <v/>
      </c>
      <c r="FH239" s="647" t="str">
        <f t="shared" ref="FH239" si="701">E202</f>
        <v/>
      </c>
      <c r="FI239" s="647" t="str">
        <f t="shared" ref="FI239" si="702">F202</f>
        <v/>
      </c>
      <c r="FJ239" s="647" t="str">
        <f t="shared" ref="FJ239" si="703">G202</f>
        <v/>
      </c>
      <c r="FK239" s="647" t="str">
        <f t="shared" ref="FK239" si="704">H202</f>
        <v/>
      </c>
      <c r="FL239" s="647" t="str">
        <f t="shared" ref="FL239" si="705">I202</f>
        <v/>
      </c>
      <c r="FM239" s="647" t="str">
        <f t="shared" ref="FM239" si="706">J202</f>
        <v/>
      </c>
      <c r="FN239" s="647" t="str">
        <f t="shared" ref="FN239" si="707">K202</f>
        <v/>
      </c>
      <c r="FO239" s="647" t="str">
        <f t="shared" ref="FO239" si="708">L202</f>
        <v/>
      </c>
      <c r="FP239" s="647" t="str">
        <f t="shared" ref="FP239" si="709">M202</f>
        <v/>
      </c>
      <c r="FQ239" s="647" t="str">
        <f t="shared" ref="FQ239" si="710">N202</f>
        <v/>
      </c>
      <c r="FR239" s="647" t="str">
        <f t="shared" ref="FR239" si="711">E202</f>
        <v/>
      </c>
      <c r="FS239" s="647" t="str">
        <f t="shared" ref="FS239" si="712">F202</f>
        <v/>
      </c>
      <c r="FT239" s="647" t="str">
        <f t="shared" ref="FT239" si="713">G202</f>
        <v/>
      </c>
      <c r="FU239" s="647" t="str">
        <f t="shared" ref="FU239" si="714">H202</f>
        <v/>
      </c>
      <c r="FV239" s="647" t="str">
        <f t="shared" ref="FV239" si="715">I202</f>
        <v/>
      </c>
      <c r="FW239" s="647" t="str">
        <f t="shared" ref="FW239" si="716">J202</f>
        <v/>
      </c>
      <c r="FX239" s="647" t="str">
        <f t="shared" ref="FX239" si="717">K202</f>
        <v/>
      </c>
      <c r="FY239" s="647" t="str">
        <f t="shared" ref="FY239" si="718">L202</f>
        <v/>
      </c>
      <c r="FZ239" s="647" t="str">
        <f t="shared" ref="FZ239" si="719">M202</f>
        <v/>
      </c>
      <c r="GA239" s="647" t="str">
        <f t="shared" ref="GA239" si="720">N202</f>
        <v/>
      </c>
      <c r="GB239" s="647" t="str">
        <f t="shared" ref="GB239" si="721">E202</f>
        <v/>
      </c>
      <c r="GC239" s="647" t="str">
        <f t="shared" ref="GC239" si="722">F202</f>
        <v/>
      </c>
      <c r="GD239" s="647" t="str">
        <f t="shared" ref="GD239" si="723">G202</f>
        <v/>
      </c>
      <c r="GE239" s="647" t="str">
        <f t="shared" ref="GE239" si="724">H202</f>
        <v/>
      </c>
      <c r="GF239" s="647" t="str">
        <f t="shared" ref="GF239" si="725">I202</f>
        <v/>
      </c>
      <c r="GG239" s="647" t="str">
        <f t="shared" ref="GG239" si="726">J202</f>
        <v/>
      </c>
      <c r="GH239" s="647" t="str">
        <f t="shared" ref="GH239" si="727">K202</f>
        <v/>
      </c>
      <c r="GI239" s="647" t="str">
        <f t="shared" ref="GI239" si="728">L202</f>
        <v/>
      </c>
      <c r="GJ239" s="647" t="str">
        <f t="shared" ref="GJ239" si="729">M202</f>
        <v/>
      </c>
      <c r="GK239" s="647" t="str">
        <f t="shared" ref="GK239" si="730">N202</f>
        <v/>
      </c>
      <c r="GL239" s="748"/>
      <c r="GN239" s="662" t="s">
        <v>1665</v>
      </c>
      <c r="GO239" s="646" t="s">
        <v>1664</v>
      </c>
      <c r="GP239" s="646" t="str">
        <f t="shared" ref="GP239" si="731">E202</f>
        <v/>
      </c>
      <c r="GQ239" s="646" t="str">
        <f t="shared" ref="GQ239" si="732">F202</f>
        <v/>
      </c>
      <c r="GR239" s="646" t="str">
        <f t="shared" ref="GR239" si="733">G202</f>
        <v/>
      </c>
      <c r="GS239" s="646" t="str">
        <f t="shared" ref="GS239" si="734">H202</f>
        <v/>
      </c>
      <c r="GT239" s="646" t="str">
        <f t="shared" ref="GT239" si="735">I202</f>
        <v/>
      </c>
      <c r="GU239" s="646" t="str">
        <f t="shared" ref="GU239" si="736">J202</f>
        <v/>
      </c>
      <c r="GV239" s="646" t="str">
        <f t="shared" ref="GV239" si="737">K202</f>
        <v/>
      </c>
      <c r="GW239" s="646" t="str">
        <f t="shared" ref="GW239" si="738">L202</f>
        <v/>
      </c>
      <c r="GX239" s="646" t="str">
        <f t="shared" ref="GX239" si="739">M202</f>
        <v/>
      </c>
      <c r="GY239" s="646" t="str">
        <f t="shared" ref="GY239" si="740">N202</f>
        <v/>
      </c>
      <c r="GZ239" s="646" t="s">
        <v>1662</v>
      </c>
      <c r="HM239" s="644"/>
      <c r="HN239" s="644"/>
      <c r="HO239" s="644"/>
      <c r="HP239" s="644"/>
      <c r="HQ239" s="644"/>
      <c r="HR239" s="644"/>
      <c r="HS239" s="644"/>
      <c r="HT239" s="644"/>
      <c r="HU239" s="644"/>
      <c r="HV239" s="644"/>
      <c r="HW239" s="644"/>
      <c r="HX239" s="644"/>
      <c r="HY239" s="644"/>
      <c r="HZ239" s="644"/>
    </row>
    <row r="240" spans="1:234" s="643" customFormat="1" hidden="1" x14ac:dyDescent="0.25">
      <c r="A240" s="643" t="s">
        <v>208</v>
      </c>
      <c r="B240" s="644"/>
      <c r="C240" s="644"/>
      <c r="D240" s="644"/>
      <c r="E240" s="678"/>
      <c r="F240" s="670"/>
      <c r="G240" s="670"/>
      <c r="H240" s="670"/>
      <c r="I240" s="670"/>
      <c r="J240" s="670"/>
      <c r="K240" s="670"/>
      <c r="L240" s="670"/>
      <c r="M240" s="670"/>
      <c r="N240" s="670"/>
      <c r="O240" s="670"/>
      <c r="P240" s="670"/>
      <c r="Q240" s="670"/>
      <c r="R240" s="682"/>
      <c r="DR240" s="749">
        <v>2023</v>
      </c>
      <c r="DS240" s="665">
        <f t="shared" ref="DS240:GD243" si="741">DS209-DS221</f>
        <v>0</v>
      </c>
      <c r="DT240" s="665">
        <f t="shared" si="741"/>
        <v>0</v>
      </c>
      <c r="DU240" s="665">
        <f t="shared" si="741"/>
        <v>0</v>
      </c>
      <c r="DV240" s="665">
        <f t="shared" si="741"/>
        <v>0</v>
      </c>
      <c r="DW240" s="665">
        <f t="shared" si="741"/>
        <v>0</v>
      </c>
      <c r="DX240" s="665">
        <f t="shared" si="741"/>
        <v>0</v>
      </c>
      <c r="DY240" s="665">
        <f t="shared" si="741"/>
        <v>0</v>
      </c>
      <c r="DZ240" s="665">
        <f t="shared" si="741"/>
        <v>0</v>
      </c>
      <c r="EA240" s="665">
        <f t="shared" si="741"/>
        <v>0</v>
      </c>
      <c r="EB240" s="665">
        <f t="shared" si="741"/>
        <v>0</v>
      </c>
      <c r="EC240" s="665">
        <f t="shared" si="741"/>
        <v>0</v>
      </c>
      <c r="ED240" s="665">
        <f t="shared" si="741"/>
        <v>0</v>
      </c>
      <c r="EE240" s="665">
        <f t="shared" si="741"/>
        <v>0</v>
      </c>
      <c r="EF240" s="665">
        <f t="shared" si="741"/>
        <v>0</v>
      </c>
      <c r="EG240" s="665">
        <f t="shared" si="741"/>
        <v>0</v>
      </c>
      <c r="EH240" s="665">
        <f t="shared" si="741"/>
        <v>0</v>
      </c>
      <c r="EI240" s="665">
        <f t="shared" si="741"/>
        <v>0</v>
      </c>
      <c r="EJ240" s="665">
        <f t="shared" si="741"/>
        <v>0</v>
      </c>
      <c r="EK240" s="665">
        <f t="shared" si="741"/>
        <v>0</v>
      </c>
      <c r="EL240" s="665">
        <f t="shared" si="741"/>
        <v>0</v>
      </c>
      <c r="EM240" s="665">
        <f t="shared" si="741"/>
        <v>0</v>
      </c>
      <c r="EN240" s="665">
        <f t="shared" si="741"/>
        <v>0</v>
      </c>
      <c r="EO240" s="665">
        <f t="shared" si="741"/>
        <v>0</v>
      </c>
      <c r="EP240" s="665">
        <f t="shared" si="741"/>
        <v>0</v>
      </c>
      <c r="EQ240" s="665">
        <f t="shared" si="741"/>
        <v>0</v>
      </c>
      <c r="ER240" s="665">
        <f t="shared" si="741"/>
        <v>0</v>
      </c>
      <c r="ES240" s="665">
        <f t="shared" si="741"/>
        <v>0</v>
      </c>
      <c r="ET240" s="665">
        <f t="shared" si="741"/>
        <v>0</v>
      </c>
      <c r="EU240" s="665">
        <f t="shared" si="741"/>
        <v>0</v>
      </c>
      <c r="EV240" s="665">
        <f t="shared" si="741"/>
        <v>0</v>
      </c>
      <c r="EW240" s="665">
        <f t="shared" si="741"/>
        <v>0</v>
      </c>
      <c r="EX240" s="665">
        <f t="shared" si="741"/>
        <v>0</v>
      </c>
      <c r="EY240" s="665">
        <f t="shared" si="741"/>
        <v>0</v>
      </c>
      <c r="EZ240" s="665">
        <f t="shared" si="741"/>
        <v>0</v>
      </c>
      <c r="FA240" s="665">
        <f t="shared" si="741"/>
        <v>0</v>
      </c>
      <c r="FB240" s="665">
        <f t="shared" si="741"/>
        <v>0</v>
      </c>
      <c r="FC240" s="665">
        <f t="shared" si="741"/>
        <v>0</v>
      </c>
      <c r="FD240" s="665">
        <f t="shared" si="741"/>
        <v>0</v>
      </c>
      <c r="FE240" s="665">
        <f t="shared" si="741"/>
        <v>0</v>
      </c>
      <c r="FF240" s="665">
        <f t="shared" si="741"/>
        <v>0</v>
      </c>
      <c r="FG240" s="665">
        <f t="shared" si="741"/>
        <v>0</v>
      </c>
      <c r="FH240" s="665">
        <f t="shared" si="741"/>
        <v>0</v>
      </c>
      <c r="FI240" s="665">
        <f t="shared" si="741"/>
        <v>0</v>
      </c>
      <c r="FJ240" s="665">
        <f t="shared" si="741"/>
        <v>0</v>
      </c>
      <c r="FK240" s="665">
        <f t="shared" si="741"/>
        <v>0</v>
      </c>
      <c r="FL240" s="665">
        <f t="shared" si="741"/>
        <v>0</v>
      </c>
      <c r="FM240" s="665">
        <f t="shared" si="741"/>
        <v>0</v>
      </c>
      <c r="FN240" s="665">
        <f t="shared" si="741"/>
        <v>0</v>
      </c>
      <c r="FO240" s="665">
        <f t="shared" si="741"/>
        <v>0</v>
      </c>
      <c r="FP240" s="665">
        <f t="shared" si="741"/>
        <v>0</v>
      </c>
      <c r="FQ240" s="665">
        <f t="shared" si="741"/>
        <v>0</v>
      </c>
      <c r="FR240" s="665">
        <f t="shared" si="741"/>
        <v>0</v>
      </c>
      <c r="FS240" s="665">
        <f t="shared" si="741"/>
        <v>0</v>
      </c>
      <c r="FT240" s="665">
        <f t="shared" si="741"/>
        <v>0</v>
      </c>
      <c r="FU240" s="665">
        <f t="shared" si="741"/>
        <v>0</v>
      </c>
      <c r="FV240" s="665">
        <f t="shared" si="741"/>
        <v>0</v>
      </c>
      <c r="FW240" s="665">
        <f t="shared" si="741"/>
        <v>0</v>
      </c>
      <c r="FX240" s="665">
        <f t="shared" si="741"/>
        <v>0</v>
      </c>
      <c r="FY240" s="665">
        <f t="shared" si="741"/>
        <v>0</v>
      </c>
      <c r="FZ240" s="665">
        <f t="shared" si="741"/>
        <v>0</v>
      </c>
      <c r="GA240" s="665">
        <f t="shared" si="741"/>
        <v>0</v>
      </c>
      <c r="GB240" s="665">
        <f t="shared" si="741"/>
        <v>0</v>
      </c>
      <c r="GC240" s="665">
        <f t="shared" si="741"/>
        <v>0</v>
      </c>
      <c r="GD240" s="665">
        <f t="shared" si="741"/>
        <v>0</v>
      </c>
      <c r="GE240" s="665">
        <f t="shared" ref="GE240:GK240" si="742">GE209-GE221</f>
        <v>0</v>
      </c>
      <c r="GF240" s="665">
        <f t="shared" si="742"/>
        <v>0</v>
      </c>
      <c r="GG240" s="665">
        <f t="shared" si="742"/>
        <v>0</v>
      </c>
      <c r="GH240" s="665">
        <f t="shared" si="742"/>
        <v>0</v>
      </c>
      <c r="GI240" s="665">
        <f t="shared" si="742"/>
        <v>0</v>
      </c>
      <c r="GJ240" s="665">
        <f t="shared" si="742"/>
        <v>0</v>
      </c>
      <c r="GK240" s="665">
        <f t="shared" si="742"/>
        <v>0</v>
      </c>
      <c r="GL240" s="665" t="b">
        <f>SUM(DS240:GK240)+SUM(Y203:AH203)-SUM(HB221:HK221)=Q203</f>
        <v>1</v>
      </c>
      <c r="GN240" s="749">
        <v>2023</v>
      </c>
      <c r="GO240" s="664">
        <f>SUMIF(DS208:GK208,GO208,DS240:GK240)</f>
        <v>0</v>
      </c>
      <c r="GP240" s="668">
        <f>SUMIF(DS208:GK208,GP208,DS240:GK240)</f>
        <v>0</v>
      </c>
      <c r="GQ240" s="668">
        <f>SUMIF(DS208:GK208,GQ208,DS240:GK240)</f>
        <v>0</v>
      </c>
      <c r="GR240" s="668">
        <f>SUMIF(DS208:GK208,GR208,DS240:GK240)</f>
        <v>0</v>
      </c>
      <c r="GS240" s="668">
        <f>SUMIF(DS208:GK208,GS208,DS240:GK240)</f>
        <v>0</v>
      </c>
      <c r="GT240" s="668">
        <f>SUMIF(DS208:GK208,GT208,DS240:GK240)</f>
        <v>0</v>
      </c>
      <c r="GU240" s="668">
        <f>SUMIF(DS208:GK208,GU208,DS240:GK240)</f>
        <v>0</v>
      </c>
      <c r="GV240" s="668">
        <f>SUMIF(DS208:GK208,GV208,DS240:GK240)</f>
        <v>0</v>
      </c>
      <c r="GW240" s="668">
        <f>SUMIF(DS208:GK208,GW208,DS240:GK240)</f>
        <v>0</v>
      </c>
      <c r="GX240" s="668">
        <f>SUMIF(DS208:GK208,GX208,DS240:GK240)</f>
        <v>0</v>
      </c>
      <c r="GY240" s="668">
        <f>SUMIF(DS208:GK208,GY208,DS240:GK240)</f>
        <v>0</v>
      </c>
      <c r="GZ240" s="646" t="b">
        <f>SUM(GO240:GY240)-SUM(HB221:HK221)=(Q203-SUM(Y203:AH203))</f>
        <v>1</v>
      </c>
      <c r="HM240" s="682"/>
      <c r="HN240" s="682"/>
      <c r="HO240" s="682"/>
      <c r="HP240" s="682"/>
      <c r="HQ240" s="682"/>
      <c r="HR240" s="682"/>
      <c r="HS240" s="682"/>
      <c r="HT240" s="682"/>
      <c r="HU240" s="682"/>
      <c r="HV240" s="682"/>
      <c r="HW240" s="682"/>
      <c r="HX240" s="682"/>
      <c r="HY240" s="682"/>
      <c r="HZ240" s="682"/>
    </row>
    <row r="241" spans="1:234" s="643" customFormat="1" x14ac:dyDescent="0.25">
      <c r="B241" s="644"/>
      <c r="C241" s="644"/>
      <c r="D241" s="644"/>
      <c r="E241" s="678"/>
      <c r="F241" s="670"/>
      <c r="G241" s="652">
        <v>2024</v>
      </c>
      <c r="H241" s="656">
        <f>IF(G241&gt;CNTR_ReportingYear,"",INDEX(E204:N204,MATCH(T235,E202:N202,0)))</f>
        <v>0</v>
      </c>
      <c r="I241" s="656">
        <f>IF(G241&gt;CNTR_ReportingYear,"",INDEX(GP241:GY247,MATCH(G241,GN241:GN247,0),MATCH(T235,GP239:GY239,0))-INDEX(HB222:HK228,MATCH(G241,GN222:GN228,0),MATCH(T235,HB220:HK220,0))+INDEX(Y203:AH204,MATCH(G241,D203:D204,0),MATCH(T235,Y202:AH202,0)))</f>
        <v>0</v>
      </c>
      <c r="J241" s="656">
        <f>IF(G241&gt;CNTR_ReportingYear,"",SUMIFS(AX209:DP209,AX208:DP208,T235))</f>
        <v>0</v>
      </c>
      <c r="K241" s="656">
        <f>IF(G241&gt;CNTR_ReportingYear,"",SUMIFS(AX210:DP210,AX208:DP208,T235))</f>
        <v>0</v>
      </c>
      <c r="L241" s="656">
        <f>IF(G241&gt;CNTR_ReportingYear,"",INDEX(GP222:GY228,MATCH(G241,GN222:GN228,0),MATCH(T235,GP220:GY220,0))+INDEX(HB222:HK228,MATCH(G241,GN222:GN228,0),MATCH(T235,HB220:HK220,0)))</f>
        <v>0</v>
      </c>
      <c r="M241" s="674"/>
      <c r="N241" s="588" t="str">
        <f>H239</f>
        <v>Purchase</v>
      </c>
      <c r="O241" s="917" t="s">
        <v>1688</v>
      </c>
      <c r="P241" s="917"/>
      <c r="Q241" s="917"/>
      <c r="R241" s="674"/>
      <c r="DR241" s="749">
        <v>2024</v>
      </c>
      <c r="DS241" s="665">
        <f t="shared" si="741"/>
        <v>0</v>
      </c>
      <c r="DT241" s="665">
        <f t="shared" si="741"/>
        <v>0</v>
      </c>
      <c r="DU241" s="665">
        <f t="shared" si="741"/>
        <v>0</v>
      </c>
      <c r="DV241" s="665">
        <f t="shared" si="741"/>
        <v>0</v>
      </c>
      <c r="DW241" s="665">
        <f t="shared" si="741"/>
        <v>0</v>
      </c>
      <c r="DX241" s="665">
        <f t="shared" si="741"/>
        <v>0</v>
      </c>
      <c r="DY241" s="665">
        <f t="shared" si="741"/>
        <v>0</v>
      </c>
      <c r="DZ241" s="665">
        <f t="shared" si="741"/>
        <v>0</v>
      </c>
      <c r="EA241" s="665">
        <f t="shared" si="741"/>
        <v>0</v>
      </c>
      <c r="EB241" s="665">
        <f t="shared" si="741"/>
        <v>0</v>
      </c>
      <c r="EC241" s="665">
        <f t="shared" si="741"/>
        <v>0</v>
      </c>
      <c r="ED241" s="665">
        <f t="shared" si="741"/>
        <v>0</v>
      </c>
      <c r="EE241" s="665">
        <f t="shared" si="741"/>
        <v>0</v>
      </c>
      <c r="EF241" s="665">
        <f t="shared" si="741"/>
        <v>0</v>
      </c>
      <c r="EG241" s="665">
        <f t="shared" si="741"/>
        <v>0</v>
      </c>
      <c r="EH241" s="665">
        <f t="shared" si="741"/>
        <v>0</v>
      </c>
      <c r="EI241" s="665">
        <f t="shared" si="741"/>
        <v>0</v>
      </c>
      <c r="EJ241" s="665">
        <f t="shared" si="741"/>
        <v>0</v>
      </c>
      <c r="EK241" s="665">
        <f t="shared" si="741"/>
        <v>0</v>
      </c>
      <c r="EL241" s="665">
        <f t="shared" si="741"/>
        <v>0</v>
      </c>
      <c r="EM241" s="665">
        <f t="shared" si="741"/>
        <v>0</v>
      </c>
      <c r="EN241" s="665">
        <f t="shared" si="741"/>
        <v>0</v>
      </c>
      <c r="EO241" s="665">
        <f t="shared" si="741"/>
        <v>0</v>
      </c>
      <c r="EP241" s="665">
        <f t="shared" si="741"/>
        <v>0</v>
      </c>
      <c r="EQ241" s="665">
        <f t="shared" si="741"/>
        <v>0</v>
      </c>
      <c r="ER241" s="665">
        <f t="shared" si="741"/>
        <v>0</v>
      </c>
      <c r="ES241" s="665">
        <f t="shared" si="741"/>
        <v>0</v>
      </c>
      <c r="ET241" s="665">
        <f t="shared" si="741"/>
        <v>0</v>
      </c>
      <c r="EU241" s="665">
        <f t="shared" si="741"/>
        <v>0</v>
      </c>
      <c r="EV241" s="665">
        <f t="shared" si="741"/>
        <v>0</v>
      </c>
      <c r="EW241" s="665">
        <f t="shared" si="741"/>
        <v>0</v>
      </c>
      <c r="EX241" s="665">
        <f t="shared" si="741"/>
        <v>0</v>
      </c>
      <c r="EY241" s="665">
        <f t="shared" si="741"/>
        <v>0</v>
      </c>
      <c r="EZ241" s="665">
        <f t="shared" si="741"/>
        <v>0</v>
      </c>
      <c r="FA241" s="665">
        <f t="shared" si="741"/>
        <v>0</v>
      </c>
      <c r="FB241" s="665">
        <f t="shared" si="741"/>
        <v>0</v>
      </c>
      <c r="FC241" s="665">
        <f t="shared" si="741"/>
        <v>0</v>
      </c>
      <c r="FD241" s="665">
        <f t="shared" si="741"/>
        <v>0</v>
      </c>
      <c r="FE241" s="665">
        <f t="shared" si="741"/>
        <v>0</v>
      </c>
      <c r="FF241" s="665">
        <f t="shared" si="741"/>
        <v>0</v>
      </c>
      <c r="FG241" s="665">
        <f t="shared" si="741"/>
        <v>0</v>
      </c>
      <c r="FH241" s="665">
        <f t="shared" si="741"/>
        <v>0</v>
      </c>
      <c r="FI241" s="665">
        <f t="shared" si="741"/>
        <v>0</v>
      </c>
      <c r="FJ241" s="665">
        <f t="shared" si="741"/>
        <v>0</v>
      </c>
      <c r="FK241" s="665">
        <f t="shared" si="741"/>
        <v>0</v>
      </c>
      <c r="FL241" s="665">
        <f t="shared" si="741"/>
        <v>0</v>
      </c>
      <c r="FM241" s="665">
        <f t="shared" si="741"/>
        <v>0</v>
      </c>
      <c r="FN241" s="665">
        <f t="shared" si="741"/>
        <v>0</v>
      </c>
      <c r="FO241" s="665">
        <f t="shared" si="741"/>
        <v>0</v>
      </c>
      <c r="FP241" s="665">
        <f t="shared" si="741"/>
        <v>0</v>
      </c>
      <c r="FQ241" s="665">
        <f t="shared" si="741"/>
        <v>0</v>
      </c>
      <c r="FR241" s="665">
        <f t="shared" si="741"/>
        <v>0</v>
      </c>
      <c r="FS241" s="665">
        <f t="shared" si="741"/>
        <v>0</v>
      </c>
      <c r="FT241" s="665">
        <f t="shared" si="741"/>
        <v>0</v>
      </c>
      <c r="FU241" s="665">
        <f t="shared" si="741"/>
        <v>0</v>
      </c>
      <c r="FV241" s="665">
        <f t="shared" si="741"/>
        <v>0</v>
      </c>
      <c r="FW241" s="665">
        <f t="shared" si="741"/>
        <v>0</v>
      </c>
      <c r="FX241" s="665">
        <f t="shared" si="741"/>
        <v>0</v>
      </c>
      <c r="FY241" s="665">
        <f t="shared" si="741"/>
        <v>0</v>
      </c>
      <c r="FZ241" s="665">
        <f t="shared" si="741"/>
        <v>0</v>
      </c>
      <c r="GA241" s="665">
        <f t="shared" si="741"/>
        <v>0</v>
      </c>
      <c r="GB241" s="665">
        <f t="shared" si="741"/>
        <v>0</v>
      </c>
      <c r="GC241" s="665">
        <f t="shared" si="741"/>
        <v>0</v>
      </c>
      <c r="GD241" s="665">
        <f t="shared" si="741"/>
        <v>0</v>
      </c>
      <c r="GE241" s="665">
        <f t="shared" ref="GE241:GK241" si="743">GE210-GE222</f>
        <v>0</v>
      </c>
      <c r="GF241" s="665">
        <f t="shared" si="743"/>
        <v>0</v>
      </c>
      <c r="GG241" s="665">
        <f t="shared" si="743"/>
        <v>0</v>
      </c>
      <c r="GH241" s="665">
        <f t="shared" si="743"/>
        <v>0</v>
      </c>
      <c r="GI241" s="665">
        <f t="shared" si="743"/>
        <v>0</v>
      </c>
      <c r="GJ241" s="665">
        <f t="shared" si="743"/>
        <v>0</v>
      </c>
      <c r="GK241" s="665">
        <f t="shared" si="743"/>
        <v>0</v>
      </c>
      <c r="GL241" s="665" t="b">
        <f>SUM(DS241:GK241)+SUM(Y204:AH204)-SUM(HB222:HK222)=Q204</f>
        <v>1</v>
      </c>
      <c r="GN241" s="749">
        <v>2024</v>
      </c>
      <c r="GO241" s="664">
        <f>SUMIF(DS208:GK208,GO208,DS241:GK241)</f>
        <v>0</v>
      </c>
      <c r="GP241" s="668">
        <f>SUMIF(DS208:GK208,GP208,DS241:GK241)</f>
        <v>0</v>
      </c>
      <c r="GQ241" s="668">
        <f>SUMIF(DS208:GK208,GQ208,DS241:GK241)</f>
        <v>0</v>
      </c>
      <c r="GR241" s="668">
        <f>SUMIF(DS208:GK208,GR208,DS241:GK241)</f>
        <v>0</v>
      </c>
      <c r="GS241" s="668">
        <f>SUMIF(DS208:GK208,GS208,DS241:GK241)</f>
        <v>0</v>
      </c>
      <c r="GT241" s="668">
        <f>SUMIF(DS208:GK208,GT208,DS241:GK241)</f>
        <v>0</v>
      </c>
      <c r="GU241" s="668">
        <f>SUMIF(DS208:GK208,GU208,DS241:GK241)</f>
        <v>0</v>
      </c>
      <c r="GV241" s="668">
        <f>SUMIF(DS208:GK208,GV208,DS241:GK241)</f>
        <v>0</v>
      </c>
      <c r="GW241" s="668">
        <f>SUMIF(DS208:GK208,GW208,DS241:GK241)</f>
        <v>0</v>
      </c>
      <c r="GX241" s="668">
        <f>SUMIF(DS208:GK208,GX208,DS241:GK241)</f>
        <v>0</v>
      </c>
      <c r="GY241" s="668">
        <f>SUMIF(DS208:GK208,GY208,DS241:GK241)</f>
        <v>0</v>
      </c>
      <c r="GZ241" s="646" t="b">
        <f>SUM(GO241:GY241)-SUM(HB222:HK222)=(Q204-SUM(Y204:AH204))</f>
        <v>1</v>
      </c>
      <c r="HM241" s="674"/>
      <c r="HN241" s="674"/>
      <c r="HO241" s="674"/>
      <c r="HP241" s="674"/>
      <c r="HQ241" s="674"/>
      <c r="HR241" s="674"/>
      <c r="HS241" s="674"/>
      <c r="HT241" s="674"/>
      <c r="HU241" s="674"/>
      <c r="HV241" s="674"/>
      <c r="HW241" s="674"/>
      <c r="HX241" s="674"/>
      <c r="HY241" s="674"/>
      <c r="HZ241" s="674"/>
    </row>
    <row r="242" spans="1:234" s="643" customFormat="1" x14ac:dyDescent="0.25">
      <c r="B242" s="644"/>
      <c r="C242" s="644"/>
      <c r="D242" s="644"/>
      <c r="E242" s="678"/>
      <c r="F242" s="670"/>
      <c r="G242" s="644"/>
      <c r="H242" s="644"/>
      <c r="I242" s="644"/>
      <c r="J242" s="644"/>
      <c r="K242" s="644"/>
      <c r="L242" s="644"/>
      <c r="M242" s="674"/>
      <c r="N242" s="588" t="str">
        <f>I239</f>
        <v>Consumption</v>
      </c>
      <c r="O242" s="918" t="s">
        <v>1687</v>
      </c>
      <c r="P242" s="918"/>
      <c r="Q242" s="918"/>
      <c r="R242" s="674"/>
      <c r="DR242" s="749">
        <v>2025</v>
      </c>
      <c r="DS242" s="665" t="e">
        <f t="shared" si="741"/>
        <v>#REF!</v>
      </c>
      <c r="DT242" s="665" t="e">
        <f t="shared" si="741"/>
        <v>#N/A</v>
      </c>
      <c r="DU242" s="665" t="e">
        <f t="shared" si="741"/>
        <v>#N/A</v>
      </c>
      <c r="DV242" s="665" t="e">
        <f t="shared" si="741"/>
        <v>#N/A</v>
      </c>
      <c r="DW242" s="665" t="e">
        <f t="shared" si="741"/>
        <v>#N/A</v>
      </c>
      <c r="DX242" s="665" t="e">
        <f t="shared" si="741"/>
        <v>#N/A</v>
      </c>
      <c r="DY242" s="665" t="e">
        <f t="shared" si="741"/>
        <v>#N/A</v>
      </c>
      <c r="DZ242" s="665" t="e">
        <f t="shared" si="741"/>
        <v>#N/A</v>
      </c>
      <c r="EA242" s="665" t="e">
        <f t="shared" si="741"/>
        <v>#N/A</v>
      </c>
      <c r="EB242" s="665" t="e">
        <f t="shared" si="741"/>
        <v>#N/A</v>
      </c>
      <c r="EC242" s="665" t="e">
        <f t="shared" si="741"/>
        <v>#N/A</v>
      </c>
      <c r="ED242" s="665" t="e">
        <f t="shared" si="741"/>
        <v>#N/A</v>
      </c>
      <c r="EE242" s="665" t="e">
        <f t="shared" si="741"/>
        <v>#N/A</v>
      </c>
      <c r="EF242" s="665" t="e">
        <f t="shared" si="741"/>
        <v>#N/A</v>
      </c>
      <c r="EG242" s="665" t="e">
        <f t="shared" si="741"/>
        <v>#N/A</v>
      </c>
      <c r="EH242" s="665" t="e">
        <f t="shared" si="741"/>
        <v>#N/A</v>
      </c>
      <c r="EI242" s="665" t="e">
        <f t="shared" si="741"/>
        <v>#N/A</v>
      </c>
      <c r="EJ242" s="665" t="e">
        <f t="shared" si="741"/>
        <v>#N/A</v>
      </c>
      <c r="EK242" s="665" t="e">
        <f t="shared" si="741"/>
        <v>#N/A</v>
      </c>
      <c r="EL242" s="665" t="e">
        <f t="shared" si="741"/>
        <v>#N/A</v>
      </c>
      <c r="EM242" s="665" t="e">
        <f t="shared" si="741"/>
        <v>#N/A</v>
      </c>
      <c r="EN242" s="665" t="e">
        <f t="shared" si="741"/>
        <v>#N/A</v>
      </c>
      <c r="EO242" s="665" t="e">
        <f t="shared" si="741"/>
        <v>#N/A</v>
      </c>
      <c r="EP242" s="665" t="e">
        <f t="shared" si="741"/>
        <v>#N/A</v>
      </c>
      <c r="EQ242" s="665" t="e">
        <f t="shared" si="741"/>
        <v>#N/A</v>
      </c>
      <c r="ER242" s="665" t="e">
        <f t="shared" si="741"/>
        <v>#N/A</v>
      </c>
      <c r="ES242" s="665" t="e">
        <f t="shared" si="741"/>
        <v>#N/A</v>
      </c>
      <c r="ET242" s="665" t="e">
        <f t="shared" si="741"/>
        <v>#N/A</v>
      </c>
      <c r="EU242" s="665" t="e">
        <f t="shared" si="741"/>
        <v>#N/A</v>
      </c>
      <c r="EV242" s="665" t="e">
        <f t="shared" si="741"/>
        <v>#N/A</v>
      </c>
      <c r="EW242" s="665" t="e">
        <f t="shared" si="741"/>
        <v>#N/A</v>
      </c>
      <c r="EX242" s="665" t="e">
        <f t="shared" si="741"/>
        <v>#N/A</v>
      </c>
      <c r="EY242" s="665" t="e">
        <f t="shared" si="741"/>
        <v>#N/A</v>
      </c>
      <c r="EZ242" s="665" t="e">
        <f t="shared" si="741"/>
        <v>#N/A</v>
      </c>
      <c r="FA242" s="665" t="e">
        <f t="shared" si="741"/>
        <v>#N/A</v>
      </c>
      <c r="FB242" s="665" t="e">
        <f t="shared" si="741"/>
        <v>#N/A</v>
      </c>
      <c r="FC242" s="665" t="e">
        <f t="shared" si="741"/>
        <v>#N/A</v>
      </c>
      <c r="FD242" s="665" t="e">
        <f t="shared" si="741"/>
        <v>#N/A</v>
      </c>
      <c r="FE242" s="665" t="e">
        <f t="shared" si="741"/>
        <v>#N/A</v>
      </c>
      <c r="FF242" s="665" t="e">
        <f t="shared" si="741"/>
        <v>#N/A</v>
      </c>
      <c r="FG242" s="665" t="e">
        <f t="shared" si="741"/>
        <v>#N/A</v>
      </c>
      <c r="FH242" s="665" t="e">
        <f t="shared" si="741"/>
        <v>#N/A</v>
      </c>
      <c r="FI242" s="665" t="e">
        <f t="shared" si="741"/>
        <v>#N/A</v>
      </c>
      <c r="FJ242" s="665" t="e">
        <f t="shared" si="741"/>
        <v>#N/A</v>
      </c>
      <c r="FK242" s="665" t="e">
        <f t="shared" si="741"/>
        <v>#N/A</v>
      </c>
      <c r="FL242" s="665" t="e">
        <f t="shared" si="741"/>
        <v>#N/A</v>
      </c>
      <c r="FM242" s="665" t="e">
        <f t="shared" si="741"/>
        <v>#N/A</v>
      </c>
      <c r="FN242" s="665" t="e">
        <f t="shared" si="741"/>
        <v>#N/A</v>
      </c>
      <c r="FO242" s="665" t="e">
        <f t="shared" si="741"/>
        <v>#N/A</v>
      </c>
      <c r="FP242" s="665" t="e">
        <f t="shared" si="741"/>
        <v>#N/A</v>
      </c>
      <c r="FQ242" s="665" t="e">
        <f t="shared" si="741"/>
        <v>#N/A</v>
      </c>
      <c r="FR242" s="665" t="e">
        <f t="shared" si="741"/>
        <v>#N/A</v>
      </c>
      <c r="FS242" s="665" t="e">
        <f t="shared" si="741"/>
        <v>#N/A</v>
      </c>
      <c r="FT242" s="665" t="e">
        <f t="shared" si="741"/>
        <v>#N/A</v>
      </c>
      <c r="FU242" s="665" t="e">
        <f t="shared" si="741"/>
        <v>#N/A</v>
      </c>
      <c r="FV242" s="665" t="e">
        <f t="shared" si="741"/>
        <v>#N/A</v>
      </c>
      <c r="FW242" s="665" t="e">
        <f t="shared" si="741"/>
        <v>#N/A</v>
      </c>
      <c r="FX242" s="665" t="e">
        <f t="shared" si="741"/>
        <v>#N/A</v>
      </c>
      <c r="FY242" s="665" t="e">
        <f t="shared" si="741"/>
        <v>#N/A</v>
      </c>
      <c r="FZ242" s="665" t="e">
        <f t="shared" si="741"/>
        <v>#N/A</v>
      </c>
      <c r="GA242" s="665" t="e">
        <f t="shared" si="741"/>
        <v>#N/A</v>
      </c>
      <c r="GB242" s="665" t="e">
        <f t="shared" si="741"/>
        <v>#N/A</v>
      </c>
      <c r="GC242" s="665" t="e">
        <f t="shared" si="741"/>
        <v>#N/A</v>
      </c>
      <c r="GD242" s="665" t="e">
        <f t="shared" si="741"/>
        <v>#N/A</v>
      </c>
      <c r="GE242" s="665" t="e">
        <f t="shared" ref="GE242:GK242" si="744">GE211-GE223</f>
        <v>#N/A</v>
      </c>
      <c r="GF242" s="665" t="e">
        <f t="shared" si="744"/>
        <v>#N/A</v>
      </c>
      <c r="GG242" s="665" t="e">
        <f t="shared" si="744"/>
        <v>#N/A</v>
      </c>
      <c r="GH242" s="665" t="e">
        <f t="shared" si="744"/>
        <v>#N/A</v>
      </c>
      <c r="GI242" s="665" t="e">
        <f t="shared" si="744"/>
        <v>#N/A</v>
      </c>
      <c r="GJ242" s="665" t="e">
        <f t="shared" si="744"/>
        <v>#N/A</v>
      </c>
      <c r="GK242" s="665" t="e">
        <f t="shared" si="744"/>
        <v>#N/A</v>
      </c>
      <c r="GL242" s="665" t="e">
        <f>SUM(DS242:GK242)+SUM(#REF!)-SUM(HB223:HK223)=#REF!</f>
        <v>#REF!</v>
      </c>
      <c r="GN242" s="749">
        <v>2025</v>
      </c>
      <c r="GO242" s="664" t="e">
        <f>SUMIF(DS208:GK208,GO208,DS242:GK242)</f>
        <v>#REF!</v>
      </c>
      <c r="GP242" s="668" t="e">
        <f>SUMIF(DS208:GK208,GP208,DS242:GK242)</f>
        <v>#N/A</v>
      </c>
      <c r="GQ242" s="668" t="e">
        <f>SUMIF(DS208:GK208,GQ208,DS242:GK242)</f>
        <v>#N/A</v>
      </c>
      <c r="GR242" s="668" t="e">
        <f>SUMIF(DS208:GK208,GR208,DS242:GK242)</f>
        <v>#N/A</v>
      </c>
      <c r="GS242" s="668" t="e">
        <f>SUMIF(DS208:GK208,GS208,DS242:GK242)</f>
        <v>#N/A</v>
      </c>
      <c r="GT242" s="668" t="e">
        <f>SUMIF(DS208:GK208,GT208,DS242:GK242)</f>
        <v>#N/A</v>
      </c>
      <c r="GU242" s="668" t="e">
        <f>SUMIF(DS208:GK208,GU208,DS242:GK242)</f>
        <v>#N/A</v>
      </c>
      <c r="GV242" s="668" t="e">
        <f>SUMIF(DS208:GK208,GV208,DS242:GK242)</f>
        <v>#N/A</v>
      </c>
      <c r="GW242" s="668" t="e">
        <f>SUMIF(DS208:GK208,GW208,DS242:GK242)</f>
        <v>#N/A</v>
      </c>
      <c r="GX242" s="668" t="e">
        <f>SUMIF(DS208:GK208,GX208,DS242:GK242)</f>
        <v>#N/A</v>
      </c>
      <c r="GY242" s="668" t="e">
        <f>SUMIF(DS208:GK208,GY208,DS242:GK242)</f>
        <v>#N/A</v>
      </c>
      <c r="GZ242" s="646" t="e">
        <f>SUM(GO242:GY242)-SUM(HB223:HK223)=(#REF!-SUM(#REF!))</f>
        <v>#REF!</v>
      </c>
      <c r="HM242" s="674"/>
      <c r="HN242" s="674"/>
      <c r="HO242" s="674"/>
      <c r="HP242" s="674"/>
      <c r="HQ242" s="674"/>
      <c r="HR242" s="674"/>
      <c r="HS242" s="674"/>
      <c r="HT242" s="674"/>
      <c r="HU242" s="674"/>
      <c r="HV242" s="674"/>
      <c r="HW242" s="674"/>
      <c r="HX242" s="674"/>
      <c r="HY242" s="674"/>
      <c r="HZ242" s="674"/>
    </row>
    <row r="243" spans="1:234" s="643" customFormat="1" x14ac:dyDescent="0.25">
      <c r="B243" s="644"/>
      <c r="C243" s="644"/>
      <c r="D243" s="644"/>
      <c r="E243" s="678"/>
      <c r="F243" s="670"/>
      <c r="G243" s="644"/>
      <c r="H243" s="644"/>
      <c r="I243" s="644"/>
      <c r="J243" s="644"/>
      <c r="K243" s="644"/>
      <c r="L243" s="644"/>
      <c r="M243" s="674"/>
      <c r="N243" s="588" t="str">
        <f>J239</f>
        <v>Stock (start)</v>
      </c>
      <c r="O243" s="917" t="s">
        <v>1686</v>
      </c>
      <c r="P243" s="917"/>
      <c r="Q243" s="917"/>
      <c r="R243" s="674"/>
      <c r="DR243" s="749">
        <v>2026</v>
      </c>
      <c r="DS243" s="665" t="e">
        <f t="shared" si="741"/>
        <v>#REF!</v>
      </c>
      <c r="DT243" s="665" t="e">
        <f t="shared" si="741"/>
        <v>#N/A</v>
      </c>
      <c r="DU243" s="665" t="e">
        <f t="shared" si="741"/>
        <v>#N/A</v>
      </c>
      <c r="DV243" s="665" t="e">
        <f t="shared" si="741"/>
        <v>#N/A</v>
      </c>
      <c r="DW243" s="665" t="e">
        <f t="shared" si="741"/>
        <v>#N/A</v>
      </c>
      <c r="DX243" s="665" t="e">
        <f t="shared" si="741"/>
        <v>#N/A</v>
      </c>
      <c r="DY243" s="665" t="e">
        <f t="shared" si="741"/>
        <v>#N/A</v>
      </c>
      <c r="DZ243" s="665" t="e">
        <f t="shared" si="741"/>
        <v>#N/A</v>
      </c>
      <c r="EA243" s="665" t="e">
        <f t="shared" si="741"/>
        <v>#N/A</v>
      </c>
      <c r="EB243" s="665" t="e">
        <f t="shared" si="741"/>
        <v>#N/A</v>
      </c>
      <c r="EC243" s="665" t="e">
        <f t="shared" si="741"/>
        <v>#N/A</v>
      </c>
      <c r="ED243" s="665" t="e">
        <f t="shared" si="741"/>
        <v>#N/A</v>
      </c>
      <c r="EE243" s="665" t="e">
        <f t="shared" si="741"/>
        <v>#N/A</v>
      </c>
      <c r="EF243" s="665" t="e">
        <f t="shared" si="741"/>
        <v>#N/A</v>
      </c>
      <c r="EG243" s="665" t="e">
        <f t="shared" si="741"/>
        <v>#N/A</v>
      </c>
      <c r="EH243" s="665" t="e">
        <f t="shared" si="741"/>
        <v>#N/A</v>
      </c>
      <c r="EI243" s="665" t="e">
        <f t="shared" si="741"/>
        <v>#N/A</v>
      </c>
      <c r="EJ243" s="665" t="e">
        <f t="shared" si="741"/>
        <v>#N/A</v>
      </c>
      <c r="EK243" s="665" t="e">
        <f t="shared" si="741"/>
        <v>#N/A</v>
      </c>
      <c r="EL243" s="665" t="e">
        <f t="shared" si="741"/>
        <v>#N/A</v>
      </c>
      <c r="EM243" s="665" t="e">
        <f t="shared" si="741"/>
        <v>#N/A</v>
      </c>
      <c r="EN243" s="665" t="e">
        <f t="shared" si="741"/>
        <v>#N/A</v>
      </c>
      <c r="EO243" s="665" t="e">
        <f t="shared" si="741"/>
        <v>#N/A</v>
      </c>
      <c r="EP243" s="665" t="e">
        <f t="shared" si="741"/>
        <v>#N/A</v>
      </c>
      <c r="EQ243" s="665" t="e">
        <f t="shared" si="741"/>
        <v>#N/A</v>
      </c>
      <c r="ER243" s="665" t="e">
        <f t="shared" si="741"/>
        <v>#N/A</v>
      </c>
      <c r="ES243" s="665" t="e">
        <f t="shared" si="741"/>
        <v>#N/A</v>
      </c>
      <c r="ET243" s="665" t="e">
        <f t="shared" si="741"/>
        <v>#N/A</v>
      </c>
      <c r="EU243" s="665" t="e">
        <f t="shared" si="741"/>
        <v>#N/A</v>
      </c>
      <c r="EV243" s="665" t="e">
        <f t="shared" si="741"/>
        <v>#N/A</v>
      </c>
      <c r="EW243" s="665" t="e">
        <f t="shared" si="741"/>
        <v>#N/A</v>
      </c>
      <c r="EX243" s="665" t="e">
        <f t="shared" si="741"/>
        <v>#N/A</v>
      </c>
      <c r="EY243" s="665" t="e">
        <f t="shared" si="741"/>
        <v>#N/A</v>
      </c>
      <c r="EZ243" s="665" t="e">
        <f t="shared" si="741"/>
        <v>#N/A</v>
      </c>
      <c r="FA243" s="665" t="e">
        <f t="shared" si="741"/>
        <v>#N/A</v>
      </c>
      <c r="FB243" s="665" t="e">
        <f t="shared" si="741"/>
        <v>#N/A</v>
      </c>
      <c r="FC243" s="665" t="e">
        <f t="shared" si="741"/>
        <v>#N/A</v>
      </c>
      <c r="FD243" s="665" t="e">
        <f t="shared" si="741"/>
        <v>#N/A</v>
      </c>
      <c r="FE243" s="665" t="e">
        <f t="shared" si="741"/>
        <v>#N/A</v>
      </c>
      <c r="FF243" s="665" t="e">
        <f t="shared" si="741"/>
        <v>#N/A</v>
      </c>
      <c r="FG243" s="665" t="e">
        <f t="shared" si="741"/>
        <v>#N/A</v>
      </c>
      <c r="FH243" s="665" t="e">
        <f t="shared" si="741"/>
        <v>#N/A</v>
      </c>
      <c r="FI243" s="665" t="e">
        <f t="shared" si="741"/>
        <v>#N/A</v>
      </c>
      <c r="FJ243" s="665" t="e">
        <f t="shared" si="741"/>
        <v>#N/A</v>
      </c>
      <c r="FK243" s="665" t="e">
        <f t="shared" si="741"/>
        <v>#N/A</v>
      </c>
      <c r="FL243" s="665" t="e">
        <f t="shared" si="741"/>
        <v>#N/A</v>
      </c>
      <c r="FM243" s="665" t="e">
        <f t="shared" si="741"/>
        <v>#N/A</v>
      </c>
      <c r="FN243" s="665" t="e">
        <f t="shared" si="741"/>
        <v>#N/A</v>
      </c>
      <c r="FO243" s="665" t="e">
        <f t="shared" si="741"/>
        <v>#N/A</v>
      </c>
      <c r="FP243" s="665" t="e">
        <f t="shared" si="741"/>
        <v>#N/A</v>
      </c>
      <c r="FQ243" s="665" t="e">
        <f t="shared" si="741"/>
        <v>#N/A</v>
      </c>
      <c r="FR243" s="665" t="e">
        <f t="shared" si="741"/>
        <v>#N/A</v>
      </c>
      <c r="FS243" s="665" t="e">
        <f t="shared" si="741"/>
        <v>#N/A</v>
      </c>
      <c r="FT243" s="665" t="e">
        <f t="shared" si="741"/>
        <v>#N/A</v>
      </c>
      <c r="FU243" s="665" t="e">
        <f t="shared" si="741"/>
        <v>#N/A</v>
      </c>
      <c r="FV243" s="665" t="e">
        <f t="shared" si="741"/>
        <v>#N/A</v>
      </c>
      <c r="FW243" s="665" t="e">
        <f t="shared" si="741"/>
        <v>#N/A</v>
      </c>
      <c r="FX243" s="665" t="e">
        <f t="shared" si="741"/>
        <v>#N/A</v>
      </c>
      <c r="FY243" s="665" t="e">
        <f t="shared" si="741"/>
        <v>#N/A</v>
      </c>
      <c r="FZ243" s="665" t="e">
        <f t="shared" si="741"/>
        <v>#N/A</v>
      </c>
      <c r="GA243" s="665" t="e">
        <f t="shared" si="741"/>
        <v>#N/A</v>
      </c>
      <c r="GB243" s="665" t="e">
        <f t="shared" si="741"/>
        <v>#N/A</v>
      </c>
      <c r="GC243" s="665" t="e">
        <f t="shared" si="741"/>
        <v>#N/A</v>
      </c>
      <c r="GD243" s="665" t="e">
        <f t="shared" ref="GD243:GK243" si="745">GD212-GD224</f>
        <v>#N/A</v>
      </c>
      <c r="GE243" s="665" t="e">
        <f t="shared" si="745"/>
        <v>#N/A</v>
      </c>
      <c r="GF243" s="665" t="e">
        <f t="shared" si="745"/>
        <v>#N/A</v>
      </c>
      <c r="GG243" s="665" t="e">
        <f t="shared" si="745"/>
        <v>#N/A</v>
      </c>
      <c r="GH243" s="665" t="e">
        <f t="shared" si="745"/>
        <v>#N/A</v>
      </c>
      <c r="GI243" s="665" t="e">
        <f t="shared" si="745"/>
        <v>#N/A</v>
      </c>
      <c r="GJ243" s="665" t="e">
        <f t="shared" si="745"/>
        <v>#N/A</v>
      </c>
      <c r="GK243" s="665" t="e">
        <f t="shared" si="745"/>
        <v>#N/A</v>
      </c>
      <c r="GL243" s="665" t="e">
        <f>SUM(DS243:GK243)+SUM(#REF!)-SUM(HB224:HK224)=#REF!</f>
        <v>#REF!</v>
      </c>
      <c r="GN243" s="749">
        <v>2026</v>
      </c>
      <c r="GO243" s="664" t="e">
        <f>SUMIF(DS208:GK208,GO208,DS243:GK243)</f>
        <v>#REF!</v>
      </c>
      <c r="GP243" s="668" t="e">
        <f>SUMIF(DS208:GK208,GP208,DS243:GK243)</f>
        <v>#N/A</v>
      </c>
      <c r="GQ243" s="668" t="e">
        <f>SUMIF(DS208:GK208,GQ208,DS243:GK243)</f>
        <v>#N/A</v>
      </c>
      <c r="GR243" s="668" t="e">
        <f>SUMIF(DS208:GK208,GR208,DS243:GK243)</f>
        <v>#N/A</v>
      </c>
      <c r="GS243" s="668" t="e">
        <f>SUMIF(DS208:GK208,GS208,DS243:GK243)</f>
        <v>#N/A</v>
      </c>
      <c r="GT243" s="668" t="e">
        <f>SUMIF(DS208:GK208,GT208,DS243:GK243)</f>
        <v>#N/A</v>
      </c>
      <c r="GU243" s="668" t="e">
        <f>SUMIF(DS208:GK208,GU208,DS243:GK243)</f>
        <v>#N/A</v>
      </c>
      <c r="GV243" s="668" t="e">
        <f>SUMIF(DS208:GK208,GV208,DS243:GK243)</f>
        <v>#N/A</v>
      </c>
      <c r="GW243" s="668" t="e">
        <f>SUMIF(DS208:GK208,GW208,DS243:GK243)</f>
        <v>#N/A</v>
      </c>
      <c r="GX243" s="668" t="e">
        <f>SUMIF(DS208:GK208,GX208,DS243:GK243)</f>
        <v>#N/A</v>
      </c>
      <c r="GY243" s="668" t="e">
        <f>SUMIF(DS208:GK208,GY208,DS243:GK243)</f>
        <v>#N/A</v>
      </c>
      <c r="GZ243" s="646" t="e">
        <f>SUM(GO243:GY243)-SUM(HB224:HK224)=(#REF!-SUM(#REF!))</f>
        <v>#REF!</v>
      </c>
      <c r="HM243" s="674"/>
      <c r="HN243" s="674"/>
      <c r="HO243" s="674"/>
      <c r="HP243" s="674"/>
      <c r="HQ243" s="674"/>
      <c r="HR243" s="674"/>
      <c r="HS243" s="674"/>
      <c r="HT243" s="674"/>
      <c r="HU243" s="674"/>
      <c r="HV243" s="674"/>
      <c r="HW243" s="674"/>
      <c r="HX243" s="674"/>
      <c r="HY243" s="674"/>
      <c r="HZ243" s="674"/>
    </row>
    <row r="244" spans="1:234" s="643" customFormat="1" x14ac:dyDescent="0.25">
      <c r="B244" s="644"/>
      <c r="C244" s="644"/>
      <c r="D244" s="644"/>
      <c r="E244" s="678"/>
      <c r="F244" s="670"/>
      <c r="G244" s="644"/>
      <c r="H244" s="644"/>
      <c r="I244" s="644"/>
      <c r="J244" s="644"/>
      <c r="K244" s="644"/>
      <c r="L244" s="644"/>
      <c r="M244" s="674"/>
      <c r="N244" s="588" t="str">
        <f>K239</f>
        <v>Stock (end)</v>
      </c>
      <c r="O244" s="917" t="s">
        <v>1692</v>
      </c>
      <c r="P244" s="917"/>
      <c r="Q244" s="917"/>
      <c r="R244" s="674"/>
      <c r="DR244" s="749">
        <v>2027</v>
      </c>
      <c r="DS244" s="665" t="e">
        <f t="shared" ref="DS244:GD247" si="746">DS213-DS225</f>
        <v>#REF!</v>
      </c>
      <c r="DT244" s="665" t="e">
        <f t="shared" si="746"/>
        <v>#N/A</v>
      </c>
      <c r="DU244" s="665" t="e">
        <f t="shared" si="746"/>
        <v>#N/A</v>
      </c>
      <c r="DV244" s="665" t="e">
        <f t="shared" si="746"/>
        <v>#N/A</v>
      </c>
      <c r="DW244" s="665" t="e">
        <f t="shared" si="746"/>
        <v>#N/A</v>
      </c>
      <c r="DX244" s="665" t="e">
        <f t="shared" si="746"/>
        <v>#N/A</v>
      </c>
      <c r="DY244" s="665" t="e">
        <f t="shared" si="746"/>
        <v>#N/A</v>
      </c>
      <c r="DZ244" s="665" t="e">
        <f t="shared" si="746"/>
        <v>#N/A</v>
      </c>
      <c r="EA244" s="665" t="e">
        <f t="shared" si="746"/>
        <v>#N/A</v>
      </c>
      <c r="EB244" s="665" t="e">
        <f t="shared" si="746"/>
        <v>#N/A</v>
      </c>
      <c r="EC244" s="665" t="e">
        <f t="shared" si="746"/>
        <v>#N/A</v>
      </c>
      <c r="ED244" s="665" t="e">
        <f t="shared" si="746"/>
        <v>#N/A</v>
      </c>
      <c r="EE244" s="665" t="e">
        <f t="shared" si="746"/>
        <v>#N/A</v>
      </c>
      <c r="EF244" s="665" t="e">
        <f t="shared" si="746"/>
        <v>#N/A</v>
      </c>
      <c r="EG244" s="665" t="e">
        <f t="shared" si="746"/>
        <v>#N/A</v>
      </c>
      <c r="EH244" s="665" t="e">
        <f t="shared" si="746"/>
        <v>#N/A</v>
      </c>
      <c r="EI244" s="665" t="e">
        <f t="shared" si="746"/>
        <v>#N/A</v>
      </c>
      <c r="EJ244" s="665" t="e">
        <f t="shared" si="746"/>
        <v>#N/A</v>
      </c>
      <c r="EK244" s="665" t="e">
        <f t="shared" si="746"/>
        <v>#N/A</v>
      </c>
      <c r="EL244" s="665" t="e">
        <f t="shared" si="746"/>
        <v>#N/A</v>
      </c>
      <c r="EM244" s="665" t="e">
        <f t="shared" si="746"/>
        <v>#N/A</v>
      </c>
      <c r="EN244" s="665" t="e">
        <f t="shared" si="746"/>
        <v>#N/A</v>
      </c>
      <c r="EO244" s="665" t="e">
        <f t="shared" si="746"/>
        <v>#N/A</v>
      </c>
      <c r="EP244" s="665" t="e">
        <f t="shared" si="746"/>
        <v>#N/A</v>
      </c>
      <c r="EQ244" s="665" t="e">
        <f t="shared" si="746"/>
        <v>#N/A</v>
      </c>
      <c r="ER244" s="665" t="e">
        <f t="shared" si="746"/>
        <v>#N/A</v>
      </c>
      <c r="ES244" s="665" t="e">
        <f t="shared" si="746"/>
        <v>#N/A</v>
      </c>
      <c r="ET244" s="665" t="e">
        <f t="shared" si="746"/>
        <v>#N/A</v>
      </c>
      <c r="EU244" s="665" t="e">
        <f t="shared" si="746"/>
        <v>#N/A</v>
      </c>
      <c r="EV244" s="665" t="e">
        <f t="shared" si="746"/>
        <v>#N/A</v>
      </c>
      <c r="EW244" s="665" t="e">
        <f t="shared" si="746"/>
        <v>#N/A</v>
      </c>
      <c r="EX244" s="665" t="e">
        <f t="shared" si="746"/>
        <v>#N/A</v>
      </c>
      <c r="EY244" s="665" t="e">
        <f t="shared" si="746"/>
        <v>#N/A</v>
      </c>
      <c r="EZ244" s="665" t="e">
        <f t="shared" si="746"/>
        <v>#N/A</v>
      </c>
      <c r="FA244" s="665" t="e">
        <f t="shared" si="746"/>
        <v>#N/A</v>
      </c>
      <c r="FB244" s="665" t="e">
        <f t="shared" si="746"/>
        <v>#N/A</v>
      </c>
      <c r="FC244" s="665" t="e">
        <f t="shared" si="746"/>
        <v>#N/A</v>
      </c>
      <c r="FD244" s="665" t="e">
        <f t="shared" si="746"/>
        <v>#N/A</v>
      </c>
      <c r="FE244" s="665" t="e">
        <f t="shared" si="746"/>
        <v>#N/A</v>
      </c>
      <c r="FF244" s="665" t="e">
        <f t="shared" si="746"/>
        <v>#N/A</v>
      </c>
      <c r="FG244" s="665" t="e">
        <f t="shared" si="746"/>
        <v>#N/A</v>
      </c>
      <c r="FH244" s="665" t="e">
        <f t="shared" si="746"/>
        <v>#N/A</v>
      </c>
      <c r="FI244" s="665" t="e">
        <f t="shared" si="746"/>
        <v>#N/A</v>
      </c>
      <c r="FJ244" s="665" t="e">
        <f t="shared" si="746"/>
        <v>#N/A</v>
      </c>
      <c r="FK244" s="665" t="e">
        <f t="shared" si="746"/>
        <v>#N/A</v>
      </c>
      <c r="FL244" s="665" t="e">
        <f t="shared" si="746"/>
        <v>#N/A</v>
      </c>
      <c r="FM244" s="665" t="e">
        <f t="shared" si="746"/>
        <v>#N/A</v>
      </c>
      <c r="FN244" s="665" t="e">
        <f t="shared" si="746"/>
        <v>#N/A</v>
      </c>
      <c r="FO244" s="665" t="e">
        <f t="shared" si="746"/>
        <v>#N/A</v>
      </c>
      <c r="FP244" s="665" t="e">
        <f t="shared" si="746"/>
        <v>#N/A</v>
      </c>
      <c r="FQ244" s="665" t="e">
        <f t="shared" si="746"/>
        <v>#N/A</v>
      </c>
      <c r="FR244" s="665" t="e">
        <f t="shared" si="746"/>
        <v>#N/A</v>
      </c>
      <c r="FS244" s="665" t="e">
        <f t="shared" si="746"/>
        <v>#N/A</v>
      </c>
      <c r="FT244" s="665" t="e">
        <f t="shared" si="746"/>
        <v>#N/A</v>
      </c>
      <c r="FU244" s="665" t="e">
        <f t="shared" si="746"/>
        <v>#N/A</v>
      </c>
      <c r="FV244" s="665" t="e">
        <f t="shared" si="746"/>
        <v>#N/A</v>
      </c>
      <c r="FW244" s="665" t="e">
        <f t="shared" si="746"/>
        <v>#N/A</v>
      </c>
      <c r="FX244" s="665" t="e">
        <f t="shared" si="746"/>
        <v>#N/A</v>
      </c>
      <c r="FY244" s="665" t="e">
        <f t="shared" si="746"/>
        <v>#N/A</v>
      </c>
      <c r="FZ244" s="665" t="e">
        <f t="shared" si="746"/>
        <v>#N/A</v>
      </c>
      <c r="GA244" s="665" t="e">
        <f t="shared" si="746"/>
        <v>#N/A</v>
      </c>
      <c r="GB244" s="665" t="e">
        <f t="shared" si="746"/>
        <v>#N/A</v>
      </c>
      <c r="GC244" s="665" t="e">
        <f t="shared" si="746"/>
        <v>#N/A</v>
      </c>
      <c r="GD244" s="665" t="e">
        <f t="shared" si="746"/>
        <v>#N/A</v>
      </c>
      <c r="GE244" s="665" t="e">
        <f t="shared" ref="GE244:GK244" si="747">GE213-GE225</f>
        <v>#N/A</v>
      </c>
      <c r="GF244" s="665" t="e">
        <f t="shared" si="747"/>
        <v>#N/A</v>
      </c>
      <c r="GG244" s="665" t="e">
        <f t="shared" si="747"/>
        <v>#N/A</v>
      </c>
      <c r="GH244" s="665" t="e">
        <f t="shared" si="747"/>
        <v>#N/A</v>
      </c>
      <c r="GI244" s="665" t="e">
        <f t="shared" si="747"/>
        <v>#N/A</v>
      </c>
      <c r="GJ244" s="665" t="e">
        <f t="shared" si="747"/>
        <v>#N/A</v>
      </c>
      <c r="GK244" s="665" t="e">
        <f t="shared" si="747"/>
        <v>#N/A</v>
      </c>
      <c r="GL244" s="665" t="e">
        <f>SUM(DS244:GK244)+SUM(#REF!)-SUM(HB225:HK225)=#REF!</f>
        <v>#REF!</v>
      </c>
      <c r="GN244" s="749">
        <v>2027</v>
      </c>
      <c r="GO244" s="664" t="e">
        <f>SUMIF(DS208:GK208,GO208,DS244:GK244)</f>
        <v>#REF!</v>
      </c>
      <c r="GP244" s="668" t="e">
        <f>SUMIF(DS208:GK208,GP208,DS244:GK244)</f>
        <v>#N/A</v>
      </c>
      <c r="GQ244" s="668" t="e">
        <f>SUMIF(DS208:GK208,GQ208,DS244:GK244)</f>
        <v>#N/A</v>
      </c>
      <c r="GR244" s="668" t="e">
        <f>SUMIF(DS208:GK208,GR208,DS244:GK244)</f>
        <v>#N/A</v>
      </c>
      <c r="GS244" s="668" t="e">
        <f>SUMIF(DS208:GK208,GS208,DS244:GK244)</f>
        <v>#N/A</v>
      </c>
      <c r="GT244" s="668" t="e">
        <f>SUMIF(DS208:GK208,GT208,DS244:GK244)</f>
        <v>#N/A</v>
      </c>
      <c r="GU244" s="668" t="e">
        <f>SUMIF(DS208:GK208,GU208,DS244:GK244)</f>
        <v>#N/A</v>
      </c>
      <c r="GV244" s="668" t="e">
        <f>SUMIF(DS208:GK208,GV208,DS244:GK244)</f>
        <v>#N/A</v>
      </c>
      <c r="GW244" s="668" t="e">
        <f>SUMIF(DS208:GK208,GW208,DS244:GK244)</f>
        <v>#N/A</v>
      </c>
      <c r="GX244" s="668" t="e">
        <f>SUMIF(DS208:GK208,GX208,DS244:GK244)</f>
        <v>#N/A</v>
      </c>
      <c r="GY244" s="668" t="e">
        <f>SUMIF(DS208:GK208,GY208,DS244:GK244)</f>
        <v>#N/A</v>
      </c>
      <c r="GZ244" s="646" t="e">
        <f>SUM(GO244:GY244)-SUM(HB225:HK225)=(#REF!-SUM(#REF!))</f>
        <v>#REF!</v>
      </c>
      <c r="HM244" s="674"/>
      <c r="HN244" s="674"/>
      <c r="HO244" s="674"/>
      <c r="HP244" s="674"/>
      <c r="HQ244" s="674"/>
      <c r="HR244" s="674"/>
      <c r="HS244" s="674"/>
      <c r="HT244" s="674"/>
      <c r="HU244" s="674"/>
      <c r="HV244" s="674"/>
      <c r="HW244" s="674"/>
      <c r="HX244" s="674"/>
      <c r="HY244" s="674"/>
      <c r="HZ244" s="674"/>
    </row>
    <row r="245" spans="1:234" s="643" customFormat="1" x14ac:dyDescent="0.25">
      <c r="B245" s="644"/>
      <c r="C245" s="644"/>
      <c r="D245" s="644"/>
      <c r="E245" s="678"/>
      <c r="F245" s="670"/>
      <c r="G245" s="644"/>
      <c r="H245" s="644"/>
      <c r="I245" s="644"/>
      <c r="J245" s="644"/>
      <c r="K245" s="644"/>
      <c r="L245" s="644"/>
      <c r="M245" s="674"/>
      <c r="N245" s="589" t="str">
        <f>L239</f>
        <v>Export</v>
      </c>
      <c r="O245" s="919" t="s">
        <v>1689</v>
      </c>
      <c r="P245" s="919"/>
      <c r="Q245" s="919"/>
      <c r="R245" s="674"/>
      <c r="DR245" s="749">
        <v>2028</v>
      </c>
      <c r="DS245" s="665" t="e">
        <f t="shared" si="746"/>
        <v>#REF!</v>
      </c>
      <c r="DT245" s="665" t="e">
        <f t="shared" si="746"/>
        <v>#N/A</v>
      </c>
      <c r="DU245" s="665" t="e">
        <f t="shared" si="746"/>
        <v>#N/A</v>
      </c>
      <c r="DV245" s="665" t="e">
        <f t="shared" si="746"/>
        <v>#N/A</v>
      </c>
      <c r="DW245" s="665" t="e">
        <f t="shared" si="746"/>
        <v>#N/A</v>
      </c>
      <c r="DX245" s="665" t="e">
        <f t="shared" si="746"/>
        <v>#N/A</v>
      </c>
      <c r="DY245" s="665" t="e">
        <f t="shared" si="746"/>
        <v>#N/A</v>
      </c>
      <c r="DZ245" s="665" t="e">
        <f t="shared" si="746"/>
        <v>#N/A</v>
      </c>
      <c r="EA245" s="665" t="e">
        <f t="shared" si="746"/>
        <v>#N/A</v>
      </c>
      <c r="EB245" s="665" t="e">
        <f t="shared" si="746"/>
        <v>#N/A</v>
      </c>
      <c r="EC245" s="665" t="e">
        <f t="shared" si="746"/>
        <v>#N/A</v>
      </c>
      <c r="ED245" s="665" t="e">
        <f t="shared" si="746"/>
        <v>#N/A</v>
      </c>
      <c r="EE245" s="665" t="e">
        <f t="shared" si="746"/>
        <v>#N/A</v>
      </c>
      <c r="EF245" s="665" t="e">
        <f t="shared" si="746"/>
        <v>#N/A</v>
      </c>
      <c r="EG245" s="665" t="e">
        <f t="shared" si="746"/>
        <v>#N/A</v>
      </c>
      <c r="EH245" s="665" t="e">
        <f t="shared" si="746"/>
        <v>#N/A</v>
      </c>
      <c r="EI245" s="665" t="e">
        <f t="shared" si="746"/>
        <v>#N/A</v>
      </c>
      <c r="EJ245" s="665" t="e">
        <f t="shared" si="746"/>
        <v>#N/A</v>
      </c>
      <c r="EK245" s="665" t="e">
        <f t="shared" si="746"/>
        <v>#N/A</v>
      </c>
      <c r="EL245" s="665" t="e">
        <f t="shared" si="746"/>
        <v>#N/A</v>
      </c>
      <c r="EM245" s="665" t="e">
        <f t="shared" si="746"/>
        <v>#N/A</v>
      </c>
      <c r="EN245" s="665" t="e">
        <f t="shared" si="746"/>
        <v>#N/A</v>
      </c>
      <c r="EO245" s="665" t="e">
        <f t="shared" si="746"/>
        <v>#N/A</v>
      </c>
      <c r="EP245" s="665" t="e">
        <f t="shared" si="746"/>
        <v>#N/A</v>
      </c>
      <c r="EQ245" s="665" t="e">
        <f t="shared" si="746"/>
        <v>#N/A</v>
      </c>
      <c r="ER245" s="665" t="e">
        <f t="shared" si="746"/>
        <v>#N/A</v>
      </c>
      <c r="ES245" s="665" t="e">
        <f t="shared" si="746"/>
        <v>#N/A</v>
      </c>
      <c r="ET245" s="665" t="e">
        <f t="shared" si="746"/>
        <v>#N/A</v>
      </c>
      <c r="EU245" s="665" t="e">
        <f t="shared" si="746"/>
        <v>#N/A</v>
      </c>
      <c r="EV245" s="665" t="e">
        <f t="shared" si="746"/>
        <v>#N/A</v>
      </c>
      <c r="EW245" s="665" t="e">
        <f t="shared" si="746"/>
        <v>#N/A</v>
      </c>
      <c r="EX245" s="665" t="e">
        <f t="shared" si="746"/>
        <v>#N/A</v>
      </c>
      <c r="EY245" s="665" t="e">
        <f t="shared" si="746"/>
        <v>#N/A</v>
      </c>
      <c r="EZ245" s="665" t="e">
        <f t="shared" si="746"/>
        <v>#N/A</v>
      </c>
      <c r="FA245" s="665" t="e">
        <f t="shared" si="746"/>
        <v>#N/A</v>
      </c>
      <c r="FB245" s="665" t="e">
        <f t="shared" si="746"/>
        <v>#N/A</v>
      </c>
      <c r="FC245" s="665" t="e">
        <f t="shared" si="746"/>
        <v>#N/A</v>
      </c>
      <c r="FD245" s="665" t="e">
        <f t="shared" si="746"/>
        <v>#N/A</v>
      </c>
      <c r="FE245" s="665" t="e">
        <f t="shared" si="746"/>
        <v>#N/A</v>
      </c>
      <c r="FF245" s="665" t="e">
        <f t="shared" si="746"/>
        <v>#N/A</v>
      </c>
      <c r="FG245" s="665" t="e">
        <f t="shared" si="746"/>
        <v>#N/A</v>
      </c>
      <c r="FH245" s="665" t="e">
        <f t="shared" si="746"/>
        <v>#N/A</v>
      </c>
      <c r="FI245" s="665" t="e">
        <f t="shared" si="746"/>
        <v>#N/A</v>
      </c>
      <c r="FJ245" s="665" t="e">
        <f t="shared" si="746"/>
        <v>#N/A</v>
      </c>
      <c r="FK245" s="665" t="e">
        <f t="shared" si="746"/>
        <v>#N/A</v>
      </c>
      <c r="FL245" s="665" t="e">
        <f t="shared" si="746"/>
        <v>#N/A</v>
      </c>
      <c r="FM245" s="665" t="e">
        <f t="shared" si="746"/>
        <v>#N/A</v>
      </c>
      <c r="FN245" s="665" t="e">
        <f t="shared" si="746"/>
        <v>#N/A</v>
      </c>
      <c r="FO245" s="665" t="e">
        <f t="shared" si="746"/>
        <v>#N/A</v>
      </c>
      <c r="FP245" s="665" t="e">
        <f t="shared" si="746"/>
        <v>#N/A</v>
      </c>
      <c r="FQ245" s="665" t="e">
        <f t="shared" si="746"/>
        <v>#N/A</v>
      </c>
      <c r="FR245" s="665" t="e">
        <f t="shared" si="746"/>
        <v>#N/A</v>
      </c>
      <c r="FS245" s="665" t="e">
        <f t="shared" si="746"/>
        <v>#N/A</v>
      </c>
      <c r="FT245" s="665" t="e">
        <f t="shared" si="746"/>
        <v>#N/A</v>
      </c>
      <c r="FU245" s="665" t="e">
        <f t="shared" si="746"/>
        <v>#N/A</v>
      </c>
      <c r="FV245" s="665" t="e">
        <f t="shared" si="746"/>
        <v>#N/A</v>
      </c>
      <c r="FW245" s="665" t="e">
        <f t="shared" si="746"/>
        <v>#N/A</v>
      </c>
      <c r="FX245" s="665" t="e">
        <f t="shared" si="746"/>
        <v>#N/A</v>
      </c>
      <c r="FY245" s="665" t="e">
        <f t="shared" si="746"/>
        <v>#N/A</v>
      </c>
      <c r="FZ245" s="665" t="e">
        <f t="shared" si="746"/>
        <v>#N/A</v>
      </c>
      <c r="GA245" s="665" t="e">
        <f t="shared" si="746"/>
        <v>#N/A</v>
      </c>
      <c r="GB245" s="665" t="e">
        <f t="shared" si="746"/>
        <v>#N/A</v>
      </c>
      <c r="GC245" s="665" t="e">
        <f t="shared" si="746"/>
        <v>#N/A</v>
      </c>
      <c r="GD245" s="665" t="e">
        <f t="shared" si="746"/>
        <v>#N/A</v>
      </c>
      <c r="GE245" s="665" t="e">
        <f t="shared" ref="GE245:GK245" si="748">GE214-GE226</f>
        <v>#N/A</v>
      </c>
      <c r="GF245" s="665" t="e">
        <f t="shared" si="748"/>
        <v>#N/A</v>
      </c>
      <c r="GG245" s="665" t="e">
        <f t="shared" si="748"/>
        <v>#N/A</v>
      </c>
      <c r="GH245" s="665" t="e">
        <f t="shared" si="748"/>
        <v>#N/A</v>
      </c>
      <c r="GI245" s="665" t="e">
        <f t="shared" si="748"/>
        <v>#N/A</v>
      </c>
      <c r="GJ245" s="665" t="e">
        <f t="shared" si="748"/>
        <v>#N/A</v>
      </c>
      <c r="GK245" s="665" t="e">
        <f t="shared" si="748"/>
        <v>#N/A</v>
      </c>
      <c r="GL245" s="665" t="e">
        <f>SUM(DS245:GK245)+SUM(#REF!)-SUM(HB226:HK226)=#REF!</f>
        <v>#REF!</v>
      </c>
      <c r="GN245" s="749">
        <v>2028</v>
      </c>
      <c r="GO245" s="664" t="e">
        <f>SUMIF(DS208:GK208,GO208,DS245:GK245)</f>
        <v>#REF!</v>
      </c>
      <c r="GP245" s="668" t="e">
        <f>SUMIF(DS208:GK208,GP208,DS245:GK245)</f>
        <v>#N/A</v>
      </c>
      <c r="GQ245" s="668" t="e">
        <f>SUMIF(DS208:GK208,GQ208,DS245:GK245)</f>
        <v>#N/A</v>
      </c>
      <c r="GR245" s="668" t="e">
        <f>SUMIF(DS208:GK208,GR208,DS245:GK245)</f>
        <v>#N/A</v>
      </c>
      <c r="GS245" s="668" t="e">
        <f>SUMIF(DS208:GK208,GS208,DS245:GK245)</f>
        <v>#N/A</v>
      </c>
      <c r="GT245" s="668" t="e">
        <f>SUMIF(DS208:GK208,GT208,DS245:GK245)</f>
        <v>#N/A</v>
      </c>
      <c r="GU245" s="668" t="e">
        <f>SUMIF(DS208:GK208,GU208,DS245:GK245)</f>
        <v>#N/A</v>
      </c>
      <c r="GV245" s="668" t="e">
        <f>SUMIF(DS208:GK208,GV208,DS245:GK245)</f>
        <v>#N/A</v>
      </c>
      <c r="GW245" s="668" t="e">
        <f>SUMIF(DS208:GK208,GW208,DS245:GK245)</f>
        <v>#N/A</v>
      </c>
      <c r="GX245" s="668" t="e">
        <f>SUMIF(DS208:GK208,GX208,DS245:GK245)</f>
        <v>#N/A</v>
      </c>
      <c r="GY245" s="668" t="e">
        <f>SUMIF(DS208:GK208,GY208,DS245:GK245)</f>
        <v>#N/A</v>
      </c>
      <c r="GZ245" s="646" t="e">
        <f>SUM(GO245:GY245)-SUM(HB226:HK226)=(#REF!-SUM(#REF!))</f>
        <v>#REF!</v>
      </c>
      <c r="HM245" s="674"/>
      <c r="HN245" s="674"/>
      <c r="HO245" s="674"/>
      <c r="HP245" s="674"/>
      <c r="HQ245" s="674"/>
      <c r="HR245" s="674"/>
      <c r="HS245" s="674"/>
      <c r="HT245" s="674"/>
      <c r="HU245" s="674"/>
      <c r="HV245" s="674"/>
      <c r="HW245" s="674"/>
      <c r="HX245" s="674"/>
      <c r="HY245" s="674"/>
      <c r="HZ245" s="674"/>
    </row>
    <row r="246" spans="1:234" s="643" customFormat="1" x14ac:dyDescent="0.25">
      <c r="B246" s="644"/>
      <c r="C246" s="644"/>
      <c r="D246" s="644"/>
      <c r="E246" s="678"/>
      <c r="F246" s="670"/>
      <c r="G246" s="644"/>
      <c r="H246" s="644"/>
      <c r="I246" s="644"/>
      <c r="J246" s="644"/>
      <c r="K246" s="644"/>
      <c r="L246" s="644"/>
      <c r="M246" s="674"/>
      <c r="N246" s="674"/>
      <c r="O246" s="919"/>
      <c r="P246" s="919"/>
      <c r="Q246" s="919"/>
      <c r="R246" s="674"/>
      <c r="DR246" s="749">
        <v>2029</v>
      </c>
      <c r="DS246" s="665" t="e">
        <f t="shared" si="746"/>
        <v>#REF!</v>
      </c>
      <c r="DT246" s="665" t="e">
        <f t="shared" si="746"/>
        <v>#N/A</v>
      </c>
      <c r="DU246" s="665" t="e">
        <f t="shared" si="746"/>
        <v>#N/A</v>
      </c>
      <c r="DV246" s="665" t="e">
        <f t="shared" si="746"/>
        <v>#N/A</v>
      </c>
      <c r="DW246" s="665" t="e">
        <f t="shared" si="746"/>
        <v>#N/A</v>
      </c>
      <c r="DX246" s="665" t="e">
        <f t="shared" si="746"/>
        <v>#N/A</v>
      </c>
      <c r="DY246" s="665" t="e">
        <f t="shared" si="746"/>
        <v>#N/A</v>
      </c>
      <c r="DZ246" s="665" t="e">
        <f t="shared" si="746"/>
        <v>#N/A</v>
      </c>
      <c r="EA246" s="665" t="e">
        <f t="shared" si="746"/>
        <v>#N/A</v>
      </c>
      <c r="EB246" s="665" t="e">
        <f t="shared" si="746"/>
        <v>#N/A</v>
      </c>
      <c r="EC246" s="665" t="e">
        <f t="shared" si="746"/>
        <v>#N/A</v>
      </c>
      <c r="ED246" s="665" t="e">
        <f t="shared" si="746"/>
        <v>#N/A</v>
      </c>
      <c r="EE246" s="665" t="e">
        <f t="shared" si="746"/>
        <v>#N/A</v>
      </c>
      <c r="EF246" s="665" t="e">
        <f t="shared" si="746"/>
        <v>#N/A</v>
      </c>
      <c r="EG246" s="665" t="e">
        <f t="shared" si="746"/>
        <v>#N/A</v>
      </c>
      <c r="EH246" s="665" t="e">
        <f t="shared" si="746"/>
        <v>#N/A</v>
      </c>
      <c r="EI246" s="665" t="e">
        <f t="shared" si="746"/>
        <v>#N/A</v>
      </c>
      <c r="EJ246" s="665" t="e">
        <f t="shared" si="746"/>
        <v>#N/A</v>
      </c>
      <c r="EK246" s="665" t="e">
        <f t="shared" si="746"/>
        <v>#N/A</v>
      </c>
      <c r="EL246" s="665" t="e">
        <f t="shared" si="746"/>
        <v>#N/A</v>
      </c>
      <c r="EM246" s="665" t="e">
        <f t="shared" si="746"/>
        <v>#N/A</v>
      </c>
      <c r="EN246" s="665" t="e">
        <f t="shared" si="746"/>
        <v>#N/A</v>
      </c>
      <c r="EO246" s="665" t="e">
        <f t="shared" si="746"/>
        <v>#N/A</v>
      </c>
      <c r="EP246" s="665" t="e">
        <f t="shared" si="746"/>
        <v>#N/A</v>
      </c>
      <c r="EQ246" s="665" t="e">
        <f t="shared" si="746"/>
        <v>#N/A</v>
      </c>
      <c r="ER246" s="665" t="e">
        <f t="shared" si="746"/>
        <v>#N/A</v>
      </c>
      <c r="ES246" s="665" t="e">
        <f t="shared" si="746"/>
        <v>#N/A</v>
      </c>
      <c r="ET246" s="665" t="e">
        <f t="shared" si="746"/>
        <v>#N/A</v>
      </c>
      <c r="EU246" s="665" t="e">
        <f t="shared" si="746"/>
        <v>#N/A</v>
      </c>
      <c r="EV246" s="665" t="e">
        <f t="shared" si="746"/>
        <v>#N/A</v>
      </c>
      <c r="EW246" s="665" t="e">
        <f t="shared" si="746"/>
        <v>#N/A</v>
      </c>
      <c r="EX246" s="665" t="e">
        <f t="shared" si="746"/>
        <v>#N/A</v>
      </c>
      <c r="EY246" s="665" t="e">
        <f t="shared" si="746"/>
        <v>#N/A</v>
      </c>
      <c r="EZ246" s="665" t="e">
        <f t="shared" si="746"/>
        <v>#N/A</v>
      </c>
      <c r="FA246" s="665" t="e">
        <f t="shared" si="746"/>
        <v>#N/A</v>
      </c>
      <c r="FB246" s="665" t="e">
        <f t="shared" si="746"/>
        <v>#N/A</v>
      </c>
      <c r="FC246" s="665" t="e">
        <f t="shared" si="746"/>
        <v>#N/A</v>
      </c>
      <c r="FD246" s="665" t="e">
        <f t="shared" si="746"/>
        <v>#N/A</v>
      </c>
      <c r="FE246" s="665" t="e">
        <f t="shared" si="746"/>
        <v>#N/A</v>
      </c>
      <c r="FF246" s="665" t="e">
        <f t="shared" si="746"/>
        <v>#N/A</v>
      </c>
      <c r="FG246" s="665" t="e">
        <f t="shared" si="746"/>
        <v>#N/A</v>
      </c>
      <c r="FH246" s="665" t="e">
        <f t="shared" si="746"/>
        <v>#N/A</v>
      </c>
      <c r="FI246" s="665" t="e">
        <f t="shared" si="746"/>
        <v>#N/A</v>
      </c>
      <c r="FJ246" s="665" t="e">
        <f t="shared" si="746"/>
        <v>#N/A</v>
      </c>
      <c r="FK246" s="665" t="e">
        <f t="shared" si="746"/>
        <v>#N/A</v>
      </c>
      <c r="FL246" s="665" t="e">
        <f t="shared" si="746"/>
        <v>#N/A</v>
      </c>
      <c r="FM246" s="665" t="e">
        <f t="shared" si="746"/>
        <v>#N/A</v>
      </c>
      <c r="FN246" s="665" t="e">
        <f t="shared" si="746"/>
        <v>#N/A</v>
      </c>
      <c r="FO246" s="665" t="e">
        <f t="shared" si="746"/>
        <v>#N/A</v>
      </c>
      <c r="FP246" s="665" t="e">
        <f t="shared" si="746"/>
        <v>#N/A</v>
      </c>
      <c r="FQ246" s="665" t="e">
        <f t="shared" si="746"/>
        <v>#N/A</v>
      </c>
      <c r="FR246" s="665" t="e">
        <f t="shared" si="746"/>
        <v>#N/A</v>
      </c>
      <c r="FS246" s="665" t="e">
        <f t="shared" si="746"/>
        <v>#N/A</v>
      </c>
      <c r="FT246" s="665" t="e">
        <f t="shared" si="746"/>
        <v>#N/A</v>
      </c>
      <c r="FU246" s="665" t="e">
        <f t="shared" si="746"/>
        <v>#N/A</v>
      </c>
      <c r="FV246" s="665" t="e">
        <f t="shared" si="746"/>
        <v>#N/A</v>
      </c>
      <c r="FW246" s="665" t="e">
        <f t="shared" si="746"/>
        <v>#N/A</v>
      </c>
      <c r="FX246" s="665" t="e">
        <f t="shared" si="746"/>
        <v>#N/A</v>
      </c>
      <c r="FY246" s="665" t="e">
        <f t="shared" si="746"/>
        <v>#N/A</v>
      </c>
      <c r="FZ246" s="665" t="e">
        <f t="shared" si="746"/>
        <v>#N/A</v>
      </c>
      <c r="GA246" s="665" t="e">
        <f t="shared" si="746"/>
        <v>#N/A</v>
      </c>
      <c r="GB246" s="665" t="e">
        <f t="shared" si="746"/>
        <v>#N/A</v>
      </c>
      <c r="GC246" s="665" t="e">
        <f t="shared" si="746"/>
        <v>#N/A</v>
      </c>
      <c r="GD246" s="665" t="e">
        <f t="shared" si="746"/>
        <v>#N/A</v>
      </c>
      <c r="GE246" s="665" t="e">
        <f t="shared" ref="GE246:GK246" si="749">GE215-GE227</f>
        <v>#N/A</v>
      </c>
      <c r="GF246" s="665" t="e">
        <f t="shared" si="749"/>
        <v>#N/A</v>
      </c>
      <c r="GG246" s="665" t="e">
        <f t="shared" si="749"/>
        <v>#N/A</v>
      </c>
      <c r="GH246" s="665" t="e">
        <f t="shared" si="749"/>
        <v>#N/A</v>
      </c>
      <c r="GI246" s="665" t="e">
        <f t="shared" si="749"/>
        <v>#N/A</v>
      </c>
      <c r="GJ246" s="665" t="e">
        <f t="shared" si="749"/>
        <v>#N/A</v>
      </c>
      <c r="GK246" s="665" t="e">
        <f t="shared" si="749"/>
        <v>#N/A</v>
      </c>
      <c r="GL246" s="665" t="e">
        <f>SUM(DS246:GK246)+SUM(#REF!)-SUM(HB227:HK227)=#REF!</f>
        <v>#REF!</v>
      </c>
      <c r="GN246" s="749">
        <v>2029</v>
      </c>
      <c r="GO246" s="664" t="e">
        <f>SUMIF(DS208:GK208,GO208,DS246:GK246)</f>
        <v>#REF!</v>
      </c>
      <c r="GP246" s="668" t="e">
        <f>SUMIF(DS208:GK208,GP208,DS246:GK246)</f>
        <v>#N/A</v>
      </c>
      <c r="GQ246" s="668" t="e">
        <f>SUMIF(DS208:GK208,GQ208,DS246:GK246)</f>
        <v>#N/A</v>
      </c>
      <c r="GR246" s="668" t="e">
        <f>SUMIF(DS208:GK208,GR208,DS246:GK246)</f>
        <v>#N/A</v>
      </c>
      <c r="GS246" s="668" t="e">
        <f>SUMIF(DS208:GK208,GS208,DS246:GK246)</f>
        <v>#N/A</v>
      </c>
      <c r="GT246" s="668" t="e">
        <f>SUMIF(DS208:GK208,GT208,DS246:GK246)</f>
        <v>#N/A</v>
      </c>
      <c r="GU246" s="668" t="e">
        <f>SUMIF(DS208:GK208,GU208,DS246:GK246)</f>
        <v>#N/A</v>
      </c>
      <c r="GV246" s="668" t="e">
        <f>SUMIF(DS208:GK208,GV208,DS246:GK246)</f>
        <v>#N/A</v>
      </c>
      <c r="GW246" s="668" t="e">
        <f>SUMIF(DS208:GK208,GW208,DS246:GK246)</f>
        <v>#N/A</v>
      </c>
      <c r="GX246" s="668" t="e">
        <f>SUMIF(DS208:GK208,GX208,DS246:GK246)</f>
        <v>#N/A</v>
      </c>
      <c r="GY246" s="668" t="e">
        <f>SUMIF(DS208:GK208,GY208,DS246:GK246)</f>
        <v>#N/A</v>
      </c>
      <c r="GZ246" s="646" t="e">
        <f>SUM(GO246:GY246)-SUM(HB227:HK227)=(#REF!-SUM(#REF!))</f>
        <v>#REF!</v>
      </c>
      <c r="HM246" s="674"/>
      <c r="HN246" s="674"/>
      <c r="HO246" s="674"/>
      <c r="HP246" s="674"/>
      <c r="HQ246" s="674"/>
      <c r="HR246" s="674"/>
      <c r="HS246" s="674"/>
      <c r="HT246" s="674"/>
      <c r="HU246" s="674"/>
      <c r="HV246" s="674"/>
      <c r="HW246" s="674"/>
      <c r="HX246" s="674"/>
      <c r="HY246" s="674"/>
      <c r="HZ246" s="674"/>
    </row>
    <row r="247" spans="1:234" s="643" customFormat="1" x14ac:dyDescent="0.25">
      <c r="B247" s="644"/>
      <c r="C247" s="644"/>
      <c r="D247" s="644"/>
      <c r="E247" s="678"/>
      <c r="F247" s="670"/>
      <c r="G247" s="644"/>
      <c r="H247" s="644"/>
      <c r="I247" s="644"/>
      <c r="J247" s="644"/>
      <c r="K247" s="644"/>
      <c r="L247" s="644"/>
      <c r="M247" s="674"/>
      <c r="N247" s="684"/>
      <c r="O247" s="919"/>
      <c r="P247" s="919"/>
      <c r="Q247" s="919"/>
      <c r="R247" s="674"/>
      <c r="DR247" s="749">
        <v>2030</v>
      </c>
      <c r="DS247" s="665" t="e">
        <f t="shared" si="746"/>
        <v>#REF!</v>
      </c>
      <c r="DT247" s="665" t="e">
        <f t="shared" si="746"/>
        <v>#N/A</v>
      </c>
      <c r="DU247" s="665" t="e">
        <f t="shared" si="746"/>
        <v>#N/A</v>
      </c>
      <c r="DV247" s="665" t="e">
        <f t="shared" si="746"/>
        <v>#N/A</v>
      </c>
      <c r="DW247" s="665" t="e">
        <f t="shared" si="746"/>
        <v>#N/A</v>
      </c>
      <c r="DX247" s="665" t="e">
        <f t="shared" si="746"/>
        <v>#N/A</v>
      </c>
      <c r="DY247" s="665" t="e">
        <f t="shared" si="746"/>
        <v>#N/A</v>
      </c>
      <c r="DZ247" s="665" t="e">
        <f t="shared" si="746"/>
        <v>#N/A</v>
      </c>
      <c r="EA247" s="665" t="e">
        <f t="shared" si="746"/>
        <v>#N/A</v>
      </c>
      <c r="EB247" s="665" t="e">
        <f t="shared" si="746"/>
        <v>#N/A</v>
      </c>
      <c r="EC247" s="665" t="e">
        <f t="shared" si="746"/>
        <v>#N/A</v>
      </c>
      <c r="ED247" s="665" t="e">
        <f t="shared" si="746"/>
        <v>#N/A</v>
      </c>
      <c r="EE247" s="665" t="e">
        <f t="shared" si="746"/>
        <v>#N/A</v>
      </c>
      <c r="EF247" s="665" t="e">
        <f t="shared" si="746"/>
        <v>#N/A</v>
      </c>
      <c r="EG247" s="665" t="e">
        <f t="shared" si="746"/>
        <v>#N/A</v>
      </c>
      <c r="EH247" s="665" t="e">
        <f t="shared" si="746"/>
        <v>#N/A</v>
      </c>
      <c r="EI247" s="665" t="e">
        <f t="shared" si="746"/>
        <v>#N/A</v>
      </c>
      <c r="EJ247" s="665" t="e">
        <f t="shared" si="746"/>
        <v>#N/A</v>
      </c>
      <c r="EK247" s="665" t="e">
        <f t="shared" si="746"/>
        <v>#N/A</v>
      </c>
      <c r="EL247" s="665" t="e">
        <f t="shared" si="746"/>
        <v>#N/A</v>
      </c>
      <c r="EM247" s="665" t="e">
        <f t="shared" si="746"/>
        <v>#N/A</v>
      </c>
      <c r="EN247" s="665" t="e">
        <f t="shared" si="746"/>
        <v>#N/A</v>
      </c>
      <c r="EO247" s="665" t="e">
        <f t="shared" si="746"/>
        <v>#N/A</v>
      </c>
      <c r="EP247" s="665" t="e">
        <f t="shared" si="746"/>
        <v>#N/A</v>
      </c>
      <c r="EQ247" s="665" t="e">
        <f t="shared" si="746"/>
        <v>#N/A</v>
      </c>
      <c r="ER247" s="665" t="e">
        <f t="shared" si="746"/>
        <v>#N/A</v>
      </c>
      <c r="ES247" s="665" t="e">
        <f t="shared" si="746"/>
        <v>#N/A</v>
      </c>
      <c r="ET247" s="665" t="e">
        <f t="shared" si="746"/>
        <v>#N/A</v>
      </c>
      <c r="EU247" s="665" t="e">
        <f t="shared" si="746"/>
        <v>#N/A</v>
      </c>
      <c r="EV247" s="665" t="e">
        <f t="shared" si="746"/>
        <v>#N/A</v>
      </c>
      <c r="EW247" s="665" t="e">
        <f t="shared" si="746"/>
        <v>#N/A</v>
      </c>
      <c r="EX247" s="665" t="e">
        <f t="shared" si="746"/>
        <v>#N/A</v>
      </c>
      <c r="EY247" s="665" t="e">
        <f t="shared" si="746"/>
        <v>#N/A</v>
      </c>
      <c r="EZ247" s="665" t="e">
        <f t="shared" si="746"/>
        <v>#N/A</v>
      </c>
      <c r="FA247" s="665" t="e">
        <f t="shared" si="746"/>
        <v>#N/A</v>
      </c>
      <c r="FB247" s="665" t="e">
        <f t="shared" si="746"/>
        <v>#N/A</v>
      </c>
      <c r="FC247" s="665" t="e">
        <f t="shared" si="746"/>
        <v>#N/A</v>
      </c>
      <c r="FD247" s="665" t="e">
        <f t="shared" si="746"/>
        <v>#N/A</v>
      </c>
      <c r="FE247" s="665" t="e">
        <f t="shared" si="746"/>
        <v>#N/A</v>
      </c>
      <c r="FF247" s="665" t="e">
        <f t="shared" si="746"/>
        <v>#N/A</v>
      </c>
      <c r="FG247" s="665" t="e">
        <f t="shared" si="746"/>
        <v>#N/A</v>
      </c>
      <c r="FH247" s="665" t="e">
        <f t="shared" si="746"/>
        <v>#N/A</v>
      </c>
      <c r="FI247" s="665" t="e">
        <f t="shared" si="746"/>
        <v>#N/A</v>
      </c>
      <c r="FJ247" s="665" t="e">
        <f t="shared" si="746"/>
        <v>#N/A</v>
      </c>
      <c r="FK247" s="665" t="e">
        <f t="shared" si="746"/>
        <v>#N/A</v>
      </c>
      <c r="FL247" s="665" t="e">
        <f t="shared" si="746"/>
        <v>#N/A</v>
      </c>
      <c r="FM247" s="665" t="e">
        <f t="shared" si="746"/>
        <v>#N/A</v>
      </c>
      <c r="FN247" s="665" t="e">
        <f t="shared" si="746"/>
        <v>#N/A</v>
      </c>
      <c r="FO247" s="665" t="e">
        <f t="shared" si="746"/>
        <v>#N/A</v>
      </c>
      <c r="FP247" s="665" t="e">
        <f t="shared" si="746"/>
        <v>#N/A</v>
      </c>
      <c r="FQ247" s="665" t="e">
        <f t="shared" si="746"/>
        <v>#N/A</v>
      </c>
      <c r="FR247" s="665" t="e">
        <f t="shared" si="746"/>
        <v>#N/A</v>
      </c>
      <c r="FS247" s="665" t="e">
        <f t="shared" si="746"/>
        <v>#N/A</v>
      </c>
      <c r="FT247" s="665" t="e">
        <f t="shared" si="746"/>
        <v>#N/A</v>
      </c>
      <c r="FU247" s="665" t="e">
        <f t="shared" si="746"/>
        <v>#N/A</v>
      </c>
      <c r="FV247" s="665" t="e">
        <f t="shared" si="746"/>
        <v>#N/A</v>
      </c>
      <c r="FW247" s="665" t="e">
        <f t="shared" si="746"/>
        <v>#N/A</v>
      </c>
      <c r="FX247" s="665" t="e">
        <f t="shared" si="746"/>
        <v>#N/A</v>
      </c>
      <c r="FY247" s="665" t="e">
        <f t="shared" si="746"/>
        <v>#N/A</v>
      </c>
      <c r="FZ247" s="665" t="e">
        <f t="shared" si="746"/>
        <v>#N/A</v>
      </c>
      <c r="GA247" s="665" t="e">
        <f t="shared" si="746"/>
        <v>#N/A</v>
      </c>
      <c r="GB247" s="665" t="e">
        <f t="shared" si="746"/>
        <v>#N/A</v>
      </c>
      <c r="GC247" s="665" t="e">
        <f t="shared" si="746"/>
        <v>#N/A</v>
      </c>
      <c r="GD247" s="665" t="e">
        <f t="shared" ref="GD247:GK247" si="750">GD216-GD228</f>
        <v>#N/A</v>
      </c>
      <c r="GE247" s="665" t="e">
        <f t="shared" si="750"/>
        <v>#N/A</v>
      </c>
      <c r="GF247" s="665" t="e">
        <f t="shared" si="750"/>
        <v>#N/A</v>
      </c>
      <c r="GG247" s="665" t="e">
        <f t="shared" si="750"/>
        <v>#N/A</v>
      </c>
      <c r="GH247" s="665" t="e">
        <f t="shared" si="750"/>
        <v>#N/A</v>
      </c>
      <c r="GI247" s="665" t="e">
        <f t="shared" si="750"/>
        <v>#N/A</v>
      </c>
      <c r="GJ247" s="665" t="e">
        <f t="shared" si="750"/>
        <v>#N/A</v>
      </c>
      <c r="GK247" s="665" t="e">
        <f t="shared" si="750"/>
        <v>#N/A</v>
      </c>
      <c r="GL247" s="665" t="e">
        <f>SUM(DS247:GK247)+SUM(#REF!)-SUM(HB228:HK228)=#REF!</f>
        <v>#REF!</v>
      </c>
      <c r="GN247" s="749">
        <v>2030</v>
      </c>
      <c r="GO247" s="664" t="e">
        <f>SUMIF(DS208:GK208,GO208,DS247:GK247)</f>
        <v>#REF!</v>
      </c>
      <c r="GP247" s="668" t="e">
        <f>SUMIF(DS208:GK208,GP208,DS247:GK247)</f>
        <v>#N/A</v>
      </c>
      <c r="GQ247" s="668" t="e">
        <f>SUMIF(DS208:GK208,GQ208,DS247:GK247)</f>
        <v>#N/A</v>
      </c>
      <c r="GR247" s="668" t="e">
        <f>SUMIF(DS208:GK208,GR208,DS247:GK247)</f>
        <v>#N/A</v>
      </c>
      <c r="GS247" s="668" t="e">
        <f>SUMIF(DS208:GK208,GS208,DS247:GK247)</f>
        <v>#N/A</v>
      </c>
      <c r="GT247" s="668" t="e">
        <f>SUMIF(DS208:GK208,GT208,DS247:GK247)</f>
        <v>#N/A</v>
      </c>
      <c r="GU247" s="668" t="e">
        <f>SUMIF(DS208:GK208,GU208,DS247:GK247)</f>
        <v>#N/A</v>
      </c>
      <c r="GV247" s="668" t="e">
        <f>SUMIF(DS208:GK208,GV208,DS247:GK247)</f>
        <v>#N/A</v>
      </c>
      <c r="GW247" s="668" t="e">
        <f>SUMIF(DS208:GK208,GW208,DS247:GK247)</f>
        <v>#N/A</v>
      </c>
      <c r="GX247" s="668" t="e">
        <f>SUMIF(DS208:GK208,GX208,DS247:GK247)</f>
        <v>#N/A</v>
      </c>
      <c r="GY247" s="668" t="e">
        <f>SUMIF(DS208:GK208,GY208,DS247:GK247)</f>
        <v>#N/A</v>
      </c>
      <c r="GZ247" s="646" t="e">
        <f>SUM(GO247:GY247)-SUM(HB228:HK228)=(#REF!-SUM(#REF!))</f>
        <v>#REF!</v>
      </c>
      <c r="HM247" s="674"/>
      <c r="HN247" s="674"/>
      <c r="HO247" s="674"/>
      <c r="HP247" s="674"/>
      <c r="HQ247" s="674"/>
      <c r="HR247" s="674"/>
      <c r="HS247" s="674"/>
      <c r="HT247" s="674"/>
      <c r="HU247" s="674"/>
      <c r="HV247" s="674"/>
      <c r="HW247" s="674"/>
      <c r="HX247" s="674"/>
      <c r="HY247" s="674"/>
      <c r="HZ247" s="674"/>
    </row>
    <row r="248" spans="1:234" s="643" customFormat="1" x14ac:dyDescent="0.25">
      <c r="B248" s="644"/>
      <c r="C248" s="644"/>
      <c r="D248" s="644"/>
      <c r="E248" s="685"/>
      <c r="F248" s="686"/>
      <c r="G248" s="686"/>
      <c r="H248" s="686"/>
      <c r="I248" s="686"/>
      <c r="J248" s="686"/>
      <c r="K248" s="686"/>
      <c r="L248" s="686"/>
      <c r="M248" s="686"/>
      <c r="N248" s="686"/>
      <c r="O248" s="686"/>
      <c r="P248" s="686"/>
      <c r="Q248" s="686"/>
      <c r="R248" s="644"/>
      <c r="HM248" s="644"/>
      <c r="HN248" s="644"/>
      <c r="HO248" s="644"/>
      <c r="HP248" s="644"/>
      <c r="HQ248" s="644"/>
      <c r="HR248" s="644"/>
      <c r="HS248" s="644"/>
      <c r="HT248" s="644"/>
      <c r="HU248" s="644"/>
      <c r="HV248" s="644"/>
      <c r="HW248" s="644"/>
      <c r="HX248" s="644"/>
      <c r="HY248" s="644"/>
      <c r="HZ248" s="644"/>
    </row>
    <row r="249" spans="1:234" s="643" customFormat="1" ht="13.8" thickBot="1" x14ac:dyDescent="0.3">
      <c r="B249" s="3"/>
      <c r="C249" s="220"/>
      <c r="D249" s="12"/>
      <c r="E249" s="222"/>
      <c r="F249" s="11"/>
      <c r="G249" s="11"/>
      <c r="H249" s="11"/>
      <c r="I249" s="11"/>
      <c r="J249" s="11"/>
      <c r="K249" s="11"/>
      <c r="L249" s="11"/>
      <c r="M249" s="11"/>
      <c r="N249" s="11"/>
      <c r="O249" s="11"/>
      <c r="P249" s="11"/>
      <c r="Q249" s="11"/>
      <c r="R249" s="644"/>
      <c r="HM249" s="644"/>
      <c r="HN249" s="644"/>
      <c r="HO249" s="644"/>
      <c r="HP249" s="644"/>
      <c r="HQ249" s="644"/>
      <c r="HR249" s="644"/>
      <c r="HS249" s="644"/>
      <c r="HT249" s="644"/>
      <c r="HU249" s="644"/>
      <c r="HV249" s="644"/>
      <c r="HW249" s="644"/>
      <c r="HX249" s="644"/>
      <c r="HY249" s="644"/>
      <c r="HZ249" s="644"/>
    </row>
    <row r="251" spans="1:234" ht="19.2" customHeight="1" thickBot="1" x14ac:dyDescent="0.3">
      <c r="A251" s="286"/>
      <c r="B251" s="218"/>
      <c r="C251" s="218"/>
      <c r="D251" s="85"/>
      <c r="E251" s="93" t="s">
        <v>1703</v>
      </c>
      <c r="F251" s="218"/>
      <c r="G251" s="218"/>
      <c r="H251" s="218"/>
      <c r="I251" s="218"/>
      <c r="J251" s="218"/>
      <c r="K251" s="218"/>
      <c r="L251" s="218"/>
      <c r="M251" s="218"/>
      <c r="N251" s="218"/>
      <c r="O251" s="218"/>
      <c r="P251" s="218"/>
      <c r="Q251" s="218"/>
    </row>
    <row r="252" spans="1:234" ht="14.4" thickBot="1" x14ac:dyDescent="0.3">
      <c r="A252" s="290" t="str">
        <f>IF(E252="","","PRINT")</f>
        <v/>
      </c>
      <c r="B252" s="82"/>
      <c r="C252" s="225">
        <v>4</v>
      </c>
      <c r="D252" s="82"/>
      <c r="E252" s="889"/>
      <c r="F252" s="890"/>
      <c r="G252" s="890"/>
      <c r="H252" s="890"/>
      <c r="I252" s="890"/>
      <c r="J252" s="891"/>
      <c r="K252" s="689"/>
      <c r="L252" s="690"/>
      <c r="R252" s="689"/>
      <c r="HM252" s="689"/>
      <c r="HN252" s="689"/>
      <c r="HO252" s="689"/>
      <c r="HP252" s="689"/>
      <c r="HQ252" s="689"/>
      <c r="HR252" s="689"/>
      <c r="HS252" s="689"/>
      <c r="HT252" s="689"/>
      <c r="HU252" s="689"/>
      <c r="HV252" s="689"/>
      <c r="HW252" s="689"/>
      <c r="HX252" s="689"/>
      <c r="HY252" s="689"/>
      <c r="HZ252" s="689"/>
    </row>
    <row r="254" spans="1:234" ht="12.75" customHeight="1" x14ac:dyDescent="0.25">
      <c r="D254" s="4" t="s">
        <v>8</v>
      </c>
      <c r="E254" s="764" t="s">
        <v>1680</v>
      </c>
      <c r="F254" s="764"/>
      <c r="G254" s="764"/>
      <c r="H254" s="764"/>
      <c r="I254" s="764"/>
      <c r="J254" s="764"/>
      <c r="K254" s="764"/>
      <c r="L254" s="764"/>
      <c r="M254" s="764"/>
      <c r="N254" s="764"/>
      <c r="O254" s="764"/>
      <c r="P254" s="764"/>
      <c r="Q254" s="764"/>
    </row>
    <row r="255" spans="1:234" ht="12.75" customHeight="1" x14ac:dyDescent="0.25">
      <c r="D255" s="4"/>
      <c r="E255" s="892" t="s">
        <v>1825</v>
      </c>
      <c r="F255" s="892"/>
      <c r="G255" s="892"/>
      <c r="H255" s="892"/>
      <c r="I255" s="892"/>
      <c r="J255" s="892"/>
      <c r="K255" s="892"/>
      <c r="L255" s="892"/>
      <c r="M255" s="892"/>
      <c r="N255" s="892"/>
      <c r="O255" s="892"/>
      <c r="P255" s="892"/>
      <c r="Q255" s="892"/>
    </row>
    <row r="256" spans="1:234" ht="5.0999999999999996" customHeight="1" x14ac:dyDescent="0.25">
      <c r="D256" s="4"/>
      <c r="E256" s="746"/>
      <c r="F256" s="746"/>
      <c r="G256" s="746"/>
      <c r="H256" s="746"/>
      <c r="I256" s="746"/>
      <c r="J256" s="746"/>
      <c r="K256" s="746"/>
      <c r="L256" s="746"/>
      <c r="M256" s="746"/>
      <c r="N256" s="746"/>
    </row>
    <row r="257" spans="2:234" ht="49.2" customHeight="1" x14ac:dyDescent="0.25">
      <c r="E257" s="893" t="s">
        <v>1823</v>
      </c>
      <c r="F257" s="893"/>
      <c r="G257" s="893"/>
      <c r="H257" s="893" t="s">
        <v>1832</v>
      </c>
      <c r="I257" s="893"/>
      <c r="J257" s="893"/>
      <c r="K257" s="893"/>
      <c r="L257" s="893"/>
      <c r="M257" s="893"/>
      <c r="N257" s="893" t="s">
        <v>1824</v>
      </c>
      <c r="O257" s="893"/>
      <c r="P257" s="893"/>
      <c r="Q257" s="893"/>
      <c r="S257" s="644"/>
      <c r="T257" s="644"/>
      <c r="U257" s="644"/>
      <c r="V257" s="644"/>
      <c r="W257" s="644"/>
      <c r="X257" s="644"/>
      <c r="Y257" s="644"/>
      <c r="Z257" s="644"/>
      <c r="AA257" s="644"/>
      <c r="AB257" s="644"/>
      <c r="AC257" s="644"/>
      <c r="AD257" s="644"/>
      <c r="AE257" s="644"/>
      <c r="AF257" s="644"/>
      <c r="AG257" s="644"/>
      <c r="AH257" s="644"/>
      <c r="AI257" s="644"/>
      <c r="AJ257" s="644"/>
      <c r="AK257" s="644"/>
      <c r="AL257" s="644"/>
      <c r="AM257" s="644"/>
      <c r="AN257" s="644"/>
      <c r="AO257" s="644"/>
      <c r="AP257" s="644"/>
      <c r="AQ257" s="644"/>
      <c r="AR257" s="644"/>
      <c r="AS257" s="644"/>
      <c r="AT257" s="644"/>
      <c r="AU257" s="644"/>
      <c r="AV257" s="644"/>
      <c r="AW257" s="644"/>
      <c r="AX257" s="644"/>
      <c r="AY257" s="644"/>
      <c r="AZ257" s="644"/>
      <c r="BA257" s="644"/>
      <c r="BB257" s="644"/>
      <c r="BC257" s="644"/>
      <c r="BD257" s="644"/>
      <c r="BE257" s="644"/>
      <c r="BF257" s="644"/>
      <c r="BG257" s="644"/>
      <c r="BH257" s="644"/>
      <c r="BI257" s="644"/>
      <c r="BJ257" s="644"/>
      <c r="BK257" s="644"/>
      <c r="BL257" s="644"/>
      <c r="BM257" s="644"/>
      <c r="BN257" s="644"/>
      <c r="BO257" s="644"/>
      <c r="BP257" s="644"/>
      <c r="BQ257" s="644"/>
      <c r="BR257" s="644"/>
      <c r="BS257" s="644"/>
      <c r="BT257" s="644"/>
      <c r="BU257" s="644"/>
      <c r="BV257" s="644"/>
      <c r="BW257" s="644"/>
      <c r="BX257" s="644"/>
      <c r="BY257" s="644"/>
      <c r="BZ257" s="644"/>
      <c r="CA257" s="644"/>
      <c r="CB257" s="644"/>
      <c r="CC257" s="644"/>
      <c r="CD257" s="644"/>
      <c r="CE257" s="644"/>
      <c r="CF257" s="644"/>
      <c r="CG257" s="644"/>
      <c r="CH257" s="644"/>
      <c r="CI257" s="644"/>
      <c r="CJ257" s="644"/>
      <c r="CK257" s="644"/>
      <c r="CL257" s="644"/>
      <c r="CM257" s="644"/>
      <c r="CN257" s="644"/>
      <c r="CO257" s="644"/>
      <c r="CP257" s="644"/>
      <c r="CQ257" s="644"/>
      <c r="CR257" s="644"/>
      <c r="CS257" s="644"/>
      <c r="CT257" s="644"/>
      <c r="CU257" s="644"/>
      <c r="CV257" s="644"/>
      <c r="CW257" s="644"/>
      <c r="CX257" s="644"/>
      <c r="CY257" s="644"/>
      <c r="CZ257" s="644"/>
      <c r="DA257" s="644"/>
      <c r="DB257" s="644"/>
      <c r="DC257" s="644"/>
      <c r="DD257" s="644"/>
      <c r="DE257" s="644"/>
      <c r="DF257" s="644"/>
      <c r="DG257" s="644"/>
      <c r="DH257" s="644"/>
      <c r="DI257" s="644"/>
      <c r="DJ257" s="644"/>
      <c r="DK257" s="644"/>
      <c r="DL257" s="644"/>
      <c r="DM257" s="644"/>
      <c r="DN257" s="644"/>
      <c r="DO257" s="644"/>
      <c r="DP257" s="644"/>
      <c r="DQ257" s="644"/>
      <c r="DR257" s="644"/>
      <c r="DS257" s="644"/>
      <c r="DT257" s="644"/>
      <c r="DU257" s="644"/>
      <c r="DV257" s="644"/>
      <c r="DW257" s="644"/>
      <c r="DX257" s="644"/>
      <c r="DY257" s="644"/>
      <c r="DZ257" s="644"/>
      <c r="EA257" s="644"/>
      <c r="EB257" s="644"/>
      <c r="EC257" s="644"/>
      <c r="ED257" s="644"/>
      <c r="EE257" s="644"/>
      <c r="EF257" s="644"/>
      <c r="EG257" s="644"/>
      <c r="EH257" s="644"/>
      <c r="EI257" s="644"/>
      <c r="EJ257" s="644"/>
      <c r="EK257" s="644"/>
      <c r="EL257" s="644"/>
      <c r="EM257" s="644"/>
      <c r="EN257" s="644"/>
      <c r="EO257" s="644"/>
      <c r="EP257" s="644"/>
      <c r="EQ257" s="644"/>
      <c r="ER257" s="644"/>
      <c r="ES257" s="644"/>
      <c r="ET257" s="644"/>
      <c r="EU257" s="644"/>
      <c r="EV257" s="644"/>
      <c r="EW257" s="644"/>
      <c r="EX257" s="644"/>
      <c r="EY257" s="644"/>
      <c r="EZ257" s="644"/>
      <c r="FA257" s="644"/>
      <c r="FB257" s="644"/>
      <c r="FC257" s="644"/>
      <c r="FD257" s="644"/>
      <c r="FE257" s="644"/>
      <c r="FF257" s="644"/>
      <c r="FG257" s="644"/>
      <c r="FH257" s="644"/>
      <c r="FI257" s="644"/>
      <c r="FJ257" s="644"/>
      <c r="FK257" s="644"/>
      <c r="FL257" s="644"/>
      <c r="FM257" s="644"/>
      <c r="FN257" s="644"/>
      <c r="FO257" s="644"/>
      <c r="FP257" s="644"/>
      <c r="FQ257" s="644"/>
      <c r="FR257" s="644"/>
      <c r="FS257" s="644"/>
      <c r="FT257" s="644"/>
      <c r="FU257" s="644"/>
      <c r="FV257" s="644"/>
      <c r="FW257" s="644"/>
      <c r="FX257" s="644"/>
      <c r="FY257" s="644"/>
      <c r="FZ257" s="644"/>
      <c r="GA257" s="644"/>
      <c r="GB257" s="644"/>
      <c r="GC257" s="644"/>
      <c r="GD257" s="644"/>
      <c r="GE257" s="644"/>
      <c r="GF257" s="644"/>
      <c r="GG257" s="644"/>
      <c r="GH257" s="644"/>
      <c r="GI257" s="644"/>
      <c r="GJ257" s="644"/>
      <c r="GK257" s="644"/>
      <c r="GL257" s="644"/>
      <c r="GM257" s="644"/>
      <c r="GN257" s="644"/>
      <c r="GO257" s="644"/>
      <c r="GP257" s="644"/>
      <c r="GQ257" s="644"/>
      <c r="GR257" s="644"/>
      <c r="GS257" s="644"/>
      <c r="GT257" s="644"/>
      <c r="GU257" s="644"/>
      <c r="GV257" s="644"/>
      <c r="GW257" s="644"/>
      <c r="GX257" s="644"/>
      <c r="GY257" s="644"/>
      <c r="GZ257" s="644"/>
      <c r="HA257" s="644"/>
      <c r="HB257" s="644"/>
      <c r="HC257" s="644"/>
      <c r="HD257" s="644"/>
      <c r="HE257" s="644"/>
      <c r="HF257" s="644"/>
      <c r="HG257" s="644"/>
      <c r="HH257" s="644"/>
      <c r="HI257" s="644"/>
      <c r="HJ257" s="644"/>
      <c r="HK257" s="644"/>
      <c r="HL257" s="644"/>
    </row>
    <row r="258" spans="2:234" x14ac:dyDescent="0.25">
      <c r="D258" s="645">
        <v>1</v>
      </c>
      <c r="E258" s="878"/>
      <c r="F258" s="879"/>
      <c r="G258" s="880"/>
      <c r="H258" s="878"/>
      <c r="I258" s="879"/>
      <c r="J258" s="879"/>
      <c r="K258" s="879"/>
      <c r="L258" s="879"/>
      <c r="M258" s="880"/>
      <c r="N258" s="881"/>
      <c r="O258" s="882"/>
      <c r="P258" s="882"/>
      <c r="Q258" s="883"/>
      <c r="S258" s="644"/>
      <c r="T258" s="644"/>
      <c r="U258" s="644" t="str">
        <f>IF(H258="","",D258&amp;". "&amp;H258)</f>
        <v/>
      </c>
      <c r="V258" s="644"/>
      <c r="W258" s="644"/>
      <c r="X258" s="644"/>
      <c r="Y258" s="644"/>
      <c r="Z258" s="644"/>
      <c r="AA258" s="644"/>
      <c r="AB258" s="644"/>
      <c r="AC258" s="644"/>
      <c r="AD258" s="644"/>
      <c r="AE258" s="644"/>
      <c r="AF258" s="644"/>
      <c r="AG258" s="644"/>
      <c r="AH258" s="644"/>
      <c r="AI258" s="644"/>
      <c r="AJ258" s="644"/>
      <c r="AK258" s="644"/>
      <c r="AL258" s="644"/>
      <c r="AM258" s="644"/>
      <c r="AN258" s="644"/>
      <c r="AO258" s="644"/>
      <c r="AP258" s="644"/>
      <c r="AQ258" s="644"/>
      <c r="AR258" s="644"/>
      <c r="AS258" s="644"/>
      <c r="AT258" s="644"/>
      <c r="AU258" s="644"/>
      <c r="AV258" s="644"/>
      <c r="AW258" s="644"/>
      <c r="AX258" s="644"/>
      <c r="AY258" s="644"/>
      <c r="AZ258" s="644"/>
      <c r="BA258" s="644"/>
      <c r="BB258" s="644"/>
      <c r="BC258" s="644"/>
      <c r="BD258" s="644"/>
      <c r="BE258" s="644"/>
      <c r="BF258" s="644"/>
      <c r="BG258" s="644"/>
      <c r="BH258" s="644"/>
      <c r="BI258" s="644"/>
      <c r="BJ258" s="644"/>
      <c r="BK258" s="644"/>
      <c r="BL258" s="644"/>
      <c r="BM258" s="644"/>
      <c r="BN258" s="644"/>
      <c r="BO258" s="644"/>
      <c r="BP258" s="644"/>
      <c r="BQ258" s="644"/>
      <c r="BR258" s="644"/>
      <c r="BS258" s="644"/>
      <c r="BT258" s="644"/>
      <c r="BU258" s="644"/>
      <c r="BV258" s="644"/>
      <c r="BW258" s="644"/>
      <c r="BX258" s="644"/>
      <c r="BY258" s="644"/>
      <c r="BZ258" s="644"/>
      <c r="CA258" s="644"/>
      <c r="CB258" s="644"/>
      <c r="CC258" s="644"/>
      <c r="CD258" s="644"/>
      <c r="CE258" s="644"/>
      <c r="CF258" s="644"/>
      <c r="CG258" s="644"/>
      <c r="CH258" s="644"/>
      <c r="CI258" s="644"/>
      <c r="CJ258" s="644"/>
      <c r="CK258" s="644"/>
      <c r="CL258" s="644"/>
      <c r="CM258" s="644"/>
      <c r="CN258" s="644"/>
      <c r="CO258" s="644"/>
      <c r="CP258" s="644"/>
      <c r="CQ258" s="644"/>
      <c r="CR258" s="644"/>
      <c r="CS258" s="644"/>
      <c r="CT258" s="644"/>
      <c r="CU258" s="644"/>
      <c r="CV258" s="644"/>
      <c r="CW258" s="644"/>
      <c r="CX258" s="644"/>
      <c r="CY258" s="644"/>
      <c r="CZ258" s="644"/>
      <c r="DA258" s="644"/>
      <c r="DB258" s="644"/>
      <c r="DC258" s="644"/>
      <c r="DD258" s="644"/>
      <c r="DE258" s="644"/>
      <c r="DF258" s="644"/>
      <c r="DG258" s="644"/>
      <c r="DH258" s="644"/>
      <c r="DI258" s="644"/>
      <c r="DJ258" s="644"/>
      <c r="DK258" s="644"/>
      <c r="DL258" s="644"/>
      <c r="DM258" s="644"/>
      <c r="DN258" s="644"/>
      <c r="DO258" s="644"/>
      <c r="DP258" s="644"/>
      <c r="DQ258" s="644"/>
      <c r="DR258" s="644"/>
      <c r="DS258" s="644"/>
      <c r="DT258" s="644"/>
      <c r="DU258" s="644"/>
      <c r="DV258" s="644"/>
      <c r="DW258" s="644"/>
      <c r="DX258" s="644"/>
      <c r="DY258" s="644"/>
      <c r="DZ258" s="644"/>
      <c r="EA258" s="644"/>
      <c r="EB258" s="644"/>
      <c r="EC258" s="644"/>
      <c r="ED258" s="644"/>
      <c r="EE258" s="644"/>
      <c r="EF258" s="644"/>
      <c r="EG258" s="644"/>
      <c r="EH258" s="644"/>
      <c r="EI258" s="644"/>
      <c r="EJ258" s="644"/>
      <c r="EK258" s="644"/>
      <c r="EL258" s="644"/>
      <c r="EM258" s="644"/>
      <c r="EN258" s="644"/>
      <c r="EO258" s="644"/>
      <c r="EP258" s="644"/>
      <c r="EQ258" s="644"/>
      <c r="ER258" s="644"/>
      <c r="ES258" s="644"/>
      <c r="ET258" s="644"/>
      <c r="EU258" s="644"/>
      <c r="EV258" s="644"/>
      <c r="EW258" s="644"/>
      <c r="EX258" s="644"/>
      <c r="EY258" s="644"/>
      <c r="EZ258" s="644"/>
      <c r="FA258" s="644"/>
      <c r="FB258" s="644"/>
      <c r="FC258" s="644"/>
      <c r="FD258" s="644"/>
      <c r="FE258" s="644"/>
      <c r="FF258" s="644"/>
      <c r="FG258" s="644"/>
      <c r="FH258" s="644"/>
      <c r="FI258" s="644"/>
      <c r="FJ258" s="644"/>
      <c r="FK258" s="644"/>
      <c r="FL258" s="644"/>
      <c r="FM258" s="644"/>
      <c r="FN258" s="644"/>
      <c r="FO258" s="644"/>
      <c r="FP258" s="644"/>
      <c r="FQ258" s="644"/>
      <c r="FR258" s="644"/>
      <c r="FS258" s="644"/>
      <c r="FT258" s="644"/>
      <c r="FU258" s="644"/>
      <c r="FV258" s="644"/>
      <c r="FW258" s="644"/>
      <c r="FX258" s="644"/>
      <c r="FY258" s="644"/>
      <c r="FZ258" s="644"/>
      <c r="GA258" s="644"/>
      <c r="GB258" s="644"/>
      <c r="GC258" s="644"/>
      <c r="GD258" s="644"/>
      <c r="GE258" s="644"/>
      <c r="GF258" s="644"/>
      <c r="GG258" s="644"/>
      <c r="GH258" s="644"/>
      <c r="GI258" s="644"/>
      <c r="GJ258" s="644"/>
      <c r="GK258" s="644"/>
      <c r="GL258" s="644"/>
      <c r="GM258" s="644"/>
      <c r="GN258" s="644"/>
      <c r="GO258" s="644"/>
      <c r="GP258" s="644"/>
      <c r="GQ258" s="644"/>
      <c r="GR258" s="644"/>
      <c r="GS258" s="644"/>
      <c r="GT258" s="644"/>
      <c r="GU258" s="644"/>
      <c r="GV258" s="644"/>
      <c r="GW258" s="644"/>
      <c r="GX258" s="644"/>
      <c r="GY258" s="644"/>
      <c r="GZ258" s="644"/>
      <c r="HA258" s="644"/>
      <c r="HB258" s="644"/>
      <c r="HC258" s="644"/>
      <c r="HD258" s="644"/>
      <c r="HE258" s="644"/>
      <c r="HF258" s="644"/>
      <c r="HG258" s="644"/>
      <c r="HH258" s="644"/>
      <c r="HI258" s="644"/>
      <c r="HJ258" s="644"/>
      <c r="HK258" s="644"/>
      <c r="HL258" s="644"/>
    </row>
    <row r="259" spans="2:234" x14ac:dyDescent="0.25">
      <c r="D259" s="645">
        <v>2</v>
      </c>
      <c r="E259" s="878"/>
      <c r="F259" s="879"/>
      <c r="G259" s="880"/>
      <c r="H259" s="878"/>
      <c r="I259" s="879"/>
      <c r="J259" s="879" t="s">
        <v>1704</v>
      </c>
      <c r="K259" s="879"/>
      <c r="L259" s="879"/>
      <c r="M259" s="880"/>
      <c r="N259" s="881"/>
      <c r="O259" s="882"/>
      <c r="P259" s="882"/>
      <c r="Q259" s="883"/>
      <c r="S259" s="644"/>
      <c r="T259" s="644"/>
      <c r="U259" s="644" t="str">
        <f t="shared" ref="U259:U267" si="751">IF(H259="","",D259&amp;". "&amp;H259)</f>
        <v/>
      </c>
      <c r="V259" s="644"/>
      <c r="W259" s="644"/>
      <c r="X259" s="644"/>
      <c r="Y259" s="644"/>
      <c r="Z259" s="644"/>
      <c r="AA259" s="644"/>
      <c r="AB259" s="644"/>
      <c r="AC259" s="644"/>
      <c r="AD259" s="644"/>
      <c r="AE259" s="644"/>
      <c r="AF259" s="644"/>
      <c r="AG259" s="644"/>
      <c r="AH259" s="644"/>
      <c r="AI259" s="644"/>
      <c r="AJ259" s="644"/>
      <c r="AK259" s="644"/>
      <c r="AL259" s="644"/>
      <c r="AM259" s="644"/>
      <c r="AN259" s="644"/>
      <c r="AO259" s="644"/>
      <c r="AP259" s="644"/>
      <c r="AQ259" s="644"/>
      <c r="AR259" s="644"/>
      <c r="AS259" s="644"/>
      <c r="AT259" s="644"/>
      <c r="AU259" s="644"/>
      <c r="AV259" s="644"/>
      <c r="AW259" s="644"/>
      <c r="AX259" s="644"/>
      <c r="AY259" s="644"/>
      <c r="AZ259" s="644"/>
      <c r="BA259" s="644"/>
      <c r="BB259" s="644"/>
      <c r="BC259" s="644"/>
      <c r="BD259" s="644"/>
      <c r="BE259" s="644"/>
      <c r="BF259" s="644"/>
      <c r="BG259" s="644"/>
      <c r="BH259" s="644"/>
      <c r="BI259" s="644"/>
      <c r="BJ259" s="644"/>
      <c r="BK259" s="644"/>
      <c r="BL259" s="644"/>
      <c r="BM259" s="644"/>
      <c r="BN259" s="644"/>
      <c r="BO259" s="644"/>
      <c r="BP259" s="644"/>
      <c r="BQ259" s="644"/>
      <c r="BR259" s="644"/>
      <c r="BS259" s="644"/>
      <c r="BT259" s="644"/>
      <c r="BU259" s="644"/>
      <c r="BV259" s="644"/>
      <c r="BW259" s="644"/>
      <c r="BX259" s="644"/>
      <c r="BY259" s="644"/>
      <c r="BZ259" s="644"/>
      <c r="CA259" s="644"/>
      <c r="CB259" s="644"/>
      <c r="CC259" s="644"/>
      <c r="CD259" s="644"/>
      <c r="CE259" s="644"/>
      <c r="CF259" s="644"/>
      <c r="CG259" s="644"/>
      <c r="CH259" s="644"/>
      <c r="CI259" s="644"/>
      <c r="CJ259" s="644"/>
      <c r="CK259" s="644"/>
      <c r="CL259" s="644"/>
      <c r="CM259" s="644"/>
      <c r="CN259" s="644"/>
      <c r="CO259" s="644"/>
      <c r="CP259" s="644"/>
      <c r="CQ259" s="644"/>
      <c r="CR259" s="644"/>
      <c r="CS259" s="644"/>
      <c r="CT259" s="644"/>
      <c r="CU259" s="644"/>
      <c r="CV259" s="644"/>
      <c r="CW259" s="644"/>
      <c r="CX259" s="644"/>
      <c r="CY259" s="644"/>
      <c r="CZ259" s="644"/>
      <c r="DA259" s="644"/>
      <c r="DB259" s="644"/>
      <c r="DC259" s="644"/>
      <c r="DD259" s="644"/>
      <c r="DE259" s="644"/>
      <c r="DF259" s="644"/>
      <c r="DG259" s="644"/>
      <c r="DH259" s="644"/>
      <c r="DI259" s="644"/>
      <c r="DJ259" s="644"/>
      <c r="DK259" s="644"/>
      <c r="DL259" s="644"/>
      <c r="DM259" s="644"/>
      <c r="DN259" s="644"/>
      <c r="DO259" s="644"/>
      <c r="DP259" s="644"/>
      <c r="DQ259" s="644"/>
      <c r="DR259" s="644"/>
      <c r="DS259" s="644"/>
      <c r="DT259" s="644"/>
      <c r="DU259" s="644"/>
      <c r="DV259" s="644"/>
      <c r="DW259" s="644"/>
      <c r="DX259" s="644"/>
      <c r="DY259" s="644"/>
      <c r="DZ259" s="644"/>
      <c r="EA259" s="644"/>
      <c r="EB259" s="644"/>
      <c r="EC259" s="644"/>
      <c r="ED259" s="644"/>
      <c r="EE259" s="644"/>
      <c r="EF259" s="644"/>
      <c r="EG259" s="644"/>
      <c r="EH259" s="644"/>
      <c r="EI259" s="644"/>
      <c r="EJ259" s="644"/>
      <c r="EK259" s="644"/>
      <c r="EL259" s="644"/>
      <c r="EM259" s="644"/>
      <c r="EN259" s="644"/>
      <c r="EO259" s="644"/>
      <c r="EP259" s="644"/>
      <c r="EQ259" s="644"/>
      <c r="ER259" s="644"/>
      <c r="ES259" s="644"/>
      <c r="ET259" s="644"/>
      <c r="EU259" s="644"/>
      <c r="EV259" s="644"/>
      <c r="EW259" s="644"/>
      <c r="EX259" s="644"/>
      <c r="EY259" s="644"/>
      <c r="EZ259" s="644"/>
      <c r="FA259" s="644"/>
      <c r="FB259" s="644"/>
      <c r="FC259" s="644"/>
      <c r="FD259" s="644"/>
      <c r="FE259" s="644"/>
      <c r="FF259" s="644"/>
      <c r="FG259" s="644"/>
      <c r="FH259" s="644"/>
      <c r="FI259" s="644"/>
      <c r="FJ259" s="644"/>
      <c r="FK259" s="644"/>
      <c r="FL259" s="644"/>
      <c r="FM259" s="644"/>
      <c r="FN259" s="644"/>
      <c r="FO259" s="644"/>
      <c r="FP259" s="644"/>
      <c r="FQ259" s="644"/>
      <c r="FR259" s="644"/>
      <c r="FS259" s="644"/>
      <c r="FT259" s="644"/>
      <c r="FU259" s="644"/>
      <c r="FV259" s="644"/>
      <c r="FW259" s="644"/>
      <c r="FX259" s="644"/>
      <c r="FY259" s="644"/>
      <c r="FZ259" s="644"/>
      <c r="GA259" s="644"/>
      <c r="GB259" s="644"/>
      <c r="GC259" s="644"/>
      <c r="GD259" s="644"/>
      <c r="GE259" s="644"/>
      <c r="GF259" s="644"/>
      <c r="GG259" s="644"/>
      <c r="GH259" s="644"/>
      <c r="GI259" s="644"/>
      <c r="GJ259" s="644"/>
      <c r="GK259" s="644"/>
      <c r="GL259" s="644"/>
      <c r="GM259" s="644"/>
      <c r="GN259" s="644"/>
      <c r="GO259" s="644"/>
      <c r="GP259" s="644"/>
      <c r="GQ259" s="644"/>
      <c r="GR259" s="644"/>
      <c r="GS259" s="644"/>
      <c r="GT259" s="644"/>
      <c r="GU259" s="644"/>
      <c r="GV259" s="644"/>
      <c r="GW259" s="644"/>
      <c r="GX259" s="644"/>
      <c r="GY259" s="644"/>
      <c r="GZ259" s="644"/>
      <c r="HA259" s="644"/>
      <c r="HB259" s="644"/>
      <c r="HC259" s="644"/>
      <c r="HD259" s="644"/>
      <c r="HE259" s="644"/>
      <c r="HF259" s="644"/>
      <c r="HG259" s="644"/>
      <c r="HH259" s="644"/>
      <c r="HI259" s="644"/>
      <c r="HJ259" s="644"/>
      <c r="HK259" s="644"/>
      <c r="HL259" s="644"/>
    </row>
    <row r="260" spans="2:234" x14ac:dyDescent="0.25">
      <c r="D260" s="645">
        <v>3</v>
      </c>
      <c r="E260" s="878"/>
      <c r="F260" s="879"/>
      <c r="G260" s="880"/>
      <c r="H260" s="878"/>
      <c r="I260" s="879"/>
      <c r="J260" s="879"/>
      <c r="K260" s="879"/>
      <c r="L260" s="879"/>
      <c r="M260" s="880"/>
      <c r="N260" s="881"/>
      <c r="O260" s="882"/>
      <c r="P260" s="882"/>
      <c r="Q260" s="883"/>
      <c r="S260" s="644"/>
      <c r="T260" s="644"/>
      <c r="U260" s="644" t="str">
        <f t="shared" si="751"/>
        <v/>
      </c>
      <c r="V260" s="644"/>
      <c r="W260" s="644"/>
      <c r="X260" s="644"/>
      <c r="Y260" s="644"/>
      <c r="Z260" s="644"/>
      <c r="AA260" s="644"/>
      <c r="AB260" s="644"/>
      <c r="AC260" s="644"/>
      <c r="AD260" s="644"/>
      <c r="AE260" s="644"/>
      <c r="AF260" s="644"/>
      <c r="AG260" s="644"/>
      <c r="AH260" s="644"/>
      <c r="AI260" s="644"/>
      <c r="AJ260" s="644"/>
      <c r="AK260" s="644"/>
      <c r="AL260" s="644"/>
      <c r="AM260" s="644"/>
      <c r="AN260" s="644"/>
      <c r="AO260" s="644"/>
      <c r="AP260" s="644"/>
      <c r="AQ260" s="644"/>
      <c r="AR260" s="644"/>
      <c r="AS260" s="644"/>
      <c r="AT260" s="644"/>
      <c r="AU260" s="644"/>
      <c r="AV260" s="644"/>
      <c r="AW260" s="644"/>
      <c r="AX260" s="644"/>
      <c r="AY260" s="644"/>
      <c r="AZ260" s="644"/>
      <c r="BA260" s="644"/>
      <c r="BB260" s="644"/>
      <c r="BC260" s="644"/>
      <c r="BD260" s="644"/>
      <c r="BE260" s="644"/>
      <c r="BF260" s="644"/>
      <c r="BG260" s="644"/>
      <c r="BH260" s="644"/>
      <c r="BI260" s="644"/>
      <c r="BJ260" s="644"/>
      <c r="BK260" s="644"/>
      <c r="BL260" s="644"/>
      <c r="BM260" s="644"/>
      <c r="BN260" s="644"/>
      <c r="BO260" s="644"/>
      <c r="BP260" s="644"/>
      <c r="BQ260" s="644"/>
      <c r="BR260" s="644"/>
      <c r="BS260" s="644"/>
      <c r="BT260" s="644"/>
      <c r="BU260" s="644"/>
      <c r="BV260" s="644"/>
      <c r="BW260" s="644"/>
      <c r="BX260" s="644"/>
      <c r="BY260" s="644"/>
      <c r="BZ260" s="644"/>
      <c r="CA260" s="644"/>
      <c r="CB260" s="644"/>
      <c r="CC260" s="644"/>
      <c r="CD260" s="644"/>
      <c r="CE260" s="644"/>
      <c r="CF260" s="644"/>
      <c r="CG260" s="644"/>
      <c r="CH260" s="644"/>
      <c r="CI260" s="644"/>
      <c r="CJ260" s="644"/>
      <c r="CK260" s="644"/>
      <c r="CL260" s="644"/>
      <c r="CM260" s="644"/>
      <c r="CN260" s="644"/>
      <c r="CO260" s="644"/>
      <c r="CP260" s="644"/>
      <c r="CQ260" s="644"/>
      <c r="CR260" s="644"/>
      <c r="CS260" s="644"/>
      <c r="CT260" s="644"/>
      <c r="CU260" s="644"/>
      <c r="CV260" s="644"/>
      <c r="CW260" s="644"/>
      <c r="CX260" s="644"/>
      <c r="CY260" s="644"/>
      <c r="CZ260" s="644"/>
      <c r="DA260" s="644"/>
      <c r="DB260" s="644"/>
      <c r="DC260" s="644"/>
      <c r="DD260" s="644"/>
      <c r="DE260" s="644"/>
      <c r="DF260" s="644"/>
      <c r="DG260" s="644"/>
      <c r="DH260" s="644"/>
      <c r="DI260" s="644"/>
      <c r="DJ260" s="644"/>
      <c r="DK260" s="644"/>
      <c r="DL260" s="644"/>
      <c r="DM260" s="644"/>
      <c r="DN260" s="644"/>
      <c r="DO260" s="644"/>
      <c r="DP260" s="644"/>
      <c r="DQ260" s="644"/>
      <c r="DR260" s="644"/>
      <c r="DS260" s="644"/>
      <c r="DT260" s="644"/>
      <c r="DU260" s="644"/>
      <c r="DV260" s="644"/>
      <c r="DW260" s="644"/>
      <c r="DX260" s="644"/>
      <c r="DY260" s="644"/>
      <c r="DZ260" s="644"/>
      <c r="EA260" s="644"/>
      <c r="EB260" s="644"/>
      <c r="EC260" s="644"/>
      <c r="ED260" s="644"/>
      <c r="EE260" s="644"/>
      <c r="EF260" s="644"/>
      <c r="EG260" s="644"/>
      <c r="EH260" s="644"/>
      <c r="EI260" s="644"/>
      <c r="EJ260" s="644"/>
      <c r="EK260" s="644"/>
      <c r="EL260" s="644"/>
      <c r="EM260" s="644"/>
      <c r="EN260" s="644"/>
      <c r="EO260" s="644"/>
      <c r="EP260" s="644"/>
      <c r="EQ260" s="644"/>
      <c r="ER260" s="644"/>
      <c r="ES260" s="644"/>
      <c r="ET260" s="644"/>
      <c r="EU260" s="644"/>
      <c r="EV260" s="644"/>
      <c r="EW260" s="644"/>
      <c r="EX260" s="644"/>
      <c r="EY260" s="644"/>
      <c r="EZ260" s="644"/>
      <c r="FA260" s="644"/>
      <c r="FB260" s="644"/>
      <c r="FC260" s="644"/>
      <c r="FD260" s="644"/>
      <c r="FE260" s="644"/>
      <c r="FF260" s="644"/>
      <c r="FG260" s="644"/>
      <c r="FH260" s="644"/>
      <c r="FI260" s="644"/>
      <c r="FJ260" s="644"/>
      <c r="FK260" s="644"/>
      <c r="FL260" s="644"/>
      <c r="FM260" s="644"/>
      <c r="FN260" s="644"/>
      <c r="FO260" s="644"/>
      <c r="FP260" s="644"/>
      <c r="FQ260" s="644"/>
      <c r="FR260" s="644"/>
      <c r="FS260" s="644"/>
      <c r="FT260" s="644"/>
      <c r="FU260" s="644"/>
      <c r="FV260" s="644"/>
      <c r="FW260" s="644"/>
      <c r="FX260" s="644"/>
      <c r="FY260" s="644"/>
      <c r="FZ260" s="644"/>
      <c r="GA260" s="644"/>
      <c r="GB260" s="644"/>
      <c r="GC260" s="644"/>
      <c r="GD260" s="644"/>
      <c r="GE260" s="644"/>
      <c r="GF260" s="644"/>
      <c r="GG260" s="644"/>
      <c r="GH260" s="644"/>
      <c r="GI260" s="644"/>
      <c r="GJ260" s="644"/>
      <c r="GK260" s="644"/>
      <c r="GL260" s="644"/>
      <c r="GM260" s="644"/>
      <c r="GN260" s="644"/>
      <c r="GO260" s="644"/>
      <c r="GP260" s="644"/>
      <c r="GQ260" s="644"/>
      <c r="GR260" s="644"/>
      <c r="GS260" s="644"/>
      <c r="GT260" s="644"/>
      <c r="GU260" s="644"/>
      <c r="GV260" s="644"/>
      <c r="GW260" s="644"/>
      <c r="GX260" s="644"/>
      <c r="GY260" s="644"/>
      <c r="GZ260" s="644"/>
      <c r="HA260" s="644"/>
      <c r="HB260" s="644"/>
      <c r="HC260" s="644"/>
      <c r="HD260" s="644"/>
      <c r="HE260" s="644"/>
      <c r="HF260" s="644"/>
      <c r="HG260" s="644"/>
      <c r="HH260" s="644"/>
      <c r="HI260" s="644"/>
      <c r="HJ260" s="644"/>
      <c r="HK260" s="644"/>
      <c r="HL260" s="644"/>
    </row>
    <row r="261" spans="2:234" x14ac:dyDescent="0.25">
      <c r="D261" s="645">
        <v>4</v>
      </c>
      <c r="E261" s="878"/>
      <c r="F261" s="879"/>
      <c r="G261" s="880"/>
      <c r="H261" s="878"/>
      <c r="I261" s="879"/>
      <c r="J261" s="879"/>
      <c r="K261" s="879"/>
      <c r="L261" s="879"/>
      <c r="M261" s="880"/>
      <c r="N261" s="881"/>
      <c r="O261" s="882"/>
      <c r="P261" s="882"/>
      <c r="Q261" s="883"/>
      <c r="S261" s="644"/>
      <c r="T261" s="644"/>
      <c r="U261" s="644" t="str">
        <f t="shared" si="751"/>
        <v/>
      </c>
      <c r="V261" s="644"/>
      <c r="W261" s="644"/>
      <c r="X261" s="644"/>
      <c r="Y261" s="644"/>
      <c r="Z261" s="644"/>
      <c r="AA261" s="644"/>
      <c r="AB261" s="644"/>
      <c r="AC261" s="644"/>
      <c r="AD261" s="644"/>
      <c r="AE261" s="644"/>
      <c r="AF261" s="644"/>
      <c r="AG261" s="644"/>
      <c r="AH261" s="644"/>
      <c r="AI261" s="644"/>
      <c r="AJ261" s="644"/>
      <c r="AK261" s="644"/>
      <c r="AL261" s="644"/>
      <c r="AM261" s="644"/>
      <c r="AN261" s="644"/>
      <c r="AO261" s="644"/>
      <c r="AP261" s="644"/>
      <c r="AQ261" s="644"/>
      <c r="AR261" s="644"/>
      <c r="AS261" s="644"/>
      <c r="AT261" s="644"/>
      <c r="AU261" s="644"/>
      <c r="AV261" s="644"/>
      <c r="AW261" s="644"/>
      <c r="AX261" s="644"/>
      <c r="AY261" s="644"/>
      <c r="AZ261" s="644"/>
      <c r="BA261" s="644"/>
      <c r="BB261" s="644"/>
      <c r="BC261" s="644"/>
      <c r="BD261" s="644"/>
      <c r="BE261" s="644"/>
      <c r="BF261" s="644"/>
      <c r="BG261" s="644"/>
      <c r="BH261" s="644"/>
      <c r="BI261" s="644"/>
      <c r="BJ261" s="644"/>
      <c r="BK261" s="644"/>
      <c r="BL261" s="644"/>
      <c r="BM261" s="644"/>
      <c r="BN261" s="644"/>
      <c r="BO261" s="644"/>
      <c r="BP261" s="644"/>
      <c r="BQ261" s="644"/>
      <c r="BR261" s="644"/>
      <c r="BS261" s="644"/>
      <c r="BT261" s="644"/>
      <c r="BU261" s="644"/>
      <c r="BV261" s="644"/>
      <c r="BW261" s="644"/>
      <c r="BX261" s="644"/>
      <c r="BY261" s="644"/>
      <c r="BZ261" s="644"/>
      <c r="CA261" s="644"/>
      <c r="CB261" s="644"/>
      <c r="CC261" s="644"/>
      <c r="CD261" s="644"/>
      <c r="CE261" s="644"/>
      <c r="CF261" s="644"/>
      <c r="CG261" s="644"/>
      <c r="CH261" s="644"/>
      <c r="CI261" s="644"/>
      <c r="CJ261" s="644"/>
      <c r="CK261" s="644"/>
      <c r="CL261" s="644"/>
      <c r="CM261" s="644"/>
      <c r="CN261" s="644"/>
      <c r="CO261" s="644"/>
      <c r="CP261" s="644"/>
      <c r="CQ261" s="644"/>
      <c r="CR261" s="644"/>
      <c r="CS261" s="644"/>
      <c r="CT261" s="644"/>
      <c r="CU261" s="644"/>
      <c r="CV261" s="644"/>
      <c r="CW261" s="644"/>
      <c r="CX261" s="644"/>
      <c r="CY261" s="644"/>
      <c r="CZ261" s="644"/>
      <c r="DA261" s="644"/>
      <c r="DB261" s="644"/>
      <c r="DC261" s="644"/>
      <c r="DD261" s="644"/>
      <c r="DE261" s="644"/>
      <c r="DF261" s="644"/>
      <c r="DG261" s="644"/>
      <c r="DH261" s="644"/>
      <c r="DI261" s="644"/>
      <c r="DJ261" s="644"/>
      <c r="DK261" s="644"/>
      <c r="DL261" s="644"/>
      <c r="DM261" s="644"/>
      <c r="DN261" s="644"/>
      <c r="DO261" s="644"/>
      <c r="DP261" s="644"/>
      <c r="DQ261" s="644"/>
      <c r="DR261" s="644"/>
      <c r="DS261" s="644"/>
      <c r="DT261" s="644"/>
      <c r="DU261" s="644"/>
      <c r="DV261" s="644"/>
      <c r="DW261" s="644"/>
      <c r="DX261" s="644"/>
      <c r="DY261" s="644"/>
      <c r="DZ261" s="644"/>
      <c r="EA261" s="644"/>
      <c r="EB261" s="644"/>
      <c r="EC261" s="644"/>
      <c r="ED261" s="644"/>
      <c r="EE261" s="644"/>
      <c r="EF261" s="644"/>
      <c r="EG261" s="644"/>
      <c r="EH261" s="644"/>
      <c r="EI261" s="644"/>
      <c r="EJ261" s="644"/>
      <c r="EK261" s="644"/>
      <c r="EL261" s="644"/>
      <c r="EM261" s="644"/>
      <c r="EN261" s="644"/>
      <c r="EO261" s="644"/>
      <c r="EP261" s="644"/>
      <c r="EQ261" s="644"/>
      <c r="ER261" s="644"/>
      <c r="ES261" s="644"/>
      <c r="ET261" s="644"/>
      <c r="EU261" s="644"/>
      <c r="EV261" s="644"/>
      <c r="EW261" s="644"/>
      <c r="EX261" s="644"/>
      <c r="EY261" s="644"/>
      <c r="EZ261" s="644"/>
      <c r="FA261" s="644"/>
      <c r="FB261" s="644"/>
      <c r="FC261" s="644"/>
      <c r="FD261" s="644"/>
      <c r="FE261" s="644"/>
      <c r="FF261" s="644"/>
      <c r="FG261" s="644"/>
      <c r="FH261" s="644"/>
      <c r="FI261" s="644"/>
      <c r="FJ261" s="644"/>
      <c r="FK261" s="644"/>
      <c r="FL261" s="644"/>
      <c r="FM261" s="644"/>
      <c r="FN261" s="644"/>
      <c r="FO261" s="644"/>
      <c r="FP261" s="644"/>
      <c r="FQ261" s="644"/>
      <c r="FR261" s="644"/>
      <c r="FS261" s="644"/>
      <c r="FT261" s="644"/>
      <c r="FU261" s="644"/>
      <c r="FV261" s="644"/>
      <c r="FW261" s="644"/>
      <c r="FX261" s="644"/>
      <c r="FY261" s="644"/>
      <c r="FZ261" s="644"/>
      <c r="GA261" s="644"/>
      <c r="GB261" s="644"/>
      <c r="GC261" s="644"/>
      <c r="GD261" s="644"/>
      <c r="GE261" s="644"/>
      <c r="GF261" s="644"/>
      <c r="GG261" s="644"/>
      <c r="GH261" s="644"/>
      <c r="GI261" s="644"/>
      <c r="GJ261" s="644"/>
      <c r="GK261" s="644"/>
      <c r="GL261" s="644"/>
      <c r="GM261" s="644"/>
      <c r="GN261" s="644"/>
      <c r="GO261" s="644"/>
      <c r="GP261" s="644"/>
      <c r="GQ261" s="644"/>
      <c r="GR261" s="644"/>
      <c r="GS261" s="644"/>
      <c r="GT261" s="644"/>
      <c r="GU261" s="644"/>
      <c r="GV261" s="644"/>
      <c r="GW261" s="644"/>
      <c r="GX261" s="644"/>
      <c r="GY261" s="644"/>
      <c r="GZ261" s="644"/>
      <c r="HA261" s="644"/>
      <c r="HB261" s="644"/>
      <c r="HC261" s="644"/>
      <c r="HD261" s="644"/>
      <c r="HE261" s="644"/>
      <c r="HF261" s="644"/>
      <c r="HG261" s="644"/>
      <c r="HH261" s="644"/>
      <c r="HI261" s="644"/>
      <c r="HJ261" s="644"/>
      <c r="HK261" s="644"/>
      <c r="HL261" s="644"/>
    </row>
    <row r="262" spans="2:234" x14ac:dyDescent="0.25">
      <c r="D262" s="645">
        <v>5</v>
      </c>
      <c r="E262" s="878"/>
      <c r="F262" s="879"/>
      <c r="G262" s="880"/>
      <c r="H262" s="878"/>
      <c r="I262" s="879"/>
      <c r="J262" s="879"/>
      <c r="K262" s="879"/>
      <c r="L262" s="879"/>
      <c r="M262" s="880"/>
      <c r="N262" s="881"/>
      <c r="O262" s="882"/>
      <c r="P262" s="882"/>
      <c r="Q262" s="883"/>
      <c r="S262" s="644"/>
      <c r="T262" s="644"/>
      <c r="U262" s="644" t="str">
        <f t="shared" si="751"/>
        <v/>
      </c>
      <c r="V262" s="644"/>
      <c r="W262" s="644"/>
      <c r="X262" s="644"/>
      <c r="Y262" s="644"/>
      <c r="Z262" s="644"/>
      <c r="AA262" s="644"/>
      <c r="AB262" s="644"/>
      <c r="AC262" s="644"/>
      <c r="AD262" s="644"/>
      <c r="AE262" s="644"/>
      <c r="AF262" s="644"/>
      <c r="AG262" s="644"/>
      <c r="AH262" s="644"/>
      <c r="AI262" s="644"/>
      <c r="AJ262" s="644"/>
      <c r="AK262" s="644"/>
      <c r="AL262" s="644"/>
      <c r="AM262" s="644"/>
      <c r="AN262" s="644"/>
      <c r="AO262" s="644"/>
      <c r="AP262" s="644"/>
      <c r="AQ262" s="644"/>
      <c r="AR262" s="644"/>
      <c r="AS262" s="644"/>
      <c r="AT262" s="644"/>
      <c r="AU262" s="644"/>
      <c r="AV262" s="644"/>
      <c r="AW262" s="644"/>
      <c r="AX262" s="644"/>
      <c r="AY262" s="644"/>
      <c r="AZ262" s="644"/>
      <c r="BA262" s="644"/>
      <c r="BB262" s="644"/>
      <c r="BC262" s="644"/>
      <c r="BD262" s="644"/>
      <c r="BE262" s="644"/>
      <c r="BF262" s="644"/>
      <c r="BG262" s="644"/>
      <c r="BH262" s="644"/>
      <c r="BI262" s="644"/>
      <c r="BJ262" s="644"/>
      <c r="BK262" s="644"/>
      <c r="BL262" s="644"/>
      <c r="BM262" s="644"/>
      <c r="BN262" s="644"/>
      <c r="BO262" s="644"/>
      <c r="BP262" s="644"/>
      <c r="BQ262" s="644"/>
      <c r="BR262" s="644"/>
      <c r="BS262" s="644"/>
      <c r="BT262" s="644"/>
      <c r="BU262" s="644"/>
      <c r="BV262" s="644"/>
      <c r="BW262" s="644"/>
      <c r="BX262" s="644"/>
      <c r="BY262" s="644"/>
      <c r="BZ262" s="644"/>
      <c r="CA262" s="644"/>
      <c r="CB262" s="644"/>
      <c r="CC262" s="644"/>
      <c r="CD262" s="644"/>
      <c r="CE262" s="644"/>
      <c r="CF262" s="644"/>
      <c r="CG262" s="644"/>
      <c r="CH262" s="644"/>
      <c r="CI262" s="644"/>
      <c r="CJ262" s="644"/>
      <c r="CK262" s="644"/>
      <c r="CL262" s="644"/>
      <c r="CM262" s="644"/>
      <c r="CN262" s="644"/>
      <c r="CO262" s="644"/>
      <c r="CP262" s="644"/>
      <c r="CQ262" s="644"/>
      <c r="CR262" s="644"/>
      <c r="CS262" s="644"/>
      <c r="CT262" s="644"/>
      <c r="CU262" s="644"/>
      <c r="CV262" s="644"/>
      <c r="CW262" s="644"/>
      <c r="CX262" s="644"/>
      <c r="CY262" s="644"/>
      <c r="CZ262" s="644"/>
      <c r="DA262" s="644"/>
      <c r="DB262" s="644"/>
      <c r="DC262" s="644"/>
      <c r="DD262" s="644"/>
      <c r="DE262" s="644"/>
      <c r="DF262" s="644"/>
      <c r="DG262" s="644"/>
      <c r="DH262" s="644"/>
      <c r="DI262" s="644"/>
      <c r="DJ262" s="644"/>
      <c r="DK262" s="644"/>
      <c r="DL262" s="644"/>
      <c r="DM262" s="644"/>
      <c r="DN262" s="644"/>
      <c r="DO262" s="644"/>
      <c r="DP262" s="644"/>
      <c r="DQ262" s="644"/>
      <c r="DR262" s="644"/>
      <c r="DS262" s="644"/>
      <c r="DT262" s="644"/>
      <c r="DU262" s="644"/>
      <c r="DV262" s="644"/>
      <c r="DW262" s="644"/>
      <c r="DX262" s="644"/>
      <c r="DY262" s="644"/>
      <c r="DZ262" s="644"/>
      <c r="EA262" s="644"/>
      <c r="EB262" s="644"/>
      <c r="EC262" s="644"/>
      <c r="ED262" s="644"/>
      <c r="EE262" s="644"/>
      <c r="EF262" s="644"/>
      <c r="EG262" s="644"/>
      <c r="EH262" s="644"/>
      <c r="EI262" s="644"/>
      <c r="EJ262" s="644"/>
      <c r="EK262" s="644"/>
      <c r="EL262" s="644"/>
      <c r="EM262" s="644"/>
      <c r="EN262" s="644"/>
      <c r="EO262" s="644"/>
      <c r="EP262" s="644"/>
      <c r="EQ262" s="644"/>
      <c r="ER262" s="644"/>
      <c r="ES262" s="644"/>
      <c r="ET262" s="644"/>
      <c r="EU262" s="644"/>
      <c r="EV262" s="644"/>
      <c r="EW262" s="644"/>
      <c r="EX262" s="644"/>
      <c r="EY262" s="644"/>
      <c r="EZ262" s="644"/>
      <c r="FA262" s="644"/>
      <c r="FB262" s="644"/>
      <c r="FC262" s="644"/>
      <c r="FD262" s="644"/>
      <c r="FE262" s="644"/>
      <c r="FF262" s="644"/>
      <c r="FG262" s="644"/>
      <c r="FH262" s="644"/>
      <c r="FI262" s="644"/>
      <c r="FJ262" s="644"/>
      <c r="FK262" s="644"/>
      <c r="FL262" s="644"/>
      <c r="FM262" s="644"/>
      <c r="FN262" s="644"/>
      <c r="FO262" s="644"/>
      <c r="FP262" s="644"/>
      <c r="FQ262" s="644"/>
      <c r="FR262" s="644"/>
      <c r="FS262" s="644"/>
      <c r="FT262" s="644"/>
      <c r="FU262" s="644"/>
      <c r="FV262" s="644"/>
      <c r="FW262" s="644"/>
      <c r="FX262" s="644"/>
      <c r="FY262" s="644"/>
      <c r="FZ262" s="644"/>
      <c r="GA262" s="644"/>
      <c r="GB262" s="644"/>
      <c r="GC262" s="644"/>
      <c r="GD262" s="644"/>
      <c r="GE262" s="644"/>
      <c r="GF262" s="644"/>
      <c r="GG262" s="644"/>
      <c r="GH262" s="644"/>
      <c r="GI262" s="644"/>
      <c r="GJ262" s="644"/>
      <c r="GK262" s="644"/>
      <c r="GL262" s="644"/>
      <c r="GM262" s="644"/>
      <c r="GN262" s="644"/>
      <c r="GO262" s="644"/>
      <c r="GP262" s="644"/>
      <c r="GQ262" s="644"/>
      <c r="GR262" s="644"/>
      <c r="GS262" s="644"/>
      <c r="GT262" s="644"/>
      <c r="GU262" s="644"/>
      <c r="GV262" s="644"/>
      <c r="GW262" s="644"/>
      <c r="GX262" s="644"/>
      <c r="GY262" s="644"/>
      <c r="GZ262" s="644"/>
      <c r="HA262" s="644"/>
      <c r="HB262" s="644"/>
      <c r="HC262" s="644"/>
      <c r="HD262" s="644"/>
      <c r="HE262" s="644"/>
      <c r="HF262" s="644"/>
      <c r="HG262" s="644"/>
      <c r="HH262" s="644"/>
      <c r="HI262" s="644"/>
      <c r="HJ262" s="644"/>
      <c r="HK262" s="644"/>
      <c r="HL262" s="644"/>
    </row>
    <row r="263" spans="2:234" x14ac:dyDescent="0.25">
      <c r="D263" s="645">
        <v>6</v>
      </c>
      <c r="E263" s="878"/>
      <c r="F263" s="879"/>
      <c r="G263" s="880"/>
      <c r="H263" s="878"/>
      <c r="I263" s="879"/>
      <c r="J263" s="879"/>
      <c r="K263" s="879"/>
      <c r="L263" s="879"/>
      <c r="M263" s="880"/>
      <c r="N263" s="881"/>
      <c r="O263" s="882"/>
      <c r="P263" s="882"/>
      <c r="Q263" s="883"/>
      <c r="S263" s="644"/>
      <c r="T263" s="644"/>
      <c r="U263" s="644" t="str">
        <f t="shared" si="751"/>
        <v/>
      </c>
      <c r="V263" s="644"/>
      <c r="W263" s="644"/>
      <c r="X263" s="644"/>
      <c r="Y263" s="644"/>
      <c r="Z263" s="644"/>
      <c r="AA263" s="644"/>
      <c r="AB263" s="644"/>
      <c r="AC263" s="644"/>
      <c r="AD263" s="644"/>
      <c r="AE263" s="644"/>
      <c r="AF263" s="644"/>
      <c r="AG263" s="644"/>
      <c r="AH263" s="644"/>
      <c r="AI263" s="644"/>
      <c r="AJ263" s="644"/>
      <c r="AK263" s="644"/>
      <c r="AL263" s="644"/>
      <c r="AM263" s="644"/>
      <c r="AN263" s="644"/>
      <c r="AO263" s="644"/>
      <c r="AP263" s="644"/>
      <c r="AQ263" s="644"/>
      <c r="AR263" s="644"/>
      <c r="AS263" s="644"/>
      <c r="AT263" s="644"/>
      <c r="AU263" s="644"/>
      <c r="AV263" s="644"/>
      <c r="AW263" s="644"/>
      <c r="AX263" s="644"/>
      <c r="AY263" s="644"/>
      <c r="AZ263" s="644"/>
      <c r="BA263" s="644"/>
      <c r="BB263" s="644"/>
      <c r="BC263" s="644"/>
      <c r="BD263" s="644"/>
      <c r="BE263" s="644"/>
      <c r="BF263" s="644"/>
      <c r="BG263" s="644"/>
      <c r="BH263" s="644"/>
      <c r="BI263" s="644"/>
      <c r="BJ263" s="644"/>
      <c r="BK263" s="644"/>
      <c r="BL263" s="644"/>
      <c r="BM263" s="644"/>
      <c r="BN263" s="644"/>
      <c r="BO263" s="644"/>
      <c r="BP263" s="644"/>
      <c r="BQ263" s="644"/>
      <c r="BR263" s="644"/>
      <c r="BS263" s="644"/>
      <c r="BT263" s="644"/>
      <c r="BU263" s="644"/>
      <c r="BV263" s="644"/>
      <c r="BW263" s="644"/>
      <c r="BX263" s="644"/>
      <c r="BY263" s="644"/>
      <c r="BZ263" s="644"/>
      <c r="CA263" s="644"/>
      <c r="CB263" s="644"/>
      <c r="CC263" s="644"/>
      <c r="CD263" s="644"/>
      <c r="CE263" s="644"/>
      <c r="CF263" s="644"/>
      <c r="CG263" s="644"/>
      <c r="CH263" s="644"/>
      <c r="CI263" s="644"/>
      <c r="CJ263" s="644"/>
      <c r="CK263" s="644"/>
      <c r="CL263" s="644"/>
      <c r="CM263" s="644"/>
      <c r="CN263" s="644"/>
      <c r="CO263" s="644"/>
      <c r="CP263" s="644"/>
      <c r="CQ263" s="644"/>
      <c r="CR263" s="644"/>
      <c r="CS263" s="644"/>
      <c r="CT263" s="644"/>
      <c r="CU263" s="644"/>
      <c r="CV263" s="644"/>
      <c r="CW263" s="644"/>
      <c r="CX263" s="644"/>
      <c r="CY263" s="644"/>
      <c r="CZ263" s="644"/>
      <c r="DA263" s="644"/>
      <c r="DB263" s="644"/>
      <c r="DC263" s="644"/>
      <c r="DD263" s="644"/>
      <c r="DE263" s="644"/>
      <c r="DF263" s="644"/>
      <c r="DG263" s="644"/>
      <c r="DH263" s="644"/>
      <c r="DI263" s="644"/>
      <c r="DJ263" s="644"/>
      <c r="DK263" s="644"/>
      <c r="DL263" s="644"/>
      <c r="DM263" s="644"/>
      <c r="DN263" s="644"/>
      <c r="DO263" s="644"/>
      <c r="DP263" s="644"/>
      <c r="DQ263" s="644"/>
      <c r="DR263" s="644"/>
      <c r="DS263" s="644"/>
      <c r="DT263" s="644"/>
      <c r="DU263" s="644"/>
      <c r="DV263" s="644"/>
      <c r="DW263" s="644"/>
      <c r="DX263" s="644"/>
      <c r="DY263" s="644"/>
      <c r="DZ263" s="644"/>
      <c r="EA263" s="644"/>
      <c r="EB263" s="644"/>
      <c r="EC263" s="644"/>
      <c r="ED263" s="644"/>
      <c r="EE263" s="644"/>
      <c r="EF263" s="644"/>
      <c r="EG263" s="644"/>
      <c r="EH263" s="644"/>
      <c r="EI263" s="644"/>
      <c r="EJ263" s="644"/>
      <c r="EK263" s="644"/>
      <c r="EL263" s="644"/>
      <c r="EM263" s="644"/>
      <c r="EN263" s="644"/>
      <c r="EO263" s="644"/>
      <c r="EP263" s="644"/>
      <c r="EQ263" s="644"/>
      <c r="ER263" s="644"/>
      <c r="ES263" s="644"/>
      <c r="ET263" s="644"/>
      <c r="EU263" s="644"/>
      <c r="EV263" s="644"/>
      <c r="EW263" s="644"/>
      <c r="EX263" s="644"/>
      <c r="EY263" s="644"/>
      <c r="EZ263" s="644"/>
      <c r="FA263" s="644"/>
      <c r="FB263" s="644"/>
      <c r="FC263" s="644"/>
      <c r="FD263" s="644"/>
      <c r="FE263" s="644"/>
      <c r="FF263" s="644"/>
      <c r="FG263" s="644"/>
      <c r="FH263" s="644"/>
      <c r="FI263" s="644"/>
      <c r="FJ263" s="644"/>
      <c r="FK263" s="644"/>
      <c r="FL263" s="644"/>
      <c r="FM263" s="644"/>
      <c r="FN263" s="644"/>
      <c r="FO263" s="644"/>
      <c r="FP263" s="644"/>
      <c r="FQ263" s="644"/>
      <c r="FR263" s="644"/>
      <c r="FS263" s="644"/>
      <c r="FT263" s="644"/>
      <c r="FU263" s="644"/>
      <c r="FV263" s="644"/>
      <c r="FW263" s="644"/>
      <c r="FX263" s="644"/>
      <c r="FY263" s="644"/>
      <c r="FZ263" s="644"/>
      <c r="GA263" s="644"/>
      <c r="GB263" s="644"/>
      <c r="GC263" s="644"/>
      <c r="GD263" s="644"/>
      <c r="GE263" s="644"/>
      <c r="GF263" s="644"/>
      <c r="GG263" s="644"/>
      <c r="GH263" s="644"/>
      <c r="GI263" s="644"/>
      <c r="GJ263" s="644"/>
      <c r="GK263" s="644"/>
      <c r="GL263" s="644"/>
      <c r="GM263" s="644"/>
      <c r="GN263" s="644"/>
      <c r="GO263" s="644"/>
      <c r="GP263" s="644"/>
      <c r="GQ263" s="644"/>
      <c r="GR263" s="644"/>
      <c r="GS263" s="644"/>
      <c r="GT263" s="644"/>
      <c r="GU263" s="644"/>
      <c r="GV263" s="644"/>
      <c r="GW263" s="644"/>
      <c r="GX263" s="644"/>
      <c r="GY263" s="644"/>
      <c r="GZ263" s="644"/>
      <c r="HA263" s="644"/>
      <c r="HB263" s="644"/>
      <c r="HC263" s="644"/>
      <c r="HD263" s="644"/>
      <c r="HE263" s="644"/>
      <c r="HF263" s="644"/>
      <c r="HG263" s="644"/>
      <c r="HH263" s="644"/>
      <c r="HI263" s="644"/>
      <c r="HJ263" s="644"/>
      <c r="HK263" s="644"/>
      <c r="HL263" s="644"/>
    </row>
    <row r="264" spans="2:234" x14ac:dyDescent="0.25">
      <c r="D264" s="645">
        <v>7</v>
      </c>
      <c r="E264" s="878"/>
      <c r="F264" s="879"/>
      <c r="G264" s="880"/>
      <c r="H264" s="878"/>
      <c r="I264" s="879"/>
      <c r="J264" s="879"/>
      <c r="K264" s="879"/>
      <c r="L264" s="879"/>
      <c r="M264" s="880"/>
      <c r="N264" s="881"/>
      <c r="O264" s="882"/>
      <c r="P264" s="882"/>
      <c r="Q264" s="883"/>
      <c r="S264" s="644"/>
      <c r="T264" s="644"/>
      <c r="U264" s="644" t="str">
        <f t="shared" si="751"/>
        <v/>
      </c>
      <c r="V264" s="644"/>
      <c r="W264" s="644"/>
      <c r="X264" s="644"/>
      <c r="Y264" s="644"/>
      <c r="Z264" s="644"/>
      <c r="AA264" s="644"/>
      <c r="AB264" s="644"/>
      <c r="AC264" s="644"/>
      <c r="AD264" s="644"/>
      <c r="AE264" s="644"/>
      <c r="AF264" s="644"/>
      <c r="AG264" s="644"/>
      <c r="AH264" s="644"/>
      <c r="AI264" s="644"/>
      <c r="AJ264" s="644"/>
      <c r="AK264" s="644"/>
      <c r="AL264" s="644"/>
      <c r="AM264" s="644"/>
      <c r="AN264" s="644"/>
      <c r="AO264" s="644"/>
      <c r="AP264" s="644"/>
      <c r="AQ264" s="644"/>
      <c r="AR264" s="644"/>
      <c r="AS264" s="644"/>
      <c r="AT264" s="644"/>
      <c r="AU264" s="644"/>
      <c r="AV264" s="644"/>
      <c r="AW264" s="644"/>
      <c r="AX264" s="644"/>
      <c r="AY264" s="644"/>
      <c r="AZ264" s="644"/>
      <c r="BA264" s="644"/>
      <c r="BB264" s="644"/>
      <c r="BC264" s="644"/>
      <c r="BD264" s="644"/>
      <c r="BE264" s="644"/>
      <c r="BF264" s="644"/>
      <c r="BG264" s="644"/>
      <c r="BH264" s="644"/>
      <c r="BI264" s="644"/>
      <c r="BJ264" s="644"/>
      <c r="BK264" s="644"/>
      <c r="BL264" s="644"/>
      <c r="BM264" s="644"/>
      <c r="BN264" s="644"/>
      <c r="BO264" s="644"/>
      <c r="BP264" s="644"/>
      <c r="BQ264" s="644"/>
      <c r="BR264" s="644"/>
      <c r="BS264" s="644"/>
      <c r="BT264" s="644"/>
      <c r="BU264" s="644"/>
      <c r="BV264" s="644"/>
      <c r="BW264" s="644"/>
      <c r="BX264" s="644"/>
      <c r="BY264" s="644"/>
      <c r="BZ264" s="644"/>
      <c r="CA264" s="644"/>
      <c r="CB264" s="644"/>
      <c r="CC264" s="644"/>
      <c r="CD264" s="644"/>
      <c r="CE264" s="644"/>
      <c r="CF264" s="644"/>
      <c r="CG264" s="644"/>
      <c r="CH264" s="644"/>
      <c r="CI264" s="644"/>
      <c r="CJ264" s="644"/>
      <c r="CK264" s="644"/>
      <c r="CL264" s="644"/>
      <c r="CM264" s="644"/>
      <c r="CN264" s="644"/>
      <c r="CO264" s="644"/>
      <c r="CP264" s="644"/>
      <c r="CQ264" s="644"/>
      <c r="CR264" s="644"/>
      <c r="CS264" s="644"/>
      <c r="CT264" s="644"/>
      <c r="CU264" s="644"/>
      <c r="CV264" s="644"/>
      <c r="CW264" s="644"/>
      <c r="CX264" s="644"/>
      <c r="CY264" s="644"/>
      <c r="CZ264" s="644"/>
      <c r="DA264" s="644"/>
      <c r="DB264" s="644"/>
      <c r="DC264" s="644"/>
      <c r="DD264" s="644"/>
      <c r="DE264" s="644"/>
      <c r="DF264" s="644"/>
      <c r="DG264" s="644"/>
      <c r="DH264" s="644"/>
      <c r="DI264" s="644"/>
      <c r="DJ264" s="644"/>
      <c r="DK264" s="644"/>
      <c r="DL264" s="644"/>
      <c r="DM264" s="644"/>
      <c r="DN264" s="644"/>
      <c r="DO264" s="644"/>
      <c r="DP264" s="644"/>
      <c r="DQ264" s="644"/>
      <c r="DR264" s="644"/>
      <c r="DS264" s="644"/>
      <c r="DT264" s="644"/>
      <c r="DU264" s="644"/>
      <c r="DV264" s="644"/>
      <c r="DW264" s="644"/>
      <c r="DX264" s="644"/>
      <c r="DY264" s="644"/>
      <c r="DZ264" s="644"/>
      <c r="EA264" s="644"/>
      <c r="EB264" s="644"/>
      <c r="EC264" s="644"/>
      <c r="ED264" s="644"/>
      <c r="EE264" s="644"/>
      <c r="EF264" s="644"/>
      <c r="EG264" s="644"/>
      <c r="EH264" s="644"/>
      <c r="EI264" s="644"/>
      <c r="EJ264" s="644"/>
      <c r="EK264" s="644"/>
      <c r="EL264" s="644"/>
      <c r="EM264" s="644"/>
      <c r="EN264" s="644"/>
      <c r="EO264" s="644"/>
      <c r="EP264" s="644"/>
      <c r="EQ264" s="644"/>
      <c r="ER264" s="644"/>
      <c r="ES264" s="644"/>
      <c r="ET264" s="644"/>
      <c r="EU264" s="644"/>
      <c r="EV264" s="644"/>
      <c r="EW264" s="644"/>
      <c r="EX264" s="644"/>
      <c r="EY264" s="644"/>
      <c r="EZ264" s="644"/>
      <c r="FA264" s="644"/>
      <c r="FB264" s="644"/>
      <c r="FC264" s="644"/>
      <c r="FD264" s="644"/>
      <c r="FE264" s="644"/>
      <c r="FF264" s="644"/>
      <c r="FG264" s="644"/>
      <c r="FH264" s="644"/>
      <c r="FI264" s="644"/>
      <c r="FJ264" s="644"/>
      <c r="FK264" s="644"/>
      <c r="FL264" s="644"/>
      <c r="FM264" s="644"/>
      <c r="FN264" s="644"/>
      <c r="FO264" s="644"/>
      <c r="FP264" s="644"/>
      <c r="FQ264" s="644"/>
      <c r="FR264" s="644"/>
      <c r="FS264" s="644"/>
      <c r="FT264" s="644"/>
      <c r="FU264" s="644"/>
      <c r="FV264" s="644"/>
      <c r="FW264" s="644"/>
      <c r="FX264" s="644"/>
      <c r="FY264" s="644"/>
      <c r="FZ264" s="644"/>
      <c r="GA264" s="644"/>
      <c r="GB264" s="644"/>
      <c r="GC264" s="644"/>
      <c r="GD264" s="644"/>
      <c r="GE264" s="644"/>
      <c r="GF264" s="644"/>
      <c r="GG264" s="644"/>
      <c r="GH264" s="644"/>
      <c r="GI264" s="644"/>
      <c r="GJ264" s="644"/>
      <c r="GK264" s="644"/>
      <c r="GL264" s="644"/>
      <c r="GM264" s="644"/>
      <c r="GN264" s="644"/>
      <c r="GO264" s="644"/>
      <c r="GP264" s="644"/>
      <c r="GQ264" s="644"/>
      <c r="GR264" s="644"/>
      <c r="GS264" s="644"/>
      <c r="GT264" s="644"/>
      <c r="GU264" s="644"/>
      <c r="GV264" s="644"/>
      <c r="GW264" s="644"/>
      <c r="GX264" s="644"/>
      <c r="GY264" s="644"/>
      <c r="GZ264" s="644"/>
      <c r="HA264" s="644"/>
      <c r="HB264" s="644"/>
      <c r="HC264" s="644"/>
      <c r="HD264" s="644"/>
      <c r="HE264" s="644"/>
      <c r="HF264" s="644"/>
      <c r="HG264" s="644"/>
      <c r="HH264" s="644"/>
      <c r="HI264" s="644"/>
      <c r="HJ264" s="644"/>
      <c r="HK264" s="644"/>
      <c r="HL264" s="644"/>
    </row>
    <row r="265" spans="2:234" x14ac:dyDescent="0.25">
      <c r="D265" s="645">
        <v>8</v>
      </c>
      <c r="E265" s="878"/>
      <c r="F265" s="879"/>
      <c r="G265" s="880"/>
      <c r="H265" s="878"/>
      <c r="I265" s="879"/>
      <c r="J265" s="879"/>
      <c r="K265" s="879"/>
      <c r="L265" s="879"/>
      <c r="M265" s="880"/>
      <c r="N265" s="881"/>
      <c r="O265" s="882"/>
      <c r="P265" s="882"/>
      <c r="Q265" s="883"/>
      <c r="S265" s="644"/>
      <c r="T265" s="644"/>
      <c r="U265" s="644" t="str">
        <f t="shared" si="751"/>
        <v/>
      </c>
      <c r="V265" s="644"/>
      <c r="W265" s="644"/>
      <c r="X265" s="644"/>
      <c r="Y265" s="644"/>
      <c r="Z265" s="644"/>
      <c r="AA265" s="644"/>
      <c r="AB265" s="644"/>
      <c r="AC265" s="644"/>
      <c r="AD265" s="644"/>
      <c r="AE265" s="644"/>
      <c r="AF265" s="644"/>
      <c r="AG265" s="644"/>
      <c r="AH265" s="644"/>
      <c r="AI265" s="644"/>
      <c r="AJ265" s="644"/>
      <c r="AK265" s="644"/>
      <c r="AL265" s="644"/>
      <c r="AM265" s="644"/>
      <c r="AN265" s="644"/>
      <c r="AO265" s="644"/>
      <c r="AP265" s="644"/>
      <c r="AQ265" s="644"/>
      <c r="AR265" s="644"/>
      <c r="AS265" s="644"/>
      <c r="AT265" s="644"/>
      <c r="AU265" s="644"/>
      <c r="AV265" s="644"/>
      <c r="AW265" s="644"/>
      <c r="AX265" s="644"/>
      <c r="AY265" s="644"/>
      <c r="AZ265" s="644"/>
      <c r="BA265" s="644"/>
      <c r="BB265" s="644"/>
      <c r="BC265" s="644"/>
      <c r="BD265" s="644"/>
      <c r="BE265" s="644"/>
      <c r="BF265" s="644"/>
      <c r="BG265" s="644"/>
      <c r="BH265" s="644"/>
      <c r="BI265" s="644"/>
      <c r="BJ265" s="644"/>
      <c r="BK265" s="644"/>
      <c r="BL265" s="644"/>
      <c r="BM265" s="644"/>
      <c r="BN265" s="644"/>
      <c r="BO265" s="644"/>
      <c r="BP265" s="644"/>
      <c r="BQ265" s="644"/>
      <c r="BR265" s="644"/>
      <c r="BS265" s="644"/>
      <c r="BT265" s="644"/>
      <c r="BU265" s="644"/>
      <c r="BV265" s="644"/>
      <c r="BW265" s="644"/>
      <c r="BX265" s="644"/>
      <c r="BY265" s="644"/>
      <c r="BZ265" s="644"/>
      <c r="CA265" s="644"/>
      <c r="CB265" s="644"/>
      <c r="CC265" s="644"/>
      <c r="CD265" s="644"/>
      <c r="CE265" s="644"/>
      <c r="CF265" s="644"/>
      <c r="CG265" s="644"/>
      <c r="CH265" s="644"/>
      <c r="CI265" s="644"/>
      <c r="CJ265" s="644"/>
      <c r="CK265" s="644"/>
      <c r="CL265" s="644"/>
      <c r="CM265" s="644"/>
      <c r="CN265" s="644"/>
      <c r="CO265" s="644"/>
      <c r="CP265" s="644"/>
      <c r="CQ265" s="644"/>
      <c r="CR265" s="644"/>
      <c r="CS265" s="644"/>
      <c r="CT265" s="644"/>
      <c r="CU265" s="644"/>
      <c r="CV265" s="644"/>
      <c r="CW265" s="644"/>
      <c r="CX265" s="644"/>
      <c r="CY265" s="644"/>
      <c r="CZ265" s="644"/>
      <c r="DA265" s="644"/>
      <c r="DB265" s="644"/>
      <c r="DC265" s="644"/>
      <c r="DD265" s="644"/>
      <c r="DE265" s="644"/>
      <c r="DF265" s="644"/>
      <c r="DG265" s="644"/>
      <c r="DH265" s="644"/>
      <c r="DI265" s="644"/>
      <c r="DJ265" s="644"/>
      <c r="DK265" s="644"/>
      <c r="DL265" s="644"/>
      <c r="DM265" s="644"/>
      <c r="DN265" s="644"/>
      <c r="DO265" s="644"/>
      <c r="DP265" s="644"/>
      <c r="DQ265" s="644"/>
      <c r="DR265" s="644"/>
      <c r="DS265" s="644"/>
      <c r="DT265" s="644"/>
      <c r="DU265" s="644"/>
      <c r="DV265" s="644"/>
      <c r="DW265" s="644"/>
      <c r="DX265" s="644"/>
      <c r="DY265" s="644"/>
      <c r="DZ265" s="644"/>
      <c r="EA265" s="644"/>
      <c r="EB265" s="644"/>
      <c r="EC265" s="644"/>
      <c r="ED265" s="644"/>
      <c r="EE265" s="644"/>
      <c r="EF265" s="644"/>
      <c r="EG265" s="644"/>
      <c r="EH265" s="644"/>
      <c r="EI265" s="644"/>
      <c r="EJ265" s="644"/>
      <c r="EK265" s="644"/>
      <c r="EL265" s="644"/>
      <c r="EM265" s="644"/>
      <c r="EN265" s="644"/>
      <c r="EO265" s="644"/>
      <c r="EP265" s="644"/>
      <c r="EQ265" s="644"/>
      <c r="ER265" s="644"/>
      <c r="ES265" s="644"/>
      <c r="ET265" s="644"/>
      <c r="EU265" s="644"/>
      <c r="EV265" s="644"/>
      <c r="EW265" s="644"/>
      <c r="EX265" s="644"/>
      <c r="EY265" s="644"/>
      <c r="EZ265" s="644"/>
      <c r="FA265" s="644"/>
      <c r="FB265" s="644"/>
      <c r="FC265" s="644"/>
      <c r="FD265" s="644"/>
      <c r="FE265" s="644"/>
      <c r="FF265" s="644"/>
      <c r="FG265" s="644"/>
      <c r="FH265" s="644"/>
      <c r="FI265" s="644"/>
      <c r="FJ265" s="644"/>
      <c r="FK265" s="644"/>
      <c r="FL265" s="644"/>
      <c r="FM265" s="644"/>
      <c r="FN265" s="644"/>
      <c r="FO265" s="644"/>
      <c r="FP265" s="644"/>
      <c r="FQ265" s="644"/>
      <c r="FR265" s="644"/>
      <c r="FS265" s="644"/>
      <c r="FT265" s="644"/>
      <c r="FU265" s="644"/>
      <c r="FV265" s="644"/>
      <c r="FW265" s="644"/>
      <c r="FX265" s="644"/>
      <c r="FY265" s="644"/>
      <c r="FZ265" s="644"/>
      <c r="GA265" s="644"/>
      <c r="GB265" s="644"/>
      <c r="GC265" s="644"/>
      <c r="GD265" s="644"/>
      <c r="GE265" s="644"/>
      <c r="GF265" s="644"/>
      <c r="GG265" s="644"/>
      <c r="GH265" s="644"/>
      <c r="GI265" s="644"/>
      <c r="GJ265" s="644"/>
      <c r="GK265" s="644"/>
      <c r="GL265" s="644"/>
      <c r="GM265" s="644"/>
      <c r="GN265" s="644"/>
      <c r="GO265" s="644"/>
      <c r="GP265" s="644"/>
      <c r="GQ265" s="644"/>
      <c r="GR265" s="644"/>
      <c r="GS265" s="644"/>
      <c r="GT265" s="644"/>
      <c r="GU265" s="644"/>
      <c r="GV265" s="644"/>
      <c r="GW265" s="644"/>
      <c r="GX265" s="644"/>
      <c r="GY265" s="644"/>
      <c r="GZ265" s="644"/>
      <c r="HA265" s="644"/>
      <c r="HB265" s="644"/>
      <c r="HC265" s="644"/>
      <c r="HD265" s="644"/>
      <c r="HE265" s="644"/>
      <c r="HF265" s="644"/>
      <c r="HG265" s="644"/>
      <c r="HH265" s="644"/>
      <c r="HI265" s="644"/>
      <c r="HJ265" s="644"/>
      <c r="HK265" s="644"/>
      <c r="HL265" s="644"/>
    </row>
    <row r="266" spans="2:234" x14ac:dyDescent="0.25">
      <c r="D266" s="645">
        <v>9</v>
      </c>
      <c r="E266" s="878"/>
      <c r="F266" s="879"/>
      <c r="G266" s="880"/>
      <c r="H266" s="878"/>
      <c r="I266" s="879"/>
      <c r="J266" s="879"/>
      <c r="K266" s="879"/>
      <c r="L266" s="879"/>
      <c r="M266" s="880"/>
      <c r="N266" s="881"/>
      <c r="O266" s="882"/>
      <c r="P266" s="882"/>
      <c r="Q266" s="883"/>
      <c r="S266" s="644"/>
      <c r="T266" s="644"/>
      <c r="U266" s="644" t="str">
        <f t="shared" si="751"/>
        <v/>
      </c>
      <c r="V266" s="644"/>
      <c r="W266" s="644"/>
      <c r="X266" s="644"/>
      <c r="Y266" s="644"/>
      <c r="Z266" s="644"/>
      <c r="AA266" s="644"/>
      <c r="AB266" s="644"/>
      <c r="AC266" s="644"/>
      <c r="AD266" s="644"/>
      <c r="AE266" s="644"/>
      <c r="AF266" s="644"/>
      <c r="AG266" s="644"/>
      <c r="AH266" s="644"/>
      <c r="AI266" s="644"/>
      <c r="AJ266" s="644"/>
      <c r="AK266" s="644"/>
      <c r="AL266" s="644"/>
      <c r="AM266" s="644"/>
      <c r="AN266" s="644"/>
      <c r="AO266" s="644"/>
      <c r="AP266" s="644"/>
      <c r="AQ266" s="644"/>
      <c r="AR266" s="644"/>
      <c r="AS266" s="644"/>
      <c r="AT266" s="644"/>
      <c r="AU266" s="644"/>
      <c r="AV266" s="644"/>
      <c r="AW266" s="644"/>
      <c r="AX266" s="644"/>
      <c r="AY266" s="644"/>
      <c r="AZ266" s="644"/>
      <c r="BA266" s="644"/>
      <c r="BB266" s="644"/>
      <c r="BC266" s="644"/>
      <c r="BD266" s="644"/>
      <c r="BE266" s="644"/>
      <c r="BF266" s="644"/>
      <c r="BG266" s="644"/>
      <c r="BH266" s="644"/>
      <c r="BI266" s="644"/>
      <c r="BJ266" s="644"/>
      <c r="BK266" s="644"/>
      <c r="BL266" s="644"/>
      <c r="BM266" s="644"/>
      <c r="BN266" s="644"/>
      <c r="BO266" s="644"/>
      <c r="BP266" s="644"/>
      <c r="BQ266" s="644"/>
      <c r="BR266" s="644"/>
      <c r="BS266" s="644"/>
      <c r="BT266" s="644"/>
      <c r="BU266" s="644"/>
      <c r="BV266" s="644"/>
      <c r="BW266" s="644"/>
      <c r="BX266" s="644"/>
      <c r="BY266" s="644"/>
      <c r="BZ266" s="644"/>
      <c r="CA266" s="644"/>
      <c r="CB266" s="644"/>
      <c r="CC266" s="644"/>
      <c r="CD266" s="644"/>
      <c r="CE266" s="644"/>
      <c r="CF266" s="644"/>
      <c r="CG266" s="644"/>
      <c r="CH266" s="644"/>
      <c r="CI266" s="644"/>
      <c r="CJ266" s="644"/>
      <c r="CK266" s="644"/>
      <c r="CL266" s="644"/>
      <c r="CM266" s="644"/>
      <c r="CN266" s="644"/>
      <c r="CO266" s="644"/>
      <c r="CP266" s="644"/>
      <c r="CQ266" s="644"/>
      <c r="CR266" s="644"/>
      <c r="CS266" s="644"/>
      <c r="CT266" s="644"/>
      <c r="CU266" s="644"/>
      <c r="CV266" s="644"/>
      <c r="CW266" s="644"/>
      <c r="CX266" s="644"/>
      <c r="CY266" s="644"/>
      <c r="CZ266" s="644"/>
      <c r="DA266" s="644"/>
      <c r="DB266" s="644"/>
      <c r="DC266" s="644"/>
      <c r="DD266" s="644"/>
      <c r="DE266" s="644"/>
      <c r="DF266" s="644"/>
      <c r="DG266" s="644"/>
      <c r="DH266" s="644"/>
      <c r="DI266" s="644"/>
      <c r="DJ266" s="644"/>
      <c r="DK266" s="644"/>
      <c r="DL266" s="644"/>
      <c r="DM266" s="644"/>
      <c r="DN266" s="644"/>
      <c r="DO266" s="644"/>
      <c r="DP266" s="644"/>
      <c r="DQ266" s="644"/>
      <c r="DR266" s="644"/>
      <c r="DS266" s="644"/>
      <c r="DT266" s="644"/>
      <c r="DU266" s="644"/>
      <c r="DV266" s="644"/>
      <c r="DW266" s="644"/>
      <c r="DX266" s="644"/>
      <c r="DY266" s="644"/>
      <c r="DZ266" s="644"/>
      <c r="EA266" s="644"/>
      <c r="EB266" s="644"/>
      <c r="EC266" s="644"/>
      <c r="ED266" s="644"/>
      <c r="EE266" s="644"/>
      <c r="EF266" s="644"/>
      <c r="EG266" s="644"/>
      <c r="EH266" s="644"/>
      <c r="EI266" s="644"/>
      <c r="EJ266" s="644"/>
      <c r="EK266" s="644"/>
      <c r="EL266" s="644"/>
      <c r="EM266" s="644"/>
      <c r="EN266" s="644"/>
      <c r="EO266" s="644"/>
      <c r="EP266" s="644"/>
      <c r="EQ266" s="644"/>
      <c r="ER266" s="644"/>
      <c r="ES266" s="644"/>
      <c r="ET266" s="644"/>
      <c r="EU266" s="644"/>
      <c r="EV266" s="644"/>
      <c r="EW266" s="644"/>
      <c r="EX266" s="644"/>
      <c r="EY266" s="644"/>
      <c r="EZ266" s="644"/>
      <c r="FA266" s="644"/>
      <c r="FB266" s="644"/>
      <c r="FC266" s="644"/>
      <c r="FD266" s="644"/>
      <c r="FE266" s="644"/>
      <c r="FF266" s="644"/>
      <c r="FG266" s="644"/>
      <c r="FH266" s="644"/>
      <c r="FI266" s="644"/>
      <c r="FJ266" s="644"/>
      <c r="FK266" s="644"/>
      <c r="FL266" s="644"/>
      <c r="FM266" s="644"/>
      <c r="FN266" s="644"/>
      <c r="FO266" s="644"/>
      <c r="FP266" s="644"/>
      <c r="FQ266" s="644"/>
      <c r="FR266" s="644"/>
      <c r="FS266" s="644"/>
      <c r="FT266" s="644"/>
      <c r="FU266" s="644"/>
      <c r="FV266" s="644"/>
      <c r="FW266" s="644"/>
      <c r="FX266" s="644"/>
      <c r="FY266" s="644"/>
      <c r="FZ266" s="644"/>
      <c r="GA266" s="644"/>
      <c r="GB266" s="644"/>
      <c r="GC266" s="644"/>
      <c r="GD266" s="644"/>
      <c r="GE266" s="644"/>
      <c r="GF266" s="644"/>
      <c r="GG266" s="644"/>
      <c r="GH266" s="644"/>
      <c r="GI266" s="644"/>
      <c r="GJ266" s="644"/>
      <c r="GK266" s="644"/>
      <c r="GL266" s="644"/>
      <c r="GM266" s="644"/>
      <c r="GN266" s="644"/>
      <c r="GO266" s="644"/>
      <c r="GP266" s="644"/>
      <c r="GQ266" s="644"/>
      <c r="GR266" s="644"/>
      <c r="GS266" s="644"/>
      <c r="GT266" s="644"/>
      <c r="GU266" s="644"/>
      <c r="GV266" s="644"/>
      <c r="GW266" s="644"/>
      <c r="GX266" s="644"/>
      <c r="GY266" s="644"/>
      <c r="GZ266" s="644"/>
      <c r="HA266" s="644"/>
      <c r="HB266" s="644"/>
      <c r="HC266" s="644"/>
      <c r="HD266" s="644"/>
      <c r="HE266" s="644"/>
      <c r="HF266" s="644"/>
      <c r="HG266" s="644"/>
      <c r="HH266" s="644"/>
      <c r="HI266" s="644"/>
      <c r="HJ266" s="644"/>
      <c r="HK266" s="644"/>
      <c r="HL266" s="644"/>
    </row>
    <row r="267" spans="2:234" x14ac:dyDescent="0.25">
      <c r="D267" s="645">
        <v>10</v>
      </c>
      <c r="E267" s="878"/>
      <c r="F267" s="879"/>
      <c r="G267" s="880"/>
      <c r="H267" s="878"/>
      <c r="I267" s="879"/>
      <c r="J267" s="879"/>
      <c r="K267" s="879"/>
      <c r="L267" s="879"/>
      <c r="M267" s="880"/>
      <c r="N267" s="881"/>
      <c r="O267" s="882"/>
      <c r="P267" s="882"/>
      <c r="Q267" s="883"/>
      <c r="S267" s="644"/>
      <c r="T267" s="644"/>
      <c r="U267" s="644" t="str">
        <f t="shared" si="751"/>
        <v/>
      </c>
      <c r="V267" s="644"/>
      <c r="W267" s="644"/>
      <c r="X267" s="644"/>
      <c r="Y267" s="644"/>
      <c r="Z267" s="644"/>
      <c r="AA267" s="644"/>
      <c r="AB267" s="644"/>
      <c r="AC267" s="644"/>
      <c r="AD267" s="644"/>
      <c r="AE267" s="644"/>
      <c r="AF267" s="644"/>
      <c r="AG267" s="644"/>
      <c r="AH267" s="644"/>
      <c r="AI267" s="644"/>
      <c r="AJ267" s="644"/>
      <c r="AK267" s="644"/>
      <c r="AL267" s="644"/>
      <c r="AM267" s="644"/>
      <c r="AN267" s="644"/>
      <c r="AO267" s="644"/>
      <c r="AP267" s="644"/>
      <c r="AQ267" s="644"/>
      <c r="AR267" s="644"/>
      <c r="AS267" s="644"/>
      <c r="AT267" s="644"/>
      <c r="AU267" s="644"/>
      <c r="AV267" s="644"/>
      <c r="AW267" s="644"/>
      <c r="AX267" s="644"/>
      <c r="AY267" s="644"/>
      <c r="AZ267" s="644"/>
      <c r="BA267" s="644"/>
      <c r="BB267" s="644"/>
      <c r="BC267" s="644"/>
      <c r="BD267" s="644"/>
      <c r="BE267" s="644"/>
      <c r="BF267" s="644"/>
      <c r="BG267" s="644"/>
      <c r="BH267" s="644"/>
      <c r="BI267" s="644"/>
      <c r="BJ267" s="644"/>
      <c r="BK267" s="644"/>
      <c r="BL267" s="644"/>
      <c r="BM267" s="644"/>
      <c r="BN267" s="644"/>
      <c r="BO267" s="644"/>
      <c r="BP267" s="644"/>
      <c r="BQ267" s="644"/>
      <c r="BR267" s="644"/>
      <c r="BS267" s="644"/>
      <c r="BT267" s="644"/>
      <c r="BU267" s="644"/>
      <c r="BV267" s="644"/>
      <c r="BW267" s="644"/>
      <c r="BX267" s="644"/>
      <c r="BY267" s="644"/>
      <c r="BZ267" s="644"/>
      <c r="CA267" s="644"/>
      <c r="CB267" s="644"/>
      <c r="CC267" s="644"/>
      <c r="CD267" s="644"/>
      <c r="CE267" s="644"/>
      <c r="CF267" s="644"/>
      <c r="CG267" s="644"/>
      <c r="CH267" s="644"/>
      <c r="CI267" s="644"/>
      <c r="CJ267" s="644"/>
      <c r="CK267" s="644"/>
      <c r="CL267" s="644"/>
      <c r="CM267" s="644"/>
      <c r="CN267" s="644"/>
      <c r="CO267" s="644"/>
      <c r="CP267" s="644"/>
      <c r="CQ267" s="644"/>
      <c r="CR267" s="644"/>
      <c r="CS267" s="644"/>
      <c r="CT267" s="644"/>
      <c r="CU267" s="644"/>
      <c r="CV267" s="644"/>
      <c r="CW267" s="644"/>
      <c r="CX267" s="644"/>
      <c r="CY267" s="644"/>
      <c r="CZ267" s="644"/>
      <c r="DA267" s="644"/>
      <c r="DB267" s="644"/>
      <c r="DC267" s="644"/>
      <c r="DD267" s="644"/>
      <c r="DE267" s="644"/>
      <c r="DF267" s="644"/>
      <c r="DG267" s="644"/>
      <c r="DH267" s="644"/>
      <c r="DI267" s="644"/>
      <c r="DJ267" s="644"/>
      <c r="DK267" s="644"/>
      <c r="DL267" s="644"/>
      <c r="DM267" s="644"/>
      <c r="DN267" s="644"/>
      <c r="DO267" s="644"/>
      <c r="DP267" s="644"/>
      <c r="DQ267" s="644"/>
      <c r="DR267" s="644"/>
      <c r="DS267" s="644"/>
      <c r="DT267" s="644"/>
      <c r="DU267" s="644"/>
      <c r="DV267" s="644"/>
      <c r="DW267" s="644"/>
      <c r="DX267" s="644"/>
      <c r="DY267" s="644"/>
      <c r="DZ267" s="644"/>
      <c r="EA267" s="644"/>
      <c r="EB267" s="644"/>
      <c r="EC267" s="644"/>
      <c r="ED267" s="644"/>
      <c r="EE267" s="644"/>
      <c r="EF267" s="644"/>
      <c r="EG267" s="644"/>
      <c r="EH267" s="644"/>
      <c r="EI267" s="644"/>
      <c r="EJ267" s="644"/>
      <c r="EK267" s="644"/>
      <c r="EL267" s="644"/>
      <c r="EM267" s="644"/>
      <c r="EN267" s="644"/>
      <c r="EO267" s="644"/>
      <c r="EP267" s="644"/>
      <c r="EQ267" s="644"/>
      <c r="ER267" s="644"/>
      <c r="ES267" s="644"/>
      <c r="ET267" s="644"/>
      <c r="EU267" s="644"/>
      <c r="EV267" s="644"/>
      <c r="EW267" s="644"/>
      <c r="EX267" s="644"/>
      <c r="EY267" s="644"/>
      <c r="EZ267" s="644"/>
      <c r="FA267" s="644"/>
      <c r="FB267" s="644"/>
      <c r="FC267" s="644"/>
      <c r="FD267" s="644"/>
      <c r="FE267" s="644"/>
      <c r="FF267" s="644"/>
      <c r="FG267" s="644"/>
      <c r="FH267" s="644"/>
      <c r="FI267" s="644"/>
      <c r="FJ267" s="644"/>
      <c r="FK267" s="644"/>
      <c r="FL267" s="644"/>
      <c r="FM267" s="644"/>
      <c r="FN267" s="644"/>
      <c r="FO267" s="644"/>
      <c r="FP267" s="644"/>
      <c r="FQ267" s="644"/>
      <c r="FR267" s="644"/>
      <c r="FS267" s="644"/>
      <c r="FT267" s="644"/>
      <c r="FU267" s="644"/>
      <c r="FV267" s="644"/>
      <c r="FW267" s="644"/>
      <c r="FX267" s="644"/>
      <c r="FY267" s="644"/>
      <c r="FZ267" s="644"/>
      <c r="GA267" s="644"/>
      <c r="GB267" s="644"/>
      <c r="GC267" s="644"/>
      <c r="GD267" s="644"/>
      <c r="GE267" s="644"/>
      <c r="GF267" s="644"/>
      <c r="GG267" s="644"/>
      <c r="GH267" s="644"/>
      <c r="GI267" s="644"/>
      <c r="GJ267" s="644"/>
      <c r="GK267" s="644"/>
      <c r="GL267" s="644"/>
      <c r="GM267" s="644"/>
      <c r="GN267" s="644"/>
      <c r="GO267" s="644"/>
      <c r="GP267" s="644"/>
      <c r="GQ267" s="644"/>
      <c r="GR267" s="644"/>
      <c r="GS267" s="644"/>
      <c r="GT267" s="644"/>
      <c r="GU267" s="644"/>
      <c r="GV267" s="644"/>
      <c r="GW267" s="644"/>
      <c r="GX267" s="644"/>
      <c r="GY267" s="644"/>
      <c r="GZ267" s="644"/>
      <c r="HA267" s="644"/>
      <c r="HB267" s="644"/>
      <c r="HC267" s="644"/>
      <c r="HD267" s="644"/>
      <c r="HE267" s="644"/>
      <c r="HF267" s="644"/>
      <c r="HG267" s="644"/>
      <c r="HH267" s="644"/>
      <c r="HI267" s="644"/>
      <c r="HJ267" s="644"/>
      <c r="HK267" s="644"/>
      <c r="HL267" s="644"/>
    </row>
    <row r="269" spans="2:234" ht="12.75" customHeight="1" x14ac:dyDescent="0.25">
      <c r="D269" s="4" t="s">
        <v>9</v>
      </c>
      <c r="E269" s="764" t="s">
        <v>1691</v>
      </c>
      <c r="F269" s="764"/>
      <c r="G269" s="764"/>
      <c r="H269" s="764"/>
      <c r="I269" s="764"/>
      <c r="J269" s="764"/>
      <c r="K269" s="764"/>
      <c r="L269" s="764"/>
      <c r="M269" s="764"/>
      <c r="N269" s="764"/>
      <c r="O269" s="764"/>
      <c r="P269" s="764"/>
      <c r="Q269" s="764"/>
    </row>
    <row r="270" spans="2:234" s="643" customFormat="1" x14ac:dyDescent="0.25">
      <c r="B270" s="644"/>
      <c r="C270" s="644"/>
      <c r="D270" s="4"/>
      <c r="E270" s="892" t="s">
        <v>1693</v>
      </c>
      <c r="F270" s="892"/>
      <c r="G270" s="892"/>
      <c r="H270" s="892"/>
      <c r="I270" s="892"/>
      <c r="J270" s="892"/>
      <c r="K270" s="892"/>
      <c r="L270" s="892"/>
      <c r="M270" s="892"/>
      <c r="N270" s="892"/>
      <c r="O270" s="892"/>
      <c r="P270" s="892"/>
      <c r="Q270" s="892"/>
      <c r="R270" s="644"/>
      <c r="HM270" s="644"/>
      <c r="HN270" s="644"/>
      <c r="HO270" s="644"/>
      <c r="HP270" s="644"/>
      <c r="HQ270" s="644"/>
      <c r="HR270" s="644"/>
      <c r="HS270" s="644"/>
      <c r="HT270" s="644"/>
      <c r="HU270" s="644"/>
      <c r="HV270" s="644"/>
      <c r="HW270" s="644"/>
      <c r="HX270" s="644"/>
      <c r="HY270" s="644"/>
      <c r="HZ270" s="644"/>
    </row>
    <row r="271" spans="2:234" s="643" customFormat="1" x14ac:dyDescent="0.25">
      <c r="B271" s="644"/>
      <c r="C271" s="644"/>
      <c r="D271" s="4"/>
      <c r="E271" s="752"/>
      <c r="F271" s="588" t="s">
        <v>1671</v>
      </c>
      <c r="G271" s="751" t="s">
        <v>1695</v>
      </c>
      <c r="H271" s="751"/>
      <c r="I271" s="751"/>
      <c r="J271" s="750"/>
      <c r="K271" s="750"/>
      <c r="L271" s="750"/>
      <c r="M271" s="752"/>
      <c r="N271" s="752"/>
      <c r="O271" s="752"/>
      <c r="P271" s="752"/>
      <c r="Q271" s="752"/>
      <c r="R271" s="644"/>
      <c r="HM271" s="644"/>
      <c r="HN271" s="644"/>
      <c r="HO271" s="644"/>
      <c r="HP271" s="644"/>
      <c r="HQ271" s="644"/>
      <c r="HR271" s="644"/>
      <c r="HS271" s="644"/>
      <c r="HT271" s="644"/>
      <c r="HU271" s="644"/>
      <c r="HV271" s="644"/>
      <c r="HW271" s="644"/>
      <c r="HX271" s="644"/>
      <c r="HY271" s="644"/>
      <c r="HZ271" s="644"/>
    </row>
    <row r="272" spans="2:234" s="643" customFormat="1" x14ac:dyDescent="0.25">
      <c r="B272" s="644"/>
      <c r="C272" s="644"/>
      <c r="D272" s="4"/>
      <c r="E272" s="752"/>
      <c r="F272" s="588" t="s">
        <v>1683</v>
      </c>
      <c r="G272" s="751" t="s">
        <v>1686</v>
      </c>
      <c r="H272" s="751"/>
      <c r="I272" s="751"/>
      <c r="J272" s="750"/>
      <c r="K272" s="750"/>
      <c r="L272" s="750"/>
      <c r="M272" s="752"/>
      <c r="N272" s="752"/>
      <c r="O272" s="752"/>
      <c r="P272" s="752"/>
      <c r="Q272" s="752"/>
      <c r="R272" s="644"/>
      <c r="HM272" s="644"/>
      <c r="HN272" s="644"/>
      <c r="HO272" s="644"/>
      <c r="HP272" s="644"/>
      <c r="HQ272" s="644"/>
      <c r="HR272" s="644"/>
      <c r="HS272" s="644"/>
      <c r="HT272" s="644"/>
      <c r="HU272" s="644"/>
      <c r="HV272" s="644"/>
      <c r="HW272" s="644"/>
      <c r="HX272" s="644"/>
      <c r="HY272" s="644"/>
      <c r="HZ272" s="644"/>
    </row>
    <row r="273" spans="1:234" s="643" customFormat="1" x14ac:dyDescent="0.25">
      <c r="B273" s="644"/>
      <c r="C273" s="644"/>
      <c r="D273" s="4"/>
      <c r="E273" s="752"/>
      <c r="F273" s="588" t="s">
        <v>1681</v>
      </c>
      <c r="G273" s="751" t="s">
        <v>1692</v>
      </c>
      <c r="H273" s="751"/>
      <c r="I273" s="751"/>
      <c r="J273" s="750"/>
      <c r="K273" s="750"/>
      <c r="L273" s="750"/>
      <c r="M273" s="752"/>
      <c r="N273" s="752"/>
      <c r="O273" s="752"/>
      <c r="P273" s="752"/>
      <c r="Q273" s="752"/>
      <c r="R273" s="644"/>
      <c r="HM273" s="644"/>
      <c r="HN273" s="644"/>
      <c r="HO273" s="644"/>
      <c r="HP273" s="644"/>
      <c r="HQ273" s="644"/>
      <c r="HR273" s="644"/>
      <c r="HS273" s="644"/>
      <c r="HT273" s="644"/>
      <c r="HU273" s="644"/>
      <c r="HV273" s="644"/>
      <c r="HW273" s="644"/>
      <c r="HX273" s="644"/>
      <c r="HY273" s="644"/>
      <c r="HZ273" s="644"/>
    </row>
    <row r="274" spans="1:234" s="643" customFormat="1" ht="12.75" customHeight="1" x14ac:dyDescent="0.25">
      <c r="B274" s="644"/>
      <c r="C274" s="644"/>
      <c r="D274" s="4"/>
      <c r="E274" s="752"/>
      <c r="F274" s="588" t="s">
        <v>1436</v>
      </c>
      <c r="G274" s="751" t="s">
        <v>1689</v>
      </c>
      <c r="H274" s="751"/>
      <c r="I274" s="751"/>
      <c r="J274" s="750"/>
      <c r="K274" s="750"/>
      <c r="L274" s="750"/>
      <c r="M274" s="752"/>
      <c r="N274" s="752"/>
      <c r="O274" s="752"/>
      <c r="P274" s="752"/>
      <c r="Q274" s="752"/>
      <c r="R274" s="644"/>
      <c r="HM274" s="644"/>
      <c r="HN274" s="644"/>
      <c r="HO274" s="644"/>
      <c r="HP274" s="644"/>
      <c r="HQ274" s="644"/>
      <c r="HR274" s="644"/>
      <c r="HS274" s="644"/>
      <c r="HT274" s="644"/>
      <c r="HU274" s="644"/>
      <c r="HV274" s="644"/>
      <c r="HW274" s="644"/>
      <c r="HX274" s="644"/>
      <c r="HY274" s="644"/>
      <c r="HZ274" s="644"/>
    </row>
    <row r="275" spans="1:234" s="643" customFormat="1" x14ac:dyDescent="0.25">
      <c r="B275" s="644"/>
      <c r="C275" s="644"/>
      <c r="D275" s="4"/>
      <c r="E275" s="752"/>
      <c r="F275" s="588" t="s">
        <v>1672</v>
      </c>
      <c r="G275" s="751" t="s">
        <v>1696</v>
      </c>
      <c r="H275" s="751"/>
      <c r="I275" s="751"/>
      <c r="J275" s="750"/>
      <c r="K275" s="750"/>
      <c r="L275" s="750"/>
      <c r="M275" s="752"/>
      <c r="N275" s="752"/>
      <c r="O275" s="752"/>
      <c r="P275" s="752"/>
      <c r="Q275" s="752"/>
      <c r="R275" s="644"/>
      <c r="HM275" s="644"/>
      <c r="HN275" s="644"/>
      <c r="HO275" s="644"/>
      <c r="HP275" s="644"/>
      <c r="HQ275" s="644"/>
      <c r="HR275" s="644"/>
      <c r="HS275" s="644"/>
      <c r="HT275" s="644"/>
      <c r="HU275" s="644"/>
      <c r="HV275" s="644"/>
      <c r="HW275" s="644"/>
      <c r="HX275" s="644"/>
      <c r="HY275" s="644"/>
      <c r="HZ275" s="644"/>
    </row>
    <row r="276" spans="1:234" s="643" customFormat="1" ht="10.8" customHeight="1" x14ac:dyDescent="0.25">
      <c r="B276" s="644"/>
      <c r="C276" s="644"/>
      <c r="D276" s="644"/>
      <c r="E276" s="644"/>
      <c r="F276" s="644"/>
      <c r="G276" s="644"/>
      <c r="H276" s="644"/>
      <c r="I276" s="644"/>
      <c r="J276" s="644"/>
      <c r="K276" s="644"/>
      <c r="L276" s="644"/>
      <c r="M276" s="644"/>
      <c r="N276" s="644"/>
      <c r="O276" s="644"/>
      <c r="P276" s="644"/>
      <c r="Q276" s="644"/>
      <c r="R276" s="644"/>
      <c r="HM276" s="644"/>
      <c r="HN276" s="644"/>
      <c r="HO276" s="644"/>
      <c r="HP276" s="644"/>
      <c r="HQ276" s="644"/>
      <c r="HR276" s="644"/>
      <c r="HS276" s="644"/>
      <c r="HT276" s="644"/>
      <c r="HU276" s="644"/>
      <c r="HV276" s="644"/>
      <c r="HW276" s="644"/>
      <c r="HX276" s="644"/>
      <c r="HY276" s="644"/>
      <c r="HZ276" s="644"/>
    </row>
    <row r="277" spans="1:234" s="643" customFormat="1" ht="12.6" customHeight="1" x14ac:dyDescent="0.25">
      <c r="B277" s="644"/>
      <c r="C277" s="644"/>
      <c r="D277" s="644"/>
      <c r="E277" s="894" t="s">
        <v>1702</v>
      </c>
      <c r="F277" s="895"/>
      <c r="G277" s="692"/>
      <c r="H277" s="644"/>
      <c r="I277" s="644"/>
      <c r="J277" s="644"/>
      <c r="K277" s="644"/>
      <c r="L277" s="644"/>
      <c r="M277" s="644"/>
      <c r="N277" s="644"/>
      <c r="O277" s="644"/>
      <c r="P277" s="644"/>
      <c r="Q277" s="644"/>
      <c r="R277" s="644"/>
      <c r="HM277" s="644"/>
      <c r="HN277" s="644"/>
      <c r="HO277" s="644"/>
      <c r="HP277" s="644"/>
      <c r="HQ277" s="644"/>
      <c r="HR277" s="644"/>
      <c r="HS277" s="644"/>
      <c r="HT277" s="644"/>
      <c r="HU277" s="644"/>
      <c r="HV277" s="644"/>
      <c r="HW277" s="644"/>
      <c r="HX277" s="644"/>
      <c r="HY277" s="644"/>
      <c r="HZ277" s="644"/>
    </row>
    <row r="278" spans="1:234" s="643" customFormat="1" ht="12.6" customHeight="1" x14ac:dyDescent="0.25">
      <c r="B278" s="644"/>
      <c r="C278" s="644"/>
      <c r="D278" s="644"/>
      <c r="E278" s="894" t="s">
        <v>1724</v>
      </c>
      <c r="F278" s="895"/>
      <c r="G278" s="693"/>
      <c r="H278" s="691" t="s">
        <v>1708</v>
      </c>
      <c r="I278" s="644"/>
      <c r="J278" s="644"/>
      <c r="K278" s="644"/>
      <c r="L278" s="644"/>
      <c r="M278" s="644"/>
      <c r="N278" s="644"/>
      <c r="O278" s="644"/>
      <c r="P278" s="644"/>
      <c r="Q278" s="644"/>
      <c r="R278" s="644"/>
      <c r="HM278" s="644"/>
      <c r="HN278" s="644"/>
      <c r="HO278" s="644"/>
      <c r="HP278" s="644"/>
      <c r="HQ278" s="644"/>
      <c r="HR278" s="644"/>
      <c r="HS278" s="644"/>
      <c r="HT278" s="644"/>
      <c r="HU278" s="644"/>
      <c r="HV278" s="644"/>
      <c r="HW278" s="644"/>
      <c r="HX278" s="644"/>
      <c r="HY278" s="644"/>
      <c r="HZ278" s="644"/>
    </row>
    <row r="279" spans="1:234" s="643" customFormat="1" ht="12.6" customHeight="1" x14ac:dyDescent="0.25">
      <c r="B279" s="644"/>
      <c r="C279" s="644"/>
      <c r="D279" s="644"/>
      <c r="E279" s="644"/>
      <c r="F279" s="644"/>
      <c r="G279" s="644"/>
      <c r="H279" s="644"/>
      <c r="I279" s="644"/>
      <c r="J279" s="644"/>
      <c r="K279" s="644"/>
      <c r="L279" s="644"/>
      <c r="M279" s="644"/>
      <c r="N279" s="644"/>
      <c r="O279" s="644"/>
      <c r="P279" s="644"/>
      <c r="Q279" s="644"/>
      <c r="R279" s="644"/>
      <c r="HM279" s="644"/>
      <c r="HN279" s="644"/>
      <c r="HO279" s="644"/>
      <c r="HP279" s="644"/>
      <c r="HQ279" s="644"/>
      <c r="HR279" s="644"/>
      <c r="HS279" s="644"/>
      <c r="HT279" s="644"/>
      <c r="HU279" s="644"/>
      <c r="HV279" s="644"/>
      <c r="HW279" s="644"/>
      <c r="HX279" s="644"/>
      <c r="HY279" s="644"/>
      <c r="HZ279" s="644"/>
    </row>
    <row r="280" spans="1:234" s="643" customFormat="1" x14ac:dyDescent="0.25">
      <c r="B280" s="644"/>
      <c r="C280" s="644"/>
      <c r="D280" s="896" t="s">
        <v>1679</v>
      </c>
      <c r="E280" s="897" t="s">
        <v>1671</v>
      </c>
      <c r="F280" s="898"/>
      <c r="G280" s="898"/>
      <c r="H280" s="898"/>
      <c r="I280" s="898"/>
      <c r="J280" s="898"/>
      <c r="K280" s="898"/>
      <c r="L280" s="898"/>
      <c r="M280" s="898"/>
      <c r="N280" s="899"/>
      <c r="O280" s="900" t="s">
        <v>1436</v>
      </c>
      <c r="P280" s="900" t="s">
        <v>1681</v>
      </c>
      <c r="Q280" s="900" t="s">
        <v>1672</v>
      </c>
      <c r="R280" s="644"/>
      <c r="T280" s="911" t="s">
        <v>1652</v>
      </c>
      <c r="U280" s="903" t="s">
        <v>1673</v>
      </c>
      <c r="V280" s="646" t="s">
        <v>1653</v>
      </c>
      <c r="W280" s="646" t="s">
        <v>1653</v>
      </c>
      <c r="Y280" s="913" t="s">
        <v>1674</v>
      </c>
      <c r="Z280" s="914"/>
      <c r="AA280" s="915"/>
      <c r="AT280" s="903" t="s">
        <v>1654</v>
      </c>
      <c r="AV280" s="643" t="s">
        <v>1655</v>
      </c>
      <c r="AW280" s="647" t="s">
        <v>1656</v>
      </c>
      <c r="AX280" s="647">
        <v>2023</v>
      </c>
      <c r="AY280" s="647">
        <v>2024</v>
      </c>
      <c r="AZ280" s="647">
        <v>2025</v>
      </c>
      <c r="BA280" s="647">
        <v>2026</v>
      </c>
      <c r="BB280" s="647">
        <v>2027</v>
      </c>
      <c r="BC280" s="647">
        <v>2028</v>
      </c>
      <c r="BD280" s="647">
        <v>2029</v>
      </c>
      <c r="BE280" s="647">
        <v>2030</v>
      </c>
      <c r="BF280" s="647" t="s">
        <v>1657</v>
      </c>
      <c r="BH280" s="643" t="s">
        <v>1675</v>
      </c>
      <c r="BI280" s="647" t="s">
        <v>1656</v>
      </c>
      <c r="BJ280" s="647">
        <v>2023</v>
      </c>
      <c r="BK280" s="647">
        <v>2024</v>
      </c>
      <c r="BL280" s="647">
        <v>2025</v>
      </c>
      <c r="BM280" s="647">
        <v>2026</v>
      </c>
      <c r="BN280" s="647">
        <v>2027</v>
      </c>
      <c r="BO280" s="647">
        <v>2028</v>
      </c>
      <c r="BP280" s="647">
        <v>2029</v>
      </c>
      <c r="BQ280" s="647">
        <v>2030</v>
      </c>
      <c r="BR280" s="647" t="s">
        <v>1657</v>
      </c>
      <c r="BS280" s="648"/>
      <c r="BT280" s="648"/>
      <c r="BU280" s="648"/>
      <c r="BV280" s="648"/>
      <c r="BW280" s="648"/>
      <c r="BX280" s="648"/>
      <c r="BY280" s="648"/>
      <c r="BZ280" s="648"/>
      <c r="CA280" s="648"/>
      <c r="CB280" s="648"/>
      <c r="CC280" s="648"/>
      <c r="CD280" s="648"/>
      <c r="CE280" s="648"/>
      <c r="CF280" s="648"/>
      <c r="CG280" s="648"/>
      <c r="CH280" s="648"/>
      <c r="CI280" s="648"/>
      <c r="CJ280" s="648"/>
      <c r="CK280" s="648"/>
      <c r="CL280" s="648"/>
      <c r="CM280" s="648"/>
      <c r="CN280" s="648"/>
      <c r="CO280" s="648"/>
      <c r="CP280" s="648"/>
      <c r="CQ280" s="648"/>
      <c r="CR280" s="648"/>
      <c r="CS280" s="648"/>
      <c r="CT280" s="648"/>
      <c r="CU280" s="648"/>
      <c r="CV280" s="648"/>
      <c r="CW280" s="648"/>
      <c r="CX280" s="648"/>
      <c r="CY280" s="648"/>
      <c r="CZ280" s="648"/>
      <c r="DA280" s="648"/>
      <c r="DB280" s="648"/>
      <c r="DC280" s="648"/>
      <c r="DD280" s="648"/>
      <c r="DE280" s="648"/>
      <c r="DF280" s="648"/>
      <c r="DG280" s="648"/>
      <c r="DH280" s="648"/>
      <c r="DI280" s="648"/>
      <c r="DJ280" s="648"/>
      <c r="DK280" s="648"/>
      <c r="DL280" s="648"/>
      <c r="DM280" s="648"/>
      <c r="DN280" s="648"/>
      <c r="DO280" s="648"/>
      <c r="DP280" s="648"/>
      <c r="DR280" s="643" t="s">
        <v>1658</v>
      </c>
      <c r="DS280" s="647" t="s">
        <v>1656</v>
      </c>
      <c r="DT280" s="647">
        <v>2023</v>
      </c>
      <c r="DU280" s="647">
        <v>2024</v>
      </c>
      <c r="DV280" s="647">
        <v>2025</v>
      </c>
      <c r="DW280" s="647">
        <v>2026</v>
      </c>
      <c r="DX280" s="647">
        <v>2027</v>
      </c>
      <c r="DY280" s="647">
        <v>2028</v>
      </c>
      <c r="DZ280" s="647">
        <v>2029</v>
      </c>
      <c r="EA280" s="647">
        <v>2030</v>
      </c>
      <c r="EB280" s="647" t="s">
        <v>1657</v>
      </c>
      <c r="HM280" s="644"/>
      <c r="HN280" s="644"/>
      <c r="HO280" s="644"/>
      <c r="HP280" s="644"/>
      <c r="HQ280" s="644"/>
      <c r="HR280" s="644"/>
      <c r="HS280" s="644"/>
      <c r="HT280" s="644"/>
      <c r="HU280" s="644"/>
      <c r="HV280" s="644"/>
      <c r="HW280" s="644"/>
      <c r="HX280" s="644"/>
      <c r="HY280" s="644"/>
      <c r="HZ280" s="644"/>
    </row>
    <row r="281" spans="1:234" s="643" customFormat="1" ht="77.400000000000006" customHeight="1" x14ac:dyDescent="0.25">
      <c r="B281" s="644"/>
      <c r="C281" s="644"/>
      <c r="D281" s="896"/>
      <c r="E281" s="649" t="str">
        <f>INDEX(U258:U267,COLUMNS(E281:E281))</f>
        <v/>
      </c>
      <c r="F281" s="649" t="str">
        <f>INDEX(U258:U267,COLUMNS(E281:F281))</f>
        <v/>
      </c>
      <c r="G281" s="649" t="str">
        <f>INDEX(U258:U267,COLUMNS(E281:G281))</f>
        <v/>
      </c>
      <c r="H281" s="649" t="str">
        <f>INDEX(U258:U267,COLUMNS(E281:H281))</f>
        <v/>
      </c>
      <c r="I281" s="649" t="str">
        <f>INDEX(U258:U267,COLUMNS(E281:I281))</f>
        <v/>
      </c>
      <c r="J281" s="649" t="str">
        <f>INDEX(U258:U267,COLUMNS(E281:J281))</f>
        <v/>
      </c>
      <c r="K281" s="649" t="str">
        <f>INDEX(U258:U267,COLUMNS(E281:K281))</f>
        <v/>
      </c>
      <c r="L281" s="649" t="str">
        <f>INDEX(U258:U267,COLUMNS(E281:L281))</f>
        <v/>
      </c>
      <c r="M281" s="649" t="str">
        <f>INDEX(U258:U267,COLUMNS(E281:M281))</f>
        <v/>
      </c>
      <c r="N281" s="649" t="str">
        <f>INDEX(U258:U267,COLUMNS(E281:N281))</f>
        <v/>
      </c>
      <c r="O281" s="901"/>
      <c r="P281" s="901"/>
      <c r="Q281" s="902"/>
      <c r="R281" s="644"/>
      <c r="S281" s="650"/>
      <c r="T281" s="912"/>
      <c r="U281" s="904"/>
      <c r="V281" s="647" t="s">
        <v>1676</v>
      </c>
      <c r="W281" s="647" t="s">
        <v>1659</v>
      </c>
      <c r="Y281" s="647" t="str">
        <f t="shared" ref="Y281" si="752">E281</f>
        <v/>
      </c>
      <c r="Z281" s="647" t="str">
        <f t="shared" ref="Z281" si="753">F281</f>
        <v/>
      </c>
      <c r="AA281" s="647" t="str">
        <f t="shared" ref="AA281" si="754">G281</f>
        <v/>
      </c>
      <c r="AB281" s="647" t="str">
        <f t="shared" ref="AB281" si="755">H281</f>
        <v/>
      </c>
      <c r="AC281" s="647" t="str">
        <f t="shared" ref="AC281" si="756">I281</f>
        <v/>
      </c>
      <c r="AD281" s="647" t="str">
        <f t="shared" ref="AD281" si="757">J281</f>
        <v/>
      </c>
      <c r="AE281" s="647" t="str">
        <f t="shared" ref="AE281" si="758">K281</f>
        <v/>
      </c>
      <c r="AF281" s="647" t="str">
        <f t="shared" ref="AF281" si="759">L281</f>
        <v/>
      </c>
      <c r="AG281" s="647" t="str">
        <f t="shared" ref="AG281" si="760">M281</f>
        <v/>
      </c>
      <c r="AH281" s="647" t="str">
        <f t="shared" ref="AH281" si="761">N281</f>
        <v/>
      </c>
      <c r="AI281" s="648"/>
      <c r="AJ281" s="650"/>
      <c r="AK281" s="650"/>
      <c r="AM281" s="650"/>
      <c r="AN281" s="650"/>
      <c r="AO281" s="650"/>
      <c r="AP281" s="650"/>
      <c r="AQ281" s="650"/>
      <c r="AR281" s="650"/>
      <c r="AS281" s="650"/>
      <c r="AT281" s="904"/>
      <c r="AU281" s="650"/>
      <c r="AV281" s="643" t="s">
        <v>1660</v>
      </c>
      <c r="AW281" s="647">
        <v>0</v>
      </c>
      <c r="AX281" s="647">
        <v>0</v>
      </c>
      <c r="AY281" s="647">
        <v>0</v>
      </c>
      <c r="AZ281" s="647">
        <v>0</v>
      </c>
      <c r="BA281" s="647">
        <v>0</v>
      </c>
      <c r="BB281" s="647">
        <v>0</v>
      </c>
      <c r="BC281" s="647">
        <v>0</v>
      </c>
      <c r="BD281" s="647">
        <v>0</v>
      </c>
      <c r="BE281" s="647">
        <v>0</v>
      </c>
      <c r="BF281" s="647"/>
      <c r="BG281" s="650"/>
      <c r="BH281" s="643" t="s">
        <v>1660</v>
      </c>
      <c r="BI281" s="647">
        <v>0</v>
      </c>
      <c r="BJ281" s="647">
        <v>0</v>
      </c>
      <c r="BK281" s="647">
        <v>0</v>
      </c>
      <c r="BL281" s="647">
        <v>0</v>
      </c>
      <c r="BM281" s="647">
        <v>0</v>
      </c>
      <c r="BN281" s="647">
        <v>0</v>
      </c>
      <c r="BO281" s="647">
        <v>0</v>
      </c>
      <c r="BP281" s="647">
        <v>0</v>
      </c>
      <c r="BQ281" s="647">
        <v>0</v>
      </c>
      <c r="BR281" s="647"/>
      <c r="BS281" s="648"/>
      <c r="BT281" s="648"/>
      <c r="BU281" s="648"/>
      <c r="BV281" s="648"/>
      <c r="BW281" s="648"/>
      <c r="BX281" s="648"/>
      <c r="BY281" s="648"/>
      <c r="BZ281" s="648"/>
      <c r="CA281" s="648"/>
      <c r="CB281" s="648"/>
      <c r="CC281" s="648"/>
      <c r="CD281" s="648"/>
      <c r="CE281" s="648"/>
      <c r="CF281" s="648"/>
      <c r="CG281" s="648"/>
      <c r="CH281" s="648"/>
      <c r="CI281" s="648"/>
      <c r="CJ281" s="648"/>
      <c r="CK281" s="648"/>
      <c r="CL281" s="648"/>
      <c r="CM281" s="648"/>
      <c r="CN281" s="648"/>
      <c r="CO281" s="648"/>
      <c r="CP281" s="648"/>
      <c r="CQ281" s="648"/>
      <c r="CR281" s="648"/>
      <c r="CS281" s="648"/>
      <c r="CT281" s="648"/>
      <c r="CU281" s="648"/>
      <c r="CV281" s="648"/>
      <c r="CW281" s="648"/>
      <c r="CX281" s="648"/>
      <c r="CY281" s="648"/>
      <c r="CZ281" s="648"/>
      <c r="DA281" s="648"/>
      <c r="DB281" s="648"/>
      <c r="DC281" s="648"/>
      <c r="DD281" s="648"/>
      <c r="DE281" s="648"/>
      <c r="DF281" s="648"/>
      <c r="DG281" s="648"/>
      <c r="DH281" s="648"/>
      <c r="DI281" s="648"/>
      <c r="DJ281" s="648"/>
      <c r="DK281" s="648"/>
      <c r="DL281" s="648"/>
      <c r="DM281" s="648"/>
      <c r="DN281" s="648"/>
      <c r="DO281" s="648"/>
      <c r="DP281" s="648"/>
      <c r="DQ281" s="643" t="s">
        <v>1436</v>
      </c>
      <c r="DR281" s="643" t="s">
        <v>1660</v>
      </c>
      <c r="DS281" s="647">
        <v>0</v>
      </c>
      <c r="DT281" s="647">
        <v>0</v>
      </c>
      <c r="DU281" s="647">
        <v>0</v>
      </c>
      <c r="DV281" s="647">
        <v>0</v>
      </c>
      <c r="DW281" s="647">
        <v>0</v>
      </c>
      <c r="DX281" s="647">
        <v>0</v>
      </c>
      <c r="DY281" s="647">
        <v>0</v>
      </c>
      <c r="DZ281" s="647">
        <v>0</v>
      </c>
      <c r="EA281" s="647">
        <v>0</v>
      </c>
      <c r="EB281" s="647"/>
      <c r="HM281" s="644"/>
      <c r="HN281" s="644"/>
      <c r="HO281" s="644"/>
      <c r="HP281" s="644"/>
      <c r="HQ281" s="644"/>
      <c r="HR281" s="644"/>
      <c r="HS281" s="644"/>
      <c r="HT281" s="644"/>
      <c r="HU281" s="644"/>
      <c r="HV281" s="644"/>
      <c r="HW281" s="644"/>
      <c r="HX281" s="644"/>
      <c r="HY281" s="644"/>
      <c r="HZ281" s="644"/>
    </row>
    <row r="282" spans="1:234" s="643" customFormat="1" x14ac:dyDescent="0.25">
      <c r="B282" s="644"/>
      <c r="C282" s="644"/>
      <c r="D282" s="651">
        <v>2023</v>
      </c>
      <c r="E282" s="652"/>
      <c r="F282" s="652"/>
      <c r="G282" s="652"/>
      <c r="H282" s="652"/>
      <c r="I282" s="652"/>
      <c r="J282" s="652"/>
      <c r="K282" s="652"/>
      <c r="L282" s="652"/>
      <c r="M282" s="652"/>
      <c r="N282" s="652"/>
      <c r="O282" s="652"/>
      <c r="P282" s="687"/>
      <c r="Q282" s="653"/>
      <c r="R282" s="644"/>
      <c r="T282" s="646">
        <f t="shared" ref="T282:T283" si="762">SUM(E282:N282)</f>
        <v>0</v>
      </c>
      <c r="U282" s="646"/>
      <c r="V282" s="646"/>
      <c r="W282" s="646">
        <f>P282</f>
        <v>0</v>
      </c>
      <c r="Y282" s="646"/>
      <c r="Z282" s="646"/>
      <c r="AA282" s="646"/>
      <c r="AB282" s="646"/>
      <c r="AC282" s="646"/>
      <c r="AD282" s="646"/>
      <c r="AE282" s="646"/>
      <c r="AF282" s="646"/>
      <c r="AG282" s="646"/>
      <c r="AH282" s="646"/>
      <c r="AT282" s="647">
        <v>0</v>
      </c>
      <c r="AV282" s="647">
        <v>2023</v>
      </c>
      <c r="AW282" s="647">
        <v>0</v>
      </c>
      <c r="AX282" s="654">
        <f>IF(AX280=AV282,W282,IF(AW282=0,MAX(AX281-MAX(AT282-SUM(AW281:AW281),0),0),AX281))</f>
        <v>0</v>
      </c>
      <c r="AY282" s="654">
        <f>IF(AY280=AV282,W282,IF(AX282=0,MAX(AY281-MAX(AT282-SUM(AW281:AX281),0),0),AY281))</f>
        <v>0</v>
      </c>
      <c r="AZ282" s="654">
        <f>IF(AZ280=AV282,W282,IF(AY282=0,MAX(AZ281-MAX(AT282-SUM(AW281:AY281),0),0),AZ281))</f>
        <v>0</v>
      </c>
      <c r="BA282" s="654">
        <f>IF(BA280=AV282,W282,IF(AZ282=0,MAX(BA281-MAX(AT282-SUM(AW281:AZ281),0),0),BA281))</f>
        <v>0</v>
      </c>
      <c r="BB282" s="654">
        <f>IF(BB280=AV282,W282,IF(BA282=0,MAX(BB281-MAX(AT282-SUM(AW281:BA281),0),0),BB281))</f>
        <v>0</v>
      </c>
      <c r="BC282" s="654">
        <f>IF(BC280=AV282,W282,IF(BB282=0,MAX(BC281-MAX(AT282-SUM(AW281:BB281),0),0),BC281))</f>
        <v>0</v>
      </c>
      <c r="BD282" s="654">
        <f>IF(BD280=AV282,W282,IF(BC282=0,MAX(BD281-MAX(AT282-SUM(AW281:BC281),0),0),BD281))</f>
        <v>0</v>
      </c>
      <c r="BE282" s="654">
        <f>IF(BE280=AV282,W282,IF(BD282=0,MAX(BE281-MAX(AT282-SUM(AW281:BD281),0),0),BE281))</f>
        <v>0</v>
      </c>
      <c r="BF282" s="654" t="b">
        <f t="shared" ref="BF282:BF283" si="763">SUM(AX282:BE282)=P282</f>
        <v>1</v>
      </c>
      <c r="BH282" s="647">
        <v>2023</v>
      </c>
      <c r="BI282" s="647">
        <v>0</v>
      </c>
      <c r="BJ282" s="654">
        <f>IF(BH282&gt;BJ280,AX281-AX282,0)</f>
        <v>0</v>
      </c>
      <c r="BK282" s="654">
        <f>IF(BH282&gt;BK280,AY281-AY282,0)</f>
        <v>0</v>
      </c>
      <c r="BL282" s="654">
        <f>IF(BH282&gt;BL280,AZ281-AZ282,0)</f>
        <v>0</v>
      </c>
      <c r="BM282" s="654">
        <f>IF(BH282&gt;BM280,BA281-BA282,0)</f>
        <v>0</v>
      </c>
      <c r="BN282" s="654">
        <f>IF(BH282&gt;BN280,BB281-BB282,0)</f>
        <v>0</v>
      </c>
      <c r="BO282" s="654">
        <f>IF(BH282&gt;BO280,BC281-BC282,0)</f>
        <v>0</v>
      </c>
      <c r="BP282" s="654">
        <f>IF(BH282&gt;BP280,BD281-BD282,0)</f>
        <v>0</v>
      </c>
      <c r="BQ282" s="654">
        <f>IF(BH282&gt;BQ280,BE281-BE282,0)</f>
        <v>0</v>
      </c>
      <c r="BR282" s="654" t="b">
        <f>SUM(BJ282:BQ282)=U282-SUM(Y282:AH282)</f>
        <v>1</v>
      </c>
      <c r="BS282" s="655"/>
      <c r="BT282" s="655"/>
      <c r="BU282" s="655"/>
      <c r="BV282" s="655"/>
      <c r="BW282" s="655"/>
      <c r="BX282" s="655"/>
      <c r="BY282" s="655"/>
      <c r="BZ282" s="655"/>
      <c r="CA282" s="655"/>
      <c r="CB282" s="655"/>
      <c r="CC282" s="655"/>
      <c r="CD282" s="655"/>
      <c r="CE282" s="655"/>
      <c r="CF282" s="655"/>
      <c r="CG282" s="655"/>
      <c r="CH282" s="655"/>
      <c r="CI282" s="655"/>
      <c r="CJ282" s="655"/>
      <c r="CK282" s="655"/>
      <c r="CL282" s="655"/>
      <c r="CM282" s="655"/>
      <c r="CN282" s="655"/>
      <c r="CO282" s="655"/>
      <c r="CP282" s="655"/>
      <c r="CQ282" s="655"/>
      <c r="CR282" s="655"/>
      <c r="CS282" s="655"/>
      <c r="CT282" s="655"/>
      <c r="CU282" s="655"/>
      <c r="CV282" s="655"/>
      <c r="CW282" s="655"/>
      <c r="CX282" s="655"/>
      <c r="CY282" s="655"/>
      <c r="CZ282" s="655"/>
      <c r="DA282" s="655"/>
      <c r="DB282" s="655"/>
      <c r="DC282" s="655"/>
      <c r="DD282" s="655"/>
      <c r="DE282" s="655"/>
      <c r="DF282" s="655"/>
      <c r="DG282" s="655"/>
      <c r="DH282" s="655"/>
      <c r="DI282" s="655"/>
      <c r="DJ282" s="655"/>
      <c r="DK282" s="655"/>
      <c r="DL282" s="655"/>
      <c r="DM282" s="655"/>
      <c r="DN282" s="655"/>
      <c r="DO282" s="655"/>
      <c r="DP282" s="655"/>
      <c r="DQ282" s="650">
        <f>O282</f>
        <v>0</v>
      </c>
      <c r="DR282" s="647">
        <v>2023</v>
      </c>
      <c r="DS282" s="647">
        <v>0</v>
      </c>
      <c r="DT282" s="654">
        <f>IF(DR282&gt;DT280,IF(DQ282&lt;=BJ282,DQ282,BJ282),0)</f>
        <v>0</v>
      </c>
      <c r="DU282" s="654">
        <f>IF(DR282&gt;DU280,IF(DQ282&lt;=BK282,DQ282,BK282),0)</f>
        <v>0</v>
      </c>
      <c r="DV282" s="654">
        <f>IF(DR282&gt;DV280,IF(DQ282&lt;=BL282,DQ282,BL282),0)</f>
        <v>0</v>
      </c>
      <c r="DW282" s="654">
        <f>IF(DR282&gt;DW280,IF(DQ282&lt;=BM282,DQ282,BM282),0)</f>
        <v>0</v>
      </c>
      <c r="DX282" s="654">
        <f>IF(DR282&gt;DX280,IF(DQ282&lt;=BN282,DQ282,BN282),0)</f>
        <v>0</v>
      </c>
      <c r="DY282" s="654">
        <f>IF(DR282&gt;DY280,IF(DQ282&lt;=BO282,DQ282,BO282),0)</f>
        <v>0</v>
      </c>
      <c r="DZ282" s="654">
        <f>IF(DR282&gt;DZ280,IF(DQ282&lt;=BP282,DQ282,BP282),0)</f>
        <v>0</v>
      </c>
      <c r="EA282" s="654">
        <f>IF(DR282&gt;EA280,IF(DQ282&lt;=BQ282,DQ282,BQ282),0)</f>
        <v>0</v>
      </c>
      <c r="EB282" s="654" t="b">
        <f>SUM(DT282:EA282)+SUM(HB300:HK300)=O282</f>
        <v>1</v>
      </c>
      <c r="HM282" s="644"/>
      <c r="HN282" s="644"/>
      <c r="HO282" s="644"/>
      <c r="HP282" s="644"/>
      <c r="HQ282" s="644"/>
      <c r="HR282" s="644"/>
      <c r="HS282" s="644"/>
      <c r="HT282" s="644"/>
      <c r="HU282" s="644"/>
      <c r="HV282" s="644"/>
      <c r="HW282" s="644"/>
      <c r="HX282" s="644"/>
      <c r="HY282" s="644"/>
      <c r="HZ282" s="644"/>
    </row>
    <row r="283" spans="1:234" s="643" customFormat="1" x14ac:dyDescent="0.25">
      <c r="B283" s="644"/>
      <c r="C283" s="644"/>
      <c r="D283" s="651">
        <v>2024</v>
      </c>
      <c r="E283" s="687"/>
      <c r="F283" s="687"/>
      <c r="G283" s="687"/>
      <c r="H283" s="687"/>
      <c r="I283" s="687"/>
      <c r="J283" s="687"/>
      <c r="K283" s="687"/>
      <c r="L283" s="687"/>
      <c r="M283" s="687"/>
      <c r="N283" s="687"/>
      <c r="O283" s="687"/>
      <c r="P283" s="687"/>
      <c r="Q283" s="656">
        <f>SUM(E283:N283)-O283+(P282-P283)</f>
        <v>0</v>
      </c>
      <c r="R283" s="657"/>
      <c r="T283" s="646">
        <f t="shared" si="762"/>
        <v>0</v>
      </c>
      <c r="U283" s="654">
        <f>O283+Q283</f>
        <v>0</v>
      </c>
      <c r="V283" s="658">
        <f>U283-P282</f>
        <v>0</v>
      </c>
      <c r="W283" s="658">
        <f t="shared" ref="W283" si="764">IF(V283&gt;0,P283,P282+V283+(P283-P282))</f>
        <v>0</v>
      </c>
      <c r="X283" s="659"/>
      <c r="Y283" s="660">
        <f>IF(V283&lt;=0,0,V283*E283/SUM(E283:N283))</f>
        <v>0</v>
      </c>
      <c r="Z283" s="660">
        <f>IF(V283&lt;=0,0,V283*F283/SUM(E283:N283))</f>
        <v>0</v>
      </c>
      <c r="AA283" s="660">
        <f>IF(V283&lt;=0,0,V283*G283/SUM(E283:N283))</f>
        <v>0</v>
      </c>
      <c r="AB283" s="660">
        <f>IF(V283&lt;=0,0,V283*H283/SUM(E283:N283))</f>
        <v>0</v>
      </c>
      <c r="AC283" s="660">
        <f>IF(V283&lt;=0,0,V283*I283/SUM(E283:N283))</f>
        <v>0</v>
      </c>
      <c r="AD283" s="660">
        <f>IF(V283&lt;=0,0,V283*J283/SUM(E283:N283))</f>
        <v>0</v>
      </c>
      <c r="AE283" s="660">
        <f>IF(V283&lt;=0,0,V283*K283/SUM(E283:N283))</f>
        <v>0</v>
      </c>
      <c r="AF283" s="660">
        <f>IF(V283&lt;=0,0,V283*L283/SUM(E283:N283))</f>
        <v>0</v>
      </c>
      <c r="AG283" s="660">
        <f>IF(V283&lt;=0,0,V283*M283/SUM(E283:N283))</f>
        <v>0</v>
      </c>
      <c r="AH283" s="660">
        <f>IF(V283&lt;=0,0,V283*N283/SUM(E283:N283))</f>
        <v>0</v>
      </c>
      <c r="AI283" s="659"/>
      <c r="AJ283" s="659"/>
      <c r="AK283" s="659"/>
      <c r="AM283" s="659"/>
      <c r="AN283" s="659"/>
      <c r="AO283" s="659"/>
      <c r="AP283" s="659"/>
      <c r="AQ283" s="659"/>
      <c r="AR283" s="659"/>
      <c r="AS283" s="659"/>
      <c r="AT283" s="647">
        <f>IF(U283&lt;P282,U283,P282)</f>
        <v>0</v>
      </c>
      <c r="AU283" s="659"/>
      <c r="AV283" s="647">
        <v>2024</v>
      </c>
      <c r="AW283" s="647">
        <v>0</v>
      </c>
      <c r="AX283" s="654">
        <f>IF(AX280=AV283,W283,IF(AW283=0,MAX(AX282-MAX(AT283-SUM(AW282:AW282),0),0),AX282))</f>
        <v>0</v>
      </c>
      <c r="AY283" s="654">
        <f>IF(AY280=AV283,W283,IF(AX283=0,MAX(AY282-MAX(AT283-SUM(AW282:AX282),0),0),AY282))</f>
        <v>0</v>
      </c>
      <c r="AZ283" s="654">
        <f>IF(AZ280=AV283,W283,IF(AY283=0,MAX(AZ282-MAX(AT283-SUM(AW282:AY282),0),0),AZ282))</f>
        <v>0</v>
      </c>
      <c r="BA283" s="654">
        <f>IF(BA280=AV283,W283,IF(AZ283=0,MAX(BA282-MAX(AT283-SUM(AW282:AZ282),0),0),BA282))</f>
        <v>0</v>
      </c>
      <c r="BB283" s="654">
        <f>IF(BB280=AV283,W283,IF(BA283=0,MAX(BB282-MAX(AT283-SUM(AW282:BA282),0),0),BB282))</f>
        <v>0</v>
      </c>
      <c r="BC283" s="654">
        <f>IF(BC280=AV283,W283,IF(BB283=0,MAX(BC282-MAX(AT283-SUM(AW282:BB282),0),0),BC282))</f>
        <v>0</v>
      </c>
      <c r="BD283" s="654">
        <f>IF(BD280=AV283,W283,IF(BC283=0,MAX(BD282-MAX(AT283-SUM(AW282:BC282),0),0),BD282))</f>
        <v>0</v>
      </c>
      <c r="BE283" s="654">
        <f>IF(BE280=AV283,W283,IF(BD283=0,MAX(BE282-MAX(AT283-SUM(AW282:BD282),0),0),BE282))</f>
        <v>0</v>
      </c>
      <c r="BF283" s="654" t="b">
        <f t="shared" si="763"/>
        <v>1</v>
      </c>
      <c r="BH283" s="647">
        <v>2024</v>
      </c>
      <c r="BI283" s="647">
        <v>0</v>
      </c>
      <c r="BJ283" s="654">
        <f>IF(BH283&gt;BJ280,AX282-AX283,0)</f>
        <v>0</v>
      </c>
      <c r="BK283" s="654">
        <f>IF(BH283&gt;BK280,AY282-AY283,0)</f>
        <v>0</v>
      </c>
      <c r="BL283" s="654">
        <f>IF(BH283&gt;BL280,AZ282-AZ283,0)</f>
        <v>0</v>
      </c>
      <c r="BM283" s="654">
        <f>IF(BH283&gt;BM280,BA282-BA283,0)</f>
        <v>0</v>
      </c>
      <c r="BN283" s="654">
        <f>IF(BH283&gt;BN280,BB282-BB283,0)</f>
        <v>0</v>
      </c>
      <c r="BO283" s="654">
        <f>IF(BH283&gt;BO280,BC282-BC283,0)</f>
        <v>0</v>
      </c>
      <c r="BP283" s="654">
        <f>IF(BH283&gt;BP280,BD282-BD283,0)</f>
        <v>0</v>
      </c>
      <c r="BQ283" s="654">
        <f>IF(BH283&gt;BQ280,BE282-BE283,0)</f>
        <v>0</v>
      </c>
      <c r="BR283" s="654" t="b">
        <f>SUM(BJ283:BQ283)=U283-SUM(Y283:AH283)</f>
        <v>1</v>
      </c>
      <c r="BS283" s="655"/>
      <c r="BT283" s="655"/>
      <c r="BU283" s="655"/>
      <c r="BV283" s="655"/>
      <c r="BW283" s="655"/>
      <c r="BX283" s="655"/>
      <c r="BY283" s="655"/>
      <c r="BZ283" s="655"/>
      <c r="CA283" s="655"/>
      <c r="CB283" s="655"/>
      <c r="CC283" s="655"/>
      <c r="CD283" s="655"/>
      <c r="CE283" s="655"/>
      <c r="CF283" s="655"/>
      <c r="CG283" s="655"/>
      <c r="CH283" s="655"/>
      <c r="CI283" s="655"/>
      <c r="CJ283" s="655"/>
      <c r="CK283" s="655"/>
      <c r="CL283" s="655"/>
      <c r="CM283" s="655"/>
      <c r="CN283" s="655"/>
      <c r="CO283" s="655"/>
      <c r="CP283" s="655"/>
      <c r="CQ283" s="655"/>
      <c r="CR283" s="655"/>
      <c r="CS283" s="655"/>
      <c r="CT283" s="655"/>
      <c r="CU283" s="655"/>
      <c r="CV283" s="655"/>
      <c r="CW283" s="655"/>
      <c r="CX283" s="655"/>
      <c r="CY283" s="655"/>
      <c r="CZ283" s="655"/>
      <c r="DA283" s="655"/>
      <c r="DB283" s="655"/>
      <c r="DC283" s="655"/>
      <c r="DD283" s="655"/>
      <c r="DE283" s="655"/>
      <c r="DF283" s="655"/>
      <c r="DG283" s="655"/>
      <c r="DH283" s="655"/>
      <c r="DI283" s="655"/>
      <c r="DJ283" s="655"/>
      <c r="DK283" s="655"/>
      <c r="DL283" s="655"/>
      <c r="DM283" s="655"/>
      <c r="DN283" s="655"/>
      <c r="DO283" s="655"/>
      <c r="DP283" s="655"/>
      <c r="DQ283" s="738">
        <f>O283</f>
        <v>0</v>
      </c>
      <c r="DR283" s="647">
        <v>2024</v>
      </c>
      <c r="DS283" s="647">
        <v>0</v>
      </c>
      <c r="DT283" s="654">
        <f>IF(DR283&gt;DT280,IF(DQ283&lt;=BJ283,DQ283,BJ283),0)</f>
        <v>0</v>
      </c>
      <c r="DU283" s="654">
        <f>IF(DR283&gt;DU280,IF(DQ283&lt;=BK283,DQ283,BK283),0)</f>
        <v>0</v>
      </c>
      <c r="DV283" s="654">
        <f>IF(DR283&gt;DV280,IF(DQ283&lt;=BL283,DQ283,BL283),0)</f>
        <v>0</v>
      </c>
      <c r="DW283" s="654">
        <f>IF(DR283&gt;DW280,IF(DQ283&lt;=BM283,DQ283,BM283),0)</f>
        <v>0</v>
      </c>
      <c r="DX283" s="654">
        <f>IF(DR283&gt;DX280,IF(DQ283&lt;=BN283,DQ283,BN283),0)</f>
        <v>0</v>
      </c>
      <c r="DY283" s="654">
        <f>IF(DR283&gt;DY280,IF(DQ283&lt;=BO283,DQ283,BO283),0)</f>
        <v>0</v>
      </c>
      <c r="DZ283" s="654">
        <f>IF(DR283&gt;DZ280,IF(DQ283&lt;=BP283,DQ283,BP283),0)</f>
        <v>0</v>
      </c>
      <c r="EA283" s="654">
        <f>IF(DR283&gt;EA280,IF(DQ283&lt;=BQ283,DQ283,BQ283),0)</f>
        <v>0</v>
      </c>
      <c r="EB283" s="654" t="b">
        <f>SUM(DT283:EA283)+SUM(HB301:HK301)=O283</f>
        <v>1</v>
      </c>
      <c r="HM283" s="657"/>
      <c r="HN283" s="657"/>
      <c r="HO283" s="657"/>
      <c r="HP283" s="657"/>
      <c r="HQ283" s="657"/>
      <c r="HR283" s="657"/>
      <c r="HS283" s="657"/>
      <c r="HT283" s="657"/>
      <c r="HU283" s="657"/>
      <c r="HV283" s="657"/>
      <c r="HW283" s="657"/>
      <c r="HX283" s="657"/>
      <c r="HY283" s="657"/>
      <c r="HZ283" s="657"/>
    </row>
    <row r="285" spans="1:234" s="643" customFormat="1" hidden="1" x14ac:dyDescent="0.25">
      <c r="A285" s="643" t="s">
        <v>208</v>
      </c>
      <c r="B285" s="644"/>
      <c r="C285" s="644"/>
      <c r="D285" s="644"/>
      <c r="E285" s="644"/>
      <c r="F285" s="644"/>
      <c r="G285" s="644"/>
      <c r="H285" s="644"/>
      <c r="I285" s="644"/>
      <c r="J285" s="644"/>
      <c r="K285" s="644"/>
      <c r="L285" s="644"/>
      <c r="M285" s="644"/>
      <c r="N285" s="644"/>
      <c r="O285" s="644"/>
      <c r="P285" s="644"/>
      <c r="Q285" s="644"/>
      <c r="R285" s="644"/>
      <c r="DR285" s="643" t="s">
        <v>1677</v>
      </c>
      <c r="HM285" s="644"/>
      <c r="HN285" s="644"/>
      <c r="HO285" s="644"/>
      <c r="HP285" s="644"/>
      <c r="HQ285" s="644"/>
      <c r="HR285" s="644"/>
      <c r="HS285" s="644"/>
      <c r="HT285" s="644"/>
      <c r="HU285" s="644"/>
      <c r="HV285" s="644"/>
      <c r="HW285" s="644"/>
      <c r="HX285" s="644"/>
      <c r="HY285" s="644"/>
      <c r="HZ285" s="644"/>
    </row>
    <row r="286" spans="1:234" hidden="1" x14ac:dyDescent="0.25">
      <c r="A286" s="643" t="s">
        <v>208</v>
      </c>
      <c r="AI286" s="913" t="s">
        <v>1661</v>
      </c>
      <c r="AJ286" s="914"/>
      <c r="AK286" s="914"/>
      <c r="AL286" s="914"/>
      <c r="AM286" s="914"/>
      <c r="AN286" s="914"/>
      <c r="AO286" s="914"/>
      <c r="AP286" s="914"/>
      <c r="AQ286" s="914"/>
      <c r="AR286" s="914"/>
      <c r="AS286" s="914"/>
      <c r="AT286" s="915"/>
      <c r="AU286" s="648"/>
      <c r="AW286" s="661" t="s">
        <v>1656</v>
      </c>
      <c r="AX286" s="647">
        <v>2023</v>
      </c>
      <c r="AY286" s="647">
        <v>2024</v>
      </c>
      <c r="AZ286" s="647">
        <v>2024</v>
      </c>
      <c r="BA286" s="647">
        <v>2024</v>
      </c>
      <c r="BB286" s="647">
        <v>2024</v>
      </c>
      <c r="BC286" s="647">
        <v>2024</v>
      </c>
      <c r="BD286" s="647">
        <v>2024</v>
      </c>
      <c r="BE286" s="647">
        <v>2024</v>
      </c>
      <c r="BF286" s="647">
        <v>2024</v>
      </c>
      <c r="BG286" s="647">
        <v>2024</v>
      </c>
      <c r="BH286" s="647">
        <v>2024</v>
      </c>
      <c r="BI286" s="647">
        <v>2025</v>
      </c>
      <c r="BJ286" s="647">
        <v>2025</v>
      </c>
      <c r="BK286" s="647">
        <v>2025</v>
      </c>
      <c r="BL286" s="647">
        <v>2025</v>
      </c>
      <c r="BM286" s="647">
        <v>2025</v>
      </c>
      <c r="BN286" s="647">
        <v>2025</v>
      </c>
      <c r="BO286" s="647">
        <v>2025</v>
      </c>
      <c r="BP286" s="647">
        <v>2025</v>
      </c>
      <c r="BQ286" s="647">
        <v>2025</v>
      </c>
      <c r="BR286" s="647">
        <v>2025</v>
      </c>
      <c r="BS286" s="647">
        <v>2026</v>
      </c>
      <c r="BT286" s="647">
        <v>2026</v>
      </c>
      <c r="BU286" s="647">
        <v>2026</v>
      </c>
      <c r="BV286" s="647">
        <v>2026</v>
      </c>
      <c r="BW286" s="647">
        <v>2026</v>
      </c>
      <c r="BX286" s="647">
        <v>2026</v>
      </c>
      <c r="BY286" s="647">
        <v>2026</v>
      </c>
      <c r="BZ286" s="647">
        <v>2026</v>
      </c>
      <c r="CA286" s="647">
        <v>2026</v>
      </c>
      <c r="CB286" s="647">
        <v>2026</v>
      </c>
      <c r="CC286" s="647">
        <v>2027</v>
      </c>
      <c r="CD286" s="647">
        <v>2027</v>
      </c>
      <c r="CE286" s="647">
        <v>2027</v>
      </c>
      <c r="CF286" s="647">
        <v>2027</v>
      </c>
      <c r="CG286" s="647">
        <v>2027</v>
      </c>
      <c r="CH286" s="647">
        <v>2027</v>
      </c>
      <c r="CI286" s="647">
        <v>2027</v>
      </c>
      <c r="CJ286" s="647">
        <v>2027</v>
      </c>
      <c r="CK286" s="647">
        <v>2027</v>
      </c>
      <c r="CL286" s="647">
        <v>2027</v>
      </c>
      <c r="CM286" s="647">
        <v>2028</v>
      </c>
      <c r="CN286" s="647">
        <v>2028</v>
      </c>
      <c r="CO286" s="647">
        <v>2028</v>
      </c>
      <c r="CP286" s="647">
        <v>2028</v>
      </c>
      <c r="CQ286" s="647">
        <v>2028</v>
      </c>
      <c r="CR286" s="647">
        <v>2028</v>
      </c>
      <c r="CS286" s="647">
        <v>2028</v>
      </c>
      <c r="CT286" s="647">
        <v>2028</v>
      </c>
      <c r="CU286" s="647">
        <v>2028</v>
      </c>
      <c r="CV286" s="647">
        <v>2028</v>
      </c>
      <c r="CW286" s="647">
        <v>2029</v>
      </c>
      <c r="CX286" s="647">
        <v>2029</v>
      </c>
      <c r="CY286" s="647">
        <v>2029</v>
      </c>
      <c r="CZ286" s="647">
        <v>2029</v>
      </c>
      <c r="DA286" s="647">
        <v>2029</v>
      </c>
      <c r="DB286" s="647">
        <v>2029</v>
      </c>
      <c r="DC286" s="647">
        <v>2029</v>
      </c>
      <c r="DD286" s="647">
        <v>2029</v>
      </c>
      <c r="DE286" s="647">
        <v>2029</v>
      </c>
      <c r="DF286" s="647">
        <v>2029</v>
      </c>
      <c r="DG286" s="647">
        <v>2030</v>
      </c>
      <c r="DH286" s="647">
        <v>2030</v>
      </c>
      <c r="DI286" s="647">
        <v>2030</v>
      </c>
      <c r="DJ286" s="647">
        <v>2030</v>
      </c>
      <c r="DK286" s="647">
        <v>2030</v>
      </c>
      <c r="DL286" s="647">
        <v>2030</v>
      </c>
      <c r="DM286" s="647">
        <v>2030</v>
      </c>
      <c r="DN286" s="647">
        <v>2030</v>
      </c>
      <c r="DO286" s="647">
        <v>2030</v>
      </c>
      <c r="DP286" s="647">
        <v>2030</v>
      </c>
      <c r="DR286" s="661"/>
      <c r="DS286" s="647">
        <v>2023</v>
      </c>
      <c r="DT286" s="647">
        <v>2024</v>
      </c>
      <c r="DU286" s="647">
        <v>2024</v>
      </c>
      <c r="DV286" s="647">
        <v>2024</v>
      </c>
      <c r="DW286" s="647">
        <v>2024</v>
      </c>
      <c r="DX286" s="647">
        <v>2024</v>
      </c>
      <c r="DY286" s="647">
        <v>2024</v>
      </c>
      <c r="DZ286" s="647">
        <v>2024</v>
      </c>
      <c r="EA286" s="647">
        <v>2024</v>
      </c>
      <c r="EB286" s="647">
        <v>2024</v>
      </c>
      <c r="EC286" s="647">
        <v>2024</v>
      </c>
      <c r="ED286" s="647">
        <v>2025</v>
      </c>
      <c r="EE286" s="647">
        <v>2025</v>
      </c>
      <c r="EF286" s="647">
        <v>2025</v>
      </c>
      <c r="EG286" s="647">
        <v>2025</v>
      </c>
      <c r="EH286" s="647">
        <v>2025</v>
      </c>
      <c r="EI286" s="647">
        <v>2025</v>
      </c>
      <c r="EJ286" s="647">
        <v>2025</v>
      </c>
      <c r="EK286" s="647">
        <v>2025</v>
      </c>
      <c r="EL286" s="647">
        <v>2025</v>
      </c>
      <c r="EM286" s="647">
        <v>2025</v>
      </c>
      <c r="EN286" s="647">
        <v>2026</v>
      </c>
      <c r="EO286" s="647">
        <v>2026</v>
      </c>
      <c r="EP286" s="647">
        <v>2026</v>
      </c>
      <c r="EQ286" s="647">
        <v>2026</v>
      </c>
      <c r="ER286" s="647">
        <v>2026</v>
      </c>
      <c r="ES286" s="647">
        <v>2026</v>
      </c>
      <c r="ET286" s="647">
        <v>2026</v>
      </c>
      <c r="EU286" s="647">
        <v>2026</v>
      </c>
      <c r="EV286" s="647">
        <v>2026</v>
      </c>
      <c r="EW286" s="647">
        <v>2026</v>
      </c>
      <c r="EX286" s="647">
        <v>2027</v>
      </c>
      <c r="EY286" s="647">
        <v>2027</v>
      </c>
      <c r="EZ286" s="647">
        <v>2027</v>
      </c>
      <c r="FA286" s="647">
        <v>2027</v>
      </c>
      <c r="FB286" s="647">
        <v>2027</v>
      </c>
      <c r="FC286" s="647">
        <v>2027</v>
      </c>
      <c r="FD286" s="647">
        <v>2027</v>
      </c>
      <c r="FE286" s="647">
        <v>2027</v>
      </c>
      <c r="FF286" s="647">
        <v>2027</v>
      </c>
      <c r="FG286" s="647">
        <v>2027</v>
      </c>
      <c r="FH286" s="647">
        <v>2028</v>
      </c>
      <c r="FI286" s="647">
        <v>2028</v>
      </c>
      <c r="FJ286" s="647">
        <v>2028</v>
      </c>
      <c r="FK286" s="647">
        <v>2028</v>
      </c>
      <c r="FL286" s="647">
        <v>2028</v>
      </c>
      <c r="FM286" s="647">
        <v>2028</v>
      </c>
      <c r="FN286" s="647">
        <v>2028</v>
      </c>
      <c r="FO286" s="647">
        <v>2028</v>
      </c>
      <c r="FP286" s="647">
        <v>2028</v>
      </c>
      <c r="FQ286" s="647">
        <v>2028</v>
      </c>
      <c r="FR286" s="647">
        <v>2029</v>
      </c>
      <c r="FS286" s="647">
        <v>2029</v>
      </c>
      <c r="FT286" s="647">
        <v>2029</v>
      </c>
      <c r="FU286" s="647">
        <v>2029</v>
      </c>
      <c r="FV286" s="647">
        <v>2029</v>
      </c>
      <c r="FW286" s="647">
        <v>2029</v>
      </c>
      <c r="FX286" s="647">
        <v>2029</v>
      </c>
      <c r="FY286" s="647">
        <v>2029</v>
      </c>
      <c r="FZ286" s="647">
        <v>2029</v>
      </c>
      <c r="GA286" s="647">
        <v>2029</v>
      </c>
      <c r="GB286" s="647">
        <v>2030</v>
      </c>
      <c r="GC286" s="647">
        <v>2030</v>
      </c>
      <c r="GD286" s="647">
        <v>2030</v>
      </c>
      <c r="GE286" s="647">
        <v>2030</v>
      </c>
      <c r="GF286" s="647">
        <v>2030</v>
      </c>
      <c r="GG286" s="647">
        <v>2030</v>
      </c>
      <c r="GH286" s="647">
        <v>2030</v>
      </c>
      <c r="GI286" s="647">
        <v>2030</v>
      </c>
      <c r="GJ286" s="647">
        <v>2030</v>
      </c>
      <c r="GK286" s="647">
        <v>2030</v>
      </c>
      <c r="GL286" s="903" t="s">
        <v>1662</v>
      </c>
      <c r="GO286" s="643" t="s">
        <v>1678</v>
      </c>
    </row>
    <row r="287" spans="1:234" hidden="1" x14ac:dyDescent="0.25">
      <c r="A287" s="643" t="s">
        <v>208</v>
      </c>
      <c r="AI287" s="647" t="s">
        <v>1663</v>
      </c>
      <c r="AJ287" s="647" t="s">
        <v>1664</v>
      </c>
      <c r="AK287" s="647" t="str">
        <f t="shared" ref="AK287" si="765">E281</f>
        <v/>
      </c>
      <c r="AL287" s="647" t="str">
        <f t="shared" ref="AL287" si="766">F281</f>
        <v/>
      </c>
      <c r="AM287" s="647" t="str">
        <f t="shared" ref="AM287" si="767">G281</f>
        <v/>
      </c>
      <c r="AN287" s="647" t="str">
        <f t="shared" ref="AN287" si="768">H281</f>
        <v/>
      </c>
      <c r="AO287" s="647" t="str">
        <f t="shared" ref="AO287" si="769">I281</f>
        <v/>
      </c>
      <c r="AP287" s="647" t="str">
        <f t="shared" ref="AP287" si="770">J281</f>
        <v/>
      </c>
      <c r="AQ287" s="647" t="str">
        <f t="shared" ref="AQ287" si="771">K281</f>
        <v/>
      </c>
      <c r="AR287" s="647" t="str">
        <f t="shared" ref="AR287" si="772">L281</f>
        <v/>
      </c>
      <c r="AS287" s="647" t="str">
        <f t="shared" ref="AS287" si="773">M281</f>
        <v/>
      </c>
      <c r="AT287" s="647" t="str">
        <f t="shared" ref="AT287" si="774">N281</f>
        <v/>
      </c>
      <c r="AU287" s="648"/>
      <c r="AW287" s="662" t="s">
        <v>1663</v>
      </c>
      <c r="AX287" s="647" t="s">
        <v>1664</v>
      </c>
      <c r="AY287" s="647" t="str">
        <f t="shared" ref="AY287" si="775">E281</f>
        <v/>
      </c>
      <c r="AZ287" s="647" t="str">
        <f t="shared" ref="AZ287" si="776">F281</f>
        <v/>
      </c>
      <c r="BA287" s="647" t="str">
        <f t="shared" ref="BA287" si="777">G281</f>
        <v/>
      </c>
      <c r="BB287" s="647" t="str">
        <f t="shared" ref="BB287" si="778">H281</f>
        <v/>
      </c>
      <c r="BC287" s="647" t="str">
        <f t="shared" ref="BC287" si="779">I281</f>
        <v/>
      </c>
      <c r="BD287" s="647" t="str">
        <f t="shared" ref="BD287" si="780">J281</f>
        <v/>
      </c>
      <c r="BE287" s="647" t="str">
        <f t="shared" ref="BE287" si="781">K281</f>
        <v/>
      </c>
      <c r="BF287" s="647" t="str">
        <f t="shared" ref="BF287" si="782">L281</f>
        <v/>
      </c>
      <c r="BG287" s="647" t="str">
        <f t="shared" ref="BG287" si="783">M281</f>
        <v/>
      </c>
      <c r="BH287" s="647" t="str">
        <f t="shared" ref="BH287" si="784">N281</f>
        <v/>
      </c>
      <c r="BI287" s="647" t="str">
        <f t="shared" ref="BI287" si="785">E281</f>
        <v/>
      </c>
      <c r="BJ287" s="647" t="str">
        <f t="shared" ref="BJ287" si="786">F281</f>
        <v/>
      </c>
      <c r="BK287" s="647" t="str">
        <f t="shared" ref="BK287" si="787">G281</f>
        <v/>
      </c>
      <c r="BL287" s="647" t="str">
        <f t="shared" ref="BL287" si="788">H281</f>
        <v/>
      </c>
      <c r="BM287" s="647" t="str">
        <f t="shared" ref="BM287" si="789">I281</f>
        <v/>
      </c>
      <c r="BN287" s="647" t="str">
        <f t="shared" ref="BN287" si="790">J281</f>
        <v/>
      </c>
      <c r="BO287" s="647" t="str">
        <f t="shared" ref="BO287" si="791">K281</f>
        <v/>
      </c>
      <c r="BP287" s="647" t="str">
        <f t="shared" ref="BP287" si="792">L281</f>
        <v/>
      </c>
      <c r="BQ287" s="647" t="str">
        <f t="shared" ref="BQ287" si="793">M281</f>
        <v/>
      </c>
      <c r="BR287" s="647" t="str">
        <f t="shared" ref="BR287" si="794">N281</f>
        <v/>
      </c>
      <c r="BS287" s="647" t="str">
        <f t="shared" ref="BS287" si="795">E281</f>
        <v/>
      </c>
      <c r="BT287" s="647" t="str">
        <f t="shared" ref="BT287" si="796">F281</f>
        <v/>
      </c>
      <c r="BU287" s="647" t="str">
        <f t="shared" ref="BU287" si="797">G281</f>
        <v/>
      </c>
      <c r="BV287" s="647" t="str">
        <f t="shared" ref="BV287" si="798">H281</f>
        <v/>
      </c>
      <c r="BW287" s="647" t="str">
        <f t="shared" ref="BW287" si="799">I281</f>
        <v/>
      </c>
      <c r="BX287" s="647" t="str">
        <f t="shared" ref="BX287" si="800">J281</f>
        <v/>
      </c>
      <c r="BY287" s="647" t="str">
        <f t="shared" ref="BY287" si="801">K281</f>
        <v/>
      </c>
      <c r="BZ287" s="647" t="str">
        <f t="shared" ref="BZ287" si="802">L281</f>
        <v/>
      </c>
      <c r="CA287" s="647" t="str">
        <f t="shared" ref="CA287" si="803">M281</f>
        <v/>
      </c>
      <c r="CB287" s="647" t="str">
        <f t="shared" ref="CB287" si="804">N281</f>
        <v/>
      </c>
      <c r="CC287" s="647" t="str">
        <f t="shared" ref="CC287" si="805">E281</f>
        <v/>
      </c>
      <c r="CD287" s="647" t="str">
        <f t="shared" ref="CD287" si="806">F281</f>
        <v/>
      </c>
      <c r="CE287" s="647" t="str">
        <f t="shared" ref="CE287" si="807">G281</f>
        <v/>
      </c>
      <c r="CF287" s="647" t="str">
        <f t="shared" ref="CF287" si="808">H281</f>
        <v/>
      </c>
      <c r="CG287" s="647" t="str">
        <f t="shared" ref="CG287" si="809">I281</f>
        <v/>
      </c>
      <c r="CH287" s="647" t="str">
        <f t="shared" ref="CH287" si="810">J281</f>
        <v/>
      </c>
      <c r="CI287" s="647" t="str">
        <f t="shared" ref="CI287" si="811">K281</f>
        <v/>
      </c>
      <c r="CJ287" s="647" t="str">
        <f t="shared" ref="CJ287" si="812">L281</f>
        <v/>
      </c>
      <c r="CK287" s="647" t="str">
        <f t="shared" ref="CK287" si="813">M281</f>
        <v/>
      </c>
      <c r="CL287" s="647" t="str">
        <f t="shared" ref="CL287" si="814">N281</f>
        <v/>
      </c>
      <c r="CM287" s="647" t="str">
        <f t="shared" ref="CM287" si="815">E281</f>
        <v/>
      </c>
      <c r="CN287" s="647" t="str">
        <f t="shared" ref="CN287" si="816">F281</f>
        <v/>
      </c>
      <c r="CO287" s="647" t="str">
        <f t="shared" ref="CO287" si="817">G281</f>
        <v/>
      </c>
      <c r="CP287" s="647" t="str">
        <f t="shared" ref="CP287" si="818">H281</f>
        <v/>
      </c>
      <c r="CQ287" s="647" t="str">
        <f t="shared" ref="CQ287" si="819">I281</f>
        <v/>
      </c>
      <c r="CR287" s="647" t="str">
        <f t="shared" ref="CR287" si="820">J281</f>
        <v/>
      </c>
      <c r="CS287" s="647" t="str">
        <f t="shared" ref="CS287" si="821">K281</f>
        <v/>
      </c>
      <c r="CT287" s="647" t="str">
        <f t="shared" ref="CT287" si="822">L281</f>
        <v/>
      </c>
      <c r="CU287" s="647" t="str">
        <f t="shared" ref="CU287" si="823">M281</f>
        <v/>
      </c>
      <c r="CV287" s="647" t="str">
        <f t="shared" ref="CV287" si="824">N281</f>
        <v/>
      </c>
      <c r="CW287" s="647" t="str">
        <f t="shared" ref="CW287" si="825">E281</f>
        <v/>
      </c>
      <c r="CX287" s="647" t="str">
        <f t="shared" ref="CX287" si="826">F281</f>
        <v/>
      </c>
      <c r="CY287" s="647" t="str">
        <f t="shared" ref="CY287" si="827">G281</f>
        <v/>
      </c>
      <c r="CZ287" s="647" t="str">
        <f t="shared" ref="CZ287" si="828">H281</f>
        <v/>
      </c>
      <c r="DA287" s="647" t="str">
        <f t="shared" ref="DA287" si="829">I281</f>
        <v/>
      </c>
      <c r="DB287" s="647" t="str">
        <f t="shared" ref="DB287" si="830">J281</f>
        <v/>
      </c>
      <c r="DC287" s="647" t="str">
        <f t="shared" ref="DC287" si="831">K281</f>
        <v/>
      </c>
      <c r="DD287" s="647" t="str">
        <f t="shared" ref="DD287" si="832">L281</f>
        <v/>
      </c>
      <c r="DE287" s="647" t="str">
        <f t="shared" ref="DE287" si="833">M281</f>
        <v/>
      </c>
      <c r="DF287" s="647" t="str">
        <f t="shared" ref="DF287" si="834">N281</f>
        <v/>
      </c>
      <c r="DG287" s="647" t="str">
        <f t="shared" ref="DG287" si="835">E281</f>
        <v/>
      </c>
      <c r="DH287" s="647" t="str">
        <f t="shared" ref="DH287" si="836">F281</f>
        <v/>
      </c>
      <c r="DI287" s="647" t="str">
        <f t="shared" ref="DI287" si="837">G281</f>
        <v/>
      </c>
      <c r="DJ287" s="647" t="str">
        <f t="shared" ref="DJ287" si="838">H281</f>
        <v/>
      </c>
      <c r="DK287" s="647" t="str">
        <f t="shared" ref="DK287" si="839">I281</f>
        <v/>
      </c>
      <c r="DL287" s="647" t="str">
        <f t="shared" ref="DL287" si="840">J281</f>
        <v/>
      </c>
      <c r="DM287" s="647" t="str">
        <f t="shared" ref="DM287" si="841">K281</f>
        <v/>
      </c>
      <c r="DN287" s="647" t="str">
        <f t="shared" ref="DN287" si="842">L281</f>
        <v/>
      </c>
      <c r="DO287" s="647" t="str">
        <f t="shared" ref="DO287" si="843">M281</f>
        <v/>
      </c>
      <c r="DP287" s="647" t="str">
        <f t="shared" ref="DP287" si="844">N281</f>
        <v/>
      </c>
      <c r="DQ287" s="643" t="s">
        <v>1657</v>
      </c>
      <c r="DR287" s="662" t="s">
        <v>1665</v>
      </c>
      <c r="DS287" s="647" t="s">
        <v>1664</v>
      </c>
      <c r="DT287" s="647" t="str">
        <f t="shared" ref="DT287" si="845">E281</f>
        <v/>
      </c>
      <c r="DU287" s="647" t="str">
        <f t="shared" ref="DU287" si="846">F281</f>
        <v/>
      </c>
      <c r="DV287" s="647" t="str">
        <f t="shared" ref="DV287" si="847">G281</f>
        <v/>
      </c>
      <c r="DW287" s="647" t="str">
        <f t="shared" ref="DW287" si="848">H281</f>
        <v/>
      </c>
      <c r="DX287" s="647" t="str">
        <f t="shared" ref="DX287" si="849">I281</f>
        <v/>
      </c>
      <c r="DY287" s="647" t="str">
        <f t="shared" ref="DY287" si="850">J281</f>
        <v/>
      </c>
      <c r="DZ287" s="647" t="str">
        <f t="shared" ref="DZ287" si="851">K281</f>
        <v/>
      </c>
      <c r="EA287" s="647" t="str">
        <f t="shared" ref="EA287" si="852">L281</f>
        <v/>
      </c>
      <c r="EB287" s="647" t="str">
        <f t="shared" ref="EB287" si="853">M281</f>
        <v/>
      </c>
      <c r="EC287" s="647" t="str">
        <f t="shared" ref="EC287" si="854">N281</f>
        <v/>
      </c>
      <c r="ED287" s="647" t="str">
        <f t="shared" ref="ED287" si="855">E281</f>
        <v/>
      </c>
      <c r="EE287" s="647" t="str">
        <f t="shared" ref="EE287" si="856">F281</f>
        <v/>
      </c>
      <c r="EF287" s="647" t="str">
        <f t="shared" ref="EF287" si="857">G281</f>
        <v/>
      </c>
      <c r="EG287" s="647" t="str">
        <f t="shared" ref="EG287" si="858">H281</f>
        <v/>
      </c>
      <c r="EH287" s="647" t="str">
        <f t="shared" ref="EH287" si="859">I281</f>
        <v/>
      </c>
      <c r="EI287" s="647" t="str">
        <f t="shared" ref="EI287" si="860">J281</f>
        <v/>
      </c>
      <c r="EJ287" s="647" t="str">
        <f t="shared" ref="EJ287" si="861">K281</f>
        <v/>
      </c>
      <c r="EK287" s="647" t="str">
        <f t="shared" ref="EK287" si="862">L281</f>
        <v/>
      </c>
      <c r="EL287" s="647" t="str">
        <f t="shared" ref="EL287" si="863">M281</f>
        <v/>
      </c>
      <c r="EM287" s="647" t="str">
        <f t="shared" ref="EM287" si="864">N281</f>
        <v/>
      </c>
      <c r="EN287" s="647" t="str">
        <f t="shared" ref="EN287" si="865">E281</f>
        <v/>
      </c>
      <c r="EO287" s="647" t="str">
        <f t="shared" ref="EO287" si="866">F281</f>
        <v/>
      </c>
      <c r="EP287" s="647" t="str">
        <f t="shared" ref="EP287" si="867">G281</f>
        <v/>
      </c>
      <c r="EQ287" s="647" t="str">
        <f t="shared" ref="EQ287" si="868">H281</f>
        <v/>
      </c>
      <c r="ER287" s="647" t="str">
        <f t="shared" ref="ER287" si="869">I281</f>
        <v/>
      </c>
      <c r="ES287" s="647" t="str">
        <f t="shared" ref="ES287" si="870">J281</f>
        <v/>
      </c>
      <c r="ET287" s="647" t="str">
        <f t="shared" ref="ET287" si="871">K281</f>
        <v/>
      </c>
      <c r="EU287" s="647" t="str">
        <f t="shared" ref="EU287" si="872">L281</f>
        <v/>
      </c>
      <c r="EV287" s="647" t="str">
        <f t="shared" ref="EV287" si="873">M281</f>
        <v/>
      </c>
      <c r="EW287" s="647" t="str">
        <f t="shared" ref="EW287" si="874">N281</f>
        <v/>
      </c>
      <c r="EX287" s="647" t="str">
        <f t="shared" ref="EX287" si="875">E281</f>
        <v/>
      </c>
      <c r="EY287" s="647" t="str">
        <f t="shared" ref="EY287" si="876">F281</f>
        <v/>
      </c>
      <c r="EZ287" s="647" t="str">
        <f t="shared" ref="EZ287" si="877">G281</f>
        <v/>
      </c>
      <c r="FA287" s="647" t="str">
        <f t="shared" ref="FA287" si="878">H281</f>
        <v/>
      </c>
      <c r="FB287" s="647" t="str">
        <f t="shared" ref="FB287" si="879">I281</f>
        <v/>
      </c>
      <c r="FC287" s="647" t="str">
        <f t="shared" ref="FC287" si="880">J281</f>
        <v/>
      </c>
      <c r="FD287" s="647" t="str">
        <f t="shared" ref="FD287" si="881">K281</f>
        <v/>
      </c>
      <c r="FE287" s="647" t="str">
        <f t="shared" ref="FE287" si="882">L281</f>
        <v/>
      </c>
      <c r="FF287" s="647" t="str">
        <f t="shared" ref="FF287" si="883">M281</f>
        <v/>
      </c>
      <c r="FG287" s="647" t="str">
        <f t="shared" ref="FG287" si="884">N281</f>
        <v/>
      </c>
      <c r="FH287" s="647" t="str">
        <f t="shared" ref="FH287" si="885">E281</f>
        <v/>
      </c>
      <c r="FI287" s="647" t="str">
        <f t="shared" ref="FI287" si="886">F281</f>
        <v/>
      </c>
      <c r="FJ287" s="647" t="str">
        <f t="shared" ref="FJ287" si="887">G281</f>
        <v/>
      </c>
      <c r="FK287" s="647" t="str">
        <f t="shared" ref="FK287" si="888">H281</f>
        <v/>
      </c>
      <c r="FL287" s="647" t="str">
        <f t="shared" ref="FL287" si="889">I281</f>
        <v/>
      </c>
      <c r="FM287" s="647" t="str">
        <f t="shared" ref="FM287" si="890">J281</f>
        <v/>
      </c>
      <c r="FN287" s="647" t="str">
        <f t="shared" ref="FN287" si="891">K281</f>
        <v/>
      </c>
      <c r="FO287" s="647" t="str">
        <f t="shared" ref="FO287" si="892">L281</f>
        <v/>
      </c>
      <c r="FP287" s="647" t="str">
        <f t="shared" ref="FP287" si="893">M281</f>
        <v/>
      </c>
      <c r="FQ287" s="647" t="str">
        <f t="shared" ref="FQ287" si="894">N281</f>
        <v/>
      </c>
      <c r="FR287" s="647" t="str">
        <f t="shared" ref="FR287" si="895">E281</f>
        <v/>
      </c>
      <c r="FS287" s="647" t="str">
        <f t="shared" ref="FS287" si="896">F281</f>
        <v/>
      </c>
      <c r="FT287" s="647" t="str">
        <f t="shared" ref="FT287" si="897">G281</f>
        <v/>
      </c>
      <c r="FU287" s="647" t="str">
        <f t="shared" ref="FU287" si="898">H281</f>
        <v/>
      </c>
      <c r="FV287" s="647" t="str">
        <f t="shared" ref="FV287" si="899">I281</f>
        <v/>
      </c>
      <c r="FW287" s="647" t="str">
        <f t="shared" ref="FW287" si="900">J281</f>
        <v/>
      </c>
      <c r="FX287" s="647" t="str">
        <f t="shared" ref="FX287" si="901">K281</f>
        <v/>
      </c>
      <c r="FY287" s="647" t="str">
        <f t="shared" ref="FY287" si="902">L281</f>
        <v/>
      </c>
      <c r="FZ287" s="647" t="str">
        <f t="shared" ref="FZ287" si="903">M281</f>
        <v/>
      </c>
      <c r="GA287" s="647" t="str">
        <f t="shared" ref="GA287" si="904">N281</f>
        <v/>
      </c>
      <c r="GB287" s="647" t="str">
        <f t="shared" ref="GB287" si="905">E281</f>
        <v/>
      </c>
      <c r="GC287" s="647" t="str">
        <f t="shared" ref="GC287" si="906">F281</f>
        <v/>
      </c>
      <c r="GD287" s="647" t="str">
        <f t="shared" ref="GD287" si="907">G281</f>
        <v/>
      </c>
      <c r="GE287" s="647" t="str">
        <f t="shared" ref="GE287" si="908">H281</f>
        <v/>
      </c>
      <c r="GF287" s="647" t="str">
        <f t="shared" ref="GF287" si="909">I281</f>
        <v/>
      </c>
      <c r="GG287" s="647" t="str">
        <f t="shared" ref="GG287" si="910">J281</f>
        <v/>
      </c>
      <c r="GH287" s="647" t="str">
        <f t="shared" ref="GH287" si="911">K281</f>
        <v/>
      </c>
      <c r="GI287" s="647" t="str">
        <f t="shared" ref="GI287" si="912">L281</f>
        <v/>
      </c>
      <c r="GJ287" s="647" t="str">
        <f t="shared" ref="GJ287" si="913">M281</f>
        <v/>
      </c>
      <c r="GK287" s="647" t="str">
        <f t="shared" ref="GK287" si="914">N281</f>
        <v/>
      </c>
      <c r="GL287" s="904"/>
      <c r="GM287" s="663"/>
      <c r="GN287" s="662" t="s">
        <v>1665</v>
      </c>
      <c r="GO287" s="646" t="s">
        <v>1664</v>
      </c>
      <c r="GP287" s="646" t="str">
        <f t="shared" ref="GP287" si="915">E281</f>
        <v/>
      </c>
      <c r="GQ287" s="646" t="str">
        <f t="shared" ref="GQ287" si="916">F281</f>
        <v/>
      </c>
      <c r="GR287" s="646" t="str">
        <f t="shared" ref="GR287" si="917">G281</f>
        <v/>
      </c>
      <c r="GS287" s="646" t="str">
        <f t="shared" ref="GS287" si="918">H281</f>
        <v/>
      </c>
      <c r="GT287" s="646" t="str">
        <f t="shared" ref="GT287" si="919">I281</f>
        <v/>
      </c>
      <c r="GU287" s="646" t="str">
        <f t="shared" ref="GU287" si="920">J281</f>
        <v/>
      </c>
      <c r="GV287" s="646" t="str">
        <f t="shared" ref="GV287" si="921">K281</f>
        <v/>
      </c>
      <c r="GW287" s="646" t="str">
        <f t="shared" ref="GW287" si="922">L281</f>
        <v/>
      </c>
      <c r="GX287" s="646" t="str">
        <f t="shared" ref="GX287" si="923">M281</f>
        <v/>
      </c>
      <c r="GY287" s="646" t="str">
        <f t="shared" ref="GY287" si="924">N281</f>
        <v/>
      </c>
      <c r="GZ287" s="646" t="s">
        <v>1662</v>
      </c>
    </row>
    <row r="288" spans="1:234" hidden="1" x14ac:dyDescent="0.25">
      <c r="A288" s="643" t="s">
        <v>208</v>
      </c>
      <c r="AI288" s="664">
        <v>2023</v>
      </c>
      <c r="AJ288" s="664">
        <v>1</v>
      </c>
      <c r="AK288" s="665">
        <v>0</v>
      </c>
      <c r="AL288" s="665">
        <v>0</v>
      </c>
      <c r="AM288" s="665">
        <v>0</v>
      </c>
      <c r="AN288" s="665">
        <v>0</v>
      </c>
      <c r="AO288" s="665">
        <v>0</v>
      </c>
      <c r="AP288" s="665">
        <v>0</v>
      </c>
      <c r="AQ288" s="665">
        <v>0</v>
      </c>
      <c r="AR288" s="665">
        <v>0</v>
      </c>
      <c r="AS288" s="665">
        <v>0</v>
      </c>
      <c r="AT288" s="665">
        <v>0</v>
      </c>
      <c r="AU288" s="666"/>
      <c r="AW288" s="749">
        <v>2023</v>
      </c>
      <c r="AX288" s="665">
        <f>AX282</f>
        <v>0</v>
      </c>
      <c r="AY288" s="665">
        <f>INDEX(AX282:BE283,MATCH(AW288,AV282:AV283,0),MATCH(AY286,AX280:BE280,0))</f>
        <v>0</v>
      </c>
      <c r="AZ288" s="665">
        <f>INDEX(AX282:BE283,MATCH(AW288,AV282:AV283,0),MATCH(AZ286,AX280:BE280,0))*(INDEX(AK288:AT295,MATCH(AZ286,AI288:AI295,0),MATCH(AZ287,AK287:AT287,0)))</f>
        <v>0</v>
      </c>
      <c r="BA288" s="665">
        <f>INDEX(AX282:BE283,MATCH(AW288,AV282:AV283,0),MATCH(BA286,AX280:BE280,0))*(INDEX(AK288:AT295,MATCH(BA286,AI288:AI295,0),MATCH(BA287,AK287:AT287,0)))</f>
        <v>0</v>
      </c>
      <c r="BB288" s="665">
        <f>INDEX(AX282:BE283,MATCH(AW288,AV282:AV283,0),MATCH(BB286,AX280:BE280,0))*(INDEX(AK288:AT295,MATCH(BB286,AI288:AI295,0),MATCH(BB287,AK287:AT287,0)))</f>
        <v>0</v>
      </c>
      <c r="BC288" s="665">
        <f>INDEX(AX282:BE283,MATCH(AW288,AV282:AV283,0),MATCH(BC286,AX280:BE280,0))*(INDEX(AK288:AT295,MATCH(BC286,AI288:AI295,0),MATCH(BC287,AK287:AT287,0)))</f>
        <v>0</v>
      </c>
      <c r="BD288" s="665">
        <f>INDEX(AX282:BE283,MATCH(AW288,AV282:AV283,0),MATCH(BD286,AX280:BE280,0))*(INDEX(AK288:AT295,MATCH(BD286,AI288:AI295,0),MATCH(BD287,AK287:AT287,0)))</f>
        <v>0</v>
      </c>
      <c r="BE288" s="665">
        <f>INDEX(AX282:BE283,MATCH(AW288,AV282:AV283,0),MATCH(BE286,AX280:BE280,0))*(INDEX(AK288:AT295,MATCH(BE286,AI288:AI295,0),MATCH(BE287,AK287:AT287,0)))</f>
        <v>0</v>
      </c>
      <c r="BF288" s="665">
        <f>INDEX(AX282:BE283,MATCH(AW288,AV282:AV283,0),MATCH(BF286,AX280:BE280,0))*(INDEX(AK288:AT295,MATCH(BF286,AI288:AI295,0),MATCH(BF287,AK287:AT287,0)))</f>
        <v>0</v>
      </c>
      <c r="BG288" s="665">
        <f>INDEX(AX282:BE283,MATCH(AW288,AV282:AV283,0),MATCH(BG286,AX280:BE280,0))*(INDEX(AK288:AT295,MATCH(BG286,AI288:AI295,0),MATCH(BG287,AK287:AT287,0)))</f>
        <v>0</v>
      </c>
      <c r="BH288" s="665">
        <f>INDEX(AX282:BE283,MATCH(AW288,AV282:AV283,0),MATCH(BH286,AX280:BE280,0))*(INDEX(AK288:AT295,MATCH(BH286,AI288:AI295,0),MATCH(BH287,AK287:AT287,0)))</f>
        <v>0</v>
      </c>
      <c r="BI288" s="665">
        <f>INDEX(AX282:BE283,MATCH(AW288,AV282:AV283,0),MATCH(BI286,AX280:BE280,0))*(INDEX(AK288:AT295,MATCH(BI286,AI288:AI295,0),MATCH(BI287,AK287:AT287,0)))</f>
        <v>0</v>
      </c>
      <c r="BJ288" s="665">
        <f>INDEX(AX282:BE283,MATCH(AW288,AV282:AV283,0),MATCH(BJ286,AX280:BE280,0))*(INDEX(AK288:AT295,MATCH(BJ286,AI288:AI295,0),MATCH(BJ287,AK287:AT287,0)))</f>
        <v>0</v>
      </c>
      <c r="BK288" s="665">
        <f>INDEX(AX282:BE283,MATCH(AW288,AV282:AV283,0),MATCH(BK286,AX280:BE280,0))*(INDEX(AK288:AT295,MATCH(BK286,AI288:AI295,0),MATCH(BK287,AK287:AT287,0)))</f>
        <v>0</v>
      </c>
      <c r="BL288" s="665">
        <f>INDEX(AX282:BE283,MATCH(AW288,AV282:AV283,0),MATCH(BL286,AX280:BE280,0))*(INDEX(AK288:AT295,MATCH(BL286,AI288:AI295,0),MATCH(BL287,AK287:AT287,0)))</f>
        <v>0</v>
      </c>
      <c r="BM288" s="665">
        <f>INDEX(AX282:BE283,MATCH(AW288,AV282:AV283,0),MATCH(BM286,AX280:BE280,0))*(INDEX(AK288:AT295,MATCH(BM286,AI288:AI295,0),MATCH(BM287,AK287:AT287,0)))</f>
        <v>0</v>
      </c>
      <c r="BN288" s="665">
        <f>INDEX(AX282:BE283,MATCH(AW288,AV282:AV283,0),MATCH(BN286,AX280:BE280,0))*(INDEX(AK288:AT295,MATCH(BN286,AI288:AI295,0),MATCH(BN287,AK287:AT287,0)))</f>
        <v>0</v>
      </c>
      <c r="BO288" s="665">
        <f>INDEX(AX282:BE283,MATCH(AW288,AV282:AV283,0),MATCH(BO286,AX280:BE280,0))*(INDEX(AK288:AT295,MATCH(BO286,AI288:AI295,0),MATCH(BO287,AK287:AT287,0)))</f>
        <v>0</v>
      </c>
      <c r="BP288" s="665">
        <f>INDEX(AX282:BE283,MATCH(AW288,AV282:AV283,0),MATCH(BP286,AX280:BE280,0))*(INDEX(AK288:AT295,MATCH(BP286,AI288:AI295,0),MATCH(BP287,AK287:AT287,0)))</f>
        <v>0</v>
      </c>
      <c r="BQ288" s="665">
        <f>INDEX(AX282:BE283,MATCH(AW288,AV282:AV283,0),MATCH(BQ286,AX280:BE280,0))*(INDEX(AK288:AT295,MATCH(BQ286,AI288:AI295,0),MATCH(BQ287,AK287:AT287,0)))</f>
        <v>0</v>
      </c>
      <c r="BR288" s="665">
        <f>INDEX(AX282:BE283,MATCH(AW288,AV282:AV283,0),MATCH(BR286,AX280:BE280,0))*(INDEX(AK288:AT295,MATCH(BR286,AI288:AI295,0),MATCH(BR287,AK287:AT287,0)))</f>
        <v>0</v>
      </c>
      <c r="BS288" s="665">
        <f>INDEX(AX282:BE283,MATCH(AW288,AV282:AV283,0),MATCH(BS286,AX280:BE280,0))*(INDEX(AK288:AT295,MATCH(BS286,AI288:AI295,0),MATCH(BS287,AK287:AT287,0)))</f>
        <v>0</v>
      </c>
      <c r="BT288" s="665">
        <f>INDEX(AX282:BE283,MATCH(AW288,AV282:AV283,0),MATCH(BT286,AX280:BE280,0))*(INDEX(AK288:AT295,MATCH(BT286,AI288:AI295,0),MATCH(BT287,AK287:AT287,0)))</f>
        <v>0</v>
      </c>
      <c r="BU288" s="665">
        <f>INDEX(AX282:BE283,MATCH(AW288,AV282:AV283,0),MATCH(BU286,AX280:BE280,0))*(INDEX(AK288:AT295,MATCH(BU286,AI288:AI295,0),MATCH(BU287,AK287:AT287,0)))</f>
        <v>0</v>
      </c>
      <c r="BV288" s="665">
        <f>INDEX(AX282:BE283,MATCH(AW288,AV282:AV283,0),MATCH(BV286,AX280:BE280,0))*(INDEX(AK288:AT295,MATCH(BV286,AI288:AI295,0),MATCH(BV287,AK287:AT287,0)))</f>
        <v>0</v>
      </c>
      <c r="BW288" s="665">
        <f>INDEX(AX282:BE283,MATCH(AW288,AV282:AV283,0),MATCH(BW286,AX280:BE280,0))*(INDEX(AK288:AT295,MATCH(BW286,AI288:AI295,0),MATCH(BW287,AK287:AT287,0)))</f>
        <v>0</v>
      </c>
      <c r="BX288" s="665">
        <f>INDEX(AX282:BE283,MATCH(AW288,AV282:AV283,0),MATCH(BX286,AX280:BE280,0))*(INDEX(AK288:AT295,MATCH(BX286,AI288:AI295,0),MATCH(BX287,AK287:AT287,0)))</f>
        <v>0</v>
      </c>
      <c r="BY288" s="665">
        <f>INDEX(AX282:BE283,MATCH(AW288,AV282:AV283,0),MATCH(BY286,AX280:BE280,0))*(INDEX(AK288:AT295,MATCH(BY286,AI288:AI295,0),MATCH(BY287,AK287:AT287,0)))</f>
        <v>0</v>
      </c>
      <c r="BZ288" s="665">
        <f>INDEX(AX282:BE283,MATCH(AW288,AV282:AV283,0),MATCH(BZ286,AX280:BE280,0))*(INDEX(AK288:AT295,MATCH(BZ286,AI288:AI295,0),MATCH(BZ287,AK287:AT287,0)))</f>
        <v>0</v>
      </c>
      <c r="CA288" s="665">
        <f>INDEX(AX282:BE283,MATCH(AW288,AV282:AV283,0),MATCH(CA286,AX280:BE280,0))*(INDEX(AK288:AT295,MATCH(CA286,AI288:AI295,0),MATCH(CA287,AK287:AT287,0)))</f>
        <v>0</v>
      </c>
      <c r="CB288" s="665">
        <f>INDEX(AX282:BE283,MATCH(AW288,AV282:AV283,0),MATCH(CB286,AX280:BE280,0))*(INDEX(AK288:AT295,MATCH(CB286,AI288:AI295,0),MATCH(CB287,AK287:AT287,0)))</f>
        <v>0</v>
      </c>
      <c r="CC288" s="665">
        <f>INDEX(AX282:BE283,MATCH(AW288,AV282:AV283,0),MATCH(CC286,AX280:BE280,0))*(INDEX(AK288:AT295,MATCH(CC286,AI288:AI295,0),MATCH(CC287,AK287:AT287,0)))</f>
        <v>0</v>
      </c>
      <c r="CD288" s="665">
        <f>INDEX(AX282:BE283,MATCH(AW288,AV282:AV283,0),MATCH(CD286,AX280:BE280,0))*(INDEX(AK288:AT295,MATCH(CD286,AI288:AI295,0),MATCH(CD287,AK287:AT287,0)))</f>
        <v>0</v>
      </c>
      <c r="CE288" s="665">
        <f>INDEX(AX282:BE283,MATCH(AW288,AV282:AV283,0),MATCH(CE286,AX280:BE280,0))*(INDEX(AK288:AT295,MATCH(CE286,AI288:AI295,0),MATCH(CE287,AK287:AT287,0)))</f>
        <v>0</v>
      </c>
      <c r="CF288" s="665">
        <f>INDEX(AX282:BE283,MATCH(AW288,AV282:AV283,0),MATCH(CF286,AX280:BE280,0))*(INDEX(AK288:AT295,MATCH(CF286,AI288:AI295,0),MATCH(CF287,AK287:AT287,0)))</f>
        <v>0</v>
      </c>
      <c r="CG288" s="665">
        <f>INDEX(AX282:BE283,MATCH(AW288,AV282:AV283,0),MATCH(CG286,AX280:BE280,0))*(INDEX(AK288:AT295,MATCH(CG286,AI288:AI295,0),MATCH(CG287,AK287:AT287,0)))</f>
        <v>0</v>
      </c>
      <c r="CH288" s="665">
        <f>INDEX(AX282:BE283,MATCH(AW288,AV282:AV283,0),MATCH(CH286,AX280:BE280,0))*(INDEX(AK288:AT295,MATCH(CH286,AI288:AI295,0),MATCH(CH287,AK287:AT287,0)))</f>
        <v>0</v>
      </c>
      <c r="CI288" s="665">
        <f>INDEX(AX282:BE283,MATCH(AW288,AV282:AV283,0),MATCH(CI286,AX280:BE280,0))*(INDEX(AK288:AT295,MATCH(CI286,AI288:AI295,0),MATCH(CI287,AK287:AT287,0)))</f>
        <v>0</v>
      </c>
      <c r="CJ288" s="665">
        <f>INDEX(AX282:BE283,MATCH(AW288,AV282:AV283,0),MATCH(CJ286,AX280:BE280,0))*(INDEX(AK288:AT295,MATCH(CJ286,AI288:AI295,0),MATCH(CJ287,AK287:AT287,0)))</f>
        <v>0</v>
      </c>
      <c r="CK288" s="665">
        <f>INDEX(AX282:BE283,MATCH(AW288,AV282:AV283,0),MATCH(CK286,AX280:BE280,0))*(INDEX(AK288:AT295,MATCH(CK286,AI288:AI295,0),MATCH(CK287,AK287:AT287,0)))</f>
        <v>0</v>
      </c>
      <c r="CL288" s="665">
        <f>INDEX(AX282:BE283,MATCH(AW288,AV282:AV283,0),MATCH(CL286,AX280:BE280,0))*(INDEX(AK288:AT295,MATCH(CL286,AI288:AI295,0),MATCH(CL287,AK287:AT287,0)))</f>
        <v>0</v>
      </c>
      <c r="CM288" s="665">
        <f>INDEX(AX282:BE283,MATCH(AW288,AV282:AV283,0),MATCH(CM286,AX280:BE280,0))*(INDEX(AK288:AT295,MATCH(CM286,AI288:AI295,0),MATCH(CM287,AK287:AT287,0)))</f>
        <v>0</v>
      </c>
      <c r="CN288" s="665">
        <f>INDEX(AX282:BE283,MATCH(AW288,AV282:AV283,0),MATCH(CN286,AX280:BE280,0))*(INDEX(AK288:AT295,MATCH(CN286,AI288:AI295,0),MATCH(CN287,AK287:AT287,0)))</f>
        <v>0</v>
      </c>
      <c r="CO288" s="665">
        <f>INDEX(AX282:BE283,MATCH(AW288,AV282:AV283,0),MATCH(CO286,AX280:BE280,0))*(INDEX(AK288:AT295,MATCH(CO286,AI288:AI295,0),MATCH(CO287,AK287:AT287,0)))</f>
        <v>0</v>
      </c>
      <c r="CP288" s="665">
        <f>INDEX(AX282:BE283,MATCH(AW288,AV282:AV283,0),MATCH(CP286,AX280:BE280,0))*(INDEX(AK288:AT295,MATCH(CP286,AI288:AI295,0),MATCH(CP287,AK287:AT287,0)))</f>
        <v>0</v>
      </c>
      <c r="CQ288" s="665">
        <f>INDEX(AX282:BE283,MATCH(AW288,AV282:AV283,0),MATCH(CQ286,AX280:BE280,0))*(INDEX(AK288:AT295,MATCH(CQ286,AI288:AI295,0),MATCH(CQ287,AK287:AT287,0)))</f>
        <v>0</v>
      </c>
      <c r="CR288" s="665">
        <f>INDEX(AX282:BE283,MATCH(AW288,AV282:AV283,0),MATCH(CR286,AX280:BE280,0))*(INDEX(AK288:AT295,MATCH(CR286,AI288:AI295,0),MATCH(CR287,AK287:AT287,0)))</f>
        <v>0</v>
      </c>
      <c r="CS288" s="665">
        <f>INDEX(AX282:BE283,MATCH(AW288,AV282:AV283,0),MATCH(CS286,AX280:BE280,0))*(INDEX(AK288:AT295,MATCH(CS286,AI288:AI295,0),MATCH(CS287,AK287:AT287,0)))</f>
        <v>0</v>
      </c>
      <c r="CT288" s="665">
        <f>INDEX(AX282:BE283,MATCH(AW288,AV282:AV283,0),MATCH(CT286,AX280:BE280,0))*(INDEX(AK288:AT295,MATCH(CT286,AI288:AI295,0),MATCH(CT287,AK287:AT287,0)))</f>
        <v>0</v>
      </c>
      <c r="CU288" s="665">
        <f>INDEX(AX282:BE283,MATCH(AW288,AV282:AV283,0),MATCH(CU286,AX280:BE280,0))*(INDEX(AK288:AT295,MATCH(CU286,AI288:AI295,0),MATCH(CU287,AK287:AT287,0)))</f>
        <v>0</v>
      </c>
      <c r="CV288" s="665">
        <f>INDEX(AX282:BE283,MATCH(AW288,AV282:AV283,0),MATCH(CV286,AX280:BE280,0))*(INDEX(AK288:AT295,MATCH(CV286,AI288:AI295,0),MATCH(CV287,AK287:AT287,0)))</f>
        <v>0</v>
      </c>
      <c r="CW288" s="665">
        <f>INDEX(AX282:BE283,MATCH(AW288,AV282:AV283,0),MATCH(CW286,AX280:BE280,0))*(INDEX(AK288:AT295,MATCH(CW286,AI288:AI295,0),MATCH(CW287,AK287:AT287,0)))</f>
        <v>0</v>
      </c>
      <c r="CX288" s="665">
        <f>INDEX(AX282:BE283,MATCH(AW288,AV282:AV283,0),MATCH(CX286,AX280:BE280,0))*(INDEX(AK288:AT295,MATCH(CX286,AI288:AI295,0),MATCH(CX287,AK287:AT287,0)))</f>
        <v>0</v>
      </c>
      <c r="CY288" s="665">
        <f>INDEX(AX282:BE283,MATCH(AW288,AV282:AV283,0),MATCH(CY286,AX280:BE280,0))*(INDEX(AK288:AT295,MATCH(CY286,AI288:AI295,0),MATCH(CY287,AK287:AT287,0)))</f>
        <v>0</v>
      </c>
      <c r="CZ288" s="665">
        <f>INDEX(AX282:BE283,MATCH(AW288,AV282:AV283,0),MATCH(CZ286,AX280:BE280,0))*(INDEX(AK288:AT295,MATCH(CZ286,AI288:AI295,0),MATCH(CZ287,AK287:AT287,0)))</f>
        <v>0</v>
      </c>
      <c r="DA288" s="665">
        <f>INDEX(AX282:BE283,MATCH(AW288,AV282:AV283,0),MATCH(DA286,AX280:BE280,0))*(INDEX(AK288:AT295,MATCH(DA286,AI288:AI295,0),MATCH(DA287,AK287:AT287,0)))</f>
        <v>0</v>
      </c>
      <c r="DB288" s="665">
        <f>INDEX(AX282:BE283,MATCH(AW288,AV282:AV283,0),MATCH(DB286,AX280:BE280,0))*(INDEX(AK288:AT295,MATCH(DB286,AI288:AI295,0),MATCH(DB287,AK287:AT287,0)))</f>
        <v>0</v>
      </c>
      <c r="DC288" s="665">
        <f>INDEX(AX282:BE283,MATCH(AW288,AV282:AV283,0),MATCH(DC286,AX280:BE280,0))*(INDEX(AK288:AT295,MATCH(DC286,AI288:AI295,0),MATCH(DC287,AK287:AT287,0)))</f>
        <v>0</v>
      </c>
      <c r="DD288" s="665">
        <f>INDEX(AX282:BE283,MATCH(AW288,AV282:AV283,0),MATCH(DD286,AX280:BE280,0))*(INDEX(AK288:AT295,MATCH(DD286,AI288:AI295,0),MATCH(DD287,AK287:AT287,0)))</f>
        <v>0</v>
      </c>
      <c r="DE288" s="665">
        <f>INDEX(AX282:BE283,MATCH(AW288,AV282:AV283,0),MATCH(DE286,AX280:BE280,0))*(INDEX(AK288:AT295,MATCH(DE286,AI288:AI295,0),MATCH(DE287,AK287:AT287,0)))</f>
        <v>0</v>
      </c>
      <c r="DF288" s="665">
        <f>INDEX(AX282:BE283,MATCH(AW288,AV282:AV283,0),MATCH(DF286,AX280:BE280,0))*(INDEX(AK288:AT295,MATCH(DF286,AI288:AI295,0),MATCH(DF287,AK287:AT287,0)))</f>
        <v>0</v>
      </c>
      <c r="DG288" s="665">
        <f>INDEX(AX282:BE283,MATCH(AW288,AV282:AV283,0),MATCH(DG286,AX280:BE280,0))*(INDEX(AK288:AT295,MATCH(DG286,AI288:AI295,0),MATCH(DG287,AK287:AT287,0)))</f>
        <v>0</v>
      </c>
      <c r="DH288" s="665">
        <f>INDEX(AX282:BE283,MATCH(AW288,AV282:AV283,0),MATCH(DH286,AX280:BE280,0))*(INDEX(AK288:AT295,MATCH(DH286,AI288:AI295,0),MATCH(DH287,AK287:AT287,0)))</f>
        <v>0</v>
      </c>
      <c r="DI288" s="665">
        <f>INDEX(AX282:BE283,MATCH(AW288,AV282:AV283,0),MATCH(DI286,AX280:BE280,0))*(INDEX(AK288:AT295,MATCH(DI286,AI288:AI295,0),MATCH(DI287,AK287:AT287,0)))</f>
        <v>0</v>
      </c>
      <c r="DJ288" s="665">
        <f>INDEX(AX282:BE283,MATCH(AW288,AV282:AV283,0),MATCH(DJ286,AX280:BE280,0))*(INDEX(AK288:AT295,MATCH(DJ286,AI288:AI295,0),MATCH(DJ287,AK287:AT287,0)))</f>
        <v>0</v>
      </c>
      <c r="DK288" s="665">
        <f>INDEX(AX282:BE283,MATCH(AW288,AV282:AV283,0),MATCH(DK286,AX280:BE280,0))*(INDEX(AK288:AT295,MATCH(DK286,AI288:AI295,0),MATCH(DK287,AK287:AT287,0)))</f>
        <v>0</v>
      </c>
      <c r="DL288" s="665">
        <f>INDEX(AX282:BE283,MATCH(AW288,AV282:AV283,0),MATCH(DL286,AX280:BE280,0))*(INDEX(AK288:AT295,MATCH(DL286,AI288:AI295,0),MATCH(DL287,AK287:AT287,0)))</f>
        <v>0</v>
      </c>
      <c r="DM288" s="665">
        <f>INDEX(AX282:BE283,MATCH(AW288,AV282:AV283,0),MATCH(DM286,AX280:BE280,0))*(INDEX(AK288:AT295,MATCH(DM286,AI288:AI295,0),MATCH(DM287,AK287:AT287,0)))</f>
        <v>0</v>
      </c>
      <c r="DN288" s="665">
        <f>INDEX(AX282:BE283,MATCH(AW288,AV282:AV283,0),MATCH(DN286,AX280:BE280,0))*(INDEX(AK288:AT295,MATCH(DN286,AI288:AI295,0),MATCH(DN287,AK287:AT287,0)))</f>
        <v>0</v>
      </c>
      <c r="DO288" s="665">
        <f>INDEX(AX282:BE283,MATCH(AW288,AV282:AV283,0),MATCH(DO286,AX280:BE280,0))*(INDEX(AK288:AT295,MATCH(DO286,AI288:AI295,0),MATCH(DO287,AK287:AT287,0)))</f>
        <v>0</v>
      </c>
      <c r="DP288" s="665">
        <f>INDEX(AX282:BE283,MATCH(AW288,AV282:AV283,0),MATCH(DP286,AX280:BE280,0))*(INDEX(AK288:AT295,MATCH(DP286,AI288:AI295,0),MATCH(DP287,AK287:AT287,0)))</f>
        <v>0</v>
      </c>
      <c r="DQ288" s="643" t="b">
        <f>SUM(AX288:DP288)=P282</f>
        <v>1</v>
      </c>
      <c r="DR288" s="749">
        <v>2023</v>
      </c>
      <c r="DS288" s="665">
        <f>IF(DR288&gt;DS286,AX287-AX288,0)</f>
        <v>0</v>
      </c>
      <c r="DT288" s="665">
        <f>IF(DR288&gt;DT286,AY287-AY288,0)</f>
        <v>0</v>
      </c>
      <c r="DU288" s="665">
        <f>IF(DR288&gt;DU286,AZ287-AZ288,0)</f>
        <v>0</v>
      </c>
      <c r="DV288" s="665">
        <f>IF(DR288&gt;DV286,BA287-BA288,0)</f>
        <v>0</v>
      </c>
      <c r="DW288" s="665">
        <f>IF(DR288&gt;DW286,BB287-BB288,0)</f>
        <v>0</v>
      </c>
      <c r="DX288" s="665">
        <f>IF(DR288&gt;DX286,BC287-BC288,0)</f>
        <v>0</v>
      </c>
      <c r="DY288" s="665">
        <f>IF(DR288&gt;DY286,BD287-BD288,0)</f>
        <v>0</v>
      </c>
      <c r="DZ288" s="665">
        <f>IF(DR288&gt;DZ286,BE287-BE288,0)</f>
        <v>0</v>
      </c>
      <c r="EA288" s="665">
        <f>IF(DR288&gt;EA286,BF287-BF288,0)</f>
        <v>0</v>
      </c>
      <c r="EB288" s="665">
        <f>IF(DR288&gt;EB286,BG287-BG288,0)</f>
        <v>0</v>
      </c>
      <c r="EC288" s="665">
        <f>IF(DR288&gt;EC286,BH287-BH288,0)</f>
        <v>0</v>
      </c>
      <c r="ED288" s="665">
        <f>IF(DR288&gt;ED286,BI287-BI288,0)</f>
        <v>0</v>
      </c>
      <c r="EE288" s="665">
        <f>IF(DR288&gt;EE286,BJ287-BJ288,0)</f>
        <v>0</v>
      </c>
      <c r="EF288" s="665">
        <f>IF(DR288&gt;EF286,BK287-BK288,0)</f>
        <v>0</v>
      </c>
      <c r="EG288" s="665">
        <f>IF(DR288&gt;EG286,BL287-BL288,0)</f>
        <v>0</v>
      </c>
      <c r="EH288" s="665">
        <f>IF(DR288&gt;EH286,BM287-BM288,0)</f>
        <v>0</v>
      </c>
      <c r="EI288" s="665">
        <f>IF(DR288&gt;EI286,BN287-BN288,0)</f>
        <v>0</v>
      </c>
      <c r="EJ288" s="665">
        <f>IF(DR288&gt;EJ286,BO287-BO288,0)</f>
        <v>0</v>
      </c>
      <c r="EK288" s="665">
        <f>IF(DR288&gt;EK286,BP287-BP288,0)</f>
        <v>0</v>
      </c>
      <c r="EL288" s="665">
        <f>IF(DR288&gt;EL286,BQ287-BQ288,0)</f>
        <v>0</v>
      </c>
      <c r="EM288" s="665">
        <f>IF(DR288&gt;EM286,BR287-BR288,0)</f>
        <v>0</v>
      </c>
      <c r="EN288" s="665">
        <f>IF(DR288&gt;EN286,BS287-BS288,0)</f>
        <v>0</v>
      </c>
      <c r="EO288" s="665">
        <f>IF(DR288&gt;EO286,BT287-BT288,0)</f>
        <v>0</v>
      </c>
      <c r="EP288" s="665">
        <f>IF(DR288&gt;EP286,BU287-BU288,0)</f>
        <v>0</v>
      </c>
      <c r="EQ288" s="665">
        <f>IF(DR288&gt;EQ286,BV287-BV288,0)</f>
        <v>0</v>
      </c>
      <c r="ER288" s="665">
        <f>IF(DR288&gt;ER286,BW287-BW288,0)</f>
        <v>0</v>
      </c>
      <c r="ES288" s="665">
        <f>IF(DR288&gt;ES286,BX287-BX288,0)</f>
        <v>0</v>
      </c>
      <c r="ET288" s="665">
        <f>IF(DR288&gt;ET286,BY287-BY288,0)</f>
        <v>0</v>
      </c>
      <c r="EU288" s="665">
        <f>IF(DR288&gt;EU286,BZ287-BZ288,0)</f>
        <v>0</v>
      </c>
      <c r="EV288" s="665">
        <f>IF(DR288&gt;EV286,CA287-CA288,0)</f>
        <v>0</v>
      </c>
      <c r="EW288" s="665">
        <f>IF(DR288&gt;EW286,CB287-CB288,0)</f>
        <v>0</v>
      </c>
      <c r="EX288" s="665">
        <f>IF(DR288&gt;EX286,CC287-CC288,0)</f>
        <v>0</v>
      </c>
      <c r="EY288" s="665">
        <f>IF(DR288&gt;EY286,CD287-CD288,0)</f>
        <v>0</v>
      </c>
      <c r="EZ288" s="665">
        <f>IF(DR288&gt;EZ286,CE287-CE288,0)</f>
        <v>0</v>
      </c>
      <c r="FA288" s="665">
        <f>IF(DR288&gt;FA286,CF287-CF288,0)</f>
        <v>0</v>
      </c>
      <c r="FB288" s="665">
        <f>IF(DR288&gt;FB286,CG287-CG288,0)</f>
        <v>0</v>
      </c>
      <c r="FC288" s="665">
        <f>IF(DR288&gt;FC286,CH287-CH288,0)</f>
        <v>0</v>
      </c>
      <c r="FD288" s="665">
        <f>IF(DR288&gt;FD286,CI287-CI288,0)</f>
        <v>0</v>
      </c>
      <c r="FE288" s="665">
        <f>IF(DR288&gt;FE286,CJ287-CJ288,0)</f>
        <v>0</v>
      </c>
      <c r="FF288" s="665">
        <f>IF(DR288&gt;FF286,CK287-CK288,0)</f>
        <v>0</v>
      </c>
      <c r="FG288" s="665">
        <f>IF(DR288&gt;FG286,CL287-CL288,0)</f>
        <v>0</v>
      </c>
      <c r="FH288" s="665">
        <f>IF(DR288&gt;FH286,CM287-CM288,0)</f>
        <v>0</v>
      </c>
      <c r="FI288" s="665">
        <f>IF(DR288&gt;FI286,CN287-CN288,0)</f>
        <v>0</v>
      </c>
      <c r="FJ288" s="665">
        <f>IF(DR288&gt;FJ286,CO287-CO288,0)</f>
        <v>0</v>
      </c>
      <c r="FK288" s="665">
        <f>IF(DR288&gt;FK286,CP287-CP288,0)</f>
        <v>0</v>
      </c>
      <c r="FL288" s="665">
        <f>IF(DR288&gt;FL286,CQ287-CQ288,0)</f>
        <v>0</v>
      </c>
      <c r="FM288" s="665">
        <f>IF(DR288&gt;FM286,CR287-CR288,0)</f>
        <v>0</v>
      </c>
      <c r="FN288" s="665">
        <f>IF(DR288&gt;FN286,CS287-CS288,0)</f>
        <v>0</v>
      </c>
      <c r="FO288" s="665">
        <f>IF(DR288&gt;FO286,CT287-CT288,0)</f>
        <v>0</v>
      </c>
      <c r="FP288" s="665">
        <f>IF(DR288&gt;FP286,CU287-CU288,0)</f>
        <v>0</v>
      </c>
      <c r="FQ288" s="665">
        <f>IF(DR288&gt;FQ286,CV287-CV288,0)</f>
        <v>0</v>
      </c>
      <c r="FR288" s="665">
        <f>IF(DR288&gt;FR286,CW287-CW288,0)</f>
        <v>0</v>
      </c>
      <c r="FS288" s="665">
        <f>IF(DR288&gt;FS286,CX287-CX288,0)</f>
        <v>0</v>
      </c>
      <c r="FT288" s="665">
        <f>IF(DR288&gt;FT286,CY287-CY288,0)</f>
        <v>0</v>
      </c>
      <c r="FU288" s="665">
        <f>IF(DR288&gt;FU286,CZ287-CZ288,0)</f>
        <v>0</v>
      </c>
      <c r="FV288" s="665">
        <f>IF(DR288&gt;FV286,DA287-DA288,0)</f>
        <v>0</v>
      </c>
      <c r="FW288" s="665">
        <f>IF(DR288&gt;FW286,DB287-DB288,0)</f>
        <v>0</v>
      </c>
      <c r="FX288" s="665">
        <f>IF(DR288&gt;FX286,DC287-DC288,0)</f>
        <v>0</v>
      </c>
      <c r="FY288" s="665">
        <f>IF(DR288&gt;FY286,DD287-DD288,0)</f>
        <v>0</v>
      </c>
      <c r="FZ288" s="665">
        <f>IF(DR288&gt;FZ286,DE287-DE288,0)</f>
        <v>0</v>
      </c>
      <c r="GA288" s="665">
        <f>IF(DR288&gt;GA286,DF287-DF288,0)</f>
        <v>0</v>
      </c>
      <c r="GB288" s="665">
        <f>IF(DR288&gt;GB286,DG287-DG288,0)</f>
        <v>0</v>
      </c>
      <c r="GC288" s="665">
        <f>IF(DR288&gt;GC286,DH287-DH288,0)</f>
        <v>0</v>
      </c>
      <c r="GD288" s="665">
        <f>IF(DR288&gt;GD286,DI287-DI288,0)</f>
        <v>0</v>
      </c>
      <c r="GE288" s="665">
        <f>IF(DR288&gt;GE286,DJ287-DJ288,0)</f>
        <v>0</v>
      </c>
      <c r="GF288" s="665">
        <f>IF(DR288&gt;GF286,DK287-DK288,0)</f>
        <v>0</v>
      </c>
      <c r="GG288" s="665">
        <f>IF(DR288&gt;GG286,DL287-DL288,0)</f>
        <v>0</v>
      </c>
      <c r="GH288" s="665">
        <f>IF(DR288&gt;GH286,DM287-DM288,0)</f>
        <v>0</v>
      </c>
      <c r="GI288" s="665">
        <f>IF(DR288&gt;GI286,DN287-DN288,0)</f>
        <v>0</v>
      </c>
      <c r="GJ288" s="665">
        <f>IF(DR288&gt;GJ286,DO287-DO288,0)</f>
        <v>0</v>
      </c>
      <c r="GK288" s="665">
        <f>IF(DR288&gt;GK286,DP287-DP288,0)</f>
        <v>0</v>
      </c>
      <c r="GL288" s="665" t="b">
        <f>SUM(DS288:GK288)+SUM(Y282:AH282)=U282</f>
        <v>1</v>
      </c>
      <c r="GM288" s="667"/>
      <c r="GN288" s="749">
        <v>2023</v>
      </c>
      <c r="GO288" s="664">
        <f>SUMIF(DS287:GK287,GO287,DS288:GK288)</f>
        <v>0</v>
      </c>
      <c r="GP288" s="668">
        <f>SUMIF(DS287:GK287,GP287,DS288:GK288)</f>
        <v>0</v>
      </c>
      <c r="GQ288" s="668">
        <f>SUMIF(DS287:GK287,GQ287,DS288:GK288)</f>
        <v>0</v>
      </c>
      <c r="GR288" s="668">
        <f>SUMIF(DS287:GK287,GR287,DS288:GK288)</f>
        <v>0</v>
      </c>
      <c r="GS288" s="668">
        <f>SUMIF(DS287:GK287,GS287,DS288:GK288)</f>
        <v>0</v>
      </c>
      <c r="GT288" s="668">
        <f>SUMIF(DS287:GK287,GT287,DS288:GK288)</f>
        <v>0</v>
      </c>
      <c r="GU288" s="668">
        <f>SUMIF(DS287:GK287,GU287,DS288:GK288)</f>
        <v>0</v>
      </c>
      <c r="GV288" s="668">
        <f>SUMIF(DS287:GK287,GV287,DS288:GK288)</f>
        <v>0</v>
      </c>
      <c r="GW288" s="668">
        <f>SUMIF(DS287:GK287,GW287,DS288:GK288)</f>
        <v>0</v>
      </c>
      <c r="GX288" s="668">
        <f>SUMIF(DS287:GK287,GX287,DS288:GK288)</f>
        <v>0</v>
      </c>
      <c r="GY288" s="668">
        <f>SUMIF(DS287:GK287,GY287,DS288:GK288)</f>
        <v>0</v>
      </c>
      <c r="GZ288" s="646" t="b">
        <f>SUM(GO288:GY288)=(U282-SUM(Y282:AH282))</f>
        <v>1</v>
      </c>
    </row>
    <row r="289" spans="1:234" hidden="1" x14ac:dyDescent="0.25">
      <c r="A289" s="643" t="s">
        <v>208</v>
      </c>
      <c r="AI289" s="664">
        <v>2024</v>
      </c>
      <c r="AJ289" s="664">
        <v>0</v>
      </c>
      <c r="AK289" s="665">
        <f>IFERROR(E283/T283,0)</f>
        <v>0</v>
      </c>
      <c r="AL289" s="665">
        <f>IFERROR(F283/T283,0)</f>
        <v>0</v>
      </c>
      <c r="AM289" s="665">
        <f>IFERROR(G283/T283,0)</f>
        <v>0</v>
      </c>
      <c r="AN289" s="669">
        <f>IFERROR(H283/T283,0)</f>
        <v>0</v>
      </c>
      <c r="AO289" s="669">
        <f>IFERROR(I283/T283,0)</f>
        <v>0</v>
      </c>
      <c r="AP289" s="669">
        <f>IFERROR(J283/T283,0)</f>
        <v>0</v>
      </c>
      <c r="AQ289" s="669">
        <f>IFERROR(K283/T283,0)</f>
        <v>0</v>
      </c>
      <c r="AR289" s="669">
        <f>IFERROR(L283/T283,0)</f>
        <v>0</v>
      </c>
      <c r="AS289" s="669">
        <f>IFERROR(M283/T283,0)</f>
        <v>0</v>
      </c>
      <c r="AT289" s="669">
        <f>IFERROR(N283/T283,0)</f>
        <v>0</v>
      </c>
      <c r="AU289" s="666"/>
      <c r="AW289" s="749">
        <v>2024</v>
      </c>
      <c r="AX289" s="665">
        <f>AX283</f>
        <v>0</v>
      </c>
      <c r="AY289" s="665">
        <f>INDEX(AX282:BE283,MATCH(AW289,AV282:AV283,0),MATCH(AY286,AX280:BE280,0))*(INDEX(AK288:AT295,MATCH(AY286,AI288:AI295,0),MATCH(AY287,AK287:AT287,0)))</f>
        <v>0</v>
      </c>
      <c r="AZ289" s="665">
        <f>INDEX(AX282:BE283,MATCH(AW289,AV282:AV283,0),MATCH(AZ286,AX280:BE280,0))*(INDEX(AK288:AT295,MATCH(AZ286,AI288:AI295,0),MATCH(AZ287,AK287:AT287,0)))</f>
        <v>0</v>
      </c>
      <c r="BA289" s="665">
        <f>INDEX(AX282:BE283,MATCH(AW289,AV282:AV283,0),MATCH(BA286,AX280:BE280,0))*(INDEX(AK288:AT295,MATCH(BA286,AI288:AI295,0),MATCH(BA287,AK287:AT287,0)))</f>
        <v>0</v>
      </c>
      <c r="BB289" s="665">
        <f>INDEX(AX282:BE283,MATCH(AW289,AV282:AV283,0),MATCH(BB286,AX280:BE280,0))*(INDEX(AK288:AT295,MATCH(BB286,AI288:AI295,0),MATCH(BB287,AK287:AT287,0)))</f>
        <v>0</v>
      </c>
      <c r="BC289" s="665">
        <f>INDEX(AX282:BE283,MATCH(AW289,AV282:AV283,0),MATCH(BC286,AX280:BE280,0))*(INDEX(AK288:AT295,MATCH(BC286,AI288:AI295,0),MATCH(BC287,AK287:AT287,0)))</f>
        <v>0</v>
      </c>
      <c r="BD289" s="665">
        <f>INDEX(AX282:BE283,MATCH(AW289,AV282:AV283,0),MATCH(BD286,AX280:BE280,0))*(INDEX(AK288:AT295,MATCH(BD286,AI288:AI295,0),MATCH(BD287,AK287:AT287,0)))</f>
        <v>0</v>
      </c>
      <c r="BE289" s="665">
        <f>INDEX(AX282:BE283,MATCH(AW289,AV282:AV283,0),MATCH(BE286,AX280:BE280,0))*(INDEX(AK288:AT295,MATCH(BE286,AI288:AI295,0),MATCH(BE287,AK287:AT287,0)))</f>
        <v>0</v>
      </c>
      <c r="BF289" s="665">
        <f>INDEX(AX282:BE283,MATCH(AW289,AV282:AV283,0),MATCH(BF286,AX280:BE280,0))*(INDEX(AK288:AT295,MATCH(BF286,AI288:AI295,0),MATCH(BF287,AK287:AT287,0)))</f>
        <v>0</v>
      </c>
      <c r="BG289" s="665">
        <f>INDEX(AX282:BE283,MATCH(AW289,AV282:AV283,0),MATCH(BG286,AX280:BE280,0))*(INDEX(AK288:AT295,MATCH(BG286,AI288:AI295,0),MATCH(BG287,AK287:AT287,0)))</f>
        <v>0</v>
      </c>
      <c r="BH289" s="665">
        <f>INDEX(AX282:BE283,MATCH(AW289,AV282:AV283,0),MATCH(BH286,AX280:BE280,0))*(INDEX(AK288:AT295,MATCH(BH286,AI288:AI295,0),MATCH(BH287,AK287:AT287,0)))</f>
        <v>0</v>
      </c>
      <c r="BI289" s="665">
        <f>INDEX(AX282:BE283,MATCH(AW289,AV282:AV283,0),MATCH(BI286,AX280:BE280,0))*(INDEX(AK288:AT295,MATCH(BI286,AI288:AI295,0),MATCH(BI287,AK287:AT287,0)))</f>
        <v>0</v>
      </c>
      <c r="BJ289" s="665">
        <f>INDEX(AX282:BE283,MATCH(AW289,AV282:AV283,0),MATCH(BJ286,AX280:BE280,0))*(INDEX(AK288:AT295,MATCH(BJ286,AI288:AI295,0),MATCH(BJ287,AK287:AT287,0)))</f>
        <v>0</v>
      </c>
      <c r="BK289" s="665">
        <f>INDEX(AX282:BE283,MATCH(AW289,AV282:AV283,0),MATCH(BK286,AX280:BE280,0))*(INDEX(AK288:AT295,MATCH(BK286,AI288:AI295,0),MATCH(BK287,AK287:AT287,0)))</f>
        <v>0</v>
      </c>
      <c r="BL289" s="665">
        <f>INDEX(AX282:BE283,MATCH(AW289,AV282:AV283,0),MATCH(BL286,AX280:BE280,0))*(INDEX(AK288:AT295,MATCH(BL286,AI288:AI295,0),MATCH(BL287,AK287:AT287,0)))</f>
        <v>0</v>
      </c>
      <c r="BM289" s="665">
        <f>INDEX(AX282:BE283,MATCH(AW289,AV282:AV283,0),MATCH(BM286,AX280:BE280,0))*(INDEX(AK288:AT295,MATCH(BM286,AI288:AI295,0),MATCH(BM287,AK287:AT287,0)))</f>
        <v>0</v>
      </c>
      <c r="BN289" s="665">
        <f>INDEX(AX282:BE283,MATCH(AW289,AV282:AV283,0),MATCH(BN286,AX280:BE280,0))*(INDEX(AK288:AT295,MATCH(BN286,AI288:AI295,0),MATCH(BN287,AK287:AT287,0)))</f>
        <v>0</v>
      </c>
      <c r="BO289" s="665">
        <f>INDEX(AX282:BE283,MATCH(AW289,AV282:AV283,0),MATCH(BO286,AX280:BE280,0))*(INDEX(AK288:AT295,MATCH(BO286,AI288:AI295,0),MATCH(BO287,AK287:AT287,0)))</f>
        <v>0</v>
      </c>
      <c r="BP289" s="665">
        <f>INDEX(AX282:BE283,MATCH(AW289,AV282:AV283,0),MATCH(BP286,AX280:BE280,0))*(INDEX(AK288:AT295,MATCH(BP286,AI288:AI295,0),MATCH(BP287,AK287:AT287,0)))</f>
        <v>0</v>
      </c>
      <c r="BQ289" s="665">
        <f>INDEX(AX282:BE283,MATCH(AW289,AV282:AV283,0),MATCH(BQ286,AX280:BE280,0))*(INDEX(AK288:AT295,MATCH(BQ286,AI288:AI295,0),MATCH(BQ287,AK287:AT287,0)))</f>
        <v>0</v>
      </c>
      <c r="BR289" s="665">
        <f>INDEX(AX282:BE283,MATCH(AW289,AV282:AV283,0),MATCH(BR286,AX280:BE280,0))*(INDEX(AK288:AT295,MATCH(BR286,AI288:AI295,0),MATCH(BR287,AK287:AT287,0)))</f>
        <v>0</v>
      </c>
      <c r="BS289" s="665">
        <f>INDEX(AX282:BE283,MATCH(AW289,AV282:AV283,0),MATCH(BS286,AX280:BE280,0))*(INDEX(AK288:AT295,MATCH(BS286,AI288:AI295,0),MATCH(BS287,AK287:AT287,0)))</f>
        <v>0</v>
      </c>
      <c r="BT289" s="665">
        <f>INDEX(AX282:BE283,MATCH(AW289,AV282:AV283,0),MATCH(BT286,AX280:BE280,0))*(INDEX(AK288:AT295,MATCH(BT286,AI288:AI295,0),MATCH(BT287,AK287:AT287,0)))</f>
        <v>0</v>
      </c>
      <c r="BU289" s="665">
        <f>INDEX(AX282:BE283,MATCH(AW289,AV282:AV283,0),MATCH(BU286,AX280:BE280,0))*(INDEX(AK288:AT295,MATCH(BU286,AI288:AI295,0),MATCH(BU287,AK287:AT287,0)))</f>
        <v>0</v>
      </c>
      <c r="BV289" s="665">
        <f>INDEX(AX282:BE283,MATCH(AW289,AV282:AV283,0),MATCH(BV286,AX280:BE280,0))*(INDEX(AK288:AT295,MATCH(BV286,AI288:AI295,0),MATCH(BV287,AK287:AT287,0)))</f>
        <v>0</v>
      </c>
      <c r="BW289" s="665">
        <f>INDEX(AX282:BE283,MATCH(AW289,AV282:AV283,0),MATCH(BW286,AX280:BE280,0))*(INDEX(AK288:AT295,MATCH(BW286,AI288:AI295,0),MATCH(BW287,AK287:AT287,0)))</f>
        <v>0</v>
      </c>
      <c r="BX289" s="665">
        <f>INDEX(AX282:BE283,MATCH(AW289,AV282:AV283,0),MATCH(BX286,AX280:BE280,0))*(INDEX(AK288:AT295,MATCH(BX286,AI288:AI295,0),MATCH(BX287,AK287:AT287,0)))</f>
        <v>0</v>
      </c>
      <c r="BY289" s="665">
        <f>INDEX(AX282:BE283,MATCH(AW289,AV282:AV283,0),MATCH(BY286,AX280:BE280,0))*(INDEX(AK288:AT295,MATCH(BY286,AI288:AI295,0),MATCH(BY287,AK287:AT287,0)))</f>
        <v>0</v>
      </c>
      <c r="BZ289" s="665">
        <f>INDEX(AX282:BE283,MATCH(AW289,AV282:AV283,0),MATCH(BZ286,AX280:BE280,0))*(INDEX(AK288:AT295,MATCH(BZ286,AI288:AI295,0),MATCH(BZ287,AK287:AT287,0)))</f>
        <v>0</v>
      </c>
      <c r="CA289" s="665">
        <f>INDEX(AX282:BE283,MATCH(AW289,AV282:AV283,0),MATCH(CA286,AX280:BE280,0))*(INDEX(AK288:AT295,MATCH(CA286,AI288:AI295,0),MATCH(CA287,AK287:AT287,0)))</f>
        <v>0</v>
      </c>
      <c r="CB289" s="665">
        <f>INDEX(AX282:BE283,MATCH(AW289,AV282:AV283,0),MATCH(CB286,AX280:BE280,0))*(INDEX(AK288:AT295,MATCH(CB286,AI288:AI295,0),MATCH(CB287,AK287:AT287,0)))</f>
        <v>0</v>
      </c>
      <c r="CC289" s="665">
        <f>INDEX(AX282:BE283,MATCH(AW289,AV282:AV283,0),MATCH(CC286,AX280:BE280,0))*(INDEX(AK288:AT295,MATCH(CC286,AI288:AI295,0),MATCH(CC287,AK287:AT287,0)))</f>
        <v>0</v>
      </c>
      <c r="CD289" s="665">
        <f>INDEX(AX282:BE283,MATCH(AW289,AV282:AV283,0),MATCH(CD286,AX280:BE280,0))*(INDEX(AK288:AT295,MATCH(CD286,AI288:AI295,0),MATCH(CD287,AK287:AT287,0)))</f>
        <v>0</v>
      </c>
      <c r="CE289" s="665">
        <f>INDEX(AX282:BE283,MATCH(AW289,AV282:AV283,0),MATCH(CE286,AX280:BE280,0))*(INDEX(AK288:AT295,MATCH(CE286,AI288:AI295,0),MATCH(CE287,AK287:AT287,0)))</f>
        <v>0</v>
      </c>
      <c r="CF289" s="665">
        <f>INDEX(AX282:BE283,MATCH(AW289,AV282:AV283,0),MATCH(CF286,AX280:BE280,0))*(INDEX(AK288:AT295,MATCH(CF286,AI288:AI295,0),MATCH(CF287,AK287:AT287,0)))</f>
        <v>0</v>
      </c>
      <c r="CG289" s="665">
        <f>INDEX(AX282:BE283,MATCH(AW289,AV282:AV283,0),MATCH(CG286,AX280:BE280,0))*(INDEX(AK288:AT295,MATCH(CG286,AI288:AI295,0),MATCH(CG287,AK287:AT287,0)))</f>
        <v>0</v>
      </c>
      <c r="CH289" s="665">
        <f>INDEX(AX282:BE283,MATCH(AW289,AV282:AV283,0),MATCH(CH286,AX280:BE280,0))*(INDEX(AK288:AT295,MATCH(CH286,AI288:AI295,0),MATCH(CH287,AK287:AT287,0)))</f>
        <v>0</v>
      </c>
      <c r="CI289" s="665">
        <f>INDEX(AX282:BE283,MATCH(AW289,AV282:AV283,0),MATCH(CI286,AX280:BE280,0))*(INDEX(AK288:AT295,MATCH(CI286,AI288:AI295,0),MATCH(CI287,AK287:AT287,0)))</f>
        <v>0</v>
      </c>
      <c r="CJ289" s="665">
        <f>INDEX(AX282:BE283,MATCH(AW289,AV282:AV283,0),MATCH(CJ286,AX280:BE280,0))*(INDEX(AK288:AT295,MATCH(CJ286,AI288:AI295,0),MATCH(CJ287,AK287:AT287,0)))</f>
        <v>0</v>
      </c>
      <c r="CK289" s="665">
        <f>INDEX(AX282:BE283,MATCH(AW289,AV282:AV283,0),MATCH(CK286,AX280:BE280,0))*(INDEX(AK288:AT295,MATCH(CK286,AI288:AI295,0),MATCH(CK287,AK287:AT287,0)))</f>
        <v>0</v>
      </c>
      <c r="CL289" s="665">
        <f>INDEX(AX282:BE283,MATCH(AW289,AV282:AV283,0),MATCH(CL286,AX280:BE280,0))*(INDEX(AK288:AT295,MATCH(CL286,AI288:AI295,0),MATCH(CL287,AK287:AT287,0)))</f>
        <v>0</v>
      </c>
      <c r="CM289" s="665">
        <f>INDEX(AX282:BE283,MATCH(AW289,AV282:AV283,0),MATCH(CM286,AX280:BE280,0))*(INDEX(AK288:AT295,MATCH(CM286,AI288:AI295,0),MATCH(CM287,AK287:AT287,0)))</f>
        <v>0</v>
      </c>
      <c r="CN289" s="665">
        <f>INDEX(AX282:BE283,MATCH(AW289,AV282:AV283,0),MATCH(CN286,AX280:BE280,0))*(INDEX(AK288:AT295,MATCH(CN286,AI288:AI295,0),MATCH(CN287,AK287:AT287,0)))</f>
        <v>0</v>
      </c>
      <c r="CO289" s="665">
        <f>INDEX(AX282:BE283,MATCH(AW289,AV282:AV283,0),MATCH(CO286,AX280:BE280,0))*(INDEX(AK288:AT295,MATCH(CO286,AI288:AI295,0),MATCH(CO287,AK287:AT287,0)))</f>
        <v>0</v>
      </c>
      <c r="CP289" s="665">
        <f>INDEX(AX282:BE283,MATCH(AW289,AV282:AV283,0),MATCH(CP286,AX280:BE280,0))*(INDEX(AK288:AT295,MATCH(CP286,AI288:AI295,0),MATCH(CP287,AK287:AT287,0)))</f>
        <v>0</v>
      </c>
      <c r="CQ289" s="665">
        <f>INDEX(AX282:BE283,MATCH(AW289,AV282:AV283,0),MATCH(CQ286,AX280:BE280,0))*(INDEX(AK288:AT295,MATCH(CQ286,AI288:AI295,0),MATCH(CQ287,AK287:AT287,0)))</f>
        <v>0</v>
      </c>
      <c r="CR289" s="665">
        <f>INDEX(AX282:BE283,MATCH(AW289,AV282:AV283,0),MATCH(CR286,AX280:BE280,0))*(INDEX(AK288:AT295,MATCH(CR286,AI288:AI295,0),MATCH(CR287,AK287:AT287,0)))</f>
        <v>0</v>
      </c>
      <c r="CS289" s="665">
        <f>INDEX(AX282:BE283,MATCH(AW289,AV282:AV283,0),MATCH(CS286,AX280:BE280,0))*(INDEX(AK288:AT295,MATCH(CS286,AI288:AI295,0),MATCH(CS287,AK287:AT287,0)))</f>
        <v>0</v>
      </c>
      <c r="CT289" s="665">
        <f>INDEX(AX282:BE283,MATCH(AW289,AV282:AV283,0),MATCH(CT286,AX280:BE280,0))*(INDEX(AK288:AT295,MATCH(CT286,AI288:AI295,0),MATCH(CT287,AK287:AT287,0)))</f>
        <v>0</v>
      </c>
      <c r="CU289" s="665">
        <f>INDEX(AX282:BE283,MATCH(AW289,AV282:AV283,0),MATCH(CU286,AX280:BE280,0))*(INDEX(AK288:AT295,MATCH(CU286,AI288:AI295,0),MATCH(CU287,AK287:AT287,0)))</f>
        <v>0</v>
      </c>
      <c r="CV289" s="665">
        <f>INDEX(AX282:BE283,MATCH(AW289,AV282:AV283,0),MATCH(CV286,AX280:BE280,0))*(INDEX(AK288:AT295,MATCH(CV286,AI288:AI295,0),MATCH(CV287,AK287:AT287,0)))</f>
        <v>0</v>
      </c>
      <c r="CW289" s="665">
        <f>INDEX(AX282:BE283,MATCH(AW289,AV282:AV283,0),MATCH(CW286,AX280:BE280,0))*(INDEX(AK288:AT295,MATCH(CW286,AI288:AI295,0),MATCH(CW287,AK287:AT287,0)))</f>
        <v>0</v>
      </c>
      <c r="CX289" s="665">
        <f>INDEX(AX282:BE283,MATCH(AW289,AV282:AV283,0),MATCH(CX286,AX280:BE280,0))*(INDEX(AK288:AT295,MATCH(CX286,AI288:AI295,0),MATCH(CX287,AK287:AT287,0)))</f>
        <v>0</v>
      </c>
      <c r="CY289" s="665">
        <f>INDEX(AX282:BE283,MATCH(AW289,AV282:AV283,0),MATCH(CY286,AX280:BE280,0))*(INDEX(AK288:AT295,MATCH(CY286,AI288:AI295,0),MATCH(CY287,AK287:AT287,0)))</f>
        <v>0</v>
      </c>
      <c r="CZ289" s="665">
        <f>INDEX(AX282:BE283,MATCH(AW289,AV282:AV283,0),MATCH(CZ286,AX280:BE280,0))*(INDEX(AK288:AT295,MATCH(CZ286,AI288:AI295,0),MATCH(CZ287,AK287:AT287,0)))</f>
        <v>0</v>
      </c>
      <c r="DA289" s="665">
        <f>INDEX(AX282:BE283,MATCH(AW289,AV282:AV283,0),MATCH(DA286,AX280:BE280,0))*(INDEX(AK288:AT295,MATCH(DA286,AI288:AI295,0),MATCH(DA287,AK287:AT287,0)))</f>
        <v>0</v>
      </c>
      <c r="DB289" s="665">
        <f>INDEX(AX282:BE283,MATCH(AW289,AV282:AV283,0),MATCH(DB286,AX280:BE280,0))*(INDEX(AK288:AT295,MATCH(DB286,AI288:AI295,0),MATCH(DB287,AK287:AT287,0)))</f>
        <v>0</v>
      </c>
      <c r="DC289" s="665">
        <f>INDEX(AX282:BE283,MATCH(AW289,AV282:AV283,0),MATCH(DC286,AX280:BE280,0))*(INDEX(AK288:AT295,MATCH(DC286,AI288:AI295,0),MATCH(DC287,AK287:AT287,0)))</f>
        <v>0</v>
      </c>
      <c r="DD289" s="665">
        <f>INDEX(AX282:BE283,MATCH(AW289,AV282:AV283,0),MATCH(DD286,AX280:BE280,0))*(INDEX(AK288:AT295,MATCH(DD286,AI288:AI295,0),MATCH(DD287,AK287:AT287,0)))</f>
        <v>0</v>
      </c>
      <c r="DE289" s="665">
        <f>INDEX(AX282:BE283,MATCH(AW289,AV282:AV283,0),MATCH(DE286,AX280:BE280,0))*(INDEX(AK288:AT295,MATCH(DE286,AI288:AI295,0),MATCH(DE287,AK287:AT287,0)))</f>
        <v>0</v>
      </c>
      <c r="DF289" s="665">
        <f>INDEX(AX282:BE283,MATCH(AW289,AV282:AV283,0),MATCH(DF286,AX280:BE280,0))*(INDEX(AK288:AT295,MATCH(DF286,AI288:AI295,0),MATCH(DF287,AK287:AT287,0)))</f>
        <v>0</v>
      </c>
      <c r="DG289" s="665">
        <f>INDEX(AX282:BE283,MATCH(AW289,AV282:AV283,0),MATCH(DG286,AX280:BE280,0))*(INDEX(AK288:AT295,MATCH(DG286,AI288:AI295,0),MATCH(DG287,AK287:AT287,0)))</f>
        <v>0</v>
      </c>
      <c r="DH289" s="665">
        <f>INDEX(AX282:BE283,MATCH(AW289,AV282:AV283,0),MATCH(DH286,AX280:BE280,0))*(INDEX(AK288:AT295,MATCH(DH286,AI288:AI295,0),MATCH(DH287,AK287:AT287,0)))</f>
        <v>0</v>
      </c>
      <c r="DI289" s="665">
        <f>INDEX(AX282:BE283,MATCH(AW289,AV282:AV283,0),MATCH(DI286,AX280:BE280,0))*(INDEX(AK288:AT295,MATCH(DI286,AI288:AI295,0),MATCH(DI287,AK287:AT287,0)))</f>
        <v>0</v>
      </c>
      <c r="DJ289" s="665">
        <f>INDEX(AX282:BE283,MATCH(AW289,AV282:AV283,0),MATCH(DJ286,AX280:BE280,0))*(INDEX(AK288:AT295,MATCH(DJ286,AI288:AI295,0),MATCH(DJ287,AK287:AT287,0)))</f>
        <v>0</v>
      </c>
      <c r="DK289" s="665">
        <f>INDEX(AX282:BE283,MATCH(AW289,AV282:AV283,0),MATCH(DK286,AX280:BE280,0))*(INDEX(AK288:AT295,MATCH(DK286,AI288:AI295,0),MATCH(DK287,AK287:AT287,0)))</f>
        <v>0</v>
      </c>
      <c r="DL289" s="665">
        <f>INDEX(AX282:BE283,MATCH(AW289,AV282:AV283,0),MATCH(DL286,AX280:BE280,0))*(INDEX(AK288:AT295,MATCH(DL286,AI288:AI295,0),MATCH(DL287,AK287:AT287,0)))</f>
        <v>0</v>
      </c>
      <c r="DM289" s="665">
        <f>INDEX(AX282:BE283,MATCH(AW289,AV282:AV283,0),MATCH(DM286,AX280:BE280,0))*(INDEX(AK288:AT295,MATCH(DM286,AI288:AI295,0),MATCH(DM287,AK287:AT287,0)))</f>
        <v>0</v>
      </c>
      <c r="DN289" s="665">
        <f>INDEX(AX282:BE283,MATCH(AW289,AV282:AV283,0),MATCH(DN286,AX280:BE280,0))*(INDEX(AK288:AT295,MATCH(DN286,AI288:AI295,0),MATCH(DN287,AK287:AT287,0)))</f>
        <v>0</v>
      </c>
      <c r="DO289" s="665">
        <f>INDEX(AX282:BE283,MATCH(AW289,AV282:AV283,0),MATCH(DO286,AX280:BE280,0))*(INDEX(AK288:AT295,MATCH(DO286,AI288:AI295,0),MATCH(DO287,AK287:AT287,0)))</f>
        <v>0</v>
      </c>
      <c r="DP289" s="665">
        <f>INDEX(AX282:BE283,MATCH(AW289,AV282:AV283,0),MATCH(DP286,AX280:BE280,0))*(INDEX(AK288:AT295,MATCH(DP286,AI288:AI295,0),MATCH(DP287,AK287:AT287,0)))</f>
        <v>0</v>
      </c>
      <c r="DQ289" s="643" t="b">
        <f>SUM(AX289:DP289)=P283</f>
        <v>1</v>
      </c>
      <c r="DR289" s="749">
        <v>2024</v>
      </c>
      <c r="DS289" s="665">
        <f>IF(DR289&gt;DS286,AX288-AX289,0)</f>
        <v>0</v>
      </c>
      <c r="DT289" s="665">
        <f>IF(DR289&gt;DT286,AY288-AY289,0)</f>
        <v>0</v>
      </c>
      <c r="DU289" s="665">
        <f>IF(DR289&gt;DU286,AZ288-AZ289,0)</f>
        <v>0</v>
      </c>
      <c r="DV289" s="665">
        <f>IF(DR289&gt;DV286,BA288-BA289,0)</f>
        <v>0</v>
      </c>
      <c r="DW289" s="665">
        <f>IF(DR289&gt;DW286,BB288-BB289,0)</f>
        <v>0</v>
      </c>
      <c r="DX289" s="665">
        <f>IF(DR289&gt;DX286,BC288-BC289,0)</f>
        <v>0</v>
      </c>
      <c r="DY289" s="665">
        <f>IF(DR289&gt;DY286,BD288-BD289,0)</f>
        <v>0</v>
      </c>
      <c r="DZ289" s="665">
        <f>IF(DR289&gt;DZ286,BE288-BE289,0)</f>
        <v>0</v>
      </c>
      <c r="EA289" s="665">
        <f>IF(DR289&gt;EA286,BF288-BF289,0)</f>
        <v>0</v>
      </c>
      <c r="EB289" s="665">
        <f>IF(DR289&gt;EB286,BG288-BG289,0)</f>
        <v>0</v>
      </c>
      <c r="EC289" s="665">
        <f>IF(DR289&gt;EC286,BH288-BH289,0)</f>
        <v>0</v>
      </c>
      <c r="ED289" s="665">
        <f>IF(DR289&gt;ED286,BI288-BI289,0)</f>
        <v>0</v>
      </c>
      <c r="EE289" s="665">
        <f>IF(DR289&gt;EE286,BJ288-BJ289,0)</f>
        <v>0</v>
      </c>
      <c r="EF289" s="665">
        <f>IF(DR289&gt;EF286,BK288-BK289,0)</f>
        <v>0</v>
      </c>
      <c r="EG289" s="665">
        <f>IF(DR289&gt;EG286,BL288-BL289,0)</f>
        <v>0</v>
      </c>
      <c r="EH289" s="665">
        <f>IF(DR289&gt;EH286,BM288-BM289,0)</f>
        <v>0</v>
      </c>
      <c r="EI289" s="665">
        <f>IF(DR289&gt;EI286,BN288-BN289,0)</f>
        <v>0</v>
      </c>
      <c r="EJ289" s="665">
        <f>IF(DR289&gt;EJ286,BO288-BO289,0)</f>
        <v>0</v>
      </c>
      <c r="EK289" s="665">
        <f>IF(DR289&gt;EK286,BP288-BP289,0)</f>
        <v>0</v>
      </c>
      <c r="EL289" s="665">
        <f>IF(DR289&gt;EL286,BQ288-BQ289,0)</f>
        <v>0</v>
      </c>
      <c r="EM289" s="665">
        <f>IF(DR289&gt;EM286,BR288-BR289,0)</f>
        <v>0</v>
      </c>
      <c r="EN289" s="665">
        <f>IF(DR289&gt;EN286,BS288-BS289,0)</f>
        <v>0</v>
      </c>
      <c r="EO289" s="665">
        <f>IF(DR289&gt;EO286,BT288-BT289,0)</f>
        <v>0</v>
      </c>
      <c r="EP289" s="665">
        <f>IF(DR289&gt;EP286,BU288-BU289,0)</f>
        <v>0</v>
      </c>
      <c r="EQ289" s="665">
        <f>IF(DR289&gt;EQ286,BV288-BV289,0)</f>
        <v>0</v>
      </c>
      <c r="ER289" s="665">
        <f>IF(DR289&gt;ER286,BW288-BW289,0)</f>
        <v>0</v>
      </c>
      <c r="ES289" s="665">
        <f>IF(DR289&gt;ES286,BX288-BX289,0)</f>
        <v>0</v>
      </c>
      <c r="ET289" s="665">
        <f>IF(DR289&gt;ET286,BY288-BY289,0)</f>
        <v>0</v>
      </c>
      <c r="EU289" s="665">
        <f>IF(DR289&gt;EU286,BZ288-BZ289,0)</f>
        <v>0</v>
      </c>
      <c r="EV289" s="665">
        <f>IF(DR289&gt;EV286,CA288-CA289,0)</f>
        <v>0</v>
      </c>
      <c r="EW289" s="665">
        <f>IF(DR289&gt;EW286,CB288-CB289,0)</f>
        <v>0</v>
      </c>
      <c r="EX289" s="665">
        <f>IF(DR289&gt;EX286,CC288-CC289,0)</f>
        <v>0</v>
      </c>
      <c r="EY289" s="665">
        <f>IF(DR289&gt;EY286,CD288-CD289,0)</f>
        <v>0</v>
      </c>
      <c r="EZ289" s="665">
        <f>IF(DR289&gt;EZ286,CE288-CE289,0)</f>
        <v>0</v>
      </c>
      <c r="FA289" s="665">
        <f>IF(DR289&gt;FA286,CF288-CF289,0)</f>
        <v>0</v>
      </c>
      <c r="FB289" s="665">
        <f>IF(DR289&gt;FB286,CG288-CG289,0)</f>
        <v>0</v>
      </c>
      <c r="FC289" s="665">
        <f>IF(DR289&gt;FC286,CH288-CH289,0)</f>
        <v>0</v>
      </c>
      <c r="FD289" s="665">
        <f>IF(DR289&gt;FD286,CI288-CI289,0)</f>
        <v>0</v>
      </c>
      <c r="FE289" s="665">
        <f>IF(DR289&gt;FE286,CJ288-CJ289,0)</f>
        <v>0</v>
      </c>
      <c r="FF289" s="665">
        <f>IF(DR289&gt;FF286,CK288-CK289,0)</f>
        <v>0</v>
      </c>
      <c r="FG289" s="665">
        <f>IF(DR289&gt;FG286,CL288-CL289,0)</f>
        <v>0</v>
      </c>
      <c r="FH289" s="665">
        <f>IF(DR289&gt;FH286,CM288-CM289,0)</f>
        <v>0</v>
      </c>
      <c r="FI289" s="665">
        <f>IF(DR289&gt;FI286,CN288-CN289,0)</f>
        <v>0</v>
      </c>
      <c r="FJ289" s="665">
        <f>IF(DR289&gt;FJ286,CO288-CO289,0)</f>
        <v>0</v>
      </c>
      <c r="FK289" s="665">
        <f>IF(DR289&gt;FK286,CP288-CP289,0)</f>
        <v>0</v>
      </c>
      <c r="FL289" s="665">
        <f>IF(DR289&gt;FL286,CQ288-CQ289,0)</f>
        <v>0</v>
      </c>
      <c r="FM289" s="665">
        <f>IF(DR289&gt;FM286,CR288-CR289,0)</f>
        <v>0</v>
      </c>
      <c r="FN289" s="665">
        <f>IF(DR289&gt;FN286,CS288-CS289,0)</f>
        <v>0</v>
      </c>
      <c r="FO289" s="665">
        <f>IF(DR289&gt;FO286,CT288-CT289,0)</f>
        <v>0</v>
      </c>
      <c r="FP289" s="665">
        <f>IF(DR289&gt;FP286,CU288-CU289,0)</f>
        <v>0</v>
      </c>
      <c r="FQ289" s="665">
        <f>IF(DR289&gt;FQ286,CV288-CV289,0)</f>
        <v>0</v>
      </c>
      <c r="FR289" s="665">
        <f>IF(DR289&gt;FR286,CW288-CW289,0)</f>
        <v>0</v>
      </c>
      <c r="FS289" s="665">
        <f>IF(DR289&gt;FS286,CX288-CX289,0)</f>
        <v>0</v>
      </c>
      <c r="FT289" s="665">
        <f>IF(DR289&gt;FT286,CY288-CY289,0)</f>
        <v>0</v>
      </c>
      <c r="FU289" s="665">
        <f>IF(DR289&gt;FU286,CZ288-CZ289,0)</f>
        <v>0</v>
      </c>
      <c r="FV289" s="665">
        <f>IF(DR289&gt;FV286,DA288-DA289,0)</f>
        <v>0</v>
      </c>
      <c r="FW289" s="665">
        <f>IF(DR289&gt;FW286,DB288-DB289,0)</f>
        <v>0</v>
      </c>
      <c r="FX289" s="665">
        <f>IF(DR289&gt;FX286,DC288-DC289,0)</f>
        <v>0</v>
      </c>
      <c r="FY289" s="665">
        <f>IF(DR289&gt;FY286,DD288-DD289,0)</f>
        <v>0</v>
      </c>
      <c r="FZ289" s="665">
        <f>IF(DR289&gt;FZ286,DE288-DE289,0)</f>
        <v>0</v>
      </c>
      <c r="GA289" s="665">
        <f>IF(DR289&gt;GA286,DF288-DF289,0)</f>
        <v>0</v>
      </c>
      <c r="GB289" s="665">
        <f>IF(DR289&gt;GB286,DG288-DG289,0)</f>
        <v>0</v>
      </c>
      <c r="GC289" s="665">
        <f>IF(DR289&gt;GC286,DH288-DH289,0)</f>
        <v>0</v>
      </c>
      <c r="GD289" s="665">
        <f>IF(DR289&gt;GD286,DI288-DI289,0)</f>
        <v>0</v>
      </c>
      <c r="GE289" s="665">
        <f>IF(DR289&gt;GE286,DJ288-DJ289,0)</f>
        <v>0</v>
      </c>
      <c r="GF289" s="665">
        <f>IF(DR289&gt;GF286,DK288-DK289,0)</f>
        <v>0</v>
      </c>
      <c r="GG289" s="665">
        <f>IF(DR289&gt;GG286,DL288-DL289,0)</f>
        <v>0</v>
      </c>
      <c r="GH289" s="665">
        <f>IF(DR289&gt;GH286,DM288-DM289,0)</f>
        <v>0</v>
      </c>
      <c r="GI289" s="665">
        <f>IF(DR289&gt;GI286,DN288-DN289,0)</f>
        <v>0</v>
      </c>
      <c r="GJ289" s="665">
        <f>IF(DR289&gt;GJ286,DO288-DO289,0)</f>
        <v>0</v>
      </c>
      <c r="GK289" s="665">
        <f>IF(DR289&gt;GK286,DP288-DP289,0)</f>
        <v>0</v>
      </c>
      <c r="GL289" s="665" t="b">
        <f>SUM(DS289:GK289)+SUM(Y283:AH283)=U283</f>
        <v>1</v>
      </c>
      <c r="GM289" s="667"/>
      <c r="GN289" s="749">
        <v>2024</v>
      </c>
      <c r="GO289" s="664">
        <f>SUMIF(DS287:GK287,GO287,DS289:GK289)</f>
        <v>0</v>
      </c>
      <c r="GP289" s="668">
        <f>SUMIF(DS287:GK287,GP287,DS289:GK289)</f>
        <v>0</v>
      </c>
      <c r="GQ289" s="668">
        <f>SUMIF(DS287:GK287,GQ287,DS289:GK289)</f>
        <v>0</v>
      </c>
      <c r="GR289" s="668">
        <f>SUMIF(DS287:GK287,GR287,DS289:GK289)</f>
        <v>0</v>
      </c>
      <c r="GS289" s="668">
        <f>SUMIF(DS287:GK287,GS287,DS289:GK289)</f>
        <v>0</v>
      </c>
      <c r="GT289" s="668">
        <f>SUMIF(DS287:GK287,GT287,DS289:GK289)</f>
        <v>0</v>
      </c>
      <c r="GU289" s="668">
        <f>SUMIF(DS287:GK287,GU287,DS289:GK289)</f>
        <v>0</v>
      </c>
      <c r="GV289" s="668">
        <f>SUMIF(DS287:GK287,GV287,DS289:GK289)</f>
        <v>0</v>
      </c>
      <c r="GW289" s="668">
        <f>SUMIF(DS287:GK287,GW287,DS289:GK289)</f>
        <v>0</v>
      </c>
      <c r="GX289" s="668">
        <f>SUMIF(DS287:GK287,GX287,DS289:GK289)</f>
        <v>0</v>
      </c>
      <c r="GY289" s="668">
        <f>SUMIF(DS287:GK287,GY287,DS289:GK289)</f>
        <v>0</v>
      </c>
      <c r="GZ289" s="646" t="b">
        <f>SUM(GO289:GY289)=(U283-SUM(Y283:AH283))</f>
        <v>1</v>
      </c>
    </row>
    <row r="290" spans="1:234" hidden="1" x14ac:dyDescent="0.25">
      <c r="A290" s="643" t="s">
        <v>208</v>
      </c>
      <c r="AI290" s="664">
        <v>2025</v>
      </c>
      <c r="AJ290" s="664">
        <v>0</v>
      </c>
      <c r="AK290" s="665">
        <f>IFERROR(#REF!/#REF!,0)</f>
        <v>0</v>
      </c>
      <c r="AL290" s="665">
        <f>IFERROR(#REF!/#REF!,0)</f>
        <v>0</v>
      </c>
      <c r="AM290" s="665">
        <f>IFERROR(#REF!/#REF!,0)</f>
        <v>0</v>
      </c>
      <c r="AN290" s="669">
        <f>IFERROR(#REF!/#REF!,0)</f>
        <v>0</v>
      </c>
      <c r="AO290" s="669">
        <f>IFERROR(#REF!/#REF!,0)</f>
        <v>0</v>
      </c>
      <c r="AP290" s="669">
        <f>IFERROR(#REF!/#REF!,0)</f>
        <v>0</v>
      </c>
      <c r="AQ290" s="669">
        <f>IFERROR(#REF!/#REF!,0)</f>
        <v>0</v>
      </c>
      <c r="AR290" s="669">
        <f>IFERROR(#REF!/#REF!,0)</f>
        <v>0</v>
      </c>
      <c r="AS290" s="669">
        <f>IFERROR(#REF!/#REF!,0)</f>
        <v>0</v>
      </c>
      <c r="AT290" s="669">
        <f>IFERROR(#REF!/#REF!,0)</f>
        <v>0</v>
      </c>
      <c r="AU290" s="666"/>
      <c r="AW290" s="749">
        <v>2025</v>
      </c>
      <c r="AX290" s="665" t="e">
        <f>#REF!</f>
        <v>#REF!</v>
      </c>
      <c r="AY290" s="665" t="e">
        <f>INDEX(AX282:BE283,MATCH(AW290,AV282:AV283,0),MATCH(AY286,AX280:BE280,0))*(INDEX(AK288:AT295,MATCH(AY286,AI288:AI295,0),MATCH(AY287,AK287:AT287,0)))</f>
        <v>#N/A</v>
      </c>
      <c r="AZ290" s="665" t="e">
        <f>INDEX(AX282:BE283,MATCH(AW290,AV282:AV283,0),MATCH(AZ286,AX280:BE280,0))*(INDEX(AK288:AT295,MATCH(AZ286,AI288:AI295,0),MATCH(AZ287,AK287:AT287,0)))</f>
        <v>#N/A</v>
      </c>
      <c r="BA290" s="665" t="e">
        <f>INDEX(AX282:BE283,MATCH(AW290,AV282:AV283,0),MATCH(BA286,AX280:BE280,0))*(INDEX(AK288:AT295,MATCH(BA286,AI288:AI295,0),MATCH(BA287,AK287:AT287,0)))</f>
        <v>#N/A</v>
      </c>
      <c r="BB290" s="665" t="e">
        <f>INDEX(AX282:BE283,MATCH(AW290,AV282:AV283,0),MATCH(BB286,AX280:BE280,0))*(INDEX(AK288:AT295,MATCH(BB286,AI288:AI295,0),MATCH(BB287,AK287:AT287,0)))</f>
        <v>#N/A</v>
      </c>
      <c r="BC290" s="665" t="e">
        <f>INDEX(AX282:BE283,MATCH(AW290,AV282:AV283,0),MATCH(BC286,AX280:BE280,0))*(INDEX(AK288:AT295,MATCH(BC286,AI288:AI295,0),MATCH(BC287,AK287:AT287,0)))</f>
        <v>#N/A</v>
      </c>
      <c r="BD290" s="665" t="e">
        <f>INDEX(AX282:BE283,MATCH(AW290,AV282:AV283,0),MATCH(BD286,AX280:BE280,0))*(INDEX(AK288:AT295,MATCH(BD286,AI288:AI295,0),MATCH(BD287,AK287:AT287,0)))</f>
        <v>#N/A</v>
      </c>
      <c r="BE290" s="665" t="e">
        <f>INDEX(AX282:BE283,MATCH(AW290,AV282:AV283,0),MATCH(BE286,AX280:BE280,0))*(INDEX(AK288:AT295,MATCH(BE286,AI288:AI295,0),MATCH(BE287,AK287:AT287,0)))</f>
        <v>#N/A</v>
      </c>
      <c r="BF290" s="665" t="e">
        <f>INDEX(AX282:BE283,MATCH(AW290,AV282:AV283,0),MATCH(BF286,AX280:BE280,0))*(INDEX(AK288:AT295,MATCH(BF286,AI288:AI295,0),MATCH(BF287,AK287:AT287,0)))</f>
        <v>#N/A</v>
      </c>
      <c r="BG290" s="665" t="e">
        <f>INDEX(AX282:BE283,MATCH(AW290,AV282:AV283,0),MATCH(BG286,AX280:BE280,0))*(INDEX(AK288:AT295,MATCH(BG286,AI288:AI295,0),MATCH(BG287,AK287:AT287,0)))</f>
        <v>#N/A</v>
      </c>
      <c r="BH290" s="665" t="e">
        <f>INDEX(AX282:BE283,MATCH(AW290,AV282:AV283,0),MATCH(BH286,AX280:BE280,0))*(INDEX(AK288:AT295,MATCH(BH286,AI288:AI295,0),MATCH(BH287,AK287:AT287,0)))</f>
        <v>#N/A</v>
      </c>
      <c r="BI290" s="665" t="e">
        <f>INDEX(AX282:BE283,MATCH(AW290,AV282:AV283,0),MATCH(BI286,AX280:BE280,0))*(INDEX(AK288:AT295,MATCH(BI286,AI288:AI295,0),MATCH(BI287,AK287:AT287,0)))</f>
        <v>#N/A</v>
      </c>
      <c r="BJ290" s="665" t="e">
        <f>INDEX(AX282:BE283,MATCH(AW290,AV282:AV283,0),MATCH(BJ286,AX280:BE280,0))*(INDEX(AK288:AT295,MATCH(BJ286,AI288:AI295,0),MATCH(BJ287,AK287:AT287,0)))</f>
        <v>#N/A</v>
      </c>
      <c r="BK290" s="665" t="e">
        <f>INDEX(AX282:BE283,MATCH(AW290,AV282:AV283,0),MATCH(BK286,AX280:BE280,0))*(INDEX(AK288:AT295,MATCH(BK286,AI288:AI295,0),MATCH(BK287,AK287:AT287,0)))</f>
        <v>#N/A</v>
      </c>
      <c r="BL290" s="665" t="e">
        <f>INDEX(AX282:BE283,MATCH(AW290,AV282:AV283,0),MATCH(BL286,AX280:BE280,0))*(INDEX(AK288:AT295,MATCH(BL286,AI288:AI295,0),MATCH(BL287,AK287:AT287,0)))</f>
        <v>#N/A</v>
      </c>
      <c r="BM290" s="665" t="e">
        <f>INDEX(AX282:BE283,MATCH(AW290,AV282:AV283,0),MATCH(BM286,AX280:BE280,0))*(INDEX(AK288:AT295,MATCH(BM286,AI288:AI295,0),MATCH(BM287,AK287:AT287,0)))</f>
        <v>#N/A</v>
      </c>
      <c r="BN290" s="665" t="e">
        <f>INDEX(AX282:BE283,MATCH(AW290,AV282:AV283,0),MATCH(BN286,AX280:BE280,0))*(INDEX(AK288:AT295,MATCH(BN286,AI288:AI295,0),MATCH(BN287,AK287:AT287,0)))</f>
        <v>#N/A</v>
      </c>
      <c r="BO290" s="665" t="e">
        <f>INDEX(AX282:BE283,MATCH(AW290,AV282:AV283,0),MATCH(BO286,AX280:BE280,0))*(INDEX(AK288:AT295,MATCH(BO286,AI288:AI295,0),MATCH(BO287,AK287:AT287,0)))</f>
        <v>#N/A</v>
      </c>
      <c r="BP290" s="665" t="e">
        <f>INDEX(AX282:BE283,MATCH(AW290,AV282:AV283,0),MATCH(BP286,AX280:BE280,0))*(INDEX(AK288:AT295,MATCH(BP286,AI288:AI295,0),MATCH(BP287,AK287:AT287,0)))</f>
        <v>#N/A</v>
      </c>
      <c r="BQ290" s="665" t="e">
        <f>INDEX(AX282:BE283,MATCH(AW290,AV282:AV283,0),MATCH(BQ286,AX280:BE280,0))*(INDEX(AK288:AT295,MATCH(BQ286,AI288:AI295,0),MATCH(BQ287,AK287:AT287,0)))</f>
        <v>#N/A</v>
      </c>
      <c r="BR290" s="665" t="e">
        <f>INDEX(AX282:BE283,MATCH(AW290,AV282:AV283,0),MATCH(BR286,AX280:BE280,0))*(INDEX(AK288:AT295,MATCH(BR286,AI288:AI295,0),MATCH(BR287,AK287:AT287,0)))</f>
        <v>#N/A</v>
      </c>
      <c r="BS290" s="665" t="e">
        <f>INDEX(AX282:BE283,MATCH(AW290,AV282:AV283,0),MATCH(BS286,AX280:BE280,0))*(INDEX(AK288:AT295,MATCH(BS286,AI288:AI295,0),MATCH(BS287,AK287:AT287,0)))</f>
        <v>#N/A</v>
      </c>
      <c r="BT290" s="665" t="e">
        <f>INDEX(AX282:BE283,MATCH(AW290,AV282:AV283,0),MATCH(BT286,AX280:BE280,0))*(INDEX(AK288:AT295,MATCH(BT286,AI288:AI295,0),MATCH(BT287,AK287:AT287,0)))</f>
        <v>#N/A</v>
      </c>
      <c r="BU290" s="665" t="e">
        <f>INDEX(AX282:BE283,MATCH(AW290,AV282:AV283,0),MATCH(BU286,AX280:BE280,0))*(INDEX(AK288:AT295,MATCH(BU286,AI288:AI295,0),MATCH(BU287,AK287:AT287,0)))</f>
        <v>#N/A</v>
      </c>
      <c r="BV290" s="665" t="e">
        <f>INDEX(AX282:BE283,MATCH(AW290,AV282:AV283,0),MATCH(BV286,AX280:BE280,0))*(INDEX(AK288:AT295,MATCH(BV286,AI288:AI295,0),MATCH(BV287,AK287:AT287,0)))</f>
        <v>#N/A</v>
      </c>
      <c r="BW290" s="665" t="e">
        <f>INDEX(AX282:BE283,MATCH(AW290,AV282:AV283,0),MATCH(BW286,AX280:BE280,0))*(INDEX(AK288:AT295,MATCH(BW286,AI288:AI295,0),MATCH(BW287,AK287:AT287,0)))</f>
        <v>#N/A</v>
      </c>
      <c r="BX290" s="665" t="e">
        <f>INDEX(AX282:BE283,MATCH(AW290,AV282:AV283,0),MATCH(BX286,AX280:BE280,0))*(INDEX(AK288:AT295,MATCH(BX286,AI288:AI295,0),MATCH(BX287,AK287:AT287,0)))</f>
        <v>#N/A</v>
      </c>
      <c r="BY290" s="665" t="e">
        <f>INDEX(AX282:BE283,MATCH(AW290,AV282:AV283,0),MATCH(BY286,AX280:BE280,0))*(INDEX(AK288:AT295,MATCH(BY286,AI288:AI295,0),MATCH(BY287,AK287:AT287,0)))</f>
        <v>#N/A</v>
      </c>
      <c r="BZ290" s="665" t="e">
        <f>INDEX(AX282:BE283,MATCH(AW290,AV282:AV283,0),MATCH(BZ286,AX280:BE280,0))*(INDEX(AK288:AT295,MATCH(BZ286,AI288:AI295,0),MATCH(BZ287,AK287:AT287,0)))</f>
        <v>#N/A</v>
      </c>
      <c r="CA290" s="665" t="e">
        <f>INDEX(AX282:BE283,MATCH(AW290,AV282:AV283,0),MATCH(CA286,AX280:BE280,0))*(INDEX(AK288:AT295,MATCH(CA286,AI288:AI295,0),MATCH(CA287,AK287:AT287,0)))</f>
        <v>#N/A</v>
      </c>
      <c r="CB290" s="665" t="e">
        <f>INDEX(AX282:BE283,MATCH(AW290,AV282:AV283,0),MATCH(CB286,AX280:BE280,0))*(INDEX(AK288:AT295,MATCH(CB286,AI288:AI295,0),MATCH(CB287,AK287:AT287,0)))</f>
        <v>#N/A</v>
      </c>
      <c r="CC290" s="665" t="e">
        <f>INDEX(AX282:BE283,MATCH(AW290,AV282:AV283,0),MATCH(CC286,AX280:BE280,0))*(INDEX(AK288:AT295,MATCH(CC286,AI288:AI295,0),MATCH(CC287,AK287:AT287,0)))</f>
        <v>#N/A</v>
      </c>
      <c r="CD290" s="665" t="e">
        <f>INDEX(AX282:BE283,MATCH(AW290,AV282:AV283,0),MATCH(CD286,AX280:BE280,0))*(INDEX(AK288:AT295,MATCH(CD286,AI288:AI295,0),MATCH(CD287,AK287:AT287,0)))</f>
        <v>#N/A</v>
      </c>
      <c r="CE290" s="665" t="e">
        <f>INDEX(AX282:BE283,MATCH(AW290,AV282:AV283,0),MATCH(CE286,AX280:BE280,0))*(INDEX(AK288:AT295,MATCH(CE286,AI288:AI295,0),MATCH(CE287,AK287:AT287,0)))</f>
        <v>#N/A</v>
      </c>
      <c r="CF290" s="665" t="e">
        <f>INDEX(AX282:BE283,MATCH(AW290,AV282:AV283,0),MATCH(CF286,AX280:BE280,0))*(INDEX(AK288:AT295,MATCH(CF286,AI288:AI295,0),MATCH(CF287,AK287:AT287,0)))</f>
        <v>#N/A</v>
      </c>
      <c r="CG290" s="665" t="e">
        <f>INDEX(AX282:BE283,MATCH(AW290,AV282:AV283,0),MATCH(CG286,AX280:BE280,0))*(INDEX(AK288:AT295,MATCH(CG286,AI288:AI295,0),MATCH(CG287,AK287:AT287,0)))</f>
        <v>#N/A</v>
      </c>
      <c r="CH290" s="665" t="e">
        <f>INDEX(AX282:BE283,MATCH(AW290,AV282:AV283,0),MATCH(CH286,AX280:BE280,0))*(INDEX(AK288:AT295,MATCH(CH286,AI288:AI295,0),MATCH(CH287,AK287:AT287,0)))</f>
        <v>#N/A</v>
      </c>
      <c r="CI290" s="665" t="e">
        <f>INDEX(AX282:BE283,MATCH(AW290,AV282:AV283,0),MATCH(CI286,AX280:BE280,0))*(INDEX(AK288:AT295,MATCH(CI286,AI288:AI295,0),MATCH(CI287,AK287:AT287,0)))</f>
        <v>#N/A</v>
      </c>
      <c r="CJ290" s="665" t="e">
        <f>INDEX(AX282:BE283,MATCH(AW290,AV282:AV283,0),MATCH(CJ286,AX280:BE280,0))*(INDEX(AK288:AT295,MATCH(CJ286,AI288:AI295,0),MATCH(CJ287,AK287:AT287,0)))</f>
        <v>#N/A</v>
      </c>
      <c r="CK290" s="665" t="e">
        <f>INDEX(AX282:BE283,MATCH(AW290,AV282:AV283,0),MATCH(CK286,AX280:BE280,0))*(INDEX(AK288:AT295,MATCH(CK286,AI288:AI295,0),MATCH(CK287,AK287:AT287,0)))</f>
        <v>#N/A</v>
      </c>
      <c r="CL290" s="665" t="e">
        <f>INDEX(AX282:BE283,MATCH(AW290,AV282:AV283,0),MATCH(CL286,AX280:BE280,0))*(INDEX(AK288:AT295,MATCH(CL286,AI288:AI295,0),MATCH(CL287,AK287:AT287,0)))</f>
        <v>#N/A</v>
      </c>
      <c r="CM290" s="665" t="e">
        <f>INDEX(AX282:BE283,MATCH(AW290,AV282:AV283,0),MATCH(CM286,AX280:BE280,0))*(INDEX(AK288:AT295,MATCH(CM286,AI288:AI295,0),MATCH(CM287,AK287:AT287,0)))</f>
        <v>#N/A</v>
      </c>
      <c r="CN290" s="665" t="e">
        <f>INDEX(AX282:BE283,MATCH(AW290,AV282:AV283,0),MATCH(CN286,AX280:BE280,0))*(INDEX(AK288:AT295,MATCH(CN286,AI288:AI295,0),MATCH(CN287,AK287:AT287,0)))</f>
        <v>#N/A</v>
      </c>
      <c r="CO290" s="665" t="e">
        <f>INDEX(AX282:BE283,MATCH(AW290,AV282:AV283,0),MATCH(CO286,AX280:BE280,0))*(INDEX(AK288:AT295,MATCH(CO286,AI288:AI295,0),MATCH(CO287,AK287:AT287,0)))</f>
        <v>#N/A</v>
      </c>
      <c r="CP290" s="665" t="e">
        <f>INDEX(AX282:BE283,MATCH(AW290,AV282:AV283,0),MATCH(CP286,AX280:BE280,0))*(INDEX(AK288:AT295,MATCH(CP286,AI288:AI295,0),MATCH(CP287,AK287:AT287,0)))</f>
        <v>#N/A</v>
      </c>
      <c r="CQ290" s="665" t="e">
        <f>INDEX(AX282:BE283,MATCH(AW290,AV282:AV283,0),MATCH(CQ286,AX280:BE280,0))*(INDEX(AK288:AT295,MATCH(CQ286,AI288:AI295,0),MATCH(CQ287,AK287:AT287,0)))</f>
        <v>#N/A</v>
      </c>
      <c r="CR290" s="665" t="e">
        <f>INDEX(AX282:BE283,MATCH(AW290,AV282:AV283,0),MATCH(CR286,AX280:BE280,0))*(INDEX(AK288:AT295,MATCH(CR286,AI288:AI295,0),MATCH(CR287,AK287:AT287,0)))</f>
        <v>#N/A</v>
      </c>
      <c r="CS290" s="665" t="e">
        <f>INDEX(AX282:BE283,MATCH(AW290,AV282:AV283,0),MATCH(CS286,AX280:BE280,0))*(INDEX(AK288:AT295,MATCH(CS286,AI288:AI295,0),MATCH(CS287,AK287:AT287,0)))</f>
        <v>#N/A</v>
      </c>
      <c r="CT290" s="665" t="e">
        <f>INDEX(AX282:BE283,MATCH(AW290,AV282:AV283,0),MATCH(CT286,AX280:BE280,0))*(INDEX(AK288:AT295,MATCH(CT286,AI288:AI295,0),MATCH(CT287,AK287:AT287,0)))</f>
        <v>#N/A</v>
      </c>
      <c r="CU290" s="665" t="e">
        <f>INDEX(AX282:BE283,MATCH(AW290,AV282:AV283,0),MATCH(CU286,AX280:BE280,0))*(INDEX(AK288:AT295,MATCH(CU286,AI288:AI295,0),MATCH(CU287,AK287:AT287,0)))</f>
        <v>#N/A</v>
      </c>
      <c r="CV290" s="665" t="e">
        <f>INDEX(AX282:BE283,MATCH(AW290,AV282:AV283,0),MATCH(CV286,AX280:BE280,0))*(INDEX(AK288:AT295,MATCH(CV286,AI288:AI295,0),MATCH(CV287,AK287:AT287,0)))</f>
        <v>#N/A</v>
      </c>
      <c r="CW290" s="665" t="e">
        <f>INDEX(AX282:BE283,MATCH(AW290,AV282:AV283,0),MATCH(CW286,AX280:BE280,0))*(INDEX(AK288:AT295,MATCH(CW286,AI288:AI295,0),MATCH(CW287,AK287:AT287,0)))</f>
        <v>#N/A</v>
      </c>
      <c r="CX290" s="665" t="e">
        <f>INDEX(AX282:BE283,MATCH(AW290,AV282:AV283,0),MATCH(CX286,AX280:BE280,0))*(INDEX(AK288:AT295,MATCH(CX286,AI288:AI295,0),MATCH(CX287,AK287:AT287,0)))</f>
        <v>#N/A</v>
      </c>
      <c r="CY290" s="665" t="e">
        <f>INDEX(AX282:BE283,MATCH(AW290,AV282:AV283,0),MATCH(CY286,AX280:BE280,0))*(INDEX(AK288:AT295,MATCH(CY286,AI288:AI295,0),MATCH(CY287,AK287:AT287,0)))</f>
        <v>#N/A</v>
      </c>
      <c r="CZ290" s="665" t="e">
        <f>INDEX(AX282:BE283,MATCH(AW290,AV282:AV283,0),MATCH(CZ286,AX280:BE280,0))*(INDEX(AK288:AT295,MATCH(CZ286,AI288:AI295,0),MATCH(CZ287,AK287:AT287,0)))</f>
        <v>#N/A</v>
      </c>
      <c r="DA290" s="665" t="e">
        <f>INDEX(AX282:BE283,MATCH(AW290,AV282:AV283,0),MATCH(DA286,AX280:BE280,0))*(INDEX(AK288:AT295,MATCH(DA286,AI288:AI295,0),MATCH(DA287,AK287:AT287,0)))</f>
        <v>#N/A</v>
      </c>
      <c r="DB290" s="665" t="e">
        <f>INDEX(AX282:BE283,MATCH(AW290,AV282:AV283,0),MATCH(DB286,AX280:BE280,0))*(INDEX(AK288:AT295,MATCH(DB286,AI288:AI295,0),MATCH(DB287,AK287:AT287,0)))</f>
        <v>#N/A</v>
      </c>
      <c r="DC290" s="665" t="e">
        <f>INDEX(AX282:BE283,MATCH(AW290,AV282:AV283,0),MATCH(DC286,AX280:BE280,0))*(INDEX(AK288:AT295,MATCH(DC286,AI288:AI295,0),MATCH(DC287,AK287:AT287,0)))</f>
        <v>#N/A</v>
      </c>
      <c r="DD290" s="665" t="e">
        <f>INDEX(AX282:BE283,MATCH(AW290,AV282:AV283,0),MATCH(DD286,AX280:BE280,0))*(INDEX(AK288:AT295,MATCH(DD286,AI288:AI295,0),MATCH(DD287,AK287:AT287,0)))</f>
        <v>#N/A</v>
      </c>
      <c r="DE290" s="665" t="e">
        <f>INDEX(AX282:BE283,MATCH(AW290,AV282:AV283,0),MATCH(DE286,AX280:BE280,0))*(INDEX(AK288:AT295,MATCH(DE286,AI288:AI295,0),MATCH(DE287,AK287:AT287,0)))</f>
        <v>#N/A</v>
      </c>
      <c r="DF290" s="665" t="e">
        <f>INDEX(AX282:BE283,MATCH(AW290,AV282:AV283,0),MATCH(DF286,AX280:BE280,0))*(INDEX(AK288:AT295,MATCH(DF286,AI288:AI295,0),MATCH(DF287,AK287:AT287,0)))</f>
        <v>#N/A</v>
      </c>
      <c r="DG290" s="665" t="e">
        <f>INDEX(AX282:BE283,MATCH(AW290,AV282:AV283,0),MATCH(DG286,AX280:BE280,0))*(INDEX(AK288:AT295,MATCH(DG286,AI288:AI295,0),MATCH(DG287,AK287:AT287,0)))</f>
        <v>#N/A</v>
      </c>
      <c r="DH290" s="665" t="e">
        <f>INDEX(AX282:BE283,MATCH(AW290,AV282:AV283,0),MATCH(DH286,AX280:BE280,0))*(INDEX(AK288:AT295,MATCH(DH286,AI288:AI295,0),MATCH(DH287,AK287:AT287,0)))</f>
        <v>#N/A</v>
      </c>
      <c r="DI290" s="665" t="e">
        <f>INDEX(AX282:BE283,MATCH(AW290,AV282:AV283,0),MATCH(DI286,AX280:BE280,0))*(INDEX(AK288:AT295,MATCH(DI286,AI288:AI295,0),MATCH(DI287,AK287:AT287,0)))</f>
        <v>#N/A</v>
      </c>
      <c r="DJ290" s="665" t="e">
        <f>INDEX(AX282:BE283,MATCH(AW290,AV282:AV283,0),MATCH(DJ286,AX280:BE280,0))*(INDEX(AK288:AT295,MATCH(DJ286,AI288:AI295,0),MATCH(DJ287,AK287:AT287,0)))</f>
        <v>#N/A</v>
      </c>
      <c r="DK290" s="665" t="e">
        <f>INDEX(AX282:BE283,MATCH(AW290,AV282:AV283,0),MATCH(DK286,AX280:BE280,0))*(INDEX(AK288:AT295,MATCH(DK286,AI288:AI295,0),MATCH(DK287,AK287:AT287,0)))</f>
        <v>#N/A</v>
      </c>
      <c r="DL290" s="665" t="e">
        <f>INDEX(AX282:BE283,MATCH(AW290,AV282:AV283,0),MATCH(DL286,AX280:BE280,0))*(INDEX(AK288:AT295,MATCH(DL286,AI288:AI295,0),MATCH(DL287,AK287:AT287,0)))</f>
        <v>#N/A</v>
      </c>
      <c r="DM290" s="665" t="e">
        <f>INDEX(AX282:BE283,MATCH(AW290,AV282:AV283,0),MATCH(DM286,AX280:BE280,0))*(INDEX(AK288:AT295,MATCH(DM286,AI288:AI295,0),MATCH(DM287,AK287:AT287,0)))</f>
        <v>#N/A</v>
      </c>
      <c r="DN290" s="665" t="e">
        <f>INDEX(AX282:BE283,MATCH(AW290,AV282:AV283,0),MATCH(DN286,AX280:BE280,0))*(INDEX(AK288:AT295,MATCH(DN286,AI288:AI295,0),MATCH(DN287,AK287:AT287,0)))</f>
        <v>#N/A</v>
      </c>
      <c r="DO290" s="665" t="e">
        <f>INDEX(AX282:BE283,MATCH(AW290,AV282:AV283,0),MATCH(DO286,AX280:BE280,0))*(INDEX(AK288:AT295,MATCH(DO286,AI288:AI295,0),MATCH(DO287,AK287:AT287,0)))</f>
        <v>#N/A</v>
      </c>
      <c r="DP290" s="665" t="e">
        <f>INDEX(AX282:BE283,MATCH(AW290,AV282:AV283,0),MATCH(DP286,AX280:BE280,0))*(INDEX(AK288:AT295,MATCH(DP286,AI288:AI295,0),MATCH(DP287,AK287:AT287,0)))</f>
        <v>#N/A</v>
      </c>
      <c r="DQ290" s="643" t="e">
        <f>SUM(AX290:DP290)=#REF!</f>
        <v>#REF!</v>
      </c>
      <c r="DR290" s="749">
        <v>2025</v>
      </c>
      <c r="DS290" s="665" t="e">
        <f>IF(DR290&gt;DS286,AX289-AX290,0)</f>
        <v>#REF!</v>
      </c>
      <c r="DT290" s="665" t="e">
        <f>IF(DR290&gt;DT286,AY289-AY290,0)</f>
        <v>#N/A</v>
      </c>
      <c r="DU290" s="665" t="e">
        <f>IF(DR290&gt;DU286,AZ289-AZ290,0)</f>
        <v>#N/A</v>
      </c>
      <c r="DV290" s="665" t="e">
        <f>IF(DR290&gt;DV286,BA289-BA290,0)</f>
        <v>#N/A</v>
      </c>
      <c r="DW290" s="665" t="e">
        <f>IF(DR290&gt;DW286,BB289-BB290,0)</f>
        <v>#N/A</v>
      </c>
      <c r="DX290" s="665" t="e">
        <f>IF(DR290&gt;DX286,BC289-BC290,0)</f>
        <v>#N/A</v>
      </c>
      <c r="DY290" s="665" t="e">
        <f>IF(DR290&gt;DY286,BD289-BD290,0)</f>
        <v>#N/A</v>
      </c>
      <c r="DZ290" s="665" t="e">
        <f>IF(DR290&gt;DZ286,BE289-BE290,0)</f>
        <v>#N/A</v>
      </c>
      <c r="EA290" s="665" t="e">
        <f>IF(DR290&gt;EA286,BF289-BF290,0)</f>
        <v>#N/A</v>
      </c>
      <c r="EB290" s="665" t="e">
        <f>IF(DR290&gt;EB286,BG289-BG290,0)</f>
        <v>#N/A</v>
      </c>
      <c r="EC290" s="665" t="e">
        <f>IF(DR290&gt;EC286,BH289-BH290,0)</f>
        <v>#N/A</v>
      </c>
      <c r="ED290" s="665">
        <f>IF(DR290&gt;ED286,BI289-BI290,0)</f>
        <v>0</v>
      </c>
      <c r="EE290" s="665">
        <f>IF(DR290&gt;EE286,BJ289-BJ290,0)</f>
        <v>0</v>
      </c>
      <c r="EF290" s="665">
        <f>IF(DR290&gt;EF286,BK289-BK290,0)</f>
        <v>0</v>
      </c>
      <c r="EG290" s="665">
        <f>IF(DR290&gt;EG286,BL289-BL290,0)</f>
        <v>0</v>
      </c>
      <c r="EH290" s="665">
        <f>IF(DR290&gt;EH286,BM289-BM290,0)</f>
        <v>0</v>
      </c>
      <c r="EI290" s="665">
        <f>IF(DR290&gt;EI286,BN289-BN290,0)</f>
        <v>0</v>
      </c>
      <c r="EJ290" s="665">
        <f>IF(DR290&gt;EJ286,BO289-BO290,0)</f>
        <v>0</v>
      </c>
      <c r="EK290" s="665">
        <f>IF(DR290&gt;EK286,BP289-BP290,0)</f>
        <v>0</v>
      </c>
      <c r="EL290" s="665">
        <f>IF(DR290&gt;EL286,BQ289-BQ290,0)</f>
        <v>0</v>
      </c>
      <c r="EM290" s="665">
        <f>IF(DR290&gt;EM286,BR289-BR290,0)</f>
        <v>0</v>
      </c>
      <c r="EN290" s="665">
        <f>IF(DR290&gt;EN286,BS289-BS290,0)</f>
        <v>0</v>
      </c>
      <c r="EO290" s="665">
        <f>IF(DR290&gt;EO286,BT289-BT290,0)</f>
        <v>0</v>
      </c>
      <c r="EP290" s="665">
        <f>IF(DR290&gt;EP286,BU289-BU290,0)</f>
        <v>0</v>
      </c>
      <c r="EQ290" s="665">
        <f>IF(DR290&gt;EQ286,BV289-BV290,0)</f>
        <v>0</v>
      </c>
      <c r="ER290" s="665">
        <f>IF(DR290&gt;ER286,BW289-BW290,0)</f>
        <v>0</v>
      </c>
      <c r="ES290" s="665">
        <f>IF(DR290&gt;ES286,BX289-BX290,0)</f>
        <v>0</v>
      </c>
      <c r="ET290" s="665">
        <f>IF(DR290&gt;ET286,BY289-BY290,0)</f>
        <v>0</v>
      </c>
      <c r="EU290" s="665">
        <f>IF(DR290&gt;EU286,BZ289-BZ290,0)</f>
        <v>0</v>
      </c>
      <c r="EV290" s="665">
        <f>IF(DR290&gt;EV286,CA289-CA290,0)</f>
        <v>0</v>
      </c>
      <c r="EW290" s="665">
        <f>IF(DR290&gt;EW286,CB289-CB290,0)</f>
        <v>0</v>
      </c>
      <c r="EX290" s="665">
        <f>IF(DR290&gt;EX286,CC289-CC290,0)</f>
        <v>0</v>
      </c>
      <c r="EY290" s="665">
        <f>IF(DR290&gt;EY286,CD289-CD290,0)</f>
        <v>0</v>
      </c>
      <c r="EZ290" s="665">
        <f>IF(DR290&gt;EZ286,CE289-CE290,0)</f>
        <v>0</v>
      </c>
      <c r="FA290" s="665">
        <f>IF(DR290&gt;FA286,CF289-CF290,0)</f>
        <v>0</v>
      </c>
      <c r="FB290" s="665">
        <f>IF(DR290&gt;FB286,CG289-CG290,0)</f>
        <v>0</v>
      </c>
      <c r="FC290" s="665">
        <f>IF(DR290&gt;FC286,CH289-CH290,0)</f>
        <v>0</v>
      </c>
      <c r="FD290" s="665">
        <f>IF(DR290&gt;FD286,CI289-CI290,0)</f>
        <v>0</v>
      </c>
      <c r="FE290" s="665">
        <f>IF(DR290&gt;FE286,CJ289-CJ290,0)</f>
        <v>0</v>
      </c>
      <c r="FF290" s="665">
        <f>IF(DR290&gt;FF286,CK289-CK290,0)</f>
        <v>0</v>
      </c>
      <c r="FG290" s="665">
        <f>IF(DR290&gt;FG286,CL289-CL290,0)</f>
        <v>0</v>
      </c>
      <c r="FH290" s="665">
        <f>IF(DR290&gt;FH286,CM289-CM290,0)</f>
        <v>0</v>
      </c>
      <c r="FI290" s="665">
        <f>IF(DR290&gt;FI286,CN289-CN290,0)</f>
        <v>0</v>
      </c>
      <c r="FJ290" s="665">
        <f>IF(DR290&gt;FJ286,CO289-CO290,0)</f>
        <v>0</v>
      </c>
      <c r="FK290" s="665">
        <f>IF(DR290&gt;FK286,CP289-CP290,0)</f>
        <v>0</v>
      </c>
      <c r="FL290" s="665">
        <f>IF(DR290&gt;FL286,CQ289-CQ290,0)</f>
        <v>0</v>
      </c>
      <c r="FM290" s="665">
        <f>IF(DR290&gt;FM286,CR289-CR290,0)</f>
        <v>0</v>
      </c>
      <c r="FN290" s="665">
        <f>IF(DR290&gt;FN286,CS289-CS290,0)</f>
        <v>0</v>
      </c>
      <c r="FO290" s="665">
        <f>IF(DR290&gt;FO286,CT289-CT290,0)</f>
        <v>0</v>
      </c>
      <c r="FP290" s="665">
        <f>IF(DR290&gt;FP286,CU289-CU290,0)</f>
        <v>0</v>
      </c>
      <c r="FQ290" s="665">
        <f>IF(DR290&gt;FQ286,CV289-CV290,0)</f>
        <v>0</v>
      </c>
      <c r="FR290" s="665">
        <f>IF(DR290&gt;FR286,CW289-CW290,0)</f>
        <v>0</v>
      </c>
      <c r="FS290" s="665">
        <f>IF(DR290&gt;FS286,CX289-CX290,0)</f>
        <v>0</v>
      </c>
      <c r="FT290" s="665">
        <f>IF(DR290&gt;FT286,CY289-CY290,0)</f>
        <v>0</v>
      </c>
      <c r="FU290" s="665">
        <f>IF(DR290&gt;FU286,CZ289-CZ290,0)</f>
        <v>0</v>
      </c>
      <c r="FV290" s="665">
        <f>IF(DR290&gt;FV286,DA289-DA290,0)</f>
        <v>0</v>
      </c>
      <c r="FW290" s="665">
        <f>IF(DR290&gt;FW286,DB289-DB290,0)</f>
        <v>0</v>
      </c>
      <c r="FX290" s="665">
        <f>IF(DR290&gt;FX286,DC289-DC290,0)</f>
        <v>0</v>
      </c>
      <c r="FY290" s="665">
        <f>IF(DR290&gt;FY286,DD289-DD290,0)</f>
        <v>0</v>
      </c>
      <c r="FZ290" s="665">
        <f>IF(DR290&gt;FZ286,DE289-DE290,0)</f>
        <v>0</v>
      </c>
      <c r="GA290" s="665">
        <f>IF(DR290&gt;GA286,DF289-DF290,0)</f>
        <v>0</v>
      </c>
      <c r="GB290" s="665">
        <f>IF(DR290&gt;GB286,DG289-DG290,0)</f>
        <v>0</v>
      </c>
      <c r="GC290" s="665">
        <f>IF(DR290&gt;GC286,DH289-DH290,0)</f>
        <v>0</v>
      </c>
      <c r="GD290" s="665">
        <f>IF(DR290&gt;GD286,DI289-DI290,0)</f>
        <v>0</v>
      </c>
      <c r="GE290" s="665">
        <f>IF(DR290&gt;GE286,DJ289-DJ290,0)</f>
        <v>0</v>
      </c>
      <c r="GF290" s="665">
        <f>IF(DR290&gt;GF286,DK289-DK290,0)</f>
        <v>0</v>
      </c>
      <c r="GG290" s="665">
        <f>IF(DR290&gt;GG286,DL289-DL290,0)</f>
        <v>0</v>
      </c>
      <c r="GH290" s="665">
        <f>IF(DR290&gt;GH286,DM289-DM290,0)</f>
        <v>0</v>
      </c>
      <c r="GI290" s="665">
        <f>IF(DR290&gt;GI286,DN289-DN290,0)</f>
        <v>0</v>
      </c>
      <c r="GJ290" s="665">
        <f>IF(DR290&gt;GJ286,DO289-DO290,0)</f>
        <v>0</v>
      </c>
      <c r="GK290" s="665">
        <f>IF(DR290&gt;GK286,DP289-DP290,0)</f>
        <v>0</v>
      </c>
      <c r="GL290" s="665" t="e">
        <f>SUM(DS290:GK290)+SUM(#REF!)=#REF!</f>
        <v>#REF!</v>
      </c>
      <c r="GM290" s="667"/>
      <c r="GN290" s="749">
        <v>2025</v>
      </c>
      <c r="GO290" s="664" t="e">
        <f>SUMIF(DS287:GK287,GO287,DS290:GK290)</f>
        <v>#REF!</v>
      </c>
      <c r="GP290" s="668" t="e">
        <f>SUMIF(DS287:GK287,GP287,DS290:GK290)</f>
        <v>#N/A</v>
      </c>
      <c r="GQ290" s="668" t="e">
        <f>SUMIF(DS287:GK287,GQ287,DS290:GK290)</f>
        <v>#N/A</v>
      </c>
      <c r="GR290" s="668" t="e">
        <f>SUMIF(DS287:GK287,GR287,DS290:GK290)</f>
        <v>#N/A</v>
      </c>
      <c r="GS290" s="668" t="e">
        <f>SUMIF(DS287:GK287,GS287,DS290:GK290)</f>
        <v>#N/A</v>
      </c>
      <c r="GT290" s="668" t="e">
        <f>SUMIF(DS287:GK287,GT287,DS290:GK290)</f>
        <v>#N/A</v>
      </c>
      <c r="GU290" s="668" t="e">
        <f>SUMIF(DS287:GK287,GU287,DS290:GK290)</f>
        <v>#N/A</v>
      </c>
      <c r="GV290" s="668" t="e">
        <f>SUMIF(DS287:GK287,GV287,DS290:GK290)</f>
        <v>#N/A</v>
      </c>
      <c r="GW290" s="668" t="e">
        <f>SUMIF(DS287:GK287,GW287,DS290:GK290)</f>
        <v>#N/A</v>
      </c>
      <c r="GX290" s="668" t="e">
        <f>SUMIF(DS287:GK287,GX287,DS290:GK290)</f>
        <v>#N/A</v>
      </c>
      <c r="GY290" s="668" t="e">
        <f>SUMIF(DS287:GK287,GY287,DS290:GK290)</f>
        <v>#N/A</v>
      </c>
      <c r="GZ290" s="646" t="e">
        <f>SUM(GO290:GY290)=(#REF!-SUM(#REF!))</f>
        <v>#REF!</v>
      </c>
    </row>
    <row r="291" spans="1:234" hidden="1" x14ac:dyDescent="0.25">
      <c r="A291" s="643" t="s">
        <v>208</v>
      </c>
      <c r="AI291" s="664">
        <v>2026</v>
      </c>
      <c r="AJ291" s="664">
        <v>0</v>
      </c>
      <c r="AK291" s="665">
        <f>IFERROR(#REF!/#REF!,0)</f>
        <v>0</v>
      </c>
      <c r="AL291" s="665">
        <f>IFERROR(#REF!/#REF!,0)</f>
        <v>0</v>
      </c>
      <c r="AM291" s="665">
        <f>IFERROR(#REF!/#REF!,0)</f>
        <v>0</v>
      </c>
      <c r="AN291" s="669">
        <f>IFERROR(#REF!/#REF!,0)</f>
        <v>0</v>
      </c>
      <c r="AO291" s="669">
        <f>IFERROR(#REF!/#REF!,0)</f>
        <v>0</v>
      </c>
      <c r="AP291" s="669">
        <f>IFERROR(#REF!/#REF!,0)</f>
        <v>0</v>
      </c>
      <c r="AQ291" s="669">
        <f>IFERROR(#REF!/#REF!,0)</f>
        <v>0</v>
      </c>
      <c r="AR291" s="669">
        <f>IFERROR(#REF!/#REF!,0)</f>
        <v>0</v>
      </c>
      <c r="AS291" s="669">
        <f>IFERROR(#REF!/#REF!,0)</f>
        <v>0</v>
      </c>
      <c r="AT291" s="669">
        <f>IFERROR(#REF!/#REF!,0)</f>
        <v>0</v>
      </c>
      <c r="AU291" s="666"/>
      <c r="AW291" s="749">
        <v>2026</v>
      </c>
      <c r="AX291" s="665" t="e">
        <f>#REF!</f>
        <v>#REF!</v>
      </c>
      <c r="AY291" s="665" t="e">
        <f>INDEX(AX282:BE283,MATCH(AW291,AV282:AV283,0),MATCH(AY286,AX280:BE280,0))*(INDEX(AK288:AT295,MATCH(AY286,AI288:AI295,0),MATCH(AY287,AK287:AT287,0)))</f>
        <v>#N/A</v>
      </c>
      <c r="AZ291" s="665" t="e">
        <f>INDEX(AX282:BE283,MATCH(AW291,AV282:AV283,0),MATCH(AZ286,AX280:BE280,0))*(INDEX(AK288:AT295,MATCH(AZ286,AI288:AI295,0),MATCH(AZ287,AK287:AT287,0)))</f>
        <v>#N/A</v>
      </c>
      <c r="BA291" s="665" t="e">
        <f>INDEX(AX282:BE283,MATCH(AW291,AV282:AV283,0),MATCH(BA286,AX280:BE280,0))*(INDEX(AK288:AT295,MATCH(BA286,AI288:AI295,0),MATCH(BA287,AK287:AT287,0)))</f>
        <v>#N/A</v>
      </c>
      <c r="BB291" s="665" t="e">
        <f>INDEX(AX282:BE283,MATCH(AW291,AV282:AV283,0),MATCH(BB286,AX280:BE280,0))*(INDEX(AK288:AT295,MATCH(BB286,AI288:AI295,0),MATCH(BB287,AK287:AT287,0)))</f>
        <v>#N/A</v>
      </c>
      <c r="BC291" s="665" t="e">
        <f>INDEX(AX282:BE283,MATCH(AW291,AV282:AV283,0),MATCH(BC286,AX280:BE280,0))*(INDEX(AK288:AT295,MATCH(BC286,AI288:AI295,0),MATCH(BC287,AK287:AT287,0)))</f>
        <v>#N/A</v>
      </c>
      <c r="BD291" s="665" t="e">
        <f>INDEX(AX282:BE283,MATCH(AW291,AV282:AV283,0),MATCH(BD286,AX280:BE280,0))*(INDEX(AK288:AT295,MATCH(BD286,AI288:AI295,0),MATCH(BD287,AK287:AT287,0)))</f>
        <v>#N/A</v>
      </c>
      <c r="BE291" s="665" t="e">
        <f>INDEX(AX282:BE283,MATCH(AW291,AV282:AV283,0),MATCH(BE286,AX280:BE280,0))*(INDEX(AK288:AT295,MATCH(BE286,AI288:AI295,0),MATCH(BE287,AK287:AT287,0)))</f>
        <v>#N/A</v>
      </c>
      <c r="BF291" s="665" t="e">
        <f>INDEX(AX282:BE283,MATCH(AW291,AV282:AV283,0),MATCH(BF286,AX280:BE280,0))*(INDEX(AK288:AT295,MATCH(BF286,AI288:AI295,0),MATCH(BF287,AK287:AT287,0)))</f>
        <v>#N/A</v>
      </c>
      <c r="BG291" s="665" t="e">
        <f>INDEX(AX282:BE283,MATCH(AW291,AV282:AV283,0),MATCH(BG286,AX280:BE280,0))*(INDEX(AK288:AT295,MATCH(BG286,AI288:AI295,0),MATCH(BG287,AK287:AT287,0)))</f>
        <v>#N/A</v>
      </c>
      <c r="BH291" s="665" t="e">
        <f>INDEX(AX282:BE283,MATCH(AW291,AV282:AV283,0),MATCH(BH286,AX280:BE280,0))*(INDEX(AK288:AT295,MATCH(BH286,AI288:AI295,0),MATCH(BH287,AK287:AT287,0)))</f>
        <v>#N/A</v>
      </c>
      <c r="BI291" s="665" t="e">
        <f>INDEX(AX282:BE283,MATCH(AW291,AV282:AV283,0),MATCH(BI286,AX280:BE280,0))*(INDEX(AK288:AT295,MATCH(BI286,AI288:AI295,0),MATCH(BI287,AK287:AT287,0)))</f>
        <v>#N/A</v>
      </c>
      <c r="BJ291" s="665" t="e">
        <f>INDEX(AX282:BE283,MATCH(AW291,AV282:AV283,0),MATCH(BJ286,AX280:BE280,0))*(INDEX(AK288:AT295,MATCH(BJ286,AI288:AI295,0),MATCH(BJ287,AK287:AT287,0)))</f>
        <v>#N/A</v>
      </c>
      <c r="BK291" s="665" t="e">
        <f>INDEX(AX282:BE283,MATCH(AW291,AV282:AV283,0),MATCH(BK286,AX280:BE280,0))*(INDEX(AK288:AT295,MATCH(BK286,AI288:AI295,0),MATCH(BK287,AK287:AT287,0)))</f>
        <v>#N/A</v>
      </c>
      <c r="BL291" s="665" t="e">
        <f>INDEX(AX282:BE283,MATCH(AW291,AV282:AV283,0),MATCH(BL286,AX280:BE280,0))*(INDEX(AK288:AT295,MATCH(BL286,AI288:AI295,0),MATCH(BL287,AK287:AT287,0)))</f>
        <v>#N/A</v>
      </c>
      <c r="BM291" s="665" t="e">
        <f>INDEX(AX282:BE283,MATCH(AW291,AV282:AV283,0),MATCH(BM286,AX280:BE280,0))*(INDEX(AK288:AT295,MATCH(BM286,AI288:AI295,0),MATCH(BM287,AK287:AT287,0)))</f>
        <v>#N/A</v>
      </c>
      <c r="BN291" s="665" t="e">
        <f>INDEX(AX282:BE283,MATCH(AW291,AV282:AV283,0),MATCH(BN286,AX280:BE280,0))*(INDEX(AK288:AT295,MATCH(BN286,AI288:AI295,0),MATCH(BN287,AK287:AT287,0)))</f>
        <v>#N/A</v>
      </c>
      <c r="BO291" s="665" t="e">
        <f>INDEX(AX282:BE283,MATCH(AW291,AV282:AV283,0),MATCH(BO286,AX280:BE280,0))*(INDEX(AK288:AT295,MATCH(BO286,AI288:AI295,0),MATCH(BO287,AK287:AT287,0)))</f>
        <v>#N/A</v>
      </c>
      <c r="BP291" s="665" t="e">
        <f>INDEX(AX282:BE283,MATCH(AW291,AV282:AV283,0),MATCH(BP286,AX280:BE280,0))*(INDEX(AK288:AT295,MATCH(BP286,AI288:AI295,0),MATCH(BP287,AK287:AT287,0)))</f>
        <v>#N/A</v>
      </c>
      <c r="BQ291" s="665" t="e">
        <f>INDEX(AX282:BE283,MATCH(AW291,AV282:AV283,0),MATCH(BQ286,AX280:BE280,0))*(INDEX(AK288:AT295,MATCH(BQ286,AI288:AI295,0),MATCH(BQ287,AK287:AT287,0)))</f>
        <v>#N/A</v>
      </c>
      <c r="BR291" s="665" t="e">
        <f>INDEX(AX282:BE283,MATCH(AW291,AV282:AV283,0),MATCH(BR286,AX280:BE280,0))*(INDEX(AK288:AT295,MATCH(BR286,AI288:AI295,0),MATCH(BR287,AK287:AT287,0)))</f>
        <v>#N/A</v>
      </c>
      <c r="BS291" s="665" t="e">
        <f>INDEX(AX282:BE283,MATCH(AW291,AV282:AV283,0),MATCH(BS286,AX280:BE280,0))*(INDEX(AK288:AT295,MATCH(BS286,AI288:AI295,0),MATCH(BS287,AK287:AT287,0)))</f>
        <v>#N/A</v>
      </c>
      <c r="BT291" s="665" t="e">
        <f>INDEX(AX282:BE283,MATCH(AW291,AV282:AV283,0),MATCH(BT286,AX280:BE280,0))*(INDEX(AK288:AT295,MATCH(BT286,AI288:AI295,0),MATCH(BT287,AK287:AT287,0)))</f>
        <v>#N/A</v>
      </c>
      <c r="BU291" s="665" t="e">
        <f>INDEX(AX282:BE283,MATCH(AW291,AV282:AV283,0),MATCH(BU286,AX280:BE280,0))*(INDEX(AK288:AT295,MATCH(BU286,AI288:AI295,0),MATCH(BU287,AK287:AT287,0)))</f>
        <v>#N/A</v>
      </c>
      <c r="BV291" s="665" t="e">
        <f>INDEX(AX282:BE283,MATCH(AW291,AV282:AV283,0),MATCH(BV286,AX280:BE280,0))*(INDEX(AK288:AT295,MATCH(BV286,AI288:AI295,0),MATCH(BV287,AK287:AT287,0)))</f>
        <v>#N/A</v>
      </c>
      <c r="BW291" s="665" t="e">
        <f>INDEX(AX282:BE283,MATCH(AW291,AV282:AV283,0),MATCH(BW286,AX280:BE280,0))*(INDEX(AK288:AT295,MATCH(BW286,AI288:AI295,0),MATCH(BW287,AK287:AT287,0)))</f>
        <v>#N/A</v>
      </c>
      <c r="BX291" s="665" t="e">
        <f>INDEX(AX282:BE283,MATCH(AW291,AV282:AV283,0),MATCH(BX286,AX280:BE280,0))*(INDEX(AK288:AT295,MATCH(BX286,AI288:AI295,0),MATCH(BX287,AK287:AT287,0)))</f>
        <v>#N/A</v>
      </c>
      <c r="BY291" s="665" t="e">
        <f>INDEX(AX282:BE283,MATCH(AW291,AV282:AV283,0),MATCH(BY286,AX280:BE280,0))*(INDEX(AK288:AT295,MATCH(BY286,AI288:AI295,0),MATCH(BY287,AK287:AT287,0)))</f>
        <v>#N/A</v>
      </c>
      <c r="BZ291" s="665" t="e">
        <f>INDEX(AX282:BE283,MATCH(AW291,AV282:AV283,0),MATCH(BZ286,AX280:BE280,0))*(INDEX(AK288:AT295,MATCH(BZ286,AI288:AI295,0),MATCH(BZ287,AK287:AT287,0)))</f>
        <v>#N/A</v>
      </c>
      <c r="CA291" s="665" t="e">
        <f>INDEX(AX282:BE283,MATCH(AW291,AV282:AV283,0),MATCH(CA286,AX280:BE280,0))*(INDEX(AK288:AT295,MATCH(CA286,AI288:AI295,0),MATCH(CA287,AK287:AT287,0)))</f>
        <v>#N/A</v>
      </c>
      <c r="CB291" s="665" t="e">
        <f>INDEX(AX282:BE283,MATCH(AW291,AV282:AV283,0),MATCH(CB286,AX280:BE280,0))*(INDEX(AK288:AT295,MATCH(CB286,AI288:AI295,0),MATCH(CB287,AK287:AT287,0)))</f>
        <v>#N/A</v>
      </c>
      <c r="CC291" s="665" t="e">
        <f>INDEX(AX282:BE283,MATCH(AW291,AV282:AV283,0),MATCH(CC286,AX280:BE280,0))*(INDEX(AK288:AT295,MATCH(CC286,AI288:AI295,0),MATCH(CC287,AK287:AT287,0)))</f>
        <v>#N/A</v>
      </c>
      <c r="CD291" s="665" t="e">
        <f>INDEX(AX282:BE283,MATCH(AW291,AV282:AV283,0),MATCH(CD286,AX280:BE280,0))*(INDEX(AK288:AT295,MATCH(CD286,AI288:AI295,0),MATCH(CD287,AK287:AT287,0)))</f>
        <v>#N/A</v>
      </c>
      <c r="CE291" s="665" t="e">
        <f>INDEX(AX282:BE283,MATCH(AW291,AV282:AV283,0),MATCH(CE286,AX280:BE280,0))*(INDEX(AK288:AT295,MATCH(CE286,AI288:AI295,0),MATCH(CE287,AK287:AT287,0)))</f>
        <v>#N/A</v>
      </c>
      <c r="CF291" s="665" t="e">
        <f>INDEX(AX282:BE283,MATCH(AW291,AV282:AV283,0),MATCH(CF286,AX280:BE280,0))*(INDEX(AK288:AT295,MATCH(CF286,AI288:AI295,0),MATCH(CF287,AK287:AT287,0)))</f>
        <v>#N/A</v>
      </c>
      <c r="CG291" s="665" t="e">
        <f>INDEX(AX282:BE283,MATCH(AW291,AV282:AV283,0),MATCH(CG286,AX280:BE280,0))*(INDEX(AK288:AT295,MATCH(CG286,AI288:AI295,0),MATCH(CG287,AK287:AT287,0)))</f>
        <v>#N/A</v>
      </c>
      <c r="CH291" s="665" t="e">
        <f>INDEX(AX282:BE283,MATCH(AW291,AV282:AV283,0),MATCH(CH286,AX280:BE280,0))*(INDEX(AK288:AT295,MATCH(CH286,AI288:AI295,0),MATCH(CH287,AK287:AT287,0)))</f>
        <v>#N/A</v>
      </c>
      <c r="CI291" s="665" t="e">
        <f>INDEX(AX282:BE283,MATCH(AW291,AV282:AV283,0),MATCH(CI286,AX280:BE280,0))*(INDEX(AK288:AT295,MATCH(CI286,AI288:AI295,0),MATCH(CI287,AK287:AT287,0)))</f>
        <v>#N/A</v>
      </c>
      <c r="CJ291" s="665" t="e">
        <f>INDEX(AX282:BE283,MATCH(AW291,AV282:AV283,0),MATCH(CJ286,AX280:BE280,0))*(INDEX(AK288:AT295,MATCH(CJ286,AI288:AI295,0),MATCH(CJ287,AK287:AT287,0)))</f>
        <v>#N/A</v>
      </c>
      <c r="CK291" s="665" t="e">
        <f>INDEX(AX282:BE283,MATCH(AW291,AV282:AV283,0),MATCH(CK286,AX280:BE280,0))*(INDEX(AK288:AT295,MATCH(CK286,AI288:AI295,0),MATCH(CK287,AK287:AT287,0)))</f>
        <v>#N/A</v>
      </c>
      <c r="CL291" s="665" t="e">
        <f>INDEX(AX282:BE283,MATCH(AW291,AV282:AV283,0),MATCH(CL286,AX280:BE280,0))*(INDEX(AK288:AT295,MATCH(CL286,AI288:AI295,0),MATCH(CL287,AK287:AT287,0)))</f>
        <v>#N/A</v>
      </c>
      <c r="CM291" s="665" t="e">
        <f>INDEX(AX282:BE283,MATCH(AW291,AV282:AV283,0),MATCH(CM286,AX280:BE280,0))*(INDEX(AK288:AT295,MATCH(CM286,AI288:AI295,0),MATCH(CM287,AK287:AT287,0)))</f>
        <v>#N/A</v>
      </c>
      <c r="CN291" s="665" t="e">
        <f>INDEX(AX282:BE283,MATCH(AW291,AV282:AV283,0),MATCH(CN286,AX280:BE280,0))*(INDEX(AK288:AT295,MATCH(CN286,AI288:AI295,0),MATCH(CN287,AK287:AT287,0)))</f>
        <v>#N/A</v>
      </c>
      <c r="CO291" s="665" t="e">
        <f>INDEX(AX282:BE283,MATCH(AW291,AV282:AV283,0),MATCH(CO286,AX280:BE280,0))*(INDEX(AK288:AT295,MATCH(CO286,AI288:AI295,0),MATCH(CO287,AK287:AT287,0)))</f>
        <v>#N/A</v>
      </c>
      <c r="CP291" s="665" t="e">
        <f>INDEX(AX282:BE283,MATCH(AW291,AV282:AV283,0),MATCH(CP286,AX280:BE280,0))*(INDEX(AK288:AT295,MATCH(CP286,AI288:AI295,0),MATCH(CP287,AK287:AT287,0)))</f>
        <v>#N/A</v>
      </c>
      <c r="CQ291" s="665" t="e">
        <f>INDEX(AX282:BE283,MATCH(AW291,AV282:AV283,0),MATCH(CQ286,AX280:BE280,0))*(INDEX(AK288:AT295,MATCH(CQ286,AI288:AI295,0),MATCH(CQ287,AK287:AT287,0)))</f>
        <v>#N/A</v>
      </c>
      <c r="CR291" s="665" t="e">
        <f>INDEX(AX282:BE283,MATCH(AW291,AV282:AV283,0),MATCH(CR286,AX280:BE280,0))*(INDEX(AK288:AT295,MATCH(CR286,AI288:AI295,0),MATCH(CR287,AK287:AT287,0)))</f>
        <v>#N/A</v>
      </c>
      <c r="CS291" s="665" t="e">
        <f>INDEX(AX282:BE283,MATCH(AW291,AV282:AV283,0),MATCH(CS286,AX280:BE280,0))*(INDEX(AK288:AT295,MATCH(CS286,AI288:AI295,0),MATCH(CS287,AK287:AT287,0)))</f>
        <v>#N/A</v>
      </c>
      <c r="CT291" s="665" t="e">
        <f>INDEX(AX282:BE283,MATCH(AW291,AV282:AV283,0),MATCH(CT286,AX280:BE280,0))*(INDEX(AK288:AT295,MATCH(CT286,AI288:AI295,0),MATCH(CT287,AK287:AT287,0)))</f>
        <v>#N/A</v>
      </c>
      <c r="CU291" s="665" t="e">
        <f>INDEX(AX282:BE283,MATCH(AW291,AV282:AV283,0),MATCH(CU286,AX280:BE280,0))*(INDEX(AK288:AT295,MATCH(CU286,AI288:AI295,0),MATCH(CU287,AK287:AT287,0)))</f>
        <v>#N/A</v>
      </c>
      <c r="CV291" s="665" t="e">
        <f>INDEX(AX282:BE283,MATCH(AW291,AV282:AV283,0),MATCH(CV286,AX280:BE280,0))*(INDEX(AK288:AT295,MATCH(CV286,AI288:AI295,0),MATCH(CV287,AK287:AT287,0)))</f>
        <v>#N/A</v>
      </c>
      <c r="CW291" s="665" t="e">
        <f>INDEX(AX282:BE283,MATCH(AW291,AV282:AV283,0),MATCH(CW286,AX280:BE280,0))*(INDEX(AK288:AT295,MATCH(CW286,AI288:AI295,0),MATCH(CW287,AK287:AT287,0)))</f>
        <v>#N/A</v>
      </c>
      <c r="CX291" s="665" t="e">
        <f>INDEX(AX282:BE283,MATCH(AW291,AV282:AV283,0),MATCH(CX286,AX280:BE280,0))*(INDEX(AK288:AT295,MATCH(CX286,AI288:AI295,0),MATCH(CX287,AK287:AT287,0)))</f>
        <v>#N/A</v>
      </c>
      <c r="CY291" s="665" t="e">
        <f>INDEX(AX282:BE283,MATCH(AW291,AV282:AV283,0),MATCH(CY286,AX280:BE280,0))*(INDEX(AK288:AT295,MATCH(CY286,AI288:AI295,0),MATCH(CY287,AK287:AT287,0)))</f>
        <v>#N/A</v>
      </c>
      <c r="CZ291" s="665" t="e">
        <f>INDEX(AX282:BE283,MATCH(AW291,AV282:AV283,0),MATCH(CZ286,AX280:BE280,0))*(INDEX(AK288:AT295,MATCH(CZ286,AI288:AI295,0),MATCH(CZ287,AK287:AT287,0)))</f>
        <v>#N/A</v>
      </c>
      <c r="DA291" s="665" t="e">
        <f>INDEX(AX282:BE283,MATCH(AW291,AV282:AV283,0),MATCH(DA286,AX280:BE280,0))*(INDEX(AK288:AT295,MATCH(DA286,AI288:AI295,0),MATCH(DA287,AK287:AT287,0)))</f>
        <v>#N/A</v>
      </c>
      <c r="DB291" s="665" t="e">
        <f>INDEX(AX282:BE283,MATCH(AW291,AV282:AV283,0),MATCH(DB286,AX280:BE280,0))*(INDEX(AK288:AT295,MATCH(DB286,AI288:AI295,0),MATCH(DB287,AK287:AT287,0)))</f>
        <v>#N/A</v>
      </c>
      <c r="DC291" s="665" t="e">
        <f>INDEX(AX282:BE283,MATCH(AW291,AV282:AV283,0),MATCH(DC286,AX280:BE280,0))*(INDEX(AK288:AT295,MATCH(DC286,AI288:AI295,0),MATCH(DC287,AK287:AT287,0)))</f>
        <v>#N/A</v>
      </c>
      <c r="DD291" s="665" t="e">
        <f>INDEX(AX282:BE283,MATCH(AW291,AV282:AV283,0),MATCH(DD286,AX280:BE280,0))*(INDEX(AK288:AT295,MATCH(DD286,AI288:AI295,0),MATCH(DD287,AK287:AT287,0)))</f>
        <v>#N/A</v>
      </c>
      <c r="DE291" s="665" t="e">
        <f>INDEX(AX282:BE283,MATCH(AW291,AV282:AV283,0),MATCH(DE286,AX280:BE280,0))*(INDEX(AK288:AT295,MATCH(DE286,AI288:AI295,0),MATCH(DE287,AK287:AT287,0)))</f>
        <v>#N/A</v>
      </c>
      <c r="DF291" s="665" t="e">
        <f>INDEX(AX282:BE283,MATCH(AW291,AV282:AV283,0),MATCH(DF286,AX280:BE280,0))*(INDEX(AK288:AT295,MATCH(DF286,AI288:AI295,0),MATCH(DF287,AK287:AT287,0)))</f>
        <v>#N/A</v>
      </c>
      <c r="DG291" s="665" t="e">
        <f>INDEX(AX282:BE283,MATCH(AW291,AV282:AV283,0),MATCH(DG286,AX280:BE280,0))*(INDEX(AK288:AT295,MATCH(DG286,AI288:AI295,0),MATCH(DG287,AK287:AT287,0)))</f>
        <v>#N/A</v>
      </c>
      <c r="DH291" s="665" t="e">
        <f>INDEX(AX282:BE283,MATCH(AW291,AV282:AV283,0),MATCH(DH286,AX280:BE280,0))*(INDEX(AK288:AT295,MATCH(DH286,AI288:AI295,0),MATCH(DH287,AK287:AT287,0)))</f>
        <v>#N/A</v>
      </c>
      <c r="DI291" s="665" t="e">
        <f>INDEX(AX282:BE283,MATCH(AW291,AV282:AV283,0),MATCH(DI286,AX280:BE280,0))*(INDEX(AK288:AT295,MATCH(DI286,AI288:AI295,0),MATCH(DI287,AK287:AT287,0)))</f>
        <v>#N/A</v>
      </c>
      <c r="DJ291" s="665" t="e">
        <f>INDEX(AX282:BE283,MATCH(AW291,AV282:AV283,0),MATCH(DJ286,AX280:BE280,0))*(INDEX(AK288:AT295,MATCH(DJ286,AI288:AI295,0),MATCH(DJ287,AK287:AT287,0)))</f>
        <v>#N/A</v>
      </c>
      <c r="DK291" s="665" t="e">
        <f>INDEX(AX282:BE283,MATCH(AW291,AV282:AV283,0),MATCH(DK286,AX280:BE280,0))*(INDEX(AK288:AT295,MATCH(DK286,AI288:AI295,0),MATCH(DK287,AK287:AT287,0)))</f>
        <v>#N/A</v>
      </c>
      <c r="DL291" s="665" t="e">
        <f>INDEX(AX282:BE283,MATCH(AW291,AV282:AV283,0),MATCH(DL286,AX280:BE280,0))*(INDEX(AK288:AT295,MATCH(DL286,AI288:AI295,0),MATCH(DL287,AK287:AT287,0)))</f>
        <v>#N/A</v>
      </c>
      <c r="DM291" s="665" t="e">
        <f>INDEX(AX282:BE283,MATCH(AW291,AV282:AV283,0),MATCH(DM286,AX280:BE280,0))*(INDEX(AK288:AT295,MATCH(DM286,AI288:AI295,0),MATCH(DM287,AK287:AT287,0)))</f>
        <v>#N/A</v>
      </c>
      <c r="DN291" s="665" t="e">
        <f>INDEX(AX282:BE283,MATCH(AW291,AV282:AV283,0),MATCH(DN286,AX280:BE280,0))*(INDEX(AK288:AT295,MATCH(DN286,AI288:AI295,0),MATCH(DN287,AK287:AT287,0)))</f>
        <v>#N/A</v>
      </c>
      <c r="DO291" s="665" t="e">
        <f>INDEX(AX282:BE283,MATCH(AW291,AV282:AV283,0),MATCH(DO286,AX280:BE280,0))*(INDEX(AK288:AT295,MATCH(DO286,AI288:AI295,0),MATCH(DO287,AK287:AT287,0)))</f>
        <v>#N/A</v>
      </c>
      <c r="DP291" s="665" t="e">
        <f>INDEX(AX282:BE283,MATCH(AW291,AV282:AV283,0),MATCH(DP286,AX280:BE280,0))*(INDEX(AK288:AT295,MATCH(DP286,AI288:AI295,0),MATCH(DP287,AK287:AT287,0)))</f>
        <v>#N/A</v>
      </c>
      <c r="DQ291" s="643" t="e">
        <f>SUM(AX291:DP291)=#REF!</f>
        <v>#REF!</v>
      </c>
      <c r="DR291" s="749">
        <v>2026</v>
      </c>
      <c r="DS291" s="665" t="e">
        <f>IF(DR291&gt;DS286,AX290-AX291,0)</f>
        <v>#REF!</v>
      </c>
      <c r="DT291" s="665" t="e">
        <f>IF(DR291&gt;DT286,AY290-AY291,0)</f>
        <v>#N/A</v>
      </c>
      <c r="DU291" s="665" t="e">
        <f>IF(DR291&gt;DU286,AZ290-AZ291,0)</f>
        <v>#N/A</v>
      </c>
      <c r="DV291" s="665" t="e">
        <f>IF(DR291&gt;DV286,BA290-BA291,0)</f>
        <v>#N/A</v>
      </c>
      <c r="DW291" s="665" t="e">
        <f>IF(DR291&gt;DW286,BB290-BB291,0)</f>
        <v>#N/A</v>
      </c>
      <c r="DX291" s="665" t="e">
        <f>IF(DR291&gt;DX286,BC290-BC291,0)</f>
        <v>#N/A</v>
      </c>
      <c r="DY291" s="665" t="e">
        <f>IF(DR291&gt;DY286,BD290-BD291,0)</f>
        <v>#N/A</v>
      </c>
      <c r="DZ291" s="665" t="e">
        <f>IF(DR291&gt;DZ286,BE290-BE291,0)</f>
        <v>#N/A</v>
      </c>
      <c r="EA291" s="665" t="e">
        <f>IF(DR291&gt;EA286,BF290-BF291,0)</f>
        <v>#N/A</v>
      </c>
      <c r="EB291" s="665" t="e">
        <f>IF(DR291&gt;EB286,BG290-BG291,0)</f>
        <v>#N/A</v>
      </c>
      <c r="EC291" s="665" t="e">
        <f>IF(DR291&gt;EC286,BH290-BH291,0)</f>
        <v>#N/A</v>
      </c>
      <c r="ED291" s="665" t="e">
        <f>IF(DR291&gt;ED286,BI290-BI291,0)</f>
        <v>#N/A</v>
      </c>
      <c r="EE291" s="665" t="e">
        <f>IF(DR291&gt;EE286,BJ290-BJ291,0)</f>
        <v>#N/A</v>
      </c>
      <c r="EF291" s="665" t="e">
        <f>IF(DR291&gt;EF286,BK290-BK291,0)</f>
        <v>#N/A</v>
      </c>
      <c r="EG291" s="665" t="e">
        <f>IF(DR291&gt;EG286,BL290-BL291,0)</f>
        <v>#N/A</v>
      </c>
      <c r="EH291" s="665" t="e">
        <f>IF(DR291&gt;EH286,BM290-BM291,0)</f>
        <v>#N/A</v>
      </c>
      <c r="EI291" s="665" t="e">
        <f>IF(DR291&gt;EI286,BN290-BN291,0)</f>
        <v>#N/A</v>
      </c>
      <c r="EJ291" s="665" t="e">
        <f>IF(DR291&gt;EJ286,BO290-BO291,0)</f>
        <v>#N/A</v>
      </c>
      <c r="EK291" s="665" t="e">
        <f>IF(DR291&gt;EK286,BP290-BP291,0)</f>
        <v>#N/A</v>
      </c>
      <c r="EL291" s="665" t="e">
        <f>IF(DR291&gt;EL286,BQ290-BQ291,0)</f>
        <v>#N/A</v>
      </c>
      <c r="EM291" s="665" t="e">
        <f>IF(DR291&gt;EM286,BR290-BR291,0)</f>
        <v>#N/A</v>
      </c>
      <c r="EN291" s="665">
        <f>IF(DR291&gt;EN286,BS290-BS291,0)</f>
        <v>0</v>
      </c>
      <c r="EO291" s="665">
        <f>IF(DR291&gt;EO286,BT290-BT291,0)</f>
        <v>0</v>
      </c>
      <c r="EP291" s="665">
        <f>IF(DR291&gt;EP286,BU290-BU291,0)</f>
        <v>0</v>
      </c>
      <c r="EQ291" s="665">
        <f>IF(DR291&gt;EQ286,BV290-BV291,0)</f>
        <v>0</v>
      </c>
      <c r="ER291" s="665">
        <f>IF(DR291&gt;ER286,BW290-BW291,0)</f>
        <v>0</v>
      </c>
      <c r="ES291" s="665">
        <f>IF(DR291&gt;ES286,BX290-BX291,0)</f>
        <v>0</v>
      </c>
      <c r="ET291" s="665">
        <f>IF(DR291&gt;ET286,BY290-BY291,0)</f>
        <v>0</v>
      </c>
      <c r="EU291" s="665">
        <f>IF(DR291&gt;EU286,BZ290-BZ291,0)</f>
        <v>0</v>
      </c>
      <c r="EV291" s="665">
        <f>IF(DR291&gt;EV286,CA290-CA291,0)</f>
        <v>0</v>
      </c>
      <c r="EW291" s="665">
        <f>IF(DR291&gt;EW286,CB290-CB291,0)</f>
        <v>0</v>
      </c>
      <c r="EX291" s="665">
        <f>IF(DR291&gt;EX286,CC290-CC291,0)</f>
        <v>0</v>
      </c>
      <c r="EY291" s="665">
        <f>IF(DR291&gt;EY286,CD290-CD291,0)</f>
        <v>0</v>
      </c>
      <c r="EZ291" s="665">
        <f>IF(DR291&gt;EZ286,CE290-CE291,0)</f>
        <v>0</v>
      </c>
      <c r="FA291" s="665">
        <f>IF(DR291&gt;FA286,CF290-CF291,0)</f>
        <v>0</v>
      </c>
      <c r="FB291" s="665">
        <f>IF(DR291&gt;FB286,CG290-CG291,0)</f>
        <v>0</v>
      </c>
      <c r="FC291" s="665">
        <f>IF(DR291&gt;FC286,CH290-CH291,0)</f>
        <v>0</v>
      </c>
      <c r="FD291" s="665">
        <f>IF(DR291&gt;FD286,CI290-CI291,0)</f>
        <v>0</v>
      </c>
      <c r="FE291" s="665">
        <f>IF(DR291&gt;FE286,CJ290-CJ291,0)</f>
        <v>0</v>
      </c>
      <c r="FF291" s="665">
        <f>IF(DR291&gt;FF286,CK290-CK291,0)</f>
        <v>0</v>
      </c>
      <c r="FG291" s="665">
        <f>IF(DR291&gt;FG286,CL290-CL291,0)</f>
        <v>0</v>
      </c>
      <c r="FH291" s="665">
        <f>IF(DR291&gt;FH286,CM290-CM291,0)</f>
        <v>0</v>
      </c>
      <c r="FI291" s="665">
        <f>IF(DR291&gt;FI286,CN290-CN291,0)</f>
        <v>0</v>
      </c>
      <c r="FJ291" s="665">
        <f>IF(DR291&gt;FJ286,CO290-CO291,0)</f>
        <v>0</v>
      </c>
      <c r="FK291" s="665">
        <f>IF(DR291&gt;FK286,CP290-CP291,0)</f>
        <v>0</v>
      </c>
      <c r="FL291" s="665">
        <f>IF(DR291&gt;FL286,CQ290-CQ291,0)</f>
        <v>0</v>
      </c>
      <c r="FM291" s="665">
        <f>IF(DR291&gt;FM286,CR290-CR291,0)</f>
        <v>0</v>
      </c>
      <c r="FN291" s="665">
        <f>IF(DR291&gt;FN286,CS290-CS291,0)</f>
        <v>0</v>
      </c>
      <c r="FO291" s="665">
        <f>IF(DR291&gt;FO286,CT290-CT291,0)</f>
        <v>0</v>
      </c>
      <c r="FP291" s="665">
        <f>IF(DR291&gt;FP286,CU290-CU291,0)</f>
        <v>0</v>
      </c>
      <c r="FQ291" s="665">
        <f>IF(DR291&gt;FQ286,CV290-CV291,0)</f>
        <v>0</v>
      </c>
      <c r="FR291" s="665">
        <f>IF(DR291&gt;FR286,CW290-CW291,0)</f>
        <v>0</v>
      </c>
      <c r="FS291" s="665">
        <f>IF(DR291&gt;FS286,CX290-CX291,0)</f>
        <v>0</v>
      </c>
      <c r="FT291" s="665">
        <f>IF(DR291&gt;FT286,CY290-CY291,0)</f>
        <v>0</v>
      </c>
      <c r="FU291" s="665">
        <f>IF(DR291&gt;FU286,CZ290-CZ291,0)</f>
        <v>0</v>
      </c>
      <c r="FV291" s="665">
        <f>IF(DR291&gt;FV286,DA290-DA291,0)</f>
        <v>0</v>
      </c>
      <c r="FW291" s="665">
        <f>IF(DR291&gt;FW286,DB290-DB291,0)</f>
        <v>0</v>
      </c>
      <c r="FX291" s="665">
        <f>IF(DR291&gt;FX286,DC290-DC291,0)</f>
        <v>0</v>
      </c>
      <c r="FY291" s="665">
        <f>IF(DR291&gt;FY286,DD290-DD291,0)</f>
        <v>0</v>
      </c>
      <c r="FZ291" s="665">
        <f>IF(DR291&gt;FZ286,DE290-DE291,0)</f>
        <v>0</v>
      </c>
      <c r="GA291" s="665">
        <f>IF(DR291&gt;GA286,DF290-DF291,0)</f>
        <v>0</v>
      </c>
      <c r="GB291" s="665">
        <f>IF(DR291&gt;GB286,DG290-DG291,0)</f>
        <v>0</v>
      </c>
      <c r="GC291" s="665">
        <f>IF(DR291&gt;GC286,DH290-DH291,0)</f>
        <v>0</v>
      </c>
      <c r="GD291" s="665">
        <f>IF(DR291&gt;GD286,DI290-DI291,0)</f>
        <v>0</v>
      </c>
      <c r="GE291" s="665">
        <f>IF(DR291&gt;GE286,DJ290-DJ291,0)</f>
        <v>0</v>
      </c>
      <c r="GF291" s="665">
        <f>IF(DR291&gt;GF286,DK290-DK291,0)</f>
        <v>0</v>
      </c>
      <c r="GG291" s="665">
        <f>IF(DR291&gt;GG286,DL290-DL291,0)</f>
        <v>0</v>
      </c>
      <c r="GH291" s="665">
        <f>IF(DR291&gt;GH286,DM290-DM291,0)</f>
        <v>0</v>
      </c>
      <c r="GI291" s="665">
        <f>IF(DR291&gt;GI286,DN290-DN291,0)</f>
        <v>0</v>
      </c>
      <c r="GJ291" s="665">
        <f>IF(DR291&gt;GJ286,DO290-DO291,0)</f>
        <v>0</v>
      </c>
      <c r="GK291" s="665">
        <f>IF(DR291&gt;GK286,DP290-DP291,0)</f>
        <v>0</v>
      </c>
      <c r="GL291" s="665" t="e">
        <f>SUM(DS291:GK291)+SUM(#REF!)=#REF!</f>
        <v>#REF!</v>
      </c>
      <c r="GM291" s="667"/>
      <c r="GN291" s="749">
        <v>2026</v>
      </c>
      <c r="GO291" s="664" t="e">
        <f>SUMIF(DS287:GK287,GO287,DS291:GK291)</f>
        <v>#REF!</v>
      </c>
      <c r="GP291" s="668" t="e">
        <f>SUMIF(DS287:GK287,GP287,DS291:GK291)</f>
        <v>#N/A</v>
      </c>
      <c r="GQ291" s="668" t="e">
        <f>SUMIF(DS287:GK287,GQ287,DS291:GK291)</f>
        <v>#N/A</v>
      </c>
      <c r="GR291" s="668" t="e">
        <f>SUMIF(DS287:GK287,GR287,DS291:GK291)</f>
        <v>#N/A</v>
      </c>
      <c r="GS291" s="668" t="e">
        <f>SUMIF(DS287:GK287,GS287,DS291:GK291)</f>
        <v>#N/A</v>
      </c>
      <c r="GT291" s="668" t="e">
        <f>SUMIF(DS287:GK287,GT287,DS291:GK291)</f>
        <v>#N/A</v>
      </c>
      <c r="GU291" s="668" t="e">
        <f>SUMIF(DS287:GK287,GU287,DS291:GK291)</f>
        <v>#N/A</v>
      </c>
      <c r="GV291" s="668" t="e">
        <f>SUMIF(DS287:GK287,GV287,DS291:GK291)</f>
        <v>#N/A</v>
      </c>
      <c r="GW291" s="668" t="e">
        <f>SUMIF(DS287:GK287,GW287,DS291:GK291)</f>
        <v>#N/A</v>
      </c>
      <c r="GX291" s="668" t="e">
        <f>SUMIF(DS287:GK287,GX287,DS291:GK291)</f>
        <v>#N/A</v>
      </c>
      <c r="GY291" s="668" t="e">
        <f>SUMIF(DS287:GK287,GY287,DS291:GK291)</f>
        <v>#N/A</v>
      </c>
      <c r="GZ291" s="646" t="e">
        <f>SUM(GO291:GY291)=(#REF!-SUM(#REF!))</f>
        <v>#REF!</v>
      </c>
    </row>
    <row r="292" spans="1:234" hidden="1" x14ac:dyDescent="0.25">
      <c r="A292" s="643" t="s">
        <v>208</v>
      </c>
      <c r="AI292" s="664">
        <v>2027</v>
      </c>
      <c r="AJ292" s="664">
        <v>0</v>
      </c>
      <c r="AK292" s="665">
        <f>IFERROR(#REF!/#REF!,0)</f>
        <v>0</v>
      </c>
      <c r="AL292" s="665">
        <f>IFERROR(#REF!/#REF!,0)</f>
        <v>0</v>
      </c>
      <c r="AM292" s="665">
        <f>IFERROR(#REF!/#REF!,0)</f>
        <v>0</v>
      </c>
      <c r="AN292" s="669">
        <f>IFERROR(#REF!/#REF!,0)</f>
        <v>0</v>
      </c>
      <c r="AO292" s="669">
        <f>IFERROR(#REF!/#REF!,0)</f>
        <v>0</v>
      </c>
      <c r="AP292" s="669">
        <f>IFERROR(#REF!/#REF!,0)</f>
        <v>0</v>
      </c>
      <c r="AQ292" s="669">
        <f>IFERROR(#REF!/#REF!,0)</f>
        <v>0</v>
      </c>
      <c r="AR292" s="669">
        <f>IFERROR(#REF!/#REF!,0)</f>
        <v>0</v>
      </c>
      <c r="AS292" s="669">
        <f>IFERROR(#REF!/#REF!,0)</f>
        <v>0</v>
      </c>
      <c r="AT292" s="669">
        <f>IFERROR(#REF!/#REF!,0)</f>
        <v>0</v>
      </c>
      <c r="AU292" s="666"/>
      <c r="AW292" s="749">
        <v>2027</v>
      </c>
      <c r="AX292" s="665" t="e">
        <f>#REF!</f>
        <v>#REF!</v>
      </c>
      <c r="AY292" s="665" t="e">
        <f>INDEX(AX282:BE283,MATCH(AW292,AV282:AV283,0),MATCH(AY286,AX280:BE280,0))*(INDEX(AK288:AT295,MATCH(AY286,AI288:AI295,0),MATCH(AY287,AK287:AT287,0)))</f>
        <v>#N/A</v>
      </c>
      <c r="AZ292" s="665" t="e">
        <f>INDEX(AX282:BE283,MATCH(AW292,AV282:AV283,0),MATCH(AZ286,AX280:BE280,0))*(INDEX(AK288:AT295,MATCH(AZ286,AI288:AI295,0),MATCH(AZ287,AK287:AT287,0)))</f>
        <v>#N/A</v>
      </c>
      <c r="BA292" s="665" t="e">
        <f>INDEX(AX282:BE283,MATCH(AW292,AV282:AV283,0),MATCH(BA286,AX280:BE280,0))*(INDEX(AK288:AT295,MATCH(BA286,AI288:AI295,0),MATCH(BA287,AK287:AT287,0)))</f>
        <v>#N/A</v>
      </c>
      <c r="BB292" s="665" t="e">
        <f>INDEX(AX282:BE283,MATCH(AW292,AV282:AV283,0),MATCH(BB286,AX280:BE280,0))*(INDEX(AK288:AT295,MATCH(BB286,AI288:AI295,0),MATCH(BB287,AK287:AT287,0)))</f>
        <v>#N/A</v>
      </c>
      <c r="BC292" s="665" t="e">
        <f>INDEX(AX282:BE283,MATCH(AW292,AV282:AV283,0),MATCH(BC286,AX280:BE280,0))*(INDEX(AK288:AT295,MATCH(BC286,AI288:AI295,0),MATCH(BC287,AK287:AT287,0)))</f>
        <v>#N/A</v>
      </c>
      <c r="BD292" s="665" t="e">
        <f>INDEX(AX282:BE283,MATCH(AW292,AV282:AV283,0),MATCH(BD286,AX280:BE280,0))*(INDEX(AK288:AT295,MATCH(BD286,AI288:AI295,0),MATCH(BD287,AK287:AT287,0)))</f>
        <v>#N/A</v>
      </c>
      <c r="BE292" s="665" t="e">
        <f>INDEX(AX282:BE283,MATCH(AW292,AV282:AV283,0),MATCH(BE286,AX280:BE280,0))*(INDEX(AK288:AT295,MATCH(BE286,AI288:AI295,0),MATCH(BE287,AK287:AT287,0)))</f>
        <v>#N/A</v>
      </c>
      <c r="BF292" s="665" t="e">
        <f>INDEX(AX282:BE283,MATCH(AW292,AV282:AV283,0),MATCH(BF286,AX280:BE280,0))*(INDEX(AK288:AT295,MATCH(BF286,AI288:AI295,0),MATCH(BF287,AK287:AT287,0)))</f>
        <v>#N/A</v>
      </c>
      <c r="BG292" s="665" t="e">
        <f>INDEX(AX282:BE283,MATCH(AW292,AV282:AV283,0),MATCH(BG286,AX280:BE280,0))*(INDEX(AK288:AT295,MATCH(BG286,AI288:AI295,0),MATCH(BG287,AK287:AT287,0)))</f>
        <v>#N/A</v>
      </c>
      <c r="BH292" s="665" t="e">
        <f>INDEX(AX282:BE283,MATCH(AW292,AV282:AV283,0),MATCH(BH286,AX280:BE280,0))*(INDEX(AK288:AT295,MATCH(BH286,AI288:AI295,0),MATCH(BH287,AK287:AT287,0)))</f>
        <v>#N/A</v>
      </c>
      <c r="BI292" s="665" t="e">
        <f>INDEX(AX282:BE283,MATCH(AW292,AV282:AV283,0),MATCH(BI286,AX280:BE280,0))*(INDEX(AK288:AT295,MATCH(BI286,AI288:AI295,0),MATCH(BI287,AK287:AT287,0)))</f>
        <v>#N/A</v>
      </c>
      <c r="BJ292" s="665" t="e">
        <f>INDEX(AX282:BE283,MATCH(AW292,AV282:AV283,0),MATCH(BJ286,AX280:BE280,0))*(INDEX(AK288:AT295,MATCH(BJ286,AI288:AI295,0),MATCH(BJ287,AK287:AT287,0)))</f>
        <v>#N/A</v>
      </c>
      <c r="BK292" s="665" t="e">
        <f>INDEX(AX282:BE283,MATCH(AW292,AV282:AV283,0),MATCH(BK286,AX280:BE280,0))*(INDEX(AK288:AT295,MATCH(BK286,AI288:AI295,0),MATCH(BK287,AK287:AT287,0)))</f>
        <v>#N/A</v>
      </c>
      <c r="BL292" s="665" t="e">
        <f>INDEX(AX282:BE283,MATCH(AW292,AV282:AV283,0),MATCH(BL286,AX280:BE280,0))*(INDEX(AK288:AT295,MATCH(BL286,AI288:AI295,0),MATCH(BL287,AK287:AT287,0)))</f>
        <v>#N/A</v>
      </c>
      <c r="BM292" s="665" t="e">
        <f>INDEX(AX282:BE283,MATCH(AW292,AV282:AV283,0),MATCH(BM286,AX280:BE280,0))*(INDEX(AK288:AT295,MATCH(BM286,AI288:AI295,0),MATCH(BM287,AK287:AT287,0)))</f>
        <v>#N/A</v>
      </c>
      <c r="BN292" s="665" t="e">
        <f>INDEX(AX282:BE283,MATCH(AW292,AV282:AV283,0),MATCH(BN286,AX280:BE280,0))*(INDEX(AK288:AT295,MATCH(BN286,AI288:AI295,0),MATCH(BN287,AK287:AT287,0)))</f>
        <v>#N/A</v>
      </c>
      <c r="BO292" s="665" t="e">
        <f>INDEX(AX282:BE283,MATCH(AW292,AV282:AV283,0),MATCH(BO286,AX280:BE280,0))*(INDEX(AK288:AT295,MATCH(BO286,AI288:AI295,0),MATCH(BO287,AK287:AT287,0)))</f>
        <v>#N/A</v>
      </c>
      <c r="BP292" s="665" t="e">
        <f>INDEX(AX282:BE283,MATCH(AW292,AV282:AV283,0),MATCH(BP286,AX280:BE280,0))*(INDEX(AK288:AT295,MATCH(BP286,AI288:AI295,0),MATCH(BP287,AK287:AT287,0)))</f>
        <v>#N/A</v>
      </c>
      <c r="BQ292" s="665" t="e">
        <f>INDEX(AX282:BE283,MATCH(AW292,AV282:AV283,0),MATCH(BQ286,AX280:BE280,0))*(INDEX(AK288:AT295,MATCH(BQ286,AI288:AI295,0),MATCH(BQ287,AK287:AT287,0)))</f>
        <v>#N/A</v>
      </c>
      <c r="BR292" s="665" t="e">
        <f>INDEX(AX282:BE283,MATCH(AW292,AV282:AV283,0),MATCH(BR286,AX280:BE280,0))*(INDEX(AK288:AT295,MATCH(BR286,AI288:AI295,0),MATCH(BR287,AK287:AT287,0)))</f>
        <v>#N/A</v>
      </c>
      <c r="BS292" s="665" t="e">
        <f>INDEX(AX282:BE283,MATCH(AW292,AV282:AV283,0),MATCH(BS286,AX280:BE280,0))*(INDEX(AK288:AT295,MATCH(BS286,AI288:AI295,0),MATCH(BS287,AK287:AT287,0)))</f>
        <v>#N/A</v>
      </c>
      <c r="BT292" s="665" t="e">
        <f>INDEX(AX282:BE283,MATCH(AW292,AV282:AV283,0),MATCH(BT286,AX280:BE280,0))*(INDEX(AK288:AT295,MATCH(BT286,AI288:AI295,0),MATCH(BT287,AK287:AT287,0)))</f>
        <v>#N/A</v>
      </c>
      <c r="BU292" s="665" t="e">
        <f>INDEX(AX282:BE283,MATCH(AW292,AV282:AV283,0),MATCH(BU286,AX280:BE280,0))*(INDEX(AK288:AT295,MATCH(BU286,AI288:AI295,0),MATCH(BU287,AK287:AT287,0)))</f>
        <v>#N/A</v>
      </c>
      <c r="BV292" s="665" t="e">
        <f>INDEX(AX282:BE283,MATCH(AW292,AV282:AV283,0),MATCH(BV286,AX280:BE280,0))*(INDEX(AK288:AT295,MATCH(BV286,AI288:AI295,0),MATCH(BV287,AK287:AT287,0)))</f>
        <v>#N/A</v>
      </c>
      <c r="BW292" s="665" t="e">
        <f>INDEX(AX282:BE283,MATCH(AW292,AV282:AV283,0),MATCH(BW286,AX280:BE280,0))*(INDEX(AK288:AT295,MATCH(BW286,AI288:AI295,0),MATCH(BW287,AK287:AT287,0)))</f>
        <v>#N/A</v>
      </c>
      <c r="BX292" s="665" t="e">
        <f>INDEX(AX282:BE283,MATCH(AW292,AV282:AV283,0),MATCH(BX286,AX280:BE280,0))*(INDEX(AK288:AT295,MATCH(BX286,AI288:AI295,0),MATCH(BX287,AK287:AT287,0)))</f>
        <v>#N/A</v>
      </c>
      <c r="BY292" s="665" t="e">
        <f>INDEX(AX282:BE283,MATCH(AW292,AV282:AV283,0),MATCH(BY286,AX280:BE280,0))*(INDEX(AK288:AT295,MATCH(BY286,AI288:AI295,0),MATCH(BY287,AK287:AT287,0)))</f>
        <v>#N/A</v>
      </c>
      <c r="BZ292" s="665" t="e">
        <f>INDEX(AX282:BE283,MATCH(AW292,AV282:AV283,0),MATCH(BZ286,AX280:BE280,0))*(INDEX(AK288:AT295,MATCH(BZ286,AI288:AI295,0),MATCH(BZ287,AK287:AT287,0)))</f>
        <v>#N/A</v>
      </c>
      <c r="CA292" s="665" t="e">
        <f>INDEX(AX282:BE283,MATCH(AW292,AV282:AV283,0),MATCH(CA286,AX280:BE280,0))*(INDEX(AK288:AT295,MATCH(CA286,AI288:AI295,0),MATCH(CA287,AK287:AT287,0)))</f>
        <v>#N/A</v>
      </c>
      <c r="CB292" s="665" t="e">
        <f>INDEX(AX282:BE283,MATCH(AW292,AV282:AV283,0),MATCH(CB286,AX280:BE280,0))*(INDEX(AK288:AT295,MATCH(CB286,AI288:AI295,0),MATCH(CB287,AK287:AT287,0)))</f>
        <v>#N/A</v>
      </c>
      <c r="CC292" s="665" t="e">
        <f>INDEX(AX282:BE283,MATCH(AW292,AV282:AV283,0),MATCH(CC286,AX280:BE280,0))*(INDEX(AK288:AT295,MATCH(CC286,AI288:AI295,0),MATCH(CC287,AK287:AT287,0)))</f>
        <v>#N/A</v>
      </c>
      <c r="CD292" s="665" t="e">
        <f>INDEX(AX282:BE283,MATCH(AW292,AV282:AV283,0),MATCH(CD286,AX280:BE280,0))*(INDEX(AK288:AT295,MATCH(CD286,AI288:AI295,0),MATCH(CD287,AK287:AT287,0)))</f>
        <v>#N/A</v>
      </c>
      <c r="CE292" s="665" t="e">
        <f>INDEX(AX282:BE283,MATCH(AW292,AV282:AV283,0),MATCH(CE286,AX280:BE280,0))*(INDEX(AK288:AT295,MATCH(CE286,AI288:AI295,0),MATCH(CE287,AK287:AT287,0)))</f>
        <v>#N/A</v>
      </c>
      <c r="CF292" s="665" t="e">
        <f>INDEX(AX282:BE283,MATCH(AW292,AV282:AV283,0),MATCH(CF286,AX280:BE280,0))*(INDEX(AK288:AT295,MATCH(CF286,AI288:AI295,0),MATCH(CF287,AK287:AT287,0)))</f>
        <v>#N/A</v>
      </c>
      <c r="CG292" s="665" t="e">
        <f>INDEX(AX282:BE283,MATCH(AW292,AV282:AV283,0),MATCH(CG286,AX280:BE280,0))*(INDEX(AK288:AT295,MATCH(CG286,AI288:AI295,0),MATCH(CG287,AK287:AT287,0)))</f>
        <v>#N/A</v>
      </c>
      <c r="CH292" s="665" t="e">
        <f>INDEX(AX282:BE283,MATCH(AW292,AV282:AV283,0),MATCH(CH286,AX280:BE280,0))*(INDEX(AK288:AT295,MATCH(CH286,AI288:AI295,0),MATCH(CH287,AK287:AT287,0)))</f>
        <v>#N/A</v>
      </c>
      <c r="CI292" s="665" t="e">
        <f>INDEX(AX282:BE283,MATCH(AW292,AV282:AV283,0),MATCH(CI286,AX280:BE280,0))*(INDEX(AK288:AT295,MATCH(CI286,AI288:AI295,0),MATCH(CI287,AK287:AT287,0)))</f>
        <v>#N/A</v>
      </c>
      <c r="CJ292" s="665" t="e">
        <f>INDEX(AX282:BE283,MATCH(AW292,AV282:AV283,0),MATCH(CJ286,AX280:BE280,0))*(INDEX(AK288:AT295,MATCH(CJ286,AI288:AI295,0),MATCH(CJ287,AK287:AT287,0)))</f>
        <v>#N/A</v>
      </c>
      <c r="CK292" s="665" t="e">
        <f>INDEX(AX282:BE283,MATCH(AW292,AV282:AV283,0),MATCH(CK286,AX280:BE280,0))*(INDEX(AK288:AT295,MATCH(CK286,AI288:AI295,0),MATCH(CK287,AK287:AT287,0)))</f>
        <v>#N/A</v>
      </c>
      <c r="CL292" s="665" t="e">
        <f>INDEX(AX282:BE283,MATCH(AW292,AV282:AV283,0),MATCH(CL286,AX280:BE280,0))*(INDEX(AK288:AT295,MATCH(CL286,AI288:AI295,0),MATCH(CL287,AK287:AT287,0)))</f>
        <v>#N/A</v>
      </c>
      <c r="CM292" s="665" t="e">
        <f>INDEX(AX282:BE283,MATCH(AW292,AV282:AV283,0),MATCH(CM286,AX280:BE280,0))*(INDEX(AK288:AT295,MATCH(CM286,AI288:AI295,0),MATCH(CM287,AK287:AT287,0)))</f>
        <v>#N/A</v>
      </c>
      <c r="CN292" s="665" t="e">
        <f>INDEX(AX282:BE283,MATCH(AW292,AV282:AV283,0),MATCH(CN286,AX280:BE280,0))*(INDEX(AK288:AT295,MATCH(CN286,AI288:AI295,0),MATCH(CN287,AK287:AT287,0)))</f>
        <v>#N/A</v>
      </c>
      <c r="CO292" s="665" t="e">
        <f>INDEX(AX282:BE283,MATCH(AW292,AV282:AV283,0),MATCH(CO286,AX280:BE280,0))*(INDEX(AK288:AT295,MATCH(CO286,AI288:AI295,0),MATCH(CO287,AK287:AT287,0)))</f>
        <v>#N/A</v>
      </c>
      <c r="CP292" s="665" t="e">
        <f>INDEX(AX282:BE283,MATCH(AW292,AV282:AV283,0),MATCH(CP286,AX280:BE280,0))*(INDEX(AK288:AT295,MATCH(CP286,AI288:AI295,0),MATCH(CP287,AK287:AT287,0)))</f>
        <v>#N/A</v>
      </c>
      <c r="CQ292" s="665" t="e">
        <f>INDEX(AX282:BE283,MATCH(AW292,AV282:AV283,0),MATCH(CQ286,AX280:BE280,0))*(INDEX(AK288:AT295,MATCH(CQ286,AI288:AI295,0),MATCH(CQ287,AK287:AT287,0)))</f>
        <v>#N/A</v>
      </c>
      <c r="CR292" s="665" t="e">
        <f>INDEX(AX282:BE283,MATCH(AW292,AV282:AV283,0),MATCH(CR286,AX280:BE280,0))*(INDEX(AK288:AT295,MATCH(CR286,AI288:AI295,0),MATCH(CR287,AK287:AT287,0)))</f>
        <v>#N/A</v>
      </c>
      <c r="CS292" s="665" t="e">
        <f>INDEX(AX282:BE283,MATCH(AW292,AV282:AV283,0),MATCH(CS286,AX280:BE280,0))*(INDEX(AK288:AT295,MATCH(CS286,AI288:AI295,0),MATCH(CS287,AK287:AT287,0)))</f>
        <v>#N/A</v>
      </c>
      <c r="CT292" s="665" t="e">
        <f>INDEX(AX282:BE283,MATCH(AW292,AV282:AV283,0),MATCH(CT286,AX280:BE280,0))*(INDEX(AK288:AT295,MATCH(CT286,AI288:AI295,0),MATCH(CT287,AK287:AT287,0)))</f>
        <v>#N/A</v>
      </c>
      <c r="CU292" s="665" t="e">
        <f>INDEX(AX282:BE283,MATCH(AW292,AV282:AV283,0),MATCH(CU286,AX280:BE280,0))*(INDEX(AK288:AT295,MATCH(CU286,AI288:AI295,0),MATCH(CU287,AK287:AT287,0)))</f>
        <v>#N/A</v>
      </c>
      <c r="CV292" s="665" t="e">
        <f>INDEX(AX282:BE283,MATCH(AW292,AV282:AV283,0),MATCH(CV286,AX280:BE280,0))*(INDEX(AK288:AT295,MATCH(CV286,AI288:AI295,0),MATCH(CV287,AK287:AT287,0)))</f>
        <v>#N/A</v>
      </c>
      <c r="CW292" s="665" t="e">
        <f>INDEX(AX282:BE283,MATCH(AW292,AV282:AV283,0),MATCH(CW286,AX280:BE280,0))*(INDEX(AK288:AT295,MATCH(CW286,AI288:AI295,0),MATCH(CW287,AK287:AT287,0)))</f>
        <v>#N/A</v>
      </c>
      <c r="CX292" s="665" t="e">
        <f>INDEX(AX282:BE283,MATCH(AW292,AV282:AV283,0),MATCH(CX286,AX280:BE280,0))*(INDEX(AK288:AT295,MATCH(CX286,AI288:AI295,0),MATCH(CX287,AK287:AT287,0)))</f>
        <v>#N/A</v>
      </c>
      <c r="CY292" s="665" t="e">
        <f>INDEX(AX282:BE283,MATCH(AW292,AV282:AV283,0),MATCH(CY286,AX280:BE280,0))*(INDEX(AK288:AT295,MATCH(CY286,AI288:AI295,0),MATCH(CY287,AK287:AT287,0)))</f>
        <v>#N/A</v>
      </c>
      <c r="CZ292" s="665" t="e">
        <f>INDEX(AX282:BE283,MATCH(AW292,AV282:AV283,0),MATCH(CZ286,AX280:BE280,0))*(INDEX(AK288:AT295,MATCH(CZ286,AI288:AI295,0),MATCH(CZ287,AK287:AT287,0)))</f>
        <v>#N/A</v>
      </c>
      <c r="DA292" s="665" t="e">
        <f>INDEX(AX282:BE283,MATCH(AW292,AV282:AV283,0),MATCH(DA286,AX280:BE280,0))*(INDEX(AK288:AT295,MATCH(DA286,AI288:AI295,0),MATCH(DA287,AK287:AT287,0)))</f>
        <v>#N/A</v>
      </c>
      <c r="DB292" s="665" t="e">
        <f>INDEX(AX282:BE283,MATCH(AW292,AV282:AV283,0),MATCH(DB286,AX280:BE280,0))*(INDEX(AK288:AT295,MATCH(DB286,AI288:AI295,0),MATCH(DB287,AK287:AT287,0)))</f>
        <v>#N/A</v>
      </c>
      <c r="DC292" s="665" t="e">
        <f>INDEX(AX282:BE283,MATCH(AW292,AV282:AV283,0),MATCH(DC286,AX280:BE280,0))*(INDEX(AK288:AT295,MATCH(DC286,AI288:AI295,0),MATCH(DC287,AK287:AT287,0)))</f>
        <v>#N/A</v>
      </c>
      <c r="DD292" s="665" t="e">
        <f>INDEX(AX282:BE283,MATCH(AW292,AV282:AV283,0),MATCH(DD286,AX280:BE280,0))*(INDEX(AK288:AT295,MATCH(DD286,AI288:AI295,0),MATCH(DD287,AK287:AT287,0)))</f>
        <v>#N/A</v>
      </c>
      <c r="DE292" s="665" t="e">
        <f>INDEX(AX282:BE283,MATCH(AW292,AV282:AV283,0),MATCH(DE286,AX280:BE280,0))*(INDEX(AK288:AT295,MATCH(DE286,AI288:AI295,0),MATCH(DE287,AK287:AT287,0)))</f>
        <v>#N/A</v>
      </c>
      <c r="DF292" s="665" t="e">
        <f>INDEX(AX282:BE283,MATCH(AW292,AV282:AV283,0),MATCH(DF286,AX280:BE280,0))*(INDEX(AK288:AT295,MATCH(DF286,AI288:AI295,0),MATCH(DF287,AK287:AT287,0)))</f>
        <v>#N/A</v>
      </c>
      <c r="DG292" s="665" t="e">
        <f>INDEX(AX282:BE283,MATCH(AW292,AV282:AV283,0),MATCH(DG286,AX280:BE280,0))*(INDEX(AK288:AT295,MATCH(DG286,AI288:AI295,0),MATCH(DG287,AK287:AT287,0)))</f>
        <v>#N/A</v>
      </c>
      <c r="DH292" s="665" t="e">
        <f>INDEX(AX282:BE283,MATCH(AW292,AV282:AV283,0),MATCH(DH286,AX280:BE280,0))*(INDEX(AK288:AT295,MATCH(DH286,AI288:AI295,0),MATCH(DH287,AK287:AT287,0)))</f>
        <v>#N/A</v>
      </c>
      <c r="DI292" s="665" t="e">
        <f>INDEX(AX282:BE283,MATCH(AW292,AV282:AV283,0),MATCH(DI286,AX280:BE280,0))*(INDEX(AK288:AT295,MATCH(DI286,AI288:AI295,0),MATCH(DI287,AK287:AT287,0)))</f>
        <v>#N/A</v>
      </c>
      <c r="DJ292" s="665" t="e">
        <f>INDEX(AX282:BE283,MATCH(AW292,AV282:AV283,0),MATCH(DJ286,AX280:BE280,0))*(INDEX(AK288:AT295,MATCH(DJ286,AI288:AI295,0),MATCH(DJ287,AK287:AT287,0)))</f>
        <v>#N/A</v>
      </c>
      <c r="DK292" s="665" t="e">
        <f>INDEX(AX282:BE283,MATCH(AW292,AV282:AV283,0),MATCH(DK286,AX280:BE280,0))*(INDEX(AK288:AT295,MATCH(DK286,AI288:AI295,0),MATCH(DK287,AK287:AT287,0)))</f>
        <v>#N/A</v>
      </c>
      <c r="DL292" s="665" t="e">
        <f>INDEX(AX282:BE283,MATCH(AW292,AV282:AV283,0),MATCH(DL286,AX280:BE280,0))*(INDEX(AK288:AT295,MATCH(DL286,AI288:AI295,0),MATCH(DL287,AK287:AT287,0)))</f>
        <v>#N/A</v>
      </c>
      <c r="DM292" s="665" t="e">
        <f>INDEX(AX282:BE283,MATCH(AW292,AV282:AV283,0),MATCH(DM286,AX280:BE280,0))*(INDEX(AK288:AT295,MATCH(DM286,AI288:AI295,0),MATCH(DM287,AK287:AT287,0)))</f>
        <v>#N/A</v>
      </c>
      <c r="DN292" s="665" t="e">
        <f>INDEX(AX282:BE283,MATCH(AW292,AV282:AV283,0),MATCH(DN286,AX280:BE280,0))*(INDEX(AK288:AT295,MATCH(DN286,AI288:AI295,0),MATCH(DN287,AK287:AT287,0)))</f>
        <v>#N/A</v>
      </c>
      <c r="DO292" s="665" t="e">
        <f>INDEX(AX282:BE283,MATCH(AW292,AV282:AV283,0),MATCH(DO286,AX280:BE280,0))*(INDEX(AK288:AT295,MATCH(DO286,AI288:AI295,0),MATCH(DO287,AK287:AT287,0)))</f>
        <v>#N/A</v>
      </c>
      <c r="DP292" s="665" t="e">
        <f>INDEX(AX282:BE283,MATCH(AW292,AV282:AV283,0),MATCH(DP286,AX280:BE280,0))*(INDEX(AK288:AT295,MATCH(DP286,AI288:AI295,0),MATCH(DP287,AK287:AT287,0)))</f>
        <v>#N/A</v>
      </c>
      <c r="DQ292" s="643" t="e">
        <f>SUM(AX292:DP292)=#REF!</f>
        <v>#REF!</v>
      </c>
      <c r="DR292" s="749">
        <v>2027</v>
      </c>
      <c r="DS292" s="665" t="e">
        <f>IF(DR292&gt;DS286,AX291-AX292,0)</f>
        <v>#REF!</v>
      </c>
      <c r="DT292" s="665" t="e">
        <f>IF(DR292&gt;DT286,AY291-AY292,0)</f>
        <v>#N/A</v>
      </c>
      <c r="DU292" s="665" t="e">
        <f>IF(DR292&gt;DU286,AZ291-AZ292,0)</f>
        <v>#N/A</v>
      </c>
      <c r="DV292" s="665" t="e">
        <f>IF(DR292&gt;DV286,BA291-BA292,0)</f>
        <v>#N/A</v>
      </c>
      <c r="DW292" s="665" t="e">
        <f>IF(DR292&gt;DW286,BB291-BB292,0)</f>
        <v>#N/A</v>
      </c>
      <c r="DX292" s="665" t="e">
        <f>IF(DR292&gt;DX286,BC291-BC292,0)</f>
        <v>#N/A</v>
      </c>
      <c r="DY292" s="665" t="e">
        <f>IF(DR292&gt;DY286,BD291-BD292,0)</f>
        <v>#N/A</v>
      </c>
      <c r="DZ292" s="665" t="e">
        <f>IF(DR292&gt;DZ286,BE291-BE292,0)</f>
        <v>#N/A</v>
      </c>
      <c r="EA292" s="665" t="e">
        <f>IF(DR292&gt;EA286,BF291-BF292,0)</f>
        <v>#N/A</v>
      </c>
      <c r="EB292" s="665" t="e">
        <f>IF(DR292&gt;EB286,BG291-BG292,0)</f>
        <v>#N/A</v>
      </c>
      <c r="EC292" s="665" t="e">
        <f>IF(DR292&gt;EC286,BH291-BH292,0)</f>
        <v>#N/A</v>
      </c>
      <c r="ED292" s="665" t="e">
        <f>IF(DR292&gt;ED286,BI291-BI292,0)</f>
        <v>#N/A</v>
      </c>
      <c r="EE292" s="665" t="e">
        <f>IF(DR292&gt;EE286,BJ291-BJ292,0)</f>
        <v>#N/A</v>
      </c>
      <c r="EF292" s="665" t="e">
        <f>IF(DR292&gt;EF286,BK291-BK292,0)</f>
        <v>#N/A</v>
      </c>
      <c r="EG292" s="665" t="e">
        <f>IF(DR292&gt;EG286,BL291-BL292,0)</f>
        <v>#N/A</v>
      </c>
      <c r="EH292" s="665" t="e">
        <f>IF(DR292&gt;EH286,BM291-BM292,0)</f>
        <v>#N/A</v>
      </c>
      <c r="EI292" s="665" t="e">
        <f>IF(DR292&gt;EI286,BN291-BN292,0)</f>
        <v>#N/A</v>
      </c>
      <c r="EJ292" s="665" t="e">
        <f>IF(DR292&gt;EJ286,BO291-BO292,0)</f>
        <v>#N/A</v>
      </c>
      <c r="EK292" s="665" t="e">
        <f>IF(DR292&gt;EK286,BP291-BP292,0)</f>
        <v>#N/A</v>
      </c>
      <c r="EL292" s="665" t="e">
        <f>IF(DR292&gt;EL286,BQ291-BQ292,0)</f>
        <v>#N/A</v>
      </c>
      <c r="EM292" s="665" t="e">
        <f>IF(DR292&gt;EM286,BR291-BR292,0)</f>
        <v>#N/A</v>
      </c>
      <c r="EN292" s="665" t="e">
        <f>IF(DR292&gt;EN286,BS291-BS292,0)</f>
        <v>#N/A</v>
      </c>
      <c r="EO292" s="665" t="e">
        <f>IF(DR292&gt;EO286,BT291-BT292,0)</f>
        <v>#N/A</v>
      </c>
      <c r="EP292" s="665" t="e">
        <f>IF(DR292&gt;EP286,BU291-BU292,0)</f>
        <v>#N/A</v>
      </c>
      <c r="EQ292" s="665" t="e">
        <f>IF(DR292&gt;EQ286,BV291-BV292,0)</f>
        <v>#N/A</v>
      </c>
      <c r="ER292" s="665" t="e">
        <f>IF(DR292&gt;ER286,BW291-BW292,0)</f>
        <v>#N/A</v>
      </c>
      <c r="ES292" s="665" t="e">
        <f>IF(DR292&gt;ES286,BX291-BX292,0)</f>
        <v>#N/A</v>
      </c>
      <c r="ET292" s="665" t="e">
        <f>IF(DR292&gt;ET286,BY291-BY292,0)</f>
        <v>#N/A</v>
      </c>
      <c r="EU292" s="665" t="e">
        <f>IF(DR292&gt;EU286,BZ291-BZ292,0)</f>
        <v>#N/A</v>
      </c>
      <c r="EV292" s="665" t="e">
        <f>IF(DR292&gt;EV286,CA291-CA292,0)</f>
        <v>#N/A</v>
      </c>
      <c r="EW292" s="665" t="e">
        <f>IF(DR292&gt;EW286,CB291-CB292,0)</f>
        <v>#N/A</v>
      </c>
      <c r="EX292" s="665">
        <f>IF(DR292&gt;EX286,CC291-CC292,0)</f>
        <v>0</v>
      </c>
      <c r="EY292" s="665">
        <f>IF(DR292&gt;EY286,CD291-CD292,0)</f>
        <v>0</v>
      </c>
      <c r="EZ292" s="665">
        <f>IF(DR292&gt;EZ286,CE291-CE292,0)</f>
        <v>0</v>
      </c>
      <c r="FA292" s="665">
        <f>IF(DR292&gt;FA286,CF291-CF292,0)</f>
        <v>0</v>
      </c>
      <c r="FB292" s="665">
        <f>IF(DR292&gt;FB286,CG291-CG292,0)</f>
        <v>0</v>
      </c>
      <c r="FC292" s="665">
        <f>IF(DR292&gt;FC286,CH291-CH292,0)</f>
        <v>0</v>
      </c>
      <c r="FD292" s="665">
        <f>IF(DR292&gt;FD286,CI291-CI292,0)</f>
        <v>0</v>
      </c>
      <c r="FE292" s="665">
        <f>IF(DR292&gt;FE286,CJ291-CJ292,0)</f>
        <v>0</v>
      </c>
      <c r="FF292" s="665">
        <f>IF(DR292&gt;FF286,CK291-CK292,0)</f>
        <v>0</v>
      </c>
      <c r="FG292" s="665">
        <f>IF(DR292&gt;FG286,CL291-CL292,0)</f>
        <v>0</v>
      </c>
      <c r="FH292" s="665">
        <f>IF(DR292&gt;FH286,CM291-CM292,0)</f>
        <v>0</v>
      </c>
      <c r="FI292" s="665">
        <f>IF(DR292&gt;FI286,CN291-CN292,0)</f>
        <v>0</v>
      </c>
      <c r="FJ292" s="665">
        <f>IF(DR292&gt;FJ286,CO291-CO292,0)</f>
        <v>0</v>
      </c>
      <c r="FK292" s="665">
        <f>IF(DR292&gt;FK286,CP291-CP292,0)</f>
        <v>0</v>
      </c>
      <c r="FL292" s="665">
        <f>IF(DR292&gt;FL286,CQ291-CQ292,0)</f>
        <v>0</v>
      </c>
      <c r="FM292" s="665">
        <f>IF(DR292&gt;FM286,CR291-CR292,0)</f>
        <v>0</v>
      </c>
      <c r="FN292" s="665">
        <f>IF(DR292&gt;FN286,CS291-CS292,0)</f>
        <v>0</v>
      </c>
      <c r="FO292" s="665">
        <f>IF(DR292&gt;FO286,CT291-CT292,0)</f>
        <v>0</v>
      </c>
      <c r="FP292" s="665">
        <f>IF(DR292&gt;FP286,CU291-CU292,0)</f>
        <v>0</v>
      </c>
      <c r="FQ292" s="665">
        <f>IF(DR292&gt;FQ286,CV291-CV292,0)</f>
        <v>0</v>
      </c>
      <c r="FR292" s="665">
        <f>IF(DR292&gt;FR286,CW291-CW292,0)</f>
        <v>0</v>
      </c>
      <c r="FS292" s="665">
        <f>IF(DR292&gt;FS286,CX291-CX292,0)</f>
        <v>0</v>
      </c>
      <c r="FT292" s="665">
        <f>IF(DR292&gt;FT286,CY291-CY292,0)</f>
        <v>0</v>
      </c>
      <c r="FU292" s="665">
        <f>IF(DR292&gt;FU286,CZ291-CZ292,0)</f>
        <v>0</v>
      </c>
      <c r="FV292" s="665">
        <f>IF(DR292&gt;FV286,DA291-DA292,0)</f>
        <v>0</v>
      </c>
      <c r="FW292" s="665">
        <f>IF(DR292&gt;FW286,DB291-DB292,0)</f>
        <v>0</v>
      </c>
      <c r="FX292" s="665">
        <f>IF(DR292&gt;FX286,DC291-DC292,0)</f>
        <v>0</v>
      </c>
      <c r="FY292" s="665">
        <f>IF(DR292&gt;FY286,DD291-DD292,0)</f>
        <v>0</v>
      </c>
      <c r="FZ292" s="665">
        <f>IF(DR292&gt;FZ286,DE291-DE292,0)</f>
        <v>0</v>
      </c>
      <c r="GA292" s="665">
        <f>IF(DR292&gt;GA286,DF291-DF292,0)</f>
        <v>0</v>
      </c>
      <c r="GB292" s="665">
        <f>IF(DR292&gt;GB286,DG291-DG292,0)</f>
        <v>0</v>
      </c>
      <c r="GC292" s="665">
        <f>IF(DR292&gt;GC286,DH291-DH292,0)</f>
        <v>0</v>
      </c>
      <c r="GD292" s="665">
        <f>IF(DR292&gt;GD286,DI291-DI292,0)</f>
        <v>0</v>
      </c>
      <c r="GE292" s="665">
        <f>IF(DR292&gt;GE286,DJ291-DJ292,0)</f>
        <v>0</v>
      </c>
      <c r="GF292" s="665">
        <f>IF(DR292&gt;GF286,DK291-DK292,0)</f>
        <v>0</v>
      </c>
      <c r="GG292" s="665">
        <f>IF(DR292&gt;GG286,DL291-DL292,0)</f>
        <v>0</v>
      </c>
      <c r="GH292" s="665">
        <f>IF(DR292&gt;GH286,DM291-DM292,0)</f>
        <v>0</v>
      </c>
      <c r="GI292" s="665">
        <f>IF(DR292&gt;GI286,DN291-DN292,0)</f>
        <v>0</v>
      </c>
      <c r="GJ292" s="665">
        <f>IF(DR292&gt;GJ286,DO291-DO292,0)</f>
        <v>0</v>
      </c>
      <c r="GK292" s="665">
        <f>IF(DR292&gt;GK286,DP291-DP292,0)</f>
        <v>0</v>
      </c>
      <c r="GL292" s="665" t="e">
        <f>SUM(DS292:GK292)+SUM(#REF!)=#REF!</f>
        <v>#REF!</v>
      </c>
      <c r="GM292" s="667"/>
      <c r="GN292" s="749">
        <v>2027</v>
      </c>
      <c r="GO292" s="664" t="e">
        <f>SUMIF(DS287:GK287,GO287,DS292:GK292)</f>
        <v>#REF!</v>
      </c>
      <c r="GP292" s="668" t="e">
        <f>SUMIF(DS287:GK287,GP287,DS292:GK292)</f>
        <v>#N/A</v>
      </c>
      <c r="GQ292" s="668" t="e">
        <f>SUMIF(DS287:GK287,GQ287,DS292:GK292)</f>
        <v>#N/A</v>
      </c>
      <c r="GR292" s="668" t="e">
        <f>SUMIF(DS287:GK287,GR287,DS292:GK292)</f>
        <v>#N/A</v>
      </c>
      <c r="GS292" s="668" t="e">
        <f>SUMIF(DS287:GK287,GS287,DS292:GK292)</f>
        <v>#N/A</v>
      </c>
      <c r="GT292" s="668" t="e">
        <f>SUMIF(DS287:GK287,GT287,DS292:GK292)</f>
        <v>#N/A</v>
      </c>
      <c r="GU292" s="668" t="e">
        <f>SUMIF(DS287:GK287,GU287,DS292:GK292)</f>
        <v>#N/A</v>
      </c>
      <c r="GV292" s="668" t="e">
        <f>SUMIF(DS287:GK287,GV287,DS292:GK292)</f>
        <v>#N/A</v>
      </c>
      <c r="GW292" s="668" t="e">
        <f>SUMIF(DS287:GK287,GW287,DS292:GK292)</f>
        <v>#N/A</v>
      </c>
      <c r="GX292" s="668" t="e">
        <f>SUMIF(DS287:GK287,GX287,DS292:GK292)</f>
        <v>#N/A</v>
      </c>
      <c r="GY292" s="668" t="e">
        <f>SUMIF(DS287:GK287,GY287,DS292:GK292)</f>
        <v>#N/A</v>
      </c>
      <c r="GZ292" s="646" t="e">
        <f>SUM(GO292:GY292)=(#REF!-SUM(#REF!))</f>
        <v>#REF!</v>
      </c>
    </row>
    <row r="293" spans="1:234" hidden="1" x14ac:dyDescent="0.25">
      <c r="A293" s="643" t="s">
        <v>208</v>
      </c>
      <c r="AI293" s="664">
        <v>2028</v>
      </c>
      <c r="AJ293" s="664">
        <v>0</v>
      </c>
      <c r="AK293" s="665">
        <f>IFERROR(#REF!/#REF!,0)</f>
        <v>0</v>
      </c>
      <c r="AL293" s="665">
        <f>IFERROR(#REF!/#REF!,0)</f>
        <v>0</v>
      </c>
      <c r="AM293" s="665">
        <f>IFERROR(#REF!/#REF!,0)</f>
        <v>0</v>
      </c>
      <c r="AN293" s="669">
        <f>IFERROR(#REF!/#REF!,0)</f>
        <v>0</v>
      </c>
      <c r="AO293" s="669">
        <f>IFERROR(#REF!/#REF!,0)</f>
        <v>0</v>
      </c>
      <c r="AP293" s="669">
        <f>IFERROR(#REF!/#REF!,0)</f>
        <v>0</v>
      </c>
      <c r="AQ293" s="669">
        <f>IFERROR(#REF!/#REF!,0)</f>
        <v>0</v>
      </c>
      <c r="AR293" s="669">
        <f>IFERROR(#REF!/#REF!,0)</f>
        <v>0</v>
      </c>
      <c r="AS293" s="669">
        <f>IFERROR(#REF!/#REF!,0)</f>
        <v>0</v>
      </c>
      <c r="AT293" s="669">
        <f>IFERROR(#REF!/#REF!,0)</f>
        <v>0</v>
      </c>
      <c r="AU293" s="666"/>
      <c r="AW293" s="749">
        <v>2028</v>
      </c>
      <c r="AX293" s="665" t="e">
        <f>#REF!</f>
        <v>#REF!</v>
      </c>
      <c r="AY293" s="665" t="e">
        <f>INDEX(AX282:BE283,MATCH(AW293,AV282:AV283,0),MATCH(AY286,AX280:BE280,0))*(INDEX(AK288:AT295,MATCH(AY286,AI288:AI295,0),MATCH(AY287,AK287:AT287,0)))</f>
        <v>#N/A</v>
      </c>
      <c r="AZ293" s="665" t="e">
        <f>INDEX(AX282:BE283,MATCH(AW293,AV282:AV283,0),MATCH(AZ286,AX280:BE280,0))*(INDEX(AK288:AT295,MATCH(AZ286,AI288:AI295,0),MATCH(AZ287,AK287:AT287,0)))</f>
        <v>#N/A</v>
      </c>
      <c r="BA293" s="665" t="e">
        <f>INDEX(AX282:BE283,MATCH(AW293,AV282:AV283,0),MATCH(BA286,AX280:BE280,0))*(INDEX(AK288:AT295,MATCH(BA286,AI288:AI295,0),MATCH(BA287,AK287:AT287,0)))</f>
        <v>#N/A</v>
      </c>
      <c r="BB293" s="665" t="e">
        <f>INDEX(AX282:BE283,MATCH(AW293,AV282:AV283,0),MATCH(BB286,AX280:BE280,0))*(INDEX(AK288:AT295,MATCH(BB286,AI288:AI295,0),MATCH(BB287,AK287:AT287,0)))</f>
        <v>#N/A</v>
      </c>
      <c r="BC293" s="665" t="e">
        <f>INDEX(AX282:BE283,MATCH(AW293,AV282:AV283,0),MATCH(BC286,AX280:BE280,0))*(INDEX(AK288:AT295,MATCH(BC286,AI288:AI295,0),MATCH(BC287,AK287:AT287,0)))</f>
        <v>#N/A</v>
      </c>
      <c r="BD293" s="665" t="e">
        <f>INDEX(AX282:BE283,MATCH(AW293,AV282:AV283,0),MATCH(BD286,AX280:BE280,0))*(INDEX(AK288:AT295,MATCH(BD286,AI288:AI295,0),MATCH(BD287,AK287:AT287,0)))</f>
        <v>#N/A</v>
      </c>
      <c r="BE293" s="665" t="e">
        <f>INDEX(AX282:BE283,MATCH(AW293,AV282:AV283,0),MATCH(BE286,AX280:BE280,0))*(INDEX(AK288:AT295,MATCH(BE286,AI288:AI295,0),MATCH(BE287,AK287:AT287,0)))</f>
        <v>#N/A</v>
      </c>
      <c r="BF293" s="665" t="e">
        <f>INDEX(AX282:BE283,MATCH(AW293,AV282:AV283,0),MATCH(BF286,AX280:BE280,0))*(INDEX(AK288:AT295,MATCH(BF286,AI288:AI295,0),MATCH(BF287,AK287:AT287,0)))</f>
        <v>#N/A</v>
      </c>
      <c r="BG293" s="665" t="e">
        <f>INDEX(AX282:BE283,MATCH(AW293,AV282:AV283,0),MATCH(BG286,AX280:BE280,0))*(INDEX(AK288:AT295,MATCH(BG286,AI288:AI295,0),MATCH(BG287,AK287:AT287,0)))</f>
        <v>#N/A</v>
      </c>
      <c r="BH293" s="665" t="e">
        <f>INDEX(AX282:BE283,MATCH(AW293,AV282:AV283,0),MATCH(BH286,AX280:BE280,0))*(INDEX(AK288:AT295,MATCH(BH286,AI288:AI295,0),MATCH(BH287,AK287:AT287,0)))</f>
        <v>#N/A</v>
      </c>
      <c r="BI293" s="665" t="e">
        <f>INDEX(AX282:BE283,MATCH(AW293,AV282:AV283,0),MATCH(BI286,AX280:BE280,0))*(INDEX(AK288:AT295,MATCH(BI286,AI288:AI295,0),MATCH(BI287,AK287:AT287,0)))</f>
        <v>#N/A</v>
      </c>
      <c r="BJ293" s="665" t="e">
        <f>INDEX(AX282:BE283,MATCH(AW293,AV282:AV283,0),MATCH(BJ286,AX280:BE280,0))*(INDEX(AK288:AT295,MATCH(BJ286,AI288:AI295,0),MATCH(BJ287,AK287:AT287,0)))</f>
        <v>#N/A</v>
      </c>
      <c r="BK293" s="665" t="e">
        <f>INDEX(AX282:BE283,MATCH(AW293,AV282:AV283,0),MATCH(BK286,AX280:BE280,0))*(INDEX(AK288:AT295,MATCH(BK286,AI288:AI295,0),MATCH(BK287,AK287:AT287,0)))</f>
        <v>#N/A</v>
      </c>
      <c r="BL293" s="665" t="e">
        <f>INDEX(AX282:BE283,MATCH(AW293,AV282:AV283,0),MATCH(BL286,AX280:BE280,0))*(INDEX(AK288:AT295,MATCH(BL286,AI288:AI295,0),MATCH(BL287,AK287:AT287,0)))</f>
        <v>#N/A</v>
      </c>
      <c r="BM293" s="665" t="e">
        <f>INDEX(AX282:BE283,MATCH(AW293,AV282:AV283,0),MATCH(BM286,AX280:BE280,0))*(INDEX(AK288:AT295,MATCH(BM286,AI288:AI295,0),MATCH(BM287,AK287:AT287,0)))</f>
        <v>#N/A</v>
      </c>
      <c r="BN293" s="665" t="e">
        <f>INDEX(AX282:BE283,MATCH(AW293,AV282:AV283,0),MATCH(BN286,AX280:BE280,0))*(INDEX(AK288:AT295,MATCH(BN286,AI288:AI295,0),MATCH(BN287,AK287:AT287,0)))</f>
        <v>#N/A</v>
      </c>
      <c r="BO293" s="665" t="e">
        <f>INDEX(AX282:BE283,MATCH(AW293,AV282:AV283,0),MATCH(BO286,AX280:BE280,0))*(INDEX(AK288:AT295,MATCH(BO286,AI288:AI295,0),MATCH(BO287,AK287:AT287,0)))</f>
        <v>#N/A</v>
      </c>
      <c r="BP293" s="665" t="e">
        <f>INDEX(AX282:BE283,MATCH(AW293,AV282:AV283,0),MATCH(BP286,AX280:BE280,0))*(INDEX(AK288:AT295,MATCH(BP286,AI288:AI295,0),MATCH(BP287,AK287:AT287,0)))</f>
        <v>#N/A</v>
      </c>
      <c r="BQ293" s="665" t="e">
        <f>INDEX(AX282:BE283,MATCH(AW293,AV282:AV283,0),MATCH(BQ286,AX280:BE280,0))*(INDEX(AK288:AT295,MATCH(BQ286,AI288:AI295,0),MATCH(BQ287,AK287:AT287,0)))</f>
        <v>#N/A</v>
      </c>
      <c r="BR293" s="665" t="e">
        <f>INDEX(AX282:BE283,MATCH(AW293,AV282:AV283,0),MATCH(BR286,AX280:BE280,0))*(INDEX(AK288:AT295,MATCH(BR286,AI288:AI295,0),MATCH(BR287,AK287:AT287,0)))</f>
        <v>#N/A</v>
      </c>
      <c r="BS293" s="665" t="e">
        <f>INDEX(AX282:BE283,MATCH(AW293,AV282:AV283,0),MATCH(BS286,AX280:BE280,0))*(INDEX(AK288:AT295,MATCH(BS286,AI288:AI295,0),MATCH(BS287,AK287:AT287,0)))</f>
        <v>#N/A</v>
      </c>
      <c r="BT293" s="665" t="e">
        <f>INDEX(AX282:BE283,MATCH(AW293,AV282:AV283,0),MATCH(BT286,AX280:BE280,0))*(INDEX(AK288:AT295,MATCH(BT286,AI288:AI295,0),MATCH(BT287,AK287:AT287,0)))</f>
        <v>#N/A</v>
      </c>
      <c r="BU293" s="665" t="e">
        <f>INDEX(AX282:BE283,MATCH(AW293,AV282:AV283,0),MATCH(BU286,AX280:BE280,0))*(INDEX(AK288:AT295,MATCH(BU286,AI288:AI295,0),MATCH(BU287,AK287:AT287,0)))</f>
        <v>#N/A</v>
      </c>
      <c r="BV293" s="665" t="e">
        <f>INDEX(AX282:BE283,MATCH(AW293,AV282:AV283,0),MATCH(BV286,AX280:BE280,0))*(INDEX(AK288:AT295,MATCH(BV286,AI288:AI295,0),MATCH(BV287,AK287:AT287,0)))</f>
        <v>#N/A</v>
      </c>
      <c r="BW293" s="665" t="e">
        <f>INDEX(AX282:BE283,MATCH(AW293,AV282:AV283,0),MATCH(BW286,AX280:BE280,0))*(INDEX(AK288:AT295,MATCH(BW286,AI288:AI295,0),MATCH(BW287,AK287:AT287,0)))</f>
        <v>#N/A</v>
      </c>
      <c r="BX293" s="665" t="e">
        <f>INDEX(AX282:BE283,MATCH(AW293,AV282:AV283,0),MATCH(BX286,AX280:BE280,0))*(INDEX(AK288:AT295,MATCH(BX286,AI288:AI295,0),MATCH(BX287,AK287:AT287,0)))</f>
        <v>#N/A</v>
      </c>
      <c r="BY293" s="665" t="e">
        <f>INDEX(AX282:BE283,MATCH(AW293,AV282:AV283,0),MATCH(BY286,AX280:BE280,0))*(INDEX(AK288:AT295,MATCH(BY286,AI288:AI295,0),MATCH(BY287,AK287:AT287,0)))</f>
        <v>#N/A</v>
      </c>
      <c r="BZ293" s="665" t="e">
        <f>INDEX(AX282:BE283,MATCH(AW293,AV282:AV283,0),MATCH(BZ286,AX280:BE280,0))*(INDEX(AK288:AT295,MATCH(BZ286,AI288:AI295,0),MATCH(BZ287,AK287:AT287,0)))</f>
        <v>#N/A</v>
      </c>
      <c r="CA293" s="665" t="e">
        <f>INDEX(AX282:BE283,MATCH(AW293,AV282:AV283,0),MATCH(CA286,AX280:BE280,0))*(INDEX(AK288:AT295,MATCH(CA286,AI288:AI295,0),MATCH(CA287,AK287:AT287,0)))</f>
        <v>#N/A</v>
      </c>
      <c r="CB293" s="665" t="e">
        <f>INDEX(AX282:BE283,MATCH(AW293,AV282:AV283,0),MATCH(CB286,AX280:BE280,0))*(INDEX(AK288:AT295,MATCH(CB286,AI288:AI295,0),MATCH(CB287,AK287:AT287,0)))</f>
        <v>#N/A</v>
      </c>
      <c r="CC293" s="665" t="e">
        <f>INDEX(AX282:BE283,MATCH(AW293,AV282:AV283,0),MATCH(CC286,AX280:BE280,0))*(INDEX(AK288:AT295,MATCH(CC286,AI288:AI295,0),MATCH(CC287,AK287:AT287,0)))</f>
        <v>#N/A</v>
      </c>
      <c r="CD293" s="665" t="e">
        <f>INDEX(AX282:BE283,MATCH(AW293,AV282:AV283,0),MATCH(CD286,AX280:BE280,0))*(INDEX(AK288:AT295,MATCH(CD286,AI288:AI295,0),MATCH(CD287,AK287:AT287,0)))</f>
        <v>#N/A</v>
      </c>
      <c r="CE293" s="665" t="e">
        <f>INDEX(AX282:BE283,MATCH(AW293,AV282:AV283,0),MATCH(CE286,AX280:BE280,0))*(INDEX(AK288:AT295,MATCH(CE286,AI288:AI295,0),MATCH(CE287,AK287:AT287,0)))</f>
        <v>#N/A</v>
      </c>
      <c r="CF293" s="665" t="e">
        <f>INDEX(AX282:BE283,MATCH(AW293,AV282:AV283,0),MATCH(CF286,AX280:BE280,0))*(INDEX(AK288:AT295,MATCH(CF286,AI288:AI295,0),MATCH(CF287,AK287:AT287,0)))</f>
        <v>#N/A</v>
      </c>
      <c r="CG293" s="665" t="e">
        <f>INDEX(AX282:BE283,MATCH(AW293,AV282:AV283,0),MATCH(CG286,AX280:BE280,0))*(INDEX(AK288:AT295,MATCH(CG286,AI288:AI295,0),MATCH(CG287,AK287:AT287,0)))</f>
        <v>#N/A</v>
      </c>
      <c r="CH293" s="665" t="e">
        <f>INDEX(AX282:BE283,MATCH(AW293,AV282:AV283,0),MATCH(CH286,AX280:BE280,0))*(INDEX(AK288:AT295,MATCH(CH286,AI288:AI295,0),MATCH(CH287,AK287:AT287,0)))</f>
        <v>#N/A</v>
      </c>
      <c r="CI293" s="665" t="e">
        <f>INDEX(AX282:BE283,MATCH(AW293,AV282:AV283,0),MATCH(CI286,AX280:BE280,0))*(INDEX(AK288:AT295,MATCH(CI286,AI288:AI295,0),MATCH(CI287,AK287:AT287,0)))</f>
        <v>#N/A</v>
      </c>
      <c r="CJ293" s="665" t="e">
        <f>INDEX(AX282:BE283,MATCH(AW293,AV282:AV283,0),MATCH(CJ286,AX280:BE280,0))*(INDEX(AK288:AT295,MATCH(CJ286,AI288:AI295,0),MATCH(CJ287,AK287:AT287,0)))</f>
        <v>#N/A</v>
      </c>
      <c r="CK293" s="665" t="e">
        <f>INDEX(AX282:BE283,MATCH(AW293,AV282:AV283,0),MATCH(CK286,AX280:BE280,0))*(INDEX(AK288:AT295,MATCH(CK286,AI288:AI295,0),MATCH(CK287,AK287:AT287,0)))</f>
        <v>#N/A</v>
      </c>
      <c r="CL293" s="665" t="e">
        <f>INDEX(AX282:BE283,MATCH(AW293,AV282:AV283,0),MATCH(CL286,AX280:BE280,0))*(INDEX(AK288:AT295,MATCH(CL286,AI288:AI295,0),MATCH(CL287,AK287:AT287,0)))</f>
        <v>#N/A</v>
      </c>
      <c r="CM293" s="665" t="e">
        <f>INDEX(AX282:BE283,MATCH(AW293,AV282:AV283,0),MATCH(CM286,AX280:BE280,0))*(INDEX(AK288:AT295,MATCH(CM286,AI288:AI295,0),MATCH(CM287,AK287:AT287,0)))</f>
        <v>#N/A</v>
      </c>
      <c r="CN293" s="665" t="e">
        <f>INDEX(AX282:BE283,MATCH(AW293,AV282:AV283,0),MATCH(CN286,AX280:BE280,0))*(INDEX(AK288:AT295,MATCH(CN286,AI288:AI295,0),MATCH(CN287,AK287:AT287,0)))</f>
        <v>#N/A</v>
      </c>
      <c r="CO293" s="665" t="e">
        <f>INDEX(AX282:BE283,MATCH(AW293,AV282:AV283,0),MATCH(CO286,AX280:BE280,0))*(INDEX(AK288:AT295,MATCH(CO286,AI288:AI295,0),MATCH(CO287,AK287:AT287,0)))</f>
        <v>#N/A</v>
      </c>
      <c r="CP293" s="665" t="e">
        <f>INDEX(AX282:BE283,MATCH(AW293,AV282:AV283,0),MATCH(CP286,AX280:BE280,0))*(INDEX(AK288:AT295,MATCH(CP286,AI288:AI295,0),MATCH(CP287,AK287:AT287,0)))</f>
        <v>#N/A</v>
      </c>
      <c r="CQ293" s="665" t="e">
        <f>INDEX(AX282:BE283,MATCH(AW293,AV282:AV283,0),MATCH(CQ286,AX280:BE280,0))*(INDEX(AK288:AT295,MATCH(CQ286,AI288:AI295,0),MATCH(CQ287,AK287:AT287,0)))</f>
        <v>#N/A</v>
      </c>
      <c r="CR293" s="665" t="e">
        <f>INDEX(AX282:BE283,MATCH(AW293,AV282:AV283,0),MATCH(CR286,AX280:BE280,0))*(INDEX(AK288:AT295,MATCH(CR286,AI288:AI295,0),MATCH(CR287,AK287:AT287,0)))</f>
        <v>#N/A</v>
      </c>
      <c r="CS293" s="665" t="e">
        <f>INDEX(AX282:BE283,MATCH(AW293,AV282:AV283,0),MATCH(CS286,AX280:BE280,0))*(INDEX(AK288:AT295,MATCH(CS286,AI288:AI295,0),MATCH(CS287,AK287:AT287,0)))</f>
        <v>#N/A</v>
      </c>
      <c r="CT293" s="665" t="e">
        <f>INDEX(AX282:BE283,MATCH(AW293,AV282:AV283,0),MATCH(CT286,AX280:BE280,0))*(INDEX(AK288:AT295,MATCH(CT286,AI288:AI295,0),MATCH(CT287,AK287:AT287,0)))</f>
        <v>#N/A</v>
      </c>
      <c r="CU293" s="665" t="e">
        <f>INDEX(AX282:BE283,MATCH(AW293,AV282:AV283,0),MATCH(CU286,AX280:BE280,0))*(INDEX(AK288:AT295,MATCH(CU286,AI288:AI295,0),MATCH(CU287,AK287:AT287,0)))</f>
        <v>#N/A</v>
      </c>
      <c r="CV293" s="665" t="e">
        <f>INDEX(AX282:BE283,MATCH(AW293,AV282:AV283,0),MATCH(CV286,AX280:BE280,0))*(INDEX(AK288:AT295,MATCH(CV286,AI288:AI295,0),MATCH(CV287,AK287:AT287,0)))</f>
        <v>#N/A</v>
      </c>
      <c r="CW293" s="665" t="e">
        <f>INDEX(AX282:BE283,MATCH(AW293,AV282:AV283,0),MATCH(CW286,AX280:BE280,0))*(INDEX(AK288:AT295,MATCH(CW286,AI288:AI295,0),MATCH(CW287,AK287:AT287,0)))</f>
        <v>#N/A</v>
      </c>
      <c r="CX293" s="665" t="e">
        <f>INDEX(AX282:BE283,MATCH(AW293,AV282:AV283,0),MATCH(CX286,AX280:BE280,0))*(INDEX(AK288:AT295,MATCH(CX286,AI288:AI295,0),MATCH(CX287,AK287:AT287,0)))</f>
        <v>#N/A</v>
      </c>
      <c r="CY293" s="665" t="e">
        <f>INDEX(AX282:BE283,MATCH(AW293,AV282:AV283,0),MATCH(CY286,AX280:BE280,0))*(INDEX(AK288:AT295,MATCH(CY286,AI288:AI295,0),MATCH(CY287,AK287:AT287,0)))</f>
        <v>#N/A</v>
      </c>
      <c r="CZ293" s="665" t="e">
        <f>INDEX(AX282:BE283,MATCH(AW293,AV282:AV283,0),MATCH(CZ286,AX280:BE280,0))*(INDEX(AK288:AT295,MATCH(CZ286,AI288:AI295,0),MATCH(CZ287,AK287:AT287,0)))</f>
        <v>#N/A</v>
      </c>
      <c r="DA293" s="665" t="e">
        <f>INDEX(AX282:BE283,MATCH(AW293,AV282:AV283,0),MATCH(DA286,AX280:BE280,0))*(INDEX(AK288:AT295,MATCH(DA286,AI288:AI295,0),MATCH(DA287,AK287:AT287,0)))</f>
        <v>#N/A</v>
      </c>
      <c r="DB293" s="665" t="e">
        <f>INDEX(AX282:BE283,MATCH(AW293,AV282:AV283,0),MATCH(DB286,AX280:BE280,0))*(INDEX(AK288:AT295,MATCH(DB286,AI288:AI295,0),MATCH(DB287,AK287:AT287,0)))</f>
        <v>#N/A</v>
      </c>
      <c r="DC293" s="665" t="e">
        <f>INDEX(AX282:BE283,MATCH(AW293,AV282:AV283,0),MATCH(DC286,AX280:BE280,0))*(INDEX(AK288:AT295,MATCH(DC286,AI288:AI295,0),MATCH(DC287,AK287:AT287,0)))</f>
        <v>#N/A</v>
      </c>
      <c r="DD293" s="665" t="e">
        <f>INDEX(AX282:BE283,MATCH(AW293,AV282:AV283,0),MATCH(DD286,AX280:BE280,0))*(INDEX(AK288:AT295,MATCH(DD286,AI288:AI295,0),MATCH(DD287,AK287:AT287,0)))</f>
        <v>#N/A</v>
      </c>
      <c r="DE293" s="665" t="e">
        <f>INDEX(AX282:BE283,MATCH(AW293,AV282:AV283,0),MATCH(DE286,AX280:BE280,0))*(INDEX(AK288:AT295,MATCH(DE286,AI288:AI295,0),MATCH(DE287,AK287:AT287,0)))</f>
        <v>#N/A</v>
      </c>
      <c r="DF293" s="665" t="e">
        <f>INDEX(AX282:BE283,MATCH(AW293,AV282:AV283,0),MATCH(DF286,AX280:BE280,0))*(INDEX(AK288:AT295,MATCH(DF286,AI288:AI295,0),MATCH(DF287,AK287:AT287,0)))</f>
        <v>#N/A</v>
      </c>
      <c r="DG293" s="665" t="e">
        <f>INDEX(AX282:BE283,MATCH(AW293,AV282:AV283,0),MATCH(DG286,AX280:BE280,0))*(INDEX(AK288:AT295,MATCH(DG286,AI288:AI295,0),MATCH(DG287,AK287:AT287,0)))</f>
        <v>#N/A</v>
      </c>
      <c r="DH293" s="665" t="e">
        <f>INDEX(AX282:BE283,MATCH(AW293,AV282:AV283,0),MATCH(DH286,AX280:BE280,0))*(INDEX(AK288:AT295,MATCH(DH286,AI288:AI295,0),MATCH(DH287,AK287:AT287,0)))</f>
        <v>#N/A</v>
      </c>
      <c r="DI293" s="665" t="e">
        <f>INDEX(AX282:BE283,MATCH(AW293,AV282:AV283,0),MATCH(DI286,AX280:BE280,0))*(INDEX(AK288:AT295,MATCH(DI286,AI288:AI295,0),MATCH(DI287,AK287:AT287,0)))</f>
        <v>#N/A</v>
      </c>
      <c r="DJ293" s="665" t="e">
        <f>INDEX(AX282:BE283,MATCH(AW293,AV282:AV283,0),MATCH(DJ286,AX280:BE280,0))*(INDEX(AK288:AT295,MATCH(DJ286,AI288:AI295,0),MATCH(DJ287,AK287:AT287,0)))</f>
        <v>#N/A</v>
      </c>
      <c r="DK293" s="665" t="e">
        <f>INDEX(AX282:BE283,MATCH(AW293,AV282:AV283,0),MATCH(DK286,AX280:BE280,0))*(INDEX(AK288:AT295,MATCH(DK286,AI288:AI295,0),MATCH(DK287,AK287:AT287,0)))</f>
        <v>#N/A</v>
      </c>
      <c r="DL293" s="665" t="e">
        <f>INDEX(AX282:BE283,MATCH(AW293,AV282:AV283,0),MATCH(DL286,AX280:BE280,0))*(INDEX(AK288:AT295,MATCH(DL286,AI288:AI295,0),MATCH(DL287,AK287:AT287,0)))</f>
        <v>#N/A</v>
      </c>
      <c r="DM293" s="665" t="e">
        <f>INDEX(AX282:BE283,MATCH(AW293,AV282:AV283,0),MATCH(DM286,AX280:BE280,0))*(INDEX(AK288:AT295,MATCH(DM286,AI288:AI295,0),MATCH(DM287,AK287:AT287,0)))</f>
        <v>#N/A</v>
      </c>
      <c r="DN293" s="665" t="e">
        <f>INDEX(AX282:BE283,MATCH(AW293,AV282:AV283,0),MATCH(DN286,AX280:BE280,0))*(INDEX(AK288:AT295,MATCH(DN286,AI288:AI295,0),MATCH(DN287,AK287:AT287,0)))</f>
        <v>#N/A</v>
      </c>
      <c r="DO293" s="665" t="e">
        <f>INDEX(AX282:BE283,MATCH(AW293,AV282:AV283,0),MATCH(DO286,AX280:BE280,0))*(INDEX(AK288:AT295,MATCH(DO286,AI288:AI295,0),MATCH(DO287,AK287:AT287,0)))</f>
        <v>#N/A</v>
      </c>
      <c r="DP293" s="665" t="e">
        <f>INDEX(AX282:BE283,MATCH(AW293,AV282:AV283,0),MATCH(DP286,AX280:BE280,0))*(INDEX(AK288:AT295,MATCH(DP286,AI288:AI295,0),MATCH(DP287,AK287:AT287,0)))</f>
        <v>#N/A</v>
      </c>
      <c r="DQ293" s="643" t="e">
        <f>SUM(AX293:DP293)=#REF!</f>
        <v>#REF!</v>
      </c>
      <c r="DR293" s="749">
        <v>2028</v>
      </c>
      <c r="DS293" s="665" t="e">
        <f>IF(DR293&gt;DS286,AX292-AX293,0)</f>
        <v>#REF!</v>
      </c>
      <c r="DT293" s="665" t="e">
        <f>IF(DR293&gt;DT286,AY292-AY293,0)</f>
        <v>#N/A</v>
      </c>
      <c r="DU293" s="665" t="e">
        <f>IF(DR293&gt;DU286,AZ292-AZ293,0)</f>
        <v>#N/A</v>
      </c>
      <c r="DV293" s="665" t="e">
        <f>IF(DR293&gt;DV286,BA292-BA293,0)</f>
        <v>#N/A</v>
      </c>
      <c r="DW293" s="665" t="e">
        <f>IF(DR293&gt;DW286,BB292-BB293,0)</f>
        <v>#N/A</v>
      </c>
      <c r="DX293" s="665" t="e">
        <f>IF(DR293&gt;DX286,BC292-BC293,0)</f>
        <v>#N/A</v>
      </c>
      <c r="DY293" s="665" t="e">
        <f>IF(DR293&gt;DY286,BD292-BD293,0)</f>
        <v>#N/A</v>
      </c>
      <c r="DZ293" s="665" t="e">
        <f>IF(DR293&gt;DZ286,BE292-BE293,0)</f>
        <v>#N/A</v>
      </c>
      <c r="EA293" s="665" t="e">
        <f>IF(DR293&gt;EA286,BF292-BF293,0)</f>
        <v>#N/A</v>
      </c>
      <c r="EB293" s="665" t="e">
        <f>IF(DR293&gt;EB286,BG292-BG293,0)</f>
        <v>#N/A</v>
      </c>
      <c r="EC293" s="665" t="e">
        <f>IF(DR293&gt;EC286,BH292-BH293,0)</f>
        <v>#N/A</v>
      </c>
      <c r="ED293" s="665" t="e">
        <f>IF(DR293&gt;ED286,BI292-BI293,0)</f>
        <v>#N/A</v>
      </c>
      <c r="EE293" s="665" t="e">
        <f>IF(DR293&gt;EE286,BJ292-BJ293,0)</f>
        <v>#N/A</v>
      </c>
      <c r="EF293" s="665" t="e">
        <f>IF(DR293&gt;EF286,BK292-BK293,0)</f>
        <v>#N/A</v>
      </c>
      <c r="EG293" s="665" t="e">
        <f>IF(DR293&gt;EG286,BL292-BL293,0)</f>
        <v>#N/A</v>
      </c>
      <c r="EH293" s="665" t="e">
        <f>IF(DR293&gt;EH286,BM292-BM293,0)</f>
        <v>#N/A</v>
      </c>
      <c r="EI293" s="665" t="e">
        <f>IF(DR293&gt;EI286,BN292-BN293,0)</f>
        <v>#N/A</v>
      </c>
      <c r="EJ293" s="665" t="e">
        <f>IF(DR293&gt;EJ286,BO292-BO293,0)</f>
        <v>#N/A</v>
      </c>
      <c r="EK293" s="665" t="e">
        <f>IF(DR293&gt;EK286,BP292-BP293,0)</f>
        <v>#N/A</v>
      </c>
      <c r="EL293" s="665" t="e">
        <f>IF(DR293&gt;EL286,BQ292-BQ293,0)</f>
        <v>#N/A</v>
      </c>
      <c r="EM293" s="665" t="e">
        <f>IF(DR293&gt;EM286,BR292-BR293,0)</f>
        <v>#N/A</v>
      </c>
      <c r="EN293" s="665" t="e">
        <f>IF(DR293&gt;EN286,BS292-BS293,0)</f>
        <v>#N/A</v>
      </c>
      <c r="EO293" s="665" t="e">
        <f>IF(DR293&gt;EO286,BT292-BT293,0)</f>
        <v>#N/A</v>
      </c>
      <c r="EP293" s="665" t="e">
        <f>IF(DR293&gt;EP286,BU292-BU293,0)</f>
        <v>#N/A</v>
      </c>
      <c r="EQ293" s="665" t="e">
        <f>IF(DR293&gt;EQ286,BV292-BV293,0)</f>
        <v>#N/A</v>
      </c>
      <c r="ER293" s="665" t="e">
        <f>IF(DR293&gt;ER286,BW292-BW293,0)</f>
        <v>#N/A</v>
      </c>
      <c r="ES293" s="665" t="e">
        <f>IF(DR293&gt;ES286,BX292-BX293,0)</f>
        <v>#N/A</v>
      </c>
      <c r="ET293" s="665" t="e">
        <f>IF(DR293&gt;ET286,BY292-BY293,0)</f>
        <v>#N/A</v>
      </c>
      <c r="EU293" s="665" t="e">
        <f>IF(DR293&gt;EU286,BZ292-BZ293,0)</f>
        <v>#N/A</v>
      </c>
      <c r="EV293" s="665" t="e">
        <f>IF(DR293&gt;EV286,CA292-CA293,0)</f>
        <v>#N/A</v>
      </c>
      <c r="EW293" s="665" t="e">
        <f>IF(DR293&gt;EW286,CB292-CB293,0)</f>
        <v>#N/A</v>
      </c>
      <c r="EX293" s="665" t="e">
        <f>IF(DR293&gt;EX286,CC292-CC293,0)</f>
        <v>#N/A</v>
      </c>
      <c r="EY293" s="665" t="e">
        <f>IF(DR293&gt;EY286,CD292-CD293,0)</f>
        <v>#N/A</v>
      </c>
      <c r="EZ293" s="665" t="e">
        <f>IF(DR293&gt;EZ286,CE292-CE293,0)</f>
        <v>#N/A</v>
      </c>
      <c r="FA293" s="665" t="e">
        <f>IF(DR293&gt;FA286,CF292-CF293,0)</f>
        <v>#N/A</v>
      </c>
      <c r="FB293" s="665" t="e">
        <f>IF(DR293&gt;FB286,CG292-CG293,0)</f>
        <v>#N/A</v>
      </c>
      <c r="FC293" s="665" t="e">
        <f>IF(DR293&gt;FC286,CH292-CH293,0)</f>
        <v>#N/A</v>
      </c>
      <c r="FD293" s="665" t="e">
        <f>IF(DR293&gt;FD286,CI292-CI293,0)</f>
        <v>#N/A</v>
      </c>
      <c r="FE293" s="665" t="e">
        <f>IF(DR293&gt;FE286,CJ292-CJ293,0)</f>
        <v>#N/A</v>
      </c>
      <c r="FF293" s="665" t="e">
        <f>IF(DR293&gt;FF286,CK292-CK293,0)</f>
        <v>#N/A</v>
      </c>
      <c r="FG293" s="665" t="e">
        <f>IF(DR293&gt;FG286,CL292-CL293,0)</f>
        <v>#N/A</v>
      </c>
      <c r="FH293" s="665">
        <f>IF(DR293&gt;FH286,CM292-CM293,0)</f>
        <v>0</v>
      </c>
      <c r="FI293" s="665">
        <f>IF(DR293&gt;FI286,CN292-CN293,0)</f>
        <v>0</v>
      </c>
      <c r="FJ293" s="665">
        <f>IF(DR293&gt;FJ286,CO292-CO293,0)</f>
        <v>0</v>
      </c>
      <c r="FK293" s="665">
        <f>IF(DR293&gt;FK286,CP292-CP293,0)</f>
        <v>0</v>
      </c>
      <c r="FL293" s="665">
        <f>IF(DR293&gt;FL286,CQ292-CQ293,0)</f>
        <v>0</v>
      </c>
      <c r="FM293" s="665">
        <f>IF(DR293&gt;FM286,CR292-CR293,0)</f>
        <v>0</v>
      </c>
      <c r="FN293" s="665">
        <f>IF(DR293&gt;FN286,CS292-CS293,0)</f>
        <v>0</v>
      </c>
      <c r="FO293" s="665">
        <f>IF(DR293&gt;FO286,CT292-CT293,0)</f>
        <v>0</v>
      </c>
      <c r="FP293" s="665">
        <f>IF(DR293&gt;FP286,CU292-CU293,0)</f>
        <v>0</v>
      </c>
      <c r="FQ293" s="665">
        <f>IF(DR293&gt;FQ286,CV292-CV293,0)</f>
        <v>0</v>
      </c>
      <c r="FR293" s="665">
        <f>IF(DR293&gt;FR286,CW292-CW293,0)</f>
        <v>0</v>
      </c>
      <c r="FS293" s="665">
        <f>IF(DR293&gt;FS286,CX292-CX293,0)</f>
        <v>0</v>
      </c>
      <c r="FT293" s="665">
        <f>IF(DR293&gt;FT286,CY292-CY293,0)</f>
        <v>0</v>
      </c>
      <c r="FU293" s="665">
        <f>IF(DR293&gt;FU286,CZ292-CZ293,0)</f>
        <v>0</v>
      </c>
      <c r="FV293" s="665">
        <f>IF(DR293&gt;FV286,DA292-DA293,0)</f>
        <v>0</v>
      </c>
      <c r="FW293" s="665">
        <f>IF(DR293&gt;FW286,DB292-DB293,0)</f>
        <v>0</v>
      </c>
      <c r="FX293" s="665">
        <f>IF(DR293&gt;FX286,DC292-DC293,0)</f>
        <v>0</v>
      </c>
      <c r="FY293" s="665">
        <f>IF(DR293&gt;FY286,DD292-DD293,0)</f>
        <v>0</v>
      </c>
      <c r="FZ293" s="665">
        <f>IF(DR293&gt;FZ286,DE292-DE293,0)</f>
        <v>0</v>
      </c>
      <c r="GA293" s="665">
        <f>IF(DR293&gt;GA286,DF292-DF293,0)</f>
        <v>0</v>
      </c>
      <c r="GB293" s="665">
        <f>IF(DR293&gt;GB286,DG292-DG293,0)</f>
        <v>0</v>
      </c>
      <c r="GC293" s="665">
        <f>IF(DR293&gt;GC286,DH292-DH293,0)</f>
        <v>0</v>
      </c>
      <c r="GD293" s="665">
        <f>IF(DR293&gt;GD286,DI292-DI293,0)</f>
        <v>0</v>
      </c>
      <c r="GE293" s="665">
        <f>IF(DR293&gt;GE286,DJ292-DJ293,0)</f>
        <v>0</v>
      </c>
      <c r="GF293" s="665">
        <f>IF(DR293&gt;GF286,DK292-DK293,0)</f>
        <v>0</v>
      </c>
      <c r="GG293" s="665">
        <f>IF(DR293&gt;GG286,DL292-DL293,0)</f>
        <v>0</v>
      </c>
      <c r="GH293" s="665">
        <f>IF(DR293&gt;GH286,DM292-DM293,0)</f>
        <v>0</v>
      </c>
      <c r="GI293" s="665">
        <f>IF(DR293&gt;GI286,DN292-DN293,0)</f>
        <v>0</v>
      </c>
      <c r="GJ293" s="665">
        <f>IF(DR293&gt;GJ286,DO292-DO293,0)</f>
        <v>0</v>
      </c>
      <c r="GK293" s="665">
        <f>IF(DR293&gt;GK286,DP292-DP293,0)</f>
        <v>0</v>
      </c>
      <c r="GL293" s="665" t="e">
        <f>SUM(DS293:GK293)+SUM(#REF!)=#REF!</f>
        <v>#REF!</v>
      </c>
      <c r="GM293" s="667"/>
      <c r="GN293" s="749">
        <v>2028</v>
      </c>
      <c r="GO293" s="664" t="e">
        <f>SUMIF(DS287:GK287,GO287,DS293:GK293)</f>
        <v>#REF!</v>
      </c>
      <c r="GP293" s="668" t="e">
        <f>SUMIF(DS287:GK287,GP287,DS293:GK293)</f>
        <v>#N/A</v>
      </c>
      <c r="GQ293" s="668" t="e">
        <f>SUMIF(DS287:GK287,GQ287,DS293:GK293)</f>
        <v>#N/A</v>
      </c>
      <c r="GR293" s="668" t="e">
        <f>SUMIF(DS287:GK287,GR287,DS293:GK293)</f>
        <v>#N/A</v>
      </c>
      <c r="GS293" s="668" t="e">
        <f>SUMIF(DS287:GK287,GS287,DS293:GK293)</f>
        <v>#N/A</v>
      </c>
      <c r="GT293" s="668" t="e">
        <f>SUMIF(DS287:GK287,GT287,DS293:GK293)</f>
        <v>#N/A</v>
      </c>
      <c r="GU293" s="668" t="e">
        <f>SUMIF(DS287:GK287,GU287,DS293:GK293)</f>
        <v>#N/A</v>
      </c>
      <c r="GV293" s="668" t="e">
        <f>SUMIF(DS287:GK287,GV287,DS293:GK293)</f>
        <v>#N/A</v>
      </c>
      <c r="GW293" s="668" t="e">
        <f>SUMIF(DS287:GK287,GW287,DS293:GK293)</f>
        <v>#N/A</v>
      </c>
      <c r="GX293" s="668" t="e">
        <f>SUMIF(DS287:GK287,GX287,DS293:GK293)</f>
        <v>#N/A</v>
      </c>
      <c r="GY293" s="668" t="e">
        <f>SUMIF(DS287:GK287,GY287,DS293:GK293)</f>
        <v>#N/A</v>
      </c>
      <c r="GZ293" s="646" t="e">
        <f>SUM(GO293:GY293)=(#REF!-SUM(#REF!))</f>
        <v>#REF!</v>
      </c>
    </row>
    <row r="294" spans="1:234" ht="15.75" hidden="1" customHeight="1" x14ac:dyDescent="0.25">
      <c r="A294" s="643" t="s">
        <v>208</v>
      </c>
      <c r="AI294" s="664">
        <v>2029</v>
      </c>
      <c r="AJ294" s="664">
        <v>0</v>
      </c>
      <c r="AK294" s="665">
        <f>IFERROR(#REF!/#REF!,0)</f>
        <v>0</v>
      </c>
      <c r="AL294" s="665">
        <f>IFERROR(#REF!/#REF!,0)</f>
        <v>0</v>
      </c>
      <c r="AM294" s="665">
        <f>IFERROR(#REF!/#REF!,0)</f>
        <v>0</v>
      </c>
      <c r="AN294" s="669">
        <f>IFERROR(#REF!/#REF!,0)</f>
        <v>0</v>
      </c>
      <c r="AO294" s="669">
        <f>IFERROR(#REF!/#REF!,0)</f>
        <v>0</v>
      </c>
      <c r="AP294" s="669">
        <f>IFERROR(#REF!/#REF!,0)</f>
        <v>0</v>
      </c>
      <c r="AQ294" s="669">
        <f>IFERROR(#REF!/#REF!,0)</f>
        <v>0</v>
      </c>
      <c r="AR294" s="669">
        <f>IFERROR(#REF!/#REF!,0)</f>
        <v>0</v>
      </c>
      <c r="AS294" s="669">
        <f>IFERROR(#REF!/#REF!,0)</f>
        <v>0</v>
      </c>
      <c r="AT294" s="669">
        <f>IFERROR(#REF!/#REF!,0)</f>
        <v>0</v>
      </c>
      <c r="AU294" s="666"/>
      <c r="AW294" s="749">
        <v>2029</v>
      </c>
      <c r="AX294" s="665" t="e">
        <f>#REF!</f>
        <v>#REF!</v>
      </c>
      <c r="AY294" s="665" t="e">
        <f>INDEX(AX282:BE283,MATCH(AW294,AV282:AV283,0),MATCH(AY286,AX280:BE280,0))*(INDEX(AK288:AT295,MATCH(AY286,AI288:AI295,0),MATCH(AY287,AK287:AT287,0)))</f>
        <v>#N/A</v>
      </c>
      <c r="AZ294" s="665" t="e">
        <f>INDEX(AX282:BE283,MATCH(AW294,AV282:AV283,0),MATCH(AZ286,AX280:BE280,0))*(INDEX(AK288:AT295,MATCH(AZ286,AI288:AI295,0),MATCH(AZ287,AK287:AT287,0)))</f>
        <v>#N/A</v>
      </c>
      <c r="BA294" s="665" t="e">
        <f>INDEX(AX282:BE283,MATCH(AW294,AV282:AV283,0),MATCH(BA286,AX280:BE280,0))*(INDEX(AK288:AT295,MATCH(BA286,AI288:AI295,0),MATCH(BA287,AK287:AT287,0)))</f>
        <v>#N/A</v>
      </c>
      <c r="BB294" s="665" t="e">
        <f>INDEX(AX282:BE283,MATCH(AW294,AV282:AV283,0),MATCH(BB286,AX280:BE280,0))*(INDEX(AK288:AT295,MATCH(BB286,AI288:AI295,0),MATCH(BB287,AK287:AT287,0)))</f>
        <v>#N/A</v>
      </c>
      <c r="BC294" s="665" t="e">
        <f>INDEX(AX282:BE283,MATCH(AW294,AV282:AV283,0),MATCH(BC286,AX280:BE280,0))*(INDEX(AK288:AT295,MATCH(BC286,AI288:AI295,0),MATCH(BC287,AK287:AT287,0)))</f>
        <v>#N/A</v>
      </c>
      <c r="BD294" s="665" t="e">
        <f>INDEX(AX282:BE283,MATCH(AW294,AV282:AV283,0),MATCH(BD286,AX280:BE280,0))*(INDEX(AK288:AT295,MATCH(BD286,AI288:AI295,0),MATCH(BD287,AK287:AT287,0)))</f>
        <v>#N/A</v>
      </c>
      <c r="BE294" s="665" t="e">
        <f>INDEX(AX282:BE283,MATCH(AW294,AV282:AV283,0),MATCH(BE286,AX280:BE280,0))*(INDEX(AK288:AT295,MATCH(BE286,AI288:AI295,0),MATCH(BE287,AK287:AT287,0)))</f>
        <v>#N/A</v>
      </c>
      <c r="BF294" s="665" t="e">
        <f>INDEX(AX282:BE283,MATCH(AW294,AV282:AV283,0),MATCH(BF286,AX280:BE280,0))*(INDEX(AK288:AT295,MATCH(BF286,AI288:AI295,0),MATCH(BF287,AK287:AT287,0)))</f>
        <v>#N/A</v>
      </c>
      <c r="BG294" s="665" t="e">
        <f>INDEX(AX282:BE283,MATCH(AW294,AV282:AV283,0),MATCH(BG286,AX280:BE280,0))*(INDEX(AK288:AT295,MATCH(BG286,AI288:AI295,0),MATCH(BG287,AK287:AT287,0)))</f>
        <v>#N/A</v>
      </c>
      <c r="BH294" s="665" t="e">
        <f>INDEX(AX282:BE283,MATCH(AW294,AV282:AV283,0),MATCH(BH286,AX280:BE280,0))*(INDEX(AK288:AT295,MATCH(BH286,AI288:AI295,0),MATCH(BH287,AK287:AT287,0)))</f>
        <v>#N/A</v>
      </c>
      <c r="BI294" s="665" t="e">
        <f>INDEX(AX282:BE283,MATCH(AW294,AV282:AV283,0),MATCH(BI286,AX280:BE280,0))*(INDEX(AK288:AT295,MATCH(BI286,AI288:AI295,0),MATCH(BI287,AK287:AT287,0)))</f>
        <v>#N/A</v>
      </c>
      <c r="BJ294" s="665" t="e">
        <f>INDEX(AX282:BE283,MATCH(AW294,AV282:AV283,0),MATCH(BJ286,AX280:BE280,0))*(INDEX(AK288:AT295,MATCH(BJ286,AI288:AI295,0),MATCH(BJ287,AK287:AT287,0)))</f>
        <v>#N/A</v>
      </c>
      <c r="BK294" s="665" t="e">
        <f>INDEX(AX282:BE283,MATCH(AW294,AV282:AV283,0),MATCH(BK286,AX280:BE280,0))*(INDEX(AK288:AT295,MATCH(BK286,AI288:AI295,0),MATCH(BK287,AK287:AT287,0)))</f>
        <v>#N/A</v>
      </c>
      <c r="BL294" s="665" t="e">
        <f>INDEX(AX282:BE283,MATCH(AW294,AV282:AV283,0),MATCH(BL286,AX280:BE280,0))*(INDEX(AK288:AT295,MATCH(BL286,AI288:AI295,0),MATCH(BL287,AK287:AT287,0)))</f>
        <v>#N/A</v>
      </c>
      <c r="BM294" s="665" t="e">
        <f>INDEX(AX282:BE283,MATCH(AW294,AV282:AV283,0),MATCH(BM286,AX280:BE280,0))*(INDEX(AK288:AT295,MATCH(BM286,AI288:AI295,0),MATCH(BM287,AK287:AT287,0)))</f>
        <v>#N/A</v>
      </c>
      <c r="BN294" s="665" t="e">
        <f>INDEX(AX282:BE283,MATCH(AW294,AV282:AV283,0),MATCH(BN286,AX280:BE280,0))*(INDEX(AK288:AT295,MATCH(BN286,AI288:AI295,0),MATCH(BN287,AK287:AT287,0)))</f>
        <v>#N/A</v>
      </c>
      <c r="BO294" s="665" t="e">
        <f>INDEX(AX282:BE283,MATCH(AW294,AV282:AV283,0),MATCH(BO286,AX280:BE280,0))*(INDEX(AK288:AT295,MATCH(BO286,AI288:AI295,0),MATCH(BO287,AK287:AT287,0)))</f>
        <v>#N/A</v>
      </c>
      <c r="BP294" s="665" t="e">
        <f>INDEX(AX282:BE283,MATCH(AW294,AV282:AV283,0),MATCH(BP286,AX280:BE280,0))*(INDEX(AK288:AT295,MATCH(BP286,AI288:AI295,0),MATCH(BP287,AK287:AT287,0)))</f>
        <v>#N/A</v>
      </c>
      <c r="BQ294" s="665" t="e">
        <f>INDEX(AX282:BE283,MATCH(AW294,AV282:AV283,0),MATCH(BQ286,AX280:BE280,0))*(INDEX(AK288:AT295,MATCH(BQ286,AI288:AI295,0),MATCH(BQ287,AK287:AT287,0)))</f>
        <v>#N/A</v>
      </c>
      <c r="BR294" s="665" t="e">
        <f>INDEX(AX282:BE283,MATCH(AW294,AV282:AV283,0),MATCH(BR286,AX280:BE280,0))*(INDEX(AK288:AT295,MATCH(BR286,AI288:AI295,0),MATCH(BR287,AK287:AT287,0)))</f>
        <v>#N/A</v>
      </c>
      <c r="BS294" s="665" t="e">
        <f>INDEX(AX282:BE283,MATCH(AW294,AV282:AV283,0),MATCH(BS286,AX280:BE280,0))*(INDEX(AK288:AT295,MATCH(BS286,AI288:AI295,0),MATCH(BS287,AK287:AT287,0)))</f>
        <v>#N/A</v>
      </c>
      <c r="BT294" s="665" t="e">
        <f>INDEX(AX282:BE283,MATCH(AW294,AV282:AV283,0),MATCH(BT286,AX280:BE280,0))*(INDEX(AK288:AT295,MATCH(BT286,AI288:AI295,0),MATCH(BT287,AK287:AT287,0)))</f>
        <v>#N/A</v>
      </c>
      <c r="BU294" s="665" t="e">
        <f>INDEX(AX282:BE283,MATCH(AW294,AV282:AV283,0),MATCH(BU286,AX280:BE280,0))*(INDEX(AK288:AT295,MATCH(BU286,AI288:AI295,0),MATCH(BU287,AK287:AT287,0)))</f>
        <v>#N/A</v>
      </c>
      <c r="BV294" s="665" t="e">
        <f>INDEX(AX282:BE283,MATCH(AW294,AV282:AV283,0),MATCH(BV286,AX280:BE280,0))*(INDEX(AK288:AT295,MATCH(BV286,AI288:AI295,0),MATCH(BV287,AK287:AT287,0)))</f>
        <v>#N/A</v>
      </c>
      <c r="BW294" s="665" t="e">
        <f>INDEX(AX282:BE283,MATCH(AW294,AV282:AV283,0),MATCH(BW286,AX280:BE280,0))*(INDEX(AK288:AT295,MATCH(BW286,AI288:AI295,0),MATCH(BW287,AK287:AT287,0)))</f>
        <v>#N/A</v>
      </c>
      <c r="BX294" s="665" t="e">
        <f>INDEX(AX282:BE283,MATCH(AW294,AV282:AV283,0),MATCH(BX286,AX280:BE280,0))*(INDEX(AK288:AT295,MATCH(BX286,AI288:AI295,0),MATCH(BX287,AK287:AT287,0)))</f>
        <v>#N/A</v>
      </c>
      <c r="BY294" s="665" t="e">
        <f>INDEX(AX282:BE283,MATCH(AW294,AV282:AV283,0),MATCH(BY286,AX280:BE280,0))*(INDEX(AK288:AT295,MATCH(BY286,AI288:AI295,0),MATCH(BY287,AK287:AT287,0)))</f>
        <v>#N/A</v>
      </c>
      <c r="BZ294" s="665" t="e">
        <f>INDEX(AX282:BE283,MATCH(AW294,AV282:AV283,0),MATCH(BZ286,AX280:BE280,0))*(INDEX(AK288:AT295,MATCH(BZ286,AI288:AI295,0),MATCH(BZ287,AK287:AT287,0)))</f>
        <v>#N/A</v>
      </c>
      <c r="CA294" s="665" t="e">
        <f>INDEX(AX282:BE283,MATCH(AW294,AV282:AV283,0),MATCH(CA286,AX280:BE280,0))*(INDEX(AK288:AT295,MATCH(CA286,AI288:AI295,0),MATCH(CA287,AK287:AT287,0)))</f>
        <v>#N/A</v>
      </c>
      <c r="CB294" s="665" t="e">
        <f>INDEX(AX282:BE283,MATCH(AW294,AV282:AV283,0),MATCH(CB286,AX280:BE280,0))*(INDEX(AK288:AT295,MATCH(CB286,AI288:AI295,0),MATCH(CB287,AK287:AT287,0)))</f>
        <v>#N/A</v>
      </c>
      <c r="CC294" s="665" t="e">
        <f>INDEX(AX282:BE283,MATCH(AW294,AV282:AV283,0),MATCH(CC286,AX280:BE280,0))*(INDEX(AK288:AT295,MATCH(CC286,AI288:AI295,0),MATCH(CC287,AK287:AT287,0)))</f>
        <v>#N/A</v>
      </c>
      <c r="CD294" s="665" t="e">
        <f>INDEX(AX282:BE283,MATCH(AW294,AV282:AV283,0),MATCH(CD286,AX280:BE280,0))*(INDEX(AK288:AT295,MATCH(CD286,AI288:AI295,0),MATCH(CD287,AK287:AT287,0)))</f>
        <v>#N/A</v>
      </c>
      <c r="CE294" s="665" t="e">
        <f>INDEX(AX282:BE283,MATCH(AW294,AV282:AV283,0),MATCH(CE286,AX280:BE280,0))*(INDEX(AK288:AT295,MATCH(CE286,AI288:AI295,0),MATCH(CE287,AK287:AT287,0)))</f>
        <v>#N/A</v>
      </c>
      <c r="CF294" s="665" t="e">
        <f>INDEX(AX282:BE283,MATCH(AW294,AV282:AV283,0),MATCH(CF286,AX280:BE280,0))*(INDEX(AK288:AT295,MATCH(CF286,AI288:AI295,0),MATCH(CF287,AK287:AT287,0)))</f>
        <v>#N/A</v>
      </c>
      <c r="CG294" s="665" t="e">
        <f>INDEX(AX282:BE283,MATCH(AW294,AV282:AV283,0),MATCH(CG286,AX280:BE280,0))*(INDEX(AK288:AT295,MATCH(CG286,AI288:AI295,0),MATCH(CG287,AK287:AT287,0)))</f>
        <v>#N/A</v>
      </c>
      <c r="CH294" s="665" t="e">
        <f>INDEX(AX282:BE283,MATCH(AW294,AV282:AV283,0),MATCH(CH286,AX280:BE280,0))*(INDEX(AK288:AT295,MATCH(CH286,AI288:AI295,0),MATCH(CH287,AK287:AT287,0)))</f>
        <v>#N/A</v>
      </c>
      <c r="CI294" s="665" t="e">
        <f>INDEX(AX282:BE283,MATCH(AW294,AV282:AV283,0),MATCH(CI286,AX280:BE280,0))*(INDEX(AK288:AT295,MATCH(CI286,AI288:AI295,0),MATCH(CI287,AK287:AT287,0)))</f>
        <v>#N/A</v>
      </c>
      <c r="CJ294" s="665" t="e">
        <f>INDEX(AX282:BE283,MATCH(AW294,AV282:AV283,0),MATCH(CJ286,AX280:BE280,0))*(INDEX(AK288:AT295,MATCH(CJ286,AI288:AI295,0),MATCH(CJ287,AK287:AT287,0)))</f>
        <v>#N/A</v>
      </c>
      <c r="CK294" s="665" t="e">
        <f>INDEX(AX282:BE283,MATCH(AW294,AV282:AV283,0),MATCH(CK286,AX280:BE280,0))*(INDEX(AK288:AT295,MATCH(CK286,AI288:AI295,0),MATCH(CK287,AK287:AT287,0)))</f>
        <v>#N/A</v>
      </c>
      <c r="CL294" s="665" t="e">
        <f>INDEX(AX282:BE283,MATCH(AW294,AV282:AV283,0),MATCH(CL286,AX280:BE280,0))*(INDEX(AK288:AT295,MATCH(CL286,AI288:AI295,0),MATCH(CL287,AK287:AT287,0)))</f>
        <v>#N/A</v>
      </c>
      <c r="CM294" s="665" t="e">
        <f>INDEX(AX282:BE283,MATCH(AW294,AV282:AV283,0),MATCH(CM286,AX280:BE280,0))*(INDEX(AK288:AT295,MATCH(CM286,AI288:AI295,0),MATCH(CM287,AK287:AT287,0)))</f>
        <v>#N/A</v>
      </c>
      <c r="CN294" s="665" t="e">
        <f>INDEX(AX282:BE283,MATCH(AW294,AV282:AV283,0),MATCH(CN286,AX280:BE280,0))*(INDEX(AK288:AT295,MATCH(CN286,AI288:AI295,0),MATCH(CN287,AK287:AT287,0)))</f>
        <v>#N/A</v>
      </c>
      <c r="CO294" s="665" t="e">
        <f>INDEX(AX282:BE283,MATCH(AW294,AV282:AV283,0),MATCH(CO286,AX280:BE280,0))*(INDEX(AK288:AT295,MATCH(CO286,AI288:AI295,0),MATCH(CO287,AK287:AT287,0)))</f>
        <v>#N/A</v>
      </c>
      <c r="CP294" s="665" t="e">
        <f>INDEX(AX282:BE283,MATCH(AW294,AV282:AV283,0),MATCH(CP286,AX280:BE280,0))*(INDEX(AK288:AT295,MATCH(CP286,AI288:AI295,0),MATCH(CP287,AK287:AT287,0)))</f>
        <v>#N/A</v>
      </c>
      <c r="CQ294" s="665" t="e">
        <f>INDEX(AX282:BE283,MATCH(AW294,AV282:AV283,0),MATCH(CQ286,AX280:BE280,0))*(INDEX(AK288:AT295,MATCH(CQ286,AI288:AI295,0),MATCH(CQ287,AK287:AT287,0)))</f>
        <v>#N/A</v>
      </c>
      <c r="CR294" s="665" t="e">
        <f>INDEX(AX282:BE283,MATCH(AW294,AV282:AV283,0),MATCH(CR286,AX280:BE280,0))*(INDEX(AK288:AT295,MATCH(CR286,AI288:AI295,0),MATCH(CR287,AK287:AT287,0)))</f>
        <v>#N/A</v>
      </c>
      <c r="CS294" s="665" t="e">
        <f>INDEX(AX282:BE283,MATCH(AW294,AV282:AV283,0),MATCH(CS286,AX280:BE280,0))*(INDEX(AK288:AT295,MATCH(CS286,AI288:AI295,0),MATCH(CS287,AK287:AT287,0)))</f>
        <v>#N/A</v>
      </c>
      <c r="CT294" s="665" t="e">
        <f>INDEX(AX282:BE283,MATCH(AW294,AV282:AV283,0),MATCH(CT286,AX280:BE280,0))*(INDEX(AK288:AT295,MATCH(CT286,AI288:AI295,0),MATCH(CT287,AK287:AT287,0)))</f>
        <v>#N/A</v>
      </c>
      <c r="CU294" s="665" t="e">
        <f>INDEX(AX282:BE283,MATCH(AW294,AV282:AV283,0),MATCH(CU286,AX280:BE280,0))*(INDEX(AK288:AT295,MATCH(CU286,AI288:AI295,0),MATCH(CU287,AK287:AT287,0)))</f>
        <v>#N/A</v>
      </c>
      <c r="CV294" s="665" t="e">
        <f>INDEX(AX282:BE283,MATCH(AW294,AV282:AV283,0),MATCH(CV286,AX280:BE280,0))*(INDEX(AK288:AT295,MATCH(CV286,AI288:AI295,0),MATCH(CV287,AK287:AT287,0)))</f>
        <v>#N/A</v>
      </c>
      <c r="CW294" s="665" t="e">
        <f>INDEX(AX282:BE283,MATCH(AW294,AV282:AV283,0),MATCH(CW286,AX280:BE280,0))*(INDEX(AK288:AT295,MATCH(CW286,AI288:AI295,0),MATCH(CW287,AK287:AT287,0)))</f>
        <v>#N/A</v>
      </c>
      <c r="CX294" s="665" t="e">
        <f>INDEX(AX282:BE283,MATCH(AW294,AV282:AV283,0),MATCH(CX286,AX280:BE280,0))*(INDEX(AK288:AT295,MATCH(CX286,AI288:AI295,0),MATCH(CX287,AK287:AT287,0)))</f>
        <v>#N/A</v>
      </c>
      <c r="CY294" s="665" t="e">
        <f>INDEX(AX282:BE283,MATCH(AW294,AV282:AV283,0),MATCH(CY286,AX280:BE280,0))*(INDEX(AK288:AT295,MATCH(CY286,AI288:AI295,0),MATCH(CY287,AK287:AT287,0)))</f>
        <v>#N/A</v>
      </c>
      <c r="CZ294" s="665" t="e">
        <f>INDEX(AX282:BE283,MATCH(AW294,AV282:AV283,0),MATCH(CZ286,AX280:BE280,0))*(INDEX(AK288:AT295,MATCH(CZ286,AI288:AI295,0),MATCH(CZ287,AK287:AT287,0)))</f>
        <v>#N/A</v>
      </c>
      <c r="DA294" s="665" t="e">
        <f>INDEX(AX282:BE283,MATCH(AW294,AV282:AV283,0),MATCH(DA286,AX280:BE280,0))*(INDEX(AK288:AT295,MATCH(DA286,AI288:AI295,0),MATCH(DA287,AK287:AT287,0)))</f>
        <v>#N/A</v>
      </c>
      <c r="DB294" s="665" t="e">
        <f>INDEX(AX282:BE283,MATCH(AW294,AV282:AV283,0),MATCH(DB286,AX280:BE280,0))*(INDEX(AK288:AT295,MATCH(DB286,AI288:AI295,0),MATCH(DB287,AK287:AT287,0)))</f>
        <v>#N/A</v>
      </c>
      <c r="DC294" s="665" t="e">
        <f>INDEX(AX282:BE283,MATCH(AW294,AV282:AV283,0),MATCH(DC286,AX280:BE280,0))*(INDEX(AK288:AT295,MATCH(DC286,AI288:AI295,0),MATCH(DC287,AK287:AT287,0)))</f>
        <v>#N/A</v>
      </c>
      <c r="DD294" s="665" t="e">
        <f>INDEX(AX282:BE283,MATCH(AW294,AV282:AV283,0),MATCH(DD286,AX280:BE280,0))*(INDEX(AK288:AT295,MATCH(DD286,AI288:AI295,0),MATCH(DD287,AK287:AT287,0)))</f>
        <v>#N/A</v>
      </c>
      <c r="DE294" s="665" t="e">
        <f>INDEX(AX282:BE283,MATCH(AW294,AV282:AV283,0),MATCH(DE286,AX280:BE280,0))*(INDEX(AK288:AT295,MATCH(DE286,AI288:AI295,0),MATCH(DE287,AK287:AT287,0)))</f>
        <v>#N/A</v>
      </c>
      <c r="DF294" s="665" t="e">
        <f>INDEX(AX282:BE283,MATCH(AW294,AV282:AV283,0),MATCH(DF286,AX280:BE280,0))*(INDEX(AK288:AT295,MATCH(DF286,AI288:AI295,0),MATCH(DF287,AK287:AT287,0)))</f>
        <v>#N/A</v>
      </c>
      <c r="DG294" s="665" t="e">
        <f>INDEX(AX282:BE283,MATCH(AW294,AV282:AV283,0),MATCH(DG286,AX280:BE280,0))*(INDEX(AK288:AT295,MATCH(DG286,AI288:AI295,0),MATCH(DG287,AK287:AT287,0)))</f>
        <v>#N/A</v>
      </c>
      <c r="DH294" s="665" t="e">
        <f>INDEX(AX282:BE283,MATCH(AW294,AV282:AV283,0),MATCH(DH286,AX280:BE280,0))*(INDEX(AK288:AT295,MATCH(DH286,AI288:AI295,0),MATCH(DH287,AK287:AT287,0)))</f>
        <v>#N/A</v>
      </c>
      <c r="DI294" s="665" t="e">
        <f>INDEX(AX282:BE283,MATCH(AW294,AV282:AV283,0),MATCH(DI286,AX280:BE280,0))*(INDEX(AK288:AT295,MATCH(DI286,AI288:AI295,0),MATCH(DI287,AK287:AT287,0)))</f>
        <v>#N/A</v>
      </c>
      <c r="DJ294" s="665" t="e">
        <f>INDEX(AX282:BE283,MATCH(AW294,AV282:AV283,0),MATCH(DJ286,AX280:BE280,0))*(INDEX(AK288:AT295,MATCH(DJ286,AI288:AI295,0),MATCH(DJ287,AK287:AT287,0)))</f>
        <v>#N/A</v>
      </c>
      <c r="DK294" s="665" t="e">
        <f>INDEX(AX282:BE283,MATCH(AW294,AV282:AV283,0),MATCH(DK286,AX280:BE280,0))*(INDEX(AK288:AT295,MATCH(DK286,AI288:AI295,0),MATCH(DK287,AK287:AT287,0)))</f>
        <v>#N/A</v>
      </c>
      <c r="DL294" s="665" t="e">
        <f>INDEX(AX282:BE283,MATCH(AW294,AV282:AV283,0),MATCH(DL286,AX280:BE280,0))*(INDEX(AK288:AT295,MATCH(DL286,AI288:AI295,0),MATCH(DL287,AK287:AT287,0)))</f>
        <v>#N/A</v>
      </c>
      <c r="DM294" s="665" t="e">
        <f>INDEX(AX282:BE283,MATCH(AW294,AV282:AV283,0),MATCH(DM286,AX280:BE280,0))*(INDEX(AK288:AT295,MATCH(DM286,AI288:AI295,0),MATCH(DM287,AK287:AT287,0)))</f>
        <v>#N/A</v>
      </c>
      <c r="DN294" s="665" t="e">
        <f>INDEX(AX282:BE283,MATCH(AW294,AV282:AV283,0),MATCH(DN286,AX280:BE280,0))*(INDEX(AK288:AT295,MATCH(DN286,AI288:AI295,0),MATCH(DN287,AK287:AT287,0)))</f>
        <v>#N/A</v>
      </c>
      <c r="DO294" s="665" t="e">
        <f>INDEX(AX282:BE283,MATCH(AW294,AV282:AV283,0),MATCH(DO286,AX280:BE280,0))*(INDEX(AK288:AT295,MATCH(DO286,AI288:AI295,0),MATCH(DO287,AK287:AT287,0)))</f>
        <v>#N/A</v>
      </c>
      <c r="DP294" s="665" t="e">
        <f>INDEX(AX282:BE283,MATCH(AW294,AV282:AV283,0),MATCH(DP286,AX280:BE280,0))*(INDEX(AK288:AT295,MATCH(DP286,AI288:AI295,0),MATCH(DP287,AK287:AT287,0)))</f>
        <v>#N/A</v>
      </c>
      <c r="DQ294" s="643" t="e">
        <f>SUM(AX294:DP294)=#REF!</f>
        <v>#REF!</v>
      </c>
      <c r="DR294" s="749">
        <v>2029</v>
      </c>
      <c r="DS294" s="665" t="e">
        <f>IF(DR294&gt;DS286,AX293-AX294,0)</f>
        <v>#REF!</v>
      </c>
      <c r="DT294" s="665" t="e">
        <f>IF(DR294&gt;DT286,AY293-AY294,0)</f>
        <v>#N/A</v>
      </c>
      <c r="DU294" s="665" t="e">
        <f>IF(DR294&gt;DU286,AZ293-AZ294,0)</f>
        <v>#N/A</v>
      </c>
      <c r="DV294" s="665" t="e">
        <f>IF(DR294&gt;DV286,BA293-BA294,0)</f>
        <v>#N/A</v>
      </c>
      <c r="DW294" s="665" t="e">
        <f>IF(DR294&gt;DW286,BB293-BB294,0)</f>
        <v>#N/A</v>
      </c>
      <c r="DX294" s="665" t="e">
        <f>IF(DR294&gt;DX286,BC293-BC294,0)</f>
        <v>#N/A</v>
      </c>
      <c r="DY294" s="665" t="e">
        <f>IF(DR294&gt;DY286,BD293-BD294,0)</f>
        <v>#N/A</v>
      </c>
      <c r="DZ294" s="665" t="e">
        <f>IF(DR294&gt;DZ286,BE293-BE294,0)</f>
        <v>#N/A</v>
      </c>
      <c r="EA294" s="665" t="e">
        <f>IF(DR294&gt;EA286,BF293-BF294,0)</f>
        <v>#N/A</v>
      </c>
      <c r="EB294" s="665" t="e">
        <f>IF(DR294&gt;EB286,BG293-BG294,0)</f>
        <v>#N/A</v>
      </c>
      <c r="EC294" s="665" t="e">
        <f>IF(DR294&gt;EC286,BH293-BH294,0)</f>
        <v>#N/A</v>
      </c>
      <c r="ED294" s="665" t="e">
        <f>IF(DR294&gt;ED286,BI293-BI294,0)</f>
        <v>#N/A</v>
      </c>
      <c r="EE294" s="665" t="e">
        <f>IF(DR294&gt;EE286,BJ293-BJ294,0)</f>
        <v>#N/A</v>
      </c>
      <c r="EF294" s="665" t="e">
        <f>IF(DR294&gt;EF286,BK293-BK294,0)</f>
        <v>#N/A</v>
      </c>
      <c r="EG294" s="665" t="e">
        <f>IF(DR294&gt;EG286,BL293-BL294,0)</f>
        <v>#N/A</v>
      </c>
      <c r="EH294" s="665" t="e">
        <f>IF(DR294&gt;EH286,BM293-BM294,0)</f>
        <v>#N/A</v>
      </c>
      <c r="EI294" s="665" t="e">
        <f>IF(DR294&gt;EI286,BN293-BN294,0)</f>
        <v>#N/A</v>
      </c>
      <c r="EJ294" s="665" t="e">
        <f>IF(DR294&gt;EJ286,BO293-BO294,0)</f>
        <v>#N/A</v>
      </c>
      <c r="EK294" s="665" t="e">
        <f>IF(DR294&gt;EK286,BP293-BP294,0)</f>
        <v>#N/A</v>
      </c>
      <c r="EL294" s="665" t="e">
        <f>IF(DR294&gt;EL286,BQ293-BQ294,0)</f>
        <v>#N/A</v>
      </c>
      <c r="EM294" s="665" t="e">
        <f>IF(DR294&gt;EM286,BR293-BR294,0)</f>
        <v>#N/A</v>
      </c>
      <c r="EN294" s="665" t="e">
        <f>IF(DR294&gt;EN286,BS293-BS294,0)</f>
        <v>#N/A</v>
      </c>
      <c r="EO294" s="665" t="e">
        <f>IF(DR294&gt;EO286,BT293-BT294,0)</f>
        <v>#N/A</v>
      </c>
      <c r="EP294" s="665" t="e">
        <f>IF(DR294&gt;EP286,BU293-BU294,0)</f>
        <v>#N/A</v>
      </c>
      <c r="EQ294" s="665" t="e">
        <f>IF(DR294&gt;EQ286,BV293-BV294,0)</f>
        <v>#N/A</v>
      </c>
      <c r="ER294" s="665" t="e">
        <f>IF(DR294&gt;ER286,BW293-BW294,0)</f>
        <v>#N/A</v>
      </c>
      <c r="ES294" s="665" t="e">
        <f>IF(DR294&gt;ES286,BX293-BX294,0)</f>
        <v>#N/A</v>
      </c>
      <c r="ET294" s="665" t="e">
        <f>IF(DR294&gt;ET286,BY293-BY294,0)</f>
        <v>#N/A</v>
      </c>
      <c r="EU294" s="665" t="e">
        <f>IF(DR294&gt;EU286,BZ293-BZ294,0)</f>
        <v>#N/A</v>
      </c>
      <c r="EV294" s="665" t="e">
        <f>IF(DR294&gt;EV286,CA293-CA294,0)</f>
        <v>#N/A</v>
      </c>
      <c r="EW294" s="665" t="e">
        <f>IF(DR294&gt;EW286,CB293-CB294,0)</f>
        <v>#N/A</v>
      </c>
      <c r="EX294" s="665" t="e">
        <f>IF(DR294&gt;EX286,CC293-CC294,0)</f>
        <v>#N/A</v>
      </c>
      <c r="EY294" s="665" t="e">
        <f>IF(DR294&gt;EY286,CD293-CD294,0)</f>
        <v>#N/A</v>
      </c>
      <c r="EZ294" s="665" t="e">
        <f>IF(DR294&gt;EZ286,CE293-CE294,0)</f>
        <v>#N/A</v>
      </c>
      <c r="FA294" s="665" t="e">
        <f>IF(DR294&gt;FA286,CF293-CF294,0)</f>
        <v>#N/A</v>
      </c>
      <c r="FB294" s="665" t="e">
        <f>IF(DR294&gt;FB286,CG293-CG294,0)</f>
        <v>#N/A</v>
      </c>
      <c r="FC294" s="665" t="e">
        <f>IF(DR294&gt;FC286,CH293-CH294,0)</f>
        <v>#N/A</v>
      </c>
      <c r="FD294" s="665" t="e">
        <f>IF(DR294&gt;FD286,CI293-CI294,0)</f>
        <v>#N/A</v>
      </c>
      <c r="FE294" s="665" t="e">
        <f>IF(DR294&gt;FE286,CJ293-CJ294,0)</f>
        <v>#N/A</v>
      </c>
      <c r="FF294" s="665" t="e">
        <f>IF(DR294&gt;FF286,CK293-CK294,0)</f>
        <v>#N/A</v>
      </c>
      <c r="FG294" s="665" t="e">
        <f>IF(DR294&gt;FG286,CL293-CL294,0)</f>
        <v>#N/A</v>
      </c>
      <c r="FH294" s="665" t="e">
        <f>IF(DR294&gt;FH286,CM293-CM294,0)</f>
        <v>#N/A</v>
      </c>
      <c r="FI294" s="665" t="e">
        <f>IF(DR294&gt;FI286,CN293-CN294,0)</f>
        <v>#N/A</v>
      </c>
      <c r="FJ294" s="665" t="e">
        <f>IF(DR294&gt;FJ286,CO293-CO294,0)</f>
        <v>#N/A</v>
      </c>
      <c r="FK294" s="665" t="e">
        <f>IF(DR294&gt;FK286,CP293-CP294,0)</f>
        <v>#N/A</v>
      </c>
      <c r="FL294" s="665" t="e">
        <f>IF(DR294&gt;FL286,CQ293-CQ294,0)</f>
        <v>#N/A</v>
      </c>
      <c r="FM294" s="665" t="e">
        <f>IF(DR294&gt;FM286,CR293-CR294,0)</f>
        <v>#N/A</v>
      </c>
      <c r="FN294" s="665" t="e">
        <f>IF(DR294&gt;FN286,CS293-CS294,0)</f>
        <v>#N/A</v>
      </c>
      <c r="FO294" s="665" t="e">
        <f>IF(DR294&gt;FO286,CT293-CT294,0)</f>
        <v>#N/A</v>
      </c>
      <c r="FP294" s="665" t="e">
        <f>IF(DR294&gt;FP286,CU293-CU294,0)</f>
        <v>#N/A</v>
      </c>
      <c r="FQ294" s="665" t="e">
        <f>IF(DR294&gt;FQ286,CV293-CV294,0)</f>
        <v>#N/A</v>
      </c>
      <c r="FR294" s="665">
        <f>IF(DR294&gt;FR286,CW293-CW294,0)</f>
        <v>0</v>
      </c>
      <c r="FS294" s="665">
        <f>IF(DR294&gt;FS286,CX293-CX294,0)</f>
        <v>0</v>
      </c>
      <c r="FT294" s="665">
        <f>IF(DR294&gt;FT286,CY293-CY294,0)</f>
        <v>0</v>
      </c>
      <c r="FU294" s="665">
        <f>IF(DR294&gt;FU286,CZ293-CZ294,0)</f>
        <v>0</v>
      </c>
      <c r="FV294" s="665">
        <f>IF(DR294&gt;FV286,DA293-DA294,0)</f>
        <v>0</v>
      </c>
      <c r="FW294" s="665">
        <f>IF(DR294&gt;FW286,DB293-DB294,0)</f>
        <v>0</v>
      </c>
      <c r="FX294" s="665">
        <f>IF(DR294&gt;FX286,DC293-DC294,0)</f>
        <v>0</v>
      </c>
      <c r="FY294" s="665">
        <f>IF(DR294&gt;FY286,DD293-DD294,0)</f>
        <v>0</v>
      </c>
      <c r="FZ294" s="665">
        <f>IF(DR294&gt;FZ286,DE293-DE294,0)</f>
        <v>0</v>
      </c>
      <c r="GA294" s="665">
        <f>IF(DR294&gt;GA286,DF293-DF294,0)</f>
        <v>0</v>
      </c>
      <c r="GB294" s="665">
        <f>IF(DR294&gt;GB286,DG293-DG294,0)</f>
        <v>0</v>
      </c>
      <c r="GC294" s="665">
        <f>IF(DR294&gt;GC286,DH293-DH294,0)</f>
        <v>0</v>
      </c>
      <c r="GD294" s="665">
        <f>IF(DR294&gt;GD286,DI293-DI294,0)</f>
        <v>0</v>
      </c>
      <c r="GE294" s="665">
        <f>IF(DR294&gt;GE286,DJ293-DJ294,0)</f>
        <v>0</v>
      </c>
      <c r="GF294" s="665">
        <f>IF(DR294&gt;GF286,DK293-DK294,0)</f>
        <v>0</v>
      </c>
      <c r="GG294" s="665">
        <f>IF(DR294&gt;GG286,DL293-DL294,0)</f>
        <v>0</v>
      </c>
      <c r="GH294" s="665">
        <f>IF(DR294&gt;GH286,DM293-DM294,0)</f>
        <v>0</v>
      </c>
      <c r="GI294" s="665">
        <f>IF(DR294&gt;GI286,DN293-DN294,0)</f>
        <v>0</v>
      </c>
      <c r="GJ294" s="665">
        <f>IF(DR294&gt;GJ286,DO293-DO294,0)</f>
        <v>0</v>
      </c>
      <c r="GK294" s="665">
        <f>IF(DR294&gt;GK286,DP293-DP294,0)</f>
        <v>0</v>
      </c>
      <c r="GL294" s="665" t="e">
        <f>SUM(DS294:GK294)+SUM(#REF!)=#REF!</f>
        <v>#REF!</v>
      </c>
      <c r="GM294" s="667"/>
      <c r="GN294" s="749">
        <v>2029</v>
      </c>
      <c r="GO294" s="664" t="e">
        <f>SUMIF(DS287:GK287,GO287,DS294:GK294)</f>
        <v>#REF!</v>
      </c>
      <c r="GP294" s="668" t="e">
        <f>SUMIF(DS287:GK287,GP287,DS294:GK294)</f>
        <v>#N/A</v>
      </c>
      <c r="GQ294" s="668" t="e">
        <f>SUMIF(DS287:GK287,GQ287,DS294:GK294)</f>
        <v>#N/A</v>
      </c>
      <c r="GR294" s="668" t="e">
        <f>SUMIF(DS287:GK287,GR287,DS294:GK294)</f>
        <v>#N/A</v>
      </c>
      <c r="GS294" s="668" t="e">
        <f>SUMIF(DS287:GK287,GS287,DS294:GK294)</f>
        <v>#N/A</v>
      </c>
      <c r="GT294" s="668" t="e">
        <f>SUMIF(DS287:GK287,GT287,DS294:GK294)</f>
        <v>#N/A</v>
      </c>
      <c r="GU294" s="668" t="e">
        <f>SUMIF(DS287:GK287,GU287,DS294:GK294)</f>
        <v>#N/A</v>
      </c>
      <c r="GV294" s="668" t="e">
        <f>SUMIF(DS287:GK287,GV287,DS294:GK294)</f>
        <v>#N/A</v>
      </c>
      <c r="GW294" s="668" t="e">
        <f>SUMIF(DS287:GK287,GW287,DS294:GK294)</f>
        <v>#N/A</v>
      </c>
      <c r="GX294" s="668" t="e">
        <f>SUMIF(DS287:GK287,GX287,DS294:GK294)</f>
        <v>#N/A</v>
      </c>
      <c r="GY294" s="668" t="e">
        <f>SUMIF(DS287:GK287,GY287,DS294:GK294)</f>
        <v>#N/A</v>
      </c>
      <c r="GZ294" s="646" t="e">
        <f>SUM(GO294:GY294)=(#REF!-SUM(#REF!))</f>
        <v>#REF!</v>
      </c>
    </row>
    <row r="295" spans="1:234" hidden="1" x14ac:dyDescent="0.25">
      <c r="A295" s="643" t="s">
        <v>208</v>
      </c>
      <c r="AI295" s="664">
        <v>2030</v>
      </c>
      <c r="AJ295" s="664">
        <v>0</v>
      </c>
      <c r="AK295" s="665">
        <f>IFERROR(#REF!/#REF!,0)</f>
        <v>0</v>
      </c>
      <c r="AL295" s="665">
        <f>IFERROR(#REF!/#REF!,0)</f>
        <v>0</v>
      </c>
      <c r="AM295" s="665">
        <f>IFERROR(#REF!/#REF!,0)</f>
        <v>0</v>
      </c>
      <c r="AN295" s="669">
        <f>IFERROR(#REF!/#REF!,0)</f>
        <v>0</v>
      </c>
      <c r="AO295" s="669">
        <f>IFERROR(#REF!/#REF!,0)</f>
        <v>0</v>
      </c>
      <c r="AP295" s="669">
        <f>IFERROR(#REF!/#REF!,0)</f>
        <v>0</v>
      </c>
      <c r="AQ295" s="669">
        <f>IFERROR(#REF!/#REF!,0)</f>
        <v>0</v>
      </c>
      <c r="AR295" s="669">
        <f>IFERROR(#REF!/#REF!,0)</f>
        <v>0</v>
      </c>
      <c r="AS295" s="669">
        <f>IFERROR(#REF!/#REF!,0)</f>
        <v>0</v>
      </c>
      <c r="AT295" s="669">
        <f>IFERROR(#REF!/#REF!,0)</f>
        <v>0</v>
      </c>
      <c r="AU295" s="666"/>
      <c r="AW295" s="749">
        <v>2030</v>
      </c>
      <c r="AX295" s="665" t="e">
        <f>#REF!</f>
        <v>#REF!</v>
      </c>
      <c r="AY295" s="665" t="e">
        <f>INDEX(AX282:BE283,MATCH(AW295,AV282:AV283,0),MATCH(AY286,AX280:BE280,0))*(INDEX(AK288:AT295,MATCH(AY286,AI288:AI295,0),MATCH(AY287,AK287:AT287,0)))</f>
        <v>#N/A</v>
      </c>
      <c r="AZ295" s="665" t="e">
        <f>INDEX(AX282:BE283,MATCH(AW295,AV282:AV283,0),MATCH(AZ286,AX280:BE280,0))*(INDEX(AK288:AT295,MATCH(AZ286,AI288:AI295,0),MATCH(AZ287,AK287:AT287,0)))</f>
        <v>#N/A</v>
      </c>
      <c r="BA295" s="665" t="e">
        <f>INDEX(AX282:BE283,MATCH(AW295,AV282:AV283,0),MATCH(BA286,AX280:BE280,0))*(INDEX(AK288:AT295,MATCH(BA286,AI288:AI295,0),MATCH(BA287,AK287:AT287,0)))</f>
        <v>#N/A</v>
      </c>
      <c r="BB295" s="665" t="e">
        <f>INDEX(AX282:BE283,MATCH(AW295,AV282:AV283,0),MATCH(BB286,AX280:BE280,0))*(INDEX(AK288:AT295,MATCH(BB286,AI288:AI295,0),MATCH(BB287,AK287:AT287,0)))</f>
        <v>#N/A</v>
      </c>
      <c r="BC295" s="665" t="e">
        <f>INDEX(AX282:BE283,MATCH(AW295,AV282:AV283,0),MATCH(BC286,AX280:BE280,0))*(INDEX(AK288:AT295,MATCH(BC286,AI288:AI295,0),MATCH(BC287,AK287:AT287,0)))</f>
        <v>#N/A</v>
      </c>
      <c r="BD295" s="665" t="e">
        <f>INDEX(AX282:BE283,MATCH(AW295,AV282:AV283,0),MATCH(BD286,AX280:BE280,0))*(INDEX(AK288:AT295,MATCH(BD286,AI288:AI295,0),MATCH(BD287,AK287:AT287,0)))</f>
        <v>#N/A</v>
      </c>
      <c r="BE295" s="665" t="e">
        <f>INDEX(AX282:BE283,MATCH(AW295,AV282:AV283,0),MATCH(BE286,AX280:BE280,0))*(INDEX(AK288:AT295,MATCH(BE286,AI288:AI295,0),MATCH(BE287,AK287:AT287,0)))</f>
        <v>#N/A</v>
      </c>
      <c r="BF295" s="665" t="e">
        <f>INDEX(AX282:BE283,MATCH(AW295,AV282:AV283,0),MATCH(BF286,AX280:BE280,0))*(INDEX(AK288:AT295,MATCH(BF286,AI288:AI295,0),MATCH(BF287,AK287:AT287,0)))</f>
        <v>#N/A</v>
      </c>
      <c r="BG295" s="665" t="e">
        <f>INDEX(AX282:BE283,MATCH(AW295,AV282:AV283,0),MATCH(BG286,AX280:BE280,0))*(INDEX(AK288:AT295,MATCH(BG286,AI288:AI295,0),MATCH(BG287,AK287:AT287,0)))</f>
        <v>#N/A</v>
      </c>
      <c r="BH295" s="665" t="e">
        <f>INDEX(AX282:BE283,MATCH(AW295,AV282:AV283,0),MATCH(BH286,AX280:BE280,0))*(INDEX(AK288:AT295,MATCH(BH286,AI288:AI295,0),MATCH(BH287,AK287:AT287,0)))</f>
        <v>#N/A</v>
      </c>
      <c r="BI295" s="665" t="e">
        <f>INDEX(AX282:BE283,MATCH(AW295,AV282:AV283,0),MATCH(BI286,AX280:BE280,0))*(INDEX(AK288:AT295,MATCH(BI286,AI288:AI295,0),MATCH(BI287,AK287:AT287,0)))</f>
        <v>#N/A</v>
      </c>
      <c r="BJ295" s="665" t="e">
        <f>INDEX(AX282:BE283,MATCH(AW295,AV282:AV283,0),MATCH(BJ286,AX280:BE280,0))*(INDEX(AK288:AT295,MATCH(BJ286,AI288:AI295,0),MATCH(BJ287,AK287:AT287,0)))</f>
        <v>#N/A</v>
      </c>
      <c r="BK295" s="665" t="e">
        <f>INDEX(AX282:BE283,MATCH(AW295,AV282:AV283,0),MATCH(BK286,AX280:BE280,0))*(INDEX(AK288:AT295,MATCH(BK286,AI288:AI295,0),MATCH(BK287,AK287:AT287,0)))</f>
        <v>#N/A</v>
      </c>
      <c r="BL295" s="665" t="e">
        <f>INDEX(AX282:BE283,MATCH(AW295,AV282:AV283,0),MATCH(BL286,AX280:BE280,0))*(INDEX(AK288:AT295,MATCH(BL286,AI288:AI295,0),MATCH(BL287,AK287:AT287,0)))</f>
        <v>#N/A</v>
      </c>
      <c r="BM295" s="665" t="e">
        <f>INDEX(AX282:BE283,MATCH(AW295,AV282:AV283,0),MATCH(BM286,AX280:BE280,0))*(INDEX(AK288:AT295,MATCH(BM286,AI288:AI295,0),MATCH(BM287,AK287:AT287,0)))</f>
        <v>#N/A</v>
      </c>
      <c r="BN295" s="665" t="e">
        <f>INDEX(AX282:BE283,MATCH(AW295,AV282:AV283,0),MATCH(BN286,AX280:BE280,0))*(INDEX(AK288:AT295,MATCH(BN286,AI288:AI295,0),MATCH(BN287,AK287:AT287,0)))</f>
        <v>#N/A</v>
      </c>
      <c r="BO295" s="665" t="e">
        <f>INDEX(AX282:BE283,MATCH(AW295,AV282:AV283,0),MATCH(BO286,AX280:BE280,0))*(INDEX(AK288:AT295,MATCH(BO286,AI288:AI295,0),MATCH(BO287,AK287:AT287,0)))</f>
        <v>#N/A</v>
      </c>
      <c r="BP295" s="665" t="e">
        <f>INDEX(AX282:BE283,MATCH(AW295,AV282:AV283,0),MATCH(BP286,AX280:BE280,0))*(INDEX(AK288:AT295,MATCH(BP286,AI288:AI295,0),MATCH(BP287,AK287:AT287,0)))</f>
        <v>#N/A</v>
      </c>
      <c r="BQ295" s="665" t="e">
        <f>INDEX(AX282:BE283,MATCH(AW295,AV282:AV283,0),MATCH(BQ286,AX280:BE280,0))*(INDEX(AK288:AT295,MATCH(BQ286,AI288:AI295,0),MATCH(BQ287,AK287:AT287,0)))</f>
        <v>#N/A</v>
      </c>
      <c r="BR295" s="665" t="e">
        <f>INDEX(AX282:BE283,MATCH(AW295,AV282:AV283,0),MATCH(BR286,AX280:BE280,0))*(INDEX(AK288:AT295,MATCH(BR286,AI288:AI295,0),MATCH(BR287,AK287:AT287,0)))</f>
        <v>#N/A</v>
      </c>
      <c r="BS295" s="665" t="e">
        <f>INDEX(AX282:BE283,MATCH(AW295,AV282:AV283,0),MATCH(BS286,AX280:BE280,0))*(INDEX(AK288:AT295,MATCH(BS286,AI288:AI295,0),MATCH(BS287,AK287:AT287,0)))</f>
        <v>#N/A</v>
      </c>
      <c r="BT295" s="665" t="e">
        <f>INDEX(AX282:BE283,MATCH(AW295,AV282:AV283,0),MATCH(BT286,AX280:BE280,0))*(INDEX(AK288:AT295,MATCH(BT286,AI288:AI295,0),MATCH(BT287,AK287:AT287,0)))</f>
        <v>#N/A</v>
      </c>
      <c r="BU295" s="665" t="e">
        <f>INDEX(AX282:BE283,MATCH(AW295,AV282:AV283,0),MATCH(BU286,AX280:BE280,0))*(INDEX(AK288:AT295,MATCH(BU286,AI288:AI295,0),MATCH(BU287,AK287:AT287,0)))</f>
        <v>#N/A</v>
      </c>
      <c r="BV295" s="665" t="e">
        <f>INDEX(AX282:BE283,MATCH(AW295,AV282:AV283,0),MATCH(BV286,AX280:BE280,0))*(INDEX(AK288:AT295,MATCH(BV286,AI288:AI295,0),MATCH(BV287,AK287:AT287,0)))</f>
        <v>#N/A</v>
      </c>
      <c r="BW295" s="665" t="e">
        <f>INDEX(AX282:BE283,MATCH(AW295,AV282:AV283,0),MATCH(BW286,AX280:BE280,0))*(INDEX(AK288:AT295,MATCH(BW286,AI288:AI295,0),MATCH(BW287,AK287:AT287,0)))</f>
        <v>#N/A</v>
      </c>
      <c r="BX295" s="665" t="e">
        <f>INDEX(AX282:BE283,MATCH(AW295,AV282:AV283,0),MATCH(BX286,AX280:BE280,0))*(INDEX(AK288:AT295,MATCH(BX286,AI288:AI295,0),MATCH(BX287,AK287:AT287,0)))</f>
        <v>#N/A</v>
      </c>
      <c r="BY295" s="665" t="e">
        <f>INDEX(AX282:BE283,MATCH(AW295,AV282:AV283,0),MATCH(BY286,AX280:BE280,0))*(INDEX(AK288:AT295,MATCH(BY286,AI288:AI295,0),MATCH(BY287,AK287:AT287,0)))</f>
        <v>#N/A</v>
      </c>
      <c r="BZ295" s="665" t="e">
        <f>INDEX(AX282:BE283,MATCH(AW295,AV282:AV283,0),MATCH(BZ286,AX280:BE280,0))*(INDEX(AK288:AT295,MATCH(BZ286,AI288:AI295,0),MATCH(BZ287,AK287:AT287,0)))</f>
        <v>#N/A</v>
      </c>
      <c r="CA295" s="665" t="e">
        <f>INDEX(AX282:BE283,MATCH(AW295,AV282:AV283,0),MATCH(CA286,AX280:BE280,0))*(INDEX(AK288:AT295,MATCH(CA286,AI288:AI295,0),MATCH(CA287,AK287:AT287,0)))</f>
        <v>#N/A</v>
      </c>
      <c r="CB295" s="665" t="e">
        <f>INDEX(AX282:BE283,MATCH(AW295,AV282:AV283,0),MATCH(CB286,AX280:BE280,0))*(INDEX(AK288:AT295,MATCH(CB286,AI288:AI295,0),MATCH(CB287,AK287:AT287,0)))</f>
        <v>#N/A</v>
      </c>
      <c r="CC295" s="665" t="e">
        <f>INDEX(AX282:BE283,MATCH(AW295,AV282:AV283,0),MATCH(CC286,AX280:BE280,0))*(INDEX(AK288:AT295,MATCH(CC286,AI288:AI295,0),MATCH(CC287,AK287:AT287,0)))</f>
        <v>#N/A</v>
      </c>
      <c r="CD295" s="665" t="e">
        <f>INDEX(AX282:BE283,MATCH(AW295,AV282:AV283,0),MATCH(CD286,AX280:BE280,0))*(INDEX(AK288:AT295,MATCH(CD286,AI288:AI295,0),MATCH(CD287,AK287:AT287,0)))</f>
        <v>#N/A</v>
      </c>
      <c r="CE295" s="665" t="e">
        <f>INDEX(AX282:BE283,MATCH(AW295,AV282:AV283,0),MATCH(CE286,AX280:BE280,0))*(INDEX(AK288:AT295,MATCH(CE286,AI288:AI295,0),MATCH(CE287,AK287:AT287,0)))</f>
        <v>#N/A</v>
      </c>
      <c r="CF295" s="665" t="e">
        <f>INDEX(AX282:BE283,MATCH(AW295,AV282:AV283,0),MATCH(CF286,AX280:BE280,0))*(INDEX(AK288:AT295,MATCH(CF286,AI288:AI295,0),MATCH(CF287,AK287:AT287,0)))</f>
        <v>#N/A</v>
      </c>
      <c r="CG295" s="665" t="e">
        <f>INDEX(AX282:BE283,MATCH(AW295,AV282:AV283,0),MATCH(CG286,AX280:BE280,0))*(INDEX(AK288:AT295,MATCH(CG286,AI288:AI295,0),MATCH(CG287,AK287:AT287,0)))</f>
        <v>#N/A</v>
      </c>
      <c r="CH295" s="665" t="e">
        <f>INDEX(AX282:BE283,MATCH(AW295,AV282:AV283,0),MATCH(CH286,AX280:BE280,0))*(INDEX(AK288:AT295,MATCH(CH286,AI288:AI295,0),MATCH(CH287,AK287:AT287,0)))</f>
        <v>#N/A</v>
      </c>
      <c r="CI295" s="665" t="e">
        <f>INDEX(AX282:BE283,MATCH(AW295,AV282:AV283,0),MATCH(CI286,AX280:BE280,0))*(INDEX(AK288:AT295,MATCH(CI286,AI288:AI295,0),MATCH(CI287,AK287:AT287,0)))</f>
        <v>#N/A</v>
      </c>
      <c r="CJ295" s="665" t="e">
        <f>INDEX(AX282:BE283,MATCH(AW295,AV282:AV283,0),MATCH(CJ286,AX280:BE280,0))*(INDEX(AK288:AT295,MATCH(CJ286,AI288:AI295,0),MATCH(CJ287,AK287:AT287,0)))</f>
        <v>#N/A</v>
      </c>
      <c r="CK295" s="665" t="e">
        <f>INDEX(AX282:BE283,MATCH(AW295,AV282:AV283,0),MATCH(CK286,AX280:BE280,0))*(INDEX(AK288:AT295,MATCH(CK286,AI288:AI295,0),MATCH(CK287,AK287:AT287,0)))</f>
        <v>#N/A</v>
      </c>
      <c r="CL295" s="665" t="e">
        <f>INDEX(AX282:BE283,MATCH(AW295,AV282:AV283,0),MATCH(CL286,AX280:BE280,0))*(INDEX(AK288:AT295,MATCH(CL286,AI288:AI295,0),MATCH(CL287,AK287:AT287,0)))</f>
        <v>#N/A</v>
      </c>
      <c r="CM295" s="665" t="e">
        <f>INDEX(AX282:BE283,MATCH(AW295,AV282:AV283,0),MATCH(CM286,AX280:BE280,0))*(INDEX(AK288:AT295,MATCH(CM286,AI288:AI295,0),MATCH(CM287,AK287:AT287,0)))</f>
        <v>#N/A</v>
      </c>
      <c r="CN295" s="665" t="e">
        <f>INDEX(AX282:BE283,MATCH(AW295,AV282:AV283,0),MATCH(CN286,AX280:BE280,0))*(INDEX(AK288:AT295,MATCH(CN286,AI288:AI295,0),MATCH(CN287,AK287:AT287,0)))</f>
        <v>#N/A</v>
      </c>
      <c r="CO295" s="665" t="e">
        <f>INDEX(AX282:BE283,MATCH(AW295,AV282:AV283,0),MATCH(CO286,AX280:BE280,0))*(INDEX(AK288:AT295,MATCH(CO286,AI288:AI295,0),MATCH(CO287,AK287:AT287,0)))</f>
        <v>#N/A</v>
      </c>
      <c r="CP295" s="665" t="e">
        <f>INDEX(AX282:BE283,MATCH(AW295,AV282:AV283,0),MATCH(CP286,AX280:BE280,0))*(INDEX(AK288:AT295,MATCH(CP286,AI288:AI295,0),MATCH(CP287,AK287:AT287,0)))</f>
        <v>#N/A</v>
      </c>
      <c r="CQ295" s="665" t="e">
        <f>INDEX(AX282:BE283,MATCH(AW295,AV282:AV283,0),MATCH(CQ286,AX280:BE280,0))*(INDEX(AK288:AT295,MATCH(CQ286,AI288:AI295,0),MATCH(CQ287,AK287:AT287,0)))</f>
        <v>#N/A</v>
      </c>
      <c r="CR295" s="665" t="e">
        <f>INDEX(AX282:BE283,MATCH(AW295,AV282:AV283,0),MATCH(CR286,AX280:BE280,0))*(INDEX(AK288:AT295,MATCH(CR286,AI288:AI295,0),MATCH(CR287,AK287:AT287,0)))</f>
        <v>#N/A</v>
      </c>
      <c r="CS295" s="665" t="e">
        <f>INDEX(AX282:BE283,MATCH(AW295,AV282:AV283,0),MATCH(CS286,AX280:BE280,0))*(INDEX(AK288:AT295,MATCH(CS286,AI288:AI295,0),MATCH(CS287,AK287:AT287,0)))</f>
        <v>#N/A</v>
      </c>
      <c r="CT295" s="665" t="e">
        <f>INDEX(AX282:BE283,MATCH(AW295,AV282:AV283,0),MATCH(CT286,AX280:BE280,0))*(INDEX(AK288:AT295,MATCH(CT286,AI288:AI295,0),MATCH(CT287,AK287:AT287,0)))</f>
        <v>#N/A</v>
      </c>
      <c r="CU295" s="665" t="e">
        <f>INDEX(AX282:BE283,MATCH(AW295,AV282:AV283,0),MATCH(CU286,AX280:BE280,0))*(INDEX(AK288:AT295,MATCH(CU286,AI288:AI295,0),MATCH(CU287,AK287:AT287,0)))</f>
        <v>#N/A</v>
      </c>
      <c r="CV295" s="665" t="e">
        <f>INDEX(AX282:BE283,MATCH(AW295,AV282:AV283,0),MATCH(CV286,AX280:BE280,0))*(INDEX(AK288:AT295,MATCH(CV286,AI288:AI295,0),MATCH(CV287,AK287:AT287,0)))</f>
        <v>#N/A</v>
      </c>
      <c r="CW295" s="665" t="e">
        <f>INDEX(AX282:BE283,MATCH(AW295,AV282:AV283,0),MATCH(CW286,AX280:BE280,0))*(INDEX(AK288:AT295,MATCH(CW286,AI288:AI295,0),MATCH(CW287,AK287:AT287,0)))</f>
        <v>#N/A</v>
      </c>
      <c r="CX295" s="665" t="e">
        <f>INDEX(AX282:BE283,MATCH(AW295,AV282:AV283,0),MATCH(CX286,AX280:BE280,0))*(INDEX(AK288:AT295,MATCH(CX286,AI288:AI295,0),MATCH(CX287,AK287:AT287,0)))</f>
        <v>#N/A</v>
      </c>
      <c r="CY295" s="665" t="e">
        <f>INDEX(AX282:BE283,MATCH(AW295,AV282:AV283,0),MATCH(CY286,AX280:BE280,0))*(INDEX(AK288:AT295,MATCH(CY286,AI288:AI295,0),MATCH(CY287,AK287:AT287,0)))</f>
        <v>#N/A</v>
      </c>
      <c r="CZ295" s="665" t="e">
        <f>INDEX(AX282:BE283,MATCH(AW295,AV282:AV283,0),MATCH(CZ286,AX280:BE280,0))*(INDEX(AK288:AT295,MATCH(CZ286,AI288:AI295,0),MATCH(CZ287,AK287:AT287,0)))</f>
        <v>#N/A</v>
      </c>
      <c r="DA295" s="665" t="e">
        <f>INDEX(AX282:BE283,MATCH(AW295,AV282:AV283,0),MATCH(DA286,AX280:BE280,0))*(INDEX(AK288:AT295,MATCH(DA286,AI288:AI295,0),MATCH(DA287,AK287:AT287,0)))</f>
        <v>#N/A</v>
      </c>
      <c r="DB295" s="665" t="e">
        <f>INDEX(AX282:BE283,MATCH(AW295,AV282:AV283,0),MATCH(DB286,AX280:BE280,0))*(INDEX(AK288:AT295,MATCH(DB286,AI288:AI295,0),MATCH(DB287,AK287:AT287,0)))</f>
        <v>#N/A</v>
      </c>
      <c r="DC295" s="665" t="e">
        <f>INDEX(AX282:BE283,MATCH(AW295,AV282:AV283,0),MATCH(DC286,AX280:BE280,0))*(INDEX(AK288:AT295,MATCH(DC286,AI288:AI295,0),MATCH(DC287,AK287:AT287,0)))</f>
        <v>#N/A</v>
      </c>
      <c r="DD295" s="665" t="e">
        <f>INDEX(AX282:BE283,MATCH(AW295,AV282:AV283,0),MATCH(DD286,AX280:BE280,0))*(INDEX(AK288:AT295,MATCH(DD286,AI288:AI295,0),MATCH(DD287,AK287:AT287,0)))</f>
        <v>#N/A</v>
      </c>
      <c r="DE295" s="665" t="e">
        <f>INDEX(AX282:BE283,MATCH(AW295,AV282:AV283,0),MATCH(DE286,AX280:BE280,0))*(INDEX(AK288:AT295,MATCH(DE286,AI288:AI295,0),MATCH(DE287,AK287:AT287,0)))</f>
        <v>#N/A</v>
      </c>
      <c r="DF295" s="665" t="e">
        <f>INDEX(AX282:BE283,MATCH(AW295,AV282:AV283,0),MATCH(DF286,AX280:BE280,0))*(INDEX(AK288:AT295,MATCH(DF286,AI288:AI295,0),MATCH(DF287,AK287:AT287,0)))</f>
        <v>#N/A</v>
      </c>
      <c r="DG295" s="665" t="e">
        <f>INDEX(AX282:BE283,MATCH(AW295,AV282:AV283,0),MATCH(DG286,AX280:BE280,0))*(INDEX(AK288:AT295,MATCH(DG286,AI288:AI295,0),MATCH(DG287,AK287:AT287,0)))</f>
        <v>#N/A</v>
      </c>
      <c r="DH295" s="665" t="e">
        <f>INDEX(AX282:BE283,MATCH(AW295,AV282:AV283,0),MATCH(DH286,AX280:BE280,0))*(INDEX(AK288:AT295,MATCH(DH286,AI288:AI295,0),MATCH(DH287,AK287:AT287,0)))</f>
        <v>#N/A</v>
      </c>
      <c r="DI295" s="665" t="e">
        <f>INDEX(AX282:BE283,MATCH(AW295,AV282:AV283,0),MATCH(DI286,AX280:BE280,0))*(INDEX(AK288:AT295,MATCH(DI286,AI288:AI295,0),MATCH(DI287,AK287:AT287,0)))</f>
        <v>#N/A</v>
      </c>
      <c r="DJ295" s="665" t="e">
        <f>INDEX(AX282:BE283,MATCH(AW295,AV282:AV283,0),MATCH(DJ286,AX280:BE280,0))*(INDEX(AK288:AT295,MATCH(DJ286,AI288:AI295,0),MATCH(DJ287,AK287:AT287,0)))</f>
        <v>#N/A</v>
      </c>
      <c r="DK295" s="665" t="e">
        <f>INDEX(AX282:BE283,MATCH(AW295,AV282:AV283,0),MATCH(DK286,AX280:BE280,0))*(INDEX(AK288:AT295,MATCH(DK286,AI288:AI295,0),MATCH(DK287,AK287:AT287,0)))</f>
        <v>#N/A</v>
      </c>
      <c r="DL295" s="665" t="e">
        <f>INDEX(AX282:BE283,MATCH(AW295,AV282:AV283,0),MATCH(DL286,AX280:BE280,0))*(INDEX(AK288:AT295,MATCH(DL286,AI288:AI295,0),MATCH(DL287,AK287:AT287,0)))</f>
        <v>#N/A</v>
      </c>
      <c r="DM295" s="665" t="e">
        <f>INDEX(AX282:BE283,MATCH(AW295,AV282:AV283,0),MATCH(DM286,AX280:BE280,0))*(INDEX(AK288:AT295,MATCH(DM286,AI288:AI295,0),MATCH(DM287,AK287:AT287,0)))</f>
        <v>#N/A</v>
      </c>
      <c r="DN295" s="665" t="e">
        <f>INDEX(AX282:BE283,MATCH(AW295,AV282:AV283,0),MATCH(DN286,AX280:BE280,0))*(INDEX(AK288:AT295,MATCH(DN286,AI288:AI295,0),MATCH(DN287,AK287:AT287,0)))</f>
        <v>#N/A</v>
      </c>
      <c r="DO295" s="665" t="e">
        <f>INDEX(AX282:BE283,MATCH(AW295,AV282:AV283,0),MATCH(DO286,AX280:BE280,0))*(INDEX(AK288:AT295,MATCH(DO286,AI288:AI295,0),MATCH(DO287,AK287:AT287,0)))</f>
        <v>#N/A</v>
      </c>
      <c r="DP295" s="665" t="e">
        <f>INDEX(AX282:BE283,MATCH(AW295,AV282:AV283,0),MATCH(DP286,AX280:BE280,0))*(INDEX(AK288:AT295,MATCH(DP286,AI288:AI295,0),MATCH(DP287,AK287:AT287,0)))</f>
        <v>#N/A</v>
      </c>
      <c r="DQ295" s="643" t="e">
        <f>SUM(AX295:DP295)=#REF!</f>
        <v>#REF!</v>
      </c>
      <c r="DR295" s="749">
        <v>2030</v>
      </c>
      <c r="DS295" s="665" t="e">
        <f>IF(DR295&gt;DS286,AX294-AX295,0)</f>
        <v>#REF!</v>
      </c>
      <c r="DT295" s="665" t="e">
        <f>IF(DR295&gt;DT286,AY294-AY295,0)</f>
        <v>#N/A</v>
      </c>
      <c r="DU295" s="665" t="e">
        <f>IF(DR295&gt;DU286,AZ294-AZ295,0)</f>
        <v>#N/A</v>
      </c>
      <c r="DV295" s="665" t="e">
        <f>IF(DR295&gt;DV286,BA294-BA295,0)</f>
        <v>#N/A</v>
      </c>
      <c r="DW295" s="665" t="e">
        <f>IF(DR295&gt;DW286,BB294-BB295,0)</f>
        <v>#N/A</v>
      </c>
      <c r="DX295" s="665" t="e">
        <f>IF(DR295&gt;DX286,BC294-BC295,0)</f>
        <v>#N/A</v>
      </c>
      <c r="DY295" s="665" t="e">
        <f>IF(DR295&gt;DY286,BD294-BD295,0)</f>
        <v>#N/A</v>
      </c>
      <c r="DZ295" s="665" t="e">
        <f>IF(DR295&gt;DZ286,BE294-BE295,0)</f>
        <v>#N/A</v>
      </c>
      <c r="EA295" s="665" t="e">
        <f>IF(DR295&gt;EA286,BF294-BF295,0)</f>
        <v>#N/A</v>
      </c>
      <c r="EB295" s="665" t="e">
        <f>IF(DR295&gt;EB286,BG294-BG295,0)</f>
        <v>#N/A</v>
      </c>
      <c r="EC295" s="665" t="e">
        <f>IF(DR295&gt;EC286,BH294-BH295,0)</f>
        <v>#N/A</v>
      </c>
      <c r="ED295" s="665" t="e">
        <f>IF(DR295&gt;ED286,BI294-BI295,0)</f>
        <v>#N/A</v>
      </c>
      <c r="EE295" s="665" t="e">
        <f>IF(DR295&gt;EE286,BJ294-BJ295,0)</f>
        <v>#N/A</v>
      </c>
      <c r="EF295" s="665" t="e">
        <f>IF(DR295&gt;EF286,BK294-BK295,0)</f>
        <v>#N/A</v>
      </c>
      <c r="EG295" s="665" t="e">
        <f>IF(DR295&gt;EG286,BL294-BL295,0)</f>
        <v>#N/A</v>
      </c>
      <c r="EH295" s="665" t="e">
        <f>IF(DR295&gt;EH286,BM294-BM295,0)</f>
        <v>#N/A</v>
      </c>
      <c r="EI295" s="665" t="e">
        <f>IF(DR295&gt;EI286,BN294-BN295,0)</f>
        <v>#N/A</v>
      </c>
      <c r="EJ295" s="665" t="e">
        <f>IF(DR295&gt;EJ286,BO294-BO295,0)</f>
        <v>#N/A</v>
      </c>
      <c r="EK295" s="665" t="e">
        <f>IF(DR295&gt;EK286,BP294-BP295,0)</f>
        <v>#N/A</v>
      </c>
      <c r="EL295" s="665" t="e">
        <f>IF(DR295&gt;EL286,BQ294-BQ295,0)</f>
        <v>#N/A</v>
      </c>
      <c r="EM295" s="665" t="e">
        <f>IF(DR295&gt;EM286,BR294-BR295,0)</f>
        <v>#N/A</v>
      </c>
      <c r="EN295" s="665" t="e">
        <f>IF(DR295&gt;EN286,BS294-BS295,0)</f>
        <v>#N/A</v>
      </c>
      <c r="EO295" s="665" t="e">
        <f>IF(DR295&gt;EO286,BT294-BT295,0)</f>
        <v>#N/A</v>
      </c>
      <c r="EP295" s="665" t="e">
        <f>IF(DR295&gt;EP286,BU294-BU295,0)</f>
        <v>#N/A</v>
      </c>
      <c r="EQ295" s="665" t="e">
        <f>IF(DR295&gt;EQ286,BV294-BV295,0)</f>
        <v>#N/A</v>
      </c>
      <c r="ER295" s="665" t="e">
        <f>IF(DR295&gt;ER286,BW294-BW295,0)</f>
        <v>#N/A</v>
      </c>
      <c r="ES295" s="665" t="e">
        <f>IF(DR295&gt;ES286,BX294-BX295,0)</f>
        <v>#N/A</v>
      </c>
      <c r="ET295" s="665" t="e">
        <f>IF(DR295&gt;ET286,BY294-BY295,0)</f>
        <v>#N/A</v>
      </c>
      <c r="EU295" s="665" t="e">
        <f>IF(DR295&gt;EU286,BZ294-BZ295,0)</f>
        <v>#N/A</v>
      </c>
      <c r="EV295" s="665" t="e">
        <f>IF(DR295&gt;EV286,CA294-CA295,0)</f>
        <v>#N/A</v>
      </c>
      <c r="EW295" s="665" t="e">
        <f>IF(DR295&gt;EW286,CB294-CB295,0)</f>
        <v>#N/A</v>
      </c>
      <c r="EX295" s="665" t="e">
        <f>IF(DR295&gt;EX286,CC294-CC295,0)</f>
        <v>#N/A</v>
      </c>
      <c r="EY295" s="665" t="e">
        <f>IF(DR295&gt;EY286,CD294-CD295,0)</f>
        <v>#N/A</v>
      </c>
      <c r="EZ295" s="665" t="e">
        <f>IF(DR295&gt;EZ286,CE294-CE295,0)</f>
        <v>#N/A</v>
      </c>
      <c r="FA295" s="665" t="e">
        <f>IF(DR295&gt;FA286,CF294-CF295,0)</f>
        <v>#N/A</v>
      </c>
      <c r="FB295" s="665" t="e">
        <f>IF(DR295&gt;FB286,CG294-CG295,0)</f>
        <v>#N/A</v>
      </c>
      <c r="FC295" s="665" t="e">
        <f>IF(DR295&gt;FC286,CH294-CH295,0)</f>
        <v>#N/A</v>
      </c>
      <c r="FD295" s="665" t="e">
        <f>IF(DR295&gt;FD286,CI294-CI295,0)</f>
        <v>#N/A</v>
      </c>
      <c r="FE295" s="665" t="e">
        <f>IF(DR295&gt;FE286,CJ294-CJ295,0)</f>
        <v>#N/A</v>
      </c>
      <c r="FF295" s="665" t="e">
        <f>IF(DR295&gt;FF286,CK294-CK295,0)</f>
        <v>#N/A</v>
      </c>
      <c r="FG295" s="665" t="e">
        <f>IF(DR295&gt;FG286,CL294-CL295,0)</f>
        <v>#N/A</v>
      </c>
      <c r="FH295" s="665" t="e">
        <f>IF(DR295&gt;FH286,CM294-CM295,0)</f>
        <v>#N/A</v>
      </c>
      <c r="FI295" s="665" t="e">
        <f>IF(DR295&gt;FI286,CN294-CN295,0)</f>
        <v>#N/A</v>
      </c>
      <c r="FJ295" s="665" t="e">
        <f>IF(DR295&gt;FJ286,CO294-CO295,0)</f>
        <v>#N/A</v>
      </c>
      <c r="FK295" s="665" t="e">
        <f>IF(DR295&gt;FK286,CP294-CP295,0)</f>
        <v>#N/A</v>
      </c>
      <c r="FL295" s="665" t="e">
        <f>IF(DR295&gt;FL286,CQ294-CQ295,0)</f>
        <v>#N/A</v>
      </c>
      <c r="FM295" s="665" t="e">
        <f>IF(DR295&gt;FM286,CR294-CR295,0)</f>
        <v>#N/A</v>
      </c>
      <c r="FN295" s="665" t="e">
        <f>IF(DR295&gt;FN286,CS294-CS295,0)</f>
        <v>#N/A</v>
      </c>
      <c r="FO295" s="665" t="e">
        <f>IF(DR295&gt;FO286,CT294-CT295,0)</f>
        <v>#N/A</v>
      </c>
      <c r="FP295" s="665" t="e">
        <f>IF(DR295&gt;FP286,CU294-CU295,0)</f>
        <v>#N/A</v>
      </c>
      <c r="FQ295" s="665" t="e">
        <f>IF(DR295&gt;FQ286,CV294-CV295,0)</f>
        <v>#N/A</v>
      </c>
      <c r="FR295" s="665" t="e">
        <f>IF(DR295&gt;FR286,CW294-CW295,0)</f>
        <v>#N/A</v>
      </c>
      <c r="FS295" s="665" t="e">
        <f>IF(DR295&gt;FS286,CX294-CX295,0)</f>
        <v>#N/A</v>
      </c>
      <c r="FT295" s="665" t="e">
        <f>IF(DR295&gt;FT286,CY294-CY295,0)</f>
        <v>#N/A</v>
      </c>
      <c r="FU295" s="665" t="e">
        <f>IF(DR295&gt;FU286,CZ294-CZ295,0)</f>
        <v>#N/A</v>
      </c>
      <c r="FV295" s="665" t="e">
        <f>IF(DR295&gt;FV286,DA294-DA295,0)</f>
        <v>#N/A</v>
      </c>
      <c r="FW295" s="665" t="e">
        <f>IF(DR295&gt;FW286,DB294-DB295,0)</f>
        <v>#N/A</v>
      </c>
      <c r="FX295" s="665" t="e">
        <f>IF(DR295&gt;FX286,DC294-DC295,0)</f>
        <v>#N/A</v>
      </c>
      <c r="FY295" s="665" t="e">
        <f>IF(DR295&gt;FY286,DD294-DD295,0)</f>
        <v>#N/A</v>
      </c>
      <c r="FZ295" s="665" t="e">
        <f>IF(DR295&gt;FZ286,DE294-DE295,0)</f>
        <v>#N/A</v>
      </c>
      <c r="GA295" s="665" t="e">
        <f>IF(DR295&gt;GA286,DF294-DF295,0)</f>
        <v>#N/A</v>
      </c>
      <c r="GB295" s="665">
        <f>IF(DR295&gt;GB286,DG294-DG295,0)</f>
        <v>0</v>
      </c>
      <c r="GC295" s="665">
        <f>IF(DR295&gt;GC286,DH294-DH295,0)</f>
        <v>0</v>
      </c>
      <c r="GD295" s="665">
        <f>IF(DR295&gt;GD286,DI294-DI295,0)</f>
        <v>0</v>
      </c>
      <c r="GE295" s="665">
        <f>IF(DR295&gt;GE286,DJ294-DJ295,0)</f>
        <v>0</v>
      </c>
      <c r="GF295" s="665">
        <f>IF(DR295&gt;GF286,DK294-DK295,0)</f>
        <v>0</v>
      </c>
      <c r="GG295" s="665">
        <f>IF(DR295&gt;GG286,DL294-DL295,0)</f>
        <v>0</v>
      </c>
      <c r="GH295" s="665">
        <f>IF(DR295&gt;GH286,DM294-DM295,0)</f>
        <v>0</v>
      </c>
      <c r="GI295" s="665">
        <f>IF(DR295&gt;GI286,DN294-DN295,0)</f>
        <v>0</v>
      </c>
      <c r="GJ295" s="665">
        <f>IF(DR295&gt;GJ286,DO294-DO295,0)</f>
        <v>0</v>
      </c>
      <c r="GK295" s="665">
        <f>IF(DR295&gt;GK286,DP294-DP295,0)</f>
        <v>0</v>
      </c>
      <c r="GL295" s="665" t="e">
        <f>SUM(DS295:GK295)+SUM(#REF!)=#REF!</f>
        <v>#REF!</v>
      </c>
      <c r="GM295" s="667"/>
      <c r="GN295" s="749">
        <v>2030</v>
      </c>
      <c r="GO295" s="664" t="e">
        <f>SUMIF(DS287:GK287,GO287,DS295:GK295)</f>
        <v>#REF!</v>
      </c>
      <c r="GP295" s="668" t="e">
        <f>SUMIF(DS287:GK287,GP287,DS295:GK295)</f>
        <v>#N/A</v>
      </c>
      <c r="GQ295" s="668" t="e">
        <f>SUMIF(DS287:GK287,GQ287,DS295:GK295)</f>
        <v>#N/A</v>
      </c>
      <c r="GR295" s="668" t="e">
        <f>SUMIF(DS287:GK287,GR287,DS295:GK295)</f>
        <v>#N/A</v>
      </c>
      <c r="GS295" s="668" t="e">
        <f>SUMIF(DS287:GK287,GS287,DS295:GK295)</f>
        <v>#N/A</v>
      </c>
      <c r="GT295" s="668" t="e">
        <f>SUMIF(DS287:GK287,GT287,DS295:GK295)</f>
        <v>#N/A</v>
      </c>
      <c r="GU295" s="668" t="e">
        <f>SUMIF(DS287:GK287,GU287,DS295:GK295)</f>
        <v>#N/A</v>
      </c>
      <c r="GV295" s="668" t="e">
        <f>SUMIF(DS287:GK287,GV287,DS295:GK295)</f>
        <v>#N/A</v>
      </c>
      <c r="GW295" s="668" t="e">
        <f>SUMIF(DS287:GK287,GW287,DS295:GK295)</f>
        <v>#N/A</v>
      </c>
      <c r="GX295" s="668" t="e">
        <f>SUMIF(DS287:GK287,GX287,DS295:GK295)</f>
        <v>#N/A</v>
      </c>
      <c r="GY295" s="668" t="e">
        <f>SUMIF(DS287:GK287,GY287,DS295:GK295)</f>
        <v>#N/A</v>
      </c>
      <c r="GZ295" s="646" t="e">
        <f>SUM(GO295:GY295)=(#REF!-SUM(#REF!))</f>
        <v>#REF!</v>
      </c>
    </row>
    <row r="296" spans="1:234" hidden="1" x14ac:dyDescent="0.25">
      <c r="A296" s="643" t="s">
        <v>208</v>
      </c>
      <c r="GM296" s="663"/>
      <c r="GN296" s="663"/>
    </row>
    <row r="297" spans="1:234" hidden="1" x14ac:dyDescent="0.25">
      <c r="A297" s="643" t="s">
        <v>208</v>
      </c>
      <c r="G297" s="670"/>
      <c r="H297" s="671"/>
      <c r="I297" s="671"/>
      <c r="J297" s="671"/>
      <c r="K297" s="671"/>
      <c r="L297" s="671"/>
      <c r="M297" s="671"/>
      <c r="N297" s="671"/>
      <c r="O297" s="671"/>
      <c r="P297" s="671"/>
      <c r="Q297" s="671"/>
      <c r="R297" s="671"/>
      <c r="S297" s="672"/>
      <c r="DR297" s="643" t="s">
        <v>1666</v>
      </c>
      <c r="GM297" s="672"/>
      <c r="GN297" s="672"/>
      <c r="GO297" s="672"/>
      <c r="GP297" s="672"/>
      <c r="GQ297" s="672"/>
      <c r="GR297" s="672"/>
      <c r="GS297" s="672"/>
      <c r="GT297" s="672"/>
      <c r="GU297" s="672"/>
      <c r="GV297" s="672"/>
      <c r="GW297" s="672"/>
      <c r="GX297" s="672"/>
      <c r="GY297" s="672"/>
      <c r="HM297" s="671"/>
      <c r="HN297" s="671"/>
      <c r="HO297" s="671"/>
      <c r="HP297" s="671"/>
      <c r="HQ297" s="671"/>
      <c r="HR297" s="671"/>
      <c r="HS297" s="671"/>
      <c r="HT297" s="671"/>
      <c r="HU297" s="671"/>
      <c r="HV297" s="671"/>
      <c r="HW297" s="671"/>
      <c r="HX297" s="671"/>
      <c r="HY297" s="671"/>
      <c r="HZ297" s="671"/>
    </row>
    <row r="298" spans="1:234" hidden="1" x14ac:dyDescent="0.25">
      <c r="A298" s="643" t="s">
        <v>208</v>
      </c>
      <c r="G298" s="670"/>
      <c r="H298" s="673"/>
      <c r="I298" s="673"/>
      <c r="J298" s="673"/>
      <c r="K298" s="673"/>
      <c r="L298" s="673"/>
      <c r="M298" s="673"/>
      <c r="N298" s="673"/>
      <c r="O298" s="673"/>
      <c r="P298" s="673"/>
      <c r="Q298" s="673"/>
      <c r="R298" s="673"/>
      <c r="S298" s="648"/>
      <c r="DR298" s="661"/>
      <c r="DS298" s="647">
        <v>2023</v>
      </c>
      <c r="DT298" s="647">
        <v>2024</v>
      </c>
      <c r="DU298" s="647">
        <v>2024</v>
      </c>
      <c r="DV298" s="647">
        <v>2024</v>
      </c>
      <c r="DW298" s="647">
        <v>2024</v>
      </c>
      <c r="DX298" s="647">
        <v>2024</v>
      </c>
      <c r="DY298" s="647">
        <v>2024</v>
      </c>
      <c r="DZ298" s="647">
        <v>2024</v>
      </c>
      <c r="EA298" s="647">
        <v>2024</v>
      </c>
      <c r="EB298" s="647">
        <v>2024</v>
      </c>
      <c r="EC298" s="647">
        <v>2024</v>
      </c>
      <c r="ED298" s="647">
        <v>2025</v>
      </c>
      <c r="EE298" s="647">
        <v>2025</v>
      </c>
      <c r="EF298" s="647">
        <v>2025</v>
      </c>
      <c r="EG298" s="647">
        <v>2025</v>
      </c>
      <c r="EH298" s="647">
        <v>2025</v>
      </c>
      <c r="EI298" s="647">
        <v>2025</v>
      </c>
      <c r="EJ298" s="647">
        <v>2025</v>
      </c>
      <c r="EK298" s="647">
        <v>2025</v>
      </c>
      <c r="EL298" s="647">
        <v>2025</v>
      </c>
      <c r="EM298" s="647">
        <v>2025</v>
      </c>
      <c r="EN298" s="647">
        <v>2026</v>
      </c>
      <c r="EO298" s="647">
        <v>2026</v>
      </c>
      <c r="EP298" s="647">
        <v>2026</v>
      </c>
      <c r="EQ298" s="647">
        <v>2026</v>
      </c>
      <c r="ER298" s="647">
        <v>2026</v>
      </c>
      <c r="ES298" s="647">
        <v>2026</v>
      </c>
      <c r="ET298" s="647">
        <v>2026</v>
      </c>
      <c r="EU298" s="647">
        <v>2026</v>
      </c>
      <c r="EV298" s="647">
        <v>2026</v>
      </c>
      <c r="EW298" s="647">
        <v>2026</v>
      </c>
      <c r="EX298" s="647">
        <v>2027</v>
      </c>
      <c r="EY298" s="647">
        <v>2027</v>
      </c>
      <c r="EZ298" s="647">
        <v>2027</v>
      </c>
      <c r="FA298" s="647">
        <v>2027</v>
      </c>
      <c r="FB298" s="647">
        <v>2027</v>
      </c>
      <c r="FC298" s="647">
        <v>2027</v>
      </c>
      <c r="FD298" s="647">
        <v>2027</v>
      </c>
      <c r="FE298" s="647">
        <v>2027</v>
      </c>
      <c r="FF298" s="647">
        <v>2027</v>
      </c>
      <c r="FG298" s="647">
        <v>2027</v>
      </c>
      <c r="FH298" s="647">
        <v>2028</v>
      </c>
      <c r="FI298" s="647">
        <v>2028</v>
      </c>
      <c r="FJ298" s="647">
        <v>2028</v>
      </c>
      <c r="FK298" s="647">
        <v>2028</v>
      </c>
      <c r="FL298" s="647">
        <v>2028</v>
      </c>
      <c r="FM298" s="647">
        <v>2028</v>
      </c>
      <c r="FN298" s="647">
        <v>2028</v>
      </c>
      <c r="FO298" s="647">
        <v>2028</v>
      </c>
      <c r="FP298" s="647">
        <v>2028</v>
      </c>
      <c r="FQ298" s="647">
        <v>2028</v>
      </c>
      <c r="FR298" s="647">
        <v>2029</v>
      </c>
      <c r="FS298" s="647">
        <v>2029</v>
      </c>
      <c r="FT298" s="647">
        <v>2029</v>
      </c>
      <c r="FU298" s="647">
        <v>2029</v>
      </c>
      <c r="FV298" s="647">
        <v>2029</v>
      </c>
      <c r="FW298" s="647">
        <v>2029</v>
      </c>
      <c r="FX298" s="647">
        <v>2029</v>
      </c>
      <c r="FY298" s="647">
        <v>2029</v>
      </c>
      <c r="FZ298" s="647">
        <v>2029</v>
      </c>
      <c r="GA298" s="647">
        <v>2029</v>
      </c>
      <c r="GB298" s="647">
        <v>2030</v>
      </c>
      <c r="GC298" s="647">
        <v>2030</v>
      </c>
      <c r="GD298" s="647">
        <v>2030</v>
      </c>
      <c r="GE298" s="647">
        <v>2030</v>
      </c>
      <c r="GF298" s="647">
        <v>2030</v>
      </c>
      <c r="GG298" s="647">
        <v>2030</v>
      </c>
      <c r="GH298" s="647">
        <v>2030</v>
      </c>
      <c r="GI298" s="647">
        <v>2030</v>
      </c>
      <c r="GJ298" s="647">
        <v>2030</v>
      </c>
      <c r="GK298" s="647">
        <v>2030</v>
      </c>
      <c r="GL298" s="903" t="s">
        <v>1662</v>
      </c>
      <c r="GM298" s="648"/>
      <c r="GN298" s="648"/>
      <c r="GO298" s="648" t="s">
        <v>1667</v>
      </c>
      <c r="GP298" s="648"/>
      <c r="GQ298" s="648"/>
      <c r="GR298" s="648"/>
      <c r="GS298" s="648"/>
      <c r="GT298" s="648"/>
      <c r="GU298" s="648"/>
      <c r="GV298" s="648"/>
      <c r="GW298" s="648"/>
      <c r="GX298" s="648"/>
      <c r="GY298" s="648"/>
      <c r="HB298" s="643" t="s">
        <v>1668</v>
      </c>
      <c r="HM298" s="673"/>
      <c r="HN298" s="673"/>
      <c r="HO298" s="673"/>
      <c r="HP298" s="673"/>
      <c r="HQ298" s="673"/>
      <c r="HR298" s="673"/>
      <c r="HS298" s="673"/>
      <c r="HT298" s="673"/>
      <c r="HU298" s="673"/>
      <c r="HV298" s="673"/>
      <c r="HW298" s="673"/>
      <c r="HX298" s="673"/>
      <c r="HY298" s="673"/>
      <c r="HZ298" s="673"/>
    </row>
    <row r="299" spans="1:234" hidden="1" x14ac:dyDescent="0.25">
      <c r="A299" s="643" t="s">
        <v>208</v>
      </c>
      <c r="G299" s="670"/>
      <c r="H299" s="670"/>
      <c r="I299" s="674"/>
      <c r="J299" s="674"/>
      <c r="K299" s="674"/>
      <c r="L299" s="674"/>
      <c r="M299" s="674"/>
      <c r="N299" s="674"/>
      <c r="O299" s="674"/>
      <c r="P299" s="674"/>
      <c r="Q299" s="674"/>
      <c r="R299" s="674"/>
      <c r="S299" s="675"/>
      <c r="DR299" s="662" t="s">
        <v>1665</v>
      </c>
      <c r="DS299" s="647" t="s">
        <v>1664</v>
      </c>
      <c r="DT299" s="647" t="str">
        <f t="shared" ref="DT299" si="925">E281</f>
        <v/>
      </c>
      <c r="DU299" s="647" t="str">
        <f t="shared" ref="DU299" si="926">F281</f>
        <v/>
      </c>
      <c r="DV299" s="647" t="str">
        <f t="shared" ref="DV299" si="927">G281</f>
        <v/>
      </c>
      <c r="DW299" s="647" t="str">
        <f t="shared" ref="DW299" si="928">H281</f>
        <v/>
      </c>
      <c r="DX299" s="647" t="str">
        <f t="shared" ref="DX299" si="929">I281</f>
        <v/>
      </c>
      <c r="DY299" s="647" t="str">
        <f t="shared" ref="DY299" si="930">J281</f>
        <v/>
      </c>
      <c r="DZ299" s="647" t="str">
        <f t="shared" ref="DZ299" si="931">K281</f>
        <v/>
      </c>
      <c r="EA299" s="647" t="str">
        <f t="shared" ref="EA299" si="932">L281</f>
        <v/>
      </c>
      <c r="EB299" s="647" t="str">
        <f t="shared" ref="EB299" si="933">M281</f>
        <v/>
      </c>
      <c r="EC299" s="647" t="str">
        <f t="shared" ref="EC299" si="934">N281</f>
        <v/>
      </c>
      <c r="ED299" s="647" t="str">
        <f t="shared" ref="ED299" si="935">E281</f>
        <v/>
      </c>
      <c r="EE299" s="647" t="str">
        <f t="shared" ref="EE299" si="936">F281</f>
        <v/>
      </c>
      <c r="EF299" s="647" t="str">
        <f t="shared" ref="EF299" si="937">G281</f>
        <v/>
      </c>
      <c r="EG299" s="647" t="str">
        <f t="shared" ref="EG299" si="938">H281</f>
        <v/>
      </c>
      <c r="EH299" s="647" t="str">
        <f t="shared" ref="EH299" si="939">I281</f>
        <v/>
      </c>
      <c r="EI299" s="647" t="str">
        <f t="shared" ref="EI299" si="940">J281</f>
        <v/>
      </c>
      <c r="EJ299" s="647" t="str">
        <f t="shared" ref="EJ299" si="941">K281</f>
        <v/>
      </c>
      <c r="EK299" s="647" t="str">
        <f t="shared" ref="EK299" si="942">L281</f>
        <v/>
      </c>
      <c r="EL299" s="647" t="str">
        <f t="shared" ref="EL299" si="943">M281</f>
        <v/>
      </c>
      <c r="EM299" s="647" t="str">
        <f t="shared" ref="EM299" si="944">N281</f>
        <v/>
      </c>
      <c r="EN299" s="647" t="str">
        <f t="shared" ref="EN299" si="945">E281</f>
        <v/>
      </c>
      <c r="EO299" s="647" t="str">
        <f t="shared" ref="EO299" si="946">F281</f>
        <v/>
      </c>
      <c r="EP299" s="647" t="str">
        <f t="shared" ref="EP299" si="947">G281</f>
        <v/>
      </c>
      <c r="EQ299" s="647" t="str">
        <f t="shared" ref="EQ299" si="948">H281</f>
        <v/>
      </c>
      <c r="ER299" s="647" t="str">
        <f t="shared" ref="ER299" si="949">I281</f>
        <v/>
      </c>
      <c r="ES299" s="647" t="str">
        <f t="shared" ref="ES299" si="950">J281</f>
        <v/>
      </c>
      <c r="ET299" s="647" t="str">
        <f t="shared" ref="ET299" si="951">K281</f>
        <v/>
      </c>
      <c r="EU299" s="647" t="str">
        <f t="shared" ref="EU299" si="952">L281</f>
        <v/>
      </c>
      <c r="EV299" s="647" t="str">
        <f t="shared" ref="EV299" si="953">M281</f>
        <v/>
      </c>
      <c r="EW299" s="647" t="str">
        <f t="shared" ref="EW299" si="954">N281</f>
        <v/>
      </c>
      <c r="EX299" s="647" t="str">
        <f t="shared" ref="EX299" si="955">E281</f>
        <v/>
      </c>
      <c r="EY299" s="647" t="str">
        <f t="shared" ref="EY299" si="956">F281</f>
        <v/>
      </c>
      <c r="EZ299" s="647" t="str">
        <f t="shared" ref="EZ299" si="957">G281</f>
        <v/>
      </c>
      <c r="FA299" s="647" t="str">
        <f t="shared" ref="FA299" si="958">H281</f>
        <v/>
      </c>
      <c r="FB299" s="647" t="str">
        <f t="shared" ref="FB299" si="959">I281</f>
        <v/>
      </c>
      <c r="FC299" s="647" t="str">
        <f t="shared" ref="FC299" si="960">J281</f>
        <v/>
      </c>
      <c r="FD299" s="647" t="str">
        <f t="shared" ref="FD299" si="961">K281</f>
        <v/>
      </c>
      <c r="FE299" s="647" t="str">
        <f t="shared" ref="FE299" si="962">L281</f>
        <v/>
      </c>
      <c r="FF299" s="647" t="str">
        <f t="shared" ref="FF299" si="963">M281</f>
        <v/>
      </c>
      <c r="FG299" s="647" t="str">
        <f t="shared" ref="FG299" si="964">N281</f>
        <v/>
      </c>
      <c r="FH299" s="647" t="str">
        <f t="shared" ref="FH299" si="965">E281</f>
        <v/>
      </c>
      <c r="FI299" s="647" t="str">
        <f t="shared" ref="FI299" si="966">F281</f>
        <v/>
      </c>
      <c r="FJ299" s="647" t="str">
        <f t="shared" ref="FJ299" si="967">G281</f>
        <v/>
      </c>
      <c r="FK299" s="647" t="str">
        <f t="shared" ref="FK299" si="968">H281</f>
        <v/>
      </c>
      <c r="FL299" s="647" t="str">
        <f t="shared" ref="FL299" si="969">I281</f>
        <v/>
      </c>
      <c r="FM299" s="647" t="str">
        <f t="shared" ref="FM299" si="970">J281</f>
        <v/>
      </c>
      <c r="FN299" s="647" t="str">
        <f t="shared" ref="FN299" si="971">K281</f>
        <v/>
      </c>
      <c r="FO299" s="647" t="str">
        <f t="shared" ref="FO299" si="972">L281</f>
        <v/>
      </c>
      <c r="FP299" s="647" t="str">
        <f t="shared" ref="FP299" si="973">M281</f>
        <v/>
      </c>
      <c r="FQ299" s="647" t="str">
        <f t="shared" ref="FQ299" si="974">N281</f>
        <v/>
      </c>
      <c r="FR299" s="647" t="str">
        <f t="shared" ref="FR299" si="975">E281</f>
        <v/>
      </c>
      <c r="FS299" s="647" t="str">
        <f t="shared" ref="FS299" si="976">F281</f>
        <v/>
      </c>
      <c r="FT299" s="647" t="str">
        <f t="shared" ref="FT299" si="977">G281</f>
        <v/>
      </c>
      <c r="FU299" s="647" t="str">
        <f t="shared" ref="FU299" si="978">H281</f>
        <v/>
      </c>
      <c r="FV299" s="647" t="str">
        <f t="shared" ref="FV299" si="979">I281</f>
        <v/>
      </c>
      <c r="FW299" s="647" t="str">
        <f t="shared" ref="FW299" si="980">J281</f>
        <v/>
      </c>
      <c r="FX299" s="647" t="str">
        <f t="shared" ref="FX299" si="981">K281</f>
        <v/>
      </c>
      <c r="FY299" s="647" t="str">
        <f t="shared" ref="FY299" si="982">L281</f>
        <v/>
      </c>
      <c r="FZ299" s="647" t="str">
        <f t="shared" ref="FZ299" si="983">M281</f>
        <v/>
      </c>
      <c r="GA299" s="647" t="str">
        <f t="shared" ref="GA299" si="984">N281</f>
        <v/>
      </c>
      <c r="GB299" s="647" t="str">
        <f t="shared" ref="GB299" si="985">E281</f>
        <v/>
      </c>
      <c r="GC299" s="647" t="str">
        <f t="shared" ref="GC299" si="986">F281</f>
        <v/>
      </c>
      <c r="GD299" s="647" t="str">
        <f t="shared" ref="GD299" si="987">G281</f>
        <v/>
      </c>
      <c r="GE299" s="647" t="str">
        <f t="shared" ref="GE299" si="988">H281</f>
        <v/>
      </c>
      <c r="GF299" s="647" t="str">
        <f t="shared" ref="GF299" si="989">I281</f>
        <v/>
      </c>
      <c r="GG299" s="647" t="str">
        <f t="shared" ref="GG299" si="990">J281</f>
        <v/>
      </c>
      <c r="GH299" s="647" t="str">
        <f t="shared" ref="GH299" si="991">K281</f>
        <v/>
      </c>
      <c r="GI299" s="647" t="str">
        <f t="shared" ref="GI299" si="992">L281</f>
        <v/>
      </c>
      <c r="GJ299" s="647" t="str">
        <f t="shared" ref="GJ299" si="993">M281</f>
        <v/>
      </c>
      <c r="GK299" s="647" t="str">
        <f t="shared" ref="GK299" si="994">N281</f>
        <v/>
      </c>
      <c r="GL299" s="904"/>
      <c r="GM299" s="667"/>
      <c r="GN299" s="662" t="s">
        <v>1665</v>
      </c>
      <c r="GO299" s="646" t="s">
        <v>1664</v>
      </c>
      <c r="GP299" s="646" t="str">
        <f t="shared" ref="GP299" si="995">E281</f>
        <v/>
      </c>
      <c r="GQ299" s="646" t="str">
        <f t="shared" ref="GQ299" si="996">F281</f>
        <v/>
      </c>
      <c r="GR299" s="646" t="str">
        <f t="shared" ref="GR299" si="997">G281</f>
        <v/>
      </c>
      <c r="GS299" s="646" t="str">
        <f t="shared" ref="GS299" si="998">H281</f>
        <v/>
      </c>
      <c r="GT299" s="646" t="str">
        <f t="shared" ref="GT299" si="999">I281</f>
        <v/>
      </c>
      <c r="GU299" s="646" t="str">
        <f t="shared" ref="GU299" si="1000">J281</f>
        <v/>
      </c>
      <c r="GV299" s="646" t="str">
        <f t="shared" ref="GV299" si="1001">K281</f>
        <v/>
      </c>
      <c r="GW299" s="646" t="str">
        <f t="shared" ref="GW299" si="1002">L281</f>
        <v/>
      </c>
      <c r="GX299" s="646" t="str">
        <f t="shared" ref="GX299" si="1003">M281</f>
        <v/>
      </c>
      <c r="GY299" s="646" t="str">
        <f t="shared" ref="GY299" si="1004">N281</f>
        <v/>
      </c>
      <c r="GZ299" s="646" t="s">
        <v>1662</v>
      </c>
      <c r="HB299" s="646" t="str">
        <f t="shared" ref="HB299" si="1005">E281</f>
        <v/>
      </c>
      <c r="HC299" s="646" t="str">
        <f t="shared" ref="HC299" si="1006">F281</f>
        <v/>
      </c>
      <c r="HD299" s="646" t="str">
        <f t="shared" ref="HD299" si="1007">G281</f>
        <v/>
      </c>
      <c r="HE299" s="646" t="str">
        <f t="shared" ref="HE299" si="1008">H281</f>
        <v/>
      </c>
      <c r="HF299" s="646" t="str">
        <f t="shared" ref="HF299" si="1009">I281</f>
        <v/>
      </c>
      <c r="HG299" s="646" t="str">
        <f t="shared" ref="HG299" si="1010">J281</f>
        <v/>
      </c>
      <c r="HH299" s="646" t="str">
        <f t="shared" ref="HH299" si="1011">K281</f>
        <v/>
      </c>
      <c r="HI299" s="646" t="str">
        <f t="shared" ref="HI299" si="1012">L281</f>
        <v/>
      </c>
      <c r="HJ299" s="646" t="str">
        <f t="shared" ref="HJ299" si="1013">M281</f>
        <v/>
      </c>
      <c r="HK299" s="646" t="str">
        <f t="shared" ref="HK299" si="1014">N281</f>
        <v/>
      </c>
      <c r="HL299" s="646" t="s">
        <v>1662</v>
      </c>
      <c r="HM299" s="674"/>
      <c r="HN299" s="674"/>
      <c r="HO299" s="674"/>
      <c r="HP299" s="674"/>
      <c r="HQ299" s="674"/>
      <c r="HR299" s="674"/>
      <c r="HS299" s="674"/>
      <c r="HT299" s="674"/>
      <c r="HU299" s="674"/>
      <c r="HV299" s="674"/>
      <c r="HW299" s="674"/>
      <c r="HX299" s="674"/>
      <c r="HY299" s="674"/>
      <c r="HZ299" s="674"/>
    </row>
    <row r="300" spans="1:234" hidden="1" x14ac:dyDescent="0.25">
      <c r="A300" s="643" t="s">
        <v>208</v>
      </c>
      <c r="G300" s="670"/>
      <c r="H300" s="670"/>
      <c r="I300" s="674"/>
      <c r="J300" s="674"/>
      <c r="K300" s="674"/>
      <c r="L300" s="674"/>
      <c r="M300" s="674"/>
      <c r="N300" s="674"/>
      <c r="O300" s="674"/>
      <c r="P300" s="674"/>
      <c r="Q300" s="674"/>
      <c r="R300" s="674"/>
      <c r="S300" s="675"/>
      <c r="DR300" s="749">
        <v>2023</v>
      </c>
      <c r="DS300" s="665">
        <f>INDEX(DT282:EA283,MATCH(DR300,DR282:DR283,0),MATCH(DS298,DT280:EA280,0))*INDEX(AJ288:AT295,MATCH(DS298,AI288:AI295,0),MATCH(DS299,AJ287:AT287,0))</f>
        <v>0</v>
      </c>
      <c r="DT300" s="665">
        <f>INDEX(DT282:EA283,MATCH(DR300,DR282:DR283,0),MATCH(DT298,DT280:EA280,0))*INDEX(AJ288:AT295,MATCH(DT298,AI288:AI295,0),MATCH(DT299,AJ287:AT287,0))</f>
        <v>0</v>
      </c>
      <c r="DU300" s="665">
        <f>INDEX(DT282:EA283,MATCH(DR300,DR282:DR283,0),MATCH(DU298,DT280:EA280,0))*INDEX(AJ288:AT295,MATCH(DU298,AI288:AI295,0),MATCH(DU299,AJ287:AT287,0))</f>
        <v>0</v>
      </c>
      <c r="DV300" s="665">
        <f>INDEX(DT282:EA283,MATCH(DR300,DR282:DR283,0),MATCH(DV298,DT280:EA280,0))*INDEX(AJ288:AT295,MATCH(DV298,AI288:AI295,0),MATCH(DV299,AJ287:AT287,0))</f>
        <v>0</v>
      </c>
      <c r="DW300" s="665">
        <f>INDEX(DT282:EA283,MATCH(DR300,DR282:DR283,0),MATCH(DW298,DT280:EA280,0))*INDEX(AJ288:AT295,MATCH(DW298,AI288:AI295,0),MATCH(DW299,AJ287:AT287,0))</f>
        <v>0</v>
      </c>
      <c r="DX300" s="665">
        <f>INDEX(DT282:EA283,MATCH(DR300,DR282:DR283,0),MATCH(DX298,DT280:EA280,0))*INDEX(AJ288:AT295,MATCH(DX298,AI288:AI295,0),MATCH(DX299,AJ287:AT287,0))</f>
        <v>0</v>
      </c>
      <c r="DY300" s="665">
        <f>INDEX(DT282:EA283,MATCH(DR300,DR282:DR283,0),MATCH(DY298,DT280:EA280,0))*INDEX(AJ288:AT295,MATCH(DY298,AI288:AI295,0),MATCH(DY299,AJ287:AT287,0))</f>
        <v>0</v>
      </c>
      <c r="DZ300" s="665">
        <f>INDEX(DT282:EA283,MATCH(DR300,DR282:DR283,0),MATCH(DZ298,DT280:EA280,0))*INDEX(AJ288:AT295,MATCH(DZ298,AI288:AI295,0),MATCH(DZ299,AJ287:AT287,0))</f>
        <v>0</v>
      </c>
      <c r="EA300" s="665">
        <f>INDEX(DT282:EA283,MATCH(DR300,DR282:DR283,0),MATCH(EA298,DT280:EA280,0))*INDEX(AJ288:AT295,MATCH(EA298,AI288:AI295,0),MATCH(EA299,AJ287:AT287,0))</f>
        <v>0</v>
      </c>
      <c r="EB300" s="665">
        <f>INDEX(DT282:EA283,MATCH(DR300,DR282:DR283,0),MATCH(EB298,DT280:EA280,0))*INDEX(AJ288:AT295,MATCH(EB298,AI288:AI295,0),MATCH(EB299,AJ287:AT287,0))</f>
        <v>0</v>
      </c>
      <c r="EC300" s="665">
        <f>INDEX(DT282:EA283,MATCH(DR300,DR282:DR283,0),MATCH(EC298,DT280:EA280,0))*INDEX(AJ288:AT295,MATCH(EC298,AI288:AI295,0),MATCH(EC299,AJ287:AT287,0))</f>
        <v>0</v>
      </c>
      <c r="ED300" s="665">
        <f>INDEX(DT282:EA283,MATCH(DR300,DR282:DR283,0),MATCH(ED298,DT280:EA280,0))*INDEX(AJ288:AT295,MATCH(ED298,AI288:AI295,0),MATCH(ED299,AJ287:AT287,0))</f>
        <v>0</v>
      </c>
      <c r="EE300" s="665">
        <f>INDEX(DT282:EA283,MATCH(DR300,DR282:DR283,0),MATCH(EE298,DT280:EA280,0))*INDEX(AJ288:AT295,MATCH(EE298,AI288:AI295,0),MATCH(EE299,AJ287:AT287,0))</f>
        <v>0</v>
      </c>
      <c r="EF300" s="665">
        <f>INDEX(DT282:EA283,MATCH(DR300,DR282:DR283,0),MATCH(EF298,DT280:EA280,0))*INDEX(AJ288:AT295,MATCH(EF298,AI288:AI295,0),MATCH(EF299,AJ287:AT287,0))</f>
        <v>0</v>
      </c>
      <c r="EG300" s="665">
        <f>INDEX(DT282:EA283,MATCH(DR300,DR282:DR283,0),MATCH(EG298,DT280:EA280,0))*INDEX(AJ288:AT295,MATCH(EG298,AI288:AI295,0),MATCH(EG299,AJ287:AT287,0))</f>
        <v>0</v>
      </c>
      <c r="EH300" s="665">
        <f>INDEX(DT282:EA283,MATCH(DR300,DR282:DR283,0),MATCH(EH298,DT280:EA280,0))*INDEX(AJ288:AT295,MATCH(EH298,AI288:AI295,0),MATCH(EH299,AJ287:AT287,0))</f>
        <v>0</v>
      </c>
      <c r="EI300" s="665">
        <f>INDEX(DT282:EA283,MATCH(DR300,DR282:DR283,0),MATCH(EI298,DT280:EA280,0))*INDEX(AJ288:AT295,MATCH(EI298,AI288:AI295,0),MATCH(EI299,AJ287:AT287,0))</f>
        <v>0</v>
      </c>
      <c r="EJ300" s="665">
        <f>INDEX(DT282:EA283,MATCH(DR300,DR282:DR283,0),MATCH(EJ298,DT280:EA280,0))*INDEX(AJ288:AT295,MATCH(EJ298,AI288:AI295,0),MATCH(EJ299,AJ287:AT287,0))</f>
        <v>0</v>
      </c>
      <c r="EK300" s="665">
        <f>INDEX(DT282:EA283,MATCH(DR300,DR282:DR283,0),MATCH(EK298,DT280:EA280,0))*INDEX(AJ288:AT295,MATCH(EK298,AI288:AI295,0),MATCH(EK299,AJ287:AT287,0))</f>
        <v>0</v>
      </c>
      <c r="EL300" s="665">
        <f>INDEX(DT282:EA283,MATCH(DR300,DR282:DR283,0),MATCH(EL298,DT280:EA280,0))*INDEX(AJ288:AT295,MATCH(EL298,AI288:AI295,0),MATCH(EL299,AJ287:AT287,0))</f>
        <v>0</v>
      </c>
      <c r="EM300" s="665">
        <f>INDEX(DT282:EA283,MATCH(DR300,DR282:DR283,0),MATCH(EM298,DT280:EA280,0))*INDEX(AJ288:AT295,MATCH(EM298,AI288:AI295,0),MATCH(EM299,AJ287:AT287,0))</f>
        <v>0</v>
      </c>
      <c r="EN300" s="665">
        <f>INDEX(DT282:EA283,MATCH(DR300,DR282:DR283,0),MATCH(EN298,DT280:EA280,0))*INDEX(AJ288:AT295,MATCH(EN298,AI288:AI295,0),MATCH(EN299,AJ287:AT287,0))</f>
        <v>0</v>
      </c>
      <c r="EO300" s="665">
        <f>INDEX(DT282:EA283,MATCH(DR300,DR282:DR283,0),MATCH(EO298,DT280:EA280,0))*INDEX(AJ288:AT295,MATCH(EO298,AI288:AI295,0),MATCH(EO299,AJ287:AT287,0))</f>
        <v>0</v>
      </c>
      <c r="EP300" s="665">
        <f>INDEX(DT282:EA283,MATCH(DR300,DR282:DR283,0),MATCH(EP298,DT280:EA280,0))*INDEX(AJ288:AT295,MATCH(EP298,AI288:AI295,0),MATCH(EP299,AJ287:AT287,0))</f>
        <v>0</v>
      </c>
      <c r="EQ300" s="665">
        <f>INDEX(DT282:EA283,MATCH(DR300,DR282:DR283,0),MATCH(EQ298,DT280:EA280,0))*INDEX(AJ288:AT295,MATCH(EQ298,AI288:AI295,0),MATCH(EQ299,AJ287:AT287,0))</f>
        <v>0</v>
      </c>
      <c r="ER300" s="665">
        <f>INDEX(DT282:EA283,MATCH(DR300,DR282:DR283,0),MATCH(ER298,DT280:EA280,0))*INDEX(AJ288:AT295,MATCH(ER298,AI288:AI295,0),MATCH(ER299,AJ287:AT287,0))</f>
        <v>0</v>
      </c>
      <c r="ES300" s="665">
        <f>INDEX(DT282:EA283,MATCH(DR300,DR282:DR283,0),MATCH(ES298,DT280:EA280,0))*INDEX(AJ288:AT295,MATCH(ES298,AI288:AI295,0),MATCH(ES299,AJ287:AT287,0))</f>
        <v>0</v>
      </c>
      <c r="ET300" s="665">
        <f>INDEX(DT282:EA283,MATCH(DR300,DR282:DR283,0),MATCH(ET298,DT280:EA280,0))*INDEX(AJ288:AT295,MATCH(ET298,AI288:AI295,0),MATCH(ET299,AJ287:AT287,0))</f>
        <v>0</v>
      </c>
      <c r="EU300" s="665">
        <f>INDEX(DT282:EA283,MATCH(DR300,DR282:DR283,0),MATCH(EU298,DT280:EA280,0))*INDEX(AJ288:AT295,MATCH(EU298,AI288:AI295,0),MATCH(EU299,AJ287:AT287,0))</f>
        <v>0</v>
      </c>
      <c r="EV300" s="665">
        <f>INDEX(DT282:EA283,MATCH(DR300,DR282:DR283,0),MATCH(EV298,DT280:EA280,0))*INDEX(AJ288:AT295,MATCH(EV298,AI288:AI295,0),MATCH(EV299,AJ287:AT287,0))</f>
        <v>0</v>
      </c>
      <c r="EW300" s="665">
        <f>INDEX(DT282:EA283,MATCH(DR300,DR282:DR283,0),MATCH(EW298,DT280:EA280,0))*INDEX(AJ288:AT295,MATCH(EW298,AI288:AI295,0),MATCH(EW299,AJ287:AT287,0))</f>
        <v>0</v>
      </c>
      <c r="EX300" s="665">
        <f>INDEX(DT282:EA283,MATCH(DR300,DR282:DR283,0),MATCH(EX298,DT280:EA280,0))*INDEX(AJ288:AT295,MATCH(EX298,AI288:AI295,0),MATCH(EX299,AJ287:AT287,0))</f>
        <v>0</v>
      </c>
      <c r="EY300" s="665">
        <f>INDEX(DT282:EA283,MATCH(DR300,DR282:DR283,0),MATCH(EY298,DT280:EA280,0))*INDEX(AJ288:AT295,MATCH(EY298,AI288:AI295,0),MATCH(EY299,AJ287:AT287,0))</f>
        <v>0</v>
      </c>
      <c r="EZ300" s="665">
        <f>INDEX(DT282:EA283,MATCH(DR300,DR282:DR283,0),MATCH(EZ298,DT280:EA280,0))*INDEX(AJ288:AT295,MATCH(EZ298,AI288:AI295,0),MATCH(EZ299,AJ287:AT287,0))</f>
        <v>0</v>
      </c>
      <c r="FA300" s="665">
        <f>INDEX(DT282:EA283,MATCH(DR300,DR282:DR283,0),MATCH(FA298,DT280:EA280,0))*INDEX(AJ288:AT295,MATCH(FA298,AI288:AI295,0),MATCH(FA299,AJ287:AT287,0))</f>
        <v>0</v>
      </c>
      <c r="FB300" s="665">
        <f>INDEX(DT282:EA283,MATCH(DR300,DR282:DR283,0),MATCH(FB298,DT280:EA280,0))*INDEX(AJ288:AT295,MATCH(FB298,AI288:AI295,0),MATCH(FB299,AJ287:AT287,0))</f>
        <v>0</v>
      </c>
      <c r="FC300" s="665">
        <f>INDEX(DT282:EA283,MATCH(DR300,DR282:DR283,0),MATCH(FC298,DT280:EA280,0))*INDEX(AJ288:AT295,MATCH(FC298,AI288:AI295,0),MATCH(FC299,AJ287:AT287,0))</f>
        <v>0</v>
      </c>
      <c r="FD300" s="665">
        <f>INDEX(DT282:EA283,MATCH(DR300,DR282:DR283,0),MATCH(FD298,DT280:EA280,0))*INDEX(AJ288:AT295,MATCH(FD298,AI288:AI295,0),MATCH(FD299,AJ287:AT287,0))</f>
        <v>0</v>
      </c>
      <c r="FE300" s="665">
        <f>INDEX(DT282:EA283,MATCH(DR300,DR282:DR283,0),MATCH(FE298,DT280:EA280,0))*INDEX(AJ288:AT295,MATCH(FE298,AI288:AI295,0),MATCH(FE299,AJ287:AT287,0))</f>
        <v>0</v>
      </c>
      <c r="FF300" s="665">
        <f>INDEX(DT282:EA283,MATCH(DR300,DR282:DR283,0),MATCH(FF298,DT280:EA280,0))*INDEX(AJ288:AT295,MATCH(FF298,AI288:AI295,0),MATCH(FF299,AJ287:AT287,0))</f>
        <v>0</v>
      </c>
      <c r="FG300" s="665">
        <f>INDEX(DT282:EA283,MATCH(DR300,DR282:DR283,0),MATCH(FG298,DT280:EA280,0))*INDEX(AJ288:AT295,MATCH(FG298,AI288:AI295,0),MATCH(FG299,AJ287:AT287,0))</f>
        <v>0</v>
      </c>
      <c r="FH300" s="665">
        <f>INDEX(DT282:EA283,MATCH(DR300,DR282:DR283,0),MATCH(FH298,DT280:EA280,0))*INDEX(AJ288:AT295,MATCH(FH298,AI288:AI295,0),MATCH(FH299,AJ287:AT287,0))</f>
        <v>0</v>
      </c>
      <c r="FI300" s="665">
        <f>INDEX(DT282:EA283,MATCH(DR300,DR282:DR283,0),MATCH(FI298,DT280:EA280,0))*INDEX(AJ288:AT295,MATCH(FI298,AI288:AI295,0),MATCH(FI299,AJ287:AT287,0))</f>
        <v>0</v>
      </c>
      <c r="FJ300" s="665">
        <f>INDEX(DT282:EA283,MATCH(DR300,DR282:DR283,0),MATCH(FJ298,DT280:EA280,0))*INDEX(AJ288:AT295,MATCH(FJ298,AI288:AI295,0),MATCH(FJ299,AJ287:AT287,0))</f>
        <v>0</v>
      </c>
      <c r="FK300" s="665">
        <f>INDEX(DT282:EA283,MATCH(DR300,DR282:DR283,0),MATCH(FK298,DT280:EA280,0))*INDEX(AJ288:AT295,MATCH(FK298,AI288:AI295,0),MATCH(FK299,AJ287:AT287,0))</f>
        <v>0</v>
      </c>
      <c r="FL300" s="665">
        <f>INDEX(DT282:EA283,MATCH(DR300,DR282:DR283,0),MATCH(FL298,DT280:EA280,0))*INDEX(AJ288:AT295,MATCH(FL298,AI288:AI295,0),MATCH(FL299,AJ287:AT287,0))</f>
        <v>0</v>
      </c>
      <c r="FM300" s="665">
        <f>INDEX(DT282:EA283,MATCH(DR300,DR282:DR283,0),MATCH(FM298,DT280:EA280,0))*INDEX(AJ288:AT295,MATCH(FM298,AI288:AI295,0),MATCH(FM299,AJ287:AT287,0))</f>
        <v>0</v>
      </c>
      <c r="FN300" s="665">
        <f>INDEX(DT282:EA283,MATCH(DR300,DR282:DR283,0),MATCH(FN298,DT280:EA280,0))*INDEX(AJ288:AT295,MATCH(FN298,AI288:AI295,0),MATCH(FN299,AJ287:AT287,0))</f>
        <v>0</v>
      </c>
      <c r="FO300" s="665">
        <f>INDEX(DT282:EA283,MATCH(DR300,DR282:DR283,0),MATCH(FO298,DT280:EA280,0))*INDEX(AJ288:AT295,MATCH(FO298,AI288:AI295,0),MATCH(FO299,AJ287:AT287,0))</f>
        <v>0</v>
      </c>
      <c r="FP300" s="665">
        <f>INDEX(DT282:EA283,MATCH(DR300,DR282:DR283,0),MATCH(FP298,DT280:EA280,0))*INDEX(AJ288:AT295,MATCH(FP298,AI288:AI295,0),MATCH(FP299,AJ287:AT287,0))</f>
        <v>0</v>
      </c>
      <c r="FQ300" s="665">
        <f>INDEX(DT282:EA283,MATCH(DR300,DR282:DR283,0),MATCH(FQ298,DT280:EA280,0))*INDEX(AJ288:AT295,MATCH(FQ298,AI288:AI295,0),MATCH(FQ299,AJ287:AT287,0))</f>
        <v>0</v>
      </c>
      <c r="FR300" s="665">
        <f>INDEX(DT282:EA283,MATCH(DR300,DR282:DR283,0),MATCH(FR298,DT280:EA280,0))*INDEX(AJ288:AT295,MATCH(FR298,AI288:AI295,0),MATCH(FR299,AJ287:AT287,0))</f>
        <v>0</v>
      </c>
      <c r="FS300" s="665">
        <f>INDEX(DT282:EA283,MATCH(DR300,DR282:DR283,0),MATCH(FS298,DT280:EA280,0))*INDEX(AJ288:AT295,MATCH(FS298,AI288:AI295,0),MATCH(FS299,AJ287:AT287,0))</f>
        <v>0</v>
      </c>
      <c r="FT300" s="665">
        <f>INDEX(DT282:EA283,MATCH(DR300,DR282:DR283,0),MATCH(FT298,DT280:EA280,0))*INDEX(AJ288:AT295,MATCH(FT298,AI288:AI295,0),MATCH(FT299,AJ287:AT287,0))</f>
        <v>0</v>
      </c>
      <c r="FU300" s="665">
        <f>INDEX(DT282:EA283,MATCH(DR300,DR282:DR283,0),MATCH(FU298,DT280:EA280,0))*INDEX(AJ288:AT295,MATCH(FU298,AI288:AI295,0),MATCH(FU299,AJ287:AT287,0))</f>
        <v>0</v>
      </c>
      <c r="FV300" s="665">
        <f>INDEX(DT282:EA283,MATCH(DR300,DR282:DR283,0),MATCH(FV298,DT280:EA280,0))*INDEX(AJ288:AT295,MATCH(FV298,AI288:AI295,0),MATCH(FV299,AJ287:AT287,0))</f>
        <v>0</v>
      </c>
      <c r="FW300" s="665">
        <f>INDEX(DT282:EA283,MATCH(DR300,DR282:DR283,0),MATCH(FW298,DT280:EA280,0))*INDEX(AJ288:AT295,MATCH(FW298,AI288:AI295,0),MATCH(FW299,AJ287:AT287,0))</f>
        <v>0</v>
      </c>
      <c r="FX300" s="665">
        <f>INDEX(DT282:EA283,MATCH(DR300,DR282:DR283,0),MATCH(FX298,DT280:EA280,0))*INDEX(AJ288:AT295,MATCH(FX298,AI288:AI295,0),MATCH(FX299,AJ287:AT287,0))</f>
        <v>0</v>
      </c>
      <c r="FY300" s="665">
        <f>INDEX(DT282:EA283,MATCH(DR300,DR282:DR283,0),MATCH(FY298,DT280:EA280,0))*INDEX(AJ288:AT295,MATCH(FY298,AI288:AI295,0),MATCH(FY299,AJ287:AT287,0))</f>
        <v>0</v>
      </c>
      <c r="FZ300" s="665">
        <f>INDEX(DT282:EA283,MATCH(DR300,DR282:DR283,0),MATCH(FZ298,DT280:EA280,0))*INDEX(AJ288:AT295,MATCH(FZ298,AI288:AI295,0),MATCH(FZ299,AJ287:AT287,0))</f>
        <v>0</v>
      </c>
      <c r="GA300" s="665">
        <f>INDEX(DT282:EA283,MATCH(DR300,DR282:DR283,0),MATCH(GA298,DT280:EA280,0))*INDEX(AJ288:AT295,MATCH(GA298,AI288:AI295,0),MATCH(GA299,AJ287:AT287,0))</f>
        <v>0</v>
      </c>
      <c r="GB300" s="665">
        <f>INDEX(DT282:EA283,MATCH(DR300,DR282:DR283,0),MATCH(GB298,DT280:EA280,0))*INDEX(AJ288:AT295,MATCH(GB298,AI288:AI295,0),MATCH(GB299,AJ287:AT287,0))</f>
        <v>0</v>
      </c>
      <c r="GC300" s="665">
        <f>INDEX(DT282:EA283,MATCH(DR300,DR282:DR283,0),MATCH(GC298,DT280:EA280,0))*INDEX(AJ288:AT295,MATCH(GC298,AI288:AI295,0),MATCH(GC299,AJ287:AT287,0))</f>
        <v>0</v>
      </c>
      <c r="GD300" s="665">
        <f>INDEX(DT282:EA283,MATCH(DR300,DR282:DR283,0),MATCH(GD298,DT280:EA280,0))*INDEX(AJ288:AT295,MATCH(GD298,AI288:AI295,0),MATCH(GD299,AJ287:AT287,0))</f>
        <v>0</v>
      </c>
      <c r="GE300" s="665">
        <f>INDEX(DT282:EA283,MATCH(DR300,DR282:DR283,0),MATCH(GE298,DT280:EA280,0))*INDEX(AJ288:AT295,MATCH(GE298,AI288:AI295,0),MATCH(GE299,AJ287:AT287,0))</f>
        <v>0</v>
      </c>
      <c r="GF300" s="665">
        <f>INDEX(DT282:EA283,MATCH(DR300,DR282:DR283,0),MATCH(GF298,DT280:EA280,0))*INDEX(AJ288:AT295,MATCH(GF298,AI288:AI295,0),MATCH(GF299,AJ287:AT287,0))</f>
        <v>0</v>
      </c>
      <c r="GG300" s="665">
        <f>INDEX(DT282:EA283,MATCH(DR300,DR282:DR283,0),MATCH(GG298,DT280:EA280,0))*INDEX(AJ288:AT295,MATCH(GG298,AI288:AI295,0),MATCH(GG299,AJ287:AT287,0))</f>
        <v>0</v>
      </c>
      <c r="GH300" s="665">
        <f>INDEX(DT282:EA283,MATCH(DR300,DR282:DR283,0),MATCH(GH298,DT280:EA280,0))*INDEX(AJ288:AT295,MATCH(GH298,AI288:AI295,0),MATCH(GH299,AJ287:AT287,0))</f>
        <v>0</v>
      </c>
      <c r="GI300" s="665">
        <f>INDEX(DT282:EA283,MATCH(DR300,DR282:DR283,0),MATCH(GI298,DT280:EA280,0))*INDEX(AJ288:AT295,MATCH(GI298,AI288:AI295,0),MATCH(GI299,AJ287:AT287,0))</f>
        <v>0</v>
      </c>
      <c r="GJ300" s="665">
        <f>INDEX(DT282:EA283,MATCH(DR300,DR282:DR283,0),MATCH(GJ298,DT280:EA280,0))*INDEX(AJ288:AT295,MATCH(GJ298,AI288:AI295,0),MATCH(GJ299,AJ287:AT287,0))</f>
        <v>0</v>
      </c>
      <c r="GK300" s="665">
        <f>INDEX(DT282:EA283,MATCH(DR300,DR282:DR283,0),MATCH(GK298,DT280:EA280,0))*INDEX(AJ288:AT295,MATCH(GK298,AI288:AI295,0),MATCH(GK299,AJ287:AT287,0))</f>
        <v>0</v>
      </c>
      <c r="GL300" s="665" t="b">
        <f>SUM(DS300:GK300)=O282-SUM(HB300:HK300)</f>
        <v>1</v>
      </c>
      <c r="GM300" s="667"/>
      <c r="GN300" s="749">
        <v>2023</v>
      </c>
      <c r="GO300" s="664">
        <f>SUMIF(DS287:EN287,GO287,DS300:EN300)</f>
        <v>0</v>
      </c>
      <c r="GP300" s="668">
        <f>SUMIF(DS287:GK287,GP287,DS300:GK300)</f>
        <v>0</v>
      </c>
      <c r="GQ300" s="668">
        <f>SUMIF(DS287:GK287,GQ287,DS300:GK300)</f>
        <v>0</v>
      </c>
      <c r="GR300" s="668">
        <f>SUMIF(DS287:GK287,GR287,DS300:GK300)</f>
        <v>0</v>
      </c>
      <c r="GS300" s="668">
        <f>SUMIF(DS287:GK287,GS287,DS300:GK300)</f>
        <v>0</v>
      </c>
      <c r="GT300" s="668">
        <f>SUMIF(DS287:GK287,GT287,DS300:GK300)</f>
        <v>0</v>
      </c>
      <c r="GU300" s="668">
        <f>SUMIF(DS287:GK287,GU287,DS300:GK300)</f>
        <v>0</v>
      </c>
      <c r="GV300" s="668">
        <f>SUMIF(DS287:GK287,GV287,DS300:GK300)</f>
        <v>0</v>
      </c>
      <c r="GW300" s="668">
        <f>SUMIF(DS287:GK287,GW287,DS300:GK300)</f>
        <v>0</v>
      </c>
      <c r="GX300" s="668">
        <f>SUMIF(DS287:GK287,GX287,DS300:GK300)</f>
        <v>0</v>
      </c>
      <c r="GY300" s="668">
        <f>SUMIF(DS287:GK287,GY287,DS300:GK300)</f>
        <v>0</v>
      </c>
      <c r="GZ300" s="646" t="b">
        <f>O282=SUM(GO300:GY300)</f>
        <v>1</v>
      </c>
      <c r="HB300" s="668">
        <f>IF(GZ300,0,(O282-SUM(GO300:GY300))*INDEX(AK288:AT295,MATCH(GN300,AI288:AI295,0),MATCH(HB299,AK287:AT287,0)))</f>
        <v>0</v>
      </c>
      <c r="HC300" s="668">
        <f>IF(GZ300,0,(O282-SUM(GO300:GY300))*INDEX(AK288:AT295,MATCH(GN300,AI288:AI295,0),MATCH(HC299,AK287:AT287,0)))</f>
        <v>0</v>
      </c>
      <c r="HD300" s="668">
        <f>IF(GZ300,0,(O282-SUM(GO300:GY300))*INDEX(AK288:AT295,MATCH(GN300,AI288:AI295,0),MATCH(HD299,AK287:AT287,0)))</f>
        <v>0</v>
      </c>
      <c r="HE300" s="668">
        <f>IF(GZ300,0,(O282-SUM(GO300:GY300))*INDEX(AK288:AT295,MATCH(GN300,AI288:AI295,0),MATCH(HE299,AK287:AT287,0)))</f>
        <v>0</v>
      </c>
      <c r="HF300" s="668">
        <f>IF(GZ300,0,(O282-SUM(GO300:GY300))*INDEX(AK288:AT295,MATCH(GN300,AI288:AI295,0),MATCH(HF299,AK287:AT287,0)))</f>
        <v>0</v>
      </c>
      <c r="HG300" s="668">
        <f>IF(GZ300,0,(O282-SUM(GO300:GY300))*INDEX(AK288:AT295,MATCH(GN300,AI288:AI295,0),MATCH(HG299,AK287:AT287,0)))</f>
        <v>0</v>
      </c>
      <c r="HH300" s="668">
        <f>IF(GZ300,0,(O282-SUM(GO300:GY300))*INDEX(AK288:AT295,MATCH(GN300,AI288:AI295,0),MATCH(HH299,AK287:AT287,0)))</f>
        <v>0</v>
      </c>
      <c r="HI300" s="668">
        <f>IF(GZ300,0,(O282-SUM(GO300:GY300))*INDEX(AK288:AT295,MATCH(GN300,AI288:AI295,0),MATCH(HI299,AK287:AT287,0)))</f>
        <v>0</v>
      </c>
      <c r="HJ300" s="668">
        <f>IF(GZ300,0,(O282-SUM(GO300:GY300))*INDEX(AK288:AT295,MATCH(GN300,AI288:AI295,0),MATCH(HJ299,AK287:AT287,0)))</f>
        <v>0</v>
      </c>
      <c r="HK300" s="668">
        <f>IF(GZ300,0,(O282-SUM(GO300:GY300))*INDEX(AK288:AT295,MATCH(GN300,AI288:AI295,0),MATCH(HK299,AK287:AT287,0)))</f>
        <v>0</v>
      </c>
      <c r="HL300" s="668" t="b">
        <f>(SUM(HB300:HK300)+SUM(GO300:GY300))=O282</f>
        <v>1</v>
      </c>
      <c r="HM300" s="674"/>
      <c r="HN300" s="674"/>
      <c r="HO300" s="674"/>
      <c r="HP300" s="674"/>
      <c r="HQ300" s="674"/>
      <c r="HR300" s="674"/>
      <c r="HS300" s="674"/>
      <c r="HT300" s="674"/>
      <c r="HU300" s="674"/>
      <c r="HV300" s="674"/>
      <c r="HW300" s="674"/>
      <c r="HX300" s="674"/>
      <c r="HY300" s="674"/>
      <c r="HZ300" s="674"/>
    </row>
    <row r="301" spans="1:234" hidden="1" x14ac:dyDescent="0.25">
      <c r="A301" s="643" t="s">
        <v>208</v>
      </c>
      <c r="G301" s="670"/>
      <c r="H301" s="670"/>
      <c r="I301" s="674"/>
      <c r="J301" s="674"/>
      <c r="K301" s="674"/>
      <c r="L301" s="674"/>
      <c r="M301" s="674"/>
      <c r="N301" s="674"/>
      <c r="O301" s="674"/>
      <c r="P301" s="674"/>
      <c r="Q301" s="674"/>
      <c r="R301" s="674"/>
      <c r="S301" s="675"/>
      <c r="DR301" s="749">
        <v>2024</v>
      </c>
      <c r="DS301" s="665">
        <f>INDEX(DT282:EA283,MATCH(DR301,DR282:DR283,0),MATCH(DS298,DT280:EA280,0))*INDEX(AJ288:AT295,MATCH(DS298,AI288:AI295,0),MATCH(DS299,AJ287:AT287,0))</f>
        <v>0</v>
      </c>
      <c r="DT301" s="665">
        <f>INDEX(DT282:EA283,MATCH(DR301,DR282:DR283,0),MATCH(DT298,DT280:EA280,0))*INDEX(AJ288:AT295,MATCH(DT298,AI288:AI295,0),MATCH(DT299,AJ287:AT287,0))</f>
        <v>0</v>
      </c>
      <c r="DU301" s="665">
        <f>INDEX(DT282:EA283,MATCH(DR301,DR282:DR283,0),MATCH(DU298,DT280:EA280,0))*INDEX(AJ288:AT295,MATCH(DU298,AI288:AI295,0),MATCH(DU299,AJ287:AT287,0))</f>
        <v>0</v>
      </c>
      <c r="DV301" s="665">
        <f>INDEX(DT282:EA283,MATCH(DR301,DR282:DR283,0),MATCH(DV298,DT280:EA280,0))*INDEX(AJ288:AT295,MATCH(DV298,AI288:AI295,0),MATCH(DV299,AJ287:AT287,0))</f>
        <v>0</v>
      </c>
      <c r="DW301" s="665">
        <f>INDEX(DT282:EA283,MATCH(DR301,DR282:DR283,0),MATCH(DW298,DT280:EA280,0))*INDEX(AJ288:AT295,MATCH(DW298,AI288:AI295,0),MATCH(DW299,AJ287:AT287,0))</f>
        <v>0</v>
      </c>
      <c r="DX301" s="665">
        <f>INDEX(DT282:EA283,MATCH(DR301,DR282:DR283,0),MATCH(DX298,DT280:EA280,0))*INDEX(AJ288:AT295,MATCH(DX298,AI288:AI295,0),MATCH(DX299,AJ287:AT287,0))</f>
        <v>0</v>
      </c>
      <c r="DY301" s="665">
        <f>INDEX(DT282:EA283,MATCH(DR301,DR282:DR283,0),MATCH(DY298,DT280:EA280,0))*INDEX(AJ288:AT295,MATCH(DY298,AI288:AI295,0),MATCH(DY299,AJ287:AT287,0))</f>
        <v>0</v>
      </c>
      <c r="DZ301" s="665">
        <f>INDEX(DT282:EA283,MATCH(DR301,DR282:DR283,0),MATCH(DZ298,DT280:EA280,0))*INDEX(AJ288:AT295,MATCH(DZ298,AI288:AI295,0),MATCH(DZ299,AJ287:AT287,0))</f>
        <v>0</v>
      </c>
      <c r="EA301" s="665">
        <f>INDEX(DT282:EA283,MATCH(DR301,DR282:DR283,0),MATCH(EA298,DT280:EA280,0))*INDEX(AJ288:AT295,MATCH(EA298,AI288:AI295,0),MATCH(EA299,AJ287:AT287,0))</f>
        <v>0</v>
      </c>
      <c r="EB301" s="665">
        <f>INDEX(DT282:EA283,MATCH(DR301,DR282:DR283,0),MATCH(EB298,DT280:EA280,0))*INDEX(AJ288:AT295,MATCH(EB298,AI288:AI295,0),MATCH(EB299,AJ287:AT287,0))</f>
        <v>0</v>
      </c>
      <c r="EC301" s="665">
        <f>INDEX(DT282:EA283,MATCH(DR301,DR282:DR283,0),MATCH(EC298,DT280:EA280,0))*INDEX(AJ288:AT295,MATCH(EC298,AI288:AI295,0),MATCH(EC299,AJ287:AT287,0))</f>
        <v>0</v>
      </c>
      <c r="ED301" s="665">
        <f>INDEX(DT282:EA283,MATCH(DR301,DR282:DR283,0),MATCH(ED298,DT280:EA280,0))*INDEX(AJ288:AT295,MATCH(ED298,AI288:AI295,0),MATCH(ED299,AJ287:AT287,0))</f>
        <v>0</v>
      </c>
      <c r="EE301" s="665">
        <f>INDEX(DT282:EA283,MATCH(DR301,DR282:DR283,0),MATCH(EE298,DT280:EA280,0))*INDEX(AJ288:AT295,MATCH(EE298,AI288:AI295,0),MATCH(EE299,AJ287:AT287,0))</f>
        <v>0</v>
      </c>
      <c r="EF301" s="665">
        <f>INDEX(DT282:EA283,MATCH(DR301,DR282:DR283,0),MATCH(EF298,DT280:EA280,0))*INDEX(AJ288:AT295,MATCH(EF298,AI288:AI295,0),MATCH(EF299,AJ287:AT287,0))</f>
        <v>0</v>
      </c>
      <c r="EG301" s="665">
        <f>INDEX(DT282:EA283,MATCH(DR301,DR282:DR283,0),MATCH(EG298,DT280:EA280,0))*INDEX(AJ288:AT295,MATCH(EG298,AI288:AI295,0),MATCH(EG299,AJ287:AT287,0))</f>
        <v>0</v>
      </c>
      <c r="EH301" s="665">
        <f>INDEX(DT282:EA283,MATCH(DR301,DR282:DR283,0),MATCH(EH298,DT280:EA280,0))*INDEX(AJ288:AT295,MATCH(EH298,AI288:AI295,0),MATCH(EH299,AJ287:AT287,0))</f>
        <v>0</v>
      </c>
      <c r="EI301" s="665">
        <f>INDEX(DT282:EA283,MATCH(DR301,DR282:DR283,0),MATCH(EI298,DT280:EA280,0))*INDEX(AJ288:AT295,MATCH(EI298,AI288:AI295,0),MATCH(EI299,AJ287:AT287,0))</f>
        <v>0</v>
      </c>
      <c r="EJ301" s="665">
        <f>INDEX(DT282:EA283,MATCH(DR301,DR282:DR283,0),MATCH(EJ298,DT280:EA280,0))*INDEX(AJ288:AT295,MATCH(EJ298,AI288:AI295,0),MATCH(EJ299,AJ287:AT287,0))</f>
        <v>0</v>
      </c>
      <c r="EK301" s="665">
        <f>INDEX(DT282:EA283,MATCH(DR301,DR282:DR283,0),MATCH(EK298,DT280:EA280,0))*INDEX(AJ288:AT295,MATCH(EK298,AI288:AI295,0),MATCH(EK299,AJ287:AT287,0))</f>
        <v>0</v>
      </c>
      <c r="EL301" s="665">
        <f>INDEX(DT282:EA283,MATCH(DR301,DR282:DR283,0),MATCH(EL298,DT280:EA280,0))*INDEX(AJ288:AT295,MATCH(EL298,AI288:AI295,0),MATCH(EL299,AJ287:AT287,0))</f>
        <v>0</v>
      </c>
      <c r="EM301" s="665">
        <f>INDEX(DT282:EA283,MATCH(DR301,DR282:DR283,0),MATCH(EM298,DT280:EA280,0))*INDEX(AJ288:AT295,MATCH(EM298,AI288:AI295,0),MATCH(EM299,AJ287:AT287,0))</f>
        <v>0</v>
      </c>
      <c r="EN301" s="665">
        <f>INDEX(DT282:EA283,MATCH(DR301,DR282:DR283,0),MATCH(EN298,DT280:EA280,0))*INDEX(AJ288:AT295,MATCH(EN298,AI288:AI295,0),MATCH(EN299,AJ287:AT287,0))</f>
        <v>0</v>
      </c>
      <c r="EO301" s="665">
        <f>INDEX(DT282:EA283,MATCH(DR301,DR282:DR283,0),MATCH(EO298,DT280:EA280,0))*INDEX(AJ288:AT295,MATCH(EO298,AI288:AI295,0),MATCH(EO299,AJ287:AT287,0))</f>
        <v>0</v>
      </c>
      <c r="EP301" s="665">
        <f>INDEX(DT282:EA283,MATCH(DR301,DR282:DR283,0),MATCH(EP298,DT280:EA280,0))*INDEX(AJ288:AT295,MATCH(EP298,AI288:AI295,0),MATCH(EP299,AJ287:AT287,0))</f>
        <v>0</v>
      </c>
      <c r="EQ301" s="665">
        <f>INDEX(DT282:EA283,MATCH(DR301,DR282:DR283,0),MATCH(EQ298,DT280:EA280,0))*INDEX(AJ288:AT295,MATCH(EQ298,AI288:AI295,0),MATCH(EQ299,AJ287:AT287,0))</f>
        <v>0</v>
      </c>
      <c r="ER301" s="665">
        <f>INDEX(DT282:EA283,MATCH(DR301,DR282:DR283,0),MATCH(ER298,DT280:EA280,0))*INDEX(AJ288:AT295,MATCH(ER298,AI288:AI295,0),MATCH(ER299,AJ287:AT287,0))</f>
        <v>0</v>
      </c>
      <c r="ES301" s="665">
        <f>INDEX(DT282:EA283,MATCH(DR301,DR282:DR283,0),MATCH(ES298,DT280:EA280,0))*INDEX(AJ288:AT295,MATCH(ES298,AI288:AI295,0),MATCH(ES299,AJ287:AT287,0))</f>
        <v>0</v>
      </c>
      <c r="ET301" s="665">
        <f>INDEX(DT282:EA283,MATCH(DR301,DR282:DR283,0),MATCH(ET298,DT280:EA280,0))*INDEX(AJ288:AT295,MATCH(ET298,AI288:AI295,0),MATCH(ET299,AJ287:AT287,0))</f>
        <v>0</v>
      </c>
      <c r="EU301" s="665">
        <f>INDEX(DT282:EA283,MATCH(DR301,DR282:DR283,0),MATCH(EU298,DT280:EA280,0))*INDEX(AJ288:AT295,MATCH(EU298,AI288:AI295,0),MATCH(EU299,AJ287:AT287,0))</f>
        <v>0</v>
      </c>
      <c r="EV301" s="665">
        <f>INDEX(DT282:EA283,MATCH(DR301,DR282:DR283,0),MATCH(EV298,DT280:EA280,0))*INDEX(AJ288:AT295,MATCH(EV298,AI288:AI295,0),MATCH(EV299,AJ287:AT287,0))</f>
        <v>0</v>
      </c>
      <c r="EW301" s="665">
        <f>INDEX(DT282:EA283,MATCH(DR301,DR282:DR283,0),MATCH(EW298,DT280:EA280,0))*INDEX(AJ288:AT295,MATCH(EW298,AI288:AI295,0),MATCH(EW299,AJ287:AT287,0))</f>
        <v>0</v>
      </c>
      <c r="EX301" s="665">
        <f>INDEX(DT282:EA283,MATCH(DR301,DR282:DR283,0),MATCH(EX298,DT280:EA280,0))*INDEX(AJ288:AT295,MATCH(EX298,AI288:AI295,0),MATCH(EX299,AJ287:AT287,0))</f>
        <v>0</v>
      </c>
      <c r="EY301" s="665">
        <f>INDEX(DT282:EA283,MATCH(DR301,DR282:DR283,0),MATCH(EY298,DT280:EA280,0))*INDEX(AJ288:AT295,MATCH(EY298,AI288:AI295,0),MATCH(EY299,AJ287:AT287,0))</f>
        <v>0</v>
      </c>
      <c r="EZ301" s="665">
        <f>INDEX(DT282:EA283,MATCH(DR301,DR282:DR283,0),MATCH(EZ298,DT280:EA280,0))*INDEX(AJ288:AT295,MATCH(EZ298,AI288:AI295,0),MATCH(EZ299,AJ287:AT287,0))</f>
        <v>0</v>
      </c>
      <c r="FA301" s="665">
        <f>INDEX(DT282:EA283,MATCH(DR301,DR282:DR283,0),MATCH(FA298,DT280:EA280,0))*INDEX(AJ288:AT295,MATCH(FA298,AI288:AI295,0),MATCH(FA299,AJ287:AT287,0))</f>
        <v>0</v>
      </c>
      <c r="FB301" s="665">
        <f>INDEX(DT282:EA283,MATCH(DR301,DR282:DR283,0),MATCH(FB298,DT280:EA280,0))*INDEX(AJ288:AT295,MATCH(FB298,AI288:AI295,0),MATCH(FB299,AJ287:AT287,0))</f>
        <v>0</v>
      </c>
      <c r="FC301" s="665">
        <f>INDEX(DT282:EA283,MATCH(DR301,DR282:DR283,0),MATCH(FC298,DT280:EA280,0))*INDEX(AJ288:AT295,MATCH(FC298,AI288:AI295,0),MATCH(FC299,AJ287:AT287,0))</f>
        <v>0</v>
      </c>
      <c r="FD301" s="665">
        <f>INDEX(DT282:EA283,MATCH(DR301,DR282:DR283,0),MATCH(FD298,DT280:EA280,0))*INDEX(AJ288:AT295,MATCH(FD298,AI288:AI295,0),MATCH(FD299,AJ287:AT287,0))</f>
        <v>0</v>
      </c>
      <c r="FE301" s="665">
        <f>INDEX(DT282:EA283,MATCH(DR301,DR282:DR283,0),MATCH(FE298,DT280:EA280,0))*INDEX(AJ288:AT295,MATCH(FE298,AI288:AI295,0),MATCH(FE299,AJ287:AT287,0))</f>
        <v>0</v>
      </c>
      <c r="FF301" s="665">
        <f>INDEX(DT282:EA283,MATCH(DR301,DR282:DR283,0),MATCH(FF298,DT280:EA280,0))*INDEX(AJ288:AT295,MATCH(FF298,AI288:AI295,0),MATCH(FF299,AJ287:AT287,0))</f>
        <v>0</v>
      </c>
      <c r="FG301" s="665">
        <f>INDEX(DT282:EA283,MATCH(DR301,DR282:DR283,0),MATCH(FG298,DT280:EA280,0))*INDEX(AJ288:AT295,MATCH(FG298,AI288:AI295,0),MATCH(FG299,AJ287:AT287,0))</f>
        <v>0</v>
      </c>
      <c r="FH301" s="665">
        <f>INDEX(DT282:EA283,MATCH(DR301,DR282:DR283,0),MATCH(FH298,DT280:EA280,0))*INDEX(AJ288:AT295,MATCH(FH298,AI288:AI295,0),MATCH(FH299,AJ287:AT287,0))</f>
        <v>0</v>
      </c>
      <c r="FI301" s="665">
        <f>INDEX(DT282:EA283,MATCH(DR301,DR282:DR283,0),MATCH(FI298,DT280:EA280,0))*INDEX(AJ288:AT295,MATCH(FI298,AI288:AI295,0),MATCH(FI299,AJ287:AT287,0))</f>
        <v>0</v>
      </c>
      <c r="FJ301" s="665">
        <f>INDEX(DT282:EA283,MATCH(DR301,DR282:DR283,0),MATCH(FJ298,DT280:EA280,0))*INDEX(AJ288:AT295,MATCH(FJ298,AI288:AI295,0),MATCH(FJ299,AJ287:AT287,0))</f>
        <v>0</v>
      </c>
      <c r="FK301" s="665">
        <f>INDEX(DT282:EA283,MATCH(DR301,DR282:DR283,0),MATCH(FK298,DT280:EA280,0))*INDEX(AJ288:AT295,MATCH(FK298,AI288:AI295,0),MATCH(FK299,AJ287:AT287,0))</f>
        <v>0</v>
      </c>
      <c r="FL301" s="665">
        <f>INDEX(DT282:EA283,MATCH(DR301,DR282:DR283,0),MATCH(FL298,DT280:EA280,0))*INDEX(AJ288:AT295,MATCH(FL298,AI288:AI295,0),MATCH(FL299,AJ287:AT287,0))</f>
        <v>0</v>
      </c>
      <c r="FM301" s="665">
        <f>INDEX(DT282:EA283,MATCH(DR301,DR282:DR283,0),MATCH(FM298,DT280:EA280,0))*INDEX(AJ288:AT295,MATCH(FM298,AI288:AI295,0),MATCH(FM299,AJ287:AT287,0))</f>
        <v>0</v>
      </c>
      <c r="FN301" s="665">
        <f>INDEX(DT282:EA283,MATCH(DR301,DR282:DR283,0),MATCH(FN298,DT280:EA280,0))*INDEX(AJ288:AT295,MATCH(FN298,AI288:AI295,0),MATCH(FN299,AJ287:AT287,0))</f>
        <v>0</v>
      </c>
      <c r="FO301" s="665">
        <f>INDEX(DT282:EA283,MATCH(DR301,DR282:DR283,0),MATCH(FO298,DT280:EA280,0))*INDEX(AJ288:AT295,MATCH(FO298,AI288:AI295,0),MATCH(FO299,AJ287:AT287,0))</f>
        <v>0</v>
      </c>
      <c r="FP301" s="665">
        <f>INDEX(DT282:EA283,MATCH(DR301,DR282:DR283,0),MATCH(FP298,DT280:EA280,0))*INDEX(AJ288:AT295,MATCH(FP298,AI288:AI295,0),MATCH(FP299,AJ287:AT287,0))</f>
        <v>0</v>
      </c>
      <c r="FQ301" s="665">
        <f>INDEX(DT282:EA283,MATCH(DR301,DR282:DR283,0),MATCH(FQ298,DT280:EA280,0))*INDEX(AJ288:AT295,MATCH(FQ298,AI288:AI295,0),MATCH(FQ299,AJ287:AT287,0))</f>
        <v>0</v>
      </c>
      <c r="FR301" s="665">
        <f>INDEX(DT282:EA283,MATCH(DR301,DR282:DR283,0),MATCH(FR298,DT280:EA280,0))*INDEX(AJ288:AT295,MATCH(FR298,AI288:AI295,0),MATCH(FR299,AJ287:AT287,0))</f>
        <v>0</v>
      </c>
      <c r="FS301" s="665">
        <f>INDEX(DT282:EA283,MATCH(DR301,DR282:DR283,0),MATCH(FS298,DT280:EA280,0))*INDEX(AJ288:AT295,MATCH(FS298,AI288:AI295,0),MATCH(FS299,AJ287:AT287,0))</f>
        <v>0</v>
      </c>
      <c r="FT301" s="665">
        <f>INDEX(DT282:EA283,MATCH(DR301,DR282:DR283,0),MATCH(FT298,DT280:EA280,0))*INDEX(AJ288:AT295,MATCH(FT298,AI288:AI295,0),MATCH(FT299,AJ287:AT287,0))</f>
        <v>0</v>
      </c>
      <c r="FU301" s="665">
        <f>INDEX(DT282:EA283,MATCH(DR301,DR282:DR283,0),MATCH(FU298,DT280:EA280,0))*INDEX(AJ288:AT295,MATCH(FU298,AI288:AI295,0),MATCH(FU299,AJ287:AT287,0))</f>
        <v>0</v>
      </c>
      <c r="FV301" s="665">
        <f>INDEX(DT282:EA283,MATCH(DR301,DR282:DR283,0),MATCH(FV298,DT280:EA280,0))*INDEX(AJ288:AT295,MATCH(FV298,AI288:AI295,0),MATCH(FV299,AJ287:AT287,0))</f>
        <v>0</v>
      </c>
      <c r="FW301" s="665">
        <f>INDEX(DT282:EA283,MATCH(DR301,DR282:DR283,0),MATCH(FW298,DT280:EA280,0))*INDEX(AJ288:AT295,MATCH(FW298,AI288:AI295,0),MATCH(FW299,AJ287:AT287,0))</f>
        <v>0</v>
      </c>
      <c r="FX301" s="665">
        <f>INDEX(DT282:EA283,MATCH(DR301,DR282:DR283,0),MATCH(FX298,DT280:EA280,0))*INDEX(AJ288:AT295,MATCH(FX298,AI288:AI295,0),MATCH(FX299,AJ287:AT287,0))</f>
        <v>0</v>
      </c>
      <c r="FY301" s="665">
        <f>INDEX(DT282:EA283,MATCH(DR301,DR282:DR283,0),MATCH(FY298,DT280:EA280,0))*INDEX(AJ288:AT295,MATCH(FY298,AI288:AI295,0),MATCH(FY299,AJ287:AT287,0))</f>
        <v>0</v>
      </c>
      <c r="FZ301" s="665">
        <f>INDEX(DT282:EA283,MATCH(DR301,DR282:DR283,0),MATCH(FZ298,DT280:EA280,0))*INDEX(AJ288:AT295,MATCH(FZ298,AI288:AI295,0),MATCH(FZ299,AJ287:AT287,0))</f>
        <v>0</v>
      </c>
      <c r="GA301" s="665">
        <f>INDEX(DT282:EA283,MATCH(DR301,DR282:DR283,0),MATCH(GA298,DT280:EA280,0))*INDEX(AJ288:AT295,MATCH(GA298,AI288:AI295,0),MATCH(GA299,AJ287:AT287,0))</f>
        <v>0</v>
      </c>
      <c r="GB301" s="665">
        <f>INDEX(DT282:EA283,MATCH(DR301,DR282:DR283,0),MATCH(GB298,DT280:EA280,0))*INDEX(AJ288:AT295,MATCH(GB298,AI288:AI295,0),MATCH(GB299,AJ287:AT287,0))</f>
        <v>0</v>
      </c>
      <c r="GC301" s="665">
        <f>INDEX(DT282:EA283,MATCH(DR301,DR282:DR283,0),MATCH(GC298,DT280:EA280,0))*INDEX(AJ288:AT295,MATCH(GC298,AI288:AI295,0),MATCH(GC299,AJ287:AT287,0))</f>
        <v>0</v>
      </c>
      <c r="GD301" s="665">
        <f>INDEX(DT282:EA283,MATCH(DR301,DR282:DR283,0),MATCH(GD298,DT280:EA280,0))*INDEX(AJ288:AT295,MATCH(GD298,AI288:AI295,0),MATCH(GD299,AJ287:AT287,0))</f>
        <v>0</v>
      </c>
      <c r="GE301" s="665">
        <f>INDEX(DT282:EA283,MATCH(DR301,DR282:DR283,0),MATCH(GE298,DT280:EA280,0))*INDEX(AJ288:AT295,MATCH(GE298,AI288:AI295,0),MATCH(GE299,AJ287:AT287,0))</f>
        <v>0</v>
      </c>
      <c r="GF301" s="665">
        <f>INDEX(DT282:EA283,MATCH(DR301,DR282:DR283,0),MATCH(GF298,DT280:EA280,0))*INDEX(AJ288:AT295,MATCH(GF298,AI288:AI295,0),MATCH(GF299,AJ287:AT287,0))</f>
        <v>0</v>
      </c>
      <c r="GG301" s="665">
        <f>INDEX(DT282:EA283,MATCH(DR301,DR282:DR283,0),MATCH(GG298,DT280:EA280,0))*INDEX(AJ288:AT295,MATCH(GG298,AI288:AI295,0),MATCH(GG299,AJ287:AT287,0))</f>
        <v>0</v>
      </c>
      <c r="GH301" s="665">
        <f>INDEX(DT282:EA283,MATCH(DR301,DR282:DR283,0),MATCH(GH298,DT280:EA280,0))*INDEX(AJ288:AT295,MATCH(GH298,AI288:AI295,0),MATCH(GH299,AJ287:AT287,0))</f>
        <v>0</v>
      </c>
      <c r="GI301" s="665">
        <f>INDEX(DT282:EA283,MATCH(DR301,DR282:DR283,0),MATCH(GI298,DT280:EA280,0))*INDEX(AJ288:AT295,MATCH(GI298,AI288:AI295,0),MATCH(GI299,AJ287:AT287,0))</f>
        <v>0</v>
      </c>
      <c r="GJ301" s="665">
        <f>INDEX(DT282:EA283,MATCH(DR301,DR282:DR283,0),MATCH(GJ298,DT280:EA280,0))*INDEX(AJ288:AT295,MATCH(GJ298,AI288:AI295,0),MATCH(GJ299,AJ287:AT287,0))</f>
        <v>0</v>
      </c>
      <c r="GK301" s="665">
        <f>INDEX(DT282:EA283,MATCH(DR301,DR282:DR283,0),MATCH(GK298,DT280:EA280,0))*INDEX(AJ288:AT295,MATCH(GK298,AI288:AI295,0),MATCH(GK299,AJ287:AT287,0))</f>
        <v>0</v>
      </c>
      <c r="GL301" s="665" t="b">
        <f>SUM(DS301:GK301)=O283-SUM(HB301:HK301)</f>
        <v>1</v>
      </c>
      <c r="GM301" s="667"/>
      <c r="GN301" s="749">
        <v>2024</v>
      </c>
      <c r="GO301" s="664">
        <f>SUMIF(DS287:EN287,GO287,DS301:EN301)</f>
        <v>0</v>
      </c>
      <c r="GP301" s="668">
        <f>SUMIF(DS287:GK287,GP287,DS301:GK301)</f>
        <v>0</v>
      </c>
      <c r="GQ301" s="668">
        <f>SUMIF(DS287:GK287,GQ287,DS301:GK301)</f>
        <v>0</v>
      </c>
      <c r="GR301" s="668">
        <f>SUMIF(DS287:GK287,GR287,DS301:GK301)</f>
        <v>0</v>
      </c>
      <c r="GS301" s="668">
        <f>SUMIF(DS287:GK287,GS287,DS301:GK301)</f>
        <v>0</v>
      </c>
      <c r="GT301" s="668">
        <f>SUMIF(DS287:GK287,GT287,DS301:GK301)</f>
        <v>0</v>
      </c>
      <c r="GU301" s="668">
        <f>SUMIF(DS287:GK287,GU287,DS301:GK301)</f>
        <v>0</v>
      </c>
      <c r="GV301" s="668">
        <f>SUMIF(DS287:GK287,GV287,DS301:GK301)</f>
        <v>0</v>
      </c>
      <c r="GW301" s="668">
        <f>SUMIF(DS287:GK287,GW287,DS301:GK301)</f>
        <v>0</v>
      </c>
      <c r="GX301" s="668">
        <f>SUMIF(DS287:GK287,GX287,DS301:GK301)</f>
        <v>0</v>
      </c>
      <c r="GY301" s="668">
        <f>SUMIF(DS287:GK287,GY287,DS301:GK301)</f>
        <v>0</v>
      </c>
      <c r="GZ301" s="646" t="b">
        <f>O283=SUM(GO301:GY301)</f>
        <v>1</v>
      </c>
      <c r="HB301" s="668">
        <f>IF(GZ301,0,(O283-SUM(GO301:GY301))*INDEX(AK288:AT295,MATCH(GN301,AI288:AI295,0),MATCH(HB299,AK287:AT287,0)))</f>
        <v>0</v>
      </c>
      <c r="HC301" s="668">
        <f>IF(GZ301,0,(O283-SUM(GO301:GY301))*INDEX(AK288:AT295,MATCH(GN301,AI288:AI295,0),MATCH(HC299,AK287:AT287,0)))</f>
        <v>0</v>
      </c>
      <c r="HD301" s="668">
        <f>IF(GZ301,0,(O283-SUM(GO301:GY301))*INDEX(AK288:AT295,MATCH(GN301,AI288:AI295,0),MATCH(HD299,AK287:AT287,0)))</f>
        <v>0</v>
      </c>
      <c r="HE301" s="668">
        <f>IF(GZ301,0,(O283-SUM(GO301:GY301))*INDEX(AK288:AT295,MATCH(GN301,AI288:AI295,0),MATCH(HE299,AK287:AT287,0)))</f>
        <v>0</v>
      </c>
      <c r="HF301" s="668">
        <f>IF(GZ301,0,(O283-SUM(GO301:GY301))*INDEX(AK288:AT295,MATCH(GN301,AI288:AI295,0),MATCH(HF299,AK287:AT287,0)))</f>
        <v>0</v>
      </c>
      <c r="HG301" s="668">
        <f>IF(GZ301,0,(O283-SUM(GO301:GY301))*INDEX(AK288:AT295,MATCH(GN301,AI288:AI295,0),MATCH(HG299,AK287:AT287,0)))</f>
        <v>0</v>
      </c>
      <c r="HH301" s="668">
        <f>IF(GZ301,0,(O283-SUM(GO301:GY301))*INDEX(AK288:AT295,MATCH(GN301,AI288:AI295,0),MATCH(HH299,AK287:AT287,0)))</f>
        <v>0</v>
      </c>
      <c r="HI301" s="668">
        <f>IF(GZ301,0,(O283-SUM(GO301:GY301))*INDEX(AK288:AT295,MATCH(GN301,AI288:AI295,0),MATCH(HI299,AK287:AT287,0)))</f>
        <v>0</v>
      </c>
      <c r="HJ301" s="668">
        <f>IF(GZ301,0,(O283-SUM(GO301:GY301))*INDEX(AK288:AT295,MATCH(GN301,AI288:AI295,0),MATCH(HJ299,AK287:AT287,0)))</f>
        <v>0</v>
      </c>
      <c r="HK301" s="668">
        <f>IF(GZ301,0,(O283-SUM(GO301:GY301))*INDEX(AK288:AT295,MATCH(GN301,AI288:AI295,0),MATCH(HK299,AK287:AT287,0)))</f>
        <v>0</v>
      </c>
      <c r="HL301" s="668" t="b">
        <f>(SUM(HB301:HK301)+SUM(GO301:GY301))=O283</f>
        <v>1</v>
      </c>
      <c r="HM301" s="674"/>
      <c r="HN301" s="674"/>
      <c r="HO301" s="674"/>
      <c r="HP301" s="674"/>
      <c r="HQ301" s="674"/>
      <c r="HR301" s="674"/>
      <c r="HS301" s="674"/>
      <c r="HT301" s="674"/>
      <c r="HU301" s="674"/>
      <c r="HV301" s="674"/>
      <c r="HW301" s="674"/>
      <c r="HX301" s="674"/>
      <c r="HY301" s="674"/>
      <c r="HZ301" s="674"/>
    </row>
    <row r="302" spans="1:234" hidden="1" x14ac:dyDescent="0.25">
      <c r="A302" s="643" t="s">
        <v>208</v>
      </c>
      <c r="G302" s="670"/>
      <c r="H302" s="670"/>
      <c r="I302" s="674"/>
      <c r="J302" s="674"/>
      <c r="K302" s="674"/>
      <c r="L302" s="674"/>
      <c r="M302" s="674"/>
      <c r="N302" s="674"/>
      <c r="O302" s="674"/>
      <c r="P302" s="674"/>
      <c r="Q302" s="674"/>
      <c r="R302" s="674"/>
      <c r="S302" s="675"/>
      <c r="DR302" s="749">
        <v>2025</v>
      </c>
      <c r="DS302" s="665" t="e">
        <f>INDEX(DT282:EA283,MATCH(DR302,DR282:DR283,0),MATCH(DS298,DT280:EA280,0))*INDEX(AJ288:AT295,MATCH(DS298,AI288:AI295,0),MATCH(DS299,AJ287:AT287,0))</f>
        <v>#N/A</v>
      </c>
      <c r="DT302" s="665" t="e">
        <f>INDEX(DT282:EA283,MATCH(DR302,DR282:DR283,0),MATCH(DT298,DT280:EA280,0))*INDEX(AJ288:AT295,MATCH(DT298,AI288:AI295,0),MATCH(DT299,AJ287:AT287,0))</f>
        <v>#N/A</v>
      </c>
      <c r="DU302" s="665" t="e">
        <f>INDEX(DT282:EA283,MATCH(DR302,DR282:DR283,0),MATCH(DU298,DT280:EA280,0))*INDEX(AJ288:AT295,MATCH(DU298,AI288:AI295,0),MATCH(DU299,AJ287:AT287,0))</f>
        <v>#N/A</v>
      </c>
      <c r="DV302" s="665" t="e">
        <f>INDEX(DT282:EA283,MATCH(DR302,DR282:DR283,0),MATCH(DV298,DT280:EA280,0))*INDEX(AJ288:AT295,MATCH(DV298,AI288:AI295,0),MATCH(DV299,AJ287:AT287,0))</f>
        <v>#N/A</v>
      </c>
      <c r="DW302" s="665" t="e">
        <f>INDEX(DT282:EA283,MATCH(DR302,DR282:DR283,0),MATCH(DW298,DT280:EA280,0))*INDEX(AJ288:AT295,MATCH(DW298,AI288:AI295,0),MATCH(DW299,AJ287:AT287,0))</f>
        <v>#N/A</v>
      </c>
      <c r="DX302" s="665" t="e">
        <f>INDEX(DT282:EA283,MATCH(DR302,DR282:DR283,0),MATCH(DX298,DT280:EA280,0))*INDEX(AJ288:AT295,MATCH(DX298,AI288:AI295,0),MATCH(DX299,AJ287:AT287,0))</f>
        <v>#N/A</v>
      </c>
      <c r="DY302" s="665" t="e">
        <f>INDEX(DT282:EA283,MATCH(DR302,DR282:DR283,0),MATCH(DY298,DT280:EA280,0))*INDEX(AJ288:AT295,MATCH(DY298,AI288:AI295,0),MATCH(DY299,AJ287:AT287,0))</f>
        <v>#N/A</v>
      </c>
      <c r="DZ302" s="665" t="e">
        <f>INDEX(DT282:EA283,MATCH(DR302,DR282:DR283,0),MATCH(DZ298,DT280:EA280,0))*INDEX(AJ288:AT295,MATCH(DZ298,AI288:AI295,0),MATCH(DZ299,AJ287:AT287,0))</f>
        <v>#N/A</v>
      </c>
      <c r="EA302" s="665" t="e">
        <f>INDEX(DT282:EA283,MATCH(DR302,DR282:DR283,0),MATCH(EA298,DT280:EA280,0))*INDEX(AJ288:AT295,MATCH(EA298,AI288:AI295,0),MATCH(EA299,AJ287:AT287,0))</f>
        <v>#N/A</v>
      </c>
      <c r="EB302" s="665" t="e">
        <f>INDEX(DT282:EA283,MATCH(DR302,DR282:DR283,0),MATCH(EB298,DT280:EA280,0))*INDEX(AJ288:AT295,MATCH(EB298,AI288:AI295,0),MATCH(EB299,AJ287:AT287,0))</f>
        <v>#N/A</v>
      </c>
      <c r="EC302" s="665" t="e">
        <f>INDEX(DT282:EA283,MATCH(DR302,DR282:DR283,0),MATCH(EC298,DT280:EA280,0))*INDEX(AJ288:AT295,MATCH(EC298,AI288:AI295,0),MATCH(EC299,AJ287:AT287,0))</f>
        <v>#N/A</v>
      </c>
      <c r="ED302" s="665" t="e">
        <f>INDEX(DT282:EA283,MATCH(DR302,DR282:DR283,0),MATCH(ED298,DT280:EA280,0))*INDEX(AJ288:AT295,MATCH(ED298,AI288:AI295,0),MATCH(ED299,AJ287:AT287,0))</f>
        <v>#N/A</v>
      </c>
      <c r="EE302" s="665" t="e">
        <f>INDEX(DT282:EA283,MATCH(DR302,DR282:DR283,0),MATCH(EE298,DT280:EA280,0))*INDEX(AJ288:AT295,MATCH(EE298,AI288:AI295,0),MATCH(EE299,AJ287:AT287,0))</f>
        <v>#N/A</v>
      </c>
      <c r="EF302" s="665" t="e">
        <f>INDEX(DT282:EA283,MATCH(DR302,DR282:DR283,0),MATCH(EF298,DT280:EA280,0))*INDEX(AJ288:AT295,MATCH(EF298,AI288:AI295,0),MATCH(EF299,AJ287:AT287,0))</f>
        <v>#N/A</v>
      </c>
      <c r="EG302" s="665" t="e">
        <f>INDEX(DT282:EA283,MATCH(DR302,DR282:DR283,0),MATCH(EG298,DT280:EA280,0))*INDEX(AJ288:AT295,MATCH(EG298,AI288:AI295,0),MATCH(EG299,AJ287:AT287,0))</f>
        <v>#N/A</v>
      </c>
      <c r="EH302" s="665" t="e">
        <f>INDEX(DT282:EA283,MATCH(DR302,DR282:DR283,0),MATCH(EH298,DT280:EA280,0))*INDEX(AJ288:AT295,MATCH(EH298,AI288:AI295,0),MATCH(EH299,AJ287:AT287,0))</f>
        <v>#N/A</v>
      </c>
      <c r="EI302" s="665" t="e">
        <f>INDEX(DT282:EA283,MATCH(DR302,DR282:DR283,0),MATCH(EI298,DT280:EA280,0))*INDEX(AJ288:AT295,MATCH(EI298,AI288:AI295,0),MATCH(EI299,AJ287:AT287,0))</f>
        <v>#N/A</v>
      </c>
      <c r="EJ302" s="665" t="e">
        <f>INDEX(DT282:EA283,MATCH(DR302,DR282:DR283,0),MATCH(EJ298,DT280:EA280,0))*INDEX(AJ288:AT295,MATCH(EJ298,AI288:AI295,0),MATCH(EJ299,AJ287:AT287,0))</f>
        <v>#N/A</v>
      </c>
      <c r="EK302" s="665" t="e">
        <f>INDEX(DT282:EA283,MATCH(DR302,DR282:DR283,0),MATCH(EK298,DT280:EA280,0))*INDEX(AJ288:AT295,MATCH(EK298,AI288:AI295,0),MATCH(EK299,AJ287:AT287,0))</f>
        <v>#N/A</v>
      </c>
      <c r="EL302" s="665" t="e">
        <f>INDEX(DT282:EA283,MATCH(DR302,DR282:DR283,0),MATCH(EL298,DT280:EA280,0))*INDEX(AJ288:AT295,MATCH(EL298,AI288:AI295,0),MATCH(EL299,AJ287:AT287,0))</f>
        <v>#N/A</v>
      </c>
      <c r="EM302" s="665" t="e">
        <f>INDEX(DT282:EA283,MATCH(DR302,DR282:DR283,0),MATCH(EM298,DT280:EA280,0))*INDEX(AJ288:AT295,MATCH(EM298,AI288:AI295,0),MATCH(EM299,AJ287:AT287,0))</f>
        <v>#N/A</v>
      </c>
      <c r="EN302" s="665" t="e">
        <f>INDEX(DT282:EA283,MATCH(DR302,DR282:DR283,0),MATCH(EN298,DT280:EA280,0))*INDEX(AJ288:AT295,MATCH(EN298,AI288:AI295,0),MATCH(EN299,AJ287:AT287,0))</f>
        <v>#N/A</v>
      </c>
      <c r="EO302" s="665" t="e">
        <f>INDEX(DT282:EA283,MATCH(DR302,DR282:DR283,0),MATCH(EO298,DT280:EA280,0))*INDEX(AJ288:AT295,MATCH(EO298,AI288:AI295,0),MATCH(EO299,AJ287:AT287,0))</f>
        <v>#N/A</v>
      </c>
      <c r="EP302" s="665" t="e">
        <f>INDEX(DT282:EA283,MATCH(DR302,DR282:DR283,0),MATCH(EP298,DT280:EA280,0))*INDEX(AJ288:AT295,MATCH(EP298,AI288:AI295,0),MATCH(EP299,AJ287:AT287,0))</f>
        <v>#N/A</v>
      </c>
      <c r="EQ302" s="665" t="e">
        <f>INDEX(DT282:EA283,MATCH(DR302,DR282:DR283,0),MATCH(EQ298,DT280:EA280,0))*INDEX(AJ288:AT295,MATCH(EQ298,AI288:AI295,0),MATCH(EQ299,AJ287:AT287,0))</f>
        <v>#N/A</v>
      </c>
      <c r="ER302" s="665" t="e">
        <f>INDEX(DT282:EA283,MATCH(DR302,DR282:DR283,0),MATCH(ER298,DT280:EA280,0))*INDEX(AJ288:AT295,MATCH(ER298,AI288:AI295,0),MATCH(ER299,AJ287:AT287,0))</f>
        <v>#N/A</v>
      </c>
      <c r="ES302" s="665" t="e">
        <f>INDEX(DT282:EA283,MATCH(DR302,DR282:DR283,0),MATCH(ES298,DT280:EA280,0))*INDEX(AJ288:AT295,MATCH(ES298,AI288:AI295,0),MATCH(ES299,AJ287:AT287,0))</f>
        <v>#N/A</v>
      </c>
      <c r="ET302" s="665" t="e">
        <f>INDEX(DT282:EA283,MATCH(DR302,DR282:DR283,0),MATCH(ET298,DT280:EA280,0))*INDEX(AJ288:AT295,MATCH(ET298,AI288:AI295,0),MATCH(ET299,AJ287:AT287,0))</f>
        <v>#N/A</v>
      </c>
      <c r="EU302" s="665" t="e">
        <f>INDEX(DT282:EA283,MATCH(DR302,DR282:DR283,0),MATCH(EU298,DT280:EA280,0))*INDEX(AJ288:AT295,MATCH(EU298,AI288:AI295,0),MATCH(EU299,AJ287:AT287,0))</f>
        <v>#N/A</v>
      </c>
      <c r="EV302" s="665" t="e">
        <f>INDEX(DT282:EA283,MATCH(DR302,DR282:DR283,0),MATCH(EV298,DT280:EA280,0))*INDEX(AJ288:AT295,MATCH(EV298,AI288:AI295,0),MATCH(EV299,AJ287:AT287,0))</f>
        <v>#N/A</v>
      </c>
      <c r="EW302" s="665" t="e">
        <f>INDEX(DT282:EA283,MATCH(DR302,DR282:DR283,0),MATCH(EW298,DT280:EA280,0))*INDEX(AJ288:AT295,MATCH(EW298,AI288:AI295,0),MATCH(EW299,AJ287:AT287,0))</f>
        <v>#N/A</v>
      </c>
      <c r="EX302" s="665" t="e">
        <f>INDEX(DT282:EA283,MATCH(DR302,DR282:DR283,0),MATCH(EX298,DT280:EA280,0))*INDEX(AJ288:AT295,MATCH(EX298,AI288:AI295,0),MATCH(EX299,AJ287:AT287,0))</f>
        <v>#N/A</v>
      </c>
      <c r="EY302" s="665" t="e">
        <f>INDEX(DT282:EA283,MATCH(DR302,DR282:DR283,0),MATCH(EY298,DT280:EA280,0))*INDEX(AJ288:AT295,MATCH(EY298,AI288:AI295,0),MATCH(EY299,AJ287:AT287,0))</f>
        <v>#N/A</v>
      </c>
      <c r="EZ302" s="665" t="e">
        <f>INDEX(DT282:EA283,MATCH(DR302,DR282:DR283,0),MATCH(EZ298,DT280:EA280,0))*INDEX(AJ288:AT295,MATCH(EZ298,AI288:AI295,0),MATCH(EZ299,AJ287:AT287,0))</f>
        <v>#N/A</v>
      </c>
      <c r="FA302" s="665" t="e">
        <f>INDEX(DT282:EA283,MATCH(DR302,DR282:DR283,0),MATCH(FA298,DT280:EA280,0))*INDEX(AJ288:AT295,MATCH(FA298,AI288:AI295,0),MATCH(FA299,AJ287:AT287,0))</f>
        <v>#N/A</v>
      </c>
      <c r="FB302" s="665" t="e">
        <f>INDEX(DT282:EA283,MATCH(DR302,DR282:DR283,0),MATCH(FB298,DT280:EA280,0))*INDEX(AJ288:AT295,MATCH(FB298,AI288:AI295,0),MATCH(FB299,AJ287:AT287,0))</f>
        <v>#N/A</v>
      </c>
      <c r="FC302" s="665" t="e">
        <f>INDEX(DT282:EA283,MATCH(DR302,DR282:DR283,0),MATCH(FC298,DT280:EA280,0))*INDEX(AJ288:AT295,MATCH(FC298,AI288:AI295,0),MATCH(FC299,AJ287:AT287,0))</f>
        <v>#N/A</v>
      </c>
      <c r="FD302" s="665" t="e">
        <f>INDEX(DT282:EA283,MATCH(DR302,DR282:DR283,0),MATCH(FD298,DT280:EA280,0))*INDEX(AJ288:AT295,MATCH(FD298,AI288:AI295,0),MATCH(FD299,AJ287:AT287,0))</f>
        <v>#N/A</v>
      </c>
      <c r="FE302" s="665" t="e">
        <f>INDEX(DT282:EA283,MATCH(DR302,DR282:DR283,0),MATCH(FE298,DT280:EA280,0))*INDEX(AJ288:AT295,MATCH(FE298,AI288:AI295,0),MATCH(FE299,AJ287:AT287,0))</f>
        <v>#N/A</v>
      </c>
      <c r="FF302" s="665" t="e">
        <f>INDEX(DT282:EA283,MATCH(DR302,DR282:DR283,0),MATCH(FF298,DT280:EA280,0))*INDEX(AJ288:AT295,MATCH(FF298,AI288:AI295,0),MATCH(FF299,AJ287:AT287,0))</f>
        <v>#N/A</v>
      </c>
      <c r="FG302" s="665" t="e">
        <f>INDEX(DT282:EA283,MATCH(DR302,DR282:DR283,0),MATCH(FG298,DT280:EA280,0))*INDEX(AJ288:AT295,MATCH(FG298,AI288:AI295,0),MATCH(FG299,AJ287:AT287,0))</f>
        <v>#N/A</v>
      </c>
      <c r="FH302" s="665" t="e">
        <f>INDEX(DT282:EA283,MATCH(DR302,DR282:DR283,0),MATCH(FH298,DT280:EA280,0))*INDEX(AJ288:AT295,MATCH(FH298,AI288:AI295,0),MATCH(FH299,AJ287:AT287,0))</f>
        <v>#N/A</v>
      </c>
      <c r="FI302" s="665" t="e">
        <f>INDEX(DT282:EA283,MATCH(DR302,DR282:DR283,0),MATCH(FI298,DT280:EA280,0))*INDEX(AJ288:AT295,MATCH(FI298,AI288:AI295,0),MATCH(FI299,AJ287:AT287,0))</f>
        <v>#N/A</v>
      </c>
      <c r="FJ302" s="665" t="e">
        <f>INDEX(DT282:EA283,MATCH(DR302,DR282:DR283,0),MATCH(FJ298,DT280:EA280,0))*INDEX(AJ288:AT295,MATCH(FJ298,AI288:AI295,0),MATCH(FJ299,AJ287:AT287,0))</f>
        <v>#N/A</v>
      </c>
      <c r="FK302" s="665" t="e">
        <f>INDEX(DT282:EA283,MATCH(DR302,DR282:DR283,0),MATCH(FK298,DT280:EA280,0))*INDEX(AJ288:AT295,MATCH(FK298,AI288:AI295,0),MATCH(FK299,AJ287:AT287,0))</f>
        <v>#N/A</v>
      </c>
      <c r="FL302" s="665" t="e">
        <f>INDEX(DT282:EA283,MATCH(DR302,DR282:DR283,0),MATCH(FL298,DT280:EA280,0))*INDEX(AJ288:AT295,MATCH(FL298,AI288:AI295,0),MATCH(FL299,AJ287:AT287,0))</f>
        <v>#N/A</v>
      </c>
      <c r="FM302" s="665" t="e">
        <f>INDEX(DT282:EA283,MATCH(DR302,DR282:DR283,0),MATCH(FM298,DT280:EA280,0))*INDEX(AJ288:AT295,MATCH(FM298,AI288:AI295,0),MATCH(FM299,AJ287:AT287,0))</f>
        <v>#N/A</v>
      </c>
      <c r="FN302" s="665" t="e">
        <f>INDEX(DT282:EA283,MATCH(DR302,DR282:DR283,0),MATCH(FN298,DT280:EA280,0))*INDEX(AJ288:AT295,MATCH(FN298,AI288:AI295,0),MATCH(FN299,AJ287:AT287,0))</f>
        <v>#N/A</v>
      </c>
      <c r="FO302" s="665" t="e">
        <f>INDEX(DT282:EA283,MATCH(DR302,DR282:DR283,0),MATCH(FO298,DT280:EA280,0))*INDEX(AJ288:AT295,MATCH(FO298,AI288:AI295,0),MATCH(FO299,AJ287:AT287,0))</f>
        <v>#N/A</v>
      </c>
      <c r="FP302" s="665" t="e">
        <f>INDEX(DT282:EA283,MATCH(DR302,DR282:DR283,0),MATCH(FP298,DT280:EA280,0))*INDEX(AJ288:AT295,MATCH(FP298,AI288:AI295,0),MATCH(FP299,AJ287:AT287,0))</f>
        <v>#N/A</v>
      </c>
      <c r="FQ302" s="665" t="e">
        <f>INDEX(DT282:EA283,MATCH(DR302,DR282:DR283,0),MATCH(FQ298,DT280:EA280,0))*INDEX(AJ288:AT295,MATCH(FQ298,AI288:AI295,0),MATCH(FQ299,AJ287:AT287,0))</f>
        <v>#N/A</v>
      </c>
      <c r="FR302" s="665" t="e">
        <f>INDEX(DT282:EA283,MATCH(DR302,DR282:DR283,0),MATCH(FR298,DT280:EA280,0))*INDEX(AJ288:AT295,MATCH(FR298,AI288:AI295,0),MATCH(FR299,AJ287:AT287,0))</f>
        <v>#N/A</v>
      </c>
      <c r="FS302" s="665" t="e">
        <f>INDEX(DT282:EA283,MATCH(DR302,DR282:DR283,0),MATCH(FS298,DT280:EA280,0))*INDEX(AJ288:AT295,MATCH(FS298,AI288:AI295,0),MATCH(FS299,AJ287:AT287,0))</f>
        <v>#N/A</v>
      </c>
      <c r="FT302" s="665" t="e">
        <f>INDEX(DT282:EA283,MATCH(DR302,DR282:DR283,0),MATCH(FT298,DT280:EA280,0))*INDEX(AJ288:AT295,MATCH(FT298,AI288:AI295,0),MATCH(FT299,AJ287:AT287,0))</f>
        <v>#N/A</v>
      </c>
      <c r="FU302" s="665" t="e">
        <f>INDEX(DT282:EA283,MATCH(DR302,DR282:DR283,0),MATCH(FU298,DT280:EA280,0))*INDEX(AJ288:AT295,MATCH(FU298,AI288:AI295,0),MATCH(FU299,AJ287:AT287,0))</f>
        <v>#N/A</v>
      </c>
      <c r="FV302" s="665" t="e">
        <f>INDEX(DT282:EA283,MATCH(DR302,DR282:DR283,0),MATCH(FV298,DT280:EA280,0))*INDEX(AJ288:AT295,MATCH(FV298,AI288:AI295,0),MATCH(FV299,AJ287:AT287,0))</f>
        <v>#N/A</v>
      </c>
      <c r="FW302" s="665" t="e">
        <f>INDEX(DT282:EA283,MATCH(DR302,DR282:DR283,0),MATCH(FW298,DT280:EA280,0))*INDEX(AJ288:AT295,MATCH(FW298,AI288:AI295,0),MATCH(FW299,AJ287:AT287,0))</f>
        <v>#N/A</v>
      </c>
      <c r="FX302" s="665" t="e">
        <f>INDEX(DT282:EA283,MATCH(DR302,DR282:DR283,0),MATCH(FX298,DT280:EA280,0))*INDEX(AJ288:AT295,MATCH(FX298,AI288:AI295,0),MATCH(FX299,AJ287:AT287,0))</f>
        <v>#N/A</v>
      </c>
      <c r="FY302" s="665" t="e">
        <f>INDEX(DT282:EA283,MATCH(DR302,DR282:DR283,0),MATCH(FY298,DT280:EA280,0))*INDEX(AJ288:AT295,MATCH(FY298,AI288:AI295,0),MATCH(FY299,AJ287:AT287,0))</f>
        <v>#N/A</v>
      </c>
      <c r="FZ302" s="665" t="e">
        <f>INDEX(DT282:EA283,MATCH(DR302,DR282:DR283,0),MATCH(FZ298,DT280:EA280,0))*INDEX(AJ288:AT295,MATCH(FZ298,AI288:AI295,0),MATCH(FZ299,AJ287:AT287,0))</f>
        <v>#N/A</v>
      </c>
      <c r="GA302" s="665" t="e">
        <f>INDEX(DT282:EA283,MATCH(DR302,DR282:DR283,0),MATCH(GA298,DT280:EA280,0))*INDEX(AJ288:AT295,MATCH(GA298,AI288:AI295,0),MATCH(GA299,AJ287:AT287,0))</f>
        <v>#N/A</v>
      </c>
      <c r="GB302" s="665" t="e">
        <f>INDEX(DT282:EA283,MATCH(DR302,DR282:DR283,0),MATCH(GB298,DT280:EA280,0))*INDEX(AJ288:AT295,MATCH(GB298,AI288:AI295,0),MATCH(GB299,AJ287:AT287,0))</f>
        <v>#N/A</v>
      </c>
      <c r="GC302" s="665" t="e">
        <f>INDEX(DT282:EA283,MATCH(DR302,DR282:DR283,0),MATCH(GC298,DT280:EA280,0))*INDEX(AJ288:AT295,MATCH(GC298,AI288:AI295,0),MATCH(GC299,AJ287:AT287,0))</f>
        <v>#N/A</v>
      </c>
      <c r="GD302" s="665" t="e">
        <f>INDEX(DT282:EA283,MATCH(DR302,DR282:DR283,0),MATCH(GD298,DT280:EA280,0))*INDEX(AJ288:AT295,MATCH(GD298,AI288:AI295,0),MATCH(GD299,AJ287:AT287,0))</f>
        <v>#N/A</v>
      </c>
      <c r="GE302" s="665" t="e">
        <f>INDEX(DT282:EA283,MATCH(DR302,DR282:DR283,0),MATCH(GE298,DT280:EA280,0))*INDEX(AJ288:AT295,MATCH(GE298,AI288:AI295,0),MATCH(GE299,AJ287:AT287,0))</f>
        <v>#N/A</v>
      </c>
      <c r="GF302" s="665" t="e">
        <f>INDEX(DT282:EA283,MATCH(DR302,DR282:DR283,0),MATCH(GF298,DT280:EA280,0))*INDEX(AJ288:AT295,MATCH(GF298,AI288:AI295,0),MATCH(GF299,AJ287:AT287,0))</f>
        <v>#N/A</v>
      </c>
      <c r="GG302" s="665" t="e">
        <f>INDEX(DT282:EA283,MATCH(DR302,DR282:DR283,0),MATCH(GG298,DT280:EA280,0))*INDEX(AJ288:AT295,MATCH(GG298,AI288:AI295,0),MATCH(GG299,AJ287:AT287,0))</f>
        <v>#N/A</v>
      </c>
      <c r="GH302" s="665" t="e">
        <f>INDEX(DT282:EA283,MATCH(DR302,DR282:DR283,0),MATCH(GH298,DT280:EA280,0))*INDEX(AJ288:AT295,MATCH(GH298,AI288:AI295,0),MATCH(GH299,AJ287:AT287,0))</f>
        <v>#N/A</v>
      </c>
      <c r="GI302" s="665" t="e">
        <f>INDEX(DT282:EA283,MATCH(DR302,DR282:DR283,0),MATCH(GI298,DT280:EA280,0))*INDEX(AJ288:AT295,MATCH(GI298,AI288:AI295,0),MATCH(GI299,AJ287:AT287,0))</f>
        <v>#N/A</v>
      </c>
      <c r="GJ302" s="665" t="e">
        <f>INDEX(DT282:EA283,MATCH(DR302,DR282:DR283,0),MATCH(GJ298,DT280:EA280,0))*INDEX(AJ288:AT295,MATCH(GJ298,AI288:AI295,0),MATCH(GJ299,AJ287:AT287,0))</f>
        <v>#N/A</v>
      </c>
      <c r="GK302" s="665" t="e">
        <f>INDEX(DT282:EA283,MATCH(DR302,DR282:DR283,0),MATCH(GK298,DT280:EA280,0))*INDEX(AJ288:AT295,MATCH(GK298,AI288:AI295,0),MATCH(GK299,AJ287:AT287,0))</f>
        <v>#N/A</v>
      </c>
      <c r="GL302" s="665" t="e">
        <f>SUM(DS302:GK302)=#REF!-SUM(HB302:HK302)</f>
        <v>#N/A</v>
      </c>
      <c r="GM302" s="667"/>
      <c r="GN302" s="749">
        <v>2025</v>
      </c>
      <c r="GO302" s="664" t="e">
        <f>SUMIF(DS287:EN287,GO287,DS302:EN302)</f>
        <v>#N/A</v>
      </c>
      <c r="GP302" s="668" t="e">
        <f>SUMIF(DS287:GK287,GP287,DS302:GK302)</f>
        <v>#N/A</v>
      </c>
      <c r="GQ302" s="668" t="e">
        <f>SUMIF(DS287:GK287,GQ287,DS302:GK302)</f>
        <v>#N/A</v>
      </c>
      <c r="GR302" s="668" t="e">
        <f>SUMIF(DS287:GK287,GR287,DS302:GK302)</f>
        <v>#N/A</v>
      </c>
      <c r="GS302" s="668" t="e">
        <f>SUMIF(DS287:GK287,GS287,DS302:GK302)</f>
        <v>#N/A</v>
      </c>
      <c r="GT302" s="668" t="e">
        <f>SUMIF(DS287:GK287,GT287,DS302:GK302)</f>
        <v>#N/A</v>
      </c>
      <c r="GU302" s="668" t="e">
        <f>SUMIF(DS287:GK287,GU287,DS302:GK302)</f>
        <v>#N/A</v>
      </c>
      <c r="GV302" s="668" t="e">
        <f>SUMIF(DS287:GK287,GV287,DS302:GK302)</f>
        <v>#N/A</v>
      </c>
      <c r="GW302" s="668" t="e">
        <f>SUMIF(DS287:GK287,GW287,DS302:GK302)</f>
        <v>#N/A</v>
      </c>
      <c r="GX302" s="668" t="e">
        <f>SUMIF(DS287:GK287,GX287,DS302:GK302)</f>
        <v>#N/A</v>
      </c>
      <c r="GY302" s="668" t="e">
        <f>SUMIF(DS287:GK287,GY287,DS302:GK302)</f>
        <v>#N/A</v>
      </c>
      <c r="GZ302" s="646" t="e">
        <f>#REF!=SUM(GO302:GY302)</f>
        <v>#REF!</v>
      </c>
      <c r="HB302" s="668" t="e">
        <f>IF(GZ302,0,(#REF!-SUM(GO302:GY302))*INDEX(AK288:AT295,MATCH(GN302,AI288:AI295,0),MATCH(HB299,AK287:AT287,0)))</f>
        <v>#REF!</v>
      </c>
      <c r="HC302" s="668" t="e">
        <f>IF(GZ302,0,(#REF!-SUM(GO302:GY302))*INDEX(AK288:AT295,MATCH(GN302,AI288:AI295,0),MATCH(HC299,AK287:AT287,0)))</f>
        <v>#REF!</v>
      </c>
      <c r="HD302" s="668" t="e">
        <f>IF(GZ302,0,(#REF!-SUM(GO302:GY302))*INDEX(AK288:AT295,MATCH(GN302,AI288:AI295,0),MATCH(HD299,AK287:AT287,0)))</f>
        <v>#REF!</v>
      </c>
      <c r="HE302" s="668" t="e">
        <f>IF(GZ302,0,(#REF!-SUM(GO302:GY302))*INDEX(AK288:AT295,MATCH(GN302,AI288:AI295,0),MATCH(HE299,AK287:AT287,0)))</f>
        <v>#REF!</v>
      </c>
      <c r="HF302" s="668" t="e">
        <f>IF(GZ302,0,(#REF!-SUM(GO302:GY302))*INDEX(AK288:AT295,MATCH(GN302,AI288:AI295,0),MATCH(HF299,AK287:AT287,0)))</f>
        <v>#REF!</v>
      </c>
      <c r="HG302" s="668" t="e">
        <f>IF(GZ302,0,(#REF!-SUM(GO302:GY302))*INDEX(AK288:AT295,MATCH(GN302,AI288:AI295,0),MATCH(HG299,AK287:AT287,0)))</f>
        <v>#REF!</v>
      </c>
      <c r="HH302" s="668" t="e">
        <f>IF(GZ302,0,(#REF!-SUM(GO302:GY302))*INDEX(AK288:AT295,MATCH(GN302,AI288:AI295,0),MATCH(HH299,AK287:AT287,0)))</f>
        <v>#REF!</v>
      </c>
      <c r="HI302" s="668" t="e">
        <f>IF(GZ302,0,(#REF!-SUM(GO302:GY302))*INDEX(AK288:AT295,MATCH(GN302,AI288:AI295,0),MATCH(HI299,AK287:AT287,0)))</f>
        <v>#REF!</v>
      </c>
      <c r="HJ302" s="668" t="e">
        <f>IF(GZ302,0,(#REF!-SUM(GO302:GY302))*INDEX(AK288:AT295,MATCH(GN302,AI288:AI295,0),MATCH(HJ299,AK287:AT287,0)))</f>
        <v>#REF!</v>
      </c>
      <c r="HK302" s="668" t="e">
        <f>IF(GZ302,0,(#REF!-SUM(GO302:GY302))*INDEX(AK288:AT295,MATCH(GN302,AI288:AI295,0),MATCH(HK299,AK287:AT287,0)))</f>
        <v>#REF!</v>
      </c>
      <c r="HL302" s="668" t="e">
        <f>(SUM(HB302:HK302)+SUM(GO302:GY302))=#REF!</f>
        <v>#REF!</v>
      </c>
      <c r="HM302" s="674"/>
      <c r="HN302" s="674"/>
      <c r="HO302" s="674"/>
      <c r="HP302" s="674"/>
      <c r="HQ302" s="674"/>
      <c r="HR302" s="674"/>
      <c r="HS302" s="674"/>
      <c r="HT302" s="674"/>
      <c r="HU302" s="674"/>
      <c r="HV302" s="674"/>
      <c r="HW302" s="674"/>
      <c r="HX302" s="674"/>
      <c r="HY302" s="674"/>
      <c r="HZ302" s="674"/>
    </row>
    <row r="303" spans="1:234" hidden="1" x14ac:dyDescent="0.25">
      <c r="A303" s="643" t="s">
        <v>208</v>
      </c>
      <c r="G303" s="670"/>
      <c r="H303" s="670"/>
      <c r="I303" s="674"/>
      <c r="J303" s="674"/>
      <c r="K303" s="674"/>
      <c r="L303" s="674"/>
      <c r="M303" s="674"/>
      <c r="N303" s="674"/>
      <c r="O303" s="674"/>
      <c r="P303" s="674"/>
      <c r="Q303" s="674"/>
      <c r="R303" s="674"/>
      <c r="S303" s="675"/>
      <c r="DR303" s="749">
        <v>2026</v>
      </c>
      <c r="DS303" s="665" t="e">
        <f>INDEX(DT282:EA283,MATCH(DR303,DR282:DR283,0),MATCH(DS298,DT280:EA280,0))*INDEX(AJ288:AT295,MATCH(DS298,AI288:AI295,0),MATCH(DS299,AJ287:AT287,0))</f>
        <v>#N/A</v>
      </c>
      <c r="DT303" s="665" t="e">
        <f>INDEX(DT282:EA283,MATCH(DR303,DR282:DR283,0),MATCH(DT298,DT280:EA280,0))*INDEX(AJ288:AT295,MATCH(DT298,AI288:AI295,0),MATCH(DT299,AJ287:AT287,0))</f>
        <v>#N/A</v>
      </c>
      <c r="DU303" s="665" t="e">
        <f>INDEX(DT282:EA283,MATCH(DR303,DR282:DR283,0),MATCH(DU298,DT280:EA280,0))*INDEX(AJ288:AT295,MATCH(DU298,AI288:AI295,0),MATCH(DU299,AJ287:AT287,0))</f>
        <v>#N/A</v>
      </c>
      <c r="DV303" s="665" t="e">
        <f>INDEX(DT282:EA283,MATCH(DR303,DR282:DR283,0),MATCH(DV298,DT280:EA280,0))*INDEX(AJ288:AT295,MATCH(DV298,AI288:AI295,0),MATCH(DV299,AJ287:AT287,0))</f>
        <v>#N/A</v>
      </c>
      <c r="DW303" s="665" t="e">
        <f>INDEX(DT282:EA283,MATCH(DR303,DR282:DR283,0),MATCH(DW298,DT280:EA280,0))*INDEX(AJ288:AT295,MATCH(DW298,AI288:AI295,0),MATCH(DW299,AJ287:AT287,0))</f>
        <v>#N/A</v>
      </c>
      <c r="DX303" s="665" t="e">
        <f>INDEX(DT282:EA283,MATCH(DR303,DR282:DR283,0),MATCH(DX298,DT280:EA280,0))*INDEX(AJ288:AT295,MATCH(DX298,AI288:AI295,0),MATCH(DX299,AJ287:AT287,0))</f>
        <v>#N/A</v>
      </c>
      <c r="DY303" s="665" t="e">
        <f>INDEX(DT282:EA283,MATCH(DR303,DR282:DR283,0),MATCH(DY298,DT280:EA280,0))*INDEX(AJ288:AT295,MATCH(DY298,AI288:AI295,0),MATCH(DY299,AJ287:AT287,0))</f>
        <v>#N/A</v>
      </c>
      <c r="DZ303" s="665" t="e">
        <f>INDEX(DT282:EA283,MATCH(DR303,DR282:DR283,0),MATCH(DZ298,DT280:EA280,0))*INDEX(AJ288:AT295,MATCH(DZ298,AI288:AI295,0),MATCH(DZ299,AJ287:AT287,0))</f>
        <v>#N/A</v>
      </c>
      <c r="EA303" s="665" t="e">
        <f>INDEX(DT282:EA283,MATCH(DR303,DR282:DR283,0),MATCH(EA298,DT280:EA280,0))*INDEX(AJ288:AT295,MATCH(EA298,AI288:AI295,0),MATCH(EA299,AJ287:AT287,0))</f>
        <v>#N/A</v>
      </c>
      <c r="EB303" s="665" t="e">
        <f>INDEX(DT282:EA283,MATCH(DR303,DR282:DR283,0),MATCH(EB298,DT280:EA280,0))*INDEX(AJ288:AT295,MATCH(EB298,AI288:AI295,0),MATCH(EB299,AJ287:AT287,0))</f>
        <v>#N/A</v>
      </c>
      <c r="EC303" s="665" t="e">
        <f>INDEX(DT282:EA283,MATCH(DR303,DR282:DR283,0),MATCH(EC298,DT280:EA280,0))*INDEX(AJ288:AT295,MATCH(EC298,AI288:AI295,0),MATCH(EC299,AJ287:AT287,0))</f>
        <v>#N/A</v>
      </c>
      <c r="ED303" s="665" t="e">
        <f>INDEX(DT282:EA283,MATCH(DR303,DR282:DR283,0),MATCH(ED298,DT280:EA280,0))*INDEX(AJ288:AT295,MATCH(ED298,AI288:AI295,0),MATCH(ED299,AJ287:AT287,0))</f>
        <v>#N/A</v>
      </c>
      <c r="EE303" s="665" t="e">
        <f>INDEX(DT282:EA283,MATCH(DR303,DR282:DR283,0),MATCH(EE298,DT280:EA280,0))*INDEX(AJ288:AT295,MATCH(EE298,AI288:AI295,0),MATCH(EE299,AJ287:AT287,0))</f>
        <v>#N/A</v>
      </c>
      <c r="EF303" s="665" t="e">
        <f>INDEX(DT282:EA283,MATCH(DR303,DR282:DR283,0),MATCH(EF298,DT280:EA280,0))*INDEX(AJ288:AT295,MATCH(EF298,AI288:AI295,0),MATCH(EF299,AJ287:AT287,0))</f>
        <v>#N/A</v>
      </c>
      <c r="EG303" s="665" t="e">
        <f>INDEX(DT282:EA283,MATCH(DR303,DR282:DR283,0),MATCH(EG298,DT280:EA280,0))*INDEX(AJ288:AT295,MATCH(EG298,AI288:AI295,0),MATCH(EG299,AJ287:AT287,0))</f>
        <v>#N/A</v>
      </c>
      <c r="EH303" s="665" t="e">
        <f>INDEX(DT282:EA283,MATCH(DR303,DR282:DR283,0),MATCH(EH298,DT280:EA280,0))*INDEX(AJ288:AT295,MATCH(EH298,AI288:AI295,0),MATCH(EH299,AJ287:AT287,0))</f>
        <v>#N/A</v>
      </c>
      <c r="EI303" s="665" t="e">
        <f>INDEX(DT282:EA283,MATCH(DR303,DR282:DR283,0),MATCH(EI298,DT280:EA280,0))*INDEX(AJ288:AT295,MATCH(EI298,AI288:AI295,0),MATCH(EI299,AJ287:AT287,0))</f>
        <v>#N/A</v>
      </c>
      <c r="EJ303" s="665" t="e">
        <f>INDEX(DT282:EA283,MATCH(DR303,DR282:DR283,0),MATCH(EJ298,DT280:EA280,0))*INDEX(AJ288:AT295,MATCH(EJ298,AI288:AI295,0),MATCH(EJ299,AJ287:AT287,0))</f>
        <v>#N/A</v>
      </c>
      <c r="EK303" s="665" t="e">
        <f>INDEX(DT282:EA283,MATCH(DR303,DR282:DR283,0),MATCH(EK298,DT280:EA280,0))*INDEX(AJ288:AT295,MATCH(EK298,AI288:AI295,0),MATCH(EK299,AJ287:AT287,0))</f>
        <v>#N/A</v>
      </c>
      <c r="EL303" s="665" t="e">
        <f>INDEX(DT282:EA283,MATCH(DR303,DR282:DR283,0),MATCH(EL298,DT280:EA280,0))*INDEX(AJ288:AT295,MATCH(EL298,AI288:AI295,0),MATCH(EL299,AJ287:AT287,0))</f>
        <v>#N/A</v>
      </c>
      <c r="EM303" s="665" t="e">
        <f>INDEX(DT282:EA283,MATCH(DR303,DR282:DR283,0),MATCH(EM298,DT280:EA280,0))*INDEX(AJ288:AT295,MATCH(EM298,AI288:AI295,0),MATCH(EM299,AJ287:AT287,0))</f>
        <v>#N/A</v>
      </c>
      <c r="EN303" s="665" t="e">
        <f>INDEX(DT282:EA283,MATCH(DR303,DR282:DR283,0),MATCH(EN298,DT280:EA280,0))*INDEX(AJ288:AT295,MATCH(EN298,AI288:AI295,0),MATCH(EN299,AJ287:AT287,0))</f>
        <v>#N/A</v>
      </c>
      <c r="EO303" s="665" t="e">
        <f>INDEX(DT282:EA283,MATCH(DR303,DR282:DR283,0),MATCH(EO298,DT280:EA280,0))*INDEX(AJ288:AT295,MATCH(EO298,AI288:AI295,0),MATCH(EO299,AJ287:AT287,0))</f>
        <v>#N/A</v>
      </c>
      <c r="EP303" s="665" t="e">
        <f>INDEX(DT282:EA283,MATCH(DR303,DR282:DR283,0),MATCH(EP298,DT280:EA280,0))*INDEX(AJ288:AT295,MATCH(EP298,AI288:AI295,0),MATCH(EP299,AJ287:AT287,0))</f>
        <v>#N/A</v>
      </c>
      <c r="EQ303" s="665" t="e">
        <f>INDEX(DT282:EA283,MATCH(DR303,DR282:DR283,0),MATCH(EQ298,DT280:EA280,0))*INDEX(AJ288:AT295,MATCH(EQ298,AI288:AI295,0),MATCH(EQ299,AJ287:AT287,0))</f>
        <v>#N/A</v>
      </c>
      <c r="ER303" s="665" t="e">
        <f>INDEX(DT282:EA283,MATCH(DR303,DR282:DR283,0),MATCH(ER298,DT280:EA280,0))*INDEX(AJ288:AT295,MATCH(ER298,AI288:AI295,0),MATCH(ER299,AJ287:AT287,0))</f>
        <v>#N/A</v>
      </c>
      <c r="ES303" s="665" t="e">
        <f>INDEX(DT282:EA283,MATCH(DR303,DR282:DR283,0),MATCH(ES298,DT280:EA280,0))*INDEX(AJ288:AT295,MATCH(ES298,AI288:AI295,0),MATCH(ES299,AJ287:AT287,0))</f>
        <v>#N/A</v>
      </c>
      <c r="ET303" s="665" t="e">
        <f>INDEX(DT282:EA283,MATCH(DR303,DR282:DR283,0),MATCH(ET298,DT280:EA280,0))*INDEX(AJ288:AT295,MATCH(ET298,AI288:AI295,0),MATCH(ET299,AJ287:AT287,0))</f>
        <v>#N/A</v>
      </c>
      <c r="EU303" s="665" t="e">
        <f>INDEX(DT282:EA283,MATCH(DR303,DR282:DR283,0),MATCH(EU298,DT280:EA280,0))*INDEX(AJ288:AT295,MATCH(EU298,AI288:AI295,0),MATCH(EU299,AJ287:AT287,0))</f>
        <v>#N/A</v>
      </c>
      <c r="EV303" s="665" t="e">
        <f>INDEX(DT282:EA283,MATCH(DR303,DR282:DR283,0),MATCH(EV298,DT280:EA280,0))*INDEX(AJ288:AT295,MATCH(EV298,AI288:AI295,0),MATCH(EV299,AJ287:AT287,0))</f>
        <v>#N/A</v>
      </c>
      <c r="EW303" s="665" t="e">
        <f>INDEX(DT282:EA283,MATCH(DR303,DR282:DR283,0),MATCH(EW298,DT280:EA280,0))*INDEX(AJ288:AT295,MATCH(EW298,AI288:AI295,0),MATCH(EW299,AJ287:AT287,0))</f>
        <v>#N/A</v>
      </c>
      <c r="EX303" s="665" t="e">
        <f>INDEX(DT282:EA283,MATCH(DR303,DR282:DR283,0),MATCH(EX298,DT280:EA280,0))*INDEX(AJ288:AT295,MATCH(EX298,AI288:AI295,0),MATCH(EX299,AJ287:AT287,0))</f>
        <v>#N/A</v>
      </c>
      <c r="EY303" s="665" t="e">
        <f>INDEX(DT282:EA283,MATCH(DR303,DR282:DR283,0),MATCH(EY298,DT280:EA280,0))*INDEX(AJ288:AT295,MATCH(EY298,AI288:AI295,0),MATCH(EY299,AJ287:AT287,0))</f>
        <v>#N/A</v>
      </c>
      <c r="EZ303" s="665" t="e">
        <f>INDEX(DT282:EA283,MATCH(DR303,DR282:DR283,0),MATCH(EZ298,DT280:EA280,0))*INDEX(AJ288:AT295,MATCH(EZ298,AI288:AI295,0),MATCH(EZ299,AJ287:AT287,0))</f>
        <v>#N/A</v>
      </c>
      <c r="FA303" s="665" t="e">
        <f>INDEX(DT282:EA283,MATCH(DR303,DR282:DR283,0),MATCH(FA298,DT280:EA280,0))*INDEX(AJ288:AT295,MATCH(FA298,AI288:AI295,0),MATCH(FA299,AJ287:AT287,0))</f>
        <v>#N/A</v>
      </c>
      <c r="FB303" s="665" t="e">
        <f>INDEX(DT282:EA283,MATCH(DR303,DR282:DR283,0),MATCH(FB298,DT280:EA280,0))*INDEX(AJ288:AT295,MATCH(FB298,AI288:AI295,0),MATCH(FB299,AJ287:AT287,0))</f>
        <v>#N/A</v>
      </c>
      <c r="FC303" s="665" t="e">
        <f>INDEX(DT282:EA283,MATCH(DR303,DR282:DR283,0),MATCH(FC298,DT280:EA280,0))*INDEX(AJ288:AT295,MATCH(FC298,AI288:AI295,0),MATCH(FC299,AJ287:AT287,0))</f>
        <v>#N/A</v>
      </c>
      <c r="FD303" s="665" t="e">
        <f>INDEX(DT282:EA283,MATCH(DR303,DR282:DR283,0),MATCH(FD298,DT280:EA280,0))*INDEX(AJ288:AT295,MATCH(FD298,AI288:AI295,0),MATCH(FD299,AJ287:AT287,0))</f>
        <v>#N/A</v>
      </c>
      <c r="FE303" s="665" t="e">
        <f>INDEX(DT282:EA283,MATCH(DR303,DR282:DR283,0),MATCH(FE298,DT280:EA280,0))*INDEX(AJ288:AT295,MATCH(FE298,AI288:AI295,0),MATCH(FE299,AJ287:AT287,0))</f>
        <v>#N/A</v>
      </c>
      <c r="FF303" s="665" t="e">
        <f>INDEX(DT282:EA283,MATCH(DR303,DR282:DR283,0),MATCH(FF298,DT280:EA280,0))*INDEX(AJ288:AT295,MATCH(FF298,AI288:AI295,0),MATCH(FF299,AJ287:AT287,0))</f>
        <v>#N/A</v>
      </c>
      <c r="FG303" s="665" t="e">
        <f>INDEX(DT282:EA283,MATCH(DR303,DR282:DR283,0),MATCH(FG298,DT280:EA280,0))*INDEX(AJ288:AT295,MATCH(FG298,AI288:AI295,0),MATCH(FG299,AJ287:AT287,0))</f>
        <v>#N/A</v>
      </c>
      <c r="FH303" s="665" t="e">
        <f>INDEX(DT282:EA283,MATCH(DR303,DR282:DR283,0),MATCH(FH298,DT280:EA280,0))*INDEX(AJ288:AT295,MATCH(FH298,AI288:AI295,0),MATCH(FH299,AJ287:AT287,0))</f>
        <v>#N/A</v>
      </c>
      <c r="FI303" s="665" t="e">
        <f>INDEX(DT282:EA283,MATCH(DR303,DR282:DR283,0),MATCH(FI298,DT280:EA280,0))*INDEX(AJ288:AT295,MATCH(FI298,AI288:AI295,0),MATCH(FI299,AJ287:AT287,0))</f>
        <v>#N/A</v>
      </c>
      <c r="FJ303" s="665" t="e">
        <f>INDEX(DT282:EA283,MATCH(DR303,DR282:DR283,0),MATCH(FJ298,DT280:EA280,0))*INDEX(AJ288:AT295,MATCH(FJ298,AI288:AI295,0),MATCH(FJ299,AJ287:AT287,0))</f>
        <v>#N/A</v>
      </c>
      <c r="FK303" s="665" t="e">
        <f>INDEX(DT282:EA283,MATCH(DR303,DR282:DR283,0),MATCH(FK298,DT280:EA280,0))*INDEX(AJ288:AT295,MATCH(FK298,AI288:AI295,0),MATCH(FK299,AJ287:AT287,0))</f>
        <v>#N/A</v>
      </c>
      <c r="FL303" s="665" t="e">
        <f>INDEX(DT282:EA283,MATCH(DR303,DR282:DR283,0),MATCH(FL298,DT280:EA280,0))*INDEX(AJ288:AT295,MATCH(FL298,AI288:AI295,0),MATCH(FL299,AJ287:AT287,0))</f>
        <v>#N/A</v>
      </c>
      <c r="FM303" s="665" t="e">
        <f>INDEX(DT282:EA283,MATCH(DR303,DR282:DR283,0),MATCH(FM298,DT280:EA280,0))*INDEX(AJ288:AT295,MATCH(FM298,AI288:AI295,0),MATCH(FM299,AJ287:AT287,0))</f>
        <v>#N/A</v>
      </c>
      <c r="FN303" s="665" t="e">
        <f>INDEX(DT282:EA283,MATCH(DR303,DR282:DR283,0),MATCH(FN298,DT280:EA280,0))*INDEX(AJ288:AT295,MATCH(FN298,AI288:AI295,0),MATCH(FN299,AJ287:AT287,0))</f>
        <v>#N/A</v>
      </c>
      <c r="FO303" s="665" t="e">
        <f>INDEX(DT282:EA283,MATCH(DR303,DR282:DR283,0),MATCH(FO298,DT280:EA280,0))*INDEX(AJ288:AT295,MATCH(FO298,AI288:AI295,0),MATCH(FO299,AJ287:AT287,0))</f>
        <v>#N/A</v>
      </c>
      <c r="FP303" s="665" t="e">
        <f>INDEX(DT282:EA283,MATCH(DR303,DR282:DR283,0),MATCH(FP298,DT280:EA280,0))*INDEX(AJ288:AT295,MATCH(FP298,AI288:AI295,0),MATCH(FP299,AJ287:AT287,0))</f>
        <v>#N/A</v>
      </c>
      <c r="FQ303" s="665" t="e">
        <f>INDEX(DT282:EA283,MATCH(DR303,DR282:DR283,0),MATCH(FQ298,DT280:EA280,0))*INDEX(AJ288:AT295,MATCH(FQ298,AI288:AI295,0),MATCH(FQ299,AJ287:AT287,0))</f>
        <v>#N/A</v>
      </c>
      <c r="FR303" s="665" t="e">
        <f>INDEX(DT282:EA283,MATCH(DR303,DR282:DR283,0),MATCH(FR298,DT280:EA280,0))*INDEX(AJ288:AT295,MATCH(FR298,AI288:AI295,0),MATCH(FR299,AJ287:AT287,0))</f>
        <v>#N/A</v>
      </c>
      <c r="FS303" s="665" t="e">
        <f>INDEX(DT282:EA283,MATCH(DR303,DR282:DR283,0),MATCH(FS298,DT280:EA280,0))*INDEX(AJ288:AT295,MATCH(FS298,AI288:AI295,0),MATCH(FS299,AJ287:AT287,0))</f>
        <v>#N/A</v>
      </c>
      <c r="FT303" s="665" t="e">
        <f>INDEX(DT282:EA283,MATCH(DR303,DR282:DR283,0),MATCH(FT298,DT280:EA280,0))*INDEX(AJ288:AT295,MATCH(FT298,AI288:AI295,0),MATCH(FT299,AJ287:AT287,0))</f>
        <v>#N/A</v>
      </c>
      <c r="FU303" s="665" t="e">
        <f>INDEX(DT282:EA283,MATCH(DR303,DR282:DR283,0),MATCH(FU298,DT280:EA280,0))*INDEX(AJ288:AT295,MATCH(FU298,AI288:AI295,0),MATCH(FU299,AJ287:AT287,0))</f>
        <v>#N/A</v>
      </c>
      <c r="FV303" s="665" t="e">
        <f>INDEX(DT282:EA283,MATCH(DR303,DR282:DR283,0),MATCH(FV298,DT280:EA280,0))*INDEX(AJ288:AT295,MATCH(FV298,AI288:AI295,0),MATCH(FV299,AJ287:AT287,0))</f>
        <v>#N/A</v>
      </c>
      <c r="FW303" s="665" t="e">
        <f>INDEX(DT282:EA283,MATCH(DR303,DR282:DR283,0),MATCH(FW298,DT280:EA280,0))*INDEX(AJ288:AT295,MATCH(FW298,AI288:AI295,0),MATCH(FW299,AJ287:AT287,0))</f>
        <v>#N/A</v>
      </c>
      <c r="FX303" s="665" t="e">
        <f>INDEX(DT282:EA283,MATCH(DR303,DR282:DR283,0),MATCH(FX298,DT280:EA280,0))*INDEX(AJ288:AT295,MATCH(FX298,AI288:AI295,0),MATCH(FX299,AJ287:AT287,0))</f>
        <v>#N/A</v>
      </c>
      <c r="FY303" s="665" t="e">
        <f>INDEX(DT282:EA283,MATCH(DR303,DR282:DR283,0),MATCH(FY298,DT280:EA280,0))*INDEX(AJ288:AT295,MATCH(FY298,AI288:AI295,0),MATCH(FY299,AJ287:AT287,0))</f>
        <v>#N/A</v>
      </c>
      <c r="FZ303" s="665" t="e">
        <f>INDEX(DT282:EA283,MATCH(DR303,DR282:DR283,0),MATCH(FZ298,DT280:EA280,0))*INDEX(AJ288:AT295,MATCH(FZ298,AI288:AI295,0),MATCH(FZ299,AJ287:AT287,0))</f>
        <v>#N/A</v>
      </c>
      <c r="GA303" s="665" t="e">
        <f>INDEX(DT282:EA283,MATCH(DR303,DR282:DR283,0),MATCH(GA298,DT280:EA280,0))*INDEX(AJ288:AT295,MATCH(GA298,AI288:AI295,0),MATCH(GA299,AJ287:AT287,0))</f>
        <v>#N/A</v>
      </c>
      <c r="GB303" s="665" t="e">
        <f>INDEX(DT282:EA283,MATCH(DR303,DR282:DR283,0),MATCH(GB298,DT280:EA280,0))*INDEX(AJ288:AT295,MATCH(GB298,AI288:AI295,0),MATCH(GB299,AJ287:AT287,0))</f>
        <v>#N/A</v>
      </c>
      <c r="GC303" s="665" t="e">
        <f>INDEX(DT282:EA283,MATCH(DR303,DR282:DR283,0),MATCH(GC298,DT280:EA280,0))*INDEX(AJ288:AT295,MATCH(GC298,AI288:AI295,0),MATCH(GC299,AJ287:AT287,0))</f>
        <v>#N/A</v>
      </c>
      <c r="GD303" s="665" t="e">
        <f>INDEX(DT282:EA283,MATCH(DR303,DR282:DR283,0),MATCH(GD298,DT280:EA280,0))*INDEX(AJ288:AT295,MATCH(GD298,AI288:AI295,0),MATCH(GD299,AJ287:AT287,0))</f>
        <v>#N/A</v>
      </c>
      <c r="GE303" s="665" t="e">
        <f>INDEX(DT282:EA283,MATCH(DR303,DR282:DR283,0),MATCH(GE298,DT280:EA280,0))*INDEX(AJ288:AT295,MATCH(GE298,AI288:AI295,0),MATCH(GE299,AJ287:AT287,0))</f>
        <v>#N/A</v>
      </c>
      <c r="GF303" s="665" t="e">
        <f>INDEX(DT282:EA283,MATCH(DR303,DR282:DR283,0),MATCH(GF298,DT280:EA280,0))*INDEX(AJ288:AT295,MATCH(GF298,AI288:AI295,0),MATCH(GF299,AJ287:AT287,0))</f>
        <v>#N/A</v>
      </c>
      <c r="GG303" s="665" t="e">
        <f>INDEX(DT282:EA283,MATCH(DR303,DR282:DR283,0),MATCH(GG298,DT280:EA280,0))*INDEX(AJ288:AT295,MATCH(GG298,AI288:AI295,0),MATCH(GG299,AJ287:AT287,0))</f>
        <v>#N/A</v>
      </c>
      <c r="GH303" s="665" t="e">
        <f>INDEX(DT282:EA283,MATCH(DR303,DR282:DR283,0),MATCH(GH298,DT280:EA280,0))*INDEX(AJ288:AT295,MATCH(GH298,AI288:AI295,0),MATCH(GH299,AJ287:AT287,0))</f>
        <v>#N/A</v>
      </c>
      <c r="GI303" s="665" t="e">
        <f>INDEX(DT282:EA283,MATCH(DR303,DR282:DR283,0),MATCH(GI298,DT280:EA280,0))*INDEX(AJ288:AT295,MATCH(GI298,AI288:AI295,0),MATCH(GI299,AJ287:AT287,0))</f>
        <v>#N/A</v>
      </c>
      <c r="GJ303" s="665" t="e">
        <f>INDEX(DT282:EA283,MATCH(DR303,DR282:DR283,0),MATCH(GJ298,DT280:EA280,0))*INDEX(AJ288:AT295,MATCH(GJ298,AI288:AI295,0),MATCH(GJ299,AJ287:AT287,0))</f>
        <v>#N/A</v>
      </c>
      <c r="GK303" s="665" t="e">
        <f>INDEX(DT282:EA283,MATCH(DR303,DR282:DR283,0),MATCH(GK298,DT280:EA280,0))*INDEX(AJ288:AT295,MATCH(GK298,AI288:AI295,0),MATCH(GK299,AJ287:AT287,0))</f>
        <v>#N/A</v>
      </c>
      <c r="GL303" s="665" t="e">
        <f>SUM(DS303:GK303)=#REF!-SUM(HB303:HK303)</f>
        <v>#N/A</v>
      </c>
      <c r="GM303" s="667"/>
      <c r="GN303" s="749">
        <v>2026</v>
      </c>
      <c r="GO303" s="664" t="e">
        <f>SUMIF(DS287:EN287,GO287,DS303:EN303)</f>
        <v>#N/A</v>
      </c>
      <c r="GP303" s="668" t="e">
        <f>SUMIF(DS287:GK287,GP287,DS303:GK303)</f>
        <v>#N/A</v>
      </c>
      <c r="GQ303" s="668" t="e">
        <f>SUMIF(DS287:GK287,GQ287,DS303:GK303)</f>
        <v>#N/A</v>
      </c>
      <c r="GR303" s="668" t="e">
        <f>SUMIF(DS287:GK287,GR287,DS303:GK303)</f>
        <v>#N/A</v>
      </c>
      <c r="GS303" s="668" t="e">
        <f>SUMIF(DS287:GK287,GS287,DS303:GK303)</f>
        <v>#N/A</v>
      </c>
      <c r="GT303" s="668" t="e">
        <f>SUMIF(DS287:GK287,GT287,DS303:GK303)</f>
        <v>#N/A</v>
      </c>
      <c r="GU303" s="668" t="e">
        <f>SUMIF(DS287:GK287,GU287,DS303:GK303)</f>
        <v>#N/A</v>
      </c>
      <c r="GV303" s="668" t="e">
        <f>SUMIF(DS287:GK287,GV287,DS303:GK303)</f>
        <v>#N/A</v>
      </c>
      <c r="GW303" s="668" t="e">
        <f>SUMIF(DS287:GK287,GW287,DS303:GK303)</f>
        <v>#N/A</v>
      </c>
      <c r="GX303" s="668" t="e">
        <f>SUMIF(DS287:GK287,GX287,DS303:GK303)</f>
        <v>#N/A</v>
      </c>
      <c r="GY303" s="668" t="e">
        <f>SUMIF(DS287:GK287,GY287,DS303:GK303)</f>
        <v>#N/A</v>
      </c>
      <c r="GZ303" s="646" t="e">
        <f>#REF!=SUM(GO303:GY303)</f>
        <v>#REF!</v>
      </c>
      <c r="HB303" s="668" t="e">
        <f>IF(GZ303,0,(#REF!-SUM(GO303:GY303))*INDEX(AK288:AT295,MATCH(GN303,AI288:AI295,0),MATCH(HB299,AK287:AT287,0)))</f>
        <v>#REF!</v>
      </c>
      <c r="HC303" s="668" t="e">
        <f>IF(GZ303,0,(#REF!-SUM(GO303:GY303))*INDEX(AK288:AT295,MATCH(GN303,AI288:AI295,0),MATCH(HC299,AK287:AT287,0)))</f>
        <v>#REF!</v>
      </c>
      <c r="HD303" s="668" t="e">
        <f>IF(GZ303,0,(#REF!-SUM(GO303:GY303))*INDEX(AK288:AT295,MATCH(GN303,AI288:AI295,0),MATCH(HD299,AK287:AT287,0)))</f>
        <v>#REF!</v>
      </c>
      <c r="HE303" s="668" t="e">
        <f>IF(GZ303,0,(#REF!-SUM(GO303:GY303))*INDEX(AK288:AT295,MATCH(GN303,AI288:AI295,0),MATCH(HE299,AK287:AT287,0)))</f>
        <v>#REF!</v>
      </c>
      <c r="HF303" s="668" t="e">
        <f>IF(GZ303,0,(#REF!-SUM(GO303:GY303))*INDEX(AK288:AT295,MATCH(GN303,AI288:AI295,0),MATCH(HF299,AK287:AT287,0)))</f>
        <v>#REF!</v>
      </c>
      <c r="HG303" s="668" t="e">
        <f>IF(GZ303,0,(#REF!-SUM(GO303:GY303))*INDEX(AK288:AT295,MATCH(GN303,AI288:AI295,0),MATCH(HG299,AK287:AT287,0)))</f>
        <v>#REF!</v>
      </c>
      <c r="HH303" s="668" t="e">
        <f>IF(GZ303,0,(#REF!-SUM(GO303:GY303))*INDEX(AK288:AT295,MATCH(GN303,AI288:AI295,0),MATCH(HH299,AK287:AT287,0)))</f>
        <v>#REF!</v>
      </c>
      <c r="HI303" s="668" t="e">
        <f>IF(GZ303,0,(#REF!-SUM(GO303:GY303))*INDEX(AK288:AT295,MATCH(GN303,AI288:AI295,0),MATCH(HI299,AK287:AT287,0)))</f>
        <v>#REF!</v>
      </c>
      <c r="HJ303" s="668" t="e">
        <f>IF(GZ303,0,(#REF!-SUM(GO303:GY303))*INDEX(AK288:AT295,MATCH(GN303,AI288:AI295,0),MATCH(HJ299,AK287:AT287,0)))</f>
        <v>#REF!</v>
      </c>
      <c r="HK303" s="668" t="e">
        <f>IF(GZ303,0,(#REF!-SUM(GO303:GY303))*INDEX(AK288:AT295,MATCH(GN303,AI288:AI295,0),MATCH(HK299,AK287:AT287,0)))</f>
        <v>#REF!</v>
      </c>
      <c r="HL303" s="668" t="e">
        <f>(SUM(HB303:HK303)+SUM(GO303:GY303))=#REF!</f>
        <v>#REF!</v>
      </c>
      <c r="HM303" s="674"/>
      <c r="HN303" s="674"/>
      <c r="HO303" s="674"/>
      <c r="HP303" s="674"/>
      <c r="HQ303" s="674"/>
      <c r="HR303" s="674"/>
      <c r="HS303" s="674"/>
      <c r="HT303" s="674"/>
      <c r="HU303" s="674"/>
      <c r="HV303" s="674"/>
      <c r="HW303" s="674"/>
      <c r="HX303" s="674"/>
      <c r="HY303" s="674"/>
      <c r="HZ303" s="674"/>
    </row>
    <row r="304" spans="1:234" hidden="1" x14ac:dyDescent="0.25">
      <c r="A304" s="643" t="s">
        <v>208</v>
      </c>
      <c r="G304" s="670"/>
      <c r="H304" s="670"/>
      <c r="I304" s="674"/>
      <c r="J304" s="674"/>
      <c r="K304" s="674"/>
      <c r="L304" s="674"/>
      <c r="M304" s="674"/>
      <c r="N304" s="674"/>
      <c r="O304" s="674"/>
      <c r="P304" s="674"/>
      <c r="Q304" s="674"/>
      <c r="R304" s="674"/>
      <c r="S304" s="675"/>
      <c r="DR304" s="749">
        <v>2027</v>
      </c>
      <c r="DS304" s="665" t="e">
        <f>INDEX(DT282:EA283,MATCH(DR304,DR282:DR283,0),MATCH(DS298,DT280:EA280,0))*INDEX(AJ288:AT295,MATCH(DS298,AI288:AI295,0),MATCH(DS299,AJ287:AT287,0))</f>
        <v>#N/A</v>
      </c>
      <c r="DT304" s="665" t="e">
        <f>INDEX(DT282:EA283,MATCH(DR304,DR282:DR283,0),MATCH(DT298,DT280:EA280,0))*INDEX(AJ288:AT295,MATCH(DT298,AI288:AI295,0),MATCH(DT299,AJ287:AT287,0))</f>
        <v>#N/A</v>
      </c>
      <c r="DU304" s="665" t="e">
        <f>INDEX(DT282:EA283,MATCH(DR304,DR282:DR283,0),MATCH(DU298,DT280:EA280,0))*INDEX(AJ288:AT295,MATCH(DU298,AI288:AI295,0),MATCH(DU299,AJ287:AT287,0))</f>
        <v>#N/A</v>
      </c>
      <c r="DV304" s="665" t="e">
        <f>INDEX(DT282:EA283,MATCH(DR304,DR282:DR283,0),MATCH(DV298,DT280:EA280,0))*INDEX(AJ288:AT295,MATCH(DV298,AI288:AI295,0),MATCH(DV299,AJ287:AT287,0))</f>
        <v>#N/A</v>
      </c>
      <c r="DW304" s="665" t="e">
        <f>INDEX(DT282:EA283,MATCH(DR304,DR282:DR283,0),MATCH(DW298,DT280:EA280,0))*INDEX(AJ288:AT295,MATCH(DW298,AI288:AI295,0),MATCH(DW299,AJ287:AT287,0))</f>
        <v>#N/A</v>
      </c>
      <c r="DX304" s="665" t="e">
        <f>INDEX(DT282:EA283,MATCH(DR304,DR282:DR283,0),MATCH(DX298,DT280:EA280,0))*INDEX(AJ288:AT295,MATCH(DX298,AI288:AI295,0),MATCH(DX299,AJ287:AT287,0))</f>
        <v>#N/A</v>
      </c>
      <c r="DY304" s="665" t="e">
        <f>INDEX(DT282:EA283,MATCH(DR304,DR282:DR283,0),MATCH(DY298,DT280:EA280,0))*INDEX(AJ288:AT295,MATCH(DY298,AI288:AI295,0),MATCH(DY299,AJ287:AT287,0))</f>
        <v>#N/A</v>
      </c>
      <c r="DZ304" s="665" t="e">
        <f>INDEX(DT282:EA283,MATCH(DR304,DR282:DR283,0),MATCH(DZ298,DT280:EA280,0))*INDEX(AJ288:AT295,MATCH(DZ298,AI288:AI295,0),MATCH(DZ299,AJ287:AT287,0))</f>
        <v>#N/A</v>
      </c>
      <c r="EA304" s="665" t="e">
        <f>INDEX(DT282:EA283,MATCH(DR304,DR282:DR283,0),MATCH(EA298,DT280:EA280,0))*INDEX(AJ288:AT295,MATCH(EA298,AI288:AI295,0),MATCH(EA299,AJ287:AT287,0))</f>
        <v>#N/A</v>
      </c>
      <c r="EB304" s="665" t="e">
        <f>INDEX(DT282:EA283,MATCH(DR304,DR282:DR283,0),MATCH(EB298,DT280:EA280,0))*INDEX(AJ288:AT295,MATCH(EB298,AI288:AI295,0),MATCH(EB299,AJ287:AT287,0))</f>
        <v>#N/A</v>
      </c>
      <c r="EC304" s="665" t="e">
        <f>INDEX(DT282:EA283,MATCH(DR304,DR282:DR283,0),MATCH(EC298,DT280:EA280,0))*INDEX(AJ288:AT295,MATCH(EC298,AI288:AI295,0),MATCH(EC299,AJ287:AT287,0))</f>
        <v>#N/A</v>
      </c>
      <c r="ED304" s="665" t="e">
        <f>INDEX(DT282:EA283,MATCH(DR304,DR282:DR283,0),MATCH(ED298,DT280:EA280,0))*INDEX(AJ288:AT295,MATCH(ED298,AI288:AI295,0),MATCH(ED299,AJ287:AT287,0))</f>
        <v>#N/A</v>
      </c>
      <c r="EE304" s="665" t="e">
        <f>INDEX(DT282:EA283,MATCH(DR304,DR282:DR283,0),MATCH(EE298,DT280:EA280,0))*INDEX(AJ288:AT295,MATCH(EE298,AI288:AI295,0),MATCH(EE299,AJ287:AT287,0))</f>
        <v>#N/A</v>
      </c>
      <c r="EF304" s="665" t="e">
        <f>INDEX(DT282:EA283,MATCH(DR304,DR282:DR283,0),MATCH(EF298,DT280:EA280,0))*INDEX(AJ288:AT295,MATCH(EF298,AI288:AI295,0),MATCH(EF299,AJ287:AT287,0))</f>
        <v>#N/A</v>
      </c>
      <c r="EG304" s="665" t="e">
        <f>INDEX(DT282:EA283,MATCH(DR304,DR282:DR283,0),MATCH(EG298,DT280:EA280,0))*INDEX(AJ288:AT295,MATCH(EG298,AI288:AI295,0),MATCH(EG299,AJ287:AT287,0))</f>
        <v>#N/A</v>
      </c>
      <c r="EH304" s="665" t="e">
        <f>INDEX(DT282:EA283,MATCH(DR304,DR282:DR283,0),MATCH(EH298,DT280:EA280,0))*INDEX(AJ288:AT295,MATCH(EH298,AI288:AI295,0),MATCH(EH299,AJ287:AT287,0))</f>
        <v>#N/A</v>
      </c>
      <c r="EI304" s="665" t="e">
        <f>INDEX(DT282:EA283,MATCH(DR304,DR282:DR283,0),MATCH(EI298,DT280:EA280,0))*INDEX(AJ288:AT295,MATCH(EI298,AI288:AI295,0),MATCH(EI299,AJ287:AT287,0))</f>
        <v>#N/A</v>
      </c>
      <c r="EJ304" s="665" t="e">
        <f>INDEX(DT282:EA283,MATCH(DR304,DR282:DR283,0),MATCH(EJ298,DT280:EA280,0))*INDEX(AJ288:AT295,MATCH(EJ298,AI288:AI295,0),MATCH(EJ299,AJ287:AT287,0))</f>
        <v>#N/A</v>
      </c>
      <c r="EK304" s="665" t="e">
        <f>INDEX(DT282:EA283,MATCH(DR304,DR282:DR283,0),MATCH(EK298,DT280:EA280,0))*INDEX(AJ288:AT295,MATCH(EK298,AI288:AI295,0),MATCH(EK299,AJ287:AT287,0))</f>
        <v>#N/A</v>
      </c>
      <c r="EL304" s="665" t="e">
        <f>INDEX(DT282:EA283,MATCH(DR304,DR282:DR283,0),MATCH(EL298,DT280:EA280,0))*INDEX(AJ288:AT295,MATCH(EL298,AI288:AI295,0),MATCH(EL299,AJ287:AT287,0))</f>
        <v>#N/A</v>
      </c>
      <c r="EM304" s="665" t="e">
        <f>INDEX(DT282:EA283,MATCH(DR304,DR282:DR283,0),MATCH(EM298,DT280:EA280,0))*INDEX(AJ288:AT295,MATCH(EM298,AI288:AI295,0),MATCH(EM299,AJ287:AT287,0))</f>
        <v>#N/A</v>
      </c>
      <c r="EN304" s="665" t="e">
        <f>INDEX(DT282:EA283,MATCH(DR304,DR282:DR283,0),MATCH(EN298,DT280:EA280,0))*INDEX(AJ288:AT295,MATCH(EN298,AI288:AI295,0),MATCH(EN299,AJ287:AT287,0))</f>
        <v>#N/A</v>
      </c>
      <c r="EO304" s="665" t="e">
        <f>INDEX(DT282:EA283,MATCH(DR304,DR282:DR283,0),MATCH(EO298,DT280:EA280,0))*INDEX(AJ288:AT295,MATCH(EO298,AI288:AI295,0),MATCH(EO299,AJ287:AT287,0))</f>
        <v>#N/A</v>
      </c>
      <c r="EP304" s="665" t="e">
        <f>INDEX(DT282:EA283,MATCH(DR304,DR282:DR283,0),MATCH(EP298,DT280:EA280,0))*INDEX(AJ288:AT295,MATCH(EP298,AI288:AI295,0),MATCH(EP299,AJ287:AT287,0))</f>
        <v>#N/A</v>
      </c>
      <c r="EQ304" s="665" t="e">
        <f>INDEX(DT282:EA283,MATCH(DR304,DR282:DR283,0),MATCH(EQ298,DT280:EA280,0))*INDEX(AJ288:AT295,MATCH(EQ298,AI288:AI295,0),MATCH(EQ299,AJ287:AT287,0))</f>
        <v>#N/A</v>
      </c>
      <c r="ER304" s="665" t="e">
        <f>INDEX(DT282:EA283,MATCH(DR304,DR282:DR283,0),MATCH(ER298,DT280:EA280,0))*INDEX(AJ288:AT295,MATCH(ER298,AI288:AI295,0),MATCH(ER299,AJ287:AT287,0))</f>
        <v>#N/A</v>
      </c>
      <c r="ES304" s="665" t="e">
        <f>INDEX(DT282:EA283,MATCH(DR304,DR282:DR283,0),MATCH(ES298,DT280:EA280,0))*INDEX(AJ288:AT295,MATCH(ES298,AI288:AI295,0),MATCH(ES299,AJ287:AT287,0))</f>
        <v>#N/A</v>
      </c>
      <c r="ET304" s="665" t="e">
        <f>INDEX(DT282:EA283,MATCH(DR304,DR282:DR283,0),MATCH(ET298,DT280:EA280,0))*INDEX(AJ288:AT295,MATCH(ET298,AI288:AI295,0),MATCH(ET299,AJ287:AT287,0))</f>
        <v>#N/A</v>
      </c>
      <c r="EU304" s="665" t="e">
        <f>INDEX(DT282:EA283,MATCH(DR304,DR282:DR283,0),MATCH(EU298,DT280:EA280,0))*INDEX(AJ288:AT295,MATCH(EU298,AI288:AI295,0),MATCH(EU299,AJ287:AT287,0))</f>
        <v>#N/A</v>
      </c>
      <c r="EV304" s="665" t="e">
        <f>INDEX(DT282:EA283,MATCH(DR304,DR282:DR283,0),MATCH(EV298,DT280:EA280,0))*INDEX(AJ288:AT295,MATCH(EV298,AI288:AI295,0),MATCH(EV299,AJ287:AT287,0))</f>
        <v>#N/A</v>
      </c>
      <c r="EW304" s="665" t="e">
        <f>INDEX(DT282:EA283,MATCH(DR304,DR282:DR283,0),MATCH(EW298,DT280:EA280,0))*INDEX(AJ288:AT295,MATCH(EW298,AI288:AI295,0),MATCH(EW299,AJ287:AT287,0))</f>
        <v>#N/A</v>
      </c>
      <c r="EX304" s="665" t="e">
        <f>INDEX(DT282:EA283,MATCH(DR304,DR282:DR283,0),MATCH(EX298,DT280:EA280,0))*INDEX(AJ288:AT295,MATCH(EX298,AI288:AI295,0),MATCH(EX299,AJ287:AT287,0))</f>
        <v>#N/A</v>
      </c>
      <c r="EY304" s="665" t="e">
        <f>INDEX(DT282:EA283,MATCH(DR304,DR282:DR283,0),MATCH(EY298,DT280:EA280,0))*INDEX(AJ288:AT295,MATCH(EY298,AI288:AI295,0),MATCH(EY299,AJ287:AT287,0))</f>
        <v>#N/A</v>
      </c>
      <c r="EZ304" s="665" t="e">
        <f>INDEX(DT282:EA283,MATCH(DR304,DR282:DR283,0),MATCH(EZ298,DT280:EA280,0))*INDEX(AJ288:AT295,MATCH(EZ298,AI288:AI295,0),MATCH(EZ299,AJ287:AT287,0))</f>
        <v>#N/A</v>
      </c>
      <c r="FA304" s="665" t="e">
        <f>INDEX(DT282:EA283,MATCH(DR304,DR282:DR283,0),MATCH(FA298,DT280:EA280,0))*INDEX(AJ288:AT295,MATCH(FA298,AI288:AI295,0),MATCH(FA299,AJ287:AT287,0))</f>
        <v>#N/A</v>
      </c>
      <c r="FB304" s="665" t="e">
        <f>INDEX(DT282:EA283,MATCH(DR304,DR282:DR283,0),MATCH(FB298,DT280:EA280,0))*INDEX(AJ288:AT295,MATCH(FB298,AI288:AI295,0),MATCH(FB299,AJ287:AT287,0))</f>
        <v>#N/A</v>
      </c>
      <c r="FC304" s="665" t="e">
        <f>INDEX(DT282:EA283,MATCH(DR304,DR282:DR283,0),MATCH(FC298,DT280:EA280,0))*INDEX(AJ288:AT295,MATCH(FC298,AI288:AI295,0),MATCH(FC299,AJ287:AT287,0))</f>
        <v>#N/A</v>
      </c>
      <c r="FD304" s="665" t="e">
        <f>INDEX(DT282:EA283,MATCH(DR304,DR282:DR283,0),MATCH(FD298,DT280:EA280,0))*INDEX(AJ288:AT295,MATCH(FD298,AI288:AI295,0),MATCH(FD299,AJ287:AT287,0))</f>
        <v>#N/A</v>
      </c>
      <c r="FE304" s="665" t="e">
        <f>INDEX(DT282:EA283,MATCH(DR304,DR282:DR283,0),MATCH(FE298,DT280:EA280,0))*INDEX(AJ288:AT295,MATCH(FE298,AI288:AI295,0),MATCH(FE299,AJ287:AT287,0))</f>
        <v>#N/A</v>
      </c>
      <c r="FF304" s="665" t="e">
        <f>INDEX(DT282:EA283,MATCH(DR304,DR282:DR283,0),MATCH(FF298,DT280:EA280,0))*INDEX(AJ288:AT295,MATCH(FF298,AI288:AI295,0),MATCH(FF299,AJ287:AT287,0))</f>
        <v>#N/A</v>
      </c>
      <c r="FG304" s="665" t="e">
        <f>INDEX(DT282:EA283,MATCH(DR304,DR282:DR283,0),MATCH(FG298,DT280:EA280,0))*INDEX(AJ288:AT295,MATCH(FG298,AI288:AI295,0),MATCH(FG299,AJ287:AT287,0))</f>
        <v>#N/A</v>
      </c>
      <c r="FH304" s="665" t="e">
        <f>INDEX(DT282:EA283,MATCH(DR304,DR282:DR283,0),MATCH(FH298,DT280:EA280,0))*INDEX(AJ288:AT295,MATCH(FH298,AI288:AI295,0),MATCH(FH299,AJ287:AT287,0))</f>
        <v>#N/A</v>
      </c>
      <c r="FI304" s="665" t="e">
        <f>INDEX(DT282:EA283,MATCH(DR304,DR282:DR283,0),MATCH(FI298,DT280:EA280,0))*INDEX(AJ288:AT295,MATCH(FI298,AI288:AI295,0),MATCH(FI299,AJ287:AT287,0))</f>
        <v>#N/A</v>
      </c>
      <c r="FJ304" s="665" t="e">
        <f>INDEX(DT282:EA283,MATCH(DR304,DR282:DR283,0),MATCH(FJ298,DT280:EA280,0))*INDEX(AJ288:AT295,MATCH(FJ298,AI288:AI295,0),MATCH(FJ299,AJ287:AT287,0))</f>
        <v>#N/A</v>
      </c>
      <c r="FK304" s="665" t="e">
        <f>INDEX(DT282:EA283,MATCH(DR304,DR282:DR283,0),MATCH(FK298,DT280:EA280,0))*INDEX(AJ288:AT295,MATCH(FK298,AI288:AI295,0),MATCH(FK299,AJ287:AT287,0))</f>
        <v>#N/A</v>
      </c>
      <c r="FL304" s="665" t="e">
        <f>INDEX(DT282:EA283,MATCH(DR304,DR282:DR283,0),MATCH(FL298,DT280:EA280,0))*INDEX(AJ288:AT295,MATCH(FL298,AI288:AI295,0),MATCH(FL299,AJ287:AT287,0))</f>
        <v>#N/A</v>
      </c>
      <c r="FM304" s="665" t="e">
        <f>INDEX(DT282:EA283,MATCH(DR304,DR282:DR283,0),MATCH(FM298,DT280:EA280,0))*INDEX(AJ288:AT295,MATCH(FM298,AI288:AI295,0),MATCH(FM299,AJ287:AT287,0))</f>
        <v>#N/A</v>
      </c>
      <c r="FN304" s="665" t="e">
        <f>INDEX(DT282:EA283,MATCH(DR304,DR282:DR283,0),MATCH(FN298,DT280:EA280,0))*INDEX(AJ288:AT295,MATCH(FN298,AI288:AI295,0),MATCH(FN299,AJ287:AT287,0))</f>
        <v>#N/A</v>
      </c>
      <c r="FO304" s="665" t="e">
        <f>INDEX(DT282:EA283,MATCH(DR304,DR282:DR283,0),MATCH(FO298,DT280:EA280,0))*INDEX(AJ288:AT295,MATCH(FO298,AI288:AI295,0),MATCH(FO299,AJ287:AT287,0))</f>
        <v>#N/A</v>
      </c>
      <c r="FP304" s="665" t="e">
        <f>INDEX(DT282:EA283,MATCH(DR304,DR282:DR283,0),MATCH(FP298,DT280:EA280,0))*INDEX(AJ288:AT295,MATCH(FP298,AI288:AI295,0),MATCH(FP299,AJ287:AT287,0))</f>
        <v>#N/A</v>
      </c>
      <c r="FQ304" s="665" t="e">
        <f>INDEX(DT282:EA283,MATCH(DR304,DR282:DR283,0),MATCH(FQ298,DT280:EA280,0))*INDEX(AJ288:AT295,MATCH(FQ298,AI288:AI295,0),MATCH(FQ299,AJ287:AT287,0))</f>
        <v>#N/A</v>
      </c>
      <c r="FR304" s="665" t="e">
        <f>INDEX(DT282:EA283,MATCH(DR304,DR282:DR283,0),MATCH(FR298,DT280:EA280,0))*INDEX(AJ288:AT295,MATCH(FR298,AI288:AI295,0),MATCH(FR299,AJ287:AT287,0))</f>
        <v>#N/A</v>
      </c>
      <c r="FS304" s="665" t="e">
        <f>INDEX(DT282:EA283,MATCH(DR304,DR282:DR283,0),MATCH(FS298,DT280:EA280,0))*INDEX(AJ288:AT295,MATCH(FS298,AI288:AI295,0),MATCH(FS299,AJ287:AT287,0))</f>
        <v>#N/A</v>
      </c>
      <c r="FT304" s="665" t="e">
        <f>INDEX(DT282:EA283,MATCH(DR304,DR282:DR283,0),MATCH(FT298,DT280:EA280,0))*INDEX(AJ288:AT295,MATCH(FT298,AI288:AI295,0),MATCH(FT299,AJ287:AT287,0))</f>
        <v>#N/A</v>
      </c>
      <c r="FU304" s="665" t="e">
        <f>INDEX(DT282:EA283,MATCH(DR304,DR282:DR283,0),MATCH(FU298,DT280:EA280,0))*INDEX(AJ288:AT295,MATCH(FU298,AI288:AI295,0),MATCH(FU299,AJ287:AT287,0))</f>
        <v>#N/A</v>
      </c>
      <c r="FV304" s="665" t="e">
        <f>INDEX(DT282:EA283,MATCH(DR304,DR282:DR283,0),MATCH(FV298,DT280:EA280,0))*INDEX(AJ288:AT295,MATCH(FV298,AI288:AI295,0),MATCH(FV299,AJ287:AT287,0))</f>
        <v>#N/A</v>
      </c>
      <c r="FW304" s="665" t="e">
        <f>INDEX(DT282:EA283,MATCH(DR304,DR282:DR283,0),MATCH(FW298,DT280:EA280,0))*INDEX(AJ288:AT295,MATCH(FW298,AI288:AI295,0),MATCH(FW299,AJ287:AT287,0))</f>
        <v>#N/A</v>
      </c>
      <c r="FX304" s="665" t="e">
        <f>INDEX(DT282:EA283,MATCH(DR304,DR282:DR283,0),MATCH(FX298,DT280:EA280,0))*INDEX(AJ288:AT295,MATCH(FX298,AI288:AI295,0),MATCH(FX299,AJ287:AT287,0))</f>
        <v>#N/A</v>
      </c>
      <c r="FY304" s="665" t="e">
        <f>INDEX(DT282:EA283,MATCH(DR304,DR282:DR283,0),MATCH(FY298,DT280:EA280,0))*INDEX(AJ288:AT295,MATCH(FY298,AI288:AI295,0),MATCH(FY299,AJ287:AT287,0))</f>
        <v>#N/A</v>
      </c>
      <c r="FZ304" s="665" t="e">
        <f>INDEX(DT282:EA283,MATCH(DR304,DR282:DR283,0),MATCH(FZ298,DT280:EA280,0))*INDEX(AJ288:AT295,MATCH(FZ298,AI288:AI295,0),MATCH(FZ299,AJ287:AT287,0))</f>
        <v>#N/A</v>
      </c>
      <c r="GA304" s="665" t="e">
        <f>INDEX(DT282:EA283,MATCH(DR304,DR282:DR283,0),MATCH(GA298,DT280:EA280,0))*INDEX(AJ288:AT295,MATCH(GA298,AI288:AI295,0),MATCH(GA299,AJ287:AT287,0))</f>
        <v>#N/A</v>
      </c>
      <c r="GB304" s="665" t="e">
        <f>INDEX(DT282:EA283,MATCH(DR304,DR282:DR283,0),MATCH(GB298,DT280:EA280,0))*INDEX(AJ288:AT295,MATCH(GB298,AI288:AI295,0),MATCH(GB299,AJ287:AT287,0))</f>
        <v>#N/A</v>
      </c>
      <c r="GC304" s="665" t="e">
        <f>INDEX(DT282:EA283,MATCH(DR304,DR282:DR283,0),MATCH(GC298,DT280:EA280,0))*INDEX(AJ288:AT295,MATCH(GC298,AI288:AI295,0),MATCH(GC299,AJ287:AT287,0))</f>
        <v>#N/A</v>
      </c>
      <c r="GD304" s="665" t="e">
        <f>INDEX(DT282:EA283,MATCH(DR304,DR282:DR283,0),MATCH(GD298,DT280:EA280,0))*INDEX(AJ288:AT295,MATCH(GD298,AI288:AI295,0),MATCH(GD299,AJ287:AT287,0))</f>
        <v>#N/A</v>
      </c>
      <c r="GE304" s="665" t="e">
        <f>INDEX(DT282:EA283,MATCH(DR304,DR282:DR283,0),MATCH(GE298,DT280:EA280,0))*INDEX(AJ288:AT295,MATCH(GE298,AI288:AI295,0),MATCH(GE299,AJ287:AT287,0))</f>
        <v>#N/A</v>
      </c>
      <c r="GF304" s="665" t="e">
        <f>INDEX(DT282:EA283,MATCH(DR304,DR282:DR283,0),MATCH(GF298,DT280:EA280,0))*INDEX(AJ288:AT295,MATCH(GF298,AI288:AI295,0),MATCH(GF299,AJ287:AT287,0))</f>
        <v>#N/A</v>
      </c>
      <c r="GG304" s="665" t="e">
        <f>INDEX(DT282:EA283,MATCH(DR304,DR282:DR283,0),MATCH(GG298,DT280:EA280,0))*INDEX(AJ288:AT295,MATCH(GG298,AI288:AI295,0),MATCH(GG299,AJ287:AT287,0))</f>
        <v>#N/A</v>
      </c>
      <c r="GH304" s="665" t="e">
        <f>INDEX(DT282:EA283,MATCH(DR304,DR282:DR283,0),MATCH(GH298,DT280:EA280,0))*INDEX(AJ288:AT295,MATCH(GH298,AI288:AI295,0),MATCH(GH299,AJ287:AT287,0))</f>
        <v>#N/A</v>
      </c>
      <c r="GI304" s="665" t="e">
        <f>INDEX(DT282:EA283,MATCH(DR304,DR282:DR283,0),MATCH(GI298,DT280:EA280,0))*INDEX(AJ288:AT295,MATCH(GI298,AI288:AI295,0),MATCH(GI299,AJ287:AT287,0))</f>
        <v>#N/A</v>
      </c>
      <c r="GJ304" s="665" t="e">
        <f>INDEX(DT282:EA283,MATCH(DR304,DR282:DR283,0),MATCH(GJ298,DT280:EA280,0))*INDEX(AJ288:AT295,MATCH(GJ298,AI288:AI295,0),MATCH(GJ299,AJ287:AT287,0))</f>
        <v>#N/A</v>
      </c>
      <c r="GK304" s="665" t="e">
        <f>INDEX(DT282:EA283,MATCH(DR304,DR282:DR283,0),MATCH(GK298,DT280:EA280,0))*INDEX(AJ288:AT295,MATCH(GK298,AI288:AI295,0),MATCH(GK299,AJ287:AT287,0))</f>
        <v>#N/A</v>
      </c>
      <c r="GL304" s="665" t="e">
        <f>SUM(DS304:GK304)=#REF!-SUM(HB304:HK304)</f>
        <v>#N/A</v>
      </c>
      <c r="GM304" s="667"/>
      <c r="GN304" s="749">
        <v>2027</v>
      </c>
      <c r="GO304" s="664" t="e">
        <f>SUMIF(DS287:EN287,GO287,DS304:EN304)</f>
        <v>#N/A</v>
      </c>
      <c r="GP304" s="668" t="e">
        <f>SUMIF(DS287:GK287,GP287,DS304:GK304)</f>
        <v>#N/A</v>
      </c>
      <c r="GQ304" s="668" t="e">
        <f>SUMIF(DS287:GK287,GQ287,DS304:GK304)</f>
        <v>#N/A</v>
      </c>
      <c r="GR304" s="668" t="e">
        <f>SUMIF(DS287:GK287,GR287,DS304:GK304)</f>
        <v>#N/A</v>
      </c>
      <c r="GS304" s="668" t="e">
        <f>SUMIF(DS287:GK287,GS287,DS304:GK304)</f>
        <v>#N/A</v>
      </c>
      <c r="GT304" s="668" t="e">
        <f>SUMIF(DS287:GK287,GT287,DS304:GK304)</f>
        <v>#N/A</v>
      </c>
      <c r="GU304" s="668" t="e">
        <f>SUMIF(DS287:GK287,GU287,DS304:GK304)</f>
        <v>#N/A</v>
      </c>
      <c r="GV304" s="668" t="e">
        <f>SUMIF(DS287:GK287,GV287,DS304:GK304)</f>
        <v>#N/A</v>
      </c>
      <c r="GW304" s="668" t="e">
        <f>SUMIF(DS287:GK287,GW287,DS304:GK304)</f>
        <v>#N/A</v>
      </c>
      <c r="GX304" s="668" t="e">
        <f>SUMIF(DS287:GK287,GX287,DS304:GK304)</f>
        <v>#N/A</v>
      </c>
      <c r="GY304" s="668" t="e">
        <f>SUMIF(DS287:GK287,GY287,DS304:GK304)</f>
        <v>#N/A</v>
      </c>
      <c r="GZ304" s="646" t="e">
        <f>#REF!=SUM(GO304:GY304)</f>
        <v>#REF!</v>
      </c>
      <c r="HB304" s="668" t="e">
        <f>IF(GZ304,0,(#REF!-SUM(GO304:GY304))*INDEX(AK288:AT295,MATCH(GN304,AI288:AI295,0),MATCH(HB299,AK287:AT287,0)))</f>
        <v>#REF!</v>
      </c>
      <c r="HC304" s="668" t="e">
        <f>IF(GZ304,0,(#REF!-SUM(GO304:GY304))*INDEX(AK288:AT295,MATCH(GN304,AI288:AI295,0),MATCH(HC299,AK287:AT287,0)))</f>
        <v>#REF!</v>
      </c>
      <c r="HD304" s="668" t="e">
        <f>IF(GZ304,0,(#REF!-SUM(GO304:GY304))*INDEX(AK288:AT295,MATCH(GN304,AI288:AI295,0),MATCH(HD299,AK287:AT287,0)))</f>
        <v>#REF!</v>
      </c>
      <c r="HE304" s="668" t="e">
        <f>IF(GZ304,0,(#REF!-SUM(GO304:GY304))*INDEX(AK288:AT295,MATCH(GN304,AI288:AI295,0),MATCH(HE299,AK287:AT287,0)))</f>
        <v>#REF!</v>
      </c>
      <c r="HF304" s="668" t="e">
        <f>IF(GZ304,0,(#REF!-SUM(GO304:GY304))*INDEX(AK288:AT295,MATCH(GN304,AI288:AI295,0),MATCH(HF299,AK287:AT287,0)))</f>
        <v>#REF!</v>
      </c>
      <c r="HG304" s="668" t="e">
        <f>IF(GZ304,0,(#REF!-SUM(GO304:GY304))*INDEX(AK288:AT295,MATCH(GN304,AI288:AI295,0),MATCH(HG299,AK287:AT287,0)))</f>
        <v>#REF!</v>
      </c>
      <c r="HH304" s="668" t="e">
        <f>IF(GZ304,0,(#REF!-SUM(GO304:GY304))*INDEX(AK288:AT295,MATCH(GN304,AI288:AI295,0),MATCH(HH299,AK287:AT287,0)))</f>
        <v>#REF!</v>
      </c>
      <c r="HI304" s="668" t="e">
        <f>IF(GZ304,0,(#REF!-SUM(GO304:GY304))*INDEX(AK288:AT295,MATCH(GN304,AI288:AI295,0),MATCH(HI299,AK287:AT287,0)))</f>
        <v>#REF!</v>
      </c>
      <c r="HJ304" s="668" t="e">
        <f>IF(GZ304,0,(#REF!-SUM(GO304:GY304))*INDEX(AK288:AT295,MATCH(GN304,AI288:AI295,0),MATCH(HJ299,AK287:AT287,0)))</f>
        <v>#REF!</v>
      </c>
      <c r="HK304" s="668" t="e">
        <f>IF(GZ304,0,(#REF!-SUM(GO304:GY304))*INDEX(AK288:AT295,MATCH(GN304,AI288:AI295,0),MATCH(HK299,AK287:AT287,0)))</f>
        <v>#REF!</v>
      </c>
      <c r="HL304" s="668" t="e">
        <f>(SUM(HB304:HK304)+SUM(GO304:GY304))=#REF!</f>
        <v>#REF!</v>
      </c>
      <c r="HM304" s="674"/>
      <c r="HN304" s="674"/>
      <c r="HO304" s="674"/>
      <c r="HP304" s="674"/>
      <c r="HQ304" s="674"/>
      <c r="HR304" s="674"/>
      <c r="HS304" s="674"/>
      <c r="HT304" s="674"/>
      <c r="HU304" s="674"/>
      <c r="HV304" s="674"/>
      <c r="HW304" s="674"/>
      <c r="HX304" s="674"/>
      <c r="HY304" s="674"/>
      <c r="HZ304" s="674"/>
    </row>
    <row r="305" spans="1:234" hidden="1" x14ac:dyDescent="0.25">
      <c r="A305" s="643" t="s">
        <v>208</v>
      </c>
      <c r="G305" s="670"/>
      <c r="H305" s="670"/>
      <c r="I305" s="674"/>
      <c r="J305" s="674"/>
      <c r="K305" s="674"/>
      <c r="L305" s="674"/>
      <c r="M305" s="674"/>
      <c r="N305" s="674"/>
      <c r="O305" s="674"/>
      <c r="P305" s="674"/>
      <c r="Q305" s="674"/>
      <c r="R305" s="674"/>
      <c r="S305" s="675"/>
      <c r="DR305" s="749">
        <v>2028</v>
      </c>
      <c r="DS305" s="665" t="e">
        <f>INDEX(DT282:EA283,MATCH(DR305,DR282:DR283,0),MATCH(DS298,DT280:EA280,0))*INDEX(AJ288:AT295,MATCH(DS298,AI288:AI295,0),MATCH(DS299,AJ287:AT287,0))</f>
        <v>#N/A</v>
      </c>
      <c r="DT305" s="665" t="e">
        <f>INDEX(DT282:EA283,MATCH(DR305,DR282:DR283,0),MATCH(DT298,DT280:EA280,0))*INDEX(AJ288:AT295,MATCH(DT298,AI288:AI295,0),MATCH(DT299,AJ287:AT287,0))</f>
        <v>#N/A</v>
      </c>
      <c r="DU305" s="665" t="e">
        <f>INDEX(DT282:EA283,MATCH(DR305,DR282:DR283,0),MATCH(DU298,DT280:EA280,0))*INDEX(AJ288:AT295,MATCH(DU298,AI288:AI295,0),MATCH(DU299,AJ287:AT287,0))</f>
        <v>#N/A</v>
      </c>
      <c r="DV305" s="665" t="e">
        <f>INDEX(DT282:EA283,MATCH(DR305,DR282:DR283,0),MATCH(DV298,DT280:EA280,0))*INDEX(AJ288:AT295,MATCH(DV298,AI288:AI295,0),MATCH(DV299,AJ287:AT287,0))</f>
        <v>#N/A</v>
      </c>
      <c r="DW305" s="665" t="e">
        <f>INDEX(DT282:EA283,MATCH(DR305,DR282:DR283,0),MATCH(DW298,DT280:EA280,0))*INDEX(AJ288:AT295,MATCH(DW298,AI288:AI295,0),MATCH(DW299,AJ287:AT287,0))</f>
        <v>#N/A</v>
      </c>
      <c r="DX305" s="665" t="e">
        <f>INDEX(DT282:EA283,MATCH(DR305,DR282:DR283,0),MATCH(DX298,DT280:EA280,0))*INDEX(AJ288:AT295,MATCH(DX298,AI288:AI295,0),MATCH(DX299,AJ287:AT287,0))</f>
        <v>#N/A</v>
      </c>
      <c r="DY305" s="665" t="e">
        <f>INDEX(DT282:EA283,MATCH(DR305,DR282:DR283,0),MATCH(DY298,DT280:EA280,0))*INDEX(AJ288:AT295,MATCH(DY298,AI288:AI295,0),MATCH(DY299,AJ287:AT287,0))</f>
        <v>#N/A</v>
      </c>
      <c r="DZ305" s="665" t="e">
        <f>INDEX(DT282:EA283,MATCH(DR305,DR282:DR283,0),MATCH(DZ298,DT280:EA280,0))*INDEX(AJ288:AT295,MATCH(DZ298,AI288:AI295,0),MATCH(DZ299,AJ287:AT287,0))</f>
        <v>#N/A</v>
      </c>
      <c r="EA305" s="665" t="e">
        <f>INDEX(DT282:EA283,MATCH(DR305,DR282:DR283,0),MATCH(EA298,DT280:EA280,0))*INDEX(AJ288:AT295,MATCH(EA298,AI288:AI295,0),MATCH(EA299,AJ287:AT287,0))</f>
        <v>#N/A</v>
      </c>
      <c r="EB305" s="665" t="e">
        <f>INDEX(DT282:EA283,MATCH(DR305,DR282:DR283,0),MATCH(EB298,DT280:EA280,0))*INDEX(AJ288:AT295,MATCH(EB298,AI288:AI295,0),MATCH(EB299,AJ287:AT287,0))</f>
        <v>#N/A</v>
      </c>
      <c r="EC305" s="665" t="e">
        <f>INDEX(DT282:EA283,MATCH(DR305,DR282:DR283,0),MATCH(EC298,DT280:EA280,0))*INDEX(AJ288:AT295,MATCH(EC298,AI288:AI295,0),MATCH(EC299,AJ287:AT287,0))</f>
        <v>#N/A</v>
      </c>
      <c r="ED305" s="665" t="e">
        <f>INDEX(DT282:EA283,MATCH(DR305,DR282:DR283,0),MATCH(ED298,DT280:EA280,0))*INDEX(AJ288:AT295,MATCH(ED298,AI288:AI295,0),MATCH(ED299,AJ287:AT287,0))</f>
        <v>#N/A</v>
      </c>
      <c r="EE305" s="665" t="e">
        <f>INDEX(DT282:EA283,MATCH(DR305,DR282:DR283,0),MATCH(EE298,DT280:EA280,0))*INDEX(AJ288:AT295,MATCH(EE298,AI288:AI295,0),MATCH(EE299,AJ287:AT287,0))</f>
        <v>#N/A</v>
      </c>
      <c r="EF305" s="665" t="e">
        <f>INDEX(DT282:EA283,MATCH(DR305,DR282:DR283,0),MATCH(EF298,DT280:EA280,0))*INDEX(AJ288:AT295,MATCH(EF298,AI288:AI295,0),MATCH(EF299,AJ287:AT287,0))</f>
        <v>#N/A</v>
      </c>
      <c r="EG305" s="665" t="e">
        <f>INDEX(DT282:EA283,MATCH(DR305,DR282:DR283,0),MATCH(EG298,DT280:EA280,0))*INDEX(AJ288:AT295,MATCH(EG298,AI288:AI295,0),MATCH(EG299,AJ287:AT287,0))</f>
        <v>#N/A</v>
      </c>
      <c r="EH305" s="665" t="e">
        <f>INDEX(DT282:EA283,MATCH(DR305,DR282:DR283,0),MATCH(EH298,DT280:EA280,0))*INDEX(AJ288:AT295,MATCH(EH298,AI288:AI295,0),MATCH(EH299,AJ287:AT287,0))</f>
        <v>#N/A</v>
      </c>
      <c r="EI305" s="665" t="e">
        <f>INDEX(DT282:EA283,MATCH(DR305,DR282:DR283,0),MATCH(EI298,DT280:EA280,0))*INDEX(AJ288:AT295,MATCH(EI298,AI288:AI295,0),MATCH(EI299,AJ287:AT287,0))</f>
        <v>#N/A</v>
      </c>
      <c r="EJ305" s="665" t="e">
        <f>INDEX(DT282:EA283,MATCH(DR305,DR282:DR283,0),MATCH(EJ298,DT280:EA280,0))*INDEX(AJ288:AT295,MATCH(EJ298,AI288:AI295,0),MATCH(EJ299,AJ287:AT287,0))</f>
        <v>#N/A</v>
      </c>
      <c r="EK305" s="665" t="e">
        <f>INDEX(DT282:EA283,MATCH(DR305,DR282:DR283,0),MATCH(EK298,DT280:EA280,0))*INDEX(AJ288:AT295,MATCH(EK298,AI288:AI295,0),MATCH(EK299,AJ287:AT287,0))</f>
        <v>#N/A</v>
      </c>
      <c r="EL305" s="665" t="e">
        <f>INDEX(DT282:EA283,MATCH(DR305,DR282:DR283,0),MATCH(EL298,DT280:EA280,0))*INDEX(AJ288:AT295,MATCH(EL298,AI288:AI295,0),MATCH(EL299,AJ287:AT287,0))</f>
        <v>#N/A</v>
      </c>
      <c r="EM305" s="665" t="e">
        <f>INDEX(DT282:EA283,MATCH(DR305,DR282:DR283,0),MATCH(EM298,DT280:EA280,0))*INDEX(AJ288:AT295,MATCH(EM298,AI288:AI295,0),MATCH(EM299,AJ287:AT287,0))</f>
        <v>#N/A</v>
      </c>
      <c r="EN305" s="665" t="e">
        <f>INDEX(DT282:EA283,MATCH(DR305,DR282:DR283,0),MATCH(EN298,DT280:EA280,0))*INDEX(AJ288:AT295,MATCH(EN298,AI288:AI295,0),MATCH(EN299,AJ287:AT287,0))</f>
        <v>#N/A</v>
      </c>
      <c r="EO305" s="665" t="e">
        <f>INDEX(DT282:EA283,MATCH(DR305,DR282:DR283,0),MATCH(EO298,DT280:EA280,0))*INDEX(AJ288:AT295,MATCH(EO298,AI288:AI295,0),MATCH(EO299,AJ287:AT287,0))</f>
        <v>#N/A</v>
      </c>
      <c r="EP305" s="665" t="e">
        <f>INDEX(DT282:EA283,MATCH(DR305,DR282:DR283,0),MATCH(EP298,DT280:EA280,0))*INDEX(AJ288:AT295,MATCH(EP298,AI288:AI295,0),MATCH(EP299,AJ287:AT287,0))</f>
        <v>#N/A</v>
      </c>
      <c r="EQ305" s="665" t="e">
        <f>INDEX(DT282:EA283,MATCH(DR305,DR282:DR283,0),MATCH(EQ298,DT280:EA280,0))*INDEX(AJ288:AT295,MATCH(EQ298,AI288:AI295,0),MATCH(EQ299,AJ287:AT287,0))</f>
        <v>#N/A</v>
      </c>
      <c r="ER305" s="665" t="e">
        <f>INDEX(DT282:EA283,MATCH(DR305,DR282:DR283,0),MATCH(ER298,DT280:EA280,0))*INDEX(AJ288:AT295,MATCH(ER298,AI288:AI295,0),MATCH(ER299,AJ287:AT287,0))</f>
        <v>#N/A</v>
      </c>
      <c r="ES305" s="665" t="e">
        <f>INDEX(DT282:EA283,MATCH(DR305,DR282:DR283,0),MATCH(ES298,DT280:EA280,0))*INDEX(AJ288:AT295,MATCH(ES298,AI288:AI295,0),MATCH(ES299,AJ287:AT287,0))</f>
        <v>#N/A</v>
      </c>
      <c r="ET305" s="665" t="e">
        <f>INDEX(DT282:EA283,MATCH(DR305,DR282:DR283,0),MATCH(ET298,DT280:EA280,0))*INDEX(AJ288:AT295,MATCH(ET298,AI288:AI295,0),MATCH(ET299,AJ287:AT287,0))</f>
        <v>#N/A</v>
      </c>
      <c r="EU305" s="665" t="e">
        <f>INDEX(DT282:EA283,MATCH(DR305,DR282:DR283,0),MATCH(EU298,DT280:EA280,0))*INDEX(AJ288:AT295,MATCH(EU298,AI288:AI295,0),MATCH(EU299,AJ287:AT287,0))</f>
        <v>#N/A</v>
      </c>
      <c r="EV305" s="665" t="e">
        <f>INDEX(DT282:EA283,MATCH(DR305,DR282:DR283,0),MATCH(EV298,DT280:EA280,0))*INDEX(AJ288:AT295,MATCH(EV298,AI288:AI295,0),MATCH(EV299,AJ287:AT287,0))</f>
        <v>#N/A</v>
      </c>
      <c r="EW305" s="665" t="e">
        <f>INDEX(DT282:EA283,MATCH(DR305,DR282:DR283,0),MATCH(EW298,DT280:EA280,0))*INDEX(AJ288:AT295,MATCH(EW298,AI288:AI295,0),MATCH(EW299,AJ287:AT287,0))</f>
        <v>#N/A</v>
      </c>
      <c r="EX305" s="665" t="e">
        <f>INDEX(DT282:EA283,MATCH(DR305,DR282:DR283,0),MATCH(EX298,DT280:EA280,0))*INDEX(AJ288:AT295,MATCH(EX298,AI288:AI295,0),MATCH(EX299,AJ287:AT287,0))</f>
        <v>#N/A</v>
      </c>
      <c r="EY305" s="665" t="e">
        <f>INDEX(DT282:EA283,MATCH(DR305,DR282:DR283,0),MATCH(EY298,DT280:EA280,0))*INDEX(AJ288:AT295,MATCH(EY298,AI288:AI295,0),MATCH(EY299,AJ287:AT287,0))</f>
        <v>#N/A</v>
      </c>
      <c r="EZ305" s="665" t="e">
        <f>INDEX(DT282:EA283,MATCH(DR305,DR282:DR283,0),MATCH(EZ298,DT280:EA280,0))*INDEX(AJ288:AT295,MATCH(EZ298,AI288:AI295,0),MATCH(EZ299,AJ287:AT287,0))</f>
        <v>#N/A</v>
      </c>
      <c r="FA305" s="665" t="e">
        <f>INDEX(DT282:EA283,MATCH(DR305,DR282:DR283,0),MATCH(FA298,DT280:EA280,0))*INDEX(AJ288:AT295,MATCH(FA298,AI288:AI295,0),MATCH(FA299,AJ287:AT287,0))</f>
        <v>#N/A</v>
      </c>
      <c r="FB305" s="665" t="e">
        <f>INDEX(DT282:EA283,MATCH(DR305,DR282:DR283,0),MATCH(FB298,DT280:EA280,0))*INDEX(AJ288:AT295,MATCH(FB298,AI288:AI295,0),MATCH(FB299,AJ287:AT287,0))</f>
        <v>#N/A</v>
      </c>
      <c r="FC305" s="665" t="e">
        <f>INDEX(DT282:EA283,MATCH(DR305,DR282:DR283,0),MATCH(FC298,DT280:EA280,0))*INDEX(AJ288:AT295,MATCH(FC298,AI288:AI295,0),MATCH(FC299,AJ287:AT287,0))</f>
        <v>#N/A</v>
      </c>
      <c r="FD305" s="665" t="e">
        <f>INDEX(DT282:EA283,MATCH(DR305,DR282:DR283,0),MATCH(FD298,DT280:EA280,0))*INDEX(AJ288:AT295,MATCH(FD298,AI288:AI295,0),MATCH(FD299,AJ287:AT287,0))</f>
        <v>#N/A</v>
      </c>
      <c r="FE305" s="665" t="e">
        <f>INDEX(DT282:EA283,MATCH(DR305,DR282:DR283,0),MATCH(FE298,DT280:EA280,0))*INDEX(AJ288:AT295,MATCH(FE298,AI288:AI295,0),MATCH(FE299,AJ287:AT287,0))</f>
        <v>#N/A</v>
      </c>
      <c r="FF305" s="665" t="e">
        <f>INDEX(DT282:EA283,MATCH(DR305,DR282:DR283,0),MATCH(FF298,DT280:EA280,0))*INDEX(AJ288:AT295,MATCH(FF298,AI288:AI295,0),MATCH(FF299,AJ287:AT287,0))</f>
        <v>#N/A</v>
      </c>
      <c r="FG305" s="665" t="e">
        <f>INDEX(DT282:EA283,MATCH(DR305,DR282:DR283,0),MATCH(FG298,DT280:EA280,0))*INDEX(AJ288:AT295,MATCH(FG298,AI288:AI295,0),MATCH(FG299,AJ287:AT287,0))</f>
        <v>#N/A</v>
      </c>
      <c r="FH305" s="665" t="e">
        <f>INDEX(DT282:EA283,MATCH(DR305,DR282:DR283,0),MATCH(FH298,DT280:EA280,0))*INDEX(AJ288:AT295,MATCH(FH298,AI288:AI295,0),MATCH(FH299,AJ287:AT287,0))</f>
        <v>#N/A</v>
      </c>
      <c r="FI305" s="665" t="e">
        <f>INDEX(DT282:EA283,MATCH(DR305,DR282:DR283,0),MATCH(FI298,DT280:EA280,0))*INDEX(AJ288:AT295,MATCH(FI298,AI288:AI295,0),MATCH(FI299,AJ287:AT287,0))</f>
        <v>#N/A</v>
      </c>
      <c r="FJ305" s="665" t="e">
        <f>INDEX(DT282:EA283,MATCH(DR305,DR282:DR283,0),MATCH(FJ298,DT280:EA280,0))*INDEX(AJ288:AT295,MATCH(FJ298,AI288:AI295,0),MATCH(FJ299,AJ287:AT287,0))</f>
        <v>#N/A</v>
      </c>
      <c r="FK305" s="665" t="e">
        <f>INDEX(DT282:EA283,MATCH(DR305,DR282:DR283,0),MATCH(FK298,DT280:EA280,0))*INDEX(AJ288:AT295,MATCH(FK298,AI288:AI295,0),MATCH(FK299,AJ287:AT287,0))</f>
        <v>#N/A</v>
      </c>
      <c r="FL305" s="665" t="e">
        <f>INDEX(DT282:EA283,MATCH(DR305,DR282:DR283,0),MATCH(FL298,DT280:EA280,0))*INDEX(AJ288:AT295,MATCH(FL298,AI288:AI295,0),MATCH(FL299,AJ287:AT287,0))</f>
        <v>#N/A</v>
      </c>
      <c r="FM305" s="665" t="e">
        <f>INDEX(DT282:EA283,MATCH(DR305,DR282:DR283,0),MATCH(FM298,DT280:EA280,0))*INDEX(AJ288:AT295,MATCH(FM298,AI288:AI295,0),MATCH(FM299,AJ287:AT287,0))</f>
        <v>#N/A</v>
      </c>
      <c r="FN305" s="665" t="e">
        <f>INDEX(DT282:EA283,MATCH(DR305,DR282:DR283,0),MATCH(FN298,DT280:EA280,0))*INDEX(AJ288:AT295,MATCH(FN298,AI288:AI295,0),MATCH(FN299,AJ287:AT287,0))</f>
        <v>#N/A</v>
      </c>
      <c r="FO305" s="665" t="e">
        <f>INDEX(DT282:EA283,MATCH(DR305,DR282:DR283,0),MATCH(FO298,DT280:EA280,0))*INDEX(AJ288:AT295,MATCH(FO298,AI288:AI295,0),MATCH(FO299,AJ287:AT287,0))</f>
        <v>#N/A</v>
      </c>
      <c r="FP305" s="665" t="e">
        <f>INDEX(DT282:EA283,MATCH(DR305,DR282:DR283,0),MATCH(FP298,DT280:EA280,0))*INDEX(AJ288:AT295,MATCH(FP298,AI288:AI295,0),MATCH(FP299,AJ287:AT287,0))</f>
        <v>#N/A</v>
      </c>
      <c r="FQ305" s="665" t="e">
        <f>INDEX(DT282:EA283,MATCH(DR305,DR282:DR283,0),MATCH(FQ298,DT280:EA280,0))*INDEX(AJ288:AT295,MATCH(FQ298,AI288:AI295,0),MATCH(FQ299,AJ287:AT287,0))</f>
        <v>#N/A</v>
      </c>
      <c r="FR305" s="665" t="e">
        <f>INDEX(DT282:EA283,MATCH(DR305,DR282:DR283,0),MATCH(FR298,DT280:EA280,0))*INDEX(AJ288:AT295,MATCH(FR298,AI288:AI295,0),MATCH(FR299,AJ287:AT287,0))</f>
        <v>#N/A</v>
      </c>
      <c r="FS305" s="665" t="e">
        <f>INDEX(DT282:EA283,MATCH(DR305,DR282:DR283,0),MATCH(FS298,DT280:EA280,0))*INDEX(AJ288:AT295,MATCH(FS298,AI288:AI295,0),MATCH(FS299,AJ287:AT287,0))</f>
        <v>#N/A</v>
      </c>
      <c r="FT305" s="665" t="e">
        <f>INDEX(DT282:EA283,MATCH(DR305,DR282:DR283,0),MATCH(FT298,DT280:EA280,0))*INDEX(AJ288:AT295,MATCH(FT298,AI288:AI295,0),MATCH(FT299,AJ287:AT287,0))</f>
        <v>#N/A</v>
      </c>
      <c r="FU305" s="665" t="e">
        <f>INDEX(DT282:EA283,MATCH(DR305,DR282:DR283,0),MATCH(FU298,DT280:EA280,0))*INDEX(AJ288:AT295,MATCH(FU298,AI288:AI295,0),MATCH(FU299,AJ287:AT287,0))</f>
        <v>#N/A</v>
      </c>
      <c r="FV305" s="665" t="e">
        <f>INDEX(DT282:EA283,MATCH(DR305,DR282:DR283,0),MATCH(FV298,DT280:EA280,0))*INDEX(AJ288:AT295,MATCH(FV298,AI288:AI295,0),MATCH(FV299,AJ287:AT287,0))</f>
        <v>#N/A</v>
      </c>
      <c r="FW305" s="665" t="e">
        <f>INDEX(DT282:EA283,MATCH(DR305,DR282:DR283,0),MATCH(FW298,DT280:EA280,0))*INDEX(AJ288:AT295,MATCH(FW298,AI288:AI295,0),MATCH(FW299,AJ287:AT287,0))</f>
        <v>#N/A</v>
      </c>
      <c r="FX305" s="665" t="e">
        <f>INDEX(DT282:EA283,MATCH(DR305,DR282:DR283,0),MATCH(FX298,DT280:EA280,0))*INDEX(AJ288:AT295,MATCH(FX298,AI288:AI295,0),MATCH(FX299,AJ287:AT287,0))</f>
        <v>#N/A</v>
      </c>
      <c r="FY305" s="665" t="e">
        <f>INDEX(DT282:EA283,MATCH(DR305,DR282:DR283,0),MATCH(FY298,DT280:EA280,0))*INDEX(AJ288:AT295,MATCH(FY298,AI288:AI295,0),MATCH(FY299,AJ287:AT287,0))</f>
        <v>#N/A</v>
      </c>
      <c r="FZ305" s="665" t="e">
        <f>INDEX(DT282:EA283,MATCH(DR305,DR282:DR283,0),MATCH(FZ298,DT280:EA280,0))*INDEX(AJ288:AT295,MATCH(FZ298,AI288:AI295,0),MATCH(FZ299,AJ287:AT287,0))</f>
        <v>#N/A</v>
      </c>
      <c r="GA305" s="665" t="e">
        <f>INDEX(DT282:EA283,MATCH(DR305,DR282:DR283,0),MATCH(GA298,DT280:EA280,0))*INDEX(AJ288:AT295,MATCH(GA298,AI288:AI295,0),MATCH(GA299,AJ287:AT287,0))</f>
        <v>#N/A</v>
      </c>
      <c r="GB305" s="665" t="e">
        <f>INDEX(DT282:EA283,MATCH(DR305,DR282:DR283,0),MATCH(GB298,DT280:EA280,0))*INDEX(AJ288:AT295,MATCH(GB298,AI288:AI295,0),MATCH(GB299,AJ287:AT287,0))</f>
        <v>#N/A</v>
      </c>
      <c r="GC305" s="665" t="e">
        <f>INDEX(DT282:EA283,MATCH(DR305,DR282:DR283,0),MATCH(GC298,DT280:EA280,0))*INDEX(AJ288:AT295,MATCH(GC298,AI288:AI295,0),MATCH(GC299,AJ287:AT287,0))</f>
        <v>#N/A</v>
      </c>
      <c r="GD305" s="665" t="e">
        <f>INDEX(DT282:EA283,MATCH(DR305,DR282:DR283,0),MATCH(GD298,DT280:EA280,0))*INDEX(AJ288:AT295,MATCH(GD298,AI288:AI295,0),MATCH(GD299,AJ287:AT287,0))</f>
        <v>#N/A</v>
      </c>
      <c r="GE305" s="665" t="e">
        <f>INDEX(DT282:EA283,MATCH(DR305,DR282:DR283,0),MATCH(GE298,DT280:EA280,0))*INDEX(AJ288:AT295,MATCH(GE298,AI288:AI295,0),MATCH(GE299,AJ287:AT287,0))</f>
        <v>#N/A</v>
      </c>
      <c r="GF305" s="665" t="e">
        <f>INDEX(DT282:EA283,MATCH(DR305,DR282:DR283,0),MATCH(GF298,DT280:EA280,0))*INDEX(AJ288:AT295,MATCH(GF298,AI288:AI295,0),MATCH(GF299,AJ287:AT287,0))</f>
        <v>#N/A</v>
      </c>
      <c r="GG305" s="665" t="e">
        <f>INDEX(DT282:EA283,MATCH(DR305,DR282:DR283,0),MATCH(GG298,DT280:EA280,0))*INDEX(AJ288:AT295,MATCH(GG298,AI288:AI295,0),MATCH(GG299,AJ287:AT287,0))</f>
        <v>#N/A</v>
      </c>
      <c r="GH305" s="665" t="e">
        <f>INDEX(DT282:EA283,MATCH(DR305,DR282:DR283,0),MATCH(GH298,DT280:EA280,0))*INDEX(AJ288:AT295,MATCH(GH298,AI288:AI295,0),MATCH(GH299,AJ287:AT287,0))</f>
        <v>#N/A</v>
      </c>
      <c r="GI305" s="665" t="e">
        <f>INDEX(DT282:EA283,MATCH(DR305,DR282:DR283,0),MATCH(GI298,DT280:EA280,0))*INDEX(AJ288:AT295,MATCH(GI298,AI288:AI295,0),MATCH(GI299,AJ287:AT287,0))</f>
        <v>#N/A</v>
      </c>
      <c r="GJ305" s="665" t="e">
        <f>INDEX(DT282:EA283,MATCH(DR305,DR282:DR283,0),MATCH(GJ298,DT280:EA280,0))*INDEX(AJ288:AT295,MATCH(GJ298,AI288:AI295,0),MATCH(GJ299,AJ287:AT287,0))</f>
        <v>#N/A</v>
      </c>
      <c r="GK305" s="665" t="e">
        <f>INDEX(DT282:EA283,MATCH(DR305,DR282:DR283,0),MATCH(GK298,DT280:EA280,0))*INDEX(AJ288:AT295,MATCH(GK298,AI288:AI295,0),MATCH(GK299,AJ287:AT287,0))</f>
        <v>#N/A</v>
      </c>
      <c r="GL305" s="665" t="e">
        <f>SUM(DS305:GK305)=#REF!-SUM(HB305:HK305)</f>
        <v>#N/A</v>
      </c>
      <c r="GM305" s="667"/>
      <c r="GN305" s="749">
        <v>2028</v>
      </c>
      <c r="GO305" s="664" t="e">
        <f>SUMIF(DS287:EN287,GO287,DS305:EN305)</f>
        <v>#N/A</v>
      </c>
      <c r="GP305" s="668" t="e">
        <f>SUMIF(DS287:GK287,GP287,DS305:GK305)</f>
        <v>#N/A</v>
      </c>
      <c r="GQ305" s="668" t="e">
        <f>SUMIF(DS287:GK287,GQ287,DS305:GK305)</f>
        <v>#N/A</v>
      </c>
      <c r="GR305" s="668" t="e">
        <f>SUMIF(DS287:GK287,GR287,DS305:GK305)</f>
        <v>#N/A</v>
      </c>
      <c r="GS305" s="668" t="e">
        <f>SUMIF(DS287:GK287,GS287,DS305:GK305)</f>
        <v>#N/A</v>
      </c>
      <c r="GT305" s="668" t="e">
        <f>SUMIF(DS287:GK287,GT287,DS305:GK305)</f>
        <v>#N/A</v>
      </c>
      <c r="GU305" s="668" t="e">
        <f>SUMIF(DS287:GK287,GU287,DS305:GK305)</f>
        <v>#N/A</v>
      </c>
      <c r="GV305" s="668" t="e">
        <f>SUMIF(DS287:GK287,GV287,DS305:GK305)</f>
        <v>#N/A</v>
      </c>
      <c r="GW305" s="668" t="e">
        <f>SUMIF(DS287:GK287,GW287,DS305:GK305)</f>
        <v>#N/A</v>
      </c>
      <c r="GX305" s="668" t="e">
        <f>SUMIF(DS287:GK287,GX287,DS305:GK305)</f>
        <v>#N/A</v>
      </c>
      <c r="GY305" s="668" t="e">
        <f>SUMIF(DS287:GK287,GY287,DS305:GK305)</f>
        <v>#N/A</v>
      </c>
      <c r="GZ305" s="646" t="e">
        <f>#REF!=SUM(GO305:GY305)</f>
        <v>#REF!</v>
      </c>
      <c r="HB305" s="668" t="e">
        <f>IF(GZ305,0,(#REF!-SUM(GO305:GY305))*INDEX(AK288:AT295,MATCH(GN305,AI288:AI295,0),MATCH(HB299,AK287:AT287,0)))</f>
        <v>#REF!</v>
      </c>
      <c r="HC305" s="668" t="e">
        <f>IF(GZ305,0,(#REF!-SUM(GO305:GY305))*INDEX(AK288:AT295,MATCH(GN305,AI288:AI295,0),MATCH(HC299,AK287:AT287,0)))</f>
        <v>#REF!</v>
      </c>
      <c r="HD305" s="668" t="e">
        <f>IF(GZ305,0,(#REF!-SUM(GO305:GY305))*INDEX(AK288:AT295,MATCH(GN305,AI288:AI295,0),MATCH(HD299,AK287:AT287,0)))</f>
        <v>#REF!</v>
      </c>
      <c r="HE305" s="668" t="e">
        <f>IF(GZ305,0,(#REF!-SUM(GO305:GY305))*INDEX(AK288:AT295,MATCH(GN305,AI288:AI295,0),MATCH(HE299,AK287:AT287,0)))</f>
        <v>#REF!</v>
      </c>
      <c r="HF305" s="668" t="e">
        <f>IF(GZ305,0,(#REF!-SUM(GO305:GY305))*INDEX(AK288:AT295,MATCH(GN305,AI288:AI295,0),MATCH(HF299,AK287:AT287,0)))</f>
        <v>#REF!</v>
      </c>
      <c r="HG305" s="668" t="e">
        <f>IF(GZ305,0,(#REF!-SUM(GO305:GY305))*INDEX(AK288:AT295,MATCH(GN305,AI288:AI295,0),MATCH(HG299,AK287:AT287,0)))</f>
        <v>#REF!</v>
      </c>
      <c r="HH305" s="668" t="e">
        <f>IF(GZ305,0,(#REF!-SUM(GO305:GY305))*INDEX(AK288:AT295,MATCH(GN305,AI288:AI295,0),MATCH(HH299,AK287:AT287,0)))</f>
        <v>#REF!</v>
      </c>
      <c r="HI305" s="668" t="e">
        <f>IF(GZ305,0,(#REF!-SUM(GO305:GY305))*INDEX(AK288:AT295,MATCH(GN305,AI288:AI295,0),MATCH(HI299,AK287:AT287,0)))</f>
        <v>#REF!</v>
      </c>
      <c r="HJ305" s="668" t="e">
        <f>IF(GZ305,0,(#REF!-SUM(GO305:GY305))*INDEX(AK288:AT295,MATCH(GN305,AI288:AI295,0),MATCH(HJ299,AK287:AT287,0)))</f>
        <v>#REF!</v>
      </c>
      <c r="HK305" s="668" t="e">
        <f>IF(GZ305,0,(#REF!-SUM(GO305:GY305))*INDEX(AK288:AT295,MATCH(GN305,AI288:AI295,0),MATCH(HK299,AK287:AT287,0)))</f>
        <v>#REF!</v>
      </c>
      <c r="HL305" s="668" t="e">
        <f>(SUM(HB305:HK305)+SUM(GO305:GY305))=#REF!</f>
        <v>#REF!</v>
      </c>
      <c r="HM305" s="674"/>
      <c r="HN305" s="674"/>
      <c r="HO305" s="674"/>
      <c r="HP305" s="674"/>
      <c r="HQ305" s="674"/>
      <c r="HR305" s="674"/>
      <c r="HS305" s="674"/>
      <c r="HT305" s="674"/>
      <c r="HU305" s="674"/>
      <c r="HV305" s="674"/>
      <c r="HW305" s="674"/>
      <c r="HX305" s="674"/>
      <c r="HY305" s="674"/>
      <c r="HZ305" s="674"/>
    </row>
    <row r="306" spans="1:234" hidden="1" x14ac:dyDescent="0.25">
      <c r="A306" s="643" t="s">
        <v>208</v>
      </c>
      <c r="S306" s="663"/>
      <c r="DR306" s="749">
        <v>2029</v>
      </c>
      <c r="DS306" s="665" t="e">
        <f>INDEX(DT282:EA283,MATCH(DR306,DR282:DR283,0),MATCH(DS298,DT280:EA280,0))*INDEX(AJ288:AT295,MATCH(DS298,AI288:AI295,0),MATCH(DS299,AJ287:AT287,0))</f>
        <v>#N/A</v>
      </c>
      <c r="DT306" s="665" t="e">
        <f>INDEX(DT282:EA283,MATCH(DR306,DR282:DR283,0),MATCH(DT298,DT280:EA280,0))*INDEX(AJ288:AT295,MATCH(DT298,AI288:AI295,0),MATCH(DT299,AJ287:AT287,0))</f>
        <v>#N/A</v>
      </c>
      <c r="DU306" s="665" t="e">
        <f>INDEX(DT282:EA283,MATCH(DR306,DR282:DR283,0),MATCH(DU298,DT280:EA280,0))*INDEX(AJ288:AT295,MATCH(DU298,AI288:AI295,0),MATCH(DU299,AJ287:AT287,0))</f>
        <v>#N/A</v>
      </c>
      <c r="DV306" s="665" t="e">
        <f>INDEX(DT282:EA283,MATCH(DR306,DR282:DR283,0),MATCH(DV298,DT280:EA280,0))*INDEX(AJ288:AT295,MATCH(DV298,AI288:AI295,0),MATCH(DV299,AJ287:AT287,0))</f>
        <v>#N/A</v>
      </c>
      <c r="DW306" s="665" t="e">
        <f>INDEX(DT282:EA283,MATCH(DR306,DR282:DR283,0),MATCH(DW298,DT280:EA280,0))*INDEX(AJ288:AT295,MATCH(DW298,AI288:AI295,0),MATCH(DW299,AJ287:AT287,0))</f>
        <v>#N/A</v>
      </c>
      <c r="DX306" s="665" t="e">
        <f>INDEX(DT282:EA283,MATCH(DR306,DR282:DR283,0),MATCH(DX298,DT280:EA280,0))*INDEX(AJ288:AT295,MATCH(DX298,AI288:AI295,0),MATCH(DX299,AJ287:AT287,0))</f>
        <v>#N/A</v>
      </c>
      <c r="DY306" s="665" t="e">
        <f>INDEX(DT282:EA283,MATCH(DR306,DR282:DR283,0),MATCH(DY298,DT280:EA280,0))*INDEX(AJ288:AT295,MATCH(DY298,AI288:AI295,0),MATCH(DY299,AJ287:AT287,0))</f>
        <v>#N/A</v>
      </c>
      <c r="DZ306" s="665" t="e">
        <f>INDEX(DT282:EA283,MATCH(DR306,DR282:DR283,0),MATCH(DZ298,DT280:EA280,0))*INDEX(AJ288:AT295,MATCH(DZ298,AI288:AI295,0),MATCH(DZ299,AJ287:AT287,0))</f>
        <v>#N/A</v>
      </c>
      <c r="EA306" s="665" t="e">
        <f>INDEX(DT282:EA283,MATCH(DR306,DR282:DR283,0),MATCH(EA298,DT280:EA280,0))*INDEX(AJ288:AT295,MATCH(EA298,AI288:AI295,0),MATCH(EA299,AJ287:AT287,0))</f>
        <v>#N/A</v>
      </c>
      <c r="EB306" s="665" t="e">
        <f>INDEX(DT282:EA283,MATCH(DR306,DR282:DR283,0),MATCH(EB298,DT280:EA280,0))*INDEX(AJ288:AT295,MATCH(EB298,AI288:AI295,0),MATCH(EB299,AJ287:AT287,0))</f>
        <v>#N/A</v>
      </c>
      <c r="EC306" s="665" t="e">
        <f>INDEX(DT282:EA283,MATCH(DR306,DR282:DR283,0),MATCH(EC298,DT280:EA280,0))*INDEX(AJ288:AT295,MATCH(EC298,AI288:AI295,0),MATCH(EC299,AJ287:AT287,0))</f>
        <v>#N/A</v>
      </c>
      <c r="ED306" s="665" t="e">
        <f>INDEX(DT282:EA283,MATCH(DR306,DR282:DR283,0),MATCH(ED298,DT280:EA280,0))*INDEX(AJ288:AT295,MATCH(ED298,AI288:AI295,0),MATCH(ED299,AJ287:AT287,0))</f>
        <v>#N/A</v>
      </c>
      <c r="EE306" s="665" t="e">
        <f>INDEX(DT282:EA283,MATCH(DR306,DR282:DR283,0),MATCH(EE298,DT280:EA280,0))*INDEX(AJ288:AT295,MATCH(EE298,AI288:AI295,0),MATCH(EE299,AJ287:AT287,0))</f>
        <v>#N/A</v>
      </c>
      <c r="EF306" s="665" t="e">
        <f>INDEX(DT282:EA283,MATCH(DR306,DR282:DR283,0),MATCH(EF298,DT280:EA280,0))*INDEX(AJ288:AT295,MATCH(EF298,AI288:AI295,0),MATCH(EF299,AJ287:AT287,0))</f>
        <v>#N/A</v>
      </c>
      <c r="EG306" s="665" t="e">
        <f>INDEX(DT282:EA283,MATCH(DR306,DR282:DR283,0),MATCH(EG298,DT280:EA280,0))*INDEX(AJ288:AT295,MATCH(EG298,AI288:AI295,0),MATCH(EG299,AJ287:AT287,0))</f>
        <v>#N/A</v>
      </c>
      <c r="EH306" s="665" t="e">
        <f>INDEX(DT282:EA283,MATCH(DR306,DR282:DR283,0),MATCH(EH298,DT280:EA280,0))*INDEX(AJ288:AT295,MATCH(EH298,AI288:AI295,0),MATCH(EH299,AJ287:AT287,0))</f>
        <v>#N/A</v>
      </c>
      <c r="EI306" s="665" t="e">
        <f>INDEX(DT282:EA283,MATCH(DR306,DR282:DR283,0),MATCH(EI298,DT280:EA280,0))*INDEX(AJ288:AT295,MATCH(EI298,AI288:AI295,0),MATCH(EI299,AJ287:AT287,0))</f>
        <v>#N/A</v>
      </c>
      <c r="EJ306" s="665" t="e">
        <f>INDEX(DT282:EA283,MATCH(DR306,DR282:DR283,0),MATCH(EJ298,DT280:EA280,0))*INDEX(AJ288:AT295,MATCH(EJ298,AI288:AI295,0),MATCH(EJ299,AJ287:AT287,0))</f>
        <v>#N/A</v>
      </c>
      <c r="EK306" s="665" t="e">
        <f>INDEX(DT282:EA283,MATCH(DR306,DR282:DR283,0),MATCH(EK298,DT280:EA280,0))*INDEX(AJ288:AT295,MATCH(EK298,AI288:AI295,0),MATCH(EK299,AJ287:AT287,0))</f>
        <v>#N/A</v>
      </c>
      <c r="EL306" s="665" t="e">
        <f>INDEX(DT282:EA283,MATCH(DR306,DR282:DR283,0),MATCH(EL298,DT280:EA280,0))*INDEX(AJ288:AT295,MATCH(EL298,AI288:AI295,0),MATCH(EL299,AJ287:AT287,0))</f>
        <v>#N/A</v>
      </c>
      <c r="EM306" s="665" t="e">
        <f>INDEX(DT282:EA283,MATCH(DR306,DR282:DR283,0),MATCH(EM298,DT280:EA280,0))*INDEX(AJ288:AT295,MATCH(EM298,AI288:AI295,0),MATCH(EM299,AJ287:AT287,0))</f>
        <v>#N/A</v>
      </c>
      <c r="EN306" s="665" t="e">
        <f>INDEX(DT282:EA283,MATCH(DR306,DR282:DR283,0),MATCH(EN298,DT280:EA280,0))*INDEX(AJ288:AT295,MATCH(EN298,AI288:AI295,0),MATCH(EN299,AJ287:AT287,0))</f>
        <v>#N/A</v>
      </c>
      <c r="EO306" s="665" t="e">
        <f>INDEX(DT282:EA283,MATCH(DR306,DR282:DR283,0),MATCH(EO298,DT280:EA280,0))*INDEX(AJ288:AT295,MATCH(EO298,AI288:AI295,0),MATCH(EO299,AJ287:AT287,0))</f>
        <v>#N/A</v>
      </c>
      <c r="EP306" s="665" t="e">
        <f>INDEX(DT282:EA283,MATCH(DR306,DR282:DR283,0),MATCH(EP298,DT280:EA280,0))*INDEX(AJ288:AT295,MATCH(EP298,AI288:AI295,0),MATCH(EP299,AJ287:AT287,0))</f>
        <v>#N/A</v>
      </c>
      <c r="EQ306" s="665" t="e">
        <f>INDEX(DT282:EA283,MATCH(DR306,DR282:DR283,0),MATCH(EQ298,DT280:EA280,0))*INDEX(AJ288:AT295,MATCH(EQ298,AI288:AI295,0),MATCH(EQ299,AJ287:AT287,0))</f>
        <v>#N/A</v>
      </c>
      <c r="ER306" s="665" t="e">
        <f>INDEX(DT282:EA283,MATCH(DR306,DR282:DR283,0),MATCH(ER298,DT280:EA280,0))*INDEX(AJ288:AT295,MATCH(ER298,AI288:AI295,0),MATCH(ER299,AJ287:AT287,0))</f>
        <v>#N/A</v>
      </c>
      <c r="ES306" s="665" t="e">
        <f>INDEX(DT282:EA283,MATCH(DR306,DR282:DR283,0),MATCH(ES298,DT280:EA280,0))*INDEX(AJ288:AT295,MATCH(ES298,AI288:AI295,0),MATCH(ES299,AJ287:AT287,0))</f>
        <v>#N/A</v>
      </c>
      <c r="ET306" s="665" t="e">
        <f>INDEX(DT282:EA283,MATCH(DR306,DR282:DR283,0),MATCH(ET298,DT280:EA280,0))*INDEX(AJ288:AT295,MATCH(ET298,AI288:AI295,0),MATCH(ET299,AJ287:AT287,0))</f>
        <v>#N/A</v>
      </c>
      <c r="EU306" s="665" t="e">
        <f>INDEX(DT282:EA283,MATCH(DR306,DR282:DR283,0),MATCH(EU298,DT280:EA280,0))*INDEX(AJ288:AT295,MATCH(EU298,AI288:AI295,0),MATCH(EU299,AJ287:AT287,0))</f>
        <v>#N/A</v>
      </c>
      <c r="EV306" s="665" t="e">
        <f>INDEX(DT282:EA283,MATCH(DR306,DR282:DR283,0),MATCH(EV298,DT280:EA280,0))*INDEX(AJ288:AT295,MATCH(EV298,AI288:AI295,0),MATCH(EV299,AJ287:AT287,0))</f>
        <v>#N/A</v>
      </c>
      <c r="EW306" s="665" t="e">
        <f>INDEX(DT282:EA283,MATCH(DR306,DR282:DR283,0),MATCH(EW298,DT280:EA280,0))*INDEX(AJ288:AT295,MATCH(EW298,AI288:AI295,0),MATCH(EW299,AJ287:AT287,0))</f>
        <v>#N/A</v>
      </c>
      <c r="EX306" s="665" t="e">
        <f>INDEX(DT282:EA283,MATCH(DR306,DR282:DR283,0),MATCH(EX298,DT280:EA280,0))*INDEX(AJ288:AT295,MATCH(EX298,AI288:AI295,0),MATCH(EX299,AJ287:AT287,0))</f>
        <v>#N/A</v>
      </c>
      <c r="EY306" s="665" t="e">
        <f>INDEX(DT282:EA283,MATCH(DR306,DR282:DR283,0),MATCH(EY298,DT280:EA280,0))*INDEX(AJ288:AT295,MATCH(EY298,AI288:AI295,0),MATCH(EY299,AJ287:AT287,0))</f>
        <v>#N/A</v>
      </c>
      <c r="EZ306" s="665" t="e">
        <f>INDEX(DT282:EA283,MATCH(DR306,DR282:DR283,0),MATCH(EZ298,DT280:EA280,0))*INDEX(AJ288:AT295,MATCH(EZ298,AI288:AI295,0),MATCH(EZ299,AJ287:AT287,0))</f>
        <v>#N/A</v>
      </c>
      <c r="FA306" s="665" t="e">
        <f>INDEX(DT282:EA283,MATCH(DR306,DR282:DR283,0),MATCH(FA298,DT280:EA280,0))*INDEX(AJ288:AT295,MATCH(FA298,AI288:AI295,0),MATCH(FA299,AJ287:AT287,0))</f>
        <v>#N/A</v>
      </c>
      <c r="FB306" s="665" t="e">
        <f>INDEX(DT282:EA283,MATCH(DR306,DR282:DR283,0),MATCH(FB298,DT280:EA280,0))*INDEX(AJ288:AT295,MATCH(FB298,AI288:AI295,0),MATCH(FB299,AJ287:AT287,0))</f>
        <v>#N/A</v>
      </c>
      <c r="FC306" s="665" t="e">
        <f>INDEX(DT282:EA283,MATCH(DR306,DR282:DR283,0),MATCH(FC298,DT280:EA280,0))*INDEX(AJ288:AT295,MATCH(FC298,AI288:AI295,0),MATCH(FC299,AJ287:AT287,0))</f>
        <v>#N/A</v>
      </c>
      <c r="FD306" s="665" t="e">
        <f>INDEX(DT282:EA283,MATCH(DR306,DR282:DR283,0),MATCH(FD298,DT280:EA280,0))*INDEX(AJ288:AT295,MATCH(FD298,AI288:AI295,0),MATCH(FD299,AJ287:AT287,0))</f>
        <v>#N/A</v>
      </c>
      <c r="FE306" s="665" t="e">
        <f>INDEX(DT282:EA283,MATCH(DR306,DR282:DR283,0),MATCH(FE298,DT280:EA280,0))*INDEX(AJ288:AT295,MATCH(FE298,AI288:AI295,0),MATCH(FE299,AJ287:AT287,0))</f>
        <v>#N/A</v>
      </c>
      <c r="FF306" s="665" t="e">
        <f>INDEX(DT282:EA283,MATCH(DR306,DR282:DR283,0),MATCH(FF298,DT280:EA280,0))*INDEX(AJ288:AT295,MATCH(FF298,AI288:AI295,0),MATCH(FF299,AJ287:AT287,0))</f>
        <v>#N/A</v>
      </c>
      <c r="FG306" s="665" t="e">
        <f>INDEX(DT282:EA283,MATCH(DR306,DR282:DR283,0),MATCH(FG298,DT280:EA280,0))*INDEX(AJ288:AT295,MATCH(FG298,AI288:AI295,0),MATCH(FG299,AJ287:AT287,0))</f>
        <v>#N/A</v>
      </c>
      <c r="FH306" s="665" t="e">
        <f>INDEX(DT282:EA283,MATCH(DR306,DR282:DR283,0),MATCH(FH298,DT280:EA280,0))*INDEX(AJ288:AT295,MATCH(FH298,AI288:AI295,0),MATCH(FH299,AJ287:AT287,0))</f>
        <v>#N/A</v>
      </c>
      <c r="FI306" s="665" t="e">
        <f>INDEX(DT282:EA283,MATCH(DR306,DR282:DR283,0),MATCH(FI298,DT280:EA280,0))*INDEX(AJ288:AT295,MATCH(FI298,AI288:AI295,0),MATCH(FI299,AJ287:AT287,0))</f>
        <v>#N/A</v>
      </c>
      <c r="FJ306" s="665" t="e">
        <f>INDEX(DT282:EA283,MATCH(DR306,DR282:DR283,0),MATCH(FJ298,DT280:EA280,0))*INDEX(AJ288:AT295,MATCH(FJ298,AI288:AI295,0),MATCH(FJ299,AJ287:AT287,0))</f>
        <v>#N/A</v>
      </c>
      <c r="FK306" s="665" t="e">
        <f>INDEX(DT282:EA283,MATCH(DR306,DR282:DR283,0),MATCH(FK298,DT280:EA280,0))*INDEX(AJ288:AT295,MATCH(FK298,AI288:AI295,0),MATCH(FK299,AJ287:AT287,0))</f>
        <v>#N/A</v>
      </c>
      <c r="FL306" s="665" t="e">
        <f>INDEX(DT282:EA283,MATCH(DR306,DR282:DR283,0),MATCH(FL298,DT280:EA280,0))*INDEX(AJ288:AT295,MATCH(FL298,AI288:AI295,0),MATCH(FL299,AJ287:AT287,0))</f>
        <v>#N/A</v>
      </c>
      <c r="FM306" s="665" t="e">
        <f>INDEX(DT282:EA283,MATCH(DR306,DR282:DR283,0),MATCH(FM298,DT280:EA280,0))*INDEX(AJ288:AT295,MATCH(FM298,AI288:AI295,0),MATCH(FM299,AJ287:AT287,0))</f>
        <v>#N/A</v>
      </c>
      <c r="FN306" s="665" t="e">
        <f>INDEX(DT282:EA283,MATCH(DR306,DR282:DR283,0),MATCH(FN298,DT280:EA280,0))*INDEX(AJ288:AT295,MATCH(FN298,AI288:AI295,0),MATCH(FN299,AJ287:AT287,0))</f>
        <v>#N/A</v>
      </c>
      <c r="FO306" s="665" t="e">
        <f>INDEX(DT282:EA283,MATCH(DR306,DR282:DR283,0),MATCH(FO298,DT280:EA280,0))*INDEX(AJ288:AT295,MATCH(FO298,AI288:AI295,0),MATCH(FO299,AJ287:AT287,0))</f>
        <v>#N/A</v>
      </c>
      <c r="FP306" s="665" t="e">
        <f>INDEX(DT282:EA283,MATCH(DR306,DR282:DR283,0),MATCH(FP298,DT280:EA280,0))*INDEX(AJ288:AT295,MATCH(FP298,AI288:AI295,0),MATCH(FP299,AJ287:AT287,0))</f>
        <v>#N/A</v>
      </c>
      <c r="FQ306" s="665" t="e">
        <f>INDEX(DT282:EA283,MATCH(DR306,DR282:DR283,0),MATCH(FQ298,DT280:EA280,0))*INDEX(AJ288:AT295,MATCH(FQ298,AI288:AI295,0),MATCH(FQ299,AJ287:AT287,0))</f>
        <v>#N/A</v>
      </c>
      <c r="FR306" s="665" t="e">
        <f>INDEX(DT282:EA283,MATCH(DR306,DR282:DR283,0),MATCH(FR298,DT280:EA280,0))*INDEX(AJ288:AT295,MATCH(FR298,AI288:AI295,0),MATCH(FR299,AJ287:AT287,0))</f>
        <v>#N/A</v>
      </c>
      <c r="FS306" s="665" t="e">
        <f>INDEX(DT282:EA283,MATCH(DR306,DR282:DR283,0),MATCH(FS298,DT280:EA280,0))*INDEX(AJ288:AT295,MATCH(FS298,AI288:AI295,0),MATCH(FS299,AJ287:AT287,0))</f>
        <v>#N/A</v>
      </c>
      <c r="FT306" s="665" t="e">
        <f>INDEX(DT282:EA283,MATCH(DR306,DR282:DR283,0),MATCH(FT298,DT280:EA280,0))*INDEX(AJ288:AT295,MATCH(FT298,AI288:AI295,0),MATCH(FT299,AJ287:AT287,0))</f>
        <v>#N/A</v>
      </c>
      <c r="FU306" s="665" t="e">
        <f>INDEX(DT282:EA283,MATCH(DR306,DR282:DR283,0),MATCH(FU298,DT280:EA280,0))*INDEX(AJ288:AT295,MATCH(FU298,AI288:AI295,0),MATCH(FU299,AJ287:AT287,0))</f>
        <v>#N/A</v>
      </c>
      <c r="FV306" s="665" t="e">
        <f>INDEX(DT282:EA283,MATCH(DR306,DR282:DR283,0),MATCH(FV298,DT280:EA280,0))*INDEX(AJ288:AT295,MATCH(FV298,AI288:AI295,0),MATCH(FV299,AJ287:AT287,0))</f>
        <v>#N/A</v>
      </c>
      <c r="FW306" s="665" t="e">
        <f>INDEX(DT282:EA283,MATCH(DR306,DR282:DR283,0),MATCH(FW298,DT280:EA280,0))*INDEX(AJ288:AT295,MATCH(FW298,AI288:AI295,0),MATCH(FW299,AJ287:AT287,0))</f>
        <v>#N/A</v>
      </c>
      <c r="FX306" s="665" t="e">
        <f>INDEX(DT282:EA283,MATCH(DR306,DR282:DR283,0),MATCH(FX298,DT280:EA280,0))*INDEX(AJ288:AT295,MATCH(FX298,AI288:AI295,0),MATCH(FX299,AJ287:AT287,0))</f>
        <v>#N/A</v>
      </c>
      <c r="FY306" s="665" t="e">
        <f>INDEX(DT282:EA283,MATCH(DR306,DR282:DR283,0),MATCH(FY298,DT280:EA280,0))*INDEX(AJ288:AT295,MATCH(FY298,AI288:AI295,0),MATCH(FY299,AJ287:AT287,0))</f>
        <v>#N/A</v>
      </c>
      <c r="FZ306" s="665" t="e">
        <f>INDEX(DT282:EA283,MATCH(DR306,DR282:DR283,0),MATCH(FZ298,DT280:EA280,0))*INDEX(AJ288:AT295,MATCH(FZ298,AI288:AI295,0),MATCH(FZ299,AJ287:AT287,0))</f>
        <v>#N/A</v>
      </c>
      <c r="GA306" s="665" t="e">
        <f>INDEX(DT282:EA283,MATCH(DR306,DR282:DR283,0),MATCH(GA298,DT280:EA280,0))*INDEX(AJ288:AT295,MATCH(GA298,AI288:AI295,0),MATCH(GA299,AJ287:AT287,0))</f>
        <v>#N/A</v>
      </c>
      <c r="GB306" s="665" t="e">
        <f>INDEX(DT282:EA283,MATCH(DR306,DR282:DR283,0),MATCH(GB298,DT280:EA280,0))*INDEX(AJ288:AT295,MATCH(GB298,AI288:AI295,0),MATCH(GB299,AJ287:AT287,0))</f>
        <v>#N/A</v>
      </c>
      <c r="GC306" s="665" t="e">
        <f>INDEX(DT282:EA283,MATCH(DR306,DR282:DR283,0),MATCH(GC298,DT280:EA280,0))*INDEX(AJ288:AT295,MATCH(GC298,AI288:AI295,0),MATCH(GC299,AJ287:AT287,0))</f>
        <v>#N/A</v>
      </c>
      <c r="GD306" s="665" t="e">
        <f>INDEX(DT282:EA283,MATCH(DR306,DR282:DR283,0),MATCH(GD298,DT280:EA280,0))*INDEX(AJ288:AT295,MATCH(GD298,AI288:AI295,0),MATCH(GD299,AJ287:AT287,0))</f>
        <v>#N/A</v>
      </c>
      <c r="GE306" s="665" t="e">
        <f>INDEX(DT282:EA283,MATCH(DR306,DR282:DR283,0),MATCH(GE298,DT280:EA280,0))*INDEX(AJ288:AT295,MATCH(GE298,AI288:AI295,0),MATCH(GE299,AJ287:AT287,0))</f>
        <v>#N/A</v>
      </c>
      <c r="GF306" s="665" t="e">
        <f>INDEX(DT282:EA283,MATCH(DR306,DR282:DR283,0),MATCH(GF298,DT280:EA280,0))*INDEX(AJ288:AT295,MATCH(GF298,AI288:AI295,0),MATCH(GF299,AJ287:AT287,0))</f>
        <v>#N/A</v>
      </c>
      <c r="GG306" s="665" t="e">
        <f>INDEX(DT282:EA283,MATCH(DR306,DR282:DR283,0),MATCH(GG298,DT280:EA280,0))*INDEX(AJ288:AT295,MATCH(GG298,AI288:AI295,0),MATCH(GG299,AJ287:AT287,0))</f>
        <v>#N/A</v>
      </c>
      <c r="GH306" s="665" t="e">
        <f>INDEX(DT282:EA283,MATCH(DR306,DR282:DR283,0),MATCH(GH298,DT280:EA280,0))*INDEX(AJ288:AT295,MATCH(GH298,AI288:AI295,0),MATCH(GH299,AJ287:AT287,0))</f>
        <v>#N/A</v>
      </c>
      <c r="GI306" s="665" t="e">
        <f>INDEX(DT282:EA283,MATCH(DR306,DR282:DR283,0),MATCH(GI298,DT280:EA280,0))*INDEX(AJ288:AT295,MATCH(GI298,AI288:AI295,0),MATCH(GI299,AJ287:AT287,0))</f>
        <v>#N/A</v>
      </c>
      <c r="GJ306" s="665" t="e">
        <f>INDEX(DT282:EA283,MATCH(DR306,DR282:DR283,0),MATCH(GJ298,DT280:EA280,0))*INDEX(AJ288:AT295,MATCH(GJ298,AI288:AI295,0),MATCH(GJ299,AJ287:AT287,0))</f>
        <v>#N/A</v>
      </c>
      <c r="GK306" s="665" t="e">
        <f>INDEX(DT282:EA283,MATCH(DR306,DR282:DR283,0),MATCH(GK298,DT280:EA280,0))*INDEX(AJ288:AT295,MATCH(GK298,AI288:AI295,0),MATCH(GK299,AJ287:AT287,0))</f>
        <v>#N/A</v>
      </c>
      <c r="GL306" s="665" t="e">
        <f>SUM(DS306:GK306)=#REF!-SUM(HB306:HK306)</f>
        <v>#N/A</v>
      </c>
      <c r="GM306" s="667"/>
      <c r="GN306" s="749">
        <v>2029</v>
      </c>
      <c r="GO306" s="664" t="e">
        <f>SUMIF(DS287:EN287,GO287,DS306:EN306)</f>
        <v>#N/A</v>
      </c>
      <c r="GP306" s="668" t="e">
        <f>SUMIF(DS287:GK287,GP287,DS306:GK306)</f>
        <v>#N/A</v>
      </c>
      <c r="GQ306" s="668" t="e">
        <f>SUMIF(DS287:GK287,GQ287,DS306:GK306)</f>
        <v>#N/A</v>
      </c>
      <c r="GR306" s="668" t="e">
        <f>SUMIF(DS287:GK287,GR287,DS306:GK306)</f>
        <v>#N/A</v>
      </c>
      <c r="GS306" s="668" t="e">
        <f>SUMIF(DS287:GK287,GS287,DS306:GK306)</f>
        <v>#N/A</v>
      </c>
      <c r="GT306" s="668" t="e">
        <f>SUMIF(DS287:GK287,GT287,DS306:GK306)</f>
        <v>#N/A</v>
      </c>
      <c r="GU306" s="668" t="e">
        <f>SUMIF(DS287:GK287,GU287,DS306:GK306)</f>
        <v>#N/A</v>
      </c>
      <c r="GV306" s="668" t="e">
        <f>SUMIF(DS287:GK287,GV287,DS306:GK306)</f>
        <v>#N/A</v>
      </c>
      <c r="GW306" s="668" t="e">
        <f>SUMIF(DS287:GK287,GW287,DS306:GK306)</f>
        <v>#N/A</v>
      </c>
      <c r="GX306" s="668" t="e">
        <f>SUMIF(DS287:GK287,GX287,DS306:GK306)</f>
        <v>#N/A</v>
      </c>
      <c r="GY306" s="668" t="e">
        <f>SUMIF(DS287:GK287,GY287,DS306:GK306)</f>
        <v>#N/A</v>
      </c>
      <c r="GZ306" s="646" t="e">
        <f>#REF!=SUM(GO306:GY306)</f>
        <v>#REF!</v>
      </c>
      <c r="HB306" s="668" t="e">
        <f>IF(GZ306,0,(#REF!-SUM(GO306:GY306))*INDEX(AK288:AT295,MATCH(GN306,AI288:AI295,0),MATCH(HB299,AK287:AT287,0)))</f>
        <v>#REF!</v>
      </c>
      <c r="HC306" s="668" t="e">
        <f>IF(GZ306,0,(#REF!-SUM(GO306:GY306))*INDEX(AK288:AT295,MATCH(GN306,AI288:AI295,0),MATCH(HC299,AK287:AT287,0)))</f>
        <v>#REF!</v>
      </c>
      <c r="HD306" s="668" t="e">
        <f>IF(GZ306,0,(#REF!-SUM(GO306:GY306))*INDEX(AK288:AT295,MATCH(GN306,AI288:AI295,0),MATCH(HD299,AK287:AT287,0)))</f>
        <v>#REF!</v>
      </c>
      <c r="HE306" s="668" t="e">
        <f>IF(GZ306,0,(#REF!-SUM(GO306:GY306))*INDEX(AK288:AT295,MATCH(GN306,AI288:AI295,0),MATCH(HE299,AK287:AT287,0)))</f>
        <v>#REF!</v>
      </c>
      <c r="HF306" s="668" t="e">
        <f>IF(GZ306,0,(#REF!-SUM(GO306:GY306))*INDEX(AK288:AT295,MATCH(GN306,AI288:AI295,0),MATCH(HF299,AK287:AT287,0)))</f>
        <v>#REF!</v>
      </c>
      <c r="HG306" s="668" t="e">
        <f>IF(GZ306,0,(#REF!-SUM(GO306:GY306))*INDEX(AK288:AT295,MATCH(GN306,AI288:AI295,0),MATCH(HG299,AK287:AT287,0)))</f>
        <v>#REF!</v>
      </c>
      <c r="HH306" s="668" t="e">
        <f>IF(GZ306,0,(#REF!-SUM(GO306:GY306))*INDEX(AK288:AT295,MATCH(GN306,AI288:AI295,0),MATCH(HH299,AK287:AT287,0)))</f>
        <v>#REF!</v>
      </c>
      <c r="HI306" s="668" t="e">
        <f>IF(GZ306,0,(#REF!-SUM(GO306:GY306))*INDEX(AK288:AT295,MATCH(GN306,AI288:AI295,0),MATCH(HI299,AK287:AT287,0)))</f>
        <v>#REF!</v>
      </c>
      <c r="HJ306" s="668" t="e">
        <f>IF(GZ306,0,(#REF!-SUM(GO306:GY306))*INDEX(AK288:AT295,MATCH(GN306,AI288:AI295,0),MATCH(HJ299,AK287:AT287,0)))</f>
        <v>#REF!</v>
      </c>
      <c r="HK306" s="668" t="e">
        <f>IF(GZ306,0,(#REF!-SUM(GO306:GY306))*INDEX(AK288:AT295,MATCH(GN306,AI288:AI295,0),MATCH(HK299,AK287:AT287,0)))</f>
        <v>#REF!</v>
      </c>
      <c r="HL306" s="668" t="e">
        <f>(SUM(HB306:HK306)+SUM(GO306:GY306))=#REF!</f>
        <v>#REF!</v>
      </c>
    </row>
    <row r="307" spans="1:234" hidden="1" x14ac:dyDescent="0.25">
      <c r="A307" s="643" t="s">
        <v>208</v>
      </c>
      <c r="DR307" s="749">
        <v>2030</v>
      </c>
      <c r="DS307" s="665" t="e">
        <f>INDEX(DT282:EA283,MATCH(DR307,DR282:DR283,0),MATCH(DS298,DT280:EA280,0))*INDEX(AJ288:AT295,MATCH(DS298,AI288:AI295,0),MATCH(DS299,AJ287:AT287,0))</f>
        <v>#N/A</v>
      </c>
      <c r="DT307" s="665" t="e">
        <f>INDEX(DT282:EA283,MATCH(DR307,DR282:DR283,0),MATCH(DT298,DT280:EA280,0))*INDEX(AJ288:AT295,MATCH(DT298,AI288:AI295,0),MATCH(DT299,AJ287:AT287,0))</f>
        <v>#N/A</v>
      </c>
      <c r="DU307" s="665" t="e">
        <f>INDEX(DT282:EA283,MATCH(DR307,DR282:DR283,0),MATCH(DU298,DT280:EA280,0))*INDEX(AJ288:AT295,MATCH(DU298,AI288:AI295,0),MATCH(DU299,AJ287:AT287,0))</f>
        <v>#N/A</v>
      </c>
      <c r="DV307" s="665" t="e">
        <f>INDEX(DT282:EA283,MATCH(DR307,DR282:DR283,0),MATCH(DV298,DT280:EA280,0))*INDEX(AJ288:AT295,MATCH(DV298,AI288:AI295,0),MATCH(DV299,AJ287:AT287,0))</f>
        <v>#N/A</v>
      </c>
      <c r="DW307" s="665" t="e">
        <f>INDEX(DT282:EA283,MATCH(DR307,DR282:DR283,0),MATCH(DW298,DT280:EA280,0))*INDEX(AJ288:AT295,MATCH(DW298,AI288:AI295,0),MATCH(DW299,AJ287:AT287,0))</f>
        <v>#N/A</v>
      </c>
      <c r="DX307" s="665" t="e">
        <f>INDEX(DT282:EA283,MATCH(DR307,DR282:DR283,0),MATCH(DX298,DT280:EA280,0))*INDEX(AJ288:AT295,MATCH(DX298,AI288:AI295,0),MATCH(DX299,AJ287:AT287,0))</f>
        <v>#N/A</v>
      </c>
      <c r="DY307" s="665" t="e">
        <f>INDEX(DT282:EA283,MATCH(DR307,DR282:DR283,0),MATCH(DY298,DT280:EA280,0))*INDEX(AJ288:AT295,MATCH(DY298,AI288:AI295,0),MATCH(DY299,AJ287:AT287,0))</f>
        <v>#N/A</v>
      </c>
      <c r="DZ307" s="665" t="e">
        <f>INDEX(DT282:EA283,MATCH(DR307,DR282:DR283,0),MATCH(DZ298,DT280:EA280,0))*INDEX(AJ288:AT295,MATCH(DZ298,AI288:AI295,0),MATCH(DZ299,AJ287:AT287,0))</f>
        <v>#N/A</v>
      </c>
      <c r="EA307" s="665" t="e">
        <f>INDEX(DT282:EA283,MATCH(DR307,DR282:DR283,0),MATCH(EA298,DT280:EA280,0))*INDEX(AJ288:AT295,MATCH(EA298,AI288:AI295,0),MATCH(EA299,AJ287:AT287,0))</f>
        <v>#N/A</v>
      </c>
      <c r="EB307" s="665" t="e">
        <f>INDEX(DT282:EA283,MATCH(DR307,DR282:DR283,0),MATCH(EB298,DT280:EA280,0))*INDEX(AJ288:AT295,MATCH(EB298,AI288:AI295,0),MATCH(EB299,AJ287:AT287,0))</f>
        <v>#N/A</v>
      </c>
      <c r="EC307" s="665" t="e">
        <f>INDEX(DT282:EA283,MATCH(DR307,DR282:DR283,0),MATCH(EC298,DT280:EA280,0))*INDEX(AJ288:AT295,MATCH(EC298,AI288:AI295,0),MATCH(EC299,AJ287:AT287,0))</f>
        <v>#N/A</v>
      </c>
      <c r="ED307" s="665" t="e">
        <f>INDEX(DT282:EA283,MATCH(DR307,DR282:DR283,0),MATCH(ED298,DT280:EA280,0))*INDEX(AJ288:AT295,MATCH(ED298,AI288:AI295,0),MATCH(ED299,AJ287:AT287,0))</f>
        <v>#N/A</v>
      </c>
      <c r="EE307" s="665" t="e">
        <f>INDEX(DT282:EA283,MATCH(DR307,DR282:DR283,0),MATCH(EE298,DT280:EA280,0))*INDEX(AJ288:AT295,MATCH(EE298,AI288:AI295,0),MATCH(EE299,AJ287:AT287,0))</f>
        <v>#N/A</v>
      </c>
      <c r="EF307" s="665" t="e">
        <f>INDEX(DT282:EA283,MATCH(DR307,DR282:DR283,0),MATCH(EF298,DT280:EA280,0))*INDEX(AJ288:AT295,MATCH(EF298,AI288:AI295,0),MATCH(EF299,AJ287:AT287,0))</f>
        <v>#N/A</v>
      </c>
      <c r="EG307" s="665" t="e">
        <f>INDEX(DT282:EA283,MATCH(DR307,DR282:DR283,0),MATCH(EG298,DT280:EA280,0))*INDEX(AJ288:AT295,MATCH(EG298,AI288:AI295,0),MATCH(EG299,AJ287:AT287,0))</f>
        <v>#N/A</v>
      </c>
      <c r="EH307" s="665" t="e">
        <f>INDEX(DT282:EA283,MATCH(DR307,DR282:DR283,0),MATCH(EH298,DT280:EA280,0))*INDEX(AJ288:AT295,MATCH(EH298,AI288:AI295,0),MATCH(EH299,AJ287:AT287,0))</f>
        <v>#N/A</v>
      </c>
      <c r="EI307" s="665" t="e">
        <f>INDEX(DT282:EA283,MATCH(DR307,DR282:DR283,0),MATCH(EI298,DT280:EA280,0))*INDEX(AJ288:AT295,MATCH(EI298,AI288:AI295,0),MATCH(EI299,AJ287:AT287,0))</f>
        <v>#N/A</v>
      </c>
      <c r="EJ307" s="665" t="e">
        <f>INDEX(DT282:EA283,MATCH(DR307,DR282:DR283,0),MATCH(EJ298,DT280:EA280,0))*INDEX(AJ288:AT295,MATCH(EJ298,AI288:AI295,0),MATCH(EJ299,AJ287:AT287,0))</f>
        <v>#N/A</v>
      </c>
      <c r="EK307" s="665" t="e">
        <f>INDEX(DT282:EA283,MATCH(DR307,DR282:DR283,0),MATCH(EK298,DT280:EA280,0))*INDEX(AJ288:AT295,MATCH(EK298,AI288:AI295,0),MATCH(EK299,AJ287:AT287,0))</f>
        <v>#N/A</v>
      </c>
      <c r="EL307" s="665" t="e">
        <f>INDEX(DT282:EA283,MATCH(DR307,DR282:DR283,0),MATCH(EL298,DT280:EA280,0))*INDEX(AJ288:AT295,MATCH(EL298,AI288:AI295,0),MATCH(EL299,AJ287:AT287,0))</f>
        <v>#N/A</v>
      </c>
      <c r="EM307" s="665" t="e">
        <f>INDEX(DT282:EA283,MATCH(DR307,DR282:DR283,0),MATCH(EM298,DT280:EA280,0))*INDEX(AJ288:AT295,MATCH(EM298,AI288:AI295,0),MATCH(EM299,AJ287:AT287,0))</f>
        <v>#N/A</v>
      </c>
      <c r="EN307" s="665" t="e">
        <f>INDEX(DT282:EA283,MATCH(DR307,DR282:DR283,0),MATCH(EN298,DT280:EA280,0))*INDEX(AJ288:AT295,MATCH(EN298,AI288:AI295,0),MATCH(EN299,AJ287:AT287,0))</f>
        <v>#N/A</v>
      </c>
      <c r="EO307" s="665" t="e">
        <f>INDEX(DT282:EA283,MATCH(DR307,DR282:DR283,0),MATCH(EO298,DT280:EA280,0))*INDEX(AJ288:AT295,MATCH(EO298,AI288:AI295,0),MATCH(EO299,AJ287:AT287,0))</f>
        <v>#N/A</v>
      </c>
      <c r="EP307" s="665" t="e">
        <f>INDEX(DT282:EA283,MATCH(DR307,DR282:DR283,0),MATCH(EP298,DT280:EA280,0))*INDEX(AJ288:AT295,MATCH(EP298,AI288:AI295,0),MATCH(EP299,AJ287:AT287,0))</f>
        <v>#N/A</v>
      </c>
      <c r="EQ307" s="665" t="e">
        <f>INDEX(DT282:EA283,MATCH(DR307,DR282:DR283,0),MATCH(EQ298,DT280:EA280,0))*INDEX(AJ288:AT295,MATCH(EQ298,AI288:AI295,0),MATCH(EQ299,AJ287:AT287,0))</f>
        <v>#N/A</v>
      </c>
      <c r="ER307" s="665" t="e">
        <f>INDEX(DT282:EA283,MATCH(DR307,DR282:DR283,0),MATCH(ER298,DT280:EA280,0))*INDEX(AJ288:AT295,MATCH(ER298,AI288:AI295,0),MATCH(ER299,AJ287:AT287,0))</f>
        <v>#N/A</v>
      </c>
      <c r="ES307" s="665" t="e">
        <f>INDEX(DT282:EA283,MATCH(DR307,DR282:DR283,0),MATCH(ES298,DT280:EA280,0))*INDEX(AJ288:AT295,MATCH(ES298,AI288:AI295,0),MATCH(ES299,AJ287:AT287,0))</f>
        <v>#N/A</v>
      </c>
      <c r="ET307" s="665" t="e">
        <f>INDEX(DT282:EA283,MATCH(DR307,DR282:DR283,0),MATCH(ET298,DT280:EA280,0))*INDEX(AJ288:AT295,MATCH(ET298,AI288:AI295,0),MATCH(ET299,AJ287:AT287,0))</f>
        <v>#N/A</v>
      </c>
      <c r="EU307" s="665" t="e">
        <f>INDEX(DT282:EA283,MATCH(DR307,DR282:DR283,0),MATCH(EU298,DT280:EA280,0))*INDEX(AJ288:AT295,MATCH(EU298,AI288:AI295,0),MATCH(EU299,AJ287:AT287,0))</f>
        <v>#N/A</v>
      </c>
      <c r="EV307" s="665" t="e">
        <f>INDEX(DT282:EA283,MATCH(DR307,DR282:DR283,0),MATCH(EV298,DT280:EA280,0))*INDEX(AJ288:AT295,MATCH(EV298,AI288:AI295,0),MATCH(EV299,AJ287:AT287,0))</f>
        <v>#N/A</v>
      </c>
      <c r="EW307" s="665" t="e">
        <f>INDEX(DT282:EA283,MATCH(DR307,DR282:DR283,0),MATCH(EW298,DT280:EA280,0))*INDEX(AJ288:AT295,MATCH(EW298,AI288:AI295,0),MATCH(EW299,AJ287:AT287,0))</f>
        <v>#N/A</v>
      </c>
      <c r="EX307" s="665" t="e">
        <f>INDEX(DT282:EA283,MATCH(DR307,DR282:DR283,0),MATCH(EX298,DT280:EA280,0))*INDEX(AJ288:AT295,MATCH(EX298,AI288:AI295,0),MATCH(EX299,AJ287:AT287,0))</f>
        <v>#N/A</v>
      </c>
      <c r="EY307" s="665" t="e">
        <f>INDEX(DT282:EA283,MATCH(DR307,DR282:DR283,0),MATCH(EY298,DT280:EA280,0))*INDEX(AJ288:AT295,MATCH(EY298,AI288:AI295,0),MATCH(EY299,AJ287:AT287,0))</f>
        <v>#N/A</v>
      </c>
      <c r="EZ307" s="665" t="e">
        <f>INDEX(DT282:EA283,MATCH(DR307,DR282:DR283,0),MATCH(EZ298,DT280:EA280,0))*INDEX(AJ288:AT295,MATCH(EZ298,AI288:AI295,0),MATCH(EZ299,AJ287:AT287,0))</f>
        <v>#N/A</v>
      </c>
      <c r="FA307" s="665" t="e">
        <f>INDEX(DT282:EA283,MATCH(DR307,DR282:DR283,0),MATCH(FA298,DT280:EA280,0))*INDEX(AJ288:AT295,MATCH(FA298,AI288:AI295,0),MATCH(FA299,AJ287:AT287,0))</f>
        <v>#N/A</v>
      </c>
      <c r="FB307" s="665" t="e">
        <f>INDEX(DT282:EA283,MATCH(DR307,DR282:DR283,0),MATCH(FB298,DT280:EA280,0))*INDEX(AJ288:AT295,MATCH(FB298,AI288:AI295,0),MATCH(FB299,AJ287:AT287,0))</f>
        <v>#N/A</v>
      </c>
      <c r="FC307" s="665" t="e">
        <f>INDEX(DT282:EA283,MATCH(DR307,DR282:DR283,0),MATCH(FC298,DT280:EA280,0))*INDEX(AJ288:AT295,MATCH(FC298,AI288:AI295,0),MATCH(FC299,AJ287:AT287,0))</f>
        <v>#N/A</v>
      </c>
      <c r="FD307" s="665" t="e">
        <f>INDEX(DT282:EA283,MATCH(DR307,DR282:DR283,0),MATCH(FD298,DT280:EA280,0))*INDEX(AJ288:AT295,MATCH(FD298,AI288:AI295,0),MATCH(FD299,AJ287:AT287,0))</f>
        <v>#N/A</v>
      </c>
      <c r="FE307" s="665" t="e">
        <f>INDEX(DT282:EA283,MATCH(DR307,DR282:DR283,0),MATCH(FE298,DT280:EA280,0))*INDEX(AJ288:AT295,MATCH(FE298,AI288:AI295,0),MATCH(FE299,AJ287:AT287,0))</f>
        <v>#N/A</v>
      </c>
      <c r="FF307" s="665" t="e">
        <f>INDEX(DT282:EA283,MATCH(DR307,DR282:DR283,0),MATCH(FF298,DT280:EA280,0))*INDEX(AJ288:AT295,MATCH(FF298,AI288:AI295,0),MATCH(FF299,AJ287:AT287,0))</f>
        <v>#N/A</v>
      </c>
      <c r="FG307" s="665" t="e">
        <f>INDEX(DT282:EA283,MATCH(DR307,DR282:DR283,0),MATCH(FG298,DT280:EA280,0))*INDEX(AJ288:AT295,MATCH(FG298,AI288:AI295,0),MATCH(FG299,AJ287:AT287,0))</f>
        <v>#N/A</v>
      </c>
      <c r="FH307" s="665" t="e">
        <f>INDEX(DT282:EA283,MATCH(DR307,DR282:DR283,0),MATCH(FH298,DT280:EA280,0))*INDEX(AJ288:AT295,MATCH(FH298,AI288:AI295,0),MATCH(FH299,AJ287:AT287,0))</f>
        <v>#N/A</v>
      </c>
      <c r="FI307" s="665" t="e">
        <f>INDEX(DT282:EA283,MATCH(DR307,DR282:DR283,0),MATCH(FI298,DT280:EA280,0))*INDEX(AJ288:AT295,MATCH(FI298,AI288:AI295,0),MATCH(FI299,AJ287:AT287,0))</f>
        <v>#N/A</v>
      </c>
      <c r="FJ307" s="665" t="e">
        <f>INDEX(DT282:EA283,MATCH(DR307,DR282:DR283,0),MATCH(FJ298,DT280:EA280,0))*INDEX(AJ288:AT295,MATCH(FJ298,AI288:AI295,0),MATCH(FJ299,AJ287:AT287,0))</f>
        <v>#N/A</v>
      </c>
      <c r="FK307" s="665" t="e">
        <f>INDEX(DT282:EA283,MATCH(DR307,DR282:DR283,0),MATCH(FK298,DT280:EA280,0))*INDEX(AJ288:AT295,MATCH(FK298,AI288:AI295,0),MATCH(FK299,AJ287:AT287,0))</f>
        <v>#N/A</v>
      </c>
      <c r="FL307" s="665" t="e">
        <f>INDEX(DT282:EA283,MATCH(DR307,DR282:DR283,0),MATCH(FL298,DT280:EA280,0))*INDEX(AJ288:AT295,MATCH(FL298,AI288:AI295,0),MATCH(FL299,AJ287:AT287,0))</f>
        <v>#N/A</v>
      </c>
      <c r="FM307" s="665" t="e">
        <f>INDEX(DT282:EA283,MATCH(DR307,DR282:DR283,0),MATCH(FM298,DT280:EA280,0))*INDEX(AJ288:AT295,MATCH(FM298,AI288:AI295,0),MATCH(FM299,AJ287:AT287,0))</f>
        <v>#N/A</v>
      </c>
      <c r="FN307" s="665" t="e">
        <f>INDEX(DT282:EA283,MATCH(DR307,DR282:DR283,0),MATCH(FN298,DT280:EA280,0))*INDEX(AJ288:AT295,MATCH(FN298,AI288:AI295,0),MATCH(FN299,AJ287:AT287,0))</f>
        <v>#N/A</v>
      </c>
      <c r="FO307" s="665" t="e">
        <f>INDEX(DT282:EA283,MATCH(DR307,DR282:DR283,0),MATCH(FO298,DT280:EA280,0))*INDEX(AJ288:AT295,MATCH(FO298,AI288:AI295,0),MATCH(FO299,AJ287:AT287,0))</f>
        <v>#N/A</v>
      </c>
      <c r="FP307" s="665" t="e">
        <f>INDEX(DT282:EA283,MATCH(DR307,DR282:DR283,0),MATCH(FP298,DT280:EA280,0))*INDEX(AJ288:AT295,MATCH(FP298,AI288:AI295,0),MATCH(FP299,AJ287:AT287,0))</f>
        <v>#N/A</v>
      </c>
      <c r="FQ307" s="665" t="e">
        <f>INDEX(DT282:EA283,MATCH(DR307,DR282:DR283,0),MATCH(FQ298,DT280:EA280,0))*INDEX(AJ288:AT295,MATCH(FQ298,AI288:AI295,0),MATCH(FQ299,AJ287:AT287,0))</f>
        <v>#N/A</v>
      </c>
      <c r="FR307" s="665" t="e">
        <f>INDEX(DT282:EA283,MATCH(DR307,DR282:DR283,0),MATCH(FR298,DT280:EA280,0))*INDEX(AJ288:AT295,MATCH(FR298,AI288:AI295,0),MATCH(FR299,AJ287:AT287,0))</f>
        <v>#N/A</v>
      </c>
      <c r="FS307" s="665" t="e">
        <f>INDEX(DT282:EA283,MATCH(DR307,DR282:DR283,0),MATCH(FS298,DT280:EA280,0))*INDEX(AJ288:AT295,MATCH(FS298,AI288:AI295,0),MATCH(FS299,AJ287:AT287,0))</f>
        <v>#N/A</v>
      </c>
      <c r="FT307" s="665" t="e">
        <f>INDEX(DT282:EA283,MATCH(DR307,DR282:DR283,0),MATCH(FT298,DT280:EA280,0))*INDEX(AJ288:AT295,MATCH(FT298,AI288:AI295,0),MATCH(FT299,AJ287:AT287,0))</f>
        <v>#N/A</v>
      </c>
      <c r="FU307" s="665" t="e">
        <f>INDEX(DT282:EA283,MATCH(DR307,DR282:DR283,0),MATCH(FU298,DT280:EA280,0))*INDEX(AJ288:AT295,MATCH(FU298,AI288:AI295,0),MATCH(FU299,AJ287:AT287,0))</f>
        <v>#N/A</v>
      </c>
      <c r="FV307" s="665" t="e">
        <f>INDEX(DT282:EA283,MATCH(DR307,DR282:DR283,0),MATCH(FV298,DT280:EA280,0))*INDEX(AJ288:AT295,MATCH(FV298,AI288:AI295,0),MATCH(FV299,AJ287:AT287,0))</f>
        <v>#N/A</v>
      </c>
      <c r="FW307" s="665" t="e">
        <f>INDEX(DT282:EA283,MATCH(DR307,DR282:DR283,0),MATCH(FW298,DT280:EA280,0))*INDEX(AJ288:AT295,MATCH(FW298,AI288:AI295,0),MATCH(FW299,AJ287:AT287,0))</f>
        <v>#N/A</v>
      </c>
      <c r="FX307" s="665" t="e">
        <f>INDEX(DT282:EA283,MATCH(DR307,DR282:DR283,0),MATCH(FX298,DT280:EA280,0))*INDEX(AJ288:AT295,MATCH(FX298,AI288:AI295,0),MATCH(FX299,AJ287:AT287,0))</f>
        <v>#N/A</v>
      </c>
      <c r="FY307" s="665" t="e">
        <f>INDEX(DT282:EA283,MATCH(DR307,DR282:DR283,0),MATCH(FY298,DT280:EA280,0))*INDEX(AJ288:AT295,MATCH(FY298,AI288:AI295,0),MATCH(FY299,AJ287:AT287,0))</f>
        <v>#N/A</v>
      </c>
      <c r="FZ307" s="665" t="e">
        <f>INDEX(DT282:EA283,MATCH(DR307,DR282:DR283,0),MATCH(FZ298,DT280:EA280,0))*INDEX(AJ288:AT295,MATCH(FZ298,AI288:AI295,0),MATCH(FZ299,AJ287:AT287,0))</f>
        <v>#N/A</v>
      </c>
      <c r="GA307" s="665" t="e">
        <f>INDEX(DT282:EA283,MATCH(DR307,DR282:DR283,0),MATCH(GA298,DT280:EA280,0))*INDEX(AJ288:AT295,MATCH(GA298,AI288:AI295,0),MATCH(GA299,AJ287:AT287,0))</f>
        <v>#N/A</v>
      </c>
      <c r="GB307" s="665" t="e">
        <f>INDEX(DT282:EA283,MATCH(DR307,DR282:DR283,0),MATCH(GB298,DT280:EA280,0))*INDEX(AJ288:AT295,MATCH(GB298,AI288:AI295,0),MATCH(GB299,AJ287:AT287,0))</f>
        <v>#N/A</v>
      </c>
      <c r="GC307" s="665" t="e">
        <f>INDEX(DT282:EA283,MATCH(DR307,DR282:DR283,0),MATCH(GC298,DT280:EA280,0))*INDEX(AJ288:AT295,MATCH(GC298,AI288:AI295,0),MATCH(GC299,AJ287:AT287,0))</f>
        <v>#N/A</v>
      </c>
      <c r="GD307" s="665" t="e">
        <f>INDEX(DT282:EA283,MATCH(DR307,DR282:DR283,0),MATCH(GD298,DT280:EA280,0))*INDEX(AJ288:AT295,MATCH(GD298,AI288:AI295,0),MATCH(GD299,AJ287:AT287,0))</f>
        <v>#N/A</v>
      </c>
      <c r="GE307" s="665" t="e">
        <f>INDEX(DT282:EA283,MATCH(DR307,DR282:DR283,0),MATCH(GE298,DT280:EA280,0))*INDEX(AJ288:AT295,MATCH(GE298,AI288:AI295,0),MATCH(GE299,AJ287:AT287,0))</f>
        <v>#N/A</v>
      </c>
      <c r="GF307" s="665" t="e">
        <f>INDEX(DT282:EA283,MATCH(DR307,DR282:DR283,0),MATCH(GF298,DT280:EA280,0))*INDEX(AJ288:AT295,MATCH(GF298,AI288:AI295,0),MATCH(GF299,AJ287:AT287,0))</f>
        <v>#N/A</v>
      </c>
      <c r="GG307" s="665" t="e">
        <f>INDEX(DT282:EA283,MATCH(DR307,DR282:DR283,0),MATCH(GG298,DT280:EA280,0))*INDEX(AJ288:AT295,MATCH(GG298,AI288:AI295,0),MATCH(GG299,AJ287:AT287,0))</f>
        <v>#N/A</v>
      </c>
      <c r="GH307" s="665" t="e">
        <f>INDEX(DT282:EA283,MATCH(DR307,DR282:DR283,0),MATCH(GH298,DT280:EA280,0))*INDEX(AJ288:AT295,MATCH(GH298,AI288:AI295,0),MATCH(GH299,AJ287:AT287,0))</f>
        <v>#N/A</v>
      </c>
      <c r="GI307" s="665" t="e">
        <f>INDEX(DT282:EA283,MATCH(DR307,DR282:DR283,0),MATCH(GI298,DT280:EA280,0))*INDEX(AJ288:AT295,MATCH(GI298,AI288:AI295,0),MATCH(GI299,AJ287:AT287,0))</f>
        <v>#N/A</v>
      </c>
      <c r="GJ307" s="665" t="e">
        <f>INDEX(DT282:EA283,MATCH(DR307,DR282:DR283,0),MATCH(GJ298,DT280:EA280,0))*INDEX(AJ288:AT295,MATCH(GJ298,AI288:AI295,0),MATCH(GJ299,AJ287:AT287,0))</f>
        <v>#N/A</v>
      </c>
      <c r="GK307" s="665" t="e">
        <f>INDEX(DT282:EA283,MATCH(DR307,DR282:DR283,0),MATCH(GK298,DT280:EA280,0))*INDEX(AJ288:AT295,MATCH(GK298,AI288:AI295,0),MATCH(GK299,AJ287:AT287,0))</f>
        <v>#N/A</v>
      </c>
      <c r="GL307" s="665" t="e">
        <f>SUM(DS307:GK307)=#REF!-SUM(HB307:HK307)</f>
        <v>#N/A</v>
      </c>
      <c r="GN307" s="749">
        <v>2030</v>
      </c>
      <c r="GO307" s="664" t="e">
        <f>SUMIF(DS287:EN287,GO287,DS307:EN307)</f>
        <v>#N/A</v>
      </c>
      <c r="GP307" s="668" t="e">
        <f>SUMIF(DS287:GK287,GP287,DS307:GK307)</f>
        <v>#N/A</v>
      </c>
      <c r="GQ307" s="668" t="e">
        <f>SUMIF(DS287:GK287,GQ287,DS307:GK307)</f>
        <v>#N/A</v>
      </c>
      <c r="GR307" s="668" t="e">
        <f>SUMIF(DS287:GK287,GR287,DS307:GK307)</f>
        <v>#N/A</v>
      </c>
      <c r="GS307" s="668" t="e">
        <f>SUMIF(DS287:GK287,GS287,DS307:GK307)</f>
        <v>#N/A</v>
      </c>
      <c r="GT307" s="668" t="e">
        <f>SUMIF(DS287:GK287,GT287,DS307:GK307)</f>
        <v>#N/A</v>
      </c>
      <c r="GU307" s="668" t="e">
        <f>SUMIF(DS287:GK287,GU287,DS307:GK307)</f>
        <v>#N/A</v>
      </c>
      <c r="GV307" s="668" t="e">
        <f>SUMIF(DS287:GK287,GV287,DS307:GK307)</f>
        <v>#N/A</v>
      </c>
      <c r="GW307" s="668" t="e">
        <f>SUMIF(DS287:GK287,GW287,DS307:GK307)</f>
        <v>#N/A</v>
      </c>
      <c r="GX307" s="668" t="e">
        <f>SUMIF(DS287:GK287,GX287,DS307:GK307)</f>
        <v>#N/A</v>
      </c>
      <c r="GY307" s="668" t="e">
        <f>SUMIF(DS287:GK287,GY287,DS307:GK307)</f>
        <v>#N/A</v>
      </c>
      <c r="GZ307" s="646" t="e">
        <f>#REF!=SUM(GO307:GY307)</f>
        <v>#REF!</v>
      </c>
      <c r="HB307" s="668" t="e">
        <f>IF(GZ307,0,(#REF!-SUM(GO307:GY307))*INDEX(AK288:AT295,MATCH(GN307,AI288:AI295,0),MATCH(HB299,AK287:AT287,0)))</f>
        <v>#REF!</v>
      </c>
      <c r="HC307" s="668" t="e">
        <f>IF(GZ307,0,(#REF!-SUM(GO307:GY307))*INDEX(AK288:AT295,MATCH(GN307,AI288:AI295,0),MATCH(HC299,AK287:AT287,0)))</f>
        <v>#REF!</v>
      </c>
      <c r="HD307" s="668" t="e">
        <f>IF(GZ307,0,(#REF!-SUM(GO307:GY307))*INDEX(AK288:AT295,MATCH(GN307,AI288:AI295,0),MATCH(HD299,AK287:AT287,0)))</f>
        <v>#REF!</v>
      </c>
      <c r="HE307" s="668" t="e">
        <f>IF(GZ307,0,(#REF!-SUM(GO307:GY307))*INDEX(AK288:AT295,MATCH(GN307,AI288:AI295,0),MATCH(HE299,AK287:AT287,0)))</f>
        <v>#REF!</v>
      </c>
      <c r="HF307" s="668" t="e">
        <f>IF(GZ307,0,(#REF!-SUM(GO307:GY307))*INDEX(AK288:AT295,MATCH(GN307,AI288:AI295,0),MATCH(HF299,AK287:AT287,0)))</f>
        <v>#REF!</v>
      </c>
      <c r="HG307" s="668" t="e">
        <f>IF(GZ307,0,(#REF!-SUM(GO307:GY307))*INDEX(AK288:AT295,MATCH(GN307,AI288:AI295,0),MATCH(HG299,AK287:AT287,0)))</f>
        <v>#REF!</v>
      </c>
      <c r="HH307" s="668" t="e">
        <f>IF(GZ307,0,(#REF!-SUM(GO307:GY307))*INDEX(AK288:AT295,MATCH(GN307,AI288:AI295,0),MATCH(HH299,AK287:AT287,0)))</f>
        <v>#REF!</v>
      </c>
      <c r="HI307" s="668" t="e">
        <f>IF(GZ307,0,(#REF!-SUM(GO307:GY307))*INDEX(AK288:AT295,MATCH(GN307,AI288:AI295,0),MATCH(HI299,AK287:AT287,0)))</f>
        <v>#REF!</v>
      </c>
      <c r="HJ307" s="668" t="e">
        <f>IF(GZ307,0,(#REF!-SUM(GO307:GY307))*INDEX(AK288:AT295,MATCH(GN307,AI288:AI295,0),MATCH(HJ299,AK287:AT287,0)))</f>
        <v>#REF!</v>
      </c>
      <c r="HK307" s="668" t="e">
        <f>IF(GZ307,0,(#REF!-SUM(GO307:GY307))*INDEX(AK288:AT295,MATCH(GN307,AI288:AI295,0),MATCH(HK299,AK287:AT287,0)))</f>
        <v>#REF!</v>
      </c>
      <c r="HL307" s="668" t="e">
        <f>(SUM(HB307:HK307)+SUM(GO307:GY307))=#REF!</f>
        <v>#REF!</v>
      </c>
    </row>
    <row r="308" spans="1:234" hidden="1" x14ac:dyDescent="0.25">
      <c r="A308" s="643" t="s">
        <v>208</v>
      </c>
    </row>
    <row r="309" spans="1:234" ht="12.75" customHeight="1" x14ac:dyDescent="0.25">
      <c r="D309" s="4" t="s">
        <v>127</v>
      </c>
      <c r="E309" s="764" t="s">
        <v>1694</v>
      </c>
      <c r="F309" s="764"/>
      <c r="G309" s="764"/>
      <c r="H309" s="764"/>
      <c r="I309" s="764"/>
      <c r="J309" s="764"/>
      <c r="K309" s="764"/>
      <c r="L309" s="764"/>
      <c r="M309" s="764"/>
      <c r="N309" s="764"/>
      <c r="O309" s="764"/>
      <c r="P309" s="764"/>
      <c r="Q309" s="764"/>
    </row>
    <row r="310" spans="1:234" ht="12.75" customHeight="1" x14ac:dyDescent="0.25">
      <c r="D310" s="4"/>
      <c r="E310" s="892" t="s">
        <v>1698</v>
      </c>
      <c r="F310" s="892"/>
      <c r="G310" s="892"/>
      <c r="H310" s="892"/>
      <c r="I310" s="892"/>
      <c r="J310" s="892"/>
      <c r="K310" s="892"/>
      <c r="L310" s="892"/>
      <c r="M310" s="892"/>
      <c r="N310" s="892"/>
      <c r="O310" s="892"/>
      <c r="P310" s="892"/>
      <c r="Q310" s="892"/>
    </row>
    <row r="311" spans="1:234" ht="5.0999999999999996" customHeight="1" x14ac:dyDescent="0.25"/>
    <row r="312" spans="1:234" ht="5.0999999999999996" customHeight="1" x14ac:dyDescent="0.25">
      <c r="E312" s="676"/>
      <c r="F312" s="677"/>
      <c r="G312" s="677"/>
      <c r="H312" s="677"/>
      <c r="I312" s="677"/>
      <c r="J312" s="677"/>
      <c r="K312" s="677"/>
      <c r="L312" s="677"/>
      <c r="M312" s="677"/>
      <c r="N312" s="677"/>
      <c r="O312" s="677"/>
      <c r="P312" s="677"/>
      <c r="Q312" s="677"/>
    </row>
    <row r="313" spans="1:234" x14ac:dyDescent="0.25">
      <c r="E313" s="678" t="s">
        <v>1682</v>
      </c>
      <c r="F313" s="670"/>
      <c r="G313" s="670"/>
      <c r="H313" s="905">
        <f>E252</f>
        <v>0</v>
      </c>
      <c r="I313" s="906"/>
      <c r="J313" s="906"/>
      <c r="K313" s="906"/>
      <c r="L313" s="906"/>
      <c r="M313" s="906"/>
      <c r="N313" s="906"/>
      <c r="O313" s="906"/>
      <c r="P313" s="906"/>
      <c r="Q313" s="907"/>
    </row>
    <row r="314" spans="1:234" x14ac:dyDescent="0.25">
      <c r="E314" s="678" t="s">
        <v>1836</v>
      </c>
      <c r="F314" s="670"/>
      <c r="G314" s="670"/>
      <c r="H314" s="908" t="s">
        <v>1522</v>
      </c>
      <c r="I314" s="909"/>
      <c r="J314" s="909"/>
      <c r="K314" s="909"/>
      <c r="L314" s="909"/>
      <c r="M314" s="909"/>
      <c r="N314" s="909"/>
      <c r="O314" s="909"/>
      <c r="P314" s="909"/>
      <c r="Q314" s="910"/>
      <c r="T314" s="679" t="str">
        <f>IF(H314="","",H314)</f>
        <v/>
      </c>
    </row>
    <row r="315" spans="1:234" x14ac:dyDescent="0.25">
      <c r="E315" s="678" t="s">
        <v>1837</v>
      </c>
      <c r="F315" s="670"/>
      <c r="G315" s="670"/>
      <c r="H315" s="905" t="str">
        <f>IF(H314="","",INDEX(E258:E267,MATCH(H314,U258:U267,0)))</f>
        <v/>
      </c>
      <c r="I315" s="906"/>
      <c r="J315" s="906"/>
      <c r="K315" s="906"/>
      <c r="L315" s="906"/>
      <c r="M315" s="906"/>
      <c r="N315" s="906"/>
      <c r="O315" s="906"/>
      <c r="P315" s="906"/>
      <c r="Q315" s="907"/>
    </row>
    <row r="316" spans="1:234" x14ac:dyDescent="0.25">
      <c r="E316" s="678" t="s">
        <v>1838</v>
      </c>
      <c r="F316" s="670"/>
      <c r="G316" s="670"/>
      <c r="H316" s="916" t="str">
        <f>IF(H314="","",INDEX(N258:N267,MATCH(H314,U258:U267,0)))</f>
        <v/>
      </c>
      <c r="I316" s="916"/>
      <c r="J316" s="916"/>
      <c r="K316" s="916"/>
      <c r="L316" s="916"/>
      <c r="M316" s="916"/>
      <c r="N316" s="916"/>
      <c r="O316" s="916"/>
      <c r="P316" s="916"/>
      <c r="Q316" s="916"/>
      <c r="DR316" s="643" t="s">
        <v>1669</v>
      </c>
    </row>
    <row r="317" spans="1:234" x14ac:dyDescent="0.25">
      <c r="E317" s="678"/>
      <c r="F317" s="670"/>
      <c r="G317" s="670"/>
      <c r="H317" s="670"/>
      <c r="I317" s="670"/>
      <c r="J317" s="670"/>
      <c r="K317" s="670"/>
      <c r="L317" s="670"/>
      <c r="M317" s="670"/>
      <c r="N317" s="670"/>
      <c r="O317" s="670"/>
      <c r="P317" s="670"/>
      <c r="Q317" s="670"/>
      <c r="DR317" s="661"/>
      <c r="DS317" s="647">
        <v>2023</v>
      </c>
      <c r="DT317" s="647">
        <v>2024</v>
      </c>
      <c r="DU317" s="647">
        <v>2024</v>
      </c>
      <c r="DV317" s="647">
        <v>2024</v>
      </c>
      <c r="DW317" s="647">
        <v>2024</v>
      </c>
      <c r="DX317" s="647">
        <v>2024</v>
      </c>
      <c r="DY317" s="647">
        <v>2024</v>
      </c>
      <c r="DZ317" s="647">
        <v>2024</v>
      </c>
      <c r="EA317" s="647">
        <v>2024</v>
      </c>
      <c r="EB317" s="647">
        <v>2024</v>
      </c>
      <c r="EC317" s="647">
        <v>2024</v>
      </c>
      <c r="ED317" s="647">
        <v>2025</v>
      </c>
      <c r="EE317" s="647">
        <v>2025</v>
      </c>
      <c r="EF317" s="647">
        <v>2025</v>
      </c>
      <c r="EG317" s="647">
        <v>2025</v>
      </c>
      <c r="EH317" s="647">
        <v>2025</v>
      </c>
      <c r="EI317" s="647">
        <v>2025</v>
      </c>
      <c r="EJ317" s="647">
        <v>2025</v>
      </c>
      <c r="EK317" s="647">
        <v>2025</v>
      </c>
      <c r="EL317" s="647">
        <v>2025</v>
      </c>
      <c r="EM317" s="647">
        <v>2025</v>
      </c>
      <c r="EN317" s="647">
        <v>2026</v>
      </c>
      <c r="EO317" s="647">
        <v>2026</v>
      </c>
      <c r="EP317" s="647">
        <v>2026</v>
      </c>
      <c r="EQ317" s="647">
        <v>2026</v>
      </c>
      <c r="ER317" s="647">
        <v>2026</v>
      </c>
      <c r="ES317" s="647">
        <v>2026</v>
      </c>
      <c r="ET317" s="647">
        <v>2026</v>
      </c>
      <c r="EU317" s="647">
        <v>2026</v>
      </c>
      <c r="EV317" s="647">
        <v>2026</v>
      </c>
      <c r="EW317" s="647">
        <v>2026</v>
      </c>
      <c r="EX317" s="647">
        <v>2027</v>
      </c>
      <c r="EY317" s="647">
        <v>2027</v>
      </c>
      <c r="EZ317" s="647">
        <v>2027</v>
      </c>
      <c r="FA317" s="647">
        <v>2027</v>
      </c>
      <c r="FB317" s="647">
        <v>2027</v>
      </c>
      <c r="FC317" s="647">
        <v>2027</v>
      </c>
      <c r="FD317" s="647">
        <v>2027</v>
      </c>
      <c r="FE317" s="647">
        <v>2027</v>
      </c>
      <c r="FF317" s="647">
        <v>2027</v>
      </c>
      <c r="FG317" s="647">
        <v>2027</v>
      </c>
      <c r="FH317" s="647">
        <v>2028</v>
      </c>
      <c r="FI317" s="647">
        <v>2028</v>
      </c>
      <c r="FJ317" s="647">
        <v>2028</v>
      </c>
      <c r="FK317" s="647">
        <v>2028</v>
      </c>
      <c r="FL317" s="647">
        <v>2028</v>
      </c>
      <c r="FM317" s="647">
        <v>2028</v>
      </c>
      <c r="FN317" s="647">
        <v>2028</v>
      </c>
      <c r="FO317" s="647">
        <v>2028</v>
      </c>
      <c r="FP317" s="647">
        <v>2028</v>
      </c>
      <c r="FQ317" s="647">
        <v>2028</v>
      </c>
      <c r="FR317" s="647">
        <v>2029</v>
      </c>
      <c r="FS317" s="647">
        <v>2029</v>
      </c>
      <c r="FT317" s="647">
        <v>2029</v>
      </c>
      <c r="FU317" s="647">
        <v>2029</v>
      </c>
      <c r="FV317" s="647">
        <v>2029</v>
      </c>
      <c r="FW317" s="647">
        <v>2029</v>
      </c>
      <c r="FX317" s="647">
        <v>2029</v>
      </c>
      <c r="FY317" s="647">
        <v>2029</v>
      </c>
      <c r="FZ317" s="647">
        <v>2029</v>
      </c>
      <c r="GA317" s="647">
        <v>2029</v>
      </c>
      <c r="GB317" s="647">
        <v>2030</v>
      </c>
      <c r="GC317" s="647">
        <v>2030</v>
      </c>
      <c r="GD317" s="647">
        <v>2030</v>
      </c>
      <c r="GE317" s="647">
        <v>2030</v>
      </c>
      <c r="GF317" s="647">
        <v>2030</v>
      </c>
      <c r="GG317" s="647">
        <v>2030</v>
      </c>
      <c r="GH317" s="647">
        <v>2030</v>
      </c>
      <c r="GI317" s="647">
        <v>2030</v>
      </c>
      <c r="GJ317" s="647">
        <v>2030</v>
      </c>
      <c r="GK317" s="647">
        <v>2030</v>
      </c>
      <c r="GL317" s="747" t="s">
        <v>1662</v>
      </c>
      <c r="GO317" s="643" t="s">
        <v>1670</v>
      </c>
    </row>
    <row r="318" spans="1:234" s="643" customFormat="1" ht="24" customHeight="1" x14ac:dyDescent="0.25">
      <c r="B318" s="644"/>
      <c r="C318" s="644"/>
      <c r="D318" s="644"/>
      <c r="E318" s="678"/>
      <c r="F318" s="670"/>
      <c r="G318" s="680" t="s">
        <v>1679</v>
      </c>
      <c r="H318" s="681" t="s">
        <v>1685</v>
      </c>
      <c r="I318" s="681" t="s">
        <v>1651</v>
      </c>
      <c r="J318" s="681" t="s">
        <v>1683</v>
      </c>
      <c r="K318" s="681" t="s">
        <v>1684</v>
      </c>
      <c r="L318" s="681" t="s">
        <v>1436</v>
      </c>
      <c r="M318" s="683" t="s">
        <v>1690</v>
      </c>
      <c r="N318" s="697" t="str">
        <f>IF(G277="","/",G277)</f>
        <v>/</v>
      </c>
      <c r="O318" s="683" t="s">
        <v>410</v>
      </c>
      <c r="P318" s="697" t="str">
        <f>IF(G278="","/",G278)</f>
        <v>/</v>
      </c>
      <c r="Q318" s="698" t="s">
        <v>1725</v>
      </c>
      <c r="R318" s="644"/>
      <c r="DR318" s="662" t="s">
        <v>1665</v>
      </c>
      <c r="DS318" s="647" t="s">
        <v>1664</v>
      </c>
      <c r="DT318" s="647" t="str">
        <f t="shared" ref="DT318" si="1015">E281</f>
        <v/>
      </c>
      <c r="DU318" s="647" t="str">
        <f t="shared" ref="DU318" si="1016">F281</f>
        <v/>
      </c>
      <c r="DV318" s="647" t="str">
        <f t="shared" ref="DV318" si="1017">G281</f>
        <v/>
      </c>
      <c r="DW318" s="647" t="str">
        <f t="shared" ref="DW318" si="1018">H281</f>
        <v/>
      </c>
      <c r="DX318" s="647" t="str">
        <f t="shared" ref="DX318" si="1019">I281</f>
        <v/>
      </c>
      <c r="DY318" s="647" t="str">
        <f t="shared" ref="DY318" si="1020">J281</f>
        <v/>
      </c>
      <c r="DZ318" s="647" t="str">
        <f t="shared" ref="DZ318" si="1021">K281</f>
        <v/>
      </c>
      <c r="EA318" s="647" t="str">
        <f t="shared" ref="EA318" si="1022">L281</f>
        <v/>
      </c>
      <c r="EB318" s="647" t="str">
        <f t="shared" ref="EB318" si="1023">M281</f>
        <v/>
      </c>
      <c r="EC318" s="647" t="str">
        <f t="shared" ref="EC318" si="1024">N281</f>
        <v/>
      </c>
      <c r="ED318" s="647" t="str">
        <f t="shared" ref="ED318" si="1025">E281</f>
        <v/>
      </c>
      <c r="EE318" s="647" t="str">
        <f t="shared" ref="EE318" si="1026">F281</f>
        <v/>
      </c>
      <c r="EF318" s="647" t="str">
        <f t="shared" ref="EF318" si="1027">G281</f>
        <v/>
      </c>
      <c r="EG318" s="647" t="str">
        <f t="shared" ref="EG318" si="1028">H281</f>
        <v/>
      </c>
      <c r="EH318" s="647" t="str">
        <f t="shared" ref="EH318" si="1029">I281</f>
        <v/>
      </c>
      <c r="EI318" s="647" t="str">
        <f t="shared" ref="EI318" si="1030">J281</f>
        <v/>
      </c>
      <c r="EJ318" s="647" t="str">
        <f t="shared" ref="EJ318" si="1031">K281</f>
        <v/>
      </c>
      <c r="EK318" s="647" t="str">
        <f t="shared" ref="EK318" si="1032">L281</f>
        <v/>
      </c>
      <c r="EL318" s="647" t="str">
        <f t="shared" ref="EL318" si="1033">M281</f>
        <v/>
      </c>
      <c r="EM318" s="647" t="str">
        <f t="shared" ref="EM318" si="1034">N281</f>
        <v/>
      </c>
      <c r="EN318" s="647" t="str">
        <f t="shared" ref="EN318" si="1035">E281</f>
        <v/>
      </c>
      <c r="EO318" s="647" t="str">
        <f t="shared" ref="EO318" si="1036">F281</f>
        <v/>
      </c>
      <c r="EP318" s="647" t="str">
        <f t="shared" ref="EP318" si="1037">G281</f>
        <v/>
      </c>
      <c r="EQ318" s="647" t="str">
        <f t="shared" ref="EQ318" si="1038">H281</f>
        <v/>
      </c>
      <c r="ER318" s="647" t="str">
        <f t="shared" ref="ER318" si="1039">I281</f>
        <v/>
      </c>
      <c r="ES318" s="647" t="str">
        <f t="shared" ref="ES318" si="1040">J281</f>
        <v/>
      </c>
      <c r="ET318" s="647" t="str">
        <f t="shared" ref="ET318" si="1041">K281</f>
        <v/>
      </c>
      <c r="EU318" s="647" t="str">
        <f t="shared" ref="EU318" si="1042">L281</f>
        <v/>
      </c>
      <c r="EV318" s="647" t="str">
        <f t="shared" ref="EV318" si="1043">M281</f>
        <v/>
      </c>
      <c r="EW318" s="647" t="str">
        <f t="shared" ref="EW318" si="1044">N281</f>
        <v/>
      </c>
      <c r="EX318" s="647" t="str">
        <f t="shared" ref="EX318" si="1045">E281</f>
        <v/>
      </c>
      <c r="EY318" s="647" t="str">
        <f t="shared" ref="EY318" si="1046">F281</f>
        <v/>
      </c>
      <c r="EZ318" s="647" t="str">
        <f t="shared" ref="EZ318" si="1047">G281</f>
        <v/>
      </c>
      <c r="FA318" s="647" t="str">
        <f t="shared" ref="FA318" si="1048">H281</f>
        <v/>
      </c>
      <c r="FB318" s="647" t="str">
        <f t="shared" ref="FB318" si="1049">I281</f>
        <v/>
      </c>
      <c r="FC318" s="647" t="str">
        <f t="shared" ref="FC318" si="1050">J281</f>
        <v/>
      </c>
      <c r="FD318" s="647" t="str">
        <f t="shared" ref="FD318" si="1051">K281</f>
        <v/>
      </c>
      <c r="FE318" s="647" t="str">
        <f t="shared" ref="FE318" si="1052">L281</f>
        <v/>
      </c>
      <c r="FF318" s="647" t="str">
        <f t="shared" ref="FF318" si="1053">M281</f>
        <v/>
      </c>
      <c r="FG318" s="647" t="str">
        <f t="shared" ref="FG318" si="1054">N281</f>
        <v/>
      </c>
      <c r="FH318" s="647" t="str">
        <f t="shared" ref="FH318" si="1055">E281</f>
        <v/>
      </c>
      <c r="FI318" s="647" t="str">
        <f t="shared" ref="FI318" si="1056">F281</f>
        <v/>
      </c>
      <c r="FJ318" s="647" t="str">
        <f t="shared" ref="FJ318" si="1057">G281</f>
        <v/>
      </c>
      <c r="FK318" s="647" t="str">
        <f t="shared" ref="FK318" si="1058">H281</f>
        <v/>
      </c>
      <c r="FL318" s="647" t="str">
        <f t="shared" ref="FL318" si="1059">I281</f>
        <v/>
      </c>
      <c r="FM318" s="647" t="str">
        <f t="shared" ref="FM318" si="1060">J281</f>
        <v/>
      </c>
      <c r="FN318" s="647" t="str">
        <f t="shared" ref="FN318" si="1061">K281</f>
        <v/>
      </c>
      <c r="FO318" s="647" t="str">
        <f t="shared" ref="FO318" si="1062">L281</f>
        <v/>
      </c>
      <c r="FP318" s="647" t="str">
        <f t="shared" ref="FP318" si="1063">M281</f>
        <v/>
      </c>
      <c r="FQ318" s="647" t="str">
        <f t="shared" ref="FQ318" si="1064">N281</f>
        <v/>
      </c>
      <c r="FR318" s="647" t="str">
        <f t="shared" ref="FR318" si="1065">E281</f>
        <v/>
      </c>
      <c r="FS318" s="647" t="str">
        <f t="shared" ref="FS318" si="1066">F281</f>
        <v/>
      </c>
      <c r="FT318" s="647" t="str">
        <f t="shared" ref="FT318" si="1067">G281</f>
        <v/>
      </c>
      <c r="FU318" s="647" t="str">
        <f t="shared" ref="FU318" si="1068">H281</f>
        <v/>
      </c>
      <c r="FV318" s="647" t="str">
        <f t="shared" ref="FV318" si="1069">I281</f>
        <v/>
      </c>
      <c r="FW318" s="647" t="str">
        <f t="shared" ref="FW318" si="1070">J281</f>
        <v/>
      </c>
      <c r="FX318" s="647" t="str">
        <f t="shared" ref="FX318" si="1071">K281</f>
        <v/>
      </c>
      <c r="FY318" s="647" t="str">
        <f t="shared" ref="FY318" si="1072">L281</f>
        <v/>
      </c>
      <c r="FZ318" s="647" t="str">
        <f t="shared" ref="FZ318" si="1073">M281</f>
        <v/>
      </c>
      <c r="GA318" s="647" t="str">
        <f t="shared" ref="GA318" si="1074">N281</f>
        <v/>
      </c>
      <c r="GB318" s="647" t="str">
        <f t="shared" ref="GB318" si="1075">E281</f>
        <v/>
      </c>
      <c r="GC318" s="647" t="str">
        <f t="shared" ref="GC318" si="1076">F281</f>
        <v/>
      </c>
      <c r="GD318" s="647" t="str">
        <f t="shared" ref="GD318" si="1077">G281</f>
        <v/>
      </c>
      <c r="GE318" s="647" t="str">
        <f t="shared" ref="GE318" si="1078">H281</f>
        <v/>
      </c>
      <c r="GF318" s="647" t="str">
        <f t="shared" ref="GF318" si="1079">I281</f>
        <v/>
      </c>
      <c r="GG318" s="647" t="str">
        <f t="shared" ref="GG318" si="1080">J281</f>
        <v/>
      </c>
      <c r="GH318" s="647" t="str">
        <f t="shared" ref="GH318" si="1081">K281</f>
        <v/>
      </c>
      <c r="GI318" s="647" t="str">
        <f t="shared" ref="GI318" si="1082">L281</f>
        <v/>
      </c>
      <c r="GJ318" s="647" t="str">
        <f t="shared" ref="GJ318" si="1083">M281</f>
        <v/>
      </c>
      <c r="GK318" s="647" t="str">
        <f t="shared" ref="GK318" si="1084">N281</f>
        <v/>
      </c>
      <c r="GL318" s="748"/>
      <c r="GN318" s="662" t="s">
        <v>1665</v>
      </c>
      <c r="GO318" s="646" t="s">
        <v>1664</v>
      </c>
      <c r="GP318" s="646" t="str">
        <f t="shared" ref="GP318" si="1085">E281</f>
        <v/>
      </c>
      <c r="GQ318" s="646" t="str">
        <f t="shared" ref="GQ318" si="1086">F281</f>
        <v/>
      </c>
      <c r="GR318" s="646" t="str">
        <f t="shared" ref="GR318" si="1087">G281</f>
        <v/>
      </c>
      <c r="GS318" s="646" t="str">
        <f t="shared" ref="GS318" si="1088">H281</f>
        <v/>
      </c>
      <c r="GT318" s="646" t="str">
        <f t="shared" ref="GT318" si="1089">I281</f>
        <v/>
      </c>
      <c r="GU318" s="646" t="str">
        <f t="shared" ref="GU318" si="1090">J281</f>
        <v/>
      </c>
      <c r="GV318" s="646" t="str">
        <f t="shared" ref="GV318" si="1091">K281</f>
        <v/>
      </c>
      <c r="GW318" s="646" t="str">
        <f t="shared" ref="GW318" si="1092">L281</f>
        <v/>
      </c>
      <c r="GX318" s="646" t="str">
        <f t="shared" ref="GX318" si="1093">M281</f>
        <v/>
      </c>
      <c r="GY318" s="646" t="str">
        <f t="shared" ref="GY318" si="1094">N281</f>
        <v/>
      </c>
      <c r="GZ318" s="646" t="s">
        <v>1662</v>
      </c>
      <c r="HM318" s="644"/>
      <c r="HN318" s="644"/>
      <c r="HO318" s="644"/>
      <c r="HP318" s="644"/>
      <c r="HQ318" s="644"/>
      <c r="HR318" s="644"/>
      <c r="HS318" s="644"/>
      <c r="HT318" s="644"/>
      <c r="HU318" s="644"/>
      <c r="HV318" s="644"/>
      <c r="HW318" s="644"/>
      <c r="HX318" s="644"/>
      <c r="HY318" s="644"/>
      <c r="HZ318" s="644"/>
    </row>
    <row r="319" spans="1:234" s="643" customFormat="1" hidden="1" x14ac:dyDescent="0.25">
      <c r="A319" s="643" t="s">
        <v>208</v>
      </c>
      <c r="B319" s="644"/>
      <c r="C319" s="644"/>
      <c r="D319" s="644"/>
      <c r="E319" s="678"/>
      <c r="F319" s="670"/>
      <c r="G319" s="670"/>
      <c r="H319" s="670"/>
      <c r="I319" s="670"/>
      <c r="J319" s="670"/>
      <c r="K319" s="670"/>
      <c r="L319" s="670"/>
      <c r="M319" s="670"/>
      <c r="N319" s="670"/>
      <c r="O319" s="670"/>
      <c r="P319" s="670"/>
      <c r="Q319" s="670"/>
      <c r="R319" s="682"/>
      <c r="DR319" s="749">
        <v>2023</v>
      </c>
      <c r="DS319" s="665">
        <f t="shared" ref="DS319:GD322" si="1095">DS288-DS300</f>
        <v>0</v>
      </c>
      <c r="DT319" s="665">
        <f t="shared" si="1095"/>
        <v>0</v>
      </c>
      <c r="DU319" s="665">
        <f t="shared" si="1095"/>
        <v>0</v>
      </c>
      <c r="DV319" s="665">
        <f t="shared" si="1095"/>
        <v>0</v>
      </c>
      <c r="DW319" s="665">
        <f t="shared" si="1095"/>
        <v>0</v>
      </c>
      <c r="DX319" s="665">
        <f t="shared" si="1095"/>
        <v>0</v>
      </c>
      <c r="DY319" s="665">
        <f t="shared" si="1095"/>
        <v>0</v>
      </c>
      <c r="DZ319" s="665">
        <f t="shared" si="1095"/>
        <v>0</v>
      </c>
      <c r="EA319" s="665">
        <f t="shared" si="1095"/>
        <v>0</v>
      </c>
      <c r="EB319" s="665">
        <f t="shared" si="1095"/>
        <v>0</v>
      </c>
      <c r="EC319" s="665">
        <f t="shared" si="1095"/>
        <v>0</v>
      </c>
      <c r="ED319" s="665">
        <f t="shared" si="1095"/>
        <v>0</v>
      </c>
      <c r="EE319" s="665">
        <f t="shared" si="1095"/>
        <v>0</v>
      </c>
      <c r="EF319" s="665">
        <f t="shared" si="1095"/>
        <v>0</v>
      </c>
      <c r="EG319" s="665">
        <f t="shared" si="1095"/>
        <v>0</v>
      </c>
      <c r="EH319" s="665">
        <f t="shared" si="1095"/>
        <v>0</v>
      </c>
      <c r="EI319" s="665">
        <f t="shared" si="1095"/>
        <v>0</v>
      </c>
      <c r="EJ319" s="665">
        <f t="shared" si="1095"/>
        <v>0</v>
      </c>
      <c r="EK319" s="665">
        <f t="shared" si="1095"/>
        <v>0</v>
      </c>
      <c r="EL319" s="665">
        <f t="shared" si="1095"/>
        <v>0</v>
      </c>
      <c r="EM319" s="665">
        <f t="shared" si="1095"/>
        <v>0</v>
      </c>
      <c r="EN319" s="665">
        <f t="shared" si="1095"/>
        <v>0</v>
      </c>
      <c r="EO319" s="665">
        <f t="shared" si="1095"/>
        <v>0</v>
      </c>
      <c r="EP319" s="665">
        <f t="shared" si="1095"/>
        <v>0</v>
      </c>
      <c r="EQ319" s="665">
        <f t="shared" si="1095"/>
        <v>0</v>
      </c>
      <c r="ER319" s="665">
        <f t="shared" si="1095"/>
        <v>0</v>
      </c>
      <c r="ES319" s="665">
        <f t="shared" si="1095"/>
        <v>0</v>
      </c>
      <c r="ET319" s="665">
        <f t="shared" si="1095"/>
        <v>0</v>
      </c>
      <c r="EU319" s="665">
        <f t="shared" si="1095"/>
        <v>0</v>
      </c>
      <c r="EV319" s="665">
        <f t="shared" si="1095"/>
        <v>0</v>
      </c>
      <c r="EW319" s="665">
        <f t="shared" si="1095"/>
        <v>0</v>
      </c>
      <c r="EX319" s="665">
        <f t="shared" si="1095"/>
        <v>0</v>
      </c>
      <c r="EY319" s="665">
        <f t="shared" si="1095"/>
        <v>0</v>
      </c>
      <c r="EZ319" s="665">
        <f t="shared" si="1095"/>
        <v>0</v>
      </c>
      <c r="FA319" s="665">
        <f t="shared" si="1095"/>
        <v>0</v>
      </c>
      <c r="FB319" s="665">
        <f t="shared" si="1095"/>
        <v>0</v>
      </c>
      <c r="FC319" s="665">
        <f t="shared" si="1095"/>
        <v>0</v>
      </c>
      <c r="FD319" s="665">
        <f t="shared" si="1095"/>
        <v>0</v>
      </c>
      <c r="FE319" s="665">
        <f t="shared" si="1095"/>
        <v>0</v>
      </c>
      <c r="FF319" s="665">
        <f t="shared" si="1095"/>
        <v>0</v>
      </c>
      <c r="FG319" s="665">
        <f t="shared" si="1095"/>
        <v>0</v>
      </c>
      <c r="FH319" s="665">
        <f t="shared" si="1095"/>
        <v>0</v>
      </c>
      <c r="FI319" s="665">
        <f t="shared" si="1095"/>
        <v>0</v>
      </c>
      <c r="FJ319" s="665">
        <f t="shared" si="1095"/>
        <v>0</v>
      </c>
      <c r="FK319" s="665">
        <f t="shared" si="1095"/>
        <v>0</v>
      </c>
      <c r="FL319" s="665">
        <f t="shared" si="1095"/>
        <v>0</v>
      </c>
      <c r="FM319" s="665">
        <f t="shared" si="1095"/>
        <v>0</v>
      </c>
      <c r="FN319" s="665">
        <f t="shared" si="1095"/>
        <v>0</v>
      </c>
      <c r="FO319" s="665">
        <f t="shared" si="1095"/>
        <v>0</v>
      </c>
      <c r="FP319" s="665">
        <f t="shared" si="1095"/>
        <v>0</v>
      </c>
      <c r="FQ319" s="665">
        <f t="shared" si="1095"/>
        <v>0</v>
      </c>
      <c r="FR319" s="665">
        <f t="shared" si="1095"/>
        <v>0</v>
      </c>
      <c r="FS319" s="665">
        <f t="shared" si="1095"/>
        <v>0</v>
      </c>
      <c r="FT319" s="665">
        <f t="shared" si="1095"/>
        <v>0</v>
      </c>
      <c r="FU319" s="665">
        <f t="shared" si="1095"/>
        <v>0</v>
      </c>
      <c r="FV319" s="665">
        <f t="shared" si="1095"/>
        <v>0</v>
      </c>
      <c r="FW319" s="665">
        <f t="shared" si="1095"/>
        <v>0</v>
      </c>
      <c r="FX319" s="665">
        <f t="shared" si="1095"/>
        <v>0</v>
      </c>
      <c r="FY319" s="665">
        <f t="shared" si="1095"/>
        <v>0</v>
      </c>
      <c r="FZ319" s="665">
        <f t="shared" si="1095"/>
        <v>0</v>
      </c>
      <c r="GA319" s="665">
        <f t="shared" si="1095"/>
        <v>0</v>
      </c>
      <c r="GB319" s="665">
        <f t="shared" si="1095"/>
        <v>0</v>
      </c>
      <c r="GC319" s="665">
        <f t="shared" si="1095"/>
        <v>0</v>
      </c>
      <c r="GD319" s="665">
        <f t="shared" si="1095"/>
        <v>0</v>
      </c>
      <c r="GE319" s="665">
        <f t="shared" ref="GE319:GK319" si="1096">GE288-GE300</f>
        <v>0</v>
      </c>
      <c r="GF319" s="665">
        <f t="shared" si="1096"/>
        <v>0</v>
      </c>
      <c r="GG319" s="665">
        <f t="shared" si="1096"/>
        <v>0</v>
      </c>
      <c r="GH319" s="665">
        <f t="shared" si="1096"/>
        <v>0</v>
      </c>
      <c r="GI319" s="665">
        <f t="shared" si="1096"/>
        <v>0</v>
      </c>
      <c r="GJ319" s="665">
        <f t="shared" si="1096"/>
        <v>0</v>
      </c>
      <c r="GK319" s="665">
        <f t="shared" si="1096"/>
        <v>0</v>
      </c>
      <c r="GL319" s="665" t="b">
        <f>SUM(DS319:GK319)+SUM(Y282:AH282)-SUM(HB300:HK300)=Q282</f>
        <v>1</v>
      </c>
      <c r="GN319" s="749">
        <v>2023</v>
      </c>
      <c r="GO319" s="664">
        <f>SUMIF(DS287:GK287,GO287,DS319:GK319)</f>
        <v>0</v>
      </c>
      <c r="GP319" s="668">
        <f>SUMIF(DS287:GK287,GP287,DS319:GK319)</f>
        <v>0</v>
      </c>
      <c r="GQ319" s="668">
        <f>SUMIF(DS287:GK287,GQ287,DS319:GK319)</f>
        <v>0</v>
      </c>
      <c r="GR319" s="668">
        <f>SUMIF(DS287:GK287,GR287,DS319:GK319)</f>
        <v>0</v>
      </c>
      <c r="GS319" s="668">
        <f>SUMIF(DS287:GK287,GS287,DS319:GK319)</f>
        <v>0</v>
      </c>
      <c r="GT319" s="668">
        <f>SUMIF(DS287:GK287,GT287,DS319:GK319)</f>
        <v>0</v>
      </c>
      <c r="GU319" s="668">
        <f>SUMIF(DS287:GK287,GU287,DS319:GK319)</f>
        <v>0</v>
      </c>
      <c r="GV319" s="668">
        <f>SUMIF(DS287:GK287,GV287,DS319:GK319)</f>
        <v>0</v>
      </c>
      <c r="GW319" s="668">
        <f>SUMIF(DS287:GK287,GW287,DS319:GK319)</f>
        <v>0</v>
      </c>
      <c r="GX319" s="668">
        <f>SUMIF(DS287:GK287,GX287,DS319:GK319)</f>
        <v>0</v>
      </c>
      <c r="GY319" s="668">
        <f>SUMIF(DS287:GK287,GY287,DS319:GK319)</f>
        <v>0</v>
      </c>
      <c r="GZ319" s="646" t="b">
        <f>SUM(GO319:GY319)-SUM(HB300:HK300)=(Q282-SUM(Y282:AH282))</f>
        <v>1</v>
      </c>
      <c r="HM319" s="682"/>
      <c r="HN319" s="682"/>
      <c r="HO319" s="682"/>
      <c r="HP319" s="682"/>
      <c r="HQ319" s="682"/>
      <c r="HR319" s="682"/>
      <c r="HS319" s="682"/>
      <c r="HT319" s="682"/>
      <c r="HU319" s="682"/>
      <c r="HV319" s="682"/>
      <c r="HW319" s="682"/>
      <c r="HX319" s="682"/>
      <c r="HY319" s="682"/>
      <c r="HZ319" s="682"/>
    </row>
    <row r="320" spans="1:234" s="643" customFormat="1" x14ac:dyDescent="0.25">
      <c r="B320" s="644"/>
      <c r="C320" s="644"/>
      <c r="D320" s="644"/>
      <c r="E320" s="678"/>
      <c r="F320" s="670"/>
      <c r="G320" s="652">
        <v>2024</v>
      </c>
      <c r="H320" s="656">
        <f>IF(G320&gt;CNTR_ReportingYear,"",INDEX(E283:N283,MATCH(T314,E281:N281,0)))</f>
        <v>0</v>
      </c>
      <c r="I320" s="656">
        <f>IF(G320&gt;CNTR_ReportingYear,"",INDEX(GP320:GY326,MATCH(G320,GN320:GN326,0),MATCH(T314,GP318:GY318,0))-INDEX(HB301:HK307,MATCH(G320,GN301:GN307,0),MATCH(T314,HB299:HK299,0))+INDEX(Y282:AH283,MATCH(G320,D282:D283,0),MATCH(T314,Y281:AH281,0)))</f>
        <v>0</v>
      </c>
      <c r="J320" s="656">
        <f>IF(G320&gt;CNTR_ReportingYear,"",SUMIFS(AX288:DP288,AX287:DP287,T314))</f>
        <v>0</v>
      </c>
      <c r="K320" s="656">
        <f>IF(G320&gt;CNTR_ReportingYear,"",SUMIFS(AX289:DP289,AX287:DP287,T314))</f>
        <v>0</v>
      </c>
      <c r="L320" s="656">
        <f>IF(G320&gt;CNTR_ReportingYear,"",INDEX(GP301:GY307,MATCH(G320,GN301:GN307,0),MATCH(T314,GP299:GY299,0))+INDEX(HB301:HK307,MATCH(G320,GN301:GN307,0),MATCH(T314,HB299:HK299,0)))</f>
        <v>0</v>
      </c>
      <c r="M320" s="674"/>
      <c r="N320" s="588" t="str">
        <f>H318</f>
        <v>Purchase</v>
      </c>
      <c r="O320" s="917" t="s">
        <v>1688</v>
      </c>
      <c r="P320" s="917"/>
      <c r="Q320" s="917"/>
      <c r="R320" s="674"/>
      <c r="DR320" s="749">
        <v>2024</v>
      </c>
      <c r="DS320" s="665">
        <f t="shared" si="1095"/>
        <v>0</v>
      </c>
      <c r="DT320" s="665">
        <f t="shared" si="1095"/>
        <v>0</v>
      </c>
      <c r="DU320" s="665">
        <f t="shared" si="1095"/>
        <v>0</v>
      </c>
      <c r="DV320" s="665">
        <f t="shared" si="1095"/>
        <v>0</v>
      </c>
      <c r="DW320" s="665">
        <f t="shared" si="1095"/>
        <v>0</v>
      </c>
      <c r="DX320" s="665">
        <f t="shared" si="1095"/>
        <v>0</v>
      </c>
      <c r="DY320" s="665">
        <f t="shared" si="1095"/>
        <v>0</v>
      </c>
      <c r="DZ320" s="665">
        <f t="shared" si="1095"/>
        <v>0</v>
      </c>
      <c r="EA320" s="665">
        <f t="shared" si="1095"/>
        <v>0</v>
      </c>
      <c r="EB320" s="665">
        <f t="shared" si="1095"/>
        <v>0</v>
      </c>
      <c r="EC320" s="665">
        <f t="shared" si="1095"/>
        <v>0</v>
      </c>
      <c r="ED320" s="665">
        <f t="shared" si="1095"/>
        <v>0</v>
      </c>
      <c r="EE320" s="665">
        <f t="shared" si="1095"/>
        <v>0</v>
      </c>
      <c r="EF320" s="665">
        <f t="shared" si="1095"/>
        <v>0</v>
      </c>
      <c r="EG320" s="665">
        <f t="shared" si="1095"/>
        <v>0</v>
      </c>
      <c r="EH320" s="665">
        <f t="shared" si="1095"/>
        <v>0</v>
      </c>
      <c r="EI320" s="665">
        <f t="shared" si="1095"/>
        <v>0</v>
      </c>
      <c r="EJ320" s="665">
        <f t="shared" si="1095"/>
        <v>0</v>
      </c>
      <c r="EK320" s="665">
        <f t="shared" si="1095"/>
        <v>0</v>
      </c>
      <c r="EL320" s="665">
        <f t="shared" si="1095"/>
        <v>0</v>
      </c>
      <c r="EM320" s="665">
        <f t="shared" si="1095"/>
        <v>0</v>
      </c>
      <c r="EN320" s="665">
        <f t="shared" si="1095"/>
        <v>0</v>
      </c>
      <c r="EO320" s="665">
        <f t="shared" si="1095"/>
        <v>0</v>
      </c>
      <c r="EP320" s="665">
        <f t="shared" si="1095"/>
        <v>0</v>
      </c>
      <c r="EQ320" s="665">
        <f t="shared" si="1095"/>
        <v>0</v>
      </c>
      <c r="ER320" s="665">
        <f t="shared" si="1095"/>
        <v>0</v>
      </c>
      <c r="ES320" s="665">
        <f t="shared" si="1095"/>
        <v>0</v>
      </c>
      <c r="ET320" s="665">
        <f t="shared" si="1095"/>
        <v>0</v>
      </c>
      <c r="EU320" s="665">
        <f t="shared" si="1095"/>
        <v>0</v>
      </c>
      <c r="EV320" s="665">
        <f t="shared" si="1095"/>
        <v>0</v>
      </c>
      <c r="EW320" s="665">
        <f t="shared" si="1095"/>
        <v>0</v>
      </c>
      <c r="EX320" s="665">
        <f t="shared" si="1095"/>
        <v>0</v>
      </c>
      <c r="EY320" s="665">
        <f t="shared" si="1095"/>
        <v>0</v>
      </c>
      <c r="EZ320" s="665">
        <f t="shared" si="1095"/>
        <v>0</v>
      </c>
      <c r="FA320" s="665">
        <f t="shared" si="1095"/>
        <v>0</v>
      </c>
      <c r="FB320" s="665">
        <f t="shared" si="1095"/>
        <v>0</v>
      </c>
      <c r="FC320" s="665">
        <f t="shared" si="1095"/>
        <v>0</v>
      </c>
      <c r="FD320" s="665">
        <f t="shared" si="1095"/>
        <v>0</v>
      </c>
      <c r="FE320" s="665">
        <f t="shared" si="1095"/>
        <v>0</v>
      </c>
      <c r="FF320" s="665">
        <f t="shared" si="1095"/>
        <v>0</v>
      </c>
      <c r="FG320" s="665">
        <f t="shared" si="1095"/>
        <v>0</v>
      </c>
      <c r="FH320" s="665">
        <f t="shared" si="1095"/>
        <v>0</v>
      </c>
      <c r="FI320" s="665">
        <f t="shared" si="1095"/>
        <v>0</v>
      </c>
      <c r="FJ320" s="665">
        <f t="shared" si="1095"/>
        <v>0</v>
      </c>
      <c r="FK320" s="665">
        <f t="shared" si="1095"/>
        <v>0</v>
      </c>
      <c r="FL320" s="665">
        <f t="shared" si="1095"/>
        <v>0</v>
      </c>
      <c r="FM320" s="665">
        <f t="shared" si="1095"/>
        <v>0</v>
      </c>
      <c r="FN320" s="665">
        <f t="shared" si="1095"/>
        <v>0</v>
      </c>
      <c r="FO320" s="665">
        <f t="shared" si="1095"/>
        <v>0</v>
      </c>
      <c r="FP320" s="665">
        <f t="shared" si="1095"/>
        <v>0</v>
      </c>
      <c r="FQ320" s="665">
        <f t="shared" si="1095"/>
        <v>0</v>
      </c>
      <c r="FR320" s="665">
        <f t="shared" si="1095"/>
        <v>0</v>
      </c>
      <c r="FS320" s="665">
        <f t="shared" si="1095"/>
        <v>0</v>
      </c>
      <c r="FT320" s="665">
        <f t="shared" si="1095"/>
        <v>0</v>
      </c>
      <c r="FU320" s="665">
        <f t="shared" si="1095"/>
        <v>0</v>
      </c>
      <c r="FV320" s="665">
        <f t="shared" si="1095"/>
        <v>0</v>
      </c>
      <c r="FW320" s="665">
        <f t="shared" si="1095"/>
        <v>0</v>
      </c>
      <c r="FX320" s="665">
        <f t="shared" si="1095"/>
        <v>0</v>
      </c>
      <c r="FY320" s="665">
        <f t="shared" si="1095"/>
        <v>0</v>
      </c>
      <c r="FZ320" s="665">
        <f t="shared" si="1095"/>
        <v>0</v>
      </c>
      <c r="GA320" s="665">
        <f t="shared" si="1095"/>
        <v>0</v>
      </c>
      <c r="GB320" s="665">
        <f t="shared" si="1095"/>
        <v>0</v>
      </c>
      <c r="GC320" s="665">
        <f t="shared" si="1095"/>
        <v>0</v>
      </c>
      <c r="GD320" s="665">
        <f t="shared" si="1095"/>
        <v>0</v>
      </c>
      <c r="GE320" s="665">
        <f t="shared" ref="GE320:GK320" si="1097">GE289-GE301</f>
        <v>0</v>
      </c>
      <c r="GF320" s="665">
        <f t="shared" si="1097"/>
        <v>0</v>
      </c>
      <c r="GG320" s="665">
        <f t="shared" si="1097"/>
        <v>0</v>
      </c>
      <c r="GH320" s="665">
        <f t="shared" si="1097"/>
        <v>0</v>
      </c>
      <c r="GI320" s="665">
        <f t="shared" si="1097"/>
        <v>0</v>
      </c>
      <c r="GJ320" s="665">
        <f t="shared" si="1097"/>
        <v>0</v>
      </c>
      <c r="GK320" s="665">
        <f t="shared" si="1097"/>
        <v>0</v>
      </c>
      <c r="GL320" s="665" t="b">
        <f>SUM(DS320:GK320)+SUM(Y283:AH283)-SUM(HB301:HK301)=Q283</f>
        <v>1</v>
      </c>
      <c r="GN320" s="749">
        <v>2024</v>
      </c>
      <c r="GO320" s="664">
        <f>SUMIF(DS287:GK287,GO287,DS320:GK320)</f>
        <v>0</v>
      </c>
      <c r="GP320" s="668">
        <f>SUMIF(DS287:GK287,GP287,DS320:GK320)</f>
        <v>0</v>
      </c>
      <c r="GQ320" s="668">
        <f>SUMIF(DS287:GK287,GQ287,DS320:GK320)</f>
        <v>0</v>
      </c>
      <c r="GR320" s="668">
        <f>SUMIF(DS287:GK287,GR287,DS320:GK320)</f>
        <v>0</v>
      </c>
      <c r="GS320" s="668">
        <f>SUMIF(DS287:GK287,GS287,DS320:GK320)</f>
        <v>0</v>
      </c>
      <c r="GT320" s="668">
        <f>SUMIF(DS287:GK287,GT287,DS320:GK320)</f>
        <v>0</v>
      </c>
      <c r="GU320" s="668">
        <f>SUMIF(DS287:GK287,GU287,DS320:GK320)</f>
        <v>0</v>
      </c>
      <c r="GV320" s="668">
        <f>SUMIF(DS287:GK287,GV287,DS320:GK320)</f>
        <v>0</v>
      </c>
      <c r="GW320" s="668">
        <f>SUMIF(DS287:GK287,GW287,DS320:GK320)</f>
        <v>0</v>
      </c>
      <c r="GX320" s="668">
        <f>SUMIF(DS287:GK287,GX287,DS320:GK320)</f>
        <v>0</v>
      </c>
      <c r="GY320" s="668">
        <f>SUMIF(DS287:GK287,GY287,DS320:GK320)</f>
        <v>0</v>
      </c>
      <c r="GZ320" s="646" t="b">
        <f>SUM(GO320:GY320)-SUM(HB301:HK301)=(Q283-SUM(Y283:AH283))</f>
        <v>1</v>
      </c>
      <c r="HM320" s="674"/>
      <c r="HN320" s="674"/>
      <c r="HO320" s="674"/>
      <c r="HP320" s="674"/>
      <c r="HQ320" s="674"/>
      <c r="HR320" s="674"/>
      <c r="HS320" s="674"/>
      <c r="HT320" s="674"/>
      <c r="HU320" s="674"/>
      <c r="HV320" s="674"/>
      <c r="HW320" s="674"/>
      <c r="HX320" s="674"/>
      <c r="HY320" s="674"/>
      <c r="HZ320" s="674"/>
    </row>
    <row r="321" spans="1:234" s="643" customFormat="1" x14ac:dyDescent="0.25">
      <c r="B321" s="644"/>
      <c r="C321" s="644"/>
      <c r="D321" s="644"/>
      <c r="E321" s="678"/>
      <c r="F321" s="670"/>
      <c r="G321" s="644"/>
      <c r="H321" s="644"/>
      <c r="I321" s="644"/>
      <c r="J321" s="644"/>
      <c r="K321" s="644"/>
      <c r="L321" s="644"/>
      <c r="M321" s="674"/>
      <c r="N321" s="588" t="str">
        <f>I318</f>
        <v>Consumption</v>
      </c>
      <c r="O321" s="918" t="s">
        <v>1687</v>
      </c>
      <c r="P321" s="918"/>
      <c r="Q321" s="918"/>
      <c r="R321" s="674"/>
      <c r="DR321" s="749">
        <v>2025</v>
      </c>
      <c r="DS321" s="665" t="e">
        <f t="shared" si="1095"/>
        <v>#REF!</v>
      </c>
      <c r="DT321" s="665" t="e">
        <f t="shared" si="1095"/>
        <v>#N/A</v>
      </c>
      <c r="DU321" s="665" t="e">
        <f t="shared" si="1095"/>
        <v>#N/A</v>
      </c>
      <c r="DV321" s="665" t="e">
        <f t="shared" si="1095"/>
        <v>#N/A</v>
      </c>
      <c r="DW321" s="665" t="e">
        <f t="shared" si="1095"/>
        <v>#N/A</v>
      </c>
      <c r="DX321" s="665" t="e">
        <f t="shared" si="1095"/>
        <v>#N/A</v>
      </c>
      <c r="DY321" s="665" t="e">
        <f t="shared" si="1095"/>
        <v>#N/A</v>
      </c>
      <c r="DZ321" s="665" t="e">
        <f t="shared" si="1095"/>
        <v>#N/A</v>
      </c>
      <c r="EA321" s="665" t="e">
        <f t="shared" si="1095"/>
        <v>#N/A</v>
      </c>
      <c r="EB321" s="665" t="e">
        <f t="shared" si="1095"/>
        <v>#N/A</v>
      </c>
      <c r="EC321" s="665" t="e">
        <f t="shared" si="1095"/>
        <v>#N/A</v>
      </c>
      <c r="ED321" s="665" t="e">
        <f t="shared" si="1095"/>
        <v>#N/A</v>
      </c>
      <c r="EE321" s="665" t="e">
        <f t="shared" si="1095"/>
        <v>#N/A</v>
      </c>
      <c r="EF321" s="665" t="e">
        <f t="shared" si="1095"/>
        <v>#N/A</v>
      </c>
      <c r="EG321" s="665" t="e">
        <f t="shared" si="1095"/>
        <v>#N/A</v>
      </c>
      <c r="EH321" s="665" t="e">
        <f t="shared" si="1095"/>
        <v>#N/A</v>
      </c>
      <c r="EI321" s="665" t="e">
        <f t="shared" si="1095"/>
        <v>#N/A</v>
      </c>
      <c r="EJ321" s="665" t="e">
        <f t="shared" si="1095"/>
        <v>#N/A</v>
      </c>
      <c r="EK321" s="665" t="e">
        <f t="shared" si="1095"/>
        <v>#N/A</v>
      </c>
      <c r="EL321" s="665" t="e">
        <f t="shared" si="1095"/>
        <v>#N/A</v>
      </c>
      <c r="EM321" s="665" t="e">
        <f t="shared" si="1095"/>
        <v>#N/A</v>
      </c>
      <c r="EN321" s="665" t="e">
        <f t="shared" si="1095"/>
        <v>#N/A</v>
      </c>
      <c r="EO321" s="665" t="e">
        <f t="shared" si="1095"/>
        <v>#N/A</v>
      </c>
      <c r="EP321" s="665" t="e">
        <f t="shared" si="1095"/>
        <v>#N/A</v>
      </c>
      <c r="EQ321" s="665" t="e">
        <f t="shared" si="1095"/>
        <v>#N/A</v>
      </c>
      <c r="ER321" s="665" t="e">
        <f t="shared" si="1095"/>
        <v>#N/A</v>
      </c>
      <c r="ES321" s="665" t="e">
        <f t="shared" si="1095"/>
        <v>#N/A</v>
      </c>
      <c r="ET321" s="665" t="e">
        <f t="shared" si="1095"/>
        <v>#N/A</v>
      </c>
      <c r="EU321" s="665" t="e">
        <f t="shared" si="1095"/>
        <v>#N/A</v>
      </c>
      <c r="EV321" s="665" t="e">
        <f t="shared" si="1095"/>
        <v>#N/A</v>
      </c>
      <c r="EW321" s="665" t="e">
        <f t="shared" si="1095"/>
        <v>#N/A</v>
      </c>
      <c r="EX321" s="665" t="e">
        <f t="shared" si="1095"/>
        <v>#N/A</v>
      </c>
      <c r="EY321" s="665" t="e">
        <f t="shared" si="1095"/>
        <v>#N/A</v>
      </c>
      <c r="EZ321" s="665" t="e">
        <f t="shared" si="1095"/>
        <v>#N/A</v>
      </c>
      <c r="FA321" s="665" t="e">
        <f t="shared" si="1095"/>
        <v>#N/A</v>
      </c>
      <c r="FB321" s="665" t="e">
        <f t="shared" si="1095"/>
        <v>#N/A</v>
      </c>
      <c r="FC321" s="665" t="e">
        <f t="shared" si="1095"/>
        <v>#N/A</v>
      </c>
      <c r="FD321" s="665" t="e">
        <f t="shared" si="1095"/>
        <v>#N/A</v>
      </c>
      <c r="FE321" s="665" t="e">
        <f t="shared" si="1095"/>
        <v>#N/A</v>
      </c>
      <c r="FF321" s="665" t="e">
        <f t="shared" si="1095"/>
        <v>#N/A</v>
      </c>
      <c r="FG321" s="665" t="e">
        <f t="shared" si="1095"/>
        <v>#N/A</v>
      </c>
      <c r="FH321" s="665" t="e">
        <f t="shared" si="1095"/>
        <v>#N/A</v>
      </c>
      <c r="FI321" s="665" t="e">
        <f t="shared" si="1095"/>
        <v>#N/A</v>
      </c>
      <c r="FJ321" s="665" t="e">
        <f t="shared" si="1095"/>
        <v>#N/A</v>
      </c>
      <c r="FK321" s="665" t="e">
        <f t="shared" si="1095"/>
        <v>#N/A</v>
      </c>
      <c r="FL321" s="665" t="e">
        <f t="shared" si="1095"/>
        <v>#N/A</v>
      </c>
      <c r="FM321" s="665" t="e">
        <f t="shared" si="1095"/>
        <v>#N/A</v>
      </c>
      <c r="FN321" s="665" t="e">
        <f t="shared" si="1095"/>
        <v>#N/A</v>
      </c>
      <c r="FO321" s="665" t="e">
        <f t="shared" si="1095"/>
        <v>#N/A</v>
      </c>
      <c r="FP321" s="665" t="e">
        <f t="shared" si="1095"/>
        <v>#N/A</v>
      </c>
      <c r="FQ321" s="665" t="e">
        <f t="shared" si="1095"/>
        <v>#N/A</v>
      </c>
      <c r="FR321" s="665" t="e">
        <f t="shared" si="1095"/>
        <v>#N/A</v>
      </c>
      <c r="FS321" s="665" t="e">
        <f t="shared" si="1095"/>
        <v>#N/A</v>
      </c>
      <c r="FT321" s="665" t="e">
        <f t="shared" si="1095"/>
        <v>#N/A</v>
      </c>
      <c r="FU321" s="665" t="e">
        <f t="shared" si="1095"/>
        <v>#N/A</v>
      </c>
      <c r="FV321" s="665" t="e">
        <f t="shared" si="1095"/>
        <v>#N/A</v>
      </c>
      <c r="FW321" s="665" t="e">
        <f t="shared" si="1095"/>
        <v>#N/A</v>
      </c>
      <c r="FX321" s="665" t="e">
        <f t="shared" si="1095"/>
        <v>#N/A</v>
      </c>
      <c r="FY321" s="665" t="e">
        <f t="shared" si="1095"/>
        <v>#N/A</v>
      </c>
      <c r="FZ321" s="665" t="e">
        <f t="shared" si="1095"/>
        <v>#N/A</v>
      </c>
      <c r="GA321" s="665" t="e">
        <f t="shared" si="1095"/>
        <v>#N/A</v>
      </c>
      <c r="GB321" s="665" t="e">
        <f t="shared" si="1095"/>
        <v>#N/A</v>
      </c>
      <c r="GC321" s="665" t="e">
        <f t="shared" si="1095"/>
        <v>#N/A</v>
      </c>
      <c r="GD321" s="665" t="e">
        <f t="shared" si="1095"/>
        <v>#N/A</v>
      </c>
      <c r="GE321" s="665" t="e">
        <f t="shared" ref="GE321:GK321" si="1098">GE290-GE302</f>
        <v>#N/A</v>
      </c>
      <c r="GF321" s="665" t="e">
        <f t="shared" si="1098"/>
        <v>#N/A</v>
      </c>
      <c r="GG321" s="665" t="e">
        <f t="shared" si="1098"/>
        <v>#N/A</v>
      </c>
      <c r="GH321" s="665" t="e">
        <f t="shared" si="1098"/>
        <v>#N/A</v>
      </c>
      <c r="GI321" s="665" t="e">
        <f t="shared" si="1098"/>
        <v>#N/A</v>
      </c>
      <c r="GJ321" s="665" t="e">
        <f t="shared" si="1098"/>
        <v>#N/A</v>
      </c>
      <c r="GK321" s="665" t="e">
        <f t="shared" si="1098"/>
        <v>#N/A</v>
      </c>
      <c r="GL321" s="665" t="e">
        <f>SUM(DS321:GK321)+SUM(#REF!)-SUM(HB302:HK302)=#REF!</f>
        <v>#REF!</v>
      </c>
      <c r="GN321" s="749">
        <v>2025</v>
      </c>
      <c r="GO321" s="664" t="e">
        <f>SUMIF(DS287:GK287,GO287,DS321:GK321)</f>
        <v>#REF!</v>
      </c>
      <c r="GP321" s="668" t="e">
        <f>SUMIF(DS287:GK287,GP287,DS321:GK321)</f>
        <v>#N/A</v>
      </c>
      <c r="GQ321" s="668" t="e">
        <f>SUMIF(DS287:GK287,GQ287,DS321:GK321)</f>
        <v>#N/A</v>
      </c>
      <c r="GR321" s="668" t="e">
        <f>SUMIF(DS287:GK287,GR287,DS321:GK321)</f>
        <v>#N/A</v>
      </c>
      <c r="GS321" s="668" t="e">
        <f>SUMIF(DS287:GK287,GS287,DS321:GK321)</f>
        <v>#N/A</v>
      </c>
      <c r="GT321" s="668" t="e">
        <f>SUMIF(DS287:GK287,GT287,DS321:GK321)</f>
        <v>#N/A</v>
      </c>
      <c r="GU321" s="668" t="e">
        <f>SUMIF(DS287:GK287,GU287,DS321:GK321)</f>
        <v>#N/A</v>
      </c>
      <c r="GV321" s="668" t="e">
        <f>SUMIF(DS287:GK287,GV287,DS321:GK321)</f>
        <v>#N/A</v>
      </c>
      <c r="GW321" s="668" t="e">
        <f>SUMIF(DS287:GK287,GW287,DS321:GK321)</f>
        <v>#N/A</v>
      </c>
      <c r="GX321" s="668" t="e">
        <f>SUMIF(DS287:GK287,GX287,DS321:GK321)</f>
        <v>#N/A</v>
      </c>
      <c r="GY321" s="668" t="e">
        <f>SUMIF(DS287:GK287,GY287,DS321:GK321)</f>
        <v>#N/A</v>
      </c>
      <c r="GZ321" s="646" t="e">
        <f>SUM(GO321:GY321)-SUM(HB302:HK302)=(#REF!-SUM(#REF!))</f>
        <v>#REF!</v>
      </c>
      <c r="HM321" s="674"/>
      <c r="HN321" s="674"/>
      <c r="HO321" s="674"/>
      <c r="HP321" s="674"/>
      <c r="HQ321" s="674"/>
      <c r="HR321" s="674"/>
      <c r="HS321" s="674"/>
      <c r="HT321" s="674"/>
      <c r="HU321" s="674"/>
      <c r="HV321" s="674"/>
      <c r="HW321" s="674"/>
      <c r="HX321" s="674"/>
      <c r="HY321" s="674"/>
      <c r="HZ321" s="674"/>
    </row>
    <row r="322" spans="1:234" s="643" customFormat="1" x14ac:dyDescent="0.25">
      <c r="B322" s="644"/>
      <c r="C322" s="644"/>
      <c r="D322" s="644"/>
      <c r="E322" s="678"/>
      <c r="F322" s="670"/>
      <c r="G322" s="644"/>
      <c r="H322" s="644"/>
      <c r="I322" s="644"/>
      <c r="J322" s="644"/>
      <c r="K322" s="644"/>
      <c r="L322" s="644"/>
      <c r="M322" s="674"/>
      <c r="N322" s="588" t="str">
        <f>J318</f>
        <v>Stock (start)</v>
      </c>
      <c r="O322" s="917" t="s">
        <v>1686</v>
      </c>
      <c r="P322" s="917"/>
      <c r="Q322" s="917"/>
      <c r="R322" s="674"/>
      <c r="DR322" s="749">
        <v>2026</v>
      </c>
      <c r="DS322" s="665" t="e">
        <f t="shared" si="1095"/>
        <v>#REF!</v>
      </c>
      <c r="DT322" s="665" t="e">
        <f t="shared" si="1095"/>
        <v>#N/A</v>
      </c>
      <c r="DU322" s="665" t="e">
        <f t="shared" si="1095"/>
        <v>#N/A</v>
      </c>
      <c r="DV322" s="665" t="e">
        <f t="shared" si="1095"/>
        <v>#N/A</v>
      </c>
      <c r="DW322" s="665" t="e">
        <f t="shared" si="1095"/>
        <v>#N/A</v>
      </c>
      <c r="DX322" s="665" t="e">
        <f t="shared" si="1095"/>
        <v>#N/A</v>
      </c>
      <c r="DY322" s="665" t="e">
        <f t="shared" si="1095"/>
        <v>#N/A</v>
      </c>
      <c r="DZ322" s="665" t="e">
        <f t="shared" si="1095"/>
        <v>#N/A</v>
      </c>
      <c r="EA322" s="665" t="e">
        <f t="shared" si="1095"/>
        <v>#N/A</v>
      </c>
      <c r="EB322" s="665" t="e">
        <f t="shared" si="1095"/>
        <v>#N/A</v>
      </c>
      <c r="EC322" s="665" t="e">
        <f t="shared" si="1095"/>
        <v>#N/A</v>
      </c>
      <c r="ED322" s="665" t="e">
        <f t="shared" si="1095"/>
        <v>#N/A</v>
      </c>
      <c r="EE322" s="665" t="e">
        <f t="shared" si="1095"/>
        <v>#N/A</v>
      </c>
      <c r="EF322" s="665" t="e">
        <f t="shared" si="1095"/>
        <v>#N/A</v>
      </c>
      <c r="EG322" s="665" t="e">
        <f t="shared" si="1095"/>
        <v>#N/A</v>
      </c>
      <c r="EH322" s="665" t="e">
        <f t="shared" si="1095"/>
        <v>#N/A</v>
      </c>
      <c r="EI322" s="665" t="e">
        <f t="shared" si="1095"/>
        <v>#N/A</v>
      </c>
      <c r="EJ322" s="665" t="e">
        <f t="shared" si="1095"/>
        <v>#N/A</v>
      </c>
      <c r="EK322" s="665" t="e">
        <f t="shared" si="1095"/>
        <v>#N/A</v>
      </c>
      <c r="EL322" s="665" t="e">
        <f t="shared" si="1095"/>
        <v>#N/A</v>
      </c>
      <c r="EM322" s="665" t="e">
        <f t="shared" si="1095"/>
        <v>#N/A</v>
      </c>
      <c r="EN322" s="665" t="e">
        <f t="shared" si="1095"/>
        <v>#N/A</v>
      </c>
      <c r="EO322" s="665" t="e">
        <f t="shared" si="1095"/>
        <v>#N/A</v>
      </c>
      <c r="EP322" s="665" t="e">
        <f t="shared" si="1095"/>
        <v>#N/A</v>
      </c>
      <c r="EQ322" s="665" t="e">
        <f t="shared" si="1095"/>
        <v>#N/A</v>
      </c>
      <c r="ER322" s="665" t="e">
        <f t="shared" si="1095"/>
        <v>#N/A</v>
      </c>
      <c r="ES322" s="665" t="e">
        <f t="shared" si="1095"/>
        <v>#N/A</v>
      </c>
      <c r="ET322" s="665" t="e">
        <f t="shared" si="1095"/>
        <v>#N/A</v>
      </c>
      <c r="EU322" s="665" t="e">
        <f t="shared" si="1095"/>
        <v>#N/A</v>
      </c>
      <c r="EV322" s="665" t="e">
        <f t="shared" si="1095"/>
        <v>#N/A</v>
      </c>
      <c r="EW322" s="665" t="e">
        <f t="shared" si="1095"/>
        <v>#N/A</v>
      </c>
      <c r="EX322" s="665" t="e">
        <f t="shared" si="1095"/>
        <v>#N/A</v>
      </c>
      <c r="EY322" s="665" t="e">
        <f t="shared" si="1095"/>
        <v>#N/A</v>
      </c>
      <c r="EZ322" s="665" t="e">
        <f t="shared" si="1095"/>
        <v>#N/A</v>
      </c>
      <c r="FA322" s="665" t="e">
        <f t="shared" si="1095"/>
        <v>#N/A</v>
      </c>
      <c r="FB322" s="665" t="e">
        <f t="shared" si="1095"/>
        <v>#N/A</v>
      </c>
      <c r="FC322" s="665" t="e">
        <f t="shared" si="1095"/>
        <v>#N/A</v>
      </c>
      <c r="FD322" s="665" t="e">
        <f t="shared" si="1095"/>
        <v>#N/A</v>
      </c>
      <c r="FE322" s="665" t="e">
        <f t="shared" si="1095"/>
        <v>#N/A</v>
      </c>
      <c r="FF322" s="665" t="e">
        <f t="shared" si="1095"/>
        <v>#N/A</v>
      </c>
      <c r="FG322" s="665" t="e">
        <f t="shared" si="1095"/>
        <v>#N/A</v>
      </c>
      <c r="FH322" s="665" t="e">
        <f t="shared" si="1095"/>
        <v>#N/A</v>
      </c>
      <c r="FI322" s="665" t="e">
        <f t="shared" si="1095"/>
        <v>#N/A</v>
      </c>
      <c r="FJ322" s="665" t="e">
        <f t="shared" si="1095"/>
        <v>#N/A</v>
      </c>
      <c r="FK322" s="665" t="e">
        <f t="shared" si="1095"/>
        <v>#N/A</v>
      </c>
      <c r="FL322" s="665" t="e">
        <f t="shared" si="1095"/>
        <v>#N/A</v>
      </c>
      <c r="FM322" s="665" t="e">
        <f t="shared" si="1095"/>
        <v>#N/A</v>
      </c>
      <c r="FN322" s="665" t="e">
        <f t="shared" si="1095"/>
        <v>#N/A</v>
      </c>
      <c r="FO322" s="665" t="e">
        <f t="shared" si="1095"/>
        <v>#N/A</v>
      </c>
      <c r="FP322" s="665" t="e">
        <f t="shared" si="1095"/>
        <v>#N/A</v>
      </c>
      <c r="FQ322" s="665" t="e">
        <f t="shared" si="1095"/>
        <v>#N/A</v>
      </c>
      <c r="FR322" s="665" t="e">
        <f t="shared" si="1095"/>
        <v>#N/A</v>
      </c>
      <c r="FS322" s="665" t="e">
        <f t="shared" si="1095"/>
        <v>#N/A</v>
      </c>
      <c r="FT322" s="665" t="e">
        <f t="shared" si="1095"/>
        <v>#N/A</v>
      </c>
      <c r="FU322" s="665" t="e">
        <f t="shared" si="1095"/>
        <v>#N/A</v>
      </c>
      <c r="FV322" s="665" t="e">
        <f t="shared" si="1095"/>
        <v>#N/A</v>
      </c>
      <c r="FW322" s="665" t="e">
        <f t="shared" si="1095"/>
        <v>#N/A</v>
      </c>
      <c r="FX322" s="665" t="e">
        <f t="shared" si="1095"/>
        <v>#N/A</v>
      </c>
      <c r="FY322" s="665" t="e">
        <f t="shared" si="1095"/>
        <v>#N/A</v>
      </c>
      <c r="FZ322" s="665" t="e">
        <f t="shared" si="1095"/>
        <v>#N/A</v>
      </c>
      <c r="GA322" s="665" t="e">
        <f t="shared" si="1095"/>
        <v>#N/A</v>
      </c>
      <c r="GB322" s="665" t="e">
        <f t="shared" si="1095"/>
        <v>#N/A</v>
      </c>
      <c r="GC322" s="665" t="e">
        <f t="shared" si="1095"/>
        <v>#N/A</v>
      </c>
      <c r="GD322" s="665" t="e">
        <f t="shared" ref="GD322:GK322" si="1099">GD291-GD303</f>
        <v>#N/A</v>
      </c>
      <c r="GE322" s="665" t="e">
        <f t="shared" si="1099"/>
        <v>#N/A</v>
      </c>
      <c r="GF322" s="665" t="e">
        <f t="shared" si="1099"/>
        <v>#N/A</v>
      </c>
      <c r="GG322" s="665" t="e">
        <f t="shared" si="1099"/>
        <v>#N/A</v>
      </c>
      <c r="GH322" s="665" t="e">
        <f t="shared" si="1099"/>
        <v>#N/A</v>
      </c>
      <c r="GI322" s="665" t="e">
        <f t="shared" si="1099"/>
        <v>#N/A</v>
      </c>
      <c r="GJ322" s="665" t="e">
        <f t="shared" si="1099"/>
        <v>#N/A</v>
      </c>
      <c r="GK322" s="665" t="e">
        <f t="shared" si="1099"/>
        <v>#N/A</v>
      </c>
      <c r="GL322" s="665" t="e">
        <f>SUM(DS322:GK322)+SUM(#REF!)-SUM(HB303:HK303)=#REF!</f>
        <v>#REF!</v>
      </c>
      <c r="GN322" s="749">
        <v>2026</v>
      </c>
      <c r="GO322" s="664" t="e">
        <f>SUMIF(DS287:GK287,GO287,DS322:GK322)</f>
        <v>#REF!</v>
      </c>
      <c r="GP322" s="668" t="e">
        <f>SUMIF(DS287:GK287,GP287,DS322:GK322)</f>
        <v>#N/A</v>
      </c>
      <c r="GQ322" s="668" t="e">
        <f>SUMIF(DS287:GK287,GQ287,DS322:GK322)</f>
        <v>#N/A</v>
      </c>
      <c r="GR322" s="668" t="e">
        <f>SUMIF(DS287:GK287,GR287,DS322:GK322)</f>
        <v>#N/A</v>
      </c>
      <c r="GS322" s="668" t="e">
        <f>SUMIF(DS287:GK287,GS287,DS322:GK322)</f>
        <v>#N/A</v>
      </c>
      <c r="GT322" s="668" t="e">
        <f>SUMIF(DS287:GK287,GT287,DS322:GK322)</f>
        <v>#N/A</v>
      </c>
      <c r="GU322" s="668" t="e">
        <f>SUMIF(DS287:GK287,GU287,DS322:GK322)</f>
        <v>#N/A</v>
      </c>
      <c r="GV322" s="668" t="e">
        <f>SUMIF(DS287:GK287,GV287,DS322:GK322)</f>
        <v>#N/A</v>
      </c>
      <c r="GW322" s="668" t="e">
        <f>SUMIF(DS287:GK287,GW287,DS322:GK322)</f>
        <v>#N/A</v>
      </c>
      <c r="GX322" s="668" t="e">
        <f>SUMIF(DS287:GK287,GX287,DS322:GK322)</f>
        <v>#N/A</v>
      </c>
      <c r="GY322" s="668" t="e">
        <f>SUMIF(DS287:GK287,GY287,DS322:GK322)</f>
        <v>#N/A</v>
      </c>
      <c r="GZ322" s="646" t="e">
        <f>SUM(GO322:GY322)-SUM(HB303:HK303)=(#REF!-SUM(#REF!))</f>
        <v>#REF!</v>
      </c>
      <c r="HM322" s="674"/>
      <c r="HN322" s="674"/>
      <c r="HO322" s="674"/>
      <c r="HP322" s="674"/>
      <c r="HQ322" s="674"/>
      <c r="HR322" s="674"/>
      <c r="HS322" s="674"/>
      <c r="HT322" s="674"/>
      <c r="HU322" s="674"/>
      <c r="HV322" s="674"/>
      <c r="HW322" s="674"/>
      <c r="HX322" s="674"/>
      <c r="HY322" s="674"/>
      <c r="HZ322" s="674"/>
    </row>
    <row r="323" spans="1:234" s="643" customFormat="1" x14ac:dyDescent="0.25">
      <c r="B323" s="644"/>
      <c r="C323" s="644"/>
      <c r="D323" s="644"/>
      <c r="E323" s="678"/>
      <c r="F323" s="670"/>
      <c r="G323" s="644"/>
      <c r="H323" s="644"/>
      <c r="I323" s="644"/>
      <c r="J323" s="644"/>
      <c r="K323" s="644"/>
      <c r="L323" s="644"/>
      <c r="M323" s="674"/>
      <c r="N323" s="588" t="str">
        <f>K318</f>
        <v>Stock (end)</v>
      </c>
      <c r="O323" s="917" t="s">
        <v>1692</v>
      </c>
      <c r="P323" s="917"/>
      <c r="Q323" s="917"/>
      <c r="R323" s="674"/>
      <c r="DR323" s="749">
        <v>2027</v>
      </c>
      <c r="DS323" s="665" t="e">
        <f t="shared" ref="DS323:GD326" si="1100">DS292-DS304</f>
        <v>#REF!</v>
      </c>
      <c r="DT323" s="665" t="e">
        <f t="shared" si="1100"/>
        <v>#N/A</v>
      </c>
      <c r="DU323" s="665" t="e">
        <f t="shared" si="1100"/>
        <v>#N/A</v>
      </c>
      <c r="DV323" s="665" t="e">
        <f t="shared" si="1100"/>
        <v>#N/A</v>
      </c>
      <c r="DW323" s="665" t="e">
        <f t="shared" si="1100"/>
        <v>#N/A</v>
      </c>
      <c r="DX323" s="665" t="e">
        <f t="shared" si="1100"/>
        <v>#N/A</v>
      </c>
      <c r="DY323" s="665" t="e">
        <f t="shared" si="1100"/>
        <v>#N/A</v>
      </c>
      <c r="DZ323" s="665" t="e">
        <f t="shared" si="1100"/>
        <v>#N/A</v>
      </c>
      <c r="EA323" s="665" t="e">
        <f t="shared" si="1100"/>
        <v>#N/A</v>
      </c>
      <c r="EB323" s="665" t="e">
        <f t="shared" si="1100"/>
        <v>#N/A</v>
      </c>
      <c r="EC323" s="665" t="e">
        <f t="shared" si="1100"/>
        <v>#N/A</v>
      </c>
      <c r="ED323" s="665" t="e">
        <f t="shared" si="1100"/>
        <v>#N/A</v>
      </c>
      <c r="EE323" s="665" t="e">
        <f t="shared" si="1100"/>
        <v>#N/A</v>
      </c>
      <c r="EF323" s="665" t="e">
        <f t="shared" si="1100"/>
        <v>#N/A</v>
      </c>
      <c r="EG323" s="665" t="e">
        <f t="shared" si="1100"/>
        <v>#N/A</v>
      </c>
      <c r="EH323" s="665" t="e">
        <f t="shared" si="1100"/>
        <v>#N/A</v>
      </c>
      <c r="EI323" s="665" t="e">
        <f t="shared" si="1100"/>
        <v>#N/A</v>
      </c>
      <c r="EJ323" s="665" t="e">
        <f t="shared" si="1100"/>
        <v>#N/A</v>
      </c>
      <c r="EK323" s="665" t="e">
        <f t="shared" si="1100"/>
        <v>#N/A</v>
      </c>
      <c r="EL323" s="665" t="e">
        <f t="shared" si="1100"/>
        <v>#N/A</v>
      </c>
      <c r="EM323" s="665" t="e">
        <f t="shared" si="1100"/>
        <v>#N/A</v>
      </c>
      <c r="EN323" s="665" t="e">
        <f t="shared" si="1100"/>
        <v>#N/A</v>
      </c>
      <c r="EO323" s="665" t="e">
        <f t="shared" si="1100"/>
        <v>#N/A</v>
      </c>
      <c r="EP323" s="665" t="e">
        <f t="shared" si="1100"/>
        <v>#N/A</v>
      </c>
      <c r="EQ323" s="665" t="e">
        <f t="shared" si="1100"/>
        <v>#N/A</v>
      </c>
      <c r="ER323" s="665" t="e">
        <f t="shared" si="1100"/>
        <v>#N/A</v>
      </c>
      <c r="ES323" s="665" t="e">
        <f t="shared" si="1100"/>
        <v>#N/A</v>
      </c>
      <c r="ET323" s="665" t="e">
        <f t="shared" si="1100"/>
        <v>#N/A</v>
      </c>
      <c r="EU323" s="665" t="e">
        <f t="shared" si="1100"/>
        <v>#N/A</v>
      </c>
      <c r="EV323" s="665" t="e">
        <f t="shared" si="1100"/>
        <v>#N/A</v>
      </c>
      <c r="EW323" s="665" t="e">
        <f t="shared" si="1100"/>
        <v>#N/A</v>
      </c>
      <c r="EX323" s="665" t="e">
        <f t="shared" si="1100"/>
        <v>#N/A</v>
      </c>
      <c r="EY323" s="665" t="e">
        <f t="shared" si="1100"/>
        <v>#N/A</v>
      </c>
      <c r="EZ323" s="665" t="e">
        <f t="shared" si="1100"/>
        <v>#N/A</v>
      </c>
      <c r="FA323" s="665" t="e">
        <f t="shared" si="1100"/>
        <v>#N/A</v>
      </c>
      <c r="FB323" s="665" t="e">
        <f t="shared" si="1100"/>
        <v>#N/A</v>
      </c>
      <c r="FC323" s="665" t="e">
        <f t="shared" si="1100"/>
        <v>#N/A</v>
      </c>
      <c r="FD323" s="665" t="e">
        <f t="shared" si="1100"/>
        <v>#N/A</v>
      </c>
      <c r="FE323" s="665" t="e">
        <f t="shared" si="1100"/>
        <v>#N/A</v>
      </c>
      <c r="FF323" s="665" t="e">
        <f t="shared" si="1100"/>
        <v>#N/A</v>
      </c>
      <c r="FG323" s="665" t="e">
        <f t="shared" si="1100"/>
        <v>#N/A</v>
      </c>
      <c r="FH323" s="665" t="e">
        <f t="shared" si="1100"/>
        <v>#N/A</v>
      </c>
      <c r="FI323" s="665" t="e">
        <f t="shared" si="1100"/>
        <v>#N/A</v>
      </c>
      <c r="FJ323" s="665" t="e">
        <f t="shared" si="1100"/>
        <v>#N/A</v>
      </c>
      <c r="FK323" s="665" t="e">
        <f t="shared" si="1100"/>
        <v>#N/A</v>
      </c>
      <c r="FL323" s="665" t="e">
        <f t="shared" si="1100"/>
        <v>#N/A</v>
      </c>
      <c r="FM323" s="665" t="e">
        <f t="shared" si="1100"/>
        <v>#N/A</v>
      </c>
      <c r="FN323" s="665" t="e">
        <f t="shared" si="1100"/>
        <v>#N/A</v>
      </c>
      <c r="FO323" s="665" t="e">
        <f t="shared" si="1100"/>
        <v>#N/A</v>
      </c>
      <c r="FP323" s="665" t="e">
        <f t="shared" si="1100"/>
        <v>#N/A</v>
      </c>
      <c r="FQ323" s="665" t="e">
        <f t="shared" si="1100"/>
        <v>#N/A</v>
      </c>
      <c r="FR323" s="665" t="e">
        <f t="shared" si="1100"/>
        <v>#N/A</v>
      </c>
      <c r="FS323" s="665" t="e">
        <f t="shared" si="1100"/>
        <v>#N/A</v>
      </c>
      <c r="FT323" s="665" t="e">
        <f t="shared" si="1100"/>
        <v>#N/A</v>
      </c>
      <c r="FU323" s="665" t="e">
        <f t="shared" si="1100"/>
        <v>#N/A</v>
      </c>
      <c r="FV323" s="665" t="e">
        <f t="shared" si="1100"/>
        <v>#N/A</v>
      </c>
      <c r="FW323" s="665" t="e">
        <f t="shared" si="1100"/>
        <v>#N/A</v>
      </c>
      <c r="FX323" s="665" t="e">
        <f t="shared" si="1100"/>
        <v>#N/A</v>
      </c>
      <c r="FY323" s="665" t="e">
        <f t="shared" si="1100"/>
        <v>#N/A</v>
      </c>
      <c r="FZ323" s="665" t="e">
        <f t="shared" si="1100"/>
        <v>#N/A</v>
      </c>
      <c r="GA323" s="665" t="e">
        <f t="shared" si="1100"/>
        <v>#N/A</v>
      </c>
      <c r="GB323" s="665" t="e">
        <f t="shared" si="1100"/>
        <v>#N/A</v>
      </c>
      <c r="GC323" s="665" t="e">
        <f t="shared" si="1100"/>
        <v>#N/A</v>
      </c>
      <c r="GD323" s="665" t="e">
        <f t="shared" si="1100"/>
        <v>#N/A</v>
      </c>
      <c r="GE323" s="665" t="e">
        <f t="shared" ref="GE323:GK323" si="1101">GE292-GE304</f>
        <v>#N/A</v>
      </c>
      <c r="GF323" s="665" t="e">
        <f t="shared" si="1101"/>
        <v>#N/A</v>
      </c>
      <c r="GG323" s="665" t="e">
        <f t="shared" si="1101"/>
        <v>#N/A</v>
      </c>
      <c r="GH323" s="665" t="e">
        <f t="shared" si="1101"/>
        <v>#N/A</v>
      </c>
      <c r="GI323" s="665" t="e">
        <f t="shared" si="1101"/>
        <v>#N/A</v>
      </c>
      <c r="GJ323" s="665" t="e">
        <f t="shared" si="1101"/>
        <v>#N/A</v>
      </c>
      <c r="GK323" s="665" t="e">
        <f t="shared" si="1101"/>
        <v>#N/A</v>
      </c>
      <c r="GL323" s="665" t="e">
        <f>SUM(DS323:GK323)+SUM(#REF!)-SUM(HB304:HK304)=#REF!</f>
        <v>#REF!</v>
      </c>
      <c r="GN323" s="749">
        <v>2027</v>
      </c>
      <c r="GO323" s="664" t="e">
        <f>SUMIF(DS287:GK287,GO287,DS323:GK323)</f>
        <v>#REF!</v>
      </c>
      <c r="GP323" s="668" t="e">
        <f>SUMIF(DS287:GK287,GP287,DS323:GK323)</f>
        <v>#N/A</v>
      </c>
      <c r="GQ323" s="668" t="e">
        <f>SUMIF(DS287:GK287,GQ287,DS323:GK323)</f>
        <v>#N/A</v>
      </c>
      <c r="GR323" s="668" t="e">
        <f>SUMIF(DS287:GK287,GR287,DS323:GK323)</f>
        <v>#N/A</v>
      </c>
      <c r="GS323" s="668" t="e">
        <f>SUMIF(DS287:GK287,GS287,DS323:GK323)</f>
        <v>#N/A</v>
      </c>
      <c r="GT323" s="668" t="e">
        <f>SUMIF(DS287:GK287,GT287,DS323:GK323)</f>
        <v>#N/A</v>
      </c>
      <c r="GU323" s="668" t="e">
        <f>SUMIF(DS287:GK287,GU287,DS323:GK323)</f>
        <v>#N/A</v>
      </c>
      <c r="GV323" s="668" t="e">
        <f>SUMIF(DS287:GK287,GV287,DS323:GK323)</f>
        <v>#N/A</v>
      </c>
      <c r="GW323" s="668" t="e">
        <f>SUMIF(DS287:GK287,GW287,DS323:GK323)</f>
        <v>#N/A</v>
      </c>
      <c r="GX323" s="668" t="e">
        <f>SUMIF(DS287:GK287,GX287,DS323:GK323)</f>
        <v>#N/A</v>
      </c>
      <c r="GY323" s="668" t="e">
        <f>SUMIF(DS287:GK287,GY287,DS323:GK323)</f>
        <v>#N/A</v>
      </c>
      <c r="GZ323" s="646" t="e">
        <f>SUM(GO323:GY323)-SUM(HB304:HK304)=(#REF!-SUM(#REF!))</f>
        <v>#REF!</v>
      </c>
      <c r="HM323" s="674"/>
      <c r="HN323" s="674"/>
      <c r="HO323" s="674"/>
      <c r="HP323" s="674"/>
      <c r="HQ323" s="674"/>
      <c r="HR323" s="674"/>
      <c r="HS323" s="674"/>
      <c r="HT323" s="674"/>
      <c r="HU323" s="674"/>
      <c r="HV323" s="674"/>
      <c r="HW323" s="674"/>
      <c r="HX323" s="674"/>
      <c r="HY323" s="674"/>
      <c r="HZ323" s="674"/>
    </row>
    <row r="324" spans="1:234" s="643" customFormat="1" x14ac:dyDescent="0.25">
      <c r="B324" s="644"/>
      <c r="C324" s="644"/>
      <c r="D324" s="644"/>
      <c r="E324" s="678"/>
      <c r="F324" s="670"/>
      <c r="G324" s="644"/>
      <c r="H324" s="644"/>
      <c r="I324" s="644"/>
      <c r="J324" s="644"/>
      <c r="K324" s="644"/>
      <c r="L324" s="644"/>
      <c r="M324" s="674"/>
      <c r="N324" s="589" t="str">
        <f>L318</f>
        <v>Export</v>
      </c>
      <c r="O324" s="919" t="s">
        <v>1689</v>
      </c>
      <c r="P324" s="919"/>
      <c r="Q324" s="919"/>
      <c r="R324" s="674"/>
      <c r="DR324" s="749">
        <v>2028</v>
      </c>
      <c r="DS324" s="665" t="e">
        <f t="shared" si="1100"/>
        <v>#REF!</v>
      </c>
      <c r="DT324" s="665" t="e">
        <f t="shared" si="1100"/>
        <v>#N/A</v>
      </c>
      <c r="DU324" s="665" t="e">
        <f t="shared" si="1100"/>
        <v>#N/A</v>
      </c>
      <c r="DV324" s="665" t="e">
        <f t="shared" si="1100"/>
        <v>#N/A</v>
      </c>
      <c r="DW324" s="665" t="e">
        <f t="shared" si="1100"/>
        <v>#N/A</v>
      </c>
      <c r="DX324" s="665" t="e">
        <f t="shared" si="1100"/>
        <v>#N/A</v>
      </c>
      <c r="DY324" s="665" t="e">
        <f t="shared" si="1100"/>
        <v>#N/A</v>
      </c>
      <c r="DZ324" s="665" t="e">
        <f t="shared" si="1100"/>
        <v>#N/A</v>
      </c>
      <c r="EA324" s="665" t="e">
        <f t="shared" si="1100"/>
        <v>#N/A</v>
      </c>
      <c r="EB324" s="665" t="e">
        <f t="shared" si="1100"/>
        <v>#N/A</v>
      </c>
      <c r="EC324" s="665" t="e">
        <f t="shared" si="1100"/>
        <v>#N/A</v>
      </c>
      <c r="ED324" s="665" t="e">
        <f t="shared" si="1100"/>
        <v>#N/A</v>
      </c>
      <c r="EE324" s="665" t="e">
        <f t="shared" si="1100"/>
        <v>#N/A</v>
      </c>
      <c r="EF324" s="665" t="e">
        <f t="shared" si="1100"/>
        <v>#N/A</v>
      </c>
      <c r="EG324" s="665" t="e">
        <f t="shared" si="1100"/>
        <v>#N/A</v>
      </c>
      <c r="EH324" s="665" t="e">
        <f t="shared" si="1100"/>
        <v>#N/A</v>
      </c>
      <c r="EI324" s="665" t="e">
        <f t="shared" si="1100"/>
        <v>#N/A</v>
      </c>
      <c r="EJ324" s="665" t="e">
        <f t="shared" si="1100"/>
        <v>#N/A</v>
      </c>
      <c r="EK324" s="665" t="e">
        <f t="shared" si="1100"/>
        <v>#N/A</v>
      </c>
      <c r="EL324" s="665" t="e">
        <f t="shared" si="1100"/>
        <v>#N/A</v>
      </c>
      <c r="EM324" s="665" t="e">
        <f t="shared" si="1100"/>
        <v>#N/A</v>
      </c>
      <c r="EN324" s="665" t="e">
        <f t="shared" si="1100"/>
        <v>#N/A</v>
      </c>
      <c r="EO324" s="665" t="e">
        <f t="shared" si="1100"/>
        <v>#N/A</v>
      </c>
      <c r="EP324" s="665" t="e">
        <f t="shared" si="1100"/>
        <v>#N/A</v>
      </c>
      <c r="EQ324" s="665" t="e">
        <f t="shared" si="1100"/>
        <v>#N/A</v>
      </c>
      <c r="ER324" s="665" t="e">
        <f t="shared" si="1100"/>
        <v>#N/A</v>
      </c>
      <c r="ES324" s="665" t="e">
        <f t="shared" si="1100"/>
        <v>#N/A</v>
      </c>
      <c r="ET324" s="665" t="e">
        <f t="shared" si="1100"/>
        <v>#N/A</v>
      </c>
      <c r="EU324" s="665" t="e">
        <f t="shared" si="1100"/>
        <v>#N/A</v>
      </c>
      <c r="EV324" s="665" t="e">
        <f t="shared" si="1100"/>
        <v>#N/A</v>
      </c>
      <c r="EW324" s="665" t="e">
        <f t="shared" si="1100"/>
        <v>#N/A</v>
      </c>
      <c r="EX324" s="665" t="e">
        <f t="shared" si="1100"/>
        <v>#N/A</v>
      </c>
      <c r="EY324" s="665" t="e">
        <f t="shared" si="1100"/>
        <v>#N/A</v>
      </c>
      <c r="EZ324" s="665" t="e">
        <f t="shared" si="1100"/>
        <v>#N/A</v>
      </c>
      <c r="FA324" s="665" t="e">
        <f t="shared" si="1100"/>
        <v>#N/A</v>
      </c>
      <c r="FB324" s="665" t="e">
        <f t="shared" si="1100"/>
        <v>#N/A</v>
      </c>
      <c r="FC324" s="665" t="e">
        <f t="shared" si="1100"/>
        <v>#N/A</v>
      </c>
      <c r="FD324" s="665" t="e">
        <f t="shared" si="1100"/>
        <v>#N/A</v>
      </c>
      <c r="FE324" s="665" t="e">
        <f t="shared" si="1100"/>
        <v>#N/A</v>
      </c>
      <c r="FF324" s="665" t="e">
        <f t="shared" si="1100"/>
        <v>#N/A</v>
      </c>
      <c r="FG324" s="665" t="e">
        <f t="shared" si="1100"/>
        <v>#N/A</v>
      </c>
      <c r="FH324" s="665" t="e">
        <f t="shared" si="1100"/>
        <v>#N/A</v>
      </c>
      <c r="FI324" s="665" t="e">
        <f t="shared" si="1100"/>
        <v>#N/A</v>
      </c>
      <c r="FJ324" s="665" t="e">
        <f t="shared" si="1100"/>
        <v>#N/A</v>
      </c>
      <c r="FK324" s="665" t="e">
        <f t="shared" si="1100"/>
        <v>#N/A</v>
      </c>
      <c r="FL324" s="665" t="e">
        <f t="shared" si="1100"/>
        <v>#N/A</v>
      </c>
      <c r="FM324" s="665" t="e">
        <f t="shared" si="1100"/>
        <v>#N/A</v>
      </c>
      <c r="FN324" s="665" t="e">
        <f t="shared" si="1100"/>
        <v>#N/A</v>
      </c>
      <c r="FO324" s="665" t="e">
        <f t="shared" si="1100"/>
        <v>#N/A</v>
      </c>
      <c r="FP324" s="665" t="e">
        <f t="shared" si="1100"/>
        <v>#N/A</v>
      </c>
      <c r="FQ324" s="665" t="e">
        <f t="shared" si="1100"/>
        <v>#N/A</v>
      </c>
      <c r="FR324" s="665" t="e">
        <f t="shared" si="1100"/>
        <v>#N/A</v>
      </c>
      <c r="FS324" s="665" t="e">
        <f t="shared" si="1100"/>
        <v>#N/A</v>
      </c>
      <c r="FT324" s="665" t="e">
        <f t="shared" si="1100"/>
        <v>#N/A</v>
      </c>
      <c r="FU324" s="665" t="e">
        <f t="shared" si="1100"/>
        <v>#N/A</v>
      </c>
      <c r="FV324" s="665" t="e">
        <f t="shared" si="1100"/>
        <v>#N/A</v>
      </c>
      <c r="FW324" s="665" t="e">
        <f t="shared" si="1100"/>
        <v>#N/A</v>
      </c>
      <c r="FX324" s="665" t="e">
        <f t="shared" si="1100"/>
        <v>#N/A</v>
      </c>
      <c r="FY324" s="665" t="e">
        <f t="shared" si="1100"/>
        <v>#N/A</v>
      </c>
      <c r="FZ324" s="665" t="e">
        <f t="shared" si="1100"/>
        <v>#N/A</v>
      </c>
      <c r="GA324" s="665" t="e">
        <f t="shared" si="1100"/>
        <v>#N/A</v>
      </c>
      <c r="GB324" s="665" t="e">
        <f t="shared" si="1100"/>
        <v>#N/A</v>
      </c>
      <c r="GC324" s="665" t="e">
        <f t="shared" si="1100"/>
        <v>#N/A</v>
      </c>
      <c r="GD324" s="665" t="e">
        <f t="shared" si="1100"/>
        <v>#N/A</v>
      </c>
      <c r="GE324" s="665" t="e">
        <f t="shared" ref="GE324:GK324" si="1102">GE293-GE305</f>
        <v>#N/A</v>
      </c>
      <c r="GF324" s="665" t="e">
        <f t="shared" si="1102"/>
        <v>#N/A</v>
      </c>
      <c r="GG324" s="665" t="e">
        <f t="shared" si="1102"/>
        <v>#N/A</v>
      </c>
      <c r="GH324" s="665" t="e">
        <f t="shared" si="1102"/>
        <v>#N/A</v>
      </c>
      <c r="GI324" s="665" t="e">
        <f t="shared" si="1102"/>
        <v>#N/A</v>
      </c>
      <c r="GJ324" s="665" t="e">
        <f t="shared" si="1102"/>
        <v>#N/A</v>
      </c>
      <c r="GK324" s="665" t="e">
        <f t="shared" si="1102"/>
        <v>#N/A</v>
      </c>
      <c r="GL324" s="665" t="e">
        <f>SUM(DS324:GK324)+SUM(#REF!)-SUM(HB305:HK305)=#REF!</f>
        <v>#REF!</v>
      </c>
      <c r="GN324" s="749">
        <v>2028</v>
      </c>
      <c r="GO324" s="664" t="e">
        <f>SUMIF(DS287:GK287,GO287,DS324:GK324)</f>
        <v>#REF!</v>
      </c>
      <c r="GP324" s="668" t="e">
        <f>SUMIF(DS287:GK287,GP287,DS324:GK324)</f>
        <v>#N/A</v>
      </c>
      <c r="GQ324" s="668" t="e">
        <f>SUMIF(DS287:GK287,GQ287,DS324:GK324)</f>
        <v>#N/A</v>
      </c>
      <c r="GR324" s="668" t="e">
        <f>SUMIF(DS287:GK287,GR287,DS324:GK324)</f>
        <v>#N/A</v>
      </c>
      <c r="GS324" s="668" t="e">
        <f>SUMIF(DS287:GK287,GS287,DS324:GK324)</f>
        <v>#N/A</v>
      </c>
      <c r="GT324" s="668" t="e">
        <f>SUMIF(DS287:GK287,GT287,DS324:GK324)</f>
        <v>#N/A</v>
      </c>
      <c r="GU324" s="668" t="e">
        <f>SUMIF(DS287:GK287,GU287,DS324:GK324)</f>
        <v>#N/A</v>
      </c>
      <c r="GV324" s="668" t="e">
        <f>SUMIF(DS287:GK287,GV287,DS324:GK324)</f>
        <v>#N/A</v>
      </c>
      <c r="GW324" s="668" t="e">
        <f>SUMIF(DS287:GK287,GW287,DS324:GK324)</f>
        <v>#N/A</v>
      </c>
      <c r="GX324" s="668" t="e">
        <f>SUMIF(DS287:GK287,GX287,DS324:GK324)</f>
        <v>#N/A</v>
      </c>
      <c r="GY324" s="668" t="e">
        <f>SUMIF(DS287:GK287,GY287,DS324:GK324)</f>
        <v>#N/A</v>
      </c>
      <c r="GZ324" s="646" t="e">
        <f>SUM(GO324:GY324)-SUM(HB305:HK305)=(#REF!-SUM(#REF!))</f>
        <v>#REF!</v>
      </c>
      <c r="HM324" s="674"/>
      <c r="HN324" s="674"/>
      <c r="HO324" s="674"/>
      <c r="HP324" s="674"/>
      <c r="HQ324" s="674"/>
      <c r="HR324" s="674"/>
      <c r="HS324" s="674"/>
      <c r="HT324" s="674"/>
      <c r="HU324" s="674"/>
      <c r="HV324" s="674"/>
      <c r="HW324" s="674"/>
      <c r="HX324" s="674"/>
      <c r="HY324" s="674"/>
      <c r="HZ324" s="674"/>
    </row>
    <row r="325" spans="1:234" s="643" customFormat="1" x14ac:dyDescent="0.25">
      <c r="B325" s="644"/>
      <c r="C325" s="644"/>
      <c r="D325" s="644"/>
      <c r="E325" s="678"/>
      <c r="F325" s="670"/>
      <c r="G325" s="644"/>
      <c r="H325" s="644"/>
      <c r="I325" s="644"/>
      <c r="J325" s="644"/>
      <c r="K325" s="644"/>
      <c r="L325" s="644"/>
      <c r="M325" s="674"/>
      <c r="N325" s="674"/>
      <c r="O325" s="919"/>
      <c r="P325" s="919"/>
      <c r="Q325" s="919"/>
      <c r="R325" s="674"/>
      <c r="DR325" s="749">
        <v>2029</v>
      </c>
      <c r="DS325" s="665" t="e">
        <f t="shared" si="1100"/>
        <v>#REF!</v>
      </c>
      <c r="DT325" s="665" t="e">
        <f t="shared" si="1100"/>
        <v>#N/A</v>
      </c>
      <c r="DU325" s="665" t="e">
        <f t="shared" si="1100"/>
        <v>#N/A</v>
      </c>
      <c r="DV325" s="665" t="e">
        <f t="shared" si="1100"/>
        <v>#N/A</v>
      </c>
      <c r="DW325" s="665" t="e">
        <f t="shared" si="1100"/>
        <v>#N/A</v>
      </c>
      <c r="DX325" s="665" t="e">
        <f t="shared" si="1100"/>
        <v>#N/A</v>
      </c>
      <c r="DY325" s="665" t="e">
        <f t="shared" si="1100"/>
        <v>#N/A</v>
      </c>
      <c r="DZ325" s="665" t="e">
        <f t="shared" si="1100"/>
        <v>#N/A</v>
      </c>
      <c r="EA325" s="665" t="e">
        <f t="shared" si="1100"/>
        <v>#N/A</v>
      </c>
      <c r="EB325" s="665" t="e">
        <f t="shared" si="1100"/>
        <v>#N/A</v>
      </c>
      <c r="EC325" s="665" t="e">
        <f t="shared" si="1100"/>
        <v>#N/A</v>
      </c>
      <c r="ED325" s="665" t="e">
        <f t="shared" si="1100"/>
        <v>#N/A</v>
      </c>
      <c r="EE325" s="665" t="e">
        <f t="shared" si="1100"/>
        <v>#N/A</v>
      </c>
      <c r="EF325" s="665" t="e">
        <f t="shared" si="1100"/>
        <v>#N/A</v>
      </c>
      <c r="EG325" s="665" t="e">
        <f t="shared" si="1100"/>
        <v>#N/A</v>
      </c>
      <c r="EH325" s="665" t="e">
        <f t="shared" si="1100"/>
        <v>#N/A</v>
      </c>
      <c r="EI325" s="665" t="e">
        <f t="shared" si="1100"/>
        <v>#N/A</v>
      </c>
      <c r="EJ325" s="665" t="e">
        <f t="shared" si="1100"/>
        <v>#N/A</v>
      </c>
      <c r="EK325" s="665" t="e">
        <f t="shared" si="1100"/>
        <v>#N/A</v>
      </c>
      <c r="EL325" s="665" t="e">
        <f t="shared" si="1100"/>
        <v>#N/A</v>
      </c>
      <c r="EM325" s="665" t="e">
        <f t="shared" si="1100"/>
        <v>#N/A</v>
      </c>
      <c r="EN325" s="665" t="e">
        <f t="shared" si="1100"/>
        <v>#N/A</v>
      </c>
      <c r="EO325" s="665" t="e">
        <f t="shared" si="1100"/>
        <v>#N/A</v>
      </c>
      <c r="EP325" s="665" t="e">
        <f t="shared" si="1100"/>
        <v>#N/A</v>
      </c>
      <c r="EQ325" s="665" t="e">
        <f t="shared" si="1100"/>
        <v>#N/A</v>
      </c>
      <c r="ER325" s="665" t="e">
        <f t="shared" si="1100"/>
        <v>#N/A</v>
      </c>
      <c r="ES325" s="665" t="e">
        <f t="shared" si="1100"/>
        <v>#N/A</v>
      </c>
      <c r="ET325" s="665" t="e">
        <f t="shared" si="1100"/>
        <v>#N/A</v>
      </c>
      <c r="EU325" s="665" t="e">
        <f t="shared" si="1100"/>
        <v>#N/A</v>
      </c>
      <c r="EV325" s="665" t="e">
        <f t="shared" si="1100"/>
        <v>#N/A</v>
      </c>
      <c r="EW325" s="665" t="e">
        <f t="shared" si="1100"/>
        <v>#N/A</v>
      </c>
      <c r="EX325" s="665" t="e">
        <f t="shared" si="1100"/>
        <v>#N/A</v>
      </c>
      <c r="EY325" s="665" t="e">
        <f t="shared" si="1100"/>
        <v>#N/A</v>
      </c>
      <c r="EZ325" s="665" t="e">
        <f t="shared" si="1100"/>
        <v>#N/A</v>
      </c>
      <c r="FA325" s="665" t="e">
        <f t="shared" si="1100"/>
        <v>#N/A</v>
      </c>
      <c r="FB325" s="665" t="e">
        <f t="shared" si="1100"/>
        <v>#N/A</v>
      </c>
      <c r="FC325" s="665" t="e">
        <f t="shared" si="1100"/>
        <v>#N/A</v>
      </c>
      <c r="FD325" s="665" t="e">
        <f t="shared" si="1100"/>
        <v>#N/A</v>
      </c>
      <c r="FE325" s="665" t="e">
        <f t="shared" si="1100"/>
        <v>#N/A</v>
      </c>
      <c r="FF325" s="665" t="e">
        <f t="shared" si="1100"/>
        <v>#N/A</v>
      </c>
      <c r="FG325" s="665" t="e">
        <f t="shared" si="1100"/>
        <v>#N/A</v>
      </c>
      <c r="FH325" s="665" t="e">
        <f t="shared" si="1100"/>
        <v>#N/A</v>
      </c>
      <c r="FI325" s="665" t="e">
        <f t="shared" si="1100"/>
        <v>#N/A</v>
      </c>
      <c r="FJ325" s="665" t="e">
        <f t="shared" si="1100"/>
        <v>#N/A</v>
      </c>
      <c r="FK325" s="665" t="e">
        <f t="shared" si="1100"/>
        <v>#N/A</v>
      </c>
      <c r="FL325" s="665" t="e">
        <f t="shared" si="1100"/>
        <v>#N/A</v>
      </c>
      <c r="FM325" s="665" t="e">
        <f t="shared" si="1100"/>
        <v>#N/A</v>
      </c>
      <c r="FN325" s="665" t="e">
        <f t="shared" si="1100"/>
        <v>#N/A</v>
      </c>
      <c r="FO325" s="665" t="e">
        <f t="shared" si="1100"/>
        <v>#N/A</v>
      </c>
      <c r="FP325" s="665" t="e">
        <f t="shared" si="1100"/>
        <v>#N/A</v>
      </c>
      <c r="FQ325" s="665" t="e">
        <f t="shared" si="1100"/>
        <v>#N/A</v>
      </c>
      <c r="FR325" s="665" t="e">
        <f t="shared" si="1100"/>
        <v>#N/A</v>
      </c>
      <c r="FS325" s="665" t="e">
        <f t="shared" si="1100"/>
        <v>#N/A</v>
      </c>
      <c r="FT325" s="665" t="e">
        <f t="shared" si="1100"/>
        <v>#N/A</v>
      </c>
      <c r="FU325" s="665" t="e">
        <f t="shared" si="1100"/>
        <v>#N/A</v>
      </c>
      <c r="FV325" s="665" t="e">
        <f t="shared" si="1100"/>
        <v>#N/A</v>
      </c>
      <c r="FW325" s="665" t="e">
        <f t="shared" si="1100"/>
        <v>#N/A</v>
      </c>
      <c r="FX325" s="665" t="e">
        <f t="shared" si="1100"/>
        <v>#N/A</v>
      </c>
      <c r="FY325" s="665" t="e">
        <f t="shared" si="1100"/>
        <v>#N/A</v>
      </c>
      <c r="FZ325" s="665" t="e">
        <f t="shared" si="1100"/>
        <v>#N/A</v>
      </c>
      <c r="GA325" s="665" t="e">
        <f t="shared" si="1100"/>
        <v>#N/A</v>
      </c>
      <c r="GB325" s="665" t="e">
        <f t="shared" si="1100"/>
        <v>#N/A</v>
      </c>
      <c r="GC325" s="665" t="e">
        <f t="shared" si="1100"/>
        <v>#N/A</v>
      </c>
      <c r="GD325" s="665" t="e">
        <f t="shared" si="1100"/>
        <v>#N/A</v>
      </c>
      <c r="GE325" s="665" t="e">
        <f t="shared" ref="GE325:GK325" si="1103">GE294-GE306</f>
        <v>#N/A</v>
      </c>
      <c r="GF325" s="665" t="e">
        <f t="shared" si="1103"/>
        <v>#N/A</v>
      </c>
      <c r="GG325" s="665" t="e">
        <f t="shared" si="1103"/>
        <v>#N/A</v>
      </c>
      <c r="GH325" s="665" t="e">
        <f t="shared" si="1103"/>
        <v>#N/A</v>
      </c>
      <c r="GI325" s="665" t="e">
        <f t="shared" si="1103"/>
        <v>#N/A</v>
      </c>
      <c r="GJ325" s="665" t="e">
        <f t="shared" si="1103"/>
        <v>#N/A</v>
      </c>
      <c r="GK325" s="665" t="e">
        <f t="shared" si="1103"/>
        <v>#N/A</v>
      </c>
      <c r="GL325" s="665" t="e">
        <f>SUM(DS325:GK325)+SUM(#REF!)-SUM(HB306:HK306)=#REF!</f>
        <v>#REF!</v>
      </c>
      <c r="GN325" s="749">
        <v>2029</v>
      </c>
      <c r="GO325" s="664" t="e">
        <f>SUMIF(DS287:GK287,GO287,DS325:GK325)</f>
        <v>#REF!</v>
      </c>
      <c r="GP325" s="668" t="e">
        <f>SUMIF(DS287:GK287,GP287,DS325:GK325)</f>
        <v>#N/A</v>
      </c>
      <c r="GQ325" s="668" t="e">
        <f>SUMIF(DS287:GK287,GQ287,DS325:GK325)</f>
        <v>#N/A</v>
      </c>
      <c r="GR325" s="668" t="e">
        <f>SUMIF(DS287:GK287,GR287,DS325:GK325)</f>
        <v>#N/A</v>
      </c>
      <c r="GS325" s="668" t="e">
        <f>SUMIF(DS287:GK287,GS287,DS325:GK325)</f>
        <v>#N/A</v>
      </c>
      <c r="GT325" s="668" t="e">
        <f>SUMIF(DS287:GK287,GT287,DS325:GK325)</f>
        <v>#N/A</v>
      </c>
      <c r="GU325" s="668" t="e">
        <f>SUMIF(DS287:GK287,GU287,DS325:GK325)</f>
        <v>#N/A</v>
      </c>
      <c r="GV325" s="668" t="e">
        <f>SUMIF(DS287:GK287,GV287,DS325:GK325)</f>
        <v>#N/A</v>
      </c>
      <c r="GW325" s="668" t="e">
        <f>SUMIF(DS287:GK287,GW287,DS325:GK325)</f>
        <v>#N/A</v>
      </c>
      <c r="GX325" s="668" t="e">
        <f>SUMIF(DS287:GK287,GX287,DS325:GK325)</f>
        <v>#N/A</v>
      </c>
      <c r="GY325" s="668" t="e">
        <f>SUMIF(DS287:GK287,GY287,DS325:GK325)</f>
        <v>#N/A</v>
      </c>
      <c r="GZ325" s="646" t="e">
        <f>SUM(GO325:GY325)-SUM(HB306:HK306)=(#REF!-SUM(#REF!))</f>
        <v>#REF!</v>
      </c>
      <c r="HM325" s="674"/>
      <c r="HN325" s="674"/>
      <c r="HO325" s="674"/>
      <c r="HP325" s="674"/>
      <c r="HQ325" s="674"/>
      <c r="HR325" s="674"/>
      <c r="HS325" s="674"/>
      <c r="HT325" s="674"/>
      <c r="HU325" s="674"/>
      <c r="HV325" s="674"/>
      <c r="HW325" s="674"/>
      <c r="HX325" s="674"/>
      <c r="HY325" s="674"/>
      <c r="HZ325" s="674"/>
    </row>
    <row r="326" spans="1:234" s="643" customFormat="1" x14ac:dyDescent="0.25">
      <c r="B326" s="644"/>
      <c r="C326" s="644"/>
      <c r="D326" s="644"/>
      <c r="E326" s="678"/>
      <c r="F326" s="670"/>
      <c r="G326" s="644"/>
      <c r="H326" s="644"/>
      <c r="I326" s="644"/>
      <c r="J326" s="644"/>
      <c r="K326" s="644"/>
      <c r="L326" s="644"/>
      <c r="M326" s="674"/>
      <c r="N326" s="684"/>
      <c r="O326" s="919"/>
      <c r="P326" s="919"/>
      <c r="Q326" s="919"/>
      <c r="R326" s="674"/>
      <c r="DR326" s="749">
        <v>2030</v>
      </c>
      <c r="DS326" s="665" t="e">
        <f t="shared" si="1100"/>
        <v>#REF!</v>
      </c>
      <c r="DT326" s="665" t="e">
        <f t="shared" si="1100"/>
        <v>#N/A</v>
      </c>
      <c r="DU326" s="665" t="e">
        <f t="shared" si="1100"/>
        <v>#N/A</v>
      </c>
      <c r="DV326" s="665" t="e">
        <f t="shared" si="1100"/>
        <v>#N/A</v>
      </c>
      <c r="DW326" s="665" t="e">
        <f t="shared" si="1100"/>
        <v>#N/A</v>
      </c>
      <c r="DX326" s="665" t="e">
        <f t="shared" si="1100"/>
        <v>#N/A</v>
      </c>
      <c r="DY326" s="665" t="e">
        <f t="shared" si="1100"/>
        <v>#N/A</v>
      </c>
      <c r="DZ326" s="665" t="e">
        <f t="shared" si="1100"/>
        <v>#N/A</v>
      </c>
      <c r="EA326" s="665" t="e">
        <f t="shared" si="1100"/>
        <v>#N/A</v>
      </c>
      <c r="EB326" s="665" t="e">
        <f t="shared" si="1100"/>
        <v>#N/A</v>
      </c>
      <c r="EC326" s="665" t="e">
        <f t="shared" si="1100"/>
        <v>#N/A</v>
      </c>
      <c r="ED326" s="665" t="e">
        <f t="shared" si="1100"/>
        <v>#N/A</v>
      </c>
      <c r="EE326" s="665" t="e">
        <f t="shared" si="1100"/>
        <v>#N/A</v>
      </c>
      <c r="EF326" s="665" t="e">
        <f t="shared" si="1100"/>
        <v>#N/A</v>
      </c>
      <c r="EG326" s="665" t="e">
        <f t="shared" si="1100"/>
        <v>#N/A</v>
      </c>
      <c r="EH326" s="665" t="e">
        <f t="shared" si="1100"/>
        <v>#N/A</v>
      </c>
      <c r="EI326" s="665" t="e">
        <f t="shared" si="1100"/>
        <v>#N/A</v>
      </c>
      <c r="EJ326" s="665" t="e">
        <f t="shared" si="1100"/>
        <v>#N/A</v>
      </c>
      <c r="EK326" s="665" t="e">
        <f t="shared" si="1100"/>
        <v>#N/A</v>
      </c>
      <c r="EL326" s="665" t="e">
        <f t="shared" si="1100"/>
        <v>#N/A</v>
      </c>
      <c r="EM326" s="665" t="e">
        <f t="shared" si="1100"/>
        <v>#N/A</v>
      </c>
      <c r="EN326" s="665" t="e">
        <f t="shared" si="1100"/>
        <v>#N/A</v>
      </c>
      <c r="EO326" s="665" t="e">
        <f t="shared" si="1100"/>
        <v>#N/A</v>
      </c>
      <c r="EP326" s="665" t="e">
        <f t="shared" si="1100"/>
        <v>#N/A</v>
      </c>
      <c r="EQ326" s="665" t="e">
        <f t="shared" si="1100"/>
        <v>#N/A</v>
      </c>
      <c r="ER326" s="665" t="e">
        <f t="shared" si="1100"/>
        <v>#N/A</v>
      </c>
      <c r="ES326" s="665" t="e">
        <f t="shared" si="1100"/>
        <v>#N/A</v>
      </c>
      <c r="ET326" s="665" t="e">
        <f t="shared" si="1100"/>
        <v>#N/A</v>
      </c>
      <c r="EU326" s="665" t="e">
        <f t="shared" si="1100"/>
        <v>#N/A</v>
      </c>
      <c r="EV326" s="665" t="e">
        <f t="shared" si="1100"/>
        <v>#N/A</v>
      </c>
      <c r="EW326" s="665" t="e">
        <f t="shared" si="1100"/>
        <v>#N/A</v>
      </c>
      <c r="EX326" s="665" t="e">
        <f t="shared" si="1100"/>
        <v>#N/A</v>
      </c>
      <c r="EY326" s="665" t="e">
        <f t="shared" si="1100"/>
        <v>#N/A</v>
      </c>
      <c r="EZ326" s="665" t="e">
        <f t="shared" si="1100"/>
        <v>#N/A</v>
      </c>
      <c r="FA326" s="665" t="e">
        <f t="shared" si="1100"/>
        <v>#N/A</v>
      </c>
      <c r="FB326" s="665" t="e">
        <f t="shared" si="1100"/>
        <v>#N/A</v>
      </c>
      <c r="FC326" s="665" t="e">
        <f t="shared" si="1100"/>
        <v>#N/A</v>
      </c>
      <c r="FD326" s="665" t="e">
        <f t="shared" si="1100"/>
        <v>#N/A</v>
      </c>
      <c r="FE326" s="665" t="e">
        <f t="shared" si="1100"/>
        <v>#N/A</v>
      </c>
      <c r="FF326" s="665" t="e">
        <f t="shared" si="1100"/>
        <v>#N/A</v>
      </c>
      <c r="FG326" s="665" t="e">
        <f t="shared" si="1100"/>
        <v>#N/A</v>
      </c>
      <c r="FH326" s="665" t="e">
        <f t="shared" si="1100"/>
        <v>#N/A</v>
      </c>
      <c r="FI326" s="665" t="e">
        <f t="shared" si="1100"/>
        <v>#N/A</v>
      </c>
      <c r="FJ326" s="665" t="e">
        <f t="shared" si="1100"/>
        <v>#N/A</v>
      </c>
      <c r="FK326" s="665" t="e">
        <f t="shared" si="1100"/>
        <v>#N/A</v>
      </c>
      <c r="FL326" s="665" t="e">
        <f t="shared" si="1100"/>
        <v>#N/A</v>
      </c>
      <c r="FM326" s="665" t="e">
        <f t="shared" si="1100"/>
        <v>#N/A</v>
      </c>
      <c r="FN326" s="665" t="e">
        <f t="shared" si="1100"/>
        <v>#N/A</v>
      </c>
      <c r="FO326" s="665" t="e">
        <f t="shared" si="1100"/>
        <v>#N/A</v>
      </c>
      <c r="FP326" s="665" t="e">
        <f t="shared" si="1100"/>
        <v>#N/A</v>
      </c>
      <c r="FQ326" s="665" t="e">
        <f t="shared" si="1100"/>
        <v>#N/A</v>
      </c>
      <c r="FR326" s="665" t="e">
        <f t="shared" si="1100"/>
        <v>#N/A</v>
      </c>
      <c r="FS326" s="665" t="e">
        <f t="shared" si="1100"/>
        <v>#N/A</v>
      </c>
      <c r="FT326" s="665" t="e">
        <f t="shared" si="1100"/>
        <v>#N/A</v>
      </c>
      <c r="FU326" s="665" t="e">
        <f t="shared" si="1100"/>
        <v>#N/A</v>
      </c>
      <c r="FV326" s="665" t="e">
        <f t="shared" si="1100"/>
        <v>#N/A</v>
      </c>
      <c r="FW326" s="665" t="e">
        <f t="shared" si="1100"/>
        <v>#N/A</v>
      </c>
      <c r="FX326" s="665" t="e">
        <f t="shared" si="1100"/>
        <v>#N/A</v>
      </c>
      <c r="FY326" s="665" t="e">
        <f t="shared" si="1100"/>
        <v>#N/A</v>
      </c>
      <c r="FZ326" s="665" t="e">
        <f t="shared" si="1100"/>
        <v>#N/A</v>
      </c>
      <c r="GA326" s="665" t="e">
        <f t="shared" si="1100"/>
        <v>#N/A</v>
      </c>
      <c r="GB326" s="665" t="e">
        <f t="shared" si="1100"/>
        <v>#N/A</v>
      </c>
      <c r="GC326" s="665" t="e">
        <f t="shared" si="1100"/>
        <v>#N/A</v>
      </c>
      <c r="GD326" s="665" t="e">
        <f t="shared" ref="GD326:GK326" si="1104">GD295-GD307</f>
        <v>#N/A</v>
      </c>
      <c r="GE326" s="665" t="e">
        <f t="shared" si="1104"/>
        <v>#N/A</v>
      </c>
      <c r="GF326" s="665" t="e">
        <f t="shared" si="1104"/>
        <v>#N/A</v>
      </c>
      <c r="GG326" s="665" t="e">
        <f t="shared" si="1104"/>
        <v>#N/A</v>
      </c>
      <c r="GH326" s="665" t="e">
        <f t="shared" si="1104"/>
        <v>#N/A</v>
      </c>
      <c r="GI326" s="665" t="e">
        <f t="shared" si="1104"/>
        <v>#N/A</v>
      </c>
      <c r="GJ326" s="665" t="e">
        <f t="shared" si="1104"/>
        <v>#N/A</v>
      </c>
      <c r="GK326" s="665" t="e">
        <f t="shared" si="1104"/>
        <v>#N/A</v>
      </c>
      <c r="GL326" s="665" t="e">
        <f>SUM(DS326:GK326)+SUM(#REF!)-SUM(HB307:HK307)=#REF!</f>
        <v>#REF!</v>
      </c>
      <c r="GN326" s="749">
        <v>2030</v>
      </c>
      <c r="GO326" s="664" t="e">
        <f>SUMIF(DS287:GK287,GO287,DS326:GK326)</f>
        <v>#REF!</v>
      </c>
      <c r="GP326" s="668" t="e">
        <f>SUMIF(DS287:GK287,GP287,DS326:GK326)</f>
        <v>#N/A</v>
      </c>
      <c r="GQ326" s="668" t="e">
        <f>SUMIF(DS287:GK287,GQ287,DS326:GK326)</f>
        <v>#N/A</v>
      </c>
      <c r="GR326" s="668" t="e">
        <f>SUMIF(DS287:GK287,GR287,DS326:GK326)</f>
        <v>#N/A</v>
      </c>
      <c r="GS326" s="668" t="e">
        <f>SUMIF(DS287:GK287,GS287,DS326:GK326)</f>
        <v>#N/A</v>
      </c>
      <c r="GT326" s="668" t="e">
        <f>SUMIF(DS287:GK287,GT287,DS326:GK326)</f>
        <v>#N/A</v>
      </c>
      <c r="GU326" s="668" t="e">
        <f>SUMIF(DS287:GK287,GU287,DS326:GK326)</f>
        <v>#N/A</v>
      </c>
      <c r="GV326" s="668" t="e">
        <f>SUMIF(DS287:GK287,GV287,DS326:GK326)</f>
        <v>#N/A</v>
      </c>
      <c r="GW326" s="668" t="e">
        <f>SUMIF(DS287:GK287,GW287,DS326:GK326)</f>
        <v>#N/A</v>
      </c>
      <c r="GX326" s="668" t="e">
        <f>SUMIF(DS287:GK287,GX287,DS326:GK326)</f>
        <v>#N/A</v>
      </c>
      <c r="GY326" s="668" t="e">
        <f>SUMIF(DS287:GK287,GY287,DS326:GK326)</f>
        <v>#N/A</v>
      </c>
      <c r="GZ326" s="646" t="e">
        <f>SUM(GO326:GY326)-SUM(HB307:HK307)=(#REF!-SUM(#REF!))</f>
        <v>#REF!</v>
      </c>
      <c r="HM326" s="674"/>
      <c r="HN326" s="674"/>
      <c r="HO326" s="674"/>
      <c r="HP326" s="674"/>
      <c r="HQ326" s="674"/>
      <c r="HR326" s="674"/>
      <c r="HS326" s="674"/>
      <c r="HT326" s="674"/>
      <c r="HU326" s="674"/>
      <c r="HV326" s="674"/>
      <c r="HW326" s="674"/>
      <c r="HX326" s="674"/>
      <c r="HY326" s="674"/>
      <c r="HZ326" s="674"/>
    </row>
    <row r="327" spans="1:234" s="643" customFormat="1" x14ac:dyDescent="0.25">
      <c r="B327" s="644"/>
      <c r="C327" s="644"/>
      <c r="D327" s="644"/>
      <c r="E327" s="685"/>
      <c r="F327" s="686"/>
      <c r="G327" s="686"/>
      <c r="H327" s="686"/>
      <c r="I327" s="686"/>
      <c r="J327" s="686"/>
      <c r="K327" s="686"/>
      <c r="L327" s="686"/>
      <c r="M327" s="686"/>
      <c r="N327" s="686"/>
      <c r="O327" s="686"/>
      <c r="P327" s="686"/>
      <c r="Q327" s="686"/>
      <c r="R327" s="644"/>
      <c r="HM327" s="644"/>
      <c r="HN327" s="644"/>
      <c r="HO327" s="644"/>
      <c r="HP327" s="644"/>
      <c r="HQ327" s="644"/>
      <c r="HR327" s="644"/>
      <c r="HS327" s="644"/>
      <c r="HT327" s="644"/>
      <c r="HU327" s="644"/>
      <c r="HV327" s="644"/>
      <c r="HW327" s="644"/>
      <c r="HX327" s="644"/>
      <c r="HY327" s="644"/>
      <c r="HZ327" s="644"/>
    </row>
    <row r="328" spans="1:234" s="643" customFormat="1" ht="13.8" thickBot="1" x14ac:dyDescent="0.3">
      <c r="B328" s="3"/>
      <c r="C328" s="220"/>
      <c r="D328" s="12"/>
      <c r="E328" s="222"/>
      <c r="F328" s="11"/>
      <c r="G328" s="11"/>
      <c r="H328" s="11"/>
      <c r="I328" s="11"/>
      <c r="J328" s="11"/>
      <c r="K328" s="11"/>
      <c r="L328" s="11"/>
      <c r="M328" s="11"/>
      <c r="N328" s="11"/>
      <c r="O328" s="11"/>
      <c r="P328" s="11"/>
      <c r="Q328" s="11"/>
      <c r="R328" s="644"/>
      <c r="HM328" s="644"/>
      <c r="HN328" s="644"/>
      <c r="HO328" s="644"/>
      <c r="HP328" s="644"/>
      <c r="HQ328" s="644"/>
      <c r="HR328" s="644"/>
      <c r="HS328" s="644"/>
      <c r="HT328" s="644"/>
      <c r="HU328" s="644"/>
      <c r="HV328" s="644"/>
      <c r="HW328" s="644"/>
      <c r="HX328" s="644"/>
      <c r="HY328" s="644"/>
      <c r="HZ328" s="644"/>
    </row>
    <row r="330" spans="1:234" ht="19.2" customHeight="1" thickBot="1" x14ac:dyDescent="0.3">
      <c r="A330" s="286"/>
      <c r="B330" s="218"/>
      <c r="C330" s="218"/>
      <c r="D330" s="85"/>
      <c r="E330" s="93" t="s">
        <v>1703</v>
      </c>
      <c r="F330" s="218"/>
      <c r="G330" s="218"/>
      <c r="H330" s="218"/>
      <c r="I330" s="218"/>
      <c r="J330" s="218"/>
      <c r="K330" s="218"/>
      <c r="L330" s="218"/>
      <c r="M330" s="218"/>
      <c r="N330" s="218"/>
      <c r="O330" s="218"/>
      <c r="P330" s="218"/>
      <c r="Q330" s="218"/>
    </row>
    <row r="331" spans="1:234" ht="14.4" thickBot="1" x14ac:dyDescent="0.3">
      <c r="A331" s="290" t="str">
        <f>IF(E331="","","PRINT")</f>
        <v/>
      </c>
      <c r="B331" s="82"/>
      <c r="C331" s="225">
        <v>5</v>
      </c>
      <c r="D331" s="82"/>
      <c r="E331" s="889"/>
      <c r="F331" s="890"/>
      <c r="G331" s="890"/>
      <c r="H331" s="890"/>
      <c r="I331" s="890"/>
      <c r="J331" s="891"/>
      <c r="K331" s="689"/>
      <c r="L331" s="690"/>
      <c r="R331" s="689"/>
      <c r="HM331" s="689"/>
      <c r="HN331" s="689"/>
      <c r="HO331" s="689"/>
      <c r="HP331" s="689"/>
      <c r="HQ331" s="689"/>
      <c r="HR331" s="689"/>
      <c r="HS331" s="689"/>
      <c r="HT331" s="689"/>
      <c r="HU331" s="689"/>
      <c r="HV331" s="689"/>
      <c r="HW331" s="689"/>
      <c r="HX331" s="689"/>
      <c r="HY331" s="689"/>
      <c r="HZ331" s="689"/>
    </row>
    <row r="333" spans="1:234" ht="12.75" customHeight="1" x14ac:dyDescent="0.25">
      <c r="D333" s="4" t="s">
        <v>8</v>
      </c>
      <c r="E333" s="764" t="s">
        <v>1680</v>
      </c>
      <c r="F333" s="764"/>
      <c r="G333" s="764"/>
      <c r="H333" s="764"/>
      <c r="I333" s="764"/>
      <c r="J333" s="764"/>
      <c r="K333" s="764"/>
      <c r="L333" s="764"/>
      <c r="M333" s="764"/>
      <c r="N333" s="764"/>
      <c r="O333" s="764"/>
      <c r="P333" s="764"/>
      <c r="Q333" s="764"/>
    </row>
    <row r="334" spans="1:234" ht="12.75" customHeight="1" x14ac:dyDescent="0.25">
      <c r="D334" s="4"/>
      <c r="E334" s="892" t="s">
        <v>1825</v>
      </c>
      <c r="F334" s="892"/>
      <c r="G334" s="892"/>
      <c r="H334" s="892"/>
      <c r="I334" s="892"/>
      <c r="J334" s="892"/>
      <c r="K334" s="892"/>
      <c r="L334" s="892"/>
      <c r="M334" s="892"/>
      <c r="N334" s="892"/>
      <c r="O334" s="892"/>
      <c r="P334" s="892"/>
      <c r="Q334" s="892"/>
    </row>
    <row r="335" spans="1:234" ht="5.0999999999999996" customHeight="1" x14ac:dyDescent="0.25">
      <c r="D335" s="4"/>
      <c r="E335" s="746"/>
      <c r="F335" s="746"/>
      <c r="G335" s="746"/>
      <c r="H335" s="746"/>
      <c r="I335" s="746"/>
      <c r="J335" s="746"/>
      <c r="K335" s="746"/>
      <c r="L335" s="746"/>
      <c r="M335" s="746"/>
      <c r="N335" s="746"/>
    </row>
    <row r="336" spans="1:234" ht="49.2" customHeight="1" x14ac:dyDescent="0.25">
      <c r="E336" s="893" t="s">
        <v>1823</v>
      </c>
      <c r="F336" s="893"/>
      <c r="G336" s="893"/>
      <c r="H336" s="893" t="s">
        <v>1832</v>
      </c>
      <c r="I336" s="893"/>
      <c r="J336" s="893"/>
      <c r="K336" s="893"/>
      <c r="L336" s="893"/>
      <c r="M336" s="893"/>
      <c r="N336" s="893" t="s">
        <v>1824</v>
      </c>
      <c r="O336" s="893"/>
      <c r="P336" s="893"/>
      <c r="Q336" s="893"/>
      <c r="S336" s="644"/>
      <c r="T336" s="644"/>
      <c r="U336" s="644"/>
      <c r="V336" s="644"/>
      <c r="W336" s="644"/>
      <c r="X336" s="644"/>
      <c r="Y336" s="644"/>
      <c r="Z336" s="644"/>
      <c r="AA336" s="644"/>
      <c r="AB336" s="644"/>
      <c r="AC336" s="644"/>
      <c r="AD336" s="644"/>
      <c r="AE336" s="644"/>
      <c r="AF336" s="644"/>
      <c r="AG336" s="644"/>
      <c r="AH336" s="644"/>
      <c r="AI336" s="644"/>
      <c r="AJ336" s="644"/>
      <c r="AK336" s="644"/>
      <c r="AL336" s="644"/>
      <c r="AM336" s="644"/>
      <c r="AN336" s="644"/>
      <c r="AO336" s="644"/>
      <c r="AP336" s="644"/>
      <c r="AQ336" s="644"/>
      <c r="AR336" s="644"/>
      <c r="AS336" s="644"/>
      <c r="AT336" s="644"/>
      <c r="AU336" s="644"/>
      <c r="AV336" s="644"/>
      <c r="AW336" s="644"/>
      <c r="AX336" s="644"/>
      <c r="AY336" s="644"/>
      <c r="AZ336" s="644"/>
      <c r="BA336" s="644"/>
      <c r="BB336" s="644"/>
      <c r="BC336" s="644"/>
      <c r="BD336" s="644"/>
      <c r="BE336" s="644"/>
      <c r="BF336" s="644"/>
      <c r="BG336" s="644"/>
      <c r="BH336" s="644"/>
      <c r="BI336" s="644"/>
      <c r="BJ336" s="644"/>
      <c r="BK336" s="644"/>
      <c r="BL336" s="644"/>
      <c r="BM336" s="644"/>
      <c r="BN336" s="644"/>
      <c r="BO336" s="644"/>
      <c r="BP336" s="644"/>
      <c r="BQ336" s="644"/>
      <c r="BR336" s="644"/>
      <c r="BS336" s="644"/>
      <c r="BT336" s="644"/>
      <c r="BU336" s="644"/>
      <c r="BV336" s="644"/>
      <c r="BW336" s="644"/>
      <c r="BX336" s="644"/>
      <c r="BY336" s="644"/>
      <c r="BZ336" s="644"/>
      <c r="CA336" s="644"/>
      <c r="CB336" s="644"/>
      <c r="CC336" s="644"/>
      <c r="CD336" s="644"/>
      <c r="CE336" s="644"/>
      <c r="CF336" s="644"/>
      <c r="CG336" s="644"/>
      <c r="CH336" s="644"/>
      <c r="CI336" s="644"/>
      <c r="CJ336" s="644"/>
      <c r="CK336" s="644"/>
      <c r="CL336" s="644"/>
      <c r="CM336" s="644"/>
      <c r="CN336" s="644"/>
      <c r="CO336" s="644"/>
      <c r="CP336" s="644"/>
      <c r="CQ336" s="644"/>
      <c r="CR336" s="644"/>
      <c r="CS336" s="644"/>
      <c r="CT336" s="644"/>
      <c r="CU336" s="644"/>
      <c r="CV336" s="644"/>
      <c r="CW336" s="644"/>
      <c r="CX336" s="644"/>
      <c r="CY336" s="644"/>
      <c r="CZ336" s="644"/>
      <c r="DA336" s="644"/>
      <c r="DB336" s="644"/>
      <c r="DC336" s="644"/>
      <c r="DD336" s="644"/>
      <c r="DE336" s="644"/>
      <c r="DF336" s="644"/>
      <c r="DG336" s="644"/>
      <c r="DH336" s="644"/>
      <c r="DI336" s="644"/>
      <c r="DJ336" s="644"/>
      <c r="DK336" s="644"/>
      <c r="DL336" s="644"/>
      <c r="DM336" s="644"/>
      <c r="DN336" s="644"/>
      <c r="DO336" s="644"/>
      <c r="DP336" s="644"/>
      <c r="DQ336" s="644"/>
      <c r="DR336" s="644"/>
      <c r="DS336" s="644"/>
      <c r="DT336" s="644"/>
      <c r="DU336" s="644"/>
      <c r="DV336" s="644"/>
      <c r="DW336" s="644"/>
      <c r="DX336" s="644"/>
      <c r="DY336" s="644"/>
      <c r="DZ336" s="644"/>
      <c r="EA336" s="644"/>
      <c r="EB336" s="644"/>
      <c r="EC336" s="644"/>
      <c r="ED336" s="644"/>
      <c r="EE336" s="644"/>
      <c r="EF336" s="644"/>
      <c r="EG336" s="644"/>
      <c r="EH336" s="644"/>
      <c r="EI336" s="644"/>
      <c r="EJ336" s="644"/>
      <c r="EK336" s="644"/>
      <c r="EL336" s="644"/>
      <c r="EM336" s="644"/>
      <c r="EN336" s="644"/>
      <c r="EO336" s="644"/>
      <c r="EP336" s="644"/>
      <c r="EQ336" s="644"/>
      <c r="ER336" s="644"/>
      <c r="ES336" s="644"/>
      <c r="ET336" s="644"/>
      <c r="EU336" s="644"/>
      <c r="EV336" s="644"/>
      <c r="EW336" s="644"/>
      <c r="EX336" s="644"/>
      <c r="EY336" s="644"/>
      <c r="EZ336" s="644"/>
      <c r="FA336" s="644"/>
      <c r="FB336" s="644"/>
      <c r="FC336" s="644"/>
      <c r="FD336" s="644"/>
      <c r="FE336" s="644"/>
      <c r="FF336" s="644"/>
      <c r="FG336" s="644"/>
      <c r="FH336" s="644"/>
      <c r="FI336" s="644"/>
      <c r="FJ336" s="644"/>
      <c r="FK336" s="644"/>
      <c r="FL336" s="644"/>
      <c r="FM336" s="644"/>
      <c r="FN336" s="644"/>
      <c r="FO336" s="644"/>
      <c r="FP336" s="644"/>
      <c r="FQ336" s="644"/>
      <c r="FR336" s="644"/>
      <c r="FS336" s="644"/>
      <c r="FT336" s="644"/>
      <c r="FU336" s="644"/>
      <c r="FV336" s="644"/>
      <c r="FW336" s="644"/>
      <c r="FX336" s="644"/>
      <c r="FY336" s="644"/>
      <c r="FZ336" s="644"/>
      <c r="GA336" s="644"/>
      <c r="GB336" s="644"/>
      <c r="GC336" s="644"/>
      <c r="GD336" s="644"/>
      <c r="GE336" s="644"/>
      <c r="GF336" s="644"/>
      <c r="GG336" s="644"/>
      <c r="GH336" s="644"/>
      <c r="GI336" s="644"/>
      <c r="GJ336" s="644"/>
      <c r="GK336" s="644"/>
      <c r="GL336" s="644"/>
      <c r="GM336" s="644"/>
      <c r="GN336" s="644"/>
      <c r="GO336" s="644"/>
      <c r="GP336" s="644"/>
      <c r="GQ336" s="644"/>
      <c r="GR336" s="644"/>
      <c r="GS336" s="644"/>
      <c r="GT336" s="644"/>
      <c r="GU336" s="644"/>
      <c r="GV336" s="644"/>
      <c r="GW336" s="644"/>
      <c r="GX336" s="644"/>
      <c r="GY336" s="644"/>
      <c r="GZ336" s="644"/>
      <c r="HA336" s="644"/>
      <c r="HB336" s="644"/>
      <c r="HC336" s="644"/>
      <c r="HD336" s="644"/>
      <c r="HE336" s="644"/>
      <c r="HF336" s="644"/>
      <c r="HG336" s="644"/>
      <c r="HH336" s="644"/>
      <c r="HI336" s="644"/>
      <c r="HJ336" s="644"/>
      <c r="HK336" s="644"/>
      <c r="HL336" s="644"/>
    </row>
    <row r="337" spans="2:234" x14ac:dyDescent="0.25">
      <c r="D337" s="645">
        <v>1</v>
      </c>
      <c r="E337" s="878"/>
      <c r="F337" s="879"/>
      <c r="G337" s="880"/>
      <c r="H337" s="878"/>
      <c r="I337" s="879"/>
      <c r="J337" s="879"/>
      <c r="K337" s="879"/>
      <c r="L337" s="879"/>
      <c r="M337" s="880"/>
      <c r="N337" s="881"/>
      <c r="O337" s="882"/>
      <c r="P337" s="882"/>
      <c r="Q337" s="883"/>
      <c r="S337" s="644"/>
      <c r="T337" s="644"/>
      <c r="U337" s="644" t="str">
        <f>IF(H337="","",D337&amp;". "&amp;H337)</f>
        <v/>
      </c>
      <c r="V337" s="644"/>
      <c r="W337" s="644"/>
      <c r="X337" s="644"/>
      <c r="Y337" s="644"/>
      <c r="Z337" s="644"/>
      <c r="AA337" s="644"/>
      <c r="AB337" s="644"/>
      <c r="AC337" s="644"/>
      <c r="AD337" s="644"/>
      <c r="AE337" s="644"/>
      <c r="AF337" s="644"/>
      <c r="AG337" s="644"/>
      <c r="AH337" s="644"/>
      <c r="AI337" s="644"/>
      <c r="AJ337" s="644"/>
      <c r="AK337" s="644"/>
      <c r="AL337" s="644"/>
      <c r="AM337" s="644"/>
      <c r="AN337" s="644"/>
      <c r="AO337" s="644"/>
      <c r="AP337" s="644"/>
      <c r="AQ337" s="644"/>
      <c r="AR337" s="644"/>
      <c r="AS337" s="644"/>
      <c r="AT337" s="644"/>
      <c r="AU337" s="644"/>
      <c r="AV337" s="644"/>
      <c r="AW337" s="644"/>
      <c r="AX337" s="644"/>
      <c r="AY337" s="644"/>
      <c r="AZ337" s="644"/>
      <c r="BA337" s="644"/>
      <c r="BB337" s="644"/>
      <c r="BC337" s="644"/>
      <c r="BD337" s="644"/>
      <c r="BE337" s="644"/>
      <c r="BF337" s="644"/>
      <c r="BG337" s="644"/>
      <c r="BH337" s="644"/>
      <c r="BI337" s="644"/>
      <c r="BJ337" s="644"/>
      <c r="BK337" s="644"/>
      <c r="BL337" s="644"/>
      <c r="BM337" s="644"/>
      <c r="BN337" s="644"/>
      <c r="BO337" s="644"/>
      <c r="BP337" s="644"/>
      <c r="BQ337" s="644"/>
      <c r="BR337" s="644"/>
      <c r="BS337" s="644"/>
      <c r="BT337" s="644"/>
      <c r="BU337" s="644"/>
      <c r="BV337" s="644"/>
      <c r="BW337" s="644"/>
      <c r="BX337" s="644"/>
      <c r="BY337" s="644"/>
      <c r="BZ337" s="644"/>
      <c r="CA337" s="644"/>
      <c r="CB337" s="644"/>
      <c r="CC337" s="644"/>
      <c r="CD337" s="644"/>
      <c r="CE337" s="644"/>
      <c r="CF337" s="644"/>
      <c r="CG337" s="644"/>
      <c r="CH337" s="644"/>
      <c r="CI337" s="644"/>
      <c r="CJ337" s="644"/>
      <c r="CK337" s="644"/>
      <c r="CL337" s="644"/>
      <c r="CM337" s="644"/>
      <c r="CN337" s="644"/>
      <c r="CO337" s="644"/>
      <c r="CP337" s="644"/>
      <c r="CQ337" s="644"/>
      <c r="CR337" s="644"/>
      <c r="CS337" s="644"/>
      <c r="CT337" s="644"/>
      <c r="CU337" s="644"/>
      <c r="CV337" s="644"/>
      <c r="CW337" s="644"/>
      <c r="CX337" s="644"/>
      <c r="CY337" s="644"/>
      <c r="CZ337" s="644"/>
      <c r="DA337" s="644"/>
      <c r="DB337" s="644"/>
      <c r="DC337" s="644"/>
      <c r="DD337" s="644"/>
      <c r="DE337" s="644"/>
      <c r="DF337" s="644"/>
      <c r="DG337" s="644"/>
      <c r="DH337" s="644"/>
      <c r="DI337" s="644"/>
      <c r="DJ337" s="644"/>
      <c r="DK337" s="644"/>
      <c r="DL337" s="644"/>
      <c r="DM337" s="644"/>
      <c r="DN337" s="644"/>
      <c r="DO337" s="644"/>
      <c r="DP337" s="644"/>
      <c r="DQ337" s="644"/>
      <c r="DR337" s="644"/>
      <c r="DS337" s="644"/>
      <c r="DT337" s="644"/>
      <c r="DU337" s="644"/>
      <c r="DV337" s="644"/>
      <c r="DW337" s="644"/>
      <c r="DX337" s="644"/>
      <c r="DY337" s="644"/>
      <c r="DZ337" s="644"/>
      <c r="EA337" s="644"/>
      <c r="EB337" s="644"/>
      <c r="EC337" s="644"/>
      <c r="ED337" s="644"/>
      <c r="EE337" s="644"/>
      <c r="EF337" s="644"/>
      <c r="EG337" s="644"/>
      <c r="EH337" s="644"/>
      <c r="EI337" s="644"/>
      <c r="EJ337" s="644"/>
      <c r="EK337" s="644"/>
      <c r="EL337" s="644"/>
      <c r="EM337" s="644"/>
      <c r="EN337" s="644"/>
      <c r="EO337" s="644"/>
      <c r="EP337" s="644"/>
      <c r="EQ337" s="644"/>
      <c r="ER337" s="644"/>
      <c r="ES337" s="644"/>
      <c r="ET337" s="644"/>
      <c r="EU337" s="644"/>
      <c r="EV337" s="644"/>
      <c r="EW337" s="644"/>
      <c r="EX337" s="644"/>
      <c r="EY337" s="644"/>
      <c r="EZ337" s="644"/>
      <c r="FA337" s="644"/>
      <c r="FB337" s="644"/>
      <c r="FC337" s="644"/>
      <c r="FD337" s="644"/>
      <c r="FE337" s="644"/>
      <c r="FF337" s="644"/>
      <c r="FG337" s="644"/>
      <c r="FH337" s="644"/>
      <c r="FI337" s="644"/>
      <c r="FJ337" s="644"/>
      <c r="FK337" s="644"/>
      <c r="FL337" s="644"/>
      <c r="FM337" s="644"/>
      <c r="FN337" s="644"/>
      <c r="FO337" s="644"/>
      <c r="FP337" s="644"/>
      <c r="FQ337" s="644"/>
      <c r="FR337" s="644"/>
      <c r="FS337" s="644"/>
      <c r="FT337" s="644"/>
      <c r="FU337" s="644"/>
      <c r="FV337" s="644"/>
      <c r="FW337" s="644"/>
      <c r="FX337" s="644"/>
      <c r="FY337" s="644"/>
      <c r="FZ337" s="644"/>
      <c r="GA337" s="644"/>
      <c r="GB337" s="644"/>
      <c r="GC337" s="644"/>
      <c r="GD337" s="644"/>
      <c r="GE337" s="644"/>
      <c r="GF337" s="644"/>
      <c r="GG337" s="644"/>
      <c r="GH337" s="644"/>
      <c r="GI337" s="644"/>
      <c r="GJ337" s="644"/>
      <c r="GK337" s="644"/>
      <c r="GL337" s="644"/>
      <c r="GM337" s="644"/>
      <c r="GN337" s="644"/>
      <c r="GO337" s="644"/>
      <c r="GP337" s="644"/>
      <c r="GQ337" s="644"/>
      <c r="GR337" s="644"/>
      <c r="GS337" s="644"/>
      <c r="GT337" s="644"/>
      <c r="GU337" s="644"/>
      <c r="GV337" s="644"/>
      <c r="GW337" s="644"/>
      <c r="GX337" s="644"/>
      <c r="GY337" s="644"/>
      <c r="GZ337" s="644"/>
      <c r="HA337" s="644"/>
      <c r="HB337" s="644"/>
      <c r="HC337" s="644"/>
      <c r="HD337" s="644"/>
      <c r="HE337" s="644"/>
      <c r="HF337" s="644"/>
      <c r="HG337" s="644"/>
      <c r="HH337" s="644"/>
      <c r="HI337" s="644"/>
      <c r="HJ337" s="644"/>
      <c r="HK337" s="644"/>
      <c r="HL337" s="644"/>
    </row>
    <row r="338" spans="2:234" x14ac:dyDescent="0.25">
      <c r="D338" s="645">
        <v>2</v>
      </c>
      <c r="E338" s="878"/>
      <c r="F338" s="879"/>
      <c r="G338" s="880"/>
      <c r="H338" s="878"/>
      <c r="I338" s="879"/>
      <c r="J338" s="879" t="s">
        <v>1704</v>
      </c>
      <c r="K338" s="879"/>
      <c r="L338" s="879"/>
      <c r="M338" s="880"/>
      <c r="N338" s="881"/>
      <c r="O338" s="882"/>
      <c r="P338" s="882"/>
      <c r="Q338" s="883"/>
      <c r="S338" s="644"/>
      <c r="T338" s="644"/>
      <c r="U338" s="644" t="str">
        <f t="shared" ref="U338:U346" si="1105">IF(H338="","",D338&amp;". "&amp;H338)</f>
        <v/>
      </c>
      <c r="V338" s="644"/>
      <c r="W338" s="644"/>
      <c r="X338" s="644"/>
      <c r="Y338" s="644"/>
      <c r="Z338" s="644"/>
      <c r="AA338" s="644"/>
      <c r="AB338" s="644"/>
      <c r="AC338" s="644"/>
      <c r="AD338" s="644"/>
      <c r="AE338" s="644"/>
      <c r="AF338" s="644"/>
      <c r="AG338" s="644"/>
      <c r="AH338" s="644"/>
      <c r="AI338" s="644"/>
      <c r="AJ338" s="644"/>
      <c r="AK338" s="644"/>
      <c r="AL338" s="644"/>
      <c r="AM338" s="644"/>
      <c r="AN338" s="644"/>
      <c r="AO338" s="644"/>
      <c r="AP338" s="644"/>
      <c r="AQ338" s="644"/>
      <c r="AR338" s="644"/>
      <c r="AS338" s="644"/>
      <c r="AT338" s="644"/>
      <c r="AU338" s="644"/>
      <c r="AV338" s="644"/>
      <c r="AW338" s="644"/>
      <c r="AX338" s="644"/>
      <c r="AY338" s="644"/>
      <c r="AZ338" s="644"/>
      <c r="BA338" s="644"/>
      <c r="BB338" s="644"/>
      <c r="BC338" s="644"/>
      <c r="BD338" s="644"/>
      <c r="BE338" s="644"/>
      <c r="BF338" s="644"/>
      <c r="BG338" s="644"/>
      <c r="BH338" s="644"/>
      <c r="BI338" s="644"/>
      <c r="BJ338" s="644"/>
      <c r="BK338" s="644"/>
      <c r="BL338" s="644"/>
      <c r="BM338" s="644"/>
      <c r="BN338" s="644"/>
      <c r="BO338" s="644"/>
      <c r="BP338" s="644"/>
      <c r="BQ338" s="644"/>
      <c r="BR338" s="644"/>
      <c r="BS338" s="644"/>
      <c r="BT338" s="644"/>
      <c r="BU338" s="644"/>
      <c r="BV338" s="644"/>
      <c r="BW338" s="644"/>
      <c r="BX338" s="644"/>
      <c r="BY338" s="644"/>
      <c r="BZ338" s="644"/>
      <c r="CA338" s="644"/>
      <c r="CB338" s="644"/>
      <c r="CC338" s="644"/>
      <c r="CD338" s="644"/>
      <c r="CE338" s="644"/>
      <c r="CF338" s="644"/>
      <c r="CG338" s="644"/>
      <c r="CH338" s="644"/>
      <c r="CI338" s="644"/>
      <c r="CJ338" s="644"/>
      <c r="CK338" s="644"/>
      <c r="CL338" s="644"/>
      <c r="CM338" s="644"/>
      <c r="CN338" s="644"/>
      <c r="CO338" s="644"/>
      <c r="CP338" s="644"/>
      <c r="CQ338" s="644"/>
      <c r="CR338" s="644"/>
      <c r="CS338" s="644"/>
      <c r="CT338" s="644"/>
      <c r="CU338" s="644"/>
      <c r="CV338" s="644"/>
      <c r="CW338" s="644"/>
      <c r="CX338" s="644"/>
      <c r="CY338" s="644"/>
      <c r="CZ338" s="644"/>
      <c r="DA338" s="644"/>
      <c r="DB338" s="644"/>
      <c r="DC338" s="644"/>
      <c r="DD338" s="644"/>
      <c r="DE338" s="644"/>
      <c r="DF338" s="644"/>
      <c r="DG338" s="644"/>
      <c r="DH338" s="644"/>
      <c r="DI338" s="644"/>
      <c r="DJ338" s="644"/>
      <c r="DK338" s="644"/>
      <c r="DL338" s="644"/>
      <c r="DM338" s="644"/>
      <c r="DN338" s="644"/>
      <c r="DO338" s="644"/>
      <c r="DP338" s="644"/>
      <c r="DQ338" s="644"/>
      <c r="DR338" s="644"/>
      <c r="DS338" s="644"/>
      <c r="DT338" s="644"/>
      <c r="DU338" s="644"/>
      <c r="DV338" s="644"/>
      <c r="DW338" s="644"/>
      <c r="DX338" s="644"/>
      <c r="DY338" s="644"/>
      <c r="DZ338" s="644"/>
      <c r="EA338" s="644"/>
      <c r="EB338" s="644"/>
      <c r="EC338" s="644"/>
      <c r="ED338" s="644"/>
      <c r="EE338" s="644"/>
      <c r="EF338" s="644"/>
      <c r="EG338" s="644"/>
      <c r="EH338" s="644"/>
      <c r="EI338" s="644"/>
      <c r="EJ338" s="644"/>
      <c r="EK338" s="644"/>
      <c r="EL338" s="644"/>
      <c r="EM338" s="644"/>
      <c r="EN338" s="644"/>
      <c r="EO338" s="644"/>
      <c r="EP338" s="644"/>
      <c r="EQ338" s="644"/>
      <c r="ER338" s="644"/>
      <c r="ES338" s="644"/>
      <c r="ET338" s="644"/>
      <c r="EU338" s="644"/>
      <c r="EV338" s="644"/>
      <c r="EW338" s="644"/>
      <c r="EX338" s="644"/>
      <c r="EY338" s="644"/>
      <c r="EZ338" s="644"/>
      <c r="FA338" s="644"/>
      <c r="FB338" s="644"/>
      <c r="FC338" s="644"/>
      <c r="FD338" s="644"/>
      <c r="FE338" s="644"/>
      <c r="FF338" s="644"/>
      <c r="FG338" s="644"/>
      <c r="FH338" s="644"/>
      <c r="FI338" s="644"/>
      <c r="FJ338" s="644"/>
      <c r="FK338" s="644"/>
      <c r="FL338" s="644"/>
      <c r="FM338" s="644"/>
      <c r="FN338" s="644"/>
      <c r="FO338" s="644"/>
      <c r="FP338" s="644"/>
      <c r="FQ338" s="644"/>
      <c r="FR338" s="644"/>
      <c r="FS338" s="644"/>
      <c r="FT338" s="644"/>
      <c r="FU338" s="644"/>
      <c r="FV338" s="644"/>
      <c r="FW338" s="644"/>
      <c r="FX338" s="644"/>
      <c r="FY338" s="644"/>
      <c r="FZ338" s="644"/>
      <c r="GA338" s="644"/>
      <c r="GB338" s="644"/>
      <c r="GC338" s="644"/>
      <c r="GD338" s="644"/>
      <c r="GE338" s="644"/>
      <c r="GF338" s="644"/>
      <c r="GG338" s="644"/>
      <c r="GH338" s="644"/>
      <c r="GI338" s="644"/>
      <c r="GJ338" s="644"/>
      <c r="GK338" s="644"/>
      <c r="GL338" s="644"/>
      <c r="GM338" s="644"/>
      <c r="GN338" s="644"/>
      <c r="GO338" s="644"/>
      <c r="GP338" s="644"/>
      <c r="GQ338" s="644"/>
      <c r="GR338" s="644"/>
      <c r="GS338" s="644"/>
      <c r="GT338" s="644"/>
      <c r="GU338" s="644"/>
      <c r="GV338" s="644"/>
      <c r="GW338" s="644"/>
      <c r="GX338" s="644"/>
      <c r="GY338" s="644"/>
      <c r="GZ338" s="644"/>
      <c r="HA338" s="644"/>
      <c r="HB338" s="644"/>
      <c r="HC338" s="644"/>
      <c r="HD338" s="644"/>
      <c r="HE338" s="644"/>
      <c r="HF338" s="644"/>
      <c r="HG338" s="644"/>
      <c r="HH338" s="644"/>
      <c r="HI338" s="644"/>
      <c r="HJ338" s="644"/>
      <c r="HK338" s="644"/>
      <c r="HL338" s="644"/>
    </row>
    <row r="339" spans="2:234" x14ac:dyDescent="0.25">
      <c r="D339" s="645">
        <v>3</v>
      </c>
      <c r="E339" s="878"/>
      <c r="F339" s="879"/>
      <c r="G339" s="880"/>
      <c r="H339" s="878"/>
      <c r="I339" s="879"/>
      <c r="J339" s="879"/>
      <c r="K339" s="879"/>
      <c r="L339" s="879"/>
      <c r="M339" s="880"/>
      <c r="N339" s="881"/>
      <c r="O339" s="882"/>
      <c r="P339" s="882"/>
      <c r="Q339" s="883"/>
      <c r="S339" s="644"/>
      <c r="T339" s="644"/>
      <c r="U339" s="644" t="str">
        <f t="shared" si="1105"/>
        <v/>
      </c>
      <c r="V339" s="644"/>
      <c r="W339" s="644"/>
      <c r="X339" s="644"/>
      <c r="Y339" s="644"/>
      <c r="Z339" s="644"/>
      <c r="AA339" s="644"/>
      <c r="AB339" s="644"/>
      <c r="AC339" s="644"/>
      <c r="AD339" s="644"/>
      <c r="AE339" s="644"/>
      <c r="AF339" s="644"/>
      <c r="AG339" s="644"/>
      <c r="AH339" s="644"/>
      <c r="AI339" s="644"/>
      <c r="AJ339" s="644"/>
      <c r="AK339" s="644"/>
      <c r="AL339" s="644"/>
      <c r="AM339" s="644"/>
      <c r="AN339" s="644"/>
      <c r="AO339" s="644"/>
      <c r="AP339" s="644"/>
      <c r="AQ339" s="644"/>
      <c r="AR339" s="644"/>
      <c r="AS339" s="644"/>
      <c r="AT339" s="644"/>
      <c r="AU339" s="644"/>
      <c r="AV339" s="644"/>
      <c r="AW339" s="644"/>
      <c r="AX339" s="644"/>
      <c r="AY339" s="644"/>
      <c r="AZ339" s="644"/>
      <c r="BA339" s="644"/>
      <c r="BB339" s="644"/>
      <c r="BC339" s="644"/>
      <c r="BD339" s="644"/>
      <c r="BE339" s="644"/>
      <c r="BF339" s="644"/>
      <c r="BG339" s="644"/>
      <c r="BH339" s="644"/>
      <c r="BI339" s="644"/>
      <c r="BJ339" s="644"/>
      <c r="BK339" s="644"/>
      <c r="BL339" s="644"/>
      <c r="BM339" s="644"/>
      <c r="BN339" s="644"/>
      <c r="BO339" s="644"/>
      <c r="BP339" s="644"/>
      <c r="BQ339" s="644"/>
      <c r="BR339" s="644"/>
      <c r="BS339" s="644"/>
      <c r="BT339" s="644"/>
      <c r="BU339" s="644"/>
      <c r="BV339" s="644"/>
      <c r="BW339" s="644"/>
      <c r="BX339" s="644"/>
      <c r="BY339" s="644"/>
      <c r="BZ339" s="644"/>
      <c r="CA339" s="644"/>
      <c r="CB339" s="644"/>
      <c r="CC339" s="644"/>
      <c r="CD339" s="644"/>
      <c r="CE339" s="644"/>
      <c r="CF339" s="644"/>
      <c r="CG339" s="644"/>
      <c r="CH339" s="644"/>
      <c r="CI339" s="644"/>
      <c r="CJ339" s="644"/>
      <c r="CK339" s="644"/>
      <c r="CL339" s="644"/>
      <c r="CM339" s="644"/>
      <c r="CN339" s="644"/>
      <c r="CO339" s="644"/>
      <c r="CP339" s="644"/>
      <c r="CQ339" s="644"/>
      <c r="CR339" s="644"/>
      <c r="CS339" s="644"/>
      <c r="CT339" s="644"/>
      <c r="CU339" s="644"/>
      <c r="CV339" s="644"/>
      <c r="CW339" s="644"/>
      <c r="CX339" s="644"/>
      <c r="CY339" s="644"/>
      <c r="CZ339" s="644"/>
      <c r="DA339" s="644"/>
      <c r="DB339" s="644"/>
      <c r="DC339" s="644"/>
      <c r="DD339" s="644"/>
      <c r="DE339" s="644"/>
      <c r="DF339" s="644"/>
      <c r="DG339" s="644"/>
      <c r="DH339" s="644"/>
      <c r="DI339" s="644"/>
      <c r="DJ339" s="644"/>
      <c r="DK339" s="644"/>
      <c r="DL339" s="644"/>
      <c r="DM339" s="644"/>
      <c r="DN339" s="644"/>
      <c r="DO339" s="644"/>
      <c r="DP339" s="644"/>
      <c r="DQ339" s="644"/>
      <c r="DR339" s="644"/>
      <c r="DS339" s="644"/>
      <c r="DT339" s="644"/>
      <c r="DU339" s="644"/>
      <c r="DV339" s="644"/>
      <c r="DW339" s="644"/>
      <c r="DX339" s="644"/>
      <c r="DY339" s="644"/>
      <c r="DZ339" s="644"/>
      <c r="EA339" s="644"/>
      <c r="EB339" s="644"/>
      <c r="EC339" s="644"/>
      <c r="ED339" s="644"/>
      <c r="EE339" s="644"/>
      <c r="EF339" s="644"/>
      <c r="EG339" s="644"/>
      <c r="EH339" s="644"/>
      <c r="EI339" s="644"/>
      <c r="EJ339" s="644"/>
      <c r="EK339" s="644"/>
      <c r="EL339" s="644"/>
      <c r="EM339" s="644"/>
      <c r="EN339" s="644"/>
      <c r="EO339" s="644"/>
      <c r="EP339" s="644"/>
      <c r="EQ339" s="644"/>
      <c r="ER339" s="644"/>
      <c r="ES339" s="644"/>
      <c r="ET339" s="644"/>
      <c r="EU339" s="644"/>
      <c r="EV339" s="644"/>
      <c r="EW339" s="644"/>
      <c r="EX339" s="644"/>
      <c r="EY339" s="644"/>
      <c r="EZ339" s="644"/>
      <c r="FA339" s="644"/>
      <c r="FB339" s="644"/>
      <c r="FC339" s="644"/>
      <c r="FD339" s="644"/>
      <c r="FE339" s="644"/>
      <c r="FF339" s="644"/>
      <c r="FG339" s="644"/>
      <c r="FH339" s="644"/>
      <c r="FI339" s="644"/>
      <c r="FJ339" s="644"/>
      <c r="FK339" s="644"/>
      <c r="FL339" s="644"/>
      <c r="FM339" s="644"/>
      <c r="FN339" s="644"/>
      <c r="FO339" s="644"/>
      <c r="FP339" s="644"/>
      <c r="FQ339" s="644"/>
      <c r="FR339" s="644"/>
      <c r="FS339" s="644"/>
      <c r="FT339" s="644"/>
      <c r="FU339" s="644"/>
      <c r="FV339" s="644"/>
      <c r="FW339" s="644"/>
      <c r="FX339" s="644"/>
      <c r="FY339" s="644"/>
      <c r="FZ339" s="644"/>
      <c r="GA339" s="644"/>
      <c r="GB339" s="644"/>
      <c r="GC339" s="644"/>
      <c r="GD339" s="644"/>
      <c r="GE339" s="644"/>
      <c r="GF339" s="644"/>
      <c r="GG339" s="644"/>
      <c r="GH339" s="644"/>
      <c r="GI339" s="644"/>
      <c r="GJ339" s="644"/>
      <c r="GK339" s="644"/>
      <c r="GL339" s="644"/>
      <c r="GM339" s="644"/>
      <c r="GN339" s="644"/>
      <c r="GO339" s="644"/>
      <c r="GP339" s="644"/>
      <c r="GQ339" s="644"/>
      <c r="GR339" s="644"/>
      <c r="GS339" s="644"/>
      <c r="GT339" s="644"/>
      <c r="GU339" s="644"/>
      <c r="GV339" s="644"/>
      <c r="GW339" s="644"/>
      <c r="GX339" s="644"/>
      <c r="GY339" s="644"/>
      <c r="GZ339" s="644"/>
      <c r="HA339" s="644"/>
      <c r="HB339" s="644"/>
      <c r="HC339" s="644"/>
      <c r="HD339" s="644"/>
      <c r="HE339" s="644"/>
      <c r="HF339" s="644"/>
      <c r="HG339" s="644"/>
      <c r="HH339" s="644"/>
      <c r="HI339" s="644"/>
      <c r="HJ339" s="644"/>
      <c r="HK339" s="644"/>
      <c r="HL339" s="644"/>
    </row>
    <row r="340" spans="2:234" x14ac:dyDescent="0.25">
      <c r="D340" s="645">
        <v>4</v>
      </c>
      <c r="E340" s="878"/>
      <c r="F340" s="879"/>
      <c r="G340" s="880"/>
      <c r="H340" s="878"/>
      <c r="I340" s="879"/>
      <c r="J340" s="879"/>
      <c r="K340" s="879"/>
      <c r="L340" s="879"/>
      <c r="M340" s="880"/>
      <c r="N340" s="881"/>
      <c r="O340" s="882"/>
      <c r="P340" s="882"/>
      <c r="Q340" s="883"/>
      <c r="S340" s="644"/>
      <c r="T340" s="644"/>
      <c r="U340" s="644" t="str">
        <f t="shared" si="1105"/>
        <v/>
      </c>
      <c r="V340" s="644"/>
      <c r="W340" s="644"/>
      <c r="X340" s="644"/>
      <c r="Y340" s="644"/>
      <c r="Z340" s="644"/>
      <c r="AA340" s="644"/>
      <c r="AB340" s="644"/>
      <c r="AC340" s="644"/>
      <c r="AD340" s="644"/>
      <c r="AE340" s="644"/>
      <c r="AF340" s="644"/>
      <c r="AG340" s="644"/>
      <c r="AH340" s="644"/>
      <c r="AI340" s="644"/>
      <c r="AJ340" s="644"/>
      <c r="AK340" s="644"/>
      <c r="AL340" s="644"/>
      <c r="AM340" s="644"/>
      <c r="AN340" s="644"/>
      <c r="AO340" s="644"/>
      <c r="AP340" s="644"/>
      <c r="AQ340" s="644"/>
      <c r="AR340" s="644"/>
      <c r="AS340" s="644"/>
      <c r="AT340" s="644"/>
      <c r="AU340" s="644"/>
      <c r="AV340" s="644"/>
      <c r="AW340" s="644"/>
      <c r="AX340" s="644"/>
      <c r="AY340" s="644"/>
      <c r="AZ340" s="644"/>
      <c r="BA340" s="644"/>
      <c r="BB340" s="644"/>
      <c r="BC340" s="644"/>
      <c r="BD340" s="644"/>
      <c r="BE340" s="644"/>
      <c r="BF340" s="644"/>
      <c r="BG340" s="644"/>
      <c r="BH340" s="644"/>
      <c r="BI340" s="644"/>
      <c r="BJ340" s="644"/>
      <c r="BK340" s="644"/>
      <c r="BL340" s="644"/>
      <c r="BM340" s="644"/>
      <c r="BN340" s="644"/>
      <c r="BO340" s="644"/>
      <c r="BP340" s="644"/>
      <c r="BQ340" s="644"/>
      <c r="BR340" s="644"/>
      <c r="BS340" s="644"/>
      <c r="BT340" s="644"/>
      <c r="BU340" s="644"/>
      <c r="BV340" s="644"/>
      <c r="BW340" s="644"/>
      <c r="BX340" s="644"/>
      <c r="BY340" s="644"/>
      <c r="BZ340" s="644"/>
      <c r="CA340" s="644"/>
      <c r="CB340" s="644"/>
      <c r="CC340" s="644"/>
      <c r="CD340" s="644"/>
      <c r="CE340" s="644"/>
      <c r="CF340" s="644"/>
      <c r="CG340" s="644"/>
      <c r="CH340" s="644"/>
      <c r="CI340" s="644"/>
      <c r="CJ340" s="644"/>
      <c r="CK340" s="644"/>
      <c r="CL340" s="644"/>
      <c r="CM340" s="644"/>
      <c r="CN340" s="644"/>
      <c r="CO340" s="644"/>
      <c r="CP340" s="644"/>
      <c r="CQ340" s="644"/>
      <c r="CR340" s="644"/>
      <c r="CS340" s="644"/>
      <c r="CT340" s="644"/>
      <c r="CU340" s="644"/>
      <c r="CV340" s="644"/>
      <c r="CW340" s="644"/>
      <c r="CX340" s="644"/>
      <c r="CY340" s="644"/>
      <c r="CZ340" s="644"/>
      <c r="DA340" s="644"/>
      <c r="DB340" s="644"/>
      <c r="DC340" s="644"/>
      <c r="DD340" s="644"/>
      <c r="DE340" s="644"/>
      <c r="DF340" s="644"/>
      <c r="DG340" s="644"/>
      <c r="DH340" s="644"/>
      <c r="DI340" s="644"/>
      <c r="DJ340" s="644"/>
      <c r="DK340" s="644"/>
      <c r="DL340" s="644"/>
      <c r="DM340" s="644"/>
      <c r="DN340" s="644"/>
      <c r="DO340" s="644"/>
      <c r="DP340" s="644"/>
      <c r="DQ340" s="644"/>
      <c r="DR340" s="644"/>
      <c r="DS340" s="644"/>
      <c r="DT340" s="644"/>
      <c r="DU340" s="644"/>
      <c r="DV340" s="644"/>
      <c r="DW340" s="644"/>
      <c r="DX340" s="644"/>
      <c r="DY340" s="644"/>
      <c r="DZ340" s="644"/>
      <c r="EA340" s="644"/>
      <c r="EB340" s="644"/>
      <c r="EC340" s="644"/>
      <c r="ED340" s="644"/>
      <c r="EE340" s="644"/>
      <c r="EF340" s="644"/>
      <c r="EG340" s="644"/>
      <c r="EH340" s="644"/>
      <c r="EI340" s="644"/>
      <c r="EJ340" s="644"/>
      <c r="EK340" s="644"/>
      <c r="EL340" s="644"/>
      <c r="EM340" s="644"/>
      <c r="EN340" s="644"/>
      <c r="EO340" s="644"/>
      <c r="EP340" s="644"/>
      <c r="EQ340" s="644"/>
      <c r="ER340" s="644"/>
      <c r="ES340" s="644"/>
      <c r="ET340" s="644"/>
      <c r="EU340" s="644"/>
      <c r="EV340" s="644"/>
      <c r="EW340" s="644"/>
      <c r="EX340" s="644"/>
      <c r="EY340" s="644"/>
      <c r="EZ340" s="644"/>
      <c r="FA340" s="644"/>
      <c r="FB340" s="644"/>
      <c r="FC340" s="644"/>
      <c r="FD340" s="644"/>
      <c r="FE340" s="644"/>
      <c r="FF340" s="644"/>
      <c r="FG340" s="644"/>
      <c r="FH340" s="644"/>
      <c r="FI340" s="644"/>
      <c r="FJ340" s="644"/>
      <c r="FK340" s="644"/>
      <c r="FL340" s="644"/>
      <c r="FM340" s="644"/>
      <c r="FN340" s="644"/>
      <c r="FO340" s="644"/>
      <c r="FP340" s="644"/>
      <c r="FQ340" s="644"/>
      <c r="FR340" s="644"/>
      <c r="FS340" s="644"/>
      <c r="FT340" s="644"/>
      <c r="FU340" s="644"/>
      <c r="FV340" s="644"/>
      <c r="FW340" s="644"/>
      <c r="FX340" s="644"/>
      <c r="FY340" s="644"/>
      <c r="FZ340" s="644"/>
      <c r="GA340" s="644"/>
      <c r="GB340" s="644"/>
      <c r="GC340" s="644"/>
      <c r="GD340" s="644"/>
      <c r="GE340" s="644"/>
      <c r="GF340" s="644"/>
      <c r="GG340" s="644"/>
      <c r="GH340" s="644"/>
      <c r="GI340" s="644"/>
      <c r="GJ340" s="644"/>
      <c r="GK340" s="644"/>
      <c r="GL340" s="644"/>
      <c r="GM340" s="644"/>
      <c r="GN340" s="644"/>
      <c r="GO340" s="644"/>
      <c r="GP340" s="644"/>
      <c r="GQ340" s="644"/>
      <c r="GR340" s="644"/>
      <c r="GS340" s="644"/>
      <c r="GT340" s="644"/>
      <c r="GU340" s="644"/>
      <c r="GV340" s="644"/>
      <c r="GW340" s="644"/>
      <c r="GX340" s="644"/>
      <c r="GY340" s="644"/>
      <c r="GZ340" s="644"/>
      <c r="HA340" s="644"/>
      <c r="HB340" s="644"/>
      <c r="HC340" s="644"/>
      <c r="HD340" s="644"/>
      <c r="HE340" s="644"/>
      <c r="HF340" s="644"/>
      <c r="HG340" s="644"/>
      <c r="HH340" s="644"/>
      <c r="HI340" s="644"/>
      <c r="HJ340" s="644"/>
      <c r="HK340" s="644"/>
      <c r="HL340" s="644"/>
    </row>
    <row r="341" spans="2:234" x14ac:dyDescent="0.25">
      <c r="D341" s="645">
        <v>5</v>
      </c>
      <c r="E341" s="878"/>
      <c r="F341" s="879"/>
      <c r="G341" s="880"/>
      <c r="H341" s="878"/>
      <c r="I341" s="879"/>
      <c r="J341" s="879"/>
      <c r="K341" s="879"/>
      <c r="L341" s="879"/>
      <c r="M341" s="880"/>
      <c r="N341" s="881"/>
      <c r="O341" s="882"/>
      <c r="P341" s="882"/>
      <c r="Q341" s="883"/>
      <c r="S341" s="644"/>
      <c r="T341" s="644"/>
      <c r="U341" s="644" t="str">
        <f t="shared" si="1105"/>
        <v/>
      </c>
      <c r="V341" s="644"/>
      <c r="W341" s="644"/>
      <c r="X341" s="644"/>
      <c r="Y341" s="644"/>
      <c r="Z341" s="644"/>
      <c r="AA341" s="644"/>
      <c r="AB341" s="644"/>
      <c r="AC341" s="644"/>
      <c r="AD341" s="644"/>
      <c r="AE341" s="644"/>
      <c r="AF341" s="644"/>
      <c r="AG341" s="644"/>
      <c r="AH341" s="644"/>
      <c r="AI341" s="644"/>
      <c r="AJ341" s="644"/>
      <c r="AK341" s="644"/>
      <c r="AL341" s="644"/>
      <c r="AM341" s="644"/>
      <c r="AN341" s="644"/>
      <c r="AO341" s="644"/>
      <c r="AP341" s="644"/>
      <c r="AQ341" s="644"/>
      <c r="AR341" s="644"/>
      <c r="AS341" s="644"/>
      <c r="AT341" s="644"/>
      <c r="AU341" s="644"/>
      <c r="AV341" s="644"/>
      <c r="AW341" s="644"/>
      <c r="AX341" s="644"/>
      <c r="AY341" s="644"/>
      <c r="AZ341" s="644"/>
      <c r="BA341" s="644"/>
      <c r="BB341" s="644"/>
      <c r="BC341" s="644"/>
      <c r="BD341" s="644"/>
      <c r="BE341" s="644"/>
      <c r="BF341" s="644"/>
      <c r="BG341" s="644"/>
      <c r="BH341" s="644"/>
      <c r="BI341" s="644"/>
      <c r="BJ341" s="644"/>
      <c r="BK341" s="644"/>
      <c r="BL341" s="644"/>
      <c r="BM341" s="644"/>
      <c r="BN341" s="644"/>
      <c r="BO341" s="644"/>
      <c r="BP341" s="644"/>
      <c r="BQ341" s="644"/>
      <c r="BR341" s="644"/>
      <c r="BS341" s="644"/>
      <c r="BT341" s="644"/>
      <c r="BU341" s="644"/>
      <c r="BV341" s="644"/>
      <c r="BW341" s="644"/>
      <c r="BX341" s="644"/>
      <c r="BY341" s="644"/>
      <c r="BZ341" s="644"/>
      <c r="CA341" s="644"/>
      <c r="CB341" s="644"/>
      <c r="CC341" s="644"/>
      <c r="CD341" s="644"/>
      <c r="CE341" s="644"/>
      <c r="CF341" s="644"/>
      <c r="CG341" s="644"/>
      <c r="CH341" s="644"/>
      <c r="CI341" s="644"/>
      <c r="CJ341" s="644"/>
      <c r="CK341" s="644"/>
      <c r="CL341" s="644"/>
      <c r="CM341" s="644"/>
      <c r="CN341" s="644"/>
      <c r="CO341" s="644"/>
      <c r="CP341" s="644"/>
      <c r="CQ341" s="644"/>
      <c r="CR341" s="644"/>
      <c r="CS341" s="644"/>
      <c r="CT341" s="644"/>
      <c r="CU341" s="644"/>
      <c r="CV341" s="644"/>
      <c r="CW341" s="644"/>
      <c r="CX341" s="644"/>
      <c r="CY341" s="644"/>
      <c r="CZ341" s="644"/>
      <c r="DA341" s="644"/>
      <c r="DB341" s="644"/>
      <c r="DC341" s="644"/>
      <c r="DD341" s="644"/>
      <c r="DE341" s="644"/>
      <c r="DF341" s="644"/>
      <c r="DG341" s="644"/>
      <c r="DH341" s="644"/>
      <c r="DI341" s="644"/>
      <c r="DJ341" s="644"/>
      <c r="DK341" s="644"/>
      <c r="DL341" s="644"/>
      <c r="DM341" s="644"/>
      <c r="DN341" s="644"/>
      <c r="DO341" s="644"/>
      <c r="DP341" s="644"/>
      <c r="DQ341" s="644"/>
      <c r="DR341" s="644"/>
      <c r="DS341" s="644"/>
      <c r="DT341" s="644"/>
      <c r="DU341" s="644"/>
      <c r="DV341" s="644"/>
      <c r="DW341" s="644"/>
      <c r="DX341" s="644"/>
      <c r="DY341" s="644"/>
      <c r="DZ341" s="644"/>
      <c r="EA341" s="644"/>
      <c r="EB341" s="644"/>
      <c r="EC341" s="644"/>
      <c r="ED341" s="644"/>
      <c r="EE341" s="644"/>
      <c r="EF341" s="644"/>
      <c r="EG341" s="644"/>
      <c r="EH341" s="644"/>
      <c r="EI341" s="644"/>
      <c r="EJ341" s="644"/>
      <c r="EK341" s="644"/>
      <c r="EL341" s="644"/>
      <c r="EM341" s="644"/>
      <c r="EN341" s="644"/>
      <c r="EO341" s="644"/>
      <c r="EP341" s="644"/>
      <c r="EQ341" s="644"/>
      <c r="ER341" s="644"/>
      <c r="ES341" s="644"/>
      <c r="ET341" s="644"/>
      <c r="EU341" s="644"/>
      <c r="EV341" s="644"/>
      <c r="EW341" s="644"/>
      <c r="EX341" s="644"/>
      <c r="EY341" s="644"/>
      <c r="EZ341" s="644"/>
      <c r="FA341" s="644"/>
      <c r="FB341" s="644"/>
      <c r="FC341" s="644"/>
      <c r="FD341" s="644"/>
      <c r="FE341" s="644"/>
      <c r="FF341" s="644"/>
      <c r="FG341" s="644"/>
      <c r="FH341" s="644"/>
      <c r="FI341" s="644"/>
      <c r="FJ341" s="644"/>
      <c r="FK341" s="644"/>
      <c r="FL341" s="644"/>
      <c r="FM341" s="644"/>
      <c r="FN341" s="644"/>
      <c r="FO341" s="644"/>
      <c r="FP341" s="644"/>
      <c r="FQ341" s="644"/>
      <c r="FR341" s="644"/>
      <c r="FS341" s="644"/>
      <c r="FT341" s="644"/>
      <c r="FU341" s="644"/>
      <c r="FV341" s="644"/>
      <c r="FW341" s="644"/>
      <c r="FX341" s="644"/>
      <c r="FY341" s="644"/>
      <c r="FZ341" s="644"/>
      <c r="GA341" s="644"/>
      <c r="GB341" s="644"/>
      <c r="GC341" s="644"/>
      <c r="GD341" s="644"/>
      <c r="GE341" s="644"/>
      <c r="GF341" s="644"/>
      <c r="GG341" s="644"/>
      <c r="GH341" s="644"/>
      <c r="GI341" s="644"/>
      <c r="GJ341" s="644"/>
      <c r="GK341" s="644"/>
      <c r="GL341" s="644"/>
      <c r="GM341" s="644"/>
      <c r="GN341" s="644"/>
      <c r="GO341" s="644"/>
      <c r="GP341" s="644"/>
      <c r="GQ341" s="644"/>
      <c r="GR341" s="644"/>
      <c r="GS341" s="644"/>
      <c r="GT341" s="644"/>
      <c r="GU341" s="644"/>
      <c r="GV341" s="644"/>
      <c r="GW341" s="644"/>
      <c r="GX341" s="644"/>
      <c r="GY341" s="644"/>
      <c r="GZ341" s="644"/>
      <c r="HA341" s="644"/>
      <c r="HB341" s="644"/>
      <c r="HC341" s="644"/>
      <c r="HD341" s="644"/>
      <c r="HE341" s="644"/>
      <c r="HF341" s="644"/>
      <c r="HG341" s="644"/>
      <c r="HH341" s="644"/>
      <c r="HI341" s="644"/>
      <c r="HJ341" s="644"/>
      <c r="HK341" s="644"/>
      <c r="HL341" s="644"/>
    </row>
    <row r="342" spans="2:234" x14ac:dyDescent="0.25">
      <c r="D342" s="645">
        <v>6</v>
      </c>
      <c r="E342" s="878"/>
      <c r="F342" s="879"/>
      <c r="G342" s="880"/>
      <c r="H342" s="878"/>
      <c r="I342" s="879"/>
      <c r="J342" s="879"/>
      <c r="K342" s="879"/>
      <c r="L342" s="879"/>
      <c r="M342" s="880"/>
      <c r="N342" s="881"/>
      <c r="O342" s="882"/>
      <c r="P342" s="882"/>
      <c r="Q342" s="883"/>
      <c r="S342" s="644"/>
      <c r="T342" s="644"/>
      <c r="U342" s="644" t="str">
        <f t="shared" si="1105"/>
        <v/>
      </c>
      <c r="V342" s="644"/>
      <c r="W342" s="644"/>
      <c r="X342" s="644"/>
      <c r="Y342" s="644"/>
      <c r="Z342" s="644"/>
      <c r="AA342" s="644"/>
      <c r="AB342" s="644"/>
      <c r="AC342" s="644"/>
      <c r="AD342" s="644"/>
      <c r="AE342" s="644"/>
      <c r="AF342" s="644"/>
      <c r="AG342" s="644"/>
      <c r="AH342" s="644"/>
      <c r="AI342" s="644"/>
      <c r="AJ342" s="644"/>
      <c r="AK342" s="644"/>
      <c r="AL342" s="644"/>
      <c r="AM342" s="644"/>
      <c r="AN342" s="644"/>
      <c r="AO342" s="644"/>
      <c r="AP342" s="644"/>
      <c r="AQ342" s="644"/>
      <c r="AR342" s="644"/>
      <c r="AS342" s="644"/>
      <c r="AT342" s="644"/>
      <c r="AU342" s="644"/>
      <c r="AV342" s="644"/>
      <c r="AW342" s="644"/>
      <c r="AX342" s="644"/>
      <c r="AY342" s="644"/>
      <c r="AZ342" s="644"/>
      <c r="BA342" s="644"/>
      <c r="BB342" s="644"/>
      <c r="BC342" s="644"/>
      <c r="BD342" s="644"/>
      <c r="BE342" s="644"/>
      <c r="BF342" s="644"/>
      <c r="BG342" s="644"/>
      <c r="BH342" s="644"/>
      <c r="BI342" s="644"/>
      <c r="BJ342" s="644"/>
      <c r="BK342" s="644"/>
      <c r="BL342" s="644"/>
      <c r="BM342" s="644"/>
      <c r="BN342" s="644"/>
      <c r="BO342" s="644"/>
      <c r="BP342" s="644"/>
      <c r="BQ342" s="644"/>
      <c r="BR342" s="644"/>
      <c r="BS342" s="644"/>
      <c r="BT342" s="644"/>
      <c r="BU342" s="644"/>
      <c r="BV342" s="644"/>
      <c r="BW342" s="644"/>
      <c r="BX342" s="644"/>
      <c r="BY342" s="644"/>
      <c r="BZ342" s="644"/>
      <c r="CA342" s="644"/>
      <c r="CB342" s="644"/>
      <c r="CC342" s="644"/>
      <c r="CD342" s="644"/>
      <c r="CE342" s="644"/>
      <c r="CF342" s="644"/>
      <c r="CG342" s="644"/>
      <c r="CH342" s="644"/>
      <c r="CI342" s="644"/>
      <c r="CJ342" s="644"/>
      <c r="CK342" s="644"/>
      <c r="CL342" s="644"/>
      <c r="CM342" s="644"/>
      <c r="CN342" s="644"/>
      <c r="CO342" s="644"/>
      <c r="CP342" s="644"/>
      <c r="CQ342" s="644"/>
      <c r="CR342" s="644"/>
      <c r="CS342" s="644"/>
      <c r="CT342" s="644"/>
      <c r="CU342" s="644"/>
      <c r="CV342" s="644"/>
      <c r="CW342" s="644"/>
      <c r="CX342" s="644"/>
      <c r="CY342" s="644"/>
      <c r="CZ342" s="644"/>
      <c r="DA342" s="644"/>
      <c r="DB342" s="644"/>
      <c r="DC342" s="644"/>
      <c r="DD342" s="644"/>
      <c r="DE342" s="644"/>
      <c r="DF342" s="644"/>
      <c r="DG342" s="644"/>
      <c r="DH342" s="644"/>
      <c r="DI342" s="644"/>
      <c r="DJ342" s="644"/>
      <c r="DK342" s="644"/>
      <c r="DL342" s="644"/>
      <c r="DM342" s="644"/>
      <c r="DN342" s="644"/>
      <c r="DO342" s="644"/>
      <c r="DP342" s="644"/>
      <c r="DQ342" s="644"/>
      <c r="DR342" s="644"/>
      <c r="DS342" s="644"/>
      <c r="DT342" s="644"/>
      <c r="DU342" s="644"/>
      <c r="DV342" s="644"/>
      <c r="DW342" s="644"/>
      <c r="DX342" s="644"/>
      <c r="DY342" s="644"/>
      <c r="DZ342" s="644"/>
      <c r="EA342" s="644"/>
      <c r="EB342" s="644"/>
      <c r="EC342" s="644"/>
      <c r="ED342" s="644"/>
      <c r="EE342" s="644"/>
      <c r="EF342" s="644"/>
      <c r="EG342" s="644"/>
      <c r="EH342" s="644"/>
      <c r="EI342" s="644"/>
      <c r="EJ342" s="644"/>
      <c r="EK342" s="644"/>
      <c r="EL342" s="644"/>
      <c r="EM342" s="644"/>
      <c r="EN342" s="644"/>
      <c r="EO342" s="644"/>
      <c r="EP342" s="644"/>
      <c r="EQ342" s="644"/>
      <c r="ER342" s="644"/>
      <c r="ES342" s="644"/>
      <c r="ET342" s="644"/>
      <c r="EU342" s="644"/>
      <c r="EV342" s="644"/>
      <c r="EW342" s="644"/>
      <c r="EX342" s="644"/>
      <c r="EY342" s="644"/>
      <c r="EZ342" s="644"/>
      <c r="FA342" s="644"/>
      <c r="FB342" s="644"/>
      <c r="FC342" s="644"/>
      <c r="FD342" s="644"/>
      <c r="FE342" s="644"/>
      <c r="FF342" s="644"/>
      <c r="FG342" s="644"/>
      <c r="FH342" s="644"/>
      <c r="FI342" s="644"/>
      <c r="FJ342" s="644"/>
      <c r="FK342" s="644"/>
      <c r="FL342" s="644"/>
      <c r="FM342" s="644"/>
      <c r="FN342" s="644"/>
      <c r="FO342" s="644"/>
      <c r="FP342" s="644"/>
      <c r="FQ342" s="644"/>
      <c r="FR342" s="644"/>
      <c r="FS342" s="644"/>
      <c r="FT342" s="644"/>
      <c r="FU342" s="644"/>
      <c r="FV342" s="644"/>
      <c r="FW342" s="644"/>
      <c r="FX342" s="644"/>
      <c r="FY342" s="644"/>
      <c r="FZ342" s="644"/>
      <c r="GA342" s="644"/>
      <c r="GB342" s="644"/>
      <c r="GC342" s="644"/>
      <c r="GD342" s="644"/>
      <c r="GE342" s="644"/>
      <c r="GF342" s="644"/>
      <c r="GG342" s="644"/>
      <c r="GH342" s="644"/>
      <c r="GI342" s="644"/>
      <c r="GJ342" s="644"/>
      <c r="GK342" s="644"/>
      <c r="GL342" s="644"/>
      <c r="GM342" s="644"/>
      <c r="GN342" s="644"/>
      <c r="GO342" s="644"/>
      <c r="GP342" s="644"/>
      <c r="GQ342" s="644"/>
      <c r="GR342" s="644"/>
      <c r="GS342" s="644"/>
      <c r="GT342" s="644"/>
      <c r="GU342" s="644"/>
      <c r="GV342" s="644"/>
      <c r="GW342" s="644"/>
      <c r="GX342" s="644"/>
      <c r="GY342" s="644"/>
      <c r="GZ342" s="644"/>
      <c r="HA342" s="644"/>
      <c r="HB342" s="644"/>
      <c r="HC342" s="644"/>
      <c r="HD342" s="644"/>
      <c r="HE342" s="644"/>
      <c r="HF342" s="644"/>
      <c r="HG342" s="644"/>
      <c r="HH342" s="644"/>
      <c r="HI342" s="644"/>
      <c r="HJ342" s="644"/>
      <c r="HK342" s="644"/>
      <c r="HL342" s="644"/>
    </row>
    <row r="343" spans="2:234" x14ac:dyDescent="0.25">
      <c r="D343" s="645">
        <v>7</v>
      </c>
      <c r="E343" s="878"/>
      <c r="F343" s="879"/>
      <c r="G343" s="880"/>
      <c r="H343" s="878"/>
      <c r="I343" s="879"/>
      <c r="J343" s="879"/>
      <c r="K343" s="879"/>
      <c r="L343" s="879"/>
      <c r="M343" s="880"/>
      <c r="N343" s="881"/>
      <c r="O343" s="882"/>
      <c r="P343" s="882"/>
      <c r="Q343" s="883"/>
      <c r="S343" s="644"/>
      <c r="T343" s="644"/>
      <c r="U343" s="644" t="str">
        <f t="shared" si="1105"/>
        <v/>
      </c>
      <c r="V343" s="644"/>
      <c r="W343" s="644"/>
      <c r="X343" s="644"/>
      <c r="Y343" s="644"/>
      <c r="Z343" s="644"/>
      <c r="AA343" s="644"/>
      <c r="AB343" s="644"/>
      <c r="AC343" s="644"/>
      <c r="AD343" s="644"/>
      <c r="AE343" s="644"/>
      <c r="AF343" s="644"/>
      <c r="AG343" s="644"/>
      <c r="AH343" s="644"/>
      <c r="AI343" s="644"/>
      <c r="AJ343" s="644"/>
      <c r="AK343" s="644"/>
      <c r="AL343" s="644"/>
      <c r="AM343" s="644"/>
      <c r="AN343" s="644"/>
      <c r="AO343" s="644"/>
      <c r="AP343" s="644"/>
      <c r="AQ343" s="644"/>
      <c r="AR343" s="644"/>
      <c r="AS343" s="644"/>
      <c r="AT343" s="644"/>
      <c r="AU343" s="644"/>
      <c r="AV343" s="644"/>
      <c r="AW343" s="644"/>
      <c r="AX343" s="644"/>
      <c r="AY343" s="644"/>
      <c r="AZ343" s="644"/>
      <c r="BA343" s="644"/>
      <c r="BB343" s="644"/>
      <c r="BC343" s="644"/>
      <c r="BD343" s="644"/>
      <c r="BE343" s="644"/>
      <c r="BF343" s="644"/>
      <c r="BG343" s="644"/>
      <c r="BH343" s="644"/>
      <c r="BI343" s="644"/>
      <c r="BJ343" s="644"/>
      <c r="BK343" s="644"/>
      <c r="BL343" s="644"/>
      <c r="BM343" s="644"/>
      <c r="BN343" s="644"/>
      <c r="BO343" s="644"/>
      <c r="BP343" s="644"/>
      <c r="BQ343" s="644"/>
      <c r="BR343" s="644"/>
      <c r="BS343" s="644"/>
      <c r="BT343" s="644"/>
      <c r="BU343" s="644"/>
      <c r="BV343" s="644"/>
      <c r="BW343" s="644"/>
      <c r="BX343" s="644"/>
      <c r="BY343" s="644"/>
      <c r="BZ343" s="644"/>
      <c r="CA343" s="644"/>
      <c r="CB343" s="644"/>
      <c r="CC343" s="644"/>
      <c r="CD343" s="644"/>
      <c r="CE343" s="644"/>
      <c r="CF343" s="644"/>
      <c r="CG343" s="644"/>
      <c r="CH343" s="644"/>
      <c r="CI343" s="644"/>
      <c r="CJ343" s="644"/>
      <c r="CK343" s="644"/>
      <c r="CL343" s="644"/>
      <c r="CM343" s="644"/>
      <c r="CN343" s="644"/>
      <c r="CO343" s="644"/>
      <c r="CP343" s="644"/>
      <c r="CQ343" s="644"/>
      <c r="CR343" s="644"/>
      <c r="CS343" s="644"/>
      <c r="CT343" s="644"/>
      <c r="CU343" s="644"/>
      <c r="CV343" s="644"/>
      <c r="CW343" s="644"/>
      <c r="CX343" s="644"/>
      <c r="CY343" s="644"/>
      <c r="CZ343" s="644"/>
      <c r="DA343" s="644"/>
      <c r="DB343" s="644"/>
      <c r="DC343" s="644"/>
      <c r="DD343" s="644"/>
      <c r="DE343" s="644"/>
      <c r="DF343" s="644"/>
      <c r="DG343" s="644"/>
      <c r="DH343" s="644"/>
      <c r="DI343" s="644"/>
      <c r="DJ343" s="644"/>
      <c r="DK343" s="644"/>
      <c r="DL343" s="644"/>
      <c r="DM343" s="644"/>
      <c r="DN343" s="644"/>
      <c r="DO343" s="644"/>
      <c r="DP343" s="644"/>
      <c r="DQ343" s="644"/>
      <c r="DR343" s="644"/>
      <c r="DS343" s="644"/>
      <c r="DT343" s="644"/>
      <c r="DU343" s="644"/>
      <c r="DV343" s="644"/>
      <c r="DW343" s="644"/>
      <c r="DX343" s="644"/>
      <c r="DY343" s="644"/>
      <c r="DZ343" s="644"/>
      <c r="EA343" s="644"/>
      <c r="EB343" s="644"/>
      <c r="EC343" s="644"/>
      <c r="ED343" s="644"/>
      <c r="EE343" s="644"/>
      <c r="EF343" s="644"/>
      <c r="EG343" s="644"/>
      <c r="EH343" s="644"/>
      <c r="EI343" s="644"/>
      <c r="EJ343" s="644"/>
      <c r="EK343" s="644"/>
      <c r="EL343" s="644"/>
      <c r="EM343" s="644"/>
      <c r="EN343" s="644"/>
      <c r="EO343" s="644"/>
      <c r="EP343" s="644"/>
      <c r="EQ343" s="644"/>
      <c r="ER343" s="644"/>
      <c r="ES343" s="644"/>
      <c r="ET343" s="644"/>
      <c r="EU343" s="644"/>
      <c r="EV343" s="644"/>
      <c r="EW343" s="644"/>
      <c r="EX343" s="644"/>
      <c r="EY343" s="644"/>
      <c r="EZ343" s="644"/>
      <c r="FA343" s="644"/>
      <c r="FB343" s="644"/>
      <c r="FC343" s="644"/>
      <c r="FD343" s="644"/>
      <c r="FE343" s="644"/>
      <c r="FF343" s="644"/>
      <c r="FG343" s="644"/>
      <c r="FH343" s="644"/>
      <c r="FI343" s="644"/>
      <c r="FJ343" s="644"/>
      <c r="FK343" s="644"/>
      <c r="FL343" s="644"/>
      <c r="FM343" s="644"/>
      <c r="FN343" s="644"/>
      <c r="FO343" s="644"/>
      <c r="FP343" s="644"/>
      <c r="FQ343" s="644"/>
      <c r="FR343" s="644"/>
      <c r="FS343" s="644"/>
      <c r="FT343" s="644"/>
      <c r="FU343" s="644"/>
      <c r="FV343" s="644"/>
      <c r="FW343" s="644"/>
      <c r="FX343" s="644"/>
      <c r="FY343" s="644"/>
      <c r="FZ343" s="644"/>
      <c r="GA343" s="644"/>
      <c r="GB343" s="644"/>
      <c r="GC343" s="644"/>
      <c r="GD343" s="644"/>
      <c r="GE343" s="644"/>
      <c r="GF343" s="644"/>
      <c r="GG343" s="644"/>
      <c r="GH343" s="644"/>
      <c r="GI343" s="644"/>
      <c r="GJ343" s="644"/>
      <c r="GK343" s="644"/>
      <c r="GL343" s="644"/>
      <c r="GM343" s="644"/>
      <c r="GN343" s="644"/>
      <c r="GO343" s="644"/>
      <c r="GP343" s="644"/>
      <c r="GQ343" s="644"/>
      <c r="GR343" s="644"/>
      <c r="GS343" s="644"/>
      <c r="GT343" s="644"/>
      <c r="GU343" s="644"/>
      <c r="GV343" s="644"/>
      <c r="GW343" s="644"/>
      <c r="GX343" s="644"/>
      <c r="GY343" s="644"/>
      <c r="GZ343" s="644"/>
      <c r="HA343" s="644"/>
      <c r="HB343" s="644"/>
      <c r="HC343" s="644"/>
      <c r="HD343" s="644"/>
      <c r="HE343" s="644"/>
      <c r="HF343" s="644"/>
      <c r="HG343" s="644"/>
      <c r="HH343" s="644"/>
      <c r="HI343" s="644"/>
      <c r="HJ343" s="644"/>
      <c r="HK343" s="644"/>
      <c r="HL343" s="644"/>
    </row>
    <row r="344" spans="2:234" x14ac:dyDescent="0.25">
      <c r="D344" s="645">
        <v>8</v>
      </c>
      <c r="E344" s="878"/>
      <c r="F344" s="879"/>
      <c r="G344" s="880"/>
      <c r="H344" s="878"/>
      <c r="I344" s="879"/>
      <c r="J344" s="879"/>
      <c r="K344" s="879"/>
      <c r="L344" s="879"/>
      <c r="M344" s="880"/>
      <c r="N344" s="881"/>
      <c r="O344" s="882"/>
      <c r="P344" s="882"/>
      <c r="Q344" s="883"/>
      <c r="S344" s="644"/>
      <c r="T344" s="644"/>
      <c r="U344" s="644" t="str">
        <f t="shared" si="1105"/>
        <v/>
      </c>
      <c r="V344" s="644"/>
      <c r="W344" s="644"/>
      <c r="X344" s="644"/>
      <c r="Y344" s="644"/>
      <c r="Z344" s="644"/>
      <c r="AA344" s="644"/>
      <c r="AB344" s="644"/>
      <c r="AC344" s="644"/>
      <c r="AD344" s="644"/>
      <c r="AE344" s="644"/>
      <c r="AF344" s="644"/>
      <c r="AG344" s="644"/>
      <c r="AH344" s="644"/>
      <c r="AI344" s="644"/>
      <c r="AJ344" s="644"/>
      <c r="AK344" s="644"/>
      <c r="AL344" s="644"/>
      <c r="AM344" s="644"/>
      <c r="AN344" s="644"/>
      <c r="AO344" s="644"/>
      <c r="AP344" s="644"/>
      <c r="AQ344" s="644"/>
      <c r="AR344" s="644"/>
      <c r="AS344" s="644"/>
      <c r="AT344" s="644"/>
      <c r="AU344" s="644"/>
      <c r="AV344" s="644"/>
      <c r="AW344" s="644"/>
      <c r="AX344" s="644"/>
      <c r="AY344" s="644"/>
      <c r="AZ344" s="644"/>
      <c r="BA344" s="644"/>
      <c r="BB344" s="644"/>
      <c r="BC344" s="644"/>
      <c r="BD344" s="644"/>
      <c r="BE344" s="644"/>
      <c r="BF344" s="644"/>
      <c r="BG344" s="644"/>
      <c r="BH344" s="644"/>
      <c r="BI344" s="644"/>
      <c r="BJ344" s="644"/>
      <c r="BK344" s="644"/>
      <c r="BL344" s="644"/>
      <c r="BM344" s="644"/>
      <c r="BN344" s="644"/>
      <c r="BO344" s="644"/>
      <c r="BP344" s="644"/>
      <c r="BQ344" s="644"/>
      <c r="BR344" s="644"/>
      <c r="BS344" s="644"/>
      <c r="BT344" s="644"/>
      <c r="BU344" s="644"/>
      <c r="BV344" s="644"/>
      <c r="BW344" s="644"/>
      <c r="BX344" s="644"/>
      <c r="BY344" s="644"/>
      <c r="BZ344" s="644"/>
      <c r="CA344" s="644"/>
      <c r="CB344" s="644"/>
      <c r="CC344" s="644"/>
      <c r="CD344" s="644"/>
      <c r="CE344" s="644"/>
      <c r="CF344" s="644"/>
      <c r="CG344" s="644"/>
      <c r="CH344" s="644"/>
      <c r="CI344" s="644"/>
      <c r="CJ344" s="644"/>
      <c r="CK344" s="644"/>
      <c r="CL344" s="644"/>
      <c r="CM344" s="644"/>
      <c r="CN344" s="644"/>
      <c r="CO344" s="644"/>
      <c r="CP344" s="644"/>
      <c r="CQ344" s="644"/>
      <c r="CR344" s="644"/>
      <c r="CS344" s="644"/>
      <c r="CT344" s="644"/>
      <c r="CU344" s="644"/>
      <c r="CV344" s="644"/>
      <c r="CW344" s="644"/>
      <c r="CX344" s="644"/>
      <c r="CY344" s="644"/>
      <c r="CZ344" s="644"/>
      <c r="DA344" s="644"/>
      <c r="DB344" s="644"/>
      <c r="DC344" s="644"/>
      <c r="DD344" s="644"/>
      <c r="DE344" s="644"/>
      <c r="DF344" s="644"/>
      <c r="DG344" s="644"/>
      <c r="DH344" s="644"/>
      <c r="DI344" s="644"/>
      <c r="DJ344" s="644"/>
      <c r="DK344" s="644"/>
      <c r="DL344" s="644"/>
      <c r="DM344" s="644"/>
      <c r="DN344" s="644"/>
      <c r="DO344" s="644"/>
      <c r="DP344" s="644"/>
      <c r="DQ344" s="644"/>
      <c r="DR344" s="644"/>
      <c r="DS344" s="644"/>
      <c r="DT344" s="644"/>
      <c r="DU344" s="644"/>
      <c r="DV344" s="644"/>
      <c r="DW344" s="644"/>
      <c r="DX344" s="644"/>
      <c r="DY344" s="644"/>
      <c r="DZ344" s="644"/>
      <c r="EA344" s="644"/>
      <c r="EB344" s="644"/>
      <c r="EC344" s="644"/>
      <c r="ED344" s="644"/>
      <c r="EE344" s="644"/>
      <c r="EF344" s="644"/>
      <c r="EG344" s="644"/>
      <c r="EH344" s="644"/>
      <c r="EI344" s="644"/>
      <c r="EJ344" s="644"/>
      <c r="EK344" s="644"/>
      <c r="EL344" s="644"/>
      <c r="EM344" s="644"/>
      <c r="EN344" s="644"/>
      <c r="EO344" s="644"/>
      <c r="EP344" s="644"/>
      <c r="EQ344" s="644"/>
      <c r="ER344" s="644"/>
      <c r="ES344" s="644"/>
      <c r="ET344" s="644"/>
      <c r="EU344" s="644"/>
      <c r="EV344" s="644"/>
      <c r="EW344" s="644"/>
      <c r="EX344" s="644"/>
      <c r="EY344" s="644"/>
      <c r="EZ344" s="644"/>
      <c r="FA344" s="644"/>
      <c r="FB344" s="644"/>
      <c r="FC344" s="644"/>
      <c r="FD344" s="644"/>
      <c r="FE344" s="644"/>
      <c r="FF344" s="644"/>
      <c r="FG344" s="644"/>
      <c r="FH344" s="644"/>
      <c r="FI344" s="644"/>
      <c r="FJ344" s="644"/>
      <c r="FK344" s="644"/>
      <c r="FL344" s="644"/>
      <c r="FM344" s="644"/>
      <c r="FN344" s="644"/>
      <c r="FO344" s="644"/>
      <c r="FP344" s="644"/>
      <c r="FQ344" s="644"/>
      <c r="FR344" s="644"/>
      <c r="FS344" s="644"/>
      <c r="FT344" s="644"/>
      <c r="FU344" s="644"/>
      <c r="FV344" s="644"/>
      <c r="FW344" s="644"/>
      <c r="FX344" s="644"/>
      <c r="FY344" s="644"/>
      <c r="FZ344" s="644"/>
      <c r="GA344" s="644"/>
      <c r="GB344" s="644"/>
      <c r="GC344" s="644"/>
      <c r="GD344" s="644"/>
      <c r="GE344" s="644"/>
      <c r="GF344" s="644"/>
      <c r="GG344" s="644"/>
      <c r="GH344" s="644"/>
      <c r="GI344" s="644"/>
      <c r="GJ344" s="644"/>
      <c r="GK344" s="644"/>
      <c r="GL344" s="644"/>
      <c r="GM344" s="644"/>
      <c r="GN344" s="644"/>
      <c r="GO344" s="644"/>
      <c r="GP344" s="644"/>
      <c r="GQ344" s="644"/>
      <c r="GR344" s="644"/>
      <c r="GS344" s="644"/>
      <c r="GT344" s="644"/>
      <c r="GU344" s="644"/>
      <c r="GV344" s="644"/>
      <c r="GW344" s="644"/>
      <c r="GX344" s="644"/>
      <c r="GY344" s="644"/>
      <c r="GZ344" s="644"/>
      <c r="HA344" s="644"/>
      <c r="HB344" s="644"/>
      <c r="HC344" s="644"/>
      <c r="HD344" s="644"/>
      <c r="HE344" s="644"/>
      <c r="HF344" s="644"/>
      <c r="HG344" s="644"/>
      <c r="HH344" s="644"/>
      <c r="HI344" s="644"/>
      <c r="HJ344" s="644"/>
      <c r="HK344" s="644"/>
      <c r="HL344" s="644"/>
    </row>
    <row r="345" spans="2:234" x14ac:dyDescent="0.25">
      <c r="D345" s="645">
        <v>9</v>
      </c>
      <c r="E345" s="878"/>
      <c r="F345" s="879"/>
      <c r="G345" s="880"/>
      <c r="H345" s="878"/>
      <c r="I345" s="879"/>
      <c r="J345" s="879"/>
      <c r="K345" s="879"/>
      <c r="L345" s="879"/>
      <c r="M345" s="880"/>
      <c r="N345" s="881"/>
      <c r="O345" s="882"/>
      <c r="P345" s="882"/>
      <c r="Q345" s="883"/>
      <c r="S345" s="644"/>
      <c r="T345" s="644"/>
      <c r="U345" s="644" t="str">
        <f t="shared" si="1105"/>
        <v/>
      </c>
      <c r="V345" s="644"/>
      <c r="W345" s="644"/>
      <c r="X345" s="644"/>
      <c r="Y345" s="644"/>
      <c r="Z345" s="644"/>
      <c r="AA345" s="644"/>
      <c r="AB345" s="644"/>
      <c r="AC345" s="644"/>
      <c r="AD345" s="644"/>
      <c r="AE345" s="644"/>
      <c r="AF345" s="644"/>
      <c r="AG345" s="644"/>
      <c r="AH345" s="644"/>
      <c r="AI345" s="644"/>
      <c r="AJ345" s="644"/>
      <c r="AK345" s="644"/>
      <c r="AL345" s="644"/>
      <c r="AM345" s="644"/>
      <c r="AN345" s="644"/>
      <c r="AO345" s="644"/>
      <c r="AP345" s="644"/>
      <c r="AQ345" s="644"/>
      <c r="AR345" s="644"/>
      <c r="AS345" s="644"/>
      <c r="AT345" s="644"/>
      <c r="AU345" s="644"/>
      <c r="AV345" s="644"/>
      <c r="AW345" s="644"/>
      <c r="AX345" s="644"/>
      <c r="AY345" s="644"/>
      <c r="AZ345" s="644"/>
      <c r="BA345" s="644"/>
      <c r="BB345" s="644"/>
      <c r="BC345" s="644"/>
      <c r="BD345" s="644"/>
      <c r="BE345" s="644"/>
      <c r="BF345" s="644"/>
      <c r="BG345" s="644"/>
      <c r="BH345" s="644"/>
      <c r="BI345" s="644"/>
      <c r="BJ345" s="644"/>
      <c r="BK345" s="644"/>
      <c r="BL345" s="644"/>
      <c r="BM345" s="644"/>
      <c r="BN345" s="644"/>
      <c r="BO345" s="644"/>
      <c r="BP345" s="644"/>
      <c r="BQ345" s="644"/>
      <c r="BR345" s="644"/>
      <c r="BS345" s="644"/>
      <c r="BT345" s="644"/>
      <c r="BU345" s="644"/>
      <c r="BV345" s="644"/>
      <c r="BW345" s="644"/>
      <c r="BX345" s="644"/>
      <c r="BY345" s="644"/>
      <c r="BZ345" s="644"/>
      <c r="CA345" s="644"/>
      <c r="CB345" s="644"/>
      <c r="CC345" s="644"/>
      <c r="CD345" s="644"/>
      <c r="CE345" s="644"/>
      <c r="CF345" s="644"/>
      <c r="CG345" s="644"/>
      <c r="CH345" s="644"/>
      <c r="CI345" s="644"/>
      <c r="CJ345" s="644"/>
      <c r="CK345" s="644"/>
      <c r="CL345" s="644"/>
      <c r="CM345" s="644"/>
      <c r="CN345" s="644"/>
      <c r="CO345" s="644"/>
      <c r="CP345" s="644"/>
      <c r="CQ345" s="644"/>
      <c r="CR345" s="644"/>
      <c r="CS345" s="644"/>
      <c r="CT345" s="644"/>
      <c r="CU345" s="644"/>
      <c r="CV345" s="644"/>
      <c r="CW345" s="644"/>
      <c r="CX345" s="644"/>
      <c r="CY345" s="644"/>
      <c r="CZ345" s="644"/>
      <c r="DA345" s="644"/>
      <c r="DB345" s="644"/>
      <c r="DC345" s="644"/>
      <c r="DD345" s="644"/>
      <c r="DE345" s="644"/>
      <c r="DF345" s="644"/>
      <c r="DG345" s="644"/>
      <c r="DH345" s="644"/>
      <c r="DI345" s="644"/>
      <c r="DJ345" s="644"/>
      <c r="DK345" s="644"/>
      <c r="DL345" s="644"/>
      <c r="DM345" s="644"/>
      <c r="DN345" s="644"/>
      <c r="DO345" s="644"/>
      <c r="DP345" s="644"/>
      <c r="DQ345" s="644"/>
      <c r="DR345" s="644"/>
      <c r="DS345" s="644"/>
      <c r="DT345" s="644"/>
      <c r="DU345" s="644"/>
      <c r="DV345" s="644"/>
      <c r="DW345" s="644"/>
      <c r="DX345" s="644"/>
      <c r="DY345" s="644"/>
      <c r="DZ345" s="644"/>
      <c r="EA345" s="644"/>
      <c r="EB345" s="644"/>
      <c r="EC345" s="644"/>
      <c r="ED345" s="644"/>
      <c r="EE345" s="644"/>
      <c r="EF345" s="644"/>
      <c r="EG345" s="644"/>
      <c r="EH345" s="644"/>
      <c r="EI345" s="644"/>
      <c r="EJ345" s="644"/>
      <c r="EK345" s="644"/>
      <c r="EL345" s="644"/>
      <c r="EM345" s="644"/>
      <c r="EN345" s="644"/>
      <c r="EO345" s="644"/>
      <c r="EP345" s="644"/>
      <c r="EQ345" s="644"/>
      <c r="ER345" s="644"/>
      <c r="ES345" s="644"/>
      <c r="ET345" s="644"/>
      <c r="EU345" s="644"/>
      <c r="EV345" s="644"/>
      <c r="EW345" s="644"/>
      <c r="EX345" s="644"/>
      <c r="EY345" s="644"/>
      <c r="EZ345" s="644"/>
      <c r="FA345" s="644"/>
      <c r="FB345" s="644"/>
      <c r="FC345" s="644"/>
      <c r="FD345" s="644"/>
      <c r="FE345" s="644"/>
      <c r="FF345" s="644"/>
      <c r="FG345" s="644"/>
      <c r="FH345" s="644"/>
      <c r="FI345" s="644"/>
      <c r="FJ345" s="644"/>
      <c r="FK345" s="644"/>
      <c r="FL345" s="644"/>
      <c r="FM345" s="644"/>
      <c r="FN345" s="644"/>
      <c r="FO345" s="644"/>
      <c r="FP345" s="644"/>
      <c r="FQ345" s="644"/>
      <c r="FR345" s="644"/>
      <c r="FS345" s="644"/>
      <c r="FT345" s="644"/>
      <c r="FU345" s="644"/>
      <c r="FV345" s="644"/>
      <c r="FW345" s="644"/>
      <c r="FX345" s="644"/>
      <c r="FY345" s="644"/>
      <c r="FZ345" s="644"/>
      <c r="GA345" s="644"/>
      <c r="GB345" s="644"/>
      <c r="GC345" s="644"/>
      <c r="GD345" s="644"/>
      <c r="GE345" s="644"/>
      <c r="GF345" s="644"/>
      <c r="GG345" s="644"/>
      <c r="GH345" s="644"/>
      <c r="GI345" s="644"/>
      <c r="GJ345" s="644"/>
      <c r="GK345" s="644"/>
      <c r="GL345" s="644"/>
      <c r="GM345" s="644"/>
      <c r="GN345" s="644"/>
      <c r="GO345" s="644"/>
      <c r="GP345" s="644"/>
      <c r="GQ345" s="644"/>
      <c r="GR345" s="644"/>
      <c r="GS345" s="644"/>
      <c r="GT345" s="644"/>
      <c r="GU345" s="644"/>
      <c r="GV345" s="644"/>
      <c r="GW345" s="644"/>
      <c r="GX345" s="644"/>
      <c r="GY345" s="644"/>
      <c r="GZ345" s="644"/>
      <c r="HA345" s="644"/>
      <c r="HB345" s="644"/>
      <c r="HC345" s="644"/>
      <c r="HD345" s="644"/>
      <c r="HE345" s="644"/>
      <c r="HF345" s="644"/>
      <c r="HG345" s="644"/>
      <c r="HH345" s="644"/>
      <c r="HI345" s="644"/>
      <c r="HJ345" s="644"/>
      <c r="HK345" s="644"/>
      <c r="HL345" s="644"/>
    </row>
    <row r="346" spans="2:234" x14ac:dyDescent="0.25">
      <c r="D346" s="645">
        <v>10</v>
      </c>
      <c r="E346" s="878"/>
      <c r="F346" s="879"/>
      <c r="G346" s="880"/>
      <c r="H346" s="878"/>
      <c r="I346" s="879"/>
      <c r="J346" s="879"/>
      <c r="K346" s="879"/>
      <c r="L346" s="879"/>
      <c r="M346" s="880"/>
      <c r="N346" s="881"/>
      <c r="O346" s="882"/>
      <c r="P346" s="882"/>
      <c r="Q346" s="883"/>
      <c r="S346" s="644"/>
      <c r="T346" s="644"/>
      <c r="U346" s="644" t="str">
        <f t="shared" si="1105"/>
        <v/>
      </c>
      <c r="V346" s="644"/>
      <c r="W346" s="644"/>
      <c r="X346" s="644"/>
      <c r="Y346" s="644"/>
      <c r="Z346" s="644"/>
      <c r="AA346" s="644"/>
      <c r="AB346" s="644"/>
      <c r="AC346" s="644"/>
      <c r="AD346" s="644"/>
      <c r="AE346" s="644"/>
      <c r="AF346" s="644"/>
      <c r="AG346" s="644"/>
      <c r="AH346" s="644"/>
      <c r="AI346" s="644"/>
      <c r="AJ346" s="644"/>
      <c r="AK346" s="644"/>
      <c r="AL346" s="644"/>
      <c r="AM346" s="644"/>
      <c r="AN346" s="644"/>
      <c r="AO346" s="644"/>
      <c r="AP346" s="644"/>
      <c r="AQ346" s="644"/>
      <c r="AR346" s="644"/>
      <c r="AS346" s="644"/>
      <c r="AT346" s="644"/>
      <c r="AU346" s="644"/>
      <c r="AV346" s="644"/>
      <c r="AW346" s="644"/>
      <c r="AX346" s="644"/>
      <c r="AY346" s="644"/>
      <c r="AZ346" s="644"/>
      <c r="BA346" s="644"/>
      <c r="BB346" s="644"/>
      <c r="BC346" s="644"/>
      <c r="BD346" s="644"/>
      <c r="BE346" s="644"/>
      <c r="BF346" s="644"/>
      <c r="BG346" s="644"/>
      <c r="BH346" s="644"/>
      <c r="BI346" s="644"/>
      <c r="BJ346" s="644"/>
      <c r="BK346" s="644"/>
      <c r="BL346" s="644"/>
      <c r="BM346" s="644"/>
      <c r="BN346" s="644"/>
      <c r="BO346" s="644"/>
      <c r="BP346" s="644"/>
      <c r="BQ346" s="644"/>
      <c r="BR346" s="644"/>
      <c r="BS346" s="644"/>
      <c r="BT346" s="644"/>
      <c r="BU346" s="644"/>
      <c r="BV346" s="644"/>
      <c r="BW346" s="644"/>
      <c r="BX346" s="644"/>
      <c r="BY346" s="644"/>
      <c r="BZ346" s="644"/>
      <c r="CA346" s="644"/>
      <c r="CB346" s="644"/>
      <c r="CC346" s="644"/>
      <c r="CD346" s="644"/>
      <c r="CE346" s="644"/>
      <c r="CF346" s="644"/>
      <c r="CG346" s="644"/>
      <c r="CH346" s="644"/>
      <c r="CI346" s="644"/>
      <c r="CJ346" s="644"/>
      <c r="CK346" s="644"/>
      <c r="CL346" s="644"/>
      <c r="CM346" s="644"/>
      <c r="CN346" s="644"/>
      <c r="CO346" s="644"/>
      <c r="CP346" s="644"/>
      <c r="CQ346" s="644"/>
      <c r="CR346" s="644"/>
      <c r="CS346" s="644"/>
      <c r="CT346" s="644"/>
      <c r="CU346" s="644"/>
      <c r="CV346" s="644"/>
      <c r="CW346" s="644"/>
      <c r="CX346" s="644"/>
      <c r="CY346" s="644"/>
      <c r="CZ346" s="644"/>
      <c r="DA346" s="644"/>
      <c r="DB346" s="644"/>
      <c r="DC346" s="644"/>
      <c r="DD346" s="644"/>
      <c r="DE346" s="644"/>
      <c r="DF346" s="644"/>
      <c r="DG346" s="644"/>
      <c r="DH346" s="644"/>
      <c r="DI346" s="644"/>
      <c r="DJ346" s="644"/>
      <c r="DK346" s="644"/>
      <c r="DL346" s="644"/>
      <c r="DM346" s="644"/>
      <c r="DN346" s="644"/>
      <c r="DO346" s="644"/>
      <c r="DP346" s="644"/>
      <c r="DQ346" s="644"/>
      <c r="DR346" s="644"/>
      <c r="DS346" s="644"/>
      <c r="DT346" s="644"/>
      <c r="DU346" s="644"/>
      <c r="DV346" s="644"/>
      <c r="DW346" s="644"/>
      <c r="DX346" s="644"/>
      <c r="DY346" s="644"/>
      <c r="DZ346" s="644"/>
      <c r="EA346" s="644"/>
      <c r="EB346" s="644"/>
      <c r="EC346" s="644"/>
      <c r="ED346" s="644"/>
      <c r="EE346" s="644"/>
      <c r="EF346" s="644"/>
      <c r="EG346" s="644"/>
      <c r="EH346" s="644"/>
      <c r="EI346" s="644"/>
      <c r="EJ346" s="644"/>
      <c r="EK346" s="644"/>
      <c r="EL346" s="644"/>
      <c r="EM346" s="644"/>
      <c r="EN346" s="644"/>
      <c r="EO346" s="644"/>
      <c r="EP346" s="644"/>
      <c r="EQ346" s="644"/>
      <c r="ER346" s="644"/>
      <c r="ES346" s="644"/>
      <c r="ET346" s="644"/>
      <c r="EU346" s="644"/>
      <c r="EV346" s="644"/>
      <c r="EW346" s="644"/>
      <c r="EX346" s="644"/>
      <c r="EY346" s="644"/>
      <c r="EZ346" s="644"/>
      <c r="FA346" s="644"/>
      <c r="FB346" s="644"/>
      <c r="FC346" s="644"/>
      <c r="FD346" s="644"/>
      <c r="FE346" s="644"/>
      <c r="FF346" s="644"/>
      <c r="FG346" s="644"/>
      <c r="FH346" s="644"/>
      <c r="FI346" s="644"/>
      <c r="FJ346" s="644"/>
      <c r="FK346" s="644"/>
      <c r="FL346" s="644"/>
      <c r="FM346" s="644"/>
      <c r="FN346" s="644"/>
      <c r="FO346" s="644"/>
      <c r="FP346" s="644"/>
      <c r="FQ346" s="644"/>
      <c r="FR346" s="644"/>
      <c r="FS346" s="644"/>
      <c r="FT346" s="644"/>
      <c r="FU346" s="644"/>
      <c r="FV346" s="644"/>
      <c r="FW346" s="644"/>
      <c r="FX346" s="644"/>
      <c r="FY346" s="644"/>
      <c r="FZ346" s="644"/>
      <c r="GA346" s="644"/>
      <c r="GB346" s="644"/>
      <c r="GC346" s="644"/>
      <c r="GD346" s="644"/>
      <c r="GE346" s="644"/>
      <c r="GF346" s="644"/>
      <c r="GG346" s="644"/>
      <c r="GH346" s="644"/>
      <c r="GI346" s="644"/>
      <c r="GJ346" s="644"/>
      <c r="GK346" s="644"/>
      <c r="GL346" s="644"/>
      <c r="GM346" s="644"/>
      <c r="GN346" s="644"/>
      <c r="GO346" s="644"/>
      <c r="GP346" s="644"/>
      <c r="GQ346" s="644"/>
      <c r="GR346" s="644"/>
      <c r="GS346" s="644"/>
      <c r="GT346" s="644"/>
      <c r="GU346" s="644"/>
      <c r="GV346" s="644"/>
      <c r="GW346" s="644"/>
      <c r="GX346" s="644"/>
      <c r="GY346" s="644"/>
      <c r="GZ346" s="644"/>
      <c r="HA346" s="644"/>
      <c r="HB346" s="644"/>
      <c r="HC346" s="644"/>
      <c r="HD346" s="644"/>
      <c r="HE346" s="644"/>
      <c r="HF346" s="644"/>
      <c r="HG346" s="644"/>
      <c r="HH346" s="644"/>
      <c r="HI346" s="644"/>
      <c r="HJ346" s="644"/>
      <c r="HK346" s="644"/>
      <c r="HL346" s="644"/>
    </row>
    <row r="348" spans="2:234" ht="12.75" customHeight="1" x14ac:dyDescent="0.25">
      <c r="D348" s="4" t="s">
        <v>9</v>
      </c>
      <c r="E348" s="764" t="s">
        <v>1691</v>
      </c>
      <c r="F348" s="764"/>
      <c r="G348" s="764"/>
      <c r="H348" s="764"/>
      <c r="I348" s="764"/>
      <c r="J348" s="764"/>
      <c r="K348" s="764"/>
      <c r="L348" s="764"/>
      <c r="M348" s="764"/>
      <c r="N348" s="764"/>
      <c r="O348" s="764"/>
      <c r="P348" s="764"/>
      <c r="Q348" s="764"/>
    </row>
    <row r="349" spans="2:234" s="643" customFormat="1" x14ac:dyDescent="0.25">
      <c r="B349" s="644"/>
      <c r="C349" s="644"/>
      <c r="D349" s="4"/>
      <c r="E349" s="892" t="s">
        <v>1693</v>
      </c>
      <c r="F349" s="892"/>
      <c r="G349" s="892"/>
      <c r="H349" s="892"/>
      <c r="I349" s="892"/>
      <c r="J349" s="892"/>
      <c r="K349" s="892"/>
      <c r="L349" s="892"/>
      <c r="M349" s="892"/>
      <c r="N349" s="892"/>
      <c r="O349" s="892"/>
      <c r="P349" s="892"/>
      <c r="Q349" s="892"/>
      <c r="R349" s="644"/>
      <c r="HM349" s="644"/>
      <c r="HN349" s="644"/>
      <c r="HO349" s="644"/>
      <c r="HP349" s="644"/>
      <c r="HQ349" s="644"/>
      <c r="HR349" s="644"/>
      <c r="HS349" s="644"/>
      <c r="HT349" s="644"/>
      <c r="HU349" s="644"/>
      <c r="HV349" s="644"/>
      <c r="HW349" s="644"/>
      <c r="HX349" s="644"/>
      <c r="HY349" s="644"/>
      <c r="HZ349" s="644"/>
    </row>
    <row r="350" spans="2:234" s="643" customFormat="1" x14ac:dyDescent="0.25">
      <c r="B350" s="644"/>
      <c r="C350" s="644"/>
      <c r="D350" s="4"/>
      <c r="E350" s="752"/>
      <c r="F350" s="588" t="s">
        <v>1671</v>
      </c>
      <c r="G350" s="751" t="s">
        <v>1695</v>
      </c>
      <c r="H350" s="751"/>
      <c r="I350" s="751"/>
      <c r="J350" s="750"/>
      <c r="K350" s="750"/>
      <c r="L350" s="750"/>
      <c r="M350" s="752"/>
      <c r="N350" s="752"/>
      <c r="O350" s="752"/>
      <c r="P350" s="752"/>
      <c r="Q350" s="752"/>
      <c r="R350" s="644"/>
      <c r="HM350" s="644"/>
      <c r="HN350" s="644"/>
      <c r="HO350" s="644"/>
      <c r="HP350" s="644"/>
      <c r="HQ350" s="644"/>
      <c r="HR350" s="644"/>
      <c r="HS350" s="644"/>
      <c r="HT350" s="644"/>
      <c r="HU350" s="644"/>
      <c r="HV350" s="644"/>
      <c r="HW350" s="644"/>
      <c r="HX350" s="644"/>
      <c r="HY350" s="644"/>
      <c r="HZ350" s="644"/>
    </row>
    <row r="351" spans="2:234" s="643" customFormat="1" x14ac:dyDescent="0.25">
      <c r="B351" s="644"/>
      <c r="C351" s="644"/>
      <c r="D351" s="4"/>
      <c r="E351" s="752"/>
      <c r="F351" s="588" t="s">
        <v>1683</v>
      </c>
      <c r="G351" s="751" t="s">
        <v>1686</v>
      </c>
      <c r="H351" s="751"/>
      <c r="I351" s="751"/>
      <c r="J351" s="750"/>
      <c r="K351" s="750"/>
      <c r="L351" s="750"/>
      <c r="M351" s="752"/>
      <c r="N351" s="752"/>
      <c r="O351" s="752"/>
      <c r="P351" s="752"/>
      <c r="Q351" s="752"/>
      <c r="R351" s="644"/>
      <c r="HM351" s="644"/>
      <c r="HN351" s="644"/>
      <c r="HO351" s="644"/>
      <c r="HP351" s="644"/>
      <c r="HQ351" s="644"/>
      <c r="HR351" s="644"/>
      <c r="HS351" s="644"/>
      <c r="HT351" s="644"/>
      <c r="HU351" s="644"/>
      <c r="HV351" s="644"/>
      <c r="HW351" s="644"/>
      <c r="HX351" s="644"/>
      <c r="HY351" s="644"/>
      <c r="HZ351" s="644"/>
    </row>
    <row r="352" spans="2:234" s="643" customFormat="1" x14ac:dyDescent="0.25">
      <c r="B352" s="644"/>
      <c r="C352" s="644"/>
      <c r="D352" s="4"/>
      <c r="E352" s="752"/>
      <c r="F352" s="588" t="s">
        <v>1681</v>
      </c>
      <c r="G352" s="751" t="s">
        <v>1692</v>
      </c>
      <c r="H352" s="751"/>
      <c r="I352" s="751"/>
      <c r="J352" s="750"/>
      <c r="K352" s="750"/>
      <c r="L352" s="750"/>
      <c r="M352" s="752"/>
      <c r="N352" s="752"/>
      <c r="O352" s="752"/>
      <c r="P352" s="752"/>
      <c r="Q352" s="752"/>
      <c r="R352" s="644"/>
      <c r="HM352" s="644"/>
      <c r="HN352" s="644"/>
      <c r="HO352" s="644"/>
      <c r="HP352" s="644"/>
      <c r="HQ352" s="644"/>
      <c r="HR352" s="644"/>
      <c r="HS352" s="644"/>
      <c r="HT352" s="644"/>
      <c r="HU352" s="644"/>
      <c r="HV352" s="644"/>
      <c r="HW352" s="644"/>
      <c r="HX352" s="644"/>
      <c r="HY352" s="644"/>
      <c r="HZ352" s="644"/>
    </row>
    <row r="353" spans="1:234" s="643" customFormat="1" ht="12.75" customHeight="1" x14ac:dyDescent="0.25">
      <c r="B353" s="644"/>
      <c r="C353" s="644"/>
      <c r="D353" s="4"/>
      <c r="E353" s="752"/>
      <c r="F353" s="588" t="s">
        <v>1436</v>
      </c>
      <c r="G353" s="751" t="s">
        <v>1689</v>
      </c>
      <c r="H353" s="751"/>
      <c r="I353" s="751"/>
      <c r="J353" s="750"/>
      <c r="K353" s="750"/>
      <c r="L353" s="750"/>
      <c r="M353" s="752"/>
      <c r="N353" s="752"/>
      <c r="O353" s="752"/>
      <c r="P353" s="752"/>
      <c r="Q353" s="752"/>
      <c r="R353" s="644"/>
      <c r="HM353" s="644"/>
      <c r="HN353" s="644"/>
      <c r="HO353" s="644"/>
      <c r="HP353" s="644"/>
      <c r="HQ353" s="644"/>
      <c r="HR353" s="644"/>
      <c r="HS353" s="644"/>
      <c r="HT353" s="644"/>
      <c r="HU353" s="644"/>
      <c r="HV353" s="644"/>
      <c r="HW353" s="644"/>
      <c r="HX353" s="644"/>
      <c r="HY353" s="644"/>
      <c r="HZ353" s="644"/>
    </row>
    <row r="354" spans="1:234" s="643" customFormat="1" x14ac:dyDescent="0.25">
      <c r="B354" s="644"/>
      <c r="C354" s="644"/>
      <c r="D354" s="4"/>
      <c r="E354" s="752"/>
      <c r="F354" s="588" t="s">
        <v>1672</v>
      </c>
      <c r="G354" s="751" t="s">
        <v>1696</v>
      </c>
      <c r="H354" s="751"/>
      <c r="I354" s="751"/>
      <c r="J354" s="750"/>
      <c r="K354" s="750"/>
      <c r="L354" s="750"/>
      <c r="M354" s="752"/>
      <c r="N354" s="752"/>
      <c r="O354" s="752"/>
      <c r="P354" s="752"/>
      <c r="Q354" s="752"/>
      <c r="R354" s="644"/>
      <c r="HM354" s="644"/>
      <c r="HN354" s="644"/>
      <c r="HO354" s="644"/>
      <c r="HP354" s="644"/>
      <c r="HQ354" s="644"/>
      <c r="HR354" s="644"/>
      <c r="HS354" s="644"/>
      <c r="HT354" s="644"/>
      <c r="HU354" s="644"/>
      <c r="HV354" s="644"/>
      <c r="HW354" s="644"/>
      <c r="HX354" s="644"/>
      <c r="HY354" s="644"/>
      <c r="HZ354" s="644"/>
    </row>
    <row r="355" spans="1:234" s="643" customFormat="1" ht="10.8" customHeight="1" x14ac:dyDescent="0.25">
      <c r="B355" s="644"/>
      <c r="C355" s="644"/>
      <c r="D355" s="644"/>
      <c r="E355" s="644"/>
      <c r="F355" s="644"/>
      <c r="G355" s="644"/>
      <c r="H355" s="644"/>
      <c r="I355" s="644"/>
      <c r="J355" s="644"/>
      <c r="K355" s="644"/>
      <c r="L355" s="644"/>
      <c r="M355" s="644"/>
      <c r="N355" s="644"/>
      <c r="O355" s="644"/>
      <c r="P355" s="644"/>
      <c r="Q355" s="644"/>
      <c r="R355" s="644"/>
      <c r="HM355" s="644"/>
      <c r="HN355" s="644"/>
      <c r="HO355" s="644"/>
      <c r="HP355" s="644"/>
      <c r="HQ355" s="644"/>
      <c r="HR355" s="644"/>
      <c r="HS355" s="644"/>
      <c r="HT355" s="644"/>
      <c r="HU355" s="644"/>
      <c r="HV355" s="644"/>
      <c r="HW355" s="644"/>
      <c r="HX355" s="644"/>
      <c r="HY355" s="644"/>
      <c r="HZ355" s="644"/>
    </row>
    <row r="356" spans="1:234" s="643" customFormat="1" ht="12.6" customHeight="1" x14ac:dyDescent="0.25">
      <c r="B356" s="644"/>
      <c r="C356" s="644"/>
      <c r="D356" s="644"/>
      <c r="E356" s="894" t="s">
        <v>1702</v>
      </c>
      <c r="F356" s="895"/>
      <c r="G356" s="692"/>
      <c r="H356" s="644"/>
      <c r="I356" s="644"/>
      <c r="J356" s="644"/>
      <c r="K356" s="644"/>
      <c r="L356" s="644"/>
      <c r="M356" s="644"/>
      <c r="N356" s="644"/>
      <c r="O356" s="644"/>
      <c r="P356" s="644"/>
      <c r="Q356" s="644"/>
      <c r="R356" s="644"/>
      <c r="HM356" s="644"/>
      <c r="HN356" s="644"/>
      <c r="HO356" s="644"/>
      <c r="HP356" s="644"/>
      <c r="HQ356" s="644"/>
      <c r="HR356" s="644"/>
      <c r="HS356" s="644"/>
      <c r="HT356" s="644"/>
      <c r="HU356" s="644"/>
      <c r="HV356" s="644"/>
      <c r="HW356" s="644"/>
      <c r="HX356" s="644"/>
      <c r="HY356" s="644"/>
      <c r="HZ356" s="644"/>
    </row>
    <row r="357" spans="1:234" s="643" customFormat="1" ht="12.6" customHeight="1" x14ac:dyDescent="0.25">
      <c r="B357" s="644"/>
      <c r="C357" s="644"/>
      <c r="D357" s="644"/>
      <c r="E357" s="894" t="s">
        <v>1724</v>
      </c>
      <c r="F357" s="895"/>
      <c r="G357" s="693"/>
      <c r="H357" s="691" t="s">
        <v>1708</v>
      </c>
      <c r="I357" s="644"/>
      <c r="J357" s="644"/>
      <c r="K357" s="644"/>
      <c r="L357" s="644"/>
      <c r="M357" s="644"/>
      <c r="N357" s="644"/>
      <c r="O357" s="644"/>
      <c r="P357" s="644"/>
      <c r="Q357" s="644"/>
      <c r="R357" s="644"/>
      <c r="HM357" s="644"/>
      <c r="HN357" s="644"/>
      <c r="HO357" s="644"/>
      <c r="HP357" s="644"/>
      <c r="HQ357" s="644"/>
      <c r="HR357" s="644"/>
      <c r="HS357" s="644"/>
      <c r="HT357" s="644"/>
      <c r="HU357" s="644"/>
      <c r="HV357" s="644"/>
      <c r="HW357" s="644"/>
      <c r="HX357" s="644"/>
      <c r="HY357" s="644"/>
      <c r="HZ357" s="644"/>
    </row>
    <row r="358" spans="1:234" s="643" customFormat="1" ht="12.6" customHeight="1" x14ac:dyDescent="0.25">
      <c r="B358" s="644"/>
      <c r="C358" s="644"/>
      <c r="D358" s="644"/>
      <c r="E358" s="644"/>
      <c r="F358" s="644"/>
      <c r="G358" s="644"/>
      <c r="H358" s="644"/>
      <c r="I358" s="644"/>
      <c r="J358" s="644"/>
      <c r="K358" s="644"/>
      <c r="L358" s="644"/>
      <c r="M358" s="644"/>
      <c r="N358" s="644"/>
      <c r="O358" s="644"/>
      <c r="P358" s="644"/>
      <c r="Q358" s="644"/>
      <c r="R358" s="644"/>
      <c r="HM358" s="644"/>
      <c r="HN358" s="644"/>
      <c r="HO358" s="644"/>
      <c r="HP358" s="644"/>
      <c r="HQ358" s="644"/>
      <c r="HR358" s="644"/>
      <c r="HS358" s="644"/>
      <c r="HT358" s="644"/>
      <c r="HU358" s="644"/>
      <c r="HV358" s="644"/>
      <c r="HW358" s="644"/>
      <c r="HX358" s="644"/>
      <c r="HY358" s="644"/>
      <c r="HZ358" s="644"/>
    </row>
    <row r="359" spans="1:234" s="643" customFormat="1" x14ac:dyDescent="0.25">
      <c r="B359" s="644"/>
      <c r="C359" s="644"/>
      <c r="D359" s="896" t="s">
        <v>1679</v>
      </c>
      <c r="E359" s="897" t="s">
        <v>1671</v>
      </c>
      <c r="F359" s="898"/>
      <c r="G359" s="898"/>
      <c r="H359" s="898"/>
      <c r="I359" s="898"/>
      <c r="J359" s="898"/>
      <c r="K359" s="898"/>
      <c r="L359" s="898"/>
      <c r="M359" s="898"/>
      <c r="N359" s="899"/>
      <c r="O359" s="900" t="s">
        <v>1436</v>
      </c>
      <c r="P359" s="900" t="s">
        <v>1681</v>
      </c>
      <c r="Q359" s="900" t="s">
        <v>1672</v>
      </c>
      <c r="R359" s="644"/>
      <c r="T359" s="911" t="s">
        <v>1652</v>
      </c>
      <c r="U359" s="903" t="s">
        <v>1673</v>
      </c>
      <c r="V359" s="646" t="s">
        <v>1653</v>
      </c>
      <c r="W359" s="646" t="s">
        <v>1653</v>
      </c>
      <c r="Y359" s="913" t="s">
        <v>1674</v>
      </c>
      <c r="Z359" s="914"/>
      <c r="AA359" s="915"/>
      <c r="AT359" s="903" t="s">
        <v>1654</v>
      </c>
      <c r="AV359" s="643" t="s">
        <v>1655</v>
      </c>
      <c r="AW359" s="647" t="s">
        <v>1656</v>
      </c>
      <c r="AX359" s="647">
        <v>2023</v>
      </c>
      <c r="AY359" s="647">
        <v>2024</v>
      </c>
      <c r="AZ359" s="647">
        <v>2025</v>
      </c>
      <c r="BA359" s="647">
        <v>2026</v>
      </c>
      <c r="BB359" s="647">
        <v>2027</v>
      </c>
      <c r="BC359" s="647">
        <v>2028</v>
      </c>
      <c r="BD359" s="647">
        <v>2029</v>
      </c>
      <c r="BE359" s="647">
        <v>2030</v>
      </c>
      <c r="BF359" s="647" t="s">
        <v>1657</v>
      </c>
      <c r="BH359" s="643" t="s">
        <v>1675</v>
      </c>
      <c r="BI359" s="647" t="s">
        <v>1656</v>
      </c>
      <c r="BJ359" s="647">
        <v>2023</v>
      </c>
      <c r="BK359" s="647">
        <v>2024</v>
      </c>
      <c r="BL359" s="647">
        <v>2025</v>
      </c>
      <c r="BM359" s="647">
        <v>2026</v>
      </c>
      <c r="BN359" s="647">
        <v>2027</v>
      </c>
      <c r="BO359" s="647">
        <v>2028</v>
      </c>
      <c r="BP359" s="647">
        <v>2029</v>
      </c>
      <c r="BQ359" s="647">
        <v>2030</v>
      </c>
      <c r="BR359" s="647" t="s">
        <v>1657</v>
      </c>
      <c r="BS359" s="648"/>
      <c r="BT359" s="648"/>
      <c r="BU359" s="648"/>
      <c r="BV359" s="648"/>
      <c r="BW359" s="648"/>
      <c r="BX359" s="648"/>
      <c r="BY359" s="648"/>
      <c r="BZ359" s="648"/>
      <c r="CA359" s="648"/>
      <c r="CB359" s="648"/>
      <c r="CC359" s="648"/>
      <c r="CD359" s="648"/>
      <c r="CE359" s="648"/>
      <c r="CF359" s="648"/>
      <c r="CG359" s="648"/>
      <c r="CH359" s="648"/>
      <c r="CI359" s="648"/>
      <c r="CJ359" s="648"/>
      <c r="CK359" s="648"/>
      <c r="CL359" s="648"/>
      <c r="CM359" s="648"/>
      <c r="CN359" s="648"/>
      <c r="CO359" s="648"/>
      <c r="CP359" s="648"/>
      <c r="CQ359" s="648"/>
      <c r="CR359" s="648"/>
      <c r="CS359" s="648"/>
      <c r="CT359" s="648"/>
      <c r="CU359" s="648"/>
      <c r="CV359" s="648"/>
      <c r="CW359" s="648"/>
      <c r="CX359" s="648"/>
      <c r="CY359" s="648"/>
      <c r="CZ359" s="648"/>
      <c r="DA359" s="648"/>
      <c r="DB359" s="648"/>
      <c r="DC359" s="648"/>
      <c r="DD359" s="648"/>
      <c r="DE359" s="648"/>
      <c r="DF359" s="648"/>
      <c r="DG359" s="648"/>
      <c r="DH359" s="648"/>
      <c r="DI359" s="648"/>
      <c r="DJ359" s="648"/>
      <c r="DK359" s="648"/>
      <c r="DL359" s="648"/>
      <c r="DM359" s="648"/>
      <c r="DN359" s="648"/>
      <c r="DO359" s="648"/>
      <c r="DP359" s="648"/>
      <c r="DR359" s="643" t="s">
        <v>1658</v>
      </c>
      <c r="DS359" s="647" t="s">
        <v>1656</v>
      </c>
      <c r="DT359" s="647">
        <v>2023</v>
      </c>
      <c r="DU359" s="647">
        <v>2024</v>
      </c>
      <c r="DV359" s="647">
        <v>2025</v>
      </c>
      <c r="DW359" s="647">
        <v>2026</v>
      </c>
      <c r="DX359" s="647">
        <v>2027</v>
      </c>
      <c r="DY359" s="647">
        <v>2028</v>
      </c>
      <c r="DZ359" s="647">
        <v>2029</v>
      </c>
      <c r="EA359" s="647">
        <v>2030</v>
      </c>
      <c r="EB359" s="647" t="s">
        <v>1657</v>
      </c>
      <c r="HM359" s="644"/>
      <c r="HN359" s="644"/>
      <c r="HO359" s="644"/>
      <c r="HP359" s="644"/>
      <c r="HQ359" s="644"/>
      <c r="HR359" s="644"/>
      <c r="HS359" s="644"/>
      <c r="HT359" s="644"/>
      <c r="HU359" s="644"/>
      <c r="HV359" s="644"/>
      <c r="HW359" s="644"/>
      <c r="HX359" s="644"/>
      <c r="HY359" s="644"/>
      <c r="HZ359" s="644"/>
    </row>
    <row r="360" spans="1:234" s="643" customFormat="1" ht="77.400000000000006" customHeight="1" x14ac:dyDescent="0.25">
      <c r="B360" s="644"/>
      <c r="C360" s="644"/>
      <c r="D360" s="896"/>
      <c r="E360" s="649" t="str">
        <f>INDEX(U337:U346,COLUMNS(E360:E360))</f>
        <v/>
      </c>
      <c r="F360" s="649" t="str">
        <f>INDEX(U337:U346,COLUMNS(E360:F360))</f>
        <v/>
      </c>
      <c r="G360" s="649" t="str">
        <f>INDEX(U337:U346,COLUMNS(E360:G360))</f>
        <v/>
      </c>
      <c r="H360" s="649" t="str">
        <f>INDEX(U337:U346,COLUMNS(E360:H360))</f>
        <v/>
      </c>
      <c r="I360" s="649" t="str">
        <f>INDEX(U337:U346,COLUMNS(E360:I360))</f>
        <v/>
      </c>
      <c r="J360" s="649" t="str">
        <f>INDEX(U337:U346,COLUMNS(E360:J360))</f>
        <v/>
      </c>
      <c r="K360" s="649" t="str">
        <f>INDEX(U337:U346,COLUMNS(E360:K360))</f>
        <v/>
      </c>
      <c r="L360" s="649" t="str">
        <f>INDEX(U337:U346,COLUMNS(E360:L360))</f>
        <v/>
      </c>
      <c r="M360" s="649" t="str">
        <f>INDEX(U337:U346,COLUMNS(E360:M360))</f>
        <v/>
      </c>
      <c r="N360" s="649" t="str">
        <f>INDEX(U337:U346,COLUMNS(E360:N360))</f>
        <v/>
      </c>
      <c r="O360" s="901"/>
      <c r="P360" s="901"/>
      <c r="Q360" s="902"/>
      <c r="R360" s="644"/>
      <c r="S360" s="650"/>
      <c r="T360" s="912"/>
      <c r="U360" s="904"/>
      <c r="V360" s="647" t="s">
        <v>1676</v>
      </c>
      <c r="W360" s="647" t="s">
        <v>1659</v>
      </c>
      <c r="Y360" s="647" t="str">
        <f t="shared" ref="Y360" si="1106">E360</f>
        <v/>
      </c>
      <c r="Z360" s="647" t="str">
        <f t="shared" ref="Z360" si="1107">F360</f>
        <v/>
      </c>
      <c r="AA360" s="647" t="str">
        <f t="shared" ref="AA360" si="1108">G360</f>
        <v/>
      </c>
      <c r="AB360" s="647" t="str">
        <f t="shared" ref="AB360" si="1109">H360</f>
        <v/>
      </c>
      <c r="AC360" s="647" t="str">
        <f t="shared" ref="AC360" si="1110">I360</f>
        <v/>
      </c>
      <c r="AD360" s="647" t="str">
        <f t="shared" ref="AD360" si="1111">J360</f>
        <v/>
      </c>
      <c r="AE360" s="647" t="str">
        <f t="shared" ref="AE360" si="1112">K360</f>
        <v/>
      </c>
      <c r="AF360" s="647" t="str">
        <f t="shared" ref="AF360" si="1113">L360</f>
        <v/>
      </c>
      <c r="AG360" s="647" t="str">
        <f t="shared" ref="AG360" si="1114">M360</f>
        <v/>
      </c>
      <c r="AH360" s="647" t="str">
        <f t="shared" ref="AH360" si="1115">N360</f>
        <v/>
      </c>
      <c r="AI360" s="648"/>
      <c r="AJ360" s="650"/>
      <c r="AK360" s="650"/>
      <c r="AM360" s="650"/>
      <c r="AN360" s="650"/>
      <c r="AO360" s="650"/>
      <c r="AP360" s="650"/>
      <c r="AQ360" s="650"/>
      <c r="AR360" s="650"/>
      <c r="AS360" s="650"/>
      <c r="AT360" s="904"/>
      <c r="AU360" s="650"/>
      <c r="AV360" s="643" t="s">
        <v>1660</v>
      </c>
      <c r="AW360" s="647">
        <v>0</v>
      </c>
      <c r="AX360" s="647">
        <v>0</v>
      </c>
      <c r="AY360" s="647">
        <v>0</v>
      </c>
      <c r="AZ360" s="647">
        <v>0</v>
      </c>
      <c r="BA360" s="647">
        <v>0</v>
      </c>
      <c r="BB360" s="647">
        <v>0</v>
      </c>
      <c r="BC360" s="647">
        <v>0</v>
      </c>
      <c r="BD360" s="647">
        <v>0</v>
      </c>
      <c r="BE360" s="647">
        <v>0</v>
      </c>
      <c r="BF360" s="647"/>
      <c r="BG360" s="650"/>
      <c r="BH360" s="643" t="s">
        <v>1660</v>
      </c>
      <c r="BI360" s="647">
        <v>0</v>
      </c>
      <c r="BJ360" s="647">
        <v>0</v>
      </c>
      <c r="BK360" s="647">
        <v>0</v>
      </c>
      <c r="BL360" s="647">
        <v>0</v>
      </c>
      <c r="BM360" s="647">
        <v>0</v>
      </c>
      <c r="BN360" s="647">
        <v>0</v>
      </c>
      <c r="BO360" s="647">
        <v>0</v>
      </c>
      <c r="BP360" s="647">
        <v>0</v>
      </c>
      <c r="BQ360" s="647">
        <v>0</v>
      </c>
      <c r="BR360" s="647"/>
      <c r="BS360" s="648"/>
      <c r="BT360" s="648"/>
      <c r="BU360" s="648"/>
      <c r="BV360" s="648"/>
      <c r="BW360" s="648"/>
      <c r="BX360" s="648"/>
      <c r="BY360" s="648"/>
      <c r="BZ360" s="648"/>
      <c r="CA360" s="648"/>
      <c r="CB360" s="648"/>
      <c r="CC360" s="648"/>
      <c r="CD360" s="648"/>
      <c r="CE360" s="648"/>
      <c r="CF360" s="648"/>
      <c r="CG360" s="648"/>
      <c r="CH360" s="648"/>
      <c r="CI360" s="648"/>
      <c r="CJ360" s="648"/>
      <c r="CK360" s="648"/>
      <c r="CL360" s="648"/>
      <c r="CM360" s="648"/>
      <c r="CN360" s="648"/>
      <c r="CO360" s="648"/>
      <c r="CP360" s="648"/>
      <c r="CQ360" s="648"/>
      <c r="CR360" s="648"/>
      <c r="CS360" s="648"/>
      <c r="CT360" s="648"/>
      <c r="CU360" s="648"/>
      <c r="CV360" s="648"/>
      <c r="CW360" s="648"/>
      <c r="CX360" s="648"/>
      <c r="CY360" s="648"/>
      <c r="CZ360" s="648"/>
      <c r="DA360" s="648"/>
      <c r="DB360" s="648"/>
      <c r="DC360" s="648"/>
      <c r="DD360" s="648"/>
      <c r="DE360" s="648"/>
      <c r="DF360" s="648"/>
      <c r="DG360" s="648"/>
      <c r="DH360" s="648"/>
      <c r="DI360" s="648"/>
      <c r="DJ360" s="648"/>
      <c r="DK360" s="648"/>
      <c r="DL360" s="648"/>
      <c r="DM360" s="648"/>
      <c r="DN360" s="648"/>
      <c r="DO360" s="648"/>
      <c r="DP360" s="648"/>
      <c r="DQ360" s="643" t="s">
        <v>1436</v>
      </c>
      <c r="DR360" s="643" t="s">
        <v>1660</v>
      </c>
      <c r="DS360" s="647">
        <v>0</v>
      </c>
      <c r="DT360" s="647">
        <v>0</v>
      </c>
      <c r="DU360" s="647">
        <v>0</v>
      </c>
      <c r="DV360" s="647">
        <v>0</v>
      </c>
      <c r="DW360" s="647">
        <v>0</v>
      </c>
      <c r="DX360" s="647">
        <v>0</v>
      </c>
      <c r="DY360" s="647">
        <v>0</v>
      </c>
      <c r="DZ360" s="647">
        <v>0</v>
      </c>
      <c r="EA360" s="647">
        <v>0</v>
      </c>
      <c r="EB360" s="647"/>
      <c r="HM360" s="644"/>
      <c r="HN360" s="644"/>
      <c r="HO360" s="644"/>
      <c r="HP360" s="644"/>
      <c r="HQ360" s="644"/>
      <c r="HR360" s="644"/>
      <c r="HS360" s="644"/>
      <c r="HT360" s="644"/>
      <c r="HU360" s="644"/>
      <c r="HV360" s="644"/>
      <c r="HW360" s="644"/>
      <c r="HX360" s="644"/>
      <c r="HY360" s="644"/>
      <c r="HZ360" s="644"/>
    </row>
    <row r="361" spans="1:234" s="643" customFormat="1" x14ac:dyDescent="0.25">
      <c r="B361" s="644"/>
      <c r="C361" s="644"/>
      <c r="D361" s="651">
        <v>2023</v>
      </c>
      <c r="E361" s="652"/>
      <c r="F361" s="652"/>
      <c r="G361" s="652"/>
      <c r="H361" s="652"/>
      <c r="I361" s="652"/>
      <c r="J361" s="652"/>
      <c r="K361" s="652"/>
      <c r="L361" s="652"/>
      <c r="M361" s="652"/>
      <c r="N361" s="652"/>
      <c r="O361" s="652"/>
      <c r="P361" s="687"/>
      <c r="Q361" s="653"/>
      <c r="R361" s="644"/>
      <c r="T361" s="646">
        <f t="shared" ref="T361:T362" si="1116">SUM(E361:N361)</f>
        <v>0</v>
      </c>
      <c r="U361" s="646"/>
      <c r="V361" s="646"/>
      <c r="W361" s="646">
        <f>P361</f>
        <v>0</v>
      </c>
      <c r="Y361" s="646"/>
      <c r="Z361" s="646"/>
      <c r="AA361" s="646"/>
      <c r="AB361" s="646"/>
      <c r="AC361" s="646"/>
      <c r="AD361" s="646"/>
      <c r="AE361" s="646"/>
      <c r="AF361" s="646"/>
      <c r="AG361" s="646"/>
      <c r="AH361" s="646"/>
      <c r="AT361" s="647">
        <v>0</v>
      </c>
      <c r="AV361" s="647">
        <v>2023</v>
      </c>
      <c r="AW361" s="647">
        <v>0</v>
      </c>
      <c r="AX361" s="654">
        <f>IF(AX359=AV361,W361,IF(AW361=0,MAX(AX360-MAX(AT361-SUM(AW360:AW360),0),0),AX360))</f>
        <v>0</v>
      </c>
      <c r="AY361" s="654">
        <f>IF(AY359=AV361,W361,IF(AX361=0,MAX(AY360-MAX(AT361-SUM(AW360:AX360),0),0),AY360))</f>
        <v>0</v>
      </c>
      <c r="AZ361" s="654">
        <f>IF(AZ359=AV361,W361,IF(AY361=0,MAX(AZ360-MAX(AT361-SUM(AW360:AY360),0),0),AZ360))</f>
        <v>0</v>
      </c>
      <c r="BA361" s="654">
        <f>IF(BA359=AV361,W361,IF(AZ361=0,MAX(BA360-MAX(AT361-SUM(AW360:AZ360),0),0),BA360))</f>
        <v>0</v>
      </c>
      <c r="BB361" s="654">
        <f>IF(BB359=AV361,W361,IF(BA361=0,MAX(BB360-MAX(AT361-SUM(AW360:BA360),0),0),BB360))</f>
        <v>0</v>
      </c>
      <c r="BC361" s="654">
        <f>IF(BC359=AV361,W361,IF(BB361=0,MAX(BC360-MAX(AT361-SUM(AW360:BB360),0),0),BC360))</f>
        <v>0</v>
      </c>
      <c r="BD361" s="654">
        <f>IF(BD359=AV361,W361,IF(BC361=0,MAX(BD360-MAX(AT361-SUM(AW360:BC360),0),0),BD360))</f>
        <v>0</v>
      </c>
      <c r="BE361" s="654">
        <f>IF(BE359=AV361,W361,IF(BD361=0,MAX(BE360-MAX(AT361-SUM(AW360:BD360),0),0),BE360))</f>
        <v>0</v>
      </c>
      <c r="BF361" s="654" t="b">
        <f t="shared" ref="BF361:BF362" si="1117">SUM(AX361:BE361)=P361</f>
        <v>1</v>
      </c>
      <c r="BH361" s="647">
        <v>2023</v>
      </c>
      <c r="BI361" s="647">
        <v>0</v>
      </c>
      <c r="BJ361" s="654">
        <f>IF(BH361&gt;BJ359,AX360-AX361,0)</f>
        <v>0</v>
      </c>
      <c r="BK361" s="654">
        <f>IF(BH361&gt;BK359,AY360-AY361,0)</f>
        <v>0</v>
      </c>
      <c r="BL361" s="654">
        <f>IF(BH361&gt;BL359,AZ360-AZ361,0)</f>
        <v>0</v>
      </c>
      <c r="BM361" s="654">
        <f>IF(BH361&gt;BM359,BA360-BA361,0)</f>
        <v>0</v>
      </c>
      <c r="BN361" s="654">
        <f>IF(BH361&gt;BN359,BB360-BB361,0)</f>
        <v>0</v>
      </c>
      <c r="BO361" s="654">
        <f>IF(BH361&gt;BO359,BC360-BC361,0)</f>
        <v>0</v>
      </c>
      <c r="BP361" s="654">
        <f>IF(BH361&gt;BP359,BD360-BD361,0)</f>
        <v>0</v>
      </c>
      <c r="BQ361" s="654">
        <f>IF(BH361&gt;BQ359,BE360-BE361,0)</f>
        <v>0</v>
      </c>
      <c r="BR361" s="654" t="b">
        <f>SUM(BJ361:BQ361)=U361-SUM(Y361:AH361)</f>
        <v>1</v>
      </c>
      <c r="BS361" s="655"/>
      <c r="BT361" s="655"/>
      <c r="BU361" s="655"/>
      <c r="BV361" s="655"/>
      <c r="BW361" s="655"/>
      <c r="BX361" s="655"/>
      <c r="BY361" s="655"/>
      <c r="BZ361" s="655"/>
      <c r="CA361" s="655"/>
      <c r="CB361" s="655"/>
      <c r="CC361" s="655"/>
      <c r="CD361" s="655"/>
      <c r="CE361" s="655"/>
      <c r="CF361" s="655"/>
      <c r="CG361" s="655"/>
      <c r="CH361" s="655"/>
      <c r="CI361" s="655"/>
      <c r="CJ361" s="655"/>
      <c r="CK361" s="655"/>
      <c r="CL361" s="655"/>
      <c r="CM361" s="655"/>
      <c r="CN361" s="655"/>
      <c r="CO361" s="655"/>
      <c r="CP361" s="655"/>
      <c r="CQ361" s="655"/>
      <c r="CR361" s="655"/>
      <c r="CS361" s="655"/>
      <c r="CT361" s="655"/>
      <c r="CU361" s="655"/>
      <c r="CV361" s="655"/>
      <c r="CW361" s="655"/>
      <c r="CX361" s="655"/>
      <c r="CY361" s="655"/>
      <c r="CZ361" s="655"/>
      <c r="DA361" s="655"/>
      <c r="DB361" s="655"/>
      <c r="DC361" s="655"/>
      <c r="DD361" s="655"/>
      <c r="DE361" s="655"/>
      <c r="DF361" s="655"/>
      <c r="DG361" s="655"/>
      <c r="DH361" s="655"/>
      <c r="DI361" s="655"/>
      <c r="DJ361" s="655"/>
      <c r="DK361" s="655"/>
      <c r="DL361" s="655"/>
      <c r="DM361" s="655"/>
      <c r="DN361" s="655"/>
      <c r="DO361" s="655"/>
      <c r="DP361" s="655"/>
      <c r="DQ361" s="650">
        <f>O361</f>
        <v>0</v>
      </c>
      <c r="DR361" s="647">
        <v>2023</v>
      </c>
      <c r="DS361" s="647">
        <v>0</v>
      </c>
      <c r="DT361" s="654">
        <f>IF(DR361&gt;DT359,IF(DQ361&lt;=BJ361,DQ361,BJ361),0)</f>
        <v>0</v>
      </c>
      <c r="DU361" s="654">
        <f>IF(DR361&gt;DU359,IF(DQ361&lt;=BK361,DQ361,BK361),0)</f>
        <v>0</v>
      </c>
      <c r="DV361" s="654">
        <f>IF(DR361&gt;DV359,IF(DQ361&lt;=BL361,DQ361,BL361),0)</f>
        <v>0</v>
      </c>
      <c r="DW361" s="654">
        <f>IF(DR361&gt;DW359,IF(DQ361&lt;=BM361,DQ361,BM361),0)</f>
        <v>0</v>
      </c>
      <c r="DX361" s="654">
        <f>IF(DR361&gt;DX359,IF(DQ361&lt;=BN361,DQ361,BN361),0)</f>
        <v>0</v>
      </c>
      <c r="DY361" s="654">
        <f>IF(DR361&gt;DY359,IF(DQ361&lt;=BO361,DQ361,BO361),0)</f>
        <v>0</v>
      </c>
      <c r="DZ361" s="654">
        <f>IF(DR361&gt;DZ359,IF(DQ361&lt;=BP361,DQ361,BP361),0)</f>
        <v>0</v>
      </c>
      <c r="EA361" s="654">
        <f>IF(DR361&gt;EA359,IF(DQ361&lt;=BQ361,DQ361,BQ361),0)</f>
        <v>0</v>
      </c>
      <c r="EB361" s="654" t="b">
        <f>SUM(DT361:EA361)+SUM(HB379:HK379)=O361</f>
        <v>1</v>
      </c>
      <c r="HM361" s="644"/>
      <c r="HN361" s="644"/>
      <c r="HO361" s="644"/>
      <c r="HP361" s="644"/>
      <c r="HQ361" s="644"/>
      <c r="HR361" s="644"/>
      <c r="HS361" s="644"/>
      <c r="HT361" s="644"/>
      <c r="HU361" s="644"/>
      <c r="HV361" s="644"/>
      <c r="HW361" s="644"/>
      <c r="HX361" s="644"/>
      <c r="HY361" s="644"/>
      <c r="HZ361" s="644"/>
    </row>
    <row r="362" spans="1:234" s="643" customFormat="1" x14ac:dyDescent="0.25">
      <c r="B362" s="644"/>
      <c r="C362" s="644"/>
      <c r="D362" s="651">
        <v>2024</v>
      </c>
      <c r="E362" s="687"/>
      <c r="F362" s="687"/>
      <c r="G362" s="687"/>
      <c r="H362" s="687"/>
      <c r="I362" s="687"/>
      <c r="J362" s="687"/>
      <c r="K362" s="687"/>
      <c r="L362" s="687"/>
      <c r="M362" s="687"/>
      <c r="N362" s="687"/>
      <c r="O362" s="687"/>
      <c r="P362" s="687"/>
      <c r="Q362" s="656">
        <f>SUM(E362:N362)-O362+(P361-P362)</f>
        <v>0</v>
      </c>
      <c r="R362" s="657"/>
      <c r="T362" s="646">
        <f t="shared" si="1116"/>
        <v>0</v>
      </c>
      <c r="U362" s="654">
        <f>O362+Q362</f>
        <v>0</v>
      </c>
      <c r="V362" s="658">
        <f>U362-P361</f>
        <v>0</v>
      </c>
      <c r="W362" s="658">
        <f t="shared" ref="W362" si="1118">IF(V362&gt;0,P362,P361+V362+(P362-P361))</f>
        <v>0</v>
      </c>
      <c r="X362" s="659"/>
      <c r="Y362" s="660">
        <f>IF(V362&lt;=0,0,V362*E362/SUM(E362:N362))</f>
        <v>0</v>
      </c>
      <c r="Z362" s="660">
        <f>IF(V362&lt;=0,0,V362*F362/SUM(E362:N362))</f>
        <v>0</v>
      </c>
      <c r="AA362" s="660">
        <f>IF(V362&lt;=0,0,V362*G362/SUM(E362:N362))</f>
        <v>0</v>
      </c>
      <c r="AB362" s="660">
        <f>IF(V362&lt;=0,0,V362*H362/SUM(E362:N362))</f>
        <v>0</v>
      </c>
      <c r="AC362" s="660">
        <f>IF(V362&lt;=0,0,V362*I362/SUM(E362:N362))</f>
        <v>0</v>
      </c>
      <c r="AD362" s="660">
        <f>IF(V362&lt;=0,0,V362*J362/SUM(E362:N362))</f>
        <v>0</v>
      </c>
      <c r="AE362" s="660">
        <f>IF(V362&lt;=0,0,V362*K362/SUM(E362:N362))</f>
        <v>0</v>
      </c>
      <c r="AF362" s="660">
        <f>IF(V362&lt;=0,0,V362*L362/SUM(E362:N362))</f>
        <v>0</v>
      </c>
      <c r="AG362" s="660">
        <f>IF(V362&lt;=0,0,V362*M362/SUM(E362:N362))</f>
        <v>0</v>
      </c>
      <c r="AH362" s="660">
        <f>IF(V362&lt;=0,0,V362*N362/SUM(E362:N362))</f>
        <v>0</v>
      </c>
      <c r="AI362" s="659"/>
      <c r="AJ362" s="659"/>
      <c r="AK362" s="659"/>
      <c r="AM362" s="659"/>
      <c r="AN362" s="659"/>
      <c r="AO362" s="659"/>
      <c r="AP362" s="659"/>
      <c r="AQ362" s="659"/>
      <c r="AR362" s="659"/>
      <c r="AS362" s="659"/>
      <c r="AT362" s="647">
        <f>IF(U362&lt;P361,U362,P361)</f>
        <v>0</v>
      </c>
      <c r="AU362" s="659"/>
      <c r="AV362" s="647">
        <v>2024</v>
      </c>
      <c r="AW362" s="647">
        <v>0</v>
      </c>
      <c r="AX362" s="654">
        <f>IF(AX359=AV362,W362,IF(AW362=0,MAX(AX361-MAX(AT362-SUM(AW361:AW361),0),0),AX361))</f>
        <v>0</v>
      </c>
      <c r="AY362" s="654">
        <f>IF(AY359=AV362,W362,IF(AX362=0,MAX(AY361-MAX(AT362-SUM(AW361:AX361),0),0),AY361))</f>
        <v>0</v>
      </c>
      <c r="AZ362" s="654">
        <f>IF(AZ359=AV362,W362,IF(AY362=0,MAX(AZ361-MAX(AT362-SUM(AW361:AY361),0),0),AZ361))</f>
        <v>0</v>
      </c>
      <c r="BA362" s="654">
        <f>IF(BA359=AV362,W362,IF(AZ362=0,MAX(BA361-MAX(AT362-SUM(AW361:AZ361),0),0),BA361))</f>
        <v>0</v>
      </c>
      <c r="BB362" s="654">
        <f>IF(BB359=AV362,W362,IF(BA362=0,MAX(BB361-MAX(AT362-SUM(AW361:BA361),0),0),BB361))</f>
        <v>0</v>
      </c>
      <c r="BC362" s="654">
        <f>IF(BC359=AV362,W362,IF(BB362=0,MAX(BC361-MAX(AT362-SUM(AW361:BB361),0),0),BC361))</f>
        <v>0</v>
      </c>
      <c r="BD362" s="654">
        <f>IF(BD359=AV362,W362,IF(BC362=0,MAX(BD361-MAX(AT362-SUM(AW361:BC361),0),0),BD361))</f>
        <v>0</v>
      </c>
      <c r="BE362" s="654">
        <f>IF(BE359=AV362,W362,IF(BD362=0,MAX(BE361-MAX(AT362-SUM(AW361:BD361),0),0),BE361))</f>
        <v>0</v>
      </c>
      <c r="BF362" s="654" t="b">
        <f t="shared" si="1117"/>
        <v>1</v>
      </c>
      <c r="BH362" s="647">
        <v>2024</v>
      </c>
      <c r="BI362" s="647">
        <v>0</v>
      </c>
      <c r="BJ362" s="654">
        <f>IF(BH362&gt;BJ359,AX361-AX362,0)</f>
        <v>0</v>
      </c>
      <c r="BK362" s="654">
        <f>IF(BH362&gt;BK359,AY361-AY362,0)</f>
        <v>0</v>
      </c>
      <c r="BL362" s="654">
        <f>IF(BH362&gt;BL359,AZ361-AZ362,0)</f>
        <v>0</v>
      </c>
      <c r="BM362" s="654">
        <f>IF(BH362&gt;BM359,BA361-BA362,0)</f>
        <v>0</v>
      </c>
      <c r="BN362" s="654">
        <f>IF(BH362&gt;BN359,BB361-BB362,0)</f>
        <v>0</v>
      </c>
      <c r="BO362" s="654">
        <f>IF(BH362&gt;BO359,BC361-BC362,0)</f>
        <v>0</v>
      </c>
      <c r="BP362" s="654">
        <f>IF(BH362&gt;BP359,BD361-BD362,0)</f>
        <v>0</v>
      </c>
      <c r="BQ362" s="654">
        <f>IF(BH362&gt;BQ359,BE361-BE362,0)</f>
        <v>0</v>
      </c>
      <c r="BR362" s="654" t="b">
        <f>SUM(BJ362:BQ362)=U362-SUM(Y362:AH362)</f>
        <v>1</v>
      </c>
      <c r="BS362" s="655"/>
      <c r="BT362" s="655"/>
      <c r="BU362" s="655"/>
      <c r="BV362" s="655"/>
      <c r="BW362" s="655"/>
      <c r="BX362" s="655"/>
      <c r="BY362" s="655"/>
      <c r="BZ362" s="655"/>
      <c r="CA362" s="655"/>
      <c r="CB362" s="655"/>
      <c r="CC362" s="655"/>
      <c r="CD362" s="655"/>
      <c r="CE362" s="655"/>
      <c r="CF362" s="655"/>
      <c r="CG362" s="655"/>
      <c r="CH362" s="655"/>
      <c r="CI362" s="655"/>
      <c r="CJ362" s="655"/>
      <c r="CK362" s="655"/>
      <c r="CL362" s="655"/>
      <c r="CM362" s="655"/>
      <c r="CN362" s="655"/>
      <c r="CO362" s="655"/>
      <c r="CP362" s="655"/>
      <c r="CQ362" s="655"/>
      <c r="CR362" s="655"/>
      <c r="CS362" s="655"/>
      <c r="CT362" s="655"/>
      <c r="CU362" s="655"/>
      <c r="CV362" s="655"/>
      <c r="CW362" s="655"/>
      <c r="CX362" s="655"/>
      <c r="CY362" s="655"/>
      <c r="CZ362" s="655"/>
      <c r="DA362" s="655"/>
      <c r="DB362" s="655"/>
      <c r="DC362" s="655"/>
      <c r="DD362" s="655"/>
      <c r="DE362" s="655"/>
      <c r="DF362" s="655"/>
      <c r="DG362" s="655"/>
      <c r="DH362" s="655"/>
      <c r="DI362" s="655"/>
      <c r="DJ362" s="655"/>
      <c r="DK362" s="655"/>
      <c r="DL362" s="655"/>
      <c r="DM362" s="655"/>
      <c r="DN362" s="655"/>
      <c r="DO362" s="655"/>
      <c r="DP362" s="655"/>
      <c r="DQ362" s="738">
        <f>O362</f>
        <v>0</v>
      </c>
      <c r="DR362" s="647">
        <v>2024</v>
      </c>
      <c r="DS362" s="647">
        <v>0</v>
      </c>
      <c r="DT362" s="654">
        <f>IF(DR362&gt;DT359,IF(DQ362&lt;=BJ362,DQ362,BJ362),0)</f>
        <v>0</v>
      </c>
      <c r="DU362" s="654">
        <f>IF(DR362&gt;DU359,IF(DQ362&lt;=BK362,DQ362,BK362),0)</f>
        <v>0</v>
      </c>
      <c r="DV362" s="654">
        <f>IF(DR362&gt;DV359,IF(DQ362&lt;=BL362,DQ362,BL362),0)</f>
        <v>0</v>
      </c>
      <c r="DW362" s="654">
        <f>IF(DR362&gt;DW359,IF(DQ362&lt;=BM362,DQ362,BM362),0)</f>
        <v>0</v>
      </c>
      <c r="DX362" s="654">
        <f>IF(DR362&gt;DX359,IF(DQ362&lt;=BN362,DQ362,BN362),0)</f>
        <v>0</v>
      </c>
      <c r="DY362" s="654">
        <f>IF(DR362&gt;DY359,IF(DQ362&lt;=BO362,DQ362,BO362),0)</f>
        <v>0</v>
      </c>
      <c r="DZ362" s="654">
        <f>IF(DR362&gt;DZ359,IF(DQ362&lt;=BP362,DQ362,BP362),0)</f>
        <v>0</v>
      </c>
      <c r="EA362" s="654">
        <f>IF(DR362&gt;EA359,IF(DQ362&lt;=BQ362,DQ362,BQ362),0)</f>
        <v>0</v>
      </c>
      <c r="EB362" s="654" t="b">
        <f>SUM(DT362:EA362)+SUM(HB380:HK380)=O362</f>
        <v>1</v>
      </c>
      <c r="HM362" s="657"/>
      <c r="HN362" s="657"/>
      <c r="HO362" s="657"/>
      <c r="HP362" s="657"/>
      <c r="HQ362" s="657"/>
      <c r="HR362" s="657"/>
      <c r="HS362" s="657"/>
      <c r="HT362" s="657"/>
      <c r="HU362" s="657"/>
      <c r="HV362" s="657"/>
      <c r="HW362" s="657"/>
      <c r="HX362" s="657"/>
      <c r="HY362" s="657"/>
      <c r="HZ362" s="657"/>
    </row>
    <row r="364" spans="1:234" s="643" customFormat="1" hidden="1" x14ac:dyDescent="0.25">
      <c r="A364" s="643" t="s">
        <v>208</v>
      </c>
      <c r="B364" s="644"/>
      <c r="C364" s="644"/>
      <c r="D364" s="644"/>
      <c r="E364" s="644"/>
      <c r="F364" s="644"/>
      <c r="G364" s="644"/>
      <c r="H364" s="644"/>
      <c r="I364" s="644"/>
      <c r="J364" s="644"/>
      <c r="K364" s="644"/>
      <c r="L364" s="644"/>
      <c r="M364" s="644"/>
      <c r="N364" s="644"/>
      <c r="O364" s="644"/>
      <c r="P364" s="644"/>
      <c r="Q364" s="644"/>
      <c r="R364" s="644"/>
      <c r="DR364" s="643" t="s">
        <v>1677</v>
      </c>
      <c r="HM364" s="644"/>
      <c r="HN364" s="644"/>
      <c r="HO364" s="644"/>
      <c r="HP364" s="644"/>
      <c r="HQ364" s="644"/>
      <c r="HR364" s="644"/>
      <c r="HS364" s="644"/>
      <c r="HT364" s="644"/>
      <c r="HU364" s="644"/>
      <c r="HV364" s="644"/>
      <c r="HW364" s="644"/>
      <c r="HX364" s="644"/>
      <c r="HY364" s="644"/>
      <c r="HZ364" s="644"/>
    </row>
    <row r="365" spans="1:234" hidden="1" x14ac:dyDescent="0.25">
      <c r="A365" s="643" t="s">
        <v>208</v>
      </c>
      <c r="AI365" s="913" t="s">
        <v>1661</v>
      </c>
      <c r="AJ365" s="914"/>
      <c r="AK365" s="914"/>
      <c r="AL365" s="914"/>
      <c r="AM365" s="914"/>
      <c r="AN365" s="914"/>
      <c r="AO365" s="914"/>
      <c r="AP365" s="914"/>
      <c r="AQ365" s="914"/>
      <c r="AR365" s="914"/>
      <c r="AS365" s="914"/>
      <c r="AT365" s="915"/>
      <c r="AU365" s="648"/>
      <c r="AW365" s="661" t="s">
        <v>1656</v>
      </c>
      <c r="AX365" s="647">
        <v>2023</v>
      </c>
      <c r="AY365" s="647">
        <v>2024</v>
      </c>
      <c r="AZ365" s="647">
        <v>2024</v>
      </c>
      <c r="BA365" s="647">
        <v>2024</v>
      </c>
      <c r="BB365" s="647">
        <v>2024</v>
      </c>
      <c r="BC365" s="647">
        <v>2024</v>
      </c>
      <c r="BD365" s="647">
        <v>2024</v>
      </c>
      <c r="BE365" s="647">
        <v>2024</v>
      </c>
      <c r="BF365" s="647">
        <v>2024</v>
      </c>
      <c r="BG365" s="647">
        <v>2024</v>
      </c>
      <c r="BH365" s="647">
        <v>2024</v>
      </c>
      <c r="BI365" s="647">
        <v>2025</v>
      </c>
      <c r="BJ365" s="647">
        <v>2025</v>
      </c>
      <c r="BK365" s="647">
        <v>2025</v>
      </c>
      <c r="BL365" s="647">
        <v>2025</v>
      </c>
      <c r="BM365" s="647">
        <v>2025</v>
      </c>
      <c r="BN365" s="647">
        <v>2025</v>
      </c>
      <c r="BO365" s="647">
        <v>2025</v>
      </c>
      <c r="BP365" s="647">
        <v>2025</v>
      </c>
      <c r="BQ365" s="647">
        <v>2025</v>
      </c>
      <c r="BR365" s="647">
        <v>2025</v>
      </c>
      <c r="BS365" s="647">
        <v>2026</v>
      </c>
      <c r="BT365" s="647">
        <v>2026</v>
      </c>
      <c r="BU365" s="647">
        <v>2026</v>
      </c>
      <c r="BV365" s="647">
        <v>2026</v>
      </c>
      <c r="BW365" s="647">
        <v>2026</v>
      </c>
      <c r="BX365" s="647">
        <v>2026</v>
      </c>
      <c r="BY365" s="647">
        <v>2026</v>
      </c>
      <c r="BZ365" s="647">
        <v>2026</v>
      </c>
      <c r="CA365" s="647">
        <v>2026</v>
      </c>
      <c r="CB365" s="647">
        <v>2026</v>
      </c>
      <c r="CC365" s="647">
        <v>2027</v>
      </c>
      <c r="CD365" s="647">
        <v>2027</v>
      </c>
      <c r="CE365" s="647">
        <v>2027</v>
      </c>
      <c r="CF365" s="647">
        <v>2027</v>
      </c>
      <c r="CG365" s="647">
        <v>2027</v>
      </c>
      <c r="CH365" s="647">
        <v>2027</v>
      </c>
      <c r="CI365" s="647">
        <v>2027</v>
      </c>
      <c r="CJ365" s="647">
        <v>2027</v>
      </c>
      <c r="CK365" s="647">
        <v>2027</v>
      </c>
      <c r="CL365" s="647">
        <v>2027</v>
      </c>
      <c r="CM365" s="647">
        <v>2028</v>
      </c>
      <c r="CN365" s="647">
        <v>2028</v>
      </c>
      <c r="CO365" s="647">
        <v>2028</v>
      </c>
      <c r="CP365" s="647">
        <v>2028</v>
      </c>
      <c r="CQ365" s="647">
        <v>2028</v>
      </c>
      <c r="CR365" s="647">
        <v>2028</v>
      </c>
      <c r="CS365" s="647">
        <v>2028</v>
      </c>
      <c r="CT365" s="647">
        <v>2028</v>
      </c>
      <c r="CU365" s="647">
        <v>2028</v>
      </c>
      <c r="CV365" s="647">
        <v>2028</v>
      </c>
      <c r="CW365" s="647">
        <v>2029</v>
      </c>
      <c r="CX365" s="647">
        <v>2029</v>
      </c>
      <c r="CY365" s="647">
        <v>2029</v>
      </c>
      <c r="CZ365" s="647">
        <v>2029</v>
      </c>
      <c r="DA365" s="647">
        <v>2029</v>
      </c>
      <c r="DB365" s="647">
        <v>2029</v>
      </c>
      <c r="DC365" s="647">
        <v>2029</v>
      </c>
      <c r="DD365" s="647">
        <v>2029</v>
      </c>
      <c r="DE365" s="647">
        <v>2029</v>
      </c>
      <c r="DF365" s="647">
        <v>2029</v>
      </c>
      <c r="DG365" s="647">
        <v>2030</v>
      </c>
      <c r="DH365" s="647">
        <v>2030</v>
      </c>
      <c r="DI365" s="647">
        <v>2030</v>
      </c>
      <c r="DJ365" s="647">
        <v>2030</v>
      </c>
      <c r="DK365" s="647">
        <v>2030</v>
      </c>
      <c r="DL365" s="647">
        <v>2030</v>
      </c>
      <c r="DM365" s="647">
        <v>2030</v>
      </c>
      <c r="DN365" s="647">
        <v>2030</v>
      </c>
      <c r="DO365" s="647">
        <v>2030</v>
      </c>
      <c r="DP365" s="647">
        <v>2030</v>
      </c>
      <c r="DR365" s="661"/>
      <c r="DS365" s="647">
        <v>2023</v>
      </c>
      <c r="DT365" s="647">
        <v>2024</v>
      </c>
      <c r="DU365" s="647">
        <v>2024</v>
      </c>
      <c r="DV365" s="647">
        <v>2024</v>
      </c>
      <c r="DW365" s="647">
        <v>2024</v>
      </c>
      <c r="DX365" s="647">
        <v>2024</v>
      </c>
      <c r="DY365" s="647">
        <v>2024</v>
      </c>
      <c r="DZ365" s="647">
        <v>2024</v>
      </c>
      <c r="EA365" s="647">
        <v>2024</v>
      </c>
      <c r="EB365" s="647">
        <v>2024</v>
      </c>
      <c r="EC365" s="647">
        <v>2024</v>
      </c>
      <c r="ED365" s="647">
        <v>2025</v>
      </c>
      <c r="EE365" s="647">
        <v>2025</v>
      </c>
      <c r="EF365" s="647">
        <v>2025</v>
      </c>
      <c r="EG365" s="647">
        <v>2025</v>
      </c>
      <c r="EH365" s="647">
        <v>2025</v>
      </c>
      <c r="EI365" s="647">
        <v>2025</v>
      </c>
      <c r="EJ365" s="647">
        <v>2025</v>
      </c>
      <c r="EK365" s="647">
        <v>2025</v>
      </c>
      <c r="EL365" s="647">
        <v>2025</v>
      </c>
      <c r="EM365" s="647">
        <v>2025</v>
      </c>
      <c r="EN365" s="647">
        <v>2026</v>
      </c>
      <c r="EO365" s="647">
        <v>2026</v>
      </c>
      <c r="EP365" s="647">
        <v>2026</v>
      </c>
      <c r="EQ365" s="647">
        <v>2026</v>
      </c>
      <c r="ER365" s="647">
        <v>2026</v>
      </c>
      <c r="ES365" s="647">
        <v>2026</v>
      </c>
      <c r="ET365" s="647">
        <v>2026</v>
      </c>
      <c r="EU365" s="647">
        <v>2026</v>
      </c>
      <c r="EV365" s="647">
        <v>2026</v>
      </c>
      <c r="EW365" s="647">
        <v>2026</v>
      </c>
      <c r="EX365" s="647">
        <v>2027</v>
      </c>
      <c r="EY365" s="647">
        <v>2027</v>
      </c>
      <c r="EZ365" s="647">
        <v>2027</v>
      </c>
      <c r="FA365" s="647">
        <v>2027</v>
      </c>
      <c r="FB365" s="647">
        <v>2027</v>
      </c>
      <c r="FC365" s="647">
        <v>2027</v>
      </c>
      <c r="FD365" s="647">
        <v>2027</v>
      </c>
      <c r="FE365" s="647">
        <v>2027</v>
      </c>
      <c r="FF365" s="647">
        <v>2027</v>
      </c>
      <c r="FG365" s="647">
        <v>2027</v>
      </c>
      <c r="FH365" s="647">
        <v>2028</v>
      </c>
      <c r="FI365" s="647">
        <v>2028</v>
      </c>
      <c r="FJ365" s="647">
        <v>2028</v>
      </c>
      <c r="FK365" s="647">
        <v>2028</v>
      </c>
      <c r="FL365" s="647">
        <v>2028</v>
      </c>
      <c r="FM365" s="647">
        <v>2028</v>
      </c>
      <c r="FN365" s="647">
        <v>2028</v>
      </c>
      <c r="FO365" s="647">
        <v>2028</v>
      </c>
      <c r="FP365" s="647">
        <v>2028</v>
      </c>
      <c r="FQ365" s="647">
        <v>2028</v>
      </c>
      <c r="FR365" s="647">
        <v>2029</v>
      </c>
      <c r="FS365" s="647">
        <v>2029</v>
      </c>
      <c r="FT365" s="647">
        <v>2029</v>
      </c>
      <c r="FU365" s="647">
        <v>2029</v>
      </c>
      <c r="FV365" s="647">
        <v>2029</v>
      </c>
      <c r="FW365" s="647">
        <v>2029</v>
      </c>
      <c r="FX365" s="647">
        <v>2029</v>
      </c>
      <c r="FY365" s="647">
        <v>2029</v>
      </c>
      <c r="FZ365" s="647">
        <v>2029</v>
      </c>
      <c r="GA365" s="647">
        <v>2029</v>
      </c>
      <c r="GB365" s="647">
        <v>2030</v>
      </c>
      <c r="GC365" s="647">
        <v>2030</v>
      </c>
      <c r="GD365" s="647">
        <v>2030</v>
      </c>
      <c r="GE365" s="647">
        <v>2030</v>
      </c>
      <c r="GF365" s="647">
        <v>2030</v>
      </c>
      <c r="GG365" s="647">
        <v>2030</v>
      </c>
      <c r="GH365" s="647">
        <v>2030</v>
      </c>
      <c r="GI365" s="647">
        <v>2030</v>
      </c>
      <c r="GJ365" s="647">
        <v>2030</v>
      </c>
      <c r="GK365" s="647">
        <v>2030</v>
      </c>
      <c r="GL365" s="903" t="s">
        <v>1662</v>
      </c>
      <c r="GO365" s="643" t="s">
        <v>1678</v>
      </c>
    </row>
    <row r="366" spans="1:234" hidden="1" x14ac:dyDescent="0.25">
      <c r="A366" s="643" t="s">
        <v>208</v>
      </c>
      <c r="AI366" s="647" t="s">
        <v>1663</v>
      </c>
      <c r="AJ366" s="647" t="s">
        <v>1664</v>
      </c>
      <c r="AK366" s="647" t="str">
        <f t="shared" ref="AK366" si="1119">E360</f>
        <v/>
      </c>
      <c r="AL366" s="647" t="str">
        <f t="shared" ref="AL366" si="1120">F360</f>
        <v/>
      </c>
      <c r="AM366" s="647" t="str">
        <f t="shared" ref="AM366" si="1121">G360</f>
        <v/>
      </c>
      <c r="AN366" s="647" t="str">
        <f t="shared" ref="AN366" si="1122">H360</f>
        <v/>
      </c>
      <c r="AO366" s="647" t="str">
        <f t="shared" ref="AO366" si="1123">I360</f>
        <v/>
      </c>
      <c r="AP366" s="647" t="str">
        <f t="shared" ref="AP366" si="1124">J360</f>
        <v/>
      </c>
      <c r="AQ366" s="647" t="str">
        <f t="shared" ref="AQ366" si="1125">K360</f>
        <v/>
      </c>
      <c r="AR366" s="647" t="str">
        <f t="shared" ref="AR366" si="1126">L360</f>
        <v/>
      </c>
      <c r="AS366" s="647" t="str">
        <f t="shared" ref="AS366" si="1127">M360</f>
        <v/>
      </c>
      <c r="AT366" s="647" t="str">
        <f t="shared" ref="AT366" si="1128">N360</f>
        <v/>
      </c>
      <c r="AU366" s="648"/>
      <c r="AW366" s="662" t="s">
        <v>1663</v>
      </c>
      <c r="AX366" s="647" t="s">
        <v>1664</v>
      </c>
      <c r="AY366" s="647" t="str">
        <f t="shared" ref="AY366" si="1129">E360</f>
        <v/>
      </c>
      <c r="AZ366" s="647" t="str">
        <f t="shared" ref="AZ366" si="1130">F360</f>
        <v/>
      </c>
      <c r="BA366" s="647" t="str">
        <f t="shared" ref="BA366" si="1131">G360</f>
        <v/>
      </c>
      <c r="BB366" s="647" t="str">
        <f t="shared" ref="BB366" si="1132">H360</f>
        <v/>
      </c>
      <c r="BC366" s="647" t="str">
        <f t="shared" ref="BC366" si="1133">I360</f>
        <v/>
      </c>
      <c r="BD366" s="647" t="str">
        <f t="shared" ref="BD366" si="1134">J360</f>
        <v/>
      </c>
      <c r="BE366" s="647" t="str">
        <f t="shared" ref="BE366" si="1135">K360</f>
        <v/>
      </c>
      <c r="BF366" s="647" t="str">
        <f t="shared" ref="BF366" si="1136">L360</f>
        <v/>
      </c>
      <c r="BG366" s="647" t="str">
        <f t="shared" ref="BG366" si="1137">M360</f>
        <v/>
      </c>
      <c r="BH366" s="647" t="str">
        <f t="shared" ref="BH366" si="1138">N360</f>
        <v/>
      </c>
      <c r="BI366" s="647" t="str">
        <f t="shared" ref="BI366" si="1139">E360</f>
        <v/>
      </c>
      <c r="BJ366" s="647" t="str">
        <f t="shared" ref="BJ366" si="1140">F360</f>
        <v/>
      </c>
      <c r="BK366" s="647" t="str">
        <f t="shared" ref="BK366" si="1141">G360</f>
        <v/>
      </c>
      <c r="BL366" s="647" t="str">
        <f t="shared" ref="BL366" si="1142">H360</f>
        <v/>
      </c>
      <c r="BM366" s="647" t="str">
        <f t="shared" ref="BM366" si="1143">I360</f>
        <v/>
      </c>
      <c r="BN366" s="647" t="str">
        <f t="shared" ref="BN366" si="1144">J360</f>
        <v/>
      </c>
      <c r="BO366" s="647" t="str">
        <f t="shared" ref="BO366" si="1145">K360</f>
        <v/>
      </c>
      <c r="BP366" s="647" t="str">
        <f t="shared" ref="BP366" si="1146">L360</f>
        <v/>
      </c>
      <c r="BQ366" s="647" t="str">
        <f t="shared" ref="BQ366" si="1147">M360</f>
        <v/>
      </c>
      <c r="BR366" s="647" t="str">
        <f t="shared" ref="BR366" si="1148">N360</f>
        <v/>
      </c>
      <c r="BS366" s="647" t="str">
        <f t="shared" ref="BS366" si="1149">E360</f>
        <v/>
      </c>
      <c r="BT366" s="647" t="str">
        <f t="shared" ref="BT366" si="1150">F360</f>
        <v/>
      </c>
      <c r="BU366" s="647" t="str">
        <f t="shared" ref="BU366" si="1151">G360</f>
        <v/>
      </c>
      <c r="BV366" s="647" t="str">
        <f t="shared" ref="BV366" si="1152">H360</f>
        <v/>
      </c>
      <c r="BW366" s="647" t="str">
        <f t="shared" ref="BW366" si="1153">I360</f>
        <v/>
      </c>
      <c r="BX366" s="647" t="str">
        <f t="shared" ref="BX366" si="1154">J360</f>
        <v/>
      </c>
      <c r="BY366" s="647" t="str">
        <f t="shared" ref="BY366" si="1155">K360</f>
        <v/>
      </c>
      <c r="BZ366" s="647" t="str">
        <f t="shared" ref="BZ366" si="1156">L360</f>
        <v/>
      </c>
      <c r="CA366" s="647" t="str">
        <f t="shared" ref="CA366" si="1157">M360</f>
        <v/>
      </c>
      <c r="CB366" s="647" t="str">
        <f t="shared" ref="CB366" si="1158">N360</f>
        <v/>
      </c>
      <c r="CC366" s="647" t="str">
        <f t="shared" ref="CC366" si="1159">E360</f>
        <v/>
      </c>
      <c r="CD366" s="647" t="str">
        <f t="shared" ref="CD366" si="1160">F360</f>
        <v/>
      </c>
      <c r="CE366" s="647" t="str">
        <f t="shared" ref="CE366" si="1161">G360</f>
        <v/>
      </c>
      <c r="CF366" s="647" t="str">
        <f t="shared" ref="CF366" si="1162">H360</f>
        <v/>
      </c>
      <c r="CG366" s="647" t="str">
        <f t="shared" ref="CG366" si="1163">I360</f>
        <v/>
      </c>
      <c r="CH366" s="647" t="str">
        <f t="shared" ref="CH366" si="1164">J360</f>
        <v/>
      </c>
      <c r="CI366" s="647" t="str">
        <f t="shared" ref="CI366" si="1165">K360</f>
        <v/>
      </c>
      <c r="CJ366" s="647" t="str">
        <f t="shared" ref="CJ366" si="1166">L360</f>
        <v/>
      </c>
      <c r="CK366" s="647" t="str">
        <f t="shared" ref="CK366" si="1167">M360</f>
        <v/>
      </c>
      <c r="CL366" s="647" t="str">
        <f t="shared" ref="CL366" si="1168">N360</f>
        <v/>
      </c>
      <c r="CM366" s="647" t="str">
        <f t="shared" ref="CM366" si="1169">E360</f>
        <v/>
      </c>
      <c r="CN366" s="647" t="str">
        <f t="shared" ref="CN366" si="1170">F360</f>
        <v/>
      </c>
      <c r="CO366" s="647" t="str">
        <f t="shared" ref="CO366" si="1171">G360</f>
        <v/>
      </c>
      <c r="CP366" s="647" t="str">
        <f t="shared" ref="CP366" si="1172">H360</f>
        <v/>
      </c>
      <c r="CQ366" s="647" t="str">
        <f t="shared" ref="CQ366" si="1173">I360</f>
        <v/>
      </c>
      <c r="CR366" s="647" t="str">
        <f t="shared" ref="CR366" si="1174">J360</f>
        <v/>
      </c>
      <c r="CS366" s="647" t="str">
        <f t="shared" ref="CS366" si="1175">K360</f>
        <v/>
      </c>
      <c r="CT366" s="647" t="str">
        <f t="shared" ref="CT366" si="1176">L360</f>
        <v/>
      </c>
      <c r="CU366" s="647" t="str">
        <f t="shared" ref="CU366" si="1177">M360</f>
        <v/>
      </c>
      <c r="CV366" s="647" t="str">
        <f t="shared" ref="CV366" si="1178">N360</f>
        <v/>
      </c>
      <c r="CW366" s="647" t="str">
        <f t="shared" ref="CW366" si="1179">E360</f>
        <v/>
      </c>
      <c r="CX366" s="647" t="str">
        <f t="shared" ref="CX366" si="1180">F360</f>
        <v/>
      </c>
      <c r="CY366" s="647" t="str">
        <f t="shared" ref="CY366" si="1181">G360</f>
        <v/>
      </c>
      <c r="CZ366" s="647" t="str">
        <f t="shared" ref="CZ366" si="1182">H360</f>
        <v/>
      </c>
      <c r="DA366" s="647" t="str">
        <f t="shared" ref="DA366" si="1183">I360</f>
        <v/>
      </c>
      <c r="DB366" s="647" t="str">
        <f t="shared" ref="DB366" si="1184">J360</f>
        <v/>
      </c>
      <c r="DC366" s="647" t="str">
        <f t="shared" ref="DC366" si="1185">K360</f>
        <v/>
      </c>
      <c r="DD366" s="647" t="str">
        <f t="shared" ref="DD366" si="1186">L360</f>
        <v/>
      </c>
      <c r="DE366" s="647" t="str">
        <f t="shared" ref="DE366" si="1187">M360</f>
        <v/>
      </c>
      <c r="DF366" s="647" t="str">
        <f t="shared" ref="DF366" si="1188">N360</f>
        <v/>
      </c>
      <c r="DG366" s="647" t="str">
        <f t="shared" ref="DG366" si="1189">E360</f>
        <v/>
      </c>
      <c r="DH366" s="647" t="str">
        <f t="shared" ref="DH366" si="1190">F360</f>
        <v/>
      </c>
      <c r="DI366" s="647" t="str">
        <f t="shared" ref="DI366" si="1191">G360</f>
        <v/>
      </c>
      <c r="DJ366" s="647" t="str">
        <f t="shared" ref="DJ366" si="1192">H360</f>
        <v/>
      </c>
      <c r="DK366" s="647" t="str">
        <f t="shared" ref="DK366" si="1193">I360</f>
        <v/>
      </c>
      <c r="DL366" s="647" t="str">
        <f t="shared" ref="DL366" si="1194">J360</f>
        <v/>
      </c>
      <c r="DM366" s="647" t="str">
        <f t="shared" ref="DM366" si="1195">K360</f>
        <v/>
      </c>
      <c r="DN366" s="647" t="str">
        <f t="shared" ref="DN366" si="1196">L360</f>
        <v/>
      </c>
      <c r="DO366" s="647" t="str">
        <f t="shared" ref="DO366" si="1197">M360</f>
        <v/>
      </c>
      <c r="DP366" s="647" t="str">
        <f t="shared" ref="DP366" si="1198">N360</f>
        <v/>
      </c>
      <c r="DQ366" s="643" t="s">
        <v>1657</v>
      </c>
      <c r="DR366" s="662" t="s">
        <v>1665</v>
      </c>
      <c r="DS366" s="647" t="s">
        <v>1664</v>
      </c>
      <c r="DT366" s="647" t="str">
        <f t="shared" ref="DT366" si="1199">E360</f>
        <v/>
      </c>
      <c r="DU366" s="647" t="str">
        <f t="shared" ref="DU366" si="1200">F360</f>
        <v/>
      </c>
      <c r="DV366" s="647" t="str">
        <f t="shared" ref="DV366" si="1201">G360</f>
        <v/>
      </c>
      <c r="DW366" s="647" t="str">
        <f t="shared" ref="DW366" si="1202">H360</f>
        <v/>
      </c>
      <c r="DX366" s="647" t="str">
        <f t="shared" ref="DX366" si="1203">I360</f>
        <v/>
      </c>
      <c r="DY366" s="647" t="str">
        <f t="shared" ref="DY366" si="1204">J360</f>
        <v/>
      </c>
      <c r="DZ366" s="647" t="str">
        <f t="shared" ref="DZ366" si="1205">K360</f>
        <v/>
      </c>
      <c r="EA366" s="647" t="str">
        <f t="shared" ref="EA366" si="1206">L360</f>
        <v/>
      </c>
      <c r="EB366" s="647" t="str">
        <f t="shared" ref="EB366" si="1207">M360</f>
        <v/>
      </c>
      <c r="EC366" s="647" t="str">
        <f t="shared" ref="EC366" si="1208">N360</f>
        <v/>
      </c>
      <c r="ED366" s="647" t="str">
        <f t="shared" ref="ED366" si="1209">E360</f>
        <v/>
      </c>
      <c r="EE366" s="647" t="str">
        <f t="shared" ref="EE366" si="1210">F360</f>
        <v/>
      </c>
      <c r="EF366" s="647" t="str">
        <f t="shared" ref="EF366" si="1211">G360</f>
        <v/>
      </c>
      <c r="EG366" s="647" t="str">
        <f t="shared" ref="EG366" si="1212">H360</f>
        <v/>
      </c>
      <c r="EH366" s="647" t="str">
        <f t="shared" ref="EH366" si="1213">I360</f>
        <v/>
      </c>
      <c r="EI366" s="647" t="str">
        <f t="shared" ref="EI366" si="1214">J360</f>
        <v/>
      </c>
      <c r="EJ366" s="647" t="str">
        <f t="shared" ref="EJ366" si="1215">K360</f>
        <v/>
      </c>
      <c r="EK366" s="647" t="str">
        <f t="shared" ref="EK366" si="1216">L360</f>
        <v/>
      </c>
      <c r="EL366" s="647" t="str">
        <f t="shared" ref="EL366" si="1217">M360</f>
        <v/>
      </c>
      <c r="EM366" s="647" t="str">
        <f t="shared" ref="EM366" si="1218">N360</f>
        <v/>
      </c>
      <c r="EN366" s="647" t="str">
        <f t="shared" ref="EN366" si="1219">E360</f>
        <v/>
      </c>
      <c r="EO366" s="647" t="str">
        <f t="shared" ref="EO366" si="1220">F360</f>
        <v/>
      </c>
      <c r="EP366" s="647" t="str">
        <f t="shared" ref="EP366" si="1221">G360</f>
        <v/>
      </c>
      <c r="EQ366" s="647" t="str">
        <f t="shared" ref="EQ366" si="1222">H360</f>
        <v/>
      </c>
      <c r="ER366" s="647" t="str">
        <f t="shared" ref="ER366" si="1223">I360</f>
        <v/>
      </c>
      <c r="ES366" s="647" t="str">
        <f t="shared" ref="ES366" si="1224">J360</f>
        <v/>
      </c>
      <c r="ET366" s="647" t="str">
        <f t="shared" ref="ET366" si="1225">K360</f>
        <v/>
      </c>
      <c r="EU366" s="647" t="str">
        <f t="shared" ref="EU366" si="1226">L360</f>
        <v/>
      </c>
      <c r="EV366" s="647" t="str">
        <f t="shared" ref="EV366" si="1227">M360</f>
        <v/>
      </c>
      <c r="EW366" s="647" t="str">
        <f t="shared" ref="EW366" si="1228">N360</f>
        <v/>
      </c>
      <c r="EX366" s="647" t="str">
        <f t="shared" ref="EX366" si="1229">E360</f>
        <v/>
      </c>
      <c r="EY366" s="647" t="str">
        <f t="shared" ref="EY366" si="1230">F360</f>
        <v/>
      </c>
      <c r="EZ366" s="647" t="str">
        <f t="shared" ref="EZ366" si="1231">G360</f>
        <v/>
      </c>
      <c r="FA366" s="647" t="str">
        <f t="shared" ref="FA366" si="1232">H360</f>
        <v/>
      </c>
      <c r="FB366" s="647" t="str">
        <f t="shared" ref="FB366" si="1233">I360</f>
        <v/>
      </c>
      <c r="FC366" s="647" t="str">
        <f t="shared" ref="FC366" si="1234">J360</f>
        <v/>
      </c>
      <c r="FD366" s="647" t="str">
        <f t="shared" ref="FD366" si="1235">K360</f>
        <v/>
      </c>
      <c r="FE366" s="647" t="str">
        <f t="shared" ref="FE366" si="1236">L360</f>
        <v/>
      </c>
      <c r="FF366" s="647" t="str">
        <f t="shared" ref="FF366" si="1237">M360</f>
        <v/>
      </c>
      <c r="FG366" s="647" t="str">
        <f t="shared" ref="FG366" si="1238">N360</f>
        <v/>
      </c>
      <c r="FH366" s="647" t="str">
        <f t="shared" ref="FH366" si="1239">E360</f>
        <v/>
      </c>
      <c r="FI366" s="647" t="str">
        <f t="shared" ref="FI366" si="1240">F360</f>
        <v/>
      </c>
      <c r="FJ366" s="647" t="str">
        <f t="shared" ref="FJ366" si="1241">G360</f>
        <v/>
      </c>
      <c r="FK366" s="647" t="str">
        <f t="shared" ref="FK366" si="1242">H360</f>
        <v/>
      </c>
      <c r="FL366" s="647" t="str">
        <f t="shared" ref="FL366" si="1243">I360</f>
        <v/>
      </c>
      <c r="FM366" s="647" t="str">
        <f t="shared" ref="FM366" si="1244">J360</f>
        <v/>
      </c>
      <c r="FN366" s="647" t="str">
        <f t="shared" ref="FN366" si="1245">K360</f>
        <v/>
      </c>
      <c r="FO366" s="647" t="str">
        <f t="shared" ref="FO366" si="1246">L360</f>
        <v/>
      </c>
      <c r="FP366" s="647" t="str">
        <f t="shared" ref="FP366" si="1247">M360</f>
        <v/>
      </c>
      <c r="FQ366" s="647" t="str">
        <f t="shared" ref="FQ366" si="1248">N360</f>
        <v/>
      </c>
      <c r="FR366" s="647" t="str">
        <f t="shared" ref="FR366" si="1249">E360</f>
        <v/>
      </c>
      <c r="FS366" s="647" t="str">
        <f t="shared" ref="FS366" si="1250">F360</f>
        <v/>
      </c>
      <c r="FT366" s="647" t="str">
        <f t="shared" ref="FT366" si="1251">G360</f>
        <v/>
      </c>
      <c r="FU366" s="647" t="str">
        <f t="shared" ref="FU366" si="1252">H360</f>
        <v/>
      </c>
      <c r="FV366" s="647" t="str">
        <f t="shared" ref="FV366" si="1253">I360</f>
        <v/>
      </c>
      <c r="FW366" s="647" t="str">
        <f t="shared" ref="FW366" si="1254">J360</f>
        <v/>
      </c>
      <c r="FX366" s="647" t="str">
        <f t="shared" ref="FX366" si="1255">K360</f>
        <v/>
      </c>
      <c r="FY366" s="647" t="str">
        <f t="shared" ref="FY366" si="1256">L360</f>
        <v/>
      </c>
      <c r="FZ366" s="647" t="str">
        <f t="shared" ref="FZ366" si="1257">M360</f>
        <v/>
      </c>
      <c r="GA366" s="647" t="str">
        <f t="shared" ref="GA366" si="1258">N360</f>
        <v/>
      </c>
      <c r="GB366" s="647" t="str">
        <f t="shared" ref="GB366" si="1259">E360</f>
        <v/>
      </c>
      <c r="GC366" s="647" t="str">
        <f t="shared" ref="GC366" si="1260">F360</f>
        <v/>
      </c>
      <c r="GD366" s="647" t="str">
        <f t="shared" ref="GD366" si="1261">G360</f>
        <v/>
      </c>
      <c r="GE366" s="647" t="str">
        <f t="shared" ref="GE366" si="1262">H360</f>
        <v/>
      </c>
      <c r="GF366" s="647" t="str">
        <f t="shared" ref="GF366" si="1263">I360</f>
        <v/>
      </c>
      <c r="GG366" s="647" t="str">
        <f t="shared" ref="GG366" si="1264">J360</f>
        <v/>
      </c>
      <c r="GH366" s="647" t="str">
        <f t="shared" ref="GH366" si="1265">K360</f>
        <v/>
      </c>
      <c r="GI366" s="647" t="str">
        <f t="shared" ref="GI366" si="1266">L360</f>
        <v/>
      </c>
      <c r="GJ366" s="647" t="str">
        <f t="shared" ref="GJ366" si="1267">M360</f>
        <v/>
      </c>
      <c r="GK366" s="647" t="str">
        <f t="shared" ref="GK366" si="1268">N360</f>
        <v/>
      </c>
      <c r="GL366" s="904"/>
      <c r="GM366" s="663"/>
      <c r="GN366" s="662" t="s">
        <v>1665</v>
      </c>
      <c r="GO366" s="646" t="s">
        <v>1664</v>
      </c>
      <c r="GP366" s="646" t="str">
        <f t="shared" ref="GP366" si="1269">E360</f>
        <v/>
      </c>
      <c r="GQ366" s="646" t="str">
        <f t="shared" ref="GQ366" si="1270">F360</f>
        <v/>
      </c>
      <c r="GR366" s="646" t="str">
        <f t="shared" ref="GR366" si="1271">G360</f>
        <v/>
      </c>
      <c r="GS366" s="646" t="str">
        <f t="shared" ref="GS366" si="1272">H360</f>
        <v/>
      </c>
      <c r="GT366" s="646" t="str">
        <f t="shared" ref="GT366" si="1273">I360</f>
        <v/>
      </c>
      <c r="GU366" s="646" t="str">
        <f t="shared" ref="GU366" si="1274">J360</f>
        <v/>
      </c>
      <c r="GV366" s="646" t="str">
        <f t="shared" ref="GV366" si="1275">K360</f>
        <v/>
      </c>
      <c r="GW366" s="646" t="str">
        <f t="shared" ref="GW366" si="1276">L360</f>
        <v/>
      </c>
      <c r="GX366" s="646" t="str">
        <f t="shared" ref="GX366" si="1277">M360</f>
        <v/>
      </c>
      <c r="GY366" s="646" t="str">
        <f t="shared" ref="GY366" si="1278">N360</f>
        <v/>
      </c>
      <c r="GZ366" s="646" t="s">
        <v>1662</v>
      </c>
    </row>
    <row r="367" spans="1:234" hidden="1" x14ac:dyDescent="0.25">
      <c r="A367" s="643" t="s">
        <v>208</v>
      </c>
      <c r="AI367" s="664">
        <v>2023</v>
      </c>
      <c r="AJ367" s="664">
        <v>1</v>
      </c>
      <c r="AK367" s="665">
        <v>0</v>
      </c>
      <c r="AL367" s="665">
        <v>0</v>
      </c>
      <c r="AM367" s="665">
        <v>0</v>
      </c>
      <c r="AN367" s="665">
        <v>0</v>
      </c>
      <c r="AO367" s="665">
        <v>0</v>
      </c>
      <c r="AP367" s="665">
        <v>0</v>
      </c>
      <c r="AQ367" s="665">
        <v>0</v>
      </c>
      <c r="AR367" s="665">
        <v>0</v>
      </c>
      <c r="AS367" s="665">
        <v>0</v>
      </c>
      <c r="AT367" s="665">
        <v>0</v>
      </c>
      <c r="AU367" s="666"/>
      <c r="AW367" s="749">
        <v>2023</v>
      </c>
      <c r="AX367" s="665">
        <f>AX361</f>
        <v>0</v>
      </c>
      <c r="AY367" s="665">
        <f>INDEX(AX361:BE362,MATCH(AW367,AV361:AV362,0),MATCH(AY365,AX359:BE359,0))</f>
        <v>0</v>
      </c>
      <c r="AZ367" s="665">
        <f>INDEX(AX361:BE362,MATCH(AW367,AV361:AV362,0),MATCH(AZ365,AX359:BE359,0))*(INDEX(AK367:AT374,MATCH(AZ365,AI367:AI374,0),MATCH(AZ366,AK366:AT366,0)))</f>
        <v>0</v>
      </c>
      <c r="BA367" s="665">
        <f>INDEX(AX361:BE362,MATCH(AW367,AV361:AV362,0),MATCH(BA365,AX359:BE359,0))*(INDEX(AK367:AT374,MATCH(BA365,AI367:AI374,0),MATCH(BA366,AK366:AT366,0)))</f>
        <v>0</v>
      </c>
      <c r="BB367" s="665">
        <f>INDEX(AX361:BE362,MATCH(AW367,AV361:AV362,0),MATCH(BB365,AX359:BE359,0))*(INDEX(AK367:AT374,MATCH(BB365,AI367:AI374,0),MATCH(BB366,AK366:AT366,0)))</f>
        <v>0</v>
      </c>
      <c r="BC367" s="665">
        <f>INDEX(AX361:BE362,MATCH(AW367,AV361:AV362,0),MATCH(BC365,AX359:BE359,0))*(INDEX(AK367:AT374,MATCH(BC365,AI367:AI374,0),MATCH(BC366,AK366:AT366,0)))</f>
        <v>0</v>
      </c>
      <c r="BD367" s="665">
        <f>INDEX(AX361:BE362,MATCH(AW367,AV361:AV362,0),MATCH(BD365,AX359:BE359,0))*(INDEX(AK367:AT374,MATCH(BD365,AI367:AI374,0),MATCH(BD366,AK366:AT366,0)))</f>
        <v>0</v>
      </c>
      <c r="BE367" s="665">
        <f>INDEX(AX361:BE362,MATCH(AW367,AV361:AV362,0),MATCH(BE365,AX359:BE359,0))*(INDEX(AK367:AT374,MATCH(BE365,AI367:AI374,0),MATCH(BE366,AK366:AT366,0)))</f>
        <v>0</v>
      </c>
      <c r="BF367" s="665">
        <f>INDEX(AX361:BE362,MATCH(AW367,AV361:AV362,0),MATCH(BF365,AX359:BE359,0))*(INDEX(AK367:AT374,MATCH(BF365,AI367:AI374,0),MATCH(BF366,AK366:AT366,0)))</f>
        <v>0</v>
      </c>
      <c r="BG367" s="665">
        <f>INDEX(AX361:BE362,MATCH(AW367,AV361:AV362,0),MATCH(BG365,AX359:BE359,0))*(INDEX(AK367:AT374,MATCH(BG365,AI367:AI374,0),MATCH(BG366,AK366:AT366,0)))</f>
        <v>0</v>
      </c>
      <c r="BH367" s="665">
        <f>INDEX(AX361:BE362,MATCH(AW367,AV361:AV362,0),MATCH(BH365,AX359:BE359,0))*(INDEX(AK367:AT374,MATCH(BH365,AI367:AI374,0),MATCH(BH366,AK366:AT366,0)))</f>
        <v>0</v>
      </c>
      <c r="BI367" s="665">
        <f>INDEX(AX361:BE362,MATCH(AW367,AV361:AV362,0),MATCH(BI365,AX359:BE359,0))*(INDEX(AK367:AT374,MATCH(BI365,AI367:AI374,0),MATCH(BI366,AK366:AT366,0)))</f>
        <v>0</v>
      </c>
      <c r="BJ367" s="665">
        <f>INDEX(AX361:BE362,MATCH(AW367,AV361:AV362,0),MATCH(BJ365,AX359:BE359,0))*(INDEX(AK367:AT374,MATCH(BJ365,AI367:AI374,0),MATCH(BJ366,AK366:AT366,0)))</f>
        <v>0</v>
      </c>
      <c r="BK367" s="665">
        <f>INDEX(AX361:BE362,MATCH(AW367,AV361:AV362,0),MATCH(BK365,AX359:BE359,0))*(INDEX(AK367:AT374,MATCH(BK365,AI367:AI374,0),MATCH(BK366,AK366:AT366,0)))</f>
        <v>0</v>
      </c>
      <c r="BL367" s="665">
        <f>INDEX(AX361:BE362,MATCH(AW367,AV361:AV362,0),MATCH(BL365,AX359:BE359,0))*(INDEX(AK367:AT374,MATCH(BL365,AI367:AI374,0),MATCH(BL366,AK366:AT366,0)))</f>
        <v>0</v>
      </c>
      <c r="BM367" s="665">
        <f>INDEX(AX361:BE362,MATCH(AW367,AV361:AV362,0),MATCH(BM365,AX359:BE359,0))*(INDEX(AK367:AT374,MATCH(BM365,AI367:AI374,0),MATCH(BM366,AK366:AT366,0)))</f>
        <v>0</v>
      </c>
      <c r="BN367" s="665">
        <f>INDEX(AX361:BE362,MATCH(AW367,AV361:AV362,0),MATCH(BN365,AX359:BE359,0))*(INDEX(AK367:AT374,MATCH(BN365,AI367:AI374,0),MATCH(BN366,AK366:AT366,0)))</f>
        <v>0</v>
      </c>
      <c r="BO367" s="665">
        <f>INDEX(AX361:BE362,MATCH(AW367,AV361:AV362,0),MATCH(BO365,AX359:BE359,0))*(INDEX(AK367:AT374,MATCH(BO365,AI367:AI374,0),MATCH(BO366,AK366:AT366,0)))</f>
        <v>0</v>
      </c>
      <c r="BP367" s="665">
        <f>INDEX(AX361:BE362,MATCH(AW367,AV361:AV362,0),MATCH(BP365,AX359:BE359,0))*(INDEX(AK367:AT374,MATCH(BP365,AI367:AI374,0),MATCH(BP366,AK366:AT366,0)))</f>
        <v>0</v>
      </c>
      <c r="BQ367" s="665">
        <f>INDEX(AX361:BE362,MATCH(AW367,AV361:AV362,0),MATCH(BQ365,AX359:BE359,0))*(INDEX(AK367:AT374,MATCH(BQ365,AI367:AI374,0),MATCH(BQ366,AK366:AT366,0)))</f>
        <v>0</v>
      </c>
      <c r="BR367" s="665">
        <f>INDEX(AX361:BE362,MATCH(AW367,AV361:AV362,0),MATCH(BR365,AX359:BE359,0))*(INDEX(AK367:AT374,MATCH(BR365,AI367:AI374,0),MATCH(BR366,AK366:AT366,0)))</f>
        <v>0</v>
      </c>
      <c r="BS367" s="665">
        <f>INDEX(AX361:BE362,MATCH(AW367,AV361:AV362,0),MATCH(BS365,AX359:BE359,0))*(INDEX(AK367:AT374,MATCH(BS365,AI367:AI374,0),MATCH(BS366,AK366:AT366,0)))</f>
        <v>0</v>
      </c>
      <c r="BT367" s="665">
        <f>INDEX(AX361:BE362,MATCH(AW367,AV361:AV362,0),MATCH(BT365,AX359:BE359,0))*(INDEX(AK367:AT374,MATCH(BT365,AI367:AI374,0),MATCH(BT366,AK366:AT366,0)))</f>
        <v>0</v>
      </c>
      <c r="BU367" s="665">
        <f>INDEX(AX361:BE362,MATCH(AW367,AV361:AV362,0),MATCH(BU365,AX359:BE359,0))*(INDEX(AK367:AT374,MATCH(BU365,AI367:AI374,0),MATCH(BU366,AK366:AT366,0)))</f>
        <v>0</v>
      </c>
      <c r="BV367" s="665">
        <f>INDEX(AX361:BE362,MATCH(AW367,AV361:AV362,0),MATCH(BV365,AX359:BE359,0))*(INDEX(AK367:AT374,MATCH(BV365,AI367:AI374,0),MATCH(BV366,AK366:AT366,0)))</f>
        <v>0</v>
      </c>
      <c r="BW367" s="665">
        <f>INDEX(AX361:BE362,MATCH(AW367,AV361:AV362,0),MATCH(BW365,AX359:BE359,0))*(INDEX(AK367:AT374,MATCH(BW365,AI367:AI374,0),MATCH(BW366,AK366:AT366,0)))</f>
        <v>0</v>
      </c>
      <c r="BX367" s="665">
        <f>INDEX(AX361:BE362,MATCH(AW367,AV361:AV362,0),MATCH(BX365,AX359:BE359,0))*(INDEX(AK367:AT374,MATCH(BX365,AI367:AI374,0),MATCH(BX366,AK366:AT366,0)))</f>
        <v>0</v>
      </c>
      <c r="BY367" s="665">
        <f>INDEX(AX361:BE362,MATCH(AW367,AV361:AV362,0),MATCH(BY365,AX359:BE359,0))*(INDEX(AK367:AT374,MATCH(BY365,AI367:AI374,0),MATCH(BY366,AK366:AT366,0)))</f>
        <v>0</v>
      </c>
      <c r="BZ367" s="665">
        <f>INDEX(AX361:BE362,MATCH(AW367,AV361:AV362,0),MATCH(BZ365,AX359:BE359,0))*(INDEX(AK367:AT374,MATCH(BZ365,AI367:AI374,0),MATCH(BZ366,AK366:AT366,0)))</f>
        <v>0</v>
      </c>
      <c r="CA367" s="665">
        <f>INDEX(AX361:BE362,MATCH(AW367,AV361:AV362,0),MATCH(CA365,AX359:BE359,0))*(INDEX(AK367:AT374,MATCH(CA365,AI367:AI374,0),MATCH(CA366,AK366:AT366,0)))</f>
        <v>0</v>
      </c>
      <c r="CB367" s="665">
        <f>INDEX(AX361:BE362,MATCH(AW367,AV361:AV362,0),MATCH(CB365,AX359:BE359,0))*(INDEX(AK367:AT374,MATCH(CB365,AI367:AI374,0),MATCH(CB366,AK366:AT366,0)))</f>
        <v>0</v>
      </c>
      <c r="CC367" s="665">
        <f>INDEX(AX361:BE362,MATCH(AW367,AV361:AV362,0),MATCH(CC365,AX359:BE359,0))*(INDEX(AK367:AT374,MATCH(CC365,AI367:AI374,0),MATCH(CC366,AK366:AT366,0)))</f>
        <v>0</v>
      </c>
      <c r="CD367" s="665">
        <f>INDEX(AX361:BE362,MATCH(AW367,AV361:AV362,0),MATCH(CD365,AX359:BE359,0))*(INDEX(AK367:AT374,MATCH(CD365,AI367:AI374,0),MATCH(CD366,AK366:AT366,0)))</f>
        <v>0</v>
      </c>
      <c r="CE367" s="665">
        <f>INDEX(AX361:BE362,MATCH(AW367,AV361:AV362,0),MATCH(CE365,AX359:BE359,0))*(INDEX(AK367:AT374,MATCH(CE365,AI367:AI374,0),MATCH(CE366,AK366:AT366,0)))</f>
        <v>0</v>
      </c>
      <c r="CF367" s="665">
        <f>INDEX(AX361:BE362,MATCH(AW367,AV361:AV362,0),MATCH(CF365,AX359:BE359,0))*(INDEX(AK367:AT374,MATCH(CF365,AI367:AI374,0),MATCH(CF366,AK366:AT366,0)))</f>
        <v>0</v>
      </c>
      <c r="CG367" s="665">
        <f>INDEX(AX361:BE362,MATCH(AW367,AV361:AV362,0),MATCH(CG365,AX359:BE359,0))*(INDEX(AK367:AT374,MATCH(CG365,AI367:AI374,0),MATCH(CG366,AK366:AT366,0)))</f>
        <v>0</v>
      </c>
      <c r="CH367" s="665">
        <f>INDEX(AX361:BE362,MATCH(AW367,AV361:AV362,0),MATCH(CH365,AX359:BE359,0))*(INDEX(AK367:AT374,MATCH(CH365,AI367:AI374,0),MATCH(CH366,AK366:AT366,0)))</f>
        <v>0</v>
      </c>
      <c r="CI367" s="665">
        <f>INDEX(AX361:BE362,MATCH(AW367,AV361:AV362,0),MATCH(CI365,AX359:BE359,0))*(INDEX(AK367:AT374,MATCH(CI365,AI367:AI374,0),MATCH(CI366,AK366:AT366,0)))</f>
        <v>0</v>
      </c>
      <c r="CJ367" s="665">
        <f>INDEX(AX361:BE362,MATCH(AW367,AV361:AV362,0),MATCH(CJ365,AX359:BE359,0))*(INDEX(AK367:AT374,MATCH(CJ365,AI367:AI374,0),MATCH(CJ366,AK366:AT366,0)))</f>
        <v>0</v>
      </c>
      <c r="CK367" s="665">
        <f>INDEX(AX361:BE362,MATCH(AW367,AV361:AV362,0),MATCH(CK365,AX359:BE359,0))*(INDEX(AK367:AT374,MATCH(CK365,AI367:AI374,0),MATCH(CK366,AK366:AT366,0)))</f>
        <v>0</v>
      </c>
      <c r="CL367" s="665">
        <f>INDEX(AX361:BE362,MATCH(AW367,AV361:AV362,0),MATCH(CL365,AX359:BE359,0))*(INDEX(AK367:AT374,MATCH(CL365,AI367:AI374,0),MATCH(CL366,AK366:AT366,0)))</f>
        <v>0</v>
      </c>
      <c r="CM367" s="665">
        <f>INDEX(AX361:BE362,MATCH(AW367,AV361:AV362,0),MATCH(CM365,AX359:BE359,0))*(INDEX(AK367:AT374,MATCH(CM365,AI367:AI374,0),MATCH(CM366,AK366:AT366,0)))</f>
        <v>0</v>
      </c>
      <c r="CN367" s="665">
        <f>INDEX(AX361:BE362,MATCH(AW367,AV361:AV362,0),MATCH(CN365,AX359:BE359,0))*(INDEX(AK367:AT374,MATCH(CN365,AI367:AI374,0),MATCH(CN366,AK366:AT366,0)))</f>
        <v>0</v>
      </c>
      <c r="CO367" s="665">
        <f>INDEX(AX361:BE362,MATCH(AW367,AV361:AV362,0),MATCH(CO365,AX359:BE359,0))*(INDEX(AK367:AT374,MATCH(CO365,AI367:AI374,0),MATCH(CO366,AK366:AT366,0)))</f>
        <v>0</v>
      </c>
      <c r="CP367" s="665">
        <f>INDEX(AX361:BE362,MATCH(AW367,AV361:AV362,0),MATCH(CP365,AX359:BE359,0))*(INDEX(AK367:AT374,MATCH(CP365,AI367:AI374,0),MATCH(CP366,AK366:AT366,0)))</f>
        <v>0</v>
      </c>
      <c r="CQ367" s="665">
        <f>INDEX(AX361:BE362,MATCH(AW367,AV361:AV362,0),MATCH(CQ365,AX359:BE359,0))*(INDEX(AK367:AT374,MATCH(CQ365,AI367:AI374,0),MATCH(CQ366,AK366:AT366,0)))</f>
        <v>0</v>
      </c>
      <c r="CR367" s="665">
        <f>INDEX(AX361:BE362,MATCH(AW367,AV361:AV362,0),MATCH(CR365,AX359:BE359,0))*(INDEX(AK367:AT374,MATCH(CR365,AI367:AI374,0),MATCH(CR366,AK366:AT366,0)))</f>
        <v>0</v>
      </c>
      <c r="CS367" s="665">
        <f>INDEX(AX361:BE362,MATCH(AW367,AV361:AV362,0),MATCH(CS365,AX359:BE359,0))*(INDEX(AK367:AT374,MATCH(CS365,AI367:AI374,0),MATCH(CS366,AK366:AT366,0)))</f>
        <v>0</v>
      </c>
      <c r="CT367" s="665">
        <f>INDEX(AX361:BE362,MATCH(AW367,AV361:AV362,0),MATCH(CT365,AX359:BE359,0))*(INDEX(AK367:AT374,MATCH(CT365,AI367:AI374,0),MATCH(CT366,AK366:AT366,0)))</f>
        <v>0</v>
      </c>
      <c r="CU367" s="665">
        <f>INDEX(AX361:BE362,MATCH(AW367,AV361:AV362,0),MATCH(CU365,AX359:BE359,0))*(INDEX(AK367:AT374,MATCH(CU365,AI367:AI374,0),MATCH(CU366,AK366:AT366,0)))</f>
        <v>0</v>
      </c>
      <c r="CV367" s="665">
        <f>INDEX(AX361:BE362,MATCH(AW367,AV361:AV362,0),MATCH(CV365,AX359:BE359,0))*(INDEX(AK367:AT374,MATCH(CV365,AI367:AI374,0),MATCH(CV366,AK366:AT366,0)))</f>
        <v>0</v>
      </c>
      <c r="CW367" s="665">
        <f>INDEX(AX361:BE362,MATCH(AW367,AV361:AV362,0),MATCH(CW365,AX359:BE359,0))*(INDEX(AK367:AT374,MATCH(CW365,AI367:AI374,0),MATCH(CW366,AK366:AT366,0)))</f>
        <v>0</v>
      </c>
      <c r="CX367" s="665">
        <f>INDEX(AX361:BE362,MATCH(AW367,AV361:AV362,0),MATCH(CX365,AX359:BE359,0))*(INDEX(AK367:AT374,MATCH(CX365,AI367:AI374,0),MATCH(CX366,AK366:AT366,0)))</f>
        <v>0</v>
      </c>
      <c r="CY367" s="665">
        <f>INDEX(AX361:BE362,MATCH(AW367,AV361:AV362,0),MATCH(CY365,AX359:BE359,0))*(INDEX(AK367:AT374,MATCH(CY365,AI367:AI374,0),MATCH(CY366,AK366:AT366,0)))</f>
        <v>0</v>
      </c>
      <c r="CZ367" s="665">
        <f>INDEX(AX361:BE362,MATCH(AW367,AV361:AV362,0),MATCH(CZ365,AX359:BE359,0))*(INDEX(AK367:AT374,MATCH(CZ365,AI367:AI374,0),MATCH(CZ366,AK366:AT366,0)))</f>
        <v>0</v>
      </c>
      <c r="DA367" s="665">
        <f>INDEX(AX361:BE362,MATCH(AW367,AV361:AV362,0),MATCH(DA365,AX359:BE359,0))*(INDEX(AK367:AT374,MATCH(DA365,AI367:AI374,0),MATCH(DA366,AK366:AT366,0)))</f>
        <v>0</v>
      </c>
      <c r="DB367" s="665">
        <f>INDEX(AX361:BE362,MATCH(AW367,AV361:AV362,0),MATCH(DB365,AX359:BE359,0))*(INDEX(AK367:AT374,MATCH(DB365,AI367:AI374,0),MATCH(DB366,AK366:AT366,0)))</f>
        <v>0</v>
      </c>
      <c r="DC367" s="665">
        <f>INDEX(AX361:BE362,MATCH(AW367,AV361:AV362,0),MATCH(DC365,AX359:BE359,0))*(INDEX(AK367:AT374,MATCH(DC365,AI367:AI374,0),MATCH(DC366,AK366:AT366,0)))</f>
        <v>0</v>
      </c>
      <c r="DD367" s="665">
        <f>INDEX(AX361:BE362,MATCH(AW367,AV361:AV362,0),MATCH(DD365,AX359:BE359,0))*(INDEX(AK367:AT374,MATCH(DD365,AI367:AI374,0),MATCH(DD366,AK366:AT366,0)))</f>
        <v>0</v>
      </c>
      <c r="DE367" s="665">
        <f>INDEX(AX361:BE362,MATCH(AW367,AV361:AV362,0),MATCH(DE365,AX359:BE359,0))*(INDEX(AK367:AT374,MATCH(DE365,AI367:AI374,0),MATCH(DE366,AK366:AT366,0)))</f>
        <v>0</v>
      </c>
      <c r="DF367" s="665">
        <f>INDEX(AX361:BE362,MATCH(AW367,AV361:AV362,0),MATCH(DF365,AX359:BE359,0))*(INDEX(AK367:AT374,MATCH(DF365,AI367:AI374,0),MATCH(DF366,AK366:AT366,0)))</f>
        <v>0</v>
      </c>
      <c r="DG367" s="665">
        <f>INDEX(AX361:BE362,MATCH(AW367,AV361:AV362,0),MATCH(DG365,AX359:BE359,0))*(INDEX(AK367:AT374,MATCH(DG365,AI367:AI374,0),MATCH(DG366,AK366:AT366,0)))</f>
        <v>0</v>
      </c>
      <c r="DH367" s="665">
        <f>INDEX(AX361:BE362,MATCH(AW367,AV361:AV362,0),MATCH(DH365,AX359:BE359,0))*(INDEX(AK367:AT374,MATCH(DH365,AI367:AI374,0),MATCH(DH366,AK366:AT366,0)))</f>
        <v>0</v>
      </c>
      <c r="DI367" s="665">
        <f>INDEX(AX361:BE362,MATCH(AW367,AV361:AV362,0),MATCH(DI365,AX359:BE359,0))*(INDEX(AK367:AT374,MATCH(DI365,AI367:AI374,0),MATCH(DI366,AK366:AT366,0)))</f>
        <v>0</v>
      </c>
      <c r="DJ367" s="665">
        <f>INDEX(AX361:BE362,MATCH(AW367,AV361:AV362,0),MATCH(DJ365,AX359:BE359,0))*(INDEX(AK367:AT374,MATCH(DJ365,AI367:AI374,0),MATCH(DJ366,AK366:AT366,0)))</f>
        <v>0</v>
      </c>
      <c r="DK367" s="665">
        <f>INDEX(AX361:BE362,MATCH(AW367,AV361:AV362,0),MATCH(DK365,AX359:BE359,0))*(INDEX(AK367:AT374,MATCH(DK365,AI367:AI374,0),MATCH(DK366,AK366:AT366,0)))</f>
        <v>0</v>
      </c>
      <c r="DL367" s="665">
        <f>INDEX(AX361:BE362,MATCH(AW367,AV361:AV362,0),MATCH(DL365,AX359:BE359,0))*(INDEX(AK367:AT374,MATCH(DL365,AI367:AI374,0),MATCH(DL366,AK366:AT366,0)))</f>
        <v>0</v>
      </c>
      <c r="DM367" s="665">
        <f>INDEX(AX361:BE362,MATCH(AW367,AV361:AV362,0),MATCH(DM365,AX359:BE359,0))*(INDEX(AK367:AT374,MATCH(DM365,AI367:AI374,0),MATCH(DM366,AK366:AT366,0)))</f>
        <v>0</v>
      </c>
      <c r="DN367" s="665">
        <f>INDEX(AX361:BE362,MATCH(AW367,AV361:AV362,0),MATCH(DN365,AX359:BE359,0))*(INDEX(AK367:AT374,MATCH(DN365,AI367:AI374,0),MATCH(DN366,AK366:AT366,0)))</f>
        <v>0</v>
      </c>
      <c r="DO367" s="665">
        <f>INDEX(AX361:BE362,MATCH(AW367,AV361:AV362,0),MATCH(DO365,AX359:BE359,0))*(INDEX(AK367:AT374,MATCH(DO365,AI367:AI374,0),MATCH(DO366,AK366:AT366,0)))</f>
        <v>0</v>
      </c>
      <c r="DP367" s="665">
        <f>INDEX(AX361:BE362,MATCH(AW367,AV361:AV362,0),MATCH(DP365,AX359:BE359,0))*(INDEX(AK367:AT374,MATCH(DP365,AI367:AI374,0),MATCH(DP366,AK366:AT366,0)))</f>
        <v>0</v>
      </c>
      <c r="DQ367" s="643" t="b">
        <f>SUM(AX367:DP367)=P361</f>
        <v>1</v>
      </c>
      <c r="DR367" s="749">
        <v>2023</v>
      </c>
      <c r="DS367" s="665">
        <f>IF(DR367&gt;DS365,AX366-AX367,0)</f>
        <v>0</v>
      </c>
      <c r="DT367" s="665">
        <f>IF(DR367&gt;DT365,AY366-AY367,0)</f>
        <v>0</v>
      </c>
      <c r="DU367" s="665">
        <f>IF(DR367&gt;DU365,AZ366-AZ367,0)</f>
        <v>0</v>
      </c>
      <c r="DV367" s="665">
        <f>IF(DR367&gt;DV365,BA366-BA367,0)</f>
        <v>0</v>
      </c>
      <c r="DW367" s="665">
        <f>IF(DR367&gt;DW365,BB366-BB367,0)</f>
        <v>0</v>
      </c>
      <c r="DX367" s="665">
        <f>IF(DR367&gt;DX365,BC366-BC367,0)</f>
        <v>0</v>
      </c>
      <c r="DY367" s="665">
        <f>IF(DR367&gt;DY365,BD366-BD367,0)</f>
        <v>0</v>
      </c>
      <c r="DZ367" s="665">
        <f>IF(DR367&gt;DZ365,BE366-BE367,0)</f>
        <v>0</v>
      </c>
      <c r="EA367" s="665">
        <f>IF(DR367&gt;EA365,BF366-BF367,0)</f>
        <v>0</v>
      </c>
      <c r="EB367" s="665">
        <f>IF(DR367&gt;EB365,BG366-BG367,0)</f>
        <v>0</v>
      </c>
      <c r="EC367" s="665">
        <f>IF(DR367&gt;EC365,BH366-BH367,0)</f>
        <v>0</v>
      </c>
      <c r="ED367" s="665">
        <f>IF(DR367&gt;ED365,BI366-BI367,0)</f>
        <v>0</v>
      </c>
      <c r="EE367" s="665">
        <f>IF(DR367&gt;EE365,BJ366-BJ367,0)</f>
        <v>0</v>
      </c>
      <c r="EF367" s="665">
        <f>IF(DR367&gt;EF365,BK366-BK367,0)</f>
        <v>0</v>
      </c>
      <c r="EG367" s="665">
        <f>IF(DR367&gt;EG365,BL366-BL367,0)</f>
        <v>0</v>
      </c>
      <c r="EH367" s="665">
        <f>IF(DR367&gt;EH365,BM366-BM367,0)</f>
        <v>0</v>
      </c>
      <c r="EI367" s="665">
        <f>IF(DR367&gt;EI365,BN366-BN367,0)</f>
        <v>0</v>
      </c>
      <c r="EJ367" s="665">
        <f>IF(DR367&gt;EJ365,BO366-BO367,0)</f>
        <v>0</v>
      </c>
      <c r="EK367" s="665">
        <f>IF(DR367&gt;EK365,BP366-BP367,0)</f>
        <v>0</v>
      </c>
      <c r="EL367" s="665">
        <f>IF(DR367&gt;EL365,BQ366-BQ367,0)</f>
        <v>0</v>
      </c>
      <c r="EM367" s="665">
        <f>IF(DR367&gt;EM365,BR366-BR367,0)</f>
        <v>0</v>
      </c>
      <c r="EN367" s="665">
        <f>IF(DR367&gt;EN365,BS366-BS367,0)</f>
        <v>0</v>
      </c>
      <c r="EO367" s="665">
        <f>IF(DR367&gt;EO365,BT366-BT367,0)</f>
        <v>0</v>
      </c>
      <c r="EP367" s="665">
        <f>IF(DR367&gt;EP365,BU366-BU367,0)</f>
        <v>0</v>
      </c>
      <c r="EQ367" s="665">
        <f>IF(DR367&gt;EQ365,BV366-BV367,0)</f>
        <v>0</v>
      </c>
      <c r="ER367" s="665">
        <f>IF(DR367&gt;ER365,BW366-BW367,0)</f>
        <v>0</v>
      </c>
      <c r="ES367" s="665">
        <f>IF(DR367&gt;ES365,BX366-BX367,0)</f>
        <v>0</v>
      </c>
      <c r="ET367" s="665">
        <f>IF(DR367&gt;ET365,BY366-BY367,0)</f>
        <v>0</v>
      </c>
      <c r="EU367" s="665">
        <f>IF(DR367&gt;EU365,BZ366-BZ367,0)</f>
        <v>0</v>
      </c>
      <c r="EV367" s="665">
        <f>IF(DR367&gt;EV365,CA366-CA367,0)</f>
        <v>0</v>
      </c>
      <c r="EW367" s="665">
        <f>IF(DR367&gt;EW365,CB366-CB367,0)</f>
        <v>0</v>
      </c>
      <c r="EX367" s="665">
        <f>IF(DR367&gt;EX365,CC366-CC367,0)</f>
        <v>0</v>
      </c>
      <c r="EY367" s="665">
        <f>IF(DR367&gt;EY365,CD366-CD367,0)</f>
        <v>0</v>
      </c>
      <c r="EZ367" s="665">
        <f>IF(DR367&gt;EZ365,CE366-CE367,0)</f>
        <v>0</v>
      </c>
      <c r="FA367" s="665">
        <f>IF(DR367&gt;FA365,CF366-CF367,0)</f>
        <v>0</v>
      </c>
      <c r="FB367" s="665">
        <f>IF(DR367&gt;FB365,CG366-CG367,0)</f>
        <v>0</v>
      </c>
      <c r="FC367" s="665">
        <f>IF(DR367&gt;FC365,CH366-CH367,0)</f>
        <v>0</v>
      </c>
      <c r="FD367" s="665">
        <f>IF(DR367&gt;FD365,CI366-CI367,0)</f>
        <v>0</v>
      </c>
      <c r="FE367" s="665">
        <f>IF(DR367&gt;FE365,CJ366-CJ367,0)</f>
        <v>0</v>
      </c>
      <c r="FF367" s="665">
        <f>IF(DR367&gt;FF365,CK366-CK367,0)</f>
        <v>0</v>
      </c>
      <c r="FG367" s="665">
        <f>IF(DR367&gt;FG365,CL366-CL367,0)</f>
        <v>0</v>
      </c>
      <c r="FH367" s="665">
        <f>IF(DR367&gt;FH365,CM366-CM367,0)</f>
        <v>0</v>
      </c>
      <c r="FI367" s="665">
        <f>IF(DR367&gt;FI365,CN366-CN367,0)</f>
        <v>0</v>
      </c>
      <c r="FJ367" s="665">
        <f>IF(DR367&gt;FJ365,CO366-CO367,0)</f>
        <v>0</v>
      </c>
      <c r="FK367" s="665">
        <f>IF(DR367&gt;FK365,CP366-CP367,0)</f>
        <v>0</v>
      </c>
      <c r="FL367" s="665">
        <f>IF(DR367&gt;FL365,CQ366-CQ367,0)</f>
        <v>0</v>
      </c>
      <c r="FM367" s="665">
        <f>IF(DR367&gt;FM365,CR366-CR367,0)</f>
        <v>0</v>
      </c>
      <c r="FN367" s="665">
        <f>IF(DR367&gt;FN365,CS366-CS367,0)</f>
        <v>0</v>
      </c>
      <c r="FO367" s="665">
        <f>IF(DR367&gt;FO365,CT366-CT367,0)</f>
        <v>0</v>
      </c>
      <c r="FP367" s="665">
        <f>IF(DR367&gt;FP365,CU366-CU367,0)</f>
        <v>0</v>
      </c>
      <c r="FQ367" s="665">
        <f>IF(DR367&gt;FQ365,CV366-CV367,0)</f>
        <v>0</v>
      </c>
      <c r="FR367" s="665">
        <f>IF(DR367&gt;FR365,CW366-CW367,0)</f>
        <v>0</v>
      </c>
      <c r="FS367" s="665">
        <f>IF(DR367&gt;FS365,CX366-CX367,0)</f>
        <v>0</v>
      </c>
      <c r="FT367" s="665">
        <f>IF(DR367&gt;FT365,CY366-CY367,0)</f>
        <v>0</v>
      </c>
      <c r="FU367" s="665">
        <f>IF(DR367&gt;FU365,CZ366-CZ367,0)</f>
        <v>0</v>
      </c>
      <c r="FV367" s="665">
        <f>IF(DR367&gt;FV365,DA366-DA367,0)</f>
        <v>0</v>
      </c>
      <c r="FW367" s="665">
        <f>IF(DR367&gt;FW365,DB366-DB367,0)</f>
        <v>0</v>
      </c>
      <c r="FX367" s="665">
        <f>IF(DR367&gt;FX365,DC366-DC367,0)</f>
        <v>0</v>
      </c>
      <c r="FY367" s="665">
        <f>IF(DR367&gt;FY365,DD366-DD367,0)</f>
        <v>0</v>
      </c>
      <c r="FZ367" s="665">
        <f>IF(DR367&gt;FZ365,DE366-DE367,0)</f>
        <v>0</v>
      </c>
      <c r="GA367" s="665">
        <f>IF(DR367&gt;GA365,DF366-DF367,0)</f>
        <v>0</v>
      </c>
      <c r="GB367" s="665">
        <f>IF(DR367&gt;GB365,DG366-DG367,0)</f>
        <v>0</v>
      </c>
      <c r="GC367" s="665">
        <f>IF(DR367&gt;GC365,DH366-DH367,0)</f>
        <v>0</v>
      </c>
      <c r="GD367" s="665">
        <f>IF(DR367&gt;GD365,DI366-DI367,0)</f>
        <v>0</v>
      </c>
      <c r="GE367" s="665">
        <f>IF(DR367&gt;GE365,DJ366-DJ367,0)</f>
        <v>0</v>
      </c>
      <c r="GF367" s="665">
        <f>IF(DR367&gt;GF365,DK366-DK367,0)</f>
        <v>0</v>
      </c>
      <c r="GG367" s="665">
        <f>IF(DR367&gt;GG365,DL366-DL367,0)</f>
        <v>0</v>
      </c>
      <c r="GH367" s="665">
        <f>IF(DR367&gt;GH365,DM366-DM367,0)</f>
        <v>0</v>
      </c>
      <c r="GI367" s="665">
        <f>IF(DR367&gt;GI365,DN366-DN367,0)</f>
        <v>0</v>
      </c>
      <c r="GJ367" s="665">
        <f>IF(DR367&gt;GJ365,DO366-DO367,0)</f>
        <v>0</v>
      </c>
      <c r="GK367" s="665">
        <f>IF(DR367&gt;GK365,DP366-DP367,0)</f>
        <v>0</v>
      </c>
      <c r="GL367" s="665" t="b">
        <f>SUM(DS367:GK367)+SUM(Y361:AH361)=U361</f>
        <v>1</v>
      </c>
      <c r="GM367" s="667"/>
      <c r="GN367" s="749">
        <v>2023</v>
      </c>
      <c r="GO367" s="664">
        <f>SUMIF(DS366:GK366,GO366,DS367:GK367)</f>
        <v>0</v>
      </c>
      <c r="GP367" s="668">
        <f>SUMIF(DS366:GK366,GP366,DS367:GK367)</f>
        <v>0</v>
      </c>
      <c r="GQ367" s="668">
        <f>SUMIF(DS366:GK366,GQ366,DS367:GK367)</f>
        <v>0</v>
      </c>
      <c r="GR367" s="668">
        <f>SUMIF(DS366:GK366,GR366,DS367:GK367)</f>
        <v>0</v>
      </c>
      <c r="GS367" s="668">
        <f>SUMIF(DS366:GK366,GS366,DS367:GK367)</f>
        <v>0</v>
      </c>
      <c r="GT367" s="668">
        <f>SUMIF(DS366:GK366,GT366,DS367:GK367)</f>
        <v>0</v>
      </c>
      <c r="GU367" s="668">
        <f>SUMIF(DS366:GK366,GU366,DS367:GK367)</f>
        <v>0</v>
      </c>
      <c r="GV367" s="668">
        <f>SUMIF(DS366:GK366,GV366,DS367:GK367)</f>
        <v>0</v>
      </c>
      <c r="GW367" s="668">
        <f>SUMIF(DS366:GK366,GW366,DS367:GK367)</f>
        <v>0</v>
      </c>
      <c r="GX367" s="668">
        <f>SUMIF(DS366:GK366,GX366,DS367:GK367)</f>
        <v>0</v>
      </c>
      <c r="GY367" s="668">
        <f>SUMIF(DS366:GK366,GY366,DS367:GK367)</f>
        <v>0</v>
      </c>
      <c r="GZ367" s="646" t="b">
        <f>SUM(GO367:GY367)=(U361-SUM(Y361:AH361))</f>
        <v>1</v>
      </c>
    </row>
    <row r="368" spans="1:234" hidden="1" x14ac:dyDescent="0.25">
      <c r="A368" s="643" t="s">
        <v>208</v>
      </c>
      <c r="AI368" s="664">
        <v>2024</v>
      </c>
      <c r="AJ368" s="664">
        <v>0</v>
      </c>
      <c r="AK368" s="665">
        <f>IFERROR(E362/T362,0)</f>
        <v>0</v>
      </c>
      <c r="AL368" s="665">
        <f>IFERROR(F362/T362,0)</f>
        <v>0</v>
      </c>
      <c r="AM368" s="665">
        <f>IFERROR(G362/T362,0)</f>
        <v>0</v>
      </c>
      <c r="AN368" s="669">
        <f>IFERROR(H362/T362,0)</f>
        <v>0</v>
      </c>
      <c r="AO368" s="669">
        <f>IFERROR(I362/T362,0)</f>
        <v>0</v>
      </c>
      <c r="AP368" s="669">
        <f>IFERROR(J362/T362,0)</f>
        <v>0</v>
      </c>
      <c r="AQ368" s="669">
        <f>IFERROR(K362/T362,0)</f>
        <v>0</v>
      </c>
      <c r="AR368" s="669">
        <f>IFERROR(L362/T362,0)</f>
        <v>0</v>
      </c>
      <c r="AS368" s="669">
        <f>IFERROR(M362/T362,0)</f>
        <v>0</v>
      </c>
      <c r="AT368" s="669">
        <f>IFERROR(N362/T362,0)</f>
        <v>0</v>
      </c>
      <c r="AU368" s="666"/>
      <c r="AW368" s="749">
        <v>2024</v>
      </c>
      <c r="AX368" s="665">
        <f>AX362</f>
        <v>0</v>
      </c>
      <c r="AY368" s="665">
        <f>INDEX(AX361:BE362,MATCH(AW368,AV361:AV362,0),MATCH(AY365,AX359:BE359,0))*(INDEX(AK367:AT374,MATCH(AY365,AI367:AI374,0),MATCH(AY366,AK366:AT366,0)))</f>
        <v>0</v>
      </c>
      <c r="AZ368" s="665">
        <f>INDEX(AX361:BE362,MATCH(AW368,AV361:AV362,0),MATCH(AZ365,AX359:BE359,0))*(INDEX(AK367:AT374,MATCH(AZ365,AI367:AI374,0),MATCH(AZ366,AK366:AT366,0)))</f>
        <v>0</v>
      </c>
      <c r="BA368" s="665">
        <f>INDEX(AX361:BE362,MATCH(AW368,AV361:AV362,0),MATCH(BA365,AX359:BE359,0))*(INDEX(AK367:AT374,MATCH(BA365,AI367:AI374,0),MATCH(BA366,AK366:AT366,0)))</f>
        <v>0</v>
      </c>
      <c r="BB368" s="665">
        <f>INDEX(AX361:BE362,MATCH(AW368,AV361:AV362,0),MATCH(BB365,AX359:BE359,0))*(INDEX(AK367:AT374,MATCH(BB365,AI367:AI374,0),MATCH(BB366,AK366:AT366,0)))</f>
        <v>0</v>
      </c>
      <c r="BC368" s="665">
        <f>INDEX(AX361:BE362,MATCH(AW368,AV361:AV362,0),MATCH(BC365,AX359:BE359,0))*(INDEX(AK367:AT374,MATCH(BC365,AI367:AI374,0),MATCH(BC366,AK366:AT366,0)))</f>
        <v>0</v>
      </c>
      <c r="BD368" s="665">
        <f>INDEX(AX361:BE362,MATCH(AW368,AV361:AV362,0),MATCH(BD365,AX359:BE359,0))*(INDEX(AK367:AT374,MATCH(BD365,AI367:AI374,0),MATCH(BD366,AK366:AT366,0)))</f>
        <v>0</v>
      </c>
      <c r="BE368" s="665">
        <f>INDEX(AX361:BE362,MATCH(AW368,AV361:AV362,0),MATCH(BE365,AX359:BE359,0))*(INDEX(AK367:AT374,MATCH(BE365,AI367:AI374,0),MATCH(BE366,AK366:AT366,0)))</f>
        <v>0</v>
      </c>
      <c r="BF368" s="665">
        <f>INDEX(AX361:BE362,MATCH(AW368,AV361:AV362,0),MATCH(BF365,AX359:BE359,0))*(INDEX(AK367:AT374,MATCH(BF365,AI367:AI374,0),MATCH(BF366,AK366:AT366,0)))</f>
        <v>0</v>
      </c>
      <c r="BG368" s="665">
        <f>INDEX(AX361:BE362,MATCH(AW368,AV361:AV362,0),MATCH(BG365,AX359:BE359,0))*(INDEX(AK367:AT374,MATCH(BG365,AI367:AI374,0),MATCH(BG366,AK366:AT366,0)))</f>
        <v>0</v>
      </c>
      <c r="BH368" s="665">
        <f>INDEX(AX361:BE362,MATCH(AW368,AV361:AV362,0),MATCH(BH365,AX359:BE359,0))*(INDEX(AK367:AT374,MATCH(BH365,AI367:AI374,0),MATCH(BH366,AK366:AT366,0)))</f>
        <v>0</v>
      </c>
      <c r="BI368" s="665">
        <f>INDEX(AX361:BE362,MATCH(AW368,AV361:AV362,0),MATCH(BI365,AX359:BE359,0))*(INDEX(AK367:AT374,MATCH(BI365,AI367:AI374,0),MATCH(BI366,AK366:AT366,0)))</f>
        <v>0</v>
      </c>
      <c r="BJ368" s="665">
        <f>INDEX(AX361:BE362,MATCH(AW368,AV361:AV362,0),MATCH(BJ365,AX359:BE359,0))*(INDEX(AK367:AT374,MATCH(BJ365,AI367:AI374,0),MATCH(BJ366,AK366:AT366,0)))</f>
        <v>0</v>
      </c>
      <c r="BK368" s="665">
        <f>INDEX(AX361:BE362,MATCH(AW368,AV361:AV362,0),MATCH(BK365,AX359:BE359,0))*(INDEX(AK367:AT374,MATCH(BK365,AI367:AI374,0),MATCH(BK366,AK366:AT366,0)))</f>
        <v>0</v>
      </c>
      <c r="BL368" s="665">
        <f>INDEX(AX361:BE362,MATCH(AW368,AV361:AV362,0),MATCH(BL365,AX359:BE359,0))*(INDEX(AK367:AT374,MATCH(BL365,AI367:AI374,0),MATCH(BL366,AK366:AT366,0)))</f>
        <v>0</v>
      </c>
      <c r="BM368" s="665">
        <f>INDEX(AX361:BE362,MATCH(AW368,AV361:AV362,0),MATCH(BM365,AX359:BE359,0))*(INDEX(AK367:AT374,MATCH(BM365,AI367:AI374,0),MATCH(BM366,AK366:AT366,0)))</f>
        <v>0</v>
      </c>
      <c r="BN368" s="665">
        <f>INDEX(AX361:BE362,MATCH(AW368,AV361:AV362,0),MATCH(BN365,AX359:BE359,0))*(INDEX(AK367:AT374,MATCH(BN365,AI367:AI374,0),MATCH(BN366,AK366:AT366,0)))</f>
        <v>0</v>
      </c>
      <c r="BO368" s="665">
        <f>INDEX(AX361:BE362,MATCH(AW368,AV361:AV362,0),MATCH(BO365,AX359:BE359,0))*(INDEX(AK367:AT374,MATCH(BO365,AI367:AI374,0),MATCH(BO366,AK366:AT366,0)))</f>
        <v>0</v>
      </c>
      <c r="BP368" s="665">
        <f>INDEX(AX361:BE362,MATCH(AW368,AV361:AV362,0),MATCH(BP365,AX359:BE359,0))*(INDEX(AK367:AT374,MATCH(BP365,AI367:AI374,0),MATCH(BP366,AK366:AT366,0)))</f>
        <v>0</v>
      </c>
      <c r="BQ368" s="665">
        <f>INDEX(AX361:BE362,MATCH(AW368,AV361:AV362,0),MATCH(BQ365,AX359:BE359,0))*(INDEX(AK367:AT374,MATCH(BQ365,AI367:AI374,0),MATCH(BQ366,AK366:AT366,0)))</f>
        <v>0</v>
      </c>
      <c r="BR368" s="665">
        <f>INDEX(AX361:BE362,MATCH(AW368,AV361:AV362,0),MATCH(BR365,AX359:BE359,0))*(INDEX(AK367:AT374,MATCH(BR365,AI367:AI374,0),MATCH(BR366,AK366:AT366,0)))</f>
        <v>0</v>
      </c>
      <c r="BS368" s="665">
        <f>INDEX(AX361:BE362,MATCH(AW368,AV361:AV362,0),MATCH(BS365,AX359:BE359,0))*(INDEX(AK367:AT374,MATCH(BS365,AI367:AI374,0),MATCH(BS366,AK366:AT366,0)))</f>
        <v>0</v>
      </c>
      <c r="BT368" s="665">
        <f>INDEX(AX361:BE362,MATCH(AW368,AV361:AV362,0),MATCH(BT365,AX359:BE359,0))*(INDEX(AK367:AT374,MATCH(BT365,AI367:AI374,0),MATCH(BT366,AK366:AT366,0)))</f>
        <v>0</v>
      </c>
      <c r="BU368" s="665">
        <f>INDEX(AX361:BE362,MATCH(AW368,AV361:AV362,0),MATCH(BU365,AX359:BE359,0))*(INDEX(AK367:AT374,MATCH(BU365,AI367:AI374,0),MATCH(BU366,AK366:AT366,0)))</f>
        <v>0</v>
      </c>
      <c r="BV368" s="665">
        <f>INDEX(AX361:BE362,MATCH(AW368,AV361:AV362,0),MATCH(BV365,AX359:BE359,0))*(INDEX(AK367:AT374,MATCH(BV365,AI367:AI374,0),MATCH(BV366,AK366:AT366,0)))</f>
        <v>0</v>
      </c>
      <c r="BW368" s="665">
        <f>INDEX(AX361:BE362,MATCH(AW368,AV361:AV362,0),MATCH(BW365,AX359:BE359,0))*(INDEX(AK367:AT374,MATCH(BW365,AI367:AI374,0),MATCH(BW366,AK366:AT366,0)))</f>
        <v>0</v>
      </c>
      <c r="BX368" s="665">
        <f>INDEX(AX361:BE362,MATCH(AW368,AV361:AV362,0),MATCH(BX365,AX359:BE359,0))*(INDEX(AK367:AT374,MATCH(BX365,AI367:AI374,0),MATCH(BX366,AK366:AT366,0)))</f>
        <v>0</v>
      </c>
      <c r="BY368" s="665">
        <f>INDEX(AX361:BE362,MATCH(AW368,AV361:AV362,0),MATCH(BY365,AX359:BE359,0))*(INDEX(AK367:AT374,MATCH(BY365,AI367:AI374,0),MATCH(BY366,AK366:AT366,0)))</f>
        <v>0</v>
      </c>
      <c r="BZ368" s="665">
        <f>INDEX(AX361:BE362,MATCH(AW368,AV361:AV362,0),MATCH(BZ365,AX359:BE359,0))*(INDEX(AK367:AT374,MATCH(BZ365,AI367:AI374,0),MATCH(BZ366,AK366:AT366,0)))</f>
        <v>0</v>
      </c>
      <c r="CA368" s="665">
        <f>INDEX(AX361:BE362,MATCH(AW368,AV361:AV362,0),MATCH(CA365,AX359:BE359,0))*(INDEX(AK367:AT374,MATCH(CA365,AI367:AI374,0),MATCH(CA366,AK366:AT366,0)))</f>
        <v>0</v>
      </c>
      <c r="CB368" s="665">
        <f>INDEX(AX361:BE362,MATCH(AW368,AV361:AV362,0),MATCH(CB365,AX359:BE359,0))*(INDEX(AK367:AT374,MATCH(CB365,AI367:AI374,0),MATCH(CB366,AK366:AT366,0)))</f>
        <v>0</v>
      </c>
      <c r="CC368" s="665">
        <f>INDEX(AX361:BE362,MATCH(AW368,AV361:AV362,0),MATCH(CC365,AX359:BE359,0))*(INDEX(AK367:AT374,MATCH(CC365,AI367:AI374,0),MATCH(CC366,AK366:AT366,0)))</f>
        <v>0</v>
      </c>
      <c r="CD368" s="665">
        <f>INDEX(AX361:BE362,MATCH(AW368,AV361:AV362,0),MATCH(CD365,AX359:BE359,0))*(INDEX(AK367:AT374,MATCH(CD365,AI367:AI374,0),MATCH(CD366,AK366:AT366,0)))</f>
        <v>0</v>
      </c>
      <c r="CE368" s="665">
        <f>INDEX(AX361:BE362,MATCH(AW368,AV361:AV362,0),MATCH(CE365,AX359:BE359,0))*(INDEX(AK367:AT374,MATCH(CE365,AI367:AI374,0),MATCH(CE366,AK366:AT366,0)))</f>
        <v>0</v>
      </c>
      <c r="CF368" s="665">
        <f>INDEX(AX361:BE362,MATCH(AW368,AV361:AV362,0),MATCH(CF365,AX359:BE359,0))*(INDEX(AK367:AT374,MATCH(CF365,AI367:AI374,0),MATCH(CF366,AK366:AT366,0)))</f>
        <v>0</v>
      </c>
      <c r="CG368" s="665">
        <f>INDEX(AX361:BE362,MATCH(AW368,AV361:AV362,0),MATCH(CG365,AX359:BE359,0))*(INDEX(AK367:AT374,MATCH(CG365,AI367:AI374,0),MATCH(CG366,AK366:AT366,0)))</f>
        <v>0</v>
      </c>
      <c r="CH368" s="665">
        <f>INDEX(AX361:BE362,MATCH(AW368,AV361:AV362,0),MATCH(CH365,AX359:BE359,0))*(INDEX(AK367:AT374,MATCH(CH365,AI367:AI374,0),MATCH(CH366,AK366:AT366,0)))</f>
        <v>0</v>
      </c>
      <c r="CI368" s="665">
        <f>INDEX(AX361:BE362,MATCH(AW368,AV361:AV362,0),MATCH(CI365,AX359:BE359,0))*(INDEX(AK367:AT374,MATCH(CI365,AI367:AI374,0),MATCH(CI366,AK366:AT366,0)))</f>
        <v>0</v>
      </c>
      <c r="CJ368" s="665">
        <f>INDEX(AX361:BE362,MATCH(AW368,AV361:AV362,0),MATCH(CJ365,AX359:BE359,0))*(INDEX(AK367:AT374,MATCH(CJ365,AI367:AI374,0),MATCH(CJ366,AK366:AT366,0)))</f>
        <v>0</v>
      </c>
      <c r="CK368" s="665">
        <f>INDEX(AX361:BE362,MATCH(AW368,AV361:AV362,0),MATCH(CK365,AX359:BE359,0))*(INDEX(AK367:AT374,MATCH(CK365,AI367:AI374,0),MATCH(CK366,AK366:AT366,0)))</f>
        <v>0</v>
      </c>
      <c r="CL368" s="665">
        <f>INDEX(AX361:BE362,MATCH(AW368,AV361:AV362,0),MATCH(CL365,AX359:BE359,0))*(INDEX(AK367:AT374,MATCH(CL365,AI367:AI374,0),MATCH(CL366,AK366:AT366,0)))</f>
        <v>0</v>
      </c>
      <c r="CM368" s="665">
        <f>INDEX(AX361:BE362,MATCH(AW368,AV361:AV362,0),MATCH(CM365,AX359:BE359,0))*(INDEX(AK367:AT374,MATCH(CM365,AI367:AI374,0),MATCH(CM366,AK366:AT366,0)))</f>
        <v>0</v>
      </c>
      <c r="CN368" s="665">
        <f>INDEX(AX361:BE362,MATCH(AW368,AV361:AV362,0),MATCH(CN365,AX359:BE359,0))*(INDEX(AK367:AT374,MATCH(CN365,AI367:AI374,0),MATCH(CN366,AK366:AT366,0)))</f>
        <v>0</v>
      </c>
      <c r="CO368" s="665">
        <f>INDEX(AX361:BE362,MATCH(AW368,AV361:AV362,0),MATCH(CO365,AX359:BE359,0))*(INDEX(AK367:AT374,MATCH(CO365,AI367:AI374,0),MATCH(CO366,AK366:AT366,0)))</f>
        <v>0</v>
      </c>
      <c r="CP368" s="665">
        <f>INDEX(AX361:BE362,MATCH(AW368,AV361:AV362,0),MATCH(CP365,AX359:BE359,0))*(INDEX(AK367:AT374,MATCH(CP365,AI367:AI374,0),MATCH(CP366,AK366:AT366,0)))</f>
        <v>0</v>
      </c>
      <c r="CQ368" s="665">
        <f>INDEX(AX361:BE362,MATCH(AW368,AV361:AV362,0),MATCH(CQ365,AX359:BE359,0))*(INDEX(AK367:AT374,MATCH(CQ365,AI367:AI374,0),MATCH(CQ366,AK366:AT366,0)))</f>
        <v>0</v>
      </c>
      <c r="CR368" s="665">
        <f>INDEX(AX361:BE362,MATCH(AW368,AV361:AV362,0),MATCH(CR365,AX359:BE359,0))*(INDEX(AK367:AT374,MATCH(CR365,AI367:AI374,0),MATCH(CR366,AK366:AT366,0)))</f>
        <v>0</v>
      </c>
      <c r="CS368" s="665">
        <f>INDEX(AX361:BE362,MATCH(AW368,AV361:AV362,0),MATCH(CS365,AX359:BE359,0))*(INDEX(AK367:AT374,MATCH(CS365,AI367:AI374,0),MATCH(CS366,AK366:AT366,0)))</f>
        <v>0</v>
      </c>
      <c r="CT368" s="665">
        <f>INDEX(AX361:BE362,MATCH(AW368,AV361:AV362,0),MATCH(CT365,AX359:BE359,0))*(INDEX(AK367:AT374,MATCH(CT365,AI367:AI374,0),MATCH(CT366,AK366:AT366,0)))</f>
        <v>0</v>
      </c>
      <c r="CU368" s="665">
        <f>INDEX(AX361:BE362,MATCH(AW368,AV361:AV362,0),MATCH(CU365,AX359:BE359,0))*(INDEX(AK367:AT374,MATCH(CU365,AI367:AI374,0),MATCH(CU366,AK366:AT366,0)))</f>
        <v>0</v>
      </c>
      <c r="CV368" s="665">
        <f>INDEX(AX361:BE362,MATCH(AW368,AV361:AV362,0),MATCH(CV365,AX359:BE359,0))*(INDEX(AK367:AT374,MATCH(CV365,AI367:AI374,0),MATCH(CV366,AK366:AT366,0)))</f>
        <v>0</v>
      </c>
      <c r="CW368" s="665">
        <f>INDEX(AX361:BE362,MATCH(AW368,AV361:AV362,0),MATCH(CW365,AX359:BE359,0))*(INDEX(AK367:AT374,MATCH(CW365,AI367:AI374,0),MATCH(CW366,AK366:AT366,0)))</f>
        <v>0</v>
      </c>
      <c r="CX368" s="665">
        <f>INDEX(AX361:BE362,MATCH(AW368,AV361:AV362,0),MATCH(CX365,AX359:BE359,0))*(INDEX(AK367:AT374,MATCH(CX365,AI367:AI374,0),MATCH(CX366,AK366:AT366,0)))</f>
        <v>0</v>
      </c>
      <c r="CY368" s="665">
        <f>INDEX(AX361:BE362,MATCH(AW368,AV361:AV362,0),MATCH(CY365,AX359:BE359,0))*(INDEX(AK367:AT374,MATCH(CY365,AI367:AI374,0),MATCH(CY366,AK366:AT366,0)))</f>
        <v>0</v>
      </c>
      <c r="CZ368" s="665">
        <f>INDEX(AX361:BE362,MATCH(AW368,AV361:AV362,0),MATCH(CZ365,AX359:BE359,0))*(INDEX(AK367:AT374,MATCH(CZ365,AI367:AI374,0),MATCH(CZ366,AK366:AT366,0)))</f>
        <v>0</v>
      </c>
      <c r="DA368" s="665">
        <f>INDEX(AX361:BE362,MATCH(AW368,AV361:AV362,0),MATCH(DA365,AX359:BE359,0))*(INDEX(AK367:AT374,MATCH(DA365,AI367:AI374,0),MATCH(DA366,AK366:AT366,0)))</f>
        <v>0</v>
      </c>
      <c r="DB368" s="665">
        <f>INDEX(AX361:BE362,MATCH(AW368,AV361:AV362,0),MATCH(DB365,AX359:BE359,0))*(INDEX(AK367:AT374,MATCH(DB365,AI367:AI374,0),MATCH(DB366,AK366:AT366,0)))</f>
        <v>0</v>
      </c>
      <c r="DC368" s="665">
        <f>INDEX(AX361:BE362,MATCH(AW368,AV361:AV362,0),MATCH(DC365,AX359:BE359,0))*(INDEX(AK367:AT374,MATCH(DC365,AI367:AI374,0),MATCH(DC366,AK366:AT366,0)))</f>
        <v>0</v>
      </c>
      <c r="DD368" s="665">
        <f>INDEX(AX361:BE362,MATCH(AW368,AV361:AV362,0),MATCH(DD365,AX359:BE359,0))*(INDEX(AK367:AT374,MATCH(DD365,AI367:AI374,0),MATCH(DD366,AK366:AT366,0)))</f>
        <v>0</v>
      </c>
      <c r="DE368" s="665">
        <f>INDEX(AX361:BE362,MATCH(AW368,AV361:AV362,0),MATCH(DE365,AX359:BE359,0))*(INDEX(AK367:AT374,MATCH(DE365,AI367:AI374,0),MATCH(DE366,AK366:AT366,0)))</f>
        <v>0</v>
      </c>
      <c r="DF368" s="665">
        <f>INDEX(AX361:BE362,MATCH(AW368,AV361:AV362,0),MATCH(DF365,AX359:BE359,0))*(INDEX(AK367:AT374,MATCH(DF365,AI367:AI374,0),MATCH(DF366,AK366:AT366,0)))</f>
        <v>0</v>
      </c>
      <c r="DG368" s="665">
        <f>INDEX(AX361:BE362,MATCH(AW368,AV361:AV362,0),MATCH(DG365,AX359:BE359,0))*(INDEX(AK367:AT374,MATCH(DG365,AI367:AI374,0),MATCH(DG366,AK366:AT366,0)))</f>
        <v>0</v>
      </c>
      <c r="DH368" s="665">
        <f>INDEX(AX361:BE362,MATCH(AW368,AV361:AV362,0),MATCH(DH365,AX359:BE359,0))*(INDEX(AK367:AT374,MATCH(DH365,AI367:AI374,0),MATCH(DH366,AK366:AT366,0)))</f>
        <v>0</v>
      </c>
      <c r="DI368" s="665">
        <f>INDEX(AX361:BE362,MATCH(AW368,AV361:AV362,0),MATCH(DI365,AX359:BE359,0))*(INDEX(AK367:AT374,MATCH(DI365,AI367:AI374,0),MATCH(DI366,AK366:AT366,0)))</f>
        <v>0</v>
      </c>
      <c r="DJ368" s="665">
        <f>INDEX(AX361:BE362,MATCH(AW368,AV361:AV362,0),MATCH(DJ365,AX359:BE359,0))*(INDEX(AK367:AT374,MATCH(DJ365,AI367:AI374,0),MATCH(DJ366,AK366:AT366,0)))</f>
        <v>0</v>
      </c>
      <c r="DK368" s="665">
        <f>INDEX(AX361:BE362,MATCH(AW368,AV361:AV362,0),MATCH(DK365,AX359:BE359,0))*(INDEX(AK367:AT374,MATCH(DK365,AI367:AI374,0),MATCH(DK366,AK366:AT366,0)))</f>
        <v>0</v>
      </c>
      <c r="DL368" s="665">
        <f>INDEX(AX361:BE362,MATCH(AW368,AV361:AV362,0),MATCH(DL365,AX359:BE359,0))*(INDEX(AK367:AT374,MATCH(DL365,AI367:AI374,0),MATCH(DL366,AK366:AT366,0)))</f>
        <v>0</v>
      </c>
      <c r="DM368" s="665">
        <f>INDEX(AX361:BE362,MATCH(AW368,AV361:AV362,0),MATCH(DM365,AX359:BE359,0))*(INDEX(AK367:AT374,MATCH(DM365,AI367:AI374,0),MATCH(DM366,AK366:AT366,0)))</f>
        <v>0</v>
      </c>
      <c r="DN368" s="665">
        <f>INDEX(AX361:BE362,MATCH(AW368,AV361:AV362,0),MATCH(DN365,AX359:BE359,0))*(INDEX(AK367:AT374,MATCH(DN365,AI367:AI374,0),MATCH(DN366,AK366:AT366,0)))</f>
        <v>0</v>
      </c>
      <c r="DO368" s="665">
        <f>INDEX(AX361:BE362,MATCH(AW368,AV361:AV362,0),MATCH(DO365,AX359:BE359,0))*(INDEX(AK367:AT374,MATCH(DO365,AI367:AI374,0),MATCH(DO366,AK366:AT366,0)))</f>
        <v>0</v>
      </c>
      <c r="DP368" s="665">
        <f>INDEX(AX361:BE362,MATCH(AW368,AV361:AV362,0),MATCH(DP365,AX359:BE359,0))*(INDEX(AK367:AT374,MATCH(DP365,AI367:AI374,0),MATCH(DP366,AK366:AT366,0)))</f>
        <v>0</v>
      </c>
      <c r="DQ368" s="643" t="b">
        <f>SUM(AX368:DP368)=P362</f>
        <v>1</v>
      </c>
      <c r="DR368" s="749">
        <v>2024</v>
      </c>
      <c r="DS368" s="665">
        <f>IF(DR368&gt;DS365,AX367-AX368,0)</f>
        <v>0</v>
      </c>
      <c r="DT368" s="665">
        <f>IF(DR368&gt;DT365,AY367-AY368,0)</f>
        <v>0</v>
      </c>
      <c r="DU368" s="665">
        <f>IF(DR368&gt;DU365,AZ367-AZ368,0)</f>
        <v>0</v>
      </c>
      <c r="DV368" s="665">
        <f>IF(DR368&gt;DV365,BA367-BA368,0)</f>
        <v>0</v>
      </c>
      <c r="DW368" s="665">
        <f>IF(DR368&gt;DW365,BB367-BB368,0)</f>
        <v>0</v>
      </c>
      <c r="DX368" s="665">
        <f>IF(DR368&gt;DX365,BC367-BC368,0)</f>
        <v>0</v>
      </c>
      <c r="DY368" s="665">
        <f>IF(DR368&gt;DY365,BD367-BD368,0)</f>
        <v>0</v>
      </c>
      <c r="DZ368" s="665">
        <f>IF(DR368&gt;DZ365,BE367-BE368,0)</f>
        <v>0</v>
      </c>
      <c r="EA368" s="665">
        <f>IF(DR368&gt;EA365,BF367-BF368,0)</f>
        <v>0</v>
      </c>
      <c r="EB368" s="665">
        <f>IF(DR368&gt;EB365,BG367-BG368,0)</f>
        <v>0</v>
      </c>
      <c r="EC368" s="665">
        <f>IF(DR368&gt;EC365,BH367-BH368,0)</f>
        <v>0</v>
      </c>
      <c r="ED368" s="665">
        <f>IF(DR368&gt;ED365,BI367-BI368,0)</f>
        <v>0</v>
      </c>
      <c r="EE368" s="665">
        <f>IF(DR368&gt;EE365,BJ367-BJ368,0)</f>
        <v>0</v>
      </c>
      <c r="EF368" s="665">
        <f>IF(DR368&gt;EF365,BK367-BK368,0)</f>
        <v>0</v>
      </c>
      <c r="EG368" s="665">
        <f>IF(DR368&gt;EG365,BL367-BL368,0)</f>
        <v>0</v>
      </c>
      <c r="EH368" s="665">
        <f>IF(DR368&gt;EH365,BM367-BM368,0)</f>
        <v>0</v>
      </c>
      <c r="EI368" s="665">
        <f>IF(DR368&gt;EI365,BN367-BN368,0)</f>
        <v>0</v>
      </c>
      <c r="EJ368" s="665">
        <f>IF(DR368&gt;EJ365,BO367-BO368,0)</f>
        <v>0</v>
      </c>
      <c r="EK368" s="665">
        <f>IF(DR368&gt;EK365,BP367-BP368,0)</f>
        <v>0</v>
      </c>
      <c r="EL368" s="665">
        <f>IF(DR368&gt;EL365,BQ367-BQ368,0)</f>
        <v>0</v>
      </c>
      <c r="EM368" s="665">
        <f>IF(DR368&gt;EM365,BR367-BR368,0)</f>
        <v>0</v>
      </c>
      <c r="EN368" s="665">
        <f>IF(DR368&gt;EN365,BS367-BS368,0)</f>
        <v>0</v>
      </c>
      <c r="EO368" s="665">
        <f>IF(DR368&gt;EO365,BT367-BT368,0)</f>
        <v>0</v>
      </c>
      <c r="EP368" s="665">
        <f>IF(DR368&gt;EP365,BU367-BU368,0)</f>
        <v>0</v>
      </c>
      <c r="EQ368" s="665">
        <f>IF(DR368&gt;EQ365,BV367-BV368,0)</f>
        <v>0</v>
      </c>
      <c r="ER368" s="665">
        <f>IF(DR368&gt;ER365,BW367-BW368,0)</f>
        <v>0</v>
      </c>
      <c r="ES368" s="665">
        <f>IF(DR368&gt;ES365,BX367-BX368,0)</f>
        <v>0</v>
      </c>
      <c r="ET368" s="665">
        <f>IF(DR368&gt;ET365,BY367-BY368,0)</f>
        <v>0</v>
      </c>
      <c r="EU368" s="665">
        <f>IF(DR368&gt;EU365,BZ367-BZ368,0)</f>
        <v>0</v>
      </c>
      <c r="EV368" s="665">
        <f>IF(DR368&gt;EV365,CA367-CA368,0)</f>
        <v>0</v>
      </c>
      <c r="EW368" s="665">
        <f>IF(DR368&gt;EW365,CB367-CB368,0)</f>
        <v>0</v>
      </c>
      <c r="EX368" s="665">
        <f>IF(DR368&gt;EX365,CC367-CC368,0)</f>
        <v>0</v>
      </c>
      <c r="EY368" s="665">
        <f>IF(DR368&gt;EY365,CD367-CD368,0)</f>
        <v>0</v>
      </c>
      <c r="EZ368" s="665">
        <f>IF(DR368&gt;EZ365,CE367-CE368,0)</f>
        <v>0</v>
      </c>
      <c r="FA368" s="665">
        <f>IF(DR368&gt;FA365,CF367-CF368,0)</f>
        <v>0</v>
      </c>
      <c r="FB368" s="665">
        <f>IF(DR368&gt;FB365,CG367-CG368,0)</f>
        <v>0</v>
      </c>
      <c r="FC368" s="665">
        <f>IF(DR368&gt;FC365,CH367-CH368,0)</f>
        <v>0</v>
      </c>
      <c r="FD368" s="665">
        <f>IF(DR368&gt;FD365,CI367-CI368,0)</f>
        <v>0</v>
      </c>
      <c r="FE368" s="665">
        <f>IF(DR368&gt;FE365,CJ367-CJ368,0)</f>
        <v>0</v>
      </c>
      <c r="FF368" s="665">
        <f>IF(DR368&gt;FF365,CK367-CK368,0)</f>
        <v>0</v>
      </c>
      <c r="FG368" s="665">
        <f>IF(DR368&gt;FG365,CL367-CL368,0)</f>
        <v>0</v>
      </c>
      <c r="FH368" s="665">
        <f>IF(DR368&gt;FH365,CM367-CM368,0)</f>
        <v>0</v>
      </c>
      <c r="FI368" s="665">
        <f>IF(DR368&gt;FI365,CN367-CN368,0)</f>
        <v>0</v>
      </c>
      <c r="FJ368" s="665">
        <f>IF(DR368&gt;FJ365,CO367-CO368,0)</f>
        <v>0</v>
      </c>
      <c r="FK368" s="665">
        <f>IF(DR368&gt;FK365,CP367-CP368,0)</f>
        <v>0</v>
      </c>
      <c r="FL368" s="665">
        <f>IF(DR368&gt;FL365,CQ367-CQ368,0)</f>
        <v>0</v>
      </c>
      <c r="FM368" s="665">
        <f>IF(DR368&gt;FM365,CR367-CR368,0)</f>
        <v>0</v>
      </c>
      <c r="FN368" s="665">
        <f>IF(DR368&gt;FN365,CS367-CS368,0)</f>
        <v>0</v>
      </c>
      <c r="FO368" s="665">
        <f>IF(DR368&gt;FO365,CT367-CT368,0)</f>
        <v>0</v>
      </c>
      <c r="FP368" s="665">
        <f>IF(DR368&gt;FP365,CU367-CU368,0)</f>
        <v>0</v>
      </c>
      <c r="FQ368" s="665">
        <f>IF(DR368&gt;FQ365,CV367-CV368,0)</f>
        <v>0</v>
      </c>
      <c r="FR368" s="665">
        <f>IF(DR368&gt;FR365,CW367-CW368,0)</f>
        <v>0</v>
      </c>
      <c r="FS368" s="665">
        <f>IF(DR368&gt;FS365,CX367-CX368,0)</f>
        <v>0</v>
      </c>
      <c r="FT368" s="665">
        <f>IF(DR368&gt;FT365,CY367-CY368,0)</f>
        <v>0</v>
      </c>
      <c r="FU368" s="665">
        <f>IF(DR368&gt;FU365,CZ367-CZ368,0)</f>
        <v>0</v>
      </c>
      <c r="FV368" s="665">
        <f>IF(DR368&gt;FV365,DA367-DA368,0)</f>
        <v>0</v>
      </c>
      <c r="FW368" s="665">
        <f>IF(DR368&gt;FW365,DB367-DB368,0)</f>
        <v>0</v>
      </c>
      <c r="FX368" s="665">
        <f>IF(DR368&gt;FX365,DC367-DC368,0)</f>
        <v>0</v>
      </c>
      <c r="FY368" s="665">
        <f>IF(DR368&gt;FY365,DD367-DD368,0)</f>
        <v>0</v>
      </c>
      <c r="FZ368" s="665">
        <f>IF(DR368&gt;FZ365,DE367-DE368,0)</f>
        <v>0</v>
      </c>
      <c r="GA368" s="665">
        <f>IF(DR368&gt;GA365,DF367-DF368,0)</f>
        <v>0</v>
      </c>
      <c r="GB368" s="665">
        <f>IF(DR368&gt;GB365,DG367-DG368,0)</f>
        <v>0</v>
      </c>
      <c r="GC368" s="665">
        <f>IF(DR368&gt;GC365,DH367-DH368,0)</f>
        <v>0</v>
      </c>
      <c r="GD368" s="665">
        <f>IF(DR368&gt;GD365,DI367-DI368,0)</f>
        <v>0</v>
      </c>
      <c r="GE368" s="665">
        <f>IF(DR368&gt;GE365,DJ367-DJ368,0)</f>
        <v>0</v>
      </c>
      <c r="GF368" s="665">
        <f>IF(DR368&gt;GF365,DK367-DK368,0)</f>
        <v>0</v>
      </c>
      <c r="GG368" s="665">
        <f>IF(DR368&gt;GG365,DL367-DL368,0)</f>
        <v>0</v>
      </c>
      <c r="GH368" s="665">
        <f>IF(DR368&gt;GH365,DM367-DM368,0)</f>
        <v>0</v>
      </c>
      <c r="GI368" s="665">
        <f>IF(DR368&gt;GI365,DN367-DN368,0)</f>
        <v>0</v>
      </c>
      <c r="GJ368" s="665">
        <f>IF(DR368&gt;GJ365,DO367-DO368,0)</f>
        <v>0</v>
      </c>
      <c r="GK368" s="665">
        <f>IF(DR368&gt;GK365,DP367-DP368,0)</f>
        <v>0</v>
      </c>
      <c r="GL368" s="665" t="b">
        <f>SUM(DS368:GK368)+SUM(Y362:AH362)=U362</f>
        <v>1</v>
      </c>
      <c r="GM368" s="667"/>
      <c r="GN368" s="749">
        <v>2024</v>
      </c>
      <c r="GO368" s="664">
        <f>SUMIF(DS366:GK366,GO366,DS368:GK368)</f>
        <v>0</v>
      </c>
      <c r="GP368" s="668">
        <f>SUMIF(DS366:GK366,GP366,DS368:GK368)</f>
        <v>0</v>
      </c>
      <c r="GQ368" s="668">
        <f>SUMIF(DS366:GK366,GQ366,DS368:GK368)</f>
        <v>0</v>
      </c>
      <c r="GR368" s="668">
        <f>SUMIF(DS366:GK366,GR366,DS368:GK368)</f>
        <v>0</v>
      </c>
      <c r="GS368" s="668">
        <f>SUMIF(DS366:GK366,GS366,DS368:GK368)</f>
        <v>0</v>
      </c>
      <c r="GT368" s="668">
        <f>SUMIF(DS366:GK366,GT366,DS368:GK368)</f>
        <v>0</v>
      </c>
      <c r="GU368" s="668">
        <f>SUMIF(DS366:GK366,GU366,DS368:GK368)</f>
        <v>0</v>
      </c>
      <c r="GV368" s="668">
        <f>SUMIF(DS366:GK366,GV366,DS368:GK368)</f>
        <v>0</v>
      </c>
      <c r="GW368" s="668">
        <f>SUMIF(DS366:GK366,GW366,DS368:GK368)</f>
        <v>0</v>
      </c>
      <c r="GX368" s="668">
        <f>SUMIF(DS366:GK366,GX366,DS368:GK368)</f>
        <v>0</v>
      </c>
      <c r="GY368" s="668">
        <f>SUMIF(DS366:GK366,GY366,DS368:GK368)</f>
        <v>0</v>
      </c>
      <c r="GZ368" s="646" t="b">
        <f>SUM(GO368:GY368)=(U362-SUM(Y362:AH362))</f>
        <v>1</v>
      </c>
    </row>
    <row r="369" spans="1:234" hidden="1" x14ac:dyDescent="0.25">
      <c r="A369" s="643" t="s">
        <v>208</v>
      </c>
      <c r="AI369" s="664">
        <v>2025</v>
      </c>
      <c r="AJ369" s="664">
        <v>0</v>
      </c>
      <c r="AK369" s="665">
        <f>IFERROR(#REF!/#REF!,0)</f>
        <v>0</v>
      </c>
      <c r="AL369" s="665">
        <f>IFERROR(#REF!/#REF!,0)</f>
        <v>0</v>
      </c>
      <c r="AM369" s="665">
        <f>IFERROR(#REF!/#REF!,0)</f>
        <v>0</v>
      </c>
      <c r="AN369" s="669">
        <f>IFERROR(#REF!/#REF!,0)</f>
        <v>0</v>
      </c>
      <c r="AO369" s="669">
        <f>IFERROR(#REF!/#REF!,0)</f>
        <v>0</v>
      </c>
      <c r="AP369" s="669">
        <f>IFERROR(#REF!/#REF!,0)</f>
        <v>0</v>
      </c>
      <c r="AQ369" s="669">
        <f>IFERROR(#REF!/#REF!,0)</f>
        <v>0</v>
      </c>
      <c r="AR369" s="669">
        <f>IFERROR(#REF!/#REF!,0)</f>
        <v>0</v>
      </c>
      <c r="AS369" s="669">
        <f>IFERROR(#REF!/#REF!,0)</f>
        <v>0</v>
      </c>
      <c r="AT369" s="669">
        <f>IFERROR(#REF!/#REF!,0)</f>
        <v>0</v>
      </c>
      <c r="AU369" s="666"/>
      <c r="AW369" s="749">
        <v>2025</v>
      </c>
      <c r="AX369" s="665" t="e">
        <f>#REF!</f>
        <v>#REF!</v>
      </c>
      <c r="AY369" s="665" t="e">
        <f>INDEX(AX361:BE362,MATCH(AW369,AV361:AV362,0),MATCH(AY365,AX359:BE359,0))*(INDEX(AK367:AT374,MATCH(AY365,AI367:AI374,0),MATCH(AY366,AK366:AT366,0)))</f>
        <v>#N/A</v>
      </c>
      <c r="AZ369" s="665" t="e">
        <f>INDEX(AX361:BE362,MATCH(AW369,AV361:AV362,0),MATCH(AZ365,AX359:BE359,0))*(INDEX(AK367:AT374,MATCH(AZ365,AI367:AI374,0),MATCH(AZ366,AK366:AT366,0)))</f>
        <v>#N/A</v>
      </c>
      <c r="BA369" s="665" t="e">
        <f>INDEX(AX361:BE362,MATCH(AW369,AV361:AV362,0),MATCH(BA365,AX359:BE359,0))*(INDEX(AK367:AT374,MATCH(BA365,AI367:AI374,0),MATCH(BA366,AK366:AT366,0)))</f>
        <v>#N/A</v>
      </c>
      <c r="BB369" s="665" t="e">
        <f>INDEX(AX361:BE362,MATCH(AW369,AV361:AV362,0),MATCH(BB365,AX359:BE359,0))*(INDEX(AK367:AT374,MATCH(BB365,AI367:AI374,0),MATCH(BB366,AK366:AT366,0)))</f>
        <v>#N/A</v>
      </c>
      <c r="BC369" s="665" t="e">
        <f>INDEX(AX361:BE362,MATCH(AW369,AV361:AV362,0),MATCH(BC365,AX359:BE359,0))*(INDEX(AK367:AT374,MATCH(BC365,AI367:AI374,0),MATCH(BC366,AK366:AT366,0)))</f>
        <v>#N/A</v>
      </c>
      <c r="BD369" s="665" t="e">
        <f>INDEX(AX361:BE362,MATCH(AW369,AV361:AV362,0),MATCH(BD365,AX359:BE359,0))*(INDEX(AK367:AT374,MATCH(BD365,AI367:AI374,0),MATCH(BD366,AK366:AT366,0)))</f>
        <v>#N/A</v>
      </c>
      <c r="BE369" s="665" t="e">
        <f>INDEX(AX361:BE362,MATCH(AW369,AV361:AV362,0),MATCH(BE365,AX359:BE359,0))*(INDEX(AK367:AT374,MATCH(BE365,AI367:AI374,0),MATCH(BE366,AK366:AT366,0)))</f>
        <v>#N/A</v>
      </c>
      <c r="BF369" s="665" t="e">
        <f>INDEX(AX361:BE362,MATCH(AW369,AV361:AV362,0),MATCH(BF365,AX359:BE359,0))*(INDEX(AK367:AT374,MATCH(BF365,AI367:AI374,0),MATCH(BF366,AK366:AT366,0)))</f>
        <v>#N/A</v>
      </c>
      <c r="BG369" s="665" t="e">
        <f>INDEX(AX361:BE362,MATCH(AW369,AV361:AV362,0),MATCH(BG365,AX359:BE359,0))*(INDEX(AK367:AT374,MATCH(BG365,AI367:AI374,0),MATCH(BG366,AK366:AT366,0)))</f>
        <v>#N/A</v>
      </c>
      <c r="BH369" s="665" t="e">
        <f>INDEX(AX361:BE362,MATCH(AW369,AV361:AV362,0),MATCH(BH365,AX359:BE359,0))*(INDEX(AK367:AT374,MATCH(BH365,AI367:AI374,0),MATCH(BH366,AK366:AT366,0)))</f>
        <v>#N/A</v>
      </c>
      <c r="BI369" s="665" t="e">
        <f>INDEX(AX361:BE362,MATCH(AW369,AV361:AV362,0),MATCH(BI365,AX359:BE359,0))*(INDEX(AK367:AT374,MATCH(BI365,AI367:AI374,0),MATCH(BI366,AK366:AT366,0)))</f>
        <v>#N/A</v>
      </c>
      <c r="BJ369" s="665" t="e">
        <f>INDEX(AX361:BE362,MATCH(AW369,AV361:AV362,0),MATCH(BJ365,AX359:BE359,0))*(INDEX(AK367:AT374,MATCH(BJ365,AI367:AI374,0),MATCH(BJ366,AK366:AT366,0)))</f>
        <v>#N/A</v>
      </c>
      <c r="BK369" s="665" t="e">
        <f>INDEX(AX361:BE362,MATCH(AW369,AV361:AV362,0),MATCH(BK365,AX359:BE359,0))*(INDEX(AK367:AT374,MATCH(BK365,AI367:AI374,0),MATCH(BK366,AK366:AT366,0)))</f>
        <v>#N/A</v>
      </c>
      <c r="BL369" s="665" t="e">
        <f>INDEX(AX361:BE362,MATCH(AW369,AV361:AV362,0),MATCH(BL365,AX359:BE359,0))*(INDEX(AK367:AT374,MATCH(BL365,AI367:AI374,0),MATCH(BL366,AK366:AT366,0)))</f>
        <v>#N/A</v>
      </c>
      <c r="BM369" s="665" t="e">
        <f>INDEX(AX361:BE362,MATCH(AW369,AV361:AV362,0),MATCH(BM365,AX359:BE359,0))*(INDEX(AK367:AT374,MATCH(BM365,AI367:AI374,0),MATCH(BM366,AK366:AT366,0)))</f>
        <v>#N/A</v>
      </c>
      <c r="BN369" s="665" t="e">
        <f>INDEX(AX361:BE362,MATCH(AW369,AV361:AV362,0),MATCH(BN365,AX359:BE359,0))*(INDEX(AK367:AT374,MATCH(BN365,AI367:AI374,0),MATCH(BN366,AK366:AT366,0)))</f>
        <v>#N/A</v>
      </c>
      <c r="BO369" s="665" t="e">
        <f>INDEX(AX361:BE362,MATCH(AW369,AV361:AV362,0),MATCH(BO365,AX359:BE359,0))*(INDEX(AK367:AT374,MATCH(BO365,AI367:AI374,0),MATCH(BO366,AK366:AT366,0)))</f>
        <v>#N/A</v>
      </c>
      <c r="BP369" s="665" t="e">
        <f>INDEX(AX361:BE362,MATCH(AW369,AV361:AV362,0),MATCH(BP365,AX359:BE359,0))*(INDEX(AK367:AT374,MATCH(BP365,AI367:AI374,0),MATCH(BP366,AK366:AT366,0)))</f>
        <v>#N/A</v>
      </c>
      <c r="BQ369" s="665" t="e">
        <f>INDEX(AX361:BE362,MATCH(AW369,AV361:AV362,0),MATCH(BQ365,AX359:BE359,0))*(INDEX(AK367:AT374,MATCH(BQ365,AI367:AI374,0),MATCH(BQ366,AK366:AT366,0)))</f>
        <v>#N/A</v>
      </c>
      <c r="BR369" s="665" t="e">
        <f>INDEX(AX361:BE362,MATCH(AW369,AV361:AV362,0),MATCH(BR365,AX359:BE359,0))*(INDEX(AK367:AT374,MATCH(BR365,AI367:AI374,0),MATCH(BR366,AK366:AT366,0)))</f>
        <v>#N/A</v>
      </c>
      <c r="BS369" s="665" t="e">
        <f>INDEX(AX361:BE362,MATCH(AW369,AV361:AV362,0),MATCH(BS365,AX359:BE359,0))*(INDEX(AK367:AT374,MATCH(BS365,AI367:AI374,0),MATCH(BS366,AK366:AT366,0)))</f>
        <v>#N/A</v>
      </c>
      <c r="BT369" s="665" t="e">
        <f>INDEX(AX361:BE362,MATCH(AW369,AV361:AV362,0),MATCH(BT365,AX359:BE359,0))*(INDEX(AK367:AT374,MATCH(BT365,AI367:AI374,0),MATCH(BT366,AK366:AT366,0)))</f>
        <v>#N/A</v>
      </c>
      <c r="BU369" s="665" t="e">
        <f>INDEX(AX361:BE362,MATCH(AW369,AV361:AV362,0),MATCH(BU365,AX359:BE359,0))*(INDEX(AK367:AT374,MATCH(BU365,AI367:AI374,0),MATCH(BU366,AK366:AT366,0)))</f>
        <v>#N/A</v>
      </c>
      <c r="BV369" s="665" t="e">
        <f>INDEX(AX361:BE362,MATCH(AW369,AV361:AV362,0),MATCH(BV365,AX359:BE359,0))*(INDEX(AK367:AT374,MATCH(BV365,AI367:AI374,0),MATCH(BV366,AK366:AT366,0)))</f>
        <v>#N/A</v>
      </c>
      <c r="BW369" s="665" t="e">
        <f>INDEX(AX361:BE362,MATCH(AW369,AV361:AV362,0),MATCH(BW365,AX359:BE359,0))*(INDEX(AK367:AT374,MATCH(BW365,AI367:AI374,0),MATCH(BW366,AK366:AT366,0)))</f>
        <v>#N/A</v>
      </c>
      <c r="BX369" s="665" t="e">
        <f>INDEX(AX361:BE362,MATCH(AW369,AV361:AV362,0),MATCH(BX365,AX359:BE359,0))*(INDEX(AK367:AT374,MATCH(BX365,AI367:AI374,0),MATCH(BX366,AK366:AT366,0)))</f>
        <v>#N/A</v>
      </c>
      <c r="BY369" s="665" t="e">
        <f>INDEX(AX361:BE362,MATCH(AW369,AV361:AV362,0),MATCH(BY365,AX359:BE359,0))*(INDEX(AK367:AT374,MATCH(BY365,AI367:AI374,0),MATCH(BY366,AK366:AT366,0)))</f>
        <v>#N/A</v>
      </c>
      <c r="BZ369" s="665" t="e">
        <f>INDEX(AX361:BE362,MATCH(AW369,AV361:AV362,0),MATCH(BZ365,AX359:BE359,0))*(INDEX(AK367:AT374,MATCH(BZ365,AI367:AI374,0),MATCH(BZ366,AK366:AT366,0)))</f>
        <v>#N/A</v>
      </c>
      <c r="CA369" s="665" t="e">
        <f>INDEX(AX361:BE362,MATCH(AW369,AV361:AV362,0),MATCH(CA365,AX359:BE359,0))*(INDEX(AK367:AT374,MATCH(CA365,AI367:AI374,0),MATCH(CA366,AK366:AT366,0)))</f>
        <v>#N/A</v>
      </c>
      <c r="CB369" s="665" t="e">
        <f>INDEX(AX361:BE362,MATCH(AW369,AV361:AV362,0),MATCH(CB365,AX359:BE359,0))*(INDEX(AK367:AT374,MATCH(CB365,AI367:AI374,0),MATCH(CB366,AK366:AT366,0)))</f>
        <v>#N/A</v>
      </c>
      <c r="CC369" s="665" t="e">
        <f>INDEX(AX361:BE362,MATCH(AW369,AV361:AV362,0),MATCH(CC365,AX359:BE359,0))*(INDEX(AK367:AT374,MATCH(CC365,AI367:AI374,0),MATCH(CC366,AK366:AT366,0)))</f>
        <v>#N/A</v>
      </c>
      <c r="CD369" s="665" t="e">
        <f>INDEX(AX361:BE362,MATCH(AW369,AV361:AV362,0),MATCH(CD365,AX359:BE359,0))*(INDEX(AK367:AT374,MATCH(CD365,AI367:AI374,0),MATCH(CD366,AK366:AT366,0)))</f>
        <v>#N/A</v>
      </c>
      <c r="CE369" s="665" t="e">
        <f>INDEX(AX361:BE362,MATCH(AW369,AV361:AV362,0),MATCH(CE365,AX359:BE359,0))*(INDEX(AK367:AT374,MATCH(CE365,AI367:AI374,0),MATCH(CE366,AK366:AT366,0)))</f>
        <v>#N/A</v>
      </c>
      <c r="CF369" s="665" t="e">
        <f>INDEX(AX361:BE362,MATCH(AW369,AV361:AV362,0),MATCH(CF365,AX359:BE359,0))*(INDEX(AK367:AT374,MATCH(CF365,AI367:AI374,0),MATCH(CF366,AK366:AT366,0)))</f>
        <v>#N/A</v>
      </c>
      <c r="CG369" s="665" t="e">
        <f>INDEX(AX361:BE362,MATCH(AW369,AV361:AV362,0),MATCH(CG365,AX359:BE359,0))*(INDEX(AK367:AT374,MATCH(CG365,AI367:AI374,0),MATCH(CG366,AK366:AT366,0)))</f>
        <v>#N/A</v>
      </c>
      <c r="CH369" s="665" t="e">
        <f>INDEX(AX361:BE362,MATCH(AW369,AV361:AV362,0),MATCH(CH365,AX359:BE359,0))*(INDEX(AK367:AT374,MATCH(CH365,AI367:AI374,0),MATCH(CH366,AK366:AT366,0)))</f>
        <v>#N/A</v>
      </c>
      <c r="CI369" s="665" t="e">
        <f>INDEX(AX361:BE362,MATCH(AW369,AV361:AV362,0),MATCH(CI365,AX359:BE359,0))*(INDEX(AK367:AT374,MATCH(CI365,AI367:AI374,0),MATCH(CI366,AK366:AT366,0)))</f>
        <v>#N/A</v>
      </c>
      <c r="CJ369" s="665" t="e">
        <f>INDEX(AX361:BE362,MATCH(AW369,AV361:AV362,0),MATCH(CJ365,AX359:BE359,0))*(INDEX(AK367:AT374,MATCH(CJ365,AI367:AI374,0),MATCH(CJ366,AK366:AT366,0)))</f>
        <v>#N/A</v>
      </c>
      <c r="CK369" s="665" t="e">
        <f>INDEX(AX361:BE362,MATCH(AW369,AV361:AV362,0),MATCH(CK365,AX359:BE359,0))*(INDEX(AK367:AT374,MATCH(CK365,AI367:AI374,0),MATCH(CK366,AK366:AT366,0)))</f>
        <v>#N/A</v>
      </c>
      <c r="CL369" s="665" t="e">
        <f>INDEX(AX361:BE362,MATCH(AW369,AV361:AV362,0),MATCH(CL365,AX359:BE359,0))*(INDEX(AK367:AT374,MATCH(CL365,AI367:AI374,0),MATCH(CL366,AK366:AT366,0)))</f>
        <v>#N/A</v>
      </c>
      <c r="CM369" s="665" t="e">
        <f>INDEX(AX361:BE362,MATCH(AW369,AV361:AV362,0),MATCH(CM365,AX359:BE359,0))*(INDEX(AK367:AT374,MATCH(CM365,AI367:AI374,0),MATCH(CM366,AK366:AT366,0)))</f>
        <v>#N/A</v>
      </c>
      <c r="CN369" s="665" t="e">
        <f>INDEX(AX361:BE362,MATCH(AW369,AV361:AV362,0),MATCH(CN365,AX359:BE359,0))*(INDEX(AK367:AT374,MATCH(CN365,AI367:AI374,0),MATCH(CN366,AK366:AT366,0)))</f>
        <v>#N/A</v>
      </c>
      <c r="CO369" s="665" t="e">
        <f>INDEX(AX361:BE362,MATCH(AW369,AV361:AV362,0),MATCH(CO365,AX359:BE359,0))*(INDEX(AK367:AT374,MATCH(CO365,AI367:AI374,0),MATCH(CO366,AK366:AT366,0)))</f>
        <v>#N/A</v>
      </c>
      <c r="CP369" s="665" t="e">
        <f>INDEX(AX361:BE362,MATCH(AW369,AV361:AV362,0),MATCH(CP365,AX359:BE359,0))*(INDEX(AK367:AT374,MATCH(CP365,AI367:AI374,0),MATCH(CP366,AK366:AT366,0)))</f>
        <v>#N/A</v>
      </c>
      <c r="CQ369" s="665" t="e">
        <f>INDEX(AX361:BE362,MATCH(AW369,AV361:AV362,0),MATCH(CQ365,AX359:BE359,0))*(INDEX(AK367:AT374,MATCH(CQ365,AI367:AI374,0),MATCH(CQ366,AK366:AT366,0)))</f>
        <v>#N/A</v>
      </c>
      <c r="CR369" s="665" t="e">
        <f>INDEX(AX361:BE362,MATCH(AW369,AV361:AV362,0),MATCH(CR365,AX359:BE359,0))*(INDEX(AK367:AT374,MATCH(CR365,AI367:AI374,0),MATCH(CR366,AK366:AT366,0)))</f>
        <v>#N/A</v>
      </c>
      <c r="CS369" s="665" t="e">
        <f>INDEX(AX361:BE362,MATCH(AW369,AV361:AV362,0),MATCH(CS365,AX359:BE359,0))*(INDEX(AK367:AT374,MATCH(CS365,AI367:AI374,0),MATCH(CS366,AK366:AT366,0)))</f>
        <v>#N/A</v>
      </c>
      <c r="CT369" s="665" t="e">
        <f>INDEX(AX361:BE362,MATCH(AW369,AV361:AV362,0),MATCH(CT365,AX359:BE359,0))*(INDEX(AK367:AT374,MATCH(CT365,AI367:AI374,0),MATCH(CT366,AK366:AT366,0)))</f>
        <v>#N/A</v>
      </c>
      <c r="CU369" s="665" t="e">
        <f>INDEX(AX361:BE362,MATCH(AW369,AV361:AV362,0),MATCH(CU365,AX359:BE359,0))*(INDEX(AK367:AT374,MATCH(CU365,AI367:AI374,0),MATCH(CU366,AK366:AT366,0)))</f>
        <v>#N/A</v>
      </c>
      <c r="CV369" s="665" t="e">
        <f>INDEX(AX361:BE362,MATCH(AW369,AV361:AV362,0),MATCH(CV365,AX359:BE359,0))*(INDEX(AK367:AT374,MATCH(CV365,AI367:AI374,0),MATCH(CV366,AK366:AT366,0)))</f>
        <v>#N/A</v>
      </c>
      <c r="CW369" s="665" t="e">
        <f>INDEX(AX361:BE362,MATCH(AW369,AV361:AV362,0),MATCH(CW365,AX359:BE359,0))*(INDEX(AK367:AT374,MATCH(CW365,AI367:AI374,0),MATCH(CW366,AK366:AT366,0)))</f>
        <v>#N/A</v>
      </c>
      <c r="CX369" s="665" t="e">
        <f>INDEX(AX361:BE362,MATCH(AW369,AV361:AV362,0),MATCH(CX365,AX359:BE359,0))*(INDEX(AK367:AT374,MATCH(CX365,AI367:AI374,0),MATCH(CX366,AK366:AT366,0)))</f>
        <v>#N/A</v>
      </c>
      <c r="CY369" s="665" t="e">
        <f>INDEX(AX361:BE362,MATCH(AW369,AV361:AV362,0),MATCH(CY365,AX359:BE359,0))*(INDEX(AK367:AT374,MATCH(CY365,AI367:AI374,0),MATCH(CY366,AK366:AT366,0)))</f>
        <v>#N/A</v>
      </c>
      <c r="CZ369" s="665" t="e">
        <f>INDEX(AX361:BE362,MATCH(AW369,AV361:AV362,0),MATCH(CZ365,AX359:BE359,0))*(INDEX(AK367:AT374,MATCH(CZ365,AI367:AI374,0),MATCH(CZ366,AK366:AT366,0)))</f>
        <v>#N/A</v>
      </c>
      <c r="DA369" s="665" t="e">
        <f>INDEX(AX361:BE362,MATCH(AW369,AV361:AV362,0),MATCH(DA365,AX359:BE359,0))*(INDEX(AK367:AT374,MATCH(DA365,AI367:AI374,0),MATCH(DA366,AK366:AT366,0)))</f>
        <v>#N/A</v>
      </c>
      <c r="DB369" s="665" t="e">
        <f>INDEX(AX361:BE362,MATCH(AW369,AV361:AV362,0),MATCH(DB365,AX359:BE359,0))*(INDEX(AK367:AT374,MATCH(DB365,AI367:AI374,0),MATCH(DB366,AK366:AT366,0)))</f>
        <v>#N/A</v>
      </c>
      <c r="DC369" s="665" t="e">
        <f>INDEX(AX361:BE362,MATCH(AW369,AV361:AV362,0),MATCH(DC365,AX359:BE359,0))*(INDEX(AK367:AT374,MATCH(DC365,AI367:AI374,0),MATCH(DC366,AK366:AT366,0)))</f>
        <v>#N/A</v>
      </c>
      <c r="DD369" s="665" t="e">
        <f>INDEX(AX361:BE362,MATCH(AW369,AV361:AV362,0),MATCH(DD365,AX359:BE359,0))*(INDEX(AK367:AT374,MATCH(DD365,AI367:AI374,0),MATCH(DD366,AK366:AT366,0)))</f>
        <v>#N/A</v>
      </c>
      <c r="DE369" s="665" t="e">
        <f>INDEX(AX361:BE362,MATCH(AW369,AV361:AV362,0),MATCH(DE365,AX359:BE359,0))*(INDEX(AK367:AT374,MATCH(DE365,AI367:AI374,0),MATCH(DE366,AK366:AT366,0)))</f>
        <v>#N/A</v>
      </c>
      <c r="DF369" s="665" t="e">
        <f>INDEX(AX361:BE362,MATCH(AW369,AV361:AV362,0),MATCH(DF365,AX359:BE359,0))*(INDEX(AK367:AT374,MATCH(DF365,AI367:AI374,0),MATCH(DF366,AK366:AT366,0)))</f>
        <v>#N/A</v>
      </c>
      <c r="DG369" s="665" t="e">
        <f>INDEX(AX361:BE362,MATCH(AW369,AV361:AV362,0),MATCH(DG365,AX359:BE359,0))*(INDEX(AK367:AT374,MATCH(DG365,AI367:AI374,0),MATCH(DG366,AK366:AT366,0)))</f>
        <v>#N/A</v>
      </c>
      <c r="DH369" s="665" t="e">
        <f>INDEX(AX361:BE362,MATCH(AW369,AV361:AV362,0),MATCH(DH365,AX359:BE359,0))*(INDEX(AK367:AT374,MATCH(DH365,AI367:AI374,0),MATCH(DH366,AK366:AT366,0)))</f>
        <v>#N/A</v>
      </c>
      <c r="DI369" s="665" t="e">
        <f>INDEX(AX361:BE362,MATCH(AW369,AV361:AV362,0),MATCH(DI365,AX359:BE359,0))*(INDEX(AK367:AT374,MATCH(DI365,AI367:AI374,0),MATCH(DI366,AK366:AT366,0)))</f>
        <v>#N/A</v>
      </c>
      <c r="DJ369" s="665" t="e">
        <f>INDEX(AX361:BE362,MATCH(AW369,AV361:AV362,0),MATCH(DJ365,AX359:BE359,0))*(INDEX(AK367:AT374,MATCH(DJ365,AI367:AI374,0),MATCH(DJ366,AK366:AT366,0)))</f>
        <v>#N/A</v>
      </c>
      <c r="DK369" s="665" t="e">
        <f>INDEX(AX361:BE362,MATCH(AW369,AV361:AV362,0),MATCH(DK365,AX359:BE359,0))*(INDEX(AK367:AT374,MATCH(DK365,AI367:AI374,0),MATCH(DK366,AK366:AT366,0)))</f>
        <v>#N/A</v>
      </c>
      <c r="DL369" s="665" t="e">
        <f>INDEX(AX361:BE362,MATCH(AW369,AV361:AV362,0),MATCH(DL365,AX359:BE359,0))*(INDEX(AK367:AT374,MATCH(DL365,AI367:AI374,0),MATCH(DL366,AK366:AT366,0)))</f>
        <v>#N/A</v>
      </c>
      <c r="DM369" s="665" t="e">
        <f>INDEX(AX361:BE362,MATCH(AW369,AV361:AV362,0),MATCH(DM365,AX359:BE359,0))*(INDEX(AK367:AT374,MATCH(DM365,AI367:AI374,0),MATCH(DM366,AK366:AT366,0)))</f>
        <v>#N/A</v>
      </c>
      <c r="DN369" s="665" t="e">
        <f>INDEX(AX361:BE362,MATCH(AW369,AV361:AV362,0),MATCH(DN365,AX359:BE359,0))*(INDEX(AK367:AT374,MATCH(DN365,AI367:AI374,0),MATCH(DN366,AK366:AT366,0)))</f>
        <v>#N/A</v>
      </c>
      <c r="DO369" s="665" t="e">
        <f>INDEX(AX361:BE362,MATCH(AW369,AV361:AV362,0),MATCH(DO365,AX359:BE359,0))*(INDEX(AK367:AT374,MATCH(DO365,AI367:AI374,0),MATCH(DO366,AK366:AT366,0)))</f>
        <v>#N/A</v>
      </c>
      <c r="DP369" s="665" t="e">
        <f>INDEX(AX361:BE362,MATCH(AW369,AV361:AV362,0),MATCH(DP365,AX359:BE359,0))*(INDEX(AK367:AT374,MATCH(DP365,AI367:AI374,0),MATCH(DP366,AK366:AT366,0)))</f>
        <v>#N/A</v>
      </c>
      <c r="DQ369" s="643" t="e">
        <f>SUM(AX369:DP369)=#REF!</f>
        <v>#REF!</v>
      </c>
      <c r="DR369" s="749">
        <v>2025</v>
      </c>
      <c r="DS369" s="665" t="e">
        <f>IF(DR369&gt;DS365,AX368-AX369,0)</f>
        <v>#REF!</v>
      </c>
      <c r="DT369" s="665" t="e">
        <f>IF(DR369&gt;DT365,AY368-AY369,0)</f>
        <v>#N/A</v>
      </c>
      <c r="DU369" s="665" t="e">
        <f>IF(DR369&gt;DU365,AZ368-AZ369,0)</f>
        <v>#N/A</v>
      </c>
      <c r="DV369" s="665" t="e">
        <f>IF(DR369&gt;DV365,BA368-BA369,0)</f>
        <v>#N/A</v>
      </c>
      <c r="DW369" s="665" t="e">
        <f>IF(DR369&gt;DW365,BB368-BB369,0)</f>
        <v>#N/A</v>
      </c>
      <c r="DX369" s="665" t="e">
        <f>IF(DR369&gt;DX365,BC368-BC369,0)</f>
        <v>#N/A</v>
      </c>
      <c r="DY369" s="665" t="e">
        <f>IF(DR369&gt;DY365,BD368-BD369,0)</f>
        <v>#N/A</v>
      </c>
      <c r="DZ369" s="665" t="e">
        <f>IF(DR369&gt;DZ365,BE368-BE369,0)</f>
        <v>#N/A</v>
      </c>
      <c r="EA369" s="665" t="e">
        <f>IF(DR369&gt;EA365,BF368-BF369,0)</f>
        <v>#N/A</v>
      </c>
      <c r="EB369" s="665" t="e">
        <f>IF(DR369&gt;EB365,BG368-BG369,0)</f>
        <v>#N/A</v>
      </c>
      <c r="EC369" s="665" t="e">
        <f>IF(DR369&gt;EC365,BH368-BH369,0)</f>
        <v>#N/A</v>
      </c>
      <c r="ED369" s="665">
        <f>IF(DR369&gt;ED365,BI368-BI369,0)</f>
        <v>0</v>
      </c>
      <c r="EE369" s="665">
        <f>IF(DR369&gt;EE365,BJ368-BJ369,0)</f>
        <v>0</v>
      </c>
      <c r="EF369" s="665">
        <f>IF(DR369&gt;EF365,BK368-BK369,0)</f>
        <v>0</v>
      </c>
      <c r="EG369" s="665">
        <f>IF(DR369&gt;EG365,BL368-BL369,0)</f>
        <v>0</v>
      </c>
      <c r="EH369" s="665">
        <f>IF(DR369&gt;EH365,BM368-BM369,0)</f>
        <v>0</v>
      </c>
      <c r="EI369" s="665">
        <f>IF(DR369&gt;EI365,BN368-BN369,0)</f>
        <v>0</v>
      </c>
      <c r="EJ369" s="665">
        <f>IF(DR369&gt;EJ365,BO368-BO369,0)</f>
        <v>0</v>
      </c>
      <c r="EK369" s="665">
        <f>IF(DR369&gt;EK365,BP368-BP369,0)</f>
        <v>0</v>
      </c>
      <c r="EL369" s="665">
        <f>IF(DR369&gt;EL365,BQ368-BQ369,0)</f>
        <v>0</v>
      </c>
      <c r="EM369" s="665">
        <f>IF(DR369&gt;EM365,BR368-BR369,0)</f>
        <v>0</v>
      </c>
      <c r="EN369" s="665">
        <f>IF(DR369&gt;EN365,BS368-BS369,0)</f>
        <v>0</v>
      </c>
      <c r="EO369" s="665">
        <f>IF(DR369&gt;EO365,BT368-BT369,0)</f>
        <v>0</v>
      </c>
      <c r="EP369" s="665">
        <f>IF(DR369&gt;EP365,BU368-BU369,0)</f>
        <v>0</v>
      </c>
      <c r="EQ369" s="665">
        <f>IF(DR369&gt;EQ365,BV368-BV369,0)</f>
        <v>0</v>
      </c>
      <c r="ER369" s="665">
        <f>IF(DR369&gt;ER365,BW368-BW369,0)</f>
        <v>0</v>
      </c>
      <c r="ES369" s="665">
        <f>IF(DR369&gt;ES365,BX368-BX369,0)</f>
        <v>0</v>
      </c>
      <c r="ET369" s="665">
        <f>IF(DR369&gt;ET365,BY368-BY369,0)</f>
        <v>0</v>
      </c>
      <c r="EU369" s="665">
        <f>IF(DR369&gt;EU365,BZ368-BZ369,0)</f>
        <v>0</v>
      </c>
      <c r="EV369" s="665">
        <f>IF(DR369&gt;EV365,CA368-CA369,0)</f>
        <v>0</v>
      </c>
      <c r="EW369" s="665">
        <f>IF(DR369&gt;EW365,CB368-CB369,0)</f>
        <v>0</v>
      </c>
      <c r="EX369" s="665">
        <f>IF(DR369&gt;EX365,CC368-CC369,0)</f>
        <v>0</v>
      </c>
      <c r="EY369" s="665">
        <f>IF(DR369&gt;EY365,CD368-CD369,0)</f>
        <v>0</v>
      </c>
      <c r="EZ369" s="665">
        <f>IF(DR369&gt;EZ365,CE368-CE369,0)</f>
        <v>0</v>
      </c>
      <c r="FA369" s="665">
        <f>IF(DR369&gt;FA365,CF368-CF369,0)</f>
        <v>0</v>
      </c>
      <c r="FB369" s="665">
        <f>IF(DR369&gt;FB365,CG368-CG369,0)</f>
        <v>0</v>
      </c>
      <c r="FC369" s="665">
        <f>IF(DR369&gt;FC365,CH368-CH369,0)</f>
        <v>0</v>
      </c>
      <c r="FD369" s="665">
        <f>IF(DR369&gt;FD365,CI368-CI369,0)</f>
        <v>0</v>
      </c>
      <c r="FE369" s="665">
        <f>IF(DR369&gt;FE365,CJ368-CJ369,0)</f>
        <v>0</v>
      </c>
      <c r="FF369" s="665">
        <f>IF(DR369&gt;FF365,CK368-CK369,0)</f>
        <v>0</v>
      </c>
      <c r="FG369" s="665">
        <f>IF(DR369&gt;FG365,CL368-CL369,0)</f>
        <v>0</v>
      </c>
      <c r="FH369" s="665">
        <f>IF(DR369&gt;FH365,CM368-CM369,0)</f>
        <v>0</v>
      </c>
      <c r="FI369" s="665">
        <f>IF(DR369&gt;FI365,CN368-CN369,0)</f>
        <v>0</v>
      </c>
      <c r="FJ369" s="665">
        <f>IF(DR369&gt;FJ365,CO368-CO369,0)</f>
        <v>0</v>
      </c>
      <c r="FK369" s="665">
        <f>IF(DR369&gt;FK365,CP368-CP369,0)</f>
        <v>0</v>
      </c>
      <c r="FL369" s="665">
        <f>IF(DR369&gt;FL365,CQ368-CQ369,0)</f>
        <v>0</v>
      </c>
      <c r="FM369" s="665">
        <f>IF(DR369&gt;FM365,CR368-CR369,0)</f>
        <v>0</v>
      </c>
      <c r="FN369" s="665">
        <f>IF(DR369&gt;FN365,CS368-CS369,0)</f>
        <v>0</v>
      </c>
      <c r="FO369" s="665">
        <f>IF(DR369&gt;FO365,CT368-CT369,0)</f>
        <v>0</v>
      </c>
      <c r="FP369" s="665">
        <f>IF(DR369&gt;FP365,CU368-CU369,0)</f>
        <v>0</v>
      </c>
      <c r="FQ369" s="665">
        <f>IF(DR369&gt;FQ365,CV368-CV369,0)</f>
        <v>0</v>
      </c>
      <c r="FR369" s="665">
        <f>IF(DR369&gt;FR365,CW368-CW369,0)</f>
        <v>0</v>
      </c>
      <c r="FS369" s="665">
        <f>IF(DR369&gt;FS365,CX368-CX369,0)</f>
        <v>0</v>
      </c>
      <c r="FT369" s="665">
        <f>IF(DR369&gt;FT365,CY368-CY369,0)</f>
        <v>0</v>
      </c>
      <c r="FU369" s="665">
        <f>IF(DR369&gt;FU365,CZ368-CZ369,0)</f>
        <v>0</v>
      </c>
      <c r="FV369" s="665">
        <f>IF(DR369&gt;FV365,DA368-DA369,0)</f>
        <v>0</v>
      </c>
      <c r="FW369" s="665">
        <f>IF(DR369&gt;FW365,DB368-DB369,0)</f>
        <v>0</v>
      </c>
      <c r="FX369" s="665">
        <f>IF(DR369&gt;FX365,DC368-DC369,0)</f>
        <v>0</v>
      </c>
      <c r="FY369" s="665">
        <f>IF(DR369&gt;FY365,DD368-DD369,0)</f>
        <v>0</v>
      </c>
      <c r="FZ369" s="665">
        <f>IF(DR369&gt;FZ365,DE368-DE369,0)</f>
        <v>0</v>
      </c>
      <c r="GA369" s="665">
        <f>IF(DR369&gt;GA365,DF368-DF369,0)</f>
        <v>0</v>
      </c>
      <c r="GB369" s="665">
        <f>IF(DR369&gt;GB365,DG368-DG369,0)</f>
        <v>0</v>
      </c>
      <c r="GC369" s="665">
        <f>IF(DR369&gt;GC365,DH368-DH369,0)</f>
        <v>0</v>
      </c>
      <c r="GD369" s="665">
        <f>IF(DR369&gt;GD365,DI368-DI369,0)</f>
        <v>0</v>
      </c>
      <c r="GE369" s="665">
        <f>IF(DR369&gt;GE365,DJ368-DJ369,0)</f>
        <v>0</v>
      </c>
      <c r="GF369" s="665">
        <f>IF(DR369&gt;GF365,DK368-DK369,0)</f>
        <v>0</v>
      </c>
      <c r="GG369" s="665">
        <f>IF(DR369&gt;GG365,DL368-DL369,0)</f>
        <v>0</v>
      </c>
      <c r="GH369" s="665">
        <f>IF(DR369&gt;GH365,DM368-DM369,0)</f>
        <v>0</v>
      </c>
      <c r="GI369" s="665">
        <f>IF(DR369&gt;GI365,DN368-DN369,0)</f>
        <v>0</v>
      </c>
      <c r="GJ369" s="665">
        <f>IF(DR369&gt;GJ365,DO368-DO369,0)</f>
        <v>0</v>
      </c>
      <c r="GK369" s="665">
        <f>IF(DR369&gt;GK365,DP368-DP369,0)</f>
        <v>0</v>
      </c>
      <c r="GL369" s="665" t="e">
        <f>SUM(DS369:GK369)+SUM(#REF!)=#REF!</f>
        <v>#REF!</v>
      </c>
      <c r="GM369" s="667"/>
      <c r="GN369" s="749">
        <v>2025</v>
      </c>
      <c r="GO369" s="664" t="e">
        <f>SUMIF(DS366:GK366,GO366,DS369:GK369)</f>
        <v>#REF!</v>
      </c>
      <c r="GP369" s="668" t="e">
        <f>SUMIF(DS366:GK366,GP366,DS369:GK369)</f>
        <v>#N/A</v>
      </c>
      <c r="GQ369" s="668" t="e">
        <f>SUMIF(DS366:GK366,GQ366,DS369:GK369)</f>
        <v>#N/A</v>
      </c>
      <c r="GR369" s="668" t="e">
        <f>SUMIF(DS366:GK366,GR366,DS369:GK369)</f>
        <v>#N/A</v>
      </c>
      <c r="GS369" s="668" t="e">
        <f>SUMIF(DS366:GK366,GS366,DS369:GK369)</f>
        <v>#N/A</v>
      </c>
      <c r="GT369" s="668" t="e">
        <f>SUMIF(DS366:GK366,GT366,DS369:GK369)</f>
        <v>#N/A</v>
      </c>
      <c r="GU369" s="668" t="e">
        <f>SUMIF(DS366:GK366,GU366,DS369:GK369)</f>
        <v>#N/A</v>
      </c>
      <c r="GV369" s="668" t="e">
        <f>SUMIF(DS366:GK366,GV366,DS369:GK369)</f>
        <v>#N/A</v>
      </c>
      <c r="GW369" s="668" t="e">
        <f>SUMIF(DS366:GK366,GW366,DS369:GK369)</f>
        <v>#N/A</v>
      </c>
      <c r="GX369" s="668" t="e">
        <f>SUMIF(DS366:GK366,GX366,DS369:GK369)</f>
        <v>#N/A</v>
      </c>
      <c r="GY369" s="668" t="e">
        <f>SUMIF(DS366:GK366,GY366,DS369:GK369)</f>
        <v>#N/A</v>
      </c>
      <c r="GZ369" s="646" t="e">
        <f>SUM(GO369:GY369)=(#REF!-SUM(#REF!))</f>
        <v>#REF!</v>
      </c>
    </row>
    <row r="370" spans="1:234" hidden="1" x14ac:dyDescent="0.25">
      <c r="A370" s="643" t="s">
        <v>208</v>
      </c>
      <c r="AI370" s="664">
        <v>2026</v>
      </c>
      <c r="AJ370" s="664">
        <v>0</v>
      </c>
      <c r="AK370" s="665">
        <f>IFERROR(#REF!/#REF!,0)</f>
        <v>0</v>
      </c>
      <c r="AL370" s="665">
        <f>IFERROR(#REF!/#REF!,0)</f>
        <v>0</v>
      </c>
      <c r="AM370" s="665">
        <f>IFERROR(#REF!/#REF!,0)</f>
        <v>0</v>
      </c>
      <c r="AN370" s="669">
        <f>IFERROR(#REF!/#REF!,0)</f>
        <v>0</v>
      </c>
      <c r="AO370" s="669">
        <f>IFERROR(#REF!/#REF!,0)</f>
        <v>0</v>
      </c>
      <c r="AP370" s="669">
        <f>IFERROR(#REF!/#REF!,0)</f>
        <v>0</v>
      </c>
      <c r="AQ370" s="669">
        <f>IFERROR(#REF!/#REF!,0)</f>
        <v>0</v>
      </c>
      <c r="AR370" s="669">
        <f>IFERROR(#REF!/#REF!,0)</f>
        <v>0</v>
      </c>
      <c r="AS370" s="669">
        <f>IFERROR(#REF!/#REF!,0)</f>
        <v>0</v>
      </c>
      <c r="AT370" s="669">
        <f>IFERROR(#REF!/#REF!,0)</f>
        <v>0</v>
      </c>
      <c r="AU370" s="666"/>
      <c r="AW370" s="749">
        <v>2026</v>
      </c>
      <c r="AX370" s="665" t="e">
        <f>#REF!</f>
        <v>#REF!</v>
      </c>
      <c r="AY370" s="665" t="e">
        <f>INDEX(AX361:BE362,MATCH(AW370,AV361:AV362,0),MATCH(AY365,AX359:BE359,0))*(INDEX(AK367:AT374,MATCH(AY365,AI367:AI374,0),MATCH(AY366,AK366:AT366,0)))</f>
        <v>#N/A</v>
      </c>
      <c r="AZ370" s="665" t="e">
        <f>INDEX(AX361:BE362,MATCH(AW370,AV361:AV362,0),MATCH(AZ365,AX359:BE359,0))*(INDEX(AK367:AT374,MATCH(AZ365,AI367:AI374,0),MATCH(AZ366,AK366:AT366,0)))</f>
        <v>#N/A</v>
      </c>
      <c r="BA370" s="665" t="e">
        <f>INDEX(AX361:BE362,MATCH(AW370,AV361:AV362,0),MATCH(BA365,AX359:BE359,0))*(INDEX(AK367:AT374,MATCH(BA365,AI367:AI374,0),MATCH(BA366,AK366:AT366,0)))</f>
        <v>#N/A</v>
      </c>
      <c r="BB370" s="665" t="e">
        <f>INDEX(AX361:BE362,MATCH(AW370,AV361:AV362,0),MATCH(BB365,AX359:BE359,0))*(INDEX(AK367:AT374,MATCH(BB365,AI367:AI374,0),MATCH(BB366,AK366:AT366,0)))</f>
        <v>#N/A</v>
      </c>
      <c r="BC370" s="665" t="e">
        <f>INDEX(AX361:BE362,MATCH(AW370,AV361:AV362,0),MATCH(BC365,AX359:BE359,0))*(INDEX(AK367:AT374,MATCH(BC365,AI367:AI374,0),MATCH(BC366,AK366:AT366,0)))</f>
        <v>#N/A</v>
      </c>
      <c r="BD370" s="665" t="e">
        <f>INDEX(AX361:BE362,MATCH(AW370,AV361:AV362,0),MATCH(BD365,AX359:BE359,0))*(INDEX(AK367:AT374,MATCH(BD365,AI367:AI374,0),MATCH(BD366,AK366:AT366,0)))</f>
        <v>#N/A</v>
      </c>
      <c r="BE370" s="665" t="e">
        <f>INDEX(AX361:BE362,MATCH(AW370,AV361:AV362,0),MATCH(BE365,AX359:BE359,0))*(INDEX(AK367:AT374,MATCH(BE365,AI367:AI374,0),MATCH(BE366,AK366:AT366,0)))</f>
        <v>#N/A</v>
      </c>
      <c r="BF370" s="665" t="e">
        <f>INDEX(AX361:BE362,MATCH(AW370,AV361:AV362,0),MATCH(BF365,AX359:BE359,0))*(INDEX(AK367:AT374,MATCH(BF365,AI367:AI374,0),MATCH(BF366,AK366:AT366,0)))</f>
        <v>#N/A</v>
      </c>
      <c r="BG370" s="665" t="e">
        <f>INDEX(AX361:BE362,MATCH(AW370,AV361:AV362,0),MATCH(BG365,AX359:BE359,0))*(INDEX(AK367:AT374,MATCH(BG365,AI367:AI374,0),MATCH(BG366,AK366:AT366,0)))</f>
        <v>#N/A</v>
      </c>
      <c r="BH370" s="665" t="e">
        <f>INDEX(AX361:BE362,MATCH(AW370,AV361:AV362,0),MATCH(BH365,AX359:BE359,0))*(INDEX(AK367:AT374,MATCH(BH365,AI367:AI374,0),MATCH(BH366,AK366:AT366,0)))</f>
        <v>#N/A</v>
      </c>
      <c r="BI370" s="665" t="e">
        <f>INDEX(AX361:BE362,MATCH(AW370,AV361:AV362,0),MATCH(BI365,AX359:BE359,0))*(INDEX(AK367:AT374,MATCH(BI365,AI367:AI374,0),MATCH(BI366,AK366:AT366,0)))</f>
        <v>#N/A</v>
      </c>
      <c r="BJ370" s="665" t="e">
        <f>INDEX(AX361:BE362,MATCH(AW370,AV361:AV362,0),MATCH(BJ365,AX359:BE359,0))*(INDEX(AK367:AT374,MATCH(BJ365,AI367:AI374,0),MATCH(BJ366,AK366:AT366,0)))</f>
        <v>#N/A</v>
      </c>
      <c r="BK370" s="665" t="e">
        <f>INDEX(AX361:BE362,MATCH(AW370,AV361:AV362,0),MATCH(BK365,AX359:BE359,0))*(INDEX(AK367:AT374,MATCH(BK365,AI367:AI374,0),MATCH(BK366,AK366:AT366,0)))</f>
        <v>#N/A</v>
      </c>
      <c r="BL370" s="665" t="e">
        <f>INDEX(AX361:BE362,MATCH(AW370,AV361:AV362,0),MATCH(BL365,AX359:BE359,0))*(INDEX(AK367:AT374,MATCH(BL365,AI367:AI374,0),MATCH(BL366,AK366:AT366,0)))</f>
        <v>#N/A</v>
      </c>
      <c r="BM370" s="665" t="e">
        <f>INDEX(AX361:BE362,MATCH(AW370,AV361:AV362,0),MATCH(BM365,AX359:BE359,0))*(INDEX(AK367:AT374,MATCH(BM365,AI367:AI374,0),MATCH(BM366,AK366:AT366,0)))</f>
        <v>#N/A</v>
      </c>
      <c r="BN370" s="665" t="e">
        <f>INDEX(AX361:BE362,MATCH(AW370,AV361:AV362,0),MATCH(BN365,AX359:BE359,0))*(INDEX(AK367:AT374,MATCH(BN365,AI367:AI374,0),MATCH(BN366,AK366:AT366,0)))</f>
        <v>#N/A</v>
      </c>
      <c r="BO370" s="665" t="e">
        <f>INDEX(AX361:BE362,MATCH(AW370,AV361:AV362,0),MATCH(BO365,AX359:BE359,0))*(INDEX(AK367:AT374,MATCH(BO365,AI367:AI374,0),MATCH(BO366,AK366:AT366,0)))</f>
        <v>#N/A</v>
      </c>
      <c r="BP370" s="665" t="e">
        <f>INDEX(AX361:BE362,MATCH(AW370,AV361:AV362,0),MATCH(BP365,AX359:BE359,0))*(INDEX(AK367:AT374,MATCH(BP365,AI367:AI374,0),MATCH(BP366,AK366:AT366,0)))</f>
        <v>#N/A</v>
      </c>
      <c r="BQ370" s="665" t="e">
        <f>INDEX(AX361:BE362,MATCH(AW370,AV361:AV362,0),MATCH(BQ365,AX359:BE359,0))*(INDEX(AK367:AT374,MATCH(BQ365,AI367:AI374,0),MATCH(BQ366,AK366:AT366,0)))</f>
        <v>#N/A</v>
      </c>
      <c r="BR370" s="665" t="e">
        <f>INDEX(AX361:BE362,MATCH(AW370,AV361:AV362,0),MATCH(BR365,AX359:BE359,0))*(INDEX(AK367:AT374,MATCH(BR365,AI367:AI374,0),MATCH(BR366,AK366:AT366,0)))</f>
        <v>#N/A</v>
      </c>
      <c r="BS370" s="665" t="e">
        <f>INDEX(AX361:BE362,MATCH(AW370,AV361:AV362,0),MATCH(BS365,AX359:BE359,0))*(INDEX(AK367:AT374,MATCH(BS365,AI367:AI374,0),MATCH(BS366,AK366:AT366,0)))</f>
        <v>#N/A</v>
      </c>
      <c r="BT370" s="665" t="e">
        <f>INDEX(AX361:BE362,MATCH(AW370,AV361:AV362,0),MATCH(BT365,AX359:BE359,0))*(INDEX(AK367:AT374,MATCH(BT365,AI367:AI374,0),MATCH(BT366,AK366:AT366,0)))</f>
        <v>#N/A</v>
      </c>
      <c r="BU370" s="665" t="e">
        <f>INDEX(AX361:BE362,MATCH(AW370,AV361:AV362,0),MATCH(BU365,AX359:BE359,0))*(INDEX(AK367:AT374,MATCH(BU365,AI367:AI374,0),MATCH(BU366,AK366:AT366,0)))</f>
        <v>#N/A</v>
      </c>
      <c r="BV370" s="665" t="e">
        <f>INDEX(AX361:BE362,MATCH(AW370,AV361:AV362,0),MATCH(BV365,AX359:BE359,0))*(INDEX(AK367:AT374,MATCH(BV365,AI367:AI374,0),MATCH(BV366,AK366:AT366,0)))</f>
        <v>#N/A</v>
      </c>
      <c r="BW370" s="665" t="e">
        <f>INDEX(AX361:BE362,MATCH(AW370,AV361:AV362,0),MATCH(BW365,AX359:BE359,0))*(INDEX(AK367:AT374,MATCH(BW365,AI367:AI374,0),MATCH(BW366,AK366:AT366,0)))</f>
        <v>#N/A</v>
      </c>
      <c r="BX370" s="665" t="e">
        <f>INDEX(AX361:BE362,MATCH(AW370,AV361:AV362,0),MATCH(BX365,AX359:BE359,0))*(INDEX(AK367:AT374,MATCH(BX365,AI367:AI374,0),MATCH(BX366,AK366:AT366,0)))</f>
        <v>#N/A</v>
      </c>
      <c r="BY370" s="665" t="e">
        <f>INDEX(AX361:BE362,MATCH(AW370,AV361:AV362,0),MATCH(BY365,AX359:BE359,0))*(INDEX(AK367:AT374,MATCH(BY365,AI367:AI374,0),MATCH(BY366,AK366:AT366,0)))</f>
        <v>#N/A</v>
      </c>
      <c r="BZ370" s="665" t="e">
        <f>INDEX(AX361:BE362,MATCH(AW370,AV361:AV362,0),MATCH(BZ365,AX359:BE359,0))*(INDEX(AK367:AT374,MATCH(BZ365,AI367:AI374,0),MATCH(BZ366,AK366:AT366,0)))</f>
        <v>#N/A</v>
      </c>
      <c r="CA370" s="665" t="e">
        <f>INDEX(AX361:BE362,MATCH(AW370,AV361:AV362,0),MATCH(CA365,AX359:BE359,0))*(INDEX(AK367:AT374,MATCH(CA365,AI367:AI374,0),MATCH(CA366,AK366:AT366,0)))</f>
        <v>#N/A</v>
      </c>
      <c r="CB370" s="665" t="e">
        <f>INDEX(AX361:BE362,MATCH(AW370,AV361:AV362,0),MATCH(CB365,AX359:BE359,0))*(INDEX(AK367:AT374,MATCH(CB365,AI367:AI374,0),MATCH(CB366,AK366:AT366,0)))</f>
        <v>#N/A</v>
      </c>
      <c r="CC370" s="665" t="e">
        <f>INDEX(AX361:BE362,MATCH(AW370,AV361:AV362,0),MATCH(CC365,AX359:BE359,0))*(INDEX(AK367:AT374,MATCH(CC365,AI367:AI374,0),MATCH(CC366,AK366:AT366,0)))</f>
        <v>#N/A</v>
      </c>
      <c r="CD370" s="665" t="e">
        <f>INDEX(AX361:BE362,MATCH(AW370,AV361:AV362,0),MATCH(CD365,AX359:BE359,0))*(INDEX(AK367:AT374,MATCH(CD365,AI367:AI374,0),MATCH(CD366,AK366:AT366,0)))</f>
        <v>#N/A</v>
      </c>
      <c r="CE370" s="665" t="e">
        <f>INDEX(AX361:BE362,MATCH(AW370,AV361:AV362,0),MATCH(CE365,AX359:BE359,0))*(INDEX(AK367:AT374,MATCH(CE365,AI367:AI374,0),MATCH(CE366,AK366:AT366,0)))</f>
        <v>#N/A</v>
      </c>
      <c r="CF370" s="665" t="e">
        <f>INDEX(AX361:BE362,MATCH(AW370,AV361:AV362,0),MATCH(CF365,AX359:BE359,0))*(INDEX(AK367:AT374,MATCH(CF365,AI367:AI374,0),MATCH(CF366,AK366:AT366,0)))</f>
        <v>#N/A</v>
      </c>
      <c r="CG370" s="665" t="e">
        <f>INDEX(AX361:BE362,MATCH(AW370,AV361:AV362,0),MATCH(CG365,AX359:BE359,0))*(INDEX(AK367:AT374,MATCH(CG365,AI367:AI374,0),MATCH(CG366,AK366:AT366,0)))</f>
        <v>#N/A</v>
      </c>
      <c r="CH370" s="665" t="e">
        <f>INDEX(AX361:BE362,MATCH(AW370,AV361:AV362,0),MATCH(CH365,AX359:BE359,0))*(INDEX(AK367:AT374,MATCH(CH365,AI367:AI374,0),MATCH(CH366,AK366:AT366,0)))</f>
        <v>#N/A</v>
      </c>
      <c r="CI370" s="665" t="e">
        <f>INDEX(AX361:BE362,MATCH(AW370,AV361:AV362,0),MATCH(CI365,AX359:BE359,0))*(INDEX(AK367:AT374,MATCH(CI365,AI367:AI374,0),MATCH(CI366,AK366:AT366,0)))</f>
        <v>#N/A</v>
      </c>
      <c r="CJ370" s="665" t="e">
        <f>INDEX(AX361:BE362,MATCH(AW370,AV361:AV362,0),MATCH(CJ365,AX359:BE359,0))*(INDEX(AK367:AT374,MATCH(CJ365,AI367:AI374,0),MATCH(CJ366,AK366:AT366,0)))</f>
        <v>#N/A</v>
      </c>
      <c r="CK370" s="665" t="e">
        <f>INDEX(AX361:BE362,MATCH(AW370,AV361:AV362,0),MATCH(CK365,AX359:BE359,0))*(INDEX(AK367:AT374,MATCH(CK365,AI367:AI374,0),MATCH(CK366,AK366:AT366,0)))</f>
        <v>#N/A</v>
      </c>
      <c r="CL370" s="665" t="e">
        <f>INDEX(AX361:BE362,MATCH(AW370,AV361:AV362,0),MATCH(CL365,AX359:BE359,0))*(INDEX(AK367:AT374,MATCH(CL365,AI367:AI374,0),MATCH(CL366,AK366:AT366,0)))</f>
        <v>#N/A</v>
      </c>
      <c r="CM370" s="665" t="e">
        <f>INDEX(AX361:BE362,MATCH(AW370,AV361:AV362,0),MATCH(CM365,AX359:BE359,0))*(INDEX(AK367:AT374,MATCH(CM365,AI367:AI374,0),MATCH(CM366,AK366:AT366,0)))</f>
        <v>#N/A</v>
      </c>
      <c r="CN370" s="665" t="e">
        <f>INDEX(AX361:BE362,MATCH(AW370,AV361:AV362,0),MATCH(CN365,AX359:BE359,0))*(INDEX(AK367:AT374,MATCH(CN365,AI367:AI374,0),MATCH(CN366,AK366:AT366,0)))</f>
        <v>#N/A</v>
      </c>
      <c r="CO370" s="665" t="e">
        <f>INDEX(AX361:BE362,MATCH(AW370,AV361:AV362,0),MATCH(CO365,AX359:BE359,0))*(INDEX(AK367:AT374,MATCH(CO365,AI367:AI374,0),MATCH(CO366,AK366:AT366,0)))</f>
        <v>#N/A</v>
      </c>
      <c r="CP370" s="665" t="e">
        <f>INDEX(AX361:BE362,MATCH(AW370,AV361:AV362,0),MATCH(CP365,AX359:BE359,0))*(INDEX(AK367:AT374,MATCH(CP365,AI367:AI374,0),MATCH(CP366,AK366:AT366,0)))</f>
        <v>#N/A</v>
      </c>
      <c r="CQ370" s="665" t="e">
        <f>INDEX(AX361:BE362,MATCH(AW370,AV361:AV362,0),MATCH(CQ365,AX359:BE359,0))*(INDEX(AK367:AT374,MATCH(CQ365,AI367:AI374,0),MATCH(CQ366,AK366:AT366,0)))</f>
        <v>#N/A</v>
      </c>
      <c r="CR370" s="665" t="e">
        <f>INDEX(AX361:BE362,MATCH(AW370,AV361:AV362,0),MATCH(CR365,AX359:BE359,0))*(INDEX(AK367:AT374,MATCH(CR365,AI367:AI374,0),MATCH(CR366,AK366:AT366,0)))</f>
        <v>#N/A</v>
      </c>
      <c r="CS370" s="665" t="e">
        <f>INDEX(AX361:BE362,MATCH(AW370,AV361:AV362,0),MATCH(CS365,AX359:BE359,0))*(INDEX(AK367:AT374,MATCH(CS365,AI367:AI374,0),MATCH(CS366,AK366:AT366,0)))</f>
        <v>#N/A</v>
      </c>
      <c r="CT370" s="665" t="e">
        <f>INDEX(AX361:BE362,MATCH(AW370,AV361:AV362,0),MATCH(CT365,AX359:BE359,0))*(INDEX(AK367:AT374,MATCH(CT365,AI367:AI374,0),MATCH(CT366,AK366:AT366,0)))</f>
        <v>#N/A</v>
      </c>
      <c r="CU370" s="665" t="e">
        <f>INDEX(AX361:BE362,MATCH(AW370,AV361:AV362,0),MATCH(CU365,AX359:BE359,0))*(INDEX(AK367:AT374,MATCH(CU365,AI367:AI374,0),MATCH(CU366,AK366:AT366,0)))</f>
        <v>#N/A</v>
      </c>
      <c r="CV370" s="665" t="e">
        <f>INDEX(AX361:BE362,MATCH(AW370,AV361:AV362,0),MATCH(CV365,AX359:BE359,0))*(INDEX(AK367:AT374,MATCH(CV365,AI367:AI374,0),MATCH(CV366,AK366:AT366,0)))</f>
        <v>#N/A</v>
      </c>
      <c r="CW370" s="665" t="e">
        <f>INDEX(AX361:BE362,MATCH(AW370,AV361:AV362,0),MATCH(CW365,AX359:BE359,0))*(INDEX(AK367:AT374,MATCH(CW365,AI367:AI374,0),MATCH(CW366,AK366:AT366,0)))</f>
        <v>#N/A</v>
      </c>
      <c r="CX370" s="665" t="e">
        <f>INDEX(AX361:BE362,MATCH(AW370,AV361:AV362,0),MATCH(CX365,AX359:BE359,0))*(INDEX(AK367:AT374,MATCH(CX365,AI367:AI374,0),MATCH(CX366,AK366:AT366,0)))</f>
        <v>#N/A</v>
      </c>
      <c r="CY370" s="665" t="e">
        <f>INDEX(AX361:BE362,MATCH(AW370,AV361:AV362,0),MATCH(CY365,AX359:BE359,0))*(INDEX(AK367:AT374,MATCH(CY365,AI367:AI374,0),MATCH(CY366,AK366:AT366,0)))</f>
        <v>#N/A</v>
      </c>
      <c r="CZ370" s="665" t="e">
        <f>INDEX(AX361:BE362,MATCH(AW370,AV361:AV362,0),MATCH(CZ365,AX359:BE359,0))*(INDEX(AK367:AT374,MATCH(CZ365,AI367:AI374,0),MATCH(CZ366,AK366:AT366,0)))</f>
        <v>#N/A</v>
      </c>
      <c r="DA370" s="665" t="e">
        <f>INDEX(AX361:BE362,MATCH(AW370,AV361:AV362,0),MATCH(DA365,AX359:BE359,0))*(INDEX(AK367:AT374,MATCH(DA365,AI367:AI374,0),MATCH(DA366,AK366:AT366,0)))</f>
        <v>#N/A</v>
      </c>
      <c r="DB370" s="665" t="e">
        <f>INDEX(AX361:BE362,MATCH(AW370,AV361:AV362,0),MATCH(DB365,AX359:BE359,0))*(INDEX(AK367:AT374,MATCH(DB365,AI367:AI374,0),MATCH(DB366,AK366:AT366,0)))</f>
        <v>#N/A</v>
      </c>
      <c r="DC370" s="665" t="e">
        <f>INDEX(AX361:BE362,MATCH(AW370,AV361:AV362,0),MATCH(DC365,AX359:BE359,0))*(INDEX(AK367:AT374,MATCH(DC365,AI367:AI374,0),MATCH(DC366,AK366:AT366,0)))</f>
        <v>#N/A</v>
      </c>
      <c r="DD370" s="665" t="e">
        <f>INDEX(AX361:BE362,MATCH(AW370,AV361:AV362,0),MATCH(DD365,AX359:BE359,0))*(INDEX(AK367:AT374,MATCH(DD365,AI367:AI374,0),MATCH(DD366,AK366:AT366,0)))</f>
        <v>#N/A</v>
      </c>
      <c r="DE370" s="665" t="e">
        <f>INDEX(AX361:BE362,MATCH(AW370,AV361:AV362,0),MATCH(DE365,AX359:BE359,0))*(INDEX(AK367:AT374,MATCH(DE365,AI367:AI374,0),MATCH(DE366,AK366:AT366,0)))</f>
        <v>#N/A</v>
      </c>
      <c r="DF370" s="665" t="e">
        <f>INDEX(AX361:BE362,MATCH(AW370,AV361:AV362,0),MATCH(DF365,AX359:BE359,0))*(INDEX(AK367:AT374,MATCH(DF365,AI367:AI374,0),MATCH(DF366,AK366:AT366,0)))</f>
        <v>#N/A</v>
      </c>
      <c r="DG370" s="665" t="e">
        <f>INDEX(AX361:BE362,MATCH(AW370,AV361:AV362,0),MATCH(DG365,AX359:BE359,0))*(INDEX(AK367:AT374,MATCH(DG365,AI367:AI374,0),MATCH(DG366,AK366:AT366,0)))</f>
        <v>#N/A</v>
      </c>
      <c r="DH370" s="665" t="e">
        <f>INDEX(AX361:BE362,MATCH(AW370,AV361:AV362,0),MATCH(DH365,AX359:BE359,0))*(INDEX(AK367:AT374,MATCH(DH365,AI367:AI374,0),MATCH(DH366,AK366:AT366,0)))</f>
        <v>#N/A</v>
      </c>
      <c r="DI370" s="665" t="e">
        <f>INDEX(AX361:BE362,MATCH(AW370,AV361:AV362,0),MATCH(DI365,AX359:BE359,0))*(INDEX(AK367:AT374,MATCH(DI365,AI367:AI374,0),MATCH(DI366,AK366:AT366,0)))</f>
        <v>#N/A</v>
      </c>
      <c r="DJ370" s="665" t="e">
        <f>INDEX(AX361:BE362,MATCH(AW370,AV361:AV362,0),MATCH(DJ365,AX359:BE359,0))*(INDEX(AK367:AT374,MATCH(DJ365,AI367:AI374,0),MATCH(DJ366,AK366:AT366,0)))</f>
        <v>#N/A</v>
      </c>
      <c r="DK370" s="665" t="e">
        <f>INDEX(AX361:BE362,MATCH(AW370,AV361:AV362,0),MATCH(DK365,AX359:BE359,0))*(INDEX(AK367:AT374,MATCH(DK365,AI367:AI374,0),MATCH(DK366,AK366:AT366,0)))</f>
        <v>#N/A</v>
      </c>
      <c r="DL370" s="665" t="e">
        <f>INDEX(AX361:BE362,MATCH(AW370,AV361:AV362,0),MATCH(DL365,AX359:BE359,0))*(INDEX(AK367:AT374,MATCH(DL365,AI367:AI374,0),MATCH(DL366,AK366:AT366,0)))</f>
        <v>#N/A</v>
      </c>
      <c r="DM370" s="665" t="e">
        <f>INDEX(AX361:BE362,MATCH(AW370,AV361:AV362,0),MATCH(DM365,AX359:BE359,0))*(INDEX(AK367:AT374,MATCH(DM365,AI367:AI374,0),MATCH(DM366,AK366:AT366,0)))</f>
        <v>#N/A</v>
      </c>
      <c r="DN370" s="665" t="e">
        <f>INDEX(AX361:BE362,MATCH(AW370,AV361:AV362,0),MATCH(DN365,AX359:BE359,0))*(INDEX(AK367:AT374,MATCH(DN365,AI367:AI374,0),MATCH(DN366,AK366:AT366,0)))</f>
        <v>#N/A</v>
      </c>
      <c r="DO370" s="665" t="e">
        <f>INDEX(AX361:BE362,MATCH(AW370,AV361:AV362,0),MATCH(DO365,AX359:BE359,0))*(INDEX(AK367:AT374,MATCH(DO365,AI367:AI374,0),MATCH(DO366,AK366:AT366,0)))</f>
        <v>#N/A</v>
      </c>
      <c r="DP370" s="665" t="e">
        <f>INDEX(AX361:BE362,MATCH(AW370,AV361:AV362,0),MATCH(DP365,AX359:BE359,0))*(INDEX(AK367:AT374,MATCH(DP365,AI367:AI374,0),MATCH(DP366,AK366:AT366,0)))</f>
        <v>#N/A</v>
      </c>
      <c r="DQ370" s="643" t="e">
        <f>SUM(AX370:DP370)=#REF!</f>
        <v>#REF!</v>
      </c>
      <c r="DR370" s="749">
        <v>2026</v>
      </c>
      <c r="DS370" s="665" t="e">
        <f>IF(DR370&gt;DS365,AX369-AX370,0)</f>
        <v>#REF!</v>
      </c>
      <c r="DT370" s="665" t="e">
        <f>IF(DR370&gt;DT365,AY369-AY370,0)</f>
        <v>#N/A</v>
      </c>
      <c r="DU370" s="665" t="e">
        <f>IF(DR370&gt;DU365,AZ369-AZ370,0)</f>
        <v>#N/A</v>
      </c>
      <c r="DV370" s="665" t="e">
        <f>IF(DR370&gt;DV365,BA369-BA370,0)</f>
        <v>#N/A</v>
      </c>
      <c r="DW370" s="665" t="e">
        <f>IF(DR370&gt;DW365,BB369-BB370,0)</f>
        <v>#N/A</v>
      </c>
      <c r="DX370" s="665" t="e">
        <f>IF(DR370&gt;DX365,BC369-BC370,0)</f>
        <v>#N/A</v>
      </c>
      <c r="DY370" s="665" t="e">
        <f>IF(DR370&gt;DY365,BD369-BD370,0)</f>
        <v>#N/A</v>
      </c>
      <c r="DZ370" s="665" t="e">
        <f>IF(DR370&gt;DZ365,BE369-BE370,0)</f>
        <v>#N/A</v>
      </c>
      <c r="EA370" s="665" t="e">
        <f>IF(DR370&gt;EA365,BF369-BF370,0)</f>
        <v>#N/A</v>
      </c>
      <c r="EB370" s="665" t="e">
        <f>IF(DR370&gt;EB365,BG369-BG370,0)</f>
        <v>#N/A</v>
      </c>
      <c r="EC370" s="665" t="e">
        <f>IF(DR370&gt;EC365,BH369-BH370,0)</f>
        <v>#N/A</v>
      </c>
      <c r="ED370" s="665" t="e">
        <f>IF(DR370&gt;ED365,BI369-BI370,0)</f>
        <v>#N/A</v>
      </c>
      <c r="EE370" s="665" t="e">
        <f>IF(DR370&gt;EE365,BJ369-BJ370,0)</f>
        <v>#N/A</v>
      </c>
      <c r="EF370" s="665" t="e">
        <f>IF(DR370&gt;EF365,BK369-BK370,0)</f>
        <v>#N/A</v>
      </c>
      <c r="EG370" s="665" t="e">
        <f>IF(DR370&gt;EG365,BL369-BL370,0)</f>
        <v>#N/A</v>
      </c>
      <c r="EH370" s="665" t="e">
        <f>IF(DR370&gt;EH365,BM369-BM370,0)</f>
        <v>#N/A</v>
      </c>
      <c r="EI370" s="665" t="e">
        <f>IF(DR370&gt;EI365,BN369-BN370,0)</f>
        <v>#N/A</v>
      </c>
      <c r="EJ370" s="665" t="e">
        <f>IF(DR370&gt;EJ365,BO369-BO370,0)</f>
        <v>#N/A</v>
      </c>
      <c r="EK370" s="665" t="e">
        <f>IF(DR370&gt;EK365,BP369-BP370,0)</f>
        <v>#N/A</v>
      </c>
      <c r="EL370" s="665" t="e">
        <f>IF(DR370&gt;EL365,BQ369-BQ370,0)</f>
        <v>#N/A</v>
      </c>
      <c r="EM370" s="665" t="e">
        <f>IF(DR370&gt;EM365,BR369-BR370,0)</f>
        <v>#N/A</v>
      </c>
      <c r="EN370" s="665">
        <f>IF(DR370&gt;EN365,BS369-BS370,0)</f>
        <v>0</v>
      </c>
      <c r="EO370" s="665">
        <f>IF(DR370&gt;EO365,BT369-BT370,0)</f>
        <v>0</v>
      </c>
      <c r="EP370" s="665">
        <f>IF(DR370&gt;EP365,BU369-BU370,0)</f>
        <v>0</v>
      </c>
      <c r="EQ370" s="665">
        <f>IF(DR370&gt;EQ365,BV369-BV370,0)</f>
        <v>0</v>
      </c>
      <c r="ER370" s="665">
        <f>IF(DR370&gt;ER365,BW369-BW370,0)</f>
        <v>0</v>
      </c>
      <c r="ES370" s="665">
        <f>IF(DR370&gt;ES365,BX369-BX370,0)</f>
        <v>0</v>
      </c>
      <c r="ET370" s="665">
        <f>IF(DR370&gt;ET365,BY369-BY370,0)</f>
        <v>0</v>
      </c>
      <c r="EU370" s="665">
        <f>IF(DR370&gt;EU365,BZ369-BZ370,0)</f>
        <v>0</v>
      </c>
      <c r="EV370" s="665">
        <f>IF(DR370&gt;EV365,CA369-CA370,0)</f>
        <v>0</v>
      </c>
      <c r="EW370" s="665">
        <f>IF(DR370&gt;EW365,CB369-CB370,0)</f>
        <v>0</v>
      </c>
      <c r="EX370" s="665">
        <f>IF(DR370&gt;EX365,CC369-CC370,0)</f>
        <v>0</v>
      </c>
      <c r="EY370" s="665">
        <f>IF(DR370&gt;EY365,CD369-CD370,0)</f>
        <v>0</v>
      </c>
      <c r="EZ370" s="665">
        <f>IF(DR370&gt;EZ365,CE369-CE370,0)</f>
        <v>0</v>
      </c>
      <c r="FA370" s="665">
        <f>IF(DR370&gt;FA365,CF369-CF370,0)</f>
        <v>0</v>
      </c>
      <c r="FB370" s="665">
        <f>IF(DR370&gt;FB365,CG369-CG370,0)</f>
        <v>0</v>
      </c>
      <c r="FC370" s="665">
        <f>IF(DR370&gt;FC365,CH369-CH370,0)</f>
        <v>0</v>
      </c>
      <c r="FD370" s="665">
        <f>IF(DR370&gt;FD365,CI369-CI370,0)</f>
        <v>0</v>
      </c>
      <c r="FE370" s="665">
        <f>IF(DR370&gt;FE365,CJ369-CJ370,0)</f>
        <v>0</v>
      </c>
      <c r="FF370" s="665">
        <f>IF(DR370&gt;FF365,CK369-CK370,0)</f>
        <v>0</v>
      </c>
      <c r="FG370" s="665">
        <f>IF(DR370&gt;FG365,CL369-CL370,0)</f>
        <v>0</v>
      </c>
      <c r="FH370" s="665">
        <f>IF(DR370&gt;FH365,CM369-CM370,0)</f>
        <v>0</v>
      </c>
      <c r="FI370" s="665">
        <f>IF(DR370&gt;FI365,CN369-CN370,0)</f>
        <v>0</v>
      </c>
      <c r="FJ370" s="665">
        <f>IF(DR370&gt;FJ365,CO369-CO370,0)</f>
        <v>0</v>
      </c>
      <c r="FK370" s="665">
        <f>IF(DR370&gt;FK365,CP369-CP370,0)</f>
        <v>0</v>
      </c>
      <c r="FL370" s="665">
        <f>IF(DR370&gt;FL365,CQ369-CQ370,0)</f>
        <v>0</v>
      </c>
      <c r="FM370" s="665">
        <f>IF(DR370&gt;FM365,CR369-CR370,0)</f>
        <v>0</v>
      </c>
      <c r="FN370" s="665">
        <f>IF(DR370&gt;FN365,CS369-CS370,0)</f>
        <v>0</v>
      </c>
      <c r="FO370" s="665">
        <f>IF(DR370&gt;FO365,CT369-CT370,0)</f>
        <v>0</v>
      </c>
      <c r="FP370" s="665">
        <f>IF(DR370&gt;FP365,CU369-CU370,0)</f>
        <v>0</v>
      </c>
      <c r="FQ370" s="665">
        <f>IF(DR370&gt;FQ365,CV369-CV370,0)</f>
        <v>0</v>
      </c>
      <c r="FR370" s="665">
        <f>IF(DR370&gt;FR365,CW369-CW370,0)</f>
        <v>0</v>
      </c>
      <c r="FS370" s="665">
        <f>IF(DR370&gt;FS365,CX369-CX370,0)</f>
        <v>0</v>
      </c>
      <c r="FT370" s="665">
        <f>IF(DR370&gt;FT365,CY369-CY370,0)</f>
        <v>0</v>
      </c>
      <c r="FU370" s="665">
        <f>IF(DR370&gt;FU365,CZ369-CZ370,0)</f>
        <v>0</v>
      </c>
      <c r="FV370" s="665">
        <f>IF(DR370&gt;FV365,DA369-DA370,0)</f>
        <v>0</v>
      </c>
      <c r="FW370" s="665">
        <f>IF(DR370&gt;FW365,DB369-DB370,0)</f>
        <v>0</v>
      </c>
      <c r="FX370" s="665">
        <f>IF(DR370&gt;FX365,DC369-DC370,0)</f>
        <v>0</v>
      </c>
      <c r="FY370" s="665">
        <f>IF(DR370&gt;FY365,DD369-DD370,0)</f>
        <v>0</v>
      </c>
      <c r="FZ370" s="665">
        <f>IF(DR370&gt;FZ365,DE369-DE370,0)</f>
        <v>0</v>
      </c>
      <c r="GA370" s="665">
        <f>IF(DR370&gt;GA365,DF369-DF370,0)</f>
        <v>0</v>
      </c>
      <c r="GB370" s="665">
        <f>IF(DR370&gt;GB365,DG369-DG370,0)</f>
        <v>0</v>
      </c>
      <c r="GC370" s="665">
        <f>IF(DR370&gt;GC365,DH369-DH370,0)</f>
        <v>0</v>
      </c>
      <c r="GD370" s="665">
        <f>IF(DR370&gt;GD365,DI369-DI370,0)</f>
        <v>0</v>
      </c>
      <c r="GE370" s="665">
        <f>IF(DR370&gt;GE365,DJ369-DJ370,0)</f>
        <v>0</v>
      </c>
      <c r="GF370" s="665">
        <f>IF(DR370&gt;GF365,DK369-DK370,0)</f>
        <v>0</v>
      </c>
      <c r="GG370" s="665">
        <f>IF(DR370&gt;GG365,DL369-DL370,0)</f>
        <v>0</v>
      </c>
      <c r="GH370" s="665">
        <f>IF(DR370&gt;GH365,DM369-DM370,0)</f>
        <v>0</v>
      </c>
      <c r="GI370" s="665">
        <f>IF(DR370&gt;GI365,DN369-DN370,0)</f>
        <v>0</v>
      </c>
      <c r="GJ370" s="665">
        <f>IF(DR370&gt;GJ365,DO369-DO370,0)</f>
        <v>0</v>
      </c>
      <c r="GK370" s="665">
        <f>IF(DR370&gt;GK365,DP369-DP370,0)</f>
        <v>0</v>
      </c>
      <c r="GL370" s="665" t="e">
        <f>SUM(DS370:GK370)+SUM(#REF!)=#REF!</f>
        <v>#REF!</v>
      </c>
      <c r="GM370" s="667"/>
      <c r="GN370" s="749">
        <v>2026</v>
      </c>
      <c r="GO370" s="664" t="e">
        <f>SUMIF(DS366:GK366,GO366,DS370:GK370)</f>
        <v>#REF!</v>
      </c>
      <c r="GP370" s="668" t="e">
        <f>SUMIF(DS366:GK366,GP366,DS370:GK370)</f>
        <v>#N/A</v>
      </c>
      <c r="GQ370" s="668" t="e">
        <f>SUMIF(DS366:GK366,GQ366,DS370:GK370)</f>
        <v>#N/A</v>
      </c>
      <c r="GR370" s="668" t="e">
        <f>SUMIF(DS366:GK366,GR366,DS370:GK370)</f>
        <v>#N/A</v>
      </c>
      <c r="GS370" s="668" t="e">
        <f>SUMIF(DS366:GK366,GS366,DS370:GK370)</f>
        <v>#N/A</v>
      </c>
      <c r="GT370" s="668" t="e">
        <f>SUMIF(DS366:GK366,GT366,DS370:GK370)</f>
        <v>#N/A</v>
      </c>
      <c r="GU370" s="668" t="e">
        <f>SUMIF(DS366:GK366,GU366,DS370:GK370)</f>
        <v>#N/A</v>
      </c>
      <c r="GV370" s="668" t="e">
        <f>SUMIF(DS366:GK366,GV366,DS370:GK370)</f>
        <v>#N/A</v>
      </c>
      <c r="GW370" s="668" t="e">
        <f>SUMIF(DS366:GK366,GW366,DS370:GK370)</f>
        <v>#N/A</v>
      </c>
      <c r="GX370" s="668" t="e">
        <f>SUMIF(DS366:GK366,GX366,DS370:GK370)</f>
        <v>#N/A</v>
      </c>
      <c r="GY370" s="668" t="e">
        <f>SUMIF(DS366:GK366,GY366,DS370:GK370)</f>
        <v>#N/A</v>
      </c>
      <c r="GZ370" s="646" t="e">
        <f>SUM(GO370:GY370)=(#REF!-SUM(#REF!))</f>
        <v>#REF!</v>
      </c>
    </row>
    <row r="371" spans="1:234" hidden="1" x14ac:dyDescent="0.25">
      <c r="A371" s="643" t="s">
        <v>208</v>
      </c>
      <c r="AI371" s="664">
        <v>2027</v>
      </c>
      <c r="AJ371" s="664">
        <v>0</v>
      </c>
      <c r="AK371" s="665">
        <f>IFERROR(#REF!/#REF!,0)</f>
        <v>0</v>
      </c>
      <c r="AL371" s="665">
        <f>IFERROR(#REF!/#REF!,0)</f>
        <v>0</v>
      </c>
      <c r="AM371" s="665">
        <f>IFERROR(#REF!/#REF!,0)</f>
        <v>0</v>
      </c>
      <c r="AN371" s="669">
        <f>IFERROR(#REF!/#REF!,0)</f>
        <v>0</v>
      </c>
      <c r="AO371" s="669">
        <f>IFERROR(#REF!/#REF!,0)</f>
        <v>0</v>
      </c>
      <c r="AP371" s="669">
        <f>IFERROR(#REF!/#REF!,0)</f>
        <v>0</v>
      </c>
      <c r="AQ371" s="669">
        <f>IFERROR(#REF!/#REF!,0)</f>
        <v>0</v>
      </c>
      <c r="AR371" s="669">
        <f>IFERROR(#REF!/#REF!,0)</f>
        <v>0</v>
      </c>
      <c r="AS371" s="669">
        <f>IFERROR(#REF!/#REF!,0)</f>
        <v>0</v>
      </c>
      <c r="AT371" s="669">
        <f>IFERROR(#REF!/#REF!,0)</f>
        <v>0</v>
      </c>
      <c r="AU371" s="666"/>
      <c r="AW371" s="749">
        <v>2027</v>
      </c>
      <c r="AX371" s="665" t="e">
        <f>#REF!</f>
        <v>#REF!</v>
      </c>
      <c r="AY371" s="665" t="e">
        <f>INDEX(AX361:BE362,MATCH(AW371,AV361:AV362,0),MATCH(AY365,AX359:BE359,0))*(INDEX(AK367:AT374,MATCH(AY365,AI367:AI374,0),MATCH(AY366,AK366:AT366,0)))</f>
        <v>#N/A</v>
      </c>
      <c r="AZ371" s="665" t="e">
        <f>INDEX(AX361:BE362,MATCH(AW371,AV361:AV362,0),MATCH(AZ365,AX359:BE359,0))*(INDEX(AK367:AT374,MATCH(AZ365,AI367:AI374,0),MATCH(AZ366,AK366:AT366,0)))</f>
        <v>#N/A</v>
      </c>
      <c r="BA371" s="665" t="e">
        <f>INDEX(AX361:BE362,MATCH(AW371,AV361:AV362,0),MATCH(BA365,AX359:BE359,0))*(INDEX(AK367:AT374,MATCH(BA365,AI367:AI374,0),MATCH(BA366,AK366:AT366,0)))</f>
        <v>#N/A</v>
      </c>
      <c r="BB371" s="665" t="e">
        <f>INDEX(AX361:BE362,MATCH(AW371,AV361:AV362,0),MATCH(BB365,AX359:BE359,0))*(INDEX(AK367:AT374,MATCH(BB365,AI367:AI374,0),MATCH(BB366,AK366:AT366,0)))</f>
        <v>#N/A</v>
      </c>
      <c r="BC371" s="665" t="e">
        <f>INDEX(AX361:BE362,MATCH(AW371,AV361:AV362,0),MATCH(BC365,AX359:BE359,0))*(INDEX(AK367:AT374,MATCH(BC365,AI367:AI374,0),MATCH(BC366,AK366:AT366,0)))</f>
        <v>#N/A</v>
      </c>
      <c r="BD371" s="665" t="e">
        <f>INDEX(AX361:BE362,MATCH(AW371,AV361:AV362,0),MATCH(BD365,AX359:BE359,0))*(INDEX(AK367:AT374,MATCH(BD365,AI367:AI374,0),MATCH(BD366,AK366:AT366,0)))</f>
        <v>#N/A</v>
      </c>
      <c r="BE371" s="665" t="e">
        <f>INDEX(AX361:BE362,MATCH(AW371,AV361:AV362,0),MATCH(BE365,AX359:BE359,0))*(INDEX(AK367:AT374,MATCH(BE365,AI367:AI374,0),MATCH(BE366,AK366:AT366,0)))</f>
        <v>#N/A</v>
      </c>
      <c r="BF371" s="665" t="e">
        <f>INDEX(AX361:BE362,MATCH(AW371,AV361:AV362,0),MATCH(BF365,AX359:BE359,0))*(INDEX(AK367:AT374,MATCH(BF365,AI367:AI374,0),MATCH(BF366,AK366:AT366,0)))</f>
        <v>#N/A</v>
      </c>
      <c r="BG371" s="665" t="e">
        <f>INDEX(AX361:BE362,MATCH(AW371,AV361:AV362,0),MATCH(BG365,AX359:BE359,0))*(INDEX(AK367:AT374,MATCH(BG365,AI367:AI374,0),MATCH(BG366,AK366:AT366,0)))</f>
        <v>#N/A</v>
      </c>
      <c r="BH371" s="665" t="e">
        <f>INDEX(AX361:BE362,MATCH(AW371,AV361:AV362,0),MATCH(BH365,AX359:BE359,0))*(INDEX(AK367:AT374,MATCH(BH365,AI367:AI374,0),MATCH(BH366,AK366:AT366,0)))</f>
        <v>#N/A</v>
      </c>
      <c r="BI371" s="665" t="e">
        <f>INDEX(AX361:BE362,MATCH(AW371,AV361:AV362,0),MATCH(BI365,AX359:BE359,0))*(INDEX(AK367:AT374,MATCH(BI365,AI367:AI374,0),MATCH(BI366,AK366:AT366,0)))</f>
        <v>#N/A</v>
      </c>
      <c r="BJ371" s="665" t="e">
        <f>INDEX(AX361:BE362,MATCH(AW371,AV361:AV362,0),MATCH(BJ365,AX359:BE359,0))*(INDEX(AK367:AT374,MATCH(BJ365,AI367:AI374,0),MATCH(BJ366,AK366:AT366,0)))</f>
        <v>#N/A</v>
      </c>
      <c r="BK371" s="665" t="e">
        <f>INDEX(AX361:BE362,MATCH(AW371,AV361:AV362,0),MATCH(BK365,AX359:BE359,0))*(INDEX(AK367:AT374,MATCH(BK365,AI367:AI374,0),MATCH(BK366,AK366:AT366,0)))</f>
        <v>#N/A</v>
      </c>
      <c r="BL371" s="665" t="e">
        <f>INDEX(AX361:BE362,MATCH(AW371,AV361:AV362,0),MATCH(BL365,AX359:BE359,0))*(INDEX(AK367:AT374,MATCH(BL365,AI367:AI374,0),MATCH(BL366,AK366:AT366,0)))</f>
        <v>#N/A</v>
      </c>
      <c r="BM371" s="665" t="e">
        <f>INDEX(AX361:BE362,MATCH(AW371,AV361:AV362,0),MATCH(BM365,AX359:BE359,0))*(INDEX(AK367:AT374,MATCH(BM365,AI367:AI374,0),MATCH(BM366,AK366:AT366,0)))</f>
        <v>#N/A</v>
      </c>
      <c r="BN371" s="665" t="e">
        <f>INDEX(AX361:BE362,MATCH(AW371,AV361:AV362,0),MATCH(BN365,AX359:BE359,0))*(INDEX(AK367:AT374,MATCH(BN365,AI367:AI374,0),MATCH(BN366,AK366:AT366,0)))</f>
        <v>#N/A</v>
      </c>
      <c r="BO371" s="665" t="e">
        <f>INDEX(AX361:BE362,MATCH(AW371,AV361:AV362,0),MATCH(BO365,AX359:BE359,0))*(INDEX(AK367:AT374,MATCH(BO365,AI367:AI374,0),MATCH(BO366,AK366:AT366,0)))</f>
        <v>#N/A</v>
      </c>
      <c r="BP371" s="665" t="e">
        <f>INDEX(AX361:BE362,MATCH(AW371,AV361:AV362,0),MATCH(BP365,AX359:BE359,0))*(INDEX(AK367:AT374,MATCH(BP365,AI367:AI374,0),MATCH(BP366,AK366:AT366,0)))</f>
        <v>#N/A</v>
      </c>
      <c r="BQ371" s="665" t="e">
        <f>INDEX(AX361:BE362,MATCH(AW371,AV361:AV362,0),MATCH(BQ365,AX359:BE359,0))*(INDEX(AK367:AT374,MATCH(BQ365,AI367:AI374,0),MATCH(BQ366,AK366:AT366,0)))</f>
        <v>#N/A</v>
      </c>
      <c r="BR371" s="665" t="e">
        <f>INDEX(AX361:BE362,MATCH(AW371,AV361:AV362,0),MATCH(BR365,AX359:BE359,0))*(INDEX(AK367:AT374,MATCH(BR365,AI367:AI374,0),MATCH(BR366,AK366:AT366,0)))</f>
        <v>#N/A</v>
      </c>
      <c r="BS371" s="665" t="e">
        <f>INDEX(AX361:BE362,MATCH(AW371,AV361:AV362,0),MATCH(BS365,AX359:BE359,0))*(INDEX(AK367:AT374,MATCH(BS365,AI367:AI374,0),MATCH(BS366,AK366:AT366,0)))</f>
        <v>#N/A</v>
      </c>
      <c r="BT371" s="665" t="e">
        <f>INDEX(AX361:BE362,MATCH(AW371,AV361:AV362,0),MATCH(BT365,AX359:BE359,0))*(INDEX(AK367:AT374,MATCH(BT365,AI367:AI374,0),MATCH(BT366,AK366:AT366,0)))</f>
        <v>#N/A</v>
      </c>
      <c r="BU371" s="665" t="e">
        <f>INDEX(AX361:BE362,MATCH(AW371,AV361:AV362,0),MATCH(BU365,AX359:BE359,0))*(INDEX(AK367:AT374,MATCH(BU365,AI367:AI374,0),MATCH(BU366,AK366:AT366,0)))</f>
        <v>#N/A</v>
      </c>
      <c r="BV371" s="665" t="e">
        <f>INDEX(AX361:BE362,MATCH(AW371,AV361:AV362,0),MATCH(BV365,AX359:BE359,0))*(INDEX(AK367:AT374,MATCH(BV365,AI367:AI374,0),MATCH(BV366,AK366:AT366,0)))</f>
        <v>#N/A</v>
      </c>
      <c r="BW371" s="665" t="e">
        <f>INDEX(AX361:BE362,MATCH(AW371,AV361:AV362,0),MATCH(BW365,AX359:BE359,0))*(INDEX(AK367:AT374,MATCH(BW365,AI367:AI374,0),MATCH(BW366,AK366:AT366,0)))</f>
        <v>#N/A</v>
      </c>
      <c r="BX371" s="665" t="e">
        <f>INDEX(AX361:BE362,MATCH(AW371,AV361:AV362,0),MATCH(BX365,AX359:BE359,0))*(INDEX(AK367:AT374,MATCH(BX365,AI367:AI374,0),MATCH(BX366,AK366:AT366,0)))</f>
        <v>#N/A</v>
      </c>
      <c r="BY371" s="665" t="e">
        <f>INDEX(AX361:BE362,MATCH(AW371,AV361:AV362,0),MATCH(BY365,AX359:BE359,0))*(INDEX(AK367:AT374,MATCH(BY365,AI367:AI374,0),MATCH(BY366,AK366:AT366,0)))</f>
        <v>#N/A</v>
      </c>
      <c r="BZ371" s="665" t="e">
        <f>INDEX(AX361:BE362,MATCH(AW371,AV361:AV362,0),MATCH(BZ365,AX359:BE359,0))*(INDEX(AK367:AT374,MATCH(BZ365,AI367:AI374,0),MATCH(BZ366,AK366:AT366,0)))</f>
        <v>#N/A</v>
      </c>
      <c r="CA371" s="665" t="e">
        <f>INDEX(AX361:BE362,MATCH(AW371,AV361:AV362,0),MATCH(CA365,AX359:BE359,0))*(INDEX(AK367:AT374,MATCH(CA365,AI367:AI374,0),MATCH(CA366,AK366:AT366,0)))</f>
        <v>#N/A</v>
      </c>
      <c r="CB371" s="665" t="e">
        <f>INDEX(AX361:BE362,MATCH(AW371,AV361:AV362,0),MATCH(CB365,AX359:BE359,0))*(INDEX(AK367:AT374,MATCH(CB365,AI367:AI374,0),MATCH(CB366,AK366:AT366,0)))</f>
        <v>#N/A</v>
      </c>
      <c r="CC371" s="665" t="e">
        <f>INDEX(AX361:BE362,MATCH(AW371,AV361:AV362,0),MATCH(CC365,AX359:BE359,0))*(INDEX(AK367:AT374,MATCH(CC365,AI367:AI374,0),MATCH(CC366,AK366:AT366,0)))</f>
        <v>#N/A</v>
      </c>
      <c r="CD371" s="665" t="e">
        <f>INDEX(AX361:BE362,MATCH(AW371,AV361:AV362,0),MATCH(CD365,AX359:BE359,0))*(INDEX(AK367:AT374,MATCH(CD365,AI367:AI374,0),MATCH(CD366,AK366:AT366,0)))</f>
        <v>#N/A</v>
      </c>
      <c r="CE371" s="665" t="e">
        <f>INDEX(AX361:BE362,MATCH(AW371,AV361:AV362,0),MATCH(CE365,AX359:BE359,0))*(INDEX(AK367:AT374,MATCH(CE365,AI367:AI374,0),MATCH(CE366,AK366:AT366,0)))</f>
        <v>#N/A</v>
      </c>
      <c r="CF371" s="665" t="e">
        <f>INDEX(AX361:BE362,MATCH(AW371,AV361:AV362,0),MATCH(CF365,AX359:BE359,0))*(INDEX(AK367:AT374,MATCH(CF365,AI367:AI374,0),MATCH(CF366,AK366:AT366,0)))</f>
        <v>#N/A</v>
      </c>
      <c r="CG371" s="665" t="e">
        <f>INDEX(AX361:BE362,MATCH(AW371,AV361:AV362,0),MATCH(CG365,AX359:BE359,0))*(INDEX(AK367:AT374,MATCH(CG365,AI367:AI374,0),MATCH(CG366,AK366:AT366,0)))</f>
        <v>#N/A</v>
      </c>
      <c r="CH371" s="665" t="e">
        <f>INDEX(AX361:BE362,MATCH(AW371,AV361:AV362,0),MATCH(CH365,AX359:BE359,0))*(INDEX(AK367:AT374,MATCH(CH365,AI367:AI374,0),MATCH(CH366,AK366:AT366,0)))</f>
        <v>#N/A</v>
      </c>
      <c r="CI371" s="665" t="e">
        <f>INDEX(AX361:BE362,MATCH(AW371,AV361:AV362,0),MATCH(CI365,AX359:BE359,0))*(INDEX(AK367:AT374,MATCH(CI365,AI367:AI374,0),MATCH(CI366,AK366:AT366,0)))</f>
        <v>#N/A</v>
      </c>
      <c r="CJ371" s="665" t="e">
        <f>INDEX(AX361:BE362,MATCH(AW371,AV361:AV362,0),MATCH(CJ365,AX359:BE359,0))*(INDEX(AK367:AT374,MATCH(CJ365,AI367:AI374,0),MATCH(CJ366,AK366:AT366,0)))</f>
        <v>#N/A</v>
      </c>
      <c r="CK371" s="665" t="e">
        <f>INDEX(AX361:BE362,MATCH(AW371,AV361:AV362,0),MATCH(CK365,AX359:BE359,0))*(INDEX(AK367:AT374,MATCH(CK365,AI367:AI374,0),MATCH(CK366,AK366:AT366,0)))</f>
        <v>#N/A</v>
      </c>
      <c r="CL371" s="665" t="e">
        <f>INDEX(AX361:BE362,MATCH(AW371,AV361:AV362,0),MATCH(CL365,AX359:BE359,0))*(INDEX(AK367:AT374,MATCH(CL365,AI367:AI374,0),MATCH(CL366,AK366:AT366,0)))</f>
        <v>#N/A</v>
      </c>
      <c r="CM371" s="665" t="e">
        <f>INDEX(AX361:BE362,MATCH(AW371,AV361:AV362,0),MATCH(CM365,AX359:BE359,0))*(INDEX(AK367:AT374,MATCH(CM365,AI367:AI374,0),MATCH(CM366,AK366:AT366,0)))</f>
        <v>#N/A</v>
      </c>
      <c r="CN371" s="665" t="e">
        <f>INDEX(AX361:BE362,MATCH(AW371,AV361:AV362,0),MATCH(CN365,AX359:BE359,0))*(INDEX(AK367:AT374,MATCH(CN365,AI367:AI374,0),MATCH(CN366,AK366:AT366,0)))</f>
        <v>#N/A</v>
      </c>
      <c r="CO371" s="665" t="e">
        <f>INDEX(AX361:BE362,MATCH(AW371,AV361:AV362,0),MATCH(CO365,AX359:BE359,0))*(INDEX(AK367:AT374,MATCH(CO365,AI367:AI374,0),MATCH(CO366,AK366:AT366,0)))</f>
        <v>#N/A</v>
      </c>
      <c r="CP371" s="665" t="e">
        <f>INDEX(AX361:BE362,MATCH(AW371,AV361:AV362,0),MATCH(CP365,AX359:BE359,0))*(INDEX(AK367:AT374,MATCH(CP365,AI367:AI374,0),MATCH(CP366,AK366:AT366,0)))</f>
        <v>#N/A</v>
      </c>
      <c r="CQ371" s="665" t="e">
        <f>INDEX(AX361:BE362,MATCH(AW371,AV361:AV362,0),MATCH(CQ365,AX359:BE359,0))*(INDEX(AK367:AT374,MATCH(CQ365,AI367:AI374,0),MATCH(CQ366,AK366:AT366,0)))</f>
        <v>#N/A</v>
      </c>
      <c r="CR371" s="665" t="e">
        <f>INDEX(AX361:BE362,MATCH(AW371,AV361:AV362,0),MATCH(CR365,AX359:BE359,0))*(INDEX(AK367:AT374,MATCH(CR365,AI367:AI374,0),MATCH(CR366,AK366:AT366,0)))</f>
        <v>#N/A</v>
      </c>
      <c r="CS371" s="665" t="e">
        <f>INDEX(AX361:BE362,MATCH(AW371,AV361:AV362,0),MATCH(CS365,AX359:BE359,0))*(INDEX(AK367:AT374,MATCH(CS365,AI367:AI374,0),MATCH(CS366,AK366:AT366,0)))</f>
        <v>#N/A</v>
      </c>
      <c r="CT371" s="665" t="e">
        <f>INDEX(AX361:BE362,MATCH(AW371,AV361:AV362,0),MATCH(CT365,AX359:BE359,0))*(INDEX(AK367:AT374,MATCH(CT365,AI367:AI374,0),MATCH(CT366,AK366:AT366,0)))</f>
        <v>#N/A</v>
      </c>
      <c r="CU371" s="665" t="e">
        <f>INDEX(AX361:BE362,MATCH(AW371,AV361:AV362,0),MATCH(CU365,AX359:BE359,0))*(INDEX(AK367:AT374,MATCH(CU365,AI367:AI374,0),MATCH(CU366,AK366:AT366,0)))</f>
        <v>#N/A</v>
      </c>
      <c r="CV371" s="665" t="e">
        <f>INDEX(AX361:BE362,MATCH(AW371,AV361:AV362,0),MATCH(CV365,AX359:BE359,0))*(INDEX(AK367:AT374,MATCH(CV365,AI367:AI374,0),MATCH(CV366,AK366:AT366,0)))</f>
        <v>#N/A</v>
      </c>
      <c r="CW371" s="665" t="e">
        <f>INDEX(AX361:BE362,MATCH(AW371,AV361:AV362,0),MATCH(CW365,AX359:BE359,0))*(INDEX(AK367:AT374,MATCH(CW365,AI367:AI374,0),MATCH(CW366,AK366:AT366,0)))</f>
        <v>#N/A</v>
      </c>
      <c r="CX371" s="665" t="e">
        <f>INDEX(AX361:BE362,MATCH(AW371,AV361:AV362,0),MATCH(CX365,AX359:BE359,0))*(INDEX(AK367:AT374,MATCH(CX365,AI367:AI374,0),MATCH(CX366,AK366:AT366,0)))</f>
        <v>#N/A</v>
      </c>
      <c r="CY371" s="665" t="e">
        <f>INDEX(AX361:BE362,MATCH(AW371,AV361:AV362,0),MATCH(CY365,AX359:BE359,0))*(INDEX(AK367:AT374,MATCH(CY365,AI367:AI374,0),MATCH(CY366,AK366:AT366,0)))</f>
        <v>#N/A</v>
      </c>
      <c r="CZ371" s="665" t="e">
        <f>INDEX(AX361:BE362,MATCH(AW371,AV361:AV362,0),MATCH(CZ365,AX359:BE359,0))*(INDEX(AK367:AT374,MATCH(CZ365,AI367:AI374,0),MATCH(CZ366,AK366:AT366,0)))</f>
        <v>#N/A</v>
      </c>
      <c r="DA371" s="665" t="e">
        <f>INDEX(AX361:BE362,MATCH(AW371,AV361:AV362,0),MATCH(DA365,AX359:BE359,0))*(INDEX(AK367:AT374,MATCH(DA365,AI367:AI374,0),MATCH(DA366,AK366:AT366,0)))</f>
        <v>#N/A</v>
      </c>
      <c r="DB371" s="665" t="e">
        <f>INDEX(AX361:BE362,MATCH(AW371,AV361:AV362,0),MATCH(DB365,AX359:BE359,0))*(INDEX(AK367:AT374,MATCH(DB365,AI367:AI374,0),MATCH(DB366,AK366:AT366,0)))</f>
        <v>#N/A</v>
      </c>
      <c r="DC371" s="665" t="e">
        <f>INDEX(AX361:BE362,MATCH(AW371,AV361:AV362,0),MATCH(DC365,AX359:BE359,0))*(INDEX(AK367:AT374,MATCH(DC365,AI367:AI374,0),MATCH(DC366,AK366:AT366,0)))</f>
        <v>#N/A</v>
      </c>
      <c r="DD371" s="665" t="e">
        <f>INDEX(AX361:BE362,MATCH(AW371,AV361:AV362,0),MATCH(DD365,AX359:BE359,0))*(INDEX(AK367:AT374,MATCH(DD365,AI367:AI374,0),MATCH(DD366,AK366:AT366,0)))</f>
        <v>#N/A</v>
      </c>
      <c r="DE371" s="665" t="e">
        <f>INDEX(AX361:BE362,MATCH(AW371,AV361:AV362,0),MATCH(DE365,AX359:BE359,0))*(INDEX(AK367:AT374,MATCH(DE365,AI367:AI374,0),MATCH(DE366,AK366:AT366,0)))</f>
        <v>#N/A</v>
      </c>
      <c r="DF371" s="665" t="e">
        <f>INDEX(AX361:BE362,MATCH(AW371,AV361:AV362,0),MATCH(DF365,AX359:BE359,0))*(INDEX(AK367:AT374,MATCH(DF365,AI367:AI374,0),MATCH(DF366,AK366:AT366,0)))</f>
        <v>#N/A</v>
      </c>
      <c r="DG371" s="665" t="e">
        <f>INDEX(AX361:BE362,MATCH(AW371,AV361:AV362,0),MATCH(DG365,AX359:BE359,0))*(INDEX(AK367:AT374,MATCH(DG365,AI367:AI374,0),MATCH(DG366,AK366:AT366,0)))</f>
        <v>#N/A</v>
      </c>
      <c r="DH371" s="665" t="e">
        <f>INDEX(AX361:BE362,MATCH(AW371,AV361:AV362,0),MATCH(DH365,AX359:BE359,0))*(INDEX(AK367:AT374,MATCH(DH365,AI367:AI374,0),MATCH(DH366,AK366:AT366,0)))</f>
        <v>#N/A</v>
      </c>
      <c r="DI371" s="665" t="e">
        <f>INDEX(AX361:BE362,MATCH(AW371,AV361:AV362,0),MATCH(DI365,AX359:BE359,0))*(INDEX(AK367:AT374,MATCH(DI365,AI367:AI374,0),MATCH(DI366,AK366:AT366,0)))</f>
        <v>#N/A</v>
      </c>
      <c r="DJ371" s="665" t="e">
        <f>INDEX(AX361:BE362,MATCH(AW371,AV361:AV362,0),MATCH(DJ365,AX359:BE359,0))*(INDEX(AK367:AT374,MATCH(DJ365,AI367:AI374,0),MATCH(DJ366,AK366:AT366,0)))</f>
        <v>#N/A</v>
      </c>
      <c r="DK371" s="665" t="e">
        <f>INDEX(AX361:BE362,MATCH(AW371,AV361:AV362,0),MATCH(DK365,AX359:BE359,0))*(INDEX(AK367:AT374,MATCH(DK365,AI367:AI374,0),MATCH(DK366,AK366:AT366,0)))</f>
        <v>#N/A</v>
      </c>
      <c r="DL371" s="665" t="e">
        <f>INDEX(AX361:BE362,MATCH(AW371,AV361:AV362,0),MATCH(DL365,AX359:BE359,0))*(INDEX(AK367:AT374,MATCH(DL365,AI367:AI374,0),MATCH(DL366,AK366:AT366,0)))</f>
        <v>#N/A</v>
      </c>
      <c r="DM371" s="665" t="e">
        <f>INDEX(AX361:BE362,MATCH(AW371,AV361:AV362,0),MATCH(DM365,AX359:BE359,0))*(INDEX(AK367:AT374,MATCH(DM365,AI367:AI374,0),MATCH(DM366,AK366:AT366,0)))</f>
        <v>#N/A</v>
      </c>
      <c r="DN371" s="665" t="e">
        <f>INDEX(AX361:BE362,MATCH(AW371,AV361:AV362,0),MATCH(DN365,AX359:BE359,0))*(INDEX(AK367:AT374,MATCH(DN365,AI367:AI374,0),MATCH(DN366,AK366:AT366,0)))</f>
        <v>#N/A</v>
      </c>
      <c r="DO371" s="665" t="e">
        <f>INDEX(AX361:BE362,MATCH(AW371,AV361:AV362,0),MATCH(DO365,AX359:BE359,0))*(INDEX(AK367:AT374,MATCH(DO365,AI367:AI374,0),MATCH(DO366,AK366:AT366,0)))</f>
        <v>#N/A</v>
      </c>
      <c r="DP371" s="665" t="e">
        <f>INDEX(AX361:BE362,MATCH(AW371,AV361:AV362,0),MATCH(DP365,AX359:BE359,0))*(INDEX(AK367:AT374,MATCH(DP365,AI367:AI374,0),MATCH(DP366,AK366:AT366,0)))</f>
        <v>#N/A</v>
      </c>
      <c r="DQ371" s="643" t="e">
        <f>SUM(AX371:DP371)=#REF!</f>
        <v>#REF!</v>
      </c>
      <c r="DR371" s="749">
        <v>2027</v>
      </c>
      <c r="DS371" s="665" t="e">
        <f>IF(DR371&gt;DS365,AX370-AX371,0)</f>
        <v>#REF!</v>
      </c>
      <c r="DT371" s="665" t="e">
        <f>IF(DR371&gt;DT365,AY370-AY371,0)</f>
        <v>#N/A</v>
      </c>
      <c r="DU371" s="665" t="e">
        <f>IF(DR371&gt;DU365,AZ370-AZ371,0)</f>
        <v>#N/A</v>
      </c>
      <c r="DV371" s="665" t="e">
        <f>IF(DR371&gt;DV365,BA370-BA371,0)</f>
        <v>#N/A</v>
      </c>
      <c r="DW371" s="665" t="e">
        <f>IF(DR371&gt;DW365,BB370-BB371,0)</f>
        <v>#N/A</v>
      </c>
      <c r="DX371" s="665" t="e">
        <f>IF(DR371&gt;DX365,BC370-BC371,0)</f>
        <v>#N/A</v>
      </c>
      <c r="DY371" s="665" t="e">
        <f>IF(DR371&gt;DY365,BD370-BD371,0)</f>
        <v>#N/A</v>
      </c>
      <c r="DZ371" s="665" t="e">
        <f>IF(DR371&gt;DZ365,BE370-BE371,0)</f>
        <v>#N/A</v>
      </c>
      <c r="EA371" s="665" t="e">
        <f>IF(DR371&gt;EA365,BF370-BF371,0)</f>
        <v>#N/A</v>
      </c>
      <c r="EB371" s="665" t="e">
        <f>IF(DR371&gt;EB365,BG370-BG371,0)</f>
        <v>#N/A</v>
      </c>
      <c r="EC371" s="665" t="e">
        <f>IF(DR371&gt;EC365,BH370-BH371,0)</f>
        <v>#N/A</v>
      </c>
      <c r="ED371" s="665" t="e">
        <f>IF(DR371&gt;ED365,BI370-BI371,0)</f>
        <v>#N/A</v>
      </c>
      <c r="EE371" s="665" t="e">
        <f>IF(DR371&gt;EE365,BJ370-BJ371,0)</f>
        <v>#N/A</v>
      </c>
      <c r="EF371" s="665" t="e">
        <f>IF(DR371&gt;EF365,BK370-BK371,0)</f>
        <v>#N/A</v>
      </c>
      <c r="EG371" s="665" t="e">
        <f>IF(DR371&gt;EG365,BL370-BL371,0)</f>
        <v>#N/A</v>
      </c>
      <c r="EH371" s="665" t="e">
        <f>IF(DR371&gt;EH365,BM370-BM371,0)</f>
        <v>#N/A</v>
      </c>
      <c r="EI371" s="665" t="e">
        <f>IF(DR371&gt;EI365,BN370-BN371,0)</f>
        <v>#N/A</v>
      </c>
      <c r="EJ371" s="665" t="e">
        <f>IF(DR371&gt;EJ365,BO370-BO371,0)</f>
        <v>#N/A</v>
      </c>
      <c r="EK371" s="665" t="e">
        <f>IF(DR371&gt;EK365,BP370-BP371,0)</f>
        <v>#N/A</v>
      </c>
      <c r="EL371" s="665" t="e">
        <f>IF(DR371&gt;EL365,BQ370-BQ371,0)</f>
        <v>#N/A</v>
      </c>
      <c r="EM371" s="665" t="e">
        <f>IF(DR371&gt;EM365,BR370-BR371,0)</f>
        <v>#N/A</v>
      </c>
      <c r="EN371" s="665" t="e">
        <f>IF(DR371&gt;EN365,BS370-BS371,0)</f>
        <v>#N/A</v>
      </c>
      <c r="EO371" s="665" t="e">
        <f>IF(DR371&gt;EO365,BT370-BT371,0)</f>
        <v>#N/A</v>
      </c>
      <c r="EP371" s="665" t="e">
        <f>IF(DR371&gt;EP365,BU370-BU371,0)</f>
        <v>#N/A</v>
      </c>
      <c r="EQ371" s="665" t="e">
        <f>IF(DR371&gt;EQ365,BV370-BV371,0)</f>
        <v>#N/A</v>
      </c>
      <c r="ER371" s="665" t="e">
        <f>IF(DR371&gt;ER365,BW370-BW371,0)</f>
        <v>#N/A</v>
      </c>
      <c r="ES371" s="665" t="e">
        <f>IF(DR371&gt;ES365,BX370-BX371,0)</f>
        <v>#N/A</v>
      </c>
      <c r="ET371" s="665" t="e">
        <f>IF(DR371&gt;ET365,BY370-BY371,0)</f>
        <v>#N/A</v>
      </c>
      <c r="EU371" s="665" t="e">
        <f>IF(DR371&gt;EU365,BZ370-BZ371,0)</f>
        <v>#N/A</v>
      </c>
      <c r="EV371" s="665" t="e">
        <f>IF(DR371&gt;EV365,CA370-CA371,0)</f>
        <v>#N/A</v>
      </c>
      <c r="EW371" s="665" t="e">
        <f>IF(DR371&gt;EW365,CB370-CB371,0)</f>
        <v>#N/A</v>
      </c>
      <c r="EX371" s="665">
        <f>IF(DR371&gt;EX365,CC370-CC371,0)</f>
        <v>0</v>
      </c>
      <c r="EY371" s="665">
        <f>IF(DR371&gt;EY365,CD370-CD371,0)</f>
        <v>0</v>
      </c>
      <c r="EZ371" s="665">
        <f>IF(DR371&gt;EZ365,CE370-CE371,0)</f>
        <v>0</v>
      </c>
      <c r="FA371" s="665">
        <f>IF(DR371&gt;FA365,CF370-CF371,0)</f>
        <v>0</v>
      </c>
      <c r="FB371" s="665">
        <f>IF(DR371&gt;FB365,CG370-CG371,0)</f>
        <v>0</v>
      </c>
      <c r="FC371" s="665">
        <f>IF(DR371&gt;FC365,CH370-CH371,0)</f>
        <v>0</v>
      </c>
      <c r="FD371" s="665">
        <f>IF(DR371&gt;FD365,CI370-CI371,0)</f>
        <v>0</v>
      </c>
      <c r="FE371" s="665">
        <f>IF(DR371&gt;FE365,CJ370-CJ371,0)</f>
        <v>0</v>
      </c>
      <c r="FF371" s="665">
        <f>IF(DR371&gt;FF365,CK370-CK371,0)</f>
        <v>0</v>
      </c>
      <c r="FG371" s="665">
        <f>IF(DR371&gt;FG365,CL370-CL371,0)</f>
        <v>0</v>
      </c>
      <c r="FH371" s="665">
        <f>IF(DR371&gt;FH365,CM370-CM371,0)</f>
        <v>0</v>
      </c>
      <c r="FI371" s="665">
        <f>IF(DR371&gt;FI365,CN370-CN371,0)</f>
        <v>0</v>
      </c>
      <c r="FJ371" s="665">
        <f>IF(DR371&gt;FJ365,CO370-CO371,0)</f>
        <v>0</v>
      </c>
      <c r="FK371" s="665">
        <f>IF(DR371&gt;FK365,CP370-CP371,0)</f>
        <v>0</v>
      </c>
      <c r="FL371" s="665">
        <f>IF(DR371&gt;FL365,CQ370-CQ371,0)</f>
        <v>0</v>
      </c>
      <c r="FM371" s="665">
        <f>IF(DR371&gt;FM365,CR370-CR371,0)</f>
        <v>0</v>
      </c>
      <c r="FN371" s="665">
        <f>IF(DR371&gt;FN365,CS370-CS371,0)</f>
        <v>0</v>
      </c>
      <c r="FO371" s="665">
        <f>IF(DR371&gt;FO365,CT370-CT371,0)</f>
        <v>0</v>
      </c>
      <c r="FP371" s="665">
        <f>IF(DR371&gt;FP365,CU370-CU371,0)</f>
        <v>0</v>
      </c>
      <c r="FQ371" s="665">
        <f>IF(DR371&gt;FQ365,CV370-CV371,0)</f>
        <v>0</v>
      </c>
      <c r="FR371" s="665">
        <f>IF(DR371&gt;FR365,CW370-CW371,0)</f>
        <v>0</v>
      </c>
      <c r="FS371" s="665">
        <f>IF(DR371&gt;FS365,CX370-CX371,0)</f>
        <v>0</v>
      </c>
      <c r="FT371" s="665">
        <f>IF(DR371&gt;FT365,CY370-CY371,0)</f>
        <v>0</v>
      </c>
      <c r="FU371" s="665">
        <f>IF(DR371&gt;FU365,CZ370-CZ371,0)</f>
        <v>0</v>
      </c>
      <c r="FV371" s="665">
        <f>IF(DR371&gt;FV365,DA370-DA371,0)</f>
        <v>0</v>
      </c>
      <c r="FW371" s="665">
        <f>IF(DR371&gt;FW365,DB370-DB371,0)</f>
        <v>0</v>
      </c>
      <c r="FX371" s="665">
        <f>IF(DR371&gt;FX365,DC370-DC371,0)</f>
        <v>0</v>
      </c>
      <c r="FY371" s="665">
        <f>IF(DR371&gt;FY365,DD370-DD371,0)</f>
        <v>0</v>
      </c>
      <c r="FZ371" s="665">
        <f>IF(DR371&gt;FZ365,DE370-DE371,0)</f>
        <v>0</v>
      </c>
      <c r="GA371" s="665">
        <f>IF(DR371&gt;GA365,DF370-DF371,0)</f>
        <v>0</v>
      </c>
      <c r="GB371" s="665">
        <f>IF(DR371&gt;GB365,DG370-DG371,0)</f>
        <v>0</v>
      </c>
      <c r="GC371" s="665">
        <f>IF(DR371&gt;GC365,DH370-DH371,0)</f>
        <v>0</v>
      </c>
      <c r="GD371" s="665">
        <f>IF(DR371&gt;GD365,DI370-DI371,0)</f>
        <v>0</v>
      </c>
      <c r="GE371" s="665">
        <f>IF(DR371&gt;GE365,DJ370-DJ371,0)</f>
        <v>0</v>
      </c>
      <c r="GF371" s="665">
        <f>IF(DR371&gt;GF365,DK370-DK371,0)</f>
        <v>0</v>
      </c>
      <c r="GG371" s="665">
        <f>IF(DR371&gt;GG365,DL370-DL371,0)</f>
        <v>0</v>
      </c>
      <c r="GH371" s="665">
        <f>IF(DR371&gt;GH365,DM370-DM371,0)</f>
        <v>0</v>
      </c>
      <c r="GI371" s="665">
        <f>IF(DR371&gt;GI365,DN370-DN371,0)</f>
        <v>0</v>
      </c>
      <c r="GJ371" s="665">
        <f>IF(DR371&gt;GJ365,DO370-DO371,0)</f>
        <v>0</v>
      </c>
      <c r="GK371" s="665">
        <f>IF(DR371&gt;GK365,DP370-DP371,0)</f>
        <v>0</v>
      </c>
      <c r="GL371" s="665" t="e">
        <f>SUM(DS371:GK371)+SUM(#REF!)=#REF!</f>
        <v>#REF!</v>
      </c>
      <c r="GM371" s="667"/>
      <c r="GN371" s="749">
        <v>2027</v>
      </c>
      <c r="GO371" s="664" t="e">
        <f>SUMIF(DS366:GK366,GO366,DS371:GK371)</f>
        <v>#REF!</v>
      </c>
      <c r="GP371" s="668" t="e">
        <f>SUMIF(DS366:GK366,GP366,DS371:GK371)</f>
        <v>#N/A</v>
      </c>
      <c r="GQ371" s="668" t="e">
        <f>SUMIF(DS366:GK366,GQ366,DS371:GK371)</f>
        <v>#N/A</v>
      </c>
      <c r="GR371" s="668" t="e">
        <f>SUMIF(DS366:GK366,GR366,DS371:GK371)</f>
        <v>#N/A</v>
      </c>
      <c r="GS371" s="668" t="e">
        <f>SUMIF(DS366:GK366,GS366,DS371:GK371)</f>
        <v>#N/A</v>
      </c>
      <c r="GT371" s="668" t="e">
        <f>SUMIF(DS366:GK366,GT366,DS371:GK371)</f>
        <v>#N/A</v>
      </c>
      <c r="GU371" s="668" t="e">
        <f>SUMIF(DS366:GK366,GU366,DS371:GK371)</f>
        <v>#N/A</v>
      </c>
      <c r="GV371" s="668" t="e">
        <f>SUMIF(DS366:GK366,GV366,DS371:GK371)</f>
        <v>#N/A</v>
      </c>
      <c r="GW371" s="668" t="e">
        <f>SUMIF(DS366:GK366,GW366,DS371:GK371)</f>
        <v>#N/A</v>
      </c>
      <c r="GX371" s="668" t="e">
        <f>SUMIF(DS366:GK366,GX366,DS371:GK371)</f>
        <v>#N/A</v>
      </c>
      <c r="GY371" s="668" t="e">
        <f>SUMIF(DS366:GK366,GY366,DS371:GK371)</f>
        <v>#N/A</v>
      </c>
      <c r="GZ371" s="646" t="e">
        <f>SUM(GO371:GY371)=(#REF!-SUM(#REF!))</f>
        <v>#REF!</v>
      </c>
    </row>
    <row r="372" spans="1:234" hidden="1" x14ac:dyDescent="0.25">
      <c r="A372" s="643" t="s">
        <v>208</v>
      </c>
      <c r="AI372" s="664">
        <v>2028</v>
      </c>
      <c r="AJ372" s="664">
        <v>0</v>
      </c>
      <c r="AK372" s="665">
        <f>IFERROR(#REF!/#REF!,0)</f>
        <v>0</v>
      </c>
      <c r="AL372" s="665">
        <f>IFERROR(#REF!/#REF!,0)</f>
        <v>0</v>
      </c>
      <c r="AM372" s="665">
        <f>IFERROR(#REF!/#REF!,0)</f>
        <v>0</v>
      </c>
      <c r="AN372" s="669">
        <f>IFERROR(#REF!/#REF!,0)</f>
        <v>0</v>
      </c>
      <c r="AO372" s="669">
        <f>IFERROR(#REF!/#REF!,0)</f>
        <v>0</v>
      </c>
      <c r="AP372" s="669">
        <f>IFERROR(#REF!/#REF!,0)</f>
        <v>0</v>
      </c>
      <c r="AQ372" s="669">
        <f>IFERROR(#REF!/#REF!,0)</f>
        <v>0</v>
      </c>
      <c r="AR372" s="669">
        <f>IFERROR(#REF!/#REF!,0)</f>
        <v>0</v>
      </c>
      <c r="AS372" s="669">
        <f>IFERROR(#REF!/#REF!,0)</f>
        <v>0</v>
      </c>
      <c r="AT372" s="669">
        <f>IFERROR(#REF!/#REF!,0)</f>
        <v>0</v>
      </c>
      <c r="AU372" s="666"/>
      <c r="AW372" s="749">
        <v>2028</v>
      </c>
      <c r="AX372" s="665" t="e">
        <f>#REF!</f>
        <v>#REF!</v>
      </c>
      <c r="AY372" s="665" t="e">
        <f>INDEX(AX361:BE362,MATCH(AW372,AV361:AV362,0),MATCH(AY365,AX359:BE359,0))*(INDEX(AK367:AT374,MATCH(AY365,AI367:AI374,0),MATCH(AY366,AK366:AT366,0)))</f>
        <v>#N/A</v>
      </c>
      <c r="AZ372" s="665" t="e">
        <f>INDEX(AX361:BE362,MATCH(AW372,AV361:AV362,0),MATCH(AZ365,AX359:BE359,0))*(INDEX(AK367:AT374,MATCH(AZ365,AI367:AI374,0),MATCH(AZ366,AK366:AT366,0)))</f>
        <v>#N/A</v>
      </c>
      <c r="BA372" s="665" t="e">
        <f>INDEX(AX361:BE362,MATCH(AW372,AV361:AV362,0),MATCH(BA365,AX359:BE359,0))*(INDEX(AK367:AT374,MATCH(BA365,AI367:AI374,0),MATCH(BA366,AK366:AT366,0)))</f>
        <v>#N/A</v>
      </c>
      <c r="BB372" s="665" t="e">
        <f>INDEX(AX361:BE362,MATCH(AW372,AV361:AV362,0),MATCH(BB365,AX359:BE359,0))*(INDEX(AK367:AT374,MATCH(BB365,AI367:AI374,0),MATCH(BB366,AK366:AT366,0)))</f>
        <v>#N/A</v>
      </c>
      <c r="BC372" s="665" t="e">
        <f>INDEX(AX361:BE362,MATCH(AW372,AV361:AV362,0),MATCH(BC365,AX359:BE359,0))*(INDEX(AK367:AT374,MATCH(BC365,AI367:AI374,0),MATCH(BC366,AK366:AT366,0)))</f>
        <v>#N/A</v>
      </c>
      <c r="BD372" s="665" t="e">
        <f>INDEX(AX361:BE362,MATCH(AW372,AV361:AV362,0),MATCH(BD365,AX359:BE359,0))*(INDEX(AK367:AT374,MATCH(BD365,AI367:AI374,0),MATCH(BD366,AK366:AT366,0)))</f>
        <v>#N/A</v>
      </c>
      <c r="BE372" s="665" t="e">
        <f>INDEX(AX361:BE362,MATCH(AW372,AV361:AV362,0),MATCH(BE365,AX359:BE359,0))*(INDEX(AK367:AT374,MATCH(BE365,AI367:AI374,0),MATCH(BE366,AK366:AT366,0)))</f>
        <v>#N/A</v>
      </c>
      <c r="BF372" s="665" t="e">
        <f>INDEX(AX361:BE362,MATCH(AW372,AV361:AV362,0),MATCH(BF365,AX359:BE359,0))*(INDEX(AK367:AT374,MATCH(BF365,AI367:AI374,0),MATCH(BF366,AK366:AT366,0)))</f>
        <v>#N/A</v>
      </c>
      <c r="BG372" s="665" t="e">
        <f>INDEX(AX361:BE362,MATCH(AW372,AV361:AV362,0),MATCH(BG365,AX359:BE359,0))*(INDEX(AK367:AT374,MATCH(BG365,AI367:AI374,0),MATCH(BG366,AK366:AT366,0)))</f>
        <v>#N/A</v>
      </c>
      <c r="BH372" s="665" t="e">
        <f>INDEX(AX361:BE362,MATCH(AW372,AV361:AV362,0),MATCH(BH365,AX359:BE359,0))*(INDEX(AK367:AT374,MATCH(BH365,AI367:AI374,0),MATCH(BH366,AK366:AT366,0)))</f>
        <v>#N/A</v>
      </c>
      <c r="BI372" s="665" t="e">
        <f>INDEX(AX361:BE362,MATCH(AW372,AV361:AV362,0),MATCH(BI365,AX359:BE359,0))*(INDEX(AK367:AT374,MATCH(BI365,AI367:AI374,0),MATCH(BI366,AK366:AT366,0)))</f>
        <v>#N/A</v>
      </c>
      <c r="BJ372" s="665" t="e">
        <f>INDEX(AX361:BE362,MATCH(AW372,AV361:AV362,0),MATCH(BJ365,AX359:BE359,0))*(INDEX(AK367:AT374,MATCH(BJ365,AI367:AI374,0),MATCH(BJ366,AK366:AT366,0)))</f>
        <v>#N/A</v>
      </c>
      <c r="BK372" s="665" t="e">
        <f>INDEX(AX361:BE362,MATCH(AW372,AV361:AV362,0),MATCH(BK365,AX359:BE359,0))*(INDEX(AK367:AT374,MATCH(BK365,AI367:AI374,0),MATCH(BK366,AK366:AT366,0)))</f>
        <v>#N/A</v>
      </c>
      <c r="BL372" s="665" t="e">
        <f>INDEX(AX361:BE362,MATCH(AW372,AV361:AV362,0),MATCH(BL365,AX359:BE359,0))*(INDEX(AK367:AT374,MATCH(BL365,AI367:AI374,0),MATCH(BL366,AK366:AT366,0)))</f>
        <v>#N/A</v>
      </c>
      <c r="BM372" s="665" t="e">
        <f>INDEX(AX361:BE362,MATCH(AW372,AV361:AV362,0),MATCH(BM365,AX359:BE359,0))*(INDEX(AK367:AT374,MATCH(BM365,AI367:AI374,0),MATCH(BM366,AK366:AT366,0)))</f>
        <v>#N/A</v>
      </c>
      <c r="BN372" s="665" t="e">
        <f>INDEX(AX361:BE362,MATCH(AW372,AV361:AV362,0),MATCH(BN365,AX359:BE359,0))*(INDEX(AK367:AT374,MATCH(BN365,AI367:AI374,0),MATCH(BN366,AK366:AT366,0)))</f>
        <v>#N/A</v>
      </c>
      <c r="BO372" s="665" t="e">
        <f>INDEX(AX361:BE362,MATCH(AW372,AV361:AV362,0),MATCH(BO365,AX359:BE359,0))*(INDEX(AK367:AT374,MATCH(BO365,AI367:AI374,0),MATCH(BO366,AK366:AT366,0)))</f>
        <v>#N/A</v>
      </c>
      <c r="BP372" s="665" t="e">
        <f>INDEX(AX361:BE362,MATCH(AW372,AV361:AV362,0),MATCH(BP365,AX359:BE359,0))*(INDEX(AK367:AT374,MATCH(BP365,AI367:AI374,0),MATCH(BP366,AK366:AT366,0)))</f>
        <v>#N/A</v>
      </c>
      <c r="BQ372" s="665" t="e">
        <f>INDEX(AX361:BE362,MATCH(AW372,AV361:AV362,0),MATCH(BQ365,AX359:BE359,0))*(INDEX(AK367:AT374,MATCH(BQ365,AI367:AI374,0),MATCH(BQ366,AK366:AT366,0)))</f>
        <v>#N/A</v>
      </c>
      <c r="BR372" s="665" t="e">
        <f>INDEX(AX361:BE362,MATCH(AW372,AV361:AV362,0),MATCH(BR365,AX359:BE359,0))*(INDEX(AK367:AT374,MATCH(BR365,AI367:AI374,0),MATCH(BR366,AK366:AT366,0)))</f>
        <v>#N/A</v>
      </c>
      <c r="BS372" s="665" t="e">
        <f>INDEX(AX361:BE362,MATCH(AW372,AV361:AV362,0),MATCH(BS365,AX359:BE359,0))*(INDEX(AK367:AT374,MATCH(BS365,AI367:AI374,0),MATCH(BS366,AK366:AT366,0)))</f>
        <v>#N/A</v>
      </c>
      <c r="BT372" s="665" t="e">
        <f>INDEX(AX361:BE362,MATCH(AW372,AV361:AV362,0),MATCH(BT365,AX359:BE359,0))*(INDEX(AK367:AT374,MATCH(BT365,AI367:AI374,0),MATCH(BT366,AK366:AT366,0)))</f>
        <v>#N/A</v>
      </c>
      <c r="BU372" s="665" t="e">
        <f>INDEX(AX361:BE362,MATCH(AW372,AV361:AV362,0),MATCH(BU365,AX359:BE359,0))*(INDEX(AK367:AT374,MATCH(BU365,AI367:AI374,0),MATCH(BU366,AK366:AT366,0)))</f>
        <v>#N/A</v>
      </c>
      <c r="BV372" s="665" t="e">
        <f>INDEX(AX361:BE362,MATCH(AW372,AV361:AV362,0),MATCH(BV365,AX359:BE359,0))*(INDEX(AK367:AT374,MATCH(BV365,AI367:AI374,0),MATCH(BV366,AK366:AT366,0)))</f>
        <v>#N/A</v>
      </c>
      <c r="BW372" s="665" t="e">
        <f>INDEX(AX361:BE362,MATCH(AW372,AV361:AV362,0),MATCH(BW365,AX359:BE359,0))*(INDEX(AK367:AT374,MATCH(BW365,AI367:AI374,0),MATCH(BW366,AK366:AT366,0)))</f>
        <v>#N/A</v>
      </c>
      <c r="BX372" s="665" t="e">
        <f>INDEX(AX361:BE362,MATCH(AW372,AV361:AV362,0),MATCH(BX365,AX359:BE359,0))*(INDEX(AK367:AT374,MATCH(BX365,AI367:AI374,0),MATCH(BX366,AK366:AT366,0)))</f>
        <v>#N/A</v>
      </c>
      <c r="BY372" s="665" t="e">
        <f>INDEX(AX361:BE362,MATCH(AW372,AV361:AV362,0),MATCH(BY365,AX359:BE359,0))*(INDEX(AK367:AT374,MATCH(BY365,AI367:AI374,0),MATCH(BY366,AK366:AT366,0)))</f>
        <v>#N/A</v>
      </c>
      <c r="BZ372" s="665" t="e">
        <f>INDEX(AX361:BE362,MATCH(AW372,AV361:AV362,0),MATCH(BZ365,AX359:BE359,0))*(INDEX(AK367:AT374,MATCH(BZ365,AI367:AI374,0),MATCH(BZ366,AK366:AT366,0)))</f>
        <v>#N/A</v>
      </c>
      <c r="CA372" s="665" t="e">
        <f>INDEX(AX361:BE362,MATCH(AW372,AV361:AV362,0),MATCH(CA365,AX359:BE359,0))*(INDEX(AK367:AT374,MATCH(CA365,AI367:AI374,0),MATCH(CA366,AK366:AT366,0)))</f>
        <v>#N/A</v>
      </c>
      <c r="CB372" s="665" t="e">
        <f>INDEX(AX361:BE362,MATCH(AW372,AV361:AV362,0),MATCH(CB365,AX359:BE359,0))*(INDEX(AK367:AT374,MATCH(CB365,AI367:AI374,0),MATCH(CB366,AK366:AT366,0)))</f>
        <v>#N/A</v>
      </c>
      <c r="CC372" s="665" t="e">
        <f>INDEX(AX361:BE362,MATCH(AW372,AV361:AV362,0),MATCH(CC365,AX359:BE359,0))*(INDEX(AK367:AT374,MATCH(CC365,AI367:AI374,0),MATCH(CC366,AK366:AT366,0)))</f>
        <v>#N/A</v>
      </c>
      <c r="CD372" s="665" t="e">
        <f>INDEX(AX361:BE362,MATCH(AW372,AV361:AV362,0),MATCH(CD365,AX359:BE359,0))*(INDEX(AK367:AT374,MATCH(CD365,AI367:AI374,0),MATCH(CD366,AK366:AT366,0)))</f>
        <v>#N/A</v>
      </c>
      <c r="CE372" s="665" t="e">
        <f>INDEX(AX361:BE362,MATCH(AW372,AV361:AV362,0),MATCH(CE365,AX359:BE359,0))*(INDEX(AK367:AT374,MATCH(CE365,AI367:AI374,0),MATCH(CE366,AK366:AT366,0)))</f>
        <v>#N/A</v>
      </c>
      <c r="CF372" s="665" t="e">
        <f>INDEX(AX361:BE362,MATCH(AW372,AV361:AV362,0),MATCH(CF365,AX359:BE359,0))*(INDEX(AK367:AT374,MATCH(CF365,AI367:AI374,0),MATCH(CF366,AK366:AT366,0)))</f>
        <v>#N/A</v>
      </c>
      <c r="CG372" s="665" t="e">
        <f>INDEX(AX361:BE362,MATCH(AW372,AV361:AV362,0),MATCH(CG365,AX359:BE359,0))*(INDEX(AK367:AT374,MATCH(CG365,AI367:AI374,0),MATCH(CG366,AK366:AT366,0)))</f>
        <v>#N/A</v>
      </c>
      <c r="CH372" s="665" t="e">
        <f>INDEX(AX361:BE362,MATCH(AW372,AV361:AV362,0),MATCH(CH365,AX359:BE359,0))*(INDEX(AK367:AT374,MATCH(CH365,AI367:AI374,0),MATCH(CH366,AK366:AT366,0)))</f>
        <v>#N/A</v>
      </c>
      <c r="CI372" s="665" t="e">
        <f>INDEX(AX361:BE362,MATCH(AW372,AV361:AV362,0),MATCH(CI365,AX359:BE359,0))*(INDEX(AK367:AT374,MATCH(CI365,AI367:AI374,0),MATCH(CI366,AK366:AT366,0)))</f>
        <v>#N/A</v>
      </c>
      <c r="CJ372" s="665" t="e">
        <f>INDEX(AX361:BE362,MATCH(AW372,AV361:AV362,0),MATCH(CJ365,AX359:BE359,0))*(INDEX(AK367:AT374,MATCH(CJ365,AI367:AI374,0),MATCH(CJ366,AK366:AT366,0)))</f>
        <v>#N/A</v>
      </c>
      <c r="CK372" s="665" t="e">
        <f>INDEX(AX361:BE362,MATCH(AW372,AV361:AV362,0),MATCH(CK365,AX359:BE359,0))*(INDEX(AK367:AT374,MATCH(CK365,AI367:AI374,0),MATCH(CK366,AK366:AT366,0)))</f>
        <v>#N/A</v>
      </c>
      <c r="CL372" s="665" t="e">
        <f>INDEX(AX361:BE362,MATCH(AW372,AV361:AV362,0),MATCH(CL365,AX359:BE359,0))*(INDEX(AK367:AT374,MATCH(CL365,AI367:AI374,0),MATCH(CL366,AK366:AT366,0)))</f>
        <v>#N/A</v>
      </c>
      <c r="CM372" s="665" t="e">
        <f>INDEX(AX361:BE362,MATCH(AW372,AV361:AV362,0),MATCH(CM365,AX359:BE359,0))*(INDEX(AK367:AT374,MATCH(CM365,AI367:AI374,0),MATCH(CM366,AK366:AT366,0)))</f>
        <v>#N/A</v>
      </c>
      <c r="CN372" s="665" t="e">
        <f>INDEX(AX361:BE362,MATCH(AW372,AV361:AV362,0),MATCH(CN365,AX359:BE359,0))*(INDEX(AK367:AT374,MATCH(CN365,AI367:AI374,0),MATCH(CN366,AK366:AT366,0)))</f>
        <v>#N/A</v>
      </c>
      <c r="CO372" s="665" t="e">
        <f>INDEX(AX361:BE362,MATCH(AW372,AV361:AV362,0),MATCH(CO365,AX359:BE359,0))*(INDEX(AK367:AT374,MATCH(CO365,AI367:AI374,0),MATCH(CO366,AK366:AT366,0)))</f>
        <v>#N/A</v>
      </c>
      <c r="CP372" s="665" t="e">
        <f>INDEX(AX361:BE362,MATCH(AW372,AV361:AV362,0),MATCH(CP365,AX359:BE359,0))*(INDEX(AK367:AT374,MATCH(CP365,AI367:AI374,0),MATCH(CP366,AK366:AT366,0)))</f>
        <v>#N/A</v>
      </c>
      <c r="CQ372" s="665" t="e">
        <f>INDEX(AX361:BE362,MATCH(AW372,AV361:AV362,0),MATCH(CQ365,AX359:BE359,0))*(INDEX(AK367:AT374,MATCH(CQ365,AI367:AI374,0),MATCH(CQ366,AK366:AT366,0)))</f>
        <v>#N/A</v>
      </c>
      <c r="CR372" s="665" t="e">
        <f>INDEX(AX361:BE362,MATCH(AW372,AV361:AV362,0),MATCH(CR365,AX359:BE359,0))*(INDEX(AK367:AT374,MATCH(CR365,AI367:AI374,0),MATCH(CR366,AK366:AT366,0)))</f>
        <v>#N/A</v>
      </c>
      <c r="CS372" s="665" t="e">
        <f>INDEX(AX361:BE362,MATCH(AW372,AV361:AV362,0),MATCH(CS365,AX359:BE359,0))*(INDEX(AK367:AT374,MATCH(CS365,AI367:AI374,0),MATCH(CS366,AK366:AT366,0)))</f>
        <v>#N/A</v>
      </c>
      <c r="CT372" s="665" t="e">
        <f>INDEX(AX361:BE362,MATCH(AW372,AV361:AV362,0),MATCH(CT365,AX359:BE359,0))*(INDEX(AK367:AT374,MATCH(CT365,AI367:AI374,0),MATCH(CT366,AK366:AT366,0)))</f>
        <v>#N/A</v>
      </c>
      <c r="CU372" s="665" t="e">
        <f>INDEX(AX361:BE362,MATCH(AW372,AV361:AV362,0),MATCH(CU365,AX359:BE359,0))*(INDEX(AK367:AT374,MATCH(CU365,AI367:AI374,0),MATCH(CU366,AK366:AT366,0)))</f>
        <v>#N/A</v>
      </c>
      <c r="CV372" s="665" t="e">
        <f>INDEX(AX361:BE362,MATCH(AW372,AV361:AV362,0),MATCH(CV365,AX359:BE359,0))*(INDEX(AK367:AT374,MATCH(CV365,AI367:AI374,0),MATCH(CV366,AK366:AT366,0)))</f>
        <v>#N/A</v>
      </c>
      <c r="CW372" s="665" t="e">
        <f>INDEX(AX361:BE362,MATCH(AW372,AV361:AV362,0),MATCH(CW365,AX359:BE359,0))*(INDEX(AK367:AT374,MATCH(CW365,AI367:AI374,0),MATCH(CW366,AK366:AT366,0)))</f>
        <v>#N/A</v>
      </c>
      <c r="CX372" s="665" t="e">
        <f>INDEX(AX361:BE362,MATCH(AW372,AV361:AV362,0),MATCH(CX365,AX359:BE359,0))*(INDEX(AK367:AT374,MATCH(CX365,AI367:AI374,0),MATCH(CX366,AK366:AT366,0)))</f>
        <v>#N/A</v>
      </c>
      <c r="CY372" s="665" t="e">
        <f>INDEX(AX361:BE362,MATCH(AW372,AV361:AV362,0),MATCH(CY365,AX359:BE359,0))*(INDEX(AK367:AT374,MATCH(CY365,AI367:AI374,0),MATCH(CY366,AK366:AT366,0)))</f>
        <v>#N/A</v>
      </c>
      <c r="CZ372" s="665" t="e">
        <f>INDEX(AX361:BE362,MATCH(AW372,AV361:AV362,0),MATCH(CZ365,AX359:BE359,0))*(INDEX(AK367:AT374,MATCH(CZ365,AI367:AI374,0),MATCH(CZ366,AK366:AT366,0)))</f>
        <v>#N/A</v>
      </c>
      <c r="DA372" s="665" t="e">
        <f>INDEX(AX361:BE362,MATCH(AW372,AV361:AV362,0),MATCH(DA365,AX359:BE359,0))*(INDEX(AK367:AT374,MATCH(DA365,AI367:AI374,0),MATCH(DA366,AK366:AT366,0)))</f>
        <v>#N/A</v>
      </c>
      <c r="DB372" s="665" t="e">
        <f>INDEX(AX361:BE362,MATCH(AW372,AV361:AV362,0),MATCH(DB365,AX359:BE359,0))*(INDEX(AK367:AT374,MATCH(DB365,AI367:AI374,0),MATCH(DB366,AK366:AT366,0)))</f>
        <v>#N/A</v>
      </c>
      <c r="DC372" s="665" t="e">
        <f>INDEX(AX361:BE362,MATCH(AW372,AV361:AV362,0),MATCH(DC365,AX359:BE359,0))*(INDEX(AK367:AT374,MATCH(DC365,AI367:AI374,0),MATCH(DC366,AK366:AT366,0)))</f>
        <v>#N/A</v>
      </c>
      <c r="DD372" s="665" t="e">
        <f>INDEX(AX361:BE362,MATCH(AW372,AV361:AV362,0),MATCH(DD365,AX359:BE359,0))*(INDEX(AK367:AT374,MATCH(DD365,AI367:AI374,0),MATCH(DD366,AK366:AT366,0)))</f>
        <v>#N/A</v>
      </c>
      <c r="DE372" s="665" t="e">
        <f>INDEX(AX361:BE362,MATCH(AW372,AV361:AV362,0),MATCH(DE365,AX359:BE359,0))*(INDEX(AK367:AT374,MATCH(DE365,AI367:AI374,0),MATCH(DE366,AK366:AT366,0)))</f>
        <v>#N/A</v>
      </c>
      <c r="DF372" s="665" t="e">
        <f>INDEX(AX361:BE362,MATCH(AW372,AV361:AV362,0),MATCH(DF365,AX359:BE359,0))*(INDEX(AK367:AT374,MATCH(DF365,AI367:AI374,0),MATCH(DF366,AK366:AT366,0)))</f>
        <v>#N/A</v>
      </c>
      <c r="DG372" s="665" t="e">
        <f>INDEX(AX361:BE362,MATCH(AW372,AV361:AV362,0),MATCH(DG365,AX359:BE359,0))*(INDEX(AK367:AT374,MATCH(DG365,AI367:AI374,0),MATCH(DG366,AK366:AT366,0)))</f>
        <v>#N/A</v>
      </c>
      <c r="DH372" s="665" t="e">
        <f>INDEX(AX361:BE362,MATCH(AW372,AV361:AV362,0),MATCH(DH365,AX359:BE359,0))*(INDEX(AK367:AT374,MATCH(DH365,AI367:AI374,0),MATCH(DH366,AK366:AT366,0)))</f>
        <v>#N/A</v>
      </c>
      <c r="DI372" s="665" t="e">
        <f>INDEX(AX361:BE362,MATCH(AW372,AV361:AV362,0),MATCH(DI365,AX359:BE359,0))*(INDEX(AK367:AT374,MATCH(DI365,AI367:AI374,0),MATCH(DI366,AK366:AT366,0)))</f>
        <v>#N/A</v>
      </c>
      <c r="DJ372" s="665" t="e">
        <f>INDEX(AX361:BE362,MATCH(AW372,AV361:AV362,0),MATCH(DJ365,AX359:BE359,0))*(INDEX(AK367:AT374,MATCH(DJ365,AI367:AI374,0),MATCH(DJ366,AK366:AT366,0)))</f>
        <v>#N/A</v>
      </c>
      <c r="DK372" s="665" t="e">
        <f>INDEX(AX361:BE362,MATCH(AW372,AV361:AV362,0),MATCH(DK365,AX359:BE359,0))*(INDEX(AK367:AT374,MATCH(DK365,AI367:AI374,0),MATCH(DK366,AK366:AT366,0)))</f>
        <v>#N/A</v>
      </c>
      <c r="DL372" s="665" t="e">
        <f>INDEX(AX361:BE362,MATCH(AW372,AV361:AV362,0),MATCH(DL365,AX359:BE359,0))*(INDEX(AK367:AT374,MATCH(DL365,AI367:AI374,0),MATCH(DL366,AK366:AT366,0)))</f>
        <v>#N/A</v>
      </c>
      <c r="DM372" s="665" t="e">
        <f>INDEX(AX361:BE362,MATCH(AW372,AV361:AV362,0),MATCH(DM365,AX359:BE359,0))*(INDEX(AK367:AT374,MATCH(DM365,AI367:AI374,0),MATCH(DM366,AK366:AT366,0)))</f>
        <v>#N/A</v>
      </c>
      <c r="DN372" s="665" t="e">
        <f>INDEX(AX361:BE362,MATCH(AW372,AV361:AV362,0),MATCH(DN365,AX359:BE359,0))*(INDEX(AK367:AT374,MATCH(DN365,AI367:AI374,0),MATCH(DN366,AK366:AT366,0)))</f>
        <v>#N/A</v>
      </c>
      <c r="DO372" s="665" t="e">
        <f>INDEX(AX361:BE362,MATCH(AW372,AV361:AV362,0),MATCH(DO365,AX359:BE359,0))*(INDEX(AK367:AT374,MATCH(DO365,AI367:AI374,0),MATCH(DO366,AK366:AT366,0)))</f>
        <v>#N/A</v>
      </c>
      <c r="DP372" s="665" t="e">
        <f>INDEX(AX361:BE362,MATCH(AW372,AV361:AV362,0),MATCH(DP365,AX359:BE359,0))*(INDEX(AK367:AT374,MATCH(DP365,AI367:AI374,0),MATCH(DP366,AK366:AT366,0)))</f>
        <v>#N/A</v>
      </c>
      <c r="DQ372" s="643" t="e">
        <f>SUM(AX372:DP372)=#REF!</f>
        <v>#REF!</v>
      </c>
      <c r="DR372" s="749">
        <v>2028</v>
      </c>
      <c r="DS372" s="665" t="e">
        <f>IF(DR372&gt;DS365,AX371-AX372,0)</f>
        <v>#REF!</v>
      </c>
      <c r="DT372" s="665" t="e">
        <f>IF(DR372&gt;DT365,AY371-AY372,0)</f>
        <v>#N/A</v>
      </c>
      <c r="DU372" s="665" t="e">
        <f>IF(DR372&gt;DU365,AZ371-AZ372,0)</f>
        <v>#N/A</v>
      </c>
      <c r="DV372" s="665" t="e">
        <f>IF(DR372&gt;DV365,BA371-BA372,0)</f>
        <v>#N/A</v>
      </c>
      <c r="DW372" s="665" t="e">
        <f>IF(DR372&gt;DW365,BB371-BB372,0)</f>
        <v>#N/A</v>
      </c>
      <c r="DX372" s="665" t="e">
        <f>IF(DR372&gt;DX365,BC371-BC372,0)</f>
        <v>#N/A</v>
      </c>
      <c r="DY372" s="665" t="e">
        <f>IF(DR372&gt;DY365,BD371-BD372,0)</f>
        <v>#N/A</v>
      </c>
      <c r="DZ372" s="665" t="e">
        <f>IF(DR372&gt;DZ365,BE371-BE372,0)</f>
        <v>#N/A</v>
      </c>
      <c r="EA372" s="665" t="e">
        <f>IF(DR372&gt;EA365,BF371-BF372,0)</f>
        <v>#N/A</v>
      </c>
      <c r="EB372" s="665" t="e">
        <f>IF(DR372&gt;EB365,BG371-BG372,0)</f>
        <v>#N/A</v>
      </c>
      <c r="EC372" s="665" t="e">
        <f>IF(DR372&gt;EC365,BH371-BH372,0)</f>
        <v>#N/A</v>
      </c>
      <c r="ED372" s="665" t="e">
        <f>IF(DR372&gt;ED365,BI371-BI372,0)</f>
        <v>#N/A</v>
      </c>
      <c r="EE372" s="665" t="e">
        <f>IF(DR372&gt;EE365,BJ371-BJ372,0)</f>
        <v>#N/A</v>
      </c>
      <c r="EF372" s="665" t="e">
        <f>IF(DR372&gt;EF365,BK371-BK372,0)</f>
        <v>#N/A</v>
      </c>
      <c r="EG372" s="665" t="e">
        <f>IF(DR372&gt;EG365,BL371-BL372,0)</f>
        <v>#N/A</v>
      </c>
      <c r="EH372" s="665" t="e">
        <f>IF(DR372&gt;EH365,BM371-BM372,0)</f>
        <v>#N/A</v>
      </c>
      <c r="EI372" s="665" t="e">
        <f>IF(DR372&gt;EI365,BN371-BN372,0)</f>
        <v>#N/A</v>
      </c>
      <c r="EJ372" s="665" t="e">
        <f>IF(DR372&gt;EJ365,BO371-BO372,0)</f>
        <v>#N/A</v>
      </c>
      <c r="EK372" s="665" t="e">
        <f>IF(DR372&gt;EK365,BP371-BP372,0)</f>
        <v>#N/A</v>
      </c>
      <c r="EL372" s="665" t="e">
        <f>IF(DR372&gt;EL365,BQ371-BQ372,0)</f>
        <v>#N/A</v>
      </c>
      <c r="EM372" s="665" t="e">
        <f>IF(DR372&gt;EM365,BR371-BR372,0)</f>
        <v>#N/A</v>
      </c>
      <c r="EN372" s="665" t="e">
        <f>IF(DR372&gt;EN365,BS371-BS372,0)</f>
        <v>#N/A</v>
      </c>
      <c r="EO372" s="665" t="e">
        <f>IF(DR372&gt;EO365,BT371-BT372,0)</f>
        <v>#N/A</v>
      </c>
      <c r="EP372" s="665" t="e">
        <f>IF(DR372&gt;EP365,BU371-BU372,0)</f>
        <v>#N/A</v>
      </c>
      <c r="EQ372" s="665" t="e">
        <f>IF(DR372&gt;EQ365,BV371-BV372,0)</f>
        <v>#N/A</v>
      </c>
      <c r="ER372" s="665" t="e">
        <f>IF(DR372&gt;ER365,BW371-BW372,0)</f>
        <v>#N/A</v>
      </c>
      <c r="ES372" s="665" t="e">
        <f>IF(DR372&gt;ES365,BX371-BX372,0)</f>
        <v>#N/A</v>
      </c>
      <c r="ET372" s="665" t="e">
        <f>IF(DR372&gt;ET365,BY371-BY372,0)</f>
        <v>#N/A</v>
      </c>
      <c r="EU372" s="665" t="e">
        <f>IF(DR372&gt;EU365,BZ371-BZ372,0)</f>
        <v>#N/A</v>
      </c>
      <c r="EV372" s="665" t="e">
        <f>IF(DR372&gt;EV365,CA371-CA372,0)</f>
        <v>#N/A</v>
      </c>
      <c r="EW372" s="665" t="e">
        <f>IF(DR372&gt;EW365,CB371-CB372,0)</f>
        <v>#N/A</v>
      </c>
      <c r="EX372" s="665" t="e">
        <f>IF(DR372&gt;EX365,CC371-CC372,0)</f>
        <v>#N/A</v>
      </c>
      <c r="EY372" s="665" t="e">
        <f>IF(DR372&gt;EY365,CD371-CD372,0)</f>
        <v>#N/A</v>
      </c>
      <c r="EZ372" s="665" t="e">
        <f>IF(DR372&gt;EZ365,CE371-CE372,0)</f>
        <v>#N/A</v>
      </c>
      <c r="FA372" s="665" t="e">
        <f>IF(DR372&gt;FA365,CF371-CF372,0)</f>
        <v>#N/A</v>
      </c>
      <c r="FB372" s="665" t="e">
        <f>IF(DR372&gt;FB365,CG371-CG372,0)</f>
        <v>#N/A</v>
      </c>
      <c r="FC372" s="665" t="e">
        <f>IF(DR372&gt;FC365,CH371-CH372,0)</f>
        <v>#N/A</v>
      </c>
      <c r="FD372" s="665" t="e">
        <f>IF(DR372&gt;FD365,CI371-CI372,0)</f>
        <v>#N/A</v>
      </c>
      <c r="FE372" s="665" t="e">
        <f>IF(DR372&gt;FE365,CJ371-CJ372,0)</f>
        <v>#N/A</v>
      </c>
      <c r="FF372" s="665" t="e">
        <f>IF(DR372&gt;FF365,CK371-CK372,0)</f>
        <v>#N/A</v>
      </c>
      <c r="FG372" s="665" t="e">
        <f>IF(DR372&gt;FG365,CL371-CL372,0)</f>
        <v>#N/A</v>
      </c>
      <c r="FH372" s="665">
        <f>IF(DR372&gt;FH365,CM371-CM372,0)</f>
        <v>0</v>
      </c>
      <c r="FI372" s="665">
        <f>IF(DR372&gt;FI365,CN371-CN372,0)</f>
        <v>0</v>
      </c>
      <c r="FJ372" s="665">
        <f>IF(DR372&gt;FJ365,CO371-CO372,0)</f>
        <v>0</v>
      </c>
      <c r="FK372" s="665">
        <f>IF(DR372&gt;FK365,CP371-CP372,0)</f>
        <v>0</v>
      </c>
      <c r="FL372" s="665">
        <f>IF(DR372&gt;FL365,CQ371-CQ372,0)</f>
        <v>0</v>
      </c>
      <c r="FM372" s="665">
        <f>IF(DR372&gt;FM365,CR371-CR372,0)</f>
        <v>0</v>
      </c>
      <c r="FN372" s="665">
        <f>IF(DR372&gt;FN365,CS371-CS372,0)</f>
        <v>0</v>
      </c>
      <c r="FO372" s="665">
        <f>IF(DR372&gt;FO365,CT371-CT372,0)</f>
        <v>0</v>
      </c>
      <c r="FP372" s="665">
        <f>IF(DR372&gt;FP365,CU371-CU372,0)</f>
        <v>0</v>
      </c>
      <c r="FQ372" s="665">
        <f>IF(DR372&gt;FQ365,CV371-CV372,0)</f>
        <v>0</v>
      </c>
      <c r="FR372" s="665">
        <f>IF(DR372&gt;FR365,CW371-CW372,0)</f>
        <v>0</v>
      </c>
      <c r="FS372" s="665">
        <f>IF(DR372&gt;FS365,CX371-CX372,0)</f>
        <v>0</v>
      </c>
      <c r="FT372" s="665">
        <f>IF(DR372&gt;FT365,CY371-CY372,0)</f>
        <v>0</v>
      </c>
      <c r="FU372" s="665">
        <f>IF(DR372&gt;FU365,CZ371-CZ372,0)</f>
        <v>0</v>
      </c>
      <c r="FV372" s="665">
        <f>IF(DR372&gt;FV365,DA371-DA372,0)</f>
        <v>0</v>
      </c>
      <c r="FW372" s="665">
        <f>IF(DR372&gt;FW365,DB371-DB372,0)</f>
        <v>0</v>
      </c>
      <c r="FX372" s="665">
        <f>IF(DR372&gt;FX365,DC371-DC372,0)</f>
        <v>0</v>
      </c>
      <c r="FY372" s="665">
        <f>IF(DR372&gt;FY365,DD371-DD372,0)</f>
        <v>0</v>
      </c>
      <c r="FZ372" s="665">
        <f>IF(DR372&gt;FZ365,DE371-DE372,0)</f>
        <v>0</v>
      </c>
      <c r="GA372" s="665">
        <f>IF(DR372&gt;GA365,DF371-DF372,0)</f>
        <v>0</v>
      </c>
      <c r="GB372" s="665">
        <f>IF(DR372&gt;GB365,DG371-DG372,0)</f>
        <v>0</v>
      </c>
      <c r="GC372" s="665">
        <f>IF(DR372&gt;GC365,DH371-DH372,0)</f>
        <v>0</v>
      </c>
      <c r="GD372" s="665">
        <f>IF(DR372&gt;GD365,DI371-DI372,0)</f>
        <v>0</v>
      </c>
      <c r="GE372" s="665">
        <f>IF(DR372&gt;GE365,DJ371-DJ372,0)</f>
        <v>0</v>
      </c>
      <c r="GF372" s="665">
        <f>IF(DR372&gt;GF365,DK371-DK372,0)</f>
        <v>0</v>
      </c>
      <c r="GG372" s="665">
        <f>IF(DR372&gt;GG365,DL371-DL372,0)</f>
        <v>0</v>
      </c>
      <c r="GH372" s="665">
        <f>IF(DR372&gt;GH365,DM371-DM372,0)</f>
        <v>0</v>
      </c>
      <c r="GI372" s="665">
        <f>IF(DR372&gt;GI365,DN371-DN372,0)</f>
        <v>0</v>
      </c>
      <c r="GJ372" s="665">
        <f>IF(DR372&gt;GJ365,DO371-DO372,0)</f>
        <v>0</v>
      </c>
      <c r="GK372" s="665">
        <f>IF(DR372&gt;GK365,DP371-DP372,0)</f>
        <v>0</v>
      </c>
      <c r="GL372" s="665" t="e">
        <f>SUM(DS372:GK372)+SUM(#REF!)=#REF!</f>
        <v>#REF!</v>
      </c>
      <c r="GM372" s="667"/>
      <c r="GN372" s="749">
        <v>2028</v>
      </c>
      <c r="GO372" s="664" t="e">
        <f>SUMIF(DS366:GK366,GO366,DS372:GK372)</f>
        <v>#REF!</v>
      </c>
      <c r="GP372" s="668" t="e">
        <f>SUMIF(DS366:GK366,GP366,DS372:GK372)</f>
        <v>#N/A</v>
      </c>
      <c r="GQ372" s="668" t="e">
        <f>SUMIF(DS366:GK366,GQ366,DS372:GK372)</f>
        <v>#N/A</v>
      </c>
      <c r="GR372" s="668" t="e">
        <f>SUMIF(DS366:GK366,GR366,DS372:GK372)</f>
        <v>#N/A</v>
      </c>
      <c r="GS372" s="668" t="e">
        <f>SUMIF(DS366:GK366,GS366,DS372:GK372)</f>
        <v>#N/A</v>
      </c>
      <c r="GT372" s="668" t="e">
        <f>SUMIF(DS366:GK366,GT366,DS372:GK372)</f>
        <v>#N/A</v>
      </c>
      <c r="GU372" s="668" t="e">
        <f>SUMIF(DS366:GK366,GU366,DS372:GK372)</f>
        <v>#N/A</v>
      </c>
      <c r="GV372" s="668" t="e">
        <f>SUMIF(DS366:GK366,GV366,DS372:GK372)</f>
        <v>#N/A</v>
      </c>
      <c r="GW372" s="668" t="e">
        <f>SUMIF(DS366:GK366,GW366,DS372:GK372)</f>
        <v>#N/A</v>
      </c>
      <c r="GX372" s="668" t="e">
        <f>SUMIF(DS366:GK366,GX366,DS372:GK372)</f>
        <v>#N/A</v>
      </c>
      <c r="GY372" s="668" t="e">
        <f>SUMIF(DS366:GK366,GY366,DS372:GK372)</f>
        <v>#N/A</v>
      </c>
      <c r="GZ372" s="646" t="e">
        <f>SUM(GO372:GY372)=(#REF!-SUM(#REF!))</f>
        <v>#REF!</v>
      </c>
    </row>
    <row r="373" spans="1:234" ht="15.75" hidden="1" customHeight="1" x14ac:dyDescent="0.25">
      <c r="A373" s="643" t="s">
        <v>208</v>
      </c>
      <c r="AI373" s="664">
        <v>2029</v>
      </c>
      <c r="AJ373" s="664">
        <v>0</v>
      </c>
      <c r="AK373" s="665">
        <f>IFERROR(#REF!/#REF!,0)</f>
        <v>0</v>
      </c>
      <c r="AL373" s="665">
        <f>IFERROR(#REF!/#REF!,0)</f>
        <v>0</v>
      </c>
      <c r="AM373" s="665">
        <f>IFERROR(#REF!/#REF!,0)</f>
        <v>0</v>
      </c>
      <c r="AN373" s="669">
        <f>IFERROR(#REF!/#REF!,0)</f>
        <v>0</v>
      </c>
      <c r="AO373" s="669">
        <f>IFERROR(#REF!/#REF!,0)</f>
        <v>0</v>
      </c>
      <c r="AP373" s="669">
        <f>IFERROR(#REF!/#REF!,0)</f>
        <v>0</v>
      </c>
      <c r="AQ373" s="669">
        <f>IFERROR(#REF!/#REF!,0)</f>
        <v>0</v>
      </c>
      <c r="AR373" s="669">
        <f>IFERROR(#REF!/#REF!,0)</f>
        <v>0</v>
      </c>
      <c r="AS373" s="669">
        <f>IFERROR(#REF!/#REF!,0)</f>
        <v>0</v>
      </c>
      <c r="AT373" s="669">
        <f>IFERROR(#REF!/#REF!,0)</f>
        <v>0</v>
      </c>
      <c r="AU373" s="666"/>
      <c r="AW373" s="749">
        <v>2029</v>
      </c>
      <c r="AX373" s="665" t="e">
        <f>#REF!</f>
        <v>#REF!</v>
      </c>
      <c r="AY373" s="665" t="e">
        <f>INDEX(AX361:BE362,MATCH(AW373,AV361:AV362,0),MATCH(AY365,AX359:BE359,0))*(INDEX(AK367:AT374,MATCH(AY365,AI367:AI374,0),MATCH(AY366,AK366:AT366,0)))</f>
        <v>#N/A</v>
      </c>
      <c r="AZ373" s="665" t="e">
        <f>INDEX(AX361:BE362,MATCH(AW373,AV361:AV362,0),MATCH(AZ365,AX359:BE359,0))*(INDEX(AK367:AT374,MATCH(AZ365,AI367:AI374,0),MATCH(AZ366,AK366:AT366,0)))</f>
        <v>#N/A</v>
      </c>
      <c r="BA373" s="665" t="e">
        <f>INDEX(AX361:BE362,MATCH(AW373,AV361:AV362,0),MATCH(BA365,AX359:BE359,0))*(INDEX(AK367:AT374,MATCH(BA365,AI367:AI374,0),MATCH(BA366,AK366:AT366,0)))</f>
        <v>#N/A</v>
      </c>
      <c r="BB373" s="665" t="e">
        <f>INDEX(AX361:BE362,MATCH(AW373,AV361:AV362,0),MATCH(BB365,AX359:BE359,0))*(INDEX(AK367:AT374,MATCH(BB365,AI367:AI374,0),MATCH(BB366,AK366:AT366,0)))</f>
        <v>#N/A</v>
      </c>
      <c r="BC373" s="665" t="e">
        <f>INDEX(AX361:BE362,MATCH(AW373,AV361:AV362,0),MATCH(BC365,AX359:BE359,0))*(INDEX(AK367:AT374,MATCH(BC365,AI367:AI374,0),MATCH(BC366,AK366:AT366,0)))</f>
        <v>#N/A</v>
      </c>
      <c r="BD373" s="665" t="e">
        <f>INDEX(AX361:BE362,MATCH(AW373,AV361:AV362,0),MATCH(BD365,AX359:BE359,0))*(INDEX(AK367:AT374,MATCH(BD365,AI367:AI374,0),MATCH(BD366,AK366:AT366,0)))</f>
        <v>#N/A</v>
      </c>
      <c r="BE373" s="665" t="e">
        <f>INDEX(AX361:BE362,MATCH(AW373,AV361:AV362,0),MATCH(BE365,AX359:BE359,0))*(INDEX(AK367:AT374,MATCH(BE365,AI367:AI374,0),MATCH(BE366,AK366:AT366,0)))</f>
        <v>#N/A</v>
      </c>
      <c r="BF373" s="665" t="e">
        <f>INDEX(AX361:BE362,MATCH(AW373,AV361:AV362,0),MATCH(BF365,AX359:BE359,0))*(INDEX(AK367:AT374,MATCH(BF365,AI367:AI374,0),MATCH(BF366,AK366:AT366,0)))</f>
        <v>#N/A</v>
      </c>
      <c r="BG373" s="665" t="e">
        <f>INDEX(AX361:BE362,MATCH(AW373,AV361:AV362,0),MATCH(BG365,AX359:BE359,0))*(INDEX(AK367:AT374,MATCH(BG365,AI367:AI374,0),MATCH(BG366,AK366:AT366,0)))</f>
        <v>#N/A</v>
      </c>
      <c r="BH373" s="665" t="e">
        <f>INDEX(AX361:BE362,MATCH(AW373,AV361:AV362,0),MATCH(BH365,AX359:BE359,0))*(INDEX(AK367:AT374,MATCH(BH365,AI367:AI374,0),MATCH(BH366,AK366:AT366,0)))</f>
        <v>#N/A</v>
      </c>
      <c r="BI373" s="665" t="e">
        <f>INDEX(AX361:BE362,MATCH(AW373,AV361:AV362,0),MATCH(BI365,AX359:BE359,0))*(INDEX(AK367:AT374,MATCH(BI365,AI367:AI374,0),MATCH(BI366,AK366:AT366,0)))</f>
        <v>#N/A</v>
      </c>
      <c r="BJ373" s="665" t="e">
        <f>INDEX(AX361:BE362,MATCH(AW373,AV361:AV362,0),MATCH(BJ365,AX359:BE359,0))*(INDEX(AK367:AT374,MATCH(BJ365,AI367:AI374,0),MATCH(BJ366,AK366:AT366,0)))</f>
        <v>#N/A</v>
      </c>
      <c r="BK373" s="665" t="e">
        <f>INDEX(AX361:BE362,MATCH(AW373,AV361:AV362,0),MATCH(BK365,AX359:BE359,0))*(INDEX(AK367:AT374,MATCH(BK365,AI367:AI374,0),MATCH(BK366,AK366:AT366,0)))</f>
        <v>#N/A</v>
      </c>
      <c r="BL373" s="665" t="e">
        <f>INDEX(AX361:BE362,MATCH(AW373,AV361:AV362,0),MATCH(BL365,AX359:BE359,0))*(INDEX(AK367:AT374,MATCH(BL365,AI367:AI374,0),MATCH(BL366,AK366:AT366,0)))</f>
        <v>#N/A</v>
      </c>
      <c r="BM373" s="665" t="e">
        <f>INDEX(AX361:BE362,MATCH(AW373,AV361:AV362,0),MATCH(BM365,AX359:BE359,0))*(INDEX(AK367:AT374,MATCH(BM365,AI367:AI374,0),MATCH(BM366,AK366:AT366,0)))</f>
        <v>#N/A</v>
      </c>
      <c r="BN373" s="665" t="e">
        <f>INDEX(AX361:BE362,MATCH(AW373,AV361:AV362,0),MATCH(BN365,AX359:BE359,0))*(INDEX(AK367:AT374,MATCH(BN365,AI367:AI374,0),MATCH(BN366,AK366:AT366,0)))</f>
        <v>#N/A</v>
      </c>
      <c r="BO373" s="665" t="e">
        <f>INDEX(AX361:BE362,MATCH(AW373,AV361:AV362,0),MATCH(BO365,AX359:BE359,0))*(INDEX(AK367:AT374,MATCH(BO365,AI367:AI374,0),MATCH(BO366,AK366:AT366,0)))</f>
        <v>#N/A</v>
      </c>
      <c r="BP373" s="665" t="e">
        <f>INDEX(AX361:BE362,MATCH(AW373,AV361:AV362,0),MATCH(BP365,AX359:BE359,0))*(INDEX(AK367:AT374,MATCH(BP365,AI367:AI374,0),MATCH(BP366,AK366:AT366,0)))</f>
        <v>#N/A</v>
      </c>
      <c r="BQ373" s="665" t="e">
        <f>INDEX(AX361:BE362,MATCH(AW373,AV361:AV362,0),MATCH(BQ365,AX359:BE359,0))*(INDEX(AK367:AT374,MATCH(BQ365,AI367:AI374,0),MATCH(BQ366,AK366:AT366,0)))</f>
        <v>#N/A</v>
      </c>
      <c r="BR373" s="665" t="e">
        <f>INDEX(AX361:BE362,MATCH(AW373,AV361:AV362,0),MATCH(BR365,AX359:BE359,0))*(INDEX(AK367:AT374,MATCH(BR365,AI367:AI374,0),MATCH(BR366,AK366:AT366,0)))</f>
        <v>#N/A</v>
      </c>
      <c r="BS373" s="665" t="e">
        <f>INDEX(AX361:BE362,MATCH(AW373,AV361:AV362,0),MATCH(BS365,AX359:BE359,0))*(INDEX(AK367:AT374,MATCH(BS365,AI367:AI374,0),MATCH(BS366,AK366:AT366,0)))</f>
        <v>#N/A</v>
      </c>
      <c r="BT373" s="665" t="e">
        <f>INDEX(AX361:BE362,MATCH(AW373,AV361:AV362,0),MATCH(BT365,AX359:BE359,0))*(INDEX(AK367:AT374,MATCH(BT365,AI367:AI374,0),MATCH(BT366,AK366:AT366,0)))</f>
        <v>#N/A</v>
      </c>
      <c r="BU373" s="665" t="e">
        <f>INDEX(AX361:BE362,MATCH(AW373,AV361:AV362,0),MATCH(BU365,AX359:BE359,0))*(INDEX(AK367:AT374,MATCH(BU365,AI367:AI374,0),MATCH(BU366,AK366:AT366,0)))</f>
        <v>#N/A</v>
      </c>
      <c r="BV373" s="665" t="e">
        <f>INDEX(AX361:BE362,MATCH(AW373,AV361:AV362,0),MATCH(BV365,AX359:BE359,0))*(INDEX(AK367:AT374,MATCH(BV365,AI367:AI374,0),MATCH(BV366,AK366:AT366,0)))</f>
        <v>#N/A</v>
      </c>
      <c r="BW373" s="665" t="e">
        <f>INDEX(AX361:BE362,MATCH(AW373,AV361:AV362,0),MATCH(BW365,AX359:BE359,0))*(INDEX(AK367:AT374,MATCH(BW365,AI367:AI374,0),MATCH(BW366,AK366:AT366,0)))</f>
        <v>#N/A</v>
      </c>
      <c r="BX373" s="665" t="e">
        <f>INDEX(AX361:BE362,MATCH(AW373,AV361:AV362,0),MATCH(BX365,AX359:BE359,0))*(INDEX(AK367:AT374,MATCH(BX365,AI367:AI374,0),MATCH(BX366,AK366:AT366,0)))</f>
        <v>#N/A</v>
      </c>
      <c r="BY373" s="665" t="e">
        <f>INDEX(AX361:BE362,MATCH(AW373,AV361:AV362,0),MATCH(BY365,AX359:BE359,0))*(INDEX(AK367:AT374,MATCH(BY365,AI367:AI374,0),MATCH(BY366,AK366:AT366,0)))</f>
        <v>#N/A</v>
      </c>
      <c r="BZ373" s="665" t="e">
        <f>INDEX(AX361:BE362,MATCH(AW373,AV361:AV362,0),MATCH(BZ365,AX359:BE359,0))*(INDEX(AK367:AT374,MATCH(BZ365,AI367:AI374,0),MATCH(BZ366,AK366:AT366,0)))</f>
        <v>#N/A</v>
      </c>
      <c r="CA373" s="665" t="e">
        <f>INDEX(AX361:BE362,MATCH(AW373,AV361:AV362,0),MATCH(CA365,AX359:BE359,0))*(INDEX(AK367:AT374,MATCH(CA365,AI367:AI374,0),MATCH(CA366,AK366:AT366,0)))</f>
        <v>#N/A</v>
      </c>
      <c r="CB373" s="665" t="e">
        <f>INDEX(AX361:BE362,MATCH(AW373,AV361:AV362,0),MATCH(CB365,AX359:BE359,0))*(INDEX(AK367:AT374,MATCH(CB365,AI367:AI374,0),MATCH(CB366,AK366:AT366,0)))</f>
        <v>#N/A</v>
      </c>
      <c r="CC373" s="665" t="e">
        <f>INDEX(AX361:BE362,MATCH(AW373,AV361:AV362,0),MATCH(CC365,AX359:BE359,0))*(INDEX(AK367:AT374,MATCH(CC365,AI367:AI374,0),MATCH(CC366,AK366:AT366,0)))</f>
        <v>#N/A</v>
      </c>
      <c r="CD373" s="665" t="e">
        <f>INDEX(AX361:BE362,MATCH(AW373,AV361:AV362,0),MATCH(CD365,AX359:BE359,0))*(INDEX(AK367:AT374,MATCH(CD365,AI367:AI374,0),MATCH(CD366,AK366:AT366,0)))</f>
        <v>#N/A</v>
      </c>
      <c r="CE373" s="665" t="e">
        <f>INDEX(AX361:BE362,MATCH(AW373,AV361:AV362,0),MATCH(CE365,AX359:BE359,0))*(INDEX(AK367:AT374,MATCH(CE365,AI367:AI374,0),MATCH(CE366,AK366:AT366,0)))</f>
        <v>#N/A</v>
      </c>
      <c r="CF373" s="665" t="e">
        <f>INDEX(AX361:BE362,MATCH(AW373,AV361:AV362,0),MATCH(CF365,AX359:BE359,0))*(INDEX(AK367:AT374,MATCH(CF365,AI367:AI374,0),MATCH(CF366,AK366:AT366,0)))</f>
        <v>#N/A</v>
      </c>
      <c r="CG373" s="665" t="e">
        <f>INDEX(AX361:BE362,MATCH(AW373,AV361:AV362,0),MATCH(CG365,AX359:BE359,0))*(INDEX(AK367:AT374,MATCH(CG365,AI367:AI374,0),MATCH(CG366,AK366:AT366,0)))</f>
        <v>#N/A</v>
      </c>
      <c r="CH373" s="665" t="e">
        <f>INDEX(AX361:BE362,MATCH(AW373,AV361:AV362,0),MATCH(CH365,AX359:BE359,0))*(INDEX(AK367:AT374,MATCH(CH365,AI367:AI374,0),MATCH(CH366,AK366:AT366,0)))</f>
        <v>#N/A</v>
      </c>
      <c r="CI373" s="665" t="e">
        <f>INDEX(AX361:BE362,MATCH(AW373,AV361:AV362,0),MATCH(CI365,AX359:BE359,0))*(INDEX(AK367:AT374,MATCH(CI365,AI367:AI374,0),MATCH(CI366,AK366:AT366,0)))</f>
        <v>#N/A</v>
      </c>
      <c r="CJ373" s="665" t="e">
        <f>INDEX(AX361:BE362,MATCH(AW373,AV361:AV362,0),MATCH(CJ365,AX359:BE359,0))*(INDEX(AK367:AT374,MATCH(CJ365,AI367:AI374,0),MATCH(CJ366,AK366:AT366,0)))</f>
        <v>#N/A</v>
      </c>
      <c r="CK373" s="665" t="e">
        <f>INDEX(AX361:BE362,MATCH(AW373,AV361:AV362,0),MATCH(CK365,AX359:BE359,0))*(INDEX(AK367:AT374,MATCH(CK365,AI367:AI374,0),MATCH(CK366,AK366:AT366,0)))</f>
        <v>#N/A</v>
      </c>
      <c r="CL373" s="665" t="e">
        <f>INDEX(AX361:BE362,MATCH(AW373,AV361:AV362,0),MATCH(CL365,AX359:BE359,0))*(INDEX(AK367:AT374,MATCH(CL365,AI367:AI374,0),MATCH(CL366,AK366:AT366,0)))</f>
        <v>#N/A</v>
      </c>
      <c r="CM373" s="665" t="e">
        <f>INDEX(AX361:BE362,MATCH(AW373,AV361:AV362,0),MATCH(CM365,AX359:BE359,0))*(INDEX(AK367:AT374,MATCH(CM365,AI367:AI374,0),MATCH(CM366,AK366:AT366,0)))</f>
        <v>#N/A</v>
      </c>
      <c r="CN373" s="665" t="e">
        <f>INDEX(AX361:BE362,MATCH(AW373,AV361:AV362,0),MATCH(CN365,AX359:BE359,0))*(INDEX(AK367:AT374,MATCH(CN365,AI367:AI374,0),MATCH(CN366,AK366:AT366,0)))</f>
        <v>#N/A</v>
      </c>
      <c r="CO373" s="665" t="e">
        <f>INDEX(AX361:BE362,MATCH(AW373,AV361:AV362,0),MATCH(CO365,AX359:BE359,0))*(INDEX(AK367:AT374,MATCH(CO365,AI367:AI374,0),MATCH(CO366,AK366:AT366,0)))</f>
        <v>#N/A</v>
      </c>
      <c r="CP373" s="665" t="e">
        <f>INDEX(AX361:BE362,MATCH(AW373,AV361:AV362,0),MATCH(CP365,AX359:BE359,0))*(INDEX(AK367:AT374,MATCH(CP365,AI367:AI374,0),MATCH(CP366,AK366:AT366,0)))</f>
        <v>#N/A</v>
      </c>
      <c r="CQ373" s="665" t="e">
        <f>INDEX(AX361:BE362,MATCH(AW373,AV361:AV362,0),MATCH(CQ365,AX359:BE359,0))*(INDEX(AK367:AT374,MATCH(CQ365,AI367:AI374,0),MATCH(CQ366,AK366:AT366,0)))</f>
        <v>#N/A</v>
      </c>
      <c r="CR373" s="665" t="e">
        <f>INDEX(AX361:BE362,MATCH(AW373,AV361:AV362,0),MATCH(CR365,AX359:BE359,0))*(INDEX(AK367:AT374,MATCH(CR365,AI367:AI374,0),MATCH(CR366,AK366:AT366,0)))</f>
        <v>#N/A</v>
      </c>
      <c r="CS373" s="665" t="e">
        <f>INDEX(AX361:BE362,MATCH(AW373,AV361:AV362,0),MATCH(CS365,AX359:BE359,0))*(INDEX(AK367:AT374,MATCH(CS365,AI367:AI374,0),MATCH(CS366,AK366:AT366,0)))</f>
        <v>#N/A</v>
      </c>
      <c r="CT373" s="665" t="e">
        <f>INDEX(AX361:BE362,MATCH(AW373,AV361:AV362,0),MATCH(CT365,AX359:BE359,0))*(INDEX(AK367:AT374,MATCH(CT365,AI367:AI374,0),MATCH(CT366,AK366:AT366,0)))</f>
        <v>#N/A</v>
      </c>
      <c r="CU373" s="665" t="e">
        <f>INDEX(AX361:BE362,MATCH(AW373,AV361:AV362,0),MATCH(CU365,AX359:BE359,0))*(INDEX(AK367:AT374,MATCH(CU365,AI367:AI374,0),MATCH(CU366,AK366:AT366,0)))</f>
        <v>#N/A</v>
      </c>
      <c r="CV373" s="665" t="e">
        <f>INDEX(AX361:BE362,MATCH(AW373,AV361:AV362,0),MATCH(CV365,AX359:BE359,0))*(INDEX(AK367:AT374,MATCH(CV365,AI367:AI374,0),MATCH(CV366,AK366:AT366,0)))</f>
        <v>#N/A</v>
      </c>
      <c r="CW373" s="665" t="e">
        <f>INDEX(AX361:BE362,MATCH(AW373,AV361:AV362,0),MATCH(CW365,AX359:BE359,0))*(INDEX(AK367:AT374,MATCH(CW365,AI367:AI374,0),MATCH(CW366,AK366:AT366,0)))</f>
        <v>#N/A</v>
      </c>
      <c r="CX373" s="665" t="e">
        <f>INDEX(AX361:BE362,MATCH(AW373,AV361:AV362,0),MATCH(CX365,AX359:BE359,0))*(INDEX(AK367:AT374,MATCH(CX365,AI367:AI374,0),MATCH(CX366,AK366:AT366,0)))</f>
        <v>#N/A</v>
      </c>
      <c r="CY373" s="665" t="e">
        <f>INDEX(AX361:BE362,MATCH(AW373,AV361:AV362,0),MATCH(CY365,AX359:BE359,0))*(INDEX(AK367:AT374,MATCH(CY365,AI367:AI374,0),MATCH(CY366,AK366:AT366,0)))</f>
        <v>#N/A</v>
      </c>
      <c r="CZ373" s="665" t="e">
        <f>INDEX(AX361:BE362,MATCH(AW373,AV361:AV362,0),MATCH(CZ365,AX359:BE359,0))*(INDEX(AK367:AT374,MATCH(CZ365,AI367:AI374,0),MATCH(CZ366,AK366:AT366,0)))</f>
        <v>#N/A</v>
      </c>
      <c r="DA373" s="665" t="e">
        <f>INDEX(AX361:BE362,MATCH(AW373,AV361:AV362,0),MATCH(DA365,AX359:BE359,0))*(INDEX(AK367:AT374,MATCH(DA365,AI367:AI374,0),MATCH(DA366,AK366:AT366,0)))</f>
        <v>#N/A</v>
      </c>
      <c r="DB373" s="665" t="e">
        <f>INDEX(AX361:BE362,MATCH(AW373,AV361:AV362,0),MATCH(DB365,AX359:BE359,0))*(INDEX(AK367:AT374,MATCH(DB365,AI367:AI374,0),MATCH(DB366,AK366:AT366,0)))</f>
        <v>#N/A</v>
      </c>
      <c r="DC373" s="665" t="e">
        <f>INDEX(AX361:BE362,MATCH(AW373,AV361:AV362,0),MATCH(DC365,AX359:BE359,0))*(INDEX(AK367:AT374,MATCH(DC365,AI367:AI374,0),MATCH(DC366,AK366:AT366,0)))</f>
        <v>#N/A</v>
      </c>
      <c r="DD373" s="665" t="e">
        <f>INDEX(AX361:BE362,MATCH(AW373,AV361:AV362,0),MATCH(DD365,AX359:BE359,0))*(INDEX(AK367:AT374,MATCH(DD365,AI367:AI374,0),MATCH(DD366,AK366:AT366,0)))</f>
        <v>#N/A</v>
      </c>
      <c r="DE373" s="665" t="e">
        <f>INDEX(AX361:BE362,MATCH(AW373,AV361:AV362,0),MATCH(DE365,AX359:BE359,0))*(INDEX(AK367:AT374,MATCH(DE365,AI367:AI374,0),MATCH(DE366,AK366:AT366,0)))</f>
        <v>#N/A</v>
      </c>
      <c r="DF373" s="665" t="e">
        <f>INDEX(AX361:BE362,MATCH(AW373,AV361:AV362,0),MATCH(DF365,AX359:BE359,0))*(INDEX(AK367:AT374,MATCH(DF365,AI367:AI374,0),MATCH(DF366,AK366:AT366,0)))</f>
        <v>#N/A</v>
      </c>
      <c r="DG373" s="665" t="e">
        <f>INDEX(AX361:BE362,MATCH(AW373,AV361:AV362,0),MATCH(DG365,AX359:BE359,0))*(INDEX(AK367:AT374,MATCH(DG365,AI367:AI374,0),MATCH(DG366,AK366:AT366,0)))</f>
        <v>#N/A</v>
      </c>
      <c r="DH373" s="665" t="e">
        <f>INDEX(AX361:BE362,MATCH(AW373,AV361:AV362,0),MATCH(DH365,AX359:BE359,0))*(INDEX(AK367:AT374,MATCH(DH365,AI367:AI374,0),MATCH(DH366,AK366:AT366,0)))</f>
        <v>#N/A</v>
      </c>
      <c r="DI373" s="665" t="e">
        <f>INDEX(AX361:BE362,MATCH(AW373,AV361:AV362,0),MATCH(DI365,AX359:BE359,0))*(INDEX(AK367:AT374,MATCH(DI365,AI367:AI374,0),MATCH(DI366,AK366:AT366,0)))</f>
        <v>#N/A</v>
      </c>
      <c r="DJ373" s="665" t="e">
        <f>INDEX(AX361:BE362,MATCH(AW373,AV361:AV362,0),MATCH(DJ365,AX359:BE359,0))*(INDEX(AK367:AT374,MATCH(DJ365,AI367:AI374,0),MATCH(DJ366,AK366:AT366,0)))</f>
        <v>#N/A</v>
      </c>
      <c r="DK373" s="665" t="e">
        <f>INDEX(AX361:BE362,MATCH(AW373,AV361:AV362,0),MATCH(DK365,AX359:BE359,0))*(INDEX(AK367:AT374,MATCH(DK365,AI367:AI374,0),MATCH(DK366,AK366:AT366,0)))</f>
        <v>#N/A</v>
      </c>
      <c r="DL373" s="665" t="e">
        <f>INDEX(AX361:BE362,MATCH(AW373,AV361:AV362,0),MATCH(DL365,AX359:BE359,0))*(INDEX(AK367:AT374,MATCH(DL365,AI367:AI374,0),MATCH(DL366,AK366:AT366,0)))</f>
        <v>#N/A</v>
      </c>
      <c r="DM373" s="665" t="e">
        <f>INDEX(AX361:BE362,MATCH(AW373,AV361:AV362,0),MATCH(DM365,AX359:BE359,0))*(INDEX(AK367:AT374,MATCH(DM365,AI367:AI374,0),MATCH(DM366,AK366:AT366,0)))</f>
        <v>#N/A</v>
      </c>
      <c r="DN373" s="665" t="e">
        <f>INDEX(AX361:BE362,MATCH(AW373,AV361:AV362,0),MATCH(DN365,AX359:BE359,0))*(INDEX(AK367:AT374,MATCH(DN365,AI367:AI374,0),MATCH(DN366,AK366:AT366,0)))</f>
        <v>#N/A</v>
      </c>
      <c r="DO373" s="665" t="e">
        <f>INDEX(AX361:BE362,MATCH(AW373,AV361:AV362,0),MATCH(DO365,AX359:BE359,0))*(INDEX(AK367:AT374,MATCH(DO365,AI367:AI374,0),MATCH(DO366,AK366:AT366,0)))</f>
        <v>#N/A</v>
      </c>
      <c r="DP373" s="665" t="e">
        <f>INDEX(AX361:BE362,MATCH(AW373,AV361:AV362,0),MATCH(DP365,AX359:BE359,0))*(INDEX(AK367:AT374,MATCH(DP365,AI367:AI374,0),MATCH(DP366,AK366:AT366,0)))</f>
        <v>#N/A</v>
      </c>
      <c r="DQ373" s="643" t="e">
        <f>SUM(AX373:DP373)=#REF!</f>
        <v>#REF!</v>
      </c>
      <c r="DR373" s="749">
        <v>2029</v>
      </c>
      <c r="DS373" s="665" t="e">
        <f>IF(DR373&gt;DS365,AX372-AX373,0)</f>
        <v>#REF!</v>
      </c>
      <c r="DT373" s="665" t="e">
        <f>IF(DR373&gt;DT365,AY372-AY373,0)</f>
        <v>#N/A</v>
      </c>
      <c r="DU373" s="665" t="e">
        <f>IF(DR373&gt;DU365,AZ372-AZ373,0)</f>
        <v>#N/A</v>
      </c>
      <c r="DV373" s="665" t="e">
        <f>IF(DR373&gt;DV365,BA372-BA373,0)</f>
        <v>#N/A</v>
      </c>
      <c r="DW373" s="665" t="e">
        <f>IF(DR373&gt;DW365,BB372-BB373,0)</f>
        <v>#N/A</v>
      </c>
      <c r="DX373" s="665" t="e">
        <f>IF(DR373&gt;DX365,BC372-BC373,0)</f>
        <v>#N/A</v>
      </c>
      <c r="DY373" s="665" t="e">
        <f>IF(DR373&gt;DY365,BD372-BD373,0)</f>
        <v>#N/A</v>
      </c>
      <c r="DZ373" s="665" t="e">
        <f>IF(DR373&gt;DZ365,BE372-BE373,0)</f>
        <v>#N/A</v>
      </c>
      <c r="EA373" s="665" t="e">
        <f>IF(DR373&gt;EA365,BF372-BF373,0)</f>
        <v>#N/A</v>
      </c>
      <c r="EB373" s="665" t="e">
        <f>IF(DR373&gt;EB365,BG372-BG373,0)</f>
        <v>#N/A</v>
      </c>
      <c r="EC373" s="665" t="e">
        <f>IF(DR373&gt;EC365,BH372-BH373,0)</f>
        <v>#N/A</v>
      </c>
      <c r="ED373" s="665" t="e">
        <f>IF(DR373&gt;ED365,BI372-BI373,0)</f>
        <v>#N/A</v>
      </c>
      <c r="EE373" s="665" t="e">
        <f>IF(DR373&gt;EE365,BJ372-BJ373,0)</f>
        <v>#N/A</v>
      </c>
      <c r="EF373" s="665" t="e">
        <f>IF(DR373&gt;EF365,BK372-BK373,0)</f>
        <v>#N/A</v>
      </c>
      <c r="EG373" s="665" t="e">
        <f>IF(DR373&gt;EG365,BL372-BL373,0)</f>
        <v>#N/A</v>
      </c>
      <c r="EH373" s="665" t="e">
        <f>IF(DR373&gt;EH365,BM372-BM373,0)</f>
        <v>#N/A</v>
      </c>
      <c r="EI373" s="665" t="e">
        <f>IF(DR373&gt;EI365,BN372-BN373,0)</f>
        <v>#N/A</v>
      </c>
      <c r="EJ373" s="665" t="e">
        <f>IF(DR373&gt;EJ365,BO372-BO373,0)</f>
        <v>#N/A</v>
      </c>
      <c r="EK373" s="665" t="e">
        <f>IF(DR373&gt;EK365,BP372-BP373,0)</f>
        <v>#N/A</v>
      </c>
      <c r="EL373" s="665" t="e">
        <f>IF(DR373&gt;EL365,BQ372-BQ373,0)</f>
        <v>#N/A</v>
      </c>
      <c r="EM373" s="665" t="e">
        <f>IF(DR373&gt;EM365,BR372-BR373,0)</f>
        <v>#N/A</v>
      </c>
      <c r="EN373" s="665" t="e">
        <f>IF(DR373&gt;EN365,BS372-BS373,0)</f>
        <v>#N/A</v>
      </c>
      <c r="EO373" s="665" t="e">
        <f>IF(DR373&gt;EO365,BT372-BT373,0)</f>
        <v>#N/A</v>
      </c>
      <c r="EP373" s="665" t="e">
        <f>IF(DR373&gt;EP365,BU372-BU373,0)</f>
        <v>#N/A</v>
      </c>
      <c r="EQ373" s="665" t="e">
        <f>IF(DR373&gt;EQ365,BV372-BV373,0)</f>
        <v>#N/A</v>
      </c>
      <c r="ER373" s="665" t="e">
        <f>IF(DR373&gt;ER365,BW372-BW373,0)</f>
        <v>#N/A</v>
      </c>
      <c r="ES373" s="665" t="e">
        <f>IF(DR373&gt;ES365,BX372-BX373,0)</f>
        <v>#N/A</v>
      </c>
      <c r="ET373" s="665" t="e">
        <f>IF(DR373&gt;ET365,BY372-BY373,0)</f>
        <v>#N/A</v>
      </c>
      <c r="EU373" s="665" t="e">
        <f>IF(DR373&gt;EU365,BZ372-BZ373,0)</f>
        <v>#N/A</v>
      </c>
      <c r="EV373" s="665" t="e">
        <f>IF(DR373&gt;EV365,CA372-CA373,0)</f>
        <v>#N/A</v>
      </c>
      <c r="EW373" s="665" t="e">
        <f>IF(DR373&gt;EW365,CB372-CB373,0)</f>
        <v>#N/A</v>
      </c>
      <c r="EX373" s="665" t="e">
        <f>IF(DR373&gt;EX365,CC372-CC373,0)</f>
        <v>#N/A</v>
      </c>
      <c r="EY373" s="665" t="e">
        <f>IF(DR373&gt;EY365,CD372-CD373,0)</f>
        <v>#N/A</v>
      </c>
      <c r="EZ373" s="665" t="e">
        <f>IF(DR373&gt;EZ365,CE372-CE373,0)</f>
        <v>#N/A</v>
      </c>
      <c r="FA373" s="665" t="e">
        <f>IF(DR373&gt;FA365,CF372-CF373,0)</f>
        <v>#N/A</v>
      </c>
      <c r="FB373" s="665" t="e">
        <f>IF(DR373&gt;FB365,CG372-CG373,0)</f>
        <v>#N/A</v>
      </c>
      <c r="FC373" s="665" t="e">
        <f>IF(DR373&gt;FC365,CH372-CH373,0)</f>
        <v>#N/A</v>
      </c>
      <c r="FD373" s="665" t="e">
        <f>IF(DR373&gt;FD365,CI372-CI373,0)</f>
        <v>#N/A</v>
      </c>
      <c r="FE373" s="665" t="e">
        <f>IF(DR373&gt;FE365,CJ372-CJ373,0)</f>
        <v>#N/A</v>
      </c>
      <c r="FF373" s="665" t="e">
        <f>IF(DR373&gt;FF365,CK372-CK373,0)</f>
        <v>#N/A</v>
      </c>
      <c r="FG373" s="665" t="e">
        <f>IF(DR373&gt;FG365,CL372-CL373,0)</f>
        <v>#N/A</v>
      </c>
      <c r="FH373" s="665" t="e">
        <f>IF(DR373&gt;FH365,CM372-CM373,0)</f>
        <v>#N/A</v>
      </c>
      <c r="FI373" s="665" t="e">
        <f>IF(DR373&gt;FI365,CN372-CN373,0)</f>
        <v>#N/A</v>
      </c>
      <c r="FJ373" s="665" t="e">
        <f>IF(DR373&gt;FJ365,CO372-CO373,0)</f>
        <v>#N/A</v>
      </c>
      <c r="FK373" s="665" t="e">
        <f>IF(DR373&gt;FK365,CP372-CP373,0)</f>
        <v>#N/A</v>
      </c>
      <c r="FL373" s="665" t="e">
        <f>IF(DR373&gt;FL365,CQ372-CQ373,0)</f>
        <v>#N/A</v>
      </c>
      <c r="FM373" s="665" t="e">
        <f>IF(DR373&gt;FM365,CR372-CR373,0)</f>
        <v>#N/A</v>
      </c>
      <c r="FN373" s="665" t="e">
        <f>IF(DR373&gt;FN365,CS372-CS373,0)</f>
        <v>#N/A</v>
      </c>
      <c r="FO373" s="665" t="e">
        <f>IF(DR373&gt;FO365,CT372-CT373,0)</f>
        <v>#N/A</v>
      </c>
      <c r="FP373" s="665" t="e">
        <f>IF(DR373&gt;FP365,CU372-CU373,0)</f>
        <v>#N/A</v>
      </c>
      <c r="FQ373" s="665" t="e">
        <f>IF(DR373&gt;FQ365,CV372-CV373,0)</f>
        <v>#N/A</v>
      </c>
      <c r="FR373" s="665">
        <f>IF(DR373&gt;FR365,CW372-CW373,0)</f>
        <v>0</v>
      </c>
      <c r="FS373" s="665">
        <f>IF(DR373&gt;FS365,CX372-CX373,0)</f>
        <v>0</v>
      </c>
      <c r="FT373" s="665">
        <f>IF(DR373&gt;FT365,CY372-CY373,0)</f>
        <v>0</v>
      </c>
      <c r="FU373" s="665">
        <f>IF(DR373&gt;FU365,CZ372-CZ373,0)</f>
        <v>0</v>
      </c>
      <c r="FV373" s="665">
        <f>IF(DR373&gt;FV365,DA372-DA373,0)</f>
        <v>0</v>
      </c>
      <c r="FW373" s="665">
        <f>IF(DR373&gt;FW365,DB372-DB373,0)</f>
        <v>0</v>
      </c>
      <c r="FX373" s="665">
        <f>IF(DR373&gt;FX365,DC372-DC373,0)</f>
        <v>0</v>
      </c>
      <c r="FY373" s="665">
        <f>IF(DR373&gt;FY365,DD372-DD373,0)</f>
        <v>0</v>
      </c>
      <c r="FZ373" s="665">
        <f>IF(DR373&gt;FZ365,DE372-DE373,0)</f>
        <v>0</v>
      </c>
      <c r="GA373" s="665">
        <f>IF(DR373&gt;GA365,DF372-DF373,0)</f>
        <v>0</v>
      </c>
      <c r="GB373" s="665">
        <f>IF(DR373&gt;GB365,DG372-DG373,0)</f>
        <v>0</v>
      </c>
      <c r="GC373" s="665">
        <f>IF(DR373&gt;GC365,DH372-DH373,0)</f>
        <v>0</v>
      </c>
      <c r="GD373" s="665">
        <f>IF(DR373&gt;GD365,DI372-DI373,0)</f>
        <v>0</v>
      </c>
      <c r="GE373" s="665">
        <f>IF(DR373&gt;GE365,DJ372-DJ373,0)</f>
        <v>0</v>
      </c>
      <c r="GF373" s="665">
        <f>IF(DR373&gt;GF365,DK372-DK373,0)</f>
        <v>0</v>
      </c>
      <c r="GG373" s="665">
        <f>IF(DR373&gt;GG365,DL372-DL373,0)</f>
        <v>0</v>
      </c>
      <c r="GH373" s="665">
        <f>IF(DR373&gt;GH365,DM372-DM373,0)</f>
        <v>0</v>
      </c>
      <c r="GI373" s="665">
        <f>IF(DR373&gt;GI365,DN372-DN373,0)</f>
        <v>0</v>
      </c>
      <c r="GJ373" s="665">
        <f>IF(DR373&gt;GJ365,DO372-DO373,0)</f>
        <v>0</v>
      </c>
      <c r="GK373" s="665">
        <f>IF(DR373&gt;GK365,DP372-DP373,0)</f>
        <v>0</v>
      </c>
      <c r="GL373" s="665" t="e">
        <f>SUM(DS373:GK373)+SUM(#REF!)=#REF!</f>
        <v>#REF!</v>
      </c>
      <c r="GM373" s="667"/>
      <c r="GN373" s="749">
        <v>2029</v>
      </c>
      <c r="GO373" s="664" t="e">
        <f>SUMIF(DS366:GK366,GO366,DS373:GK373)</f>
        <v>#REF!</v>
      </c>
      <c r="GP373" s="668" t="e">
        <f>SUMIF(DS366:GK366,GP366,DS373:GK373)</f>
        <v>#N/A</v>
      </c>
      <c r="GQ373" s="668" t="e">
        <f>SUMIF(DS366:GK366,GQ366,DS373:GK373)</f>
        <v>#N/A</v>
      </c>
      <c r="GR373" s="668" t="e">
        <f>SUMIF(DS366:GK366,GR366,DS373:GK373)</f>
        <v>#N/A</v>
      </c>
      <c r="GS373" s="668" t="e">
        <f>SUMIF(DS366:GK366,GS366,DS373:GK373)</f>
        <v>#N/A</v>
      </c>
      <c r="GT373" s="668" t="e">
        <f>SUMIF(DS366:GK366,GT366,DS373:GK373)</f>
        <v>#N/A</v>
      </c>
      <c r="GU373" s="668" t="e">
        <f>SUMIF(DS366:GK366,GU366,DS373:GK373)</f>
        <v>#N/A</v>
      </c>
      <c r="GV373" s="668" t="e">
        <f>SUMIF(DS366:GK366,GV366,DS373:GK373)</f>
        <v>#N/A</v>
      </c>
      <c r="GW373" s="668" t="e">
        <f>SUMIF(DS366:GK366,GW366,DS373:GK373)</f>
        <v>#N/A</v>
      </c>
      <c r="GX373" s="668" t="e">
        <f>SUMIF(DS366:GK366,GX366,DS373:GK373)</f>
        <v>#N/A</v>
      </c>
      <c r="GY373" s="668" t="e">
        <f>SUMIF(DS366:GK366,GY366,DS373:GK373)</f>
        <v>#N/A</v>
      </c>
      <c r="GZ373" s="646" t="e">
        <f>SUM(GO373:GY373)=(#REF!-SUM(#REF!))</f>
        <v>#REF!</v>
      </c>
    </row>
    <row r="374" spans="1:234" hidden="1" x14ac:dyDescent="0.25">
      <c r="A374" s="643" t="s">
        <v>208</v>
      </c>
      <c r="AI374" s="664">
        <v>2030</v>
      </c>
      <c r="AJ374" s="664">
        <v>0</v>
      </c>
      <c r="AK374" s="665">
        <f>IFERROR(#REF!/#REF!,0)</f>
        <v>0</v>
      </c>
      <c r="AL374" s="665">
        <f>IFERROR(#REF!/#REF!,0)</f>
        <v>0</v>
      </c>
      <c r="AM374" s="665">
        <f>IFERROR(#REF!/#REF!,0)</f>
        <v>0</v>
      </c>
      <c r="AN374" s="669">
        <f>IFERROR(#REF!/#REF!,0)</f>
        <v>0</v>
      </c>
      <c r="AO374" s="669">
        <f>IFERROR(#REF!/#REF!,0)</f>
        <v>0</v>
      </c>
      <c r="AP374" s="669">
        <f>IFERROR(#REF!/#REF!,0)</f>
        <v>0</v>
      </c>
      <c r="AQ374" s="669">
        <f>IFERROR(#REF!/#REF!,0)</f>
        <v>0</v>
      </c>
      <c r="AR374" s="669">
        <f>IFERROR(#REF!/#REF!,0)</f>
        <v>0</v>
      </c>
      <c r="AS374" s="669">
        <f>IFERROR(#REF!/#REF!,0)</f>
        <v>0</v>
      </c>
      <c r="AT374" s="669">
        <f>IFERROR(#REF!/#REF!,0)</f>
        <v>0</v>
      </c>
      <c r="AU374" s="666"/>
      <c r="AW374" s="749">
        <v>2030</v>
      </c>
      <c r="AX374" s="665" t="e">
        <f>#REF!</f>
        <v>#REF!</v>
      </c>
      <c r="AY374" s="665" t="e">
        <f>INDEX(AX361:BE362,MATCH(AW374,AV361:AV362,0),MATCH(AY365,AX359:BE359,0))*(INDEX(AK367:AT374,MATCH(AY365,AI367:AI374,0),MATCH(AY366,AK366:AT366,0)))</f>
        <v>#N/A</v>
      </c>
      <c r="AZ374" s="665" t="e">
        <f>INDEX(AX361:BE362,MATCH(AW374,AV361:AV362,0),MATCH(AZ365,AX359:BE359,0))*(INDEX(AK367:AT374,MATCH(AZ365,AI367:AI374,0),MATCH(AZ366,AK366:AT366,0)))</f>
        <v>#N/A</v>
      </c>
      <c r="BA374" s="665" t="e">
        <f>INDEX(AX361:BE362,MATCH(AW374,AV361:AV362,0),MATCH(BA365,AX359:BE359,0))*(INDEX(AK367:AT374,MATCH(BA365,AI367:AI374,0),MATCH(BA366,AK366:AT366,0)))</f>
        <v>#N/A</v>
      </c>
      <c r="BB374" s="665" t="e">
        <f>INDEX(AX361:BE362,MATCH(AW374,AV361:AV362,0),MATCH(BB365,AX359:BE359,0))*(INDEX(AK367:AT374,MATCH(BB365,AI367:AI374,0),MATCH(BB366,AK366:AT366,0)))</f>
        <v>#N/A</v>
      </c>
      <c r="BC374" s="665" t="e">
        <f>INDEX(AX361:BE362,MATCH(AW374,AV361:AV362,0),MATCH(BC365,AX359:BE359,0))*(INDEX(AK367:AT374,MATCH(BC365,AI367:AI374,0),MATCH(BC366,AK366:AT366,0)))</f>
        <v>#N/A</v>
      </c>
      <c r="BD374" s="665" t="e">
        <f>INDEX(AX361:BE362,MATCH(AW374,AV361:AV362,0),MATCH(BD365,AX359:BE359,0))*(INDEX(AK367:AT374,MATCH(BD365,AI367:AI374,0),MATCH(BD366,AK366:AT366,0)))</f>
        <v>#N/A</v>
      </c>
      <c r="BE374" s="665" t="e">
        <f>INDEX(AX361:BE362,MATCH(AW374,AV361:AV362,0),MATCH(BE365,AX359:BE359,0))*(INDEX(AK367:AT374,MATCH(BE365,AI367:AI374,0),MATCH(BE366,AK366:AT366,0)))</f>
        <v>#N/A</v>
      </c>
      <c r="BF374" s="665" t="e">
        <f>INDEX(AX361:BE362,MATCH(AW374,AV361:AV362,0),MATCH(BF365,AX359:BE359,0))*(INDEX(AK367:AT374,MATCH(BF365,AI367:AI374,0),MATCH(BF366,AK366:AT366,0)))</f>
        <v>#N/A</v>
      </c>
      <c r="BG374" s="665" t="e">
        <f>INDEX(AX361:BE362,MATCH(AW374,AV361:AV362,0),MATCH(BG365,AX359:BE359,0))*(INDEX(AK367:AT374,MATCH(BG365,AI367:AI374,0),MATCH(BG366,AK366:AT366,0)))</f>
        <v>#N/A</v>
      </c>
      <c r="BH374" s="665" t="e">
        <f>INDEX(AX361:BE362,MATCH(AW374,AV361:AV362,0),MATCH(BH365,AX359:BE359,0))*(INDEX(AK367:AT374,MATCH(BH365,AI367:AI374,0),MATCH(BH366,AK366:AT366,0)))</f>
        <v>#N/A</v>
      </c>
      <c r="BI374" s="665" t="e">
        <f>INDEX(AX361:BE362,MATCH(AW374,AV361:AV362,0),MATCH(BI365,AX359:BE359,0))*(INDEX(AK367:AT374,MATCH(BI365,AI367:AI374,0),MATCH(BI366,AK366:AT366,0)))</f>
        <v>#N/A</v>
      </c>
      <c r="BJ374" s="665" t="e">
        <f>INDEX(AX361:BE362,MATCH(AW374,AV361:AV362,0),MATCH(BJ365,AX359:BE359,0))*(INDEX(AK367:AT374,MATCH(BJ365,AI367:AI374,0),MATCH(BJ366,AK366:AT366,0)))</f>
        <v>#N/A</v>
      </c>
      <c r="BK374" s="665" t="e">
        <f>INDEX(AX361:BE362,MATCH(AW374,AV361:AV362,0),MATCH(BK365,AX359:BE359,0))*(INDEX(AK367:AT374,MATCH(BK365,AI367:AI374,0),MATCH(BK366,AK366:AT366,0)))</f>
        <v>#N/A</v>
      </c>
      <c r="BL374" s="665" t="e">
        <f>INDEX(AX361:BE362,MATCH(AW374,AV361:AV362,0),MATCH(BL365,AX359:BE359,0))*(INDEX(AK367:AT374,MATCH(BL365,AI367:AI374,0),MATCH(BL366,AK366:AT366,0)))</f>
        <v>#N/A</v>
      </c>
      <c r="BM374" s="665" t="e">
        <f>INDEX(AX361:BE362,MATCH(AW374,AV361:AV362,0),MATCH(BM365,AX359:BE359,0))*(INDEX(AK367:AT374,MATCH(BM365,AI367:AI374,0),MATCH(BM366,AK366:AT366,0)))</f>
        <v>#N/A</v>
      </c>
      <c r="BN374" s="665" t="e">
        <f>INDEX(AX361:BE362,MATCH(AW374,AV361:AV362,0),MATCH(BN365,AX359:BE359,0))*(INDEX(AK367:AT374,MATCH(BN365,AI367:AI374,0),MATCH(BN366,AK366:AT366,0)))</f>
        <v>#N/A</v>
      </c>
      <c r="BO374" s="665" t="e">
        <f>INDEX(AX361:BE362,MATCH(AW374,AV361:AV362,0),MATCH(BO365,AX359:BE359,0))*(INDEX(AK367:AT374,MATCH(BO365,AI367:AI374,0),MATCH(BO366,AK366:AT366,0)))</f>
        <v>#N/A</v>
      </c>
      <c r="BP374" s="665" t="e">
        <f>INDEX(AX361:BE362,MATCH(AW374,AV361:AV362,0),MATCH(BP365,AX359:BE359,0))*(INDEX(AK367:AT374,MATCH(BP365,AI367:AI374,0),MATCH(BP366,AK366:AT366,0)))</f>
        <v>#N/A</v>
      </c>
      <c r="BQ374" s="665" t="e">
        <f>INDEX(AX361:BE362,MATCH(AW374,AV361:AV362,0),MATCH(BQ365,AX359:BE359,0))*(INDEX(AK367:AT374,MATCH(BQ365,AI367:AI374,0),MATCH(BQ366,AK366:AT366,0)))</f>
        <v>#N/A</v>
      </c>
      <c r="BR374" s="665" t="e">
        <f>INDEX(AX361:BE362,MATCH(AW374,AV361:AV362,0),MATCH(BR365,AX359:BE359,0))*(INDEX(AK367:AT374,MATCH(BR365,AI367:AI374,0),MATCH(BR366,AK366:AT366,0)))</f>
        <v>#N/A</v>
      </c>
      <c r="BS374" s="665" t="e">
        <f>INDEX(AX361:BE362,MATCH(AW374,AV361:AV362,0),MATCH(BS365,AX359:BE359,0))*(INDEX(AK367:AT374,MATCH(BS365,AI367:AI374,0),MATCH(BS366,AK366:AT366,0)))</f>
        <v>#N/A</v>
      </c>
      <c r="BT374" s="665" t="e">
        <f>INDEX(AX361:BE362,MATCH(AW374,AV361:AV362,0),MATCH(BT365,AX359:BE359,0))*(INDEX(AK367:AT374,MATCH(BT365,AI367:AI374,0),MATCH(BT366,AK366:AT366,0)))</f>
        <v>#N/A</v>
      </c>
      <c r="BU374" s="665" t="e">
        <f>INDEX(AX361:BE362,MATCH(AW374,AV361:AV362,0),MATCH(BU365,AX359:BE359,0))*(INDEX(AK367:AT374,MATCH(BU365,AI367:AI374,0),MATCH(BU366,AK366:AT366,0)))</f>
        <v>#N/A</v>
      </c>
      <c r="BV374" s="665" t="e">
        <f>INDEX(AX361:BE362,MATCH(AW374,AV361:AV362,0),MATCH(BV365,AX359:BE359,0))*(INDEX(AK367:AT374,MATCH(BV365,AI367:AI374,0),MATCH(BV366,AK366:AT366,0)))</f>
        <v>#N/A</v>
      </c>
      <c r="BW374" s="665" t="e">
        <f>INDEX(AX361:BE362,MATCH(AW374,AV361:AV362,0),MATCH(BW365,AX359:BE359,0))*(INDEX(AK367:AT374,MATCH(BW365,AI367:AI374,0),MATCH(BW366,AK366:AT366,0)))</f>
        <v>#N/A</v>
      </c>
      <c r="BX374" s="665" t="e">
        <f>INDEX(AX361:BE362,MATCH(AW374,AV361:AV362,0),MATCH(BX365,AX359:BE359,0))*(INDEX(AK367:AT374,MATCH(BX365,AI367:AI374,0),MATCH(BX366,AK366:AT366,0)))</f>
        <v>#N/A</v>
      </c>
      <c r="BY374" s="665" t="e">
        <f>INDEX(AX361:BE362,MATCH(AW374,AV361:AV362,0),MATCH(BY365,AX359:BE359,0))*(INDEX(AK367:AT374,MATCH(BY365,AI367:AI374,0),MATCH(BY366,AK366:AT366,0)))</f>
        <v>#N/A</v>
      </c>
      <c r="BZ374" s="665" t="e">
        <f>INDEX(AX361:BE362,MATCH(AW374,AV361:AV362,0),MATCH(BZ365,AX359:BE359,0))*(INDEX(AK367:AT374,MATCH(BZ365,AI367:AI374,0),MATCH(BZ366,AK366:AT366,0)))</f>
        <v>#N/A</v>
      </c>
      <c r="CA374" s="665" t="e">
        <f>INDEX(AX361:BE362,MATCH(AW374,AV361:AV362,0),MATCH(CA365,AX359:BE359,0))*(INDEX(AK367:AT374,MATCH(CA365,AI367:AI374,0),MATCH(CA366,AK366:AT366,0)))</f>
        <v>#N/A</v>
      </c>
      <c r="CB374" s="665" t="e">
        <f>INDEX(AX361:BE362,MATCH(AW374,AV361:AV362,0),MATCH(CB365,AX359:BE359,0))*(INDEX(AK367:AT374,MATCH(CB365,AI367:AI374,0),MATCH(CB366,AK366:AT366,0)))</f>
        <v>#N/A</v>
      </c>
      <c r="CC374" s="665" t="e">
        <f>INDEX(AX361:BE362,MATCH(AW374,AV361:AV362,0),MATCH(CC365,AX359:BE359,0))*(INDEX(AK367:AT374,MATCH(CC365,AI367:AI374,0),MATCH(CC366,AK366:AT366,0)))</f>
        <v>#N/A</v>
      </c>
      <c r="CD374" s="665" t="e">
        <f>INDEX(AX361:BE362,MATCH(AW374,AV361:AV362,0),MATCH(CD365,AX359:BE359,0))*(INDEX(AK367:AT374,MATCH(CD365,AI367:AI374,0),MATCH(CD366,AK366:AT366,0)))</f>
        <v>#N/A</v>
      </c>
      <c r="CE374" s="665" t="e">
        <f>INDEX(AX361:BE362,MATCH(AW374,AV361:AV362,0),MATCH(CE365,AX359:BE359,0))*(INDEX(AK367:AT374,MATCH(CE365,AI367:AI374,0),MATCH(CE366,AK366:AT366,0)))</f>
        <v>#N/A</v>
      </c>
      <c r="CF374" s="665" t="e">
        <f>INDEX(AX361:BE362,MATCH(AW374,AV361:AV362,0),MATCH(CF365,AX359:BE359,0))*(INDEX(AK367:AT374,MATCH(CF365,AI367:AI374,0),MATCH(CF366,AK366:AT366,0)))</f>
        <v>#N/A</v>
      </c>
      <c r="CG374" s="665" t="e">
        <f>INDEX(AX361:BE362,MATCH(AW374,AV361:AV362,0),MATCH(CG365,AX359:BE359,0))*(INDEX(AK367:AT374,MATCH(CG365,AI367:AI374,0),MATCH(CG366,AK366:AT366,0)))</f>
        <v>#N/A</v>
      </c>
      <c r="CH374" s="665" t="e">
        <f>INDEX(AX361:BE362,MATCH(AW374,AV361:AV362,0),MATCH(CH365,AX359:BE359,0))*(INDEX(AK367:AT374,MATCH(CH365,AI367:AI374,0),MATCH(CH366,AK366:AT366,0)))</f>
        <v>#N/A</v>
      </c>
      <c r="CI374" s="665" t="e">
        <f>INDEX(AX361:BE362,MATCH(AW374,AV361:AV362,0),MATCH(CI365,AX359:BE359,0))*(INDEX(AK367:AT374,MATCH(CI365,AI367:AI374,0),MATCH(CI366,AK366:AT366,0)))</f>
        <v>#N/A</v>
      </c>
      <c r="CJ374" s="665" t="e">
        <f>INDEX(AX361:BE362,MATCH(AW374,AV361:AV362,0),MATCH(CJ365,AX359:BE359,0))*(INDEX(AK367:AT374,MATCH(CJ365,AI367:AI374,0),MATCH(CJ366,AK366:AT366,0)))</f>
        <v>#N/A</v>
      </c>
      <c r="CK374" s="665" t="e">
        <f>INDEX(AX361:BE362,MATCH(AW374,AV361:AV362,0),MATCH(CK365,AX359:BE359,0))*(INDEX(AK367:AT374,MATCH(CK365,AI367:AI374,0),MATCH(CK366,AK366:AT366,0)))</f>
        <v>#N/A</v>
      </c>
      <c r="CL374" s="665" t="e">
        <f>INDEX(AX361:BE362,MATCH(AW374,AV361:AV362,0),MATCH(CL365,AX359:BE359,0))*(INDEX(AK367:AT374,MATCH(CL365,AI367:AI374,0),MATCH(CL366,AK366:AT366,0)))</f>
        <v>#N/A</v>
      </c>
      <c r="CM374" s="665" t="e">
        <f>INDEX(AX361:BE362,MATCH(AW374,AV361:AV362,0),MATCH(CM365,AX359:BE359,0))*(INDEX(AK367:AT374,MATCH(CM365,AI367:AI374,0),MATCH(CM366,AK366:AT366,0)))</f>
        <v>#N/A</v>
      </c>
      <c r="CN374" s="665" t="e">
        <f>INDEX(AX361:BE362,MATCH(AW374,AV361:AV362,0),MATCH(CN365,AX359:BE359,0))*(INDEX(AK367:AT374,MATCH(CN365,AI367:AI374,0),MATCH(CN366,AK366:AT366,0)))</f>
        <v>#N/A</v>
      </c>
      <c r="CO374" s="665" t="e">
        <f>INDEX(AX361:BE362,MATCH(AW374,AV361:AV362,0),MATCH(CO365,AX359:BE359,0))*(INDEX(AK367:AT374,MATCH(CO365,AI367:AI374,0),MATCH(CO366,AK366:AT366,0)))</f>
        <v>#N/A</v>
      </c>
      <c r="CP374" s="665" t="e">
        <f>INDEX(AX361:BE362,MATCH(AW374,AV361:AV362,0),MATCH(CP365,AX359:BE359,0))*(INDEX(AK367:AT374,MATCH(CP365,AI367:AI374,0),MATCH(CP366,AK366:AT366,0)))</f>
        <v>#N/A</v>
      </c>
      <c r="CQ374" s="665" t="e">
        <f>INDEX(AX361:BE362,MATCH(AW374,AV361:AV362,0),MATCH(CQ365,AX359:BE359,0))*(INDEX(AK367:AT374,MATCH(CQ365,AI367:AI374,0),MATCH(CQ366,AK366:AT366,0)))</f>
        <v>#N/A</v>
      </c>
      <c r="CR374" s="665" t="e">
        <f>INDEX(AX361:BE362,MATCH(AW374,AV361:AV362,0),MATCH(CR365,AX359:BE359,0))*(INDEX(AK367:AT374,MATCH(CR365,AI367:AI374,0),MATCH(CR366,AK366:AT366,0)))</f>
        <v>#N/A</v>
      </c>
      <c r="CS374" s="665" t="e">
        <f>INDEX(AX361:BE362,MATCH(AW374,AV361:AV362,0),MATCH(CS365,AX359:BE359,0))*(INDEX(AK367:AT374,MATCH(CS365,AI367:AI374,0),MATCH(CS366,AK366:AT366,0)))</f>
        <v>#N/A</v>
      </c>
      <c r="CT374" s="665" t="e">
        <f>INDEX(AX361:BE362,MATCH(AW374,AV361:AV362,0),MATCH(CT365,AX359:BE359,0))*(INDEX(AK367:AT374,MATCH(CT365,AI367:AI374,0),MATCH(CT366,AK366:AT366,0)))</f>
        <v>#N/A</v>
      </c>
      <c r="CU374" s="665" t="e">
        <f>INDEX(AX361:BE362,MATCH(AW374,AV361:AV362,0),MATCH(CU365,AX359:BE359,0))*(INDEX(AK367:AT374,MATCH(CU365,AI367:AI374,0),MATCH(CU366,AK366:AT366,0)))</f>
        <v>#N/A</v>
      </c>
      <c r="CV374" s="665" t="e">
        <f>INDEX(AX361:BE362,MATCH(AW374,AV361:AV362,0),MATCH(CV365,AX359:BE359,0))*(INDEX(AK367:AT374,MATCH(CV365,AI367:AI374,0),MATCH(CV366,AK366:AT366,0)))</f>
        <v>#N/A</v>
      </c>
      <c r="CW374" s="665" t="e">
        <f>INDEX(AX361:BE362,MATCH(AW374,AV361:AV362,0),MATCH(CW365,AX359:BE359,0))*(INDEX(AK367:AT374,MATCH(CW365,AI367:AI374,0),MATCH(CW366,AK366:AT366,0)))</f>
        <v>#N/A</v>
      </c>
      <c r="CX374" s="665" t="e">
        <f>INDEX(AX361:BE362,MATCH(AW374,AV361:AV362,0),MATCH(CX365,AX359:BE359,0))*(INDEX(AK367:AT374,MATCH(CX365,AI367:AI374,0),MATCH(CX366,AK366:AT366,0)))</f>
        <v>#N/A</v>
      </c>
      <c r="CY374" s="665" t="e">
        <f>INDEX(AX361:BE362,MATCH(AW374,AV361:AV362,0),MATCH(CY365,AX359:BE359,0))*(INDEX(AK367:AT374,MATCH(CY365,AI367:AI374,0),MATCH(CY366,AK366:AT366,0)))</f>
        <v>#N/A</v>
      </c>
      <c r="CZ374" s="665" t="e">
        <f>INDEX(AX361:BE362,MATCH(AW374,AV361:AV362,0),MATCH(CZ365,AX359:BE359,0))*(INDEX(AK367:AT374,MATCH(CZ365,AI367:AI374,0),MATCH(CZ366,AK366:AT366,0)))</f>
        <v>#N/A</v>
      </c>
      <c r="DA374" s="665" t="e">
        <f>INDEX(AX361:BE362,MATCH(AW374,AV361:AV362,0),MATCH(DA365,AX359:BE359,0))*(INDEX(AK367:AT374,MATCH(DA365,AI367:AI374,0),MATCH(DA366,AK366:AT366,0)))</f>
        <v>#N/A</v>
      </c>
      <c r="DB374" s="665" t="e">
        <f>INDEX(AX361:BE362,MATCH(AW374,AV361:AV362,0),MATCH(DB365,AX359:BE359,0))*(INDEX(AK367:AT374,MATCH(DB365,AI367:AI374,0),MATCH(DB366,AK366:AT366,0)))</f>
        <v>#N/A</v>
      </c>
      <c r="DC374" s="665" t="e">
        <f>INDEX(AX361:BE362,MATCH(AW374,AV361:AV362,0),MATCH(DC365,AX359:BE359,0))*(INDEX(AK367:AT374,MATCH(DC365,AI367:AI374,0),MATCH(DC366,AK366:AT366,0)))</f>
        <v>#N/A</v>
      </c>
      <c r="DD374" s="665" t="e">
        <f>INDEX(AX361:BE362,MATCH(AW374,AV361:AV362,0),MATCH(DD365,AX359:BE359,0))*(INDEX(AK367:AT374,MATCH(DD365,AI367:AI374,0),MATCH(DD366,AK366:AT366,0)))</f>
        <v>#N/A</v>
      </c>
      <c r="DE374" s="665" t="e">
        <f>INDEX(AX361:BE362,MATCH(AW374,AV361:AV362,0),MATCH(DE365,AX359:BE359,0))*(INDEX(AK367:AT374,MATCH(DE365,AI367:AI374,0),MATCH(DE366,AK366:AT366,0)))</f>
        <v>#N/A</v>
      </c>
      <c r="DF374" s="665" t="e">
        <f>INDEX(AX361:BE362,MATCH(AW374,AV361:AV362,0),MATCH(DF365,AX359:BE359,0))*(INDEX(AK367:AT374,MATCH(DF365,AI367:AI374,0),MATCH(DF366,AK366:AT366,0)))</f>
        <v>#N/A</v>
      </c>
      <c r="DG374" s="665" t="e">
        <f>INDEX(AX361:BE362,MATCH(AW374,AV361:AV362,0),MATCH(DG365,AX359:BE359,0))*(INDEX(AK367:AT374,MATCH(DG365,AI367:AI374,0),MATCH(DG366,AK366:AT366,0)))</f>
        <v>#N/A</v>
      </c>
      <c r="DH374" s="665" t="e">
        <f>INDEX(AX361:BE362,MATCH(AW374,AV361:AV362,0),MATCH(DH365,AX359:BE359,0))*(INDEX(AK367:AT374,MATCH(DH365,AI367:AI374,0),MATCH(DH366,AK366:AT366,0)))</f>
        <v>#N/A</v>
      </c>
      <c r="DI374" s="665" t="e">
        <f>INDEX(AX361:BE362,MATCH(AW374,AV361:AV362,0),MATCH(DI365,AX359:BE359,0))*(INDEX(AK367:AT374,MATCH(DI365,AI367:AI374,0),MATCH(DI366,AK366:AT366,0)))</f>
        <v>#N/A</v>
      </c>
      <c r="DJ374" s="665" t="e">
        <f>INDEX(AX361:BE362,MATCH(AW374,AV361:AV362,0),MATCH(DJ365,AX359:BE359,0))*(INDEX(AK367:AT374,MATCH(DJ365,AI367:AI374,0),MATCH(DJ366,AK366:AT366,0)))</f>
        <v>#N/A</v>
      </c>
      <c r="DK374" s="665" t="e">
        <f>INDEX(AX361:BE362,MATCH(AW374,AV361:AV362,0),MATCH(DK365,AX359:BE359,0))*(INDEX(AK367:AT374,MATCH(DK365,AI367:AI374,0),MATCH(DK366,AK366:AT366,0)))</f>
        <v>#N/A</v>
      </c>
      <c r="DL374" s="665" t="e">
        <f>INDEX(AX361:BE362,MATCH(AW374,AV361:AV362,0),MATCH(DL365,AX359:BE359,0))*(INDEX(AK367:AT374,MATCH(DL365,AI367:AI374,0),MATCH(DL366,AK366:AT366,0)))</f>
        <v>#N/A</v>
      </c>
      <c r="DM374" s="665" t="e">
        <f>INDEX(AX361:BE362,MATCH(AW374,AV361:AV362,0),MATCH(DM365,AX359:BE359,0))*(INDEX(AK367:AT374,MATCH(DM365,AI367:AI374,0),MATCH(DM366,AK366:AT366,0)))</f>
        <v>#N/A</v>
      </c>
      <c r="DN374" s="665" t="e">
        <f>INDEX(AX361:BE362,MATCH(AW374,AV361:AV362,0),MATCH(DN365,AX359:BE359,0))*(INDEX(AK367:AT374,MATCH(DN365,AI367:AI374,0),MATCH(DN366,AK366:AT366,0)))</f>
        <v>#N/A</v>
      </c>
      <c r="DO374" s="665" t="e">
        <f>INDEX(AX361:BE362,MATCH(AW374,AV361:AV362,0),MATCH(DO365,AX359:BE359,0))*(INDEX(AK367:AT374,MATCH(DO365,AI367:AI374,0),MATCH(DO366,AK366:AT366,0)))</f>
        <v>#N/A</v>
      </c>
      <c r="DP374" s="665" t="e">
        <f>INDEX(AX361:BE362,MATCH(AW374,AV361:AV362,0),MATCH(DP365,AX359:BE359,0))*(INDEX(AK367:AT374,MATCH(DP365,AI367:AI374,0),MATCH(DP366,AK366:AT366,0)))</f>
        <v>#N/A</v>
      </c>
      <c r="DQ374" s="643" t="e">
        <f>SUM(AX374:DP374)=#REF!</f>
        <v>#REF!</v>
      </c>
      <c r="DR374" s="749">
        <v>2030</v>
      </c>
      <c r="DS374" s="665" t="e">
        <f>IF(DR374&gt;DS365,AX373-AX374,0)</f>
        <v>#REF!</v>
      </c>
      <c r="DT374" s="665" t="e">
        <f>IF(DR374&gt;DT365,AY373-AY374,0)</f>
        <v>#N/A</v>
      </c>
      <c r="DU374" s="665" t="e">
        <f>IF(DR374&gt;DU365,AZ373-AZ374,0)</f>
        <v>#N/A</v>
      </c>
      <c r="DV374" s="665" t="e">
        <f>IF(DR374&gt;DV365,BA373-BA374,0)</f>
        <v>#N/A</v>
      </c>
      <c r="DW374" s="665" t="e">
        <f>IF(DR374&gt;DW365,BB373-BB374,0)</f>
        <v>#N/A</v>
      </c>
      <c r="DX374" s="665" t="e">
        <f>IF(DR374&gt;DX365,BC373-BC374,0)</f>
        <v>#N/A</v>
      </c>
      <c r="DY374" s="665" t="e">
        <f>IF(DR374&gt;DY365,BD373-BD374,0)</f>
        <v>#N/A</v>
      </c>
      <c r="DZ374" s="665" t="e">
        <f>IF(DR374&gt;DZ365,BE373-BE374,0)</f>
        <v>#N/A</v>
      </c>
      <c r="EA374" s="665" t="e">
        <f>IF(DR374&gt;EA365,BF373-BF374,0)</f>
        <v>#N/A</v>
      </c>
      <c r="EB374" s="665" t="e">
        <f>IF(DR374&gt;EB365,BG373-BG374,0)</f>
        <v>#N/A</v>
      </c>
      <c r="EC374" s="665" t="e">
        <f>IF(DR374&gt;EC365,BH373-BH374,0)</f>
        <v>#N/A</v>
      </c>
      <c r="ED374" s="665" t="e">
        <f>IF(DR374&gt;ED365,BI373-BI374,0)</f>
        <v>#N/A</v>
      </c>
      <c r="EE374" s="665" t="e">
        <f>IF(DR374&gt;EE365,BJ373-BJ374,0)</f>
        <v>#N/A</v>
      </c>
      <c r="EF374" s="665" t="e">
        <f>IF(DR374&gt;EF365,BK373-BK374,0)</f>
        <v>#N/A</v>
      </c>
      <c r="EG374" s="665" t="e">
        <f>IF(DR374&gt;EG365,BL373-BL374,0)</f>
        <v>#N/A</v>
      </c>
      <c r="EH374" s="665" t="e">
        <f>IF(DR374&gt;EH365,BM373-BM374,0)</f>
        <v>#N/A</v>
      </c>
      <c r="EI374" s="665" t="e">
        <f>IF(DR374&gt;EI365,BN373-BN374,0)</f>
        <v>#N/A</v>
      </c>
      <c r="EJ374" s="665" t="e">
        <f>IF(DR374&gt;EJ365,BO373-BO374,0)</f>
        <v>#N/A</v>
      </c>
      <c r="EK374" s="665" t="e">
        <f>IF(DR374&gt;EK365,BP373-BP374,0)</f>
        <v>#N/A</v>
      </c>
      <c r="EL374" s="665" t="e">
        <f>IF(DR374&gt;EL365,BQ373-BQ374,0)</f>
        <v>#N/A</v>
      </c>
      <c r="EM374" s="665" t="e">
        <f>IF(DR374&gt;EM365,BR373-BR374,0)</f>
        <v>#N/A</v>
      </c>
      <c r="EN374" s="665" t="e">
        <f>IF(DR374&gt;EN365,BS373-BS374,0)</f>
        <v>#N/A</v>
      </c>
      <c r="EO374" s="665" t="e">
        <f>IF(DR374&gt;EO365,BT373-BT374,0)</f>
        <v>#N/A</v>
      </c>
      <c r="EP374" s="665" t="e">
        <f>IF(DR374&gt;EP365,BU373-BU374,0)</f>
        <v>#N/A</v>
      </c>
      <c r="EQ374" s="665" t="e">
        <f>IF(DR374&gt;EQ365,BV373-BV374,0)</f>
        <v>#N/A</v>
      </c>
      <c r="ER374" s="665" t="e">
        <f>IF(DR374&gt;ER365,BW373-BW374,0)</f>
        <v>#N/A</v>
      </c>
      <c r="ES374" s="665" t="e">
        <f>IF(DR374&gt;ES365,BX373-BX374,0)</f>
        <v>#N/A</v>
      </c>
      <c r="ET374" s="665" t="e">
        <f>IF(DR374&gt;ET365,BY373-BY374,0)</f>
        <v>#N/A</v>
      </c>
      <c r="EU374" s="665" t="e">
        <f>IF(DR374&gt;EU365,BZ373-BZ374,0)</f>
        <v>#N/A</v>
      </c>
      <c r="EV374" s="665" t="e">
        <f>IF(DR374&gt;EV365,CA373-CA374,0)</f>
        <v>#N/A</v>
      </c>
      <c r="EW374" s="665" t="e">
        <f>IF(DR374&gt;EW365,CB373-CB374,0)</f>
        <v>#N/A</v>
      </c>
      <c r="EX374" s="665" t="e">
        <f>IF(DR374&gt;EX365,CC373-CC374,0)</f>
        <v>#N/A</v>
      </c>
      <c r="EY374" s="665" t="e">
        <f>IF(DR374&gt;EY365,CD373-CD374,0)</f>
        <v>#N/A</v>
      </c>
      <c r="EZ374" s="665" t="e">
        <f>IF(DR374&gt;EZ365,CE373-CE374,0)</f>
        <v>#N/A</v>
      </c>
      <c r="FA374" s="665" t="e">
        <f>IF(DR374&gt;FA365,CF373-CF374,0)</f>
        <v>#N/A</v>
      </c>
      <c r="FB374" s="665" t="e">
        <f>IF(DR374&gt;FB365,CG373-CG374,0)</f>
        <v>#N/A</v>
      </c>
      <c r="FC374" s="665" t="e">
        <f>IF(DR374&gt;FC365,CH373-CH374,0)</f>
        <v>#N/A</v>
      </c>
      <c r="FD374" s="665" t="e">
        <f>IF(DR374&gt;FD365,CI373-CI374,0)</f>
        <v>#N/A</v>
      </c>
      <c r="FE374" s="665" t="e">
        <f>IF(DR374&gt;FE365,CJ373-CJ374,0)</f>
        <v>#N/A</v>
      </c>
      <c r="FF374" s="665" t="e">
        <f>IF(DR374&gt;FF365,CK373-CK374,0)</f>
        <v>#N/A</v>
      </c>
      <c r="FG374" s="665" t="e">
        <f>IF(DR374&gt;FG365,CL373-CL374,0)</f>
        <v>#N/A</v>
      </c>
      <c r="FH374" s="665" t="e">
        <f>IF(DR374&gt;FH365,CM373-CM374,0)</f>
        <v>#N/A</v>
      </c>
      <c r="FI374" s="665" t="e">
        <f>IF(DR374&gt;FI365,CN373-CN374,0)</f>
        <v>#N/A</v>
      </c>
      <c r="FJ374" s="665" t="e">
        <f>IF(DR374&gt;FJ365,CO373-CO374,0)</f>
        <v>#N/A</v>
      </c>
      <c r="FK374" s="665" t="e">
        <f>IF(DR374&gt;FK365,CP373-CP374,0)</f>
        <v>#N/A</v>
      </c>
      <c r="FL374" s="665" t="e">
        <f>IF(DR374&gt;FL365,CQ373-CQ374,0)</f>
        <v>#N/A</v>
      </c>
      <c r="FM374" s="665" t="e">
        <f>IF(DR374&gt;FM365,CR373-CR374,0)</f>
        <v>#N/A</v>
      </c>
      <c r="FN374" s="665" t="e">
        <f>IF(DR374&gt;FN365,CS373-CS374,0)</f>
        <v>#N/A</v>
      </c>
      <c r="FO374" s="665" t="e">
        <f>IF(DR374&gt;FO365,CT373-CT374,0)</f>
        <v>#N/A</v>
      </c>
      <c r="FP374" s="665" t="e">
        <f>IF(DR374&gt;FP365,CU373-CU374,0)</f>
        <v>#N/A</v>
      </c>
      <c r="FQ374" s="665" t="e">
        <f>IF(DR374&gt;FQ365,CV373-CV374,0)</f>
        <v>#N/A</v>
      </c>
      <c r="FR374" s="665" t="e">
        <f>IF(DR374&gt;FR365,CW373-CW374,0)</f>
        <v>#N/A</v>
      </c>
      <c r="FS374" s="665" t="e">
        <f>IF(DR374&gt;FS365,CX373-CX374,0)</f>
        <v>#N/A</v>
      </c>
      <c r="FT374" s="665" t="e">
        <f>IF(DR374&gt;FT365,CY373-CY374,0)</f>
        <v>#N/A</v>
      </c>
      <c r="FU374" s="665" t="e">
        <f>IF(DR374&gt;FU365,CZ373-CZ374,0)</f>
        <v>#N/A</v>
      </c>
      <c r="FV374" s="665" t="e">
        <f>IF(DR374&gt;FV365,DA373-DA374,0)</f>
        <v>#N/A</v>
      </c>
      <c r="FW374" s="665" t="e">
        <f>IF(DR374&gt;FW365,DB373-DB374,0)</f>
        <v>#N/A</v>
      </c>
      <c r="FX374" s="665" t="e">
        <f>IF(DR374&gt;FX365,DC373-DC374,0)</f>
        <v>#N/A</v>
      </c>
      <c r="FY374" s="665" t="e">
        <f>IF(DR374&gt;FY365,DD373-DD374,0)</f>
        <v>#N/A</v>
      </c>
      <c r="FZ374" s="665" t="e">
        <f>IF(DR374&gt;FZ365,DE373-DE374,0)</f>
        <v>#N/A</v>
      </c>
      <c r="GA374" s="665" t="e">
        <f>IF(DR374&gt;GA365,DF373-DF374,0)</f>
        <v>#N/A</v>
      </c>
      <c r="GB374" s="665">
        <f>IF(DR374&gt;GB365,DG373-DG374,0)</f>
        <v>0</v>
      </c>
      <c r="GC374" s="665">
        <f>IF(DR374&gt;GC365,DH373-DH374,0)</f>
        <v>0</v>
      </c>
      <c r="GD374" s="665">
        <f>IF(DR374&gt;GD365,DI373-DI374,0)</f>
        <v>0</v>
      </c>
      <c r="GE374" s="665">
        <f>IF(DR374&gt;GE365,DJ373-DJ374,0)</f>
        <v>0</v>
      </c>
      <c r="GF374" s="665">
        <f>IF(DR374&gt;GF365,DK373-DK374,0)</f>
        <v>0</v>
      </c>
      <c r="GG374" s="665">
        <f>IF(DR374&gt;GG365,DL373-DL374,0)</f>
        <v>0</v>
      </c>
      <c r="GH374" s="665">
        <f>IF(DR374&gt;GH365,DM373-DM374,0)</f>
        <v>0</v>
      </c>
      <c r="GI374" s="665">
        <f>IF(DR374&gt;GI365,DN373-DN374,0)</f>
        <v>0</v>
      </c>
      <c r="GJ374" s="665">
        <f>IF(DR374&gt;GJ365,DO373-DO374,0)</f>
        <v>0</v>
      </c>
      <c r="GK374" s="665">
        <f>IF(DR374&gt;GK365,DP373-DP374,0)</f>
        <v>0</v>
      </c>
      <c r="GL374" s="665" t="e">
        <f>SUM(DS374:GK374)+SUM(#REF!)=#REF!</f>
        <v>#REF!</v>
      </c>
      <c r="GM374" s="667"/>
      <c r="GN374" s="749">
        <v>2030</v>
      </c>
      <c r="GO374" s="664" t="e">
        <f>SUMIF(DS366:GK366,GO366,DS374:GK374)</f>
        <v>#REF!</v>
      </c>
      <c r="GP374" s="668" t="e">
        <f>SUMIF(DS366:GK366,GP366,DS374:GK374)</f>
        <v>#N/A</v>
      </c>
      <c r="GQ374" s="668" t="e">
        <f>SUMIF(DS366:GK366,GQ366,DS374:GK374)</f>
        <v>#N/A</v>
      </c>
      <c r="GR374" s="668" t="e">
        <f>SUMIF(DS366:GK366,GR366,DS374:GK374)</f>
        <v>#N/A</v>
      </c>
      <c r="GS374" s="668" t="e">
        <f>SUMIF(DS366:GK366,GS366,DS374:GK374)</f>
        <v>#N/A</v>
      </c>
      <c r="GT374" s="668" t="e">
        <f>SUMIF(DS366:GK366,GT366,DS374:GK374)</f>
        <v>#N/A</v>
      </c>
      <c r="GU374" s="668" t="e">
        <f>SUMIF(DS366:GK366,GU366,DS374:GK374)</f>
        <v>#N/A</v>
      </c>
      <c r="GV374" s="668" t="e">
        <f>SUMIF(DS366:GK366,GV366,DS374:GK374)</f>
        <v>#N/A</v>
      </c>
      <c r="GW374" s="668" t="e">
        <f>SUMIF(DS366:GK366,GW366,DS374:GK374)</f>
        <v>#N/A</v>
      </c>
      <c r="GX374" s="668" t="e">
        <f>SUMIF(DS366:GK366,GX366,DS374:GK374)</f>
        <v>#N/A</v>
      </c>
      <c r="GY374" s="668" t="e">
        <f>SUMIF(DS366:GK366,GY366,DS374:GK374)</f>
        <v>#N/A</v>
      </c>
      <c r="GZ374" s="646" t="e">
        <f>SUM(GO374:GY374)=(#REF!-SUM(#REF!))</f>
        <v>#REF!</v>
      </c>
    </row>
    <row r="375" spans="1:234" hidden="1" x14ac:dyDescent="0.25">
      <c r="A375" s="643" t="s">
        <v>208</v>
      </c>
      <c r="GM375" s="663"/>
      <c r="GN375" s="663"/>
    </row>
    <row r="376" spans="1:234" hidden="1" x14ac:dyDescent="0.25">
      <c r="A376" s="643" t="s">
        <v>208</v>
      </c>
      <c r="G376" s="670"/>
      <c r="H376" s="671"/>
      <c r="I376" s="671"/>
      <c r="J376" s="671"/>
      <c r="K376" s="671"/>
      <c r="L376" s="671"/>
      <c r="M376" s="671"/>
      <c r="N376" s="671"/>
      <c r="O376" s="671"/>
      <c r="P376" s="671"/>
      <c r="Q376" s="671"/>
      <c r="R376" s="671"/>
      <c r="S376" s="672"/>
      <c r="DR376" s="643" t="s">
        <v>1666</v>
      </c>
      <c r="GM376" s="672"/>
      <c r="GN376" s="672"/>
      <c r="GO376" s="672"/>
      <c r="GP376" s="672"/>
      <c r="GQ376" s="672"/>
      <c r="GR376" s="672"/>
      <c r="GS376" s="672"/>
      <c r="GT376" s="672"/>
      <c r="GU376" s="672"/>
      <c r="GV376" s="672"/>
      <c r="GW376" s="672"/>
      <c r="GX376" s="672"/>
      <c r="GY376" s="672"/>
      <c r="HM376" s="671"/>
      <c r="HN376" s="671"/>
      <c r="HO376" s="671"/>
      <c r="HP376" s="671"/>
      <c r="HQ376" s="671"/>
      <c r="HR376" s="671"/>
      <c r="HS376" s="671"/>
      <c r="HT376" s="671"/>
      <c r="HU376" s="671"/>
      <c r="HV376" s="671"/>
      <c r="HW376" s="671"/>
      <c r="HX376" s="671"/>
      <c r="HY376" s="671"/>
      <c r="HZ376" s="671"/>
    </row>
    <row r="377" spans="1:234" hidden="1" x14ac:dyDescent="0.25">
      <c r="A377" s="643" t="s">
        <v>208</v>
      </c>
      <c r="G377" s="670"/>
      <c r="H377" s="673"/>
      <c r="I377" s="673"/>
      <c r="J377" s="673"/>
      <c r="K377" s="673"/>
      <c r="L377" s="673"/>
      <c r="M377" s="673"/>
      <c r="N377" s="673"/>
      <c r="O377" s="673"/>
      <c r="P377" s="673"/>
      <c r="Q377" s="673"/>
      <c r="R377" s="673"/>
      <c r="S377" s="648"/>
      <c r="DR377" s="661"/>
      <c r="DS377" s="647">
        <v>2023</v>
      </c>
      <c r="DT377" s="647">
        <v>2024</v>
      </c>
      <c r="DU377" s="647">
        <v>2024</v>
      </c>
      <c r="DV377" s="647">
        <v>2024</v>
      </c>
      <c r="DW377" s="647">
        <v>2024</v>
      </c>
      <c r="DX377" s="647">
        <v>2024</v>
      </c>
      <c r="DY377" s="647">
        <v>2024</v>
      </c>
      <c r="DZ377" s="647">
        <v>2024</v>
      </c>
      <c r="EA377" s="647">
        <v>2024</v>
      </c>
      <c r="EB377" s="647">
        <v>2024</v>
      </c>
      <c r="EC377" s="647">
        <v>2024</v>
      </c>
      <c r="ED377" s="647">
        <v>2025</v>
      </c>
      <c r="EE377" s="647">
        <v>2025</v>
      </c>
      <c r="EF377" s="647">
        <v>2025</v>
      </c>
      <c r="EG377" s="647">
        <v>2025</v>
      </c>
      <c r="EH377" s="647">
        <v>2025</v>
      </c>
      <c r="EI377" s="647">
        <v>2025</v>
      </c>
      <c r="EJ377" s="647">
        <v>2025</v>
      </c>
      <c r="EK377" s="647">
        <v>2025</v>
      </c>
      <c r="EL377" s="647">
        <v>2025</v>
      </c>
      <c r="EM377" s="647">
        <v>2025</v>
      </c>
      <c r="EN377" s="647">
        <v>2026</v>
      </c>
      <c r="EO377" s="647">
        <v>2026</v>
      </c>
      <c r="EP377" s="647">
        <v>2026</v>
      </c>
      <c r="EQ377" s="647">
        <v>2026</v>
      </c>
      <c r="ER377" s="647">
        <v>2026</v>
      </c>
      <c r="ES377" s="647">
        <v>2026</v>
      </c>
      <c r="ET377" s="647">
        <v>2026</v>
      </c>
      <c r="EU377" s="647">
        <v>2026</v>
      </c>
      <c r="EV377" s="647">
        <v>2026</v>
      </c>
      <c r="EW377" s="647">
        <v>2026</v>
      </c>
      <c r="EX377" s="647">
        <v>2027</v>
      </c>
      <c r="EY377" s="647">
        <v>2027</v>
      </c>
      <c r="EZ377" s="647">
        <v>2027</v>
      </c>
      <c r="FA377" s="647">
        <v>2027</v>
      </c>
      <c r="FB377" s="647">
        <v>2027</v>
      </c>
      <c r="FC377" s="647">
        <v>2027</v>
      </c>
      <c r="FD377" s="647">
        <v>2027</v>
      </c>
      <c r="FE377" s="647">
        <v>2027</v>
      </c>
      <c r="FF377" s="647">
        <v>2027</v>
      </c>
      <c r="FG377" s="647">
        <v>2027</v>
      </c>
      <c r="FH377" s="647">
        <v>2028</v>
      </c>
      <c r="FI377" s="647">
        <v>2028</v>
      </c>
      <c r="FJ377" s="647">
        <v>2028</v>
      </c>
      <c r="FK377" s="647">
        <v>2028</v>
      </c>
      <c r="FL377" s="647">
        <v>2028</v>
      </c>
      <c r="FM377" s="647">
        <v>2028</v>
      </c>
      <c r="FN377" s="647">
        <v>2028</v>
      </c>
      <c r="FO377" s="647">
        <v>2028</v>
      </c>
      <c r="FP377" s="647">
        <v>2028</v>
      </c>
      <c r="FQ377" s="647">
        <v>2028</v>
      </c>
      <c r="FR377" s="647">
        <v>2029</v>
      </c>
      <c r="FS377" s="647">
        <v>2029</v>
      </c>
      <c r="FT377" s="647">
        <v>2029</v>
      </c>
      <c r="FU377" s="647">
        <v>2029</v>
      </c>
      <c r="FV377" s="647">
        <v>2029</v>
      </c>
      <c r="FW377" s="647">
        <v>2029</v>
      </c>
      <c r="FX377" s="647">
        <v>2029</v>
      </c>
      <c r="FY377" s="647">
        <v>2029</v>
      </c>
      <c r="FZ377" s="647">
        <v>2029</v>
      </c>
      <c r="GA377" s="647">
        <v>2029</v>
      </c>
      <c r="GB377" s="647">
        <v>2030</v>
      </c>
      <c r="GC377" s="647">
        <v>2030</v>
      </c>
      <c r="GD377" s="647">
        <v>2030</v>
      </c>
      <c r="GE377" s="647">
        <v>2030</v>
      </c>
      <c r="GF377" s="647">
        <v>2030</v>
      </c>
      <c r="GG377" s="647">
        <v>2030</v>
      </c>
      <c r="GH377" s="647">
        <v>2030</v>
      </c>
      <c r="GI377" s="647">
        <v>2030</v>
      </c>
      <c r="GJ377" s="647">
        <v>2030</v>
      </c>
      <c r="GK377" s="647">
        <v>2030</v>
      </c>
      <c r="GL377" s="903" t="s">
        <v>1662</v>
      </c>
      <c r="GM377" s="648"/>
      <c r="GN377" s="648"/>
      <c r="GO377" s="648" t="s">
        <v>1667</v>
      </c>
      <c r="GP377" s="648"/>
      <c r="GQ377" s="648"/>
      <c r="GR377" s="648"/>
      <c r="GS377" s="648"/>
      <c r="GT377" s="648"/>
      <c r="GU377" s="648"/>
      <c r="GV377" s="648"/>
      <c r="GW377" s="648"/>
      <c r="GX377" s="648"/>
      <c r="GY377" s="648"/>
      <c r="HB377" s="643" t="s">
        <v>1668</v>
      </c>
      <c r="HM377" s="673"/>
      <c r="HN377" s="673"/>
      <c r="HO377" s="673"/>
      <c r="HP377" s="673"/>
      <c r="HQ377" s="673"/>
      <c r="HR377" s="673"/>
      <c r="HS377" s="673"/>
      <c r="HT377" s="673"/>
      <c r="HU377" s="673"/>
      <c r="HV377" s="673"/>
      <c r="HW377" s="673"/>
      <c r="HX377" s="673"/>
      <c r="HY377" s="673"/>
      <c r="HZ377" s="673"/>
    </row>
    <row r="378" spans="1:234" hidden="1" x14ac:dyDescent="0.25">
      <c r="A378" s="643" t="s">
        <v>208</v>
      </c>
      <c r="G378" s="670"/>
      <c r="H378" s="670"/>
      <c r="I378" s="674"/>
      <c r="J378" s="674"/>
      <c r="K378" s="674"/>
      <c r="L378" s="674"/>
      <c r="M378" s="674"/>
      <c r="N378" s="674"/>
      <c r="O378" s="674"/>
      <c r="P378" s="674"/>
      <c r="Q378" s="674"/>
      <c r="R378" s="674"/>
      <c r="S378" s="675"/>
      <c r="DR378" s="662" t="s">
        <v>1665</v>
      </c>
      <c r="DS378" s="647" t="s">
        <v>1664</v>
      </c>
      <c r="DT378" s="647" t="str">
        <f t="shared" ref="DT378" si="1279">E360</f>
        <v/>
      </c>
      <c r="DU378" s="647" t="str">
        <f t="shared" ref="DU378" si="1280">F360</f>
        <v/>
      </c>
      <c r="DV378" s="647" t="str">
        <f t="shared" ref="DV378" si="1281">G360</f>
        <v/>
      </c>
      <c r="DW378" s="647" t="str">
        <f t="shared" ref="DW378" si="1282">H360</f>
        <v/>
      </c>
      <c r="DX378" s="647" t="str">
        <f t="shared" ref="DX378" si="1283">I360</f>
        <v/>
      </c>
      <c r="DY378" s="647" t="str">
        <f t="shared" ref="DY378" si="1284">J360</f>
        <v/>
      </c>
      <c r="DZ378" s="647" t="str">
        <f t="shared" ref="DZ378" si="1285">K360</f>
        <v/>
      </c>
      <c r="EA378" s="647" t="str">
        <f t="shared" ref="EA378" si="1286">L360</f>
        <v/>
      </c>
      <c r="EB378" s="647" t="str">
        <f t="shared" ref="EB378" si="1287">M360</f>
        <v/>
      </c>
      <c r="EC378" s="647" t="str">
        <f t="shared" ref="EC378" si="1288">N360</f>
        <v/>
      </c>
      <c r="ED378" s="647" t="str">
        <f t="shared" ref="ED378" si="1289">E360</f>
        <v/>
      </c>
      <c r="EE378" s="647" t="str">
        <f t="shared" ref="EE378" si="1290">F360</f>
        <v/>
      </c>
      <c r="EF378" s="647" t="str">
        <f t="shared" ref="EF378" si="1291">G360</f>
        <v/>
      </c>
      <c r="EG378" s="647" t="str">
        <f t="shared" ref="EG378" si="1292">H360</f>
        <v/>
      </c>
      <c r="EH378" s="647" t="str">
        <f t="shared" ref="EH378" si="1293">I360</f>
        <v/>
      </c>
      <c r="EI378" s="647" t="str">
        <f t="shared" ref="EI378" si="1294">J360</f>
        <v/>
      </c>
      <c r="EJ378" s="647" t="str">
        <f t="shared" ref="EJ378" si="1295">K360</f>
        <v/>
      </c>
      <c r="EK378" s="647" t="str">
        <f t="shared" ref="EK378" si="1296">L360</f>
        <v/>
      </c>
      <c r="EL378" s="647" t="str">
        <f t="shared" ref="EL378" si="1297">M360</f>
        <v/>
      </c>
      <c r="EM378" s="647" t="str">
        <f t="shared" ref="EM378" si="1298">N360</f>
        <v/>
      </c>
      <c r="EN378" s="647" t="str">
        <f t="shared" ref="EN378" si="1299">E360</f>
        <v/>
      </c>
      <c r="EO378" s="647" t="str">
        <f t="shared" ref="EO378" si="1300">F360</f>
        <v/>
      </c>
      <c r="EP378" s="647" t="str">
        <f t="shared" ref="EP378" si="1301">G360</f>
        <v/>
      </c>
      <c r="EQ378" s="647" t="str">
        <f t="shared" ref="EQ378" si="1302">H360</f>
        <v/>
      </c>
      <c r="ER378" s="647" t="str">
        <f t="shared" ref="ER378" si="1303">I360</f>
        <v/>
      </c>
      <c r="ES378" s="647" t="str">
        <f t="shared" ref="ES378" si="1304">J360</f>
        <v/>
      </c>
      <c r="ET378" s="647" t="str">
        <f t="shared" ref="ET378" si="1305">K360</f>
        <v/>
      </c>
      <c r="EU378" s="647" t="str">
        <f t="shared" ref="EU378" si="1306">L360</f>
        <v/>
      </c>
      <c r="EV378" s="647" t="str">
        <f t="shared" ref="EV378" si="1307">M360</f>
        <v/>
      </c>
      <c r="EW378" s="647" t="str">
        <f t="shared" ref="EW378" si="1308">N360</f>
        <v/>
      </c>
      <c r="EX378" s="647" t="str">
        <f t="shared" ref="EX378" si="1309">E360</f>
        <v/>
      </c>
      <c r="EY378" s="647" t="str">
        <f t="shared" ref="EY378" si="1310">F360</f>
        <v/>
      </c>
      <c r="EZ378" s="647" t="str">
        <f t="shared" ref="EZ378" si="1311">G360</f>
        <v/>
      </c>
      <c r="FA378" s="647" t="str">
        <f t="shared" ref="FA378" si="1312">H360</f>
        <v/>
      </c>
      <c r="FB378" s="647" t="str">
        <f t="shared" ref="FB378" si="1313">I360</f>
        <v/>
      </c>
      <c r="FC378" s="647" t="str">
        <f t="shared" ref="FC378" si="1314">J360</f>
        <v/>
      </c>
      <c r="FD378" s="647" t="str">
        <f t="shared" ref="FD378" si="1315">K360</f>
        <v/>
      </c>
      <c r="FE378" s="647" t="str">
        <f t="shared" ref="FE378" si="1316">L360</f>
        <v/>
      </c>
      <c r="FF378" s="647" t="str">
        <f t="shared" ref="FF378" si="1317">M360</f>
        <v/>
      </c>
      <c r="FG378" s="647" t="str">
        <f t="shared" ref="FG378" si="1318">N360</f>
        <v/>
      </c>
      <c r="FH378" s="647" t="str">
        <f t="shared" ref="FH378" si="1319">E360</f>
        <v/>
      </c>
      <c r="FI378" s="647" t="str">
        <f t="shared" ref="FI378" si="1320">F360</f>
        <v/>
      </c>
      <c r="FJ378" s="647" t="str">
        <f t="shared" ref="FJ378" si="1321">G360</f>
        <v/>
      </c>
      <c r="FK378" s="647" t="str">
        <f t="shared" ref="FK378" si="1322">H360</f>
        <v/>
      </c>
      <c r="FL378" s="647" t="str">
        <f t="shared" ref="FL378" si="1323">I360</f>
        <v/>
      </c>
      <c r="FM378" s="647" t="str">
        <f t="shared" ref="FM378" si="1324">J360</f>
        <v/>
      </c>
      <c r="FN378" s="647" t="str">
        <f t="shared" ref="FN378" si="1325">K360</f>
        <v/>
      </c>
      <c r="FO378" s="647" t="str">
        <f t="shared" ref="FO378" si="1326">L360</f>
        <v/>
      </c>
      <c r="FP378" s="647" t="str">
        <f t="shared" ref="FP378" si="1327">M360</f>
        <v/>
      </c>
      <c r="FQ378" s="647" t="str">
        <f t="shared" ref="FQ378" si="1328">N360</f>
        <v/>
      </c>
      <c r="FR378" s="647" t="str">
        <f t="shared" ref="FR378" si="1329">E360</f>
        <v/>
      </c>
      <c r="FS378" s="647" t="str">
        <f t="shared" ref="FS378" si="1330">F360</f>
        <v/>
      </c>
      <c r="FT378" s="647" t="str">
        <f t="shared" ref="FT378" si="1331">G360</f>
        <v/>
      </c>
      <c r="FU378" s="647" t="str">
        <f t="shared" ref="FU378" si="1332">H360</f>
        <v/>
      </c>
      <c r="FV378" s="647" t="str">
        <f t="shared" ref="FV378" si="1333">I360</f>
        <v/>
      </c>
      <c r="FW378" s="647" t="str">
        <f t="shared" ref="FW378" si="1334">J360</f>
        <v/>
      </c>
      <c r="FX378" s="647" t="str">
        <f t="shared" ref="FX378" si="1335">K360</f>
        <v/>
      </c>
      <c r="FY378" s="647" t="str">
        <f t="shared" ref="FY378" si="1336">L360</f>
        <v/>
      </c>
      <c r="FZ378" s="647" t="str">
        <f t="shared" ref="FZ378" si="1337">M360</f>
        <v/>
      </c>
      <c r="GA378" s="647" t="str">
        <f t="shared" ref="GA378" si="1338">N360</f>
        <v/>
      </c>
      <c r="GB378" s="647" t="str">
        <f t="shared" ref="GB378" si="1339">E360</f>
        <v/>
      </c>
      <c r="GC378" s="647" t="str">
        <f t="shared" ref="GC378" si="1340">F360</f>
        <v/>
      </c>
      <c r="GD378" s="647" t="str">
        <f t="shared" ref="GD378" si="1341">G360</f>
        <v/>
      </c>
      <c r="GE378" s="647" t="str">
        <f t="shared" ref="GE378" si="1342">H360</f>
        <v/>
      </c>
      <c r="GF378" s="647" t="str">
        <f t="shared" ref="GF378" si="1343">I360</f>
        <v/>
      </c>
      <c r="GG378" s="647" t="str">
        <f t="shared" ref="GG378" si="1344">J360</f>
        <v/>
      </c>
      <c r="GH378" s="647" t="str">
        <f t="shared" ref="GH378" si="1345">K360</f>
        <v/>
      </c>
      <c r="GI378" s="647" t="str">
        <f t="shared" ref="GI378" si="1346">L360</f>
        <v/>
      </c>
      <c r="GJ378" s="647" t="str">
        <f t="shared" ref="GJ378" si="1347">M360</f>
        <v/>
      </c>
      <c r="GK378" s="647" t="str">
        <f t="shared" ref="GK378" si="1348">N360</f>
        <v/>
      </c>
      <c r="GL378" s="904"/>
      <c r="GM378" s="667"/>
      <c r="GN378" s="662" t="s">
        <v>1665</v>
      </c>
      <c r="GO378" s="646" t="s">
        <v>1664</v>
      </c>
      <c r="GP378" s="646" t="str">
        <f t="shared" ref="GP378" si="1349">E360</f>
        <v/>
      </c>
      <c r="GQ378" s="646" t="str">
        <f t="shared" ref="GQ378" si="1350">F360</f>
        <v/>
      </c>
      <c r="GR378" s="646" t="str">
        <f t="shared" ref="GR378" si="1351">G360</f>
        <v/>
      </c>
      <c r="GS378" s="646" t="str">
        <f t="shared" ref="GS378" si="1352">H360</f>
        <v/>
      </c>
      <c r="GT378" s="646" t="str">
        <f t="shared" ref="GT378" si="1353">I360</f>
        <v/>
      </c>
      <c r="GU378" s="646" t="str">
        <f t="shared" ref="GU378" si="1354">J360</f>
        <v/>
      </c>
      <c r="GV378" s="646" t="str">
        <f t="shared" ref="GV378" si="1355">K360</f>
        <v/>
      </c>
      <c r="GW378" s="646" t="str">
        <f t="shared" ref="GW378" si="1356">L360</f>
        <v/>
      </c>
      <c r="GX378" s="646" t="str">
        <f t="shared" ref="GX378" si="1357">M360</f>
        <v/>
      </c>
      <c r="GY378" s="646" t="str">
        <f t="shared" ref="GY378" si="1358">N360</f>
        <v/>
      </c>
      <c r="GZ378" s="646" t="s">
        <v>1662</v>
      </c>
      <c r="HB378" s="646" t="str">
        <f t="shared" ref="HB378" si="1359">E360</f>
        <v/>
      </c>
      <c r="HC378" s="646" t="str">
        <f t="shared" ref="HC378" si="1360">F360</f>
        <v/>
      </c>
      <c r="HD378" s="646" t="str">
        <f t="shared" ref="HD378" si="1361">G360</f>
        <v/>
      </c>
      <c r="HE378" s="646" t="str">
        <f t="shared" ref="HE378" si="1362">H360</f>
        <v/>
      </c>
      <c r="HF378" s="646" t="str">
        <f t="shared" ref="HF378" si="1363">I360</f>
        <v/>
      </c>
      <c r="HG378" s="646" t="str">
        <f t="shared" ref="HG378" si="1364">J360</f>
        <v/>
      </c>
      <c r="HH378" s="646" t="str">
        <f t="shared" ref="HH378" si="1365">K360</f>
        <v/>
      </c>
      <c r="HI378" s="646" t="str">
        <f t="shared" ref="HI378" si="1366">L360</f>
        <v/>
      </c>
      <c r="HJ378" s="646" t="str">
        <f t="shared" ref="HJ378" si="1367">M360</f>
        <v/>
      </c>
      <c r="HK378" s="646" t="str">
        <f t="shared" ref="HK378" si="1368">N360</f>
        <v/>
      </c>
      <c r="HL378" s="646" t="s">
        <v>1662</v>
      </c>
      <c r="HM378" s="674"/>
      <c r="HN378" s="674"/>
      <c r="HO378" s="674"/>
      <c r="HP378" s="674"/>
      <c r="HQ378" s="674"/>
      <c r="HR378" s="674"/>
      <c r="HS378" s="674"/>
      <c r="HT378" s="674"/>
      <c r="HU378" s="674"/>
      <c r="HV378" s="674"/>
      <c r="HW378" s="674"/>
      <c r="HX378" s="674"/>
      <c r="HY378" s="674"/>
      <c r="HZ378" s="674"/>
    </row>
    <row r="379" spans="1:234" hidden="1" x14ac:dyDescent="0.25">
      <c r="A379" s="643" t="s">
        <v>208</v>
      </c>
      <c r="G379" s="670"/>
      <c r="H379" s="670"/>
      <c r="I379" s="674"/>
      <c r="J379" s="674"/>
      <c r="K379" s="674"/>
      <c r="L379" s="674"/>
      <c r="M379" s="674"/>
      <c r="N379" s="674"/>
      <c r="O379" s="674"/>
      <c r="P379" s="674"/>
      <c r="Q379" s="674"/>
      <c r="R379" s="674"/>
      <c r="S379" s="675"/>
      <c r="DR379" s="749">
        <v>2023</v>
      </c>
      <c r="DS379" s="665">
        <f>INDEX(DT361:EA362,MATCH(DR379,DR361:DR362,0),MATCH(DS377,DT359:EA359,0))*INDEX(AJ367:AT374,MATCH(DS377,AI367:AI374,0),MATCH(DS378,AJ366:AT366,0))</f>
        <v>0</v>
      </c>
      <c r="DT379" s="665">
        <f>INDEX(DT361:EA362,MATCH(DR379,DR361:DR362,0),MATCH(DT377,DT359:EA359,0))*INDEX(AJ367:AT374,MATCH(DT377,AI367:AI374,0),MATCH(DT378,AJ366:AT366,0))</f>
        <v>0</v>
      </c>
      <c r="DU379" s="665">
        <f>INDEX(DT361:EA362,MATCH(DR379,DR361:DR362,0),MATCH(DU377,DT359:EA359,0))*INDEX(AJ367:AT374,MATCH(DU377,AI367:AI374,0),MATCH(DU378,AJ366:AT366,0))</f>
        <v>0</v>
      </c>
      <c r="DV379" s="665">
        <f>INDEX(DT361:EA362,MATCH(DR379,DR361:DR362,0),MATCH(DV377,DT359:EA359,0))*INDEX(AJ367:AT374,MATCH(DV377,AI367:AI374,0),MATCH(DV378,AJ366:AT366,0))</f>
        <v>0</v>
      </c>
      <c r="DW379" s="665">
        <f>INDEX(DT361:EA362,MATCH(DR379,DR361:DR362,0),MATCH(DW377,DT359:EA359,0))*INDEX(AJ367:AT374,MATCH(DW377,AI367:AI374,0),MATCH(DW378,AJ366:AT366,0))</f>
        <v>0</v>
      </c>
      <c r="DX379" s="665">
        <f>INDEX(DT361:EA362,MATCH(DR379,DR361:DR362,0),MATCH(DX377,DT359:EA359,0))*INDEX(AJ367:AT374,MATCH(DX377,AI367:AI374,0),MATCH(DX378,AJ366:AT366,0))</f>
        <v>0</v>
      </c>
      <c r="DY379" s="665">
        <f>INDEX(DT361:EA362,MATCH(DR379,DR361:DR362,0),MATCH(DY377,DT359:EA359,0))*INDEX(AJ367:AT374,MATCH(DY377,AI367:AI374,0),MATCH(DY378,AJ366:AT366,0))</f>
        <v>0</v>
      </c>
      <c r="DZ379" s="665">
        <f>INDEX(DT361:EA362,MATCH(DR379,DR361:DR362,0),MATCH(DZ377,DT359:EA359,0))*INDEX(AJ367:AT374,MATCH(DZ377,AI367:AI374,0),MATCH(DZ378,AJ366:AT366,0))</f>
        <v>0</v>
      </c>
      <c r="EA379" s="665">
        <f>INDEX(DT361:EA362,MATCH(DR379,DR361:DR362,0),MATCH(EA377,DT359:EA359,0))*INDEX(AJ367:AT374,MATCH(EA377,AI367:AI374,0),MATCH(EA378,AJ366:AT366,0))</f>
        <v>0</v>
      </c>
      <c r="EB379" s="665">
        <f>INDEX(DT361:EA362,MATCH(DR379,DR361:DR362,0),MATCH(EB377,DT359:EA359,0))*INDEX(AJ367:AT374,MATCH(EB377,AI367:AI374,0),MATCH(EB378,AJ366:AT366,0))</f>
        <v>0</v>
      </c>
      <c r="EC379" s="665">
        <f>INDEX(DT361:EA362,MATCH(DR379,DR361:DR362,0),MATCH(EC377,DT359:EA359,0))*INDEX(AJ367:AT374,MATCH(EC377,AI367:AI374,0),MATCH(EC378,AJ366:AT366,0))</f>
        <v>0</v>
      </c>
      <c r="ED379" s="665">
        <f>INDEX(DT361:EA362,MATCH(DR379,DR361:DR362,0),MATCH(ED377,DT359:EA359,0))*INDEX(AJ367:AT374,MATCH(ED377,AI367:AI374,0),MATCH(ED378,AJ366:AT366,0))</f>
        <v>0</v>
      </c>
      <c r="EE379" s="665">
        <f>INDEX(DT361:EA362,MATCH(DR379,DR361:DR362,0),MATCH(EE377,DT359:EA359,0))*INDEX(AJ367:AT374,MATCH(EE377,AI367:AI374,0),MATCH(EE378,AJ366:AT366,0))</f>
        <v>0</v>
      </c>
      <c r="EF379" s="665">
        <f>INDEX(DT361:EA362,MATCH(DR379,DR361:DR362,0),MATCH(EF377,DT359:EA359,0))*INDEX(AJ367:AT374,MATCH(EF377,AI367:AI374,0),MATCH(EF378,AJ366:AT366,0))</f>
        <v>0</v>
      </c>
      <c r="EG379" s="665">
        <f>INDEX(DT361:EA362,MATCH(DR379,DR361:DR362,0),MATCH(EG377,DT359:EA359,0))*INDEX(AJ367:AT374,MATCH(EG377,AI367:AI374,0),MATCH(EG378,AJ366:AT366,0))</f>
        <v>0</v>
      </c>
      <c r="EH379" s="665">
        <f>INDEX(DT361:EA362,MATCH(DR379,DR361:DR362,0),MATCH(EH377,DT359:EA359,0))*INDEX(AJ367:AT374,MATCH(EH377,AI367:AI374,0),MATCH(EH378,AJ366:AT366,0))</f>
        <v>0</v>
      </c>
      <c r="EI379" s="665">
        <f>INDEX(DT361:EA362,MATCH(DR379,DR361:DR362,0),MATCH(EI377,DT359:EA359,0))*INDEX(AJ367:AT374,MATCH(EI377,AI367:AI374,0),MATCH(EI378,AJ366:AT366,0))</f>
        <v>0</v>
      </c>
      <c r="EJ379" s="665">
        <f>INDEX(DT361:EA362,MATCH(DR379,DR361:DR362,0),MATCH(EJ377,DT359:EA359,0))*INDEX(AJ367:AT374,MATCH(EJ377,AI367:AI374,0),MATCH(EJ378,AJ366:AT366,0))</f>
        <v>0</v>
      </c>
      <c r="EK379" s="665">
        <f>INDEX(DT361:EA362,MATCH(DR379,DR361:DR362,0),MATCH(EK377,DT359:EA359,0))*INDEX(AJ367:AT374,MATCH(EK377,AI367:AI374,0),MATCH(EK378,AJ366:AT366,0))</f>
        <v>0</v>
      </c>
      <c r="EL379" s="665">
        <f>INDEX(DT361:EA362,MATCH(DR379,DR361:DR362,0),MATCH(EL377,DT359:EA359,0))*INDEX(AJ367:AT374,MATCH(EL377,AI367:AI374,0),MATCH(EL378,AJ366:AT366,0))</f>
        <v>0</v>
      </c>
      <c r="EM379" s="665">
        <f>INDEX(DT361:EA362,MATCH(DR379,DR361:DR362,0),MATCH(EM377,DT359:EA359,0))*INDEX(AJ367:AT374,MATCH(EM377,AI367:AI374,0),MATCH(EM378,AJ366:AT366,0))</f>
        <v>0</v>
      </c>
      <c r="EN379" s="665">
        <f>INDEX(DT361:EA362,MATCH(DR379,DR361:DR362,0),MATCH(EN377,DT359:EA359,0))*INDEX(AJ367:AT374,MATCH(EN377,AI367:AI374,0),MATCH(EN378,AJ366:AT366,0))</f>
        <v>0</v>
      </c>
      <c r="EO379" s="665">
        <f>INDEX(DT361:EA362,MATCH(DR379,DR361:DR362,0),MATCH(EO377,DT359:EA359,0))*INDEX(AJ367:AT374,MATCH(EO377,AI367:AI374,0),MATCH(EO378,AJ366:AT366,0))</f>
        <v>0</v>
      </c>
      <c r="EP379" s="665">
        <f>INDEX(DT361:EA362,MATCH(DR379,DR361:DR362,0),MATCH(EP377,DT359:EA359,0))*INDEX(AJ367:AT374,MATCH(EP377,AI367:AI374,0),MATCH(EP378,AJ366:AT366,0))</f>
        <v>0</v>
      </c>
      <c r="EQ379" s="665">
        <f>INDEX(DT361:EA362,MATCH(DR379,DR361:DR362,0),MATCH(EQ377,DT359:EA359,0))*INDEX(AJ367:AT374,MATCH(EQ377,AI367:AI374,0),MATCH(EQ378,AJ366:AT366,0))</f>
        <v>0</v>
      </c>
      <c r="ER379" s="665">
        <f>INDEX(DT361:EA362,MATCH(DR379,DR361:DR362,0),MATCH(ER377,DT359:EA359,0))*INDEX(AJ367:AT374,MATCH(ER377,AI367:AI374,0),MATCH(ER378,AJ366:AT366,0))</f>
        <v>0</v>
      </c>
      <c r="ES379" s="665">
        <f>INDEX(DT361:EA362,MATCH(DR379,DR361:DR362,0),MATCH(ES377,DT359:EA359,0))*INDEX(AJ367:AT374,MATCH(ES377,AI367:AI374,0),MATCH(ES378,AJ366:AT366,0))</f>
        <v>0</v>
      </c>
      <c r="ET379" s="665">
        <f>INDEX(DT361:EA362,MATCH(DR379,DR361:DR362,0),MATCH(ET377,DT359:EA359,0))*INDEX(AJ367:AT374,MATCH(ET377,AI367:AI374,0),MATCH(ET378,AJ366:AT366,0))</f>
        <v>0</v>
      </c>
      <c r="EU379" s="665">
        <f>INDEX(DT361:EA362,MATCH(DR379,DR361:DR362,0),MATCH(EU377,DT359:EA359,0))*INDEX(AJ367:AT374,MATCH(EU377,AI367:AI374,0),MATCH(EU378,AJ366:AT366,0))</f>
        <v>0</v>
      </c>
      <c r="EV379" s="665">
        <f>INDEX(DT361:EA362,MATCH(DR379,DR361:DR362,0),MATCH(EV377,DT359:EA359,0))*INDEX(AJ367:AT374,MATCH(EV377,AI367:AI374,0),MATCH(EV378,AJ366:AT366,0))</f>
        <v>0</v>
      </c>
      <c r="EW379" s="665">
        <f>INDEX(DT361:EA362,MATCH(DR379,DR361:DR362,0),MATCH(EW377,DT359:EA359,0))*INDEX(AJ367:AT374,MATCH(EW377,AI367:AI374,0),MATCH(EW378,AJ366:AT366,0))</f>
        <v>0</v>
      </c>
      <c r="EX379" s="665">
        <f>INDEX(DT361:EA362,MATCH(DR379,DR361:DR362,0),MATCH(EX377,DT359:EA359,0))*INDEX(AJ367:AT374,MATCH(EX377,AI367:AI374,0),MATCH(EX378,AJ366:AT366,0))</f>
        <v>0</v>
      </c>
      <c r="EY379" s="665">
        <f>INDEX(DT361:EA362,MATCH(DR379,DR361:DR362,0),MATCH(EY377,DT359:EA359,0))*INDEX(AJ367:AT374,MATCH(EY377,AI367:AI374,0),MATCH(EY378,AJ366:AT366,0))</f>
        <v>0</v>
      </c>
      <c r="EZ379" s="665">
        <f>INDEX(DT361:EA362,MATCH(DR379,DR361:DR362,0),MATCH(EZ377,DT359:EA359,0))*INDEX(AJ367:AT374,MATCH(EZ377,AI367:AI374,0),MATCH(EZ378,AJ366:AT366,0))</f>
        <v>0</v>
      </c>
      <c r="FA379" s="665">
        <f>INDEX(DT361:EA362,MATCH(DR379,DR361:DR362,0),MATCH(FA377,DT359:EA359,0))*INDEX(AJ367:AT374,MATCH(FA377,AI367:AI374,0),MATCH(FA378,AJ366:AT366,0))</f>
        <v>0</v>
      </c>
      <c r="FB379" s="665">
        <f>INDEX(DT361:EA362,MATCH(DR379,DR361:DR362,0),MATCH(FB377,DT359:EA359,0))*INDEX(AJ367:AT374,MATCH(FB377,AI367:AI374,0),MATCH(FB378,AJ366:AT366,0))</f>
        <v>0</v>
      </c>
      <c r="FC379" s="665">
        <f>INDEX(DT361:EA362,MATCH(DR379,DR361:DR362,0),MATCH(FC377,DT359:EA359,0))*INDEX(AJ367:AT374,MATCH(FC377,AI367:AI374,0),MATCH(FC378,AJ366:AT366,0))</f>
        <v>0</v>
      </c>
      <c r="FD379" s="665">
        <f>INDEX(DT361:EA362,MATCH(DR379,DR361:DR362,0),MATCH(FD377,DT359:EA359,0))*INDEX(AJ367:AT374,MATCH(FD377,AI367:AI374,0),MATCH(FD378,AJ366:AT366,0))</f>
        <v>0</v>
      </c>
      <c r="FE379" s="665">
        <f>INDEX(DT361:EA362,MATCH(DR379,DR361:DR362,0),MATCH(FE377,DT359:EA359,0))*INDEX(AJ367:AT374,MATCH(FE377,AI367:AI374,0),MATCH(FE378,AJ366:AT366,0))</f>
        <v>0</v>
      </c>
      <c r="FF379" s="665">
        <f>INDEX(DT361:EA362,MATCH(DR379,DR361:DR362,0),MATCH(FF377,DT359:EA359,0))*INDEX(AJ367:AT374,MATCH(FF377,AI367:AI374,0),MATCH(FF378,AJ366:AT366,0))</f>
        <v>0</v>
      </c>
      <c r="FG379" s="665">
        <f>INDEX(DT361:EA362,MATCH(DR379,DR361:DR362,0),MATCH(FG377,DT359:EA359,0))*INDEX(AJ367:AT374,MATCH(FG377,AI367:AI374,0),MATCH(FG378,AJ366:AT366,0))</f>
        <v>0</v>
      </c>
      <c r="FH379" s="665">
        <f>INDEX(DT361:EA362,MATCH(DR379,DR361:DR362,0),MATCH(FH377,DT359:EA359,0))*INDEX(AJ367:AT374,MATCH(FH377,AI367:AI374,0),MATCH(FH378,AJ366:AT366,0))</f>
        <v>0</v>
      </c>
      <c r="FI379" s="665">
        <f>INDEX(DT361:EA362,MATCH(DR379,DR361:DR362,0),MATCH(FI377,DT359:EA359,0))*INDEX(AJ367:AT374,MATCH(FI377,AI367:AI374,0),MATCH(FI378,AJ366:AT366,0))</f>
        <v>0</v>
      </c>
      <c r="FJ379" s="665">
        <f>INDEX(DT361:EA362,MATCH(DR379,DR361:DR362,0),MATCH(FJ377,DT359:EA359,0))*INDEX(AJ367:AT374,MATCH(FJ377,AI367:AI374,0),MATCH(FJ378,AJ366:AT366,0))</f>
        <v>0</v>
      </c>
      <c r="FK379" s="665">
        <f>INDEX(DT361:EA362,MATCH(DR379,DR361:DR362,0),MATCH(FK377,DT359:EA359,0))*INDEX(AJ367:AT374,MATCH(FK377,AI367:AI374,0),MATCH(FK378,AJ366:AT366,0))</f>
        <v>0</v>
      </c>
      <c r="FL379" s="665">
        <f>INDEX(DT361:EA362,MATCH(DR379,DR361:DR362,0),MATCH(FL377,DT359:EA359,0))*INDEX(AJ367:AT374,MATCH(FL377,AI367:AI374,0),MATCH(FL378,AJ366:AT366,0))</f>
        <v>0</v>
      </c>
      <c r="FM379" s="665">
        <f>INDEX(DT361:EA362,MATCH(DR379,DR361:DR362,0),MATCH(FM377,DT359:EA359,0))*INDEX(AJ367:AT374,MATCH(FM377,AI367:AI374,0),MATCH(FM378,AJ366:AT366,0))</f>
        <v>0</v>
      </c>
      <c r="FN379" s="665">
        <f>INDEX(DT361:EA362,MATCH(DR379,DR361:DR362,0),MATCH(FN377,DT359:EA359,0))*INDEX(AJ367:AT374,MATCH(FN377,AI367:AI374,0),MATCH(FN378,AJ366:AT366,0))</f>
        <v>0</v>
      </c>
      <c r="FO379" s="665">
        <f>INDEX(DT361:EA362,MATCH(DR379,DR361:DR362,0),MATCH(FO377,DT359:EA359,0))*INDEX(AJ367:AT374,MATCH(FO377,AI367:AI374,0),MATCH(FO378,AJ366:AT366,0))</f>
        <v>0</v>
      </c>
      <c r="FP379" s="665">
        <f>INDEX(DT361:EA362,MATCH(DR379,DR361:DR362,0),MATCH(FP377,DT359:EA359,0))*INDEX(AJ367:AT374,MATCH(FP377,AI367:AI374,0),MATCH(FP378,AJ366:AT366,0))</f>
        <v>0</v>
      </c>
      <c r="FQ379" s="665">
        <f>INDEX(DT361:EA362,MATCH(DR379,DR361:DR362,0),MATCH(FQ377,DT359:EA359,0))*INDEX(AJ367:AT374,MATCH(FQ377,AI367:AI374,0),MATCH(FQ378,AJ366:AT366,0))</f>
        <v>0</v>
      </c>
      <c r="FR379" s="665">
        <f>INDEX(DT361:EA362,MATCH(DR379,DR361:DR362,0),MATCH(FR377,DT359:EA359,0))*INDEX(AJ367:AT374,MATCH(FR377,AI367:AI374,0),MATCH(FR378,AJ366:AT366,0))</f>
        <v>0</v>
      </c>
      <c r="FS379" s="665">
        <f>INDEX(DT361:EA362,MATCH(DR379,DR361:DR362,0),MATCH(FS377,DT359:EA359,0))*INDEX(AJ367:AT374,MATCH(FS377,AI367:AI374,0),MATCH(FS378,AJ366:AT366,0))</f>
        <v>0</v>
      </c>
      <c r="FT379" s="665">
        <f>INDEX(DT361:EA362,MATCH(DR379,DR361:DR362,0),MATCH(FT377,DT359:EA359,0))*INDEX(AJ367:AT374,MATCH(FT377,AI367:AI374,0),MATCH(FT378,AJ366:AT366,0))</f>
        <v>0</v>
      </c>
      <c r="FU379" s="665">
        <f>INDEX(DT361:EA362,MATCH(DR379,DR361:DR362,0),MATCH(FU377,DT359:EA359,0))*INDEX(AJ367:AT374,MATCH(FU377,AI367:AI374,0),MATCH(FU378,AJ366:AT366,0))</f>
        <v>0</v>
      </c>
      <c r="FV379" s="665">
        <f>INDEX(DT361:EA362,MATCH(DR379,DR361:DR362,0),MATCH(FV377,DT359:EA359,0))*INDEX(AJ367:AT374,MATCH(FV377,AI367:AI374,0),MATCH(FV378,AJ366:AT366,0))</f>
        <v>0</v>
      </c>
      <c r="FW379" s="665">
        <f>INDEX(DT361:EA362,MATCH(DR379,DR361:DR362,0),MATCH(FW377,DT359:EA359,0))*INDEX(AJ367:AT374,MATCH(FW377,AI367:AI374,0),MATCH(FW378,AJ366:AT366,0))</f>
        <v>0</v>
      </c>
      <c r="FX379" s="665">
        <f>INDEX(DT361:EA362,MATCH(DR379,DR361:DR362,0),MATCH(FX377,DT359:EA359,0))*INDEX(AJ367:AT374,MATCH(FX377,AI367:AI374,0),MATCH(FX378,AJ366:AT366,0))</f>
        <v>0</v>
      </c>
      <c r="FY379" s="665">
        <f>INDEX(DT361:EA362,MATCH(DR379,DR361:DR362,0),MATCH(FY377,DT359:EA359,0))*INDEX(AJ367:AT374,MATCH(FY377,AI367:AI374,0),MATCH(FY378,AJ366:AT366,0))</f>
        <v>0</v>
      </c>
      <c r="FZ379" s="665">
        <f>INDEX(DT361:EA362,MATCH(DR379,DR361:DR362,0),MATCH(FZ377,DT359:EA359,0))*INDEX(AJ367:AT374,MATCH(FZ377,AI367:AI374,0),MATCH(FZ378,AJ366:AT366,0))</f>
        <v>0</v>
      </c>
      <c r="GA379" s="665">
        <f>INDEX(DT361:EA362,MATCH(DR379,DR361:DR362,0),MATCH(GA377,DT359:EA359,0))*INDEX(AJ367:AT374,MATCH(GA377,AI367:AI374,0),MATCH(GA378,AJ366:AT366,0))</f>
        <v>0</v>
      </c>
      <c r="GB379" s="665">
        <f>INDEX(DT361:EA362,MATCH(DR379,DR361:DR362,0),MATCH(GB377,DT359:EA359,0))*INDEX(AJ367:AT374,MATCH(GB377,AI367:AI374,0),MATCH(GB378,AJ366:AT366,0))</f>
        <v>0</v>
      </c>
      <c r="GC379" s="665">
        <f>INDEX(DT361:EA362,MATCH(DR379,DR361:DR362,0),MATCH(GC377,DT359:EA359,0))*INDEX(AJ367:AT374,MATCH(GC377,AI367:AI374,0),MATCH(GC378,AJ366:AT366,0))</f>
        <v>0</v>
      </c>
      <c r="GD379" s="665">
        <f>INDEX(DT361:EA362,MATCH(DR379,DR361:DR362,0),MATCH(GD377,DT359:EA359,0))*INDEX(AJ367:AT374,MATCH(GD377,AI367:AI374,0),MATCH(GD378,AJ366:AT366,0))</f>
        <v>0</v>
      </c>
      <c r="GE379" s="665">
        <f>INDEX(DT361:EA362,MATCH(DR379,DR361:DR362,0),MATCH(GE377,DT359:EA359,0))*INDEX(AJ367:AT374,MATCH(GE377,AI367:AI374,0),MATCH(GE378,AJ366:AT366,0))</f>
        <v>0</v>
      </c>
      <c r="GF379" s="665">
        <f>INDEX(DT361:EA362,MATCH(DR379,DR361:DR362,0),MATCH(GF377,DT359:EA359,0))*INDEX(AJ367:AT374,MATCH(GF377,AI367:AI374,0),MATCH(GF378,AJ366:AT366,0))</f>
        <v>0</v>
      </c>
      <c r="GG379" s="665">
        <f>INDEX(DT361:EA362,MATCH(DR379,DR361:DR362,0),MATCH(GG377,DT359:EA359,0))*INDEX(AJ367:AT374,MATCH(GG377,AI367:AI374,0),MATCH(GG378,AJ366:AT366,0))</f>
        <v>0</v>
      </c>
      <c r="GH379" s="665">
        <f>INDEX(DT361:EA362,MATCH(DR379,DR361:DR362,0),MATCH(GH377,DT359:EA359,0))*INDEX(AJ367:AT374,MATCH(GH377,AI367:AI374,0),MATCH(GH378,AJ366:AT366,0))</f>
        <v>0</v>
      </c>
      <c r="GI379" s="665">
        <f>INDEX(DT361:EA362,MATCH(DR379,DR361:DR362,0),MATCH(GI377,DT359:EA359,0))*INDEX(AJ367:AT374,MATCH(GI377,AI367:AI374,0),MATCH(GI378,AJ366:AT366,0))</f>
        <v>0</v>
      </c>
      <c r="GJ379" s="665">
        <f>INDEX(DT361:EA362,MATCH(DR379,DR361:DR362,0),MATCH(GJ377,DT359:EA359,0))*INDEX(AJ367:AT374,MATCH(GJ377,AI367:AI374,0),MATCH(GJ378,AJ366:AT366,0))</f>
        <v>0</v>
      </c>
      <c r="GK379" s="665">
        <f>INDEX(DT361:EA362,MATCH(DR379,DR361:DR362,0),MATCH(GK377,DT359:EA359,0))*INDEX(AJ367:AT374,MATCH(GK377,AI367:AI374,0),MATCH(GK378,AJ366:AT366,0))</f>
        <v>0</v>
      </c>
      <c r="GL379" s="665" t="b">
        <f>SUM(DS379:GK379)=O361-SUM(HB379:HK379)</f>
        <v>1</v>
      </c>
      <c r="GM379" s="667"/>
      <c r="GN379" s="749">
        <v>2023</v>
      </c>
      <c r="GO379" s="664">
        <f>SUMIF(DS366:EN366,GO366,DS379:EN379)</f>
        <v>0</v>
      </c>
      <c r="GP379" s="668">
        <f>SUMIF(DS366:GK366,GP366,DS379:GK379)</f>
        <v>0</v>
      </c>
      <c r="GQ379" s="668">
        <f>SUMIF(DS366:GK366,GQ366,DS379:GK379)</f>
        <v>0</v>
      </c>
      <c r="GR379" s="668">
        <f>SUMIF(DS366:GK366,GR366,DS379:GK379)</f>
        <v>0</v>
      </c>
      <c r="GS379" s="668">
        <f>SUMIF(DS366:GK366,GS366,DS379:GK379)</f>
        <v>0</v>
      </c>
      <c r="GT379" s="668">
        <f>SUMIF(DS366:GK366,GT366,DS379:GK379)</f>
        <v>0</v>
      </c>
      <c r="GU379" s="668">
        <f>SUMIF(DS366:GK366,GU366,DS379:GK379)</f>
        <v>0</v>
      </c>
      <c r="GV379" s="668">
        <f>SUMIF(DS366:GK366,GV366,DS379:GK379)</f>
        <v>0</v>
      </c>
      <c r="GW379" s="668">
        <f>SUMIF(DS366:GK366,GW366,DS379:GK379)</f>
        <v>0</v>
      </c>
      <c r="GX379" s="668">
        <f>SUMIF(DS366:GK366,GX366,DS379:GK379)</f>
        <v>0</v>
      </c>
      <c r="GY379" s="668">
        <f>SUMIF(DS366:GK366,GY366,DS379:GK379)</f>
        <v>0</v>
      </c>
      <c r="GZ379" s="646" t="b">
        <f>O361=SUM(GO379:GY379)</f>
        <v>1</v>
      </c>
      <c r="HB379" s="668">
        <f>IF(GZ379,0,(O361-SUM(GO379:GY379))*INDEX(AK367:AT374,MATCH(GN379,AI367:AI374,0),MATCH(HB378,AK366:AT366,0)))</f>
        <v>0</v>
      </c>
      <c r="HC379" s="668">
        <f>IF(GZ379,0,(O361-SUM(GO379:GY379))*INDEX(AK367:AT374,MATCH(GN379,AI367:AI374,0),MATCH(HC378,AK366:AT366,0)))</f>
        <v>0</v>
      </c>
      <c r="HD379" s="668">
        <f>IF(GZ379,0,(O361-SUM(GO379:GY379))*INDEX(AK367:AT374,MATCH(GN379,AI367:AI374,0),MATCH(HD378,AK366:AT366,0)))</f>
        <v>0</v>
      </c>
      <c r="HE379" s="668">
        <f>IF(GZ379,0,(O361-SUM(GO379:GY379))*INDEX(AK367:AT374,MATCH(GN379,AI367:AI374,0),MATCH(HE378,AK366:AT366,0)))</f>
        <v>0</v>
      </c>
      <c r="HF379" s="668">
        <f>IF(GZ379,0,(O361-SUM(GO379:GY379))*INDEX(AK367:AT374,MATCH(GN379,AI367:AI374,0),MATCH(HF378,AK366:AT366,0)))</f>
        <v>0</v>
      </c>
      <c r="HG379" s="668">
        <f>IF(GZ379,0,(O361-SUM(GO379:GY379))*INDEX(AK367:AT374,MATCH(GN379,AI367:AI374,0),MATCH(HG378,AK366:AT366,0)))</f>
        <v>0</v>
      </c>
      <c r="HH379" s="668">
        <f>IF(GZ379,0,(O361-SUM(GO379:GY379))*INDEX(AK367:AT374,MATCH(GN379,AI367:AI374,0),MATCH(HH378,AK366:AT366,0)))</f>
        <v>0</v>
      </c>
      <c r="HI379" s="668">
        <f>IF(GZ379,0,(O361-SUM(GO379:GY379))*INDEX(AK367:AT374,MATCH(GN379,AI367:AI374,0),MATCH(HI378,AK366:AT366,0)))</f>
        <v>0</v>
      </c>
      <c r="HJ379" s="668">
        <f>IF(GZ379,0,(O361-SUM(GO379:GY379))*INDEX(AK367:AT374,MATCH(GN379,AI367:AI374,0),MATCH(HJ378,AK366:AT366,0)))</f>
        <v>0</v>
      </c>
      <c r="HK379" s="668">
        <f>IF(GZ379,0,(O361-SUM(GO379:GY379))*INDEX(AK367:AT374,MATCH(GN379,AI367:AI374,0),MATCH(HK378,AK366:AT366,0)))</f>
        <v>0</v>
      </c>
      <c r="HL379" s="668" t="b">
        <f>(SUM(HB379:HK379)+SUM(GO379:GY379))=O361</f>
        <v>1</v>
      </c>
      <c r="HM379" s="674"/>
      <c r="HN379" s="674"/>
      <c r="HO379" s="674"/>
      <c r="HP379" s="674"/>
      <c r="HQ379" s="674"/>
      <c r="HR379" s="674"/>
      <c r="HS379" s="674"/>
      <c r="HT379" s="674"/>
      <c r="HU379" s="674"/>
      <c r="HV379" s="674"/>
      <c r="HW379" s="674"/>
      <c r="HX379" s="674"/>
      <c r="HY379" s="674"/>
      <c r="HZ379" s="674"/>
    </row>
    <row r="380" spans="1:234" hidden="1" x14ac:dyDescent="0.25">
      <c r="A380" s="643" t="s">
        <v>208</v>
      </c>
      <c r="G380" s="670"/>
      <c r="H380" s="670"/>
      <c r="I380" s="674"/>
      <c r="J380" s="674"/>
      <c r="K380" s="674"/>
      <c r="L380" s="674"/>
      <c r="M380" s="674"/>
      <c r="N380" s="674"/>
      <c r="O380" s="674"/>
      <c r="P380" s="674"/>
      <c r="Q380" s="674"/>
      <c r="R380" s="674"/>
      <c r="S380" s="675"/>
      <c r="DR380" s="749">
        <v>2024</v>
      </c>
      <c r="DS380" s="665">
        <f>INDEX(DT361:EA362,MATCH(DR380,DR361:DR362,0),MATCH(DS377,DT359:EA359,0))*INDEX(AJ367:AT374,MATCH(DS377,AI367:AI374,0),MATCH(DS378,AJ366:AT366,0))</f>
        <v>0</v>
      </c>
      <c r="DT380" s="665">
        <f>INDEX(DT361:EA362,MATCH(DR380,DR361:DR362,0),MATCH(DT377,DT359:EA359,0))*INDEX(AJ367:AT374,MATCH(DT377,AI367:AI374,0),MATCH(DT378,AJ366:AT366,0))</f>
        <v>0</v>
      </c>
      <c r="DU380" s="665">
        <f>INDEX(DT361:EA362,MATCH(DR380,DR361:DR362,0),MATCH(DU377,DT359:EA359,0))*INDEX(AJ367:AT374,MATCH(DU377,AI367:AI374,0),MATCH(DU378,AJ366:AT366,0))</f>
        <v>0</v>
      </c>
      <c r="DV380" s="665">
        <f>INDEX(DT361:EA362,MATCH(DR380,DR361:DR362,0),MATCH(DV377,DT359:EA359,0))*INDEX(AJ367:AT374,MATCH(DV377,AI367:AI374,0),MATCH(DV378,AJ366:AT366,0))</f>
        <v>0</v>
      </c>
      <c r="DW380" s="665">
        <f>INDEX(DT361:EA362,MATCH(DR380,DR361:DR362,0),MATCH(DW377,DT359:EA359,0))*INDEX(AJ367:AT374,MATCH(DW377,AI367:AI374,0),MATCH(DW378,AJ366:AT366,0))</f>
        <v>0</v>
      </c>
      <c r="DX380" s="665">
        <f>INDEX(DT361:EA362,MATCH(DR380,DR361:DR362,0),MATCH(DX377,DT359:EA359,0))*INDEX(AJ367:AT374,MATCH(DX377,AI367:AI374,0),MATCH(DX378,AJ366:AT366,0))</f>
        <v>0</v>
      </c>
      <c r="DY380" s="665">
        <f>INDEX(DT361:EA362,MATCH(DR380,DR361:DR362,0),MATCH(DY377,DT359:EA359,0))*INDEX(AJ367:AT374,MATCH(DY377,AI367:AI374,0),MATCH(DY378,AJ366:AT366,0))</f>
        <v>0</v>
      </c>
      <c r="DZ380" s="665">
        <f>INDEX(DT361:EA362,MATCH(DR380,DR361:DR362,0),MATCH(DZ377,DT359:EA359,0))*INDEX(AJ367:AT374,MATCH(DZ377,AI367:AI374,0),MATCH(DZ378,AJ366:AT366,0))</f>
        <v>0</v>
      </c>
      <c r="EA380" s="665">
        <f>INDEX(DT361:EA362,MATCH(DR380,DR361:DR362,0),MATCH(EA377,DT359:EA359,0))*INDEX(AJ367:AT374,MATCH(EA377,AI367:AI374,0),MATCH(EA378,AJ366:AT366,0))</f>
        <v>0</v>
      </c>
      <c r="EB380" s="665">
        <f>INDEX(DT361:EA362,MATCH(DR380,DR361:DR362,0),MATCH(EB377,DT359:EA359,0))*INDEX(AJ367:AT374,MATCH(EB377,AI367:AI374,0),MATCH(EB378,AJ366:AT366,0))</f>
        <v>0</v>
      </c>
      <c r="EC380" s="665">
        <f>INDEX(DT361:EA362,MATCH(DR380,DR361:DR362,0),MATCH(EC377,DT359:EA359,0))*INDEX(AJ367:AT374,MATCH(EC377,AI367:AI374,0),MATCH(EC378,AJ366:AT366,0))</f>
        <v>0</v>
      </c>
      <c r="ED380" s="665">
        <f>INDEX(DT361:EA362,MATCH(DR380,DR361:DR362,0),MATCH(ED377,DT359:EA359,0))*INDEX(AJ367:AT374,MATCH(ED377,AI367:AI374,0),MATCH(ED378,AJ366:AT366,0))</f>
        <v>0</v>
      </c>
      <c r="EE380" s="665">
        <f>INDEX(DT361:EA362,MATCH(DR380,DR361:DR362,0),MATCH(EE377,DT359:EA359,0))*INDEX(AJ367:AT374,MATCH(EE377,AI367:AI374,0),MATCH(EE378,AJ366:AT366,0))</f>
        <v>0</v>
      </c>
      <c r="EF380" s="665">
        <f>INDEX(DT361:EA362,MATCH(DR380,DR361:DR362,0),MATCH(EF377,DT359:EA359,0))*INDEX(AJ367:AT374,MATCH(EF377,AI367:AI374,0),MATCH(EF378,AJ366:AT366,0))</f>
        <v>0</v>
      </c>
      <c r="EG380" s="665">
        <f>INDEX(DT361:EA362,MATCH(DR380,DR361:DR362,0),MATCH(EG377,DT359:EA359,0))*INDEX(AJ367:AT374,MATCH(EG377,AI367:AI374,0),MATCH(EG378,AJ366:AT366,0))</f>
        <v>0</v>
      </c>
      <c r="EH380" s="665">
        <f>INDEX(DT361:EA362,MATCH(DR380,DR361:DR362,0),MATCH(EH377,DT359:EA359,0))*INDEX(AJ367:AT374,MATCH(EH377,AI367:AI374,0),MATCH(EH378,AJ366:AT366,0))</f>
        <v>0</v>
      </c>
      <c r="EI380" s="665">
        <f>INDEX(DT361:EA362,MATCH(DR380,DR361:DR362,0),MATCH(EI377,DT359:EA359,0))*INDEX(AJ367:AT374,MATCH(EI377,AI367:AI374,0),MATCH(EI378,AJ366:AT366,0))</f>
        <v>0</v>
      </c>
      <c r="EJ380" s="665">
        <f>INDEX(DT361:EA362,MATCH(DR380,DR361:DR362,0),MATCH(EJ377,DT359:EA359,0))*INDEX(AJ367:AT374,MATCH(EJ377,AI367:AI374,0),MATCH(EJ378,AJ366:AT366,0))</f>
        <v>0</v>
      </c>
      <c r="EK380" s="665">
        <f>INDEX(DT361:EA362,MATCH(DR380,DR361:DR362,0),MATCH(EK377,DT359:EA359,0))*INDEX(AJ367:AT374,MATCH(EK377,AI367:AI374,0),MATCH(EK378,AJ366:AT366,0))</f>
        <v>0</v>
      </c>
      <c r="EL380" s="665">
        <f>INDEX(DT361:EA362,MATCH(DR380,DR361:DR362,0),MATCH(EL377,DT359:EA359,0))*INDEX(AJ367:AT374,MATCH(EL377,AI367:AI374,0),MATCH(EL378,AJ366:AT366,0))</f>
        <v>0</v>
      </c>
      <c r="EM380" s="665">
        <f>INDEX(DT361:EA362,MATCH(DR380,DR361:DR362,0),MATCH(EM377,DT359:EA359,0))*INDEX(AJ367:AT374,MATCH(EM377,AI367:AI374,0),MATCH(EM378,AJ366:AT366,0))</f>
        <v>0</v>
      </c>
      <c r="EN380" s="665">
        <f>INDEX(DT361:EA362,MATCH(DR380,DR361:DR362,0),MATCH(EN377,DT359:EA359,0))*INDEX(AJ367:AT374,MATCH(EN377,AI367:AI374,0),MATCH(EN378,AJ366:AT366,0))</f>
        <v>0</v>
      </c>
      <c r="EO380" s="665">
        <f>INDEX(DT361:EA362,MATCH(DR380,DR361:DR362,0),MATCH(EO377,DT359:EA359,0))*INDEX(AJ367:AT374,MATCH(EO377,AI367:AI374,0),MATCH(EO378,AJ366:AT366,0))</f>
        <v>0</v>
      </c>
      <c r="EP380" s="665">
        <f>INDEX(DT361:EA362,MATCH(DR380,DR361:DR362,0),MATCH(EP377,DT359:EA359,0))*INDEX(AJ367:AT374,MATCH(EP377,AI367:AI374,0),MATCH(EP378,AJ366:AT366,0))</f>
        <v>0</v>
      </c>
      <c r="EQ380" s="665">
        <f>INDEX(DT361:EA362,MATCH(DR380,DR361:DR362,0),MATCH(EQ377,DT359:EA359,0))*INDEX(AJ367:AT374,MATCH(EQ377,AI367:AI374,0),MATCH(EQ378,AJ366:AT366,0))</f>
        <v>0</v>
      </c>
      <c r="ER380" s="665">
        <f>INDEX(DT361:EA362,MATCH(DR380,DR361:DR362,0),MATCH(ER377,DT359:EA359,0))*INDEX(AJ367:AT374,MATCH(ER377,AI367:AI374,0),MATCH(ER378,AJ366:AT366,0))</f>
        <v>0</v>
      </c>
      <c r="ES380" s="665">
        <f>INDEX(DT361:EA362,MATCH(DR380,DR361:DR362,0),MATCH(ES377,DT359:EA359,0))*INDEX(AJ367:AT374,MATCH(ES377,AI367:AI374,0),MATCH(ES378,AJ366:AT366,0))</f>
        <v>0</v>
      </c>
      <c r="ET380" s="665">
        <f>INDEX(DT361:EA362,MATCH(DR380,DR361:DR362,0),MATCH(ET377,DT359:EA359,0))*INDEX(AJ367:AT374,MATCH(ET377,AI367:AI374,0),MATCH(ET378,AJ366:AT366,0))</f>
        <v>0</v>
      </c>
      <c r="EU380" s="665">
        <f>INDEX(DT361:EA362,MATCH(DR380,DR361:DR362,0),MATCH(EU377,DT359:EA359,0))*INDEX(AJ367:AT374,MATCH(EU377,AI367:AI374,0),MATCH(EU378,AJ366:AT366,0))</f>
        <v>0</v>
      </c>
      <c r="EV380" s="665">
        <f>INDEX(DT361:EA362,MATCH(DR380,DR361:DR362,0),MATCH(EV377,DT359:EA359,0))*INDEX(AJ367:AT374,MATCH(EV377,AI367:AI374,0),MATCH(EV378,AJ366:AT366,0))</f>
        <v>0</v>
      </c>
      <c r="EW380" s="665">
        <f>INDEX(DT361:EA362,MATCH(DR380,DR361:DR362,0),MATCH(EW377,DT359:EA359,0))*INDEX(AJ367:AT374,MATCH(EW377,AI367:AI374,0),MATCH(EW378,AJ366:AT366,0))</f>
        <v>0</v>
      </c>
      <c r="EX380" s="665">
        <f>INDEX(DT361:EA362,MATCH(DR380,DR361:DR362,0),MATCH(EX377,DT359:EA359,0))*INDEX(AJ367:AT374,MATCH(EX377,AI367:AI374,0),MATCH(EX378,AJ366:AT366,0))</f>
        <v>0</v>
      </c>
      <c r="EY380" s="665">
        <f>INDEX(DT361:EA362,MATCH(DR380,DR361:DR362,0),MATCH(EY377,DT359:EA359,0))*INDEX(AJ367:AT374,MATCH(EY377,AI367:AI374,0),MATCH(EY378,AJ366:AT366,0))</f>
        <v>0</v>
      </c>
      <c r="EZ380" s="665">
        <f>INDEX(DT361:EA362,MATCH(DR380,DR361:DR362,0),MATCH(EZ377,DT359:EA359,0))*INDEX(AJ367:AT374,MATCH(EZ377,AI367:AI374,0),MATCH(EZ378,AJ366:AT366,0))</f>
        <v>0</v>
      </c>
      <c r="FA380" s="665">
        <f>INDEX(DT361:EA362,MATCH(DR380,DR361:DR362,0),MATCH(FA377,DT359:EA359,0))*INDEX(AJ367:AT374,MATCH(FA377,AI367:AI374,0),MATCH(FA378,AJ366:AT366,0))</f>
        <v>0</v>
      </c>
      <c r="FB380" s="665">
        <f>INDEX(DT361:EA362,MATCH(DR380,DR361:DR362,0),MATCH(FB377,DT359:EA359,0))*INDEX(AJ367:AT374,MATCH(FB377,AI367:AI374,0),MATCH(FB378,AJ366:AT366,0))</f>
        <v>0</v>
      </c>
      <c r="FC380" s="665">
        <f>INDEX(DT361:EA362,MATCH(DR380,DR361:DR362,0),MATCH(FC377,DT359:EA359,0))*INDEX(AJ367:AT374,MATCH(FC377,AI367:AI374,0),MATCH(FC378,AJ366:AT366,0))</f>
        <v>0</v>
      </c>
      <c r="FD380" s="665">
        <f>INDEX(DT361:EA362,MATCH(DR380,DR361:DR362,0),MATCH(FD377,DT359:EA359,0))*INDEX(AJ367:AT374,MATCH(FD377,AI367:AI374,0),MATCH(FD378,AJ366:AT366,0))</f>
        <v>0</v>
      </c>
      <c r="FE380" s="665">
        <f>INDEX(DT361:EA362,MATCH(DR380,DR361:DR362,0),MATCH(FE377,DT359:EA359,0))*INDEX(AJ367:AT374,MATCH(FE377,AI367:AI374,0),MATCH(FE378,AJ366:AT366,0))</f>
        <v>0</v>
      </c>
      <c r="FF380" s="665">
        <f>INDEX(DT361:EA362,MATCH(DR380,DR361:DR362,0),MATCH(FF377,DT359:EA359,0))*INDEX(AJ367:AT374,MATCH(FF377,AI367:AI374,0),MATCH(FF378,AJ366:AT366,0))</f>
        <v>0</v>
      </c>
      <c r="FG380" s="665">
        <f>INDEX(DT361:EA362,MATCH(DR380,DR361:DR362,0),MATCH(FG377,DT359:EA359,0))*INDEX(AJ367:AT374,MATCH(FG377,AI367:AI374,0),MATCH(FG378,AJ366:AT366,0))</f>
        <v>0</v>
      </c>
      <c r="FH380" s="665">
        <f>INDEX(DT361:EA362,MATCH(DR380,DR361:DR362,0),MATCH(FH377,DT359:EA359,0))*INDEX(AJ367:AT374,MATCH(FH377,AI367:AI374,0),MATCH(FH378,AJ366:AT366,0))</f>
        <v>0</v>
      </c>
      <c r="FI380" s="665">
        <f>INDEX(DT361:EA362,MATCH(DR380,DR361:DR362,0),MATCH(FI377,DT359:EA359,0))*INDEX(AJ367:AT374,MATCH(FI377,AI367:AI374,0),MATCH(FI378,AJ366:AT366,0))</f>
        <v>0</v>
      </c>
      <c r="FJ380" s="665">
        <f>INDEX(DT361:EA362,MATCH(DR380,DR361:DR362,0),MATCH(FJ377,DT359:EA359,0))*INDEX(AJ367:AT374,MATCH(FJ377,AI367:AI374,0),MATCH(FJ378,AJ366:AT366,0))</f>
        <v>0</v>
      </c>
      <c r="FK380" s="665">
        <f>INDEX(DT361:EA362,MATCH(DR380,DR361:DR362,0),MATCH(FK377,DT359:EA359,0))*INDEX(AJ367:AT374,MATCH(FK377,AI367:AI374,0),MATCH(FK378,AJ366:AT366,0))</f>
        <v>0</v>
      </c>
      <c r="FL380" s="665">
        <f>INDEX(DT361:EA362,MATCH(DR380,DR361:DR362,0),MATCH(FL377,DT359:EA359,0))*INDEX(AJ367:AT374,MATCH(FL377,AI367:AI374,0),MATCH(FL378,AJ366:AT366,0))</f>
        <v>0</v>
      </c>
      <c r="FM380" s="665">
        <f>INDEX(DT361:EA362,MATCH(DR380,DR361:DR362,0),MATCH(FM377,DT359:EA359,0))*INDEX(AJ367:AT374,MATCH(FM377,AI367:AI374,0),MATCH(FM378,AJ366:AT366,0))</f>
        <v>0</v>
      </c>
      <c r="FN380" s="665">
        <f>INDEX(DT361:EA362,MATCH(DR380,DR361:DR362,0),MATCH(FN377,DT359:EA359,0))*INDEX(AJ367:AT374,MATCH(FN377,AI367:AI374,0),MATCH(FN378,AJ366:AT366,0))</f>
        <v>0</v>
      </c>
      <c r="FO380" s="665">
        <f>INDEX(DT361:EA362,MATCH(DR380,DR361:DR362,0),MATCH(FO377,DT359:EA359,0))*INDEX(AJ367:AT374,MATCH(FO377,AI367:AI374,0),MATCH(FO378,AJ366:AT366,0))</f>
        <v>0</v>
      </c>
      <c r="FP380" s="665">
        <f>INDEX(DT361:EA362,MATCH(DR380,DR361:DR362,0),MATCH(FP377,DT359:EA359,0))*INDEX(AJ367:AT374,MATCH(FP377,AI367:AI374,0),MATCH(FP378,AJ366:AT366,0))</f>
        <v>0</v>
      </c>
      <c r="FQ380" s="665">
        <f>INDEX(DT361:EA362,MATCH(DR380,DR361:DR362,0),MATCH(FQ377,DT359:EA359,0))*INDEX(AJ367:AT374,MATCH(FQ377,AI367:AI374,0),MATCH(FQ378,AJ366:AT366,0))</f>
        <v>0</v>
      </c>
      <c r="FR380" s="665">
        <f>INDEX(DT361:EA362,MATCH(DR380,DR361:DR362,0),MATCH(FR377,DT359:EA359,0))*INDEX(AJ367:AT374,MATCH(FR377,AI367:AI374,0),MATCH(FR378,AJ366:AT366,0))</f>
        <v>0</v>
      </c>
      <c r="FS380" s="665">
        <f>INDEX(DT361:EA362,MATCH(DR380,DR361:DR362,0),MATCH(FS377,DT359:EA359,0))*INDEX(AJ367:AT374,MATCH(FS377,AI367:AI374,0),MATCH(FS378,AJ366:AT366,0))</f>
        <v>0</v>
      </c>
      <c r="FT380" s="665">
        <f>INDEX(DT361:EA362,MATCH(DR380,DR361:DR362,0),MATCH(FT377,DT359:EA359,0))*INDEX(AJ367:AT374,MATCH(FT377,AI367:AI374,0),MATCH(FT378,AJ366:AT366,0))</f>
        <v>0</v>
      </c>
      <c r="FU380" s="665">
        <f>INDEX(DT361:EA362,MATCH(DR380,DR361:DR362,0),MATCH(FU377,DT359:EA359,0))*INDEX(AJ367:AT374,MATCH(FU377,AI367:AI374,0),MATCH(FU378,AJ366:AT366,0))</f>
        <v>0</v>
      </c>
      <c r="FV380" s="665">
        <f>INDEX(DT361:EA362,MATCH(DR380,DR361:DR362,0),MATCH(FV377,DT359:EA359,0))*INDEX(AJ367:AT374,MATCH(FV377,AI367:AI374,0),MATCH(FV378,AJ366:AT366,0))</f>
        <v>0</v>
      </c>
      <c r="FW380" s="665">
        <f>INDEX(DT361:EA362,MATCH(DR380,DR361:DR362,0),MATCH(FW377,DT359:EA359,0))*INDEX(AJ367:AT374,MATCH(FW377,AI367:AI374,0),MATCH(FW378,AJ366:AT366,0))</f>
        <v>0</v>
      </c>
      <c r="FX380" s="665">
        <f>INDEX(DT361:EA362,MATCH(DR380,DR361:DR362,0),MATCH(FX377,DT359:EA359,0))*INDEX(AJ367:AT374,MATCH(FX377,AI367:AI374,0),MATCH(FX378,AJ366:AT366,0))</f>
        <v>0</v>
      </c>
      <c r="FY380" s="665">
        <f>INDEX(DT361:EA362,MATCH(DR380,DR361:DR362,0),MATCH(FY377,DT359:EA359,0))*INDEX(AJ367:AT374,MATCH(FY377,AI367:AI374,0),MATCH(FY378,AJ366:AT366,0))</f>
        <v>0</v>
      </c>
      <c r="FZ380" s="665">
        <f>INDEX(DT361:EA362,MATCH(DR380,DR361:DR362,0),MATCH(FZ377,DT359:EA359,0))*INDEX(AJ367:AT374,MATCH(FZ377,AI367:AI374,0),MATCH(FZ378,AJ366:AT366,0))</f>
        <v>0</v>
      </c>
      <c r="GA380" s="665">
        <f>INDEX(DT361:EA362,MATCH(DR380,DR361:DR362,0),MATCH(GA377,DT359:EA359,0))*INDEX(AJ367:AT374,MATCH(GA377,AI367:AI374,0),MATCH(GA378,AJ366:AT366,0))</f>
        <v>0</v>
      </c>
      <c r="GB380" s="665">
        <f>INDEX(DT361:EA362,MATCH(DR380,DR361:DR362,0),MATCH(GB377,DT359:EA359,0))*INDEX(AJ367:AT374,MATCH(GB377,AI367:AI374,0),MATCH(GB378,AJ366:AT366,0))</f>
        <v>0</v>
      </c>
      <c r="GC380" s="665">
        <f>INDEX(DT361:EA362,MATCH(DR380,DR361:DR362,0),MATCH(GC377,DT359:EA359,0))*INDEX(AJ367:AT374,MATCH(GC377,AI367:AI374,0),MATCH(GC378,AJ366:AT366,0))</f>
        <v>0</v>
      </c>
      <c r="GD380" s="665">
        <f>INDEX(DT361:EA362,MATCH(DR380,DR361:DR362,0),MATCH(GD377,DT359:EA359,0))*INDEX(AJ367:AT374,MATCH(GD377,AI367:AI374,0),MATCH(GD378,AJ366:AT366,0))</f>
        <v>0</v>
      </c>
      <c r="GE380" s="665">
        <f>INDEX(DT361:EA362,MATCH(DR380,DR361:DR362,0),MATCH(GE377,DT359:EA359,0))*INDEX(AJ367:AT374,MATCH(GE377,AI367:AI374,0),MATCH(GE378,AJ366:AT366,0))</f>
        <v>0</v>
      </c>
      <c r="GF380" s="665">
        <f>INDEX(DT361:EA362,MATCH(DR380,DR361:DR362,0),MATCH(GF377,DT359:EA359,0))*INDEX(AJ367:AT374,MATCH(GF377,AI367:AI374,0),MATCH(GF378,AJ366:AT366,0))</f>
        <v>0</v>
      </c>
      <c r="GG380" s="665">
        <f>INDEX(DT361:EA362,MATCH(DR380,DR361:DR362,0),MATCH(GG377,DT359:EA359,0))*INDEX(AJ367:AT374,MATCH(GG377,AI367:AI374,0),MATCH(GG378,AJ366:AT366,0))</f>
        <v>0</v>
      </c>
      <c r="GH380" s="665">
        <f>INDEX(DT361:EA362,MATCH(DR380,DR361:DR362,0),MATCH(GH377,DT359:EA359,0))*INDEX(AJ367:AT374,MATCH(GH377,AI367:AI374,0),MATCH(GH378,AJ366:AT366,0))</f>
        <v>0</v>
      </c>
      <c r="GI380" s="665">
        <f>INDEX(DT361:EA362,MATCH(DR380,DR361:DR362,0),MATCH(GI377,DT359:EA359,0))*INDEX(AJ367:AT374,MATCH(GI377,AI367:AI374,0),MATCH(GI378,AJ366:AT366,0))</f>
        <v>0</v>
      </c>
      <c r="GJ380" s="665">
        <f>INDEX(DT361:EA362,MATCH(DR380,DR361:DR362,0),MATCH(GJ377,DT359:EA359,0))*INDEX(AJ367:AT374,MATCH(GJ377,AI367:AI374,0),MATCH(GJ378,AJ366:AT366,0))</f>
        <v>0</v>
      </c>
      <c r="GK380" s="665">
        <f>INDEX(DT361:EA362,MATCH(DR380,DR361:DR362,0),MATCH(GK377,DT359:EA359,0))*INDEX(AJ367:AT374,MATCH(GK377,AI367:AI374,0),MATCH(GK378,AJ366:AT366,0))</f>
        <v>0</v>
      </c>
      <c r="GL380" s="665" t="b">
        <f>SUM(DS380:GK380)=O362-SUM(HB380:HK380)</f>
        <v>1</v>
      </c>
      <c r="GM380" s="667"/>
      <c r="GN380" s="749">
        <v>2024</v>
      </c>
      <c r="GO380" s="664">
        <f>SUMIF(DS366:EN366,GO366,DS380:EN380)</f>
        <v>0</v>
      </c>
      <c r="GP380" s="668">
        <f>SUMIF(DS366:GK366,GP366,DS380:GK380)</f>
        <v>0</v>
      </c>
      <c r="GQ380" s="668">
        <f>SUMIF(DS366:GK366,GQ366,DS380:GK380)</f>
        <v>0</v>
      </c>
      <c r="GR380" s="668">
        <f>SUMIF(DS366:GK366,GR366,DS380:GK380)</f>
        <v>0</v>
      </c>
      <c r="GS380" s="668">
        <f>SUMIF(DS366:GK366,GS366,DS380:GK380)</f>
        <v>0</v>
      </c>
      <c r="GT380" s="668">
        <f>SUMIF(DS366:GK366,GT366,DS380:GK380)</f>
        <v>0</v>
      </c>
      <c r="GU380" s="668">
        <f>SUMIF(DS366:GK366,GU366,DS380:GK380)</f>
        <v>0</v>
      </c>
      <c r="GV380" s="668">
        <f>SUMIF(DS366:GK366,GV366,DS380:GK380)</f>
        <v>0</v>
      </c>
      <c r="GW380" s="668">
        <f>SUMIF(DS366:GK366,GW366,DS380:GK380)</f>
        <v>0</v>
      </c>
      <c r="GX380" s="668">
        <f>SUMIF(DS366:GK366,GX366,DS380:GK380)</f>
        <v>0</v>
      </c>
      <c r="GY380" s="668">
        <f>SUMIF(DS366:GK366,GY366,DS380:GK380)</f>
        <v>0</v>
      </c>
      <c r="GZ380" s="646" t="b">
        <f>O362=SUM(GO380:GY380)</f>
        <v>1</v>
      </c>
      <c r="HB380" s="668">
        <f>IF(GZ380,0,(O362-SUM(GO380:GY380))*INDEX(AK367:AT374,MATCH(GN380,AI367:AI374,0),MATCH(HB378,AK366:AT366,0)))</f>
        <v>0</v>
      </c>
      <c r="HC380" s="668">
        <f>IF(GZ380,0,(O362-SUM(GO380:GY380))*INDEX(AK367:AT374,MATCH(GN380,AI367:AI374,0),MATCH(HC378,AK366:AT366,0)))</f>
        <v>0</v>
      </c>
      <c r="HD380" s="668">
        <f>IF(GZ380,0,(O362-SUM(GO380:GY380))*INDEX(AK367:AT374,MATCH(GN380,AI367:AI374,0),MATCH(HD378,AK366:AT366,0)))</f>
        <v>0</v>
      </c>
      <c r="HE380" s="668">
        <f>IF(GZ380,0,(O362-SUM(GO380:GY380))*INDEX(AK367:AT374,MATCH(GN380,AI367:AI374,0),MATCH(HE378,AK366:AT366,0)))</f>
        <v>0</v>
      </c>
      <c r="HF380" s="668">
        <f>IF(GZ380,0,(O362-SUM(GO380:GY380))*INDEX(AK367:AT374,MATCH(GN380,AI367:AI374,0),MATCH(HF378,AK366:AT366,0)))</f>
        <v>0</v>
      </c>
      <c r="HG380" s="668">
        <f>IF(GZ380,0,(O362-SUM(GO380:GY380))*INDEX(AK367:AT374,MATCH(GN380,AI367:AI374,0),MATCH(HG378,AK366:AT366,0)))</f>
        <v>0</v>
      </c>
      <c r="HH380" s="668">
        <f>IF(GZ380,0,(O362-SUM(GO380:GY380))*INDEX(AK367:AT374,MATCH(GN380,AI367:AI374,0),MATCH(HH378,AK366:AT366,0)))</f>
        <v>0</v>
      </c>
      <c r="HI380" s="668">
        <f>IF(GZ380,0,(O362-SUM(GO380:GY380))*INDEX(AK367:AT374,MATCH(GN380,AI367:AI374,0),MATCH(HI378,AK366:AT366,0)))</f>
        <v>0</v>
      </c>
      <c r="HJ380" s="668">
        <f>IF(GZ380,0,(O362-SUM(GO380:GY380))*INDEX(AK367:AT374,MATCH(GN380,AI367:AI374,0),MATCH(HJ378,AK366:AT366,0)))</f>
        <v>0</v>
      </c>
      <c r="HK380" s="668">
        <f>IF(GZ380,0,(O362-SUM(GO380:GY380))*INDEX(AK367:AT374,MATCH(GN380,AI367:AI374,0),MATCH(HK378,AK366:AT366,0)))</f>
        <v>0</v>
      </c>
      <c r="HL380" s="668" t="b">
        <f>(SUM(HB380:HK380)+SUM(GO380:GY380))=O362</f>
        <v>1</v>
      </c>
      <c r="HM380" s="674"/>
      <c r="HN380" s="674"/>
      <c r="HO380" s="674"/>
      <c r="HP380" s="674"/>
      <c r="HQ380" s="674"/>
      <c r="HR380" s="674"/>
      <c r="HS380" s="674"/>
      <c r="HT380" s="674"/>
      <c r="HU380" s="674"/>
      <c r="HV380" s="674"/>
      <c r="HW380" s="674"/>
      <c r="HX380" s="674"/>
      <c r="HY380" s="674"/>
      <c r="HZ380" s="674"/>
    </row>
    <row r="381" spans="1:234" hidden="1" x14ac:dyDescent="0.25">
      <c r="A381" s="643" t="s">
        <v>208</v>
      </c>
      <c r="G381" s="670"/>
      <c r="H381" s="670"/>
      <c r="I381" s="674"/>
      <c r="J381" s="674"/>
      <c r="K381" s="674"/>
      <c r="L381" s="674"/>
      <c r="M381" s="674"/>
      <c r="N381" s="674"/>
      <c r="O381" s="674"/>
      <c r="P381" s="674"/>
      <c r="Q381" s="674"/>
      <c r="R381" s="674"/>
      <c r="S381" s="675"/>
      <c r="DR381" s="749">
        <v>2025</v>
      </c>
      <c r="DS381" s="665" t="e">
        <f>INDEX(DT361:EA362,MATCH(DR381,DR361:DR362,0),MATCH(DS377,DT359:EA359,0))*INDEX(AJ367:AT374,MATCH(DS377,AI367:AI374,0),MATCH(DS378,AJ366:AT366,0))</f>
        <v>#N/A</v>
      </c>
      <c r="DT381" s="665" t="e">
        <f>INDEX(DT361:EA362,MATCH(DR381,DR361:DR362,0),MATCH(DT377,DT359:EA359,0))*INDEX(AJ367:AT374,MATCH(DT377,AI367:AI374,0),MATCH(DT378,AJ366:AT366,0))</f>
        <v>#N/A</v>
      </c>
      <c r="DU381" s="665" t="e">
        <f>INDEX(DT361:EA362,MATCH(DR381,DR361:DR362,0),MATCH(DU377,DT359:EA359,0))*INDEX(AJ367:AT374,MATCH(DU377,AI367:AI374,0),MATCH(DU378,AJ366:AT366,0))</f>
        <v>#N/A</v>
      </c>
      <c r="DV381" s="665" t="e">
        <f>INDEX(DT361:EA362,MATCH(DR381,DR361:DR362,0),MATCH(DV377,DT359:EA359,0))*INDEX(AJ367:AT374,MATCH(DV377,AI367:AI374,0),MATCH(DV378,AJ366:AT366,0))</f>
        <v>#N/A</v>
      </c>
      <c r="DW381" s="665" t="e">
        <f>INDEX(DT361:EA362,MATCH(DR381,DR361:DR362,0),MATCH(DW377,DT359:EA359,0))*INDEX(AJ367:AT374,MATCH(DW377,AI367:AI374,0),MATCH(DW378,AJ366:AT366,0))</f>
        <v>#N/A</v>
      </c>
      <c r="DX381" s="665" t="e">
        <f>INDEX(DT361:EA362,MATCH(DR381,DR361:DR362,0),MATCH(DX377,DT359:EA359,0))*INDEX(AJ367:AT374,MATCH(DX377,AI367:AI374,0),MATCH(DX378,AJ366:AT366,0))</f>
        <v>#N/A</v>
      </c>
      <c r="DY381" s="665" t="e">
        <f>INDEX(DT361:EA362,MATCH(DR381,DR361:DR362,0),MATCH(DY377,DT359:EA359,0))*INDEX(AJ367:AT374,MATCH(DY377,AI367:AI374,0),MATCH(DY378,AJ366:AT366,0))</f>
        <v>#N/A</v>
      </c>
      <c r="DZ381" s="665" t="e">
        <f>INDEX(DT361:EA362,MATCH(DR381,DR361:DR362,0),MATCH(DZ377,DT359:EA359,0))*INDEX(AJ367:AT374,MATCH(DZ377,AI367:AI374,0),MATCH(DZ378,AJ366:AT366,0))</f>
        <v>#N/A</v>
      </c>
      <c r="EA381" s="665" t="e">
        <f>INDEX(DT361:EA362,MATCH(DR381,DR361:DR362,0),MATCH(EA377,DT359:EA359,0))*INDEX(AJ367:AT374,MATCH(EA377,AI367:AI374,0),MATCH(EA378,AJ366:AT366,0))</f>
        <v>#N/A</v>
      </c>
      <c r="EB381" s="665" t="e">
        <f>INDEX(DT361:EA362,MATCH(DR381,DR361:DR362,0),MATCH(EB377,DT359:EA359,0))*INDEX(AJ367:AT374,MATCH(EB377,AI367:AI374,0),MATCH(EB378,AJ366:AT366,0))</f>
        <v>#N/A</v>
      </c>
      <c r="EC381" s="665" t="e">
        <f>INDEX(DT361:EA362,MATCH(DR381,DR361:DR362,0),MATCH(EC377,DT359:EA359,0))*INDEX(AJ367:AT374,MATCH(EC377,AI367:AI374,0),MATCH(EC378,AJ366:AT366,0))</f>
        <v>#N/A</v>
      </c>
      <c r="ED381" s="665" t="e">
        <f>INDEX(DT361:EA362,MATCH(DR381,DR361:DR362,0),MATCH(ED377,DT359:EA359,0))*INDEX(AJ367:AT374,MATCH(ED377,AI367:AI374,0),MATCH(ED378,AJ366:AT366,0))</f>
        <v>#N/A</v>
      </c>
      <c r="EE381" s="665" t="e">
        <f>INDEX(DT361:EA362,MATCH(DR381,DR361:DR362,0),MATCH(EE377,DT359:EA359,0))*INDEX(AJ367:AT374,MATCH(EE377,AI367:AI374,0),MATCH(EE378,AJ366:AT366,0))</f>
        <v>#N/A</v>
      </c>
      <c r="EF381" s="665" t="e">
        <f>INDEX(DT361:EA362,MATCH(DR381,DR361:DR362,0),MATCH(EF377,DT359:EA359,0))*INDEX(AJ367:AT374,MATCH(EF377,AI367:AI374,0),MATCH(EF378,AJ366:AT366,0))</f>
        <v>#N/A</v>
      </c>
      <c r="EG381" s="665" t="e">
        <f>INDEX(DT361:EA362,MATCH(DR381,DR361:DR362,0),MATCH(EG377,DT359:EA359,0))*INDEX(AJ367:AT374,MATCH(EG377,AI367:AI374,0),MATCH(EG378,AJ366:AT366,0))</f>
        <v>#N/A</v>
      </c>
      <c r="EH381" s="665" t="e">
        <f>INDEX(DT361:EA362,MATCH(DR381,DR361:DR362,0),MATCH(EH377,DT359:EA359,0))*INDEX(AJ367:AT374,MATCH(EH377,AI367:AI374,0),MATCH(EH378,AJ366:AT366,0))</f>
        <v>#N/A</v>
      </c>
      <c r="EI381" s="665" t="e">
        <f>INDEX(DT361:EA362,MATCH(DR381,DR361:DR362,0),MATCH(EI377,DT359:EA359,0))*INDEX(AJ367:AT374,MATCH(EI377,AI367:AI374,0),MATCH(EI378,AJ366:AT366,0))</f>
        <v>#N/A</v>
      </c>
      <c r="EJ381" s="665" t="e">
        <f>INDEX(DT361:EA362,MATCH(DR381,DR361:DR362,0),MATCH(EJ377,DT359:EA359,0))*INDEX(AJ367:AT374,MATCH(EJ377,AI367:AI374,0),MATCH(EJ378,AJ366:AT366,0))</f>
        <v>#N/A</v>
      </c>
      <c r="EK381" s="665" t="e">
        <f>INDEX(DT361:EA362,MATCH(DR381,DR361:DR362,0),MATCH(EK377,DT359:EA359,0))*INDEX(AJ367:AT374,MATCH(EK377,AI367:AI374,0),MATCH(EK378,AJ366:AT366,0))</f>
        <v>#N/A</v>
      </c>
      <c r="EL381" s="665" t="e">
        <f>INDEX(DT361:EA362,MATCH(DR381,DR361:DR362,0),MATCH(EL377,DT359:EA359,0))*INDEX(AJ367:AT374,MATCH(EL377,AI367:AI374,0),MATCH(EL378,AJ366:AT366,0))</f>
        <v>#N/A</v>
      </c>
      <c r="EM381" s="665" t="e">
        <f>INDEX(DT361:EA362,MATCH(DR381,DR361:DR362,0),MATCH(EM377,DT359:EA359,0))*INDEX(AJ367:AT374,MATCH(EM377,AI367:AI374,0),MATCH(EM378,AJ366:AT366,0))</f>
        <v>#N/A</v>
      </c>
      <c r="EN381" s="665" t="e">
        <f>INDEX(DT361:EA362,MATCH(DR381,DR361:DR362,0),MATCH(EN377,DT359:EA359,0))*INDEX(AJ367:AT374,MATCH(EN377,AI367:AI374,0),MATCH(EN378,AJ366:AT366,0))</f>
        <v>#N/A</v>
      </c>
      <c r="EO381" s="665" t="e">
        <f>INDEX(DT361:EA362,MATCH(DR381,DR361:DR362,0),MATCH(EO377,DT359:EA359,0))*INDEX(AJ367:AT374,MATCH(EO377,AI367:AI374,0),MATCH(EO378,AJ366:AT366,0))</f>
        <v>#N/A</v>
      </c>
      <c r="EP381" s="665" t="e">
        <f>INDEX(DT361:EA362,MATCH(DR381,DR361:DR362,0),MATCH(EP377,DT359:EA359,0))*INDEX(AJ367:AT374,MATCH(EP377,AI367:AI374,0),MATCH(EP378,AJ366:AT366,0))</f>
        <v>#N/A</v>
      </c>
      <c r="EQ381" s="665" t="e">
        <f>INDEX(DT361:EA362,MATCH(DR381,DR361:DR362,0),MATCH(EQ377,DT359:EA359,0))*INDEX(AJ367:AT374,MATCH(EQ377,AI367:AI374,0),MATCH(EQ378,AJ366:AT366,0))</f>
        <v>#N/A</v>
      </c>
      <c r="ER381" s="665" t="e">
        <f>INDEX(DT361:EA362,MATCH(DR381,DR361:DR362,0),MATCH(ER377,DT359:EA359,0))*INDEX(AJ367:AT374,MATCH(ER377,AI367:AI374,0),MATCH(ER378,AJ366:AT366,0))</f>
        <v>#N/A</v>
      </c>
      <c r="ES381" s="665" t="e">
        <f>INDEX(DT361:EA362,MATCH(DR381,DR361:DR362,0),MATCH(ES377,DT359:EA359,0))*INDEX(AJ367:AT374,MATCH(ES377,AI367:AI374,0),MATCH(ES378,AJ366:AT366,0))</f>
        <v>#N/A</v>
      </c>
      <c r="ET381" s="665" t="e">
        <f>INDEX(DT361:EA362,MATCH(DR381,DR361:DR362,0),MATCH(ET377,DT359:EA359,0))*INDEX(AJ367:AT374,MATCH(ET377,AI367:AI374,0),MATCH(ET378,AJ366:AT366,0))</f>
        <v>#N/A</v>
      </c>
      <c r="EU381" s="665" t="e">
        <f>INDEX(DT361:EA362,MATCH(DR381,DR361:DR362,0),MATCH(EU377,DT359:EA359,0))*INDEX(AJ367:AT374,MATCH(EU377,AI367:AI374,0),MATCH(EU378,AJ366:AT366,0))</f>
        <v>#N/A</v>
      </c>
      <c r="EV381" s="665" t="e">
        <f>INDEX(DT361:EA362,MATCH(DR381,DR361:DR362,0),MATCH(EV377,DT359:EA359,0))*INDEX(AJ367:AT374,MATCH(EV377,AI367:AI374,0),MATCH(EV378,AJ366:AT366,0))</f>
        <v>#N/A</v>
      </c>
      <c r="EW381" s="665" t="e">
        <f>INDEX(DT361:EA362,MATCH(DR381,DR361:DR362,0),MATCH(EW377,DT359:EA359,0))*INDEX(AJ367:AT374,MATCH(EW377,AI367:AI374,0),MATCH(EW378,AJ366:AT366,0))</f>
        <v>#N/A</v>
      </c>
      <c r="EX381" s="665" t="e">
        <f>INDEX(DT361:EA362,MATCH(DR381,DR361:DR362,0),MATCH(EX377,DT359:EA359,0))*INDEX(AJ367:AT374,MATCH(EX377,AI367:AI374,0),MATCH(EX378,AJ366:AT366,0))</f>
        <v>#N/A</v>
      </c>
      <c r="EY381" s="665" t="e">
        <f>INDEX(DT361:EA362,MATCH(DR381,DR361:DR362,0),MATCH(EY377,DT359:EA359,0))*INDEX(AJ367:AT374,MATCH(EY377,AI367:AI374,0),MATCH(EY378,AJ366:AT366,0))</f>
        <v>#N/A</v>
      </c>
      <c r="EZ381" s="665" t="e">
        <f>INDEX(DT361:EA362,MATCH(DR381,DR361:DR362,0),MATCH(EZ377,DT359:EA359,0))*INDEX(AJ367:AT374,MATCH(EZ377,AI367:AI374,0),MATCH(EZ378,AJ366:AT366,0))</f>
        <v>#N/A</v>
      </c>
      <c r="FA381" s="665" t="e">
        <f>INDEX(DT361:EA362,MATCH(DR381,DR361:DR362,0),MATCH(FA377,DT359:EA359,0))*INDEX(AJ367:AT374,MATCH(FA377,AI367:AI374,0),MATCH(FA378,AJ366:AT366,0))</f>
        <v>#N/A</v>
      </c>
      <c r="FB381" s="665" t="e">
        <f>INDEX(DT361:EA362,MATCH(DR381,DR361:DR362,0),MATCH(FB377,DT359:EA359,0))*INDEX(AJ367:AT374,MATCH(FB377,AI367:AI374,0),MATCH(FB378,AJ366:AT366,0))</f>
        <v>#N/A</v>
      </c>
      <c r="FC381" s="665" t="e">
        <f>INDEX(DT361:EA362,MATCH(DR381,DR361:DR362,0),MATCH(FC377,DT359:EA359,0))*INDEX(AJ367:AT374,MATCH(FC377,AI367:AI374,0),MATCH(FC378,AJ366:AT366,0))</f>
        <v>#N/A</v>
      </c>
      <c r="FD381" s="665" t="e">
        <f>INDEX(DT361:EA362,MATCH(DR381,DR361:DR362,0),MATCH(FD377,DT359:EA359,0))*INDEX(AJ367:AT374,MATCH(FD377,AI367:AI374,0),MATCH(FD378,AJ366:AT366,0))</f>
        <v>#N/A</v>
      </c>
      <c r="FE381" s="665" t="e">
        <f>INDEX(DT361:EA362,MATCH(DR381,DR361:DR362,0),MATCH(FE377,DT359:EA359,0))*INDEX(AJ367:AT374,MATCH(FE377,AI367:AI374,0),MATCH(FE378,AJ366:AT366,0))</f>
        <v>#N/A</v>
      </c>
      <c r="FF381" s="665" t="e">
        <f>INDEX(DT361:EA362,MATCH(DR381,DR361:DR362,0),MATCH(FF377,DT359:EA359,0))*INDEX(AJ367:AT374,MATCH(FF377,AI367:AI374,0),MATCH(FF378,AJ366:AT366,0))</f>
        <v>#N/A</v>
      </c>
      <c r="FG381" s="665" t="e">
        <f>INDEX(DT361:EA362,MATCH(DR381,DR361:DR362,0),MATCH(FG377,DT359:EA359,0))*INDEX(AJ367:AT374,MATCH(FG377,AI367:AI374,0),MATCH(FG378,AJ366:AT366,0))</f>
        <v>#N/A</v>
      </c>
      <c r="FH381" s="665" t="e">
        <f>INDEX(DT361:EA362,MATCH(DR381,DR361:DR362,0),MATCH(FH377,DT359:EA359,0))*INDEX(AJ367:AT374,MATCH(FH377,AI367:AI374,0),MATCH(FH378,AJ366:AT366,0))</f>
        <v>#N/A</v>
      </c>
      <c r="FI381" s="665" t="e">
        <f>INDEX(DT361:EA362,MATCH(DR381,DR361:DR362,0),MATCH(FI377,DT359:EA359,0))*INDEX(AJ367:AT374,MATCH(FI377,AI367:AI374,0),MATCH(FI378,AJ366:AT366,0))</f>
        <v>#N/A</v>
      </c>
      <c r="FJ381" s="665" t="e">
        <f>INDEX(DT361:EA362,MATCH(DR381,DR361:DR362,0),MATCH(FJ377,DT359:EA359,0))*INDEX(AJ367:AT374,MATCH(FJ377,AI367:AI374,0),MATCH(FJ378,AJ366:AT366,0))</f>
        <v>#N/A</v>
      </c>
      <c r="FK381" s="665" t="e">
        <f>INDEX(DT361:EA362,MATCH(DR381,DR361:DR362,0),MATCH(FK377,DT359:EA359,0))*INDEX(AJ367:AT374,MATCH(FK377,AI367:AI374,0),MATCH(FK378,AJ366:AT366,0))</f>
        <v>#N/A</v>
      </c>
      <c r="FL381" s="665" t="e">
        <f>INDEX(DT361:EA362,MATCH(DR381,DR361:DR362,0),MATCH(FL377,DT359:EA359,0))*INDEX(AJ367:AT374,MATCH(FL377,AI367:AI374,0),MATCH(FL378,AJ366:AT366,0))</f>
        <v>#N/A</v>
      </c>
      <c r="FM381" s="665" t="e">
        <f>INDEX(DT361:EA362,MATCH(DR381,DR361:DR362,0),MATCH(FM377,DT359:EA359,0))*INDEX(AJ367:AT374,MATCH(FM377,AI367:AI374,0),MATCH(FM378,AJ366:AT366,0))</f>
        <v>#N/A</v>
      </c>
      <c r="FN381" s="665" t="e">
        <f>INDEX(DT361:EA362,MATCH(DR381,DR361:DR362,0),MATCH(FN377,DT359:EA359,0))*INDEX(AJ367:AT374,MATCH(FN377,AI367:AI374,0),MATCH(FN378,AJ366:AT366,0))</f>
        <v>#N/A</v>
      </c>
      <c r="FO381" s="665" t="e">
        <f>INDEX(DT361:EA362,MATCH(DR381,DR361:DR362,0),MATCH(FO377,DT359:EA359,0))*INDEX(AJ367:AT374,MATCH(FO377,AI367:AI374,0),MATCH(FO378,AJ366:AT366,0))</f>
        <v>#N/A</v>
      </c>
      <c r="FP381" s="665" t="e">
        <f>INDEX(DT361:EA362,MATCH(DR381,DR361:DR362,0),MATCH(FP377,DT359:EA359,0))*INDEX(AJ367:AT374,MATCH(FP377,AI367:AI374,0),MATCH(FP378,AJ366:AT366,0))</f>
        <v>#N/A</v>
      </c>
      <c r="FQ381" s="665" t="e">
        <f>INDEX(DT361:EA362,MATCH(DR381,DR361:DR362,0),MATCH(FQ377,DT359:EA359,0))*INDEX(AJ367:AT374,MATCH(FQ377,AI367:AI374,0),MATCH(FQ378,AJ366:AT366,0))</f>
        <v>#N/A</v>
      </c>
      <c r="FR381" s="665" t="e">
        <f>INDEX(DT361:EA362,MATCH(DR381,DR361:DR362,0),MATCH(FR377,DT359:EA359,0))*INDEX(AJ367:AT374,MATCH(FR377,AI367:AI374,0),MATCH(FR378,AJ366:AT366,0))</f>
        <v>#N/A</v>
      </c>
      <c r="FS381" s="665" t="e">
        <f>INDEX(DT361:EA362,MATCH(DR381,DR361:DR362,0),MATCH(FS377,DT359:EA359,0))*INDEX(AJ367:AT374,MATCH(FS377,AI367:AI374,0),MATCH(FS378,AJ366:AT366,0))</f>
        <v>#N/A</v>
      </c>
      <c r="FT381" s="665" t="e">
        <f>INDEX(DT361:EA362,MATCH(DR381,DR361:DR362,0),MATCH(FT377,DT359:EA359,0))*INDEX(AJ367:AT374,MATCH(FT377,AI367:AI374,0),MATCH(FT378,AJ366:AT366,0))</f>
        <v>#N/A</v>
      </c>
      <c r="FU381" s="665" t="e">
        <f>INDEX(DT361:EA362,MATCH(DR381,DR361:DR362,0),MATCH(FU377,DT359:EA359,0))*INDEX(AJ367:AT374,MATCH(FU377,AI367:AI374,0),MATCH(FU378,AJ366:AT366,0))</f>
        <v>#N/A</v>
      </c>
      <c r="FV381" s="665" t="e">
        <f>INDEX(DT361:EA362,MATCH(DR381,DR361:DR362,0),MATCH(FV377,DT359:EA359,0))*INDEX(AJ367:AT374,MATCH(FV377,AI367:AI374,0),MATCH(FV378,AJ366:AT366,0))</f>
        <v>#N/A</v>
      </c>
      <c r="FW381" s="665" t="e">
        <f>INDEX(DT361:EA362,MATCH(DR381,DR361:DR362,0),MATCH(FW377,DT359:EA359,0))*INDEX(AJ367:AT374,MATCH(FW377,AI367:AI374,0),MATCH(FW378,AJ366:AT366,0))</f>
        <v>#N/A</v>
      </c>
      <c r="FX381" s="665" t="e">
        <f>INDEX(DT361:EA362,MATCH(DR381,DR361:DR362,0),MATCH(FX377,DT359:EA359,0))*INDEX(AJ367:AT374,MATCH(FX377,AI367:AI374,0),MATCH(FX378,AJ366:AT366,0))</f>
        <v>#N/A</v>
      </c>
      <c r="FY381" s="665" t="e">
        <f>INDEX(DT361:EA362,MATCH(DR381,DR361:DR362,0),MATCH(FY377,DT359:EA359,0))*INDEX(AJ367:AT374,MATCH(FY377,AI367:AI374,0),MATCH(FY378,AJ366:AT366,0))</f>
        <v>#N/A</v>
      </c>
      <c r="FZ381" s="665" t="e">
        <f>INDEX(DT361:EA362,MATCH(DR381,DR361:DR362,0),MATCH(FZ377,DT359:EA359,0))*INDEX(AJ367:AT374,MATCH(FZ377,AI367:AI374,0),MATCH(FZ378,AJ366:AT366,0))</f>
        <v>#N/A</v>
      </c>
      <c r="GA381" s="665" t="e">
        <f>INDEX(DT361:EA362,MATCH(DR381,DR361:DR362,0),MATCH(GA377,DT359:EA359,0))*INDEX(AJ367:AT374,MATCH(GA377,AI367:AI374,0),MATCH(GA378,AJ366:AT366,0))</f>
        <v>#N/A</v>
      </c>
      <c r="GB381" s="665" t="e">
        <f>INDEX(DT361:EA362,MATCH(DR381,DR361:DR362,0),MATCH(GB377,DT359:EA359,0))*INDEX(AJ367:AT374,MATCH(GB377,AI367:AI374,0),MATCH(GB378,AJ366:AT366,0))</f>
        <v>#N/A</v>
      </c>
      <c r="GC381" s="665" t="e">
        <f>INDEX(DT361:EA362,MATCH(DR381,DR361:DR362,0),MATCH(GC377,DT359:EA359,0))*INDEX(AJ367:AT374,MATCH(GC377,AI367:AI374,0),MATCH(GC378,AJ366:AT366,0))</f>
        <v>#N/A</v>
      </c>
      <c r="GD381" s="665" t="e">
        <f>INDEX(DT361:EA362,MATCH(DR381,DR361:DR362,0),MATCH(GD377,DT359:EA359,0))*INDEX(AJ367:AT374,MATCH(GD377,AI367:AI374,0),MATCH(GD378,AJ366:AT366,0))</f>
        <v>#N/A</v>
      </c>
      <c r="GE381" s="665" t="e">
        <f>INDEX(DT361:EA362,MATCH(DR381,DR361:DR362,0),MATCH(GE377,DT359:EA359,0))*INDEX(AJ367:AT374,MATCH(GE377,AI367:AI374,0),MATCH(GE378,AJ366:AT366,0))</f>
        <v>#N/A</v>
      </c>
      <c r="GF381" s="665" t="e">
        <f>INDEX(DT361:EA362,MATCH(DR381,DR361:DR362,0),MATCH(GF377,DT359:EA359,0))*INDEX(AJ367:AT374,MATCH(GF377,AI367:AI374,0),MATCH(GF378,AJ366:AT366,0))</f>
        <v>#N/A</v>
      </c>
      <c r="GG381" s="665" t="e">
        <f>INDEX(DT361:EA362,MATCH(DR381,DR361:DR362,0),MATCH(GG377,DT359:EA359,0))*INDEX(AJ367:AT374,MATCH(GG377,AI367:AI374,0),MATCH(GG378,AJ366:AT366,0))</f>
        <v>#N/A</v>
      </c>
      <c r="GH381" s="665" t="e">
        <f>INDEX(DT361:EA362,MATCH(DR381,DR361:DR362,0),MATCH(GH377,DT359:EA359,0))*INDEX(AJ367:AT374,MATCH(GH377,AI367:AI374,0),MATCH(GH378,AJ366:AT366,0))</f>
        <v>#N/A</v>
      </c>
      <c r="GI381" s="665" t="e">
        <f>INDEX(DT361:EA362,MATCH(DR381,DR361:DR362,0),MATCH(GI377,DT359:EA359,0))*INDEX(AJ367:AT374,MATCH(GI377,AI367:AI374,0),MATCH(GI378,AJ366:AT366,0))</f>
        <v>#N/A</v>
      </c>
      <c r="GJ381" s="665" t="e">
        <f>INDEX(DT361:EA362,MATCH(DR381,DR361:DR362,0),MATCH(GJ377,DT359:EA359,0))*INDEX(AJ367:AT374,MATCH(GJ377,AI367:AI374,0),MATCH(GJ378,AJ366:AT366,0))</f>
        <v>#N/A</v>
      </c>
      <c r="GK381" s="665" t="e">
        <f>INDEX(DT361:EA362,MATCH(DR381,DR361:DR362,0),MATCH(GK377,DT359:EA359,0))*INDEX(AJ367:AT374,MATCH(GK377,AI367:AI374,0),MATCH(GK378,AJ366:AT366,0))</f>
        <v>#N/A</v>
      </c>
      <c r="GL381" s="665" t="e">
        <f>SUM(DS381:GK381)=#REF!-SUM(HB381:HK381)</f>
        <v>#N/A</v>
      </c>
      <c r="GM381" s="667"/>
      <c r="GN381" s="749">
        <v>2025</v>
      </c>
      <c r="GO381" s="664" t="e">
        <f>SUMIF(DS366:EN366,GO366,DS381:EN381)</f>
        <v>#N/A</v>
      </c>
      <c r="GP381" s="668" t="e">
        <f>SUMIF(DS366:GK366,GP366,DS381:GK381)</f>
        <v>#N/A</v>
      </c>
      <c r="GQ381" s="668" t="e">
        <f>SUMIF(DS366:GK366,GQ366,DS381:GK381)</f>
        <v>#N/A</v>
      </c>
      <c r="GR381" s="668" t="e">
        <f>SUMIF(DS366:GK366,GR366,DS381:GK381)</f>
        <v>#N/A</v>
      </c>
      <c r="GS381" s="668" t="e">
        <f>SUMIF(DS366:GK366,GS366,DS381:GK381)</f>
        <v>#N/A</v>
      </c>
      <c r="GT381" s="668" t="e">
        <f>SUMIF(DS366:GK366,GT366,DS381:GK381)</f>
        <v>#N/A</v>
      </c>
      <c r="GU381" s="668" t="e">
        <f>SUMIF(DS366:GK366,GU366,DS381:GK381)</f>
        <v>#N/A</v>
      </c>
      <c r="GV381" s="668" t="e">
        <f>SUMIF(DS366:GK366,GV366,DS381:GK381)</f>
        <v>#N/A</v>
      </c>
      <c r="GW381" s="668" t="e">
        <f>SUMIF(DS366:GK366,GW366,DS381:GK381)</f>
        <v>#N/A</v>
      </c>
      <c r="GX381" s="668" t="e">
        <f>SUMIF(DS366:GK366,GX366,DS381:GK381)</f>
        <v>#N/A</v>
      </c>
      <c r="GY381" s="668" t="e">
        <f>SUMIF(DS366:GK366,GY366,DS381:GK381)</f>
        <v>#N/A</v>
      </c>
      <c r="GZ381" s="646" t="e">
        <f>#REF!=SUM(GO381:GY381)</f>
        <v>#REF!</v>
      </c>
      <c r="HB381" s="668" t="e">
        <f>IF(GZ381,0,(#REF!-SUM(GO381:GY381))*INDEX(AK367:AT374,MATCH(GN381,AI367:AI374,0),MATCH(HB378,AK366:AT366,0)))</f>
        <v>#REF!</v>
      </c>
      <c r="HC381" s="668" t="e">
        <f>IF(GZ381,0,(#REF!-SUM(GO381:GY381))*INDEX(AK367:AT374,MATCH(GN381,AI367:AI374,0),MATCH(HC378,AK366:AT366,0)))</f>
        <v>#REF!</v>
      </c>
      <c r="HD381" s="668" t="e">
        <f>IF(GZ381,0,(#REF!-SUM(GO381:GY381))*INDEX(AK367:AT374,MATCH(GN381,AI367:AI374,0),MATCH(HD378,AK366:AT366,0)))</f>
        <v>#REF!</v>
      </c>
      <c r="HE381" s="668" t="e">
        <f>IF(GZ381,0,(#REF!-SUM(GO381:GY381))*INDEX(AK367:AT374,MATCH(GN381,AI367:AI374,0),MATCH(HE378,AK366:AT366,0)))</f>
        <v>#REF!</v>
      </c>
      <c r="HF381" s="668" t="e">
        <f>IF(GZ381,0,(#REF!-SUM(GO381:GY381))*INDEX(AK367:AT374,MATCH(GN381,AI367:AI374,0),MATCH(HF378,AK366:AT366,0)))</f>
        <v>#REF!</v>
      </c>
      <c r="HG381" s="668" t="e">
        <f>IF(GZ381,0,(#REF!-SUM(GO381:GY381))*INDEX(AK367:AT374,MATCH(GN381,AI367:AI374,0),MATCH(HG378,AK366:AT366,0)))</f>
        <v>#REF!</v>
      </c>
      <c r="HH381" s="668" t="e">
        <f>IF(GZ381,0,(#REF!-SUM(GO381:GY381))*INDEX(AK367:AT374,MATCH(GN381,AI367:AI374,0),MATCH(HH378,AK366:AT366,0)))</f>
        <v>#REF!</v>
      </c>
      <c r="HI381" s="668" t="e">
        <f>IF(GZ381,0,(#REF!-SUM(GO381:GY381))*INDEX(AK367:AT374,MATCH(GN381,AI367:AI374,0),MATCH(HI378,AK366:AT366,0)))</f>
        <v>#REF!</v>
      </c>
      <c r="HJ381" s="668" t="e">
        <f>IF(GZ381,0,(#REF!-SUM(GO381:GY381))*INDEX(AK367:AT374,MATCH(GN381,AI367:AI374,0),MATCH(HJ378,AK366:AT366,0)))</f>
        <v>#REF!</v>
      </c>
      <c r="HK381" s="668" t="e">
        <f>IF(GZ381,0,(#REF!-SUM(GO381:GY381))*INDEX(AK367:AT374,MATCH(GN381,AI367:AI374,0),MATCH(HK378,AK366:AT366,0)))</f>
        <v>#REF!</v>
      </c>
      <c r="HL381" s="668" t="e">
        <f>(SUM(HB381:HK381)+SUM(GO381:GY381))=#REF!</f>
        <v>#REF!</v>
      </c>
      <c r="HM381" s="674"/>
      <c r="HN381" s="674"/>
      <c r="HO381" s="674"/>
      <c r="HP381" s="674"/>
      <c r="HQ381" s="674"/>
      <c r="HR381" s="674"/>
      <c r="HS381" s="674"/>
      <c r="HT381" s="674"/>
      <c r="HU381" s="674"/>
      <c r="HV381" s="674"/>
      <c r="HW381" s="674"/>
      <c r="HX381" s="674"/>
      <c r="HY381" s="674"/>
      <c r="HZ381" s="674"/>
    </row>
    <row r="382" spans="1:234" hidden="1" x14ac:dyDescent="0.25">
      <c r="A382" s="643" t="s">
        <v>208</v>
      </c>
      <c r="G382" s="670"/>
      <c r="H382" s="670"/>
      <c r="I382" s="674"/>
      <c r="J382" s="674"/>
      <c r="K382" s="674"/>
      <c r="L382" s="674"/>
      <c r="M382" s="674"/>
      <c r="N382" s="674"/>
      <c r="O382" s="674"/>
      <c r="P382" s="674"/>
      <c r="Q382" s="674"/>
      <c r="R382" s="674"/>
      <c r="S382" s="675"/>
      <c r="DR382" s="749">
        <v>2026</v>
      </c>
      <c r="DS382" s="665" t="e">
        <f>INDEX(DT361:EA362,MATCH(DR382,DR361:DR362,0),MATCH(DS377,DT359:EA359,0))*INDEX(AJ367:AT374,MATCH(DS377,AI367:AI374,0),MATCH(DS378,AJ366:AT366,0))</f>
        <v>#N/A</v>
      </c>
      <c r="DT382" s="665" t="e">
        <f>INDEX(DT361:EA362,MATCH(DR382,DR361:DR362,0),MATCH(DT377,DT359:EA359,0))*INDEX(AJ367:AT374,MATCH(DT377,AI367:AI374,0),MATCH(DT378,AJ366:AT366,0))</f>
        <v>#N/A</v>
      </c>
      <c r="DU382" s="665" t="e">
        <f>INDEX(DT361:EA362,MATCH(DR382,DR361:DR362,0),MATCH(DU377,DT359:EA359,0))*INDEX(AJ367:AT374,MATCH(DU377,AI367:AI374,0),MATCH(DU378,AJ366:AT366,0))</f>
        <v>#N/A</v>
      </c>
      <c r="DV382" s="665" t="e">
        <f>INDEX(DT361:EA362,MATCH(DR382,DR361:DR362,0),MATCH(DV377,DT359:EA359,0))*INDEX(AJ367:AT374,MATCH(DV377,AI367:AI374,0),MATCH(DV378,AJ366:AT366,0))</f>
        <v>#N/A</v>
      </c>
      <c r="DW382" s="665" t="e">
        <f>INDEX(DT361:EA362,MATCH(DR382,DR361:DR362,0),MATCH(DW377,DT359:EA359,0))*INDEX(AJ367:AT374,MATCH(DW377,AI367:AI374,0),MATCH(DW378,AJ366:AT366,0))</f>
        <v>#N/A</v>
      </c>
      <c r="DX382" s="665" t="e">
        <f>INDEX(DT361:EA362,MATCH(DR382,DR361:DR362,0),MATCH(DX377,DT359:EA359,0))*INDEX(AJ367:AT374,MATCH(DX377,AI367:AI374,0),MATCH(DX378,AJ366:AT366,0))</f>
        <v>#N/A</v>
      </c>
      <c r="DY382" s="665" t="e">
        <f>INDEX(DT361:EA362,MATCH(DR382,DR361:DR362,0),MATCH(DY377,DT359:EA359,0))*INDEX(AJ367:AT374,MATCH(DY377,AI367:AI374,0),MATCH(DY378,AJ366:AT366,0))</f>
        <v>#N/A</v>
      </c>
      <c r="DZ382" s="665" t="e">
        <f>INDEX(DT361:EA362,MATCH(DR382,DR361:DR362,0),MATCH(DZ377,DT359:EA359,0))*INDEX(AJ367:AT374,MATCH(DZ377,AI367:AI374,0),MATCH(DZ378,AJ366:AT366,0))</f>
        <v>#N/A</v>
      </c>
      <c r="EA382" s="665" t="e">
        <f>INDEX(DT361:EA362,MATCH(DR382,DR361:DR362,0),MATCH(EA377,DT359:EA359,0))*INDEX(AJ367:AT374,MATCH(EA377,AI367:AI374,0),MATCH(EA378,AJ366:AT366,0))</f>
        <v>#N/A</v>
      </c>
      <c r="EB382" s="665" t="e">
        <f>INDEX(DT361:EA362,MATCH(DR382,DR361:DR362,0),MATCH(EB377,DT359:EA359,0))*INDEX(AJ367:AT374,MATCH(EB377,AI367:AI374,0),MATCH(EB378,AJ366:AT366,0))</f>
        <v>#N/A</v>
      </c>
      <c r="EC382" s="665" t="e">
        <f>INDEX(DT361:EA362,MATCH(DR382,DR361:DR362,0),MATCH(EC377,DT359:EA359,0))*INDEX(AJ367:AT374,MATCH(EC377,AI367:AI374,0),MATCH(EC378,AJ366:AT366,0))</f>
        <v>#N/A</v>
      </c>
      <c r="ED382" s="665" t="e">
        <f>INDEX(DT361:EA362,MATCH(DR382,DR361:DR362,0),MATCH(ED377,DT359:EA359,0))*INDEX(AJ367:AT374,MATCH(ED377,AI367:AI374,0),MATCH(ED378,AJ366:AT366,0))</f>
        <v>#N/A</v>
      </c>
      <c r="EE382" s="665" t="e">
        <f>INDEX(DT361:EA362,MATCH(DR382,DR361:DR362,0),MATCH(EE377,DT359:EA359,0))*INDEX(AJ367:AT374,MATCH(EE377,AI367:AI374,0),MATCH(EE378,AJ366:AT366,0))</f>
        <v>#N/A</v>
      </c>
      <c r="EF382" s="665" t="e">
        <f>INDEX(DT361:EA362,MATCH(DR382,DR361:DR362,0),MATCH(EF377,DT359:EA359,0))*INDEX(AJ367:AT374,MATCH(EF377,AI367:AI374,0),MATCH(EF378,AJ366:AT366,0))</f>
        <v>#N/A</v>
      </c>
      <c r="EG382" s="665" t="e">
        <f>INDEX(DT361:EA362,MATCH(DR382,DR361:DR362,0),MATCH(EG377,DT359:EA359,0))*INDEX(AJ367:AT374,MATCH(EG377,AI367:AI374,0),MATCH(EG378,AJ366:AT366,0))</f>
        <v>#N/A</v>
      </c>
      <c r="EH382" s="665" t="e">
        <f>INDEX(DT361:EA362,MATCH(DR382,DR361:DR362,0),MATCH(EH377,DT359:EA359,0))*INDEX(AJ367:AT374,MATCH(EH377,AI367:AI374,0),MATCH(EH378,AJ366:AT366,0))</f>
        <v>#N/A</v>
      </c>
      <c r="EI382" s="665" t="e">
        <f>INDEX(DT361:EA362,MATCH(DR382,DR361:DR362,0),MATCH(EI377,DT359:EA359,0))*INDEX(AJ367:AT374,MATCH(EI377,AI367:AI374,0),MATCH(EI378,AJ366:AT366,0))</f>
        <v>#N/A</v>
      </c>
      <c r="EJ382" s="665" t="e">
        <f>INDEX(DT361:EA362,MATCH(DR382,DR361:DR362,0),MATCH(EJ377,DT359:EA359,0))*INDEX(AJ367:AT374,MATCH(EJ377,AI367:AI374,0),MATCH(EJ378,AJ366:AT366,0))</f>
        <v>#N/A</v>
      </c>
      <c r="EK382" s="665" t="e">
        <f>INDEX(DT361:EA362,MATCH(DR382,DR361:DR362,0),MATCH(EK377,DT359:EA359,0))*INDEX(AJ367:AT374,MATCH(EK377,AI367:AI374,0),MATCH(EK378,AJ366:AT366,0))</f>
        <v>#N/A</v>
      </c>
      <c r="EL382" s="665" t="e">
        <f>INDEX(DT361:EA362,MATCH(DR382,DR361:DR362,0),MATCH(EL377,DT359:EA359,0))*INDEX(AJ367:AT374,MATCH(EL377,AI367:AI374,0),MATCH(EL378,AJ366:AT366,0))</f>
        <v>#N/A</v>
      </c>
      <c r="EM382" s="665" t="e">
        <f>INDEX(DT361:EA362,MATCH(DR382,DR361:DR362,0),MATCH(EM377,DT359:EA359,0))*INDEX(AJ367:AT374,MATCH(EM377,AI367:AI374,0),MATCH(EM378,AJ366:AT366,0))</f>
        <v>#N/A</v>
      </c>
      <c r="EN382" s="665" t="e">
        <f>INDEX(DT361:EA362,MATCH(DR382,DR361:DR362,0),MATCH(EN377,DT359:EA359,0))*INDEX(AJ367:AT374,MATCH(EN377,AI367:AI374,0),MATCH(EN378,AJ366:AT366,0))</f>
        <v>#N/A</v>
      </c>
      <c r="EO382" s="665" t="e">
        <f>INDEX(DT361:EA362,MATCH(DR382,DR361:DR362,0),MATCH(EO377,DT359:EA359,0))*INDEX(AJ367:AT374,MATCH(EO377,AI367:AI374,0),MATCH(EO378,AJ366:AT366,0))</f>
        <v>#N/A</v>
      </c>
      <c r="EP382" s="665" t="e">
        <f>INDEX(DT361:EA362,MATCH(DR382,DR361:DR362,0),MATCH(EP377,DT359:EA359,0))*INDEX(AJ367:AT374,MATCH(EP377,AI367:AI374,0),MATCH(EP378,AJ366:AT366,0))</f>
        <v>#N/A</v>
      </c>
      <c r="EQ382" s="665" t="e">
        <f>INDEX(DT361:EA362,MATCH(DR382,DR361:DR362,0),MATCH(EQ377,DT359:EA359,0))*INDEX(AJ367:AT374,MATCH(EQ377,AI367:AI374,0),MATCH(EQ378,AJ366:AT366,0))</f>
        <v>#N/A</v>
      </c>
      <c r="ER382" s="665" t="e">
        <f>INDEX(DT361:EA362,MATCH(DR382,DR361:DR362,0),MATCH(ER377,DT359:EA359,0))*INDEX(AJ367:AT374,MATCH(ER377,AI367:AI374,0),MATCH(ER378,AJ366:AT366,0))</f>
        <v>#N/A</v>
      </c>
      <c r="ES382" s="665" t="e">
        <f>INDEX(DT361:EA362,MATCH(DR382,DR361:DR362,0),MATCH(ES377,DT359:EA359,0))*INDEX(AJ367:AT374,MATCH(ES377,AI367:AI374,0),MATCH(ES378,AJ366:AT366,0))</f>
        <v>#N/A</v>
      </c>
      <c r="ET382" s="665" t="e">
        <f>INDEX(DT361:EA362,MATCH(DR382,DR361:DR362,0),MATCH(ET377,DT359:EA359,0))*INDEX(AJ367:AT374,MATCH(ET377,AI367:AI374,0),MATCH(ET378,AJ366:AT366,0))</f>
        <v>#N/A</v>
      </c>
      <c r="EU382" s="665" t="e">
        <f>INDEX(DT361:EA362,MATCH(DR382,DR361:DR362,0),MATCH(EU377,DT359:EA359,0))*INDEX(AJ367:AT374,MATCH(EU377,AI367:AI374,0),MATCH(EU378,AJ366:AT366,0))</f>
        <v>#N/A</v>
      </c>
      <c r="EV382" s="665" t="e">
        <f>INDEX(DT361:EA362,MATCH(DR382,DR361:DR362,0),MATCH(EV377,DT359:EA359,0))*INDEX(AJ367:AT374,MATCH(EV377,AI367:AI374,0),MATCH(EV378,AJ366:AT366,0))</f>
        <v>#N/A</v>
      </c>
      <c r="EW382" s="665" t="e">
        <f>INDEX(DT361:EA362,MATCH(DR382,DR361:DR362,0),MATCH(EW377,DT359:EA359,0))*INDEX(AJ367:AT374,MATCH(EW377,AI367:AI374,0),MATCH(EW378,AJ366:AT366,0))</f>
        <v>#N/A</v>
      </c>
      <c r="EX382" s="665" t="e">
        <f>INDEX(DT361:EA362,MATCH(DR382,DR361:DR362,0),MATCH(EX377,DT359:EA359,0))*INDEX(AJ367:AT374,MATCH(EX377,AI367:AI374,0),MATCH(EX378,AJ366:AT366,0))</f>
        <v>#N/A</v>
      </c>
      <c r="EY382" s="665" t="e">
        <f>INDEX(DT361:EA362,MATCH(DR382,DR361:DR362,0),MATCH(EY377,DT359:EA359,0))*INDEX(AJ367:AT374,MATCH(EY377,AI367:AI374,0),MATCH(EY378,AJ366:AT366,0))</f>
        <v>#N/A</v>
      </c>
      <c r="EZ382" s="665" t="e">
        <f>INDEX(DT361:EA362,MATCH(DR382,DR361:DR362,0),MATCH(EZ377,DT359:EA359,0))*INDEX(AJ367:AT374,MATCH(EZ377,AI367:AI374,0),MATCH(EZ378,AJ366:AT366,0))</f>
        <v>#N/A</v>
      </c>
      <c r="FA382" s="665" t="e">
        <f>INDEX(DT361:EA362,MATCH(DR382,DR361:DR362,0),MATCH(FA377,DT359:EA359,0))*INDEX(AJ367:AT374,MATCH(FA377,AI367:AI374,0),MATCH(FA378,AJ366:AT366,0))</f>
        <v>#N/A</v>
      </c>
      <c r="FB382" s="665" t="e">
        <f>INDEX(DT361:EA362,MATCH(DR382,DR361:DR362,0),MATCH(FB377,DT359:EA359,0))*INDEX(AJ367:AT374,MATCH(FB377,AI367:AI374,0),MATCH(FB378,AJ366:AT366,0))</f>
        <v>#N/A</v>
      </c>
      <c r="FC382" s="665" t="e">
        <f>INDEX(DT361:EA362,MATCH(DR382,DR361:DR362,0),MATCH(FC377,DT359:EA359,0))*INDEX(AJ367:AT374,MATCH(FC377,AI367:AI374,0),MATCH(FC378,AJ366:AT366,0))</f>
        <v>#N/A</v>
      </c>
      <c r="FD382" s="665" t="e">
        <f>INDEX(DT361:EA362,MATCH(DR382,DR361:DR362,0),MATCH(FD377,DT359:EA359,0))*INDEX(AJ367:AT374,MATCH(FD377,AI367:AI374,0),MATCH(FD378,AJ366:AT366,0))</f>
        <v>#N/A</v>
      </c>
      <c r="FE382" s="665" t="e">
        <f>INDEX(DT361:EA362,MATCH(DR382,DR361:DR362,0),MATCH(FE377,DT359:EA359,0))*INDEX(AJ367:AT374,MATCH(FE377,AI367:AI374,0),MATCH(FE378,AJ366:AT366,0))</f>
        <v>#N/A</v>
      </c>
      <c r="FF382" s="665" t="e">
        <f>INDEX(DT361:EA362,MATCH(DR382,DR361:DR362,0),MATCH(FF377,DT359:EA359,0))*INDEX(AJ367:AT374,MATCH(FF377,AI367:AI374,0),MATCH(FF378,AJ366:AT366,0))</f>
        <v>#N/A</v>
      </c>
      <c r="FG382" s="665" t="e">
        <f>INDEX(DT361:EA362,MATCH(DR382,DR361:DR362,0),MATCH(FG377,DT359:EA359,0))*INDEX(AJ367:AT374,MATCH(FG377,AI367:AI374,0),MATCH(FG378,AJ366:AT366,0))</f>
        <v>#N/A</v>
      </c>
      <c r="FH382" s="665" t="e">
        <f>INDEX(DT361:EA362,MATCH(DR382,DR361:DR362,0),MATCH(FH377,DT359:EA359,0))*INDEX(AJ367:AT374,MATCH(FH377,AI367:AI374,0),MATCH(FH378,AJ366:AT366,0))</f>
        <v>#N/A</v>
      </c>
      <c r="FI382" s="665" t="e">
        <f>INDEX(DT361:EA362,MATCH(DR382,DR361:DR362,0),MATCH(FI377,DT359:EA359,0))*INDEX(AJ367:AT374,MATCH(FI377,AI367:AI374,0),MATCH(FI378,AJ366:AT366,0))</f>
        <v>#N/A</v>
      </c>
      <c r="FJ382" s="665" t="e">
        <f>INDEX(DT361:EA362,MATCH(DR382,DR361:DR362,0),MATCH(FJ377,DT359:EA359,0))*INDEX(AJ367:AT374,MATCH(FJ377,AI367:AI374,0),MATCH(FJ378,AJ366:AT366,0))</f>
        <v>#N/A</v>
      </c>
      <c r="FK382" s="665" t="e">
        <f>INDEX(DT361:EA362,MATCH(DR382,DR361:DR362,0),MATCH(FK377,DT359:EA359,0))*INDEX(AJ367:AT374,MATCH(FK377,AI367:AI374,0),MATCH(FK378,AJ366:AT366,0))</f>
        <v>#N/A</v>
      </c>
      <c r="FL382" s="665" t="e">
        <f>INDEX(DT361:EA362,MATCH(DR382,DR361:DR362,0),MATCH(FL377,DT359:EA359,0))*INDEX(AJ367:AT374,MATCH(FL377,AI367:AI374,0),MATCH(FL378,AJ366:AT366,0))</f>
        <v>#N/A</v>
      </c>
      <c r="FM382" s="665" t="e">
        <f>INDEX(DT361:EA362,MATCH(DR382,DR361:DR362,0),MATCH(FM377,DT359:EA359,0))*INDEX(AJ367:AT374,MATCH(FM377,AI367:AI374,0),MATCH(FM378,AJ366:AT366,0))</f>
        <v>#N/A</v>
      </c>
      <c r="FN382" s="665" t="e">
        <f>INDEX(DT361:EA362,MATCH(DR382,DR361:DR362,0),MATCH(FN377,DT359:EA359,0))*INDEX(AJ367:AT374,MATCH(FN377,AI367:AI374,0),MATCH(FN378,AJ366:AT366,0))</f>
        <v>#N/A</v>
      </c>
      <c r="FO382" s="665" t="e">
        <f>INDEX(DT361:EA362,MATCH(DR382,DR361:DR362,0),MATCH(FO377,DT359:EA359,0))*INDEX(AJ367:AT374,MATCH(FO377,AI367:AI374,0),MATCH(FO378,AJ366:AT366,0))</f>
        <v>#N/A</v>
      </c>
      <c r="FP382" s="665" t="e">
        <f>INDEX(DT361:EA362,MATCH(DR382,DR361:DR362,0),MATCH(FP377,DT359:EA359,0))*INDEX(AJ367:AT374,MATCH(FP377,AI367:AI374,0),MATCH(FP378,AJ366:AT366,0))</f>
        <v>#N/A</v>
      </c>
      <c r="FQ382" s="665" t="e">
        <f>INDEX(DT361:EA362,MATCH(DR382,DR361:DR362,0),MATCH(FQ377,DT359:EA359,0))*INDEX(AJ367:AT374,MATCH(FQ377,AI367:AI374,0),MATCH(FQ378,AJ366:AT366,0))</f>
        <v>#N/A</v>
      </c>
      <c r="FR382" s="665" t="e">
        <f>INDEX(DT361:EA362,MATCH(DR382,DR361:DR362,0),MATCH(FR377,DT359:EA359,0))*INDEX(AJ367:AT374,MATCH(FR377,AI367:AI374,0),MATCH(FR378,AJ366:AT366,0))</f>
        <v>#N/A</v>
      </c>
      <c r="FS382" s="665" t="e">
        <f>INDEX(DT361:EA362,MATCH(DR382,DR361:DR362,0),MATCH(FS377,DT359:EA359,0))*INDEX(AJ367:AT374,MATCH(FS377,AI367:AI374,0),MATCH(FS378,AJ366:AT366,0))</f>
        <v>#N/A</v>
      </c>
      <c r="FT382" s="665" t="e">
        <f>INDEX(DT361:EA362,MATCH(DR382,DR361:DR362,0),MATCH(FT377,DT359:EA359,0))*INDEX(AJ367:AT374,MATCH(FT377,AI367:AI374,0),MATCH(FT378,AJ366:AT366,0))</f>
        <v>#N/A</v>
      </c>
      <c r="FU382" s="665" t="e">
        <f>INDEX(DT361:EA362,MATCH(DR382,DR361:DR362,0),MATCH(FU377,DT359:EA359,0))*INDEX(AJ367:AT374,MATCH(FU377,AI367:AI374,0),MATCH(FU378,AJ366:AT366,0))</f>
        <v>#N/A</v>
      </c>
      <c r="FV382" s="665" t="e">
        <f>INDEX(DT361:EA362,MATCH(DR382,DR361:DR362,0),MATCH(FV377,DT359:EA359,0))*INDEX(AJ367:AT374,MATCH(FV377,AI367:AI374,0),MATCH(FV378,AJ366:AT366,0))</f>
        <v>#N/A</v>
      </c>
      <c r="FW382" s="665" t="e">
        <f>INDEX(DT361:EA362,MATCH(DR382,DR361:DR362,0),MATCH(FW377,DT359:EA359,0))*INDEX(AJ367:AT374,MATCH(FW377,AI367:AI374,0),MATCH(FW378,AJ366:AT366,0))</f>
        <v>#N/A</v>
      </c>
      <c r="FX382" s="665" t="e">
        <f>INDEX(DT361:EA362,MATCH(DR382,DR361:DR362,0),MATCH(FX377,DT359:EA359,0))*INDEX(AJ367:AT374,MATCH(FX377,AI367:AI374,0),MATCH(FX378,AJ366:AT366,0))</f>
        <v>#N/A</v>
      </c>
      <c r="FY382" s="665" t="e">
        <f>INDEX(DT361:EA362,MATCH(DR382,DR361:DR362,0),MATCH(FY377,DT359:EA359,0))*INDEX(AJ367:AT374,MATCH(FY377,AI367:AI374,0),MATCH(FY378,AJ366:AT366,0))</f>
        <v>#N/A</v>
      </c>
      <c r="FZ382" s="665" t="e">
        <f>INDEX(DT361:EA362,MATCH(DR382,DR361:DR362,0),MATCH(FZ377,DT359:EA359,0))*INDEX(AJ367:AT374,MATCH(FZ377,AI367:AI374,0),MATCH(FZ378,AJ366:AT366,0))</f>
        <v>#N/A</v>
      </c>
      <c r="GA382" s="665" t="e">
        <f>INDEX(DT361:EA362,MATCH(DR382,DR361:DR362,0),MATCH(GA377,DT359:EA359,0))*INDEX(AJ367:AT374,MATCH(GA377,AI367:AI374,0),MATCH(GA378,AJ366:AT366,0))</f>
        <v>#N/A</v>
      </c>
      <c r="GB382" s="665" t="e">
        <f>INDEX(DT361:EA362,MATCH(DR382,DR361:DR362,0),MATCH(GB377,DT359:EA359,0))*INDEX(AJ367:AT374,MATCH(GB377,AI367:AI374,0),MATCH(GB378,AJ366:AT366,0))</f>
        <v>#N/A</v>
      </c>
      <c r="GC382" s="665" t="e">
        <f>INDEX(DT361:EA362,MATCH(DR382,DR361:DR362,0),MATCH(GC377,DT359:EA359,0))*INDEX(AJ367:AT374,MATCH(GC377,AI367:AI374,0),MATCH(GC378,AJ366:AT366,0))</f>
        <v>#N/A</v>
      </c>
      <c r="GD382" s="665" t="e">
        <f>INDEX(DT361:EA362,MATCH(DR382,DR361:DR362,0),MATCH(GD377,DT359:EA359,0))*INDEX(AJ367:AT374,MATCH(GD377,AI367:AI374,0),MATCH(GD378,AJ366:AT366,0))</f>
        <v>#N/A</v>
      </c>
      <c r="GE382" s="665" t="e">
        <f>INDEX(DT361:EA362,MATCH(DR382,DR361:DR362,0),MATCH(GE377,DT359:EA359,0))*INDEX(AJ367:AT374,MATCH(GE377,AI367:AI374,0),MATCH(GE378,AJ366:AT366,0))</f>
        <v>#N/A</v>
      </c>
      <c r="GF382" s="665" t="e">
        <f>INDEX(DT361:EA362,MATCH(DR382,DR361:DR362,0),MATCH(GF377,DT359:EA359,0))*INDEX(AJ367:AT374,MATCH(GF377,AI367:AI374,0),MATCH(GF378,AJ366:AT366,0))</f>
        <v>#N/A</v>
      </c>
      <c r="GG382" s="665" t="e">
        <f>INDEX(DT361:EA362,MATCH(DR382,DR361:DR362,0),MATCH(GG377,DT359:EA359,0))*INDEX(AJ367:AT374,MATCH(GG377,AI367:AI374,0),MATCH(GG378,AJ366:AT366,0))</f>
        <v>#N/A</v>
      </c>
      <c r="GH382" s="665" t="e">
        <f>INDEX(DT361:EA362,MATCH(DR382,DR361:DR362,0),MATCH(GH377,DT359:EA359,0))*INDEX(AJ367:AT374,MATCH(GH377,AI367:AI374,0),MATCH(GH378,AJ366:AT366,0))</f>
        <v>#N/A</v>
      </c>
      <c r="GI382" s="665" t="e">
        <f>INDEX(DT361:EA362,MATCH(DR382,DR361:DR362,0),MATCH(GI377,DT359:EA359,0))*INDEX(AJ367:AT374,MATCH(GI377,AI367:AI374,0),MATCH(GI378,AJ366:AT366,0))</f>
        <v>#N/A</v>
      </c>
      <c r="GJ382" s="665" t="e">
        <f>INDEX(DT361:EA362,MATCH(DR382,DR361:DR362,0),MATCH(GJ377,DT359:EA359,0))*INDEX(AJ367:AT374,MATCH(GJ377,AI367:AI374,0),MATCH(GJ378,AJ366:AT366,0))</f>
        <v>#N/A</v>
      </c>
      <c r="GK382" s="665" t="e">
        <f>INDEX(DT361:EA362,MATCH(DR382,DR361:DR362,0),MATCH(GK377,DT359:EA359,0))*INDEX(AJ367:AT374,MATCH(GK377,AI367:AI374,0),MATCH(GK378,AJ366:AT366,0))</f>
        <v>#N/A</v>
      </c>
      <c r="GL382" s="665" t="e">
        <f>SUM(DS382:GK382)=#REF!-SUM(HB382:HK382)</f>
        <v>#N/A</v>
      </c>
      <c r="GM382" s="667"/>
      <c r="GN382" s="749">
        <v>2026</v>
      </c>
      <c r="GO382" s="664" t="e">
        <f>SUMIF(DS366:EN366,GO366,DS382:EN382)</f>
        <v>#N/A</v>
      </c>
      <c r="GP382" s="668" t="e">
        <f>SUMIF(DS366:GK366,GP366,DS382:GK382)</f>
        <v>#N/A</v>
      </c>
      <c r="GQ382" s="668" t="e">
        <f>SUMIF(DS366:GK366,GQ366,DS382:GK382)</f>
        <v>#N/A</v>
      </c>
      <c r="GR382" s="668" t="e">
        <f>SUMIF(DS366:GK366,GR366,DS382:GK382)</f>
        <v>#N/A</v>
      </c>
      <c r="GS382" s="668" t="e">
        <f>SUMIF(DS366:GK366,GS366,DS382:GK382)</f>
        <v>#N/A</v>
      </c>
      <c r="GT382" s="668" t="e">
        <f>SUMIF(DS366:GK366,GT366,DS382:GK382)</f>
        <v>#N/A</v>
      </c>
      <c r="GU382" s="668" t="e">
        <f>SUMIF(DS366:GK366,GU366,DS382:GK382)</f>
        <v>#N/A</v>
      </c>
      <c r="GV382" s="668" t="e">
        <f>SUMIF(DS366:GK366,GV366,DS382:GK382)</f>
        <v>#N/A</v>
      </c>
      <c r="GW382" s="668" t="e">
        <f>SUMIF(DS366:GK366,GW366,DS382:GK382)</f>
        <v>#N/A</v>
      </c>
      <c r="GX382" s="668" t="e">
        <f>SUMIF(DS366:GK366,GX366,DS382:GK382)</f>
        <v>#N/A</v>
      </c>
      <c r="GY382" s="668" t="e">
        <f>SUMIF(DS366:GK366,GY366,DS382:GK382)</f>
        <v>#N/A</v>
      </c>
      <c r="GZ382" s="646" t="e">
        <f>#REF!=SUM(GO382:GY382)</f>
        <v>#REF!</v>
      </c>
      <c r="HB382" s="668" t="e">
        <f>IF(GZ382,0,(#REF!-SUM(GO382:GY382))*INDEX(AK367:AT374,MATCH(GN382,AI367:AI374,0),MATCH(HB378,AK366:AT366,0)))</f>
        <v>#REF!</v>
      </c>
      <c r="HC382" s="668" t="e">
        <f>IF(GZ382,0,(#REF!-SUM(GO382:GY382))*INDEX(AK367:AT374,MATCH(GN382,AI367:AI374,0),MATCH(HC378,AK366:AT366,0)))</f>
        <v>#REF!</v>
      </c>
      <c r="HD382" s="668" t="e">
        <f>IF(GZ382,0,(#REF!-SUM(GO382:GY382))*INDEX(AK367:AT374,MATCH(GN382,AI367:AI374,0),MATCH(HD378,AK366:AT366,0)))</f>
        <v>#REF!</v>
      </c>
      <c r="HE382" s="668" t="e">
        <f>IF(GZ382,0,(#REF!-SUM(GO382:GY382))*INDEX(AK367:AT374,MATCH(GN382,AI367:AI374,0),MATCH(HE378,AK366:AT366,0)))</f>
        <v>#REF!</v>
      </c>
      <c r="HF382" s="668" t="e">
        <f>IF(GZ382,0,(#REF!-SUM(GO382:GY382))*INDEX(AK367:AT374,MATCH(GN382,AI367:AI374,0),MATCH(HF378,AK366:AT366,0)))</f>
        <v>#REF!</v>
      </c>
      <c r="HG382" s="668" t="e">
        <f>IF(GZ382,0,(#REF!-SUM(GO382:GY382))*INDEX(AK367:AT374,MATCH(GN382,AI367:AI374,0),MATCH(HG378,AK366:AT366,0)))</f>
        <v>#REF!</v>
      </c>
      <c r="HH382" s="668" t="e">
        <f>IF(GZ382,0,(#REF!-SUM(GO382:GY382))*INDEX(AK367:AT374,MATCH(GN382,AI367:AI374,0),MATCH(HH378,AK366:AT366,0)))</f>
        <v>#REF!</v>
      </c>
      <c r="HI382" s="668" t="e">
        <f>IF(GZ382,0,(#REF!-SUM(GO382:GY382))*INDEX(AK367:AT374,MATCH(GN382,AI367:AI374,0),MATCH(HI378,AK366:AT366,0)))</f>
        <v>#REF!</v>
      </c>
      <c r="HJ382" s="668" t="e">
        <f>IF(GZ382,0,(#REF!-SUM(GO382:GY382))*INDEX(AK367:AT374,MATCH(GN382,AI367:AI374,0),MATCH(HJ378,AK366:AT366,0)))</f>
        <v>#REF!</v>
      </c>
      <c r="HK382" s="668" t="e">
        <f>IF(GZ382,0,(#REF!-SUM(GO382:GY382))*INDEX(AK367:AT374,MATCH(GN382,AI367:AI374,0),MATCH(HK378,AK366:AT366,0)))</f>
        <v>#REF!</v>
      </c>
      <c r="HL382" s="668" t="e">
        <f>(SUM(HB382:HK382)+SUM(GO382:GY382))=#REF!</f>
        <v>#REF!</v>
      </c>
      <c r="HM382" s="674"/>
      <c r="HN382" s="674"/>
      <c r="HO382" s="674"/>
      <c r="HP382" s="674"/>
      <c r="HQ382" s="674"/>
      <c r="HR382" s="674"/>
      <c r="HS382" s="674"/>
      <c r="HT382" s="674"/>
      <c r="HU382" s="674"/>
      <c r="HV382" s="674"/>
      <c r="HW382" s="674"/>
      <c r="HX382" s="674"/>
      <c r="HY382" s="674"/>
      <c r="HZ382" s="674"/>
    </row>
    <row r="383" spans="1:234" hidden="1" x14ac:dyDescent="0.25">
      <c r="A383" s="643" t="s">
        <v>208</v>
      </c>
      <c r="G383" s="670"/>
      <c r="H383" s="670"/>
      <c r="I383" s="674"/>
      <c r="J383" s="674"/>
      <c r="K383" s="674"/>
      <c r="L383" s="674"/>
      <c r="M383" s="674"/>
      <c r="N383" s="674"/>
      <c r="O383" s="674"/>
      <c r="P383" s="674"/>
      <c r="Q383" s="674"/>
      <c r="R383" s="674"/>
      <c r="S383" s="675"/>
      <c r="DR383" s="749">
        <v>2027</v>
      </c>
      <c r="DS383" s="665" t="e">
        <f>INDEX(DT361:EA362,MATCH(DR383,DR361:DR362,0),MATCH(DS377,DT359:EA359,0))*INDEX(AJ367:AT374,MATCH(DS377,AI367:AI374,0),MATCH(DS378,AJ366:AT366,0))</f>
        <v>#N/A</v>
      </c>
      <c r="DT383" s="665" t="e">
        <f>INDEX(DT361:EA362,MATCH(DR383,DR361:DR362,0),MATCH(DT377,DT359:EA359,0))*INDEX(AJ367:AT374,MATCH(DT377,AI367:AI374,0),MATCH(DT378,AJ366:AT366,0))</f>
        <v>#N/A</v>
      </c>
      <c r="DU383" s="665" t="e">
        <f>INDEX(DT361:EA362,MATCH(DR383,DR361:DR362,0),MATCH(DU377,DT359:EA359,0))*INDEX(AJ367:AT374,MATCH(DU377,AI367:AI374,0),MATCH(DU378,AJ366:AT366,0))</f>
        <v>#N/A</v>
      </c>
      <c r="DV383" s="665" t="e">
        <f>INDEX(DT361:EA362,MATCH(DR383,DR361:DR362,0),MATCH(DV377,DT359:EA359,0))*INDEX(AJ367:AT374,MATCH(DV377,AI367:AI374,0),MATCH(DV378,AJ366:AT366,0))</f>
        <v>#N/A</v>
      </c>
      <c r="DW383" s="665" t="e">
        <f>INDEX(DT361:EA362,MATCH(DR383,DR361:DR362,0),MATCH(DW377,DT359:EA359,0))*INDEX(AJ367:AT374,MATCH(DW377,AI367:AI374,0),MATCH(DW378,AJ366:AT366,0))</f>
        <v>#N/A</v>
      </c>
      <c r="DX383" s="665" t="e">
        <f>INDEX(DT361:EA362,MATCH(DR383,DR361:DR362,0),MATCH(DX377,DT359:EA359,0))*INDEX(AJ367:AT374,MATCH(DX377,AI367:AI374,0),MATCH(DX378,AJ366:AT366,0))</f>
        <v>#N/A</v>
      </c>
      <c r="DY383" s="665" t="e">
        <f>INDEX(DT361:EA362,MATCH(DR383,DR361:DR362,0),MATCH(DY377,DT359:EA359,0))*INDEX(AJ367:AT374,MATCH(DY377,AI367:AI374,0),MATCH(DY378,AJ366:AT366,0))</f>
        <v>#N/A</v>
      </c>
      <c r="DZ383" s="665" t="e">
        <f>INDEX(DT361:EA362,MATCH(DR383,DR361:DR362,0),MATCH(DZ377,DT359:EA359,0))*INDEX(AJ367:AT374,MATCH(DZ377,AI367:AI374,0),MATCH(DZ378,AJ366:AT366,0))</f>
        <v>#N/A</v>
      </c>
      <c r="EA383" s="665" t="e">
        <f>INDEX(DT361:EA362,MATCH(DR383,DR361:DR362,0),MATCH(EA377,DT359:EA359,0))*INDEX(AJ367:AT374,MATCH(EA377,AI367:AI374,0),MATCH(EA378,AJ366:AT366,0))</f>
        <v>#N/A</v>
      </c>
      <c r="EB383" s="665" t="e">
        <f>INDEX(DT361:EA362,MATCH(DR383,DR361:DR362,0),MATCH(EB377,DT359:EA359,0))*INDEX(AJ367:AT374,MATCH(EB377,AI367:AI374,0),MATCH(EB378,AJ366:AT366,0))</f>
        <v>#N/A</v>
      </c>
      <c r="EC383" s="665" t="e">
        <f>INDEX(DT361:EA362,MATCH(DR383,DR361:DR362,0),MATCH(EC377,DT359:EA359,0))*INDEX(AJ367:AT374,MATCH(EC377,AI367:AI374,0),MATCH(EC378,AJ366:AT366,0))</f>
        <v>#N/A</v>
      </c>
      <c r="ED383" s="665" t="e">
        <f>INDEX(DT361:EA362,MATCH(DR383,DR361:DR362,0),MATCH(ED377,DT359:EA359,0))*INDEX(AJ367:AT374,MATCH(ED377,AI367:AI374,0),MATCH(ED378,AJ366:AT366,0))</f>
        <v>#N/A</v>
      </c>
      <c r="EE383" s="665" t="e">
        <f>INDEX(DT361:EA362,MATCH(DR383,DR361:DR362,0),MATCH(EE377,DT359:EA359,0))*INDEX(AJ367:AT374,MATCH(EE377,AI367:AI374,0),MATCH(EE378,AJ366:AT366,0))</f>
        <v>#N/A</v>
      </c>
      <c r="EF383" s="665" t="e">
        <f>INDEX(DT361:EA362,MATCH(DR383,DR361:DR362,0),MATCH(EF377,DT359:EA359,0))*INDEX(AJ367:AT374,MATCH(EF377,AI367:AI374,0),MATCH(EF378,AJ366:AT366,0))</f>
        <v>#N/A</v>
      </c>
      <c r="EG383" s="665" t="e">
        <f>INDEX(DT361:EA362,MATCH(DR383,DR361:DR362,0),MATCH(EG377,DT359:EA359,0))*INDEX(AJ367:AT374,MATCH(EG377,AI367:AI374,0),MATCH(EG378,AJ366:AT366,0))</f>
        <v>#N/A</v>
      </c>
      <c r="EH383" s="665" t="e">
        <f>INDEX(DT361:EA362,MATCH(DR383,DR361:DR362,0),MATCH(EH377,DT359:EA359,0))*INDEX(AJ367:AT374,MATCH(EH377,AI367:AI374,0),MATCH(EH378,AJ366:AT366,0))</f>
        <v>#N/A</v>
      </c>
      <c r="EI383" s="665" t="e">
        <f>INDEX(DT361:EA362,MATCH(DR383,DR361:DR362,0),MATCH(EI377,DT359:EA359,0))*INDEX(AJ367:AT374,MATCH(EI377,AI367:AI374,0),MATCH(EI378,AJ366:AT366,0))</f>
        <v>#N/A</v>
      </c>
      <c r="EJ383" s="665" t="e">
        <f>INDEX(DT361:EA362,MATCH(DR383,DR361:DR362,0),MATCH(EJ377,DT359:EA359,0))*INDEX(AJ367:AT374,MATCH(EJ377,AI367:AI374,0),MATCH(EJ378,AJ366:AT366,0))</f>
        <v>#N/A</v>
      </c>
      <c r="EK383" s="665" t="e">
        <f>INDEX(DT361:EA362,MATCH(DR383,DR361:DR362,0),MATCH(EK377,DT359:EA359,0))*INDEX(AJ367:AT374,MATCH(EK377,AI367:AI374,0),MATCH(EK378,AJ366:AT366,0))</f>
        <v>#N/A</v>
      </c>
      <c r="EL383" s="665" t="e">
        <f>INDEX(DT361:EA362,MATCH(DR383,DR361:DR362,0),MATCH(EL377,DT359:EA359,0))*INDEX(AJ367:AT374,MATCH(EL377,AI367:AI374,0),MATCH(EL378,AJ366:AT366,0))</f>
        <v>#N/A</v>
      </c>
      <c r="EM383" s="665" t="e">
        <f>INDEX(DT361:EA362,MATCH(DR383,DR361:DR362,0),MATCH(EM377,DT359:EA359,0))*INDEX(AJ367:AT374,MATCH(EM377,AI367:AI374,0),MATCH(EM378,AJ366:AT366,0))</f>
        <v>#N/A</v>
      </c>
      <c r="EN383" s="665" t="e">
        <f>INDEX(DT361:EA362,MATCH(DR383,DR361:DR362,0),MATCH(EN377,DT359:EA359,0))*INDEX(AJ367:AT374,MATCH(EN377,AI367:AI374,0),MATCH(EN378,AJ366:AT366,0))</f>
        <v>#N/A</v>
      </c>
      <c r="EO383" s="665" t="e">
        <f>INDEX(DT361:EA362,MATCH(DR383,DR361:DR362,0),MATCH(EO377,DT359:EA359,0))*INDEX(AJ367:AT374,MATCH(EO377,AI367:AI374,0),MATCH(EO378,AJ366:AT366,0))</f>
        <v>#N/A</v>
      </c>
      <c r="EP383" s="665" t="e">
        <f>INDEX(DT361:EA362,MATCH(DR383,DR361:DR362,0),MATCH(EP377,DT359:EA359,0))*INDEX(AJ367:AT374,MATCH(EP377,AI367:AI374,0),MATCH(EP378,AJ366:AT366,0))</f>
        <v>#N/A</v>
      </c>
      <c r="EQ383" s="665" t="e">
        <f>INDEX(DT361:EA362,MATCH(DR383,DR361:DR362,0),MATCH(EQ377,DT359:EA359,0))*INDEX(AJ367:AT374,MATCH(EQ377,AI367:AI374,0),MATCH(EQ378,AJ366:AT366,0))</f>
        <v>#N/A</v>
      </c>
      <c r="ER383" s="665" t="e">
        <f>INDEX(DT361:EA362,MATCH(DR383,DR361:DR362,0),MATCH(ER377,DT359:EA359,0))*INDEX(AJ367:AT374,MATCH(ER377,AI367:AI374,0),MATCH(ER378,AJ366:AT366,0))</f>
        <v>#N/A</v>
      </c>
      <c r="ES383" s="665" t="e">
        <f>INDEX(DT361:EA362,MATCH(DR383,DR361:DR362,0),MATCH(ES377,DT359:EA359,0))*INDEX(AJ367:AT374,MATCH(ES377,AI367:AI374,0),MATCH(ES378,AJ366:AT366,0))</f>
        <v>#N/A</v>
      </c>
      <c r="ET383" s="665" t="e">
        <f>INDEX(DT361:EA362,MATCH(DR383,DR361:DR362,0),MATCH(ET377,DT359:EA359,0))*INDEX(AJ367:AT374,MATCH(ET377,AI367:AI374,0),MATCH(ET378,AJ366:AT366,0))</f>
        <v>#N/A</v>
      </c>
      <c r="EU383" s="665" t="e">
        <f>INDEX(DT361:EA362,MATCH(DR383,DR361:DR362,0),MATCH(EU377,DT359:EA359,0))*INDEX(AJ367:AT374,MATCH(EU377,AI367:AI374,0),MATCH(EU378,AJ366:AT366,0))</f>
        <v>#N/A</v>
      </c>
      <c r="EV383" s="665" t="e">
        <f>INDEX(DT361:EA362,MATCH(DR383,DR361:DR362,0),MATCH(EV377,DT359:EA359,0))*INDEX(AJ367:AT374,MATCH(EV377,AI367:AI374,0),MATCH(EV378,AJ366:AT366,0))</f>
        <v>#N/A</v>
      </c>
      <c r="EW383" s="665" t="e">
        <f>INDEX(DT361:EA362,MATCH(DR383,DR361:DR362,0),MATCH(EW377,DT359:EA359,0))*INDEX(AJ367:AT374,MATCH(EW377,AI367:AI374,0),MATCH(EW378,AJ366:AT366,0))</f>
        <v>#N/A</v>
      </c>
      <c r="EX383" s="665" t="e">
        <f>INDEX(DT361:EA362,MATCH(DR383,DR361:DR362,0),MATCH(EX377,DT359:EA359,0))*INDEX(AJ367:AT374,MATCH(EX377,AI367:AI374,0),MATCH(EX378,AJ366:AT366,0))</f>
        <v>#N/A</v>
      </c>
      <c r="EY383" s="665" t="e">
        <f>INDEX(DT361:EA362,MATCH(DR383,DR361:DR362,0),MATCH(EY377,DT359:EA359,0))*INDEX(AJ367:AT374,MATCH(EY377,AI367:AI374,0),MATCH(EY378,AJ366:AT366,0))</f>
        <v>#N/A</v>
      </c>
      <c r="EZ383" s="665" t="e">
        <f>INDEX(DT361:EA362,MATCH(DR383,DR361:DR362,0),MATCH(EZ377,DT359:EA359,0))*INDEX(AJ367:AT374,MATCH(EZ377,AI367:AI374,0),MATCH(EZ378,AJ366:AT366,0))</f>
        <v>#N/A</v>
      </c>
      <c r="FA383" s="665" t="e">
        <f>INDEX(DT361:EA362,MATCH(DR383,DR361:DR362,0),MATCH(FA377,DT359:EA359,0))*INDEX(AJ367:AT374,MATCH(FA377,AI367:AI374,0),MATCH(FA378,AJ366:AT366,0))</f>
        <v>#N/A</v>
      </c>
      <c r="FB383" s="665" t="e">
        <f>INDEX(DT361:EA362,MATCH(DR383,DR361:DR362,0),MATCH(FB377,DT359:EA359,0))*INDEX(AJ367:AT374,MATCH(FB377,AI367:AI374,0),MATCH(FB378,AJ366:AT366,0))</f>
        <v>#N/A</v>
      </c>
      <c r="FC383" s="665" t="e">
        <f>INDEX(DT361:EA362,MATCH(DR383,DR361:DR362,0),MATCH(FC377,DT359:EA359,0))*INDEX(AJ367:AT374,MATCH(FC377,AI367:AI374,0),MATCH(FC378,AJ366:AT366,0))</f>
        <v>#N/A</v>
      </c>
      <c r="FD383" s="665" t="e">
        <f>INDEX(DT361:EA362,MATCH(DR383,DR361:DR362,0),MATCH(FD377,DT359:EA359,0))*INDEX(AJ367:AT374,MATCH(FD377,AI367:AI374,0),MATCH(FD378,AJ366:AT366,0))</f>
        <v>#N/A</v>
      </c>
      <c r="FE383" s="665" t="e">
        <f>INDEX(DT361:EA362,MATCH(DR383,DR361:DR362,0),MATCH(FE377,DT359:EA359,0))*INDEX(AJ367:AT374,MATCH(FE377,AI367:AI374,0),MATCH(FE378,AJ366:AT366,0))</f>
        <v>#N/A</v>
      </c>
      <c r="FF383" s="665" t="e">
        <f>INDEX(DT361:EA362,MATCH(DR383,DR361:DR362,0),MATCH(FF377,DT359:EA359,0))*INDEX(AJ367:AT374,MATCH(FF377,AI367:AI374,0),MATCH(FF378,AJ366:AT366,0))</f>
        <v>#N/A</v>
      </c>
      <c r="FG383" s="665" t="e">
        <f>INDEX(DT361:EA362,MATCH(DR383,DR361:DR362,0),MATCH(FG377,DT359:EA359,0))*INDEX(AJ367:AT374,MATCH(FG377,AI367:AI374,0),MATCH(FG378,AJ366:AT366,0))</f>
        <v>#N/A</v>
      </c>
      <c r="FH383" s="665" t="e">
        <f>INDEX(DT361:EA362,MATCH(DR383,DR361:DR362,0),MATCH(FH377,DT359:EA359,0))*INDEX(AJ367:AT374,MATCH(FH377,AI367:AI374,0),MATCH(FH378,AJ366:AT366,0))</f>
        <v>#N/A</v>
      </c>
      <c r="FI383" s="665" t="e">
        <f>INDEX(DT361:EA362,MATCH(DR383,DR361:DR362,0),MATCH(FI377,DT359:EA359,0))*INDEX(AJ367:AT374,MATCH(FI377,AI367:AI374,0),MATCH(FI378,AJ366:AT366,0))</f>
        <v>#N/A</v>
      </c>
      <c r="FJ383" s="665" t="e">
        <f>INDEX(DT361:EA362,MATCH(DR383,DR361:DR362,0),MATCH(FJ377,DT359:EA359,0))*INDEX(AJ367:AT374,MATCH(FJ377,AI367:AI374,0),MATCH(FJ378,AJ366:AT366,0))</f>
        <v>#N/A</v>
      </c>
      <c r="FK383" s="665" t="e">
        <f>INDEX(DT361:EA362,MATCH(DR383,DR361:DR362,0),MATCH(FK377,DT359:EA359,0))*INDEX(AJ367:AT374,MATCH(FK377,AI367:AI374,0),MATCH(FK378,AJ366:AT366,0))</f>
        <v>#N/A</v>
      </c>
      <c r="FL383" s="665" t="e">
        <f>INDEX(DT361:EA362,MATCH(DR383,DR361:DR362,0),MATCH(FL377,DT359:EA359,0))*INDEX(AJ367:AT374,MATCH(FL377,AI367:AI374,0),MATCH(FL378,AJ366:AT366,0))</f>
        <v>#N/A</v>
      </c>
      <c r="FM383" s="665" t="e">
        <f>INDEX(DT361:EA362,MATCH(DR383,DR361:DR362,0),MATCH(FM377,DT359:EA359,0))*INDEX(AJ367:AT374,MATCH(FM377,AI367:AI374,0),MATCH(FM378,AJ366:AT366,0))</f>
        <v>#N/A</v>
      </c>
      <c r="FN383" s="665" t="e">
        <f>INDEX(DT361:EA362,MATCH(DR383,DR361:DR362,0),MATCH(FN377,DT359:EA359,0))*INDEX(AJ367:AT374,MATCH(FN377,AI367:AI374,0),MATCH(FN378,AJ366:AT366,0))</f>
        <v>#N/A</v>
      </c>
      <c r="FO383" s="665" t="e">
        <f>INDEX(DT361:EA362,MATCH(DR383,DR361:DR362,0),MATCH(FO377,DT359:EA359,0))*INDEX(AJ367:AT374,MATCH(FO377,AI367:AI374,0),MATCH(FO378,AJ366:AT366,0))</f>
        <v>#N/A</v>
      </c>
      <c r="FP383" s="665" t="e">
        <f>INDEX(DT361:EA362,MATCH(DR383,DR361:DR362,0),MATCH(FP377,DT359:EA359,0))*INDEX(AJ367:AT374,MATCH(FP377,AI367:AI374,0),MATCH(FP378,AJ366:AT366,0))</f>
        <v>#N/A</v>
      </c>
      <c r="FQ383" s="665" t="e">
        <f>INDEX(DT361:EA362,MATCH(DR383,DR361:DR362,0),MATCH(FQ377,DT359:EA359,0))*INDEX(AJ367:AT374,MATCH(FQ377,AI367:AI374,0),MATCH(FQ378,AJ366:AT366,0))</f>
        <v>#N/A</v>
      </c>
      <c r="FR383" s="665" t="e">
        <f>INDEX(DT361:EA362,MATCH(DR383,DR361:DR362,0),MATCH(FR377,DT359:EA359,0))*INDEX(AJ367:AT374,MATCH(FR377,AI367:AI374,0),MATCH(FR378,AJ366:AT366,0))</f>
        <v>#N/A</v>
      </c>
      <c r="FS383" s="665" t="e">
        <f>INDEX(DT361:EA362,MATCH(DR383,DR361:DR362,0),MATCH(FS377,DT359:EA359,0))*INDEX(AJ367:AT374,MATCH(FS377,AI367:AI374,0),MATCH(FS378,AJ366:AT366,0))</f>
        <v>#N/A</v>
      </c>
      <c r="FT383" s="665" t="e">
        <f>INDEX(DT361:EA362,MATCH(DR383,DR361:DR362,0),MATCH(FT377,DT359:EA359,0))*INDEX(AJ367:AT374,MATCH(FT377,AI367:AI374,0),MATCH(FT378,AJ366:AT366,0))</f>
        <v>#N/A</v>
      </c>
      <c r="FU383" s="665" t="e">
        <f>INDEX(DT361:EA362,MATCH(DR383,DR361:DR362,0),MATCH(FU377,DT359:EA359,0))*INDEX(AJ367:AT374,MATCH(FU377,AI367:AI374,0),MATCH(FU378,AJ366:AT366,0))</f>
        <v>#N/A</v>
      </c>
      <c r="FV383" s="665" t="e">
        <f>INDEX(DT361:EA362,MATCH(DR383,DR361:DR362,0),MATCH(FV377,DT359:EA359,0))*INDEX(AJ367:AT374,MATCH(FV377,AI367:AI374,0),MATCH(FV378,AJ366:AT366,0))</f>
        <v>#N/A</v>
      </c>
      <c r="FW383" s="665" t="e">
        <f>INDEX(DT361:EA362,MATCH(DR383,DR361:DR362,0),MATCH(FW377,DT359:EA359,0))*INDEX(AJ367:AT374,MATCH(FW377,AI367:AI374,0),MATCH(FW378,AJ366:AT366,0))</f>
        <v>#N/A</v>
      </c>
      <c r="FX383" s="665" t="e">
        <f>INDEX(DT361:EA362,MATCH(DR383,DR361:DR362,0),MATCH(FX377,DT359:EA359,0))*INDEX(AJ367:AT374,MATCH(FX377,AI367:AI374,0),MATCH(FX378,AJ366:AT366,0))</f>
        <v>#N/A</v>
      </c>
      <c r="FY383" s="665" t="e">
        <f>INDEX(DT361:EA362,MATCH(DR383,DR361:DR362,0),MATCH(FY377,DT359:EA359,0))*INDEX(AJ367:AT374,MATCH(FY377,AI367:AI374,0),MATCH(FY378,AJ366:AT366,0))</f>
        <v>#N/A</v>
      </c>
      <c r="FZ383" s="665" t="e">
        <f>INDEX(DT361:EA362,MATCH(DR383,DR361:DR362,0),MATCH(FZ377,DT359:EA359,0))*INDEX(AJ367:AT374,MATCH(FZ377,AI367:AI374,0),MATCH(FZ378,AJ366:AT366,0))</f>
        <v>#N/A</v>
      </c>
      <c r="GA383" s="665" t="e">
        <f>INDEX(DT361:EA362,MATCH(DR383,DR361:DR362,0),MATCH(GA377,DT359:EA359,0))*INDEX(AJ367:AT374,MATCH(GA377,AI367:AI374,0),MATCH(GA378,AJ366:AT366,0))</f>
        <v>#N/A</v>
      </c>
      <c r="GB383" s="665" t="e">
        <f>INDEX(DT361:EA362,MATCH(DR383,DR361:DR362,0),MATCH(GB377,DT359:EA359,0))*INDEX(AJ367:AT374,MATCH(GB377,AI367:AI374,0),MATCH(GB378,AJ366:AT366,0))</f>
        <v>#N/A</v>
      </c>
      <c r="GC383" s="665" t="e">
        <f>INDEX(DT361:EA362,MATCH(DR383,DR361:DR362,0),MATCH(GC377,DT359:EA359,0))*INDEX(AJ367:AT374,MATCH(GC377,AI367:AI374,0),MATCH(GC378,AJ366:AT366,0))</f>
        <v>#N/A</v>
      </c>
      <c r="GD383" s="665" t="e">
        <f>INDEX(DT361:EA362,MATCH(DR383,DR361:DR362,0),MATCH(GD377,DT359:EA359,0))*INDEX(AJ367:AT374,MATCH(GD377,AI367:AI374,0),MATCH(GD378,AJ366:AT366,0))</f>
        <v>#N/A</v>
      </c>
      <c r="GE383" s="665" t="e">
        <f>INDEX(DT361:EA362,MATCH(DR383,DR361:DR362,0),MATCH(GE377,DT359:EA359,0))*INDEX(AJ367:AT374,MATCH(GE377,AI367:AI374,0),MATCH(GE378,AJ366:AT366,0))</f>
        <v>#N/A</v>
      </c>
      <c r="GF383" s="665" t="e">
        <f>INDEX(DT361:EA362,MATCH(DR383,DR361:DR362,0),MATCH(GF377,DT359:EA359,0))*INDEX(AJ367:AT374,MATCH(GF377,AI367:AI374,0),MATCH(GF378,AJ366:AT366,0))</f>
        <v>#N/A</v>
      </c>
      <c r="GG383" s="665" t="e">
        <f>INDEX(DT361:EA362,MATCH(DR383,DR361:DR362,0),MATCH(GG377,DT359:EA359,0))*INDEX(AJ367:AT374,MATCH(GG377,AI367:AI374,0),MATCH(GG378,AJ366:AT366,0))</f>
        <v>#N/A</v>
      </c>
      <c r="GH383" s="665" t="e">
        <f>INDEX(DT361:EA362,MATCH(DR383,DR361:DR362,0),MATCH(GH377,DT359:EA359,0))*INDEX(AJ367:AT374,MATCH(GH377,AI367:AI374,0),MATCH(GH378,AJ366:AT366,0))</f>
        <v>#N/A</v>
      </c>
      <c r="GI383" s="665" t="e">
        <f>INDEX(DT361:EA362,MATCH(DR383,DR361:DR362,0),MATCH(GI377,DT359:EA359,0))*INDEX(AJ367:AT374,MATCH(GI377,AI367:AI374,0),MATCH(GI378,AJ366:AT366,0))</f>
        <v>#N/A</v>
      </c>
      <c r="GJ383" s="665" t="e">
        <f>INDEX(DT361:EA362,MATCH(DR383,DR361:DR362,0),MATCH(GJ377,DT359:EA359,0))*INDEX(AJ367:AT374,MATCH(GJ377,AI367:AI374,0),MATCH(GJ378,AJ366:AT366,0))</f>
        <v>#N/A</v>
      </c>
      <c r="GK383" s="665" t="e">
        <f>INDEX(DT361:EA362,MATCH(DR383,DR361:DR362,0),MATCH(GK377,DT359:EA359,0))*INDEX(AJ367:AT374,MATCH(GK377,AI367:AI374,0),MATCH(GK378,AJ366:AT366,0))</f>
        <v>#N/A</v>
      </c>
      <c r="GL383" s="665" t="e">
        <f>SUM(DS383:GK383)=#REF!-SUM(HB383:HK383)</f>
        <v>#N/A</v>
      </c>
      <c r="GM383" s="667"/>
      <c r="GN383" s="749">
        <v>2027</v>
      </c>
      <c r="GO383" s="664" t="e">
        <f>SUMIF(DS366:EN366,GO366,DS383:EN383)</f>
        <v>#N/A</v>
      </c>
      <c r="GP383" s="668" t="e">
        <f>SUMIF(DS366:GK366,GP366,DS383:GK383)</f>
        <v>#N/A</v>
      </c>
      <c r="GQ383" s="668" t="e">
        <f>SUMIF(DS366:GK366,GQ366,DS383:GK383)</f>
        <v>#N/A</v>
      </c>
      <c r="GR383" s="668" t="e">
        <f>SUMIF(DS366:GK366,GR366,DS383:GK383)</f>
        <v>#N/A</v>
      </c>
      <c r="GS383" s="668" t="e">
        <f>SUMIF(DS366:GK366,GS366,DS383:GK383)</f>
        <v>#N/A</v>
      </c>
      <c r="GT383" s="668" t="e">
        <f>SUMIF(DS366:GK366,GT366,DS383:GK383)</f>
        <v>#N/A</v>
      </c>
      <c r="GU383" s="668" t="e">
        <f>SUMIF(DS366:GK366,GU366,DS383:GK383)</f>
        <v>#N/A</v>
      </c>
      <c r="GV383" s="668" t="e">
        <f>SUMIF(DS366:GK366,GV366,DS383:GK383)</f>
        <v>#N/A</v>
      </c>
      <c r="GW383" s="668" t="e">
        <f>SUMIF(DS366:GK366,GW366,DS383:GK383)</f>
        <v>#N/A</v>
      </c>
      <c r="GX383" s="668" t="e">
        <f>SUMIF(DS366:GK366,GX366,DS383:GK383)</f>
        <v>#N/A</v>
      </c>
      <c r="GY383" s="668" t="e">
        <f>SUMIF(DS366:GK366,GY366,DS383:GK383)</f>
        <v>#N/A</v>
      </c>
      <c r="GZ383" s="646" t="e">
        <f>#REF!=SUM(GO383:GY383)</f>
        <v>#REF!</v>
      </c>
      <c r="HB383" s="668" t="e">
        <f>IF(GZ383,0,(#REF!-SUM(GO383:GY383))*INDEX(AK367:AT374,MATCH(GN383,AI367:AI374,0),MATCH(HB378,AK366:AT366,0)))</f>
        <v>#REF!</v>
      </c>
      <c r="HC383" s="668" t="e">
        <f>IF(GZ383,0,(#REF!-SUM(GO383:GY383))*INDEX(AK367:AT374,MATCH(GN383,AI367:AI374,0),MATCH(HC378,AK366:AT366,0)))</f>
        <v>#REF!</v>
      </c>
      <c r="HD383" s="668" t="e">
        <f>IF(GZ383,0,(#REF!-SUM(GO383:GY383))*INDEX(AK367:AT374,MATCH(GN383,AI367:AI374,0),MATCH(HD378,AK366:AT366,0)))</f>
        <v>#REF!</v>
      </c>
      <c r="HE383" s="668" t="e">
        <f>IF(GZ383,0,(#REF!-SUM(GO383:GY383))*INDEX(AK367:AT374,MATCH(GN383,AI367:AI374,0),MATCH(HE378,AK366:AT366,0)))</f>
        <v>#REF!</v>
      </c>
      <c r="HF383" s="668" t="e">
        <f>IF(GZ383,0,(#REF!-SUM(GO383:GY383))*INDEX(AK367:AT374,MATCH(GN383,AI367:AI374,0),MATCH(HF378,AK366:AT366,0)))</f>
        <v>#REF!</v>
      </c>
      <c r="HG383" s="668" t="e">
        <f>IF(GZ383,0,(#REF!-SUM(GO383:GY383))*INDEX(AK367:AT374,MATCH(GN383,AI367:AI374,0),MATCH(HG378,AK366:AT366,0)))</f>
        <v>#REF!</v>
      </c>
      <c r="HH383" s="668" t="e">
        <f>IF(GZ383,0,(#REF!-SUM(GO383:GY383))*INDEX(AK367:AT374,MATCH(GN383,AI367:AI374,0),MATCH(HH378,AK366:AT366,0)))</f>
        <v>#REF!</v>
      </c>
      <c r="HI383" s="668" t="e">
        <f>IF(GZ383,0,(#REF!-SUM(GO383:GY383))*INDEX(AK367:AT374,MATCH(GN383,AI367:AI374,0),MATCH(HI378,AK366:AT366,0)))</f>
        <v>#REF!</v>
      </c>
      <c r="HJ383" s="668" t="e">
        <f>IF(GZ383,0,(#REF!-SUM(GO383:GY383))*INDEX(AK367:AT374,MATCH(GN383,AI367:AI374,0),MATCH(HJ378,AK366:AT366,0)))</f>
        <v>#REF!</v>
      </c>
      <c r="HK383" s="668" t="e">
        <f>IF(GZ383,0,(#REF!-SUM(GO383:GY383))*INDEX(AK367:AT374,MATCH(GN383,AI367:AI374,0),MATCH(HK378,AK366:AT366,0)))</f>
        <v>#REF!</v>
      </c>
      <c r="HL383" s="668" t="e">
        <f>(SUM(HB383:HK383)+SUM(GO383:GY383))=#REF!</f>
        <v>#REF!</v>
      </c>
      <c r="HM383" s="674"/>
      <c r="HN383" s="674"/>
      <c r="HO383" s="674"/>
      <c r="HP383" s="674"/>
      <c r="HQ383" s="674"/>
      <c r="HR383" s="674"/>
      <c r="HS383" s="674"/>
      <c r="HT383" s="674"/>
      <c r="HU383" s="674"/>
      <c r="HV383" s="674"/>
      <c r="HW383" s="674"/>
      <c r="HX383" s="674"/>
      <c r="HY383" s="674"/>
      <c r="HZ383" s="674"/>
    </row>
    <row r="384" spans="1:234" hidden="1" x14ac:dyDescent="0.25">
      <c r="A384" s="643" t="s">
        <v>208</v>
      </c>
      <c r="G384" s="670"/>
      <c r="H384" s="670"/>
      <c r="I384" s="674"/>
      <c r="J384" s="674"/>
      <c r="K384" s="674"/>
      <c r="L384" s="674"/>
      <c r="M384" s="674"/>
      <c r="N384" s="674"/>
      <c r="O384" s="674"/>
      <c r="P384" s="674"/>
      <c r="Q384" s="674"/>
      <c r="R384" s="674"/>
      <c r="S384" s="675"/>
      <c r="DR384" s="749">
        <v>2028</v>
      </c>
      <c r="DS384" s="665" t="e">
        <f>INDEX(DT361:EA362,MATCH(DR384,DR361:DR362,0),MATCH(DS377,DT359:EA359,0))*INDEX(AJ367:AT374,MATCH(DS377,AI367:AI374,0),MATCH(DS378,AJ366:AT366,0))</f>
        <v>#N/A</v>
      </c>
      <c r="DT384" s="665" t="e">
        <f>INDEX(DT361:EA362,MATCH(DR384,DR361:DR362,0),MATCH(DT377,DT359:EA359,0))*INDEX(AJ367:AT374,MATCH(DT377,AI367:AI374,0),MATCH(DT378,AJ366:AT366,0))</f>
        <v>#N/A</v>
      </c>
      <c r="DU384" s="665" t="e">
        <f>INDEX(DT361:EA362,MATCH(DR384,DR361:DR362,0),MATCH(DU377,DT359:EA359,0))*INDEX(AJ367:AT374,MATCH(DU377,AI367:AI374,0),MATCH(DU378,AJ366:AT366,0))</f>
        <v>#N/A</v>
      </c>
      <c r="DV384" s="665" t="e">
        <f>INDEX(DT361:EA362,MATCH(DR384,DR361:DR362,0),MATCH(DV377,DT359:EA359,0))*INDEX(AJ367:AT374,MATCH(DV377,AI367:AI374,0),MATCH(DV378,AJ366:AT366,0))</f>
        <v>#N/A</v>
      </c>
      <c r="DW384" s="665" t="e">
        <f>INDEX(DT361:EA362,MATCH(DR384,DR361:DR362,0),MATCH(DW377,DT359:EA359,0))*INDEX(AJ367:AT374,MATCH(DW377,AI367:AI374,0),MATCH(DW378,AJ366:AT366,0))</f>
        <v>#N/A</v>
      </c>
      <c r="DX384" s="665" t="e">
        <f>INDEX(DT361:EA362,MATCH(DR384,DR361:DR362,0),MATCH(DX377,DT359:EA359,0))*INDEX(AJ367:AT374,MATCH(DX377,AI367:AI374,0),MATCH(DX378,AJ366:AT366,0))</f>
        <v>#N/A</v>
      </c>
      <c r="DY384" s="665" t="e">
        <f>INDEX(DT361:EA362,MATCH(DR384,DR361:DR362,0),MATCH(DY377,DT359:EA359,0))*INDEX(AJ367:AT374,MATCH(DY377,AI367:AI374,0),MATCH(DY378,AJ366:AT366,0))</f>
        <v>#N/A</v>
      </c>
      <c r="DZ384" s="665" t="e">
        <f>INDEX(DT361:EA362,MATCH(DR384,DR361:DR362,0),MATCH(DZ377,DT359:EA359,0))*INDEX(AJ367:AT374,MATCH(DZ377,AI367:AI374,0),MATCH(DZ378,AJ366:AT366,0))</f>
        <v>#N/A</v>
      </c>
      <c r="EA384" s="665" t="e">
        <f>INDEX(DT361:EA362,MATCH(DR384,DR361:DR362,0),MATCH(EA377,DT359:EA359,0))*INDEX(AJ367:AT374,MATCH(EA377,AI367:AI374,0),MATCH(EA378,AJ366:AT366,0))</f>
        <v>#N/A</v>
      </c>
      <c r="EB384" s="665" t="e">
        <f>INDEX(DT361:EA362,MATCH(DR384,DR361:DR362,0),MATCH(EB377,DT359:EA359,0))*INDEX(AJ367:AT374,MATCH(EB377,AI367:AI374,0),MATCH(EB378,AJ366:AT366,0))</f>
        <v>#N/A</v>
      </c>
      <c r="EC384" s="665" t="e">
        <f>INDEX(DT361:EA362,MATCH(DR384,DR361:DR362,0),MATCH(EC377,DT359:EA359,0))*INDEX(AJ367:AT374,MATCH(EC377,AI367:AI374,0),MATCH(EC378,AJ366:AT366,0))</f>
        <v>#N/A</v>
      </c>
      <c r="ED384" s="665" t="e">
        <f>INDEX(DT361:EA362,MATCH(DR384,DR361:DR362,0),MATCH(ED377,DT359:EA359,0))*INDEX(AJ367:AT374,MATCH(ED377,AI367:AI374,0),MATCH(ED378,AJ366:AT366,0))</f>
        <v>#N/A</v>
      </c>
      <c r="EE384" s="665" t="e">
        <f>INDEX(DT361:EA362,MATCH(DR384,DR361:DR362,0),MATCH(EE377,DT359:EA359,0))*INDEX(AJ367:AT374,MATCH(EE377,AI367:AI374,0),MATCH(EE378,AJ366:AT366,0))</f>
        <v>#N/A</v>
      </c>
      <c r="EF384" s="665" t="e">
        <f>INDEX(DT361:EA362,MATCH(DR384,DR361:DR362,0),MATCH(EF377,DT359:EA359,0))*INDEX(AJ367:AT374,MATCH(EF377,AI367:AI374,0),MATCH(EF378,AJ366:AT366,0))</f>
        <v>#N/A</v>
      </c>
      <c r="EG384" s="665" t="e">
        <f>INDEX(DT361:EA362,MATCH(DR384,DR361:DR362,0),MATCH(EG377,DT359:EA359,0))*INDEX(AJ367:AT374,MATCH(EG377,AI367:AI374,0),MATCH(EG378,AJ366:AT366,0))</f>
        <v>#N/A</v>
      </c>
      <c r="EH384" s="665" t="e">
        <f>INDEX(DT361:EA362,MATCH(DR384,DR361:DR362,0),MATCH(EH377,DT359:EA359,0))*INDEX(AJ367:AT374,MATCH(EH377,AI367:AI374,0),MATCH(EH378,AJ366:AT366,0))</f>
        <v>#N/A</v>
      </c>
      <c r="EI384" s="665" t="e">
        <f>INDEX(DT361:EA362,MATCH(DR384,DR361:DR362,0),MATCH(EI377,DT359:EA359,0))*INDEX(AJ367:AT374,MATCH(EI377,AI367:AI374,0),MATCH(EI378,AJ366:AT366,0))</f>
        <v>#N/A</v>
      </c>
      <c r="EJ384" s="665" t="e">
        <f>INDEX(DT361:EA362,MATCH(DR384,DR361:DR362,0),MATCH(EJ377,DT359:EA359,0))*INDEX(AJ367:AT374,MATCH(EJ377,AI367:AI374,0),MATCH(EJ378,AJ366:AT366,0))</f>
        <v>#N/A</v>
      </c>
      <c r="EK384" s="665" t="e">
        <f>INDEX(DT361:EA362,MATCH(DR384,DR361:DR362,0),MATCH(EK377,DT359:EA359,0))*INDEX(AJ367:AT374,MATCH(EK377,AI367:AI374,0),MATCH(EK378,AJ366:AT366,0))</f>
        <v>#N/A</v>
      </c>
      <c r="EL384" s="665" t="e">
        <f>INDEX(DT361:EA362,MATCH(DR384,DR361:DR362,0),MATCH(EL377,DT359:EA359,0))*INDEX(AJ367:AT374,MATCH(EL377,AI367:AI374,0),MATCH(EL378,AJ366:AT366,0))</f>
        <v>#N/A</v>
      </c>
      <c r="EM384" s="665" t="e">
        <f>INDEX(DT361:EA362,MATCH(DR384,DR361:DR362,0),MATCH(EM377,DT359:EA359,0))*INDEX(AJ367:AT374,MATCH(EM377,AI367:AI374,0),MATCH(EM378,AJ366:AT366,0))</f>
        <v>#N/A</v>
      </c>
      <c r="EN384" s="665" t="e">
        <f>INDEX(DT361:EA362,MATCH(DR384,DR361:DR362,0),MATCH(EN377,DT359:EA359,0))*INDEX(AJ367:AT374,MATCH(EN377,AI367:AI374,0),MATCH(EN378,AJ366:AT366,0))</f>
        <v>#N/A</v>
      </c>
      <c r="EO384" s="665" t="e">
        <f>INDEX(DT361:EA362,MATCH(DR384,DR361:DR362,0),MATCH(EO377,DT359:EA359,0))*INDEX(AJ367:AT374,MATCH(EO377,AI367:AI374,0),MATCH(EO378,AJ366:AT366,0))</f>
        <v>#N/A</v>
      </c>
      <c r="EP384" s="665" t="e">
        <f>INDEX(DT361:EA362,MATCH(DR384,DR361:DR362,0),MATCH(EP377,DT359:EA359,0))*INDEX(AJ367:AT374,MATCH(EP377,AI367:AI374,0),MATCH(EP378,AJ366:AT366,0))</f>
        <v>#N/A</v>
      </c>
      <c r="EQ384" s="665" t="e">
        <f>INDEX(DT361:EA362,MATCH(DR384,DR361:DR362,0),MATCH(EQ377,DT359:EA359,0))*INDEX(AJ367:AT374,MATCH(EQ377,AI367:AI374,0),MATCH(EQ378,AJ366:AT366,0))</f>
        <v>#N/A</v>
      </c>
      <c r="ER384" s="665" t="e">
        <f>INDEX(DT361:EA362,MATCH(DR384,DR361:DR362,0),MATCH(ER377,DT359:EA359,0))*INDEX(AJ367:AT374,MATCH(ER377,AI367:AI374,0),MATCH(ER378,AJ366:AT366,0))</f>
        <v>#N/A</v>
      </c>
      <c r="ES384" s="665" t="e">
        <f>INDEX(DT361:EA362,MATCH(DR384,DR361:DR362,0),MATCH(ES377,DT359:EA359,0))*INDEX(AJ367:AT374,MATCH(ES377,AI367:AI374,0),MATCH(ES378,AJ366:AT366,0))</f>
        <v>#N/A</v>
      </c>
      <c r="ET384" s="665" t="e">
        <f>INDEX(DT361:EA362,MATCH(DR384,DR361:DR362,0),MATCH(ET377,DT359:EA359,0))*INDEX(AJ367:AT374,MATCH(ET377,AI367:AI374,0),MATCH(ET378,AJ366:AT366,0))</f>
        <v>#N/A</v>
      </c>
      <c r="EU384" s="665" t="e">
        <f>INDEX(DT361:EA362,MATCH(DR384,DR361:DR362,0),MATCH(EU377,DT359:EA359,0))*INDEX(AJ367:AT374,MATCH(EU377,AI367:AI374,0),MATCH(EU378,AJ366:AT366,0))</f>
        <v>#N/A</v>
      </c>
      <c r="EV384" s="665" t="e">
        <f>INDEX(DT361:EA362,MATCH(DR384,DR361:DR362,0),MATCH(EV377,DT359:EA359,0))*INDEX(AJ367:AT374,MATCH(EV377,AI367:AI374,0),MATCH(EV378,AJ366:AT366,0))</f>
        <v>#N/A</v>
      </c>
      <c r="EW384" s="665" t="e">
        <f>INDEX(DT361:EA362,MATCH(DR384,DR361:DR362,0),MATCH(EW377,DT359:EA359,0))*INDEX(AJ367:AT374,MATCH(EW377,AI367:AI374,0),MATCH(EW378,AJ366:AT366,0))</f>
        <v>#N/A</v>
      </c>
      <c r="EX384" s="665" t="e">
        <f>INDEX(DT361:EA362,MATCH(DR384,DR361:DR362,0),MATCH(EX377,DT359:EA359,0))*INDEX(AJ367:AT374,MATCH(EX377,AI367:AI374,0),MATCH(EX378,AJ366:AT366,0))</f>
        <v>#N/A</v>
      </c>
      <c r="EY384" s="665" t="e">
        <f>INDEX(DT361:EA362,MATCH(DR384,DR361:DR362,0),MATCH(EY377,DT359:EA359,0))*INDEX(AJ367:AT374,MATCH(EY377,AI367:AI374,0),MATCH(EY378,AJ366:AT366,0))</f>
        <v>#N/A</v>
      </c>
      <c r="EZ384" s="665" t="e">
        <f>INDEX(DT361:EA362,MATCH(DR384,DR361:DR362,0),MATCH(EZ377,DT359:EA359,0))*INDEX(AJ367:AT374,MATCH(EZ377,AI367:AI374,0),MATCH(EZ378,AJ366:AT366,0))</f>
        <v>#N/A</v>
      </c>
      <c r="FA384" s="665" t="e">
        <f>INDEX(DT361:EA362,MATCH(DR384,DR361:DR362,0),MATCH(FA377,DT359:EA359,0))*INDEX(AJ367:AT374,MATCH(FA377,AI367:AI374,0),MATCH(FA378,AJ366:AT366,0))</f>
        <v>#N/A</v>
      </c>
      <c r="FB384" s="665" t="e">
        <f>INDEX(DT361:EA362,MATCH(DR384,DR361:DR362,0),MATCH(FB377,DT359:EA359,0))*INDEX(AJ367:AT374,MATCH(FB377,AI367:AI374,0),MATCH(FB378,AJ366:AT366,0))</f>
        <v>#N/A</v>
      </c>
      <c r="FC384" s="665" t="e">
        <f>INDEX(DT361:EA362,MATCH(DR384,DR361:DR362,0),MATCH(FC377,DT359:EA359,0))*INDEX(AJ367:AT374,MATCH(FC377,AI367:AI374,0),MATCH(FC378,AJ366:AT366,0))</f>
        <v>#N/A</v>
      </c>
      <c r="FD384" s="665" t="e">
        <f>INDEX(DT361:EA362,MATCH(DR384,DR361:DR362,0),MATCH(FD377,DT359:EA359,0))*INDEX(AJ367:AT374,MATCH(FD377,AI367:AI374,0),MATCH(FD378,AJ366:AT366,0))</f>
        <v>#N/A</v>
      </c>
      <c r="FE384" s="665" t="e">
        <f>INDEX(DT361:EA362,MATCH(DR384,DR361:DR362,0),MATCH(FE377,DT359:EA359,0))*INDEX(AJ367:AT374,MATCH(FE377,AI367:AI374,0),MATCH(FE378,AJ366:AT366,0))</f>
        <v>#N/A</v>
      </c>
      <c r="FF384" s="665" t="e">
        <f>INDEX(DT361:EA362,MATCH(DR384,DR361:DR362,0),MATCH(FF377,DT359:EA359,0))*INDEX(AJ367:AT374,MATCH(FF377,AI367:AI374,0),MATCH(FF378,AJ366:AT366,0))</f>
        <v>#N/A</v>
      </c>
      <c r="FG384" s="665" t="e">
        <f>INDEX(DT361:EA362,MATCH(DR384,DR361:DR362,0),MATCH(FG377,DT359:EA359,0))*INDEX(AJ367:AT374,MATCH(FG377,AI367:AI374,0),MATCH(FG378,AJ366:AT366,0))</f>
        <v>#N/A</v>
      </c>
      <c r="FH384" s="665" t="e">
        <f>INDEX(DT361:EA362,MATCH(DR384,DR361:DR362,0),MATCH(FH377,DT359:EA359,0))*INDEX(AJ367:AT374,MATCH(FH377,AI367:AI374,0),MATCH(FH378,AJ366:AT366,0))</f>
        <v>#N/A</v>
      </c>
      <c r="FI384" s="665" t="e">
        <f>INDEX(DT361:EA362,MATCH(DR384,DR361:DR362,0),MATCH(FI377,DT359:EA359,0))*INDEX(AJ367:AT374,MATCH(FI377,AI367:AI374,0),MATCH(FI378,AJ366:AT366,0))</f>
        <v>#N/A</v>
      </c>
      <c r="FJ384" s="665" t="e">
        <f>INDEX(DT361:EA362,MATCH(DR384,DR361:DR362,0),MATCH(FJ377,DT359:EA359,0))*INDEX(AJ367:AT374,MATCH(FJ377,AI367:AI374,0),MATCH(FJ378,AJ366:AT366,0))</f>
        <v>#N/A</v>
      </c>
      <c r="FK384" s="665" t="e">
        <f>INDEX(DT361:EA362,MATCH(DR384,DR361:DR362,0),MATCH(FK377,DT359:EA359,0))*INDEX(AJ367:AT374,MATCH(FK377,AI367:AI374,0),MATCH(FK378,AJ366:AT366,0))</f>
        <v>#N/A</v>
      </c>
      <c r="FL384" s="665" t="e">
        <f>INDEX(DT361:EA362,MATCH(DR384,DR361:DR362,0),MATCH(FL377,DT359:EA359,0))*INDEX(AJ367:AT374,MATCH(FL377,AI367:AI374,0),MATCH(FL378,AJ366:AT366,0))</f>
        <v>#N/A</v>
      </c>
      <c r="FM384" s="665" t="e">
        <f>INDEX(DT361:EA362,MATCH(DR384,DR361:DR362,0),MATCH(FM377,DT359:EA359,0))*INDEX(AJ367:AT374,MATCH(FM377,AI367:AI374,0),MATCH(FM378,AJ366:AT366,0))</f>
        <v>#N/A</v>
      </c>
      <c r="FN384" s="665" t="e">
        <f>INDEX(DT361:EA362,MATCH(DR384,DR361:DR362,0),MATCH(FN377,DT359:EA359,0))*INDEX(AJ367:AT374,MATCH(FN377,AI367:AI374,0),MATCH(FN378,AJ366:AT366,0))</f>
        <v>#N/A</v>
      </c>
      <c r="FO384" s="665" t="e">
        <f>INDEX(DT361:EA362,MATCH(DR384,DR361:DR362,0),MATCH(FO377,DT359:EA359,0))*INDEX(AJ367:AT374,MATCH(FO377,AI367:AI374,0),MATCH(FO378,AJ366:AT366,0))</f>
        <v>#N/A</v>
      </c>
      <c r="FP384" s="665" t="e">
        <f>INDEX(DT361:EA362,MATCH(DR384,DR361:DR362,0),MATCH(FP377,DT359:EA359,0))*INDEX(AJ367:AT374,MATCH(FP377,AI367:AI374,0),MATCH(FP378,AJ366:AT366,0))</f>
        <v>#N/A</v>
      </c>
      <c r="FQ384" s="665" t="e">
        <f>INDEX(DT361:EA362,MATCH(DR384,DR361:DR362,0),MATCH(FQ377,DT359:EA359,0))*INDEX(AJ367:AT374,MATCH(FQ377,AI367:AI374,0),MATCH(FQ378,AJ366:AT366,0))</f>
        <v>#N/A</v>
      </c>
      <c r="FR384" s="665" t="e">
        <f>INDEX(DT361:EA362,MATCH(DR384,DR361:DR362,0),MATCH(FR377,DT359:EA359,0))*INDEX(AJ367:AT374,MATCH(FR377,AI367:AI374,0),MATCH(FR378,AJ366:AT366,0))</f>
        <v>#N/A</v>
      </c>
      <c r="FS384" s="665" t="e">
        <f>INDEX(DT361:EA362,MATCH(DR384,DR361:DR362,0),MATCH(FS377,DT359:EA359,0))*INDEX(AJ367:AT374,MATCH(FS377,AI367:AI374,0),MATCH(FS378,AJ366:AT366,0))</f>
        <v>#N/A</v>
      </c>
      <c r="FT384" s="665" t="e">
        <f>INDEX(DT361:EA362,MATCH(DR384,DR361:DR362,0),MATCH(FT377,DT359:EA359,0))*INDEX(AJ367:AT374,MATCH(FT377,AI367:AI374,0),MATCH(FT378,AJ366:AT366,0))</f>
        <v>#N/A</v>
      </c>
      <c r="FU384" s="665" t="e">
        <f>INDEX(DT361:EA362,MATCH(DR384,DR361:DR362,0),MATCH(FU377,DT359:EA359,0))*INDEX(AJ367:AT374,MATCH(FU377,AI367:AI374,0),MATCH(FU378,AJ366:AT366,0))</f>
        <v>#N/A</v>
      </c>
      <c r="FV384" s="665" t="e">
        <f>INDEX(DT361:EA362,MATCH(DR384,DR361:DR362,0),MATCH(FV377,DT359:EA359,0))*INDEX(AJ367:AT374,MATCH(FV377,AI367:AI374,0),MATCH(FV378,AJ366:AT366,0))</f>
        <v>#N/A</v>
      </c>
      <c r="FW384" s="665" t="e">
        <f>INDEX(DT361:EA362,MATCH(DR384,DR361:DR362,0),MATCH(FW377,DT359:EA359,0))*INDEX(AJ367:AT374,MATCH(FW377,AI367:AI374,0),MATCH(FW378,AJ366:AT366,0))</f>
        <v>#N/A</v>
      </c>
      <c r="FX384" s="665" t="e">
        <f>INDEX(DT361:EA362,MATCH(DR384,DR361:DR362,0),MATCH(FX377,DT359:EA359,0))*INDEX(AJ367:AT374,MATCH(FX377,AI367:AI374,0),MATCH(FX378,AJ366:AT366,0))</f>
        <v>#N/A</v>
      </c>
      <c r="FY384" s="665" t="e">
        <f>INDEX(DT361:EA362,MATCH(DR384,DR361:DR362,0),MATCH(FY377,DT359:EA359,0))*INDEX(AJ367:AT374,MATCH(FY377,AI367:AI374,0),MATCH(FY378,AJ366:AT366,0))</f>
        <v>#N/A</v>
      </c>
      <c r="FZ384" s="665" t="e">
        <f>INDEX(DT361:EA362,MATCH(DR384,DR361:DR362,0),MATCH(FZ377,DT359:EA359,0))*INDEX(AJ367:AT374,MATCH(FZ377,AI367:AI374,0),MATCH(FZ378,AJ366:AT366,0))</f>
        <v>#N/A</v>
      </c>
      <c r="GA384" s="665" t="e">
        <f>INDEX(DT361:EA362,MATCH(DR384,DR361:DR362,0),MATCH(GA377,DT359:EA359,0))*INDEX(AJ367:AT374,MATCH(GA377,AI367:AI374,0),MATCH(GA378,AJ366:AT366,0))</f>
        <v>#N/A</v>
      </c>
      <c r="GB384" s="665" t="e">
        <f>INDEX(DT361:EA362,MATCH(DR384,DR361:DR362,0),MATCH(GB377,DT359:EA359,0))*INDEX(AJ367:AT374,MATCH(GB377,AI367:AI374,0),MATCH(GB378,AJ366:AT366,0))</f>
        <v>#N/A</v>
      </c>
      <c r="GC384" s="665" t="e">
        <f>INDEX(DT361:EA362,MATCH(DR384,DR361:DR362,0),MATCH(GC377,DT359:EA359,0))*INDEX(AJ367:AT374,MATCH(GC377,AI367:AI374,0),MATCH(GC378,AJ366:AT366,0))</f>
        <v>#N/A</v>
      </c>
      <c r="GD384" s="665" t="e">
        <f>INDEX(DT361:EA362,MATCH(DR384,DR361:DR362,0),MATCH(GD377,DT359:EA359,0))*INDEX(AJ367:AT374,MATCH(GD377,AI367:AI374,0),MATCH(GD378,AJ366:AT366,0))</f>
        <v>#N/A</v>
      </c>
      <c r="GE384" s="665" t="e">
        <f>INDEX(DT361:EA362,MATCH(DR384,DR361:DR362,0),MATCH(GE377,DT359:EA359,0))*INDEX(AJ367:AT374,MATCH(GE377,AI367:AI374,0),MATCH(GE378,AJ366:AT366,0))</f>
        <v>#N/A</v>
      </c>
      <c r="GF384" s="665" t="e">
        <f>INDEX(DT361:EA362,MATCH(DR384,DR361:DR362,0),MATCH(GF377,DT359:EA359,0))*INDEX(AJ367:AT374,MATCH(GF377,AI367:AI374,0),MATCH(GF378,AJ366:AT366,0))</f>
        <v>#N/A</v>
      </c>
      <c r="GG384" s="665" t="e">
        <f>INDEX(DT361:EA362,MATCH(DR384,DR361:DR362,0),MATCH(GG377,DT359:EA359,0))*INDEX(AJ367:AT374,MATCH(GG377,AI367:AI374,0),MATCH(GG378,AJ366:AT366,0))</f>
        <v>#N/A</v>
      </c>
      <c r="GH384" s="665" t="e">
        <f>INDEX(DT361:EA362,MATCH(DR384,DR361:DR362,0),MATCH(GH377,DT359:EA359,0))*INDEX(AJ367:AT374,MATCH(GH377,AI367:AI374,0),MATCH(GH378,AJ366:AT366,0))</f>
        <v>#N/A</v>
      </c>
      <c r="GI384" s="665" t="e">
        <f>INDEX(DT361:EA362,MATCH(DR384,DR361:DR362,0),MATCH(GI377,DT359:EA359,0))*INDEX(AJ367:AT374,MATCH(GI377,AI367:AI374,0),MATCH(GI378,AJ366:AT366,0))</f>
        <v>#N/A</v>
      </c>
      <c r="GJ384" s="665" t="e">
        <f>INDEX(DT361:EA362,MATCH(DR384,DR361:DR362,0),MATCH(GJ377,DT359:EA359,0))*INDEX(AJ367:AT374,MATCH(GJ377,AI367:AI374,0),MATCH(GJ378,AJ366:AT366,0))</f>
        <v>#N/A</v>
      </c>
      <c r="GK384" s="665" t="e">
        <f>INDEX(DT361:EA362,MATCH(DR384,DR361:DR362,0),MATCH(GK377,DT359:EA359,0))*INDEX(AJ367:AT374,MATCH(GK377,AI367:AI374,0),MATCH(GK378,AJ366:AT366,0))</f>
        <v>#N/A</v>
      </c>
      <c r="GL384" s="665" t="e">
        <f>SUM(DS384:GK384)=#REF!-SUM(HB384:HK384)</f>
        <v>#N/A</v>
      </c>
      <c r="GM384" s="667"/>
      <c r="GN384" s="749">
        <v>2028</v>
      </c>
      <c r="GO384" s="664" t="e">
        <f>SUMIF(DS366:EN366,GO366,DS384:EN384)</f>
        <v>#N/A</v>
      </c>
      <c r="GP384" s="668" t="e">
        <f>SUMIF(DS366:GK366,GP366,DS384:GK384)</f>
        <v>#N/A</v>
      </c>
      <c r="GQ384" s="668" t="e">
        <f>SUMIF(DS366:GK366,GQ366,DS384:GK384)</f>
        <v>#N/A</v>
      </c>
      <c r="GR384" s="668" t="e">
        <f>SUMIF(DS366:GK366,GR366,DS384:GK384)</f>
        <v>#N/A</v>
      </c>
      <c r="GS384" s="668" t="e">
        <f>SUMIF(DS366:GK366,GS366,DS384:GK384)</f>
        <v>#N/A</v>
      </c>
      <c r="GT384" s="668" t="e">
        <f>SUMIF(DS366:GK366,GT366,DS384:GK384)</f>
        <v>#N/A</v>
      </c>
      <c r="GU384" s="668" t="e">
        <f>SUMIF(DS366:GK366,GU366,DS384:GK384)</f>
        <v>#N/A</v>
      </c>
      <c r="GV384" s="668" t="e">
        <f>SUMIF(DS366:GK366,GV366,DS384:GK384)</f>
        <v>#N/A</v>
      </c>
      <c r="GW384" s="668" t="e">
        <f>SUMIF(DS366:GK366,GW366,DS384:GK384)</f>
        <v>#N/A</v>
      </c>
      <c r="GX384" s="668" t="e">
        <f>SUMIF(DS366:GK366,GX366,DS384:GK384)</f>
        <v>#N/A</v>
      </c>
      <c r="GY384" s="668" t="e">
        <f>SUMIF(DS366:GK366,GY366,DS384:GK384)</f>
        <v>#N/A</v>
      </c>
      <c r="GZ384" s="646" t="e">
        <f>#REF!=SUM(GO384:GY384)</f>
        <v>#REF!</v>
      </c>
      <c r="HB384" s="668" t="e">
        <f>IF(GZ384,0,(#REF!-SUM(GO384:GY384))*INDEX(AK367:AT374,MATCH(GN384,AI367:AI374,0),MATCH(HB378,AK366:AT366,0)))</f>
        <v>#REF!</v>
      </c>
      <c r="HC384" s="668" t="e">
        <f>IF(GZ384,0,(#REF!-SUM(GO384:GY384))*INDEX(AK367:AT374,MATCH(GN384,AI367:AI374,0),MATCH(HC378,AK366:AT366,0)))</f>
        <v>#REF!</v>
      </c>
      <c r="HD384" s="668" t="e">
        <f>IF(GZ384,0,(#REF!-SUM(GO384:GY384))*INDEX(AK367:AT374,MATCH(GN384,AI367:AI374,0),MATCH(HD378,AK366:AT366,0)))</f>
        <v>#REF!</v>
      </c>
      <c r="HE384" s="668" t="e">
        <f>IF(GZ384,0,(#REF!-SUM(GO384:GY384))*INDEX(AK367:AT374,MATCH(GN384,AI367:AI374,0),MATCH(HE378,AK366:AT366,0)))</f>
        <v>#REF!</v>
      </c>
      <c r="HF384" s="668" t="e">
        <f>IF(GZ384,0,(#REF!-SUM(GO384:GY384))*INDEX(AK367:AT374,MATCH(GN384,AI367:AI374,0),MATCH(HF378,AK366:AT366,0)))</f>
        <v>#REF!</v>
      </c>
      <c r="HG384" s="668" t="e">
        <f>IF(GZ384,0,(#REF!-SUM(GO384:GY384))*INDEX(AK367:AT374,MATCH(GN384,AI367:AI374,0),MATCH(HG378,AK366:AT366,0)))</f>
        <v>#REF!</v>
      </c>
      <c r="HH384" s="668" t="e">
        <f>IF(GZ384,0,(#REF!-SUM(GO384:GY384))*INDEX(AK367:AT374,MATCH(GN384,AI367:AI374,0),MATCH(HH378,AK366:AT366,0)))</f>
        <v>#REF!</v>
      </c>
      <c r="HI384" s="668" t="e">
        <f>IF(GZ384,0,(#REF!-SUM(GO384:GY384))*INDEX(AK367:AT374,MATCH(GN384,AI367:AI374,0),MATCH(HI378,AK366:AT366,0)))</f>
        <v>#REF!</v>
      </c>
      <c r="HJ384" s="668" t="e">
        <f>IF(GZ384,0,(#REF!-SUM(GO384:GY384))*INDEX(AK367:AT374,MATCH(GN384,AI367:AI374,0),MATCH(HJ378,AK366:AT366,0)))</f>
        <v>#REF!</v>
      </c>
      <c r="HK384" s="668" t="e">
        <f>IF(GZ384,0,(#REF!-SUM(GO384:GY384))*INDEX(AK367:AT374,MATCH(GN384,AI367:AI374,0),MATCH(HK378,AK366:AT366,0)))</f>
        <v>#REF!</v>
      </c>
      <c r="HL384" s="668" t="e">
        <f>(SUM(HB384:HK384)+SUM(GO384:GY384))=#REF!</f>
        <v>#REF!</v>
      </c>
      <c r="HM384" s="674"/>
      <c r="HN384" s="674"/>
      <c r="HO384" s="674"/>
      <c r="HP384" s="674"/>
      <c r="HQ384" s="674"/>
      <c r="HR384" s="674"/>
      <c r="HS384" s="674"/>
      <c r="HT384" s="674"/>
      <c r="HU384" s="674"/>
      <c r="HV384" s="674"/>
      <c r="HW384" s="674"/>
      <c r="HX384" s="674"/>
      <c r="HY384" s="674"/>
      <c r="HZ384" s="674"/>
    </row>
    <row r="385" spans="1:234" hidden="1" x14ac:dyDescent="0.25">
      <c r="A385" s="643" t="s">
        <v>208</v>
      </c>
      <c r="S385" s="663"/>
      <c r="DR385" s="749">
        <v>2029</v>
      </c>
      <c r="DS385" s="665" t="e">
        <f>INDEX(DT361:EA362,MATCH(DR385,DR361:DR362,0),MATCH(DS377,DT359:EA359,0))*INDEX(AJ367:AT374,MATCH(DS377,AI367:AI374,0),MATCH(DS378,AJ366:AT366,0))</f>
        <v>#N/A</v>
      </c>
      <c r="DT385" s="665" t="e">
        <f>INDEX(DT361:EA362,MATCH(DR385,DR361:DR362,0),MATCH(DT377,DT359:EA359,0))*INDEX(AJ367:AT374,MATCH(DT377,AI367:AI374,0),MATCH(DT378,AJ366:AT366,0))</f>
        <v>#N/A</v>
      </c>
      <c r="DU385" s="665" t="e">
        <f>INDEX(DT361:EA362,MATCH(DR385,DR361:DR362,0),MATCH(DU377,DT359:EA359,0))*INDEX(AJ367:AT374,MATCH(DU377,AI367:AI374,0),MATCH(DU378,AJ366:AT366,0))</f>
        <v>#N/A</v>
      </c>
      <c r="DV385" s="665" t="e">
        <f>INDEX(DT361:EA362,MATCH(DR385,DR361:DR362,0),MATCH(DV377,DT359:EA359,0))*INDEX(AJ367:AT374,MATCH(DV377,AI367:AI374,0),MATCH(DV378,AJ366:AT366,0))</f>
        <v>#N/A</v>
      </c>
      <c r="DW385" s="665" t="e">
        <f>INDEX(DT361:EA362,MATCH(DR385,DR361:DR362,0),MATCH(DW377,DT359:EA359,0))*INDEX(AJ367:AT374,MATCH(DW377,AI367:AI374,0),MATCH(DW378,AJ366:AT366,0))</f>
        <v>#N/A</v>
      </c>
      <c r="DX385" s="665" t="e">
        <f>INDEX(DT361:EA362,MATCH(DR385,DR361:DR362,0),MATCH(DX377,DT359:EA359,0))*INDEX(AJ367:AT374,MATCH(DX377,AI367:AI374,0),MATCH(DX378,AJ366:AT366,0))</f>
        <v>#N/A</v>
      </c>
      <c r="DY385" s="665" t="e">
        <f>INDEX(DT361:EA362,MATCH(DR385,DR361:DR362,0),MATCH(DY377,DT359:EA359,0))*INDEX(AJ367:AT374,MATCH(DY377,AI367:AI374,0),MATCH(DY378,AJ366:AT366,0))</f>
        <v>#N/A</v>
      </c>
      <c r="DZ385" s="665" t="e">
        <f>INDEX(DT361:EA362,MATCH(DR385,DR361:DR362,0),MATCH(DZ377,DT359:EA359,0))*INDEX(AJ367:AT374,MATCH(DZ377,AI367:AI374,0),MATCH(DZ378,AJ366:AT366,0))</f>
        <v>#N/A</v>
      </c>
      <c r="EA385" s="665" t="e">
        <f>INDEX(DT361:EA362,MATCH(DR385,DR361:DR362,0),MATCH(EA377,DT359:EA359,0))*INDEX(AJ367:AT374,MATCH(EA377,AI367:AI374,0),MATCH(EA378,AJ366:AT366,0))</f>
        <v>#N/A</v>
      </c>
      <c r="EB385" s="665" t="e">
        <f>INDEX(DT361:EA362,MATCH(DR385,DR361:DR362,0),MATCH(EB377,DT359:EA359,0))*INDEX(AJ367:AT374,MATCH(EB377,AI367:AI374,0),MATCH(EB378,AJ366:AT366,0))</f>
        <v>#N/A</v>
      </c>
      <c r="EC385" s="665" t="e">
        <f>INDEX(DT361:EA362,MATCH(DR385,DR361:DR362,0),MATCH(EC377,DT359:EA359,0))*INDEX(AJ367:AT374,MATCH(EC377,AI367:AI374,0),MATCH(EC378,AJ366:AT366,0))</f>
        <v>#N/A</v>
      </c>
      <c r="ED385" s="665" t="e">
        <f>INDEX(DT361:EA362,MATCH(DR385,DR361:DR362,0),MATCH(ED377,DT359:EA359,0))*INDEX(AJ367:AT374,MATCH(ED377,AI367:AI374,0),MATCH(ED378,AJ366:AT366,0))</f>
        <v>#N/A</v>
      </c>
      <c r="EE385" s="665" t="e">
        <f>INDEX(DT361:EA362,MATCH(DR385,DR361:DR362,0),MATCH(EE377,DT359:EA359,0))*INDEX(AJ367:AT374,MATCH(EE377,AI367:AI374,0),MATCH(EE378,AJ366:AT366,0))</f>
        <v>#N/A</v>
      </c>
      <c r="EF385" s="665" t="e">
        <f>INDEX(DT361:EA362,MATCH(DR385,DR361:DR362,0),MATCH(EF377,DT359:EA359,0))*INDEX(AJ367:AT374,MATCH(EF377,AI367:AI374,0),MATCH(EF378,AJ366:AT366,0))</f>
        <v>#N/A</v>
      </c>
      <c r="EG385" s="665" t="e">
        <f>INDEX(DT361:EA362,MATCH(DR385,DR361:DR362,0),MATCH(EG377,DT359:EA359,0))*INDEX(AJ367:AT374,MATCH(EG377,AI367:AI374,0),MATCH(EG378,AJ366:AT366,0))</f>
        <v>#N/A</v>
      </c>
      <c r="EH385" s="665" t="e">
        <f>INDEX(DT361:EA362,MATCH(DR385,DR361:DR362,0),MATCH(EH377,DT359:EA359,0))*INDEX(AJ367:AT374,MATCH(EH377,AI367:AI374,0),MATCH(EH378,AJ366:AT366,0))</f>
        <v>#N/A</v>
      </c>
      <c r="EI385" s="665" t="e">
        <f>INDEX(DT361:EA362,MATCH(DR385,DR361:DR362,0),MATCH(EI377,DT359:EA359,0))*INDEX(AJ367:AT374,MATCH(EI377,AI367:AI374,0),MATCH(EI378,AJ366:AT366,0))</f>
        <v>#N/A</v>
      </c>
      <c r="EJ385" s="665" t="e">
        <f>INDEX(DT361:EA362,MATCH(DR385,DR361:DR362,0),MATCH(EJ377,DT359:EA359,0))*INDEX(AJ367:AT374,MATCH(EJ377,AI367:AI374,0),MATCH(EJ378,AJ366:AT366,0))</f>
        <v>#N/A</v>
      </c>
      <c r="EK385" s="665" t="e">
        <f>INDEX(DT361:EA362,MATCH(DR385,DR361:DR362,0),MATCH(EK377,DT359:EA359,0))*INDEX(AJ367:AT374,MATCH(EK377,AI367:AI374,0),MATCH(EK378,AJ366:AT366,0))</f>
        <v>#N/A</v>
      </c>
      <c r="EL385" s="665" t="e">
        <f>INDEX(DT361:EA362,MATCH(DR385,DR361:DR362,0),MATCH(EL377,DT359:EA359,0))*INDEX(AJ367:AT374,MATCH(EL377,AI367:AI374,0),MATCH(EL378,AJ366:AT366,0))</f>
        <v>#N/A</v>
      </c>
      <c r="EM385" s="665" t="e">
        <f>INDEX(DT361:EA362,MATCH(DR385,DR361:DR362,0),MATCH(EM377,DT359:EA359,0))*INDEX(AJ367:AT374,MATCH(EM377,AI367:AI374,0),MATCH(EM378,AJ366:AT366,0))</f>
        <v>#N/A</v>
      </c>
      <c r="EN385" s="665" t="e">
        <f>INDEX(DT361:EA362,MATCH(DR385,DR361:DR362,0),MATCH(EN377,DT359:EA359,0))*INDEX(AJ367:AT374,MATCH(EN377,AI367:AI374,0),MATCH(EN378,AJ366:AT366,0))</f>
        <v>#N/A</v>
      </c>
      <c r="EO385" s="665" t="e">
        <f>INDEX(DT361:EA362,MATCH(DR385,DR361:DR362,0),MATCH(EO377,DT359:EA359,0))*INDEX(AJ367:AT374,MATCH(EO377,AI367:AI374,0),MATCH(EO378,AJ366:AT366,0))</f>
        <v>#N/A</v>
      </c>
      <c r="EP385" s="665" t="e">
        <f>INDEX(DT361:EA362,MATCH(DR385,DR361:DR362,0),MATCH(EP377,DT359:EA359,0))*INDEX(AJ367:AT374,MATCH(EP377,AI367:AI374,0),MATCH(EP378,AJ366:AT366,0))</f>
        <v>#N/A</v>
      </c>
      <c r="EQ385" s="665" t="e">
        <f>INDEX(DT361:EA362,MATCH(DR385,DR361:DR362,0),MATCH(EQ377,DT359:EA359,0))*INDEX(AJ367:AT374,MATCH(EQ377,AI367:AI374,0),MATCH(EQ378,AJ366:AT366,0))</f>
        <v>#N/A</v>
      </c>
      <c r="ER385" s="665" t="e">
        <f>INDEX(DT361:EA362,MATCH(DR385,DR361:DR362,0),MATCH(ER377,DT359:EA359,0))*INDEX(AJ367:AT374,MATCH(ER377,AI367:AI374,0),MATCH(ER378,AJ366:AT366,0))</f>
        <v>#N/A</v>
      </c>
      <c r="ES385" s="665" t="e">
        <f>INDEX(DT361:EA362,MATCH(DR385,DR361:DR362,0),MATCH(ES377,DT359:EA359,0))*INDEX(AJ367:AT374,MATCH(ES377,AI367:AI374,0),MATCH(ES378,AJ366:AT366,0))</f>
        <v>#N/A</v>
      </c>
      <c r="ET385" s="665" t="e">
        <f>INDEX(DT361:EA362,MATCH(DR385,DR361:DR362,0),MATCH(ET377,DT359:EA359,0))*INDEX(AJ367:AT374,MATCH(ET377,AI367:AI374,0),MATCH(ET378,AJ366:AT366,0))</f>
        <v>#N/A</v>
      </c>
      <c r="EU385" s="665" t="e">
        <f>INDEX(DT361:EA362,MATCH(DR385,DR361:DR362,0),MATCH(EU377,DT359:EA359,0))*INDEX(AJ367:AT374,MATCH(EU377,AI367:AI374,0),MATCH(EU378,AJ366:AT366,0))</f>
        <v>#N/A</v>
      </c>
      <c r="EV385" s="665" t="e">
        <f>INDEX(DT361:EA362,MATCH(DR385,DR361:DR362,0),MATCH(EV377,DT359:EA359,0))*INDEX(AJ367:AT374,MATCH(EV377,AI367:AI374,0),MATCH(EV378,AJ366:AT366,0))</f>
        <v>#N/A</v>
      </c>
      <c r="EW385" s="665" t="e">
        <f>INDEX(DT361:EA362,MATCH(DR385,DR361:DR362,0),MATCH(EW377,DT359:EA359,0))*INDEX(AJ367:AT374,MATCH(EW377,AI367:AI374,0),MATCH(EW378,AJ366:AT366,0))</f>
        <v>#N/A</v>
      </c>
      <c r="EX385" s="665" t="e">
        <f>INDEX(DT361:EA362,MATCH(DR385,DR361:DR362,0),MATCH(EX377,DT359:EA359,0))*INDEX(AJ367:AT374,MATCH(EX377,AI367:AI374,0),MATCH(EX378,AJ366:AT366,0))</f>
        <v>#N/A</v>
      </c>
      <c r="EY385" s="665" t="e">
        <f>INDEX(DT361:EA362,MATCH(DR385,DR361:DR362,0),MATCH(EY377,DT359:EA359,0))*INDEX(AJ367:AT374,MATCH(EY377,AI367:AI374,0),MATCH(EY378,AJ366:AT366,0))</f>
        <v>#N/A</v>
      </c>
      <c r="EZ385" s="665" t="e">
        <f>INDEX(DT361:EA362,MATCH(DR385,DR361:DR362,0),MATCH(EZ377,DT359:EA359,0))*INDEX(AJ367:AT374,MATCH(EZ377,AI367:AI374,0),MATCH(EZ378,AJ366:AT366,0))</f>
        <v>#N/A</v>
      </c>
      <c r="FA385" s="665" t="e">
        <f>INDEX(DT361:EA362,MATCH(DR385,DR361:DR362,0),MATCH(FA377,DT359:EA359,0))*INDEX(AJ367:AT374,MATCH(FA377,AI367:AI374,0),MATCH(FA378,AJ366:AT366,0))</f>
        <v>#N/A</v>
      </c>
      <c r="FB385" s="665" t="e">
        <f>INDEX(DT361:EA362,MATCH(DR385,DR361:DR362,0),MATCH(FB377,DT359:EA359,0))*INDEX(AJ367:AT374,MATCH(FB377,AI367:AI374,0),MATCH(FB378,AJ366:AT366,0))</f>
        <v>#N/A</v>
      </c>
      <c r="FC385" s="665" t="e">
        <f>INDEX(DT361:EA362,MATCH(DR385,DR361:DR362,0),MATCH(FC377,DT359:EA359,0))*INDEX(AJ367:AT374,MATCH(FC377,AI367:AI374,0),MATCH(FC378,AJ366:AT366,0))</f>
        <v>#N/A</v>
      </c>
      <c r="FD385" s="665" t="e">
        <f>INDEX(DT361:EA362,MATCH(DR385,DR361:DR362,0),MATCH(FD377,DT359:EA359,0))*INDEX(AJ367:AT374,MATCH(FD377,AI367:AI374,0),MATCH(FD378,AJ366:AT366,0))</f>
        <v>#N/A</v>
      </c>
      <c r="FE385" s="665" t="e">
        <f>INDEX(DT361:EA362,MATCH(DR385,DR361:DR362,0),MATCH(FE377,DT359:EA359,0))*INDEX(AJ367:AT374,MATCH(FE377,AI367:AI374,0),MATCH(FE378,AJ366:AT366,0))</f>
        <v>#N/A</v>
      </c>
      <c r="FF385" s="665" t="e">
        <f>INDEX(DT361:EA362,MATCH(DR385,DR361:DR362,0),MATCH(FF377,DT359:EA359,0))*INDEX(AJ367:AT374,MATCH(FF377,AI367:AI374,0),MATCH(FF378,AJ366:AT366,0))</f>
        <v>#N/A</v>
      </c>
      <c r="FG385" s="665" t="e">
        <f>INDEX(DT361:EA362,MATCH(DR385,DR361:DR362,0),MATCH(FG377,DT359:EA359,0))*INDEX(AJ367:AT374,MATCH(FG377,AI367:AI374,0),MATCH(FG378,AJ366:AT366,0))</f>
        <v>#N/A</v>
      </c>
      <c r="FH385" s="665" t="e">
        <f>INDEX(DT361:EA362,MATCH(DR385,DR361:DR362,0),MATCH(FH377,DT359:EA359,0))*INDEX(AJ367:AT374,MATCH(FH377,AI367:AI374,0),MATCH(FH378,AJ366:AT366,0))</f>
        <v>#N/A</v>
      </c>
      <c r="FI385" s="665" t="e">
        <f>INDEX(DT361:EA362,MATCH(DR385,DR361:DR362,0),MATCH(FI377,DT359:EA359,0))*INDEX(AJ367:AT374,MATCH(FI377,AI367:AI374,0),MATCH(FI378,AJ366:AT366,0))</f>
        <v>#N/A</v>
      </c>
      <c r="FJ385" s="665" t="e">
        <f>INDEX(DT361:EA362,MATCH(DR385,DR361:DR362,0),MATCH(FJ377,DT359:EA359,0))*INDEX(AJ367:AT374,MATCH(FJ377,AI367:AI374,0),MATCH(FJ378,AJ366:AT366,0))</f>
        <v>#N/A</v>
      </c>
      <c r="FK385" s="665" t="e">
        <f>INDEX(DT361:EA362,MATCH(DR385,DR361:DR362,0),MATCH(FK377,DT359:EA359,0))*INDEX(AJ367:AT374,MATCH(FK377,AI367:AI374,0),MATCH(FK378,AJ366:AT366,0))</f>
        <v>#N/A</v>
      </c>
      <c r="FL385" s="665" t="e">
        <f>INDEX(DT361:EA362,MATCH(DR385,DR361:DR362,0),MATCH(FL377,DT359:EA359,0))*INDEX(AJ367:AT374,MATCH(FL377,AI367:AI374,0),MATCH(FL378,AJ366:AT366,0))</f>
        <v>#N/A</v>
      </c>
      <c r="FM385" s="665" t="e">
        <f>INDEX(DT361:EA362,MATCH(DR385,DR361:DR362,0),MATCH(FM377,DT359:EA359,0))*INDEX(AJ367:AT374,MATCH(FM377,AI367:AI374,0),MATCH(FM378,AJ366:AT366,0))</f>
        <v>#N/A</v>
      </c>
      <c r="FN385" s="665" t="e">
        <f>INDEX(DT361:EA362,MATCH(DR385,DR361:DR362,0),MATCH(FN377,DT359:EA359,0))*INDEX(AJ367:AT374,MATCH(FN377,AI367:AI374,0),MATCH(FN378,AJ366:AT366,0))</f>
        <v>#N/A</v>
      </c>
      <c r="FO385" s="665" t="e">
        <f>INDEX(DT361:EA362,MATCH(DR385,DR361:DR362,0),MATCH(FO377,DT359:EA359,0))*INDEX(AJ367:AT374,MATCH(FO377,AI367:AI374,0),MATCH(FO378,AJ366:AT366,0))</f>
        <v>#N/A</v>
      </c>
      <c r="FP385" s="665" t="e">
        <f>INDEX(DT361:EA362,MATCH(DR385,DR361:DR362,0),MATCH(FP377,DT359:EA359,0))*INDEX(AJ367:AT374,MATCH(FP377,AI367:AI374,0),MATCH(FP378,AJ366:AT366,0))</f>
        <v>#N/A</v>
      </c>
      <c r="FQ385" s="665" t="e">
        <f>INDEX(DT361:EA362,MATCH(DR385,DR361:DR362,0),MATCH(FQ377,DT359:EA359,0))*INDEX(AJ367:AT374,MATCH(FQ377,AI367:AI374,0),MATCH(FQ378,AJ366:AT366,0))</f>
        <v>#N/A</v>
      </c>
      <c r="FR385" s="665" t="e">
        <f>INDEX(DT361:EA362,MATCH(DR385,DR361:DR362,0),MATCH(FR377,DT359:EA359,0))*INDEX(AJ367:AT374,MATCH(FR377,AI367:AI374,0),MATCH(FR378,AJ366:AT366,0))</f>
        <v>#N/A</v>
      </c>
      <c r="FS385" s="665" t="e">
        <f>INDEX(DT361:EA362,MATCH(DR385,DR361:DR362,0),MATCH(FS377,DT359:EA359,0))*INDEX(AJ367:AT374,MATCH(FS377,AI367:AI374,0),MATCH(FS378,AJ366:AT366,0))</f>
        <v>#N/A</v>
      </c>
      <c r="FT385" s="665" t="e">
        <f>INDEX(DT361:EA362,MATCH(DR385,DR361:DR362,0),MATCH(FT377,DT359:EA359,0))*INDEX(AJ367:AT374,MATCH(FT377,AI367:AI374,0),MATCH(FT378,AJ366:AT366,0))</f>
        <v>#N/A</v>
      </c>
      <c r="FU385" s="665" t="e">
        <f>INDEX(DT361:EA362,MATCH(DR385,DR361:DR362,0),MATCH(FU377,DT359:EA359,0))*INDEX(AJ367:AT374,MATCH(FU377,AI367:AI374,0),MATCH(FU378,AJ366:AT366,0))</f>
        <v>#N/A</v>
      </c>
      <c r="FV385" s="665" t="e">
        <f>INDEX(DT361:EA362,MATCH(DR385,DR361:DR362,0),MATCH(FV377,DT359:EA359,0))*INDEX(AJ367:AT374,MATCH(FV377,AI367:AI374,0),MATCH(FV378,AJ366:AT366,0))</f>
        <v>#N/A</v>
      </c>
      <c r="FW385" s="665" t="e">
        <f>INDEX(DT361:EA362,MATCH(DR385,DR361:DR362,0),MATCH(FW377,DT359:EA359,0))*INDEX(AJ367:AT374,MATCH(FW377,AI367:AI374,0),MATCH(FW378,AJ366:AT366,0))</f>
        <v>#N/A</v>
      </c>
      <c r="FX385" s="665" t="e">
        <f>INDEX(DT361:EA362,MATCH(DR385,DR361:DR362,0),MATCH(FX377,DT359:EA359,0))*INDEX(AJ367:AT374,MATCH(FX377,AI367:AI374,0),MATCH(FX378,AJ366:AT366,0))</f>
        <v>#N/A</v>
      </c>
      <c r="FY385" s="665" t="e">
        <f>INDEX(DT361:EA362,MATCH(DR385,DR361:DR362,0),MATCH(FY377,DT359:EA359,0))*INDEX(AJ367:AT374,MATCH(FY377,AI367:AI374,0),MATCH(FY378,AJ366:AT366,0))</f>
        <v>#N/A</v>
      </c>
      <c r="FZ385" s="665" t="e">
        <f>INDEX(DT361:EA362,MATCH(DR385,DR361:DR362,0),MATCH(FZ377,DT359:EA359,0))*INDEX(AJ367:AT374,MATCH(FZ377,AI367:AI374,0),MATCH(FZ378,AJ366:AT366,0))</f>
        <v>#N/A</v>
      </c>
      <c r="GA385" s="665" t="e">
        <f>INDEX(DT361:EA362,MATCH(DR385,DR361:DR362,0),MATCH(GA377,DT359:EA359,0))*INDEX(AJ367:AT374,MATCH(GA377,AI367:AI374,0),MATCH(GA378,AJ366:AT366,0))</f>
        <v>#N/A</v>
      </c>
      <c r="GB385" s="665" t="e">
        <f>INDEX(DT361:EA362,MATCH(DR385,DR361:DR362,0),MATCH(GB377,DT359:EA359,0))*INDEX(AJ367:AT374,MATCH(GB377,AI367:AI374,0),MATCH(GB378,AJ366:AT366,0))</f>
        <v>#N/A</v>
      </c>
      <c r="GC385" s="665" t="e">
        <f>INDEX(DT361:EA362,MATCH(DR385,DR361:DR362,0),MATCH(GC377,DT359:EA359,0))*INDEX(AJ367:AT374,MATCH(GC377,AI367:AI374,0),MATCH(GC378,AJ366:AT366,0))</f>
        <v>#N/A</v>
      </c>
      <c r="GD385" s="665" t="e">
        <f>INDEX(DT361:EA362,MATCH(DR385,DR361:DR362,0),MATCH(GD377,DT359:EA359,0))*INDEX(AJ367:AT374,MATCH(GD377,AI367:AI374,0),MATCH(GD378,AJ366:AT366,0))</f>
        <v>#N/A</v>
      </c>
      <c r="GE385" s="665" t="e">
        <f>INDEX(DT361:EA362,MATCH(DR385,DR361:DR362,0),MATCH(GE377,DT359:EA359,0))*INDEX(AJ367:AT374,MATCH(GE377,AI367:AI374,0),MATCH(GE378,AJ366:AT366,0))</f>
        <v>#N/A</v>
      </c>
      <c r="GF385" s="665" t="e">
        <f>INDEX(DT361:EA362,MATCH(DR385,DR361:DR362,0),MATCH(GF377,DT359:EA359,0))*INDEX(AJ367:AT374,MATCH(GF377,AI367:AI374,0),MATCH(GF378,AJ366:AT366,0))</f>
        <v>#N/A</v>
      </c>
      <c r="GG385" s="665" t="e">
        <f>INDEX(DT361:EA362,MATCH(DR385,DR361:DR362,0),MATCH(GG377,DT359:EA359,0))*INDEX(AJ367:AT374,MATCH(GG377,AI367:AI374,0),MATCH(GG378,AJ366:AT366,0))</f>
        <v>#N/A</v>
      </c>
      <c r="GH385" s="665" t="e">
        <f>INDEX(DT361:EA362,MATCH(DR385,DR361:DR362,0),MATCH(GH377,DT359:EA359,0))*INDEX(AJ367:AT374,MATCH(GH377,AI367:AI374,0),MATCH(GH378,AJ366:AT366,0))</f>
        <v>#N/A</v>
      </c>
      <c r="GI385" s="665" t="e">
        <f>INDEX(DT361:EA362,MATCH(DR385,DR361:DR362,0),MATCH(GI377,DT359:EA359,0))*INDEX(AJ367:AT374,MATCH(GI377,AI367:AI374,0),MATCH(GI378,AJ366:AT366,0))</f>
        <v>#N/A</v>
      </c>
      <c r="GJ385" s="665" t="e">
        <f>INDEX(DT361:EA362,MATCH(DR385,DR361:DR362,0),MATCH(GJ377,DT359:EA359,0))*INDEX(AJ367:AT374,MATCH(GJ377,AI367:AI374,0),MATCH(GJ378,AJ366:AT366,0))</f>
        <v>#N/A</v>
      </c>
      <c r="GK385" s="665" t="e">
        <f>INDEX(DT361:EA362,MATCH(DR385,DR361:DR362,0),MATCH(GK377,DT359:EA359,0))*INDEX(AJ367:AT374,MATCH(GK377,AI367:AI374,0),MATCH(GK378,AJ366:AT366,0))</f>
        <v>#N/A</v>
      </c>
      <c r="GL385" s="665" t="e">
        <f>SUM(DS385:GK385)=#REF!-SUM(HB385:HK385)</f>
        <v>#N/A</v>
      </c>
      <c r="GM385" s="667"/>
      <c r="GN385" s="749">
        <v>2029</v>
      </c>
      <c r="GO385" s="664" t="e">
        <f>SUMIF(DS366:EN366,GO366,DS385:EN385)</f>
        <v>#N/A</v>
      </c>
      <c r="GP385" s="668" t="e">
        <f>SUMIF(DS366:GK366,GP366,DS385:GK385)</f>
        <v>#N/A</v>
      </c>
      <c r="GQ385" s="668" t="e">
        <f>SUMIF(DS366:GK366,GQ366,DS385:GK385)</f>
        <v>#N/A</v>
      </c>
      <c r="GR385" s="668" t="e">
        <f>SUMIF(DS366:GK366,GR366,DS385:GK385)</f>
        <v>#N/A</v>
      </c>
      <c r="GS385" s="668" t="e">
        <f>SUMIF(DS366:GK366,GS366,DS385:GK385)</f>
        <v>#N/A</v>
      </c>
      <c r="GT385" s="668" t="e">
        <f>SUMIF(DS366:GK366,GT366,DS385:GK385)</f>
        <v>#N/A</v>
      </c>
      <c r="GU385" s="668" t="e">
        <f>SUMIF(DS366:GK366,GU366,DS385:GK385)</f>
        <v>#N/A</v>
      </c>
      <c r="GV385" s="668" t="e">
        <f>SUMIF(DS366:GK366,GV366,DS385:GK385)</f>
        <v>#N/A</v>
      </c>
      <c r="GW385" s="668" t="e">
        <f>SUMIF(DS366:GK366,GW366,DS385:GK385)</f>
        <v>#N/A</v>
      </c>
      <c r="GX385" s="668" t="e">
        <f>SUMIF(DS366:GK366,GX366,DS385:GK385)</f>
        <v>#N/A</v>
      </c>
      <c r="GY385" s="668" t="e">
        <f>SUMIF(DS366:GK366,GY366,DS385:GK385)</f>
        <v>#N/A</v>
      </c>
      <c r="GZ385" s="646" t="e">
        <f>#REF!=SUM(GO385:GY385)</f>
        <v>#REF!</v>
      </c>
      <c r="HB385" s="668" t="e">
        <f>IF(GZ385,0,(#REF!-SUM(GO385:GY385))*INDEX(AK367:AT374,MATCH(GN385,AI367:AI374,0),MATCH(HB378,AK366:AT366,0)))</f>
        <v>#REF!</v>
      </c>
      <c r="HC385" s="668" t="e">
        <f>IF(GZ385,0,(#REF!-SUM(GO385:GY385))*INDEX(AK367:AT374,MATCH(GN385,AI367:AI374,0),MATCH(HC378,AK366:AT366,0)))</f>
        <v>#REF!</v>
      </c>
      <c r="HD385" s="668" t="e">
        <f>IF(GZ385,0,(#REF!-SUM(GO385:GY385))*INDEX(AK367:AT374,MATCH(GN385,AI367:AI374,0),MATCH(HD378,AK366:AT366,0)))</f>
        <v>#REF!</v>
      </c>
      <c r="HE385" s="668" t="e">
        <f>IF(GZ385,0,(#REF!-SUM(GO385:GY385))*INDEX(AK367:AT374,MATCH(GN385,AI367:AI374,0),MATCH(HE378,AK366:AT366,0)))</f>
        <v>#REF!</v>
      </c>
      <c r="HF385" s="668" t="e">
        <f>IF(GZ385,0,(#REF!-SUM(GO385:GY385))*INDEX(AK367:AT374,MATCH(GN385,AI367:AI374,0),MATCH(HF378,AK366:AT366,0)))</f>
        <v>#REF!</v>
      </c>
      <c r="HG385" s="668" t="e">
        <f>IF(GZ385,0,(#REF!-SUM(GO385:GY385))*INDEX(AK367:AT374,MATCH(GN385,AI367:AI374,0),MATCH(HG378,AK366:AT366,0)))</f>
        <v>#REF!</v>
      </c>
      <c r="HH385" s="668" t="e">
        <f>IF(GZ385,0,(#REF!-SUM(GO385:GY385))*INDEX(AK367:AT374,MATCH(GN385,AI367:AI374,0),MATCH(HH378,AK366:AT366,0)))</f>
        <v>#REF!</v>
      </c>
      <c r="HI385" s="668" t="e">
        <f>IF(GZ385,0,(#REF!-SUM(GO385:GY385))*INDEX(AK367:AT374,MATCH(GN385,AI367:AI374,0),MATCH(HI378,AK366:AT366,0)))</f>
        <v>#REF!</v>
      </c>
      <c r="HJ385" s="668" t="e">
        <f>IF(GZ385,0,(#REF!-SUM(GO385:GY385))*INDEX(AK367:AT374,MATCH(GN385,AI367:AI374,0),MATCH(HJ378,AK366:AT366,0)))</f>
        <v>#REF!</v>
      </c>
      <c r="HK385" s="668" t="e">
        <f>IF(GZ385,0,(#REF!-SUM(GO385:GY385))*INDEX(AK367:AT374,MATCH(GN385,AI367:AI374,0),MATCH(HK378,AK366:AT366,0)))</f>
        <v>#REF!</v>
      </c>
      <c r="HL385" s="668" t="e">
        <f>(SUM(HB385:HK385)+SUM(GO385:GY385))=#REF!</f>
        <v>#REF!</v>
      </c>
    </row>
    <row r="386" spans="1:234" hidden="1" x14ac:dyDescent="0.25">
      <c r="A386" s="643" t="s">
        <v>208</v>
      </c>
      <c r="DR386" s="749">
        <v>2030</v>
      </c>
      <c r="DS386" s="665" t="e">
        <f>INDEX(DT361:EA362,MATCH(DR386,DR361:DR362,0),MATCH(DS377,DT359:EA359,0))*INDEX(AJ367:AT374,MATCH(DS377,AI367:AI374,0),MATCH(DS378,AJ366:AT366,0))</f>
        <v>#N/A</v>
      </c>
      <c r="DT386" s="665" t="e">
        <f>INDEX(DT361:EA362,MATCH(DR386,DR361:DR362,0),MATCH(DT377,DT359:EA359,0))*INDEX(AJ367:AT374,MATCH(DT377,AI367:AI374,0),MATCH(DT378,AJ366:AT366,0))</f>
        <v>#N/A</v>
      </c>
      <c r="DU386" s="665" t="e">
        <f>INDEX(DT361:EA362,MATCH(DR386,DR361:DR362,0),MATCH(DU377,DT359:EA359,0))*INDEX(AJ367:AT374,MATCH(DU377,AI367:AI374,0),MATCH(DU378,AJ366:AT366,0))</f>
        <v>#N/A</v>
      </c>
      <c r="DV386" s="665" t="e">
        <f>INDEX(DT361:EA362,MATCH(DR386,DR361:DR362,0),MATCH(DV377,DT359:EA359,0))*INDEX(AJ367:AT374,MATCH(DV377,AI367:AI374,0),MATCH(DV378,AJ366:AT366,0))</f>
        <v>#N/A</v>
      </c>
      <c r="DW386" s="665" t="e">
        <f>INDEX(DT361:EA362,MATCH(DR386,DR361:DR362,0),MATCH(DW377,DT359:EA359,0))*INDEX(AJ367:AT374,MATCH(DW377,AI367:AI374,0),MATCH(DW378,AJ366:AT366,0))</f>
        <v>#N/A</v>
      </c>
      <c r="DX386" s="665" t="e">
        <f>INDEX(DT361:EA362,MATCH(DR386,DR361:DR362,0),MATCH(DX377,DT359:EA359,0))*INDEX(AJ367:AT374,MATCH(DX377,AI367:AI374,0),MATCH(DX378,AJ366:AT366,0))</f>
        <v>#N/A</v>
      </c>
      <c r="DY386" s="665" t="e">
        <f>INDEX(DT361:EA362,MATCH(DR386,DR361:DR362,0),MATCH(DY377,DT359:EA359,0))*INDEX(AJ367:AT374,MATCH(DY377,AI367:AI374,0),MATCH(DY378,AJ366:AT366,0))</f>
        <v>#N/A</v>
      </c>
      <c r="DZ386" s="665" t="e">
        <f>INDEX(DT361:EA362,MATCH(DR386,DR361:DR362,0),MATCH(DZ377,DT359:EA359,0))*INDEX(AJ367:AT374,MATCH(DZ377,AI367:AI374,0),MATCH(DZ378,AJ366:AT366,0))</f>
        <v>#N/A</v>
      </c>
      <c r="EA386" s="665" t="e">
        <f>INDEX(DT361:EA362,MATCH(DR386,DR361:DR362,0),MATCH(EA377,DT359:EA359,0))*INDEX(AJ367:AT374,MATCH(EA377,AI367:AI374,0),MATCH(EA378,AJ366:AT366,0))</f>
        <v>#N/A</v>
      </c>
      <c r="EB386" s="665" t="e">
        <f>INDEX(DT361:EA362,MATCH(DR386,DR361:DR362,0),MATCH(EB377,DT359:EA359,0))*INDEX(AJ367:AT374,MATCH(EB377,AI367:AI374,0),MATCH(EB378,AJ366:AT366,0))</f>
        <v>#N/A</v>
      </c>
      <c r="EC386" s="665" t="e">
        <f>INDEX(DT361:EA362,MATCH(DR386,DR361:DR362,0),MATCH(EC377,DT359:EA359,0))*INDEX(AJ367:AT374,MATCH(EC377,AI367:AI374,0),MATCH(EC378,AJ366:AT366,0))</f>
        <v>#N/A</v>
      </c>
      <c r="ED386" s="665" t="e">
        <f>INDEX(DT361:EA362,MATCH(DR386,DR361:DR362,0),MATCH(ED377,DT359:EA359,0))*INDEX(AJ367:AT374,MATCH(ED377,AI367:AI374,0),MATCH(ED378,AJ366:AT366,0))</f>
        <v>#N/A</v>
      </c>
      <c r="EE386" s="665" t="e">
        <f>INDEX(DT361:EA362,MATCH(DR386,DR361:DR362,0),MATCH(EE377,DT359:EA359,0))*INDEX(AJ367:AT374,MATCH(EE377,AI367:AI374,0),MATCH(EE378,AJ366:AT366,0))</f>
        <v>#N/A</v>
      </c>
      <c r="EF386" s="665" t="e">
        <f>INDEX(DT361:EA362,MATCH(DR386,DR361:DR362,0),MATCH(EF377,DT359:EA359,0))*INDEX(AJ367:AT374,MATCH(EF377,AI367:AI374,0),MATCH(EF378,AJ366:AT366,0))</f>
        <v>#N/A</v>
      </c>
      <c r="EG386" s="665" t="e">
        <f>INDEX(DT361:EA362,MATCH(DR386,DR361:DR362,0),MATCH(EG377,DT359:EA359,0))*INDEX(AJ367:AT374,MATCH(EG377,AI367:AI374,0),MATCH(EG378,AJ366:AT366,0))</f>
        <v>#N/A</v>
      </c>
      <c r="EH386" s="665" t="e">
        <f>INDEX(DT361:EA362,MATCH(DR386,DR361:DR362,0),MATCH(EH377,DT359:EA359,0))*INDEX(AJ367:AT374,MATCH(EH377,AI367:AI374,0),MATCH(EH378,AJ366:AT366,0))</f>
        <v>#N/A</v>
      </c>
      <c r="EI386" s="665" t="e">
        <f>INDEX(DT361:EA362,MATCH(DR386,DR361:DR362,0),MATCH(EI377,DT359:EA359,0))*INDEX(AJ367:AT374,MATCH(EI377,AI367:AI374,0),MATCH(EI378,AJ366:AT366,0))</f>
        <v>#N/A</v>
      </c>
      <c r="EJ386" s="665" t="e">
        <f>INDEX(DT361:EA362,MATCH(DR386,DR361:DR362,0),MATCH(EJ377,DT359:EA359,0))*INDEX(AJ367:AT374,MATCH(EJ377,AI367:AI374,0),MATCH(EJ378,AJ366:AT366,0))</f>
        <v>#N/A</v>
      </c>
      <c r="EK386" s="665" t="e">
        <f>INDEX(DT361:EA362,MATCH(DR386,DR361:DR362,0),MATCH(EK377,DT359:EA359,0))*INDEX(AJ367:AT374,MATCH(EK377,AI367:AI374,0),MATCH(EK378,AJ366:AT366,0))</f>
        <v>#N/A</v>
      </c>
      <c r="EL386" s="665" t="e">
        <f>INDEX(DT361:EA362,MATCH(DR386,DR361:DR362,0),MATCH(EL377,DT359:EA359,0))*INDEX(AJ367:AT374,MATCH(EL377,AI367:AI374,0),MATCH(EL378,AJ366:AT366,0))</f>
        <v>#N/A</v>
      </c>
      <c r="EM386" s="665" t="e">
        <f>INDEX(DT361:EA362,MATCH(DR386,DR361:DR362,0),MATCH(EM377,DT359:EA359,0))*INDEX(AJ367:AT374,MATCH(EM377,AI367:AI374,0),MATCH(EM378,AJ366:AT366,0))</f>
        <v>#N/A</v>
      </c>
      <c r="EN386" s="665" t="e">
        <f>INDEX(DT361:EA362,MATCH(DR386,DR361:DR362,0),MATCH(EN377,DT359:EA359,0))*INDEX(AJ367:AT374,MATCH(EN377,AI367:AI374,0),MATCH(EN378,AJ366:AT366,0))</f>
        <v>#N/A</v>
      </c>
      <c r="EO386" s="665" t="e">
        <f>INDEX(DT361:EA362,MATCH(DR386,DR361:DR362,0),MATCH(EO377,DT359:EA359,0))*INDEX(AJ367:AT374,MATCH(EO377,AI367:AI374,0),MATCH(EO378,AJ366:AT366,0))</f>
        <v>#N/A</v>
      </c>
      <c r="EP386" s="665" t="e">
        <f>INDEX(DT361:EA362,MATCH(DR386,DR361:DR362,0),MATCH(EP377,DT359:EA359,0))*INDEX(AJ367:AT374,MATCH(EP377,AI367:AI374,0),MATCH(EP378,AJ366:AT366,0))</f>
        <v>#N/A</v>
      </c>
      <c r="EQ386" s="665" t="e">
        <f>INDEX(DT361:EA362,MATCH(DR386,DR361:DR362,0),MATCH(EQ377,DT359:EA359,0))*INDEX(AJ367:AT374,MATCH(EQ377,AI367:AI374,0),MATCH(EQ378,AJ366:AT366,0))</f>
        <v>#N/A</v>
      </c>
      <c r="ER386" s="665" t="e">
        <f>INDEX(DT361:EA362,MATCH(DR386,DR361:DR362,0),MATCH(ER377,DT359:EA359,0))*INDEX(AJ367:AT374,MATCH(ER377,AI367:AI374,0),MATCH(ER378,AJ366:AT366,0))</f>
        <v>#N/A</v>
      </c>
      <c r="ES386" s="665" t="e">
        <f>INDEX(DT361:EA362,MATCH(DR386,DR361:DR362,0),MATCH(ES377,DT359:EA359,0))*INDEX(AJ367:AT374,MATCH(ES377,AI367:AI374,0),MATCH(ES378,AJ366:AT366,0))</f>
        <v>#N/A</v>
      </c>
      <c r="ET386" s="665" t="e">
        <f>INDEX(DT361:EA362,MATCH(DR386,DR361:DR362,0),MATCH(ET377,DT359:EA359,0))*INDEX(AJ367:AT374,MATCH(ET377,AI367:AI374,0),MATCH(ET378,AJ366:AT366,0))</f>
        <v>#N/A</v>
      </c>
      <c r="EU386" s="665" t="e">
        <f>INDEX(DT361:EA362,MATCH(DR386,DR361:DR362,0),MATCH(EU377,DT359:EA359,0))*INDEX(AJ367:AT374,MATCH(EU377,AI367:AI374,0),MATCH(EU378,AJ366:AT366,0))</f>
        <v>#N/A</v>
      </c>
      <c r="EV386" s="665" t="e">
        <f>INDEX(DT361:EA362,MATCH(DR386,DR361:DR362,0),MATCH(EV377,DT359:EA359,0))*INDEX(AJ367:AT374,MATCH(EV377,AI367:AI374,0),MATCH(EV378,AJ366:AT366,0))</f>
        <v>#N/A</v>
      </c>
      <c r="EW386" s="665" t="e">
        <f>INDEX(DT361:EA362,MATCH(DR386,DR361:DR362,0),MATCH(EW377,DT359:EA359,0))*INDEX(AJ367:AT374,MATCH(EW377,AI367:AI374,0),MATCH(EW378,AJ366:AT366,0))</f>
        <v>#N/A</v>
      </c>
      <c r="EX386" s="665" t="e">
        <f>INDEX(DT361:EA362,MATCH(DR386,DR361:DR362,0),MATCH(EX377,DT359:EA359,0))*INDEX(AJ367:AT374,MATCH(EX377,AI367:AI374,0),MATCH(EX378,AJ366:AT366,0))</f>
        <v>#N/A</v>
      </c>
      <c r="EY386" s="665" t="e">
        <f>INDEX(DT361:EA362,MATCH(DR386,DR361:DR362,0),MATCH(EY377,DT359:EA359,0))*INDEX(AJ367:AT374,MATCH(EY377,AI367:AI374,0),MATCH(EY378,AJ366:AT366,0))</f>
        <v>#N/A</v>
      </c>
      <c r="EZ386" s="665" t="e">
        <f>INDEX(DT361:EA362,MATCH(DR386,DR361:DR362,0),MATCH(EZ377,DT359:EA359,0))*INDEX(AJ367:AT374,MATCH(EZ377,AI367:AI374,0),MATCH(EZ378,AJ366:AT366,0))</f>
        <v>#N/A</v>
      </c>
      <c r="FA386" s="665" t="e">
        <f>INDEX(DT361:EA362,MATCH(DR386,DR361:DR362,0),MATCH(FA377,DT359:EA359,0))*INDEX(AJ367:AT374,MATCH(FA377,AI367:AI374,0),MATCH(FA378,AJ366:AT366,0))</f>
        <v>#N/A</v>
      </c>
      <c r="FB386" s="665" t="e">
        <f>INDEX(DT361:EA362,MATCH(DR386,DR361:DR362,0),MATCH(FB377,DT359:EA359,0))*INDEX(AJ367:AT374,MATCH(FB377,AI367:AI374,0),MATCH(FB378,AJ366:AT366,0))</f>
        <v>#N/A</v>
      </c>
      <c r="FC386" s="665" t="e">
        <f>INDEX(DT361:EA362,MATCH(DR386,DR361:DR362,0),MATCH(FC377,DT359:EA359,0))*INDEX(AJ367:AT374,MATCH(FC377,AI367:AI374,0),MATCH(FC378,AJ366:AT366,0))</f>
        <v>#N/A</v>
      </c>
      <c r="FD386" s="665" t="e">
        <f>INDEX(DT361:EA362,MATCH(DR386,DR361:DR362,0),MATCH(FD377,DT359:EA359,0))*INDEX(AJ367:AT374,MATCH(FD377,AI367:AI374,0),MATCH(FD378,AJ366:AT366,0))</f>
        <v>#N/A</v>
      </c>
      <c r="FE386" s="665" t="e">
        <f>INDEX(DT361:EA362,MATCH(DR386,DR361:DR362,0),MATCH(FE377,DT359:EA359,0))*INDEX(AJ367:AT374,MATCH(FE377,AI367:AI374,0),MATCH(FE378,AJ366:AT366,0))</f>
        <v>#N/A</v>
      </c>
      <c r="FF386" s="665" t="e">
        <f>INDEX(DT361:EA362,MATCH(DR386,DR361:DR362,0),MATCH(FF377,DT359:EA359,0))*INDEX(AJ367:AT374,MATCH(FF377,AI367:AI374,0),MATCH(FF378,AJ366:AT366,0))</f>
        <v>#N/A</v>
      </c>
      <c r="FG386" s="665" t="e">
        <f>INDEX(DT361:EA362,MATCH(DR386,DR361:DR362,0),MATCH(FG377,DT359:EA359,0))*INDEX(AJ367:AT374,MATCH(FG377,AI367:AI374,0),MATCH(FG378,AJ366:AT366,0))</f>
        <v>#N/A</v>
      </c>
      <c r="FH386" s="665" t="e">
        <f>INDEX(DT361:EA362,MATCH(DR386,DR361:DR362,0),MATCH(FH377,DT359:EA359,0))*INDEX(AJ367:AT374,MATCH(FH377,AI367:AI374,0),MATCH(FH378,AJ366:AT366,0))</f>
        <v>#N/A</v>
      </c>
      <c r="FI386" s="665" t="e">
        <f>INDEX(DT361:EA362,MATCH(DR386,DR361:DR362,0),MATCH(FI377,DT359:EA359,0))*INDEX(AJ367:AT374,MATCH(FI377,AI367:AI374,0),MATCH(FI378,AJ366:AT366,0))</f>
        <v>#N/A</v>
      </c>
      <c r="FJ386" s="665" t="e">
        <f>INDEX(DT361:EA362,MATCH(DR386,DR361:DR362,0),MATCH(FJ377,DT359:EA359,0))*INDEX(AJ367:AT374,MATCH(FJ377,AI367:AI374,0),MATCH(FJ378,AJ366:AT366,0))</f>
        <v>#N/A</v>
      </c>
      <c r="FK386" s="665" t="e">
        <f>INDEX(DT361:EA362,MATCH(DR386,DR361:DR362,0),MATCH(FK377,DT359:EA359,0))*INDEX(AJ367:AT374,MATCH(FK377,AI367:AI374,0),MATCH(FK378,AJ366:AT366,0))</f>
        <v>#N/A</v>
      </c>
      <c r="FL386" s="665" t="e">
        <f>INDEX(DT361:EA362,MATCH(DR386,DR361:DR362,0),MATCH(FL377,DT359:EA359,0))*INDEX(AJ367:AT374,MATCH(FL377,AI367:AI374,0),MATCH(FL378,AJ366:AT366,0))</f>
        <v>#N/A</v>
      </c>
      <c r="FM386" s="665" t="e">
        <f>INDEX(DT361:EA362,MATCH(DR386,DR361:DR362,0),MATCH(FM377,DT359:EA359,0))*INDEX(AJ367:AT374,MATCH(FM377,AI367:AI374,0),MATCH(FM378,AJ366:AT366,0))</f>
        <v>#N/A</v>
      </c>
      <c r="FN386" s="665" t="e">
        <f>INDEX(DT361:EA362,MATCH(DR386,DR361:DR362,0),MATCH(FN377,DT359:EA359,0))*INDEX(AJ367:AT374,MATCH(FN377,AI367:AI374,0),MATCH(FN378,AJ366:AT366,0))</f>
        <v>#N/A</v>
      </c>
      <c r="FO386" s="665" t="e">
        <f>INDEX(DT361:EA362,MATCH(DR386,DR361:DR362,0),MATCH(FO377,DT359:EA359,0))*INDEX(AJ367:AT374,MATCH(FO377,AI367:AI374,0),MATCH(FO378,AJ366:AT366,0))</f>
        <v>#N/A</v>
      </c>
      <c r="FP386" s="665" t="e">
        <f>INDEX(DT361:EA362,MATCH(DR386,DR361:DR362,0),MATCH(FP377,DT359:EA359,0))*INDEX(AJ367:AT374,MATCH(FP377,AI367:AI374,0),MATCH(FP378,AJ366:AT366,0))</f>
        <v>#N/A</v>
      </c>
      <c r="FQ386" s="665" t="e">
        <f>INDEX(DT361:EA362,MATCH(DR386,DR361:DR362,0),MATCH(FQ377,DT359:EA359,0))*INDEX(AJ367:AT374,MATCH(FQ377,AI367:AI374,0),MATCH(FQ378,AJ366:AT366,0))</f>
        <v>#N/A</v>
      </c>
      <c r="FR386" s="665" t="e">
        <f>INDEX(DT361:EA362,MATCH(DR386,DR361:DR362,0),MATCH(FR377,DT359:EA359,0))*INDEX(AJ367:AT374,MATCH(FR377,AI367:AI374,0),MATCH(FR378,AJ366:AT366,0))</f>
        <v>#N/A</v>
      </c>
      <c r="FS386" s="665" t="e">
        <f>INDEX(DT361:EA362,MATCH(DR386,DR361:DR362,0),MATCH(FS377,DT359:EA359,0))*INDEX(AJ367:AT374,MATCH(FS377,AI367:AI374,0),MATCH(FS378,AJ366:AT366,0))</f>
        <v>#N/A</v>
      </c>
      <c r="FT386" s="665" t="e">
        <f>INDEX(DT361:EA362,MATCH(DR386,DR361:DR362,0),MATCH(FT377,DT359:EA359,0))*INDEX(AJ367:AT374,MATCH(FT377,AI367:AI374,0),MATCH(FT378,AJ366:AT366,0))</f>
        <v>#N/A</v>
      </c>
      <c r="FU386" s="665" t="e">
        <f>INDEX(DT361:EA362,MATCH(DR386,DR361:DR362,0),MATCH(FU377,DT359:EA359,0))*INDEX(AJ367:AT374,MATCH(FU377,AI367:AI374,0),MATCH(FU378,AJ366:AT366,0))</f>
        <v>#N/A</v>
      </c>
      <c r="FV386" s="665" t="e">
        <f>INDEX(DT361:EA362,MATCH(DR386,DR361:DR362,0),MATCH(FV377,DT359:EA359,0))*INDEX(AJ367:AT374,MATCH(FV377,AI367:AI374,0),MATCH(FV378,AJ366:AT366,0))</f>
        <v>#N/A</v>
      </c>
      <c r="FW386" s="665" t="e">
        <f>INDEX(DT361:EA362,MATCH(DR386,DR361:DR362,0),MATCH(FW377,DT359:EA359,0))*INDEX(AJ367:AT374,MATCH(FW377,AI367:AI374,0),MATCH(FW378,AJ366:AT366,0))</f>
        <v>#N/A</v>
      </c>
      <c r="FX386" s="665" t="e">
        <f>INDEX(DT361:EA362,MATCH(DR386,DR361:DR362,0),MATCH(FX377,DT359:EA359,0))*INDEX(AJ367:AT374,MATCH(FX377,AI367:AI374,0),MATCH(FX378,AJ366:AT366,0))</f>
        <v>#N/A</v>
      </c>
      <c r="FY386" s="665" t="e">
        <f>INDEX(DT361:EA362,MATCH(DR386,DR361:DR362,0),MATCH(FY377,DT359:EA359,0))*INDEX(AJ367:AT374,MATCH(FY377,AI367:AI374,0),MATCH(FY378,AJ366:AT366,0))</f>
        <v>#N/A</v>
      </c>
      <c r="FZ386" s="665" t="e">
        <f>INDEX(DT361:EA362,MATCH(DR386,DR361:DR362,0),MATCH(FZ377,DT359:EA359,0))*INDEX(AJ367:AT374,MATCH(FZ377,AI367:AI374,0),MATCH(FZ378,AJ366:AT366,0))</f>
        <v>#N/A</v>
      </c>
      <c r="GA386" s="665" t="e">
        <f>INDEX(DT361:EA362,MATCH(DR386,DR361:DR362,0),MATCH(GA377,DT359:EA359,0))*INDEX(AJ367:AT374,MATCH(GA377,AI367:AI374,0),MATCH(GA378,AJ366:AT366,0))</f>
        <v>#N/A</v>
      </c>
      <c r="GB386" s="665" t="e">
        <f>INDEX(DT361:EA362,MATCH(DR386,DR361:DR362,0),MATCH(GB377,DT359:EA359,0))*INDEX(AJ367:AT374,MATCH(GB377,AI367:AI374,0),MATCH(GB378,AJ366:AT366,0))</f>
        <v>#N/A</v>
      </c>
      <c r="GC386" s="665" t="e">
        <f>INDEX(DT361:EA362,MATCH(DR386,DR361:DR362,0),MATCH(GC377,DT359:EA359,0))*INDEX(AJ367:AT374,MATCH(GC377,AI367:AI374,0),MATCH(GC378,AJ366:AT366,0))</f>
        <v>#N/A</v>
      </c>
      <c r="GD386" s="665" t="e">
        <f>INDEX(DT361:EA362,MATCH(DR386,DR361:DR362,0),MATCH(GD377,DT359:EA359,0))*INDEX(AJ367:AT374,MATCH(GD377,AI367:AI374,0),MATCH(GD378,AJ366:AT366,0))</f>
        <v>#N/A</v>
      </c>
      <c r="GE386" s="665" t="e">
        <f>INDEX(DT361:EA362,MATCH(DR386,DR361:DR362,0),MATCH(GE377,DT359:EA359,0))*INDEX(AJ367:AT374,MATCH(GE377,AI367:AI374,0),MATCH(GE378,AJ366:AT366,0))</f>
        <v>#N/A</v>
      </c>
      <c r="GF386" s="665" t="e">
        <f>INDEX(DT361:EA362,MATCH(DR386,DR361:DR362,0),MATCH(GF377,DT359:EA359,0))*INDEX(AJ367:AT374,MATCH(GF377,AI367:AI374,0),MATCH(GF378,AJ366:AT366,0))</f>
        <v>#N/A</v>
      </c>
      <c r="GG386" s="665" t="e">
        <f>INDEX(DT361:EA362,MATCH(DR386,DR361:DR362,0),MATCH(GG377,DT359:EA359,0))*INDEX(AJ367:AT374,MATCH(GG377,AI367:AI374,0),MATCH(GG378,AJ366:AT366,0))</f>
        <v>#N/A</v>
      </c>
      <c r="GH386" s="665" t="e">
        <f>INDEX(DT361:EA362,MATCH(DR386,DR361:DR362,0),MATCH(GH377,DT359:EA359,0))*INDEX(AJ367:AT374,MATCH(GH377,AI367:AI374,0),MATCH(GH378,AJ366:AT366,0))</f>
        <v>#N/A</v>
      </c>
      <c r="GI386" s="665" t="e">
        <f>INDEX(DT361:EA362,MATCH(DR386,DR361:DR362,0),MATCH(GI377,DT359:EA359,0))*INDEX(AJ367:AT374,MATCH(GI377,AI367:AI374,0),MATCH(GI378,AJ366:AT366,0))</f>
        <v>#N/A</v>
      </c>
      <c r="GJ386" s="665" t="e">
        <f>INDEX(DT361:EA362,MATCH(DR386,DR361:DR362,0),MATCH(GJ377,DT359:EA359,0))*INDEX(AJ367:AT374,MATCH(GJ377,AI367:AI374,0),MATCH(GJ378,AJ366:AT366,0))</f>
        <v>#N/A</v>
      </c>
      <c r="GK386" s="665" t="e">
        <f>INDEX(DT361:EA362,MATCH(DR386,DR361:DR362,0),MATCH(GK377,DT359:EA359,0))*INDEX(AJ367:AT374,MATCH(GK377,AI367:AI374,0),MATCH(GK378,AJ366:AT366,0))</f>
        <v>#N/A</v>
      </c>
      <c r="GL386" s="665" t="e">
        <f>SUM(DS386:GK386)=#REF!-SUM(HB386:HK386)</f>
        <v>#N/A</v>
      </c>
      <c r="GN386" s="749">
        <v>2030</v>
      </c>
      <c r="GO386" s="664" t="e">
        <f>SUMIF(DS366:EN366,GO366,DS386:EN386)</f>
        <v>#N/A</v>
      </c>
      <c r="GP386" s="668" t="e">
        <f>SUMIF(DS366:GK366,GP366,DS386:GK386)</f>
        <v>#N/A</v>
      </c>
      <c r="GQ386" s="668" t="e">
        <f>SUMIF(DS366:GK366,GQ366,DS386:GK386)</f>
        <v>#N/A</v>
      </c>
      <c r="GR386" s="668" t="e">
        <f>SUMIF(DS366:GK366,GR366,DS386:GK386)</f>
        <v>#N/A</v>
      </c>
      <c r="GS386" s="668" t="e">
        <f>SUMIF(DS366:GK366,GS366,DS386:GK386)</f>
        <v>#N/A</v>
      </c>
      <c r="GT386" s="668" t="e">
        <f>SUMIF(DS366:GK366,GT366,DS386:GK386)</f>
        <v>#N/A</v>
      </c>
      <c r="GU386" s="668" t="e">
        <f>SUMIF(DS366:GK366,GU366,DS386:GK386)</f>
        <v>#N/A</v>
      </c>
      <c r="GV386" s="668" t="e">
        <f>SUMIF(DS366:GK366,GV366,DS386:GK386)</f>
        <v>#N/A</v>
      </c>
      <c r="GW386" s="668" t="e">
        <f>SUMIF(DS366:GK366,GW366,DS386:GK386)</f>
        <v>#N/A</v>
      </c>
      <c r="GX386" s="668" t="e">
        <f>SUMIF(DS366:GK366,GX366,DS386:GK386)</f>
        <v>#N/A</v>
      </c>
      <c r="GY386" s="668" t="e">
        <f>SUMIF(DS366:GK366,GY366,DS386:GK386)</f>
        <v>#N/A</v>
      </c>
      <c r="GZ386" s="646" t="e">
        <f>#REF!=SUM(GO386:GY386)</f>
        <v>#REF!</v>
      </c>
      <c r="HB386" s="668" t="e">
        <f>IF(GZ386,0,(#REF!-SUM(GO386:GY386))*INDEX(AK367:AT374,MATCH(GN386,AI367:AI374,0),MATCH(HB378,AK366:AT366,0)))</f>
        <v>#REF!</v>
      </c>
      <c r="HC386" s="668" t="e">
        <f>IF(GZ386,0,(#REF!-SUM(GO386:GY386))*INDEX(AK367:AT374,MATCH(GN386,AI367:AI374,0),MATCH(HC378,AK366:AT366,0)))</f>
        <v>#REF!</v>
      </c>
      <c r="HD386" s="668" t="e">
        <f>IF(GZ386,0,(#REF!-SUM(GO386:GY386))*INDEX(AK367:AT374,MATCH(GN386,AI367:AI374,0),MATCH(HD378,AK366:AT366,0)))</f>
        <v>#REF!</v>
      </c>
      <c r="HE386" s="668" t="e">
        <f>IF(GZ386,0,(#REF!-SUM(GO386:GY386))*INDEX(AK367:AT374,MATCH(GN386,AI367:AI374,0),MATCH(HE378,AK366:AT366,0)))</f>
        <v>#REF!</v>
      </c>
      <c r="HF386" s="668" t="e">
        <f>IF(GZ386,0,(#REF!-SUM(GO386:GY386))*INDEX(AK367:AT374,MATCH(GN386,AI367:AI374,0),MATCH(HF378,AK366:AT366,0)))</f>
        <v>#REF!</v>
      </c>
      <c r="HG386" s="668" t="e">
        <f>IF(GZ386,0,(#REF!-SUM(GO386:GY386))*INDEX(AK367:AT374,MATCH(GN386,AI367:AI374,0),MATCH(HG378,AK366:AT366,0)))</f>
        <v>#REF!</v>
      </c>
      <c r="HH386" s="668" t="e">
        <f>IF(GZ386,0,(#REF!-SUM(GO386:GY386))*INDEX(AK367:AT374,MATCH(GN386,AI367:AI374,0),MATCH(HH378,AK366:AT366,0)))</f>
        <v>#REF!</v>
      </c>
      <c r="HI386" s="668" t="e">
        <f>IF(GZ386,0,(#REF!-SUM(GO386:GY386))*INDEX(AK367:AT374,MATCH(GN386,AI367:AI374,0),MATCH(HI378,AK366:AT366,0)))</f>
        <v>#REF!</v>
      </c>
      <c r="HJ386" s="668" t="e">
        <f>IF(GZ386,0,(#REF!-SUM(GO386:GY386))*INDEX(AK367:AT374,MATCH(GN386,AI367:AI374,0),MATCH(HJ378,AK366:AT366,0)))</f>
        <v>#REF!</v>
      </c>
      <c r="HK386" s="668" t="e">
        <f>IF(GZ386,0,(#REF!-SUM(GO386:GY386))*INDEX(AK367:AT374,MATCH(GN386,AI367:AI374,0),MATCH(HK378,AK366:AT366,0)))</f>
        <v>#REF!</v>
      </c>
      <c r="HL386" s="668" t="e">
        <f>(SUM(HB386:HK386)+SUM(GO386:GY386))=#REF!</f>
        <v>#REF!</v>
      </c>
    </row>
    <row r="387" spans="1:234" hidden="1" x14ac:dyDescent="0.25">
      <c r="A387" s="643" t="s">
        <v>208</v>
      </c>
    </row>
    <row r="388" spans="1:234" ht="12.75" customHeight="1" x14ac:dyDescent="0.25">
      <c r="D388" s="4" t="s">
        <v>127</v>
      </c>
      <c r="E388" s="764" t="s">
        <v>1694</v>
      </c>
      <c r="F388" s="764"/>
      <c r="G388" s="764"/>
      <c r="H388" s="764"/>
      <c r="I388" s="764"/>
      <c r="J388" s="764"/>
      <c r="K388" s="764"/>
      <c r="L388" s="764"/>
      <c r="M388" s="764"/>
      <c r="N388" s="764"/>
      <c r="O388" s="764"/>
      <c r="P388" s="764"/>
      <c r="Q388" s="764"/>
    </row>
    <row r="389" spans="1:234" ht="12.75" customHeight="1" x14ac:dyDescent="0.25">
      <c r="D389" s="4"/>
      <c r="E389" s="892" t="s">
        <v>1698</v>
      </c>
      <c r="F389" s="892"/>
      <c r="G389" s="892"/>
      <c r="H389" s="892"/>
      <c r="I389" s="892"/>
      <c r="J389" s="892"/>
      <c r="K389" s="892"/>
      <c r="L389" s="892"/>
      <c r="M389" s="892"/>
      <c r="N389" s="892"/>
      <c r="O389" s="892"/>
      <c r="P389" s="892"/>
      <c r="Q389" s="892"/>
    </row>
    <row r="390" spans="1:234" ht="5.0999999999999996" customHeight="1" x14ac:dyDescent="0.25"/>
    <row r="391" spans="1:234" ht="5.0999999999999996" customHeight="1" x14ac:dyDescent="0.25">
      <c r="E391" s="676"/>
      <c r="F391" s="677"/>
      <c r="G391" s="677"/>
      <c r="H391" s="677"/>
      <c r="I391" s="677"/>
      <c r="J391" s="677"/>
      <c r="K391" s="677"/>
      <c r="L391" s="677"/>
      <c r="M391" s="677"/>
      <c r="N391" s="677"/>
      <c r="O391" s="677"/>
      <c r="P391" s="677"/>
      <c r="Q391" s="677"/>
    </row>
    <row r="392" spans="1:234" x14ac:dyDescent="0.25">
      <c r="E392" s="678" t="s">
        <v>1682</v>
      </c>
      <c r="F392" s="670"/>
      <c r="G392" s="670"/>
      <c r="H392" s="905">
        <f>E331</f>
        <v>0</v>
      </c>
      <c r="I392" s="906"/>
      <c r="J392" s="906"/>
      <c r="K392" s="906"/>
      <c r="L392" s="906"/>
      <c r="M392" s="906"/>
      <c r="N392" s="906"/>
      <c r="O392" s="906"/>
      <c r="P392" s="906"/>
      <c r="Q392" s="907"/>
    </row>
    <row r="393" spans="1:234" x14ac:dyDescent="0.25">
      <c r="E393" s="678" t="s">
        <v>1836</v>
      </c>
      <c r="F393" s="670"/>
      <c r="G393" s="670"/>
      <c r="H393" s="908" t="s">
        <v>1522</v>
      </c>
      <c r="I393" s="909"/>
      <c r="J393" s="909"/>
      <c r="K393" s="909"/>
      <c r="L393" s="909"/>
      <c r="M393" s="909"/>
      <c r="N393" s="909"/>
      <c r="O393" s="909"/>
      <c r="P393" s="909"/>
      <c r="Q393" s="910"/>
      <c r="T393" s="679" t="str">
        <f>IF(H393="","",H393)</f>
        <v/>
      </c>
    </row>
    <row r="394" spans="1:234" x14ac:dyDescent="0.25">
      <c r="E394" s="678" t="s">
        <v>1837</v>
      </c>
      <c r="F394" s="670"/>
      <c r="G394" s="670"/>
      <c r="H394" s="905" t="str">
        <f>IF(H393="","",INDEX(E337:E346,MATCH(H393,U337:U346,0)))</f>
        <v/>
      </c>
      <c r="I394" s="906"/>
      <c r="J394" s="906"/>
      <c r="K394" s="906"/>
      <c r="L394" s="906"/>
      <c r="M394" s="906"/>
      <c r="N394" s="906"/>
      <c r="O394" s="906"/>
      <c r="P394" s="906"/>
      <c r="Q394" s="907"/>
    </row>
    <row r="395" spans="1:234" x14ac:dyDescent="0.25">
      <c r="E395" s="678" t="s">
        <v>1838</v>
      </c>
      <c r="F395" s="670"/>
      <c r="G395" s="670"/>
      <c r="H395" s="916" t="str">
        <f>IF(H393="","",INDEX(N337:N346,MATCH(H393,U337:U346,0)))</f>
        <v/>
      </c>
      <c r="I395" s="916"/>
      <c r="J395" s="916"/>
      <c r="K395" s="916"/>
      <c r="L395" s="916"/>
      <c r="M395" s="916"/>
      <c r="N395" s="916"/>
      <c r="O395" s="916"/>
      <c r="P395" s="916"/>
      <c r="Q395" s="916"/>
      <c r="DR395" s="643" t="s">
        <v>1669</v>
      </c>
    </row>
    <row r="396" spans="1:234" x14ac:dyDescent="0.25">
      <c r="E396" s="678"/>
      <c r="F396" s="670"/>
      <c r="G396" s="670"/>
      <c r="H396" s="670"/>
      <c r="I396" s="670"/>
      <c r="J396" s="670"/>
      <c r="K396" s="670"/>
      <c r="L396" s="670"/>
      <c r="M396" s="670"/>
      <c r="N396" s="670"/>
      <c r="O396" s="670"/>
      <c r="P396" s="670"/>
      <c r="Q396" s="670"/>
      <c r="DR396" s="661"/>
      <c r="DS396" s="647">
        <v>2023</v>
      </c>
      <c r="DT396" s="647">
        <v>2024</v>
      </c>
      <c r="DU396" s="647">
        <v>2024</v>
      </c>
      <c r="DV396" s="647">
        <v>2024</v>
      </c>
      <c r="DW396" s="647">
        <v>2024</v>
      </c>
      <c r="DX396" s="647">
        <v>2024</v>
      </c>
      <c r="DY396" s="647">
        <v>2024</v>
      </c>
      <c r="DZ396" s="647">
        <v>2024</v>
      </c>
      <c r="EA396" s="647">
        <v>2024</v>
      </c>
      <c r="EB396" s="647">
        <v>2024</v>
      </c>
      <c r="EC396" s="647">
        <v>2024</v>
      </c>
      <c r="ED396" s="647">
        <v>2025</v>
      </c>
      <c r="EE396" s="647">
        <v>2025</v>
      </c>
      <c r="EF396" s="647">
        <v>2025</v>
      </c>
      <c r="EG396" s="647">
        <v>2025</v>
      </c>
      <c r="EH396" s="647">
        <v>2025</v>
      </c>
      <c r="EI396" s="647">
        <v>2025</v>
      </c>
      <c r="EJ396" s="647">
        <v>2025</v>
      </c>
      <c r="EK396" s="647">
        <v>2025</v>
      </c>
      <c r="EL396" s="647">
        <v>2025</v>
      </c>
      <c r="EM396" s="647">
        <v>2025</v>
      </c>
      <c r="EN396" s="647">
        <v>2026</v>
      </c>
      <c r="EO396" s="647">
        <v>2026</v>
      </c>
      <c r="EP396" s="647">
        <v>2026</v>
      </c>
      <c r="EQ396" s="647">
        <v>2026</v>
      </c>
      <c r="ER396" s="647">
        <v>2026</v>
      </c>
      <c r="ES396" s="647">
        <v>2026</v>
      </c>
      <c r="ET396" s="647">
        <v>2026</v>
      </c>
      <c r="EU396" s="647">
        <v>2026</v>
      </c>
      <c r="EV396" s="647">
        <v>2026</v>
      </c>
      <c r="EW396" s="647">
        <v>2026</v>
      </c>
      <c r="EX396" s="647">
        <v>2027</v>
      </c>
      <c r="EY396" s="647">
        <v>2027</v>
      </c>
      <c r="EZ396" s="647">
        <v>2027</v>
      </c>
      <c r="FA396" s="647">
        <v>2027</v>
      </c>
      <c r="FB396" s="647">
        <v>2027</v>
      </c>
      <c r="FC396" s="647">
        <v>2027</v>
      </c>
      <c r="FD396" s="647">
        <v>2027</v>
      </c>
      <c r="FE396" s="647">
        <v>2027</v>
      </c>
      <c r="FF396" s="647">
        <v>2027</v>
      </c>
      <c r="FG396" s="647">
        <v>2027</v>
      </c>
      <c r="FH396" s="647">
        <v>2028</v>
      </c>
      <c r="FI396" s="647">
        <v>2028</v>
      </c>
      <c r="FJ396" s="647">
        <v>2028</v>
      </c>
      <c r="FK396" s="647">
        <v>2028</v>
      </c>
      <c r="FL396" s="647">
        <v>2028</v>
      </c>
      <c r="FM396" s="647">
        <v>2028</v>
      </c>
      <c r="FN396" s="647">
        <v>2028</v>
      </c>
      <c r="FO396" s="647">
        <v>2028</v>
      </c>
      <c r="FP396" s="647">
        <v>2028</v>
      </c>
      <c r="FQ396" s="647">
        <v>2028</v>
      </c>
      <c r="FR396" s="647">
        <v>2029</v>
      </c>
      <c r="FS396" s="647">
        <v>2029</v>
      </c>
      <c r="FT396" s="647">
        <v>2029</v>
      </c>
      <c r="FU396" s="647">
        <v>2029</v>
      </c>
      <c r="FV396" s="647">
        <v>2029</v>
      </c>
      <c r="FW396" s="647">
        <v>2029</v>
      </c>
      <c r="FX396" s="647">
        <v>2029</v>
      </c>
      <c r="FY396" s="647">
        <v>2029</v>
      </c>
      <c r="FZ396" s="647">
        <v>2029</v>
      </c>
      <c r="GA396" s="647">
        <v>2029</v>
      </c>
      <c r="GB396" s="647">
        <v>2030</v>
      </c>
      <c r="GC396" s="647">
        <v>2030</v>
      </c>
      <c r="GD396" s="647">
        <v>2030</v>
      </c>
      <c r="GE396" s="647">
        <v>2030</v>
      </c>
      <c r="GF396" s="647">
        <v>2030</v>
      </c>
      <c r="GG396" s="647">
        <v>2030</v>
      </c>
      <c r="GH396" s="647">
        <v>2030</v>
      </c>
      <c r="GI396" s="647">
        <v>2030</v>
      </c>
      <c r="GJ396" s="647">
        <v>2030</v>
      </c>
      <c r="GK396" s="647">
        <v>2030</v>
      </c>
      <c r="GL396" s="747" t="s">
        <v>1662</v>
      </c>
      <c r="GO396" s="643" t="s">
        <v>1670</v>
      </c>
    </row>
    <row r="397" spans="1:234" s="643" customFormat="1" ht="24" customHeight="1" x14ac:dyDescent="0.25">
      <c r="B397" s="644"/>
      <c r="C397" s="644"/>
      <c r="D397" s="644"/>
      <c r="E397" s="678"/>
      <c r="F397" s="670"/>
      <c r="G397" s="680" t="s">
        <v>1679</v>
      </c>
      <c r="H397" s="681" t="s">
        <v>1685</v>
      </c>
      <c r="I397" s="681" t="s">
        <v>1651</v>
      </c>
      <c r="J397" s="681" t="s">
        <v>1683</v>
      </c>
      <c r="K397" s="681" t="s">
        <v>1684</v>
      </c>
      <c r="L397" s="681" t="s">
        <v>1436</v>
      </c>
      <c r="M397" s="683" t="s">
        <v>1690</v>
      </c>
      <c r="N397" s="697" t="str">
        <f>IF(G356="","/",G356)</f>
        <v>/</v>
      </c>
      <c r="O397" s="683" t="s">
        <v>410</v>
      </c>
      <c r="P397" s="697" t="str">
        <f>IF(G357="","/",G357)</f>
        <v>/</v>
      </c>
      <c r="Q397" s="698" t="s">
        <v>1725</v>
      </c>
      <c r="R397" s="644"/>
      <c r="DR397" s="662" t="s">
        <v>1665</v>
      </c>
      <c r="DS397" s="647" t="s">
        <v>1664</v>
      </c>
      <c r="DT397" s="647" t="str">
        <f t="shared" ref="DT397" si="1369">E360</f>
        <v/>
      </c>
      <c r="DU397" s="647" t="str">
        <f t="shared" ref="DU397" si="1370">F360</f>
        <v/>
      </c>
      <c r="DV397" s="647" t="str">
        <f t="shared" ref="DV397" si="1371">G360</f>
        <v/>
      </c>
      <c r="DW397" s="647" t="str">
        <f t="shared" ref="DW397" si="1372">H360</f>
        <v/>
      </c>
      <c r="DX397" s="647" t="str">
        <f t="shared" ref="DX397" si="1373">I360</f>
        <v/>
      </c>
      <c r="DY397" s="647" t="str">
        <f t="shared" ref="DY397" si="1374">J360</f>
        <v/>
      </c>
      <c r="DZ397" s="647" t="str">
        <f t="shared" ref="DZ397" si="1375">K360</f>
        <v/>
      </c>
      <c r="EA397" s="647" t="str">
        <f t="shared" ref="EA397" si="1376">L360</f>
        <v/>
      </c>
      <c r="EB397" s="647" t="str">
        <f t="shared" ref="EB397" si="1377">M360</f>
        <v/>
      </c>
      <c r="EC397" s="647" t="str">
        <f t="shared" ref="EC397" si="1378">N360</f>
        <v/>
      </c>
      <c r="ED397" s="647" t="str">
        <f t="shared" ref="ED397" si="1379">E360</f>
        <v/>
      </c>
      <c r="EE397" s="647" t="str">
        <f t="shared" ref="EE397" si="1380">F360</f>
        <v/>
      </c>
      <c r="EF397" s="647" t="str">
        <f t="shared" ref="EF397" si="1381">G360</f>
        <v/>
      </c>
      <c r="EG397" s="647" t="str">
        <f t="shared" ref="EG397" si="1382">H360</f>
        <v/>
      </c>
      <c r="EH397" s="647" t="str">
        <f t="shared" ref="EH397" si="1383">I360</f>
        <v/>
      </c>
      <c r="EI397" s="647" t="str">
        <f t="shared" ref="EI397" si="1384">J360</f>
        <v/>
      </c>
      <c r="EJ397" s="647" t="str">
        <f t="shared" ref="EJ397" si="1385">K360</f>
        <v/>
      </c>
      <c r="EK397" s="647" t="str">
        <f t="shared" ref="EK397" si="1386">L360</f>
        <v/>
      </c>
      <c r="EL397" s="647" t="str">
        <f t="shared" ref="EL397" si="1387">M360</f>
        <v/>
      </c>
      <c r="EM397" s="647" t="str">
        <f t="shared" ref="EM397" si="1388">N360</f>
        <v/>
      </c>
      <c r="EN397" s="647" t="str">
        <f t="shared" ref="EN397" si="1389">E360</f>
        <v/>
      </c>
      <c r="EO397" s="647" t="str">
        <f t="shared" ref="EO397" si="1390">F360</f>
        <v/>
      </c>
      <c r="EP397" s="647" t="str">
        <f t="shared" ref="EP397" si="1391">G360</f>
        <v/>
      </c>
      <c r="EQ397" s="647" t="str">
        <f t="shared" ref="EQ397" si="1392">H360</f>
        <v/>
      </c>
      <c r="ER397" s="647" t="str">
        <f t="shared" ref="ER397" si="1393">I360</f>
        <v/>
      </c>
      <c r="ES397" s="647" t="str">
        <f t="shared" ref="ES397" si="1394">J360</f>
        <v/>
      </c>
      <c r="ET397" s="647" t="str">
        <f t="shared" ref="ET397" si="1395">K360</f>
        <v/>
      </c>
      <c r="EU397" s="647" t="str">
        <f t="shared" ref="EU397" si="1396">L360</f>
        <v/>
      </c>
      <c r="EV397" s="647" t="str">
        <f t="shared" ref="EV397" si="1397">M360</f>
        <v/>
      </c>
      <c r="EW397" s="647" t="str">
        <f t="shared" ref="EW397" si="1398">N360</f>
        <v/>
      </c>
      <c r="EX397" s="647" t="str">
        <f t="shared" ref="EX397" si="1399">E360</f>
        <v/>
      </c>
      <c r="EY397" s="647" t="str">
        <f t="shared" ref="EY397" si="1400">F360</f>
        <v/>
      </c>
      <c r="EZ397" s="647" t="str">
        <f t="shared" ref="EZ397" si="1401">G360</f>
        <v/>
      </c>
      <c r="FA397" s="647" t="str">
        <f t="shared" ref="FA397" si="1402">H360</f>
        <v/>
      </c>
      <c r="FB397" s="647" t="str">
        <f t="shared" ref="FB397" si="1403">I360</f>
        <v/>
      </c>
      <c r="FC397" s="647" t="str">
        <f t="shared" ref="FC397" si="1404">J360</f>
        <v/>
      </c>
      <c r="FD397" s="647" t="str">
        <f t="shared" ref="FD397" si="1405">K360</f>
        <v/>
      </c>
      <c r="FE397" s="647" t="str">
        <f t="shared" ref="FE397" si="1406">L360</f>
        <v/>
      </c>
      <c r="FF397" s="647" t="str">
        <f t="shared" ref="FF397" si="1407">M360</f>
        <v/>
      </c>
      <c r="FG397" s="647" t="str">
        <f t="shared" ref="FG397" si="1408">N360</f>
        <v/>
      </c>
      <c r="FH397" s="647" t="str">
        <f t="shared" ref="FH397" si="1409">E360</f>
        <v/>
      </c>
      <c r="FI397" s="647" t="str">
        <f t="shared" ref="FI397" si="1410">F360</f>
        <v/>
      </c>
      <c r="FJ397" s="647" t="str">
        <f t="shared" ref="FJ397" si="1411">G360</f>
        <v/>
      </c>
      <c r="FK397" s="647" t="str">
        <f t="shared" ref="FK397" si="1412">H360</f>
        <v/>
      </c>
      <c r="FL397" s="647" t="str">
        <f t="shared" ref="FL397" si="1413">I360</f>
        <v/>
      </c>
      <c r="FM397" s="647" t="str">
        <f t="shared" ref="FM397" si="1414">J360</f>
        <v/>
      </c>
      <c r="FN397" s="647" t="str">
        <f t="shared" ref="FN397" si="1415">K360</f>
        <v/>
      </c>
      <c r="FO397" s="647" t="str">
        <f t="shared" ref="FO397" si="1416">L360</f>
        <v/>
      </c>
      <c r="FP397" s="647" t="str">
        <f t="shared" ref="FP397" si="1417">M360</f>
        <v/>
      </c>
      <c r="FQ397" s="647" t="str">
        <f t="shared" ref="FQ397" si="1418">N360</f>
        <v/>
      </c>
      <c r="FR397" s="647" t="str">
        <f t="shared" ref="FR397" si="1419">E360</f>
        <v/>
      </c>
      <c r="FS397" s="647" t="str">
        <f t="shared" ref="FS397" si="1420">F360</f>
        <v/>
      </c>
      <c r="FT397" s="647" t="str">
        <f t="shared" ref="FT397" si="1421">G360</f>
        <v/>
      </c>
      <c r="FU397" s="647" t="str">
        <f t="shared" ref="FU397" si="1422">H360</f>
        <v/>
      </c>
      <c r="FV397" s="647" t="str">
        <f t="shared" ref="FV397" si="1423">I360</f>
        <v/>
      </c>
      <c r="FW397" s="647" t="str">
        <f t="shared" ref="FW397" si="1424">J360</f>
        <v/>
      </c>
      <c r="FX397" s="647" t="str">
        <f t="shared" ref="FX397" si="1425">K360</f>
        <v/>
      </c>
      <c r="FY397" s="647" t="str">
        <f t="shared" ref="FY397" si="1426">L360</f>
        <v/>
      </c>
      <c r="FZ397" s="647" t="str">
        <f t="shared" ref="FZ397" si="1427">M360</f>
        <v/>
      </c>
      <c r="GA397" s="647" t="str">
        <f t="shared" ref="GA397" si="1428">N360</f>
        <v/>
      </c>
      <c r="GB397" s="647" t="str">
        <f t="shared" ref="GB397" si="1429">E360</f>
        <v/>
      </c>
      <c r="GC397" s="647" t="str">
        <f t="shared" ref="GC397" si="1430">F360</f>
        <v/>
      </c>
      <c r="GD397" s="647" t="str">
        <f t="shared" ref="GD397" si="1431">G360</f>
        <v/>
      </c>
      <c r="GE397" s="647" t="str">
        <f t="shared" ref="GE397" si="1432">H360</f>
        <v/>
      </c>
      <c r="GF397" s="647" t="str">
        <f t="shared" ref="GF397" si="1433">I360</f>
        <v/>
      </c>
      <c r="GG397" s="647" t="str">
        <f t="shared" ref="GG397" si="1434">J360</f>
        <v/>
      </c>
      <c r="GH397" s="647" t="str">
        <f t="shared" ref="GH397" si="1435">K360</f>
        <v/>
      </c>
      <c r="GI397" s="647" t="str">
        <f t="shared" ref="GI397" si="1436">L360</f>
        <v/>
      </c>
      <c r="GJ397" s="647" t="str">
        <f t="shared" ref="GJ397" si="1437">M360</f>
        <v/>
      </c>
      <c r="GK397" s="647" t="str">
        <f t="shared" ref="GK397" si="1438">N360</f>
        <v/>
      </c>
      <c r="GL397" s="748"/>
      <c r="GN397" s="662" t="s">
        <v>1665</v>
      </c>
      <c r="GO397" s="646" t="s">
        <v>1664</v>
      </c>
      <c r="GP397" s="646" t="str">
        <f t="shared" ref="GP397" si="1439">E360</f>
        <v/>
      </c>
      <c r="GQ397" s="646" t="str">
        <f t="shared" ref="GQ397" si="1440">F360</f>
        <v/>
      </c>
      <c r="GR397" s="646" t="str">
        <f t="shared" ref="GR397" si="1441">G360</f>
        <v/>
      </c>
      <c r="GS397" s="646" t="str">
        <f t="shared" ref="GS397" si="1442">H360</f>
        <v/>
      </c>
      <c r="GT397" s="646" t="str">
        <f t="shared" ref="GT397" si="1443">I360</f>
        <v/>
      </c>
      <c r="GU397" s="646" t="str">
        <f t="shared" ref="GU397" si="1444">J360</f>
        <v/>
      </c>
      <c r="GV397" s="646" t="str">
        <f t="shared" ref="GV397" si="1445">K360</f>
        <v/>
      </c>
      <c r="GW397" s="646" t="str">
        <f t="shared" ref="GW397" si="1446">L360</f>
        <v/>
      </c>
      <c r="GX397" s="646" t="str">
        <f t="shared" ref="GX397" si="1447">M360</f>
        <v/>
      </c>
      <c r="GY397" s="646" t="str">
        <f t="shared" ref="GY397" si="1448">N360</f>
        <v/>
      </c>
      <c r="GZ397" s="646" t="s">
        <v>1662</v>
      </c>
      <c r="HM397" s="644"/>
      <c r="HN397" s="644"/>
      <c r="HO397" s="644"/>
      <c r="HP397" s="644"/>
      <c r="HQ397" s="644"/>
      <c r="HR397" s="644"/>
      <c r="HS397" s="644"/>
      <c r="HT397" s="644"/>
      <c r="HU397" s="644"/>
      <c r="HV397" s="644"/>
      <c r="HW397" s="644"/>
      <c r="HX397" s="644"/>
      <c r="HY397" s="644"/>
      <c r="HZ397" s="644"/>
    </row>
    <row r="398" spans="1:234" s="643" customFormat="1" hidden="1" x14ac:dyDescent="0.25">
      <c r="A398" s="643" t="s">
        <v>208</v>
      </c>
      <c r="B398" s="644"/>
      <c r="C398" s="644"/>
      <c r="D398" s="644"/>
      <c r="E398" s="678"/>
      <c r="F398" s="670"/>
      <c r="G398" s="670"/>
      <c r="H398" s="670"/>
      <c r="I398" s="670"/>
      <c r="J398" s="670"/>
      <c r="K398" s="670"/>
      <c r="L398" s="670"/>
      <c r="M398" s="670"/>
      <c r="N398" s="670"/>
      <c r="O398" s="670"/>
      <c r="P398" s="670"/>
      <c r="Q398" s="670"/>
      <c r="R398" s="682"/>
      <c r="DR398" s="749">
        <v>2023</v>
      </c>
      <c r="DS398" s="665">
        <f t="shared" ref="DS398:GD401" si="1449">DS367-DS379</f>
        <v>0</v>
      </c>
      <c r="DT398" s="665">
        <f t="shared" si="1449"/>
        <v>0</v>
      </c>
      <c r="DU398" s="665">
        <f t="shared" si="1449"/>
        <v>0</v>
      </c>
      <c r="DV398" s="665">
        <f t="shared" si="1449"/>
        <v>0</v>
      </c>
      <c r="DW398" s="665">
        <f t="shared" si="1449"/>
        <v>0</v>
      </c>
      <c r="DX398" s="665">
        <f t="shared" si="1449"/>
        <v>0</v>
      </c>
      <c r="DY398" s="665">
        <f t="shared" si="1449"/>
        <v>0</v>
      </c>
      <c r="DZ398" s="665">
        <f t="shared" si="1449"/>
        <v>0</v>
      </c>
      <c r="EA398" s="665">
        <f t="shared" si="1449"/>
        <v>0</v>
      </c>
      <c r="EB398" s="665">
        <f t="shared" si="1449"/>
        <v>0</v>
      </c>
      <c r="EC398" s="665">
        <f t="shared" si="1449"/>
        <v>0</v>
      </c>
      <c r="ED398" s="665">
        <f t="shared" si="1449"/>
        <v>0</v>
      </c>
      <c r="EE398" s="665">
        <f t="shared" si="1449"/>
        <v>0</v>
      </c>
      <c r="EF398" s="665">
        <f t="shared" si="1449"/>
        <v>0</v>
      </c>
      <c r="EG398" s="665">
        <f t="shared" si="1449"/>
        <v>0</v>
      </c>
      <c r="EH398" s="665">
        <f t="shared" si="1449"/>
        <v>0</v>
      </c>
      <c r="EI398" s="665">
        <f t="shared" si="1449"/>
        <v>0</v>
      </c>
      <c r="EJ398" s="665">
        <f t="shared" si="1449"/>
        <v>0</v>
      </c>
      <c r="EK398" s="665">
        <f t="shared" si="1449"/>
        <v>0</v>
      </c>
      <c r="EL398" s="665">
        <f t="shared" si="1449"/>
        <v>0</v>
      </c>
      <c r="EM398" s="665">
        <f t="shared" si="1449"/>
        <v>0</v>
      </c>
      <c r="EN398" s="665">
        <f t="shared" si="1449"/>
        <v>0</v>
      </c>
      <c r="EO398" s="665">
        <f t="shared" si="1449"/>
        <v>0</v>
      </c>
      <c r="EP398" s="665">
        <f t="shared" si="1449"/>
        <v>0</v>
      </c>
      <c r="EQ398" s="665">
        <f t="shared" si="1449"/>
        <v>0</v>
      </c>
      <c r="ER398" s="665">
        <f t="shared" si="1449"/>
        <v>0</v>
      </c>
      <c r="ES398" s="665">
        <f t="shared" si="1449"/>
        <v>0</v>
      </c>
      <c r="ET398" s="665">
        <f t="shared" si="1449"/>
        <v>0</v>
      </c>
      <c r="EU398" s="665">
        <f t="shared" si="1449"/>
        <v>0</v>
      </c>
      <c r="EV398" s="665">
        <f t="shared" si="1449"/>
        <v>0</v>
      </c>
      <c r="EW398" s="665">
        <f t="shared" si="1449"/>
        <v>0</v>
      </c>
      <c r="EX398" s="665">
        <f t="shared" si="1449"/>
        <v>0</v>
      </c>
      <c r="EY398" s="665">
        <f t="shared" si="1449"/>
        <v>0</v>
      </c>
      <c r="EZ398" s="665">
        <f t="shared" si="1449"/>
        <v>0</v>
      </c>
      <c r="FA398" s="665">
        <f t="shared" si="1449"/>
        <v>0</v>
      </c>
      <c r="FB398" s="665">
        <f t="shared" si="1449"/>
        <v>0</v>
      </c>
      <c r="FC398" s="665">
        <f t="shared" si="1449"/>
        <v>0</v>
      </c>
      <c r="FD398" s="665">
        <f t="shared" si="1449"/>
        <v>0</v>
      </c>
      <c r="FE398" s="665">
        <f t="shared" si="1449"/>
        <v>0</v>
      </c>
      <c r="FF398" s="665">
        <f t="shared" si="1449"/>
        <v>0</v>
      </c>
      <c r="FG398" s="665">
        <f t="shared" si="1449"/>
        <v>0</v>
      </c>
      <c r="FH398" s="665">
        <f t="shared" si="1449"/>
        <v>0</v>
      </c>
      <c r="FI398" s="665">
        <f t="shared" si="1449"/>
        <v>0</v>
      </c>
      <c r="FJ398" s="665">
        <f t="shared" si="1449"/>
        <v>0</v>
      </c>
      <c r="FK398" s="665">
        <f t="shared" si="1449"/>
        <v>0</v>
      </c>
      <c r="FL398" s="665">
        <f t="shared" si="1449"/>
        <v>0</v>
      </c>
      <c r="FM398" s="665">
        <f t="shared" si="1449"/>
        <v>0</v>
      </c>
      <c r="FN398" s="665">
        <f t="shared" si="1449"/>
        <v>0</v>
      </c>
      <c r="FO398" s="665">
        <f t="shared" si="1449"/>
        <v>0</v>
      </c>
      <c r="FP398" s="665">
        <f t="shared" si="1449"/>
        <v>0</v>
      </c>
      <c r="FQ398" s="665">
        <f t="shared" si="1449"/>
        <v>0</v>
      </c>
      <c r="FR398" s="665">
        <f t="shared" si="1449"/>
        <v>0</v>
      </c>
      <c r="FS398" s="665">
        <f t="shared" si="1449"/>
        <v>0</v>
      </c>
      <c r="FT398" s="665">
        <f t="shared" si="1449"/>
        <v>0</v>
      </c>
      <c r="FU398" s="665">
        <f t="shared" si="1449"/>
        <v>0</v>
      </c>
      <c r="FV398" s="665">
        <f t="shared" si="1449"/>
        <v>0</v>
      </c>
      <c r="FW398" s="665">
        <f t="shared" si="1449"/>
        <v>0</v>
      </c>
      <c r="FX398" s="665">
        <f t="shared" si="1449"/>
        <v>0</v>
      </c>
      <c r="FY398" s="665">
        <f t="shared" si="1449"/>
        <v>0</v>
      </c>
      <c r="FZ398" s="665">
        <f t="shared" si="1449"/>
        <v>0</v>
      </c>
      <c r="GA398" s="665">
        <f t="shared" si="1449"/>
        <v>0</v>
      </c>
      <c r="GB398" s="665">
        <f t="shared" si="1449"/>
        <v>0</v>
      </c>
      <c r="GC398" s="665">
        <f t="shared" si="1449"/>
        <v>0</v>
      </c>
      <c r="GD398" s="665">
        <f t="shared" si="1449"/>
        <v>0</v>
      </c>
      <c r="GE398" s="665">
        <f t="shared" ref="GE398:GK398" si="1450">GE367-GE379</f>
        <v>0</v>
      </c>
      <c r="GF398" s="665">
        <f t="shared" si="1450"/>
        <v>0</v>
      </c>
      <c r="GG398" s="665">
        <f t="shared" si="1450"/>
        <v>0</v>
      </c>
      <c r="GH398" s="665">
        <f t="shared" si="1450"/>
        <v>0</v>
      </c>
      <c r="GI398" s="665">
        <f t="shared" si="1450"/>
        <v>0</v>
      </c>
      <c r="GJ398" s="665">
        <f t="shared" si="1450"/>
        <v>0</v>
      </c>
      <c r="GK398" s="665">
        <f t="shared" si="1450"/>
        <v>0</v>
      </c>
      <c r="GL398" s="665" t="b">
        <f>SUM(DS398:GK398)+SUM(Y361:AH361)-SUM(HB379:HK379)=Q361</f>
        <v>1</v>
      </c>
      <c r="GN398" s="749">
        <v>2023</v>
      </c>
      <c r="GO398" s="664">
        <f>SUMIF(DS366:GK366,GO366,DS398:GK398)</f>
        <v>0</v>
      </c>
      <c r="GP398" s="668">
        <f>SUMIF(DS366:GK366,GP366,DS398:GK398)</f>
        <v>0</v>
      </c>
      <c r="GQ398" s="668">
        <f>SUMIF(DS366:GK366,GQ366,DS398:GK398)</f>
        <v>0</v>
      </c>
      <c r="GR398" s="668">
        <f>SUMIF(DS366:GK366,GR366,DS398:GK398)</f>
        <v>0</v>
      </c>
      <c r="GS398" s="668">
        <f>SUMIF(DS366:GK366,GS366,DS398:GK398)</f>
        <v>0</v>
      </c>
      <c r="GT398" s="668">
        <f>SUMIF(DS366:GK366,GT366,DS398:GK398)</f>
        <v>0</v>
      </c>
      <c r="GU398" s="668">
        <f>SUMIF(DS366:GK366,GU366,DS398:GK398)</f>
        <v>0</v>
      </c>
      <c r="GV398" s="668">
        <f>SUMIF(DS366:GK366,GV366,DS398:GK398)</f>
        <v>0</v>
      </c>
      <c r="GW398" s="668">
        <f>SUMIF(DS366:GK366,GW366,DS398:GK398)</f>
        <v>0</v>
      </c>
      <c r="GX398" s="668">
        <f>SUMIF(DS366:GK366,GX366,DS398:GK398)</f>
        <v>0</v>
      </c>
      <c r="GY398" s="668">
        <f>SUMIF(DS366:GK366,GY366,DS398:GK398)</f>
        <v>0</v>
      </c>
      <c r="GZ398" s="646" t="b">
        <f>SUM(GO398:GY398)-SUM(HB379:HK379)=(Q361-SUM(Y361:AH361))</f>
        <v>1</v>
      </c>
      <c r="HM398" s="682"/>
      <c r="HN398" s="682"/>
      <c r="HO398" s="682"/>
      <c r="HP398" s="682"/>
      <c r="HQ398" s="682"/>
      <c r="HR398" s="682"/>
      <c r="HS398" s="682"/>
      <c r="HT398" s="682"/>
      <c r="HU398" s="682"/>
      <c r="HV398" s="682"/>
      <c r="HW398" s="682"/>
      <c r="HX398" s="682"/>
      <c r="HY398" s="682"/>
      <c r="HZ398" s="682"/>
    </row>
    <row r="399" spans="1:234" s="643" customFormat="1" x14ac:dyDescent="0.25">
      <c r="B399" s="644"/>
      <c r="C399" s="644"/>
      <c r="D399" s="644"/>
      <c r="E399" s="678"/>
      <c r="F399" s="670"/>
      <c r="G399" s="652">
        <v>2024</v>
      </c>
      <c r="H399" s="656">
        <f>IF(G399&gt;CNTR_ReportingYear,"",INDEX(E362:N362,MATCH(T393,E360:N360,0)))</f>
        <v>0</v>
      </c>
      <c r="I399" s="656">
        <f>IF(G399&gt;CNTR_ReportingYear,"",INDEX(GP399:GY405,MATCH(G399,GN399:GN405,0),MATCH(T393,GP397:GY397,0))-INDEX(HB380:HK386,MATCH(G399,GN380:GN386,0),MATCH(T393,HB378:HK378,0))+INDEX(Y361:AH362,MATCH(G399,D361:D362,0),MATCH(T393,Y360:AH360,0)))</f>
        <v>0</v>
      </c>
      <c r="J399" s="656">
        <f>IF(G399&gt;CNTR_ReportingYear,"",SUMIFS(AX367:DP367,AX366:DP366,T393))</f>
        <v>0</v>
      </c>
      <c r="K399" s="656">
        <f>IF(G399&gt;CNTR_ReportingYear,"",SUMIFS(AX368:DP368,AX366:DP366,T393))</f>
        <v>0</v>
      </c>
      <c r="L399" s="656">
        <f>IF(G399&gt;CNTR_ReportingYear,"",INDEX(GP380:GY386,MATCH(G399,GN380:GN386,0),MATCH(T393,GP378:GY378,0))+INDEX(HB380:HK386,MATCH(G399,GN380:GN386,0),MATCH(T393,HB378:HK378,0)))</f>
        <v>0</v>
      </c>
      <c r="M399" s="674"/>
      <c r="N399" s="588" t="str">
        <f>H397</f>
        <v>Purchase</v>
      </c>
      <c r="O399" s="917" t="s">
        <v>1688</v>
      </c>
      <c r="P399" s="917"/>
      <c r="Q399" s="917"/>
      <c r="R399" s="674"/>
      <c r="DR399" s="749">
        <v>2024</v>
      </c>
      <c r="DS399" s="665">
        <f t="shared" si="1449"/>
        <v>0</v>
      </c>
      <c r="DT399" s="665">
        <f t="shared" si="1449"/>
        <v>0</v>
      </c>
      <c r="DU399" s="665">
        <f t="shared" si="1449"/>
        <v>0</v>
      </c>
      <c r="DV399" s="665">
        <f t="shared" si="1449"/>
        <v>0</v>
      </c>
      <c r="DW399" s="665">
        <f t="shared" si="1449"/>
        <v>0</v>
      </c>
      <c r="DX399" s="665">
        <f t="shared" si="1449"/>
        <v>0</v>
      </c>
      <c r="DY399" s="665">
        <f t="shared" si="1449"/>
        <v>0</v>
      </c>
      <c r="DZ399" s="665">
        <f t="shared" si="1449"/>
        <v>0</v>
      </c>
      <c r="EA399" s="665">
        <f t="shared" si="1449"/>
        <v>0</v>
      </c>
      <c r="EB399" s="665">
        <f t="shared" si="1449"/>
        <v>0</v>
      </c>
      <c r="EC399" s="665">
        <f t="shared" si="1449"/>
        <v>0</v>
      </c>
      <c r="ED399" s="665">
        <f t="shared" si="1449"/>
        <v>0</v>
      </c>
      <c r="EE399" s="665">
        <f t="shared" si="1449"/>
        <v>0</v>
      </c>
      <c r="EF399" s="665">
        <f t="shared" si="1449"/>
        <v>0</v>
      </c>
      <c r="EG399" s="665">
        <f t="shared" si="1449"/>
        <v>0</v>
      </c>
      <c r="EH399" s="665">
        <f t="shared" si="1449"/>
        <v>0</v>
      </c>
      <c r="EI399" s="665">
        <f t="shared" si="1449"/>
        <v>0</v>
      </c>
      <c r="EJ399" s="665">
        <f t="shared" si="1449"/>
        <v>0</v>
      </c>
      <c r="EK399" s="665">
        <f t="shared" si="1449"/>
        <v>0</v>
      </c>
      <c r="EL399" s="665">
        <f t="shared" si="1449"/>
        <v>0</v>
      </c>
      <c r="EM399" s="665">
        <f t="shared" si="1449"/>
        <v>0</v>
      </c>
      <c r="EN399" s="665">
        <f t="shared" si="1449"/>
        <v>0</v>
      </c>
      <c r="EO399" s="665">
        <f t="shared" si="1449"/>
        <v>0</v>
      </c>
      <c r="EP399" s="665">
        <f t="shared" si="1449"/>
        <v>0</v>
      </c>
      <c r="EQ399" s="665">
        <f t="shared" si="1449"/>
        <v>0</v>
      </c>
      <c r="ER399" s="665">
        <f t="shared" si="1449"/>
        <v>0</v>
      </c>
      <c r="ES399" s="665">
        <f t="shared" si="1449"/>
        <v>0</v>
      </c>
      <c r="ET399" s="665">
        <f t="shared" si="1449"/>
        <v>0</v>
      </c>
      <c r="EU399" s="665">
        <f t="shared" si="1449"/>
        <v>0</v>
      </c>
      <c r="EV399" s="665">
        <f t="shared" si="1449"/>
        <v>0</v>
      </c>
      <c r="EW399" s="665">
        <f t="shared" si="1449"/>
        <v>0</v>
      </c>
      <c r="EX399" s="665">
        <f t="shared" si="1449"/>
        <v>0</v>
      </c>
      <c r="EY399" s="665">
        <f t="shared" si="1449"/>
        <v>0</v>
      </c>
      <c r="EZ399" s="665">
        <f t="shared" si="1449"/>
        <v>0</v>
      </c>
      <c r="FA399" s="665">
        <f t="shared" si="1449"/>
        <v>0</v>
      </c>
      <c r="FB399" s="665">
        <f t="shared" si="1449"/>
        <v>0</v>
      </c>
      <c r="FC399" s="665">
        <f t="shared" si="1449"/>
        <v>0</v>
      </c>
      <c r="FD399" s="665">
        <f t="shared" si="1449"/>
        <v>0</v>
      </c>
      <c r="FE399" s="665">
        <f t="shared" si="1449"/>
        <v>0</v>
      </c>
      <c r="FF399" s="665">
        <f t="shared" si="1449"/>
        <v>0</v>
      </c>
      <c r="FG399" s="665">
        <f t="shared" si="1449"/>
        <v>0</v>
      </c>
      <c r="FH399" s="665">
        <f t="shared" si="1449"/>
        <v>0</v>
      </c>
      <c r="FI399" s="665">
        <f t="shared" si="1449"/>
        <v>0</v>
      </c>
      <c r="FJ399" s="665">
        <f t="shared" si="1449"/>
        <v>0</v>
      </c>
      <c r="FK399" s="665">
        <f t="shared" si="1449"/>
        <v>0</v>
      </c>
      <c r="FL399" s="665">
        <f t="shared" si="1449"/>
        <v>0</v>
      </c>
      <c r="FM399" s="665">
        <f t="shared" si="1449"/>
        <v>0</v>
      </c>
      <c r="FN399" s="665">
        <f t="shared" si="1449"/>
        <v>0</v>
      </c>
      <c r="FO399" s="665">
        <f t="shared" si="1449"/>
        <v>0</v>
      </c>
      <c r="FP399" s="665">
        <f t="shared" si="1449"/>
        <v>0</v>
      </c>
      <c r="FQ399" s="665">
        <f t="shared" si="1449"/>
        <v>0</v>
      </c>
      <c r="FR399" s="665">
        <f t="shared" si="1449"/>
        <v>0</v>
      </c>
      <c r="FS399" s="665">
        <f t="shared" si="1449"/>
        <v>0</v>
      </c>
      <c r="FT399" s="665">
        <f t="shared" si="1449"/>
        <v>0</v>
      </c>
      <c r="FU399" s="665">
        <f t="shared" si="1449"/>
        <v>0</v>
      </c>
      <c r="FV399" s="665">
        <f t="shared" si="1449"/>
        <v>0</v>
      </c>
      <c r="FW399" s="665">
        <f t="shared" si="1449"/>
        <v>0</v>
      </c>
      <c r="FX399" s="665">
        <f t="shared" si="1449"/>
        <v>0</v>
      </c>
      <c r="FY399" s="665">
        <f t="shared" si="1449"/>
        <v>0</v>
      </c>
      <c r="FZ399" s="665">
        <f t="shared" si="1449"/>
        <v>0</v>
      </c>
      <c r="GA399" s="665">
        <f t="shared" si="1449"/>
        <v>0</v>
      </c>
      <c r="GB399" s="665">
        <f t="shared" si="1449"/>
        <v>0</v>
      </c>
      <c r="GC399" s="665">
        <f t="shared" si="1449"/>
        <v>0</v>
      </c>
      <c r="GD399" s="665">
        <f t="shared" si="1449"/>
        <v>0</v>
      </c>
      <c r="GE399" s="665">
        <f t="shared" ref="GE399:GK399" si="1451">GE368-GE380</f>
        <v>0</v>
      </c>
      <c r="GF399" s="665">
        <f t="shared" si="1451"/>
        <v>0</v>
      </c>
      <c r="GG399" s="665">
        <f t="shared" si="1451"/>
        <v>0</v>
      </c>
      <c r="GH399" s="665">
        <f t="shared" si="1451"/>
        <v>0</v>
      </c>
      <c r="GI399" s="665">
        <f t="shared" si="1451"/>
        <v>0</v>
      </c>
      <c r="GJ399" s="665">
        <f t="shared" si="1451"/>
        <v>0</v>
      </c>
      <c r="GK399" s="665">
        <f t="shared" si="1451"/>
        <v>0</v>
      </c>
      <c r="GL399" s="665" t="b">
        <f>SUM(DS399:GK399)+SUM(Y362:AH362)-SUM(HB380:HK380)=Q362</f>
        <v>1</v>
      </c>
      <c r="GN399" s="749">
        <v>2024</v>
      </c>
      <c r="GO399" s="664">
        <f>SUMIF(DS366:GK366,GO366,DS399:GK399)</f>
        <v>0</v>
      </c>
      <c r="GP399" s="668">
        <f>SUMIF(DS366:GK366,GP366,DS399:GK399)</f>
        <v>0</v>
      </c>
      <c r="GQ399" s="668">
        <f>SUMIF(DS366:GK366,GQ366,DS399:GK399)</f>
        <v>0</v>
      </c>
      <c r="GR399" s="668">
        <f>SUMIF(DS366:GK366,GR366,DS399:GK399)</f>
        <v>0</v>
      </c>
      <c r="GS399" s="668">
        <f>SUMIF(DS366:GK366,GS366,DS399:GK399)</f>
        <v>0</v>
      </c>
      <c r="GT399" s="668">
        <f>SUMIF(DS366:GK366,GT366,DS399:GK399)</f>
        <v>0</v>
      </c>
      <c r="GU399" s="668">
        <f>SUMIF(DS366:GK366,GU366,DS399:GK399)</f>
        <v>0</v>
      </c>
      <c r="GV399" s="668">
        <f>SUMIF(DS366:GK366,GV366,DS399:GK399)</f>
        <v>0</v>
      </c>
      <c r="GW399" s="668">
        <f>SUMIF(DS366:GK366,GW366,DS399:GK399)</f>
        <v>0</v>
      </c>
      <c r="GX399" s="668">
        <f>SUMIF(DS366:GK366,GX366,DS399:GK399)</f>
        <v>0</v>
      </c>
      <c r="GY399" s="668">
        <f>SUMIF(DS366:GK366,GY366,DS399:GK399)</f>
        <v>0</v>
      </c>
      <c r="GZ399" s="646" t="b">
        <f>SUM(GO399:GY399)-SUM(HB380:HK380)=(Q362-SUM(Y362:AH362))</f>
        <v>1</v>
      </c>
      <c r="HM399" s="674"/>
      <c r="HN399" s="674"/>
      <c r="HO399" s="674"/>
      <c r="HP399" s="674"/>
      <c r="HQ399" s="674"/>
      <c r="HR399" s="674"/>
      <c r="HS399" s="674"/>
      <c r="HT399" s="674"/>
      <c r="HU399" s="674"/>
      <c r="HV399" s="674"/>
      <c r="HW399" s="674"/>
      <c r="HX399" s="674"/>
      <c r="HY399" s="674"/>
      <c r="HZ399" s="674"/>
    </row>
    <row r="400" spans="1:234" s="643" customFormat="1" x14ac:dyDescent="0.25">
      <c r="B400" s="644"/>
      <c r="C400" s="644"/>
      <c r="D400" s="644"/>
      <c r="E400" s="678"/>
      <c r="F400" s="670"/>
      <c r="G400" s="644"/>
      <c r="H400" s="644"/>
      <c r="I400" s="644"/>
      <c r="J400" s="644"/>
      <c r="K400" s="644"/>
      <c r="L400" s="644"/>
      <c r="M400" s="674"/>
      <c r="N400" s="588" t="str">
        <f>I397</f>
        <v>Consumption</v>
      </c>
      <c r="O400" s="918" t="s">
        <v>1687</v>
      </c>
      <c r="P400" s="918"/>
      <c r="Q400" s="918"/>
      <c r="R400" s="674"/>
      <c r="DR400" s="749">
        <v>2025</v>
      </c>
      <c r="DS400" s="665" t="e">
        <f t="shared" si="1449"/>
        <v>#REF!</v>
      </c>
      <c r="DT400" s="665" t="e">
        <f t="shared" si="1449"/>
        <v>#N/A</v>
      </c>
      <c r="DU400" s="665" t="e">
        <f t="shared" si="1449"/>
        <v>#N/A</v>
      </c>
      <c r="DV400" s="665" t="e">
        <f t="shared" si="1449"/>
        <v>#N/A</v>
      </c>
      <c r="DW400" s="665" t="e">
        <f t="shared" si="1449"/>
        <v>#N/A</v>
      </c>
      <c r="DX400" s="665" t="e">
        <f t="shared" si="1449"/>
        <v>#N/A</v>
      </c>
      <c r="DY400" s="665" t="e">
        <f t="shared" si="1449"/>
        <v>#N/A</v>
      </c>
      <c r="DZ400" s="665" t="e">
        <f t="shared" si="1449"/>
        <v>#N/A</v>
      </c>
      <c r="EA400" s="665" t="e">
        <f t="shared" si="1449"/>
        <v>#N/A</v>
      </c>
      <c r="EB400" s="665" t="e">
        <f t="shared" si="1449"/>
        <v>#N/A</v>
      </c>
      <c r="EC400" s="665" t="e">
        <f t="shared" si="1449"/>
        <v>#N/A</v>
      </c>
      <c r="ED400" s="665" t="e">
        <f t="shared" si="1449"/>
        <v>#N/A</v>
      </c>
      <c r="EE400" s="665" t="e">
        <f t="shared" si="1449"/>
        <v>#N/A</v>
      </c>
      <c r="EF400" s="665" t="e">
        <f t="shared" si="1449"/>
        <v>#N/A</v>
      </c>
      <c r="EG400" s="665" t="e">
        <f t="shared" si="1449"/>
        <v>#N/A</v>
      </c>
      <c r="EH400" s="665" t="e">
        <f t="shared" si="1449"/>
        <v>#N/A</v>
      </c>
      <c r="EI400" s="665" t="e">
        <f t="shared" si="1449"/>
        <v>#N/A</v>
      </c>
      <c r="EJ400" s="665" t="e">
        <f t="shared" si="1449"/>
        <v>#N/A</v>
      </c>
      <c r="EK400" s="665" t="e">
        <f t="shared" si="1449"/>
        <v>#N/A</v>
      </c>
      <c r="EL400" s="665" t="e">
        <f t="shared" si="1449"/>
        <v>#N/A</v>
      </c>
      <c r="EM400" s="665" t="e">
        <f t="shared" si="1449"/>
        <v>#N/A</v>
      </c>
      <c r="EN400" s="665" t="e">
        <f t="shared" si="1449"/>
        <v>#N/A</v>
      </c>
      <c r="EO400" s="665" t="e">
        <f t="shared" si="1449"/>
        <v>#N/A</v>
      </c>
      <c r="EP400" s="665" t="e">
        <f t="shared" si="1449"/>
        <v>#N/A</v>
      </c>
      <c r="EQ400" s="665" t="e">
        <f t="shared" si="1449"/>
        <v>#N/A</v>
      </c>
      <c r="ER400" s="665" t="e">
        <f t="shared" si="1449"/>
        <v>#N/A</v>
      </c>
      <c r="ES400" s="665" t="e">
        <f t="shared" si="1449"/>
        <v>#N/A</v>
      </c>
      <c r="ET400" s="665" t="e">
        <f t="shared" si="1449"/>
        <v>#N/A</v>
      </c>
      <c r="EU400" s="665" t="e">
        <f t="shared" si="1449"/>
        <v>#N/A</v>
      </c>
      <c r="EV400" s="665" t="e">
        <f t="shared" si="1449"/>
        <v>#N/A</v>
      </c>
      <c r="EW400" s="665" t="e">
        <f t="shared" si="1449"/>
        <v>#N/A</v>
      </c>
      <c r="EX400" s="665" t="e">
        <f t="shared" si="1449"/>
        <v>#N/A</v>
      </c>
      <c r="EY400" s="665" t="e">
        <f t="shared" si="1449"/>
        <v>#N/A</v>
      </c>
      <c r="EZ400" s="665" t="e">
        <f t="shared" si="1449"/>
        <v>#N/A</v>
      </c>
      <c r="FA400" s="665" t="e">
        <f t="shared" si="1449"/>
        <v>#N/A</v>
      </c>
      <c r="FB400" s="665" t="e">
        <f t="shared" si="1449"/>
        <v>#N/A</v>
      </c>
      <c r="FC400" s="665" t="e">
        <f t="shared" si="1449"/>
        <v>#N/A</v>
      </c>
      <c r="FD400" s="665" t="e">
        <f t="shared" si="1449"/>
        <v>#N/A</v>
      </c>
      <c r="FE400" s="665" t="e">
        <f t="shared" si="1449"/>
        <v>#N/A</v>
      </c>
      <c r="FF400" s="665" t="e">
        <f t="shared" si="1449"/>
        <v>#N/A</v>
      </c>
      <c r="FG400" s="665" t="e">
        <f t="shared" si="1449"/>
        <v>#N/A</v>
      </c>
      <c r="FH400" s="665" t="e">
        <f t="shared" si="1449"/>
        <v>#N/A</v>
      </c>
      <c r="FI400" s="665" t="e">
        <f t="shared" si="1449"/>
        <v>#N/A</v>
      </c>
      <c r="FJ400" s="665" t="e">
        <f t="shared" si="1449"/>
        <v>#N/A</v>
      </c>
      <c r="FK400" s="665" t="e">
        <f t="shared" si="1449"/>
        <v>#N/A</v>
      </c>
      <c r="FL400" s="665" t="e">
        <f t="shared" si="1449"/>
        <v>#N/A</v>
      </c>
      <c r="FM400" s="665" t="e">
        <f t="shared" si="1449"/>
        <v>#N/A</v>
      </c>
      <c r="FN400" s="665" t="e">
        <f t="shared" si="1449"/>
        <v>#N/A</v>
      </c>
      <c r="FO400" s="665" t="e">
        <f t="shared" si="1449"/>
        <v>#N/A</v>
      </c>
      <c r="FP400" s="665" t="e">
        <f t="shared" si="1449"/>
        <v>#N/A</v>
      </c>
      <c r="FQ400" s="665" t="e">
        <f t="shared" si="1449"/>
        <v>#N/A</v>
      </c>
      <c r="FR400" s="665" t="e">
        <f t="shared" si="1449"/>
        <v>#N/A</v>
      </c>
      <c r="FS400" s="665" t="e">
        <f t="shared" si="1449"/>
        <v>#N/A</v>
      </c>
      <c r="FT400" s="665" t="e">
        <f t="shared" si="1449"/>
        <v>#N/A</v>
      </c>
      <c r="FU400" s="665" t="e">
        <f t="shared" si="1449"/>
        <v>#N/A</v>
      </c>
      <c r="FV400" s="665" t="e">
        <f t="shared" si="1449"/>
        <v>#N/A</v>
      </c>
      <c r="FW400" s="665" t="e">
        <f t="shared" si="1449"/>
        <v>#N/A</v>
      </c>
      <c r="FX400" s="665" t="e">
        <f t="shared" si="1449"/>
        <v>#N/A</v>
      </c>
      <c r="FY400" s="665" t="e">
        <f t="shared" si="1449"/>
        <v>#N/A</v>
      </c>
      <c r="FZ400" s="665" t="e">
        <f t="shared" si="1449"/>
        <v>#N/A</v>
      </c>
      <c r="GA400" s="665" t="e">
        <f t="shared" si="1449"/>
        <v>#N/A</v>
      </c>
      <c r="GB400" s="665" t="e">
        <f t="shared" si="1449"/>
        <v>#N/A</v>
      </c>
      <c r="GC400" s="665" t="e">
        <f t="shared" si="1449"/>
        <v>#N/A</v>
      </c>
      <c r="GD400" s="665" t="e">
        <f t="shared" si="1449"/>
        <v>#N/A</v>
      </c>
      <c r="GE400" s="665" t="e">
        <f t="shared" ref="GE400:GK400" si="1452">GE369-GE381</f>
        <v>#N/A</v>
      </c>
      <c r="GF400" s="665" t="e">
        <f t="shared" si="1452"/>
        <v>#N/A</v>
      </c>
      <c r="GG400" s="665" t="e">
        <f t="shared" si="1452"/>
        <v>#N/A</v>
      </c>
      <c r="GH400" s="665" t="e">
        <f t="shared" si="1452"/>
        <v>#N/A</v>
      </c>
      <c r="GI400" s="665" t="e">
        <f t="shared" si="1452"/>
        <v>#N/A</v>
      </c>
      <c r="GJ400" s="665" t="e">
        <f t="shared" si="1452"/>
        <v>#N/A</v>
      </c>
      <c r="GK400" s="665" t="e">
        <f t="shared" si="1452"/>
        <v>#N/A</v>
      </c>
      <c r="GL400" s="665" t="e">
        <f>SUM(DS400:GK400)+SUM(#REF!)-SUM(HB381:HK381)=#REF!</f>
        <v>#REF!</v>
      </c>
      <c r="GN400" s="749">
        <v>2025</v>
      </c>
      <c r="GO400" s="664" t="e">
        <f>SUMIF(DS366:GK366,GO366,DS400:GK400)</f>
        <v>#REF!</v>
      </c>
      <c r="GP400" s="668" t="e">
        <f>SUMIF(DS366:GK366,GP366,DS400:GK400)</f>
        <v>#N/A</v>
      </c>
      <c r="GQ400" s="668" t="e">
        <f>SUMIF(DS366:GK366,GQ366,DS400:GK400)</f>
        <v>#N/A</v>
      </c>
      <c r="GR400" s="668" t="e">
        <f>SUMIF(DS366:GK366,GR366,DS400:GK400)</f>
        <v>#N/A</v>
      </c>
      <c r="GS400" s="668" t="e">
        <f>SUMIF(DS366:GK366,GS366,DS400:GK400)</f>
        <v>#N/A</v>
      </c>
      <c r="GT400" s="668" t="e">
        <f>SUMIF(DS366:GK366,GT366,DS400:GK400)</f>
        <v>#N/A</v>
      </c>
      <c r="GU400" s="668" t="e">
        <f>SUMIF(DS366:GK366,GU366,DS400:GK400)</f>
        <v>#N/A</v>
      </c>
      <c r="GV400" s="668" t="e">
        <f>SUMIF(DS366:GK366,GV366,DS400:GK400)</f>
        <v>#N/A</v>
      </c>
      <c r="GW400" s="668" t="e">
        <f>SUMIF(DS366:GK366,GW366,DS400:GK400)</f>
        <v>#N/A</v>
      </c>
      <c r="GX400" s="668" t="e">
        <f>SUMIF(DS366:GK366,GX366,DS400:GK400)</f>
        <v>#N/A</v>
      </c>
      <c r="GY400" s="668" t="e">
        <f>SUMIF(DS366:GK366,GY366,DS400:GK400)</f>
        <v>#N/A</v>
      </c>
      <c r="GZ400" s="646" t="e">
        <f>SUM(GO400:GY400)-SUM(HB381:HK381)=(#REF!-SUM(#REF!))</f>
        <v>#REF!</v>
      </c>
      <c r="HM400" s="674"/>
      <c r="HN400" s="674"/>
      <c r="HO400" s="674"/>
      <c r="HP400" s="674"/>
      <c r="HQ400" s="674"/>
      <c r="HR400" s="674"/>
      <c r="HS400" s="674"/>
      <c r="HT400" s="674"/>
      <c r="HU400" s="674"/>
      <c r="HV400" s="674"/>
      <c r="HW400" s="674"/>
      <c r="HX400" s="674"/>
      <c r="HY400" s="674"/>
      <c r="HZ400" s="674"/>
    </row>
    <row r="401" spans="1:234" s="643" customFormat="1" x14ac:dyDescent="0.25">
      <c r="B401" s="644"/>
      <c r="C401" s="644"/>
      <c r="D401" s="644"/>
      <c r="E401" s="678"/>
      <c r="F401" s="670"/>
      <c r="G401" s="644"/>
      <c r="H401" s="644"/>
      <c r="I401" s="644"/>
      <c r="J401" s="644"/>
      <c r="K401" s="644"/>
      <c r="L401" s="644"/>
      <c r="M401" s="674"/>
      <c r="N401" s="588" t="str">
        <f>J397</f>
        <v>Stock (start)</v>
      </c>
      <c r="O401" s="917" t="s">
        <v>1686</v>
      </c>
      <c r="P401" s="917"/>
      <c r="Q401" s="917"/>
      <c r="R401" s="674"/>
      <c r="DR401" s="749">
        <v>2026</v>
      </c>
      <c r="DS401" s="665" t="e">
        <f t="shared" si="1449"/>
        <v>#REF!</v>
      </c>
      <c r="DT401" s="665" t="e">
        <f t="shared" si="1449"/>
        <v>#N/A</v>
      </c>
      <c r="DU401" s="665" t="e">
        <f t="shared" si="1449"/>
        <v>#N/A</v>
      </c>
      <c r="DV401" s="665" t="e">
        <f t="shared" si="1449"/>
        <v>#N/A</v>
      </c>
      <c r="DW401" s="665" t="e">
        <f t="shared" si="1449"/>
        <v>#N/A</v>
      </c>
      <c r="DX401" s="665" t="e">
        <f t="shared" si="1449"/>
        <v>#N/A</v>
      </c>
      <c r="DY401" s="665" t="e">
        <f t="shared" si="1449"/>
        <v>#N/A</v>
      </c>
      <c r="DZ401" s="665" t="e">
        <f t="shared" si="1449"/>
        <v>#N/A</v>
      </c>
      <c r="EA401" s="665" t="e">
        <f t="shared" si="1449"/>
        <v>#N/A</v>
      </c>
      <c r="EB401" s="665" t="e">
        <f t="shared" si="1449"/>
        <v>#N/A</v>
      </c>
      <c r="EC401" s="665" t="e">
        <f t="shared" si="1449"/>
        <v>#N/A</v>
      </c>
      <c r="ED401" s="665" t="e">
        <f t="shared" si="1449"/>
        <v>#N/A</v>
      </c>
      <c r="EE401" s="665" t="e">
        <f t="shared" si="1449"/>
        <v>#N/A</v>
      </c>
      <c r="EF401" s="665" t="e">
        <f t="shared" si="1449"/>
        <v>#N/A</v>
      </c>
      <c r="EG401" s="665" t="e">
        <f t="shared" si="1449"/>
        <v>#N/A</v>
      </c>
      <c r="EH401" s="665" t="e">
        <f t="shared" si="1449"/>
        <v>#N/A</v>
      </c>
      <c r="EI401" s="665" t="e">
        <f t="shared" si="1449"/>
        <v>#N/A</v>
      </c>
      <c r="EJ401" s="665" t="e">
        <f t="shared" si="1449"/>
        <v>#N/A</v>
      </c>
      <c r="EK401" s="665" t="e">
        <f t="shared" si="1449"/>
        <v>#N/A</v>
      </c>
      <c r="EL401" s="665" t="e">
        <f t="shared" si="1449"/>
        <v>#N/A</v>
      </c>
      <c r="EM401" s="665" t="e">
        <f t="shared" si="1449"/>
        <v>#N/A</v>
      </c>
      <c r="EN401" s="665" t="e">
        <f t="shared" si="1449"/>
        <v>#N/A</v>
      </c>
      <c r="EO401" s="665" t="e">
        <f t="shared" si="1449"/>
        <v>#N/A</v>
      </c>
      <c r="EP401" s="665" t="e">
        <f t="shared" si="1449"/>
        <v>#N/A</v>
      </c>
      <c r="EQ401" s="665" t="e">
        <f t="shared" si="1449"/>
        <v>#N/A</v>
      </c>
      <c r="ER401" s="665" t="e">
        <f t="shared" si="1449"/>
        <v>#N/A</v>
      </c>
      <c r="ES401" s="665" t="e">
        <f t="shared" si="1449"/>
        <v>#N/A</v>
      </c>
      <c r="ET401" s="665" t="e">
        <f t="shared" si="1449"/>
        <v>#N/A</v>
      </c>
      <c r="EU401" s="665" t="e">
        <f t="shared" si="1449"/>
        <v>#N/A</v>
      </c>
      <c r="EV401" s="665" t="e">
        <f t="shared" si="1449"/>
        <v>#N/A</v>
      </c>
      <c r="EW401" s="665" t="e">
        <f t="shared" si="1449"/>
        <v>#N/A</v>
      </c>
      <c r="EX401" s="665" t="e">
        <f t="shared" si="1449"/>
        <v>#N/A</v>
      </c>
      <c r="EY401" s="665" t="e">
        <f t="shared" si="1449"/>
        <v>#N/A</v>
      </c>
      <c r="EZ401" s="665" t="e">
        <f t="shared" si="1449"/>
        <v>#N/A</v>
      </c>
      <c r="FA401" s="665" t="e">
        <f t="shared" si="1449"/>
        <v>#N/A</v>
      </c>
      <c r="FB401" s="665" t="e">
        <f t="shared" si="1449"/>
        <v>#N/A</v>
      </c>
      <c r="FC401" s="665" t="e">
        <f t="shared" si="1449"/>
        <v>#N/A</v>
      </c>
      <c r="FD401" s="665" t="e">
        <f t="shared" si="1449"/>
        <v>#N/A</v>
      </c>
      <c r="FE401" s="665" t="e">
        <f t="shared" si="1449"/>
        <v>#N/A</v>
      </c>
      <c r="FF401" s="665" t="e">
        <f t="shared" si="1449"/>
        <v>#N/A</v>
      </c>
      <c r="FG401" s="665" t="e">
        <f t="shared" si="1449"/>
        <v>#N/A</v>
      </c>
      <c r="FH401" s="665" t="e">
        <f t="shared" si="1449"/>
        <v>#N/A</v>
      </c>
      <c r="FI401" s="665" t="e">
        <f t="shared" si="1449"/>
        <v>#N/A</v>
      </c>
      <c r="FJ401" s="665" t="e">
        <f t="shared" si="1449"/>
        <v>#N/A</v>
      </c>
      <c r="FK401" s="665" t="e">
        <f t="shared" si="1449"/>
        <v>#N/A</v>
      </c>
      <c r="FL401" s="665" t="e">
        <f t="shared" si="1449"/>
        <v>#N/A</v>
      </c>
      <c r="FM401" s="665" t="e">
        <f t="shared" si="1449"/>
        <v>#N/A</v>
      </c>
      <c r="FN401" s="665" t="e">
        <f t="shared" si="1449"/>
        <v>#N/A</v>
      </c>
      <c r="FO401" s="665" t="e">
        <f t="shared" si="1449"/>
        <v>#N/A</v>
      </c>
      <c r="FP401" s="665" t="e">
        <f t="shared" si="1449"/>
        <v>#N/A</v>
      </c>
      <c r="FQ401" s="665" t="e">
        <f t="shared" si="1449"/>
        <v>#N/A</v>
      </c>
      <c r="FR401" s="665" t="e">
        <f t="shared" si="1449"/>
        <v>#N/A</v>
      </c>
      <c r="FS401" s="665" t="e">
        <f t="shared" si="1449"/>
        <v>#N/A</v>
      </c>
      <c r="FT401" s="665" t="e">
        <f t="shared" si="1449"/>
        <v>#N/A</v>
      </c>
      <c r="FU401" s="665" t="e">
        <f t="shared" si="1449"/>
        <v>#N/A</v>
      </c>
      <c r="FV401" s="665" t="e">
        <f t="shared" si="1449"/>
        <v>#N/A</v>
      </c>
      <c r="FW401" s="665" t="e">
        <f t="shared" si="1449"/>
        <v>#N/A</v>
      </c>
      <c r="FX401" s="665" t="e">
        <f t="shared" si="1449"/>
        <v>#N/A</v>
      </c>
      <c r="FY401" s="665" t="e">
        <f t="shared" si="1449"/>
        <v>#N/A</v>
      </c>
      <c r="FZ401" s="665" t="e">
        <f t="shared" si="1449"/>
        <v>#N/A</v>
      </c>
      <c r="GA401" s="665" t="e">
        <f t="shared" si="1449"/>
        <v>#N/A</v>
      </c>
      <c r="GB401" s="665" t="e">
        <f t="shared" si="1449"/>
        <v>#N/A</v>
      </c>
      <c r="GC401" s="665" t="e">
        <f t="shared" si="1449"/>
        <v>#N/A</v>
      </c>
      <c r="GD401" s="665" t="e">
        <f t="shared" ref="GD401:GK401" si="1453">GD370-GD382</f>
        <v>#N/A</v>
      </c>
      <c r="GE401" s="665" t="e">
        <f t="shared" si="1453"/>
        <v>#N/A</v>
      </c>
      <c r="GF401" s="665" t="e">
        <f t="shared" si="1453"/>
        <v>#N/A</v>
      </c>
      <c r="GG401" s="665" t="e">
        <f t="shared" si="1453"/>
        <v>#N/A</v>
      </c>
      <c r="GH401" s="665" t="e">
        <f t="shared" si="1453"/>
        <v>#N/A</v>
      </c>
      <c r="GI401" s="665" t="e">
        <f t="shared" si="1453"/>
        <v>#N/A</v>
      </c>
      <c r="GJ401" s="665" t="e">
        <f t="shared" si="1453"/>
        <v>#N/A</v>
      </c>
      <c r="GK401" s="665" t="e">
        <f t="shared" si="1453"/>
        <v>#N/A</v>
      </c>
      <c r="GL401" s="665" t="e">
        <f>SUM(DS401:GK401)+SUM(#REF!)-SUM(HB382:HK382)=#REF!</f>
        <v>#REF!</v>
      </c>
      <c r="GN401" s="749">
        <v>2026</v>
      </c>
      <c r="GO401" s="664" t="e">
        <f>SUMIF(DS366:GK366,GO366,DS401:GK401)</f>
        <v>#REF!</v>
      </c>
      <c r="GP401" s="668" t="e">
        <f>SUMIF(DS366:GK366,GP366,DS401:GK401)</f>
        <v>#N/A</v>
      </c>
      <c r="GQ401" s="668" t="e">
        <f>SUMIF(DS366:GK366,GQ366,DS401:GK401)</f>
        <v>#N/A</v>
      </c>
      <c r="GR401" s="668" t="e">
        <f>SUMIF(DS366:GK366,GR366,DS401:GK401)</f>
        <v>#N/A</v>
      </c>
      <c r="GS401" s="668" t="e">
        <f>SUMIF(DS366:GK366,GS366,DS401:GK401)</f>
        <v>#N/A</v>
      </c>
      <c r="GT401" s="668" t="e">
        <f>SUMIF(DS366:GK366,GT366,DS401:GK401)</f>
        <v>#N/A</v>
      </c>
      <c r="GU401" s="668" t="e">
        <f>SUMIF(DS366:GK366,GU366,DS401:GK401)</f>
        <v>#N/A</v>
      </c>
      <c r="GV401" s="668" t="e">
        <f>SUMIF(DS366:GK366,GV366,DS401:GK401)</f>
        <v>#N/A</v>
      </c>
      <c r="GW401" s="668" t="e">
        <f>SUMIF(DS366:GK366,GW366,DS401:GK401)</f>
        <v>#N/A</v>
      </c>
      <c r="GX401" s="668" t="e">
        <f>SUMIF(DS366:GK366,GX366,DS401:GK401)</f>
        <v>#N/A</v>
      </c>
      <c r="GY401" s="668" t="e">
        <f>SUMIF(DS366:GK366,GY366,DS401:GK401)</f>
        <v>#N/A</v>
      </c>
      <c r="GZ401" s="646" t="e">
        <f>SUM(GO401:GY401)-SUM(HB382:HK382)=(#REF!-SUM(#REF!))</f>
        <v>#REF!</v>
      </c>
      <c r="HM401" s="674"/>
      <c r="HN401" s="674"/>
      <c r="HO401" s="674"/>
      <c r="HP401" s="674"/>
      <c r="HQ401" s="674"/>
      <c r="HR401" s="674"/>
      <c r="HS401" s="674"/>
      <c r="HT401" s="674"/>
      <c r="HU401" s="674"/>
      <c r="HV401" s="674"/>
      <c r="HW401" s="674"/>
      <c r="HX401" s="674"/>
      <c r="HY401" s="674"/>
      <c r="HZ401" s="674"/>
    </row>
    <row r="402" spans="1:234" s="643" customFormat="1" x14ac:dyDescent="0.25">
      <c r="B402" s="644"/>
      <c r="C402" s="644"/>
      <c r="D402" s="644"/>
      <c r="E402" s="678"/>
      <c r="F402" s="670"/>
      <c r="G402" s="644"/>
      <c r="H402" s="644"/>
      <c r="I402" s="644"/>
      <c r="J402" s="644"/>
      <c r="K402" s="644"/>
      <c r="L402" s="644"/>
      <c r="M402" s="674"/>
      <c r="N402" s="588" t="str">
        <f>K397</f>
        <v>Stock (end)</v>
      </c>
      <c r="O402" s="917" t="s">
        <v>1692</v>
      </c>
      <c r="P402" s="917"/>
      <c r="Q402" s="917"/>
      <c r="R402" s="674"/>
      <c r="DR402" s="749">
        <v>2027</v>
      </c>
      <c r="DS402" s="665" t="e">
        <f t="shared" ref="DS402:GD405" si="1454">DS371-DS383</f>
        <v>#REF!</v>
      </c>
      <c r="DT402" s="665" t="e">
        <f t="shared" si="1454"/>
        <v>#N/A</v>
      </c>
      <c r="DU402" s="665" t="e">
        <f t="shared" si="1454"/>
        <v>#N/A</v>
      </c>
      <c r="DV402" s="665" t="e">
        <f t="shared" si="1454"/>
        <v>#N/A</v>
      </c>
      <c r="DW402" s="665" t="e">
        <f t="shared" si="1454"/>
        <v>#N/A</v>
      </c>
      <c r="DX402" s="665" t="e">
        <f t="shared" si="1454"/>
        <v>#N/A</v>
      </c>
      <c r="DY402" s="665" t="e">
        <f t="shared" si="1454"/>
        <v>#N/A</v>
      </c>
      <c r="DZ402" s="665" t="e">
        <f t="shared" si="1454"/>
        <v>#N/A</v>
      </c>
      <c r="EA402" s="665" t="e">
        <f t="shared" si="1454"/>
        <v>#N/A</v>
      </c>
      <c r="EB402" s="665" t="e">
        <f t="shared" si="1454"/>
        <v>#N/A</v>
      </c>
      <c r="EC402" s="665" t="e">
        <f t="shared" si="1454"/>
        <v>#N/A</v>
      </c>
      <c r="ED402" s="665" t="e">
        <f t="shared" si="1454"/>
        <v>#N/A</v>
      </c>
      <c r="EE402" s="665" t="e">
        <f t="shared" si="1454"/>
        <v>#N/A</v>
      </c>
      <c r="EF402" s="665" t="e">
        <f t="shared" si="1454"/>
        <v>#N/A</v>
      </c>
      <c r="EG402" s="665" t="e">
        <f t="shared" si="1454"/>
        <v>#N/A</v>
      </c>
      <c r="EH402" s="665" t="e">
        <f t="shared" si="1454"/>
        <v>#N/A</v>
      </c>
      <c r="EI402" s="665" t="e">
        <f t="shared" si="1454"/>
        <v>#N/A</v>
      </c>
      <c r="EJ402" s="665" t="e">
        <f t="shared" si="1454"/>
        <v>#N/A</v>
      </c>
      <c r="EK402" s="665" t="e">
        <f t="shared" si="1454"/>
        <v>#N/A</v>
      </c>
      <c r="EL402" s="665" t="e">
        <f t="shared" si="1454"/>
        <v>#N/A</v>
      </c>
      <c r="EM402" s="665" t="e">
        <f t="shared" si="1454"/>
        <v>#N/A</v>
      </c>
      <c r="EN402" s="665" t="e">
        <f t="shared" si="1454"/>
        <v>#N/A</v>
      </c>
      <c r="EO402" s="665" t="e">
        <f t="shared" si="1454"/>
        <v>#N/A</v>
      </c>
      <c r="EP402" s="665" t="e">
        <f t="shared" si="1454"/>
        <v>#N/A</v>
      </c>
      <c r="EQ402" s="665" t="e">
        <f t="shared" si="1454"/>
        <v>#N/A</v>
      </c>
      <c r="ER402" s="665" t="e">
        <f t="shared" si="1454"/>
        <v>#N/A</v>
      </c>
      <c r="ES402" s="665" t="e">
        <f t="shared" si="1454"/>
        <v>#N/A</v>
      </c>
      <c r="ET402" s="665" t="e">
        <f t="shared" si="1454"/>
        <v>#N/A</v>
      </c>
      <c r="EU402" s="665" t="e">
        <f t="shared" si="1454"/>
        <v>#N/A</v>
      </c>
      <c r="EV402" s="665" t="e">
        <f t="shared" si="1454"/>
        <v>#N/A</v>
      </c>
      <c r="EW402" s="665" t="e">
        <f t="shared" si="1454"/>
        <v>#N/A</v>
      </c>
      <c r="EX402" s="665" t="e">
        <f t="shared" si="1454"/>
        <v>#N/A</v>
      </c>
      <c r="EY402" s="665" t="e">
        <f t="shared" si="1454"/>
        <v>#N/A</v>
      </c>
      <c r="EZ402" s="665" t="e">
        <f t="shared" si="1454"/>
        <v>#N/A</v>
      </c>
      <c r="FA402" s="665" t="e">
        <f t="shared" si="1454"/>
        <v>#N/A</v>
      </c>
      <c r="FB402" s="665" t="e">
        <f t="shared" si="1454"/>
        <v>#N/A</v>
      </c>
      <c r="FC402" s="665" t="e">
        <f t="shared" si="1454"/>
        <v>#N/A</v>
      </c>
      <c r="FD402" s="665" t="e">
        <f t="shared" si="1454"/>
        <v>#N/A</v>
      </c>
      <c r="FE402" s="665" t="e">
        <f t="shared" si="1454"/>
        <v>#N/A</v>
      </c>
      <c r="FF402" s="665" t="e">
        <f t="shared" si="1454"/>
        <v>#N/A</v>
      </c>
      <c r="FG402" s="665" t="e">
        <f t="shared" si="1454"/>
        <v>#N/A</v>
      </c>
      <c r="FH402" s="665" t="e">
        <f t="shared" si="1454"/>
        <v>#N/A</v>
      </c>
      <c r="FI402" s="665" t="e">
        <f t="shared" si="1454"/>
        <v>#N/A</v>
      </c>
      <c r="FJ402" s="665" t="e">
        <f t="shared" si="1454"/>
        <v>#N/A</v>
      </c>
      <c r="FK402" s="665" t="e">
        <f t="shared" si="1454"/>
        <v>#N/A</v>
      </c>
      <c r="FL402" s="665" t="e">
        <f t="shared" si="1454"/>
        <v>#N/A</v>
      </c>
      <c r="FM402" s="665" t="e">
        <f t="shared" si="1454"/>
        <v>#N/A</v>
      </c>
      <c r="FN402" s="665" t="e">
        <f t="shared" si="1454"/>
        <v>#N/A</v>
      </c>
      <c r="FO402" s="665" t="e">
        <f t="shared" si="1454"/>
        <v>#N/A</v>
      </c>
      <c r="FP402" s="665" t="e">
        <f t="shared" si="1454"/>
        <v>#N/A</v>
      </c>
      <c r="FQ402" s="665" t="e">
        <f t="shared" si="1454"/>
        <v>#N/A</v>
      </c>
      <c r="FR402" s="665" t="e">
        <f t="shared" si="1454"/>
        <v>#N/A</v>
      </c>
      <c r="FS402" s="665" t="e">
        <f t="shared" si="1454"/>
        <v>#N/A</v>
      </c>
      <c r="FT402" s="665" t="e">
        <f t="shared" si="1454"/>
        <v>#N/A</v>
      </c>
      <c r="FU402" s="665" t="e">
        <f t="shared" si="1454"/>
        <v>#N/A</v>
      </c>
      <c r="FV402" s="665" t="e">
        <f t="shared" si="1454"/>
        <v>#N/A</v>
      </c>
      <c r="FW402" s="665" t="e">
        <f t="shared" si="1454"/>
        <v>#N/A</v>
      </c>
      <c r="FX402" s="665" t="e">
        <f t="shared" si="1454"/>
        <v>#N/A</v>
      </c>
      <c r="FY402" s="665" t="e">
        <f t="shared" si="1454"/>
        <v>#N/A</v>
      </c>
      <c r="FZ402" s="665" t="e">
        <f t="shared" si="1454"/>
        <v>#N/A</v>
      </c>
      <c r="GA402" s="665" t="e">
        <f t="shared" si="1454"/>
        <v>#N/A</v>
      </c>
      <c r="GB402" s="665" t="e">
        <f t="shared" si="1454"/>
        <v>#N/A</v>
      </c>
      <c r="GC402" s="665" t="e">
        <f t="shared" si="1454"/>
        <v>#N/A</v>
      </c>
      <c r="GD402" s="665" t="e">
        <f t="shared" si="1454"/>
        <v>#N/A</v>
      </c>
      <c r="GE402" s="665" t="e">
        <f t="shared" ref="GE402:GK402" si="1455">GE371-GE383</f>
        <v>#N/A</v>
      </c>
      <c r="GF402" s="665" t="e">
        <f t="shared" si="1455"/>
        <v>#N/A</v>
      </c>
      <c r="GG402" s="665" t="e">
        <f t="shared" si="1455"/>
        <v>#N/A</v>
      </c>
      <c r="GH402" s="665" t="e">
        <f t="shared" si="1455"/>
        <v>#N/A</v>
      </c>
      <c r="GI402" s="665" t="e">
        <f t="shared" si="1455"/>
        <v>#N/A</v>
      </c>
      <c r="GJ402" s="665" t="e">
        <f t="shared" si="1455"/>
        <v>#N/A</v>
      </c>
      <c r="GK402" s="665" t="e">
        <f t="shared" si="1455"/>
        <v>#N/A</v>
      </c>
      <c r="GL402" s="665" t="e">
        <f>SUM(DS402:GK402)+SUM(#REF!)-SUM(HB383:HK383)=#REF!</f>
        <v>#REF!</v>
      </c>
      <c r="GN402" s="749">
        <v>2027</v>
      </c>
      <c r="GO402" s="664" t="e">
        <f>SUMIF(DS366:GK366,GO366,DS402:GK402)</f>
        <v>#REF!</v>
      </c>
      <c r="GP402" s="668" t="e">
        <f>SUMIF(DS366:GK366,GP366,DS402:GK402)</f>
        <v>#N/A</v>
      </c>
      <c r="GQ402" s="668" t="e">
        <f>SUMIF(DS366:GK366,GQ366,DS402:GK402)</f>
        <v>#N/A</v>
      </c>
      <c r="GR402" s="668" t="e">
        <f>SUMIF(DS366:GK366,GR366,DS402:GK402)</f>
        <v>#N/A</v>
      </c>
      <c r="GS402" s="668" t="e">
        <f>SUMIF(DS366:GK366,GS366,DS402:GK402)</f>
        <v>#N/A</v>
      </c>
      <c r="GT402" s="668" t="e">
        <f>SUMIF(DS366:GK366,GT366,DS402:GK402)</f>
        <v>#N/A</v>
      </c>
      <c r="GU402" s="668" t="e">
        <f>SUMIF(DS366:GK366,GU366,DS402:GK402)</f>
        <v>#N/A</v>
      </c>
      <c r="GV402" s="668" t="e">
        <f>SUMIF(DS366:GK366,GV366,DS402:GK402)</f>
        <v>#N/A</v>
      </c>
      <c r="GW402" s="668" t="e">
        <f>SUMIF(DS366:GK366,GW366,DS402:GK402)</f>
        <v>#N/A</v>
      </c>
      <c r="GX402" s="668" t="e">
        <f>SUMIF(DS366:GK366,GX366,DS402:GK402)</f>
        <v>#N/A</v>
      </c>
      <c r="GY402" s="668" t="e">
        <f>SUMIF(DS366:GK366,GY366,DS402:GK402)</f>
        <v>#N/A</v>
      </c>
      <c r="GZ402" s="646" t="e">
        <f>SUM(GO402:GY402)-SUM(HB383:HK383)=(#REF!-SUM(#REF!))</f>
        <v>#REF!</v>
      </c>
      <c r="HM402" s="674"/>
      <c r="HN402" s="674"/>
      <c r="HO402" s="674"/>
      <c r="HP402" s="674"/>
      <c r="HQ402" s="674"/>
      <c r="HR402" s="674"/>
      <c r="HS402" s="674"/>
      <c r="HT402" s="674"/>
      <c r="HU402" s="674"/>
      <c r="HV402" s="674"/>
      <c r="HW402" s="674"/>
      <c r="HX402" s="674"/>
      <c r="HY402" s="674"/>
      <c r="HZ402" s="674"/>
    </row>
    <row r="403" spans="1:234" s="643" customFormat="1" x14ac:dyDescent="0.25">
      <c r="B403" s="644"/>
      <c r="C403" s="644"/>
      <c r="D403" s="644"/>
      <c r="E403" s="678"/>
      <c r="F403" s="670"/>
      <c r="G403" s="644"/>
      <c r="H403" s="644"/>
      <c r="I403" s="644"/>
      <c r="J403" s="644"/>
      <c r="K403" s="644"/>
      <c r="L403" s="644"/>
      <c r="M403" s="674"/>
      <c r="N403" s="589" t="str">
        <f>L397</f>
        <v>Export</v>
      </c>
      <c r="O403" s="919" t="s">
        <v>1689</v>
      </c>
      <c r="P403" s="919"/>
      <c r="Q403" s="919"/>
      <c r="R403" s="674"/>
      <c r="DR403" s="749">
        <v>2028</v>
      </c>
      <c r="DS403" s="665" t="e">
        <f t="shared" si="1454"/>
        <v>#REF!</v>
      </c>
      <c r="DT403" s="665" t="e">
        <f t="shared" si="1454"/>
        <v>#N/A</v>
      </c>
      <c r="DU403" s="665" t="e">
        <f t="shared" si="1454"/>
        <v>#N/A</v>
      </c>
      <c r="DV403" s="665" t="e">
        <f t="shared" si="1454"/>
        <v>#N/A</v>
      </c>
      <c r="DW403" s="665" t="e">
        <f t="shared" si="1454"/>
        <v>#N/A</v>
      </c>
      <c r="DX403" s="665" t="e">
        <f t="shared" si="1454"/>
        <v>#N/A</v>
      </c>
      <c r="DY403" s="665" t="e">
        <f t="shared" si="1454"/>
        <v>#N/A</v>
      </c>
      <c r="DZ403" s="665" t="e">
        <f t="shared" si="1454"/>
        <v>#N/A</v>
      </c>
      <c r="EA403" s="665" t="e">
        <f t="shared" si="1454"/>
        <v>#N/A</v>
      </c>
      <c r="EB403" s="665" t="e">
        <f t="shared" si="1454"/>
        <v>#N/A</v>
      </c>
      <c r="EC403" s="665" t="e">
        <f t="shared" si="1454"/>
        <v>#N/A</v>
      </c>
      <c r="ED403" s="665" t="e">
        <f t="shared" si="1454"/>
        <v>#N/A</v>
      </c>
      <c r="EE403" s="665" t="e">
        <f t="shared" si="1454"/>
        <v>#N/A</v>
      </c>
      <c r="EF403" s="665" t="e">
        <f t="shared" si="1454"/>
        <v>#N/A</v>
      </c>
      <c r="EG403" s="665" t="e">
        <f t="shared" si="1454"/>
        <v>#N/A</v>
      </c>
      <c r="EH403" s="665" t="e">
        <f t="shared" si="1454"/>
        <v>#N/A</v>
      </c>
      <c r="EI403" s="665" t="e">
        <f t="shared" si="1454"/>
        <v>#N/A</v>
      </c>
      <c r="EJ403" s="665" t="e">
        <f t="shared" si="1454"/>
        <v>#N/A</v>
      </c>
      <c r="EK403" s="665" t="e">
        <f t="shared" si="1454"/>
        <v>#N/A</v>
      </c>
      <c r="EL403" s="665" t="e">
        <f t="shared" si="1454"/>
        <v>#N/A</v>
      </c>
      <c r="EM403" s="665" t="e">
        <f t="shared" si="1454"/>
        <v>#N/A</v>
      </c>
      <c r="EN403" s="665" t="e">
        <f t="shared" si="1454"/>
        <v>#N/A</v>
      </c>
      <c r="EO403" s="665" t="e">
        <f t="shared" si="1454"/>
        <v>#N/A</v>
      </c>
      <c r="EP403" s="665" t="e">
        <f t="shared" si="1454"/>
        <v>#N/A</v>
      </c>
      <c r="EQ403" s="665" t="e">
        <f t="shared" si="1454"/>
        <v>#N/A</v>
      </c>
      <c r="ER403" s="665" t="e">
        <f t="shared" si="1454"/>
        <v>#N/A</v>
      </c>
      <c r="ES403" s="665" t="e">
        <f t="shared" si="1454"/>
        <v>#N/A</v>
      </c>
      <c r="ET403" s="665" t="e">
        <f t="shared" si="1454"/>
        <v>#N/A</v>
      </c>
      <c r="EU403" s="665" t="e">
        <f t="shared" si="1454"/>
        <v>#N/A</v>
      </c>
      <c r="EV403" s="665" t="e">
        <f t="shared" si="1454"/>
        <v>#N/A</v>
      </c>
      <c r="EW403" s="665" t="e">
        <f t="shared" si="1454"/>
        <v>#N/A</v>
      </c>
      <c r="EX403" s="665" t="e">
        <f t="shared" si="1454"/>
        <v>#N/A</v>
      </c>
      <c r="EY403" s="665" t="e">
        <f t="shared" si="1454"/>
        <v>#N/A</v>
      </c>
      <c r="EZ403" s="665" t="e">
        <f t="shared" si="1454"/>
        <v>#N/A</v>
      </c>
      <c r="FA403" s="665" t="e">
        <f t="shared" si="1454"/>
        <v>#N/A</v>
      </c>
      <c r="FB403" s="665" t="e">
        <f t="shared" si="1454"/>
        <v>#N/A</v>
      </c>
      <c r="FC403" s="665" t="e">
        <f t="shared" si="1454"/>
        <v>#N/A</v>
      </c>
      <c r="FD403" s="665" t="e">
        <f t="shared" si="1454"/>
        <v>#N/A</v>
      </c>
      <c r="FE403" s="665" t="e">
        <f t="shared" si="1454"/>
        <v>#N/A</v>
      </c>
      <c r="FF403" s="665" t="e">
        <f t="shared" si="1454"/>
        <v>#N/A</v>
      </c>
      <c r="FG403" s="665" t="e">
        <f t="shared" si="1454"/>
        <v>#N/A</v>
      </c>
      <c r="FH403" s="665" t="e">
        <f t="shared" si="1454"/>
        <v>#N/A</v>
      </c>
      <c r="FI403" s="665" t="e">
        <f t="shared" si="1454"/>
        <v>#N/A</v>
      </c>
      <c r="FJ403" s="665" t="e">
        <f t="shared" si="1454"/>
        <v>#N/A</v>
      </c>
      <c r="FK403" s="665" t="e">
        <f t="shared" si="1454"/>
        <v>#N/A</v>
      </c>
      <c r="FL403" s="665" t="e">
        <f t="shared" si="1454"/>
        <v>#N/A</v>
      </c>
      <c r="FM403" s="665" t="e">
        <f t="shared" si="1454"/>
        <v>#N/A</v>
      </c>
      <c r="FN403" s="665" t="e">
        <f t="shared" si="1454"/>
        <v>#N/A</v>
      </c>
      <c r="FO403" s="665" t="e">
        <f t="shared" si="1454"/>
        <v>#N/A</v>
      </c>
      <c r="FP403" s="665" t="e">
        <f t="shared" si="1454"/>
        <v>#N/A</v>
      </c>
      <c r="FQ403" s="665" t="e">
        <f t="shared" si="1454"/>
        <v>#N/A</v>
      </c>
      <c r="FR403" s="665" t="e">
        <f t="shared" si="1454"/>
        <v>#N/A</v>
      </c>
      <c r="FS403" s="665" t="e">
        <f t="shared" si="1454"/>
        <v>#N/A</v>
      </c>
      <c r="FT403" s="665" t="e">
        <f t="shared" si="1454"/>
        <v>#N/A</v>
      </c>
      <c r="FU403" s="665" t="e">
        <f t="shared" si="1454"/>
        <v>#N/A</v>
      </c>
      <c r="FV403" s="665" t="e">
        <f t="shared" si="1454"/>
        <v>#N/A</v>
      </c>
      <c r="FW403" s="665" t="e">
        <f t="shared" si="1454"/>
        <v>#N/A</v>
      </c>
      <c r="FX403" s="665" t="e">
        <f t="shared" si="1454"/>
        <v>#N/A</v>
      </c>
      <c r="FY403" s="665" t="e">
        <f t="shared" si="1454"/>
        <v>#N/A</v>
      </c>
      <c r="FZ403" s="665" t="e">
        <f t="shared" si="1454"/>
        <v>#N/A</v>
      </c>
      <c r="GA403" s="665" t="e">
        <f t="shared" si="1454"/>
        <v>#N/A</v>
      </c>
      <c r="GB403" s="665" t="e">
        <f t="shared" si="1454"/>
        <v>#N/A</v>
      </c>
      <c r="GC403" s="665" t="e">
        <f t="shared" si="1454"/>
        <v>#N/A</v>
      </c>
      <c r="GD403" s="665" t="e">
        <f t="shared" si="1454"/>
        <v>#N/A</v>
      </c>
      <c r="GE403" s="665" t="e">
        <f t="shared" ref="GE403:GK403" si="1456">GE372-GE384</f>
        <v>#N/A</v>
      </c>
      <c r="GF403" s="665" t="e">
        <f t="shared" si="1456"/>
        <v>#N/A</v>
      </c>
      <c r="GG403" s="665" t="e">
        <f t="shared" si="1456"/>
        <v>#N/A</v>
      </c>
      <c r="GH403" s="665" t="e">
        <f t="shared" si="1456"/>
        <v>#N/A</v>
      </c>
      <c r="GI403" s="665" t="e">
        <f t="shared" si="1456"/>
        <v>#N/A</v>
      </c>
      <c r="GJ403" s="665" t="e">
        <f t="shared" si="1456"/>
        <v>#N/A</v>
      </c>
      <c r="GK403" s="665" t="e">
        <f t="shared" si="1456"/>
        <v>#N/A</v>
      </c>
      <c r="GL403" s="665" t="e">
        <f>SUM(DS403:GK403)+SUM(#REF!)-SUM(HB384:HK384)=#REF!</f>
        <v>#REF!</v>
      </c>
      <c r="GN403" s="749">
        <v>2028</v>
      </c>
      <c r="GO403" s="664" t="e">
        <f>SUMIF(DS366:GK366,GO366,DS403:GK403)</f>
        <v>#REF!</v>
      </c>
      <c r="GP403" s="668" t="e">
        <f>SUMIF(DS366:GK366,GP366,DS403:GK403)</f>
        <v>#N/A</v>
      </c>
      <c r="GQ403" s="668" t="e">
        <f>SUMIF(DS366:GK366,GQ366,DS403:GK403)</f>
        <v>#N/A</v>
      </c>
      <c r="GR403" s="668" t="e">
        <f>SUMIF(DS366:GK366,GR366,DS403:GK403)</f>
        <v>#N/A</v>
      </c>
      <c r="GS403" s="668" t="e">
        <f>SUMIF(DS366:GK366,GS366,DS403:GK403)</f>
        <v>#N/A</v>
      </c>
      <c r="GT403" s="668" t="e">
        <f>SUMIF(DS366:GK366,GT366,DS403:GK403)</f>
        <v>#N/A</v>
      </c>
      <c r="GU403" s="668" t="e">
        <f>SUMIF(DS366:GK366,GU366,DS403:GK403)</f>
        <v>#N/A</v>
      </c>
      <c r="GV403" s="668" t="e">
        <f>SUMIF(DS366:GK366,GV366,DS403:GK403)</f>
        <v>#N/A</v>
      </c>
      <c r="GW403" s="668" t="e">
        <f>SUMIF(DS366:GK366,GW366,DS403:GK403)</f>
        <v>#N/A</v>
      </c>
      <c r="GX403" s="668" t="e">
        <f>SUMIF(DS366:GK366,GX366,DS403:GK403)</f>
        <v>#N/A</v>
      </c>
      <c r="GY403" s="668" t="e">
        <f>SUMIF(DS366:GK366,GY366,DS403:GK403)</f>
        <v>#N/A</v>
      </c>
      <c r="GZ403" s="646" t="e">
        <f>SUM(GO403:GY403)-SUM(HB384:HK384)=(#REF!-SUM(#REF!))</f>
        <v>#REF!</v>
      </c>
      <c r="HM403" s="674"/>
      <c r="HN403" s="674"/>
      <c r="HO403" s="674"/>
      <c r="HP403" s="674"/>
      <c r="HQ403" s="674"/>
      <c r="HR403" s="674"/>
      <c r="HS403" s="674"/>
      <c r="HT403" s="674"/>
      <c r="HU403" s="674"/>
      <c r="HV403" s="674"/>
      <c r="HW403" s="674"/>
      <c r="HX403" s="674"/>
      <c r="HY403" s="674"/>
      <c r="HZ403" s="674"/>
    </row>
    <row r="404" spans="1:234" s="643" customFormat="1" x14ac:dyDescent="0.25">
      <c r="B404" s="644"/>
      <c r="C404" s="644"/>
      <c r="D404" s="644"/>
      <c r="E404" s="678"/>
      <c r="F404" s="670"/>
      <c r="G404" s="644"/>
      <c r="H404" s="644"/>
      <c r="I404" s="644"/>
      <c r="J404" s="644"/>
      <c r="K404" s="644"/>
      <c r="L404" s="644"/>
      <c r="M404" s="674"/>
      <c r="N404" s="674"/>
      <c r="O404" s="919"/>
      <c r="P404" s="919"/>
      <c r="Q404" s="919"/>
      <c r="R404" s="674"/>
      <c r="DR404" s="749">
        <v>2029</v>
      </c>
      <c r="DS404" s="665" t="e">
        <f t="shared" si="1454"/>
        <v>#REF!</v>
      </c>
      <c r="DT404" s="665" t="e">
        <f t="shared" si="1454"/>
        <v>#N/A</v>
      </c>
      <c r="DU404" s="665" t="e">
        <f t="shared" si="1454"/>
        <v>#N/A</v>
      </c>
      <c r="DV404" s="665" t="e">
        <f t="shared" si="1454"/>
        <v>#N/A</v>
      </c>
      <c r="DW404" s="665" t="e">
        <f t="shared" si="1454"/>
        <v>#N/A</v>
      </c>
      <c r="DX404" s="665" t="e">
        <f t="shared" si="1454"/>
        <v>#N/A</v>
      </c>
      <c r="DY404" s="665" t="e">
        <f t="shared" si="1454"/>
        <v>#N/A</v>
      </c>
      <c r="DZ404" s="665" t="e">
        <f t="shared" si="1454"/>
        <v>#N/A</v>
      </c>
      <c r="EA404" s="665" t="e">
        <f t="shared" si="1454"/>
        <v>#N/A</v>
      </c>
      <c r="EB404" s="665" t="e">
        <f t="shared" si="1454"/>
        <v>#N/A</v>
      </c>
      <c r="EC404" s="665" t="e">
        <f t="shared" si="1454"/>
        <v>#N/A</v>
      </c>
      <c r="ED404" s="665" t="e">
        <f t="shared" si="1454"/>
        <v>#N/A</v>
      </c>
      <c r="EE404" s="665" t="e">
        <f t="shared" si="1454"/>
        <v>#N/A</v>
      </c>
      <c r="EF404" s="665" t="e">
        <f t="shared" si="1454"/>
        <v>#N/A</v>
      </c>
      <c r="EG404" s="665" t="e">
        <f t="shared" si="1454"/>
        <v>#N/A</v>
      </c>
      <c r="EH404" s="665" t="e">
        <f t="shared" si="1454"/>
        <v>#N/A</v>
      </c>
      <c r="EI404" s="665" t="e">
        <f t="shared" si="1454"/>
        <v>#N/A</v>
      </c>
      <c r="EJ404" s="665" t="e">
        <f t="shared" si="1454"/>
        <v>#N/A</v>
      </c>
      <c r="EK404" s="665" t="e">
        <f t="shared" si="1454"/>
        <v>#N/A</v>
      </c>
      <c r="EL404" s="665" t="e">
        <f t="shared" si="1454"/>
        <v>#N/A</v>
      </c>
      <c r="EM404" s="665" t="e">
        <f t="shared" si="1454"/>
        <v>#N/A</v>
      </c>
      <c r="EN404" s="665" t="e">
        <f t="shared" si="1454"/>
        <v>#N/A</v>
      </c>
      <c r="EO404" s="665" t="e">
        <f t="shared" si="1454"/>
        <v>#N/A</v>
      </c>
      <c r="EP404" s="665" t="e">
        <f t="shared" si="1454"/>
        <v>#N/A</v>
      </c>
      <c r="EQ404" s="665" t="e">
        <f t="shared" si="1454"/>
        <v>#N/A</v>
      </c>
      <c r="ER404" s="665" t="e">
        <f t="shared" si="1454"/>
        <v>#N/A</v>
      </c>
      <c r="ES404" s="665" t="e">
        <f t="shared" si="1454"/>
        <v>#N/A</v>
      </c>
      <c r="ET404" s="665" t="e">
        <f t="shared" si="1454"/>
        <v>#N/A</v>
      </c>
      <c r="EU404" s="665" t="e">
        <f t="shared" si="1454"/>
        <v>#N/A</v>
      </c>
      <c r="EV404" s="665" t="e">
        <f t="shared" si="1454"/>
        <v>#N/A</v>
      </c>
      <c r="EW404" s="665" t="e">
        <f t="shared" si="1454"/>
        <v>#N/A</v>
      </c>
      <c r="EX404" s="665" t="e">
        <f t="shared" si="1454"/>
        <v>#N/A</v>
      </c>
      <c r="EY404" s="665" t="e">
        <f t="shared" si="1454"/>
        <v>#N/A</v>
      </c>
      <c r="EZ404" s="665" t="e">
        <f t="shared" si="1454"/>
        <v>#N/A</v>
      </c>
      <c r="FA404" s="665" t="e">
        <f t="shared" si="1454"/>
        <v>#N/A</v>
      </c>
      <c r="FB404" s="665" t="e">
        <f t="shared" si="1454"/>
        <v>#N/A</v>
      </c>
      <c r="FC404" s="665" t="e">
        <f t="shared" si="1454"/>
        <v>#N/A</v>
      </c>
      <c r="FD404" s="665" t="e">
        <f t="shared" si="1454"/>
        <v>#N/A</v>
      </c>
      <c r="FE404" s="665" t="e">
        <f t="shared" si="1454"/>
        <v>#N/A</v>
      </c>
      <c r="FF404" s="665" t="e">
        <f t="shared" si="1454"/>
        <v>#N/A</v>
      </c>
      <c r="FG404" s="665" t="e">
        <f t="shared" si="1454"/>
        <v>#N/A</v>
      </c>
      <c r="FH404" s="665" t="e">
        <f t="shared" si="1454"/>
        <v>#N/A</v>
      </c>
      <c r="FI404" s="665" t="e">
        <f t="shared" si="1454"/>
        <v>#N/A</v>
      </c>
      <c r="FJ404" s="665" t="e">
        <f t="shared" si="1454"/>
        <v>#N/A</v>
      </c>
      <c r="FK404" s="665" t="e">
        <f t="shared" si="1454"/>
        <v>#N/A</v>
      </c>
      <c r="FL404" s="665" t="e">
        <f t="shared" si="1454"/>
        <v>#N/A</v>
      </c>
      <c r="FM404" s="665" t="e">
        <f t="shared" si="1454"/>
        <v>#N/A</v>
      </c>
      <c r="FN404" s="665" t="e">
        <f t="shared" si="1454"/>
        <v>#N/A</v>
      </c>
      <c r="FO404" s="665" t="e">
        <f t="shared" si="1454"/>
        <v>#N/A</v>
      </c>
      <c r="FP404" s="665" t="e">
        <f t="shared" si="1454"/>
        <v>#N/A</v>
      </c>
      <c r="FQ404" s="665" t="e">
        <f t="shared" si="1454"/>
        <v>#N/A</v>
      </c>
      <c r="FR404" s="665" t="e">
        <f t="shared" si="1454"/>
        <v>#N/A</v>
      </c>
      <c r="FS404" s="665" t="e">
        <f t="shared" si="1454"/>
        <v>#N/A</v>
      </c>
      <c r="FT404" s="665" t="e">
        <f t="shared" si="1454"/>
        <v>#N/A</v>
      </c>
      <c r="FU404" s="665" t="e">
        <f t="shared" si="1454"/>
        <v>#N/A</v>
      </c>
      <c r="FV404" s="665" t="e">
        <f t="shared" si="1454"/>
        <v>#N/A</v>
      </c>
      <c r="FW404" s="665" t="e">
        <f t="shared" si="1454"/>
        <v>#N/A</v>
      </c>
      <c r="FX404" s="665" t="e">
        <f t="shared" si="1454"/>
        <v>#N/A</v>
      </c>
      <c r="FY404" s="665" t="e">
        <f t="shared" si="1454"/>
        <v>#N/A</v>
      </c>
      <c r="FZ404" s="665" t="e">
        <f t="shared" si="1454"/>
        <v>#N/A</v>
      </c>
      <c r="GA404" s="665" t="e">
        <f t="shared" si="1454"/>
        <v>#N/A</v>
      </c>
      <c r="GB404" s="665" t="e">
        <f t="shared" si="1454"/>
        <v>#N/A</v>
      </c>
      <c r="GC404" s="665" t="e">
        <f t="shared" si="1454"/>
        <v>#N/A</v>
      </c>
      <c r="GD404" s="665" t="e">
        <f t="shared" si="1454"/>
        <v>#N/A</v>
      </c>
      <c r="GE404" s="665" t="e">
        <f t="shared" ref="GE404:GK404" si="1457">GE373-GE385</f>
        <v>#N/A</v>
      </c>
      <c r="GF404" s="665" t="e">
        <f t="shared" si="1457"/>
        <v>#N/A</v>
      </c>
      <c r="GG404" s="665" t="e">
        <f t="shared" si="1457"/>
        <v>#N/A</v>
      </c>
      <c r="GH404" s="665" t="e">
        <f t="shared" si="1457"/>
        <v>#N/A</v>
      </c>
      <c r="GI404" s="665" t="e">
        <f t="shared" si="1457"/>
        <v>#N/A</v>
      </c>
      <c r="GJ404" s="665" t="e">
        <f t="shared" si="1457"/>
        <v>#N/A</v>
      </c>
      <c r="GK404" s="665" t="e">
        <f t="shared" si="1457"/>
        <v>#N/A</v>
      </c>
      <c r="GL404" s="665" t="e">
        <f>SUM(DS404:GK404)+SUM(#REF!)-SUM(HB385:HK385)=#REF!</f>
        <v>#REF!</v>
      </c>
      <c r="GN404" s="749">
        <v>2029</v>
      </c>
      <c r="GO404" s="664" t="e">
        <f>SUMIF(DS366:GK366,GO366,DS404:GK404)</f>
        <v>#REF!</v>
      </c>
      <c r="GP404" s="668" t="e">
        <f>SUMIF(DS366:GK366,GP366,DS404:GK404)</f>
        <v>#N/A</v>
      </c>
      <c r="GQ404" s="668" t="e">
        <f>SUMIF(DS366:GK366,GQ366,DS404:GK404)</f>
        <v>#N/A</v>
      </c>
      <c r="GR404" s="668" t="e">
        <f>SUMIF(DS366:GK366,GR366,DS404:GK404)</f>
        <v>#N/A</v>
      </c>
      <c r="GS404" s="668" t="e">
        <f>SUMIF(DS366:GK366,GS366,DS404:GK404)</f>
        <v>#N/A</v>
      </c>
      <c r="GT404" s="668" t="e">
        <f>SUMIF(DS366:GK366,GT366,DS404:GK404)</f>
        <v>#N/A</v>
      </c>
      <c r="GU404" s="668" t="e">
        <f>SUMIF(DS366:GK366,GU366,DS404:GK404)</f>
        <v>#N/A</v>
      </c>
      <c r="GV404" s="668" t="e">
        <f>SUMIF(DS366:GK366,GV366,DS404:GK404)</f>
        <v>#N/A</v>
      </c>
      <c r="GW404" s="668" t="e">
        <f>SUMIF(DS366:GK366,GW366,DS404:GK404)</f>
        <v>#N/A</v>
      </c>
      <c r="GX404" s="668" t="e">
        <f>SUMIF(DS366:GK366,GX366,DS404:GK404)</f>
        <v>#N/A</v>
      </c>
      <c r="GY404" s="668" t="e">
        <f>SUMIF(DS366:GK366,GY366,DS404:GK404)</f>
        <v>#N/A</v>
      </c>
      <c r="GZ404" s="646" t="e">
        <f>SUM(GO404:GY404)-SUM(HB385:HK385)=(#REF!-SUM(#REF!))</f>
        <v>#REF!</v>
      </c>
      <c r="HM404" s="674"/>
      <c r="HN404" s="674"/>
      <c r="HO404" s="674"/>
      <c r="HP404" s="674"/>
      <c r="HQ404" s="674"/>
      <c r="HR404" s="674"/>
      <c r="HS404" s="674"/>
      <c r="HT404" s="674"/>
      <c r="HU404" s="674"/>
      <c r="HV404" s="674"/>
      <c r="HW404" s="674"/>
      <c r="HX404" s="674"/>
      <c r="HY404" s="674"/>
      <c r="HZ404" s="674"/>
    </row>
    <row r="405" spans="1:234" s="643" customFormat="1" x14ac:dyDescent="0.25">
      <c r="B405" s="644"/>
      <c r="C405" s="644"/>
      <c r="D405" s="644"/>
      <c r="E405" s="678"/>
      <c r="F405" s="670"/>
      <c r="G405" s="644"/>
      <c r="H405" s="644"/>
      <c r="I405" s="644"/>
      <c r="J405" s="644"/>
      <c r="K405" s="644"/>
      <c r="L405" s="644"/>
      <c r="M405" s="674"/>
      <c r="N405" s="684"/>
      <c r="O405" s="919"/>
      <c r="P405" s="919"/>
      <c r="Q405" s="919"/>
      <c r="R405" s="674"/>
      <c r="DR405" s="749">
        <v>2030</v>
      </c>
      <c r="DS405" s="665" t="e">
        <f t="shared" si="1454"/>
        <v>#REF!</v>
      </c>
      <c r="DT405" s="665" t="e">
        <f t="shared" si="1454"/>
        <v>#N/A</v>
      </c>
      <c r="DU405" s="665" t="e">
        <f t="shared" si="1454"/>
        <v>#N/A</v>
      </c>
      <c r="DV405" s="665" t="e">
        <f t="shared" si="1454"/>
        <v>#N/A</v>
      </c>
      <c r="DW405" s="665" t="e">
        <f t="shared" si="1454"/>
        <v>#N/A</v>
      </c>
      <c r="DX405" s="665" t="e">
        <f t="shared" si="1454"/>
        <v>#N/A</v>
      </c>
      <c r="DY405" s="665" t="e">
        <f t="shared" si="1454"/>
        <v>#N/A</v>
      </c>
      <c r="DZ405" s="665" t="e">
        <f t="shared" si="1454"/>
        <v>#N/A</v>
      </c>
      <c r="EA405" s="665" t="e">
        <f t="shared" si="1454"/>
        <v>#N/A</v>
      </c>
      <c r="EB405" s="665" t="e">
        <f t="shared" si="1454"/>
        <v>#N/A</v>
      </c>
      <c r="EC405" s="665" t="e">
        <f t="shared" si="1454"/>
        <v>#N/A</v>
      </c>
      <c r="ED405" s="665" t="e">
        <f t="shared" si="1454"/>
        <v>#N/A</v>
      </c>
      <c r="EE405" s="665" t="e">
        <f t="shared" si="1454"/>
        <v>#N/A</v>
      </c>
      <c r="EF405" s="665" t="e">
        <f t="shared" si="1454"/>
        <v>#N/A</v>
      </c>
      <c r="EG405" s="665" t="e">
        <f t="shared" si="1454"/>
        <v>#N/A</v>
      </c>
      <c r="EH405" s="665" t="e">
        <f t="shared" si="1454"/>
        <v>#N/A</v>
      </c>
      <c r="EI405" s="665" t="e">
        <f t="shared" si="1454"/>
        <v>#N/A</v>
      </c>
      <c r="EJ405" s="665" t="e">
        <f t="shared" si="1454"/>
        <v>#N/A</v>
      </c>
      <c r="EK405" s="665" t="e">
        <f t="shared" si="1454"/>
        <v>#N/A</v>
      </c>
      <c r="EL405" s="665" t="e">
        <f t="shared" si="1454"/>
        <v>#N/A</v>
      </c>
      <c r="EM405" s="665" t="e">
        <f t="shared" si="1454"/>
        <v>#N/A</v>
      </c>
      <c r="EN405" s="665" t="e">
        <f t="shared" si="1454"/>
        <v>#N/A</v>
      </c>
      <c r="EO405" s="665" t="e">
        <f t="shared" si="1454"/>
        <v>#N/A</v>
      </c>
      <c r="EP405" s="665" t="e">
        <f t="shared" si="1454"/>
        <v>#N/A</v>
      </c>
      <c r="EQ405" s="665" t="e">
        <f t="shared" si="1454"/>
        <v>#N/A</v>
      </c>
      <c r="ER405" s="665" t="e">
        <f t="shared" si="1454"/>
        <v>#N/A</v>
      </c>
      <c r="ES405" s="665" t="e">
        <f t="shared" si="1454"/>
        <v>#N/A</v>
      </c>
      <c r="ET405" s="665" t="e">
        <f t="shared" si="1454"/>
        <v>#N/A</v>
      </c>
      <c r="EU405" s="665" t="e">
        <f t="shared" si="1454"/>
        <v>#N/A</v>
      </c>
      <c r="EV405" s="665" t="e">
        <f t="shared" si="1454"/>
        <v>#N/A</v>
      </c>
      <c r="EW405" s="665" t="e">
        <f t="shared" si="1454"/>
        <v>#N/A</v>
      </c>
      <c r="EX405" s="665" t="e">
        <f t="shared" si="1454"/>
        <v>#N/A</v>
      </c>
      <c r="EY405" s="665" t="e">
        <f t="shared" si="1454"/>
        <v>#N/A</v>
      </c>
      <c r="EZ405" s="665" t="e">
        <f t="shared" si="1454"/>
        <v>#N/A</v>
      </c>
      <c r="FA405" s="665" t="e">
        <f t="shared" si="1454"/>
        <v>#N/A</v>
      </c>
      <c r="FB405" s="665" t="e">
        <f t="shared" si="1454"/>
        <v>#N/A</v>
      </c>
      <c r="FC405" s="665" t="e">
        <f t="shared" si="1454"/>
        <v>#N/A</v>
      </c>
      <c r="FD405" s="665" t="e">
        <f t="shared" si="1454"/>
        <v>#N/A</v>
      </c>
      <c r="FE405" s="665" t="e">
        <f t="shared" si="1454"/>
        <v>#N/A</v>
      </c>
      <c r="FF405" s="665" t="e">
        <f t="shared" si="1454"/>
        <v>#N/A</v>
      </c>
      <c r="FG405" s="665" t="e">
        <f t="shared" si="1454"/>
        <v>#N/A</v>
      </c>
      <c r="FH405" s="665" t="e">
        <f t="shared" si="1454"/>
        <v>#N/A</v>
      </c>
      <c r="FI405" s="665" t="e">
        <f t="shared" si="1454"/>
        <v>#N/A</v>
      </c>
      <c r="FJ405" s="665" t="e">
        <f t="shared" si="1454"/>
        <v>#N/A</v>
      </c>
      <c r="FK405" s="665" t="e">
        <f t="shared" si="1454"/>
        <v>#N/A</v>
      </c>
      <c r="FL405" s="665" t="e">
        <f t="shared" si="1454"/>
        <v>#N/A</v>
      </c>
      <c r="FM405" s="665" t="e">
        <f t="shared" si="1454"/>
        <v>#N/A</v>
      </c>
      <c r="FN405" s="665" t="e">
        <f t="shared" si="1454"/>
        <v>#N/A</v>
      </c>
      <c r="FO405" s="665" t="e">
        <f t="shared" si="1454"/>
        <v>#N/A</v>
      </c>
      <c r="FP405" s="665" t="e">
        <f t="shared" si="1454"/>
        <v>#N/A</v>
      </c>
      <c r="FQ405" s="665" t="e">
        <f t="shared" si="1454"/>
        <v>#N/A</v>
      </c>
      <c r="FR405" s="665" t="e">
        <f t="shared" si="1454"/>
        <v>#N/A</v>
      </c>
      <c r="FS405" s="665" t="e">
        <f t="shared" si="1454"/>
        <v>#N/A</v>
      </c>
      <c r="FT405" s="665" t="e">
        <f t="shared" si="1454"/>
        <v>#N/A</v>
      </c>
      <c r="FU405" s="665" t="e">
        <f t="shared" si="1454"/>
        <v>#N/A</v>
      </c>
      <c r="FV405" s="665" t="e">
        <f t="shared" si="1454"/>
        <v>#N/A</v>
      </c>
      <c r="FW405" s="665" t="e">
        <f t="shared" si="1454"/>
        <v>#N/A</v>
      </c>
      <c r="FX405" s="665" t="e">
        <f t="shared" si="1454"/>
        <v>#N/A</v>
      </c>
      <c r="FY405" s="665" t="e">
        <f t="shared" si="1454"/>
        <v>#N/A</v>
      </c>
      <c r="FZ405" s="665" t="e">
        <f t="shared" si="1454"/>
        <v>#N/A</v>
      </c>
      <c r="GA405" s="665" t="e">
        <f t="shared" si="1454"/>
        <v>#N/A</v>
      </c>
      <c r="GB405" s="665" t="e">
        <f t="shared" si="1454"/>
        <v>#N/A</v>
      </c>
      <c r="GC405" s="665" t="e">
        <f t="shared" si="1454"/>
        <v>#N/A</v>
      </c>
      <c r="GD405" s="665" t="e">
        <f t="shared" ref="GD405:GK405" si="1458">GD374-GD386</f>
        <v>#N/A</v>
      </c>
      <c r="GE405" s="665" t="e">
        <f t="shared" si="1458"/>
        <v>#N/A</v>
      </c>
      <c r="GF405" s="665" t="e">
        <f t="shared" si="1458"/>
        <v>#N/A</v>
      </c>
      <c r="GG405" s="665" t="e">
        <f t="shared" si="1458"/>
        <v>#N/A</v>
      </c>
      <c r="GH405" s="665" t="e">
        <f t="shared" si="1458"/>
        <v>#N/A</v>
      </c>
      <c r="GI405" s="665" t="e">
        <f t="shared" si="1458"/>
        <v>#N/A</v>
      </c>
      <c r="GJ405" s="665" t="e">
        <f t="shared" si="1458"/>
        <v>#N/A</v>
      </c>
      <c r="GK405" s="665" t="e">
        <f t="shared" si="1458"/>
        <v>#N/A</v>
      </c>
      <c r="GL405" s="665" t="e">
        <f>SUM(DS405:GK405)+SUM(#REF!)-SUM(HB386:HK386)=#REF!</f>
        <v>#REF!</v>
      </c>
      <c r="GN405" s="749">
        <v>2030</v>
      </c>
      <c r="GO405" s="664" t="e">
        <f>SUMIF(DS366:GK366,GO366,DS405:GK405)</f>
        <v>#REF!</v>
      </c>
      <c r="GP405" s="668" t="e">
        <f>SUMIF(DS366:GK366,GP366,DS405:GK405)</f>
        <v>#N/A</v>
      </c>
      <c r="GQ405" s="668" t="e">
        <f>SUMIF(DS366:GK366,GQ366,DS405:GK405)</f>
        <v>#N/A</v>
      </c>
      <c r="GR405" s="668" t="e">
        <f>SUMIF(DS366:GK366,GR366,DS405:GK405)</f>
        <v>#N/A</v>
      </c>
      <c r="GS405" s="668" t="e">
        <f>SUMIF(DS366:GK366,GS366,DS405:GK405)</f>
        <v>#N/A</v>
      </c>
      <c r="GT405" s="668" t="e">
        <f>SUMIF(DS366:GK366,GT366,DS405:GK405)</f>
        <v>#N/A</v>
      </c>
      <c r="GU405" s="668" t="e">
        <f>SUMIF(DS366:GK366,GU366,DS405:GK405)</f>
        <v>#N/A</v>
      </c>
      <c r="GV405" s="668" t="e">
        <f>SUMIF(DS366:GK366,GV366,DS405:GK405)</f>
        <v>#N/A</v>
      </c>
      <c r="GW405" s="668" t="e">
        <f>SUMIF(DS366:GK366,GW366,DS405:GK405)</f>
        <v>#N/A</v>
      </c>
      <c r="GX405" s="668" t="e">
        <f>SUMIF(DS366:GK366,GX366,DS405:GK405)</f>
        <v>#N/A</v>
      </c>
      <c r="GY405" s="668" t="e">
        <f>SUMIF(DS366:GK366,GY366,DS405:GK405)</f>
        <v>#N/A</v>
      </c>
      <c r="GZ405" s="646" t="e">
        <f>SUM(GO405:GY405)-SUM(HB386:HK386)=(#REF!-SUM(#REF!))</f>
        <v>#REF!</v>
      </c>
      <c r="HM405" s="674"/>
      <c r="HN405" s="674"/>
      <c r="HO405" s="674"/>
      <c r="HP405" s="674"/>
      <c r="HQ405" s="674"/>
      <c r="HR405" s="674"/>
      <c r="HS405" s="674"/>
      <c r="HT405" s="674"/>
      <c r="HU405" s="674"/>
      <c r="HV405" s="674"/>
      <c r="HW405" s="674"/>
      <c r="HX405" s="674"/>
      <c r="HY405" s="674"/>
      <c r="HZ405" s="674"/>
    </row>
    <row r="406" spans="1:234" s="643" customFormat="1" x14ac:dyDescent="0.25">
      <c r="B406" s="644"/>
      <c r="C406" s="644"/>
      <c r="D406" s="644"/>
      <c r="E406" s="685"/>
      <c r="F406" s="686"/>
      <c r="G406" s="686"/>
      <c r="H406" s="686"/>
      <c r="I406" s="686"/>
      <c r="J406" s="686"/>
      <c r="K406" s="686"/>
      <c r="L406" s="686"/>
      <c r="M406" s="686"/>
      <c r="N406" s="686"/>
      <c r="O406" s="686"/>
      <c r="P406" s="686"/>
      <c r="Q406" s="686"/>
      <c r="R406" s="644"/>
      <c r="HM406" s="644"/>
      <c r="HN406" s="644"/>
      <c r="HO406" s="644"/>
      <c r="HP406" s="644"/>
      <c r="HQ406" s="644"/>
      <c r="HR406" s="644"/>
      <c r="HS406" s="644"/>
      <c r="HT406" s="644"/>
      <c r="HU406" s="644"/>
      <c r="HV406" s="644"/>
      <c r="HW406" s="644"/>
      <c r="HX406" s="644"/>
      <c r="HY406" s="644"/>
      <c r="HZ406" s="644"/>
    </row>
    <row r="407" spans="1:234" s="643" customFormat="1" ht="13.8" thickBot="1" x14ac:dyDescent="0.3">
      <c r="B407" s="3"/>
      <c r="C407" s="220"/>
      <c r="D407" s="12"/>
      <c r="E407" s="222"/>
      <c r="F407" s="11"/>
      <c r="G407" s="11"/>
      <c r="H407" s="11"/>
      <c r="I407" s="11"/>
      <c r="J407" s="11"/>
      <c r="K407" s="11"/>
      <c r="L407" s="11"/>
      <c r="M407" s="11"/>
      <c r="N407" s="11"/>
      <c r="O407" s="11"/>
      <c r="P407" s="11"/>
      <c r="Q407" s="11"/>
      <c r="R407" s="644"/>
      <c r="HM407" s="644"/>
      <c r="HN407" s="644"/>
      <c r="HO407" s="644"/>
      <c r="HP407" s="644"/>
      <c r="HQ407" s="644"/>
      <c r="HR407" s="644"/>
      <c r="HS407" s="644"/>
      <c r="HT407" s="644"/>
      <c r="HU407" s="644"/>
      <c r="HV407" s="644"/>
      <c r="HW407" s="644"/>
      <c r="HX407" s="644"/>
      <c r="HY407" s="644"/>
      <c r="HZ407" s="644"/>
    </row>
    <row r="409" spans="1:234" ht="19.2" customHeight="1" thickBot="1" x14ac:dyDescent="0.3">
      <c r="A409" s="286"/>
      <c r="B409" s="218"/>
      <c r="C409" s="218"/>
      <c r="D409" s="85"/>
      <c r="E409" s="93" t="s">
        <v>1703</v>
      </c>
      <c r="F409" s="218"/>
      <c r="G409" s="218"/>
      <c r="H409" s="218"/>
      <c r="I409" s="218"/>
      <c r="J409" s="218"/>
      <c r="K409" s="218"/>
      <c r="L409" s="218"/>
      <c r="M409" s="218"/>
      <c r="N409" s="218"/>
      <c r="O409" s="218"/>
      <c r="P409" s="218"/>
      <c r="Q409" s="218"/>
    </row>
    <row r="410" spans="1:234" ht="14.4" thickBot="1" x14ac:dyDescent="0.3">
      <c r="A410" s="290" t="str">
        <f>IF(E410="","","PRINT")</f>
        <v/>
      </c>
      <c r="B410" s="82"/>
      <c r="C410" s="225">
        <v>6</v>
      </c>
      <c r="D410" s="82"/>
      <c r="E410" s="889"/>
      <c r="F410" s="890"/>
      <c r="G410" s="890"/>
      <c r="H410" s="890"/>
      <c r="I410" s="890"/>
      <c r="J410" s="891"/>
      <c r="K410" s="689"/>
      <c r="L410" s="690"/>
      <c r="R410" s="689"/>
      <c r="HM410" s="689"/>
      <c r="HN410" s="689"/>
      <c r="HO410" s="689"/>
      <c r="HP410" s="689"/>
      <c r="HQ410" s="689"/>
      <c r="HR410" s="689"/>
      <c r="HS410" s="689"/>
      <c r="HT410" s="689"/>
      <c r="HU410" s="689"/>
      <c r="HV410" s="689"/>
      <c r="HW410" s="689"/>
      <c r="HX410" s="689"/>
      <c r="HY410" s="689"/>
      <c r="HZ410" s="689"/>
    </row>
    <row r="412" spans="1:234" ht="12.75" customHeight="1" x14ac:dyDescent="0.25">
      <c r="D412" s="4" t="s">
        <v>8</v>
      </c>
      <c r="E412" s="764" t="s">
        <v>1680</v>
      </c>
      <c r="F412" s="764"/>
      <c r="G412" s="764"/>
      <c r="H412" s="764"/>
      <c r="I412" s="764"/>
      <c r="J412" s="764"/>
      <c r="K412" s="764"/>
      <c r="L412" s="764"/>
      <c r="M412" s="764"/>
      <c r="N412" s="764"/>
      <c r="O412" s="764"/>
      <c r="P412" s="764"/>
      <c r="Q412" s="764"/>
    </row>
    <row r="413" spans="1:234" ht="12.75" customHeight="1" x14ac:dyDescent="0.25">
      <c r="D413" s="4"/>
      <c r="E413" s="892" t="s">
        <v>1825</v>
      </c>
      <c r="F413" s="892"/>
      <c r="G413" s="892"/>
      <c r="H413" s="892"/>
      <c r="I413" s="892"/>
      <c r="J413" s="892"/>
      <c r="K413" s="892"/>
      <c r="L413" s="892"/>
      <c r="M413" s="892"/>
      <c r="N413" s="892"/>
      <c r="O413" s="892"/>
      <c r="P413" s="892"/>
      <c r="Q413" s="892"/>
    </row>
    <row r="414" spans="1:234" ht="5.0999999999999996" customHeight="1" x14ac:dyDescent="0.25">
      <c r="D414" s="4"/>
      <c r="E414" s="746"/>
      <c r="F414" s="746"/>
      <c r="G414" s="746"/>
      <c r="H414" s="746"/>
      <c r="I414" s="746"/>
      <c r="J414" s="746"/>
      <c r="K414" s="746"/>
      <c r="L414" s="746"/>
      <c r="M414" s="746"/>
      <c r="N414" s="746"/>
    </row>
    <row r="415" spans="1:234" ht="49.2" customHeight="1" x14ac:dyDescent="0.25">
      <c r="E415" s="893" t="s">
        <v>1823</v>
      </c>
      <c r="F415" s="893"/>
      <c r="G415" s="893"/>
      <c r="H415" s="893" t="s">
        <v>1832</v>
      </c>
      <c r="I415" s="893"/>
      <c r="J415" s="893"/>
      <c r="K415" s="893"/>
      <c r="L415" s="893"/>
      <c r="M415" s="893"/>
      <c r="N415" s="893" t="s">
        <v>1824</v>
      </c>
      <c r="O415" s="893"/>
      <c r="P415" s="893"/>
      <c r="Q415" s="893"/>
      <c r="S415" s="644"/>
      <c r="T415" s="644"/>
      <c r="U415" s="644"/>
      <c r="V415" s="644"/>
      <c r="W415" s="644"/>
      <c r="X415" s="644"/>
      <c r="Y415" s="644"/>
      <c r="Z415" s="644"/>
      <c r="AA415" s="644"/>
      <c r="AB415" s="644"/>
      <c r="AC415" s="644"/>
      <c r="AD415" s="644"/>
      <c r="AE415" s="644"/>
      <c r="AF415" s="644"/>
      <c r="AG415" s="644"/>
      <c r="AH415" s="644"/>
      <c r="AI415" s="644"/>
      <c r="AJ415" s="644"/>
      <c r="AK415" s="644"/>
      <c r="AL415" s="644"/>
      <c r="AM415" s="644"/>
      <c r="AN415" s="644"/>
      <c r="AO415" s="644"/>
      <c r="AP415" s="644"/>
      <c r="AQ415" s="644"/>
      <c r="AR415" s="644"/>
      <c r="AS415" s="644"/>
      <c r="AT415" s="644"/>
      <c r="AU415" s="644"/>
      <c r="AV415" s="644"/>
      <c r="AW415" s="644"/>
      <c r="AX415" s="644"/>
      <c r="AY415" s="644"/>
      <c r="AZ415" s="644"/>
      <c r="BA415" s="644"/>
      <c r="BB415" s="644"/>
      <c r="BC415" s="644"/>
      <c r="BD415" s="644"/>
      <c r="BE415" s="644"/>
      <c r="BF415" s="644"/>
      <c r="BG415" s="644"/>
      <c r="BH415" s="644"/>
      <c r="BI415" s="644"/>
      <c r="BJ415" s="644"/>
      <c r="BK415" s="644"/>
      <c r="BL415" s="644"/>
      <c r="BM415" s="644"/>
      <c r="BN415" s="644"/>
      <c r="BO415" s="644"/>
      <c r="BP415" s="644"/>
      <c r="BQ415" s="644"/>
      <c r="BR415" s="644"/>
      <c r="BS415" s="644"/>
      <c r="BT415" s="644"/>
      <c r="BU415" s="644"/>
      <c r="BV415" s="644"/>
      <c r="BW415" s="644"/>
      <c r="BX415" s="644"/>
      <c r="BY415" s="644"/>
      <c r="BZ415" s="644"/>
      <c r="CA415" s="644"/>
      <c r="CB415" s="644"/>
      <c r="CC415" s="644"/>
      <c r="CD415" s="644"/>
      <c r="CE415" s="644"/>
      <c r="CF415" s="644"/>
      <c r="CG415" s="644"/>
      <c r="CH415" s="644"/>
      <c r="CI415" s="644"/>
      <c r="CJ415" s="644"/>
      <c r="CK415" s="644"/>
      <c r="CL415" s="644"/>
      <c r="CM415" s="644"/>
      <c r="CN415" s="644"/>
      <c r="CO415" s="644"/>
      <c r="CP415" s="644"/>
      <c r="CQ415" s="644"/>
      <c r="CR415" s="644"/>
      <c r="CS415" s="644"/>
      <c r="CT415" s="644"/>
      <c r="CU415" s="644"/>
      <c r="CV415" s="644"/>
      <c r="CW415" s="644"/>
      <c r="CX415" s="644"/>
      <c r="CY415" s="644"/>
      <c r="CZ415" s="644"/>
      <c r="DA415" s="644"/>
      <c r="DB415" s="644"/>
      <c r="DC415" s="644"/>
      <c r="DD415" s="644"/>
      <c r="DE415" s="644"/>
      <c r="DF415" s="644"/>
      <c r="DG415" s="644"/>
      <c r="DH415" s="644"/>
      <c r="DI415" s="644"/>
      <c r="DJ415" s="644"/>
      <c r="DK415" s="644"/>
      <c r="DL415" s="644"/>
      <c r="DM415" s="644"/>
      <c r="DN415" s="644"/>
      <c r="DO415" s="644"/>
      <c r="DP415" s="644"/>
      <c r="DQ415" s="644"/>
      <c r="DR415" s="644"/>
      <c r="DS415" s="644"/>
      <c r="DT415" s="644"/>
      <c r="DU415" s="644"/>
      <c r="DV415" s="644"/>
      <c r="DW415" s="644"/>
      <c r="DX415" s="644"/>
      <c r="DY415" s="644"/>
      <c r="DZ415" s="644"/>
      <c r="EA415" s="644"/>
      <c r="EB415" s="644"/>
      <c r="EC415" s="644"/>
      <c r="ED415" s="644"/>
      <c r="EE415" s="644"/>
      <c r="EF415" s="644"/>
      <c r="EG415" s="644"/>
      <c r="EH415" s="644"/>
      <c r="EI415" s="644"/>
      <c r="EJ415" s="644"/>
      <c r="EK415" s="644"/>
      <c r="EL415" s="644"/>
      <c r="EM415" s="644"/>
      <c r="EN415" s="644"/>
      <c r="EO415" s="644"/>
      <c r="EP415" s="644"/>
      <c r="EQ415" s="644"/>
      <c r="ER415" s="644"/>
      <c r="ES415" s="644"/>
      <c r="ET415" s="644"/>
      <c r="EU415" s="644"/>
      <c r="EV415" s="644"/>
      <c r="EW415" s="644"/>
      <c r="EX415" s="644"/>
      <c r="EY415" s="644"/>
      <c r="EZ415" s="644"/>
      <c r="FA415" s="644"/>
      <c r="FB415" s="644"/>
      <c r="FC415" s="644"/>
      <c r="FD415" s="644"/>
      <c r="FE415" s="644"/>
      <c r="FF415" s="644"/>
      <c r="FG415" s="644"/>
      <c r="FH415" s="644"/>
      <c r="FI415" s="644"/>
      <c r="FJ415" s="644"/>
      <c r="FK415" s="644"/>
      <c r="FL415" s="644"/>
      <c r="FM415" s="644"/>
      <c r="FN415" s="644"/>
      <c r="FO415" s="644"/>
      <c r="FP415" s="644"/>
      <c r="FQ415" s="644"/>
      <c r="FR415" s="644"/>
      <c r="FS415" s="644"/>
      <c r="FT415" s="644"/>
      <c r="FU415" s="644"/>
      <c r="FV415" s="644"/>
      <c r="FW415" s="644"/>
      <c r="FX415" s="644"/>
      <c r="FY415" s="644"/>
      <c r="FZ415" s="644"/>
      <c r="GA415" s="644"/>
      <c r="GB415" s="644"/>
      <c r="GC415" s="644"/>
      <c r="GD415" s="644"/>
      <c r="GE415" s="644"/>
      <c r="GF415" s="644"/>
      <c r="GG415" s="644"/>
      <c r="GH415" s="644"/>
      <c r="GI415" s="644"/>
      <c r="GJ415" s="644"/>
      <c r="GK415" s="644"/>
      <c r="GL415" s="644"/>
      <c r="GM415" s="644"/>
      <c r="GN415" s="644"/>
      <c r="GO415" s="644"/>
      <c r="GP415" s="644"/>
      <c r="GQ415" s="644"/>
      <c r="GR415" s="644"/>
      <c r="GS415" s="644"/>
      <c r="GT415" s="644"/>
      <c r="GU415" s="644"/>
      <c r="GV415" s="644"/>
      <c r="GW415" s="644"/>
      <c r="GX415" s="644"/>
      <c r="GY415" s="644"/>
      <c r="GZ415" s="644"/>
      <c r="HA415" s="644"/>
      <c r="HB415" s="644"/>
      <c r="HC415" s="644"/>
      <c r="HD415" s="644"/>
      <c r="HE415" s="644"/>
      <c r="HF415" s="644"/>
      <c r="HG415" s="644"/>
      <c r="HH415" s="644"/>
      <c r="HI415" s="644"/>
      <c r="HJ415" s="644"/>
      <c r="HK415" s="644"/>
      <c r="HL415" s="644"/>
    </row>
    <row r="416" spans="1:234" x14ac:dyDescent="0.25">
      <c r="D416" s="645">
        <v>1</v>
      </c>
      <c r="E416" s="878"/>
      <c r="F416" s="879"/>
      <c r="G416" s="880"/>
      <c r="H416" s="878"/>
      <c r="I416" s="879"/>
      <c r="J416" s="879"/>
      <c r="K416" s="879"/>
      <c r="L416" s="879"/>
      <c r="M416" s="880"/>
      <c r="N416" s="881"/>
      <c r="O416" s="882"/>
      <c r="P416" s="882"/>
      <c r="Q416" s="883"/>
      <c r="S416" s="644"/>
      <c r="T416" s="644"/>
      <c r="U416" s="644" t="str">
        <f>IF(H416="","",D416&amp;". "&amp;H416)</f>
        <v/>
      </c>
      <c r="V416" s="644"/>
      <c r="W416" s="644"/>
      <c r="X416" s="644"/>
      <c r="Y416" s="644"/>
      <c r="Z416" s="644"/>
      <c r="AA416" s="644"/>
      <c r="AB416" s="644"/>
      <c r="AC416" s="644"/>
      <c r="AD416" s="644"/>
      <c r="AE416" s="644"/>
      <c r="AF416" s="644"/>
      <c r="AG416" s="644"/>
      <c r="AH416" s="644"/>
      <c r="AI416" s="644"/>
      <c r="AJ416" s="644"/>
      <c r="AK416" s="644"/>
      <c r="AL416" s="644"/>
      <c r="AM416" s="644"/>
      <c r="AN416" s="644"/>
      <c r="AO416" s="644"/>
      <c r="AP416" s="644"/>
      <c r="AQ416" s="644"/>
      <c r="AR416" s="644"/>
      <c r="AS416" s="644"/>
      <c r="AT416" s="644"/>
      <c r="AU416" s="644"/>
      <c r="AV416" s="644"/>
      <c r="AW416" s="644"/>
      <c r="AX416" s="644"/>
      <c r="AY416" s="644"/>
      <c r="AZ416" s="644"/>
      <c r="BA416" s="644"/>
      <c r="BB416" s="644"/>
      <c r="BC416" s="644"/>
      <c r="BD416" s="644"/>
      <c r="BE416" s="644"/>
      <c r="BF416" s="644"/>
      <c r="BG416" s="644"/>
      <c r="BH416" s="644"/>
      <c r="BI416" s="644"/>
      <c r="BJ416" s="644"/>
      <c r="BK416" s="644"/>
      <c r="BL416" s="644"/>
      <c r="BM416" s="644"/>
      <c r="BN416" s="644"/>
      <c r="BO416" s="644"/>
      <c r="BP416" s="644"/>
      <c r="BQ416" s="644"/>
      <c r="BR416" s="644"/>
      <c r="BS416" s="644"/>
      <c r="BT416" s="644"/>
      <c r="BU416" s="644"/>
      <c r="BV416" s="644"/>
      <c r="BW416" s="644"/>
      <c r="BX416" s="644"/>
      <c r="BY416" s="644"/>
      <c r="BZ416" s="644"/>
      <c r="CA416" s="644"/>
      <c r="CB416" s="644"/>
      <c r="CC416" s="644"/>
      <c r="CD416" s="644"/>
      <c r="CE416" s="644"/>
      <c r="CF416" s="644"/>
      <c r="CG416" s="644"/>
      <c r="CH416" s="644"/>
      <c r="CI416" s="644"/>
      <c r="CJ416" s="644"/>
      <c r="CK416" s="644"/>
      <c r="CL416" s="644"/>
      <c r="CM416" s="644"/>
      <c r="CN416" s="644"/>
      <c r="CO416" s="644"/>
      <c r="CP416" s="644"/>
      <c r="CQ416" s="644"/>
      <c r="CR416" s="644"/>
      <c r="CS416" s="644"/>
      <c r="CT416" s="644"/>
      <c r="CU416" s="644"/>
      <c r="CV416" s="644"/>
      <c r="CW416" s="644"/>
      <c r="CX416" s="644"/>
      <c r="CY416" s="644"/>
      <c r="CZ416" s="644"/>
      <c r="DA416" s="644"/>
      <c r="DB416" s="644"/>
      <c r="DC416" s="644"/>
      <c r="DD416" s="644"/>
      <c r="DE416" s="644"/>
      <c r="DF416" s="644"/>
      <c r="DG416" s="644"/>
      <c r="DH416" s="644"/>
      <c r="DI416" s="644"/>
      <c r="DJ416" s="644"/>
      <c r="DK416" s="644"/>
      <c r="DL416" s="644"/>
      <c r="DM416" s="644"/>
      <c r="DN416" s="644"/>
      <c r="DO416" s="644"/>
      <c r="DP416" s="644"/>
      <c r="DQ416" s="644"/>
      <c r="DR416" s="644"/>
      <c r="DS416" s="644"/>
      <c r="DT416" s="644"/>
      <c r="DU416" s="644"/>
      <c r="DV416" s="644"/>
      <c r="DW416" s="644"/>
      <c r="DX416" s="644"/>
      <c r="DY416" s="644"/>
      <c r="DZ416" s="644"/>
      <c r="EA416" s="644"/>
      <c r="EB416" s="644"/>
      <c r="EC416" s="644"/>
      <c r="ED416" s="644"/>
      <c r="EE416" s="644"/>
      <c r="EF416" s="644"/>
      <c r="EG416" s="644"/>
      <c r="EH416" s="644"/>
      <c r="EI416" s="644"/>
      <c r="EJ416" s="644"/>
      <c r="EK416" s="644"/>
      <c r="EL416" s="644"/>
      <c r="EM416" s="644"/>
      <c r="EN416" s="644"/>
      <c r="EO416" s="644"/>
      <c r="EP416" s="644"/>
      <c r="EQ416" s="644"/>
      <c r="ER416" s="644"/>
      <c r="ES416" s="644"/>
      <c r="ET416" s="644"/>
      <c r="EU416" s="644"/>
      <c r="EV416" s="644"/>
      <c r="EW416" s="644"/>
      <c r="EX416" s="644"/>
      <c r="EY416" s="644"/>
      <c r="EZ416" s="644"/>
      <c r="FA416" s="644"/>
      <c r="FB416" s="644"/>
      <c r="FC416" s="644"/>
      <c r="FD416" s="644"/>
      <c r="FE416" s="644"/>
      <c r="FF416" s="644"/>
      <c r="FG416" s="644"/>
      <c r="FH416" s="644"/>
      <c r="FI416" s="644"/>
      <c r="FJ416" s="644"/>
      <c r="FK416" s="644"/>
      <c r="FL416" s="644"/>
      <c r="FM416" s="644"/>
      <c r="FN416" s="644"/>
      <c r="FO416" s="644"/>
      <c r="FP416" s="644"/>
      <c r="FQ416" s="644"/>
      <c r="FR416" s="644"/>
      <c r="FS416" s="644"/>
      <c r="FT416" s="644"/>
      <c r="FU416" s="644"/>
      <c r="FV416" s="644"/>
      <c r="FW416" s="644"/>
      <c r="FX416" s="644"/>
      <c r="FY416" s="644"/>
      <c r="FZ416" s="644"/>
      <c r="GA416" s="644"/>
      <c r="GB416" s="644"/>
      <c r="GC416" s="644"/>
      <c r="GD416" s="644"/>
      <c r="GE416" s="644"/>
      <c r="GF416" s="644"/>
      <c r="GG416" s="644"/>
      <c r="GH416" s="644"/>
      <c r="GI416" s="644"/>
      <c r="GJ416" s="644"/>
      <c r="GK416" s="644"/>
      <c r="GL416" s="644"/>
      <c r="GM416" s="644"/>
      <c r="GN416" s="644"/>
      <c r="GO416" s="644"/>
      <c r="GP416" s="644"/>
      <c r="GQ416" s="644"/>
      <c r="GR416" s="644"/>
      <c r="GS416" s="644"/>
      <c r="GT416" s="644"/>
      <c r="GU416" s="644"/>
      <c r="GV416" s="644"/>
      <c r="GW416" s="644"/>
      <c r="GX416" s="644"/>
      <c r="GY416" s="644"/>
      <c r="GZ416" s="644"/>
      <c r="HA416" s="644"/>
      <c r="HB416" s="644"/>
      <c r="HC416" s="644"/>
      <c r="HD416" s="644"/>
      <c r="HE416" s="644"/>
      <c r="HF416" s="644"/>
      <c r="HG416" s="644"/>
      <c r="HH416" s="644"/>
      <c r="HI416" s="644"/>
      <c r="HJ416" s="644"/>
      <c r="HK416" s="644"/>
      <c r="HL416" s="644"/>
    </row>
    <row r="417" spans="2:234" x14ac:dyDescent="0.25">
      <c r="D417" s="645">
        <v>2</v>
      </c>
      <c r="E417" s="878"/>
      <c r="F417" s="879"/>
      <c r="G417" s="880"/>
      <c r="H417" s="878"/>
      <c r="I417" s="879"/>
      <c r="J417" s="879" t="s">
        <v>1704</v>
      </c>
      <c r="K417" s="879"/>
      <c r="L417" s="879"/>
      <c r="M417" s="880"/>
      <c r="N417" s="881"/>
      <c r="O417" s="882"/>
      <c r="P417" s="882"/>
      <c r="Q417" s="883"/>
      <c r="S417" s="644"/>
      <c r="T417" s="644"/>
      <c r="U417" s="644" t="str">
        <f t="shared" ref="U417:U425" si="1459">IF(H417="","",D417&amp;". "&amp;H417)</f>
        <v/>
      </c>
      <c r="V417" s="644"/>
      <c r="W417" s="644"/>
      <c r="X417" s="644"/>
      <c r="Y417" s="644"/>
      <c r="Z417" s="644"/>
      <c r="AA417" s="644"/>
      <c r="AB417" s="644"/>
      <c r="AC417" s="644"/>
      <c r="AD417" s="644"/>
      <c r="AE417" s="644"/>
      <c r="AF417" s="644"/>
      <c r="AG417" s="644"/>
      <c r="AH417" s="644"/>
      <c r="AI417" s="644"/>
      <c r="AJ417" s="644"/>
      <c r="AK417" s="644"/>
      <c r="AL417" s="644"/>
      <c r="AM417" s="644"/>
      <c r="AN417" s="644"/>
      <c r="AO417" s="644"/>
      <c r="AP417" s="644"/>
      <c r="AQ417" s="644"/>
      <c r="AR417" s="644"/>
      <c r="AS417" s="644"/>
      <c r="AT417" s="644"/>
      <c r="AU417" s="644"/>
      <c r="AV417" s="644"/>
      <c r="AW417" s="644"/>
      <c r="AX417" s="644"/>
      <c r="AY417" s="644"/>
      <c r="AZ417" s="644"/>
      <c r="BA417" s="644"/>
      <c r="BB417" s="644"/>
      <c r="BC417" s="644"/>
      <c r="BD417" s="644"/>
      <c r="BE417" s="644"/>
      <c r="BF417" s="644"/>
      <c r="BG417" s="644"/>
      <c r="BH417" s="644"/>
      <c r="BI417" s="644"/>
      <c r="BJ417" s="644"/>
      <c r="BK417" s="644"/>
      <c r="BL417" s="644"/>
      <c r="BM417" s="644"/>
      <c r="BN417" s="644"/>
      <c r="BO417" s="644"/>
      <c r="BP417" s="644"/>
      <c r="BQ417" s="644"/>
      <c r="BR417" s="644"/>
      <c r="BS417" s="644"/>
      <c r="BT417" s="644"/>
      <c r="BU417" s="644"/>
      <c r="BV417" s="644"/>
      <c r="BW417" s="644"/>
      <c r="BX417" s="644"/>
      <c r="BY417" s="644"/>
      <c r="BZ417" s="644"/>
      <c r="CA417" s="644"/>
      <c r="CB417" s="644"/>
      <c r="CC417" s="644"/>
      <c r="CD417" s="644"/>
      <c r="CE417" s="644"/>
      <c r="CF417" s="644"/>
      <c r="CG417" s="644"/>
      <c r="CH417" s="644"/>
      <c r="CI417" s="644"/>
      <c r="CJ417" s="644"/>
      <c r="CK417" s="644"/>
      <c r="CL417" s="644"/>
      <c r="CM417" s="644"/>
      <c r="CN417" s="644"/>
      <c r="CO417" s="644"/>
      <c r="CP417" s="644"/>
      <c r="CQ417" s="644"/>
      <c r="CR417" s="644"/>
      <c r="CS417" s="644"/>
      <c r="CT417" s="644"/>
      <c r="CU417" s="644"/>
      <c r="CV417" s="644"/>
      <c r="CW417" s="644"/>
      <c r="CX417" s="644"/>
      <c r="CY417" s="644"/>
      <c r="CZ417" s="644"/>
      <c r="DA417" s="644"/>
      <c r="DB417" s="644"/>
      <c r="DC417" s="644"/>
      <c r="DD417" s="644"/>
      <c r="DE417" s="644"/>
      <c r="DF417" s="644"/>
      <c r="DG417" s="644"/>
      <c r="DH417" s="644"/>
      <c r="DI417" s="644"/>
      <c r="DJ417" s="644"/>
      <c r="DK417" s="644"/>
      <c r="DL417" s="644"/>
      <c r="DM417" s="644"/>
      <c r="DN417" s="644"/>
      <c r="DO417" s="644"/>
      <c r="DP417" s="644"/>
      <c r="DQ417" s="644"/>
      <c r="DR417" s="644"/>
      <c r="DS417" s="644"/>
      <c r="DT417" s="644"/>
      <c r="DU417" s="644"/>
      <c r="DV417" s="644"/>
      <c r="DW417" s="644"/>
      <c r="DX417" s="644"/>
      <c r="DY417" s="644"/>
      <c r="DZ417" s="644"/>
      <c r="EA417" s="644"/>
      <c r="EB417" s="644"/>
      <c r="EC417" s="644"/>
      <c r="ED417" s="644"/>
      <c r="EE417" s="644"/>
      <c r="EF417" s="644"/>
      <c r="EG417" s="644"/>
      <c r="EH417" s="644"/>
      <c r="EI417" s="644"/>
      <c r="EJ417" s="644"/>
      <c r="EK417" s="644"/>
      <c r="EL417" s="644"/>
      <c r="EM417" s="644"/>
      <c r="EN417" s="644"/>
      <c r="EO417" s="644"/>
      <c r="EP417" s="644"/>
      <c r="EQ417" s="644"/>
      <c r="ER417" s="644"/>
      <c r="ES417" s="644"/>
      <c r="ET417" s="644"/>
      <c r="EU417" s="644"/>
      <c r="EV417" s="644"/>
      <c r="EW417" s="644"/>
      <c r="EX417" s="644"/>
      <c r="EY417" s="644"/>
      <c r="EZ417" s="644"/>
      <c r="FA417" s="644"/>
      <c r="FB417" s="644"/>
      <c r="FC417" s="644"/>
      <c r="FD417" s="644"/>
      <c r="FE417" s="644"/>
      <c r="FF417" s="644"/>
      <c r="FG417" s="644"/>
      <c r="FH417" s="644"/>
      <c r="FI417" s="644"/>
      <c r="FJ417" s="644"/>
      <c r="FK417" s="644"/>
      <c r="FL417" s="644"/>
      <c r="FM417" s="644"/>
      <c r="FN417" s="644"/>
      <c r="FO417" s="644"/>
      <c r="FP417" s="644"/>
      <c r="FQ417" s="644"/>
      <c r="FR417" s="644"/>
      <c r="FS417" s="644"/>
      <c r="FT417" s="644"/>
      <c r="FU417" s="644"/>
      <c r="FV417" s="644"/>
      <c r="FW417" s="644"/>
      <c r="FX417" s="644"/>
      <c r="FY417" s="644"/>
      <c r="FZ417" s="644"/>
      <c r="GA417" s="644"/>
      <c r="GB417" s="644"/>
      <c r="GC417" s="644"/>
      <c r="GD417" s="644"/>
      <c r="GE417" s="644"/>
      <c r="GF417" s="644"/>
      <c r="GG417" s="644"/>
      <c r="GH417" s="644"/>
      <c r="GI417" s="644"/>
      <c r="GJ417" s="644"/>
      <c r="GK417" s="644"/>
      <c r="GL417" s="644"/>
      <c r="GM417" s="644"/>
      <c r="GN417" s="644"/>
      <c r="GO417" s="644"/>
      <c r="GP417" s="644"/>
      <c r="GQ417" s="644"/>
      <c r="GR417" s="644"/>
      <c r="GS417" s="644"/>
      <c r="GT417" s="644"/>
      <c r="GU417" s="644"/>
      <c r="GV417" s="644"/>
      <c r="GW417" s="644"/>
      <c r="GX417" s="644"/>
      <c r="GY417" s="644"/>
      <c r="GZ417" s="644"/>
      <c r="HA417" s="644"/>
      <c r="HB417" s="644"/>
      <c r="HC417" s="644"/>
      <c r="HD417" s="644"/>
      <c r="HE417" s="644"/>
      <c r="HF417" s="644"/>
      <c r="HG417" s="644"/>
      <c r="HH417" s="644"/>
      <c r="HI417" s="644"/>
      <c r="HJ417" s="644"/>
      <c r="HK417" s="644"/>
      <c r="HL417" s="644"/>
    </row>
    <row r="418" spans="2:234" x14ac:dyDescent="0.25">
      <c r="D418" s="645">
        <v>3</v>
      </c>
      <c r="E418" s="878"/>
      <c r="F418" s="879"/>
      <c r="G418" s="880"/>
      <c r="H418" s="878"/>
      <c r="I418" s="879"/>
      <c r="J418" s="879"/>
      <c r="K418" s="879"/>
      <c r="L418" s="879"/>
      <c r="M418" s="880"/>
      <c r="N418" s="881"/>
      <c r="O418" s="882"/>
      <c r="P418" s="882"/>
      <c r="Q418" s="883"/>
      <c r="S418" s="644"/>
      <c r="T418" s="644"/>
      <c r="U418" s="644" t="str">
        <f t="shared" si="1459"/>
        <v/>
      </c>
      <c r="V418" s="644"/>
      <c r="W418" s="644"/>
      <c r="X418" s="644"/>
      <c r="Y418" s="644"/>
      <c r="Z418" s="644"/>
      <c r="AA418" s="644"/>
      <c r="AB418" s="644"/>
      <c r="AC418" s="644"/>
      <c r="AD418" s="644"/>
      <c r="AE418" s="644"/>
      <c r="AF418" s="644"/>
      <c r="AG418" s="644"/>
      <c r="AH418" s="644"/>
      <c r="AI418" s="644"/>
      <c r="AJ418" s="644"/>
      <c r="AK418" s="644"/>
      <c r="AL418" s="644"/>
      <c r="AM418" s="644"/>
      <c r="AN418" s="644"/>
      <c r="AO418" s="644"/>
      <c r="AP418" s="644"/>
      <c r="AQ418" s="644"/>
      <c r="AR418" s="644"/>
      <c r="AS418" s="644"/>
      <c r="AT418" s="644"/>
      <c r="AU418" s="644"/>
      <c r="AV418" s="644"/>
      <c r="AW418" s="644"/>
      <c r="AX418" s="644"/>
      <c r="AY418" s="644"/>
      <c r="AZ418" s="644"/>
      <c r="BA418" s="644"/>
      <c r="BB418" s="644"/>
      <c r="BC418" s="644"/>
      <c r="BD418" s="644"/>
      <c r="BE418" s="644"/>
      <c r="BF418" s="644"/>
      <c r="BG418" s="644"/>
      <c r="BH418" s="644"/>
      <c r="BI418" s="644"/>
      <c r="BJ418" s="644"/>
      <c r="BK418" s="644"/>
      <c r="BL418" s="644"/>
      <c r="BM418" s="644"/>
      <c r="BN418" s="644"/>
      <c r="BO418" s="644"/>
      <c r="BP418" s="644"/>
      <c r="BQ418" s="644"/>
      <c r="BR418" s="644"/>
      <c r="BS418" s="644"/>
      <c r="BT418" s="644"/>
      <c r="BU418" s="644"/>
      <c r="BV418" s="644"/>
      <c r="BW418" s="644"/>
      <c r="BX418" s="644"/>
      <c r="BY418" s="644"/>
      <c r="BZ418" s="644"/>
      <c r="CA418" s="644"/>
      <c r="CB418" s="644"/>
      <c r="CC418" s="644"/>
      <c r="CD418" s="644"/>
      <c r="CE418" s="644"/>
      <c r="CF418" s="644"/>
      <c r="CG418" s="644"/>
      <c r="CH418" s="644"/>
      <c r="CI418" s="644"/>
      <c r="CJ418" s="644"/>
      <c r="CK418" s="644"/>
      <c r="CL418" s="644"/>
      <c r="CM418" s="644"/>
      <c r="CN418" s="644"/>
      <c r="CO418" s="644"/>
      <c r="CP418" s="644"/>
      <c r="CQ418" s="644"/>
      <c r="CR418" s="644"/>
      <c r="CS418" s="644"/>
      <c r="CT418" s="644"/>
      <c r="CU418" s="644"/>
      <c r="CV418" s="644"/>
      <c r="CW418" s="644"/>
      <c r="CX418" s="644"/>
      <c r="CY418" s="644"/>
      <c r="CZ418" s="644"/>
      <c r="DA418" s="644"/>
      <c r="DB418" s="644"/>
      <c r="DC418" s="644"/>
      <c r="DD418" s="644"/>
      <c r="DE418" s="644"/>
      <c r="DF418" s="644"/>
      <c r="DG418" s="644"/>
      <c r="DH418" s="644"/>
      <c r="DI418" s="644"/>
      <c r="DJ418" s="644"/>
      <c r="DK418" s="644"/>
      <c r="DL418" s="644"/>
      <c r="DM418" s="644"/>
      <c r="DN418" s="644"/>
      <c r="DO418" s="644"/>
      <c r="DP418" s="644"/>
      <c r="DQ418" s="644"/>
      <c r="DR418" s="644"/>
      <c r="DS418" s="644"/>
      <c r="DT418" s="644"/>
      <c r="DU418" s="644"/>
      <c r="DV418" s="644"/>
      <c r="DW418" s="644"/>
      <c r="DX418" s="644"/>
      <c r="DY418" s="644"/>
      <c r="DZ418" s="644"/>
      <c r="EA418" s="644"/>
      <c r="EB418" s="644"/>
      <c r="EC418" s="644"/>
      <c r="ED418" s="644"/>
      <c r="EE418" s="644"/>
      <c r="EF418" s="644"/>
      <c r="EG418" s="644"/>
      <c r="EH418" s="644"/>
      <c r="EI418" s="644"/>
      <c r="EJ418" s="644"/>
      <c r="EK418" s="644"/>
      <c r="EL418" s="644"/>
      <c r="EM418" s="644"/>
      <c r="EN418" s="644"/>
      <c r="EO418" s="644"/>
      <c r="EP418" s="644"/>
      <c r="EQ418" s="644"/>
      <c r="ER418" s="644"/>
      <c r="ES418" s="644"/>
      <c r="ET418" s="644"/>
      <c r="EU418" s="644"/>
      <c r="EV418" s="644"/>
      <c r="EW418" s="644"/>
      <c r="EX418" s="644"/>
      <c r="EY418" s="644"/>
      <c r="EZ418" s="644"/>
      <c r="FA418" s="644"/>
      <c r="FB418" s="644"/>
      <c r="FC418" s="644"/>
      <c r="FD418" s="644"/>
      <c r="FE418" s="644"/>
      <c r="FF418" s="644"/>
      <c r="FG418" s="644"/>
      <c r="FH418" s="644"/>
      <c r="FI418" s="644"/>
      <c r="FJ418" s="644"/>
      <c r="FK418" s="644"/>
      <c r="FL418" s="644"/>
      <c r="FM418" s="644"/>
      <c r="FN418" s="644"/>
      <c r="FO418" s="644"/>
      <c r="FP418" s="644"/>
      <c r="FQ418" s="644"/>
      <c r="FR418" s="644"/>
      <c r="FS418" s="644"/>
      <c r="FT418" s="644"/>
      <c r="FU418" s="644"/>
      <c r="FV418" s="644"/>
      <c r="FW418" s="644"/>
      <c r="FX418" s="644"/>
      <c r="FY418" s="644"/>
      <c r="FZ418" s="644"/>
      <c r="GA418" s="644"/>
      <c r="GB418" s="644"/>
      <c r="GC418" s="644"/>
      <c r="GD418" s="644"/>
      <c r="GE418" s="644"/>
      <c r="GF418" s="644"/>
      <c r="GG418" s="644"/>
      <c r="GH418" s="644"/>
      <c r="GI418" s="644"/>
      <c r="GJ418" s="644"/>
      <c r="GK418" s="644"/>
      <c r="GL418" s="644"/>
      <c r="GM418" s="644"/>
      <c r="GN418" s="644"/>
      <c r="GO418" s="644"/>
      <c r="GP418" s="644"/>
      <c r="GQ418" s="644"/>
      <c r="GR418" s="644"/>
      <c r="GS418" s="644"/>
      <c r="GT418" s="644"/>
      <c r="GU418" s="644"/>
      <c r="GV418" s="644"/>
      <c r="GW418" s="644"/>
      <c r="GX418" s="644"/>
      <c r="GY418" s="644"/>
      <c r="GZ418" s="644"/>
      <c r="HA418" s="644"/>
      <c r="HB418" s="644"/>
      <c r="HC418" s="644"/>
      <c r="HD418" s="644"/>
      <c r="HE418" s="644"/>
      <c r="HF418" s="644"/>
      <c r="HG418" s="644"/>
      <c r="HH418" s="644"/>
      <c r="HI418" s="644"/>
      <c r="HJ418" s="644"/>
      <c r="HK418" s="644"/>
      <c r="HL418" s="644"/>
    </row>
    <row r="419" spans="2:234" x14ac:dyDescent="0.25">
      <c r="D419" s="645">
        <v>4</v>
      </c>
      <c r="E419" s="878"/>
      <c r="F419" s="879"/>
      <c r="G419" s="880"/>
      <c r="H419" s="878"/>
      <c r="I419" s="879"/>
      <c r="J419" s="879"/>
      <c r="K419" s="879"/>
      <c r="L419" s="879"/>
      <c r="M419" s="880"/>
      <c r="N419" s="881"/>
      <c r="O419" s="882"/>
      <c r="P419" s="882"/>
      <c r="Q419" s="883"/>
      <c r="S419" s="644"/>
      <c r="T419" s="644"/>
      <c r="U419" s="644" t="str">
        <f t="shared" si="1459"/>
        <v/>
      </c>
      <c r="V419" s="644"/>
      <c r="W419" s="644"/>
      <c r="X419" s="644"/>
      <c r="Y419" s="644"/>
      <c r="Z419" s="644"/>
      <c r="AA419" s="644"/>
      <c r="AB419" s="644"/>
      <c r="AC419" s="644"/>
      <c r="AD419" s="644"/>
      <c r="AE419" s="644"/>
      <c r="AF419" s="644"/>
      <c r="AG419" s="644"/>
      <c r="AH419" s="644"/>
      <c r="AI419" s="644"/>
      <c r="AJ419" s="644"/>
      <c r="AK419" s="644"/>
      <c r="AL419" s="644"/>
      <c r="AM419" s="644"/>
      <c r="AN419" s="644"/>
      <c r="AO419" s="644"/>
      <c r="AP419" s="644"/>
      <c r="AQ419" s="644"/>
      <c r="AR419" s="644"/>
      <c r="AS419" s="644"/>
      <c r="AT419" s="644"/>
      <c r="AU419" s="644"/>
      <c r="AV419" s="644"/>
      <c r="AW419" s="644"/>
      <c r="AX419" s="644"/>
      <c r="AY419" s="644"/>
      <c r="AZ419" s="644"/>
      <c r="BA419" s="644"/>
      <c r="BB419" s="644"/>
      <c r="BC419" s="644"/>
      <c r="BD419" s="644"/>
      <c r="BE419" s="644"/>
      <c r="BF419" s="644"/>
      <c r="BG419" s="644"/>
      <c r="BH419" s="644"/>
      <c r="BI419" s="644"/>
      <c r="BJ419" s="644"/>
      <c r="BK419" s="644"/>
      <c r="BL419" s="644"/>
      <c r="BM419" s="644"/>
      <c r="BN419" s="644"/>
      <c r="BO419" s="644"/>
      <c r="BP419" s="644"/>
      <c r="BQ419" s="644"/>
      <c r="BR419" s="644"/>
      <c r="BS419" s="644"/>
      <c r="BT419" s="644"/>
      <c r="BU419" s="644"/>
      <c r="BV419" s="644"/>
      <c r="BW419" s="644"/>
      <c r="BX419" s="644"/>
      <c r="BY419" s="644"/>
      <c r="BZ419" s="644"/>
      <c r="CA419" s="644"/>
      <c r="CB419" s="644"/>
      <c r="CC419" s="644"/>
      <c r="CD419" s="644"/>
      <c r="CE419" s="644"/>
      <c r="CF419" s="644"/>
      <c r="CG419" s="644"/>
      <c r="CH419" s="644"/>
      <c r="CI419" s="644"/>
      <c r="CJ419" s="644"/>
      <c r="CK419" s="644"/>
      <c r="CL419" s="644"/>
      <c r="CM419" s="644"/>
      <c r="CN419" s="644"/>
      <c r="CO419" s="644"/>
      <c r="CP419" s="644"/>
      <c r="CQ419" s="644"/>
      <c r="CR419" s="644"/>
      <c r="CS419" s="644"/>
      <c r="CT419" s="644"/>
      <c r="CU419" s="644"/>
      <c r="CV419" s="644"/>
      <c r="CW419" s="644"/>
      <c r="CX419" s="644"/>
      <c r="CY419" s="644"/>
      <c r="CZ419" s="644"/>
      <c r="DA419" s="644"/>
      <c r="DB419" s="644"/>
      <c r="DC419" s="644"/>
      <c r="DD419" s="644"/>
      <c r="DE419" s="644"/>
      <c r="DF419" s="644"/>
      <c r="DG419" s="644"/>
      <c r="DH419" s="644"/>
      <c r="DI419" s="644"/>
      <c r="DJ419" s="644"/>
      <c r="DK419" s="644"/>
      <c r="DL419" s="644"/>
      <c r="DM419" s="644"/>
      <c r="DN419" s="644"/>
      <c r="DO419" s="644"/>
      <c r="DP419" s="644"/>
      <c r="DQ419" s="644"/>
      <c r="DR419" s="644"/>
      <c r="DS419" s="644"/>
      <c r="DT419" s="644"/>
      <c r="DU419" s="644"/>
      <c r="DV419" s="644"/>
      <c r="DW419" s="644"/>
      <c r="DX419" s="644"/>
      <c r="DY419" s="644"/>
      <c r="DZ419" s="644"/>
      <c r="EA419" s="644"/>
      <c r="EB419" s="644"/>
      <c r="EC419" s="644"/>
      <c r="ED419" s="644"/>
      <c r="EE419" s="644"/>
      <c r="EF419" s="644"/>
      <c r="EG419" s="644"/>
      <c r="EH419" s="644"/>
      <c r="EI419" s="644"/>
      <c r="EJ419" s="644"/>
      <c r="EK419" s="644"/>
      <c r="EL419" s="644"/>
      <c r="EM419" s="644"/>
      <c r="EN419" s="644"/>
      <c r="EO419" s="644"/>
      <c r="EP419" s="644"/>
      <c r="EQ419" s="644"/>
      <c r="ER419" s="644"/>
      <c r="ES419" s="644"/>
      <c r="ET419" s="644"/>
      <c r="EU419" s="644"/>
      <c r="EV419" s="644"/>
      <c r="EW419" s="644"/>
      <c r="EX419" s="644"/>
      <c r="EY419" s="644"/>
      <c r="EZ419" s="644"/>
      <c r="FA419" s="644"/>
      <c r="FB419" s="644"/>
      <c r="FC419" s="644"/>
      <c r="FD419" s="644"/>
      <c r="FE419" s="644"/>
      <c r="FF419" s="644"/>
      <c r="FG419" s="644"/>
      <c r="FH419" s="644"/>
      <c r="FI419" s="644"/>
      <c r="FJ419" s="644"/>
      <c r="FK419" s="644"/>
      <c r="FL419" s="644"/>
      <c r="FM419" s="644"/>
      <c r="FN419" s="644"/>
      <c r="FO419" s="644"/>
      <c r="FP419" s="644"/>
      <c r="FQ419" s="644"/>
      <c r="FR419" s="644"/>
      <c r="FS419" s="644"/>
      <c r="FT419" s="644"/>
      <c r="FU419" s="644"/>
      <c r="FV419" s="644"/>
      <c r="FW419" s="644"/>
      <c r="FX419" s="644"/>
      <c r="FY419" s="644"/>
      <c r="FZ419" s="644"/>
      <c r="GA419" s="644"/>
      <c r="GB419" s="644"/>
      <c r="GC419" s="644"/>
      <c r="GD419" s="644"/>
      <c r="GE419" s="644"/>
      <c r="GF419" s="644"/>
      <c r="GG419" s="644"/>
      <c r="GH419" s="644"/>
      <c r="GI419" s="644"/>
      <c r="GJ419" s="644"/>
      <c r="GK419" s="644"/>
      <c r="GL419" s="644"/>
      <c r="GM419" s="644"/>
      <c r="GN419" s="644"/>
      <c r="GO419" s="644"/>
      <c r="GP419" s="644"/>
      <c r="GQ419" s="644"/>
      <c r="GR419" s="644"/>
      <c r="GS419" s="644"/>
      <c r="GT419" s="644"/>
      <c r="GU419" s="644"/>
      <c r="GV419" s="644"/>
      <c r="GW419" s="644"/>
      <c r="GX419" s="644"/>
      <c r="GY419" s="644"/>
      <c r="GZ419" s="644"/>
      <c r="HA419" s="644"/>
      <c r="HB419" s="644"/>
      <c r="HC419" s="644"/>
      <c r="HD419" s="644"/>
      <c r="HE419" s="644"/>
      <c r="HF419" s="644"/>
      <c r="HG419" s="644"/>
      <c r="HH419" s="644"/>
      <c r="HI419" s="644"/>
      <c r="HJ419" s="644"/>
      <c r="HK419" s="644"/>
      <c r="HL419" s="644"/>
    </row>
    <row r="420" spans="2:234" x14ac:dyDescent="0.25">
      <c r="D420" s="645">
        <v>5</v>
      </c>
      <c r="E420" s="878"/>
      <c r="F420" s="879"/>
      <c r="G420" s="880"/>
      <c r="H420" s="878"/>
      <c r="I420" s="879"/>
      <c r="J420" s="879"/>
      <c r="K420" s="879"/>
      <c r="L420" s="879"/>
      <c r="M420" s="880"/>
      <c r="N420" s="881"/>
      <c r="O420" s="882"/>
      <c r="P420" s="882"/>
      <c r="Q420" s="883"/>
      <c r="S420" s="644"/>
      <c r="T420" s="644"/>
      <c r="U420" s="644" t="str">
        <f t="shared" si="1459"/>
        <v/>
      </c>
      <c r="V420" s="644"/>
      <c r="W420" s="644"/>
      <c r="X420" s="644"/>
      <c r="Y420" s="644"/>
      <c r="Z420" s="644"/>
      <c r="AA420" s="644"/>
      <c r="AB420" s="644"/>
      <c r="AC420" s="644"/>
      <c r="AD420" s="644"/>
      <c r="AE420" s="644"/>
      <c r="AF420" s="644"/>
      <c r="AG420" s="644"/>
      <c r="AH420" s="644"/>
      <c r="AI420" s="644"/>
      <c r="AJ420" s="644"/>
      <c r="AK420" s="644"/>
      <c r="AL420" s="644"/>
      <c r="AM420" s="644"/>
      <c r="AN420" s="644"/>
      <c r="AO420" s="644"/>
      <c r="AP420" s="644"/>
      <c r="AQ420" s="644"/>
      <c r="AR420" s="644"/>
      <c r="AS420" s="644"/>
      <c r="AT420" s="644"/>
      <c r="AU420" s="644"/>
      <c r="AV420" s="644"/>
      <c r="AW420" s="644"/>
      <c r="AX420" s="644"/>
      <c r="AY420" s="644"/>
      <c r="AZ420" s="644"/>
      <c r="BA420" s="644"/>
      <c r="BB420" s="644"/>
      <c r="BC420" s="644"/>
      <c r="BD420" s="644"/>
      <c r="BE420" s="644"/>
      <c r="BF420" s="644"/>
      <c r="BG420" s="644"/>
      <c r="BH420" s="644"/>
      <c r="BI420" s="644"/>
      <c r="BJ420" s="644"/>
      <c r="BK420" s="644"/>
      <c r="BL420" s="644"/>
      <c r="BM420" s="644"/>
      <c r="BN420" s="644"/>
      <c r="BO420" s="644"/>
      <c r="BP420" s="644"/>
      <c r="BQ420" s="644"/>
      <c r="BR420" s="644"/>
      <c r="BS420" s="644"/>
      <c r="BT420" s="644"/>
      <c r="BU420" s="644"/>
      <c r="BV420" s="644"/>
      <c r="BW420" s="644"/>
      <c r="BX420" s="644"/>
      <c r="BY420" s="644"/>
      <c r="BZ420" s="644"/>
      <c r="CA420" s="644"/>
      <c r="CB420" s="644"/>
      <c r="CC420" s="644"/>
      <c r="CD420" s="644"/>
      <c r="CE420" s="644"/>
      <c r="CF420" s="644"/>
      <c r="CG420" s="644"/>
      <c r="CH420" s="644"/>
      <c r="CI420" s="644"/>
      <c r="CJ420" s="644"/>
      <c r="CK420" s="644"/>
      <c r="CL420" s="644"/>
      <c r="CM420" s="644"/>
      <c r="CN420" s="644"/>
      <c r="CO420" s="644"/>
      <c r="CP420" s="644"/>
      <c r="CQ420" s="644"/>
      <c r="CR420" s="644"/>
      <c r="CS420" s="644"/>
      <c r="CT420" s="644"/>
      <c r="CU420" s="644"/>
      <c r="CV420" s="644"/>
      <c r="CW420" s="644"/>
      <c r="CX420" s="644"/>
      <c r="CY420" s="644"/>
      <c r="CZ420" s="644"/>
      <c r="DA420" s="644"/>
      <c r="DB420" s="644"/>
      <c r="DC420" s="644"/>
      <c r="DD420" s="644"/>
      <c r="DE420" s="644"/>
      <c r="DF420" s="644"/>
      <c r="DG420" s="644"/>
      <c r="DH420" s="644"/>
      <c r="DI420" s="644"/>
      <c r="DJ420" s="644"/>
      <c r="DK420" s="644"/>
      <c r="DL420" s="644"/>
      <c r="DM420" s="644"/>
      <c r="DN420" s="644"/>
      <c r="DO420" s="644"/>
      <c r="DP420" s="644"/>
      <c r="DQ420" s="644"/>
      <c r="DR420" s="644"/>
      <c r="DS420" s="644"/>
      <c r="DT420" s="644"/>
      <c r="DU420" s="644"/>
      <c r="DV420" s="644"/>
      <c r="DW420" s="644"/>
      <c r="DX420" s="644"/>
      <c r="DY420" s="644"/>
      <c r="DZ420" s="644"/>
      <c r="EA420" s="644"/>
      <c r="EB420" s="644"/>
      <c r="EC420" s="644"/>
      <c r="ED420" s="644"/>
      <c r="EE420" s="644"/>
      <c r="EF420" s="644"/>
      <c r="EG420" s="644"/>
      <c r="EH420" s="644"/>
      <c r="EI420" s="644"/>
      <c r="EJ420" s="644"/>
      <c r="EK420" s="644"/>
      <c r="EL420" s="644"/>
      <c r="EM420" s="644"/>
      <c r="EN420" s="644"/>
      <c r="EO420" s="644"/>
      <c r="EP420" s="644"/>
      <c r="EQ420" s="644"/>
      <c r="ER420" s="644"/>
      <c r="ES420" s="644"/>
      <c r="ET420" s="644"/>
      <c r="EU420" s="644"/>
      <c r="EV420" s="644"/>
      <c r="EW420" s="644"/>
      <c r="EX420" s="644"/>
      <c r="EY420" s="644"/>
      <c r="EZ420" s="644"/>
      <c r="FA420" s="644"/>
      <c r="FB420" s="644"/>
      <c r="FC420" s="644"/>
      <c r="FD420" s="644"/>
      <c r="FE420" s="644"/>
      <c r="FF420" s="644"/>
      <c r="FG420" s="644"/>
      <c r="FH420" s="644"/>
      <c r="FI420" s="644"/>
      <c r="FJ420" s="644"/>
      <c r="FK420" s="644"/>
      <c r="FL420" s="644"/>
      <c r="FM420" s="644"/>
      <c r="FN420" s="644"/>
      <c r="FO420" s="644"/>
      <c r="FP420" s="644"/>
      <c r="FQ420" s="644"/>
      <c r="FR420" s="644"/>
      <c r="FS420" s="644"/>
      <c r="FT420" s="644"/>
      <c r="FU420" s="644"/>
      <c r="FV420" s="644"/>
      <c r="FW420" s="644"/>
      <c r="FX420" s="644"/>
      <c r="FY420" s="644"/>
      <c r="FZ420" s="644"/>
      <c r="GA420" s="644"/>
      <c r="GB420" s="644"/>
      <c r="GC420" s="644"/>
      <c r="GD420" s="644"/>
      <c r="GE420" s="644"/>
      <c r="GF420" s="644"/>
      <c r="GG420" s="644"/>
      <c r="GH420" s="644"/>
      <c r="GI420" s="644"/>
      <c r="GJ420" s="644"/>
      <c r="GK420" s="644"/>
      <c r="GL420" s="644"/>
      <c r="GM420" s="644"/>
      <c r="GN420" s="644"/>
      <c r="GO420" s="644"/>
      <c r="GP420" s="644"/>
      <c r="GQ420" s="644"/>
      <c r="GR420" s="644"/>
      <c r="GS420" s="644"/>
      <c r="GT420" s="644"/>
      <c r="GU420" s="644"/>
      <c r="GV420" s="644"/>
      <c r="GW420" s="644"/>
      <c r="GX420" s="644"/>
      <c r="GY420" s="644"/>
      <c r="GZ420" s="644"/>
      <c r="HA420" s="644"/>
      <c r="HB420" s="644"/>
      <c r="HC420" s="644"/>
      <c r="HD420" s="644"/>
      <c r="HE420" s="644"/>
      <c r="HF420" s="644"/>
      <c r="HG420" s="644"/>
      <c r="HH420" s="644"/>
      <c r="HI420" s="644"/>
      <c r="HJ420" s="644"/>
      <c r="HK420" s="644"/>
      <c r="HL420" s="644"/>
    </row>
    <row r="421" spans="2:234" x14ac:dyDescent="0.25">
      <c r="D421" s="645">
        <v>6</v>
      </c>
      <c r="E421" s="878"/>
      <c r="F421" s="879"/>
      <c r="G421" s="880"/>
      <c r="H421" s="878"/>
      <c r="I421" s="879"/>
      <c r="J421" s="879"/>
      <c r="K421" s="879"/>
      <c r="L421" s="879"/>
      <c r="M421" s="880"/>
      <c r="N421" s="881"/>
      <c r="O421" s="882"/>
      <c r="P421" s="882"/>
      <c r="Q421" s="883"/>
      <c r="S421" s="644"/>
      <c r="T421" s="644"/>
      <c r="U421" s="644" t="str">
        <f t="shared" si="1459"/>
        <v/>
      </c>
      <c r="V421" s="644"/>
      <c r="W421" s="644"/>
      <c r="X421" s="644"/>
      <c r="Y421" s="644"/>
      <c r="Z421" s="644"/>
      <c r="AA421" s="644"/>
      <c r="AB421" s="644"/>
      <c r="AC421" s="644"/>
      <c r="AD421" s="644"/>
      <c r="AE421" s="644"/>
      <c r="AF421" s="644"/>
      <c r="AG421" s="644"/>
      <c r="AH421" s="644"/>
      <c r="AI421" s="644"/>
      <c r="AJ421" s="644"/>
      <c r="AK421" s="644"/>
      <c r="AL421" s="644"/>
      <c r="AM421" s="644"/>
      <c r="AN421" s="644"/>
      <c r="AO421" s="644"/>
      <c r="AP421" s="644"/>
      <c r="AQ421" s="644"/>
      <c r="AR421" s="644"/>
      <c r="AS421" s="644"/>
      <c r="AT421" s="644"/>
      <c r="AU421" s="644"/>
      <c r="AV421" s="644"/>
      <c r="AW421" s="644"/>
      <c r="AX421" s="644"/>
      <c r="AY421" s="644"/>
      <c r="AZ421" s="644"/>
      <c r="BA421" s="644"/>
      <c r="BB421" s="644"/>
      <c r="BC421" s="644"/>
      <c r="BD421" s="644"/>
      <c r="BE421" s="644"/>
      <c r="BF421" s="644"/>
      <c r="BG421" s="644"/>
      <c r="BH421" s="644"/>
      <c r="BI421" s="644"/>
      <c r="BJ421" s="644"/>
      <c r="BK421" s="644"/>
      <c r="BL421" s="644"/>
      <c r="BM421" s="644"/>
      <c r="BN421" s="644"/>
      <c r="BO421" s="644"/>
      <c r="BP421" s="644"/>
      <c r="BQ421" s="644"/>
      <c r="BR421" s="644"/>
      <c r="BS421" s="644"/>
      <c r="BT421" s="644"/>
      <c r="BU421" s="644"/>
      <c r="BV421" s="644"/>
      <c r="BW421" s="644"/>
      <c r="BX421" s="644"/>
      <c r="BY421" s="644"/>
      <c r="BZ421" s="644"/>
      <c r="CA421" s="644"/>
      <c r="CB421" s="644"/>
      <c r="CC421" s="644"/>
      <c r="CD421" s="644"/>
      <c r="CE421" s="644"/>
      <c r="CF421" s="644"/>
      <c r="CG421" s="644"/>
      <c r="CH421" s="644"/>
      <c r="CI421" s="644"/>
      <c r="CJ421" s="644"/>
      <c r="CK421" s="644"/>
      <c r="CL421" s="644"/>
      <c r="CM421" s="644"/>
      <c r="CN421" s="644"/>
      <c r="CO421" s="644"/>
      <c r="CP421" s="644"/>
      <c r="CQ421" s="644"/>
      <c r="CR421" s="644"/>
      <c r="CS421" s="644"/>
      <c r="CT421" s="644"/>
      <c r="CU421" s="644"/>
      <c r="CV421" s="644"/>
      <c r="CW421" s="644"/>
      <c r="CX421" s="644"/>
      <c r="CY421" s="644"/>
      <c r="CZ421" s="644"/>
      <c r="DA421" s="644"/>
      <c r="DB421" s="644"/>
      <c r="DC421" s="644"/>
      <c r="DD421" s="644"/>
      <c r="DE421" s="644"/>
      <c r="DF421" s="644"/>
      <c r="DG421" s="644"/>
      <c r="DH421" s="644"/>
      <c r="DI421" s="644"/>
      <c r="DJ421" s="644"/>
      <c r="DK421" s="644"/>
      <c r="DL421" s="644"/>
      <c r="DM421" s="644"/>
      <c r="DN421" s="644"/>
      <c r="DO421" s="644"/>
      <c r="DP421" s="644"/>
      <c r="DQ421" s="644"/>
      <c r="DR421" s="644"/>
      <c r="DS421" s="644"/>
      <c r="DT421" s="644"/>
      <c r="DU421" s="644"/>
      <c r="DV421" s="644"/>
      <c r="DW421" s="644"/>
      <c r="DX421" s="644"/>
      <c r="DY421" s="644"/>
      <c r="DZ421" s="644"/>
      <c r="EA421" s="644"/>
      <c r="EB421" s="644"/>
      <c r="EC421" s="644"/>
      <c r="ED421" s="644"/>
      <c r="EE421" s="644"/>
      <c r="EF421" s="644"/>
      <c r="EG421" s="644"/>
      <c r="EH421" s="644"/>
      <c r="EI421" s="644"/>
      <c r="EJ421" s="644"/>
      <c r="EK421" s="644"/>
      <c r="EL421" s="644"/>
      <c r="EM421" s="644"/>
      <c r="EN421" s="644"/>
      <c r="EO421" s="644"/>
      <c r="EP421" s="644"/>
      <c r="EQ421" s="644"/>
      <c r="ER421" s="644"/>
      <c r="ES421" s="644"/>
      <c r="ET421" s="644"/>
      <c r="EU421" s="644"/>
      <c r="EV421" s="644"/>
      <c r="EW421" s="644"/>
      <c r="EX421" s="644"/>
      <c r="EY421" s="644"/>
      <c r="EZ421" s="644"/>
      <c r="FA421" s="644"/>
      <c r="FB421" s="644"/>
      <c r="FC421" s="644"/>
      <c r="FD421" s="644"/>
      <c r="FE421" s="644"/>
      <c r="FF421" s="644"/>
      <c r="FG421" s="644"/>
      <c r="FH421" s="644"/>
      <c r="FI421" s="644"/>
      <c r="FJ421" s="644"/>
      <c r="FK421" s="644"/>
      <c r="FL421" s="644"/>
      <c r="FM421" s="644"/>
      <c r="FN421" s="644"/>
      <c r="FO421" s="644"/>
      <c r="FP421" s="644"/>
      <c r="FQ421" s="644"/>
      <c r="FR421" s="644"/>
      <c r="FS421" s="644"/>
      <c r="FT421" s="644"/>
      <c r="FU421" s="644"/>
      <c r="FV421" s="644"/>
      <c r="FW421" s="644"/>
      <c r="FX421" s="644"/>
      <c r="FY421" s="644"/>
      <c r="FZ421" s="644"/>
      <c r="GA421" s="644"/>
      <c r="GB421" s="644"/>
      <c r="GC421" s="644"/>
      <c r="GD421" s="644"/>
      <c r="GE421" s="644"/>
      <c r="GF421" s="644"/>
      <c r="GG421" s="644"/>
      <c r="GH421" s="644"/>
      <c r="GI421" s="644"/>
      <c r="GJ421" s="644"/>
      <c r="GK421" s="644"/>
      <c r="GL421" s="644"/>
      <c r="GM421" s="644"/>
      <c r="GN421" s="644"/>
      <c r="GO421" s="644"/>
      <c r="GP421" s="644"/>
      <c r="GQ421" s="644"/>
      <c r="GR421" s="644"/>
      <c r="GS421" s="644"/>
      <c r="GT421" s="644"/>
      <c r="GU421" s="644"/>
      <c r="GV421" s="644"/>
      <c r="GW421" s="644"/>
      <c r="GX421" s="644"/>
      <c r="GY421" s="644"/>
      <c r="GZ421" s="644"/>
      <c r="HA421" s="644"/>
      <c r="HB421" s="644"/>
      <c r="HC421" s="644"/>
      <c r="HD421" s="644"/>
      <c r="HE421" s="644"/>
      <c r="HF421" s="644"/>
      <c r="HG421" s="644"/>
      <c r="HH421" s="644"/>
      <c r="HI421" s="644"/>
      <c r="HJ421" s="644"/>
      <c r="HK421" s="644"/>
      <c r="HL421" s="644"/>
    </row>
    <row r="422" spans="2:234" x14ac:dyDescent="0.25">
      <c r="D422" s="645">
        <v>7</v>
      </c>
      <c r="E422" s="878"/>
      <c r="F422" s="879"/>
      <c r="G422" s="880"/>
      <c r="H422" s="878"/>
      <c r="I422" s="879"/>
      <c r="J422" s="879"/>
      <c r="K422" s="879"/>
      <c r="L422" s="879"/>
      <c r="M422" s="880"/>
      <c r="N422" s="881"/>
      <c r="O422" s="882"/>
      <c r="P422" s="882"/>
      <c r="Q422" s="883"/>
      <c r="S422" s="644"/>
      <c r="T422" s="644"/>
      <c r="U422" s="644" t="str">
        <f t="shared" si="1459"/>
        <v/>
      </c>
      <c r="V422" s="644"/>
      <c r="W422" s="644"/>
      <c r="X422" s="644"/>
      <c r="Y422" s="644"/>
      <c r="Z422" s="644"/>
      <c r="AA422" s="644"/>
      <c r="AB422" s="644"/>
      <c r="AC422" s="644"/>
      <c r="AD422" s="644"/>
      <c r="AE422" s="644"/>
      <c r="AF422" s="644"/>
      <c r="AG422" s="644"/>
      <c r="AH422" s="644"/>
      <c r="AI422" s="644"/>
      <c r="AJ422" s="644"/>
      <c r="AK422" s="644"/>
      <c r="AL422" s="644"/>
      <c r="AM422" s="644"/>
      <c r="AN422" s="644"/>
      <c r="AO422" s="644"/>
      <c r="AP422" s="644"/>
      <c r="AQ422" s="644"/>
      <c r="AR422" s="644"/>
      <c r="AS422" s="644"/>
      <c r="AT422" s="644"/>
      <c r="AU422" s="644"/>
      <c r="AV422" s="644"/>
      <c r="AW422" s="644"/>
      <c r="AX422" s="644"/>
      <c r="AY422" s="644"/>
      <c r="AZ422" s="644"/>
      <c r="BA422" s="644"/>
      <c r="BB422" s="644"/>
      <c r="BC422" s="644"/>
      <c r="BD422" s="644"/>
      <c r="BE422" s="644"/>
      <c r="BF422" s="644"/>
      <c r="BG422" s="644"/>
      <c r="BH422" s="644"/>
      <c r="BI422" s="644"/>
      <c r="BJ422" s="644"/>
      <c r="BK422" s="644"/>
      <c r="BL422" s="644"/>
      <c r="BM422" s="644"/>
      <c r="BN422" s="644"/>
      <c r="BO422" s="644"/>
      <c r="BP422" s="644"/>
      <c r="BQ422" s="644"/>
      <c r="BR422" s="644"/>
      <c r="BS422" s="644"/>
      <c r="BT422" s="644"/>
      <c r="BU422" s="644"/>
      <c r="BV422" s="644"/>
      <c r="BW422" s="644"/>
      <c r="BX422" s="644"/>
      <c r="BY422" s="644"/>
      <c r="BZ422" s="644"/>
      <c r="CA422" s="644"/>
      <c r="CB422" s="644"/>
      <c r="CC422" s="644"/>
      <c r="CD422" s="644"/>
      <c r="CE422" s="644"/>
      <c r="CF422" s="644"/>
      <c r="CG422" s="644"/>
      <c r="CH422" s="644"/>
      <c r="CI422" s="644"/>
      <c r="CJ422" s="644"/>
      <c r="CK422" s="644"/>
      <c r="CL422" s="644"/>
      <c r="CM422" s="644"/>
      <c r="CN422" s="644"/>
      <c r="CO422" s="644"/>
      <c r="CP422" s="644"/>
      <c r="CQ422" s="644"/>
      <c r="CR422" s="644"/>
      <c r="CS422" s="644"/>
      <c r="CT422" s="644"/>
      <c r="CU422" s="644"/>
      <c r="CV422" s="644"/>
      <c r="CW422" s="644"/>
      <c r="CX422" s="644"/>
      <c r="CY422" s="644"/>
      <c r="CZ422" s="644"/>
      <c r="DA422" s="644"/>
      <c r="DB422" s="644"/>
      <c r="DC422" s="644"/>
      <c r="DD422" s="644"/>
      <c r="DE422" s="644"/>
      <c r="DF422" s="644"/>
      <c r="DG422" s="644"/>
      <c r="DH422" s="644"/>
      <c r="DI422" s="644"/>
      <c r="DJ422" s="644"/>
      <c r="DK422" s="644"/>
      <c r="DL422" s="644"/>
      <c r="DM422" s="644"/>
      <c r="DN422" s="644"/>
      <c r="DO422" s="644"/>
      <c r="DP422" s="644"/>
      <c r="DQ422" s="644"/>
      <c r="DR422" s="644"/>
      <c r="DS422" s="644"/>
      <c r="DT422" s="644"/>
      <c r="DU422" s="644"/>
      <c r="DV422" s="644"/>
      <c r="DW422" s="644"/>
      <c r="DX422" s="644"/>
      <c r="DY422" s="644"/>
      <c r="DZ422" s="644"/>
      <c r="EA422" s="644"/>
      <c r="EB422" s="644"/>
      <c r="EC422" s="644"/>
      <c r="ED422" s="644"/>
      <c r="EE422" s="644"/>
      <c r="EF422" s="644"/>
      <c r="EG422" s="644"/>
      <c r="EH422" s="644"/>
      <c r="EI422" s="644"/>
      <c r="EJ422" s="644"/>
      <c r="EK422" s="644"/>
      <c r="EL422" s="644"/>
      <c r="EM422" s="644"/>
      <c r="EN422" s="644"/>
      <c r="EO422" s="644"/>
      <c r="EP422" s="644"/>
      <c r="EQ422" s="644"/>
      <c r="ER422" s="644"/>
      <c r="ES422" s="644"/>
      <c r="ET422" s="644"/>
      <c r="EU422" s="644"/>
      <c r="EV422" s="644"/>
      <c r="EW422" s="644"/>
      <c r="EX422" s="644"/>
      <c r="EY422" s="644"/>
      <c r="EZ422" s="644"/>
      <c r="FA422" s="644"/>
      <c r="FB422" s="644"/>
      <c r="FC422" s="644"/>
      <c r="FD422" s="644"/>
      <c r="FE422" s="644"/>
      <c r="FF422" s="644"/>
      <c r="FG422" s="644"/>
      <c r="FH422" s="644"/>
      <c r="FI422" s="644"/>
      <c r="FJ422" s="644"/>
      <c r="FK422" s="644"/>
      <c r="FL422" s="644"/>
      <c r="FM422" s="644"/>
      <c r="FN422" s="644"/>
      <c r="FO422" s="644"/>
      <c r="FP422" s="644"/>
      <c r="FQ422" s="644"/>
      <c r="FR422" s="644"/>
      <c r="FS422" s="644"/>
      <c r="FT422" s="644"/>
      <c r="FU422" s="644"/>
      <c r="FV422" s="644"/>
      <c r="FW422" s="644"/>
      <c r="FX422" s="644"/>
      <c r="FY422" s="644"/>
      <c r="FZ422" s="644"/>
      <c r="GA422" s="644"/>
      <c r="GB422" s="644"/>
      <c r="GC422" s="644"/>
      <c r="GD422" s="644"/>
      <c r="GE422" s="644"/>
      <c r="GF422" s="644"/>
      <c r="GG422" s="644"/>
      <c r="GH422" s="644"/>
      <c r="GI422" s="644"/>
      <c r="GJ422" s="644"/>
      <c r="GK422" s="644"/>
      <c r="GL422" s="644"/>
      <c r="GM422" s="644"/>
      <c r="GN422" s="644"/>
      <c r="GO422" s="644"/>
      <c r="GP422" s="644"/>
      <c r="GQ422" s="644"/>
      <c r="GR422" s="644"/>
      <c r="GS422" s="644"/>
      <c r="GT422" s="644"/>
      <c r="GU422" s="644"/>
      <c r="GV422" s="644"/>
      <c r="GW422" s="644"/>
      <c r="GX422" s="644"/>
      <c r="GY422" s="644"/>
      <c r="GZ422" s="644"/>
      <c r="HA422" s="644"/>
      <c r="HB422" s="644"/>
      <c r="HC422" s="644"/>
      <c r="HD422" s="644"/>
      <c r="HE422" s="644"/>
      <c r="HF422" s="644"/>
      <c r="HG422" s="644"/>
      <c r="HH422" s="644"/>
      <c r="HI422" s="644"/>
      <c r="HJ422" s="644"/>
      <c r="HK422" s="644"/>
      <c r="HL422" s="644"/>
    </row>
    <row r="423" spans="2:234" x14ac:dyDescent="0.25">
      <c r="D423" s="645">
        <v>8</v>
      </c>
      <c r="E423" s="878"/>
      <c r="F423" s="879"/>
      <c r="G423" s="880"/>
      <c r="H423" s="878"/>
      <c r="I423" s="879"/>
      <c r="J423" s="879"/>
      <c r="K423" s="879"/>
      <c r="L423" s="879"/>
      <c r="M423" s="880"/>
      <c r="N423" s="881"/>
      <c r="O423" s="882"/>
      <c r="P423" s="882"/>
      <c r="Q423" s="883"/>
      <c r="S423" s="644"/>
      <c r="T423" s="644"/>
      <c r="U423" s="644" t="str">
        <f t="shared" si="1459"/>
        <v/>
      </c>
      <c r="V423" s="644"/>
      <c r="W423" s="644"/>
      <c r="X423" s="644"/>
      <c r="Y423" s="644"/>
      <c r="Z423" s="644"/>
      <c r="AA423" s="644"/>
      <c r="AB423" s="644"/>
      <c r="AC423" s="644"/>
      <c r="AD423" s="644"/>
      <c r="AE423" s="644"/>
      <c r="AF423" s="644"/>
      <c r="AG423" s="644"/>
      <c r="AH423" s="644"/>
      <c r="AI423" s="644"/>
      <c r="AJ423" s="644"/>
      <c r="AK423" s="644"/>
      <c r="AL423" s="644"/>
      <c r="AM423" s="644"/>
      <c r="AN423" s="644"/>
      <c r="AO423" s="644"/>
      <c r="AP423" s="644"/>
      <c r="AQ423" s="644"/>
      <c r="AR423" s="644"/>
      <c r="AS423" s="644"/>
      <c r="AT423" s="644"/>
      <c r="AU423" s="644"/>
      <c r="AV423" s="644"/>
      <c r="AW423" s="644"/>
      <c r="AX423" s="644"/>
      <c r="AY423" s="644"/>
      <c r="AZ423" s="644"/>
      <c r="BA423" s="644"/>
      <c r="BB423" s="644"/>
      <c r="BC423" s="644"/>
      <c r="BD423" s="644"/>
      <c r="BE423" s="644"/>
      <c r="BF423" s="644"/>
      <c r="BG423" s="644"/>
      <c r="BH423" s="644"/>
      <c r="BI423" s="644"/>
      <c r="BJ423" s="644"/>
      <c r="BK423" s="644"/>
      <c r="BL423" s="644"/>
      <c r="BM423" s="644"/>
      <c r="BN423" s="644"/>
      <c r="BO423" s="644"/>
      <c r="BP423" s="644"/>
      <c r="BQ423" s="644"/>
      <c r="BR423" s="644"/>
      <c r="BS423" s="644"/>
      <c r="BT423" s="644"/>
      <c r="BU423" s="644"/>
      <c r="BV423" s="644"/>
      <c r="BW423" s="644"/>
      <c r="BX423" s="644"/>
      <c r="BY423" s="644"/>
      <c r="BZ423" s="644"/>
      <c r="CA423" s="644"/>
      <c r="CB423" s="644"/>
      <c r="CC423" s="644"/>
      <c r="CD423" s="644"/>
      <c r="CE423" s="644"/>
      <c r="CF423" s="644"/>
      <c r="CG423" s="644"/>
      <c r="CH423" s="644"/>
      <c r="CI423" s="644"/>
      <c r="CJ423" s="644"/>
      <c r="CK423" s="644"/>
      <c r="CL423" s="644"/>
      <c r="CM423" s="644"/>
      <c r="CN423" s="644"/>
      <c r="CO423" s="644"/>
      <c r="CP423" s="644"/>
      <c r="CQ423" s="644"/>
      <c r="CR423" s="644"/>
      <c r="CS423" s="644"/>
      <c r="CT423" s="644"/>
      <c r="CU423" s="644"/>
      <c r="CV423" s="644"/>
      <c r="CW423" s="644"/>
      <c r="CX423" s="644"/>
      <c r="CY423" s="644"/>
      <c r="CZ423" s="644"/>
      <c r="DA423" s="644"/>
      <c r="DB423" s="644"/>
      <c r="DC423" s="644"/>
      <c r="DD423" s="644"/>
      <c r="DE423" s="644"/>
      <c r="DF423" s="644"/>
      <c r="DG423" s="644"/>
      <c r="DH423" s="644"/>
      <c r="DI423" s="644"/>
      <c r="DJ423" s="644"/>
      <c r="DK423" s="644"/>
      <c r="DL423" s="644"/>
      <c r="DM423" s="644"/>
      <c r="DN423" s="644"/>
      <c r="DO423" s="644"/>
      <c r="DP423" s="644"/>
      <c r="DQ423" s="644"/>
      <c r="DR423" s="644"/>
      <c r="DS423" s="644"/>
      <c r="DT423" s="644"/>
      <c r="DU423" s="644"/>
      <c r="DV423" s="644"/>
      <c r="DW423" s="644"/>
      <c r="DX423" s="644"/>
      <c r="DY423" s="644"/>
      <c r="DZ423" s="644"/>
      <c r="EA423" s="644"/>
      <c r="EB423" s="644"/>
      <c r="EC423" s="644"/>
      <c r="ED423" s="644"/>
      <c r="EE423" s="644"/>
      <c r="EF423" s="644"/>
      <c r="EG423" s="644"/>
      <c r="EH423" s="644"/>
      <c r="EI423" s="644"/>
      <c r="EJ423" s="644"/>
      <c r="EK423" s="644"/>
      <c r="EL423" s="644"/>
      <c r="EM423" s="644"/>
      <c r="EN423" s="644"/>
      <c r="EO423" s="644"/>
      <c r="EP423" s="644"/>
      <c r="EQ423" s="644"/>
      <c r="ER423" s="644"/>
      <c r="ES423" s="644"/>
      <c r="ET423" s="644"/>
      <c r="EU423" s="644"/>
      <c r="EV423" s="644"/>
      <c r="EW423" s="644"/>
      <c r="EX423" s="644"/>
      <c r="EY423" s="644"/>
      <c r="EZ423" s="644"/>
      <c r="FA423" s="644"/>
      <c r="FB423" s="644"/>
      <c r="FC423" s="644"/>
      <c r="FD423" s="644"/>
      <c r="FE423" s="644"/>
      <c r="FF423" s="644"/>
      <c r="FG423" s="644"/>
      <c r="FH423" s="644"/>
      <c r="FI423" s="644"/>
      <c r="FJ423" s="644"/>
      <c r="FK423" s="644"/>
      <c r="FL423" s="644"/>
      <c r="FM423" s="644"/>
      <c r="FN423" s="644"/>
      <c r="FO423" s="644"/>
      <c r="FP423" s="644"/>
      <c r="FQ423" s="644"/>
      <c r="FR423" s="644"/>
      <c r="FS423" s="644"/>
      <c r="FT423" s="644"/>
      <c r="FU423" s="644"/>
      <c r="FV423" s="644"/>
      <c r="FW423" s="644"/>
      <c r="FX423" s="644"/>
      <c r="FY423" s="644"/>
      <c r="FZ423" s="644"/>
      <c r="GA423" s="644"/>
      <c r="GB423" s="644"/>
      <c r="GC423" s="644"/>
      <c r="GD423" s="644"/>
      <c r="GE423" s="644"/>
      <c r="GF423" s="644"/>
      <c r="GG423" s="644"/>
      <c r="GH423" s="644"/>
      <c r="GI423" s="644"/>
      <c r="GJ423" s="644"/>
      <c r="GK423" s="644"/>
      <c r="GL423" s="644"/>
      <c r="GM423" s="644"/>
      <c r="GN423" s="644"/>
      <c r="GO423" s="644"/>
      <c r="GP423" s="644"/>
      <c r="GQ423" s="644"/>
      <c r="GR423" s="644"/>
      <c r="GS423" s="644"/>
      <c r="GT423" s="644"/>
      <c r="GU423" s="644"/>
      <c r="GV423" s="644"/>
      <c r="GW423" s="644"/>
      <c r="GX423" s="644"/>
      <c r="GY423" s="644"/>
      <c r="GZ423" s="644"/>
      <c r="HA423" s="644"/>
      <c r="HB423" s="644"/>
      <c r="HC423" s="644"/>
      <c r="HD423" s="644"/>
      <c r="HE423" s="644"/>
      <c r="HF423" s="644"/>
      <c r="HG423" s="644"/>
      <c r="HH423" s="644"/>
      <c r="HI423" s="644"/>
      <c r="HJ423" s="644"/>
      <c r="HK423" s="644"/>
      <c r="HL423" s="644"/>
    </row>
    <row r="424" spans="2:234" x14ac:dyDescent="0.25">
      <c r="D424" s="645">
        <v>9</v>
      </c>
      <c r="E424" s="878"/>
      <c r="F424" s="879"/>
      <c r="G424" s="880"/>
      <c r="H424" s="878"/>
      <c r="I424" s="879"/>
      <c r="J424" s="879"/>
      <c r="K424" s="879"/>
      <c r="L424" s="879"/>
      <c r="M424" s="880"/>
      <c r="N424" s="881"/>
      <c r="O424" s="882"/>
      <c r="P424" s="882"/>
      <c r="Q424" s="883"/>
      <c r="S424" s="644"/>
      <c r="T424" s="644"/>
      <c r="U424" s="644" t="str">
        <f t="shared" si="1459"/>
        <v/>
      </c>
      <c r="V424" s="644"/>
      <c r="W424" s="644"/>
      <c r="X424" s="644"/>
      <c r="Y424" s="644"/>
      <c r="Z424" s="644"/>
      <c r="AA424" s="644"/>
      <c r="AB424" s="644"/>
      <c r="AC424" s="644"/>
      <c r="AD424" s="644"/>
      <c r="AE424" s="644"/>
      <c r="AF424" s="644"/>
      <c r="AG424" s="644"/>
      <c r="AH424" s="644"/>
      <c r="AI424" s="644"/>
      <c r="AJ424" s="644"/>
      <c r="AK424" s="644"/>
      <c r="AL424" s="644"/>
      <c r="AM424" s="644"/>
      <c r="AN424" s="644"/>
      <c r="AO424" s="644"/>
      <c r="AP424" s="644"/>
      <c r="AQ424" s="644"/>
      <c r="AR424" s="644"/>
      <c r="AS424" s="644"/>
      <c r="AT424" s="644"/>
      <c r="AU424" s="644"/>
      <c r="AV424" s="644"/>
      <c r="AW424" s="644"/>
      <c r="AX424" s="644"/>
      <c r="AY424" s="644"/>
      <c r="AZ424" s="644"/>
      <c r="BA424" s="644"/>
      <c r="BB424" s="644"/>
      <c r="BC424" s="644"/>
      <c r="BD424" s="644"/>
      <c r="BE424" s="644"/>
      <c r="BF424" s="644"/>
      <c r="BG424" s="644"/>
      <c r="BH424" s="644"/>
      <c r="BI424" s="644"/>
      <c r="BJ424" s="644"/>
      <c r="BK424" s="644"/>
      <c r="BL424" s="644"/>
      <c r="BM424" s="644"/>
      <c r="BN424" s="644"/>
      <c r="BO424" s="644"/>
      <c r="BP424" s="644"/>
      <c r="BQ424" s="644"/>
      <c r="BR424" s="644"/>
      <c r="BS424" s="644"/>
      <c r="BT424" s="644"/>
      <c r="BU424" s="644"/>
      <c r="BV424" s="644"/>
      <c r="BW424" s="644"/>
      <c r="BX424" s="644"/>
      <c r="BY424" s="644"/>
      <c r="BZ424" s="644"/>
      <c r="CA424" s="644"/>
      <c r="CB424" s="644"/>
      <c r="CC424" s="644"/>
      <c r="CD424" s="644"/>
      <c r="CE424" s="644"/>
      <c r="CF424" s="644"/>
      <c r="CG424" s="644"/>
      <c r="CH424" s="644"/>
      <c r="CI424" s="644"/>
      <c r="CJ424" s="644"/>
      <c r="CK424" s="644"/>
      <c r="CL424" s="644"/>
      <c r="CM424" s="644"/>
      <c r="CN424" s="644"/>
      <c r="CO424" s="644"/>
      <c r="CP424" s="644"/>
      <c r="CQ424" s="644"/>
      <c r="CR424" s="644"/>
      <c r="CS424" s="644"/>
      <c r="CT424" s="644"/>
      <c r="CU424" s="644"/>
      <c r="CV424" s="644"/>
      <c r="CW424" s="644"/>
      <c r="CX424" s="644"/>
      <c r="CY424" s="644"/>
      <c r="CZ424" s="644"/>
      <c r="DA424" s="644"/>
      <c r="DB424" s="644"/>
      <c r="DC424" s="644"/>
      <c r="DD424" s="644"/>
      <c r="DE424" s="644"/>
      <c r="DF424" s="644"/>
      <c r="DG424" s="644"/>
      <c r="DH424" s="644"/>
      <c r="DI424" s="644"/>
      <c r="DJ424" s="644"/>
      <c r="DK424" s="644"/>
      <c r="DL424" s="644"/>
      <c r="DM424" s="644"/>
      <c r="DN424" s="644"/>
      <c r="DO424" s="644"/>
      <c r="DP424" s="644"/>
      <c r="DQ424" s="644"/>
      <c r="DR424" s="644"/>
      <c r="DS424" s="644"/>
      <c r="DT424" s="644"/>
      <c r="DU424" s="644"/>
      <c r="DV424" s="644"/>
      <c r="DW424" s="644"/>
      <c r="DX424" s="644"/>
      <c r="DY424" s="644"/>
      <c r="DZ424" s="644"/>
      <c r="EA424" s="644"/>
      <c r="EB424" s="644"/>
      <c r="EC424" s="644"/>
      <c r="ED424" s="644"/>
      <c r="EE424" s="644"/>
      <c r="EF424" s="644"/>
      <c r="EG424" s="644"/>
      <c r="EH424" s="644"/>
      <c r="EI424" s="644"/>
      <c r="EJ424" s="644"/>
      <c r="EK424" s="644"/>
      <c r="EL424" s="644"/>
      <c r="EM424" s="644"/>
      <c r="EN424" s="644"/>
      <c r="EO424" s="644"/>
      <c r="EP424" s="644"/>
      <c r="EQ424" s="644"/>
      <c r="ER424" s="644"/>
      <c r="ES424" s="644"/>
      <c r="ET424" s="644"/>
      <c r="EU424" s="644"/>
      <c r="EV424" s="644"/>
      <c r="EW424" s="644"/>
      <c r="EX424" s="644"/>
      <c r="EY424" s="644"/>
      <c r="EZ424" s="644"/>
      <c r="FA424" s="644"/>
      <c r="FB424" s="644"/>
      <c r="FC424" s="644"/>
      <c r="FD424" s="644"/>
      <c r="FE424" s="644"/>
      <c r="FF424" s="644"/>
      <c r="FG424" s="644"/>
      <c r="FH424" s="644"/>
      <c r="FI424" s="644"/>
      <c r="FJ424" s="644"/>
      <c r="FK424" s="644"/>
      <c r="FL424" s="644"/>
      <c r="FM424" s="644"/>
      <c r="FN424" s="644"/>
      <c r="FO424" s="644"/>
      <c r="FP424" s="644"/>
      <c r="FQ424" s="644"/>
      <c r="FR424" s="644"/>
      <c r="FS424" s="644"/>
      <c r="FT424" s="644"/>
      <c r="FU424" s="644"/>
      <c r="FV424" s="644"/>
      <c r="FW424" s="644"/>
      <c r="FX424" s="644"/>
      <c r="FY424" s="644"/>
      <c r="FZ424" s="644"/>
      <c r="GA424" s="644"/>
      <c r="GB424" s="644"/>
      <c r="GC424" s="644"/>
      <c r="GD424" s="644"/>
      <c r="GE424" s="644"/>
      <c r="GF424" s="644"/>
      <c r="GG424" s="644"/>
      <c r="GH424" s="644"/>
      <c r="GI424" s="644"/>
      <c r="GJ424" s="644"/>
      <c r="GK424" s="644"/>
      <c r="GL424" s="644"/>
      <c r="GM424" s="644"/>
      <c r="GN424" s="644"/>
      <c r="GO424" s="644"/>
      <c r="GP424" s="644"/>
      <c r="GQ424" s="644"/>
      <c r="GR424" s="644"/>
      <c r="GS424" s="644"/>
      <c r="GT424" s="644"/>
      <c r="GU424" s="644"/>
      <c r="GV424" s="644"/>
      <c r="GW424" s="644"/>
      <c r="GX424" s="644"/>
      <c r="GY424" s="644"/>
      <c r="GZ424" s="644"/>
      <c r="HA424" s="644"/>
      <c r="HB424" s="644"/>
      <c r="HC424" s="644"/>
      <c r="HD424" s="644"/>
      <c r="HE424" s="644"/>
      <c r="HF424" s="644"/>
      <c r="HG424" s="644"/>
      <c r="HH424" s="644"/>
      <c r="HI424" s="644"/>
      <c r="HJ424" s="644"/>
      <c r="HK424" s="644"/>
      <c r="HL424" s="644"/>
    </row>
    <row r="425" spans="2:234" x14ac:dyDescent="0.25">
      <c r="D425" s="645">
        <v>10</v>
      </c>
      <c r="E425" s="878"/>
      <c r="F425" s="879"/>
      <c r="G425" s="880"/>
      <c r="H425" s="878"/>
      <c r="I425" s="879"/>
      <c r="J425" s="879"/>
      <c r="K425" s="879"/>
      <c r="L425" s="879"/>
      <c r="M425" s="880"/>
      <c r="N425" s="881"/>
      <c r="O425" s="882"/>
      <c r="P425" s="882"/>
      <c r="Q425" s="883"/>
      <c r="S425" s="644"/>
      <c r="T425" s="644"/>
      <c r="U425" s="644" t="str">
        <f t="shared" si="1459"/>
        <v/>
      </c>
      <c r="V425" s="644"/>
      <c r="W425" s="644"/>
      <c r="X425" s="644"/>
      <c r="Y425" s="644"/>
      <c r="Z425" s="644"/>
      <c r="AA425" s="644"/>
      <c r="AB425" s="644"/>
      <c r="AC425" s="644"/>
      <c r="AD425" s="644"/>
      <c r="AE425" s="644"/>
      <c r="AF425" s="644"/>
      <c r="AG425" s="644"/>
      <c r="AH425" s="644"/>
      <c r="AI425" s="644"/>
      <c r="AJ425" s="644"/>
      <c r="AK425" s="644"/>
      <c r="AL425" s="644"/>
      <c r="AM425" s="644"/>
      <c r="AN425" s="644"/>
      <c r="AO425" s="644"/>
      <c r="AP425" s="644"/>
      <c r="AQ425" s="644"/>
      <c r="AR425" s="644"/>
      <c r="AS425" s="644"/>
      <c r="AT425" s="644"/>
      <c r="AU425" s="644"/>
      <c r="AV425" s="644"/>
      <c r="AW425" s="644"/>
      <c r="AX425" s="644"/>
      <c r="AY425" s="644"/>
      <c r="AZ425" s="644"/>
      <c r="BA425" s="644"/>
      <c r="BB425" s="644"/>
      <c r="BC425" s="644"/>
      <c r="BD425" s="644"/>
      <c r="BE425" s="644"/>
      <c r="BF425" s="644"/>
      <c r="BG425" s="644"/>
      <c r="BH425" s="644"/>
      <c r="BI425" s="644"/>
      <c r="BJ425" s="644"/>
      <c r="BK425" s="644"/>
      <c r="BL425" s="644"/>
      <c r="BM425" s="644"/>
      <c r="BN425" s="644"/>
      <c r="BO425" s="644"/>
      <c r="BP425" s="644"/>
      <c r="BQ425" s="644"/>
      <c r="BR425" s="644"/>
      <c r="BS425" s="644"/>
      <c r="BT425" s="644"/>
      <c r="BU425" s="644"/>
      <c r="BV425" s="644"/>
      <c r="BW425" s="644"/>
      <c r="BX425" s="644"/>
      <c r="BY425" s="644"/>
      <c r="BZ425" s="644"/>
      <c r="CA425" s="644"/>
      <c r="CB425" s="644"/>
      <c r="CC425" s="644"/>
      <c r="CD425" s="644"/>
      <c r="CE425" s="644"/>
      <c r="CF425" s="644"/>
      <c r="CG425" s="644"/>
      <c r="CH425" s="644"/>
      <c r="CI425" s="644"/>
      <c r="CJ425" s="644"/>
      <c r="CK425" s="644"/>
      <c r="CL425" s="644"/>
      <c r="CM425" s="644"/>
      <c r="CN425" s="644"/>
      <c r="CO425" s="644"/>
      <c r="CP425" s="644"/>
      <c r="CQ425" s="644"/>
      <c r="CR425" s="644"/>
      <c r="CS425" s="644"/>
      <c r="CT425" s="644"/>
      <c r="CU425" s="644"/>
      <c r="CV425" s="644"/>
      <c r="CW425" s="644"/>
      <c r="CX425" s="644"/>
      <c r="CY425" s="644"/>
      <c r="CZ425" s="644"/>
      <c r="DA425" s="644"/>
      <c r="DB425" s="644"/>
      <c r="DC425" s="644"/>
      <c r="DD425" s="644"/>
      <c r="DE425" s="644"/>
      <c r="DF425" s="644"/>
      <c r="DG425" s="644"/>
      <c r="DH425" s="644"/>
      <c r="DI425" s="644"/>
      <c r="DJ425" s="644"/>
      <c r="DK425" s="644"/>
      <c r="DL425" s="644"/>
      <c r="DM425" s="644"/>
      <c r="DN425" s="644"/>
      <c r="DO425" s="644"/>
      <c r="DP425" s="644"/>
      <c r="DQ425" s="644"/>
      <c r="DR425" s="644"/>
      <c r="DS425" s="644"/>
      <c r="DT425" s="644"/>
      <c r="DU425" s="644"/>
      <c r="DV425" s="644"/>
      <c r="DW425" s="644"/>
      <c r="DX425" s="644"/>
      <c r="DY425" s="644"/>
      <c r="DZ425" s="644"/>
      <c r="EA425" s="644"/>
      <c r="EB425" s="644"/>
      <c r="EC425" s="644"/>
      <c r="ED425" s="644"/>
      <c r="EE425" s="644"/>
      <c r="EF425" s="644"/>
      <c r="EG425" s="644"/>
      <c r="EH425" s="644"/>
      <c r="EI425" s="644"/>
      <c r="EJ425" s="644"/>
      <c r="EK425" s="644"/>
      <c r="EL425" s="644"/>
      <c r="EM425" s="644"/>
      <c r="EN425" s="644"/>
      <c r="EO425" s="644"/>
      <c r="EP425" s="644"/>
      <c r="EQ425" s="644"/>
      <c r="ER425" s="644"/>
      <c r="ES425" s="644"/>
      <c r="ET425" s="644"/>
      <c r="EU425" s="644"/>
      <c r="EV425" s="644"/>
      <c r="EW425" s="644"/>
      <c r="EX425" s="644"/>
      <c r="EY425" s="644"/>
      <c r="EZ425" s="644"/>
      <c r="FA425" s="644"/>
      <c r="FB425" s="644"/>
      <c r="FC425" s="644"/>
      <c r="FD425" s="644"/>
      <c r="FE425" s="644"/>
      <c r="FF425" s="644"/>
      <c r="FG425" s="644"/>
      <c r="FH425" s="644"/>
      <c r="FI425" s="644"/>
      <c r="FJ425" s="644"/>
      <c r="FK425" s="644"/>
      <c r="FL425" s="644"/>
      <c r="FM425" s="644"/>
      <c r="FN425" s="644"/>
      <c r="FO425" s="644"/>
      <c r="FP425" s="644"/>
      <c r="FQ425" s="644"/>
      <c r="FR425" s="644"/>
      <c r="FS425" s="644"/>
      <c r="FT425" s="644"/>
      <c r="FU425" s="644"/>
      <c r="FV425" s="644"/>
      <c r="FW425" s="644"/>
      <c r="FX425" s="644"/>
      <c r="FY425" s="644"/>
      <c r="FZ425" s="644"/>
      <c r="GA425" s="644"/>
      <c r="GB425" s="644"/>
      <c r="GC425" s="644"/>
      <c r="GD425" s="644"/>
      <c r="GE425" s="644"/>
      <c r="GF425" s="644"/>
      <c r="GG425" s="644"/>
      <c r="GH425" s="644"/>
      <c r="GI425" s="644"/>
      <c r="GJ425" s="644"/>
      <c r="GK425" s="644"/>
      <c r="GL425" s="644"/>
      <c r="GM425" s="644"/>
      <c r="GN425" s="644"/>
      <c r="GO425" s="644"/>
      <c r="GP425" s="644"/>
      <c r="GQ425" s="644"/>
      <c r="GR425" s="644"/>
      <c r="GS425" s="644"/>
      <c r="GT425" s="644"/>
      <c r="GU425" s="644"/>
      <c r="GV425" s="644"/>
      <c r="GW425" s="644"/>
      <c r="GX425" s="644"/>
      <c r="GY425" s="644"/>
      <c r="GZ425" s="644"/>
      <c r="HA425" s="644"/>
      <c r="HB425" s="644"/>
      <c r="HC425" s="644"/>
      <c r="HD425" s="644"/>
      <c r="HE425" s="644"/>
      <c r="HF425" s="644"/>
      <c r="HG425" s="644"/>
      <c r="HH425" s="644"/>
      <c r="HI425" s="644"/>
      <c r="HJ425" s="644"/>
      <c r="HK425" s="644"/>
      <c r="HL425" s="644"/>
    </row>
    <row r="427" spans="2:234" ht="12.75" customHeight="1" x14ac:dyDescent="0.25">
      <c r="D427" s="4" t="s">
        <v>9</v>
      </c>
      <c r="E427" s="764" t="s">
        <v>1691</v>
      </c>
      <c r="F427" s="764"/>
      <c r="G427" s="764"/>
      <c r="H427" s="764"/>
      <c r="I427" s="764"/>
      <c r="J427" s="764"/>
      <c r="K427" s="764"/>
      <c r="L427" s="764"/>
      <c r="M427" s="764"/>
      <c r="N427" s="764"/>
      <c r="O427" s="764"/>
      <c r="P427" s="764"/>
      <c r="Q427" s="764"/>
    </row>
    <row r="428" spans="2:234" s="643" customFormat="1" x14ac:dyDescent="0.25">
      <c r="B428" s="644"/>
      <c r="C428" s="644"/>
      <c r="D428" s="4"/>
      <c r="E428" s="892" t="s">
        <v>1693</v>
      </c>
      <c r="F428" s="892"/>
      <c r="G428" s="892"/>
      <c r="H428" s="892"/>
      <c r="I428" s="892"/>
      <c r="J428" s="892"/>
      <c r="K428" s="892"/>
      <c r="L428" s="892"/>
      <c r="M428" s="892"/>
      <c r="N428" s="892"/>
      <c r="O428" s="892"/>
      <c r="P428" s="892"/>
      <c r="Q428" s="892"/>
      <c r="R428" s="644"/>
      <c r="HM428" s="644"/>
      <c r="HN428" s="644"/>
      <c r="HO428" s="644"/>
      <c r="HP428" s="644"/>
      <c r="HQ428" s="644"/>
      <c r="HR428" s="644"/>
      <c r="HS428" s="644"/>
      <c r="HT428" s="644"/>
      <c r="HU428" s="644"/>
      <c r="HV428" s="644"/>
      <c r="HW428" s="644"/>
      <c r="HX428" s="644"/>
      <c r="HY428" s="644"/>
      <c r="HZ428" s="644"/>
    </row>
    <row r="429" spans="2:234" s="643" customFormat="1" x14ac:dyDescent="0.25">
      <c r="B429" s="644"/>
      <c r="C429" s="644"/>
      <c r="D429" s="4"/>
      <c r="E429" s="752"/>
      <c r="F429" s="588" t="s">
        <v>1671</v>
      </c>
      <c r="G429" s="751" t="s">
        <v>1695</v>
      </c>
      <c r="H429" s="751"/>
      <c r="I429" s="751"/>
      <c r="J429" s="750"/>
      <c r="K429" s="750"/>
      <c r="L429" s="750"/>
      <c r="M429" s="752"/>
      <c r="N429" s="752"/>
      <c r="O429" s="752"/>
      <c r="P429" s="752"/>
      <c r="Q429" s="752"/>
      <c r="R429" s="644"/>
      <c r="HM429" s="644"/>
      <c r="HN429" s="644"/>
      <c r="HO429" s="644"/>
      <c r="HP429" s="644"/>
      <c r="HQ429" s="644"/>
      <c r="HR429" s="644"/>
      <c r="HS429" s="644"/>
      <c r="HT429" s="644"/>
      <c r="HU429" s="644"/>
      <c r="HV429" s="644"/>
      <c r="HW429" s="644"/>
      <c r="HX429" s="644"/>
      <c r="HY429" s="644"/>
      <c r="HZ429" s="644"/>
    </row>
    <row r="430" spans="2:234" s="643" customFormat="1" x14ac:dyDescent="0.25">
      <c r="B430" s="644"/>
      <c r="C430" s="644"/>
      <c r="D430" s="4"/>
      <c r="E430" s="752"/>
      <c r="F430" s="588" t="s">
        <v>1683</v>
      </c>
      <c r="G430" s="751" t="s">
        <v>1686</v>
      </c>
      <c r="H430" s="751"/>
      <c r="I430" s="751"/>
      <c r="J430" s="750"/>
      <c r="K430" s="750"/>
      <c r="L430" s="750"/>
      <c r="M430" s="752"/>
      <c r="N430" s="752"/>
      <c r="O430" s="752"/>
      <c r="P430" s="752"/>
      <c r="Q430" s="752"/>
      <c r="R430" s="644"/>
      <c r="HM430" s="644"/>
      <c r="HN430" s="644"/>
      <c r="HO430" s="644"/>
      <c r="HP430" s="644"/>
      <c r="HQ430" s="644"/>
      <c r="HR430" s="644"/>
      <c r="HS430" s="644"/>
      <c r="HT430" s="644"/>
      <c r="HU430" s="644"/>
      <c r="HV430" s="644"/>
      <c r="HW430" s="644"/>
      <c r="HX430" s="644"/>
      <c r="HY430" s="644"/>
      <c r="HZ430" s="644"/>
    </row>
    <row r="431" spans="2:234" s="643" customFormat="1" x14ac:dyDescent="0.25">
      <c r="B431" s="644"/>
      <c r="C431" s="644"/>
      <c r="D431" s="4"/>
      <c r="E431" s="752"/>
      <c r="F431" s="588" t="s">
        <v>1681</v>
      </c>
      <c r="G431" s="751" t="s">
        <v>1692</v>
      </c>
      <c r="H431" s="751"/>
      <c r="I431" s="751"/>
      <c r="J431" s="750"/>
      <c r="K431" s="750"/>
      <c r="L431" s="750"/>
      <c r="M431" s="752"/>
      <c r="N431" s="752"/>
      <c r="O431" s="752"/>
      <c r="P431" s="752"/>
      <c r="Q431" s="752"/>
      <c r="R431" s="644"/>
      <c r="HM431" s="644"/>
      <c r="HN431" s="644"/>
      <c r="HO431" s="644"/>
      <c r="HP431" s="644"/>
      <c r="HQ431" s="644"/>
      <c r="HR431" s="644"/>
      <c r="HS431" s="644"/>
      <c r="HT431" s="644"/>
      <c r="HU431" s="644"/>
      <c r="HV431" s="644"/>
      <c r="HW431" s="644"/>
      <c r="HX431" s="644"/>
      <c r="HY431" s="644"/>
      <c r="HZ431" s="644"/>
    </row>
    <row r="432" spans="2:234" s="643" customFormat="1" ht="12.75" customHeight="1" x14ac:dyDescent="0.25">
      <c r="B432" s="644"/>
      <c r="C432" s="644"/>
      <c r="D432" s="4"/>
      <c r="E432" s="752"/>
      <c r="F432" s="588" t="s">
        <v>1436</v>
      </c>
      <c r="G432" s="751" t="s">
        <v>1689</v>
      </c>
      <c r="H432" s="751"/>
      <c r="I432" s="751"/>
      <c r="J432" s="750"/>
      <c r="K432" s="750"/>
      <c r="L432" s="750"/>
      <c r="M432" s="752"/>
      <c r="N432" s="752"/>
      <c r="O432" s="752"/>
      <c r="P432" s="752"/>
      <c r="Q432" s="752"/>
      <c r="R432" s="644"/>
      <c r="HM432" s="644"/>
      <c r="HN432" s="644"/>
      <c r="HO432" s="644"/>
      <c r="HP432" s="644"/>
      <c r="HQ432" s="644"/>
      <c r="HR432" s="644"/>
      <c r="HS432" s="644"/>
      <c r="HT432" s="644"/>
      <c r="HU432" s="644"/>
      <c r="HV432" s="644"/>
      <c r="HW432" s="644"/>
      <c r="HX432" s="644"/>
      <c r="HY432" s="644"/>
      <c r="HZ432" s="644"/>
    </row>
    <row r="433" spans="1:234" s="643" customFormat="1" x14ac:dyDescent="0.25">
      <c r="B433" s="644"/>
      <c r="C433" s="644"/>
      <c r="D433" s="4"/>
      <c r="E433" s="752"/>
      <c r="F433" s="588" t="s">
        <v>1672</v>
      </c>
      <c r="G433" s="751" t="s">
        <v>1696</v>
      </c>
      <c r="H433" s="751"/>
      <c r="I433" s="751"/>
      <c r="J433" s="750"/>
      <c r="K433" s="750"/>
      <c r="L433" s="750"/>
      <c r="M433" s="752"/>
      <c r="N433" s="752"/>
      <c r="O433" s="752"/>
      <c r="P433" s="752"/>
      <c r="Q433" s="752"/>
      <c r="R433" s="644"/>
      <c r="HM433" s="644"/>
      <c r="HN433" s="644"/>
      <c r="HO433" s="644"/>
      <c r="HP433" s="644"/>
      <c r="HQ433" s="644"/>
      <c r="HR433" s="644"/>
      <c r="HS433" s="644"/>
      <c r="HT433" s="644"/>
      <c r="HU433" s="644"/>
      <c r="HV433" s="644"/>
      <c r="HW433" s="644"/>
      <c r="HX433" s="644"/>
      <c r="HY433" s="644"/>
      <c r="HZ433" s="644"/>
    </row>
    <row r="434" spans="1:234" s="643" customFormat="1" ht="10.8" customHeight="1" x14ac:dyDescent="0.25">
      <c r="B434" s="644"/>
      <c r="C434" s="644"/>
      <c r="D434" s="644"/>
      <c r="E434" s="644"/>
      <c r="F434" s="644"/>
      <c r="G434" s="644"/>
      <c r="H434" s="644"/>
      <c r="I434" s="644"/>
      <c r="J434" s="644"/>
      <c r="K434" s="644"/>
      <c r="L434" s="644"/>
      <c r="M434" s="644"/>
      <c r="N434" s="644"/>
      <c r="O434" s="644"/>
      <c r="P434" s="644"/>
      <c r="Q434" s="644"/>
      <c r="R434" s="644"/>
      <c r="HM434" s="644"/>
      <c r="HN434" s="644"/>
      <c r="HO434" s="644"/>
      <c r="HP434" s="644"/>
      <c r="HQ434" s="644"/>
      <c r="HR434" s="644"/>
      <c r="HS434" s="644"/>
      <c r="HT434" s="644"/>
      <c r="HU434" s="644"/>
      <c r="HV434" s="644"/>
      <c r="HW434" s="644"/>
      <c r="HX434" s="644"/>
      <c r="HY434" s="644"/>
      <c r="HZ434" s="644"/>
    </row>
    <row r="435" spans="1:234" s="643" customFormat="1" ht="12.6" customHeight="1" x14ac:dyDescent="0.25">
      <c r="B435" s="644"/>
      <c r="C435" s="644"/>
      <c r="D435" s="644"/>
      <c r="E435" s="894" t="s">
        <v>1702</v>
      </c>
      <c r="F435" s="895"/>
      <c r="G435" s="692"/>
      <c r="H435" s="644"/>
      <c r="I435" s="644"/>
      <c r="J435" s="644"/>
      <c r="K435" s="644"/>
      <c r="L435" s="644"/>
      <c r="M435" s="644"/>
      <c r="N435" s="644"/>
      <c r="O435" s="644"/>
      <c r="P435" s="644"/>
      <c r="Q435" s="644"/>
      <c r="R435" s="644"/>
      <c r="HM435" s="644"/>
      <c r="HN435" s="644"/>
      <c r="HO435" s="644"/>
      <c r="HP435" s="644"/>
      <c r="HQ435" s="644"/>
      <c r="HR435" s="644"/>
      <c r="HS435" s="644"/>
      <c r="HT435" s="644"/>
      <c r="HU435" s="644"/>
      <c r="HV435" s="644"/>
      <c r="HW435" s="644"/>
      <c r="HX435" s="644"/>
      <c r="HY435" s="644"/>
      <c r="HZ435" s="644"/>
    </row>
    <row r="436" spans="1:234" s="643" customFormat="1" ht="12.6" customHeight="1" x14ac:dyDescent="0.25">
      <c r="B436" s="644"/>
      <c r="C436" s="644"/>
      <c r="D436" s="644"/>
      <c r="E436" s="894" t="s">
        <v>1724</v>
      </c>
      <c r="F436" s="895"/>
      <c r="G436" s="693"/>
      <c r="H436" s="691" t="s">
        <v>1708</v>
      </c>
      <c r="I436" s="644"/>
      <c r="J436" s="644"/>
      <c r="K436" s="644"/>
      <c r="L436" s="644"/>
      <c r="M436" s="644"/>
      <c r="N436" s="644"/>
      <c r="O436" s="644"/>
      <c r="P436" s="644"/>
      <c r="Q436" s="644"/>
      <c r="R436" s="644"/>
      <c r="HM436" s="644"/>
      <c r="HN436" s="644"/>
      <c r="HO436" s="644"/>
      <c r="HP436" s="644"/>
      <c r="HQ436" s="644"/>
      <c r="HR436" s="644"/>
      <c r="HS436" s="644"/>
      <c r="HT436" s="644"/>
      <c r="HU436" s="644"/>
      <c r="HV436" s="644"/>
      <c r="HW436" s="644"/>
      <c r="HX436" s="644"/>
      <c r="HY436" s="644"/>
      <c r="HZ436" s="644"/>
    </row>
    <row r="437" spans="1:234" s="643" customFormat="1" ht="12.6" customHeight="1" x14ac:dyDescent="0.25">
      <c r="B437" s="644"/>
      <c r="C437" s="644"/>
      <c r="D437" s="644"/>
      <c r="E437" s="644"/>
      <c r="F437" s="644"/>
      <c r="G437" s="644"/>
      <c r="H437" s="644"/>
      <c r="I437" s="644"/>
      <c r="J437" s="644"/>
      <c r="K437" s="644"/>
      <c r="L437" s="644"/>
      <c r="M437" s="644"/>
      <c r="N437" s="644"/>
      <c r="O437" s="644"/>
      <c r="P437" s="644"/>
      <c r="Q437" s="644"/>
      <c r="R437" s="644"/>
      <c r="HM437" s="644"/>
      <c r="HN437" s="644"/>
      <c r="HO437" s="644"/>
      <c r="HP437" s="644"/>
      <c r="HQ437" s="644"/>
      <c r="HR437" s="644"/>
      <c r="HS437" s="644"/>
      <c r="HT437" s="644"/>
      <c r="HU437" s="644"/>
      <c r="HV437" s="644"/>
      <c r="HW437" s="644"/>
      <c r="HX437" s="644"/>
      <c r="HY437" s="644"/>
      <c r="HZ437" s="644"/>
    </row>
    <row r="438" spans="1:234" s="643" customFormat="1" x14ac:dyDescent="0.25">
      <c r="B438" s="644"/>
      <c r="C438" s="644"/>
      <c r="D438" s="896" t="s">
        <v>1679</v>
      </c>
      <c r="E438" s="897" t="s">
        <v>1671</v>
      </c>
      <c r="F438" s="898"/>
      <c r="G438" s="898"/>
      <c r="H438" s="898"/>
      <c r="I438" s="898"/>
      <c r="J438" s="898"/>
      <c r="K438" s="898"/>
      <c r="L438" s="898"/>
      <c r="M438" s="898"/>
      <c r="N438" s="899"/>
      <c r="O438" s="900" t="s">
        <v>1436</v>
      </c>
      <c r="P438" s="900" t="s">
        <v>1681</v>
      </c>
      <c r="Q438" s="900" t="s">
        <v>1672</v>
      </c>
      <c r="R438" s="644"/>
      <c r="T438" s="911" t="s">
        <v>1652</v>
      </c>
      <c r="U438" s="903" t="s">
        <v>1673</v>
      </c>
      <c r="V438" s="646" t="s">
        <v>1653</v>
      </c>
      <c r="W438" s="646" t="s">
        <v>1653</v>
      </c>
      <c r="Y438" s="913" t="s">
        <v>1674</v>
      </c>
      <c r="Z438" s="914"/>
      <c r="AA438" s="915"/>
      <c r="AT438" s="903" t="s">
        <v>1654</v>
      </c>
      <c r="AV438" s="643" t="s">
        <v>1655</v>
      </c>
      <c r="AW438" s="647" t="s">
        <v>1656</v>
      </c>
      <c r="AX438" s="647">
        <v>2023</v>
      </c>
      <c r="AY438" s="647">
        <v>2024</v>
      </c>
      <c r="AZ438" s="647">
        <v>2025</v>
      </c>
      <c r="BA438" s="647">
        <v>2026</v>
      </c>
      <c r="BB438" s="647">
        <v>2027</v>
      </c>
      <c r="BC438" s="647">
        <v>2028</v>
      </c>
      <c r="BD438" s="647">
        <v>2029</v>
      </c>
      <c r="BE438" s="647">
        <v>2030</v>
      </c>
      <c r="BF438" s="647" t="s">
        <v>1657</v>
      </c>
      <c r="BH438" s="643" t="s">
        <v>1675</v>
      </c>
      <c r="BI438" s="647" t="s">
        <v>1656</v>
      </c>
      <c r="BJ438" s="647">
        <v>2023</v>
      </c>
      <c r="BK438" s="647">
        <v>2024</v>
      </c>
      <c r="BL438" s="647">
        <v>2025</v>
      </c>
      <c r="BM438" s="647">
        <v>2026</v>
      </c>
      <c r="BN438" s="647">
        <v>2027</v>
      </c>
      <c r="BO438" s="647">
        <v>2028</v>
      </c>
      <c r="BP438" s="647">
        <v>2029</v>
      </c>
      <c r="BQ438" s="647">
        <v>2030</v>
      </c>
      <c r="BR438" s="647" t="s">
        <v>1657</v>
      </c>
      <c r="BS438" s="648"/>
      <c r="BT438" s="648"/>
      <c r="BU438" s="648"/>
      <c r="BV438" s="648"/>
      <c r="BW438" s="648"/>
      <c r="BX438" s="648"/>
      <c r="BY438" s="648"/>
      <c r="BZ438" s="648"/>
      <c r="CA438" s="648"/>
      <c r="CB438" s="648"/>
      <c r="CC438" s="648"/>
      <c r="CD438" s="648"/>
      <c r="CE438" s="648"/>
      <c r="CF438" s="648"/>
      <c r="CG438" s="648"/>
      <c r="CH438" s="648"/>
      <c r="CI438" s="648"/>
      <c r="CJ438" s="648"/>
      <c r="CK438" s="648"/>
      <c r="CL438" s="648"/>
      <c r="CM438" s="648"/>
      <c r="CN438" s="648"/>
      <c r="CO438" s="648"/>
      <c r="CP438" s="648"/>
      <c r="CQ438" s="648"/>
      <c r="CR438" s="648"/>
      <c r="CS438" s="648"/>
      <c r="CT438" s="648"/>
      <c r="CU438" s="648"/>
      <c r="CV438" s="648"/>
      <c r="CW438" s="648"/>
      <c r="CX438" s="648"/>
      <c r="CY438" s="648"/>
      <c r="CZ438" s="648"/>
      <c r="DA438" s="648"/>
      <c r="DB438" s="648"/>
      <c r="DC438" s="648"/>
      <c r="DD438" s="648"/>
      <c r="DE438" s="648"/>
      <c r="DF438" s="648"/>
      <c r="DG438" s="648"/>
      <c r="DH438" s="648"/>
      <c r="DI438" s="648"/>
      <c r="DJ438" s="648"/>
      <c r="DK438" s="648"/>
      <c r="DL438" s="648"/>
      <c r="DM438" s="648"/>
      <c r="DN438" s="648"/>
      <c r="DO438" s="648"/>
      <c r="DP438" s="648"/>
      <c r="DR438" s="643" t="s">
        <v>1658</v>
      </c>
      <c r="DS438" s="647" t="s">
        <v>1656</v>
      </c>
      <c r="DT438" s="647">
        <v>2023</v>
      </c>
      <c r="DU438" s="647">
        <v>2024</v>
      </c>
      <c r="DV438" s="647">
        <v>2025</v>
      </c>
      <c r="DW438" s="647">
        <v>2026</v>
      </c>
      <c r="DX438" s="647">
        <v>2027</v>
      </c>
      <c r="DY438" s="647">
        <v>2028</v>
      </c>
      <c r="DZ438" s="647">
        <v>2029</v>
      </c>
      <c r="EA438" s="647">
        <v>2030</v>
      </c>
      <c r="EB438" s="647" t="s">
        <v>1657</v>
      </c>
      <c r="HM438" s="644"/>
      <c r="HN438" s="644"/>
      <c r="HO438" s="644"/>
      <c r="HP438" s="644"/>
      <c r="HQ438" s="644"/>
      <c r="HR438" s="644"/>
      <c r="HS438" s="644"/>
      <c r="HT438" s="644"/>
      <c r="HU438" s="644"/>
      <c r="HV438" s="644"/>
      <c r="HW438" s="644"/>
      <c r="HX438" s="644"/>
      <c r="HY438" s="644"/>
      <c r="HZ438" s="644"/>
    </row>
    <row r="439" spans="1:234" s="643" customFormat="1" ht="77.400000000000006" customHeight="1" x14ac:dyDescent="0.25">
      <c r="B439" s="644"/>
      <c r="C439" s="644"/>
      <c r="D439" s="896"/>
      <c r="E439" s="649" t="str">
        <f>INDEX(U416:U425,COLUMNS(E439:E439))</f>
        <v/>
      </c>
      <c r="F439" s="649" t="str">
        <f>INDEX(U416:U425,COLUMNS(E439:F439))</f>
        <v/>
      </c>
      <c r="G439" s="649" t="str">
        <f>INDEX(U416:U425,COLUMNS(E439:G439))</f>
        <v/>
      </c>
      <c r="H439" s="649" t="str">
        <f>INDEX(U416:U425,COLUMNS(E439:H439))</f>
        <v/>
      </c>
      <c r="I439" s="649" t="str">
        <f>INDEX(U416:U425,COLUMNS(E439:I439))</f>
        <v/>
      </c>
      <c r="J439" s="649" t="str">
        <f>INDEX(U416:U425,COLUMNS(E439:J439))</f>
        <v/>
      </c>
      <c r="K439" s="649" t="str">
        <f>INDEX(U416:U425,COLUMNS(E439:K439))</f>
        <v/>
      </c>
      <c r="L439" s="649" t="str">
        <f>INDEX(U416:U425,COLUMNS(E439:L439))</f>
        <v/>
      </c>
      <c r="M439" s="649" t="str">
        <f>INDEX(U416:U425,COLUMNS(E439:M439))</f>
        <v/>
      </c>
      <c r="N439" s="649" t="str">
        <f>INDEX(U416:U425,COLUMNS(E439:N439))</f>
        <v/>
      </c>
      <c r="O439" s="901"/>
      <c r="P439" s="901"/>
      <c r="Q439" s="902"/>
      <c r="R439" s="644"/>
      <c r="S439" s="650"/>
      <c r="T439" s="912"/>
      <c r="U439" s="904"/>
      <c r="V439" s="647" t="s">
        <v>1676</v>
      </c>
      <c r="W439" s="647" t="s">
        <v>1659</v>
      </c>
      <c r="Y439" s="647" t="str">
        <f t="shared" ref="Y439" si="1460">E439</f>
        <v/>
      </c>
      <c r="Z439" s="647" t="str">
        <f t="shared" ref="Z439" si="1461">F439</f>
        <v/>
      </c>
      <c r="AA439" s="647" t="str">
        <f t="shared" ref="AA439" si="1462">G439</f>
        <v/>
      </c>
      <c r="AB439" s="647" t="str">
        <f t="shared" ref="AB439" si="1463">H439</f>
        <v/>
      </c>
      <c r="AC439" s="647" t="str">
        <f t="shared" ref="AC439" si="1464">I439</f>
        <v/>
      </c>
      <c r="AD439" s="647" t="str">
        <f t="shared" ref="AD439" si="1465">J439</f>
        <v/>
      </c>
      <c r="AE439" s="647" t="str">
        <f t="shared" ref="AE439" si="1466">K439</f>
        <v/>
      </c>
      <c r="AF439" s="647" t="str">
        <f t="shared" ref="AF439" si="1467">L439</f>
        <v/>
      </c>
      <c r="AG439" s="647" t="str">
        <f t="shared" ref="AG439" si="1468">M439</f>
        <v/>
      </c>
      <c r="AH439" s="647" t="str">
        <f t="shared" ref="AH439" si="1469">N439</f>
        <v/>
      </c>
      <c r="AI439" s="648"/>
      <c r="AJ439" s="650"/>
      <c r="AK439" s="650"/>
      <c r="AM439" s="650"/>
      <c r="AN439" s="650"/>
      <c r="AO439" s="650"/>
      <c r="AP439" s="650"/>
      <c r="AQ439" s="650"/>
      <c r="AR439" s="650"/>
      <c r="AS439" s="650"/>
      <c r="AT439" s="904"/>
      <c r="AU439" s="650"/>
      <c r="AV439" s="643" t="s">
        <v>1660</v>
      </c>
      <c r="AW439" s="647">
        <v>0</v>
      </c>
      <c r="AX439" s="647">
        <v>0</v>
      </c>
      <c r="AY439" s="647">
        <v>0</v>
      </c>
      <c r="AZ439" s="647">
        <v>0</v>
      </c>
      <c r="BA439" s="647">
        <v>0</v>
      </c>
      <c r="BB439" s="647">
        <v>0</v>
      </c>
      <c r="BC439" s="647">
        <v>0</v>
      </c>
      <c r="BD439" s="647">
        <v>0</v>
      </c>
      <c r="BE439" s="647">
        <v>0</v>
      </c>
      <c r="BF439" s="647"/>
      <c r="BG439" s="650"/>
      <c r="BH439" s="643" t="s">
        <v>1660</v>
      </c>
      <c r="BI439" s="647">
        <v>0</v>
      </c>
      <c r="BJ439" s="647">
        <v>0</v>
      </c>
      <c r="BK439" s="647">
        <v>0</v>
      </c>
      <c r="BL439" s="647">
        <v>0</v>
      </c>
      <c r="BM439" s="647">
        <v>0</v>
      </c>
      <c r="BN439" s="647">
        <v>0</v>
      </c>
      <c r="BO439" s="647">
        <v>0</v>
      </c>
      <c r="BP439" s="647">
        <v>0</v>
      </c>
      <c r="BQ439" s="647">
        <v>0</v>
      </c>
      <c r="BR439" s="647"/>
      <c r="BS439" s="648"/>
      <c r="BT439" s="648"/>
      <c r="BU439" s="648"/>
      <c r="BV439" s="648"/>
      <c r="BW439" s="648"/>
      <c r="BX439" s="648"/>
      <c r="BY439" s="648"/>
      <c r="BZ439" s="648"/>
      <c r="CA439" s="648"/>
      <c r="CB439" s="648"/>
      <c r="CC439" s="648"/>
      <c r="CD439" s="648"/>
      <c r="CE439" s="648"/>
      <c r="CF439" s="648"/>
      <c r="CG439" s="648"/>
      <c r="CH439" s="648"/>
      <c r="CI439" s="648"/>
      <c r="CJ439" s="648"/>
      <c r="CK439" s="648"/>
      <c r="CL439" s="648"/>
      <c r="CM439" s="648"/>
      <c r="CN439" s="648"/>
      <c r="CO439" s="648"/>
      <c r="CP439" s="648"/>
      <c r="CQ439" s="648"/>
      <c r="CR439" s="648"/>
      <c r="CS439" s="648"/>
      <c r="CT439" s="648"/>
      <c r="CU439" s="648"/>
      <c r="CV439" s="648"/>
      <c r="CW439" s="648"/>
      <c r="CX439" s="648"/>
      <c r="CY439" s="648"/>
      <c r="CZ439" s="648"/>
      <c r="DA439" s="648"/>
      <c r="DB439" s="648"/>
      <c r="DC439" s="648"/>
      <c r="DD439" s="648"/>
      <c r="DE439" s="648"/>
      <c r="DF439" s="648"/>
      <c r="DG439" s="648"/>
      <c r="DH439" s="648"/>
      <c r="DI439" s="648"/>
      <c r="DJ439" s="648"/>
      <c r="DK439" s="648"/>
      <c r="DL439" s="648"/>
      <c r="DM439" s="648"/>
      <c r="DN439" s="648"/>
      <c r="DO439" s="648"/>
      <c r="DP439" s="648"/>
      <c r="DQ439" s="643" t="s">
        <v>1436</v>
      </c>
      <c r="DR439" s="643" t="s">
        <v>1660</v>
      </c>
      <c r="DS439" s="647">
        <v>0</v>
      </c>
      <c r="DT439" s="647">
        <v>0</v>
      </c>
      <c r="DU439" s="647">
        <v>0</v>
      </c>
      <c r="DV439" s="647">
        <v>0</v>
      </c>
      <c r="DW439" s="647">
        <v>0</v>
      </c>
      <c r="DX439" s="647">
        <v>0</v>
      </c>
      <c r="DY439" s="647">
        <v>0</v>
      </c>
      <c r="DZ439" s="647">
        <v>0</v>
      </c>
      <c r="EA439" s="647">
        <v>0</v>
      </c>
      <c r="EB439" s="647"/>
      <c r="HM439" s="644"/>
      <c r="HN439" s="644"/>
      <c r="HO439" s="644"/>
      <c r="HP439" s="644"/>
      <c r="HQ439" s="644"/>
      <c r="HR439" s="644"/>
      <c r="HS439" s="644"/>
      <c r="HT439" s="644"/>
      <c r="HU439" s="644"/>
      <c r="HV439" s="644"/>
      <c r="HW439" s="644"/>
      <c r="HX439" s="644"/>
      <c r="HY439" s="644"/>
      <c r="HZ439" s="644"/>
    </row>
    <row r="440" spans="1:234" s="643" customFormat="1" x14ac:dyDescent="0.25">
      <c r="B440" s="644"/>
      <c r="C440" s="644"/>
      <c r="D440" s="651">
        <v>2023</v>
      </c>
      <c r="E440" s="652"/>
      <c r="F440" s="652"/>
      <c r="G440" s="652"/>
      <c r="H440" s="652"/>
      <c r="I440" s="652"/>
      <c r="J440" s="652"/>
      <c r="K440" s="652"/>
      <c r="L440" s="652"/>
      <c r="M440" s="652"/>
      <c r="N440" s="652"/>
      <c r="O440" s="652"/>
      <c r="P440" s="687"/>
      <c r="Q440" s="653"/>
      <c r="R440" s="644"/>
      <c r="T440" s="646">
        <f t="shared" ref="T440:T441" si="1470">SUM(E440:N440)</f>
        <v>0</v>
      </c>
      <c r="U440" s="646"/>
      <c r="V440" s="646"/>
      <c r="W440" s="646">
        <f>P440</f>
        <v>0</v>
      </c>
      <c r="Y440" s="646"/>
      <c r="Z440" s="646"/>
      <c r="AA440" s="646"/>
      <c r="AB440" s="646"/>
      <c r="AC440" s="646"/>
      <c r="AD440" s="646"/>
      <c r="AE440" s="646"/>
      <c r="AF440" s="646"/>
      <c r="AG440" s="646"/>
      <c r="AH440" s="646"/>
      <c r="AT440" s="647">
        <v>0</v>
      </c>
      <c r="AV440" s="647">
        <v>2023</v>
      </c>
      <c r="AW440" s="647">
        <v>0</v>
      </c>
      <c r="AX440" s="654">
        <f>IF(AX438=AV440,W440,IF(AW440=0,MAX(AX439-MAX(AT440-SUM(AW439:AW439),0),0),AX439))</f>
        <v>0</v>
      </c>
      <c r="AY440" s="654">
        <f>IF(AY438=AV440,W440,IF(AX440=0,MAX(AY439-MAX(AT440-SUM(AW439:AX439),0),0),AY439))</f>
        <v>0</v>
      </c>
      <c r="AZ440" s="654">
        <f>IF(AZ438=AV440,W440,IF(AY440=0,MAX(AZ439-MAX(AT440-SUM(AW439:AY439),0),0),AZ439))</f>
        <v>0</v>
      </c>
      <c r="BA440" s="654">
        <f>IF(BA438=AV440,W440,IF(AZ440=0,MAX(BA439-MAX(AT440-SUM(AW439:AZ439),0),0),BA439))</f>
        <v>0</v>
      </c>
      <c r="BB440" s="654">
        <f>IF(BB438=AV440,W440,IF(BA440=0,MAX(BB439-MAX(AT440-SUM(AW439:BA439),0),0),BB439))</f>
        <v>0</v>
      </c>
      <c r="BC440" s="654">
        <f>IF(BC438=AV440,W440,IF(BB440=0,MAX(BC439-MAX(AT440-SUM(AW439:BB439),0),0),BC439))</f>
        <v>0</v>
      </c>
      <c r="BD440" s="654">
        <f>IF(BD438=AV440,W440,IF(BC440=0,MAX(BD439-MAX(AT440-SUM(AW439:BC439),0),0),BD439))</f>
        <v>0</v>
      </c>
      <c r="BE440" s="654">
        <f>IF(BE438=AV440,W440,IF(BD440=0,MAX(BE439-MAX(AT440-SUM(AW439:BD439),0),0),BE439))</f>
        <v>0</v>
      </c>
      <c r="BF440" s="654" t="b">
        <f t="shared" ref="BF440:BF441" si="1471">SUM(AX440:BE440)=P440</f>
        <v>1</v>
      </c>
      <c r="BH440" s="647">
        <v>2023</v>
      </c>
      <c r="BI440" s="647">
        <v>0</v>
      </c>
      <c r="BJ440" s="654">
        <f>IF(BH440&gt;BJ438,AX439-AX440,0)</f>
        <v>0</v>
      </c>
      <c r="BK440" s="654">
        <f>IF(BH440&gt;BK438,AY439-AY440,0)</f>
        <v>0</v>
      </c>
      <c r="BL440" s="654">
        <f>IF(BH440&gt;BL438,AZ439-AZ440,0)</f>
        <v>0</v>
      </c>
      <c r="BM440" s="654">
        <f>IF(BH440&gt;BM438,BA439-BA440,0)</f>
        <v>0</v>
      </c>
      <c r="BN440" s="654">
        <f>IF(BH440&gt;BN438,BB439-BB440,0)</f>
        <v>0</v>
      </c>
      <c r="BO440" s="654">
        <f>IF(BH440&gt;BO438,BC439-BC440,0)</f>
        <v>0</v>
      </c>
      <c r="BP440" s="654">
        <f>IF(BH440&gt;BP438,BD439-BD440,0)</f>
        <v>0</v>
      </c>
      <c r="BQ440" s="654">
        <f>IF(BH440&gt;BQ438,BE439-BE440,0)</f>
        <v>0</v>
      </c>
      <c r="BR440" s="654" t="b">
        <f>SUM(BJ440:BQ440)=U440-SUM(Y440:AH440)</f>
        <v>1</v>
      </c>
      <c r="BS440" s="655"/>
      <c r="BT440" s="655"/>
      <c r="BU440" s="655"/>
      <c r="BV440" s="655"/>
      <c r="BW440" s="655"/>
      <c r="BX440" s="655"/>
      <c r="BY440" s="655"/>
      <c r="BZ440" s="655"/>
      <c r="CA440" s="655"/>
      <c r="CB440" s="655"/>
      <c r="CC440" s="655"/>
      <c r="CD440" s="655"/>
      <c r="CE440" s="655"/>
      <c r="CF440" s="655"/>
      <c r="CG440" s="655"/>
      <c r="CH440" s="655"/>
      <c r="CI440" s="655"/>
      <c r="CJ440" s="655"/>
      <c r="CK440" s="655"/>
      <c r="CL440" s="655"/>
      <c r="CM440" s="655"/>
      <c r="CN440" s="655"/>
      <c r="CO440" s="655"/>
      <c r="CP440" s="655"/>
      <c r="CQ440" s="655"/>
      <c r="CR440" s="655"/>
      <c r="CS440" s="655"/>
      <c r="CT440" s="655"/>
      <c r="CU440" s="655"/>
      <c r="CV440" s="655"/>
      <c r="CW440" s="655"/>
      <c r="CX440" s="655"/>
      <c r="CY440" s="655"/>
      <c r="CZ440" s="655"/>
      <c r="DA440" s="655"/>
      <c r="DB440" s="655"/>
      <c r="DC440" s="655"/>
      <c r="DD440" s="655"/>
      <c r="DE440" s="655"/>
      <c r="DF440" s="655"/>
      <c r="DG440" s="655"/>
      <c r="DH440" s="655"/>
      <c r="DI440" s="655"/>
      <c r="DJ440" s="655"/>
      <c r="DK440" s="655"/>
      <c r="DL440" s="655"/>
      <c r="DM440" s="655"/>
      <c r="DN440" s="655"/>
      <c r="DO440" s="655"/>
      <c r="DP440" s="655"/>
      <c r="DQ440" s="650">
        <f>O440</f>
        <v>0</v>
      </c>
      <c r="DR440" s="647">
        <v>2023</v>
      </c>
      <c r="DS440" s="647">
        <v>0</v>
      </c>
      <c r="DT440" s="654">
        <f>IF(DR440&gt;DT438,IF(DQ440&lt;=BJ440,DQ440,BJ440),0)</f>
        <v>0</v>
      </c>
      <c r="DU440" s="654">
        <f>IF(DR440&gt;DU438,IF(DQ440&lt;=BK440,DQ440,BK440),0)</f>
        <v>0</v>
      </c>
      <c r="DV440" s="654">
        <f>IF(DR440&gt;DV438,IF(DQ440&lt;=BL440,DQ440,BL440),0)</f>
        <v>0</v>
      </c>
      <c r="DW440" s="654">
        <f>IF(DR440&gt;DW438,IF(DQ440&lt;=BM440,DQ440,BM440),0)</f>
        <v>0</v>
      </c>
      <c r="DX440" s="654">
        <f>IF(DR440&gt;DX438,IF(DQ440&lt;=BN440,DQ440,BN440),0)</f>
        <v>0</v>
      </c>
      <c r="DY440" s="654">
        <f>IF(DR440&gt;DY438,IF(DQ440&lt;=BO440,DQ440,BO440),0)</f>
        <v>0</v>
      </c>
      <c r="DZ440" s="654">
        <f>IF(DR440&gt;DZ438,IF(DQ440&lt;=BP440,DQ440,BP440),0)</f>
        <v>0</v>
      </c>
      <c r="EA440" s="654">
        <f>IF(DR440&gt;EA438,IF(DQ440&lt;=BQ440,DQ440,BQ440),0)</f>
        <v>0</v>
      </c>
      <c r="EB440" s="654" t="b">
        <f>SUM(DT440:EA440)+SUM(HB458:HK458)=O440</f>
        <v>1</v>
      </c>
      <c r="HM440" s="644"/>
      <c r="HN440" s="644"/>
      <c r="HO440" s="644"/>
      <c r="HP440" s="644"/>
      <c r="HQ440" s="644"/>
      <c r="HR440" s="644"/>
      <c r="HS440" s="644"/>
      <c r="HT440" s="644"/>
      <c r="HU440" s="644"/>
      <c r="HV440" s="644"/>
      <c r="HW440" s="644"/>
      <c r="HX440" s="644"/>
      <c r="HY440" s="644"/>
      <c r="HZ440" s="644"/>
    </row>
    <row r="441" spans="1:234" s="643" customFormat="1" x14ac:dyDescent="0.25">
      <c r="B441" s="644"/>
      <c r="C441" s="644"/>
      <c r="D441" s="651">
        <v>2024</v>
      </c>
      <c r="E441" s="687"/>
      <c r="F441" s="687"/>
      <c r="G441" s="687"/>
      <c r="H441" s="687"/>
      <c r="I441" s="687"/>
      <c r="J441" s="687"/>
      <c r="K441" s="687"/>
      <c r="L441" s="687"/>
      <c r="M441" s="687"/>
      <c r="N441" s="687"/>
      <c r="O441" s="687"/>
      <c r="P441" s="687"/>
      <c r="Q441" s="656">
        <f>SUM(E441:N441)-O441+(P440-P441)</f>
        <v>0</v>
      </c>
      <c r="R441" s="657"/>
      <c r="T441" s="646">
        <f t="shared" si="1470"/>
        <v>0</v>
      </c>
      <c r="U441" s="654">
        <f>O441+Q441</f>
        <v>0</v>
      </c>
      <c r="V441" s="658">
        <f>U441-P440</f>
        <v>0</v>
      </c>
      <c r="W441" s="658">
        <f t="shared" ref="W441" si="1472">IF(V441&gt;0,P441,P440+V441+(P441-P440))</f>
        <v>0</v>
      </c>
      <c r="X441" s="659"/>
      <c r="Y441" s="660">
        <f>IF(V441&lt;=0,0,V441*E441/SUM(E441:N441))</f>
        <v>0</v>
      </c>
      <c r="Z441" s="660">
        <f>IF(V441&lt;=0,0,V441*F441/SUM(E441:N441))</f>
        <v>0</v>
      </c>
      <c r="AA441" s="660">
        <f>IF(V441&lt;=0,0,V441*G441/SUM(E441:N441))</f>
        <v>0</v>
      </c>
      <c r="AB441" s="660">
        <f>IF(V441&lt;=0,0,V441*H441/SUM(E441:N441))</f>
        <v>0</v>
      </c>
      <c r="AC441" s="660">
        <f>IF(V441&lt;=0,0,V441*I441/SUM(E441:N441))</f>
        <v>0</v>
      </c>
      <c r="AD441" s="660">
        <f>IF(V441&lt;=0,0,V441*J441/SUM(E441:N441))</f>
        <v>0</v>
      </c>
      <c r="AE441" s="660">
        <f>IF(V441&lt;=0,0,V441*K441/SUM(E441:N441))</f>
        <v>0</v>
      </c>
      <c r="AF441" s="660">
        <f>IF(V441&lt;=0,0,V441*L441/SUM(E441:N441))</f>
        <v>0</v>
      </c>
      <c r="AG441" s="660">
        <f>IF(V441&lt;=0,0,V441*M441/SUM(E441:N441))</f>
        <v>0</v>
      </c>
      <c r="AH441" s="660">
        <f>IF(V441&lt;=0,0,V441*N441/SUM(E441:N441))</f>
        <v>0</v>
      </c>
      <c r="AI441" s="659"/>
      <c r="AJ441" s="659"/>
      <c r="AK441" s="659"/>
      <c r="AM441" s="659"/>
      <c r="AN441" s="659"/>
      <c r="AO441" s="659"/>
      <c r="AP441" s="659"/>
      <c r="AQ441" s="659"/>
      <c r="AR441" s="659"/>
      <c r="AS441" s="659"/>
      <c r="AT441" s="647">
        <f>IF(U441&lt;P440,U441,P440)</f>
        <v>0</v>
      </c>
      <c r="AU441" s="659"/>
      <c r="AV441" s="647">
        <v>2024</v>
      </c>
      <c r="AW441" s="647">
        <v>0</v>
      </c>
      <c r="AX441" s="654">
        <f>IF(AX438=AV441,W441,IF(AW441=0,MAX(AX440-MAX(AT441-SUM(AW440:AW440),0),0),AX440))</f>
        <v>0</v>
      </c>
      <c r="AY441" s="654">
        <f>IF(AY438=AV441,W441,IF(AX441=0,MAX(AY440-MAX(AT441-SUM(AW440:AX440),0),0),AY440))</f>
        <v>0</v>
      </c>
      <c r="AZ441" s="654">
        <f>IF(AZ438=AV441,W441,IF(AY441=0,MAX(AZ440-MAX(AT441-SUM(AW440:AY440),0),0),AZ440))</f>
        <v>0</v>
      </c>
      <c r="BA441" s="654">
        <f>IF(BA438=AV441,W441,IF(AZ441=0,MAX(BA440-MAX(AT441-SUM(AW440:AZ440),0),0),BA440))</f>
        <v>0</v>
      </c>
      <c r="BB441" s="654">
        <f>IF(BB438=AV441,W441,IF(BA441=0,MAX(BB440-MAX(AT441-SUM(AW440:BA440),0),0),BB440))</f>
        <v>0</v>
      </c>
      <c r="BC441" s="654">
        <f>IF(BC438=AV441,W441,IF(BB441=0,MAX(BC440-MAX(AT441-SUM(AW440:BB440),0),0),BC440))</f>
        <v>0</v>
      </c>
      <c r="BD441" s="654">
        <f>IF(BD438=AV441,W441,IF(BC441=0,MAX(BD440-MAX(AT441-SUM(AW440:BC440),0),0),BD440))</f>
        <v>0</v>
      </c>
      <c r="BE441" s="654">
        <f>IF(BE438=AV441,W441,IF(BD441=0,MAX(BE440-MAX(AT441-SUM(AW440:BD440),0),0),BE440))</f>
        <v>0</v>
      </c>
      <c r="BF441" s="654" t="b">
        <f t="shared" si="1471"/>
        <v>1</v>
      </c>
      <c r="BH441" s="647">
        <v>2024</v>
      </c>
      <c r="BI441" s="647">
        <v>0</v>
      </c>
      <c r="BJ441" s="654">
        <f>IF(BH441&gt;BJ438,AX440-AX441,0)</f>
        <v>0</v>
      </c>
      <c r="BK441" s="654">
        <f>IF(BH441&gt;BK438,AY440-AY441,0)</f>
        <v>0</v>
      </c>
      <c r="BL441" s="654">
        <f>IF(BH441&gt;BL438,AZ440-AZ441,0)</f>
        <v>0</v>
      </c>
      <c r="BM441" s="654">
        <f>IF(BH441&gt;BM438,BA440-BA441,0)</f>
        <v>0</v>
      </c>
      <c r="BN441" s="654">
        <f>IF(BH441&gt;BN438,BB440-BB441,0)</f>
        <v>0</v>
      </c>
      <c r="BO441" s="654">
        <f>IF(BH441&gt;BO438,BC440-BC441,0)</f>
        <v>0</v>
      </c>
      <c r="BP441" s="654">
        <f>IF(BH441&gt;BP438,BD440-BD441,0)</f>
        <v>0</v>
      </c>
      <c r="BQ441" s="654">
        <f>IF(BH441&gt;BQ438,BE440-BE441,0)</f>
        <v>0</v>
      </c>
      <c r="BR441" s="654" t="b">
        <f>SUM(BJ441:BQ441)=U441-SUM(Y441:AH441)</f>
        <v>1</v>
      </c>
      <c r="BS441" s="655"/>
      <c r="BT441" s="655"/>
      <c r="BU441" s="655"/>
      <c r="BV441" s="655"/>
      <c r="BW441" s="655"/>
      <c r="BX441" s="655"/>
      <c r="BY441" s="655"/>
      <c r="BZ441" s="655"/>
      <c r="CA441" s="655"/>
      <c r="CB441" s="655"/>
      <c r="CC441" s="655"/>
      <c r="CD441" s="655"/>
      <c r="CE441" s="655"/>
      <c r="CF441" s="655"/>
      <c r="CG441" s="655"/>
      <c r="CH441" s="655"/>
      <c r="CI441" s="655"/>
      <c r="CJ441" s="655"/>
      <c r="CK441" s="655"/>
      <c r="CL441" s="655"/>
      <c r="CM441" s="655"/>
      <c r="CN441" s="655"/>
      <c r="CO441" s="655"/>
      <c r="CP441" s="655"/>
      <c r="CQ441" s="655"/>
      <c r="CR441" s="655"/>
      <c r="CS441" s="655"/>
      <c r="CT441" s="655"/>
      <c r="CU441" s="655"/>
      <c r="CV441" s="655"/>
      <c r="CW441" s="655"/>
      <c r="CX441" s="655"/>
      <c r="CY441" s="655"/>
      <c r="CZ441" s="655"/>
      <c r="DA441" s="655"/>
      <c r="DB441" s="655"/>
      <c r="DC441" s="655"/>
      <c r="DD441" s="655"/>
      <c r="DE441" s="655"/>
      <c r="DF441" s="655"/>
      <c r="DG441" s="655"/>
      <c r="DH441" s="655"/>
      <c r="DI441" s="655"/>
      <c r="DJ441" s="655"/>
      <c r="DK441" s="655"/>
      <c r="DL441" s="655"/>
      <c r="DM441" s="655"/>
      <c r="DN441" s="655"/>
      <c r="DO441" s="655"/>
      <c r="DP441" s="655"/>
      <c r="DQ441" s="738">
        <f>O441</f>
        <v>0</v>
      </c>
      <c r="DR441" s="647">
        <v>2024</v>
      </c>
      <c r="DS441" s="647">
        <v>0</v>
      </c>
      <c r="DT441" s="654">
        <f>IF(DR441&gt;DT438,IF(DQ441&lt;=BJ441,DQ441,BJ441),0)</f>
        <v>0</v>
      </c>
      <c r="DU441" s="654">
        <f>IF(DR441&gt;DU438,IF(DQ441&lt;=BK441,DQ441,BK441),0)</f>
        <v>0</v>
      </c>
      <c r="DV441" s="654">
        <f>IF(DR441&gt;DV438,IF(DQ441&lt;=BL441,DQ441,BL441),0)</f>
        <v>0</v>
      </c>
      <c r="DW441" s="654">
        <f>IF(DR441&gt;DW438,IF(DQ441&lt;=BM441,DQ441,BM441),0)</f>
        <v>0</v>
      </c>
      <c r="DX441" s="654">
        <f>IF(DR441&gt;DX438,IF(DQ441&lt;=BN441,DQ441,BN441),0)</f>
        <v>0</v>
      </c>
      <c r="DY441" s="654">
        <f>IF(DR441&gt;DY438,IF(DQ441&lt;=BO441,DQ441,BO441),0)</f>
        <v>0</v>
      </c>
      <c r="DZ441" s="654">
        <f>IF(DR441&gt;DZ438,IF(DQ441&lt;=BP441,DQ441,BP441),0)</f>
        <v>0</v>
      </c>
      <c r="EA441" s="654">
        <f>IF(DR441&gt;EA438,IF(DQ441&lt;=BQ441,DQ441,BQ441),0)</f>
        <v>0</v>
      </c>
      <c r="EB441" s="654" t="b">
        <f>SUM(DT441:EA441)+SUM(HB459:HK459)=O441</f>
        <v>1</v>
      </c>
      <c r="HM441" s="657"/>
      <c r="HN441" s="657"/>
      <c r="HO441" s="657"/>
      <c r="HP441" s="657"/>
      <c r="HQ441" s="657"/>
      <c r="HR441" s="657"/>
      <c r="HS441" s="657"/>
      <c r="HT441" s="657"/>
      <c r="HU441" s="657"/>
      <c r="HV441" s="657"/>
      <c r="HW441" s="657"/>
      <c r="HX441" s="657"/>
      <c r="HY441" s="657"/>
      <c r="HZ441" s="657"/>
    </row>
    <row r="443" spans="1:234" s="643" customFormat="1" hidden="1" x14ac:dyDescent="0.25">
      <c r="A443" s="643" t="s">
        <v>208</v>
      </c>
      <c r="B443" s="644"/>
      <c r="C443" s="644"/>
      <c r="D443" s="644"/>
      <c r="E443" s="644"/>
      <c r="F443" s="644"/>
      <c r="G443" s="644"/>
      <c r="H443" s="644"/>
      <c r="I443" s="644"/>
      <c r="J443" s="644"/>
      <c r="K443" s="644"/>
      <c r="L443" s="644"/>
      <c r="M443" s="644"/>
      <c r="N443" s="644"/>
      <c r="O443" s="644"/>
      <c r="P443" s="644"/>
      <c r="Q443" s="644"/>
      <c r="R443" s="644"/>
      <c r="DR443" s="643" t="s">
        <v>1677</v>
      </c>
      <c r="HM443" s="644"/>
      <c r="HN443" s="644"/>
      <c r="HO443" s="644"/>
      <c r="HP443" s="644"/>
      <c r="HQ443" s="644"/>
      <c r="HR443" s="644"/>
      <c r="HS443" s="644"/>
      <c r="HT443" s="644"/>
      <c r="HU443" s="644"/>
      <c r="HV443" s="644"/>
      <c r="HW443" s="644"/>
      <c r="HX443" s="644"/>
      <c r="HY443" s="644"/>
      <c r="HZ443" s="644"/>
    </row>
    <row r="444" spans="1:234" hidden="1" x14ac:dyDescent="0.25">
      <c r="A444" s="643" t="s">
        <v>208</v>
      </c>
      <c r="AI444" s="913" t="s">
        <v>1661</v>
      </c>
      <c r="AJ444" s="914"/>
      <c r="AK444" s="914"/>
      <c r="AL444" s="914"/>
      <c r="AM444" s="914"/>
      <c r="AN444" s="914"/>
      <c r="AO444" s="914"/>
      <c r="AP444" s="914"/>
      <c r="AQ444" s="914"/>
      <c r="AR444" s="914"/>
      <c r="AS444" s="914"/>
      <c r="AT444" s="915"/>
      <c r="AU444" s="648"/>
      <c r="AW444" s="661" t="s">
        <v>1656</v>
      </c>
      <c r="AX444" s="647">
        <v>2023</v>
      </c>
      <c r="AY444" s="647">
        <v>2024</v>
      </c>
      <c r="AZ444" s="647">
        <v>2024</v>
      </c>
      <c r="BA444" s="647">
        <v>2024</v>
      </c>
      <c r="BB444" s="647">
        <v>2024</v>
      </c>
      <c r="BC444" s="647">
        <v>2024</v>
      </c>
      <c r="BD444" s="647">
        <v>2024</v>
      </c>
      <c r="BE444" s="647">
        <v>2024</v>
      </c>
      <c r="BF444" s="647">
        <v>2024</v>
      </c>
      <c r="BG444" s="647">
        <v>2024</v>
      </c>
      <c r="BH444" s="647">
        <v>2024</v>
      </c>
      <c r="BI444" s="647">
        <v>2025</v>
      </c>
      <c r="BJ444" s="647">
        <v>2025</v>
      </c>
      <c r="BK444" s="647">
        <v>2025</v>
      </c>
      <c r="BL444" s="647">
        <v>2025</v>
      </c>
      <c r="BM444" s="647">
        <v>2025</v>
      </c>
      <c r="BN444" s="647">
        <v>2025</v>
      </c>
      <c r="BO444" s="647">
        <v>2025</v>
      </c>
      <c r="BP444" s="647">
        <v>2025</v>
      </c>
      <c r="BQ444" s="647">
        <v>2025</v>
      </c>
      <c r="BR444" s="647">
        <v>2025</v>
      </c>
      <c r="BS444" s="647">
        <v>2026</v>
      </c>
      <c r="BT444" s="647">
        <v>2026</v>
      </c>
      <c r="BU444" s="647">
        <v>2026</v>
      </c>
      <c r="BV444" s="647">
        <v>2026</v>
      </c>
      <c r="BW444" s="647">
        <v>2026</v>
      </c>
      <c r="BX444" s="647">
        <v>2026</v>
      </c>
      <c r="BY444" s="647">
        <v>2026</v>
      </c>
      <c r="BZ444" s="647">
        <v>2026</v>
      </c>
      <c r="CA444" s="647">
        <v>2026</v>
      </c>
      <c r="CB444" s="647">
        <v>2026</v>
      </c>
      <c r="CC444" s="647">
        <v>2027</v>
      </c>
      <c r="CD444" s="647">
        <v>2027</v>
      </c>
      <c r="CE444" s="647">
        <v>2027</v>
      </c>
      <c r="CF444" s="647">
        <v>2027</v>
      </c>
      <c r="CG444" s="647">
        <v>2027</v>
      </c>
      <c r="CH444" s="647">
        <v>2027</v>
      </c>
      <c r="CI444" s="647">
        <v>2027</v>
      </c>
      <c r="CJ444" s="647">
        <v>2027</v>
      </c>
      <c r="CK444" s="647">
        <v>2027</v>
      </c>
      <c r="CL444" s="647">
        <v>2027</v>
      </c>
      <c r="CM444" s="647">
        <v>2028</v>
      </c>
      <c r="CN444" s="647">
        <v>2028</v>
      </c>
      <c r="CO444" s="647">
        <v>2028</v>
      </c>
      <c r="CP444" s="647">
        <v>2028</v>
      </c>
      <c r="CQ444" s="647">
        <v>2028</v>
      </c>
      <c r="CR444" s="647">
        <v>2028</v>
      </c>
      <c r="CS444" s="647">
        <v>2028</v>
      </c>
      <c r="CT444" s="647">
        <v>2028</v>
      </c>
      <c r="CU444" s="647">
        <v>2028</v>
      </c>
      <c r="CV444" s="647">
        <v>2028</v>
      </c>
      <c r="CW444" s="647">
        <v>2029</v>
      </c>
      <c r="CX444" s="647">
        <v>2029</v>
      </c>
      <c r="CY444" s="647">
        <v>2029</v>
      </c>
      <c r="CZ444" s="647">
        <v>2029</v>
      </c>
      <c r="DA444" s="647">
        <v>2029</v>
      </c>
      <c r="DB444" s="647">
        <v>2029</v>
      </c>
      <c r="DC444" s="647">
        <v>2029</v>
      </c>
      <c r="DD444" s="647">
        <v>2029</v>
      </c>
      <c r="DE444" s="647">
        <v>2029</v>
      </c>
      <c r="DF444" s="647">
        <v>2029</v>
      </c>
      <c r="DG444" s="647">
        <v>2030</v>
      </c>
      <c r="DH444" s="647">
        <v>2030</v>
      </c>
      <c r="DI444" s="647">
        <v>2030</v>
      </c>
      <c r="DJ444" s="647">
        <v>2030</v>
      </c>
      <c r="DK444" s="647">
        <v>2030</v>
      </c>
      <c r="DL444" s="647">
        <v>2030</v>
      </c>
      <c r="DM444" s="647">
        <v>2030</v>
      </c>
      <c r="DN444" s="647">
        <v>2030</v>
      </c>
      <c r="DO444" s="647">
        <v>2030</v>
      </c>
      <c r="DP444" s="647">
        <v>2030</v>
      </c>
      <c r="DR444" s="661"/>
      <c r="DS444" s="647">
        <v>2023</v>
      </c>
      <c r="DT444" s="647">
        <v>2024</v>
      </c>
      <c r="DU444" s="647">
        <v>2024</v>
      </c>
      <c r="DV444" s="647">
        <v>2024</v>
      </c>
      <c r="DW444" s="647">
        <v>2024</v>
      </c>
      <c r="DX444" s="647">
        <v>2024</v>
      </c>
      <c r="DY444" s="647">
        <v>2024</v>
      </c>
      <c r="DZ444" s="647">
        <v>2024</v>
      </c>
      <c r="EA444" s="647">
        <v>2024</v>
      </c>
      <c r="EB444" s="647">
        <v>2024</v>
      </c>
      <c r="EC444" s="647">
        <v>2024</v>
      </c>
      <c r="ED444" s="647">
        <v>2025</v>
      </c>
      <c r="EE444" s="647">
        <v>2025</v>
      </c>
      <c r="EF444" s="647">
        <v>2025</v>
      </c>
      <c r="EG444" s="647">
        <v>2025</v>
      </c>
      <c r="EH444" s="647">
        <v>2025</v>
      </c>
      <c r="EI444" s="647">
        <v>2025</v>
      </c>
      <c r="EJ444" s="647">
        <v>2025</v>
      </c>
      <c r="EK444" s="647">
        <v>2025</v>
      </c>
      <c r="EL444" s="647">
        <v>2025</v>
      </c>
      <c r="EM444" s="647">
        <v>2025</v>
      </c>
      <c r="EN444" s="647">
        <v>2026</v>
      </c>
      <c r="EO444" s="647">
        <v>2026</v>
      </c>
      <c r="EP444" s="647">
        <v>2026</v>
      </c>
      <c r="EQ444" s="647">
        <v>2026</v>
      </c>
      <c r="ER444" s="647">
        <v>2026</v>
      </c>
      <c r="ES444" s="647">
        <v>2026</v>
      </c>
      <c r="ET444" s="647">
        <v>2026</v>
      </c>
      <c r="EU444" s="647">
        <v>2026</v>
      </c>
      <c r="EV444" s="647">
        <v>2026</v>
      </c>
      <c r="EW444" s="647">
        <v>2026</v>
      </c>
      <c r="EX444" s="647">
        <v>2027</v>
      </c>
      <c r="EY444" s="647">
        <v>2027</v>
      </c>
      <c r="EZ444" s="647">
        <v>2027</v>
      </c>
      <c r="FA444" s="647">
        <v>2027</v>
      </c>
      <c r="FB444" s="647">
        <v>2027</v>
      </c>
      <c r="FC444" s="647">
        <v>2027</v>
      </c>
      <c r="FD444" s="647">
        <v>2027</v>
      </c>
      <c r="FE444" s="647">
        <v>2027</v>
      </c>
      <c r="FF444" s="647">
        <v>2027</v>
      </c>
      <c r="FG444" s="647">
        <v>2027</v>
      </c>
      <c r="FH444" s="647">
        <v>2028</v>
      </c>
      <c r="FI444" s="647">
        <v>2028</v>
      </c>
      <c r="FJ444" s="647">
        <v>2028</v>
      </c>
      <c r="FK444" s="647">
        <v>2028</v>
      </c>
      <c r="FL444" s="647">
        <v>2028</v>
      </c>
      <c r="FM444" s="647">
        <v>2028</v>
      </c>
      <c r="FN444" s="647">
        <v>2028</v>
      </c>
      <c r="FO444" s="647">
        <v>2028</v>
      </c>
      <c r="FP444" s="647">
        <v>2028</v>
      </c>
      <c r="FQ444" s="647">
        <v>2028</v>
      </c>
      <c r="FR444" s="647">
        <v>2029</v>
      </c>
      <c r="FS444" s="647">
        <v>2029</v>
      </c>
      <c r="FT444" s="647">
        <v>2029</v>
      </c>
      <c r="FU444" s="647">
        <v>2029</v>
      </c>
      <c r="FV444" s="647">
        <v>2029</v>
      </c>
      <c r="FW444" s="647">
        <v>2029</v>
      </c>
      <c r="FX444" s="647">
        <v>2029</v>
      </c>
      <c r="FY444" s="647">
        <v>2029</v>
      </c>
      <c r="FZ444" s="647">
        <v>2029</v>
      </c>
      <c r="GA444" s="647">
        <v>2029</v>
      </c>
      <c r="GB444" s="647">
        <v>2030</v>
      </c>
      <c r="GC444" s="647">
        <v>2030</v>
      </c>
      <c r="GD444" s="647">
        <v>2030</v>
      </c>
      <c r="GE444" s="647">
        <v>2030</v>
      </c>
      <c r="GF444" s="647">
        <v>2030</v>
      </c>
      <c r="GG444" s="647">
        <v>2030</v>
      </c>
      <c r="GH444" s="647">
        <v>2030</v>
      </c>
      <c r="GI444" s="647">
        <v>2030</v>
      </c>
      <c r="GJ444" s="647">
        <v>2030</v>
      </c>
      <c r="GK444" s="647">
        <v>2030</v>
      </c>
      <c r="GL444" s="903" t="s">
        <v>1662</v>
      </c>
      <c r="GO444" s="643" t="s">
        <v>1678</v>
      </c>
    </row>
    <row r="445" spans="1:234" hidden="1" x14ac:dyDescent="0.25">
      <c r="A445" s="643" t="s">
        <v>208</v>
      </c>
      <c r="AI445" s="647" t="s">
        <v>1663</v>
      </c>
      <c r="AJ445" s="647" t="s">
        <v>1664</v>
      </c>
      <c r="AK445" s="647" t="str">
        <f t="shared" ref="AK445" si="1473">E439</f>
        <v/>
      </c>
      <c r="AL445" s="647" t="str">
        <f t="shared" ref="AL445" si="1474">F439</f>
        <v/>
      </c>
      <c r="AM445" s="647" t="str">
        <f t="shared" ref="AM445" si="1475">G439</f>
        <v/>
      </c>
      <c r="AN445" s="647" t="str">
        <f t="shared" ref="AN445" si="1476">H439</f>
        <v/>
      </c>
      <c r="AO445" s="647" t="str">
        <f t="shared" ref="AO445" si="1477">I439</f>
        <v/>
      </c>
      <c r="AP445" s="647" t="str">
        <f t="shared" ref="AP445" si="1478">J439</f>
        <v/>
      </c>
      <c r="AQ445" s="647" t="str">
        <f t="shared" ref="AQ445" si="1479">K439</f>
        <v/>
      </c>
      <c r="AR445" s="647" t="str">
        <f t="shared" ref="AR445" si="1480">L439</f>
        <v/>
      </c>
      <c r="AS445" s="647" t="str">
        <f t="shared" ref="AS445" si="1481">M439</f>
        <v/>
      </c>
      <c r="AT445" s="647" t="str">
        <f t="shared" ref="AT445" si="1482">N439</f>
        <v/>
      </c>
      <c r="AU445" s="648"/>
      <c r="AW445" s="662" t="s">
        <v>1663</v>
      </c>
      <c r="AX445" s="647" t="s">
        <v>1664</v>
      </c>
      <c r="AY445" s="647" t="str">
        <f t="shared" ref="AY445" si="1483">E439</f>
        <v/>
      </c>
      <c r="AZ445" s="647" t="str">
        <f t="shared" ref="AZ445" si="1484">F439</f>
        <v/>
      </c>
      <c r="BA445" s="647" t="str">
        <f t="shared" ref="BA445" si="1485">G439</f>
        <v/>
      </c>
      <c r="BB445" s="647" t="str">
        <f t="shared" ref="BB445" si="1486">H439</f>
        <v/>
      </c>
      <c r="BC445" s="647" t="str">
        <f t="shared" ref="BC445" si="1487">I439</f>
        <v/>
      </c>
      <c r="BD445" s="647" t="str">
        <f t="shared" ref="BD445" si="1488">J439</f>
        <v/>
      </c>
      <c r="BE445" s="647" t="str">
        <f t="shared" ref="BE445" si="1489">K439</f>
        <v/>
      </c>
      <c r="BF445" s="647" t="str">
        <f t="shared" ref="BF445" si="1490">L439</f>
        <v/>
      </c>
      <c r="BG445" s="647" t="str">
        <f t="shared" ref="BG445" si="1491">M439</f>
        <v/>
      </c>
      <c r="BH445" s="647" t="str">
        <f t="shared" ref="BH445" si="1492">N439</f>
        <v/>
      </c>
      <c r="BI445" s="647" t="str">
        <f t="shared" ref="BI445" si="1493">E439</f>
        <v/>
      </c>
      <c r="BJ445" s="647" t="str">
        <f t="shared" ref="BJ445" si="1494">F439</f>
        <v/>
      </c>
      <c r="BK445" s="647" t="str">
        <f t="shared" ref="BK445" si="1495">G439</f>
        <v/>
      </c>
      <c r="BL445" s="647" t="str">
        <f t="shared" ref="BL445" si="1496">H439</f>
        <v/>
      </c>
      <c r="BM445" s="647" t="str">
        <f t="shared" ref="BM445" si="1497">I439</f>
        <v/>
      </c>
      <c r="BN445" s="647" t="str">
        <f t="shared" ref="BN445" si="1498">J439</f>
        <v/>
      </c>
      <c r="BO445" s="647" t="str">
        <f t="shared" ref="BO445" si="1499">K439</f>
        <v/>
      </c>
      <c r="BP445" s="647" t="str">
        <f t="shared" ref="BP445" si="1500">L439</f>
        <v/>
      </c>
      <c r="BQ445" s="647" t="str">
        <f t="shared" ref="BQ445" si="1501">M439</f>
        <v/>
      </c>
      <c r="BR445" s="647" t="str">
        <f t="shared" ref="BR445" si="1502">N439</f>
        <v/>
      </c>
      <c r="BS445" s="647" t="str">
        <f t="shared" ref="BS445" si="1503">E439</f>
        <v/>
      </c>
      <c r="BT445" s="647" t="str">
        <f t="shared" ref="BT445" si="1504">F439</f>
        <v/>
      </c>
      <c r="BU445" s="647" t="str">
        <f t="shared" ref="BU445" si="1505">G439</f>
        <v/>
      </c>
      <c r="BV445" s="647" t="str">
        <f t="shared" ref="BV445" si="1506">H439</f>
        <v/>
      </c>
      <c r="BW445" s="647" t="str">
        <f t="shared" ref="BW445" si="1507">I439</f>
        <v/>
      </c>
      <c r="BX445" s="647" t="str">
        <f t="shared" ref="BX445" si="1508">J439</f>
        <v/>
      </c>
      <c r="BY445" s="647" t="str">
        <f t="shared" ref="BY445" si="1509">K439</f>
        <v/>
      </c>
      <c r="BZ445" s="647" t="str">
        <f t="shared" ref="BZ445" si="1510">L439</f>
        <v/>
      </c>
      <c r="CA445" s="647" t="str">
        <f t="shared" ref="CA445" si="1511">M439</f>
        <v/>
      </c>
      <c r="CB445" s="647" t="str">
        <f t="shared" ref="CB445" si="1512">N439</f>
        <v/>
      </c>
      <c r="CC445" s="647" t="str">
        <f t="shared" ref="CC445" si="1513">E439</f>
        <v/>
      </c>
      <c r="CD445" s="647" t="str">
        <f t="shared" ref="CD445" si="1514">F439</f>
        <v/>
      </c>
      <c r="CE445" s="647" t="str">
        <f t="shared" ref="CE445" si="1515">G439</f>
        <v/>
      </c>
      <c r="CF445" s="647" t="str">
        <f t="shared" ref="CF445" si="1516">H439</f>
        <v/>
      </c>
      <c r="CG445" s="647" t="str">
        <f t="shared" ref="CG445" si="1517">I439</f>
        <v/>
      </c>
      <c r="CH445" s="647" t="str">
        <f t="shared" ref="CH445" si="1518">J439</f>
        <v/>
      </c>
      <c r="CI445" s="647" t="str">
        <f t="shared" ref="CI445" si="1519">K439</f>
        <v/>
      </c>
      <c r="CJ445" s="647" t="str">
        <f t="shared" ref="CJ445" si="1520">L439</f>
        <v/>
      </c>
      <c r="CK445" s="647" t="str">
        <f t="shared" ref="CK445" si="1521">M439</f>
        <v/>
      </c>
      <c r="CL445" s="647" t="str">
        <f t="shared" ref="CL445" si="1522">N439</f>
        <v/>
      </c>
      <c r="CM445" s="647" t="str">
        <f t="shared" ref="CM445" si="1523">E439</f>
        <v/>
      </c>
      <c r="CN445" s="647" t="str">
        <f t="shared" ref="CN445" si="1524">F439</f>
        <v/>
      </c>
      <c r="CO445" s="647" t="str">
        <f t="shared" ref="CO445" si="1525">G439</f>
        <v/>
      </c>
      <c r="CP445" s="647" t="str">
        <f t="shared" ref="CP445" si="1526">H439</f>
        <v/>
      </c>
      <c r="CQ445" s="647" t="str">
        <f t="shared" ref="CQ445" si="1527">I439</f>
        <v/>
      </c>
      <c r="CR445" s="647" t="str">
        <f t="shared" ref="CR445" si="1528">J439</f>
        <v/>
      </c>
      <c r="CS445" s="647" t="str">
        <f t="shared" ref="CS445" si="1529">K439</f>
        <v/>
      </c>
      <c r="CT445" s="647" t="str">
        <f t="shared" ref="CT445" si="1530">L439</f>
        <v/>
      </c>
      <c r="CU445" s="647" t="str">
        <f t="shared" ref="CU445" si="1531">M439</f>
        <v/>
      </c>
      <c r="CV445" s="647" t="str">
        <f t="shared" ref="CV445" si="1532">N439</f>
        <v/>
      </c>
      <c r="CW445" s="647" t="str">
        <f t="shared" ref="CW445" si="1533">E439</f>
        <v/>
      </c>
      <c r="CX445" s="647" t="str">
        <f t="shared" ref="CX445" si="1534">F439</f>
        <v/>
      </c>
      <c r="CY445" s="647" t="str">
        <f t="shared" ref="CY445" si="1535">G439</f>
        <v/>
      </c>
      <c r="CZ445" s="647" t="str">
        <f t="shared" ref="CZ445" si="1536">H439</f>
        <v/>
      </c>
      <c r="DA445" s="647" t="str">
        <f t="shared" ref="DA445" si="1537">I439</f>
        <v/>
      </c>
      <c r="DB445" s="647" t="str">
        <f t="shared" ref="DB445" si="1538">J439</f>
        <v/>
      </c>
      <c r="DC445" s="647" t="str">
        <f t="shared" ref="DC445" si="1539">K439</f>
        <v/>
      </c>
      <c r="DD445" s="647" t="str">
        <f t="shared" ref="DD445" si="1540">L439</f>
        <v/>
      </c>
      <c r="DE445" s="647" t="str">
        <f t="shared" ref="DE445" si="1541">M439</f>
        <v/>
      </c>
      <c r="DF445" s="647" t="str">
        <f t="shared" ref="DF445" si="1542">N439</f>
        <v/>
      </c>
      <c r="DG445" s="647" t="str">
        <f t="shared" ref="DG445" si="1543">E439</f>
        <v/>
      </c>
      <c r="DH445" s="647" t="str">
        <f t="shared" ref="DH445" si="1544">F439</f>
        <v/>
      </c>
      <c r="DI445" s="647" t="str">
        <f t="shared" ref="DI445" si="1545">G439</f>
        <v/>
      </c>
      <c r="DJ445" s="647" t="str">
        <f t="shared" ref="DJ445" si="1546">H439</f>
        <v/>
      </c>
      <c r="DK445" s="647" t="str">
        <f t="shared" ref="DK445" si="1547">I439</f>
        <v/>
      </c>
      <c r="DL445" s="647" t="str">
        <f t="shared" ref="DL445" si="1548">J439</f>
        <v/>
      </c>
      <c r="DM445" s="647" t="str">
        <f t="shared" ref="DM445" si="1549">K439</f>
        <v/>
      </c>
      <c r="DN445" s="647" t="str">
        <f t="shared" ref="DN445" si="1550">L439</f>
        <v/>
      </c>
      <c r="DO445" s="647" t="str">
        <f t="shared" ref="DO445" si="1551">M439</f>
        <v/>
      </c>
      <c r="DP445" s="647" t="str">
        <f t="shared" ref="DP445" si="1552">N439</f>
        <v/>
      </c>
      <c r="DQ445" s="643" t="s">
        <v>1657</v>
      </c>
      <c r="DR445" s="662" t="s">
        <v>1665</v>
      </c>
      <c r="DS445" s="647" t="s">
        <v>1664</v>
      </c>
      <c r="DT445" s="647" t="str">
        <f t="shared" ref="DT445" si="1553">E439</f>
        <v/>
      </c>
      <c r="DU445" s="647" t="str">
        <f t="shared" ref="DU445" si="1554">F439</f>
        <v/>
      </c>
      <c r="DV445" s="647" t="str">
        <f t="shared" ref="DV445" si="1555">G439</f>
        <v/>
      </c>
      <c r="DW445" s="647" t="str">
        <f t="shared" ref="DW445" si="1556">H439</f>
        <v/>
      </c>
      <c r="DX445" s="647" t="str">
        <f t="shared" ref="DX445" si="1557">I439</f>
        <v/>
      </c>
      <c r="DY445" s="647" t="str">
        <f t="shared" ref="DY445" si="1558">J439</f>
        <v/>
      </c>
      <c r="DZ445" s="647" t="str">
        <f t="shared" ref="DZ445" si="1559">K439</f>
        <v/>
      </c>
      <c r="EA445" s="647" t="str">
        <f t="shared" ref="EA445" si="1560">L439</f>
        <v/>
      </c>
      <c r="EB445" s="647" t="str">
        <f t="shared" ref="EB445" si="1561">M439</f>
        <v/>
      </c>
      <c r="EC445" s="647" t="str">
        <f t="shared" ref="EC445" si="1562">N439</f>
        <v/>
      </c>
      <c r="ED445" s="647" t="str">
        <f t="shared" ref="ED445" si="1563">E439</f>
        <v/>
      </c>
      <c r="EE445" s="647" t="str">
        <f t="shared" ref="EE445" si="1564">F439</f>
        <v/>
      </c>
      <c r="EF445" s="647" t="str">
        <f t="shared" ref="EF445" si="1565">G439</f>
        <v/>
      </c>
      <c r="EG445" s="647" t="str">
        <f t="shared" ref="EG445" si="1566">H439</f>
        <v/>
      </c>
      <c r="EH445" s="647" t="str">
        <f t="shared" ref="EH445" si="1567">I439</f>
        <v/>
      </c>
      <c r="EI445" s="647" t="str">
        <f t="shared" ref="EI445" si="1568">J439</f>
        <v/>
      </c>
      <c r="EJ445" s="647" t="str">
        <f t="shared" ref="EJ445" si="1569">K439</f>
        <v/>
      </c>
      <c r="EK445" s="647" t="str">
        <f t="shared" ref="EK445" si="1570">L439</f>
        <v/>
      </c>
      <c r="EL445" s="647" t="str">
        <f t="shared" ref="EL445" si="1571">M439</f>
        <v/>
      </c>
      <c r="EM445" s="647" t="str">
        <f t="shared" ref="EM445" si="1572">N439</f>
        <v/>
      </c>
      <c r="EN445" s="647" t="str">
        <f t="shared" ref="EN445" si="1573">E439</f>
        <v/>
      </c>
      <c r="EO445" s="647" t="str">
        <f t="shared" ref="EO445" si="1574">F439</f>
        <v/>
      </c>
      <c r="EP445" s="647" t="str">
        <f t="shared" ref="EP445" si="1575">G439</f>
        <v/>
      </c>
      <c r="EQ445" s="647" t="str">
        <f t="shared" ref="EQ445" si="1576">H439</f>
        <v/>
      </c>
      <c r="ER445" s="647" t="str">
        <f t="shared" ref="ER445" si="1577">I439</f>
        <v/>
      </c>
      <c r="ES445" s="647" t="str">
        <f t="shared" ref="ES445" si="1578">J439</f>
        <v/>
      </c>
      <c r="ET445" s="647" t="str">
        <f t="shared" ref="ET445" si="1579">K439</f>
        <v/>
      </c>
      <c r="EU445" s="647" t="str">
        <f t="shared" ref="EU445" si="1580">L439</f>
        <v/>
      </c>
      <c r="EV445" s="647" t="str">
        <f t="shared" ref="EV445" si="1581">M439</f>
        <v/>
      </c>
      <c r="EW445" s="647" t="str">
        <f t="shared" ref="EW445" si="1582">N439</f>
        <v/>
      </c>
      <c r="EX445" s="647" t="str">
        <f t="shared" ref="EX445" si="1583">E439</f>
        <v/>
      </c>
      <c r="EY445" s="647" t="str">
        <f t="shared" ref="EY445" si="1584">F439</f>
        <v/>
      </c>
      <c r="EZ445" s="647" t="str">
        <f t="shared" ref="EZ445" si="1585">G439</f>
        <v/>
      </c>
      <c r="FA445" s="647" t="str">
        <f t="shared" ref="FA445" si="1586">H439</f>
        <v/>
      </c>
      <c r="FB445" s="647" t="str">
        <f t="shared" ref="FB445" si="1587">I439</f>
        <v/>
      </c>
      <c r="FC445" s="647" t="str">
        <f t="shared" ref="FC445" si="1588">J439</f>
        <v/>
      </c>
      <c r="FD445" s="647" t="str">
        <f t="shared" ref="FD445" si="1589">K439</f>
        <v/>
      </c>
      <c r="FE445" s="647" t="str">
        <f t="shared" ref="FE445" si="1590">L439</f>
        <v/>
      </c>
      <c r="FF445" s="647" t="str">
        <f t="shared" ref="FF445" si="1591">M439</f>
        <v/>
      </c>
      <c r="FG445" s="647" t="str">
        <f t="shared" ref="FG445" si="1592">N439</f>
        <v/>
      </c>
      <c r="FH445" s="647" t="str">
        <f t="shared" ref="FH445" si="1593">E439</f>
        <v/>
      </c>
      <c r="FI445" s="647" t="str">
        <f t="shared" ref="FI445" si="1594">F439</f>
        <v/>
      </c>
      <c r="FJ445" s="647" t="str">
        <f t="shared" ref="FJ445" si="1595">G439</f>
        <v/>
      </c>
      <c r="FK445" s="647" t="str">
        <f t="shared" ref="FK445" si="1596">H439</f>
        <v/>
      </c>
      <c r="FL445" s="647" t="str">
        <f t="shared" ref="FL445" si="1597">I439</f>
        <v/>
      </c>
      <c r="FM445" s="647" t="str">
        <f t="shared" ref="FM445" si="1598">J439</f>
        <v/>
      </c>
      <c r="FN445" s="647" t="str">
        <f t="shared" ref="FN445" si="1599">K439</f>
        <v/>
      </c>
      <c r="FO445" s="647" t="str">
        <f t="shared" ref="FO445" si="1600">L439</f>
        <v/>
      </c>
      <c r="FP445" s="647" t="str">
        <f t="shared" ref="FP445" si="1601">M439</f>
        <v/>
      </c>
      <c r="FQ445" s="647" t="str">
        <f t="shared" ref="FQ445" si="1602">N439</f>
        <v/>
      </c>
      <c r="FR445" s="647" t="str">
        <f t="shared" ref="FR445" si="1603">E439</f>
        <v/>
      </c>
      <c r="FS445" s="647" t="str">
        <f t="shared" ref="FS445" si="1604">F439</f>
        <v/>
      </c>
      <c r="FT445" s="647" t="str">
        <f t="shared" ref="FT445" si="1605">G439</f>
        <v/>
      </c>
      <c r="FU445" s="647" t="str">
        <f t="shared" ref="FU445" si="1606">H439</f>
        <v/>
      </c>
      <c r="FV445" s="647" t="str">
        <f t="shared" ref="FV445" si="1607">I439</f>
        <v/>
      </c>
      <c r="FW445" s="647" t="str">
        <f t="shared" ref="FW445" si="1608">J439</f>
        <v/>
      </c>
      <c r="FX445" s="647" t="str">
        <f t="shared" ref="FX445" si="1609">K439</f>
        <v/>
      </c>
      <c r="FY445" s="647" t="str">
        <f t="shared" ref="FY445" si="1610">L439</f>
        <v/>
      </c>
      <c r="FZ445" s="647" t="str">
        <f t="shared" ref="FZ445" si="1611">M439</f>
        <v/>
      </c>
      <c r="GA445" s="647" t="str">
        <f t="shared" ref="GA445" si="1612">N439</f>
        <v/>
      </c>
      <c r="GB445" s="647" t="str">
        <f t="shared" ref="GB445" si="1613">E439</f>
        <v/>
      </c>
      <c r="GC445" s="647" t="str">
        <f t="shared" ref="GC445" si="1614">F439</f>
        <v/>
      </c>
      <c r="GD445" s="647" t="str">
        <f t="shared" ref="GD445" si="1615">G439</f>
        <v/>
      </c>
      <c r="GE445" s="647" t="str">
        <f t="shared" ref="GE445" si="1616">H439</f>
        <v/>
      </c>
      <c r="GF445" s="647" t="str">
        <f t="shared" ref="GF445" si="1617">I439</f>
        <v/>
      </c>
      <c r="GG445" s="647" t="str">
        <f t="shared" ref="GG445" si="1618">J439</f>
        <v/>
      </c>
      <c r="GH445" s="647" t="str">
        <f t="shared" ref="GH445" si="1619">K439</f>
        <v/>
      </c>
      <c r="GI445" s="647" t="str">
        <f t="shared" ref="GI445" si="1620">L439</f>
        <v/>
      </c>
      <c r="GJ445" s="647" t="str">
        <f t="shared" ref="GJ445" si="1621">M439</f>
        <v/>
      </c>
      <c r="GK445" s="647" t="str">
        <f t="shared" ref="GK445" si="1622">N439</f>
        <v/>
      </c>
      <c r="GL445" s="904"/>
      <c r="GM445" s="663"/>
      <c r="GN445" s="662" t="s">
        <v>1665</v>
      </c>
      <c r="GO445" s="646" t="s">
        <v>1664</v>
      </c>
      <c r="GP445" s="646" t="str">
        <f t="shared" ref="GP445" si="1623">E439</f>
        <v/>
      </c>
      <c r="GQ445" s="646" t="str">
        <f t="shared" ref="GQ445" si="1624">F439</f>
        <v/>
      </c>
      <c r="GR445" s="646" t="str">
        <f t="shared" ref="GR445" si="1625">G439</f>
        <v/>
      </c>
      <c r="GS445" s="646" t="str">
        <f t="shared" ref="GS445" si="1626">H439</f>
        <v/>
      </c>
      <c r="GT445" s="646" t="str">
        <f t="shared" ref="GT445" si="1627">I439</f>
        <v/>
      </c>
      <c r="GU445" s="646" t="str">
        <f t="shared" ref="GU445" si="1628">J439</f>
        <v/>
      </c>
      <c r="GV445" s="646" t="str">
        <f t="shared" ref="GV445" si="1629">K439</f>
        <v/>
      </c>
      <c r="GW445" s="646" t="str">
        <f t="shared" ref="GW445" si="1630">L439</f>
        <v/>
      </c>
      <c r="GX445" s="646" t="str">
        <f t="shared" ref="GX445" si="1631">M439</f>
        <v/>
      </c>
      <c r="GY445" s="646" t="str">
        <f t="shared" ref="GY445" si="1632">N439</f>
        <v/>
      </c>
      <c r="GZ445" s="646" t="s">
        <v>1662</v>
      </c>
    </row>
    <row r="446" spans="1:234" hidden="1" x14ac:dyDescent="0.25">
      <c r="A446" s="643" t="s">
        <v>208</v>
      </c>
      <c r="AI446" s="664">
        <v>2023</v>
      </c>
      <c r="AJ446" s="664">
        <v>1</v>
      </c>
      <c r="AK446" s="665">
        <v>0</v>
      </c>
      <c r="AL446" s="665">
        <v>0</v>
      </c>
      <c r="AM446" s="665">
        <v>0</v>
      </c>
      <c r="AN446" s="665">
        <v>0</v>
      </c>
      <c r="AO446" s="665">
        <v>0</v>
      </c>
      <c r="AP446" s="665">
        <v>0</v>
      </c>
      <c r="AQ446" s="665">
        <v>0</v>
      </c>
      <c r="AR446" s="665">
        <v>0</v>
      </c>
      <c r="AS446" s="665">
        <v>0</v>
      </c>
      <c r="AT446" s="665">
        <v>0</v>
      </c>
      <c r="AU446" s="666"/>
      <c r="AW446" s="749">
        <v>2023</v>
      </c>
      <c r="AX446" s="665">
        <f>AX440</f>
        <v>0</v>
      </c>
      <c r="AY446" s="665">
        <f>INDEX(AX440:BE441,MATCH(AW446,AV440:AV441,0),MATCH(AY444,AX438:BE438,0))</f>
        <v>0</v>
      </c>
      <c r="AZ446" s="665">
        <f>INDEX(AX440:BE441,MATCH(AW446,AV440:AV441,0),MATCH(AZ444,AX438:BE438,0))*(INDEX(AK446:AT453,MATCH(AZ444,AI446:AI453,0),MATCH(AZ445,AK445:AT445,0)))</f>
        <v>0</v>
      </c>
      <c r="BA446" s="665">
        <f>INDEX(AX440:BE441,MATCH(AW446,AV440:AV441,0),MATCH(BA444,AX438:BE438,0))*(INDEX(AK446:AT453,MATCH(BA444,AI446:AI453,0),MATCH(BA445,AK445:AT445,0)))</f>
        <v>0</v>
      </c>
      <c r="BB446" s="665">
        <f>INDEX(AX440:BE441,MATCH(AW446,AV440:AV441,0),MATCH(BB444,AX438:BE438,0))*(INDEX(AK446:AT453,MATCH(BB444,AI446:AI453,0),MATCH(BB445,AK445:AT445,0)))</f>
        <v>0</v>
      </c>
      <c r="BC446" s="665">
        <f>INDEX(AX440:BE441,MATCH(AW446,AV440:AV441,0),MATCH(BC444,AX438:BE438,0))*(INDEX(AK446:AT453,MATCH(BC444,AI446:AI453,0),MATCH(BC445,AK445:AT445,0)))</f>
        <v>0</v>
      </c>
      <c r="BD446" s="665">
        <f>INDEX(AX440:BE441,MATCH(AW446,AV440:AV441,0),MATCH(BD444,AX438:BE438,0))*(INDEX(AK446:AT453,MATCH(BD444,AI446:AI453,0),MATCH(BD445,AK445:AT445,0)))</f>
        <v>0</v>
      </c>
      <c r="BE446" s="665">
        <f>INDEX(AX440:BE441,MATCH(AW446,AV440:AV441,0),MATCH(BE444,AX438:BE438,0))*(INDEX(AK446:AT453,MATCH(BE444,AI446:AI453,0),MATCH(BE445,AK445:AT445,0)))</f>
        <v>0</v>
      </c>
      <c r="BF446" s="665">
        <f>INDEX(AX440:BE441,MATCH(AW446,AV440:AV441,0),MATCH(BF444,AX438:BE438,0))*(INDEX(AK446:AT453,MATCH(BF444,AI446:AI453,0),MATCH(BF445,AK445:AT445,0)))</f>
        <v>0</v>
      </c>
      <c r="BG446" s="665">
        <f>INDEX(AX440:BE441,MATCH(AW446,AV440:AV441,0),MATCH(BG444,AX438:BE438,0))*(INDEX(AK446:AT453,MATCH(BG444,AI446:AI453,0),MATCH(BG445,AK445:AT445,0)))</f>
        <v>0</v>
      </c>
      <c r="BH446" s="665">
        <f>INDEX(AX440:BE441,MATCH(AW446,AV440:AV441,0),MATCH(BH444,AX438:BE438,0))*(INDEX(AK446:AT453,MATCH(BH444,AI446:AI453,0),MATCH(BH445,AK445:AT445,0)))</f>
        <v>0</v>
      </c>
      <c r="BI446" s="665">
        <f>INDEX(AX440:BE441,MATCH(AW446,AV440:AV441,0),MATCH(BI444,AX438:BE438,0))*(INDEX(AK446:AT453,MATCH(BI444,AI446:AI453,0),MATCH(BI445,AK445:AT445,0)))</f>
        <v>0</v>
      </c>
      <c r="BJ446" s="665">
        <f>INDEX(AX440:BE441,MATCH(AW446,AV440:AV441,0),MATCH(BJ444,AX438:BE438,0))*(INDEX(AK446:AT453,MATCH(BJ444,AI446:AI453,0),MATCH(BJ445,AK445:AT445,0)))</f>
        <v>0</v>
      </c>
      <c r="BK446" s="665">
        <f>INDEX(AX440:BE441,MATCH(AW446,AV440:AV441,0),MATCH(BK444,AX438:BE438,0))*(INDEX(AK446:AT453,MATCH(BK444,AI446:AI453,0),MATCH(BK445,AK445:AT445,0)))</f>
        <v>0</v>
      </c>
      <c r="BL446" s="665">
        <f>INDEX(AX440:BE441,MATCH(AW446,AV440:AV441,0),MATCH(BL444,AX438:BE438,0))*(INDEX(AK446:AT453,MATCH(BL444,AI446:AI453,0),MATCH(BL445,AK445:AT445,0)))</f>
        <v>0</v>
      </c>
      <c r="BM446" s="665">
        <f>INDEX(AX440:BE441,MATCH(AW446,AV440:AV441,0),MATCH(BM444,AX438:BE438,0))*(INDEX(AK446:AT453,MATCH(BM444,AI446:AI453,0),MATCH(BM445,AK445:AT445,0)))</f>
        <v>0</v>
      </c>
      <c r="BN446" s="665">
        <f>INDEX(AX440:BE441,MATCH(AW446,AV440:AV441,0),MATCH(BN444,AX438:BE438,0))*(INDEX(AK446:AT453,MATCH(BN444,AI446:AI453,0),MATCH(BN445,AK445:AT445,0)))</f>
        <v>0</v>
      </c>
      <c r="BO446" s="665">
        <f>INDEX(AX440:BE441,MATCH(AW446,AV440:AV441,0),MATCH(BO444,AX438:BE438,0))*(INDEX(AK446:AT453,MATCH(BO444,AI446:AI453,0),MATCH(BO445,AK445:AT445,0)))</f>
        <v>0</v>
      </c>
      <c r="BP446" s="665">
        <f>INDEX(AX440:BE441,MATCH(AW446,AV440:AV441,0),MATCH(BP444,AX438:BE438,0))*(INDEX(AK446:AT453,MATCH(BP444,AI446:AI453,0),MATCH(BP445,AK445:AT445,0)))</f>
        <v>0</v>
      </c>
      <c r="BQ446" s="665">
        <f>INDEX(AX440:BE441,MATCH(AW446,AV440:AV441,0),MATCH(BQ444,AX438:BE438,0))*(INDEX(AK446:AT453,MATCH(BQ444,AI446:AI453,0),MATCH(BQ445,AK445:AT445,0)))</f>
        <v>0</v>
      </c>
      <c r="BR446" s="665">
        <f>INDEX(AX440:BE441,MATCH(AW446,AV440:AV441,0),MATCH(BR444,AX438:BE438,0))*(INDEX(AK446:AT453,MATCH(BR444,AI446:AI453,0),MATCH(BR445,AK445:AT445,0)))</f>
        <v>0</v>
      </c>
      <c r="BS446" s="665">
        <f>INDEX(AX440:BE441,MATCH(AW446,AV440:AV441,0),MATCH(BS444,AX438:BE438,0))*(INDEX(AK446:AT453,MATCH(BS444,AI446:AI453,0),MATCH(BS445,AK445:AT445,0)))</f>
        <v>0</v>
      </c>
      <c r="BT446" s="665">
        <f>INDEX(AX440:BE441,MATCH(AW446,AV440:AV441,0),MATCH(BT444,AX438:BE438,0))*(INDEX(AK446:AT453,MATCH(BT444,AI446:AI453,0),MATCH(BT445,AK445:AT445,0)))</f>
        <v>0</v>
      </c>
      <c r="BU446" s="665">
        <f>INDEX(AX440:BE441,MATCH(AW446,AV440:AV441,0),MATCH(BU444,AX438:BE438,0))*(INDEX(AK446:AT453,MATCH(BU444,AI446:AI453,0),MATCH(BU445,AK445:AT445,0)))</f>
        <v>0</v>
      </c>
      <c r="BV446" s="665">
        <f>INDEX(AX440:BE441,MATCH(AW446,AV440:AV441,0),MATCH(BV444,AX438:BE438,0))*(INDEX(AK446:AT453,MATCH(BV444,AI446:AI453,0),MATCH(BV445,AK445:AT445,0)))</f>
        <v>0</v>
      </c>
      <c r="BW446" s="665">
        <f>INDEX(AX440:BE441,MATCH(AW446,AV440:AV441,0),MATCH(BW444,AX438:BE438,0))*(INDEX(AK446:AT453,MATCH(BW444,AI446:AI453,0),MATCH(BW445,AK445:AT445,0)))</f>
        <v>0</v>
      </c>
      <c r="BX446" s="665">
        <f>INDEX(AX440:BE441,MATCH(AW446,AV440:AV441,0),MATCH(BX444,AX438:BE438,0))*(INDEX(AK446:AT453,MATCH(BX444,AI446:AI453,0),MATCH(BX445,AK445:AT445,0)))</f>
        <v>0</v>
      </c>
      <c r="BY446" s="665">
        <f>INDEX(AX440:BE441,MATCH(AW446,AV440:AV441,0),MATCH(BY444,AX438:BE438,0))*(INDEX(AK446:AT453,MATCH(BY444,AI446:AI453,0),MATCH(BY445,AK445:AT445,0)))</f>
        <v>0</v>
      </c>
      <c r="BZ446" s="665">
        <f>INDEX(AX440:BE441,MATCH(AW446,AV440:AV441,0),MATCH(BZ444,AX438:BE438,0))*(INDEX(AK446:AT453,MATCH(BZ444,AI446:AI453,0),MATCH(BZ445,AK445:AT445,0)))</f>
        <v>0</v>
      </c>
      <c r="CA446" s="665">
        <f>INDEX(AX440:BE441,MATCH(AW446,AV440:AV441,0),MATCH(CA444,AX438:BE438,0))*(INDEX(AK446:AT453,MATCH(CA444,AI446:AI453,0),MATCH(CA445,AK445:AT445,0)))</f>
        <v>0</v>
      </c>
      <c r="CB446" s="665">
        <f>INDEX(AX440:BE441,MATCH(AW446,AV440:AV441,0),MATCH(CB444,AX438:BE438,0))*(INDEX(AK446:AT453,MATCH(CB444,AI446:AI453,0),MATCH(CB445,AK445:AT445,0)))</f>
        <v>0</v>
      </c>
      <c r="CC446" s="665">
        <f>INDEX(AX440:BE441,MATCH(AW446,AV440:AV441,0),MATCH(CC444,AX438:BE438,0))*(INDEX(AK446:AT453,MATCH(CC444,AI446:AI453,0),MATCH(CC445,AK445:AT445,0)))</f>
        <v>0</v>
      </c>
      <c r="CD446" s="665">
        <f>INDEX(AX440:BE441,MATCH(AW446,AV440:AV441,0),MATCH(CD444,AX438:BE438,0))*(INDEX(AK446:AT453,MATCH(CD444,AI446:AI453,0),MATCH(CD445,AK445:AT445,0)))</f>
        <v>0</v>
      </c>
      <c r="CE446" s="665">
        <f>INDEX(AX440:BE441,MATCH(AW446,AV440:AV441,0),MATCH(CE444,AX438:BE438,0))*(INDEX(AK446:AT453,MATCH(CE444,AI446:AI453,0),MATCH(CE445,AK445:AT445,0)))</f>
        <v>0</v>
      </c>
      <c r="CF446" s="665">
        <f>INDEX(AX440:BE441,MATCH(AW446,AV440:AV441,0),MATCH(CF444,AX438:BE438,0))*(INDEX(AK446:AT453,MATCH(CF444,AI446:AI453,0),MATCH(CF445,AK445:AT445,0)))</f>
        <v>0</v>
      </c>
      <c r="CG446" s="665">
        <f>INDEX(AX440:BE441,MATCH(AW446,AV440:AV441,0),MATCH(CG444,AX438:BE438,0))*(INDEX(AK446:AT453,MATCH(CG444,AI446:AI453,0),MATCH(CG445,AK445:AT445,0)))</f>
        <v>0</v>
      </c>
      <c r="CH446" s="665">
        <f>INDEX(AX440:BE441,MATCH(AW446,AV440:AV441,0),MATCH(CH444,AX438:BE438,0))*(INDEX(AK446:AT453,MATCH(CH444,AI446:AI453,0),MATCH(CH445,AK445:AT445,0)))</f>
        <v>0</v>
      </c>
      <c r="CI446" s="665">
        <f>INDEX(AX440:BE441,MATCH(AW446,AV440:AV441,0),MATCH(CI444,AX438:BE438,0))*(INDEX(AK446:AT453,MATCH(CI444,AI446:AI453,0),MATCH(CI445,AK445:AT445,0)))</f>
        <v>0</v>
      </c>
      <c r="CJ446" s="665">
        <f>INDEX(AX440:BE441,MATCH(AW446,AV440:AV441,0),MATCH(CJ444,AX438:BE438,0))*(INDEX(AK446:AT453,MATCH(CJ444,AI446:AI453,0),MATCH(CJ445,AK445:AT445,0)))</f>
        <v>0</v>
      </c>
      <c r="CK446" s="665">
        <f>INDEX(AX440:BE441,MATCH(AW446,AV440:AV441,0),MATCH(CK444,AX438:BE438,0))*(INDEX(AK446:AT453,MATCH(CK444,AI446:AI453,0),MATCH(CK445,AK445:AT445,0)))</f>
        <v>0</v>
      </c>
      <c r="CL446" s="665">
        <f>INDEX(AX440:BE441,MATCH(AW446,AV440:AV441,0),MATCH(CL444,AX438:BE438,0))*(INDEX(AK446:AT453,MATCH(CL444,AI446:AI453,0),MATCH(CL445,AK445:AT445,0)))</f>
        <v>0</v>
      </c>
      <c r="CM446" s="665">
        <f>INDEX(AX440:BE441,MATCH(AW446,AV440:AV441,0),MATCH(CM444,AX438:BE438,0))*(INDEX(AK446:AT453,MATCH(CM444,AI446:AI453,0),MATCH(CM445,AK445:AT445,0)))</f>
        <v>0</v>
      </c>
      <c r="CN446" s="665">
        <f>INDEX(AX440:BE441,MATCH(AW446,AV440:AV441,0),MATCH(CN444,AX438:BE438,0))*(INDEX(AK446:AT453,MATCH(CN444,AI446:AI453,0),MATCH(CN445,AK445:AT445,0)))</f>
        <v>0</v>
      </c>
      <c r="CO446" s="665">
        <f>INDEX(AX440:BE441,MATCH(AW446,AV440:AV441,0),MATCH(CO444,AX438:BE438,0))*(INDEX(AK446:AT453,MATCH(CO444,AI446:AI453,0),MATCH(CO445,AK445:AT445,0)))</f>
        <v>0</v>
      </c>
      <c r="CP446" s="665">
        <f>INDEX(AX440:BE441,MATCH(AW446,AV440:AV441,0),MATCH(CP444,AX438:BE438,0))*(INDEX(AK446:AT453,MATCH(CP444,AI446:AI453,0),MATCH(CP445,AK445:AT445,0)))</f>
        <v>0</v>
      </c>
      <c r="CQ446" s="665">
        <f>INDEX(AX440:BE441,MATCH(AW446,AV440:AV441,0),MATCH(CQ444,AX438:BE438,0))*(INDEX(AK446:AT453,MATCH(CQ444,AI446:AI453,0),MATCH(CQ445,AK445:AT445,0)))</f>
        <v>0</v>
      </c>
      <c r="CR446" s="665">
        <f>INDEX(AX440:BE441,MATCH(AW446,AV440:AV441,0),MATCH(CR444,AX438:BE438,0))*(INDEX(AK446:AT453,MATCH(CR444,AI446:AI453,0),MATCH(CR445,AK445:AT445,0)))</f>
        <v>0</v>
      </c>
      <c r="CS446" s="665">
        <f>INDEX(AX440:BE441,MATCH(AW446,AV440:AV441,0),MATCH(CS444,AX438:BE438,0))*(INDEX(AK446:AT453,MATCH(CS444,AI446:AI453,0),MATCH(CS445,AK445:AT445,0)))</f>
        <v>0</v>
      </c>
      <c r="CT446" s="665">
        <f>INDEX(AX440:BE441,MATCH(AW446,AV440:AV441,0),MATCH(CT444,AX438:BE438,0))*(INDEX(AK446:AT453,MATCH(CT444,AI446:AI453,0),MATCH(CT445,AK445:AT445,0)))</f>
        <v>0</v>
      </c>
      <c r="CU446" s="665">
        <f>INDEX(AX440:BE441,MATCH(AW446,AV440:AV441,0),MATCH(CU444,AX438:BE438,0))*(INDEX(AK446:AT453,MATCH(CU444,AI446:AI453,0),MATCH(CU445,AK445:AT445,0)))</f>
        <v>0</v>
      </c>
      <c r="CV446" s="665">
        <f>INDEX(AX440:BE441,MATCH(AW446,AV440:AV441,0),MATCH(CV444,AX438:BE438,0))*(INDEX(AK446:AT453,MATCH(CV444,AI446:AI453,0),MATCH(CV445,AK445:AT445,0)))</f>
        <v>0</v>
      </c>
      <c r="CW446" s="665">
        <f>INDEX(AX440:BE441,MATCH(AW446,AV440:AV441,0),MATCH(CW444,AX438:BE438,0))*(INDEX(AK446:AT453,MATCH(CW444,AI446:AI453,0),MATCH(CW445,AK445:AT445,0)))</f>
        <v>0</v>
      </c>
      <c r="CX446" s="665">
        <f>INDEX(AX440:BE441,MATCH(AW446,AV440:AV441,0),MATCH(CX444,AX438:BE438,0))*(INDEX(AK446:AT453,MATCH(CX444,AI446:AI453,0),MATCH(CX445,AK445:AT445,0)))</f>
        <v>0</v>
      </c>
      <c r="CY446" s="665">
        <f>INDEX(AX440:BE441,MATCH(AW446,AV440:AV441,0),MATCH(CY444,AX438:BE438,0))*(INDEX(AK446:AT453,MATCH(CY444,AI446:AI453,0),MATCH(CY445,AK445:AT445,0)))</f>
        <v>0</v>
      </c>
      <c r="CZ446" s="665">
        <f>INDEX(AX440:BE441,MATCH(AW446,AV440:AV441,0),MATCH(CZ444,AX438:BE438,0))*(INDEX(AK446:AT453,MATCH(CZ444,AI446:AI453,0),MATCH(CZ445,AK445:AT445,0)))</f>
        <v>0</v>
      </c>
      <c r="DA446" s="665">
        <f>INDEX(AX440:BE441,MATCH(AW446,AV440:AV441,0),MATCH(DA444,AX438:BE438,0))*(INDEX(AK446:AT453,MATCH(DA444,AI446:AI453,0),MATCH(DA445,AK445:AT445,0)))</f>
        <v>0</v>
      </c>
      <c r="DB446" s="665">
        <f>INDEX(AX440:BE441,MATCH(AW446,AV440:AV441,0),MATCH(DB444,AX438:BE438,0))*(INDEX(AK446:AT453,MATCH(DB444,AI446:AI453,0),MATCH(DB445,AK445:AT445,0)))</f>
        <v>0</v>
      </c>
      <c r="DC446" s="665">
        <f>INDEX(AX440:BE441,MATCH(AW446,AV440:AV441,0),MATCH(DC444,AX438:BE438,0))*(INDEX(AK446:AT453,MATCH(DC444,AI446:AI453,0),MATCH(DC445,AK445:AT445,0)))</f>
        <v>0</v>
      </c>
      <c r="DD446" s="665">
        <f>INDEX(AX440:BE441,MATCH(AW446,AV440:AV441,0),MATCH(DD444,AX438:BE438,0))*(INDEX(AK446:AT453,MATCH(DD444,AI446:AI453,0),MATCH(DD445,AK445:AT445,0)))</f>
        <v>0</v>
      </c>
      <c r="DE446" s="665">
        <f>INDEX(AX440:BE441,MATCH(AW446,AV440:AV441,0),MATCH(DE444,AX438:BE438,0))*(INDEX(AK446:AT453,MATCH(DE444,AI446:AI453,0),MATCH(DE445,AK445:AT445,0)))</f>
        <v>0</v>
      </c>
      <c r="DF446" s="665">
        <f>INDEX(AX440:BE441,MATCH(AW446,AV440:AV441,0),MATCH(DF444,AX438:BE438,0))*(INDEX(AK446:AT453,MATCH(DF444,AI446:AI453,0),MATCH(DF445,AK445:AT445,0)))</f>
        <v>0</v>
      </c>
      <c r="DG446" s="665">
        <f>INDEX(AX440:BE441,MATCH(AW446,AV440:AV441,0),MATCH(DG444,AX438:BE438,0))*(INDEX(AK446:AT453,MATCH(DG444,AI446:AI453,0),MATCH(DG445,AK445:AT445,0)))</f>
        <v>0</v>
      </c>
      <c r="DH446" s="665">
        <f>INDEX(AX440:BE441,MATCH(AW446,AV440:AV441,0),MATCH(DH444,AX438:BE438,0))*(INDEX(AK446:AT453,MATCH(DH444,AI446:AI453,0),MATCH(DH445,AK445:AT445,0)))</f>
        <v>0</v>
      </c>
      <c r="DI446" s="665">
        <f>INDEX(AX440:BE441,MATCH(AW446,AV440:AV441,0),MATCH(DI444,AX438:BE438,0))*(INDEX(AK446:AT453,MATCH(DI444,AI446:AI453,0),MATCH(DI445,AK445:AT445,0)))</f>
        <v>0</v>
      </c>
      <c r="DJ446" s="665">
        <f>INDEX(AX440:BE441,MATCH(AW446,AV440:AV441,0),MATCH(DJ444,AX438:BE438,0))*(INDEX(AK446:AT453,MATCH(DJ444,AI446:AI453,0),MATCH(DJ445,AK445:AT445,0)))</f>
        <v>0</v>
      </c>
      <c r="DK446" s="665">
        <f>INDEX(AX440:BE441,MATCH(AW446,AV440:AV441,0),MATCH(DK444,AX438:BE438,0))*(INDEX(AK446:AT453,MATCH(DK444,AI446:AI453,0),MATCH(DK445,AK445:AT445,0)))</f>
        <v>0</v>
      </c>
      <c r="DL446" s="665">
        <f>INDEX(AX440:BE441,MATCH(AW446,AV440:AV441,0),MATCH(DL444,AX438:BE438,0))*(INDEX(AK446:AT453,MATCH(DL444,AI446:AI453,0),MATCH(DL445,AK445:AT445,0)))</f>
        <v>0</v>
      </c>
      <c r="DM446" s="665">
        <f>INDEX(AX440:BE441,MATCH(AW446,AV440:AV441,0),MATCH(DM444,AX438:BE438,0))*(INDEX(AK446:AT453,MATCH(DM444,AI446:AI453,0),MATCH(DM445,AK445:AT445,0)))</f>
        <v>0</v>
      </c>
      <c r="DN446" s="665">
        <f>INDEX(AX440:BE441,MATCH(AW446,AV440:AV441,0),MATCH(DN444,AX438:BE438,0))*(INDEX(AK446:AT453,MATCH(DN444,AI446:AI453,0),MATCH(DN445,AK445:AT445,0)))</f>
        <v>0</v>
      </c>
      <c r="DO446" s="665">
        <f>INDEX(AX440:BE441,MATCH(AW446,AV440:AV441,0),MATCH(DO444,AX438:BE438,0))*(INDEX(AK446:AT453,MATCH(DO444,AI446:AI453,0),MATCH(DO445,AK445:AT445,0)))</f>
        <v>0</v>
      </c>
      <c r="DP446" s="665">
        <f>INDEX(AX440:BE441,MATCH(AW446,AV440:AV441,0),MATCH(DP444,AX438:BE438,0))*(INDEX(AK446:AT453,MATCH(DP444,AI446:AI453,0),MATCH(DP445,AK445:AT445,0)))</f>
        <v>0</v>
      </c>
      <c r="DQ446" s="643" t="b">
        <f>SUM(AX446:DP446)=P440</f>
        <v>1</v>
      </c>
      <c r="DR446" s="749">
        <v>2023</v>
      </c>
      <c r="DS446" s="665">
        <f>IF(DR446&gt;DS444,AX445-AX446,0)</f>
        <v>0</v>
      </c>
      <c r="DT446" s="665">
        <f>IF(DR446&gt;DT444,AY445-AY446,0)</f>
        <v>0</v>
      </c>
      <c r="DU446" s="665">
        <f>IF(DR446&gt;DU444,AZ445-AZ446,0)</f>
        <v>0</v>
      </c>
      <c r="DV446" s="665">
        <f>IF(DR446&gt;DV444,BA445-BA446,0)</f>
        <v>0</v>
      </c>
      <c r="DW446" s="665">
        <f>IF(DR446&gt;DW444,BB445-BB446,0)</f>
        <v>0</v>
      </c>
      <c r="DX446" s="665">
        <f>IF(DR446&gt;DX444,BC445-BC446,0)</f>
        <v>0</v>
      </c>
      <c r="DY446" s="665">
        <f>IF(DR446&gt;DY444,BD445-BD446,0)</f>
        <v>0</v>
      </c>
      <c r="DZ446" s="665">
        <f>IF(DR446&gt;DZ444,BE445-BE446,0)</f>
        <v>0</v>
      </c>
      <c r="EA446" s="665">
        <f>IF(DR446&gt;EA444,BF445-BF446,0)</f>
        <v>0</v>
      </c>
      <c r="EB446" s="665">
        <f>IF(DR446&gt;EB444,BG445-BG446,0)</f>
        <v>0</v>
      </c>
      <c r="EC446" s="665">
        <f>IF(DR446&gt;EC444,BH445-BH446,0)</f>
        <v>0</v>
      </c>
      <c r="ED446" s="665">
        <f>IF(DR446&gt;ED444,BI445-BI446,0)</f>
        <v>0</v>
      </c>
      <c r="EE446" s="665">
        <f>IF(DR446&gt;EE444,BJ445-BJ446,0)</f>
        <v>0</v>
      </c>
      <c r="EF446" s="665">
        <f>IF(DR446&gt;EF444,BK445-BK446,0)</f>
        <v>0</v>
      </c>
      <c r="EG446" s="665">
        <f>IF(DR446&gt;EG444,BL445-BL446,0)</f>
        <v>0</v>
      </c>
      <c r="EH446" s="665">
        <f>IF(DR446&gt;EH444,BM445-BM446,0)</f>
        <v>0</v>
      </c>
      <c r="EI446" s="665">
        <f>IF(DR446&gt;EI444,BN445-BN446,0)</f>
        <v>0</v>
      </c>
      <c r="EJ446" s="665">
        <f>IF(DR446&gt;EJ444,BO445-BO446,0)</f>
        <v>0</v>
      </c>
      <c r="EK446" s="665">
        <f>IF(DR446&gt;EK444,BP445-BP446,0)</f>
        <v>0</v>
      </c>
      <c r="EL446" s="665">
        <f>IF(DR446&gt;EL444,BQ445-BQ446,0)</f>
        <v>0</v>
      </c>
      <c r="EM446" s="665">
        <f>IF(DR446&gt;EM444,BR445-BR446,0)</f>
        <v>0</v>
      </c>
      <c r="EN446" s="665">
        <f>IF(DR446&gt;EN444,BS445-BS446,0)</f>
        <v>0</v>
      </c>
      <c r="EO446" s="665">
        <f>IF(DR446&gt;EO444,BT445-BT446,0)</f>
        <v>0</v>
      </c>
      <c r="EP446" s="665">
        <f>IF(DR446&gt;EP444,BU445-BU446,0)</f>
        <v>0</v>
      </c>
      <c r="EQ446" s="665">
        <f>IF(DR446&gt;EQ444,BV445-BV446,0)</f>
        <v>0</v>
      </c>
      <c r="ER446" s="665">
        <f>IF(DR446&gt;ER444,BW445-BW446,0)</f>
        <v>0</v>
      </c>
      <c r="ES446" s="665">
        <f>IF(DR446&gt;ES444,BX445-BX446,0)</f>
        <v>0</v>
      </c>
      <c r="ET446" s="665">
        <f>IF(DR446&gt;ET444,BY445-BY446,0)</f>
        <v>0</v>
      </c>
      <c r="EU446" s="665">
        <f>IF(DR446&gt;EU444,BZ445-BZ446,0)</f>
        <v>0</v>
      </c>
      <c r="EV446" s="665">
        <f>IF(DR446&gt;EV444,CA445-CA446,0)</f>
        <v>0</v>
      </c>
      <c r="EW446" s="665">
        <f>IF(DR446&gt;EW444,CB445-CB446,0)</f>
        <v>0</v>
      </c>
      <c r="EX446" s="665">
        <f>IF(DR446&gt;EX444,CC445-CC446,0)</f>
        <v>0</v>
      </c>
      <c r="EY446" s="665">
        <f>IF(DR446&gt;EY444,CD445-CD446,0)</f>
        <v>0</v>
      </c>
      <c r="EZ446" s="665">
        <f>IF(DR446&gt;EZ444,CE445-CE446,0)</f>
        <v>0</v>
      </c>
      <c r="FA446" s="665">
        <f>IF(DR446&gt;FA444,CF445-CF446,0)</f>
        <v>0</v>
      </c>
      <c r="FB446" s="665">
        <f>IF(DR446&gt;FB444,CG445-CG446,0)</f>
        <v>0</v>
      </c>
      <c r="FC446" s="665">
        <f>IF(DR446&gt;FC444,CH445-CH446,0)</f>
        <v>0</v>
      </c>
      <c r="FD446" s="665">
        <f>IF(DR446&gt;FD444,CI445-CI446,0)</f>
        <v>0</v>
      </c>
      <c r="FE446" s="665">
        <f>IF(DR446&gt;FE444,CJ445-CJ446,0)</f>
        <v>0</v>
      </c>
      <c r="FF446" s="665">
        <f>IF(DR446&gt;FF444,CK445-CK446,0)</f>
        <v>0</v>
      </c>
      <c r="FG446" s="665">
        <f>IF(DR446&gt;FG444,CL445-CL446,0)</f>
        <v>0</v>
      </c>
      <c r="FH446" s="665">
        <f>IF(DR446&gt;FH444,CM445-CM446,0)</f>
        <v>0</v>
      </c>
      <c r="FI446" s="665">
        <f>IF(DR446&gt;FI444,CN445-CN446,0)</f>
        <v>0</v>
      </c>
      <c r="FJ446" s="665">
        <f>IF(DR446&gt;FJ444,CO445-CO446,0)</f>
        <v>0</v>
      </c>
      <c r="FK446" s="665">
        <f>IF(DR446&gt;FK444,CP445-CP446,0)</f>
        <v>0</v>
      </c>
      <c r="FL446" s="665">
        <f>IF(DR446&gt;FL444,CQ445-CQ446,0)</f>
        <v>0</v>
      </c>
      <c r="FM446" s="665">
        <f>IF(DR446&gt;FM444,CR445-CR446,0)</f>
        <v>0</v>
      </c>
      <c r="FN446" s="665">
        <f>IF(DR446&gt;FN444,CS445-CS446,0)</f>
        <v>0</v>
      </c>
      <c r="FO446" s="665">
        <f>IF(DR446&gt;FO444,CT445-CT446,0)</f>
        <v>0</v>
      </c>
      <c r="FP446" s="665">
        <f>IF(DR446&gt;FP444,CU445-CU446,0)</f>
        <v>0</v>
      </c>
      <c r="FQ446" s="665">
        <f>IF(DR446&gt;FQ444,CV445-CV446,0)</f>
        <v>0</v>
      </c>
      <c r="FR446" s="665">
        <f>IF(DR446&gt;FR444,CW445-CW446,0)</f>
        <v>0</v>
      </c>
      <c r="FS446" s="665">
        <f>IF(DR446&gt;FS444,CX445-CX446,0)</f>
        <v>0</v>
      </c>
      <c r="FT446" s="665">
        <f>IF(DR446&gt;FT444,CY445-CY446,0)</f>
        <v>0</v>
      </c>
      <c r="FU446" s="665">
        <f>IF(DR446&gt;FU444,CZ445-CZ446,0)</f>
        <v>0</v>
      </c>
      <c r="FV446" s="665">
        <f>IF(DR446&gt;FV444,DA445-DA446,0)</f>
        <v>0</v>
      </c>
      <c r="FW446" s="665">
        <f>IF(DR446&gt;FW444,DB445-DB446,0)</f>
        <v>0</v>
      </c>
      <c r="FX446" s="665">
        <f>IF(DR446&gt;FX444,DC445-DC446,0)</f>
        <v>0</v>
      </c>
      <c r="FY446" s="665">
        <f>IF(DR446&gt;FY444,DD445-DD446,0)</f>
        <v>0</v>
      </c>
      <c r="FZ446" s="665">
        <f>IF(DR446&gt;FZ444,DE445-DE446,0)</f>
        <v>0</v>
      </c>
      <c r="GA446" s="665">
        <f>IF(DR446&gt;GA444,DF445-DF446,0)</f>
        <v>0</v>
      </c>
      <c r="GB446" s="665">
        <f>IF(DR446&gt;GB444,DG445-DG446,0)</f>
        <v>0</v>
      </c>
      <c r="GC446" s="665">
        <f>IF(DR446&gt;GC444,DH445-DH446,0)</f>
        <v>0</v>
      </c>
      <c r="GD446" s="665">
        <f>IF(DR446&gt;GD444,DI445-DI446,0)</f>
        <v>0</v>
      </c>
      <c r="GE446" s="665">
        <f>IF(DR446&gt;GE444,DJ445-DJ446,0)</f>
        <v>0</v>
      </c>
      <c r="GF446" s="665">
        <f>IF(DR446&gt;GF444,DK445-DK446,0)</f>
        <v>0</v>
      </c>
      <c r="GG446" s="665">
        <f>IF(DR446&gt;GG444,DL445-DL446,0)</f>
        <v>0</v>
      </c>
      <c r="GH446" s="665">
        <f>IF(DR446&gt;GH444,DM445-DM446,0)</f>
        <v>0</v>
      </c>
      <c r="GI446" s="665">
        <f>IF(DR446&gt;GI444,DN445-DN446,0)</f>
        <v>0</v>
      </c>
      <c r="GJ446" s="665">
        <f>IF(DR446&gt;GJ444,DO445-DO446,0)</f>
        <v>0</v>
      </c>
      <c r="GK446" s="665">
        <f>IF(DR446&gt;GK444,DP445-DP446,0)</f>
        <v>0</v>
      </c>
      <c r="GL446" s="665" t="b">
        <f>SUM(DS446:GK446)+SUM(Y440:AH440)=U440</f>
        <v>1</v>
      </c>
      <c r="GM446" s="667"/>
      <c r="GN446" s="749">
        <v>2023</v>
      </c>
      <c r="GO446" s="664">
        <f>SUMIF(DS445:GK445,GO445,DS446:GK446)</f>
        <v>0</v>
      </c>
      <c r="GP446" s="668">
        <f>SUMIF(DS445:GK445,GP445,DS446:GK446)</f>
        <v>0</v>
      </c>
      <c r="GQ446" s="668">
        <f>SUMIF(DS445:GK445,GQ445,DS446:GK446)</f>
        <v>0</v>
      </c>
      <c r="GR446" s="668">
        <f>SUMIF(DS445:GK445,GR445,DS446:GK446)</f>
        <v>0</v>
      </c>
      <c r="GS446" s="668">
        <f>SUMIF(DS445:GK445,GS445,DS446:GK446)</f>
        <v>0</v>
      </c>
      <c r="GT446" s="668">
        <f>SUMIF(DS445:GK445,GT445,DS446:GK446)</f>
        <v>0</v>
      </c>
      <c r="GU446" s="668">
        <f>SUMIF(DS445:GK445,GU445,DS446:GK446)</f>
        <v>0</v>
      </c>
      <c r="GV446" s="668">
        <f>SUMIF(DS445:GK445,GV445,DS446:GK446)</f>
        <v>0</v>
      </c>
      <c r="GW446" s="668">
        <f>SUMIF(DS445:GK445,GW445,DS446:GK446)</f>
        <v>0</v>
      </c>
      <c r="GX446" s="668">
        <f>SUMIF(DS445:GK445,GX445,DS446:GK446)</f>
        <v>0</v>
      </c>
      <c r="GY446" s="668">
        <f>SUMIF(DS445:GK445,GY445,DS446:GK446)</f>
        <v>0</v>
      </c>
      <c r="GZ446" s="646" t="b">
        <f>SUM(GO446:GY446)=(U440-SUM(Y440:AH440))</f>
        <v>1</v>
      </c>
    </row>
    <row r="447" spans="1:234" hidden="1" x14ac:dyDescent="0.25">
      <c r="A447" s="643" t="s">
        <v>208</v>
      </c>
      <c r="AI447" s="664">
        <v>2024</v>
      </c>
      <c r="AJ447" s="664">
        <v>0</v>
      </c>
      <c r="AK447" s="665">
        <f>IFERROR(E441/T441,0)</f>
        <v>0</v>
      </c>
      <c r="AL447" s="665">
        <f>IFERROR(F441/T441,0)</f>
        <v>0</v>
      </c>
      <c r="AM447" s="665">
        <f>IFERROR(G441/T441,0)</f>
        <v>0</v>
      </c>
      <c r="AN447" s="669">
        <f>IFERROR(H441/T441,0)</f>
        <v>0</v>
      </c>
      <c r="AO447" s="669">
        <f>IFERROR(I441/T441,0)</f>
        <v>0</v>
      </c>
      <c r="AP447" s="669">
        <f>IFERROR(J441/T441,0)</f>
        <v>0</v>
      </c>
      <c r="AQ447" s="669">
        <f>IFERROR(K441/T441,0)</f>
        <v>0</v>
      </c>
      <c r="AR447" s="669">
        <f>IFERROR(L441/T441,0)</f>
        <v>0</v>
      </c>
      <c r="AS447" s="669">
        <f>IFERROR(M441/T441,0)</f>
        <v>0</v>
      </c>
      <c r="AT447" s="669">
        <f>IFERROR(N441/T441,0)</f>
        <v>0</v>
      </c>
      <c r="AU447" s="666"/>
      <c r="AW447" s="749">
        <v>2024</v>
      </c>
      <c r="AX447" s="665">
        <f>AX441</f>
        <v>0</v>
      </c>
      <c r="AY447" s="665">
        <f>INDEX(AX440:BE441,MATCH(AW447,AV440:AV441,0),MATCH(AY444,AX438:BE438,0))*(INDEX(AK446:AT453,MATCH(AY444,AI446:AI453,0),MATCH(AY445,AK445:AT445,0)))</f>
        <v>0</v>
      </c>
      <c r="AZ447" s="665">
        <f>INDEX(AX440:BE441,MATCH(AW447,AV440:AV441,0),MATCH(AZ444,AX438:BE438,0))*(INDEX(AK446:AT453,MATCH(AZ444,AI446:AI453,0),MATCH(AZ445,AK445:AT445,0)))</f>
        <v>0</v>
      </c>
      <c r="BA447" s="665">
        <f>INDEX(AX440:BE441,MATCH(AW447,AV440:AV441,0),MATCH(BA444,AX438:BE438,0))*(INDEX(AK446:AT453,MATCH(BA444,AI446:AI453,0),MATCH(BA445,AK445:AT445,0)))</f>
        <v>0</v>
      </c>
      <c r="BB447" s="665">
        <f>INDEX(AX440:BE441,MATCH(AW447,AV440:AV441,0),MATCH(BB444,AX438:BE438,0))*(INDEX(AK446:AT453,MATCH(BB444,AI446:AI453,0),MATCH(BB445,AK445:AT445,0)))</f>
        <v>0</v>
      </c>
      <c r="BC447" s="665">
        <f>INDEX(AX440:BE441,MATCH(AW447,AV440:AV441,0),MATCH(BC444,AX438:BE438,0))*(INDEX(AK446:AT453,MATCH(BC444,AI446:AI453,0),MATCH(BC445,AK445:AT445,0)))</f>
        <v>0</v>
      </c>
      <c r="BD447" s="665">
        <f>INDEX(AX440:BE441,MATCH(AW447,AV440:AV441,0),MATCH(BD444,AX438:BE438,0))*(INDEX(AK446:AT453,MATCH(BD444,AI446:AI453,0),MATCH(BD445,AK445:AT445,0)))</f>
        <v>0</v>
      </c>
      <c r="BE447" s="665">
        <f>INDEX(AX440:BE441,MATCH(AW447,AV440:AV441,0),MATCH(BE444,AX438:BE438,0))*(INDEX(AK446:AT453,MATCH(BE444,AI446:AI453,0),MATCH(BE445,AK445:AT445,0)))</f>
        <v>0</v>
      </c>
      <c r="BF447" s="665">
        <f>INDEX(AX440:BE441,MATCH(AW447,AV440:AV441,0),MATCH(BF444,AX438:BE438,0))*(INDEX(AK446:AT453,MATCH(BF444,AI446:AI453,0),MATCH(BF445,AK445:AT445,0)))</f>
        <v>0</v>
      </c>
      <c r="BG447" s="665">
        <f>INDEX(AX440:BE441,MATCH(AW447,AV440:AV441,0),MATCH(BG444,AX438:BE438,0))*(INDEX(AK446:AT453,MATCH(BG444,AI446:AI453,0),MATCH(BG445,AK445:AT445,0)))</f>
        <v>0</v>
      </c>
      <c r="BH447" s="665">
        <f>INDEX(AX440:BE441,MATCH(AW447,AV440:AV441,0),MATCH(BH444,AX438:BE438,0))*(INDEX(AK446:AT453,MATCH(BH444,AI446:AI453,0),MATCH(BH445,AK445:AT445,0)))</f>
        <v>0</v>
      </c>
      <c r="BI447" s="665">
        <f>INDEX(AX440:BE441,MATCH(AW447,AV440:AV441,0),MATCH(BI444,AX438:BE438,0))*(INDEX(AK446:AT453,MATCH(BI444,AI446:AI453,0),MATCH(BI445,AK445:AT445,0)))</f>
        <v>0</v>
      </c>
      <c r="BJ447" s="665">
        <f>INDEX(AX440:BE441,MATCH(AW447,AV440:AV441,0),MATCH(BJ444,AX438:BE438,0))*(INDEX(AK446:AT453,MATCH(BJ444,AI446:AI453,0),MATCH(BJ445,AK445:AT445,0)))</f>
        <v>0</v>
      </c>
      <c r="BK447" s="665">
        <f>INDEX(AX440:BE441,MATCH(AW447,AV440:AV441,0),MATCH(BK444,AX438:BE438,0))*(INDEX(AK446:AT453,MATCH(BK444,AI446:AI453,0),MATCH(BK445,AK445:AT445,0)))</f>
        <v>0</v>
      </c>
      <c r="BL447" s="665">
        <f>INDEX(AX440:BE441,MATCH(AW447,AV440:AV441,0),MATCH(BL444,AX438:BE438,0))*(INDEX(AK446:AT453,MATCH(BL444,AI446:AI453,0),MATCH(BL445,AK445:AT445,0)))</f>
        <v>0</v>
      </c>
      <c r="BM447" s="665">
        <f>INDEX(AX440:BE441,MATCH(AW447,AV440:AV441,0),MATCH(BM444,AX438:BE438,0))*(INDEX(AK446:AT453,MATCH(BM444,AI446:AI453,0),MATCH(BM445,AK445:AT445,0)))</f>
        <v>0</v>
      </c>
      <c r="BN447" s="665">
        <f>INDEX(AX440:BE441,MATCH(AW447,AV440:AV441,0),MATCH(BN444,AX438:BE438,0))*(INDEX(AK446:AT453,MATCH(BN444,AI446:AI453,0),MATCH(BN445,AK445:AT445,0)))</f>
        <v>0</v>
      </c>
      <c r="BO447" s="665">
        <f>INDEX(AX440:BE441,MATCH(AW447,AV440:AV441,0),MATCH(BO444,AX438:BE438,0))*(INDEX(AK446:AT453,MATCH(BO444,AI446:AI453,0),MATCH(BO445,AK445:AT445,0)))</f>
        <v>0</v>
      </c>
      <c r="BP447" s="665">
        <f>INDEX(AX440:BE441,MATCH(AW447,AV440:AV441,0),MATCH(BP444,AX438:BE438,0))*(INDEX(AK446:AT453,MATCH(BP444,AI446:AI453,0),MATCH(BP445,AK445:AT445,0)))</f>
        <v>0</v>
      </c>
      <c r="BQ447" s="665">
        <f>INDEX(AX440:BE441,MATCH(AW447,AV440:AV441,0),MATCH(BQ444,AX438:BE438,0))*(INDEX(AK446:AT453,MATCH(BQ444,AI446:AI453,0),MATCH(BQ445,AK445:AT445,0)))</f>
        <v>0</v>
      </c>
      <c r="BR447" s="665">
        <f>INDEX(AX440:BE441,MATCH(AW447,AV440:AV441,0),MATCH(BR444,AX438:BE438,0))*(INDEX(AK446:AT453,MATCH(BR444,AI446:AI453,0),MATCH(BR445,AK445:AT445,0)))</f>
        <v>0</v>
      </c>
      <c r="BS447" s="665">
        <f>INDEX(AX440:BE441,MATCH(AW447,AV440:AV441,0),MATCH(BS444,AX438:BE438,0))*(INDEX(AK446:AT453,MATCH(BS444,AI446:AI453,0),MATCH(BS445,AK445:AT445,0)))</f>
        <v>0</v>
      </c>
      <c r="BT447" s="665">
        <f>INDEX(AX440:BE441,MATCH(AW447,AV440:AV441,0),MATCH(BT444,AX438:BE438,0))*(INDEX(AK446:AT453,MATCH(BT444,AI446:AI453,0),MATCH(BT445,AK445:AT445,0)))</f>
        <v>0</v>
      </c>
      <c r="BU447" s="665">
        <f>INDEX(AX440:BE441,MATCH(AW447,AV440:AV441,0),MATCH(BU444,AX438:BE438,0))*(INDEX(AK446:AT453,MATCH(BU444,AI446:AI453,0),MATCH(BU445,AK445:AT445,0)))</f>
        <v>0</v>
      </c>
      <c r="BV447" s="665">
        <f>INDEX(AX440:BE441,MATCH(AW447,AV440:AV441,0),MATCH(BV444,AX438:BE438,0))*(INDEX(AK446:AT453,MATCH(BV444,AI446:AI453,0),MATCH(BV445,AK445:AT445,0)))</f>
        <v>0</v>
      </c>
      <c r="BW447" s="665">
        <f>INDEX(AX440:BE441,MATCH(AW447,AV440:AV441,0),MATCH(BW444,AX438:BE438,0))*(INDEX(AK446:AT453,MATCH(BW444,AI446:AI453,0),MATCH(BW445,AK445:AT445,0)))</f>
        <v>0</v>
      </c>
      <c r="BX447" s="665">
        <f>INDEX(AX440:BE441,MATCH(AW447,AV440:AV441,0),MATCH(BX444,AX438:BE438,0))*(INDEX(AK446:AT453,MATCH(BX444,AI446:AI453,0),MATCH(BX445,AK445:AT445,0)))</f>
        <v>0</v>
      </c>
      <c r="BY447" s="665">
        <f>INDEX(AX440:BE441,MATCH(AW447,AV440:AV441,0),MATCH(BY444,AX438:BE438,0))*(INDEX(AK446:AT453,MATCH(BY444,AI446:AI453,0),MATCH(BY445,AK445:AT445,0)))</f>
        <v>0</v>
      </c>
      <c r="BZ447" s="665">
        <f>INDEX(AX440:BE441,MATCH(AW447,AV440:AV441,0),MATCH(BZ444,AX438:BE438,0))*(INDEX(AK446:AT453,MATCH(BZ444,AI446:AI453,0),MATCH(BZ445,AK445:AT445,0)))</f>
        <v>0</v>
      </c>
      <c r="CA447" s="665">
        <f>INDEX(AX440:BE441,MATCH(AW447,AV440:AV441,0),MATCH(CA444,AX438:BE438,0))*(INDEX(AK446:AT453,MATCH(CA444,AI446:AI453,0),MATCH(CA445,AK445:AT445,0)))</f>
        <v>0</v>
      </c>
      <c r="CB447" s="665">
        <f>INDEX(AX440:BE441,MATCH(AW447,AV440:AV441,0),MATCH(CB444,AX438:BE438,0))*(INDEX(AK446:AT453,MATCH(CB444,AI446:AI453,0),MATCH(CB445,AK445:AT445,0)))</f>
        <v>0</v>
      </c>
      <c r="CC447" s="665">
        <f>INDEX(AX440:BE441,MATCH(AW447,AV440:AV441,0),MATCH(CC444,AX438:BE438,0))*(INDEX(AK446:AT453,MATCH(CC444,AI446:AI453,0),MATCH(CC445,AK445:AT445,0)))</f>
        <v>0</v>
      </c>
      <c r="CD447" s="665">
        <f>INDEX(AX440:BE441,MATCH(AW447,AV440:AV441,0),MATCH(CD444,AX438:BE438,0))*(INDEX(AK446:AT453,MATCH(CD444,AI446:AI453,0),MATCH(CD445,AK445:AT445,0)))</f>
        <v>0</v>
      </c>
      <c r="CE447" s="665">
        <f>INDEX(AX440:BE441,MATCH(AW447,AV440:AV441,0),MATCH(CE444,AX438:BE438,0))*(INDEX(AK446:AT453,MATCH(CE444,AI446:AI453,0),MATCH(CE445,AK445:AT445,0)))</f>
        <v>0</v>
      </c>
      <c r="CF447" s="665">
        <f>INDEX(AX440:BE441,MATCH(AW447,AV440:AV441,0),MATCH(CF444,AX438:BE438,0))*(INDEX(AK446:AT453,MATCH(CF444,AI446:AI453,0),MATCH(CF445,AK445:AT445,0)))</f>
        <v>0</v>
      </c>
      <c r="CG447" s="665">
        <f>INDEX(AX440:BE441,MATCH(AW447,AV440:AV441,0),MATCH(CG444,AX438:BE438,0))*(INDEX(AK446:AT453,MATCH(CG444,AI446:AI453,0),MATCH(CG445,AK445:AT445,0)))</f>
        <v>0</v>
      </c>
      <c r="CH447" s="665">
        <f>INDEX(AX440:BE441,MATCH(AW447,AV440:AV441,0),MATCH(CH444,AX438:BE438,0))*(INDEX(AK446:AT453,MATCH(CH444,AI446:AI453,0),MATCH(CH445,AK445:AT445,0)))</f>
        <v>0</v>
      </c>
      <c r="CI447" s="665">
        <f>INDEX(AX440:BE441,MATCH(AW447,AV440:AV441,0),MATCH(CI444,AX438:BE438,0))*(INDEX(AK446:AT453,MATCH(CI444,AI446:AI453,0),MATCH(CI445,AK445:AT445,0)))</f>
        <v>0</v>
      </c>
      <c r="CJ447" s="665">
        <f>INDEX(AX440:BE441,MATCH(AW447,AV440:AV441,0),MATCH(CJ444,AX438:BE438,0))*(INDEX(AK446:AT453,MATCH(CJ444,AI446:AI453,0),MATCH(CJ445,AK445:AT445,0)))</f>
        <v>0</v>
      </c>
      <c r="CK447" s="665">
        <f>INDEX(AX440:BE441,MATCH(AW447,AV440:AV441,0),MATCH(CK444,AX438:BE438,0))*(INDEX(AK446:AT453,MATCH(CK444,AI446:AI453,0),MATCH(CK445,AK445:AT445,0)))</f>
        <v>0</v>
      </c>
      <c r="CL447" s="665">
        <f>INDEX(AX440:BE441,MATCH(AW447,AV440:AV441,0),MATCH(CL444,AX438:BE438,0))*(INDEX(AK446:AT453,MATCH(CL444,AI446:AI453,0),MATCH(CL445,AK445:AT445,0)))</f>
        <v>0</v>
      </c>
      <c r="CM447" s="665">
        <f>INDEX(AX440:BE441,MATCH(AW447,AV440:AV441,0),MATCH(CM444,AX438:BE438,0))*(INDEX(AK446:AT453,MATCH(CM444,AI446:AI453,0),MATCH(CM445,AK445:AT445,0)))</f>
        <v>0</v>
      </c>
      <c r="CN447" s="665">
        <f>INDEX(AX440:BE441,MATCH(AW447,AV440:AV441,0),MATCH(CN444,AX438:BE438,0))*(INDEX(AK446:AT453,MATCH(CN444,AI446:AI453,0),MATCH(CN445,AK445:AT445,0)))</f>
        <v>0</v>
      </c>
      <c r="CO447" s="665">
        <f>INDEX(AX440:BE441,MATCH(AW447,AV440:AV441,0),MATCH(CO444,AX438:BE438,0))*(INDEX(AK446:AT453,MATCH(CO444,AI446:AI453,0),MATCH(CO445,AK445:AT445,0)))</f>
        <v>0</v>
      </c>
      <c r="CP447" s="665">
        <f>INDEX(AX440:BE441,MATCH(AW447,AV440:AV441,0),MATCH(CP444,AX438:BE438,0))*(INDEX(AK446:AT453,MATCH(CP444,AI446:AI453,0),MATCH(CP445,AK445:AT445,0)))</f>
        <v>0</v>
      </c>
      <c r="CQ447" s="665">
        <f>INDEX(AX440:BE441,MATCH(AW447,AV440:AV441,0),MATCH(CQ444,AX438:BE438,0))*(INDEX(AK446:AT453,MATCH(CQ444,AI446:AI453,0),MATCH(CQ445,AK445:AT445,0)))</f>
        <v>0</v>
      </c>
      <c r="CR447" s="665">
        <f>INDEX(AX440:BE441,MATCH(AW447,AV440:AV441,0),MATCH(CR444,AX438:BE438,0))*(INDEX(AK446:AT453,MATCH(CR444,AI446:AI453,0),MATCH(CR445,AK445:AT445,0)))</f>
        <v>0</v>
      </c>
      <c r="CS447" s="665">
        <f>INDEX(AX440:BE441,MATCH(AW447,AV440:AV441,0),MATCH(CS444,AX438:BE438,0))*(INDEX(AK446:AT453,MATCH(CS444,AI446:AI453,0),MATCH(CS445,AK445:AT445,0)))</f>
        <v>0</v>
      </c>
      <c r="CT447" s="665">
        <f>INDEX(AX440:BE441,MATCH(AW447,AV440:AV441,0),MATCH(CT444,AX438:BE438,0))*(INDEX(AK446:AT453,MATCH(CT444,AI446:AI453,0),MATCH(CT445,AK445:AT445,0)))</f>
        <v>0</v>
      </c>
      <c r="CU447" s="665">
        <f>INDEX(AX440:BE441,MATCH(AW447,AV440:AV441,0),MATCH(CU444,AX438:BE438,0))*(INDEX(AK446:AT453,MATCH(CU444,AI446:AI453,0),MATCH(CU445,AK445:AT445,0)))</f>
        <v>0</v>
      </c>
      <c r="CV447" s="665">
        <f>INDEX(AX440:BE441,MATCH(AW447,AV440:AV441,0),MATCH(CV444,AX438:BE438,0))*(INDEX(AK446:AT453,MATCH(CV444,AI446:AI453,0),MATCH(CV445,AK445:AT445,0)))</f>
        <v>0</v>
      </c>
      <c r="CW447" s="665">
        <f>INDEX(AX440:BE441,MATCH(AW447,AV440:AV441,0),MATCH(CW444,AX438:BE438,0))*(INDEX(AK446:AT453,MATCH(CW444,AI446:AI453,0),MATCH(CW445,AK445:AT445,0)))</f>
        <v>0</v>
      </c>
      <c r="CX447" s="665">
        <f>INDEX(AX440:BE441,MATCH(AW447,AV440:AV441,0),MATCH(CX444,AX438:BE438,0))*(INDEX(AK446:AT453,MATCH(CX444,AI446:AI453,0),MATCH(CX445,AK445:AT445,0)))</f>
        <v>0</v>
      </c>
      <c r="CY447" s="665">
        <f>INDEX(AX440:BE441,MATCH(AW447,AV440:AV441,0),MATCH(CY444,AX438:BE438,0))*(INDEX(AK446:AT453,MATCH(CY444,AI446:AI453,0),MATCH(CY445,AK445:AT445,0)))</f>
        <v>0</v>
      </c>
      <c r="CZ447" s="665">
        <f>INDEX(AX440:BE441,MATCH(AW447,AV440:AV441,0),MATCH(CZ444,AX438:BE438,0))*(INDEX(AK446:AT453,MATCH(CZ444,AI446:AI453,0),MATCH(CZ445,AK445:AT445,0)))</f>
        <v>0</v>
      </c>
      <c r="DA447" s="665">
        <f>INDEX(AX440:BE441,MATCH(AW447,AV440:AV441,0),MATCH(DA444,AX438:BE438,0))*(INDEX(AK446:AT453,MATCH(DA444,AI446:AI453,0),MATCH(DA445,AK445:AT445,0)))</f>
        <v>0</v>
      </c>
      <c r="DB447" s="665">
        <f>INDEX(AX440:BE441,MATCH(AW447,AV440:AV441,0),MATCH(DB444,AX438:BE438,0))*(INDEX(AK446:AT453,MATCH(DB444,AI446:AI453,0),MATCH(DB445,AK445:AT445,0)))</f>
        <v>0</v>
      </c>
      <c r="DC447" s="665">
        <f>INDEX(AX440:BE441,MATCH(AW447,AV440:AV441,0),MATCH(DC444,AX438:BE438,0))*(INDEX(AK446:AT453,MATCH(DC444,AI446:AI453,0),MATCH(DC445,AK445:AT445,0)))</f>
        <v>0</v>
      </c>
      <c r="DD447" s="665">
        <f>INDEX(AX440:BE441,MATCH(AW447,AV440:AV441,0),MATCH(DD444,AX438:BE438,0))*(INDEX(AK446:AT453,MATCH(DD444,AI446:AI453,0),MATCH(DD445,AK445:AT445,0)))</f>
        <v>0</v>
      </c>
      <c r="DE447" s="665">
        <f>INDEX(AX440:BE441,MATCH(AW447,AV440:AV441,0),MATCH(DE444,AX438:BE438,0))*(INDEX(AK446:AT453,MATCH(DE444,AI446:AI453,0),MATCH(DE445,AK445:AT445,0)))</f>
        <v>0</v>
      </c>
      <c r="DF447" s="665">
        <f>INDEX(AX440:BE441,MATCH(AW447,AV440:AV441,0),MATCH(DF444,AX438:BE438,0))*(INDEX(AK446:AT453,MATCH(DF444,AI446:AI453,0),MATCH(DF445,AK445:AT445,0)))</f>
        <v>0</v>
      </c>
      <c r="DG447" s="665">
        <f>INDEX(AX440:BE441,MATCH(AW447,AV440:AV441,0),MATCH(DG444,AX438:BE438,0))*(INDEX(AK446:AT453,MATCH(DG444,AI446:AI453,0),MATCH(DG445,AK445:AT445,0)))</f>
        <v>0</v>
      </c>
      <c r="DH447" s="665">
        <f>INDEX(AX440:BE441,MATCH(AW447,AV440:AV441,0),MATCH(DH444,AX438:BE438,0))*(INDEX(AK446:AT453,MATCH(DH444,AI446:AI453,0),MATCH(DH445,AK445:AT445,0)))</f>
        <v>0</v>
      </c>
      <c r="DI447" s="665">
        <f>INDEX(AX440:BE441,MATCH(AW447,AV440:AV441,0),MATCH(DI444,AX438:BE438,0))*(INDEX(AK446:AT453,MATCH(DI444,AI446:AI453,0),MATCH(DI445,AK445:AT445,0)))</f>
        <v>0</v>
      </c>
      <c r="DJ447" s="665">
        <f>INDEX(AX440:BE441,MATCH(AW447,AV440:AV441,0),MATCH(DJ444,AX438:BE438,0))*(INDEX(AK446:AT453,MATCH(DJ444,AI446:AI453,0),MATCH(DJ445,AK445:AT445,0)))</f>
        <v>0</v>
      </c>
      <c r="DK447" s="665">
        <f>INDEX(AX440:BE441,MATCH(AW447,AV440:AV441,0),MATCH(DK444,AX438:BE438,0))*(INDEX(AK446:AT453,MATCH(DK444,AI446:AI453,0),MATCH(DK445,AK445:AT445,0)))</f>
        <v>0</v>
      </c>
      <c r="DL447" s="665">
        <f>INDEX(AX440:BE441,MATCH(AW447,AV440:AV441,0),MATCH(DL444,AX438:BE438,0))*(INDEX(AK446:AT453,MATCH(DL444,AI446:AI453,0),MATCH(DL445,AK445:AT445,0)))</f>
        <v>0</v>
      </c>
      <c r="DM447" s="665">
        <f>INDEX(AX440:BE441,MATCH(AW447,AV440:AV441,0),MATCH(DM444,AX438:BE438,0))*(INDEX(AK446:AT453,MATCH(DM444,AI446:AI453,0),MATCH(DM445,AK445:AT445,0)))</f>
        <v>0</v>
      </c>
      <c r="DN447" s="665">
        <f>INDEX(AX440:BE441,MATCH(AW447,AV440:AV441,0),MATCH(DN444,AX438:BE438,0))*(INDEX(AK446:AT453,MATCH(DN444,AI446:AI453,0),MATCH(DN445,AK445:AT445,0)))</f>
        <v>0</v>
      </c>
      <c r="DO447" s="665">
        <f>INDEX(AX440:BE441,MATCH(AW447,AV440:AV441,0),MATCH(DO444,AX438:BE438,0))*(INDEX(AK446:AT453,MATCH(DO444,AI446:AI453,0),MATCH(DO445,AK445:AT445,0)))</f>
        <v>0</v>
      </c>
      <c r="DP447" s="665">
        <f>INDEX(AX440:BE441,MATCH(AW447,AV440:AV441,0),MATCH(DP444,AX438:BE438,0))*(INDEX(AK446:AT453,MATCH(DP444,AI446:AI453,0),MATCH(DP445,AK445:AT445,0)))</f>
        <v>0</v>
      </c>
      <c r="DQ447" s="643" t="b">
        <f>SUM(AX447:DP447)=P441</f>
        <v>1</v>
      </c>
      <c r="DR447" s="749">
        <v>2024</v>
      </c>
      <c r="DS447" s="665">
        <f>IF(DR447&gt;DS444,AX446-AX447,0)</f>
        <v>0</v>
      </c>
      <c r="DT447" s="665">
        <f>IF(DR447&gt;DT444,AY446-AY447,0)</f>
        <v>0</v>
      </c>
      <c r="DU447" s="665">
        <f>IF(DR447&gt;DU444,AZ446-AZ447,0)</f>
        <v>0</v>
      </c>
      <c r="DV447" s="665">
        <f>IF(DR447&gt;DV444,BA446-BA447,0)</f>
        <v>0</v>
      </c>
      <c r="DW447" s="665">
        <f>IF(DR447&gt;DW444,BB446-BB447,0)</f>
        <v>0</v>
      </c>
      <c r="DX447" s="665">
        <f>IF(DR447&gt;DX444,BC446-BC447,0)</f>
        <v>0</v>
      </c>
      <c r="DY447" s="665">
        <f>IF(DR447&gt;DY444,BD446-BD447,0)</f>
        <v>0</v>
      </c>
      <c r="DZ447" s="665">
        <f>IF(DR447&gt;DZ444,BE446-BE447,0)</f>
        <v>0</v>
      </c>
      <c r="EA447" s="665">
        <f>IF(DR447&gt;EA444,BF446-BF447,0)</f>
        <v>0</v>
      </c>
      <c r="EB447" s="665">
        <f>IF(DR447&gt;EB444,BG446-BG447,0)</f>
        <v>0</v>
      </c>
      <c r="EC447" s="665">
        <f>IF(DR447&gt;EC444,BH446-BH447,0)</f>
        <v>0</v>
      </c>
      <c r="ED447" s="665">
        <f>IF(DR447&gt;ED444,BI446-BI447,0)</f>
        <v>0</v>
      </c>
      <c r="EE447" s="665">
        <f>IF(DR447&gt;EE444,BJ446-BJ447,0)</f>
        <v>0</v>
      </c>
      <c r="EF447" s="665">
        <f>IF(DR447&gt;EF444,BK446-BK447,0)</f>
        <v>0</v>
      </c>
      <c r="EG447" s="665">
        <f>IF(DR447&gt;EG444,BL446-BL447,0)</f>
        <v>0</v>
      </c>
      <c r="EH447" s="665">
        <f>IF(DR447&gt;EH444,BM446-BM447,0)</f>
        <v>0</v>
      </c>
      <c r="EI447" s="665">
        <f>IF(DR447&gt;EI444,BN446-BN447,0)</f>
        <v>0</v>
      </c>
      <c r="EJ447" s="665">
        <f>IF(DR447&gt;EJ444,BO446-BO447,0)</f>
        <v>0</v>
      </c>
      <c r="EK447" s="665">
        <f>IF(DR447&gt;EK444,BP446-BP447,0)</f>
        <v>0</v>
      </c>
      <c r="EL447" s="665">
        <f>IF(DR447&gt;EL444,BQ446-BQ447,0)</f>
        <v>0</v>
      </c>
      <c r="EM447" s="665">
        <f>IF(DR447&gt;EM444,BR446-BR447,0)</f>
        <v>0</v>
      </c>
      <c r="EN447" s="665">
        <f>IF(DR447&gt;EN444,BS446-BS447,0)</f>
        <v>0</v>
      </c>
      <c r="EO447" s="665">
        <f>IF(DR447&gt;EO444,BT446-BT447,0)</f>
        <v>0</v>
      </c>
      <c r="EP447" s="665">
        <f>IF(DR447&gt;EP444,BU446-BU447,0)</f>
        <v>0</v>
      </c>
      <c r="EQ447" s="665">
        <f>IF(DR447&gt;EQ444,BV446-BV447,0)</f>
        <v>0</v>
      </c>
      <c r="ER447" s="665">
        <f>IF(DR447&gt;ER444,BW446-BW447,0)</f>
        <v>0</v>
      </c>
      <c r="ES447" s="665">
        <f>IF(DR447&gt;ES444,BX446-BX447,0)</f>
        <v>0</v>
      </c>
      <c r="ET447" s="665">
        <f>IF(DR447&gt;ET444,BY446-BY447,0)</f>
        <v>0</v>
      </c>
      <c r="EU447" s="665">
        <f>IF(DR447&gt;EU444,BZ446-BZ447,0)</f>
        <v>0</v>
      </c>
      <c r="EV447" s="665">
        <f>IF(DR447&gt;EV444,CA446-CA447,0)</f>
        <v>0</v>
      </c>
      <c r="EW447" s="665">
        <f>IF(DR447&gt;EW444,CB446-CB447,0)</f>
        <v>0</v>
      </c>
      <c r="EX447" s="665">
        <f>IF(DR447&gt;EX444,CC446-CC447,0)</f>
        <v>0</v>
      </c>
      <c r="EY447" s="665">
        <f>IF(DR447&gt;EY444,CD446-CD447,0)</f>
        <v>0</v>
      </c>
      <c r="EZ447" s="665">
        <f>IF(DR447&gt;EZ444,CE446-CE447,0)</f>
        <v>0</v>
      </c>
      <c r="FA447" s="665">
        <f>IF(DR447&gt;FA444,CF446-CF447,0)</f>
        <v>0</v>
      </c>
      <c r="FB447" s="665">
        <f>IF(DR447&gt;FB444,CG446-CG447,0)</f>
        <v>0</v>
      </c>
      <c r="FC447" s="665">
        <f>IF(DR447&gt;FC444,CH446-CH447,0)</f>
        <v>0</v>
      </c>
      <c r="FD447" s="665">
        <f>IF(DR447&gt;FD444,CI446-CI447,0)</f>
        <v>0</v>
      </c>
      <c r="FE447" s="665">
        <f>IF(DR447&gt;FE444,CJ446-CJ447,0)</f>
        <v>0</v>
      </c>
      <c r="FF447" s="665">
        <f>IF(DR447&gt;FF444,CK446-CK447,0)</f>
        <v>0</v>
      </c>
      <c r="FG447" s="665">
        <f>IF(DR447&gt;FG444,CL446-CL447,0)</f>
        <v>0</v>
      </c>
      <c r="FH447" s="665">
        <f>IF(DR447&gt;FH444,CM446-CM447,0)</f>
        <v>0</v>
      </c>
      <c r="FI447" s="665">
        <f>IF(DR447&gt;FI444,CN446-CN447,0)</f>
        <v>0</v>
      </c>
      <c r="FJ447" s="665">
        <f>IF(DR447&gt;FJ444,CO446-CO447,0)</f>
        <v>0</v>
      </c>
      <c r="FK447" s="665">
        <f>IF(DR447&gt;FK444,CP446-CP447,0)</f>
        <v>0</v>
      </c>
      <c r="FL447" s="665">
        <f>IF(DR447&gt;FL444,CQ446-CQ447,0)</f>
        <v>0</v>
      </c>
      <c r="FM447" s="665">
        <f>IF(DR447&gt;FM444,CR446-CR447,0)</f>
        <v>0</v>
      </c>
      <c r="FN447" s="665">
        <f>IF(DR447&gt;FN444,CS446-CS447,0)</f>
        <v>0</v>
      </c>
      <c r="FO447" s="665">
        <f>IF(DR447&gt;FO444,CT446-CT447,0)</f>
        <v>0</v>
      </c>
      <c r="FP447" s="665">
        <f>IF(DR447&gt;FP444,CU446-CU447,0)</f>
        <v>0</v>
      </c>
      <c r="FQ447" s="665">
        <f>IF(DR447&gt;FQ444,CV446-CV447,0)</f>
        <v>0</v>
      </c>
      <c r="FR447" s="665">
        <f>IF(DR447&gt;FR444,CW446-CW447,0)</f>
        <v>0</v>
      </c>
      <c r="FS447" s="665">
        <f>IF(DR447&gt;FS444,CX446-CX447,0)</f>
        <v>0</v>
      </c>
      <c r="FT447" s="665">
        <f>IF(DR447&gt;FT444,CY446-CY447,0)</f>
        <v>0</v>
      </c>
      <c r="FU447" s="665">
        <f>IF(DR447&gt;FU444,CZ446-CZ447,0)</f>
        <v>0</v>
      </c>
      <c r="FV447" s="665">
        <f>IF(DR447&gt;FV444,DA446-DA447,0)</f>
        <v>0</v>
      </c>
      <c r="FW447" s="665">
        <f>IF(DR447&gt;FW444,DB446-DB447,0)</f>
        <v>0</v>
      </c>
      <c r="FX447" s="665">
        <f>IF(DR447&gt;FX444,DC446-DC447,0)</f>
        <v>0</v>
      </c>
      <c r="FY447" s="665">
        <f>IF(DR447&gt;FY444,DD446-DD447,0)</f>
        <v>0</v>
      </c>
      <c r="FZ447" s="665">
        <f>IF(DR447&gt;FZ444,DE446-DE447,0)</f>
        <v>0</v>
      </c>
      <c r="GA447" s="665">
        <f>IF(DR447&gt;GA444,DF446-DF447,0)</f>
        <v>0</v>
      </c>
      <c r="GB447" s="665">
        <f>IF(DR447&gt;GB444,DG446-DG447,0)</f>
        <v>0</v>
      </c>
      <c r="GC447" s="665">
        <f>IF(DR447&gt;GC444,DH446-DH447,0)</f>
        <v>0</v>
      </c>
      <c r="GD447" s="665">
        <f>IF(DR447&gt;GD444,DI446-DI447,0)</f>
        <v>0</v>
      </c>
      <c r="GE447" s="665">
        <f>IF(DR447&gt;GE444,DJ446-DJ447,0)</f>
        <v>0</v>
      </c>
      <c r="GF447" s="665">
        <f>IF(DR447&gt;GF444,DK446-DK447,0)</f>
        <v>0</v>
      </c>
      <c r="GG447" s="665">
        <f>IF(DR447&gt;GG444,DL446-DL447,0)</f>
        <v>0</v>
      </c>
      <c r="GH447" s="665">
        <f>IF(DR447&gt;GH444,DM446-DM447,0)</f>
        <v>0</v>
      </c>
      <c r="GI447" s="665">
        <f>IF(DR447&gt;GI444,DN446-DN447,0)</f>
        <v>0</v>
      </c>
      <c r="GJ447" s="665">
        <f>IF(DR447&gt;GJ444,DO446-DO447,0)</f>
        <v>0</v>
      </c>
      <c r="GK447" s="665">
        <f>IF(DR447&gt;GK444,DP446-DP447,0)</f>
        <v>0</v>
      </c>
      <c r="GL447" s="665" t="b">
        <f>SUM(DS447:GK447)+SUM(Y441:AH441)=U441</f>
        <v>1</v>
      </c>
      <c r="GM447" s="667"/>
      <c r="GN447" s="749">
        <v>2024</v>
      </c>
      <c r="GO447" s="664">
        <f>SUMIF(DS445:GK445,GO445,DS447:GK447)</f>
        <v>0</v>
      </c>
      <c r="GP447" s="668">
        <f>SUMIF(DS445:GK445,GP445,DS447:GK447)</f>
        <v>0</v>
      </c>
      <c r="GQ447" s="668">
        <f>SUMIF(DS445:GK445,GQ445,DS447:GK447)</f>
        <v>0</v>
      </c>
      <c r="GR447" s="668">
        <f>SUMIF(DS445:GK445,GR445,DS447:GK447)</f>
        <v>0</v>
      </c>
      <c r="GS447" s="668">
        <f>SUMIF(DS445:GK445,GS445,DS447:GK447)</f>
        <v>0</v>
      </c>
      <c r="GT447" s="668">
        <f>SUMIF(DS445:GK445,GT445,DS447:GK447)</f>
        <v>0</v>
      </c>
      <c r="GU447" s="668">
        <f>SUMIF(DS445:GK445,GU445,DS447:GK447)</f>
        <v>0</v>
      </c>
      <c r="GV447" s="668">
        <f>SUMIF(DS445:GK445,GV445,DS447:GK447)</f>
        <v>0</v>
      </c>
      <c r="GW447" s="668">
        <f>SUMIF(DS445:GK445,GW445,DS447:GK447)</f>
        <v>0</v>
      </c>
      <c r="GX447" s="668">
        <f>SUMIF(DS445:GK445,GX445,DS447:GK447)</f>
        <v>0</v>
      </c>
      <c r="GY447" s="668">
        <f>SUMIF(DS445:GK445,GY445,DS447:GK447)</f>
        <v>0</v>
      </c>
      <c r="GZ447" s="646" t="b">
        <f>SUM(GO447:GY447)=(U441-SUM(Y441:AH441))</f>
        <v>1</v>
      </c>
    </row>
    <row r="448" spans="1:234" hidden="1" x14ac:dyDescent="0.25">
      <c r="A448" s="643" t="s">
        <v>208</v>
      </c>
      <c r="AI448" s="664">
        <v>2025</v>
      </c>
      <c r="AJ448" s="664">
        <v>0</v>
      </c>
      <c r="AK448" s="665">
        <f>IFERROR(#REF!/#REF!,0)</f>
        <v>0</v>
      </c>
      <c r="AL448" s="665">
        <f>IFERROR(#REF!/#REF!,0)</f>
        <v>0</v>
      </c>
      <c r="AM448" s="665">
        <f>IFERROR(#REF!/#REF!,0)</f>
        <v>0</v>
      </c>
      <c r="AN448" s="669">
        <f>IFERROR(#REF!/#REF!,0)</f>
        <v>0</v>
      </c>
      <c r="AO448" s="669">
        <f>IFERROR(#REF!/#REF!,0)</f>
        <v>0</v>
      </c>
      <c r="AP448" s="669">
        <f>IFERROR(#REF!/#REF!,0)</f>
        <v>0</v>
      </c>
      <c r="AQ448" s="669">
        <f>IFERROR(#REF!/#REF!,0)</f>
        <v>0</v>
      </c>
      <c r="AR448" s="669">
        <f>IFERROR(#REF!/#REF!,0)</f>
        <v>0</v>
      </c>
      <c r="AS448" s="669">
        <f>IFERROR(#REF!/#REF!,0)</f>
        <v>0</v>
      </c>
      <c r="AT448" s="669">
        <f>IFERROR(#REF!/#REF!,0)</f>
        <v>0</v>
      </c>
      <c r="AU448" s="666"/>
      <c r="AW448" s="749">
        <v>2025</v>
      </c>
      <c r="AX448" s="665" t="e">
        <f>#REF!</f>
        <v>#REF!</v>
      </c>
      <c r="AY448" s="665" t="e">
        <f>INDEX(AX440:BE441,MATCH(AW448,AV440:AV441,0),MATCH(AY444,AX438:BE438,0))*(INDEX(AK446:AT453,MATCH(AY444,AI446:AI453,0),MATCH(AY445,AK445:AT445,0)))</f>
        <v>#N/A</v>
      </c>
      <c r="AZ448" s="665" t="e">
        <f>INDEX(AX440:BE441,MATCH(AW448,AV440:AV441,0),MATCH(AZ444,AX438:BE438,0))*(INDEX(AK446:AT453,MATCH(AZ444,AI446:AI453,0),MATCH(AZ445,AK445:AT445,0)))</f>
        <v>#N/A</v>
      </c>
      <c r="BA448" s="665" t="e">
        <f>INDEX(AX440:BE441,MATCH(AW448,AV440:AV441,0),MATCH(BA444,AX438:BE438,0))*(INDEX(AK446:AT453,MATCH(BA444,AI446:AI453,0),MATCH(BA445,AK445:AT445,0)))</f>
        <v>#N/A</v>
      </c>
      <c r="BB448" s="665" t="e">
        <f>INDEX(AX440:BE441,MATCH(AW448,AV440:AV441,0),MATCH(BB444,AX438:BE438,0))*(INDEX(AK446:AT453,MATCH(BB444,AI446:AI453,0),MATCH(BB445,AK445:AT445,0)))</f>
        <v>#N/A</v>
      </c>
      <c r="BC448" s="665" t="e">
        <f>INDEX(AX440:BE441,MATCH(AW448,AV440:AV441,0),MATCH(BC444,AX438:BE438,0))*(INDEX(AK446:AT453,MATCH(BC444,AI446:AI453,0),MATCH(BC445,AK445:AT445,0)))</f>
        <v>#N/A</v>
      </c>
      <c r="BD448" s="665" t="e">
        <f>INDEX(AX440:BE441,MATCH(AW448,AV440:AV441,0),MATCH(BD444,AX438:BE438,0))*(INDEX(AK446:AT453,MATCH(BD444,AI446:AI453,0),MATCH(BD445,AK445:AT445,0)))</f>
        <v>#N/A</v>
      </c>
      <c r="BE448" s="665" t="e">
        <f>INDEX(AX440:BE441,MATCH(AW448,AV440:AV441,0),MATCH(BE444,AX438:BE438,0))*(INDEX(AK446:AT453,MATCH(BE444,AI446:AI453,0),MATCH(BE445,AK445:AT445,0)))</f>
        <v>#N/A</v>
      </c>
      <c r="BF448" s="665" t="e">
        <f>INDEX(AX440:BE441,MATCH(AW448,AV440:AV441,0),MATCH(BF444,AX438:BE438,0))*(INDEX(AK446:AT453,MATCH(BF444,AI446:AI453,0),MATCH(BF445,AK445:AT445,0)))</f>
        <v>#N/A</v>
      </c>
      <c r="BG448" s="665" t="e">
        <f>INDEX(AX440:BE441,MATCH(AW448,AV440:AV441,0),MATCH(BG444,AX438:BE438,0))*(INDEX(AK446:AT453,MATCH(BG444,AI446:AI453,0),MATCH(BG445,AK445:AT445,0)))</f>
        <v>#N/A</v>
      </c>
      <c r="BH448" s="665" t="e">
        <f>INDEX(AX440:BE441,MATCH(AW448,AV440:AV441,0),MATCH(BH444,AX438:BE438,0))*(INDEX(AK446:AT453,MATCH(BH444,AI446:AI453,0),MATCH(BH445,AK445:AT445,0)))</f>
        <v>#N/A</v>
      </c>
      <c r="BI448" s="665" t="e">
        <f>INDEX(AX440:BE441,MATCH(AW448,AV440:AV441,0),MATCH(BI444,AX438:BE438,0))*(INDEX(AK446:AT453,MATCH(BI444,AI446:AI453,0),MATCH(BI445,AK445:AT445,0)))</f>
        <v>#N/A</v>
      </c>
      <c r="BJ448" s="665" t="e">
        <f>INDEX(AX440:BE441,MATCH(AW448,AV440:AV441,0),MATCH(BJ444,AX438:BE438,0))*(INDEX(AK446:AT453,MATCH(BJ444,AI446:AI453,0),MATCH(BJ445,AK445:AT445,0)))</f>
        <v>#N/A</v>
      </c>
      <c r="BK448" s="665" t="e">
        <f>INDEX(AX440:BE441,MATCH(AW448,AV440:AV441,0),MATCH(BK444,AX438:BE438,0))*(INDEX(AK446:AT453,MATCH(BK444,AI446:AI453,0),MATCH(BK445,AK445:AT445,0)))</f>
        <v>#N/A</v>
      </c>
      <c r="BL448" s="665" t="e">
        <f>INDEX(AX440:BE441,MATCH(AW448,AV440:AV441,0),MATCH(BL444,AX438:BE438,0))*(INDEX(AK446:AT453,MATCH(BL444,AI446:AI453,0),MATCH(BL445,AK445:AT445,0)))</f>
        <v>#N/A</v>
      </c>
      <c r="BM448" s="665" t="e">
        <f>INDEX(AX440:BE441,MATCH(AW448,AV440:AV441,0),MATCH(BM444,AX438:BE438,0))*(INDEX(AK446:AT453,MATCH(BM444,AI446:AI453,0),MATCH(BM445,AK445:AT445,0)))</f>
        <v>#N/A</v>
      </c>
      <c r="BN448" s="665" t="e">
        <f>INDEX(AX440:BE441,MATCH(AW448,AV440:AV441,0),MATCH(BN444,AX438:BE438,0))*(INDEX(AK446:AT453,MATCH(BN444,AI446:AI453,0),MATCH(BN445,AK445:AT445,0)))</f>
        <v>#N/A</v>
      </c>
      <c r="BO448" s="665" t="e">
        <f>INDEX(AX440:BE441,MATCH(AW448,AV440:AV441,0),MATCH(BO444,AX438:BE438,0))*(INDEX(AK446:AT453,MATCH(BO444,AI446:AI453,0),MATCH(BO445,AK445:AT445,0)))</f>
        <v>#N/A</v>
      </c>
      <c r="BP448" s="665" t="e">
        <f>INDEX(AX440:BE441,MATCH(AW448,AV440:AV441,0),MATCH(BP444,AX438:BE438,0))*(INDEX(AK446:AT453,MATCH(BP444,AI446:AI453,0),MATCH(BP445,AK445:AT445,0)))</f>
        <v>#N/A</v>
      </c>
      <c r="BQ448" s="665" t="e">
        <f>INDEX(AX440:BE441,MATCH(AW448,AV440:AV441,0),MATCH(BQ444,AX438:BE438,0))*(INDEX(AK446:AT453,MATCH(BQ444,AI446:AI453,0),MATCH(BQ445,AK445:AT445,0)))</f>
        <v>#N/A</v>
      </c>
      <c r="BR448" s="665" t="e">
        <f>INDEX(AX440:BE441,MATCH(AW448,AV440:AV441,0),MATCH(BR444,AX438:BE438,0))*(INDEX(AK446:AT453,MATCH(BR444,AI446:AI453,0),MATCH(BR445,AK445:AT445,0)))</f>
        <v>#N/A</v>
      </c>
      <c r="BS448" s="665" t="e">
        <f>INDEX(AX440:BE441,MATCH(AW448,AV440:AV441,0),MATCH(BS444,AX438:BE438,0))*(INDEX(AK446:AT453,MATCH(BS444,AI446:AI453,0),MATCH(BS445,AK445:AT445,0)))</f>
        <v>#N/A</v>
      </c>
      <c r="BT448" s="665" t="e">
        <f>INDEX(AX440:BE441,MATCH(AW448,AV440:AV441,0),MATCH(BT444,AX438:BE438,0))*(INDEX(AK446:AT453,MATCH(BT444,AI446:AI453,0),MATCH(BT445,AK445:AT445,0)))</f>
        <v>#N/A</v>
      </c>
      <c r="BU448" s="665" t="e">
        <f>INDEX(AX440:BE441,MATCH(AW448,AV440:AV441,0),MATCH(BU444,AX438:BE438,0))*(INDEX(AK446:AT453,MATCH(BU444,AI446:AI453,0),MATCH(BU445,AK445:AT445,0)))</f>
        <v>#N/A</v>
      </c>
      <c r="BV448" s="665" t="e">
        <f>INDEX(AX440:BE441,MATCH(AW448,AV440:AV441,0),MATCH(BV444,AX438:BE438,0))*(INDEX(AK446:AT453,MATCH(BV444,AI446:AI453,0),MATCH(BV445,AK445:AT445,0)))</f>
        <v>#N/A</v>
      </c>
      <c r="BW448" s="665" t="e">
        <f>INDEX(AX440:BE441,MATCH(AW448,AV440:AV441,0),MATCH(BW444,AX438:BE438,0))*(INDEX(AK446:AT453,MATCH(BW444,AI446:AI453,0),MATCH(BW445,AK445:AT445,0)))</f>
        <v>#N/A</v>
      </c>
      <c r="BX448" s="665" t="e">
        <f>INDEX(AX440:BE441,MATCH(AW448,AV440:AV441,0),MATCH(BX444,AX438:BE438,0))*(INDEX(AK446:AT453,MATCH(BX444,AI446:AI453,0),MATCH(BX445,AK445:AT445,0)))</f>
        <v>#N/A</v>
      </c>
      <c r="BY448" s="665" t="e">
        <f>INDEX(AX440:BE441,MATCH(AW448,AV440:AV441,0),MATCH(BY444,AX438:BE438,0))*(INDEX(AK446:AT453,MATCH(BY444,AI446:AI453,0),MATCH(BY445,AK445:AT445,0)))</f>
        <v>#N/A</v>
      </c>
      <c r="BZ448" s="665" t="e">
        <f>INDEX(AX440:BE441,MATCH(AW448,AV440:AV441,0),MATCH(BZ444,AX438:BE438,0))*(INDEX(AK446:AT453,MATCH(BZ444,AI446:AI453,0),MATCH(BZ445,AK445:AT445,0)))</f>
        <v>#N/A</v>
      </c>
      <c r="CA448" s="665" t="e">
        <f>INDEX(AX440:BE441,MATCH(AW448,AV440:AV441,0),MATCH(CA444,AX438:BE438,0))*(INDEX(AK446:AT453,MATCH(CA444,AI446:AI453,0),MATCH(CA445,AK445:AT445,0)))</f>
        <v>#N/A</v>
      </c>
      <c r="CB448" s="665" t="e">
        <f>INDEX(AX440:BE441,MATCH(AW448,AV440:AV441,0),MATCH(CB444,AX438:BE438,0))*(INDEX(AK446:AT453,MATCH(CB444,AI446:AI453,0),MATCH(CB445,AK445:AT445,0)))</f>
        <v>#N/A</v>
      </c>
      <c r="CC448" s="665" t="e">
        <f>INDEX(AX440:BE441,MATCH(AW448,AV440:AV441,0),MATCH(CC444,AX438:BE438,0))*(INDEX(AK446:AT453,MATCH(CC444,AI446:AI453,0),MATCH(CC445,AK445:AT445,0)))</f>
        <v>#N/A</v>
      </c>
      <c r="CD448" s="665" t="e">
        <f>INDEX(AX440:BE441,MATCH(AW448,AV440:AV441,0),MATCH(CD444,AX438:BE438,0))*(INDEX(AK446:AT453,MATCH(CD444,AI446:AI453,0),MATCH(CD445,AK445:AT445,0)))</f>
        <v>#N/A</v>
      </c>
      <c r="CE448" s="665" t="e">
        <f>INDEX(AX440:BE441,MATCH(AW448,AV440:AV441,0),MATCH(CE444,AX438:BE438,0))*(INDEX(AK446:AT453,MATCH(CE444,AI446:AI453,0),MATCH(CE445,AK445:AT445,0)))</f>
        <v>#N/A</v>
      </c>
      <c r="CF448" s="665" t="e">
        <f>INDEX(AX440:BE441,MATCH(AW448,AV440:AV441,0),MATCH(CF444,AX438:BE438,0))*(INDEX(AK446:AT453,MATCH(CF444,AI446:AI453,0),MATCH(CF445,AK445:AT445,0)))</f>
        <v>#N/A</v>
      </c>
      <c r="CG448" s="665" t="e">
        <f>INDEX(AX440:BE441,MATCH(AW448,AV440:AV441,0),MATCH(CG444,AX438:BE438,0))*(INDEX(AK446:AT453,MATCH(CG444,AI446:AI453,0),MATCH(CG445,AK445:AT445,0)))</f>
        <v>#N/A</v>
      </c>
      <c r="CH448" s="665" t="e">
        <f>INDEX(AX440:BE441,MATCH(AW448,AV440:AV441,0),MATCH(CH444,AX438:BE438,0))*(INDEX(AK446:AT453,MATCH(CH444,AI446:AI453,0),MATCH(CH445,AK445:AT445,0)))</f>
        <v>#N/A</v>
      </c>
      <c r="CI448" s="665" t="e">
        <f>INDEX(AX440:BE441,MATCH(AW448,AV440:AV441,0),MATCH(CI444,AX438:BE438,0))*(INDEX(AK446:AT453,MATCH(CI444,AI446:AI453,0),MATCH(CI445,AK445:AT445,0)))</f>
        <v>#N/A</v>
      </c>
      <c r="CJ448" s="665" t="e">
        <f>INDEX(AX440:BE441,MATCH(AW448,AV440:AV441,0),MATCH(CJ444,AX438:BE438,0))*(INDEX(AK446:AT453,MATCH(CJ444,AI446:AI453,0),MATCH(CJ445,AK445:AT445,0)))</f>
        <v>#N/A</v>
      </c>
      <c r="CK448" s="665" t="e">
        <f>INDEX(AX440:BE441,MATCH(AW448,AV440:AV441,0),MATCH(CK444,AX438:BE438,0))*(INDEX(AK446:AT453,MATCH(CK444,AI446:AI453,0),MATCH(CK445,AK445:AT445,0)))</f>
        <v>#N/A</v>
      </c>
      <c r="CL448" s="665" t="e">
        <f>INDEX(AX440:BE441,MATCH(AW448,AV440:AV441,0),MATCH(CL444,AX438:BE438,0))*(INDEX(AK446:AT453,MATCH(CL444,AI446:AI453,0),MATCH(CL445,AK445:AT445,0)))</f>
        <v>#N/A</v>
      </c>
      <c r="CM448" s="665" t="e">
        <f>INDEX(AX440:BE441,MATCH(AW448,AV440:AV441,0),MATCH(CM444,AX438:BE438,0))*(INDEX(AK446:AT453,MATCH(CM444,AI446:AI453,0),MATCH(CM445,AK445:AT445,0)))</f>
        <v>#N/A</v>
      </c>
      <c r="CN448" s="665" t="e">
        <f>INDEX(AX440:BE441,MATCH(AW448,AV440:AV441,0),MATCH(CN444,AX438:BE438,0))*(INDEX(AK446:AT453,MATCH(CN444,AI446:AI453,0),MATCH(CN445,AK445:AT445,0)))</f>
        <v>#N/A</v>
      </c>
      <c r="CO448" s="665" t="e">
        <f>INDEX(AX440:BE441,MATCH(AW448,AV440:AV441,0),MATCH(CO444,AX438:BE438,0))*(INDEX(AK446:AT453,MATCH(CO444,AI446:AI453,0),MATCH(CO445,AK445:AT445,0)))</f>
        <v>#N/A</v>
      </c>
      <c r="CP448" s="665" t="e">
        <f>INDEX(AX440:BE441,MATCH(AW448,AV440:AV441,0),MATCH(CP444,AX438:BE438,0))*(INDEX(AK446:AT453,MATCH(CP444,AI446:AI453,0),MATCH(CP445,AK445:AT445,0)))</f>
        <v>#N/A</v>
      </c>
      <c r="CQ448" s="665" t="e">
        <f>INDEX(AX440:BE441,MATCH(AW448,AV440:AV441,0),MATCH(CQ444,AX438:BE438,0))*(INDEX(AK446:AT453,MATCH(CQ444,AI446:AI453,0),MATCH(CQ445,AK445:AT445,0)))</f>
        <v>#N/A</v>
      </c>
      <c r="CR448" s="665" t="e">
        <f>INDEX(AX440:BE441,MATCH(AW448,AV440:AV441,0),MATCH(CR444,AX438:BE438,0))*(INDEX(AK446:AT453,MATCH(CR444,AI446:AI453,0),MATCH(CR445,AK445:AT445,0)))</f>
        <v>#N/A</v>
      </c>
      <c r="CS448" s="665" t="e">
        <f>INDEX(AX440:BE441,MATCH(AW448,AV440:AV441,0),MATCH(CS444,AX438:BE438,0))*(INDEX(AK446:AT453,MATCH(CS444,AI446:AI453,0),MATCH(CS445,AK445:AT445,0)))</f>
        <v>#N/A</v>
      </c>
      <c r="CT448" s="665" t="e">
        <f>INDEX(AX440:BE441,MATCH(AW448,AV440:AV441,0),MATCH(CT444,AX438:BE438,0))*(INDEX(AK446:AT453,MATCH(CT444,AI446:AI453,0),MATCH(CT445,AK445:AT445,0)))</f>
        <v>#N/A</v>
      </c>
      <c r="CU448" s="665" t="e">
        <f>INDEX(AX440:BE441,MATCH(AW448,AV440:AV441,0),MATCH(CU444,AX438:BE438,0))*(INDEX(AK446:AT453,MATCH(CU444,AI446:AI453,0),MATCH(CU445,AK445:AT445,0)))</f>
        <v>#N/A</v>
      </c>
      <c r="CV448" s="665" t="e">
        <f>INDEX(AX440:BE441,MATCH(AW448,AV440:AV441,0),MATCH(CV444,AX438:BE438,0))*(INDEX(AK446:AT453,MATCH(CV444,AI446:AI453,0),MATCH(CV445,AK445:AT445,0)))</f>
        <v>#N/A</v>
      </c>
      <c r="CW448" s="665" t="e">
        <f>INDEX(AX440:BE441,MATCH(AW448,AV440:AV441,0),MATCH(CW444,AX438:BE438,0))*(INDEX(AK446:AT453,MATCH(CW444,AI446:AI453,0),MATCH(CW445,AK445:AT445,0)))</f>
        <v>#N/A</v>
      </c>
      <c r="CX448" s="665" t="e">
        <f>INDEX(AX440:BE441,MATCH(AW448,AV440:AV441,0),MATCH(CX444,AX438:BE438,0))*(INDEX(AK446:AT453,MATCH(CX444,AI446:AI453,0),MATCH(CX445,AK445:AT445,0)))</f>
        <v>#N/A</v>
      </c>
      <c r="CY448" s="665" t="e">
        <f>INDEX(AX440:BE441,MATCH(AW448,AV440:AV441,0),MATCH(CY444,AX438:BE438,0))*(INDEX(AK446:AT453,MATCH(CY444,AI446:AI453,0),MATCH(CY445,AK445:AT445,0)))</f>
        <v>#N/A</v>
      </c>
      <c r="CZ448" s="665" t="e">
        <f>INDEX(AX440:BE441,MATCH(AW448,AV440:AV441,0),MATCH(CZ444,AX438:BE438,0))*(INDEX(AK446:AT453,MATCH(CZ444,AI446:AI453,0),MATCH(CZ445,AK445:AT445,0)))</f>
        <v>#N/A</v>
      </c>
      <c r="DA448" s="665" t="e">
        <f>INDEX(AX440:BE441,MATCH(AW448,AV440:AV441,0),MATCH(DA444,AX438:BE438,0))*(INDEX(AK446:AT453,MATCH(DA444,AI446:AI453,0),MATCH(DA445,AK445:AT445,0)))</f>
        <v>#N/A</v>
      </c>
      <c r="DB448" s="665" t="e">
        <f>INDEX(AX440:BE441,MATCH(AW448,AV440:AV441,0),MATCH(DB444,AX438:BE438,0))*(INDEX(AK446:AT453,MATCH(DB444,AI446:AI453,0),MATCH(DB445,AK445:AT445,0)))</f>
        <v>#N/A</v>
      </c>
      <c r="DC448" s="665" t="e">
        <f>INDEX(AX440:BE441,MATCH(AW448,AV440:AV441,0),MATCH(DC444,AX438:BE438,0))*(INDEX(AK446:AT453,MATCH(DC444,AI446:AI453,0),MATCH(DC445,AK445:AT445,0)))</f>
        <v>#N/A</v>
      </c>
      <c r="DD448" s="665" t="e">
        <f>INDEX(AX440:BE441,MATCH(AW448,AV440:AV441,0),MATCH(DD444,AX438:BE438,0))*(INDEX(AK446:AT453,MATCH(DD444,AI446:AI453,0),MATCH(DD445,AK445:AT445,0)))</f>
        <v>#N/A</v>
      </c>
      <c r="DE448" s="665" t="e">
        <f>INDEX(AX440:BE441,MATCH(AW448,AV440:AV441,0),MATCH(DE444,AX438:BE438,0))*(INDEX(AK446:AT453,MATCH(DE444,AI446:AI453,0),MATCH(DE445,AK445:AT445,0)))</f>
        <v>#N/A</v>
      </c>
      <c r="DF448" s="665" t="e">
        <f>INDEX(AX440:BE441,MATCH(AW448,AV440:AV441,0),MATCH(DF444,AX438:BE438,0))*(INDEX(AK446:AT453,MATCH(DF444,AI446:AI453,0),MATCH(DF445,AK445:AT445,0)))</f>
        <v>#N/A</v>
      </c>
      <c r="DG448" s="665" t="e">
        <f>INDEX(AX440:BE441,MATCH(AW448,AV440:AV441,0),MATCH(DG444,AX438:BE438,0))*(INDEX(AK446:AT453,MATCH(DG444,AI446:AI453,0),MATCH(DG445,AK445:AT445,0)))</f>
        <v>#N/A</v>
      </c>
      <c r="DH448" s="665" t="e">
        <f>INDEX(AX440:BE441,MATCH(AW448,AV440:AV441,0),MATCH(DH444,AX438:BE438,0))*(INDEX(AK446:AT453,MATCH(DH444,AI446:AI453,0),MATCH(DH445,AK445:AT445,0)))</f>
        <v>#N/A</v>
      </c>
      <c r="DI448" s="665" t="e">
        <f>INDEX(AX440:BE441,MATCH(AW448,AV440:AV441,0),MATCH(DI444,AX438:BE438,0))*(INDEX(AK446:AT453,MATCH(DI444,AI446:AI453,0),MATCH(DI445,AK445:AT445,0)))</f>
        <v>#N/A</v>
      </c>
      <c r="DJ448" s="665" t="e">
        <f>INDEX(AX440:BE441,MATCH(AW448,AV440:AV441,0),MATCH(DJ444,AX438:BE438,0))*(INDEX(AK446:AT453,MATCH(DJ444,AI446:AI453,0),MATCH(DJ445,AK445:AT445,0)))</f>
        <v>#N/A</v>
      </c>
      <c r="DK448" s="665" t="e">
        <f>INDEX(AX440:BE441,MATCH(AW448,AV440:AV441,0),MATCH(DK444,AX438:BE438,0))*(INDEX(AK446:AT453,MATCH(DK444,AI446:AI453,0),MATCH(DK445,AK445:AT445,0)))</f>
        <v>#N/A</v>
      </c>
      <c r="DL448" s="665" t="e">
        <f>INDEX(AX440:BE441,MATCH(AW448,AV440:AV441,0),MATCH(DL444,AX438:BE438,0))*(INDEX(AK446:AT453,MATCH(DL444,AI446:AI453,0),MATCH(DL445,AK445:AT445,0)))</f>
        <v>#N/A</v>
      </c>
      <c r="DM448" s="665" t="e">
        <f>INDEX(AX440:BE441,MATCH(AW448,AV440:AV441,0),MATCH(DM444,AX438:BE438,0))*(INDEX(AK446:AT453,MATCH(DM444,AI446:AI453,0),MATCH(DM445,AK445:AT445,0)))</f>
        <v>#N/A</v>
      </c>
      <c r="DN448" s="665" t="e">
        <f>INDEX(AX440:BE441,MATCH(AW448,AV440:AV441,0),MATCH(DN444,AX438:BE438,0))*(INDEX(AK446:AT453,MATCH(DN444,AI446:AI453,0),MATCH(DN445,AK445:AT445,0)))</f>
        <v>#N/A</v>
      </c>
      <c r="DO448" s="665" t="e">
        <f>INDEX(AX440:BE441,MATCH(AW448,AV440:AV441,0),MATCH(DO444,AX438:BE438,0))*(INDEX(AK446:AT453,MATCH(DO444,AI446:AI453,0),MATCH(DO445,AK445:AT445,0)))</f>
        <v>#N/A</v>
      </c>
      <c r="DP448" s="665" t="e">
        <f>INDEX(AX440:BE441,MATCH(AW448,AV440:AV441,0),MATCH(DP444,AX438:BE438,0))*(INDEX(AK446:AT453,MATCH(DP444,AI446:AI453,0),MATCH(DP445,AK445:AT445,0)))</f>
        <v>#N/A</v>
      </c>
      <c r="DQ448" s="643" t="e">
        <f>SUM(AX448:DP448)=#REF!</f>
        <v>#REF!</v>
      </c>
      <c r="DR448" s="749">
        <v>2025</v>
      </c>
      <c r="DS448" s="665" t="e">
        <f>IF(DR448&gt;DS444,AX447-AX448,0)</f>
        <v>#REF!</v>
      </c>
      <c r="DT448" s="665" t="e">
        <f>IF(DR448&gt;DT444,AY447-AY448,0)</f>
        <v>#N/A</v>
      </c>
      <c r="DU448" s="665" t="e">
        <f>IF(DR448&gt;DU444,AZ447-AZ448,0)</f>
        <v>#N/A</v>
      </c>
      <c r="DV448" s="665" t="e">
        <f>IF(DR448&gt;DV444,BA447-BA448,0)</f>
        <v>#N/A</v>
      </c>
      <c r="DW448" s="665" t="e">
        <f>IF(DR448&gt;DW444,BB447-BB448,0)</f>
        <v>#N/A</v>
      </c>
      <c r="DX448" s="665" t="e">
        <f>IF(DR448&gt;DX444,BC447-BC448,0)</f>
        <v>#N/A</v>
      </c>
      <c r="DY448" s="665" t="e">
        <f>IF(DR448&gt;DY444,BD447-BD448,0)</f>
        <v>#N/A</v>
      </c>
      <c r="DZ448" s="665" t="e">
        <f>IF(DR448&gt;DZ444,BE447-BE448,0)</f>
        <v>#N/A</v>
      </c>
      <c r="EA448" s="665" t="e">
        <f>IF(DR448&gt;EA444,BF447-BF448,0)</f>
        <v>#N/A</v>
      </c>
      <c r="EB448" s="665" t="e">
        <f>IF(DR448&gt;EB444,BG447-BG448,0)</f>
        <v>#N/A</v>
      </c>
      <c r="EC448" s="665" t="e">
        <f>IF(DR448&gt;EC444,BH447-BH448,0)</f>
        <v>#N/A</v>
      </c>
      <c r="ED448" s="665">
        <f>IF(DR448&gt;ED444,BI447-BI448,0)</f>
        <v>0</v>
      </c>
      <c r="EE448" s="665">
        <f>IF(DR448&gt;EE444,BJ447-BJ448,0)</f>
        <v>0</v>
      </c>
      <c r="EF448" s="665">
        <f>IF(DR448&gt;EF444,BK447-BK448,0)</f>
        <v>0</v>
      </c>
      <c r="EG448" s="665">
        <f>IF(DR448&gt;EG444,BL447-BL448,0)</f>
        <v>0</v>
      </c>
      <c r="EH448" s="665">
        <f>IF(DR448&gt;EH444,BM447-BM448,0)</f>
        <v>0</v>
      </c>
      <c r="EI448" s="665">
        <f>IF(DR448&gt;EI444,BN447-BN448,0)</f>
        <v>0</v>
      </c>
      <c r="EJ448" s="665">
        <f>IF(DR448&gt;EJ444,BO447-BO448,0)</f>
        <v>0</v>
      </c>
      <c r="EK448" s="665">
        <f>IF(DR448&gt;EK444,BP447-BP448,0)</f>
        <v>0</v>
      </c>
      <c r="EL448" s="665">
        <f>IF(DR448&gt;EL444,BQ447-BQ448,0)</f>
        <v>0</v>
      </c>
      <c r="EM448" s="665">
        <f>IF(DR448&gt;EM444,BR447-BR448,0)</f>
        <v>0</v>
      </c>
      <c r="EN448" s="665">
        <f>IF(DR448&gt;EN444,BS447-BS448,0)</f>
        <v>0</v>
      </c>
      <c r="EO448" s="665">
        <f>IF(DR448&gt;EO444,BT447-BT448,0)</f>
        <v>0</v>
      </c>
      <c r="EP448" s="665">
        <f>IF(DR448&gt;EP444,BU447-BU448,0)</f>
        <v>0</v>
      </c>
      <c r="EQ448" s="665">
        <f>IF(DR448&gt;EQ444,BV447-BV448,0)</f>
        <v>0</v>
      </c>
      <c r="ER448" s="665">
        <f>IF(DR448&gt;ER444,BW447-BW448,0)</f>
        <v>0</v>
      </c>
      <c r="ES448" s="665">
        <f>IF(DR448&gt;ES444,BX447-BX448,0)</f>
        <v>0</v>
      </c>
      <c r="ET448" s="665">
        <f>IF(DR448&gt;ET444,BY447-BY448,0)</f>
        <v>0</v>
      </c>
      <c r="EU448" s="665">
        <f>IF(DR448&gt;EU444,BZ447-BZ448,0)</f>
        <v>0</v>
      </c>
      <c r="EV448" s="665">
        <f>IF(DR448&gt;EV444,CA447-CA448,0)</f>
        <v>0</v>
      </c>
      <c r="EW448" s="665">
        <f>IF(DR448&gt;EW444,CB447-CB448,0)</f>
        <v>0</v>
      </c>
      <c r="EX448" s="665">
        <f>IF(DR448&gt;EX444,CC447-CC448,0)</f>
        <v>0</v>
      </c>
      <c r="EY448" s="665">
        <f>IF(DR448&gt;EY444,CD447-CD448,0)</f>
        <v>0</v>
      </c>
      <c r="EZ448" s="665">
        <f>IF(DR448&gt;EZ444,CE447-CE448,0)</f>
        <v>0</v>
      </c>
      <c r="FA448" s="665">
        <f>IF(DR448&gt;FA444,CF447-CF448,0)</f>
        <v>0</v>
      </c>
      <c r="FB448" s="665">
        <f>IF(DR448&gt;FB444,CG447-CG448,0)</f>
        <v>0</v>
      </c>
      <c r="FC448" s="665">
        <f>IF(DR448&gt;FC444,CH447-CH448,0)</f>
        <v>0</v>
      </c>
      <c r="FD448" s="665">
        <f>IF(DR448&gt;FD444,CI447-CI448,0)</f>
        <v>0</v>
      </c>
      <c r="FE448" s="665">
        <f>IF(DR448&gt;FE444,CJ447-CJ448,0)</f>
        <v>0</v>
      </c>
      <c r="FF448" s="665">
        <f>IF(DR448&gt;FF444,CK447-CK448,0)</f>
        <v>0</v>
      </c>
      <c r="FG448" s="665">
        <f>IF(DR448&gt;FG444,CL447-CL448,0)</f>
        <v>0</v>
      </c>
      <c r="FH448" s="665">
        <f>IF(DR448&gt;FH444,CM447-CM448,0)</f>
        <v>0</v>
      </c>
      <c r="FI448" s="665">
        <f>IF(DR448&gt;FI444,CN447-CN448,0)</f>
        <v>0</v>
      </c>
      <c r="FJ448" s="665">
        <f>IF(DR448&gt;FJ444,CO447-CO448,0)</f>
        <v>0</v>
      </c>
      <c r="FK448" s="665">
        <f>IF(DR448&gt;FK444,CP447-CP448,0)</f>
        <v>0</v>
      </c>
      <c r="FL448" s="665">
        <f>IF(DR448&gt;FL444,CQ447-CQ448,0)</f>
        <v>0</v>
      </c>
      <c r="FM448" s="665">
        <f>IF(DR448&gt;FM444,CR447-CR448,0)</f>
        <v>0</v>
      </c>
      <c r="FN448" s="665">
        <f>IF(DR448&gt;FN444,CS447-CS448,0)</f>
        <v>0</v>
      </c>
      <c r="FO448" s="665">
        <f>IF(DR448&gt;FO444,CT447-CT448,0)</f>
        <v>0</v>
      </c>
      <c r="FP448" s="665">
        <f>IF(DR448&gt;FP444,CU447-CU448,0)</f>
        <v>0</v>
      </c>
      <c r="FQ448" s="665">
        <f>IF(DR448&gt;FQ444,CV447-CV448,0)</f>
        <v>0</v>
      </c>
      <c r="FR448" s="665">
        <f>IF(DR448&gt;FR444,CW447-CW448,0)</f>
        <v>0</v>
      </c>
      <c r="FS448" s="665">
        <f>IF(DR448&gt;FS444,CX447-CX448,0)</f>
        <v>0</v>
      </c>
      <c r="FT448" s="665">
        <f>IF(DR448&gt;FT444,CY447-CY448,0)</f>
        <v>0</v>
      </c>
      <c r="FU448" s="665">
        <f>IF(DR448&gt;FU444,CZ447-CZ448,0)</f>
        <v>0</v>
      </c>
      <c r="FV448" s="665">
        <f>IF(DR448&gt;FV444,DA447-DA448,0)</f>
        <v>0</v>
      </c>
      <c r="FW448" s="665">
        <f>IF(DR448&gt;FW444,DB447-DB448,0)</f>
        <v>0</v>
      </c>
      <c r="FX448" s="665">
        <f>IF(DR448&gt;FX444,DC447-DC448,0)</f>
        <v>0</v>
      </c>
      <c r="FY448" s="665">
        <f>IF(DR448&gt;FY444,DD447-DD448,0)</f>
        <v>0</v>
      </c>
      <c r="FZ448" s="665">
        <f>IF(DR448&gt;FZ444,DE447-DE448,0)</f>
        <v>0</v>
      </c>
      <c r="GA448" s="665">
        <f>IF(DR448&gt;GA444,DF447-DF448,0)</f>
        <v>0</v>
      </c>
      <c r="GB448" s="665">
        <f>IF(DR448&gt;GB444,DG447-DG448,0)</f>
        <v>0</v>
      </c>
      <c r="GC448" s="665">
        <f>IF(DR448&gt;GC444,DH447-DH448,0)</f>
        <v>0</v>
      </c>
      <c r="GD448" s="665">
        <f>IF(DR448&gt;GD444,DI447-DI448,0)</f>
        <v>0</v>
      </c>
      <c r="GE448" s="665">
        <f>IF(DR448&gt;GE444,DJ447-DJ448,0)</f>
        <v>0</v>
      </c>
      <c r="GF448" s="665">
        <f>IF(DR448&gt;GF444,DK447-DK448,0)</f>
        <v>0</v>
      </c>
      <c r="GG448" s="665">
        <f>IF(DR448&gt;GG444,DL447-DL448,0)</f>
        <v>0</v>
      </c>
      <c r="GH448" s="665">
        <f>IF(DR448&gt;GH444,DM447-DM448,0)</f>
        <v>0</v>
      </c>
      <c r="GI448" s="665">
        <f>IF(DR448&gt;GI444,DN447-DN448,0)</f>
        <v>0</v>
      </c>
      <c r="GJ448" s="665">
        <f>IF(DR448&gt;GJ444,DO447-DO448,0)</f>
        <v>0</v>
      </c>
      <c r="GK448" s="665">
        <f>IF(DR448&gt;GK444,DP447-DP448,0)</f>
        <v>0</v>
      </c>
      <c r="GL448" s="665" t="e">
        <f>SUM(DS448:GK448)+SUM(#REF!)=#REF!</f>
        <v>#REF!</v>
      </c>
      <c r="GM448" s="667"/>
      <c r="GN448" s="749">
        <v>2025</v>
      </c>
      <c r="GO448" s="664" t="e">
        <f>SUMIF(DS445:GK445,GO445,DS448:GK448)</f>
        <v>#REF!</v>
      </c>
      <c r="GP448" s="668" t="e">
        <f>SUMIF(DS445:GK445,GP445,DS448:GK448)</f>
        <v>#N/A</v>
      </c>
      <c r="GQ448" s="668" t="e">
        <f>SUMIF(DS445:GK445,GQ445,DS448:GK448)</f>
        <v>#N/A</v>
      </c>
      <c r="GR448" s="668" t="e">
        <f>SUMIF(DS445:GK445,GR445,DS448:GK448)</f>
        <v>#N/A</v>
      </c>
      <c r="GS448" s="668" t="e">
        <f>SUMIF(DS445:GK445,GS445,DS448:GK448)</f>
        <v>#N/A</v>
      </c>
      <c r="GT448" s="668" t="e">
        <f>SUMIF(DS445:GK445,GT445,DS448:GK448)</f>
        <v>#N/A</v>
      </c>
      <c r="GU448" s="668" t="e">
        <f>SUMIF(DS445:GK445,GU445,DS448:GK448)</f>
        <v>#N/A</v>
      </c>
      <c r="GV448" s="668" t="e">
        <f>SUMIF(DS445:GK445,GV445,DS448:GK448)</f>
        <v>#N/A</v>
      </c>
      <c r="GW448" s="668" t="e">
        <f>SUMIF(DS445:GK445,GW445,DS448:GK448)</f>
        <v>#N/A</v>
      </c>
      <c r="GX448" s="668" t="e">
        <f>SUMIF(DS445:GK445,GX445,DS448:GK448)</f>
        <v>#N/A</v>
      </c>
      <c r="GY448" s="668" t="e">
        <f>SUMIF(DS445:GK445,GY445,DS448:GK448)</f>
        <v>#N/A</v>
      </c>
      <c r="GZ448" s="646" t="e">
        <f>SUM(GO448:GY448)=(#REF!-SUM(#REF!))</f>
        <v>#REF!</v>
      </c>
    </row>
    <row r="449" spans="1:234" hidden="1" x14ac:dyDescent="0.25">
      <c r="A449" s="643" t="s">
        <v>208</v>
      </c>
      <c r="AI449" s="664">
        <v>2026</v>
      </c>
      <c r="AJ449" s="664">
        <v>0</v>
      </c>
      <c r="AK449" s="665">
        <f>IFERROR(#REF!/#REF!,0)</f>
        <v>0</v>
      </c>
      <c r="AL449" s="665">
        <f>IFERROR(#REF!/#REF!,0)</f>
        <v>0</v>
      </c>
      <c r="AM449" s="665">
        <f>IFERROR(#REF!/#REF!,0)</f>
        <v>0</v>
      </c>
      <c r="AN449" s="669">
        <f>IFERROR(#REF!/#REF!,0)</f>
        <v>0</v>
      </c>
      <c r="AO449" s="669">
        <f>IFERROR(#REF!/#REF!,0)</f>
        <v>0</v>
      </c>
      <c r="AP449" s="669">
        <f>IFERROR(#REF!/#REF!,0)</f>
        <v>0</v>
      </c>
      <c r="AQ449" s="669">
        <f>IFERROR(#REF!/#REF!,0)</f>
        <v>0</v>
      </c>
      <c r="AR449" s="669">
        <f>IFERROR(#REF!/#REF!,0)</f>
        <v>0</v>
      </c>
      <c r="AS449" s="669">
        <f>IFERROR(#REF!/#REF!,0)</f>
        <v>0</v>
      </c>
      <c r="AT449" s="669">
        <f>IFERROR(#REF!/#REF!,0)</f>
        <v>0</v>
      </c>
      <c r="AU449" s="666"/>
      <c r="AW449" s="749">
        <v>2026</v>
      </c>
      <c r="AX449" s="665" t="e">
        <f>#REF!</f>
        <v>#REF!</v>
      </c>
      <c r="AY449" s="665" t="e">
        <f>INDEX(AX440:BE441,MATCH(AW449,AV440:AV441,0),MATCH(AY444,AX438:BE438,0))*(INDEX(AK446:AT453,MATCH(AY444,AI446:AI453,0),MATCH(AY445,AK445:AT445,0)))</f>
        <v>#N/A</v>
      </c>
      <c r="AZ449" s="665" t="e">
        <f>INDEX(AX440:BE441,MATCH(AW449,AV440:AV441,0),MATCH(AZ444,AX438:BE438,0))*(INDEX(AK446:AT453,MATCH(AZ444,AI446:AI453,0),MATCH(AZ445,AK445:AT445,0)))</f>
        <v>#N/A</v>
      </c>
      <c r="BA449" s="665" t="e">
        <f>INDEX(AX440:BE441,MATCH(AW449,AV440:AV441,0),MATCH(BA444,AX438:BE438,0))*(INDEX(AK446:AT453,MATCH(BA444,AI446:AI453,0),MATCH(BA445,AK445:AT445,0)))</f>
        <v>#N/A</v>
      </c>
      <c r="BB449" s="665" t="e">
        <f>INDEX(AX440:BE441,MATCH(AW449,AV440:AV441,0),MATCH(BB444,AX438:BE438,0))*(INDEX(AK446:AT453,MATCH(BB444,AI446:AI453,0),MATCH(BB445,AK445:AT445,0)))</f>
        <v>#N/A</v>
      </c>
      <c r="BC449" s="665" t="e">
        <f>INDEX(AX440:BE441,MATCH(AW449,AV440:AV441,0),MATCH(BC444,AX438:BE438,0))*(INDEX(AK446:AT453,MATCH(BC444,AI446:AI453,0),MATCH(BC445,AK445:AT445,0)))</f>
        <v>#N/A</v>
      </c>
      <c r="BD449" s="665" t="e">
        <f>INDEX(AX440:BE441,MATCH(AW449,AV440:AV441,0),MATCH(BD444,AX438:BE438,0))*(INDEX(AK446:AT453,MATCH(BD444,AI446:AI453,0),MATCH(BD445,AK445:AT445,0)))</f>
        <v>#N/A</v>
      </c>
      <c r="BE449" s="665" t="e">
        <f>INDEX(AX440:BE441,MATCH(AW449,AV440:AV441,0),MATCH(BE444,AX438:BE438,0))*(INDEX(AK446:AT453,MATCH(BE444,AI446:AI453,0),MATCH(BE445,AK445:AT445,0)))</f>
        <v>#N/A</v>
      </c>
      <c r="BF449" s="665" t="e">
        <f>INDEX(AX440:BE441,MATCH(AW449,AV440:AV441,0),MATCH(BF444,AX438:BE438,0))*(INDEX(AK446:AT453,MATCH(BF444,AI446:AI453,0),MATCH(BF445,AK445:AT445,0)))</f>
        <v>#N/A</v>
      </c>
      <c r="BG449" s="665" t="e">
        <f>INDEX(AX440:BE441,MATCH(AW449,AV440:AV441,0),MATCH(BG444,AX438:BE438,0))*(INDEX(AK446:AT453,MATCH(BG444,AI446:AI453,0),MATCH(BG445,AK445:AT445,0)))</f>
        <v>#N/A</v>
      </c>
      <c r="BH449" s="665" t="e">
        <f>INDEX(AX440:BE441,MATCH(AW449,AV440:AV441,0),MATCH(BH444,AX438:BE438,0))*(INDEX(AK446:AT453,MATCH(BH444,AI446:AI453,0),MATCH(BH445,AK445:AT445,0)))</f>
        <v>#N/A</v>
      </c>
      <c r="BI449" s="665" t="e">
        <f>INDEX(AX440:BE441,MATCH(AW449,AV440:AV441,0),MATCH(BI444,AX438:BE438,0))*(INDEX(AK446:AT453,MATCH(BI444,AI446:AI453,0),MATCH(BI445,AK445:AT445,0)))</f>
        <v>#N/A</v>
      </c>
      <c r="BJ449" s="665" t="e">
        <f>INDEX(AX440:BE441,MATCH(AW449,AV440:AV441,0),MATCH(BJ444,AX438:BE438,0))*(INDEX(AK446:AT453,MATCH(BJ444,AI446:AI453,0),MATCH(BJ445,AK445:AT445,0)))</f>
        <v>#N/A</v>
      </c>
      <c r="BK449" s="665" t="e">
        <f>INDEX(AX440:BE441,MATCH(AW449,AV440:AV441,0),MATCH(BK444,AX438:BE438,0))*(INDEX(AK446:AT453,MATCH(BK444,AI446:AI453,0),MATCH(BK445,AK445:AT445,0)))</f>
        <v>#N/A</v>
      </c>
      <c r="BL449" s="665" t="e">
        <f>INDEX(AX440:BE441,MATCH(AW449,AV440:AV441,0),MATCH(BL444,AX438:BE438,0))*(INDEX(AK446:AT453,MATCH(BL444,AI446:AI453,0),MATCH(BL445,AK445:AT445,0)))</f>
        <v>#N/A</v>
      </c>
      <c r="BM449" s="665" t="e">
        <f>INDEX(AX440:BE441,MATCH(AW449,AV440:AV441,0),MATCH(BM444,AX438:BE438,0))*(INDEX(AK446:AT453,MATCH(BM444,AI446:AI453,0),MATCH(BM445,AK445:AT445,0)))</f>
        <v>#N/A</v>
      </c>
      <c r="BN449" s="665" t="e">
        <f>INDEX(AX440:BE441,MATCH(AW449,AV440:AV441,0),MATCH(BN444,AX438:BE438,0))*(INDEX(AK446:AT453,MATCH(BN444,AI446:AI453,0),MATCH(BN445,AK445:AT445,0)))</f>
        <v>#N/A</v>
      </c>
      <c r="BO449" s="665" t="e">
        <f>INDEX(AX440:BE441,MATCH(AW449,AV440:AV441,0),MATCH(BO444,AX438:BE438,0))*(INDEX(AK446:AT453,MATCH(BO444,AI446:AI453,0),MATCH(BO445,AK445:AT445,0)))</f>
        <v>#N/A</v>
      </c>
      <c r="BP449" s="665" t="e">
        <f>INDEX(AX440:BE441,MATCH(AW449,AV440:AV441,0),MATCH(BP444,AX438:BE438,0))*(INDEX(AK446:AT453,MATCH(BP444,AI446:AI453,0),MATCH(BP445,AK445:AT445,0)))</f>
        <v>#N/A</v>
      </c>
      <c r="BQ449" s="665" t="e">
        <f>INDEX(AX440:BE441,MATCH(AW449,AV440:AV441,0),MATCH(BQ444,AX438:BE438,0))*(INDEX(AK446:AT453,MATCH(BQ444,AI446:AI453,0),MATCH(BQ445,AK445:AT445,0)))</f>
        <v>#N/A</v>
      </c>
      <c r="BR449" s="665" t="e">
        <f>INDEX(AX440:BE441,MATCH(AW449,AV440:AV441,0),MATCH(BR444,AX438:BE438,0))*(INDEX(AK446:AT453,MATCH(BR444,AI446:AI453,0),MATCH(BR445,AK445:AT445,0)))</f>
        <v>#N/A</v>
      </c>
      <c r="BS449" s="665" t="e">
        <f>INDEX(AX440:BE441,MATCH(AW449,AV440:AV441,0),MATCH(BS444,AX438:BE438,0))*(INDEX(AK446:AT453,MATCH(BS444,AI446:AI453,0),MATCH(BS445,AK445:AT445,0)))</f>
        <v>#N/A</v>
      </c>
      <c r="BT449" s="665" t="e">
        <f>INDEX(AX440:BE441,MATCH(AW449,AV440:AV441,0),MATCH(BT444,AX438:BE438,0))*(INDEX(AK446:AT453,MATCH(BT444,AI446:AI453,0),MATCH(BT445,AK445:AT445,0)))</f>
        <v>#N/A</v>
      </c>
      <c r="BU449" s="665" t="e">
        <f>INDEX(AX440:BE441,MATCH(AW449,AV440:AV441,0),MATCH(BU444,AX438:BE438,0))*(INDEX(AK446:AT453,MATCH(BU444,AI446:AI453,0),MATCH(BU445,AK445:AT445,0)))</f>
        <v>#N/A</v>
      </c>
      <c r="BV449" s="665" t="e">
        <f>INDEX(AX440:BE441,MATCH(AW449,AV440:AV441,0),MATCH(BV444,AX438:BE438,0))*(INDEX(AK446:AT453,MATCH(BV444,AI446:AI453,0),MATCH(BV445,AK445:AT445,0)))</f>
        <v>#N/A</v>
      </c>
      <c r="BW449" s="665" t="e">
        <f>INDEX(AX440:BE441,MATCH(AW449,AV440:AV441,0),MATCH(BW444,AX438:BE438,0))*(INDEX(AK446:AT453,MATCH(BW444,AI446:AI453,0),MATCH(BW445,AK445:AT445,0)))</f>
        <v>#N/A</v>
      </c>
      <c r="BX449" s="665" t="e">
        <f>INDEX(AX440:BE441,MATCH(AW449,AV440:AV441,0),MATCH(BX444,AX438:BE438,0))*(INDEX(AK446:AT453,MATCH(BX444,AI446:AI453,0),MATCH(BX445,AK445:AT445,0)))</f>
        <v>#N/A</v>
      </c>
      <c r="BY449" s="665" t="e">
        <f>INDEX(AX440:BE441,MATCH(AW449,AV440:AV441,0),MATCH(BY444,AX438:BE438,0))*(INDEX(AK446:AT453,MATCH(BY444,AI446:AI453,0),MATCH(BY445,AK445:AT445,0)))</f>
        <v>#N/A</v>
      </c>
      <c r="BZ449" s="665" t="e">
        <f>INDEX(AX440:BE441,MATCH(AW449,AV440:AV441,0),MATCH(BZ444,AX438:BE438,0))*(INDEX(AK446:AT453,MATCH(BZ444,AI446:AI453,0),MATCH(BZ445,AK445:AT445,0)))</f>
        <v>#N/A</v>
      </c>
      <c r="CA449" s="665" t="e">
        <f>INDEX(AX440:BE441,MATCH(AW449,AV440:AV441,0),MATCH(CA444,AX438:BE438,0))*(INDEX(AK446:AT453,MATCH(CA444,AI446:AI453,0),MATCH(CA445,AK445:AT445,0)))</f>
        <v>#N/A</v>
      </c>
      <c r="CB449" s="665" t="e">
        <f>INDEX(AX440:BE441,MATCH(AW449,AV440:AV441,0),MATCH(CB444,AX438:BE438,0))*(INDEX(AK446:AT453,MATCH(CB444,AI446:AI453,0),MATCH(CB445,AK445:AT445,0)))</f>
        <v>#N/A</v>
      </c>
      <c r="CC449" s="665" t="e">
        <f>INDEX(AX440:BE441,MATCH(AW449,AV440:AV441,0),MATCH(CC444,AX438:BE438,0))*(INDEX(AK446:AT453,MATCH(CC444,AI446:AI453,0),MATCH(CC445,AK445:AT445,0)))</f>
        <v>#N/A</v>
      </c>
      <c r="CD449" s="665" t="e">
        <f>INDEX(AX440:BE441,MATCH(AW449,AV440:AV441,0),MATCH(CD444,AX438:BE438,0))*(INDEX(AK446:AT453,MATCH(CD444,AI446:AI453,0),MATCH(CD445,AK445:AT445,0)))</f>
        <v>#N/A</v>
      </c>
      <c r="CE449" s="665" t="e">
        <f>INDEX(AX440:BE441,MATCH(AW449,AV440:AV441,0),MATCH(CE444,AX438:BE438,0))*(INDEX(AK446:AT453,MATCH(CE444,AI446:AI453,0),MATCH(CE445,AK445:AT445,0)))</f>
        <v>#N/A</v>
      </c>
      <c r="CF449" s="665" t="e">
        <f>INDEX(AX440:BE441,MATCH(AW449,AV440:AV441,0),MATCH(CF444,AX438:BE438,0))*(INDEX(AK446:AT453,MATCH(CF444,AI446:AI453,0),MATCH(CF445,AK445:AT445,0)))</f>
        <v>#N/A</v>
      </c>
      <c r="CG449" s="665" t="e">
        <f>INDEX(AX440:BE441,MATCH(AW449,AV440:AV441,0),MATCH(CG444,AX438:BE438,0))*(INDEX(AK446:AT453,MATCH(CG444,AI446:AI453,0),MATCH(CG445,AK445:AT445,0)))</f>
        <v>#N/A</v>
      </c>
      <c r="CH449" s="665" t="e">
        <f>INDEX(AX440:BE441,MATCH(AW449,AV440:AV441,0),MATCH(CH444,AX438:BE438,0))*(INDEX(AK446:AT453,MATCH(CH444,AI446:AI453,0),MATCH(CH445,AK445:AT445,0)))</f>
        <v>#N/A</v>
      </c>
      <c r="CI449" s="665" t="e">
        <f>INDEX(AX440:BE441,MATCH(AW449,AV440:AV441,0),MATCH(CI444,AX438:BE438,0))*(INDEX(AK446:AT453,MATCH(CI444,AI446:AI453,0),MATCH(CI445,AK445:AT445,0)))</f>
        <v>#N/A</v>
      </c>
      <c r="CJ449" s="665" t="e">
        <f>INDEX(AX440:BE441,MATCH(AW449,AV440:AV441,0),MATCH(CJ444,AX438:BE438,0))*(INDEX(AK446:AT453,MATCH(CJ444,AI446:AI453,0),MATCH(CJ445,AK445:AT445,0)))</f>
        <v>#N/A</v>
      </c>
      <c r="CK449" s="665" t="e">
        <f>INDEX(AX440:BE441,MATCH(AW449,AV440:AV441,0),MATCH(CK444,AX438:BE438,0))*(INDEX(AK446:AT453,MATCH(CK444,AI446:AI453,0),MATCH(CK445,AK445:AT445,0)))</f>
        <v>#N/A</v>
      </c>
      <c r="CL449" s="665" t="e">
        <f>INDEX(AX440:BE441,MATCH(AW449,AV440:AV441,0),MATCH(CL444,AX438:BE438,0))*(INDEX(AK446:AT453,MATCH(CL444,AI446:AI453,0),MATCH(CL445,AK445:AT445,0)))</f>
        <v>#N/A</v>
      </c>
      <c r="CM449" s="665" t="e">
        <f>INDEX(AX440:BE441,MATCH(AW449,AV440:AV441,0),MATCH(CM444,AX438:BE438,0))*(INDEX(AK446:AT453,MATCH(CM444,AI446:AI453,0),MATCH(CM445,AK445:AT445,0)))</f>
        <v>#N/A</v>
      </c>
      <c r="CN449" s="665" t="e">
        <f>INDEX(AX440:BE441,MATCH(AW449,AV440:AV441,0),MATCH(CN444,AX438:BE438,0))*(INDEX(AK446:AT453,MATCH(CN444,AI446:AI453,0),MATCH(CN445,AK445:AT445,0)))</f>
        <v>#N/A</v>
      </c>
      <c r="CO449" s="665" t="e">
        <f>INDEX(AX440:BE441,MATCH(AW449,AV440:AV441,0),MATCH(CO444,AX438:BE438,0))*(INDEX(AK446:AT453,MATCH(CO444,AI446:AI453,0),MATCH(CO445,AK445:AT445,0)))</f>
        <v>#N/A</v>
      </c>
      <c r="CP449" s="665" t="e">
        <f>INDEX(AX440:BE441,MATCH(AW449,AV440:AV441,0),MATCH(CP444,AX438:BE438,0))*(INDEX(AK446:AT453,MATCH(CP444,AI446:AI453,0),MATCH(CP445,AK445:AT445,0)))</f>
        <v>#N/A</v>
      </c>
      <c r="CQ449" s="665" t="e">
        <f>INDEX(AX440:BE441,MATCH(AW449,AV440:AV441,0),MATCH(CQ444,AX438:BE438,0))*(INDEX(AK446:AT453,MATCH(CQ444,AI446:AI453,0),MATCH(CQ445,AK445:AT445,0)))</f>
        <v>#N/A</v>
      </c>
      <c r="CR449" s="665" t="e">
        <f>INDEX(AX440:BE441,MATCH(AW449,AV440:AV441,0),MATCH(CR444,AX438:BE438,0))*(INDEX(AK446:AT453,MATCH(CR444,AI446:AI453,0),MATCH(CR445,AK445:AT445,0)))</f>
        <v>#N/A</v>
      </c>
      <c r="CS449" s="665" t="e">
        <f>INDEX(AX440:BE441,MATCH(AW449,AV440:AV441,0),MATCH(CS444,AX438:BE438,0))*(INDEX(AK446:AT453,MATCH(CS444,AI446:AI453,0),MATCH(CS445,AK445:AT445,0)))</f>
        <v>#N/A</v>
      </c>
      <c r="CT449" s="665" t="e">
        <f>INDEX(AX440:BE441,MATCH(AW449,AV440:AV441,0),MATCH(CT444,AX438:BE438,0))*(INDEX(AK446:AT453,MATCH(CT444,AI446:AI453,0),MATCH(CT445,AK445:AT445,0)))</f>
        <v>#N/A</v>
      </c>
      <c r="CU449" s="665" t="e">
        <f>INDEX(AX440:BE441,MATCH(AW449,AV440:AV441,0),MATCH(CU444,AX438:BE438,0))*(INDEX(AK446:AT453,MATCH(CU444,AI446:AI453,0),MATCH(CU445,AK445:AT445,0)))</f>
        <v>#N/A</v>
      </c>
      <c r="CV449" s="665" t="e">
        <f>INDEX(AX440:BE441,MATCH(AW449,AV440:AV441,0),MATCH(CV444,AX438:BE438,0))*(INDEX(AK446:AT453,MATCH(CV444,AI446:AI453,0),MATCH(CV445,AK445:AT445,0)))</f>
        <v>#N/A</v>
      </c>
      <c r="CW449" s="665" t="e">
        <f>INDEX(AX440:BE441,MATCH(AW449,AV440:AV441,0),MATCH(CW444,AX438:BE438,0))*(INDEX(AK446:AT453,MATCH(CW444,AI446:AI453,0),MATCH(CW445,AK445:AT445,0)))</f>
        <v>#N/A</v>
      </c>
      <c r="CX449" s="665" t="e">
        <f>INDEX(AX440:BE441,MATCH(AW449,AV440:AV441,0),MATCH(CX444,AX438:BE438,0))*(INDEX(AK446:AT453,MATCH(CX444,AI446:AI453,0),MATCH(CX445,AK445:AT445,0)))</f>
        <v>#N/A</v>
      </c>
      <c r="CY449" s="665" t="e">
        <f>INDEX(AX440:BE441,MATCH(AW449,AV440:AV441,0),MATCH(CY444,AX438:BE438,0))*(INDEX(AK446:AT453,MATCH(CY444,AI446:AI453,0),MATCH(CY445,AK445:AT445,0)))</f>
        <v>#N/A</v>
      </c>
      <c r="CZ449" s="665" t="e">
        <f>INDEX(AX440:BE441,MATCH(AW449,AV440:AV441,0),MATCH(CZ444,AX438:BE438,0))*(INDEX(AK446:AT453,MATCH(CZ444,AI446:AI453,0),MATCH(CZ445,AK445:AT445,0)))</f>
        <v>#N/A</v>
      </c>
      <c r="DA449" s="665" t="e">
        <f>INDEX(AX440:BE441,MATCH(AW449,AV440:AV441,0),MATCH(DA444,AX438:BE438,0))*(INDEX(AK446:AT453,MATCH(DA444,AI446:AI453,0),MATCH(DA445,AK445:AT445,0)))</f>
        <v>#N/A</v>
      </c>
      <c r="DB449" s="665" t="e">
        <f>INDEX(AX440:BE441,MATCH(AW449,AV440:AV441,0),MATCH(DB444,AX438:BE438,0))*(INDEX(AK446:AT453,MATCH(DB444,AI446:AI453,0),MATCH(DB445,AK445:AT445,0)))</f>
        <v>#N/A</v>
      </c>
      <c r="DC449" s="665" t="e">
        <f>INDEX(AX440:BE441,MATCH(AW449,AV440:AV441,0),MATCH(DC444,AX438:BE438,0))*(INDEX(AK446:AT453,MATCH(DC444,AI446:AI453,0),MATCH(DC445,AK445:AT445,0)))</f>
        <v>#N/A</v>
      </c>
      <c r="DD449" s="665" t="e">
        <f>INDEX(AX440:BE441,MATCH(AW449,AV440:AV441,0),MATCH(DD444,AX438:BE438,0))*(INDEX(AK446:AT453,MATCH(DD444,AI446:AI453,0),MATCH(DD445,AK445:AT445,0)))</f>
        <v>#N/A</v>
      </c>
      <c r="DE449" s="665" t="e">
        <f>INDEX(AX440:BE441,MATCH(AW449,AV440:AV441,0),MATCH(DE444,AX438:BE438,0))*(INDEX(AK446:AT453,MATCH(DE444,AI446:AI453,0),MATCH(DE445,AK445:AT445,0)))</f>
        <v>#N/A</v>
      </c>
      <c r="DF449" s="665" t="e">
        <f>INDEX(AX440:BE441,MATCH(AW449,AV440:AV441,0),MATCH(DF444,AX438:BE438,0))*(INDEX(AK446:AT453,MATCH(DF444,AI446:AI453,0),MATCH(DF445,AK445:AT445,0)))</f>
        <v>#N/A</v>
      </c>
      <c r="DG449" s="665" t="e">
        <f>INDEX(AX440:BE441,MATCH(AW449,AV440:AV441,0),MATCH(DG444,AX438:BE438,0))*(INDEX(AK446:AT453,MATCH(DG444,AI446:AI453,0),MATCH(DG445,AK445:AT445,0)))</f>
        <v>#N/A</v>
      </c>
      <c r="DH449" s="665" t="e">
        <f>INDEX(AX440:BE441,MATCH(AW449,AV440:AV441,0),MATCH(DH444,AX438:BE438,0))*(INDEX(AK446:AT453,MATCH(DH444,AI446:AI453,0),MATCH(DH445,AK445:AT445,0)))</f>
        <v>#N/A</v>
      </c>
      <c r="DI449" s="665" t="e">
        <f>INDEX(AX440:BE441,MATCH(AW449,AV440:AV441,0),MATCH(DI444,AX438:BE438,0))*(INDEX(AK446:AT453,MATCH(DI444,AI446:AI453,0),MATCH(DI445,AK445:AT445,0)))</f>
        <v>#N/A</v>
      </c>
      <c r="DJ449" s="665" t="e">
        <f>INDEX(AX440:BE441,MATCH(AW449,AV440:AV441,0),MATCH(DJ444,AX438:BE438,0))*(INDEX(AK446:AT453,MATCH(DJ444,AI446:AI453,0),MATCH(DJ445,AK445:AT445,0)))</f>
        <v>#N/A</v>
      </c>
      <c r="DK449" s="665" t="e">
        <f>INDEX(AX440:BE441,MATCH(AW449,AV440:AV441,0),MATCH(DK444,AX438:BE438,0))*(INDEX(AK446:AT453,MATCH(DK444,AI446:AI453,0),MATCH(DK445,AK445:AT445,0)))</f>
        <v>#N/A</v>
      </c>
      <c r="DL449" s="665" t="e">
        <f>INDEX(AX440:BE441,MATCH(AW449,AV440:AV441,0),MATCH(DL444,AX438:BE438,0))*(INDEX(AK446:AT453,MATCH(DL444,AI446:AI453,0),MATCH(DL445,AK445:AT445,0)))</f>
        <v>#N/A</v>
      </c>
      <c r="DM449" s="665" t="e">
        <f>INDEX(AX440:BE441,MATCH(AW449,AV440:AV441,0),MATCH(DM444,AX438:BE438,0))*(INDEX(AK446:AT453,MATCH(DM444,AI446:AI453,0),MATCH(DM445,AK445:AT445,0)))</f>
        <v>#N/A</v>
      </c>
      <c r="DN449" s="665" t="e">
        <f>INDEX(AX440:BE441,MATCH(AW449,AV440:AV441,0),MATCH(DN444,AX438:BE438,0))*(INDEX(AK446:AT453,MATCH(DN444,AI446:AI453,0),MATCH(DN445,AK445:AT445,0)))</f>
        <v>#N/A</v>
      </c>
      <c r="DO449" s="665" t="e">
        <f>INDEX(AX440:BE441,MATCH(AW449,AV440:AV441,0),MATCH(DO444,AX438:BE438,0))*(INDEX(AK446:AT453,MATCH(DO444,AI446:AI453,0),MATCH(DO445,AK445:AT445,0)))</f>
        <v>#N/A</v>
      </c>
      <c r="DP449" s="665" t="e">
        <f>INDEX(AX440:BE441,MATCH(AW449,AV440:AV441,0),MATCH(DP444,AX438:BE438,0))*(INDEX(AK446:AT453,MATCH(DP444,AI446:AI453,0),MATCH(DP445,AK445:AT445,0)))</f>
        <v>#N/A</v>
      </c>
      <c r="DQ449" s="643" t="e">
        <f>SUM(AX449:DP449)=#REF!</f>
        <v>#REF!</v>
      </c>
      <c r="DR449" s="749">
        <v>2026</v>
      </c>
      <c r="DS449" s="665" t="e">
        <f>IF(DR449&gt;DS444,AX448-AX449,0)</f>
        <v>#REF!</v>
      </c>
      <c r="DT449" s="665" t="e">
        <f>IF(DR449&gt;DT444,AY448-AY449,0)</f>
        <v>#N/A</v>
      </c>
      <c r="DU449" s="665" t="e">
        <f>IF(DR449&gt;DU444,AZ448-AZ449,0)</f>
        <v>#N/A</v>
      </c>
      <c r="DV449" s="665" t="e">
        <f>IF(DR449&gt;DV444,BA448-BA449,0)</f>
        <v>#N/A</v>
      </c>
      <c r="DW449" s="665" t="e">
        <f>IF(DR449&gt;DW444,BB448-BB449,0)</f>
        <v>#N/A</v>
      </c>
      <c r="DX449" s="665" t="e">
        <f>IF(DR449&gt;DX444,BC448-BC449,0)</f>
        <v>#N/A</v>
      </c>
      <c r="DY449" s="665" t="e">
        <f>IF(DR449&gt;DY444,BD448-BD449,0)</f>
        <v>#N/A</v>
      </c>
      <c r="DZ449" s="665" t="e">
        <f>IF(DR449&gt;DZ444,BE448-BE449,0)</f>
        <v>#N/A</v>
      </c>
      <c r="EA449" s="665" t="e">
        <f>IF(DR449&gt;EA444,BF448-BF449,0)</f>
        <v>#N/A</v>
      </c>
      <c r="EB449" s="665" t="e">
        <f>IF(DR449&gt;EB444,BG448-BG449,0)</f>
        <v>#N/A</v>
      </c>
      <c r="EC449" s="665" t="e">
        <f>IF(DR449&gt;EC444,BH448-BH449,0)</f>
        <v>#N/A</v>
      </c>
      <c r="ED449" s="665" t="e">
        <f>IF(DR449&gt;ED444,BI448-BI449,0)</f>
        <v>#N/A</v>
      </c>
      <c r="EE449" s="665" t="e">
        <f>IF(DR449&gt;EE444,BJ448-BJ449,0)</f>
        <v>#N/A</v>
      </c>
      <c r="EF449" s="665" t="e">
        <f>IF(DR449&gt;EF444,BK448-BK449,0)</f>
        <v>#N/A</v>
      </c>
      <c r="EG449" s="665" t="e">
        <f>IF(DR449&gt;EG444,BL448-BL449,0)</f>
        <v>#N/A</v>
      </c>
      <c r="EH449" s="665" t="e">
        <f>IF(DR449&gt;EH444,BM448-BM449,0)</f>
        <v>#N/A</v>
      </c>
      <c r="EI449" s="665" t="e">
        <f>IF(DR449&gt;EI444,BN448-BN449,0)</f>
        <v>#N/A</v>
      </c>
      <c r="EJ449" s="665" t="e">
        <f>IF(DR449&gt;EJ444,BO448-BO449,0)</f>
        <v>#N/A</v>
      </c>
      <c r="EK449" s="665" t="e">
        <f>IF(DR449&gt;EK444,BP448-BP449,0)</f>
        <v>#N/A</v>
      </c>
      <c r="EL449" s="665" t="e">
        <f>IF(DR449&gt;EL444,BQ448-BQ449,0)</f>
        <v>#N/A</v>
      </c>
      <c r="EM449" s="665" t="e">
        <f>IF(DR449&gt;EM444,BR448-BR449,0)</f>
        <v>#N/A</v>
      </c>
      <c r="EN449" s="665">
        <f>IF(DR449&gt;EN444,BS448-BS449,0)</f>
        <v>0</v>
      </c>
      <c r="EO449" s="665">
        <f>IF(DR449&gt;EO444,BT448-BT449,0)</f>
        <v>0</v>
      </c>
      <c r="EP449" s="665">
        <f>IF(DR449&gt;EP444,BU448-BU449,0)</f>
        <v>0</v>
      </c>
      <c r="EQ449" s="665">
        <f>IF(DR449&gt;EQ444,BV448-BV449,0)</f>
        <v>0</v>
      </c>
      <c r="ER449" s="665">
        <f>IF(DR449&gt;ER444,BW448-BW449,0)</f>
        <v>0</v>
      </c>
      <c r="ES449" s="665">
        <f>IF(DR449&gt;ES444,BX448-BX449,0)</f>
        <v>0</v>
      </c>
      <c r="ET449" s="665">
        <f>IF(DR449&gt;ET444,BY448-BY449,0)</f>
        <v>0</v>
      </c>
      <c r="EU449" s="665">
        <f>IF(DR449&gt;EU444,BZ448-BZ449,0)</f>
        <v>0</v>
      </c>
      <c r="EV449" s="665">
        <f>IF(DR449&gt;EV444,CA448-CA449,0)</f>
        <v>0</v>
      </c>
      <c r="EW449" s="665">
        <f>IF(DR449&gt;EW444,CB448-CB449,0)</f>
        <v>0</v>
      </c>
      <c r="EX449" s="665">
        <f>IF(DR449&gt;EX444,CC448-CC449,0)</f>
        <v>0</v>
      </c>
      <c r="EY449" s="665">
        <f>IF(DR449&gt;EY444,CD448-CD449,0)</f>
        <v>0</v>
      </c>
      <c r="EZ449" s="665">
        <f>IF(DR449&gt;EZ444,CE448-CE449,0)</f>
        <v>0</v>
      </c>
      <c r="FA449" s="665">
        <f>IF(DR449&gt;FA444,CF448-CF449,0)</f>
        <v>0</v>
      </c>
      <c r="FB449" s="665">
        <f>IF(DR449&gt;FB444,CG448-CG449,0)</f>
        <v>0</v>
      </c>
      <c r="FC449" s="665">
        <f>IF(DR449&gt;FC444,CH448-CH449,0)</f>
        <v>0</v>
      </c>
      <c r="FD449" s="665">
        <f>IF(DR449&gt;FD444,CI448-CI449,0)</f>
        <v>0</v>
      </c>
      <c r="FE449" s="665">
        <f>IF(DR449&gt;FE444,CJ448-CJ449,0)</f>
        <v>0</v>
      </c>
      <c r="FF449" s="665">
        <f>IF(DR449&gt;FF444,CK448-CK449,0)</f>
        <v>0</v>
      </c>
      <c r="FG449" s="665">
        <f>IF(DR449&gt;FG444,CL448-CL449,0)</f>
        <v>0</v>
      </c>
      <c r="FH449" s="665">
        <f>IF(DR449&gt;FH444,CM448-CM449,0)</f>
        <v>0</v>
      </c>
      <c r="FI449" s="665">
        <f>IF(DR449&gt;FI444,CN448-CN449,0)</f>
        <v>0</v>
      </c>
      <c r="FJ449" s="665">
        <f>IF(DR449&gt;FJ444,CO448-CO449,0)</f>
        <v>0</v>
      </c>
      <c r="FK449" s="665">
        <f>IF(DR449&gt;FK444,CP448-CP449,0)</f>
        <v>0</v>
      </c>
      <c r="FL449" s="665">
        <f>IF(DR449&gt;FL444,CQ448-CQ449,0)</f>
        <v>0</v>
      </c>
      <c r="FM449" s="665">
        <f>IF(DR449&gt;FM444,CR448-CR449,0)</f>
        <v>0</v>
      </c>
      <c r="FN449" s="665">
        <f>IF(DR449&gt;FN444,CS448-CS449,0)</f>
        <v>0</v>
      </c>
      <c r="FO449" s="665">
        <f>IF(DR449&gt;FO444,CT448-CT449,0)</f>
        <v>0</v>
      </c>
      <c r="FP449" s="665">
        <f>IF(DR449&gt;FP444,CU448-CU449,0)</f>
        <v>0</v>
      </c>
      <c r="FQ449" s="665">
        <f>IF(DR449&gt;FQ444,CV448-CV449,0)</f>
        <v>0</v>
      </c>
      <c r="FR449" s="665">
        <f>IF(DR449&gt;FR444,CW448-CW449,0)</f>
        <v>0</v>
      </c>
      <c r="FS449" s="665">
        <f>IF(DR449&gt;FS444,CX448-CX449,0)</f>
        <v>0</v>
      </c>
      <c r="FT449" s="665">
        <f>IF(DR449&gt;FT444,CY448-CY449,0)</f>
        <v>0</v>
      </c>
      <c r="FU449" s="665">
        <f>IF(DR449&gt;FU444,CZ448-CZ449,0)</f>
        <v>0</v>
      </c>
      <c r="FV449" s="665">
        <f>IF(DR449&gt;FV444,DA448-DA449,0)</f>
        <v>0</v>
      </c>
      <c r="FW449" s="665">
        <f>IF(DR449&gt;FW444,DB448-DB449,0)</f>
        <v>0</v>
      </c>
      <c r="FX449" s="665">
        <f>IF(DR449&gt;FX444,DC448-DC449,0)</f>
        <v>0</v>
      </c>
      <c r="FY449" s="665">
        <f>IF(DR449&gt;FY444,DD448-DD449,0)</f>
        <v>0</v>
      </c>
      <c r="FZ449" s="665">
        <f>IF(DR449&gt;FZ444,DE448-DE449,0)</f>
        <v>0</v>
      </c>
      <c r="GA449" s="665">
        <f>IF(DR449&gt;GA444,DF448-DF449,0)</f>
        <v>0</v>
      </c>
      <c r="GB449" s="665">
        <f>IF(DR449&gt;GB444,DG448-DG449,0)</f>
        <v>0</v>
      </c>
      <c r="GC449" s="665">
        <f>IF(DR449&gt;GC444,DH448-DH449,0)</f>
        <v>0</v>
      </c>
      <c r="GD449" s="665">
        <f>IF(DR449&gt;GD444,DI448-DI449,0)</f>
        <v>0</v>
      </c>
      <c r="GE449" s="665">
        <f>IF(DR449&gt;GE444,DJ448-DJ449,0)</f>
        <v>0</v>
      </c>
      <c r="GF449" s="665">
        <f>IF(DR449&gt;GF444,DK448-DK449,0)</f>
        <v>0</v>
      </c>
      <c r="GG449" s="665">
        <f>IF(DR449&gt;GG444,DL448-DL449,0)</f>
        <v>0</v>
      </c>
      <c r="GH449" s="665">
        <f>IF(DR449&gt;GH444,DM448-DM449,0)</f>
        <v>0</v>
      </c>
      <c r="GI449" s="665">
        <f>IF(DR449&gt;GI444,DN448-DN449,0)</f>
        <v>0</v>
      </c>
      <c r="GJ449" s="665">
        <f>IF(DR449&gt;GJ444,DO448-DO449,0)</f>
        <v>0</v>
      </c>
      <c r="GK449" s="665">
        <f>IF(DR449&gt;GK444,DP448-DP449,0)</f>
        <v>0</v>
      </c>
      <c r="GL449" s="665" t="e">
        <f>SUM(DS449:GK449)+SUM(#REF!)=#REF!</f>
        <v>#REF!</v>
      </c>
      <c r="GM449" s="667"/>
      <c r="GN449" s="749">
        <v>2026</v>
      </c>
      <c r="GO449" s="664" t="e">
        <f>SUMIF(DS445:GK445,GO445,DS449:GK449)</f>
        <v>#REF!</v>
      </c>
      <c r="GP449" s="668" t="e">
        <f>SUMIF(DS445:GK445,GP445,DS449:GK449)</f>
        <v>#N/A</v>
      </c>
      <c r="GQ449" s="668" t="e">
        <f>SUMIF(DS445:GK445,GQ445,DS449:GK449)</f>
        <v>#N/A</v>
      </c>
      <c r="GR449" s="668" t="e">
        <f>SUMIF(DS445:GK445,GR445,DS449:GK449)</f>
        <v>#N/A</v>
      </c>
      <c r="GS449" s="668" t="e">
        <f>SUMIF(DS445:GK445,GS445,DS449:GK449)</f>
        <v>#N/A</v>
      </c>
      <c r="GT449" s="668" t="e">
        <f>SUMIF(DS445:GK445,GT445,DS449:GK449)</f>
        <v>#N/A</v>
      </c>
      <c r="GU449" s="668" t="e">
        <f>SUMIF(DS445:GK445,GU445,DS449:GK449)</f>
        <v>#N/A</v>
      </c>
      <c r="GV449" s="668" t="e">
        <f>SUMIF(DS445:GK445,GV445,DS449:GK449)</f>
        <v>#N/A</v>
      </c>
      <c r="GW449" s="668" t="e">
        <f>SUMIF(DS445:GK445,GW445,DS449:GK449)</f>
        <v>#N/A</v>
      </c>
      <c r="GX449" s="668" t="e">
        <f>SUMIF(DS445:GK445,GX445,DS449:GK449)</f>
        <v>#N/A</v>
      </c>
      <c r="GY449" s="668" t="e">
        <f>SUMIF(DS445:GK445,GY445,DS449:GK449)</f>
        <v>#N/A</v>
      </c>
      <c r="GZ449" s="646" t="e">
        <f>SUM(GO449:GY449)=(#REF!-SUM(#REF!))</f>
        <v>#REF!</v>
      </c>
    </row>
    <row r="450" spans="1:234" hidden="1" x14ac:dyDescent="0.25">
      <c r="A450" s="643" t="s">
        <v>208</v>
      </c>
      <c r="AI450" s="664">
        <v>2027</v>
      </c>
      <c r="AJ450" s="664">
        <v>0</v>
      </c>
      <c r="AK450" s="665">
        <f>IFERROR(#REF!/#REF!,0)</f>
        <v>0</v>
      </c>
      <c r="AL450" s="665">
        <f>IFERROR(#REF!/#REF!,0)</f>
        <v>0</v>
      </c>
      <c r="AM450" s="665">
        <f>IFERROR(#REF!/#REF!,0)</f>
        <v>0</v>
      </c>
      <c r="AN450" s="669">
        <f>IFERROR(#REF!/#REF!,0)</f>
        <v>0</v>
      </c>
      <c r="AO450" s="669">
        <f>IFERROR(#REF!/#REF!,0)</f>
        <v>0</v>
      </c>
      <c r="AP450" s="669">
        <f>IFERROR(#REF!/#REF!,0)</f>
        <v>0</v>
      </c>
      <c r="AQ450" s="669">
        <f>IFERROR(#REF!/#REF!,0)</f>
        <v>0</v>
      </c>
      <c r="AR450" s="669">
        <f>IFERROR(#REF!/#REF!,0)</f>
        <v>0</v>
      </c>
      <c r="AS450" s="669">
        <f>IFERROR(#REF!/#REF!,0)</f>
        <v>0</v>
      </c>
      <c r="AT450" s="669">
        <f>IFERROR(#REF!/#REF!,0)</f>
        <v>0</v>
      </c>
      <c r="AU450" s="666"/>
      <c r="AW450" s="749">
        <v>2027</v>
      </c>
      <c r="AX450" s="665" t="e">
        <f>#REF!</f>
        <v>#REF!</v>
      </c>
      <c r="AY450" s="665" t="e">
        <f>INDEX(AX440:BE441,MATCH(AW450,AV440:AV441,0),MATCH(AY444,AX438:BE438,0))*(INDEX(AK446:AT453,MATCH(AY444,AI446:AI453,0),MATCH(AY445,AK445:AT445,0)))</f>
        <v>#N/A</v>
      </c>
      <c r="AZ450" s="665" t="e">
        <f>INDEX(AX440:BE441,MATCH(AW450,AV440:AV441,0),MATCH(AZ444,AX438:BE438,0))*(INDEX(AK446:AT453,MATCH(AZ444,AI446:AI453,0),MATCH(AZ445,AK445:AT445,0)))</f>
        <v>#N/A</v>
      </c>
      <c r="BA450" s="665" t="e">
        <f>INDEX(AX440:BE441,MATCH(AW450,AV440:AV441,0),MATCH(BA444,AX438:BE438,0))*(INDEX(AK446:AT453,MATCH(BA444,AI446:AI453,0),MATCH(BA445,AK445:AT445,0)))</f>
        <v>#N/A</v>
      </c>
      <c r="BB450" s="665" t="e">
        <f>INDEX(AX440:BE441,MATCH(AW450,AV440:AV441,0),MATCH(BB444,AX438:BE438,0))*(INDEX(AK446:AT453,MATCH(BB444,AI446:AI453,0),MATCH(BB445,AK445:AT445,0)))</f>
        <v>#N/A</v>
      </c>
      <c r="BC450" s="665" t="e">
        <f>INDEX(AX440:BE441,MATCH(AW450,AV440:AV441,0),MATCH(BC444,AX438:BE438,0))*(INDEX(AK446:AT453,MATCH(BC444,AI446:AI453,0),MATCH(BC445,AK445:AT445,0)))</f>
        <v>#N/A</v>
      </c>
      <c r="BD450" s="665" t="e">
        <f>INDEX(AX440:BE441,MATCH(AW450,AV440:AV441,0),MATCH(BD444,AX438:BE438,0))*(INDEX(AK446:AT453,MATCH(BD444,AI446:AI453,0),MATCH(BD445,AK445:AT445,0)))</f>
        <v>#N/A</v>
      </c>
      <c r="BE450" s="665" t="e">
        <f>INDEX(AX440:BE441,MATCH(AW450,AV440:AV441,0),MATCH(BE444,AX438:BE438,0))*(INDEX(AK446:AT453,MATCH(BE444,AI446:AI453,0),MATCH(BE445,AK445:AT445,0)))</f>
        <v>#N/A</v>
      </c>
      <c r="BF450" s="665" t="e">
        <f>INDEX(AX440:BE441,MATCH(AW450,AV440:AV441,0),MATCH(BF444,AX438:BE438,0))*(INDEX(AK446:AT453,MATCH(BF444,AI446:AI453,0),MATCH(BF445,AK445:AT445,0)))</f>
        <v>#N/A</v>
      </c>
      <c r="BG450" s="665" t="e">
        <f>INDEX(AX440:BE441,MATCH(AW450,AV440:AV441,0),MATCH(BG444,AX438:BE438,0))*(INDEX(AK446:AT453,MATCH(BG444,AI446:AI453,0),MATCH(BG445,AK445:AT445,0)))</f>
        <v>#N/A</v>
      </c>
      <c r="BH450" s="665" t="e">
        <f>INDEX(AX440:BE441,MATCH(AW450,AV440:AV441,0),MATCH(BH444,AX438:BE438,0))*(INDEX(AK446:AT453,MATCH(BH444,AI446:AI453,0),MATCH(BH445,AK445:AT445,0)))</f>
        <v>#N/A</v>
      </c>
      <c r="BI450" s="665" t="e">
        <f>INDEX(AX440:BE441,MATCH(AW450,AV440:AV441,0),MATCH(BI444,AX438:BE438,0))*(INDEX(AK446:AT453,MATCH(BI444,AI446:AI453,0),MATCH(BI445,AK445:AT445,0)))</f>
        <v>#N/A</v>
      </c>
      <c r="BJ450" s="665" t="e">
        <f>INDEX(AX440:BE441,MATCH(AW450,AV440:AV441,0),MATCH(BJ444,AX438:BE438,0))*(INDEX(AK446:AT453,MATCH(BJ444,AI446:AI453,0),MATCH(BJ445,AK445:AT445,0)))</f>
        <v>#N/A</v>
      </c>
      <c r="BK450" s="665" t="e">
        <f>INDEX(AX440:BE441,MATCH(AW450,AV440:AV441,0),MATCH(BK444,AX438:BE438,0))*(INDEX(AK446:AT453,MATCH(BK444,AI446:AI453,0),MATCH(BK445,AK445:AT445,0)))</f>
        <v>#N/A</v>
      </c>
      <c r="BL450" s="665" t="e">
        <f>INDEX(AX440:BE441,MATCH(AW450,AV440:AV441,0),MATCH(BL444,AX438:BE438,0))*(INDEX(AK446:AT453,MATCH(BL444,AI446:AI453,0),MATCH(BL445,AK445:AT445,0)))</f>
        <v>#N/A</v>
      </c>
      <c r="BM450" s="665" t="e">
        <f>INDEX(AX440:BE441,MATCH(AW450,AV440:AV441,0),MATCH(BM444,AX438:BE438,0))*(INDEX(AK446:AT453,MATCH(BM444,AI446:AI453,0),MATCH(BM445,AK445:AT445,0)))</f>
        <v>#N/A</v>
      </c>
      <c r="BN450" s="665" t="e">
        <f>INDEX(AX440:BE441,MATCH(AW450,AV440:AV441,0),MATCH(BN444,AX438:BE438,0))*(INDEX(AK446:AT453,MATCH(BN444,AI446:AI453,0),MATCH(BN445,AK445:AT445,0)))</f>
        <v>#N/A</v>
      </c>
      <c r="BO450" s="665" t="e">
        <f>INDEX(AX440:BE441,MATCH(AW450,AV440:AV441,0),MATCH(BO444,AX438:BE438,0))*(INDEX(AK446:AT453,MATCH(BO444,AI446:AI453,0),MATCH(BO445,AK445:AT445,0)))</f>
        <v>#N/A</v>
      </c>
      <c r="BP450" s="665" t="e">
        <f>INDEX(AX440:BE441,MATCH(AW450,AV440:AV441,0),MATCH(BP444,AX438:BE438,0))*(INDEX(AK446:AT453,MATCH(BP444,AI446:AI453,0),MATCH(BP445,AK445:AT445,0)))</f>
        <v>#N/A</v>
      </c>
      <c r="BQ450" s="665" t="e">
        <f>INDEX(AX440:BE441,MATCH(AW450,AV440:AV441,0),MATCH(BQ444,AX438:BE438,0))*(INDEX(AK446:AT453,MATCH(BQ444,AI446:AI453,0),MATCH(BQ445,AK445:AT445,0)))</f>
        <v>#N/A</v>
      </c>
      <c r="BR450" s="665" t="e">
        <f>INDEX(AX440:BE441,MATCH(AW450,AV440:AV441,0),MATCH(BR444,AX438:BE438,0))*(INDEX(AK446:AT453,MATCH(BR444,AI446:AI453,0),MATCH(BR445,AK445:AT445,0)))</f>
        <v>#N/A</v>
      </c>
      <c r="BS450" s="665" t="e">
        <f>INDEX(AX440:BE441,MATCH(AW450,AV440:AV441,0),MATCH(BS444,AX438:BE438,0))*(INDEX(AK446:AT453,MATCH(BS444,AI446:AI453,0),MATCH(BS445,AK445:AT445,0)))</f>
        <v>#N/A</v>
      </c>
      <c r="BT450" s="665" t="e">
        <f>INDEX(AX440:BE441,MATCH(AW450,AV440:AV441,0),MATCH(BT444,AX438:BE438,0))*(INDEX(AK446:AT453,MATCH(BT444,AI446:AI453,0),MATCH(BT445,AK445:AT445,0)))</f>
        <v>#N/A</v>
      </c>
      <c r="BU450" s="665" t="e">
        <f>INDEX(AX440:BE441,MATCH(AW450,AV440:AV441,0),MATCH(BU444,AX438:BE438,0))*(INDEX(AK446:AT453,MATCH(BU444,AI446:AI453,0),MATCH(BU445,AK445:AT445,0)))</f>
        <v>#N/A</v>
      </c>
      <c r="BV450" s="665" t="e">
        <f>INDEX(AX440:BE441,MATCH(AW450,AV440:AV441,0),MATCH(BV444,AX438:BE438,0))*(INDEX(AK446:AT453,MATCH(BV444,AI446:AI453,0),MATCH(BV445,AK445:AT445,0)))</f>
        <v>#N/A</v>
      </c>
      <c r="BW450" s="665" t="e">
        <f>INDEX(AX440:BE441,MATCH(AW450,AV440:AV441,0),MATCH(BW444,AX438:BE438,0))*(INDEX(AK446:AT453,MATCH(BW444,AI446:AI453,0),MATCH(BW445,AK445:AT445,0)))</f>
        <v>#N/A</v>
      </c>
      <c r="BX450" s="665" t="e">
        <f>INDEX(AX440:BE441,MATCH(AW450,AV440:AV441,0),MATCH(BX444,AX438:BE438,0))*(INDEX(AK446:AT453,MATCH(BX444,AI446:AI453,0),MATCH(BX445,AK445:AT445,0)))</f>
        <v>#N/A</v>
      </c>
      <c r="BY450" s="665" t="e">
        <f>INDEX(AX440:BE441,MATCH(AW450,AV440:AV441,0),MATCH(BY444,AX438:BE438,0))*(INDEX(AK446:AT453,MATCH(BY444,AI446:AI453,0),MATCH(BY445,AK445:AT445,0)))</f>
        <v>#N/A</v>
      </c>
      <c r="BZ450" s="665" t="e">
        <f>INDEX(AX440:BE441,MATCH(AW450,AV440:AV441,0),MATCH(BZ444,AX438:BE438,0))*(INDEX(AK446:AT453,MATCH(BZ444,AI446:AI453,0),MATCH(BZ445,AK445:AT445,0)))</f>
        <v>#N/A</v>
      </c>
      <c r="CA450" s="665" t="e">
        <f>INDEX(AX440:BE441,MATCH(AW450,AV440:AV441,0),MATCH(CA444,AX438:BE438,0))*(INDEX(AK446:AT453,MATCH(CA444,AI446:AI453,0),MATCH(CA445,AK445:AT445,0)))</f>
        <v>#N/A</v>
      </c>
      <c r="CB450" s="665" t="e">
        <f>INDEX(AX440:BE441,MATCH(AW450,AV440:AV441,0),MATCH(CB444,AX438:BE438,0))*(INDEX(AK446:AT453,MATCH(CB444,AI446:AI453,0),MATCH(CB445,AK445:AT445,0)))</f>
        <v>#N/A</v>
      </c>
      <c r="CC450" s="665" t="e">
        <f>INDEX(AX440:BE441,MATCH(AW450,AV440:AV441,0),MATCH(CC444,AX438:BE438,0))*(INDEX(AK446:AT453,MATCH(CC444,AI446:AI453,0),MATCH(CC445,AK445:AT445,0)))</f>
        <v>#N/A</v>
      </c>
      <c r="CD450" s="665" t="e">
        <f>INDEX(AX440:BE441,MATCH(AW450,AV440:AV441,0),MATCH(CD444,AX438:BE438,0))*(INDEX(AK446:AT453,MATCH(CD444,AI446:AI453,0),MATCH(CD445,AK445:AT445,0)))</f>
        <v>#N/A</v>
      </c>
      <c r="CE450" s="665" t="e">
        <f>INDEX(AX440:BE441,MATCH(AW450,AV440:AV441,0),MATCH(CE444,AX438:BE438,0))*(INDEX(AK446:AT453,MATCH(CE444,AI446:AI453,0),MATCH(CE445,AK445:AT445,0)))</f>
        <v>#N/A</v>
      </c>
      <c r="CF450" s="665" t="e">
        <f>INDEX(AX440:BE441,MATCH(AW450,AV440:AV441,0),MATCH(CF444,AX438:BE438,0))*(INDEX(AK446:AT453,MATCH(CF444,AI446:AI453,0),MATCH(CF445,AK445:AT445,0)))</f>
        <v>#N/A</v>
      </c>
      <c r="CG450" s="665" t="e">
        <f>INDEX(AX440:BE441,MATCH(AW450,AV440:AV441,0),MATCH(CG444,AX438:BE438,0))*(INDEX(AK446:AT453,MATCH(CG444,AI446:AI453,0),MATCH(CG445,AK445:AT445,0)))</f>
        <v>#N/A</v>
      </c>
      <c r="CH450" s="665" t="e">
        <f>INDEX(AX440:BE441,MATCH(AW450,AV440:AV441,0),MATCH(CH444,AX438:BE438,0))*(INDEX(AK446:AT453,MATCH(CH444,AI446:AI453,0),MATCH(CH445,AK445:AT445,0)))</f>
        <v>#N/A</v>
      </c>
      <c r="CI450" s="665" t="e">
        <f>INDEX(AX440:BE441,MATCH(AW450,AV440:AV441,0),MATCH(CI444,AX438:BE438,0))*(INDEX(AK446:AT453,MATCH(CI444,AI446:AI453,0),MATCH(CI445,AK445:AT445,0)))</f>
        <v>#N/A</v>
      </c>
      <c r="CJ450" s="665" t="e">
        <f>INDEX(AX440:BE441,MATCH(AW450,AV440:AV441,0),MATCH(CJ444,AX438:BE438,0))*(INDEX(AK446:AT453,MATCH(CJ444,AI446:AI453,0),MATCH(CJ445,AK445:AT445,0)))</f>
        <v>#N/A</v>
      </c>
      <c r="CK450" s="665" t="e">
        <f>INDEX(AX440:BE441,MATCH(AW450,AV440:AV441,0),MATCH(CK444,AX438:BE438,0))*(INDEX(AK446:AT453,MATCH(CK444,AI446:AI453,0),MATCH(CK445,AK445:AT445,0)))</f>
        <v>#N/A</v>
      </c>
      <c r="CL450" s="665" t="e">
        <f>INDEX(AX440:BE441,MATCH(AW450,AV440:AV441,0),MATCH(CL444,AX438:BE438,0))*(INDEX(AK446:AT453,MATCH(CL444,AI446:AI453,0),MATCH(CL445,AK445:AT445,0)))</f>
        <v>#N/A</v>
      </c>
      <c r="CM450" s="665" t="e">
        <f>INDEX(AX440:BE441,MATCH(AW450,AV440:AV441,0),MATCH(CM444,AX438:BE438,0))*(INDEX(AK446:AT453,MATCH(CM444,AI446:AI453,0),MATCH(CM445,AK445:AT445,0)))</f>
        <v>#N/A</v>
      </c>
      <c r="CN450" s="665" t="e">
        <f>INDEX(AX440:BE441,MATCH(AW450,AV440:AV441,0),MATCH(CN444,AX438:BE438,0))*(INDEX(AK446:AT453,MATCH(CN444,AI446:AI453,0),MATCH(CN445,AK445:AT445,0)))</f>
        <v>#N/A</v>
      </c>
      <c r="CO450" s="665" t="e">
        <f>INDEX(AX440:BE441,MATCH(AW450,AV440:AV441,0),MATCH(CO444,AX438:BE438,0))*(INDEX(AK446:AT453,MATCH(CO444,AI446:AI453,0),MATCH(CO445,AK445:AT445,0)))</f>
        <v>#N/A</v>
      </c>
      <c r="CP450" s="665" t="e">
        <f>INDEX(AX440:BE441,MATCH(AW450,AV440:AV441,0),MATCH(CP444,AX438:BE438,0))*(INDEX(AK446:AT453,MATCH(CP444,AI446:AI453,0),MATCH(CP445,AK445:AT445,0)))</f>
        <v>#N/A</v>
      </c>
      <c r="CQ450" s="665" t="e">
        <f>INDEX(AX440:BE441,MATCH(AW450,AV440:AV441,0),MATCH(CQ444,AX438:BE438,0))*(INDEX(AK446:AT453,MATCH(CQ444,AI446:AI453,0),MATCH(CQ445,AK445:AT445,0)))</f>
        <v>#N/A</v>
      </c>
      <c r="CR450" s="665" t="e">
        <f>INDEX(AX440:BE441,MATCH(AW450,AV440:AV441,0),MATCH(CR444,AX438:BE438,0))*(INDEX(AK446:AT453,MATCH(CR444,AI446:AI453,0),MATCH(CR445,AK445:AT445,0)))</f>
        <v>#N/A</v>
      </c>
      <c r="CS450" s="665" t="e">
        <f>INDEX(AX440:BE441,MATCH(AW450,AV440:AV441,0),MATCH(CS444,AX438:BE438,0))*(INDEX(AK446:AT453,MATCH(CS444,AI446:AI453,0),MATCH(CS445,AK445:AT445,0)))</f>
        <v>#N/A</v>
      </c>
      <c r="CT450" s="665" t="e">
        <f>INDEX(AX440:BE441,MATCH(AW450,AV440:AV441,0),MATCH(CT444,AX438:BE438,0))*(INDEX(AK446:AT453,MATCH(CT444,AI446:AI453,0),MATCH(CT445,AK445:AT445,0)))</f>
        <v>#N/A</v>
      </c>
      <c r="CU450" s="665" t="e">
        <f>INDEX(AX440:BE441,MATCH(AW450,AV440:AV441,0),MATCH(CU444,AX438:BE438,0))*(INDEX(AK446:AT453,MATCH(CU444,AI446:AI453,0),MATCH(CU445,AK445:AT445,0)))</f>
        <v>#N/A</v>
      </c>
      <c r="CV450" s="665" t="e">
        <f>INDEX(AX440:BE441,MATCH(AW450,AV440:AV441,0),MATCH(CV444,AX438:BE438,0))*(INDEX(AK446:AT453,MATCH(CV444,AI446:AI453,0),MATCH(CV445,AK445:AT445,0)))</f>
        <v>#N/A</v>
      </c>
      <c r="CW450" s="665" t="e">
        <f>INDEX(AX440:BE441,MATCH(AW450,AV440:AV441,0),MATCH(CW444,AX438:BE438,0))*(INDEX(AK446:AT453,MATCH(CW444,AI446:AI453,0),MATCH(CW445,AK445:AT445,0)))</f>
        <v>#N/A</v>
      </c>
      <c r="CX450" s="665" t="e">
        <f>INDEX(AX440:BE441,MATCH(AW450,AV440:AV441,0),MATCH(CX444,AX438:BE438,0))*(INDEX(AK446:AT453,MATCH(CX444,AI446:AI453,0),MATCH(CX445,AK445:AT445,0)))</f>
        <v>#N/A</v>
      </c>
      <c r="CY450" s="665" t="e">
        <f>INDEX(AX440:BE441,MATCH(AW450,AV440:AV441,0),MATCH(CY444,AX438:BE438,0))*(INDEX(AK446:AT453,MATCH(CY444,AI446:AI453,0),MATCH(CY445,AK445:AT445,0)))</f>
        <v>#N/A</v>
      </c>
      <c r="CZ450" s="665" t="e">
        <f>INDEX(AX440:BE441,MATCH(AW450,AV440:AV441,0),MATCH(CZ444,AX438:BE438,0))*(INDEX(AK446:AT453,MATCH(CZ444,AI446:AI453,0),MATCH(CZ445,AK445:AT445,0)))</f>
        <v>#N/A</v>
      </c>
      <c r="DA450" s="665" t="e">
        <f>INDEX(AX440:BE441,MATCH(AW450,AV440:AV441,0),MATCH(DA444,AX438:BE438,0))*(INDEX(AK446:AT453,MATCH(DA444,AI446:AI453,0),MATCH(DA445,AK445:AT445,0)))</f>
        <v>#N/A</v>
      </c>
      <c r="DB450" s="665" t="e">
        <f>INDEX(AX440:BE441,MATCH(AW450,AV440:AV441,0),MATCH(DB444,AX438:BE438,0))*(INDEX(AK446:AT453,MATCH(DB444,AI446:AI453,0),MATCH(DB445,AK445:AT445,0)))</f>
        <v>#N/A</v>
      </c>
      <c r="DC450" s="665" t="e">
        <f>INDEX(AX440:BE441,MATCH(AW450,AV440:AV441,0),MATCH(DC444,AX438:BE438,0))*(INDEX(AK446:AT453,MATCH(DC444,AI446:AI453,0),MATCH(DC445,AK445:AT445,0)))</f>
        <v>#N/A</v>
      </c>
      <c r="DD450" s="665" t="e">
        <f>INDEX(AX440:BE441,MATCH(AW450,AV440:AV441,0),MATCH(DD444,AX438:BE438,0))*(INDEX(AK446:AT453,MATCH(DD444,AI446:AI453,0),MATCH(DD445,AK445:AT445,0)))</f>
        <v>#N/A</v>
      </c>
      <c r="DE450" s="665" t="e">
        <f>INDEX(AX440:BE441,MATCH(AW450,AV440:AV441,0),MATCH(DE444,AX438:BE438,0))*(INDEX(AK446:AT453,MATCH(DE444,AI446:AI453,0),MATCH(DE445,AK445:AT445,0)))</f>
        <v>#N/A</v>
      </c>
      <c r="DF450" s="665" t="e">
        <f>INDEX(AX440:BE441,MATCH(AW450,AV440:AV441,0),MATCH(DF444,AX438:BE438,0))*(INDEX(AK446:AT453,MATCH(DF444,AI446:AI453,0),MATCH(DF445,AK445:AT445,0)))</f>
        <v>#N/A</v>
      </c>
      <c r="DG450" s="665" t="e">
        <f>INDEX(AX440:BE441,MATCH(AW450,AV440:AV441,0),MATCH(DG444,AX438:BE438,0))*(INDEX(AK446:AT453,MATCH(DG444,AI446:AI453,0),MATCH(DG445,AK445:AT445,0)))</f>
        <v>#N/A</v>
      </c>
      <c r="DH450" s="665" t="e">
        <f>INDEX(AX440:BE441,MATCH(AW450,AV440:AV441,0),MATCH(DH444,AX438:BE438,0))*(INDEX(AK446:AT453,MATCH(DH444,AI446:AI453,0),MATCH(DH445,AK445:AT445,0)))</f>
        <v>#N/A</v>
      </c>
      <c r="DI450" s="665" t="e">
        <f>INDEX(AX440:BE441,MATCH(AW450,AV440:AV441,0),MATCH(DI444,AX438:BE438,0))*(INDEX(AK446:AT453,MATCH(DI444,AI446:AI453,0),MATCH(DI445,AK445:AT445,0)))</f>
        <v>#N/A</v>
      </c>
      <c r="DJ450" s="665" t="e">
        <f>INDEX(AX440:BE441,MATCH(AW450,AV440:AV441,0),MATCH(DJ444,AX438:BE438,0))*(INDEX(AK446:AT453,MATCH(DJ444,AI446:AI453,0),MATCH(DJ445,AK445:AT445,0)))</f>
        <v>#N/A</v>
      </c>
      <c r="DK450" s="665" t="e">
        <f>INDEX(AX440:BE441,MATCH(AW450,AV440:AV441,0),MATCH(DK444,AX438:BE438,0))*(INDEX(AK446:AT453,MATCH(DK444,AI446:AI453,0),MATCH(DK445,AK445:AT445,0)))</f>
        <v>#N/A</v>
      </c>
      <c r="DL450" s="665" t="e">
        <f>INDEX(AX440:BE441,MATCH(AW450,AV440:AV441,0),MATCH(DL444,AX438:BE438,0))*(INDEX(AK446:AT453,MATCH(DL444,AI446:AI453,0),MATCH(DL445,AK445:AT445,0)))</f>
        <v>#N/A</v>
      </c>
      <c r="DM450" s="665" t="e">
        <f>INDEX(AX440:BE441,MATCH(AW450,AV440:AV441,0),MATCH(DM444,AX438:BE438,0))*(INDEX(AK446:AT453,MATCH(DM444,AI446:AI453,0),MATCH(DM445,AK445:AT445,0)))</f>
        <v>#N/A</v>
      </c>
      <c r="DN450" s="665" t="e">
        <f>INDEX(AX440:BE441,MATCH(AW450,AV440:AV441,0),MATCH(DN444,AX438:BE438,0))*(INDEX(AK446:AT453,MATCH(DN444,AI446:AI453,0),MATCH(DN445,AK445:AT445,0)))</f>
        <v>#N/A</v>
      </c>
      <c r="DO450" s="665" t="e">
        <f>INDEX(AX440:BE441,MATCH(AW450,AV440:AV441,0),MATCH(DO444,AX438:BE438,0))*(INDEX(AK446:AT453,MATCH(DO444,AI446:AI453,0),MATCH(DO445,AK445:AT445,0)))</f>
        <v>#N/A</v>
      </c>
      <c r="DP450" s="665" t="e">
        <f>INDEX(AX440:BE441,MATCH(AW450,AV440:AV441,0),MATCH(DP444,AX438:BE438,0))*(INDEX(AK446:AT453,MATCH(DP444,AI446:AI453,0),MATCH(DP445,AK445:AT445,0)))</f>
        <v>#N/A</v>
      </c>
      <c r="DQ450" s="643" t="e">
        <f>SUM(AX450:DP450)=#REF!</f>
        <v>#REF!</v>
      </c>
      <c r="DR450" s="749">
        <v>2027</v>
      </c>
      <c r="DS450" s="665" t="e">
        <f>IF(DR450&gt;DS444,AX449-AX450,0)</f>
        <v>#REF!</v>
      </c>
      <c r="DT450" s="665" t="e">
        <f>IF(DR450&gt;DT444,AY449-AY450,0)</f>
        <v>#N/A</v>
      </c>
      <c r="DU450" s="665" t="e">
        <f>IF(DR450&gt;DU444,AZ449-AZ450,0)</f>
        <v>#N/A</v>
      </c>
      <c r="DV450" s="665" t="e">
        <f>IF(DR450&gt;DV444,BA449-BA450,0)</f>
        <v>#N/A</v>
      </c>
      <c r="DW450" s="665" t="e">
        <f>IF(DR450&gt;DW444,BB449-BB450,0)</f>
        <v>#N/A</v>
      </c>
      <c r="DX450" s="665" t="e">
        <f>IF(DR450&gt;DX444,BC449-BC450,0)</f>
        <v>#N/A</v>
      </c>
      <c r="DY450" s="665" t="e">
        <f>IF(DR450&gt;DY444,BD449-BD450,0)</f>
        <v>#N/A</v>
      </c>
      <c r="DZ450" s="665" t="e">
        <f>IF(DR450&gt;DZ444,BE449-BE450,0)</f>
        <v>#N/A</v>
      </c>
      <c r="EA450" s="665" t="e">
        <f>IF(DR450&gt;EA444,BF449-BF450,0)</f>
        <v>#N/A</v>
      </c>
      <c r="EB450" s="665" t="e">
        <f>IF(DR450&gt;EB444,BG449-BG450,0)</f>
        <v>#N/A</v>
      </c>
      <c r="EC450" s="665" t="e">
        <f>IF(DR450&gt;EC444,BH449-BH450,0)</f>
        <v>#N/A</v>
      </c>
      <c r="ED450" s="665" t="e">
        <f>IF(DR450&gt;ED444,BI449-BI450,0)</f>
        <v>#N/A</v>
      </c>
      <c r="EE450" s="665" t="e">
        <f>IF(DR450&gt;EE444,BJ449-BJ450,0)</f>
        <v>#N/A</v>
      </c>
      <c r="EF450" s="665" t="e">
        <f>IF(DR450&gt;EF444,BK449-BK450,0)</f>
        <v>#N/A</v>
      </c>
      <c r="EG450" s="665" t="e">
        <f>IF(DR450&gt;EG444,BL449-BL450,0)</f>
        <v>#N/A</v>
      </c>
      <c r="EH450" s="665" t="e">
        <f>IF(DR450&gt;EH444,BM449-BM450,0)</f>
        <v>#N/A</v>
      </c>
      <c r="EI450" s="665" t="e">
        <f>IF(DR450&gt;EI444,BN449-BN450,0)</f>
        <v>#N/A</v>
      </c>
      <c r="EJ450" s="665" t="e">
        <f>IF(DR450&gt;EJ444,BO449-BO450,0)</f>
        <v>#N/A</v>
      </c>
      <c r="EK450" s="665" t="e">
        <f>IF(DR450&gt;EK444,BP449-BP450,0)</f>
        <v>#N/A</v>
      </c>
      <c r="EL450" s="665" t="e">
        <f>IF(DR450&gt;EL444,BQ449-BQ450,0)</f>
        <v>#N/A</v>
      </c>
      <c r="EM450" s="665" t="e">
        <f>IF(DR450&gt;EM444,BR449-BR450,0)</f>
        <v>#N/A</v>
      </c>
      <c r="EN450" s="665" t="e">
        <f>IF(DR450&gt;EN444,BS449-BS450,0)</f>
        <v>#N/A</v>
      </c>
      <c r="EO450" s="665" t="e">
        <f>IF(DR450&gt;EO444,BT449-BT450,0)</f>
        <v>#N/A</v>
      </c>
      <c r="EP450" s="665" t="e">
        <f>IF(DR450&gt;EP444,BU449-BU450,0)</f>
        <v>#N/A</v>
      </c>
      <c r="EQ450" s="665" t="e">
        <f>IF(DR450&gt;EQ444,BV449-BV450,0)</f>
        <v>#N/A</v>
      </c>
      <c r="ER450" s="665" t="e">
        <f>IF(DR450&gt;ER444,BW449-BW450,0)</f>
        <v>#N/A</v>
      </c>
      <c r="ES450" s="665" t="e">
        <f>IF(DR450&gt;ES444,BX449-BX450,0)</f>
        <v>#N/A</v>
      </c>
      <c r="ET450" s="665" t="e">
        <f>IF(DR450&gt;ET444,BY449-BY450,0)</f>
        <v>#N/A</v>
      </c>
      <c r="EU450" s="665" t="e">
        <f>IF(DR450&gt;EU444,BZ449-BZ450,0)</f>
        <v>#N/A</v>
      </c>
      <c r="EV450" s="665" t="e">
        <f>IF(DR450&gt;EV444,CA449-CA450,0)</f>
        <v>#N/A</v>
      </c>
      <c r="EW450" s="665" t="e">
        <f>IF(DR450&gt;EW444,CB449-CB450,0)</f>
        <v>#N/A</v>
      </c>
      <c r="EX450" s="665">
        <f>IF(DR450&gt;EX444,CC449-CC450,0)</f>
        <v>0</v>
      </c>
      <c r="EY450" s="665">
        <f>IF(DR450&gt;EY444,CD449-CD450,0)</f>
        <v>0</v>
      </c>
      <c r="EZ450" s="665">
        <f>IF(DR450&gt;EZ444,CE449-CE450,0)</f>
        <v>0</v>
      </c>
      <c r="FA450" s="665">
        <f>IF(DR450&gt;FA444,CF449-CF450,0)</f>
        <v>0</v>
      </c>
      <c r="FB450" s="665">
        <f>IF(DR450&gt;FB444,CG449-CG450,0)</f>
        <v>0</v>
      </c>
      <c r="FC450" s="665">
        <f>IF(DR450&gt;FC444,CH449-CH450,0)</f>
        <v>0</v>
      </c>
      <c r="FD450" s="665">
        <f>IF(DR450&gt;FD444,CI449-CI450,0)</f>
        <v>0</v>
      </c>
      <c r="FE450" s="665">
        <f>IF(DR450&gt;FE444,CJ449-CJ450,0)</f>
        <v>0</v>
      </c>
      <c r="FF450" s="665">
        <f>IF(DR450&gt;FF444,CK449-CK450,0)</f>
        <v>0</v>
      </c>
      <c r="FG450" s="665">
        <f>IF(DR450&gt;FG444,CL449-CL450,0)</f>
        <v>0</v>
      </c>
      <c r="FH450" s="665">
        <f>IF(DR450&gt;FH444,CM449-CM450,0)</f>
        <v>0</v>
      </c>
      <c r="FI450" s="665">
        <f>IF(DR450&gt;FI444,CN449-CN450,0)</f>
        <v>0</v>
      </c>
      <c r="FJ450" s="665">
        <f>IF(DR450&gt;FJ444,CO449-CO450,0)</f>
        <v>0</v>
      </c>
      <c r="FK450" s="665">
        <f>IF(DR450&gt;FK444,CP449-CP450,0)</f>
        <v>0</v>
      </c>
      <c r="FL450" s="665">
        <f>IF(DR450&gt;FL444,CQ449-CQ450,0)</f>
        <v>0</v>
      </c>
      <c r="FM450" s="665">
        <f>IF(DR450&gt;FM444,CR449-CR450,0)</f>
        <v>0</v>
      </c>
      <c r="FN450" s="665">
        <f>IF(DR450&gt;FN444,CS449-CS450,0)</f>
        <v>0</v>
      </c>
      <c r="FO450" s="665">
        <f>IF(DR450&gt;FO444,CT449-CT450,0)</f>
        <v>0</v>
      </c>
      <c r="FP450" s="665">
        <f>IF(DR450&gt;FP444,CU449-CU450,0)</f>
        <v>0</v>
      </c>
      <c r="FQ450" s="665">
        <f>IF(DR450&gt;FQ444,CV449-CV450,0)</f>
        <v>0</v>
      </c>
      <c r="FR450" s="665">
        <f>IF(DR450&gt;FR444,CW449-CW450,0)</f>
        <v>0</v>
      </c>
      <c r="FS450" s="665">
        <f>IF(DR450&gt;FS444,CX449-CX450,0)</f>
        <v>0</v>
      </c>
      <c r="FT450" s="665">
        <f>IF(DR450&gt;FT444,CY449-CY450,0)</f>
        <v>0</v>
      </c>
      <c r="FU450" s="665">
        <f>IF(DR450&gt;FU444,CZ449-CZ450,0)</f>
        <v>0</v>
      </c>
      <c r="FV450" s="665">
        <f>IF(DR450&gt;FV444,DA449-DA450,0)</f>
        <v>0</v>
      </c>
      <c r="FW450" s="665">
        <f>IF(DR450&gt;FW444,DB449-DB450,0)</f>
        <v>0</v>
      </c>
      <c r="FX450" s="665">
        <f>IF(DR450&gt;FX444,DC449-DC450,0)</f>
        <v>0</v>
      </c>
      <c r="FY450" s="665">
        <f>IF(DR450&gt;FY444,DD449-DD450,0)</f>
        <v>0</v>
      </c>
      <c r="FZ450" s="665">
        <f>IF(DR450&gt;FZ444,DE449-DE450,0)</f>
        <v>0</v>
      </c>
      <c r="GA450" s="665">
        <f>IF(DR450&gt;GA444,DF449-DF450,0)</f>
        <v>0</v>
      </c>
      <c r="GB450" s="665">
        <f>IF(DR450&gt;GB444,DG449-DG450,0)</f>
        <v>0</v>
      </c>
      <c r="GC450" s="665">
        <f>IF(DR450&gt;GC444,DH449-DH450,0)</f>
        <v>0</v>
      </c>
      <c r="GD450" s="665">
        <f>IF(DR450&gt;GD444,DI449-DI450,0)</f>
        <v>0</v>
      </c>
      <c r="GE450" s="665">
        <f>IF(DR450&gt;GE444,DJ449-DJ450,0)</f>
        <v>0</v>
      </c>
      <c r="GF450" s="665">
        <f>IF(DR450&gt;GF444,DK449-DK450,0)</f>
        <v>0</v>
      </c>
      <c r="GG450" s="665">
        <f>IF(DR450&gt;GG444,DL449-DL450,0)</f>
        <v>0</v>
      </c>
      <c r="GH450" s="665">
        <f>IF(DR450&gt;GH444,DM449-DM450,0)</f>
        <v>0</v>
      </c>
      <c r="GI450" s="665">
        <f>IF(DR450&gt;GI444,DN449-DN450,0)</f>
        <v>0</v>
      </c>
      <c r="GJ450" s="665">
        <f>IF(DR450&gt;GJ444,DO449-DO450,0)</f>
        <v>0</v>
      </c>
      <c r="GK450" s="665">
        <f>IF(DR450&gt;GK444,DP449-DP450,0)</f>
        <v>0</v>
      </c>
      <c r="GL450" s="665" t="e">
        <f>SUM(DS450:GK450)+SUM(#REF!)=#REF!</f>
        <v>#REF!</v>
      </c>
      <c r="GM450" s="667"/>
      <c r="GN450" s="749">
        <v>2027</v>
      </c>
      <c r="GO450" s="664" t="e">
        <f>SUMIF(DS445:GK445,GO445,DS450:GK450)</f>
        <v>#REF!</v>
      </c>
      <c r="GP450" s="668" t="e">
        <f>SUMIF(DS445:GK445,GP445,DS450:GK450)</f>
        <v>#N/A</v>
      </c>
      <c r="GQ450" s="668" t="e">
        <f>SUMIF(DS445:GK445,GQ445,DS450:GK450)</f>
        <v>#N/A</v>
      </c>
      <c r="GR450" s="668" t="e">
        <f>SUMIF(DS445:GK445,GR445,DS450:GK450)</f>
        <v>#N/A</v>
      </c>
      <c r="GS450" s="668" t="e">
        <f>SUMIF(DS445:GK445,GS445,DS450:GK450)</f>
        <v>#N/A</v>
      </c>
      <c r="GT450" s="668" t="e">
        <f>SUMIF(DS445:GK445,GT445,DS450:GK450)</f>
        <v>#N/A</v>
      </c>
      <c r="GU450" s="668" t="e">
        <f>SUMIF(DS445:GK445,GU445,DS450:GK450)</f>
        <v>#N/A</v>
      </c>
      <c r="GV450" s="668" t="e">
        <f>SUMIF(DS445:GK445,GV445,DS450:GK450)</f>
        <v>#N/A</v>
      </c>
      <c r="GW450" s="668" t="e">
        <f>SUMIF(DS445:GK445,GW445,DS450:GK450)</f>
        <v>#N/A</v>
      </c>
      <c r="GX450" s="668" t="e">
        <f>SUMIF(DS445:GK445,GX445,DS450:GK450)</f>
        <v>#N/A</v>
      </c>
      <c r="GY450" s="668" t="e">
        <f>SUMIF(DS445:GK445,GY445,DS450:GK450)</f>
        <v>#N/A</v>
      </c>
      <c r="GZ450" s="646" t="e">
        <f>SUM(GO450:GY450)=(#REF!-SUM(#REF!))</f>
        <v>#REF!</v>
      </c>
    </row>
    <row r="451" spans="1:234" hidden="1" x14ac:dyDescent="0.25">
      <c r="A451" s="643" t="s">
        <v>208</v>
      </c>
      <c r="AI451" s="664">
        <v>2028</v>
      </c>
      <c r="AJ451" s="664">
        <v>0</v>
      </c>
      <c r="AK451" s="665">
        <f>IFERROR(#REF!/#REF!,0)</f>
        <v>0</v>
      </c>
      <c r="AL451" s="665">
        <f>IFERROR(#REF!/#REF!,0)</f>
        <v>0</v>
      </c>
      <c r="AM451" s="665">
        <f>IFERROR(#REF!/#REF!,0)</f>
        <v>0</v>
      </c>
      <c r="AN451" s="669">
        <f>IFERROR(#REF!/#REF!,0)</f>
        <v>0</v>
      </c>
      <c r="AO451" s="669">
        <f>IFERROR(#REF!/#REF!,0)</f>
        <v>0</v>
      </c>
      <c r="AP451" s="669">
        <f>IFERROR(#REF!/#REF!,0)</f>
        <v>0</v>
      </c>
      <c r="AQ451" s="669">
        <f>IFERROR(#REF!/#REF!,0)</f>
        <v>0</v>
      </c>
      <c r="AR451" s="669">
        <f>IFERROR(#REF!/#REF!,0)</f>
        <v>0</v>
      </c>
      <c r="AS451" s="669">
        <f>IFERROR(#REF!/#REF!,0)</f>
        <v>0</v>
      </c>
      <c r="AT451" s="669">
        <f>IFERROR(#REF!/#REF!,0)</f>
        <v>0</v>
      </c>
      <c r="AU451" s="666"/>
      <c r="AW451" s="749">
        <v>2028</v>
      </c>
      <c r="AX451" s="665" t="e">
        <f>#REF!</f>
        <v>#REF!</v>
      </c>
      <c r="AY451" s="665" t="e">
        <f>INDEX(AX440:BE441,MATCH(AW451,AV440:AV441,0),MATCH(AY444,AX438:BE438,0))*(INDEX(AK446:AT453,MATCH(AY444,AI446:AI453,0),MATCH(AY445,AK445:AT445,0)))</f>
        <v>#N/A</v>
      </c>
      <c r="AZ451" s="665" t="e">
        <f>INDEX(AX440:BE441,MATCH(AW451,AV440:AV441,0),MATCH(AZ444,AX438:BE438,0))*(INDEX(AK446:AT453,MATCH(AZ444,AI446:AI453,0),MATCH(AZ445,AK445:AT445,0)))</f>
        <v>#N/A</v>
      </c>
      <c r="BA451" s="665" t="e">
        <f>INDEX(AX440:BE441,MATCH(AW451,AV440:AV441,0),MATCH(BA444,AX438:BE438,0))*(INDEX(AK446:AT453,MATCH(BA444,AI446:AI453,0),MATCH(BA445,AK445:AT445,0)))</f>
        <v>#N/A</v>
      </c>
      <c r="BB451" s="665" t="e">
        <f>INDEX(AX440:BE441,MATCH(AW451,AV440:AV441,0),MATCH(BB444,AX438:BE438,0))*(INDEX(AK446:AT453,MATCH(BB444,AI446:AI453,0),MATCH(BB445,AK445:AT445,0)))</f>
        <v>#N/A</v>
      </c>
      <c r="BC451" s="665" t="e">
        <f>INDEX(AX440:BE441,MATCH(AW451,AV440:AV441,0),MATCH(BC444,AX438:BE438,0))*(INDEX(AK446:AT453,MATCH(BC444,AI446:AI453,0),MATCH(BC445,AK445:AT445,0)))</f>
        <v>#N/A</v>
      </c>
      <c r="BD451" s="665" t="e">
        <f>INDEX(AX440:BE441,MATCH(AW451,AV440:AV441,0),MATCH(BD444,AX438:BE438,0))*(INDEX(AK446:AT453,MATCH(BD444,AI446:AI453,0),MATCH(BD445,AK445:AT445,0)))</f>
        <v>#N/A</v>
      </c>
      <c r="BE451" s="665" t="e">
        <f>INDEX(AX440:BE441,MATCH(AW451,AV440:AV441,0),MATCH(BE444,AX438:BE438,0))*(INDEX(AK446:AT453,MATCH(BE444,AI446:AI453,0),MATCH(BE445,AK445:AT445,0)))</f>
        <v>#N/A</v>
      </c>
      <c r="BF451" s="665" t="e">
        <f>INDEX(AX440:BE441,MATCH(AW451,AV440:AV441,0),MATCH(BF444,AX438:BE438,0))*(INDEX(AK446:AT453,MATCH(BF444,AI446:AI453,0),MATCH(BF445,AK445:AT445,0)))</f>
        <v>#N/A</v>
      </c>
      <c r="BG451" s="665" t="e">
        <f>INDEX(AX440:BE441,MATCH(AW451,AV440:AV441,0),MATCH(BG444,AX438:BE438,0))*(INDEX(AK446:AT453,MATCH(BG444,AI446:AI453,0),MATCH(BG445,AK445:AT445,0)))</f>
        <v>#N/A</v>
      </c>
      <c r="BH451" s="665" t="e">
        <f>INDEX(AX440:BE441,MATCH(AW451,AV440:AV441,0),MATCH(BH444,AX438:BE438,0))*(INDEX(AK446:AT453,MATCH(BH444,AI446:AI453,0),MATCH(BH445,AK445:AT445,0)))</f>
        <v>#N/A</v>
      </c>
      <c r="BI451" s="665" t="e">
        <f>INDEX(AX440:BE441,MATCH(AW451,AV440:AV441,0),MATCH(BI444,AX438:BE438,0))*(INDEX(AK446:AT453,MATCH(BI444,AI446:AI453,0),MATCH(BI445,AK445:AT445,0)))</f>
        <v>#N/A</v>
      </c>
      <c r="BJ451" s="665" t="e">
        <f>INDEX(AX440:BE441,MATCH(AW451,AV440:AV441,0),MATCH(BJ444,AX438:BE438,0))*(INDEX(AK446:AT453,MATCH(BJ444,AI446:AI453,0),MATCH(BJ445,AK445:AT445,0)))</f>
        <v>#N/A</v>
      </c>
      <c r="BK451" s="665" t="e">
        <f>INDEX(AX440:BE441,MATCH(AW451,AV440:AV441,0),MATCH(BK444,AX438:BE438,0))*(INDEX(AK446:AT453,MATCH(BK444,AI446:AI453,0),MATCH(BK445,AK445:AT445,0)))</f>
        <v>#N/A</v>
      </c>
      <c r="BL451" s="665" t="e">
        <f>INDEX(AX440:BE441,MATCH(AW451,AV440:AV441,0),MATCH(BL444,AX438:BE438,0))*(INDEX(AK446:AT453,MATCH(BL444,AI446:AI453,0),MATCH(BL445,AK445:AT445,0)))</f>
        <v>#N/A</v>
      </c>
      <c r="BM451" s="665" t="e">
        <f>INDEX(AX440:BE441,MATCH(AW451,AV440:AV441,0),MATCH(BM444,AX438:BE438,0))*(INDEX(AK446:AT453,MATCH(BM444,AI446:AI453,0),MATCH(BM445,AK445:AT445,0)))</f>
        <v>#N/A</v>
      </c>
      <c r="BN451" s="665" t="e">
        <f>INDEX(AX440:BE441,MATCH(AW451,AV440:AV441,0),MATCH(BN444,AX438:BE438,0))*(INDEX(AK446:AT453,MATCH(BN444,AI446:AI453,0),MATCH(BN445,AK445:AT445,0)))</f>
        <v>#N/A</v>
      </c>
      <c r="BO451" s="665" t="e">
        <f>INDEX(AX440:BE441,MATCH(AW451,AV440:AV441,0),MATCH(BO444,AX438:BE438,0))*(INDEX(AK446:AT453,MATCH(BO444,AI446:AI453,0),MATCH(BO445,AK445:AT445,0)))</f>
        <v>#N/A</v>
      </c>
      <c r="BP451" s="665" t="e">
        <f>INDEX(AX440:BE441,MATCH(AW451,AV440:AV441,0),MATCH(BP444,AX438:BE438,0))*(INDEX(AK446:AT453,MATCH(BP444,AI446:AI453,0),MATCH(BP445,AK445:AT445,0)))</f>
        <v>#N/A</v>
      </c>
      <c r="BQ451" s="665" t="e">
        <f>INDEX(AX440:BE441,MATCH(AW451,AV440:AV441,0),MATCH(BQ444,AX438:BE438,0))*(INDEX(AK446:AT453,MATCH(BQ444,AI446:AI453,0),MATCH(BQ445,AK445:AT445,0)))</f>
        <v>#N/A</v>
      </c>
      <c r="BR451" s="665" t="e">
        <f>INDEX(AX440:BE441,MATCH(AW451,AV440:AV441,0),MATCH(BR444,AX438:BE438,0))*(INDEX(AK446:AT453,MATCH(BR444,AI446:AI453,0),MATCH(BR445,AK445:AT445,0)))</f>
        <v>#N/A</v>
      </c>
      <c r="BS451" s="665" t="e">
        <f>INDEX(AX440:BE441,MATCH(AW451,AV440:AV441,0),MATCH(BS444,AX438:BE438,0))*(INDEX(AK446:AT453,MATCH(BS444,AI446:AI453,0),MATCH(BS445,AK445:AT445,0)))</f>
        <v>#N/A</v>
      </c>
      <c r="BT451" s="665" t="e">
        <f>INDEX(AX440:BE441,MATCH(AW451,AV440:AV441,0),MATCH(BT444,AX438:BE438,0))*(INDEX(AK446:AT453,MATCH(BT444,AI446:AI453,0),MATCH(BT445,AK445:AT445,0)))</f>
        <v>#N/A</v>
      </c>
      <c r="BU451" s="665" t="e">
        <f>INDEX(AX440:BE441,MATCH(AW451,AV440:AV441,0),MATCH(BU444,AX438:BE438,0))*(INDEX(AK446:AT453,MATCH(BU444,AI446:AI453,0),MATCH(BU445,AK445:AT445,0)))</f>
        <v>#N/A</v>
      </c>
      <c r="BV451" s="665" t="e">
        <f>INDEX(AX440:BE441,MATCH(AW451,AV440:AV441,0),MATCH(BV444,AX438:BE438,0))*(INDEX(AK446:AT453,MATCH(BV444,AI446:AI453,0),MATCH(BV445,AK445:AT445,0)))</f>
        <v>#N/A</v>
      </c>
      <c r="BW451" s="665" t="e">
        <f>INDEX(AX440:BE441,MATCH(AW451,AV440:AV441,0),MATCH(BW444,AX438:BE438,0))*(INDEX(AK446:AT453,MATCH(BW444,AI446:AI453,0),MATCH(BW445,AK445:AT445,0)))</f>
        <v>#N/A</v>
      </c>
      <c r="BX451" s="665" t="e">
        <f>INDEX(AX440:BE441,MATCH(AW451,AV440:AV441,0),MATCH(BX444,AX438:BE438,0))*(INDEX(AK446:AT453,MATCH(BX444,AI446:AI453,0),MATCH(BX445,AK445:AT445,0)))</f>
        <v>#N/A</v>
      </c>
      <c r="BY451" s="665" t="e">
        <f>INDEX(AX440:BE441,MATCH(AW451,AV440:AV441,0),MATCH(BY444,AX438:BE438,0))*(INDEX(AK446:AT453,MATCH(BY444,AI446:AI453,0),MATCH(BY445,AK445:AT445,0)))</f>
        <v>#N/A</v>
      </c>
      <c r="BZ451" s="665" t="e">
        <f>INDEX(AX440:BE441,MATCH(AW451,AV440:AV441,0),MATCH(BZ444,AX438:BE438,0))*(INDEX(AK446:AT453,MATCH(BZ444,AI446:AI453,0),MATCH(BZ445,AK445:AT445,0)))</f>
        <v>#N/A</v>
      </c>
      <c r="CA451" s="665" t="e">
        <f>INDEX(AX440:BE441,MATCH(AW451,AV440:AV441,0),MATCH(CA444,AX438:BE438,0))*(INDEX(AK446:AT453,MATCH(CA444,AI446:AI453,0),MATCH(CA445,AK445:AT445,0)))</f>
        <v>#N/A</v>
      </c>
      <c r="CB451" s="665" t="e">
        <f>INDEX(AX440:BE441,MATCH(AW451,AV440:AV441,0),MATCH(CB444,AX438:BE438,0))*(INDEX(AK446:AT453,MATCH(CB444,AI446:AI453,0),MATCH(CB445,AK445:AT445,0)))</f>
        <v>#N/A</v>
      </c>
      <c r="CC451" s="665" t="e">
        <f>INDEX(AX440:BE441,MATCH(AW451,AV440:AV441,0),MATCH(CC444,AX438:BE438,0))*(INDEX(AK446:AT453,MATCH(CC444,AI446:AI453,0),MATCH(CC445,AK445:AT445,0)))</f>
        <v>#N/A</v>
      </c>
      <c r="CD451" s="665" t="e">
        <f>INDEX(AX440:BE441,MATCH(AW451,AV440:AV441,0),MATCH(CD444,AX438:BE438,0))*(INDEX(AK446:AT453,MATCH(CD444,AI446:AI453,0),MATCH(CD445,AK445:AT445,0)))</f>
        <v>#N/A</v>
      </c>
      <c r="CE451" s="665" t="e">
        <f>INDEX(AX440:BE441,MATCH(AW451,AV440:AV441,0),MATCH(CE444,AX438:BE438,0))*(INDEX(AK446:AT453,MATCH(CE444,AI446:AI453,0),MATCH(CE445,AK445:AT445,0)))</f>
        <v>#N/A</v>
      </c>
      <c r="CF451" s="665" t="e">
        <f>INDEX(AX440:BE441,MATCH(AW451,AV440:AV441,0),MATCH(CF444,AX438:BE438,0))*(INDEX(AK446:AT453,MATCH(CF444,AI446:AI453,0),MATCH(CF445,AK445:AT445,0)))</f>
        <v>#N/A</v>
      </c>
      <c r="CG451" s="665" t="e">
        <f>INDEX(AX440:BE441,MATCH(AW451,AV440:AV441,0),MATCH(CG444,AX438:BE438,0))*(INDEX(AK446:AT453,MATCH(CG444,AI446:AI453,0),MATCH(CG445,AK445:AT445,0)))</f>
        <v>#N/A</v>
      </c>
      <c r="CH451" s="665" t="e">
        <f>INDEX(AX440:BE441,MATCH(AW451,AV440:AV441,0),MATCH(CH444,AX438:BE438,0))*(INDEX(AK446:AT453,MATCH(CH444,AI446:AI453,0),MATCH(CH445,AK445:AT445,0)))</f>
        <v>#N/A</v>
      </c>
      <c r="CI451" s="665" t="e">
        <f>INDEX(AX440:BE441,MATCH(AW451,AV440:AV441,0),MATCH(CI444,AX438:BE438,0))*(INDEX(AK446:AT453,MATCH(CI444,AI446:AI453,0),MATCH(CI445,AK445:AT445,0)))</f>
        <v>#N/A</v>
      </c>
      <c r="CJ451" s="665" t="e">
        <f>INDEX(AX440:BE441,MATCH(AW451,AV440:AV441,0),MATCH(CJ444,AX438:BE438,0))*(INDEX(AK446:AT453,MATCH(CJ444,AI446:AI453,0),MATCH(CJ445,AK445:AT445,0)))</f>
        <v>#N/A</v>
      </c>
      <c r="CK451" s="665" t="e">
        <f>INDEX(AX440:BE441,MATCH(AW451,AV440:AV441,0),MATCH(CK444,AX438:BE438,0))*(INDEX(AK446:AT453,MATCH(CK444,AI446:AI453,0),MATCH(CK445,AK445:AT445,0)))</f>
        <v>#N/A</v>
      </c>
      <c r="CL451" s="665" t="e">
        <f>INDEX(AX440:BE441,MATCH(AW451,AV440:AV441,0),MATCH(CL444,AX438:BE438,0))*(INDEX(AK446:AT453,MATCH(CL444,AI446:AI453,0),MATCH(CL445,AK445:AT445,0)))</f>
        <v>#N/A</v>
      </c>
      <c r="CM451" s="665" t="e">
        <f>INDEX(AX440:BE441,MATCH(AW451,AV440:AV441,0),MATCH(CM444,AX438:BE438,0))*(INDEX(AK446:AT453,MATCH(CM444,AI446:AI453,0),MATCH(CM445,AK445:AT445,0)))</f>
        <v>#N/A</v>
      </c>
      <c r="CN451" s="665" t="e">
        <f>INDEX(AX440:BE441,MATCH(AW451,AV440:AV441,0),MATCH(CN444,AX438:BE438,0))*(INDEX(AK446:AT453,MATCH(CN444,AI446:AI453,0),MATCH(CN445,AK445:AT445,0)))</f>
        <v>#N/A</v>
      </c>
      <c r="CO451" s="665" t="e">
        <f>INDEX(AX440:BE441,MATCH(AW451,AV440:AV441,0),MATCH(CO444,AX438:BE438,0))*(INDEX(AK446:AT453,MATCH(CO444,AI446:AI453,0),MATCH(CO445,AK445:AT445,0)))</f>
        <v>#N/A</v>
      </c>
      <c r="CP451" s="665" t="e">
        <f>INDEX(AX440:BE441,MATCH(AW451,AV440:AV441,0),MATCH(CP444,AX438:BE438,0))*(INDEX(AK446:AT453,MATCH(CP444,AI446:AI453,0),MATCH(CP445,AK445:AT445,0)))</f>
        <v>#N/A</v>
      </c>
      <c r="CQ451" s="665" t="e">
        <f>INDEX(AX440:BE441,MATCH(AW451,AV440:AV441,0),MATCH(CQ444,AX438:BE438,0))*(INDEX(AK446:AT453,MATCH(CQ444,AI446:AI453,0),MATCH(CQ445,AK445:AT445,0)))</f>
        <v>#N/A</v>
      </c>
      <c r="CR451" s="665" t="e">
        <f>INDEX(AX440:BE441,MATCH(AW451,AV440:AV441,0),MATCH(CR444,AX438:BE438,0))*(INDEX(AK446:AT453,MATCH(CR444,AI446:AI453,0),MATCH(CR445,AK445:AT445,0)))</f>
        <v>#N/A</v>
      </c>
      <c r="CS451" s="665" t="e">
        <f>INDEX(AX440:BE441,MATCH(AW451,AV440:AV441,0),MATCH(CS444,AX438:BE438,0))*(INDEX(AK446:AT453,MATCH(CS444,AI446:AI453,0),MATCH(CS445,AK445:AT445,0)))</f>
        <v>#N/A</v>
      </c>
      <c r="CT451" s="665" t="e">
        <f>INDEX(AX440:BE441,MATCH(AW451,AV440:AV441,0),MATCH(CT444,AX438:BE438,0))*(INDEX(AK446:AT453,MATCH(CT444,AI446:AI453,0),MATCH(CT445,AK445:AT445,0)))</f>
        <v>#N/A</v>
      </c>
      <c r="CU451" s="665" t="e">
        <f>INDEX(AX440:BE441,MATCH(AW451,AV440:AV441,0),MATCH(CU444,AX438:BE438,0))*(INDEX(AK446:AT453,MATCH(CU444,AI446:AI453,0),MATCH(CU445,AK445:AT445,0)))</f>
        <v>#N/A</v>
      </c>
      <c r="CV451" s="665" t="e">
        <f>INDEX(AX440:BE441,MATCH(AW451,AV440:AV441,0),MATCH(CV444,AX438:BE438,0))*(INDEX(AK446:AT453,MATCH(CV444,AI446:AI453,0),MATCH(CV445,AK445:AT445,0)))</f>
        <v>#N/A</v>
      </c>
      <c r="CW451" s="665" t="e">
        <f>INDEX(AX440:BE441,MATCH(AW451,AV440:AV441,0),MATCH(CW444,AX438:BE438,0))*(INDEX(AK446:AT453,MATCH(CW444,AI446:AI453,0),MATCH(CW445,AK445:AT445,0)))</f>
        <v>#N/A</v>
      </c>
      <c r="CX451" s="665" t="e">
        <f>INDEX(AX440:BE441,MATCH(AW451,AV440:AV441,0),MATCH(CX444,AX438:BE438,0))*(INDEX(AK446:AT453,MATCH(CX444,AI446:AI453,0),MATCH(CX445,AK445:AT445,0)))</f>
        <v>#N/A</v>
      </c>
      <c r="CY451" s="665" t="e">
        <f>INDEX(AX440:BE441,MATCH(AW451,AV440:AV441,0),MATCH(CY444,AX438:BE438,0))*(INDEX(AK446:AT453,MATCH(CY444,AI446:AI453,0),MATCH(CY445,AK445:AT445,0)))</f>
        <v>#N/A</v>
      </c>
      <c r="CZ451" s="665" t="e">
        <f>INDEX(AX440:BE441,MATCH(AW451,AV440:AV441,0),MATCH(CZ444,AX438:BE438,0))*(INDEX(AK446:AT453,MATCH(CZ444,AI446:AI453,0),MATCH(CZ445,AK445:AT445,0)))</f>
        <v>#N/A</v>
      </c>
      <c r="DA451" s="665" t="e">
        <f>INDEX(AX440:BE441,MATCH(AW451,AV440:AV441,0),MATCH(DA444,AX438:BE438,0))*(INDEX(AK446:AT453,MATCH(DA444,AI446:AI453,0),MATCH(DA445,AK445:AT445,0)))</f>
        <v>#N/A</v>
      </c>
      <c r="DB451" s="665" t="e">
        <f>INDEX(AX440:BE441,MATCH(AW451,AV440:AV441,0),MATCH(DB444,AX438:BE438,0))*(INDEX(AK446:AT453,MATCH(DB444,AI446:AI453,0),MATCH(DB445,AK445:AT445,0)))</f>
        <v>#N/A</v>
      </c>
      <c r="DC451" s="665" t="e">
        <f>INDEX(AX440:BE441,MATCH(AW451,AV440:AV441,0),MATCH(DC444,AX438:BE438,0))*(INDEX(AK446:AT453,MATCH(DC444,AI446:AI453,0),MATCH(DC445,AK445:AT445,0)))</f>
        <v>#N/A</v>
      </c>
      <c r="DD451" s="665" t="e">
        <f>INDEX(AX440:BE441,MATCH(AW451,AV440:AV441,0),MATCH(DD444,AX438:BE438,0))*(INDEX(AK446:AT453,MATCH(DD444,AI446:AI453,0),MATCH(DD445,AK445:AT445,0)))</f>
        <v>#N/A</v>
      </c>
      <c r="DE451" s="665" t="e">
        <f>INDEX(AX440:BE441,MATCH(AW451,AV440:AV441,0),MATCH(DE444,AX438:BE438,0))*(INDEX(AK446:AT453,MATCH(DE444,AI446:AI453,0),MATCH(DE445,AK445:AT445,0)))</f>
        <v>#N/A</v>
      </c>
      <c r="DF451" s="665" t="e">
        <f>INDEX(AX440:BE441,MATCH(AW451,AV440:AV441,0),MATCH(DF444,AX438:BE438,0))*(INDEX(AK446:AT453,MATCH(DF444,AI446:AI453,0),MATCH(DF445,AK445:AT445,0)))</f>
        <v>#N/A</v>
      </c>
      <c r="DG451" s="665" t="e">
        <f>INDEX(AX440:BE441,MATCH(AW451,AV440:AV441,0),MATCH(DG444,AX438:BE438,0))*(INDEX(AK446:AT453,MATCH(DG444,AI446:AI453,0),MATCH(DG445,AK445:AT445,0)))</f>
        <v>#N/A</v>
      </c>
      <c r="DH451" s="665" t="e">
        <f>INDEX(AX440:BE441,MATCH(AW451,AV440:AV441,0),MATCH(DH444,AX438:BE438,0))*(INDEX(AK446:AT453,MATCH(DH444,AI446:AI453,0),MATCH(DH445,AK445:AT445,0)))</f>
        <v>#N/A</v>
      </c>
      <c r="DI451" s="665" t="e">
        <f>INDEX(AX440:BE441,MATCH(AW451,AV440:AV441,0),MATCH(DI444,AX438:BE438,0))*(INDEX(AK446:AT453,MATCH(DI444,AI446:AI453,0),MATCH(DI445,AK445:AT445,0)))</f>
        <v>#N/A</v>
      </c>
      <c r="DJ451" s="665" t="e">
        <f>INDEX(AX440:BE441,MATCH(AW451,AV440:AV441,0),MATCH(DJ444,AX438:BE438,0))*(INDEX(AK446:AT453,MATCH(DJ444,AI446:AI453,0),MATCH(DJ445,AK445:AT445,0)))</f>
        <v>#N/A</v>
      </c>
      <c r="DK451" s="665" t="e">
        <f>INDEX(AX440:BE441,MATCH(AW451,AV440:AV441,0),MATCH(DK444,AX438:BE438,0))*(INDEX(AK446:AT453,MATCH(DK444,AI446:AI453,0),MATCH(DK445,AK445:AT445,0)))</f>
        <v>#N/A</v>
      </c>
      <c r="DL451" s="665" t="e">
        <f>INDEX(AX440:BE441,MATCH(AW451,AV440:AV441,0),MATCH(DL444,AX438:BE438,0))*(INDEX(AK446:AT453,MATCH(DL444,AI446:AI453,0),MATCH(DL445,AK445:AT445,0)))</f>
        <v>#N/A</v>
      </c>
      <c r="DM451" s="665" t="e">
        <f>INDEX(AX440:BE441,MATCH(AW451,AV440:AV441,0),MATCH(DM444,AX438:BE438,0))*(INDEX(AK446:AT453,MATCH(DM444,AI446:AI453,0),MATCH(DM445,AK445:AT445,0)))</f>
        <v>#N/A</v>
      </c>
      <c r="DN451" s="665" t="e">
        <f>INDEX(AX440:BE441,MATCH(AW451,AV440:AV441,0),MATCH(DN444,AX438:BE438,0))*(INDEX(AK446:AT453,MATCH(DN444,AI446:AI453,0),MATCH(DN445,AK445:AT445,0)))</f>
        <v>#N/A</v>
      </c>
      <c r="DO451" s="665" t="e">
        <f>INDEX(AX440:BE441,MATCH(AW451,AV440:AV441,0),MATCH(DO444,AX438:BE438,0))*(INDEX(AK446:AT453,MATCH(DO444,AI446:AI453,0),MATCH(DO445,AK445:AT445,0)))</f>
        <v>#N/A</v>
      </c>
      <c r="DP451" s="665" t="e">
        <f>INDEX(AX440:BE441,MATCH(AW451,AV440:AV441,0),MATCH(DP444,AX438:BE438,0))*(INDEX(AK446:AT453,MATCH(DP444,AI446:AI453,0),MATCH(DP445,AK445:AT445,0)))</f>
        <v>#N/A</v>
      </c>
      <c r="DQ451" s="643" t="e">
        <f>SUM(AX451:DP451)=#REF!</f>
        <v>#REF!</v>
      </c>
      <c r="DR451" s="749">
        <v>2028</v>
      </c>
      <c r="DS451" s="665" t="e">
        <f>IF(DR451&gt;DS444,AX450-AX451,0)</f>
        <v>#REF!</v>
      </c>
      <c r="DT451" s="665" t="e">
        <f>IF(DR451&gt;DT444,AY450-AY451,0)</f>
        <v>#N/A</v>
      </c>
      <c r="DU451" s="665" t="e">
        <f>IF(DR451&gt;DU444,AZ450-AZ451,0)</f>
        <v>#N/A</v>
      </c>
      <c r="DV451" s="665" t="e">
        <f>IF(DR451&gt;DV444,BA450-BA451,0)</f>
        <v>#N/A</v>
      </c>
      <c r="DW451" s="665" t="e">
        <f>IF(DR451&gt;DW444,BB450-BB451,0)</f>
        <v>#N/A</v>
      </c>
      <c r="DX451" s="665" t="e">
        <f>IF(DR451&gt;DX444,BC450-BC451,0)</f>
        <v>#N/A</v>
      </c>
      <c r="DY451" s="665" t="e">
        <f>IF(DR451&gt;DY444,BD450-BD451,0)</f>
        <v>#N/A</v>
      </c>
      <c r="DZ451" s="665" t="e">
        <f>IF(DR451&gt;DZ444,BE450-BE451,0)</f>
        <v>#N/A</v>
      </c>
      <c r="EA451" s="665" t="e">
        <f>IF(DR451&gt;EA444,BF450-BF451,0)</f>
        <v>#N/A</v>
      </c>
      <c r="EB451" s="665" t="e">
        <f>IF(DR451&gt;EB444,BG450-BG451,0)</f>
        <v>#N/A</v>
      </c>
      <c r="EC451" s="665" t="e">
        <f>IF(DR451&gt;EC444,BH450-BH451,0)</f>
        <v>#N/A</v>
      </c>
      <c r="ED451" s="665" t="e">
        <f>IF(DR451&gt;ED444,BI450-BI451,0)</f>
        <v>#N/A</v>
      </c>
      <c r="EE451" s="665" t="e">
        <f>IF(DR451&gt;EE444,BJ450-BJ451,0)</f>
        <v>#N/A</v>
      </c>
      <c r="EF451" s="665" t="e">
        <f>IF(DR451&gt;EF444,BK450-BK451,0)</f>
        <v>#N/A</v>
      </c>
      <c r="EG451" s="665" t="e">
        <f>IF(DR451&gt;EG444,BL450-BL451,0)</f>
        <v>#N/A</v>
      </c>
      <c r="EH451" s="665" t="e">
        <f>IF(DR451&gt;EH444,BM450-BM451,0)</f>
        <v>#N/A</v>
      </c>
      <c r="EI451" s="665" t="e">
        <f>IF(DR451&gt;EI444,BN450-BN451,0)</f>
        <v>#N/A</v>
      </c>
      <c r="EJ451" s="665" t="e">
        <f>IF(DR451&gt;EJ444,BO450-BO451,0)</f>
        <v>#N/A</v>
      </c>
      <c r="EK451" s="665" t="e">
        <f>IF(DR451&gt;EK444,BP450-BP451,0)</f>
        <v>#N/A</v>
      </c>
      <c r="EL451" s="665" t="e">
        <f>IF(DR451&gt;EL444,BQ450-BQ451,0)</f>
        <v>#N/A</v>
      </c>
      <c r="EM451" s="665" t="e">
        <f>IF(DR451&gt;EM444,BR450-BR451,0)</f>
        <v>#N/A</v>
      </c>
      <c r="EN451" s="665" t="e">
        <f>IF(DR451&gt;EN444,BS450-BS451,0)</f>
        <v>#N/A</v>
      </c>
      <c r="EO451" s="665" t="e">
        <f>IF(DR451&gt;EO444,BT450-BT451,0)</f>
        <v>#N/A</v>
      </c>
      <c r="EP451" s="665" t="e">
        <f>IF(DR451&gt;EP444,BU450-BU451,0)</f>
        <v>#N/A</v>
      </c>
      <c r="EQ451" s="665" t="e">
        <f>IF(DR451&gt;EQ444,BV450-BV451,0)</f>
        <v>#N/A</v>
      </c>
      <c r="ER451" s="665" t="e">
        <f>IF(DR451&gt;ER444,BW450-BW451,0)</f>
        <v>#N/A</v>
      </c>
      <c r="ES451" s="665" t="e">
        <f>IF(DR451&gt;ES444,BX450-BX451,0)</f>
        <v>#N/A</v>
      </c>
      <c r="ET451" s="665" t="e">
        <f>IF(DR451&gt;ET444,BY450-BY451,0)</f>
        <v>#N/A</v>
      </c>
      <c r="EU451" s="665" t="e">
        <f>IF(DR451&gt;EU444,BZ450-BZ451,0)</f>
        <v>#N/A</v>
      </c>
      <c r="EV451" s="665" t="e">
        <f>IF(DR451&gt;EV444,CA450-CA451,0)</f>
        <v>#N/A</v>
      </c>
      <c r="EW451" s="665" t="e">
        <f>IF(DR451&gt;EW444,CB450-CB451,0)</f>
        <v>#N/A</v>
      </c>
      <c r="EX451" s="665" t="e">
        <f>IF(DR451&gt;EX444,CC450-CC451,0)</f>
        <v>#N/A</v>
      </c>
      <c r="EY451" s="665" t="e">
        <f>IF(DR451&gt;EY444,CD450-CD451,0)</f>
        <v>#N/A</v>
      </c>
      <c r="EZ451" s="665" t="e">
        <f>IF(DR451&gt;EZ444,CE450-CE451,0)</f>
        <v>#N/A</v>
      </c>
      <c r="FA451" s="665" t="e">
        <f>IF(DR451&gt;FA444,CF450-CF451,0)</f>
        <v>#N/A</v>
      </c>
      <c r="FB451" s="665" t="e">
        <f>IF(DR451&gt;FB444,CG450-CG451,0)</f>
        <v>#N/A</v>
      </c>
      <c r="FC451" s="665" t="e">
        <f>IF(DR451&gt;FC444,CH450-CH451,0)</f>
        <v>#N/A</v>
      </c>
      <c r="FD451" s="665" t="e">
        <f>IF(DR451&gt;FD444,CI450-CI451,0)</f>
        <v>#N/A</v>
      </c>
      <c r="FE451" s="665" t="e">
        <f>IF(DR451&gt;FE444,CJ450-CJ451,0)</f>
        <v>#N/A</v>
      </c>
      <c r="FF451" s="665" t="e">
        <f>IF(DR451&gt;FF444,CK450-CK451,0)</f>
        <v>#N/A</v>
      </c>
      <c r="FG451" s="665" t="e">
        <f>IF(DR451&gt;FG444,CL450-CL451,0)</f>
        <v>#N/A</v>
      </c>
      <c r="FH451" s="665">
        <f>IF(DR451&gt;FH444,CM450-CM451,0)</f>
        <v>0</v>
      </c>
      <c r="FI451" s="665">
        <f>IF(DR451&gt;FI444,CN450-CN451,0)</f>
        <v>0</v>
      </c>
      <c r="FJ451" s="665">
        <f>IF(DR451&gt;FJ444,CO450-CO451,0)</f>
        <v>0</v>
      </c>
      <c r="FK451" s="665">
        <f>IF(DR451&gt;FK444,CP450-CP451,0)</f>
        <v>0</v>
      </c>
      <c r="FL451" s="665">
        <f>IF(DR451&gt;FL444,CQ450-CQ451,0)</f>
        <v>0</v>
      </c>
      <c r="FM451" s="665">
        <f>IF(DR451&gt;FM444,CR450-CR451,0)</f>
        <v>0</v>
      </c>
      <c r="FN451" s="665">
        <f>IF(DR451&gt;FN444,CS450-CS451,0)</f>
        <v>0</v>
      </c>
      <c r="FO451" s="665">
        <f>IF(DR451&gt;FO444,CT450-CT451,0)</f>
        <v>0</v>
      </c>
      <c r="FP451" s="665">
        <f>IF(DR451&gt;FP444,CU450-CU451,0)</f>
        <v>0</v>
      </c>
      <c r="FQ451" s="665">
        <f>IF(DR451&gt;FQ444,CV450-CV451,0)</f>
        <v>0</v>
      </c>
      <c r="FR451" s="665">
        <f>IF(DR451&gt;FR444,CW450-CW451,0)</f>
        <v>0</v>
      </c>
      <c r="FS451" s="665">
        <f>IF(DR451&gt;FS444,CX450-CX451,0)</f>
        <v>0</v>
      </c>
      <c r="FT451" s="665">
        <f>IF(DR451&gt;FT444,CY450-CY451,0)</f>
        <v>0</v>
      </c>
      <c r="FU451" s="665">
        <f>IF(DR451&gt;FU444,CZ450-CZ451,0)</f>
        <v>0</v>
      </c>
      <c r="FV451" s="665">
        <f>IF(DR451&gt;FV444,DA450-DA451,0)</f>
        <v>0</v>
      </c>
      <c r="FW451" s="665">
        <f>IF(DR451&gt;FW444,DB450-DB451,0)</f>
        <v>0</v>
      </c>
      <c r="FX451" s="665">
        <f>IF(DR451&gt;FX444,DC450-DC451,0)</f>
        <v>0</v>
      </c>
      <c r="FY451" s="665">
        <f>IF(DR451&gt;FY444,DD450-DD451,0)</f>
        <v>0</v>
      </c>
      <c r="FZ451" s="665">
        <f>IF(DR451&gt;FZ444,DE450-DE451,0)</f>
        <v>0</v>
      </c>
      <c r="GA451" s="665">
        <f>IF(DR451&gt;GA444,DF450-DF451,0)</f>
        <v>0</v>
      </c>
      <c r="GB451" s="665">
        <f>IF(DR451&gt;GB444,DG450-DG451,0)</f>
        <v>0</v>
      </c>
      <c r="GC451" s="665">
        <f>IF(DR451&gt;GC444,DH450-DH451,0)</f>
        <v>0</v>
      </c>
      <c r="GD451" s="665">
        <f>IF(DR451&gt;GD444,DI450-DI451,0)</f>
        <v>0</v>
      </c>
      <c r="GE451" s="665">
        <f>IF(DR451&gt;GE444,DJ450-DJ451,0)</f>
        <v>0</v>
      </c>
      <c r="GF451" s="665">
        <f>IF(DR451&gt;GF444,DK450-DK451,0)</f>
        <v>0</v>
      </c>
      <c r="GG451" s="665">
        <f>IF(DR451&gt;GG444,DL450-DL451,0)</f>
        <v>0</v>
      </c>
      <c r="GH451" s="665">
        <f>IF(DR451&gt;GH444,DM450-DM451,0)</f>
        <v>0</v>
      </c>
      <c r="GI451" s="665">
        <f>IF(DR451&gt;GI444,DN450-DN451,0)</f>
        <v>0</v>
      </c>
      <c r="GJ451" s="665">
        <f>IF(DR451&gt;GJ444,DO450-DO451,0)</f>
        <v>0</v>
      </c>
      <c r="GK451" s="665">
        <f>IF(DR451&gt;GK444,DP450-DP451,0)</f>
        <v>0</v>
      </c>
      <c r="GL451" s="665" t="e">
        <f>SUM(DS451:GK451)+SUM(#REF!)=#REF!</f>
        <v>#REF!</v>
      </c>
      <c r="GM451" s="667"/>
      <c r="GN451" s="749">
        <v>2028</v>
      </c>
      <c r="GO451" s="664" t="e">
        <f>SUMIF(DS445:GK445,GO445,DS451:GK451)</f>
        <v>#REF!</v>
      </c>
      <c r="GP451" s="668" t="e">
        <f>SUMIF(DS445:GK445,GP445,DS451:GK451)</f>
        <v>#N/A</v>
      </c>
      <c r="GQ451" s="668" t="e">
        <f>SUMIF(DS445:GK445,GQ445,DS451:GK451)</f>
        <v>#N/A</v>
      </c>
      <c r="GR451" s="668" t="e">
        <f>SUMIF(DS445:GK445,GR445,DS451:GK451)</f>
        <v>#N/A</v>
      </c>
      <c r="GS451" s="668" t="e">
        <f>SUMIF(DS445:GK445,GS445,DS451:GK451)</f>
        <v>#N/A</v>
      </c>
      <c r="GT451" s="668" t="e">
        <f>SUMIF(DS445:GK445,GT445,DS451:GK451)</f>
        <v>#N/A</v>
      </c>
      <c r="GU451" s="668" t="e">
        <f>SUMIF(DS445:GK445,GU445,DS451:GK451)</f>
        <v>#N/A</v>
      </c>
      <c r="GV451" s="668" t="e">
        <f>SUMIF(DS445:GK445,GV445,DS451:GK451)</f>
        <v>#N/A</v>
      </c>
      <c r="GW451" s="668" t="e">
        <f>SUMIF(DS445:GK445,GW445,DS451:GK451)</f>
        <v>#N/A</v>
      </c>
      <c r="GX451" s="668" t="e">
        <f>SUMIF(DS445:GK445,GX445,DS451:GK451)</f>
        <v>#N/A</v>
      </c>
      <c r="GY451" s="668" t="e">
        <f>SUMIF(DS445:GK445,GY445,DS451:GK451)</f>
        <v>#N/A</v>
      </c>
      <c r="GZ451" s="646" t="e">
        <f>SUM(GO451:GY451)=(#REF!-SUM(#REF!))</f>
        <v>#REF!</v>
      </c>
    </row>
    <row r="452" spans="1:234" ht="15.75" hidden="1" customHeight="1" x14ac:dyDescent="0.25">
      <c r="A452" s="643" t="s">
        <v>208</v>
      </c>
      <c r="AI452" s="664">
        <v>2029</v>
      </c>
      <c r="AJ452" s="664">
        <v>0</v>
      </c>
      <c r="AK452" s="665">
        <f>IFERROR(#REF!/#REF!,0)</f>
        <v>0</v>
      </c>
      <c r="AL452" s="665">
        <f>IFERROR(#REF!/#REF!,0)</f>
        <v>0</v>
      </c>
      <c r="AM452" s="665">
        <f>IFERROR(#REF!/#REF!,0)</f>
        <v>0</v>
      </c>
      <c r="AN452" s="669">
        <f>IFERROR(#REF!/#REF!,0)</f>
        <v>0</v>
      </c>
      <c r="AO452" s="669">
        <f>IFERROR(#REF!/#REF!,0)</f>
        <v>0</v>
      </c>
      <c r="AP452" s="669">
        <f>IFERROR(#REF!/#REF!,0)</f>
        <v>0</v>
      </c>
      <c r="AQ452" s="669">
        <f>IFERROR(#REF!/#REF!,0)</f>
        <v>0</v>
      </c>
      <c r="AR452" s="669">
        <f>IFERROR(#REF!/#REF!,0)</f>
        <v>0</v>
      </c>
      <c r="AS452" s="669">
        <f>IFERROR(#REF!/#REF!,0)</f>
        <v>0</v>
      </c>
      <c r="AT452" s="669">
        <f>IFERROR(#REF!/#REF!,0)</f>
        <v>0</v>
      </c>
      <c r="AU452" s="666"/>
      <c r="AW452" s="749">
        <v>2029</v>
      </c>
      <c r="AX452" s="665" t="e">
        <f>#REF!</f>
        <v>#REF!</v>
      </c>
      <c r="AY452" s="665" t="e">
        <f>INDEX(AX440:BE441,MATCH(AW452,AV440:AV441,0),MATCH(AY444,AX438:BE438,0))*(INDEX(AK446:AT453,MATCH(AY444,AI446:AI453,0),MATCH(AY445,AK445:AT445,0)))</f>
        <v>#N/A</v>
      </c>
      <c r="AZ452" s="665" t="e">
        <f>INDEX(AX440:BE441,MATCH(AW452,AV440:AV441,0),MATCH(AZ444,AX438:BE438,0))*(INDEX(AK446:AT453,MATCH(AZ444,AI446:AI453,0),MATCH(AZ445,AK445:AT445,0)))</f>
        <v>#N/A</v>
      </c>
      <c r="BA452" s="665" t="e">
        <f>INDEX(AX440:BE441,MATCH(AW452,AV440:AV441,0),MATCH(BA444,AX438:BE438,0))*(INDEX(AK446:AT453,MATCH(BA444,AI446:AI453,0),MATCH(BA445,AK445:AT445,0)))</f>
        <v>#N/A</v>
      </c>
      <c r="BB452" s="665" t="e">
        <f>INDEX(AX440:BE441,MATCH(AW452,AV440:AV441,0),MATCH(BB444,AX438:BE438,0))*(INDEX(AK446:AT453,MATCH(BB444,AI446:AI453,0),MATCH(BB445,AK445:AT445,0)))</f>
        <v>#N/A</v>
      </c>
      <c r="BC452" s="665" t="e">
        <f>INDEX(AX440:BE441,MATCH(AW452,AV440:AV441,0),MATCH(BC444,AX438:BE438,0))*(INDEX(AK446:AT453,MATCH(BC444,AI446:AI453,0),MATCH(BC445,AK445:AT445,0)))</f>
        <v>#N/A</v>
      </c>
      <c r="BD452" s="665" t="e">
        <f>INDEX(AX440:BE441,MATCH(AW452,AV440:AV441,0),MATCH(BD444,AX438:BE438,0))*(INDEX(AK446:AT453,MATCH(BD444,AI446:AI453,0),MATCH(BD445,AK445:AT445,0)))</f>
        <v>#N/A</v>
      </c>
      <c r="BE452" s="665" t="e">
        <f>INDEX(AX440:BE441,MATCH(AW452,AV440:AV441,0),MATCH(BE444,AX438:BE438,0))*(INDEX(AK446:AT453,MATCH(BE444,AI446:AI453,0),MATCH(BE445,AK445:AT445,0)))</f>
        <v>#N/A</v>
      </c>
      <c r="BF452" s="665" t="e">
        <f>INDEX(AX440:BE441,MATCH(AW452,AV440:AV441,0),MATCH(BF444,AX438:BE438,0))*(INDEX(AK446:AT453,MATCH(BF444,AI446:AI453,0),MATCH(BF445,AK445:AT445,0)))</f>
        <v>#N/A</v>
      </c>
      <c r="BG452" s="665" t="e">
        <f>INDEX(AX440:BE441,MATCH(AW452,AV440:AV441,0),MATCH(BG444,AX438:BE438,0))*(INDEX(AK446:AT453,MATCH(BG444,AI446:AI453,0),MATCH(BG445,AK445:AT445,0)))</f>
        <v>#N/A</v>
      </c>
      <c r="BH452" s="665" t="e">
        <f>INDEX(AX440:BE441,MATCH(AW452,AV440:AV441,0),MATCH(BH444,AX438:BE438,0))*(INDEX(AK446:AT453,MATCH(BH444,AI446:AI453,0),MATCH(BH445,AK445:AT445,0)))</f>
        <v>#N/A</v>
      </c>
      <c r="BI452" s="665" t="e">
        <f>INDEX(AX440:BE441,MATCH(AW452,AV440:AV441,0),MATCH(BI444,AX438:BE438,0))*(INDEX(AK446:AT453,MATCH(BI444,AI446:AI453,0),MATCH(BI445,AK445:AT445,0)))</f>
        <v>#N/A</v>
      </c>
      <c r="BJ452" s="665" t="e">
        <f>INDEX(AX440:BE441,MATCH(AW452,AV440:AV441,0),MATCH(BJ444,AX438:BE438,0))*(INDEX(AK446:AT453,MATCH(BJ444,AI446:AI453,0),MATCH(BJ445,AK445:AT445,0)))</f>
        <v>#N/A</v>
      </c>
      <c r="BK452" s="665" t="e">
        <f>INDEX(AX440:BE441,MATCH(AW452,AV440:AV441,0),MATCH(BK444,AX438:BE438,0))*(INDEX(AK446:AT453,MATCH(BK444,AI446:AI453,0),MATCH(BK445,AK445:AT445,0)))</f>
        <v>#N/A</v>
      </c>
      <c r="BL452" s="665" t="e">
        <f>INDEX(AX440:BE441,MATCH(AW452,AV440:AV441,0),MATCH(BL444,AX438:BE438,0))*(INDEX(AK446:AT453,MATCH(BL444,AI446:AI453,0),MATCH(BL445,AK445:AT445,0)))</f>
        <v>#N/A</v>
      </c>
      <c r="BM452" s="665" t="e">
        <f>INDEX(AX440:BE441,MATCH(AW452,AV440:AV441,0),MATCH(BM444,AX438:BE438,0))*(INDEX(AK446:AT453,MATCH(BM444,AI446:AI453,0),MATCH(BM445,AK445:AT445,0)))</f>
        <v>#N/A</v>
      </c>
      <c r="BN452" s="665" t="e">
        <f>INDEX(AX440:BE441,MATCH(AW452,AV440:AV441,0),MATCH(BN444,AX438:BE438,0))*(INDEX(AK446:AT453,MATCH(BN444,AI446:AI453,0),MATCH(BN445,AK445:AT445,0)))</f>
        <v>#N/A</v>
      </c>
      <c r="BO452" s="665" t="e">
        <f>INDEX(AX440:BE441,MATCH(AW452,AV440:AV441,0),MATCH(BO444,AX438:BE438,0))*(INDEX(AK446:AT453,MATCH(BO444,AI446:AI453,0),MATCH(BO445,AK445:AT445,0)))</f>
        <v>#N/A</v>
      </c>
      <c r="BP452" s="665" t="e">
        <f>INDEX(AX440:BE441,MATCH(AW452,AV440:AV441,0),MATCH(BP444,AX438:BE438,0))*(INDEX(AK446:AT453,MATCH(BP444,AI446:AI453,0),MATCH(BP445,AK445:AT445,0)))</f>
        <v>#N/A</v>
      </c>
      <c r="BQ452" s="665" t="e">
        <f>INDEX(AX440:BE441,MATCH(AW452,AV440:AV441,0),MATCH(BQ444,AX438:BE438,0))*(INDEX(AK446:AT453,MATCH(BQ444,AI446:AI453,0),MATCH(BQ445,AK445:AT445,0)))</f>
        <v>#N/A</v>
      </c>
      <c r="BR452" s="665" t="e">
        <f>INDEX(AX440:BE441,MATCH(AW452,AV440:AV441,0),MATCH(BR444,AX438:BE438,0))*(INDEX(AK446:AT453,MATCH(BR444,AI446:AI453,0),MATCH(BR445,AK445:AT445,0)))</f>
        <v>#N/A</v>
      </c>
      <c r="BS452" s="665" t="e">
        <f>INDEX(AX440:BE441,MATCH(AW452,AV440:AV441,0),MATCH(BS444,AX438:BE438,0))*(INDEX(AK446:AT453,MATCH(BS444,AI446:AI453,0),MATCH(BS445,AK445:AT445,0)))</f>
        <v>#N/A</v>
      </c>
      <c r="BT452" s="665" t="e">
        <f>INDEX(AX440:BE441,MATCH(AW452,AV440:AV441,0),MATCH(BT444,AX438:BE438,0))*(INDEX(AK446:AT453,MATCH(BT444,AI446:AI453,0),MATCH(BT445,AK445:AT445,0)))</f>
        <v>#N/A</v>
      </c>
      <c r="BU452" s="665" t="e">
        <f>INDEX(AX440:BE441,MATCH(AW452,AV440:AV441,0),MATCH(BU444,AX438:BE438,0))*(INDEX(AK446:AT453,MATCH(BU444,AI446:AI453,0),MATCH(BU445,AK445:AT445,0)))</f>
        <v>#N/A</v>
      </c>
      <c r="BV452" s="665" t="e">
        <f>INDEX(AX440:BE441,MATCH(AW452,AV440:AV441,0),MATCH(BV444,AX438:BE438,0))*(INDEX(AK446:AT453,MATCH(BV444,AI446:AI453,0),MATCH(BV445,AK445:AT445,0)))</f>
        <v>#N/A</v>
      </c>
      <c r="BW452" s="665" t="e">
        <f>INDEX(AX440:BE441,MATCH(AW452,AV440:AV441,0),MATCH(BW444,AX438:BE438,0))*(INDEX(AK446:AT453,MATCH(BW444,AI446:AI453,0),MATCH(BW445,AK445:AT445,0)))</f>
        <v>#N/A</v>
      </c>
      <c r="BX452" s="665" t="e">
        <f>INDEX(AX440:BE441,MATCH(AW452,AV440:AV441,0),MATCH(BX444,AX438:BE438,0))*(INDEX(AK446:AT453,MATCH(BX444,AI446:AI453,0),MATCH(BX445,AK445:AT445,0)))</f>
        <v>#N/A</v>
      </c>
      <c r="BY452" s="665" t="e">
        <f>INDEX(AX440:BE441,MATCH(AW452,AV440:AV441,0),MATCH(BY444,AX438:BE438,0))*(INDEX(AK446:AT453,MATCH(BY444,AI446:AI453,0),MATCH(BY445,AK445:AT445,0)))</f>
        <v>#N/A</v>
      </c>
      <c r="BZ452" s="665" t="e">
        <f>INDEX(AX440:BE441,MATCH(AW452,AV440:AV441,0),MATCH(BZ444,AX438:BE438,0))*(INDEX(AK446:AT453,MATCH(BZ444,AI446:AI453,0),MATCH(BZ445,AK445:AT445,0)))</f>
        <v>#N/A</v>
      </c>
      <c r="CA452" s="665" t="e">
        <f>INDEX(AX440:BE441,MATCH(AW452,AV440:AV441,0),MATCH(CA444,AX438:BE438,0))*(INDEX(AK446:AT453,MATCH(CA444,AI446:AI453,0),MATCH(CA445,AK445:AT445,0)))</f>
        <v>#N/A</v>
      </c>
      <c r="CB452" s="665" t="e">
        <f>INDEX(AX440:BE441,MATCH(AW452,AV440:AV441,0),MATCH(CB444,AX438:BE438,0))*(INDEX(AK446:AT453,MATCH(CB444,AI446:AI453,0),MATCH(CB445,AK445:AT445,0)))</f>
        <v>#N/A</v>
      </c>
      <c r="CC452" s="665" t="e">
        <f>INDEX(AX440:BE441,MATCH(AW452,AV440:AV441,0),MATCH(CC444,AX438:BE438,0))*(INDEX(AK446:AT453,MATCH(CC444,AI446:AI453,0),MATCH(CC445,AK445:AT445,0)))</f>
        <v>#N/A</v>
      </c>
      <c r="CD452" s="665" t="e">
        <f>INDEX(AX440:BE441,MATCH(AW452,AV440:AV441,0),MATCH(CD444,AX438:BE438,0))*(INDEX(AK446:AT453,MATCH(CD444,AI446:AI453,0),MATCH(CD445,AK445:AT445,0)))</f>
        <v>#N/A</v>
      </c>
      <c r="CE452" s="665" t="e">
        <f>INDEX(AX440:BE441,MATCH(AW452,AV440:AV441,0),MATCH(CE444,AX438:BE438,0))*(INDEX(AK446:AT453,MATCH(CE444,AI446:AI453,0),MATCH(CE445,AK445:AT445,0)))</f>
        <v>#N/A</v>
      </c>
      <c r="CF452" s="665" t="e">
        <f>INDEX(AX440:BE441,MATCH(AW452,AV440:AV441,0),MATCH(CF444,AX438:BE438,0))*(INDEX(AK446:AT453,MATCH(CF444,AI446:AI453,0),MATCH(CF445,AK445:AT445,0)))</f>
        <v>#N/A</v>
      </c>
      <c r="CG452" s="665" t="e">
        <f>INDEX(AX440:BE441,MATCH(AW452,AV440:AV441,0),MATCH(CG444,AX438:BE438,0))*(INDEX(AK446:AT453,MATCH(CG444,AI446:AI453,0),MATCH(CG445,AK445:AT445,0)))</f>
        <v>#N/A</v>
      </c>
      <c r="CH452" s="665" t="e">
        <f>INDEX(AX440:BE441,MATCH(AW452,AV440:AV441,0),MATCH(CH444,AX438:BE438,0))*(INDEX(AK446:AT453,MATCH(CH444,AI446:AI453,0),MATCH(CH445,AK445:AT445,0)))</f>
        <v>#N/A</v>
      </c>
      <c r="CI452" s="665" t="e">
        <f>INDEX(AX440:BE441,MATCH(AW452,AV440:AV441,0),MATCH(CI444,AX438:BE438,0))*(INDEX(AK446:AT453,MATCH(CI444,AI446:AI453,0),MATCH(CI445,AK445:AT445,0)))</f>
        <v>#N/A</v>
      </c>
      <c r="CJ452" s="665" t="e">
        <f>INDEX(AX440:BE441,MATCH(AW452,AV440:AV441,0),MATCH(CJ444,AX438:BE438,0))*(INDEX(AK446:AT453,MATCH(CJ444,AI446:AI453,0),MATCH(CJ445,AK445:AT445,0)))</f>
        <v>#N/A</v>
      </c>
      <c r="CK452" s="665" t="e">
        <f>INDEX(AX440:BE441,MATCH(AW452,AV440:AV441,0),MATCH(CK444,AX438:BE438,0))*(INDEX(AK446:AT453,MATCH(CK444,AI446:AI453,0),MATCH(CK445,AK445:AT445,0)))</f>
        <v>#N/A</v>
      </c>
      <c r="CL452" s="665" t="e">
        <f>INDEX(AX440:BE441,MATCH(AW452,AV440:AV441,0),MATCH(CL444,AX438:BE438,0))*(INDEX(AK446:AT453,MATCH(CL444,AI446:AI453,0),MATCH(CL445,AK445:AT445,0)))</f>
        <v>#N/A</v>
      </c>
      <c r="CM452" s="665" t="e">
        <f>INDEX(AX440:BE441,MATCH(AW452,AV440:AV441,0),MATCH(CM444,AX438:BE438,0))*(INDEX(AK446:AT453,MATCH(CM444,AI446:AI453,0),MATCH(CM445,AK445:AT445,0)))</f>
        <v>#N/A</v>
      </c>
      <c r="CN452" s="665" t="e">
        <f>INDEX(AX440:BE441,MATCH(AW452,AV440:AV441,0),MATCH(CN444,AX438:BE438,0))*(INDEX(AK446:AT453,MATCH(CN444,AI446:AI453,0),MATCH(CN445,AK445:AT445,0)))</f>
        <v>#N/A</v>
      </c>
      <c r="CO452" s="665" t="e">
        <f>INDEX(AX440:BE441,MATCH(AW452,AV440:AV441,0),MATCH(CO444,AX438:BE438,0))*(INDEX(AK446:AT453,MATCH(CO444,AI446:AI453,0),MATCH(CO445,AK445:AT445,0)))</f>
        <v>#N/A</v>
      </c>
      <c r="CP452" s="665" t="e">
        <f>INDEX(AX440:BE441,MATCH(AW452,AV440:AV441,0),MATCH(CP444,AX438:BE438,0))*(INDEX(AK446:AT453,MATCH(CP444,AI446:AI453,0),MATCH(CP445,AK445:AT445,0)))</f>
        <v>#N/A</v>
      </c>
      <c r="CQ452" s="665" t="e">
        <f>INDEX(AX440:BE441,MATCH(AW452,AV440:AV441,0),MATCH(CQ444,AX438:BE438,0))*(INDEX(AK446:AT453,MATCH(CQ444,AI446:AI453,0),MATCH(CQ445,AK445:AT445,0)))</f>
        <v>#N/A</v>
      </c>
      <c r="CR452" s="665" t="e">
        <f>INDEX(AX440:BE441,MATCH(AW452,AV440:AV441,0),MATCH(CR444,AX438:BE438,0))*(INDEX(AK446:AT453,MATCH(CR444,AI446:AI453,0),MATCH(CR445,AK445:AT445,0)))</f>
        <v>#N/A</v>
      </c>
      <c r="CS452" s="665" t="e">
        <f>INDEX(AX440:BE441,MATCH(AW452,AV440:AV441,0),MATCH(CS444,AX438:BE438,0))*(INDEX(AK446:AT453,MATCH(CS444,AI446:AI453,0),MATCH(CS445,AK445:AT445,0)))</f>
        <v>#N/A</v>
      </c>
      <c r="CT452" s="665" t="e">
        <f>INDEX(AX440:BE441,MATCH(AW452,AV440:AV441,0),MATCH(CT444,AX438:BE438,0))*(INDEX(AK446:AT453,MATCH(CT444,AI446:AI453,0),MATCH(CT445,AK445:AT445,0)))</f>
        <v>#N/A</v>
      </c>
      <c r="CU452" s="665" t="e">
        <f>INDEX(AX440:BE441,MATCH(AW452,AV440:AV441,0),MATCH(CU444,AX438:BE438,0))*(INDEX(AK446:AT453,MATCH(CU444,AI446:AI453,0),MATCH(CU445,AK445:AT445,0)))</f>
        <v>#N/A</v>
      </c>
      <c r="CV452" s="665" t="e">
        <f>INDEX(AX440:BE441,MATCH(AW452,AV440:AV441,0),MATCH(CV444,AX438:BE438,0))*(INDEX(AK446:AT453,MATCH(CV444,AI446:AI453,0),MATCH(CV445,AK445:AT445,0)))</f>
        <v>#N/A</v>
      </c>
      <c r="CW452" s="665" t="e">
        <f>INDEX(AX440:BE441,MATCH(AW452,AV440:AV441,0),MATCH(CW444,AX438:BE438,0))*(INDEX(AK446:AT453,MATCH(CW444,AI446:AI453,0),MATCH(CW445,AK445:AT445,0)))</f>
        <v>#N/A</v>
      </c>
      <c r="CX452" s="665" t="e">
        <f>INDEX(AX440:BE441,MATCH(AW452,AV440:AV441,0),MATCH(CX444,AX438:BE438,0))*(INDEX(AK446:AT453,MATCH(CX444,AI446:AI453,0),MATCH(CX445,AK445:AT445,0)))</f>
        <v>#N/A</v>
      </c>
      <c r="CY452" s="665" t="e">
        <f>INDEX(AX440:BE441,MATCH(AW452,AV440:AV441,0),MATCH(CY444,AX438:BE438,0))*(INDEX(AK446:AT453,MATCH(CY444,AI446:AI453,0),MATCH(CY445,AK445:AT445,0)))</f>
        <v>#N/A</v>
      </c>
      <c r="CZ452" s="665" t="e">
        <f>INDEX(AX440:BE441,MATCH(AW452,AV440:AV441,0),MATCH(CZ444,AX438:BE438,0))*(INDEX(AK446:AT453,MATCH(CZ444,AI446:AI453,0),MATCH(CZ445,AK445:AT445,0)))</f>
        <v>#N/A</v>
      </c>
      <c r="DA452" s="665" t="e">
        <f>INDEX(AX440:BE441,MATCH(AW452,AV440:AV441,0),MATCH(DA444,AX438:BE438,0))*(INDEX(AK446:AT453,MATCH(DA444,AI446:AI453,0),MATCH(DA445,AK445:AT445,0)))</f>
        <v>#N/A</v>
      </c>
      <c r="DB452" s="665" t="e">
        <f>INDEX(AX440:BE441,MATCH(AW452,AV440:AV441,0),MATCH(DB444,AX438:BE438,0))*(INDEX(AK446:AT453,MATCH(DB444,AI446:AI453,0),MATCH(DB445,AK445:AT445,0)))</f>
        <v>#N/A</v>
      </c>
      <c r="DC452" s="665" t="e">
        <f>INDEX(AX440:BE441,MATCH(AW452,AV440:AV441,0),MATCH(DC444,AX438:BE438,0))*(INDEX(AK446:AT453,MATCH(DC444,AI446:AI453,0),MATCH(DC445,AK445:AT445,0)))</f>
        <v>#N/A</v>
      </c>
      <c r="DD452" s="665" t="e">
        <f>INDEX(AX440:BE441,MATCH(AW452,AV440:AV441,0),MATCH(DD444,AX438:BE438,0))*(INDEX(AK446:AT453,MATCH(DD444,AI446:AI453,0),MATCH(DD445,AK445:AT445,0)))</f>
        <v>#N/A</v>
      </c>
      <c r="DE452" s="665" t="e">
        <f>INDEX(AX440:BE441,MATCH(AW452,AV440:AV441,0),MATCH(DE444,AX438:BE438,0))*(INDEX(AK446:AT453,MATCH(DE444,AI446:AI453,0),MATCH(DE445,AK445:AT445,0)))</f>
        <v>#N/A</v>
      </c>
      <c r="DF452" s="665" t="e">
        <f>INDEX(AX440:BE441,MATCH(AW452,AV440:AV441,0),MATCH(DF444,AX438:BE438,0))*(INDEX(AK446:AT453,MATCH(DF444,AI446:AI453,0),MATCH(DF445,AK445:AT445,0)))</f>
        <v>#N/A</v>
      </c>
      <c r="DG452" s="665" t="e">
        <f>INDEX(AX440:BE441,MATCH(AW452,AV440:AV441,0),MATCH(DG444,AX438:BE438,0))*(INDEX(AK446:AT453,MATCH(DG444,AI446:AI453,0),MATCH(DG445,AK445:AT445,0)))</f>
        <v>#N/A</v>
      </c>
      <c r="DH452" s="665" t="e">
        <f>INDEX(AX440:BE441,MATCH(AW452,AV440:AV441,0),MATCH(DH444,AX438:BE438,0))*(INDEX(AK446:AT453,MATCH(DH444,AI446:AI453,0),MATCH(DH445,AK445:AT445,0)))</f>
        <v>#N/A</v>
      </c>
      <c r="DI452" s="665" t="e">
        <f>INDEX(AX440:BE441,MATCH(AW452,AV440:AV441,0),MATCH(DI444,AX438:BE438,0))*(INDEX(AK446:AT453,MATCH(DI444,AI446:AI453,0),MATCH(DI445,AK445:AT445,0)))</f>
        <v>#N/A</v>
      </c>
      <c r="DJ452" s="665" t="e">
        <f>INDEX(AX440:BE441,MATCH(AW452,AV440:AV441,0),MATCH(DJ444,AX438:BE438,0))*(INDEX(AK446:AT453,MATCH(DJ444,AI446:AI453,0),MATCH(DJ445,AK445:AT445,0)))</f>
        <v>#N/A</v>
      </c>
      <c r="DK452" s="665" t="e">
        <f>INDEX(AX440:BE441,MATCH(AW452,AV440:AV441,0),MATCH(DK444,AX438:BE438,0))*(INDEX(AK446:AT453,MATCH(DK444,AI446:AI453,0),MATCH(DK445,AK445:AT445,0)))</f>
        <v>#N/A</v>
      </c>
      <c r="DL452" s="665" t="e">
        <f>INDEX(AX440:BE441,MATCH(AW452,AV440:AV441,0),MATCH(DL444,AX438:BE438,0))*(INDEX(AK446:AT453,MATCH(DL444,AI446:AI453,0),MATCH(DL445,AK445:AT445,0)))</f>
        <v>#N/A</v>
      </c>
      <c r="DM452" s="665" t="e">
        <f>INDEX(AX440:BE441,MATCH(AW452,AV440:AV441,0),MATCH(DM444,AX438:BE438,0))*(INDEX(AK446:AT453,MATCH(DM444,AI446:AI453,0),MATCH(DM445,AK445:AT445,0)))</f>
        <v>#N/A</v>
      </c>
      <c r="DN452" s="665" t="e">
        <f>INDEX(AX440:BE441,MATCH(AW452,AV440:AV441,0),MATCH(DN444,AX438:BE438,0))*(INDEX(AK446:AT453,MATCH(DN444,AI446:AI453,0),MATCH(DN445,AK445:AT445,0)))</f>
        <v>#N/A</v>
      </c>
      <c r="DO452" s="665" t="e">
        <f>INDEX(AX440:BE441,MATCH(AW452,AV440:AV441,0),MATCH(DO444,AX438:BE438,0))*(INDEX(AK446:AT453,MATCH(DO444,AI446:AI453,0),MATCH(DO445,AK445:AT445,0)))</f>
        <v>#N/A</v>
      </c>
      <c r="DP452" s="665" t="e">
        <f>INDEX(AX440:BE441,MATCH(AW452,AV440:AV441,0),MATCH(DP444,AX438:BE438,0))*(INDEX(AK446:AT453,MATCH(DP444,AI446:AI453,0),MATCH(DP445,AK445:AT445,0)))</f>
        <v>#N/A</v>
      </c>
      <c r="DQ452" s="643" t="e">
        <f>SUM(AX452:DP452)=#REF!</f>
        <v>#REF!</v>
      </c>
      <c r="DR452" s="749">
        <v>2029</v>
      </c>
      <c r="DS452" s="665" t="e">
        <f>IF(DR452&gt;DS444,AX451-AX452,0)</f>
        <v>#REF!</v>
      </c>
      <c r="DT452" s="665" t="e">
        <f>IF(DR452&gt;DT444,AY451-AY452,0)</f>
        <v>#N/A</v>
      </c>
      <c r="DU452" s="665" t="e">
        <f>IF(DR452&gt;DU444,AZ451-AZ452,0)</f>
        <v>#N/A</v>
      </c>
      <c r="DV452" s="665" t="e">
        <f>IF(DR452&gt;DV444,BA451-BA452,0)</f>
        <v>#N/A</v>
      </c>
      <c r="DW452" s="665" t="e">
        <f>IF(DR452&gt;DW444,BB451-BB452,0)</f>
        <v>#N/A</v>
      </c>
      <c r="DX452" s="665" t="e">
        <f>IF(DR452&gt;DX444,BC451-BC452,0)</f>
        <v>#N/A</v>
      </c>
      <c r="DY452" s="665" t="e">
        <f>IF(DR452&gt;DY444,BD451-BD452,0)</f>
        <v>#N/A</v>
      </c>
      <c r="DZ452" s="665" t="e">
        <f>IF(DR452&gt;DZ444,BE451-BE452,0)</f>
        <v>#N/A</v>
      </c>
      <c r="EA452" s="665" t="e">
        <f>IF(DR452&gt;EA444,BF451-BF452,0)</f>
        <v>#N/A</v>
      </c>
      <c r="EB452" s="665" t="e">
        <f>IF(DR452&gt;EB444,BG451-BG452,0)</f>
        <v>#N/A</v>
      </c>
      <c r="EC452" s="665" t="e">
        <f>IF(DR452&gt;EC444,BH451-BH452,0)</f>
        <v>#N/A</v>
      </c>
      <c r="ED452" s="665" t="e">
        <f>IF(DR452&gt;ED444,BI451-BI452,0)</f>
        <v>#N/A</v>
      </c>
      <c r="EE452" s="665" t="e">
        <f>IF(DR452&gt;EE444,BJ451-BJ452,0)</f>
        <v>#N/A</v>
      </c>
      <c r="EF452" s="665" t="e">
        <f>IF(DR452&gt;EF444,BK451-BK452,0)</f>
        <v>#N/A</v>
      </c>
      <c r="EG452" s="665" t="e">
        <f>IF(DR452&gt;EG444,BL451-BL452,0)</f>
        <v>#N/A</v>
      </c>
      <c r="EH452" s="665" t="e">
        <f>IF(DR452&gt;EH444,BM451-BM452,0)</f>
        <v>#N/A</v>
      </c>
      <c r="EI452" s="665" t="e">
        <f>IF(DR452&gt;EI444,BN451-BN452,0)</f>
        <v>#N/A</v>
      </c>
      <c r="EJ452" s="665" t="e">
        <f>IF(DR452&gt;EJ444,BO451-BO452,0)</f>
        <v>#N/A</v>
      </c>
      <c r="EK452" s="665" t="e">
        <f>IF(DR452&gt;EK444,BP451-BP452,0)</f>
        <v>#N/A</v>
      </c>
      <c r="EL452" s="665" t="e">
        <f>IF(DR452&gt;EL444,BQ451-BQ452,0)</f>
        <v>#N/A</v>
      </c>
      <c r="EM452" s="665" t="e">
        <f>IF(DR452&gt;EM444,BR451-BR452,0)</f>
        <v>#N/A</v>
      </c>
      <c r="EN452" s="665" t="e">
        <f>IF(DR452&gt;EN444,BS451-BS452,0)</f>
        <v>#N/A</v>
      </c>
      <c r="EO452" s="665" t="e">
        <f>IF(DR452&gt;EO444,BT451-BT452,0)</f>
        <v>#N/A</v>
      </c>
      <c r="EP452" s="665" t="e">
        <f>IF(DR452&gt;EP444,BU451-BU452,0)</f>
        <v>#N/A</v>
      </c>
      <c r="EQ452" s="665" t="e">
        <f>IF(DR452&gt;EQ444,BV451-BV452,0)</f>
        <v>#N/A</v>
      </c>
      <c r="ER452" s="665" t="e">
        <f>IF(DR452&gt;ER444,BW451-BW452,0)</f>
        <v>#N/A</v>
      </c>
      <c r="ES452" s="665" t="e">
        <f>IF(DR452&gt;ES444,BX451-BX452,0)</f>
        <v>#N/A</v>
      </c>
      <c r="ET452" s="665" t="e">
        <f>IF(DR452&gt;ET444,BY451-BY452,0)</f>
        <v>#N/A</v>
      </c>
      <c r="EU452" s="665" t="e">
        <f>IF(DR452&gt;EU444,BZ451-BZ452,0)</f>
        <v>#N/A</v>
      </c>
      <c r="EV452" s="665" t="e">
        <f>IF(DR452&gt;EV444,CA451-CA452,0)</f>
        <v>#N/A</v>
      </c>
      <c r="EW452" s="665" t="e">
        <f>IF(DR452&gt;EW444,CB451-CB452,0)</f>
        <v>#N/A</v>
      </c>
      <c r="EX452" s="665" t="e">
        <f>IF(DR452&gt;EX444,CC451-CC452,0)</f>
        <v>#N/A</v>
      </c>
      <c r="EY452" s="665" t="e">
        <f>IF(DR452&gt;EY444,CD451-CD452,0)</f>
        <v>#N/A</v>
      </c>
      <c r="EZ452" s="665" t="e">
        <f>IF(DR452&gt;EZ444,CE451-CE452,0)</f>
        <v>#N/A</v>
      </c>
      <c r="FA452" s="665" t="e">
        <f>IF(DR452&gt;FA444,CF451-CF452,0)</f>
        <v>#N/A</v>
      </c>
      <c r="FB452" s="665" t="e">
        <f>IF(DR452&gt;FB444,CG451-CG452,0)</f>
        <v>#N/A</v>
      </c>
      <c r="FC452" s="665" t="e">
        <f>IF(DR452&gt;FC444,CH451-CH452,0)</f>
        <v>#N/A</v>
      </c>
      <c r="FD452" s="665" t="e">
        <f>IF(DR452&gt;FD444,CI451-CI452,0)</f>
        <v>#N/A</v>
      </c>
      <c r="FE452" s="665" t="e">
        <f>IF(DR452&gt;FE444,CJ451-CJ452,0)</f>
        <v>#N/A</v>
      </c>
      <c r="FF452" s="665" t="e">
        <f>IF(DR452&gt;FF444,CK451-CK452,0)</f>
        <v>#N/A</v>
      </c>
      <c r="FG452" s="665" t="e">
        <f>IF(DR452&gt;FG444,CL451-CL452,0)</f>
        <v>#N/A</v>
      </c>
      <c r="FH452" s="665" t="e">
        <f>IF(DR452&gt;FH444,CM451-CM452,0)</f>
        <v>#N/A</v>
      </c>
      <c r="FI452" s="665" t="e">
        <f>IF(DR452&gt;FI444,CN451-CN452,0)</f>
        <v>#N/A</v>
      </c>
      <c r="FJ452" s="665" t="e">
        <f>IF(DR452&gt;FJ444,CO451-CO452,0)</f>
        <v>#N/A</v>
      </c>
      <c r="FK452" s="665" t="e">
        <f>IF(DR452&gt;FK444,CP451-CP452,0)</f>
        <v>#N/A</v>
      </c>
      <c r="FL452" s="665" t="e">
        <f>IF(DR452&gt;FL444,CQ451-CQ452,0)</f>
        <v>#N/A</v>
      </c>
      <c r="FM452" s="665" t="e">
        <f>IF(DR452&gt;FM444,CR451-CR452,0)</f>
        <v>#N/A</v>
      </c>
      <c r="FN452" s="665" t="e">
        <f>IF(DR452&gt;FN444,CS451-CS452,0)</f>
        <v>#N/A</v>
      </c>
      <c r="FO452" s="665" t="e">
        <f>IF(DR452&gt;FO444,CT451-CT452,0)</f>
        <v>#N/A</v>
      </c>
      <c r="FP452" s="665" t="e">
        <f>IF(DR452&gt;FP444,CU451-CU452,0)</f>
        <v>#N/A</v>
      </c>
      <c r="FQ452" s="665" t="e">
        <f>IF(DR452&gt;FQ444,CV451-CV452,0)</f>
        <v>#N/A</v>
      </c>
      <c r="FR452" s="665">
        <f>IF(DR452&gt;FR444,CW451-CW452,0)</f>
        <v>0</v>
      </c>
      <c r="FS452" s="665">
        <f>IF(DR452&gt;FS444,CX451-CX452,0)</f>
        <v>0</v>
      </c>
      <c r="FT452" s="665">
        <f>IF(DR452&gt;FT444,CY451-CY452,0)</f>
        <v>0</v>
      </c>
      <c r="FU452" s="665">
        <f>IF(DR452&gt;FU444,CZ451-CZ452,0)</f>
        <v>0</v>
      </c>
      <c r="FV452" s="665">
        <f>IF(DR452&gt;FV444,DA451-DA452,0)</f>
        <v>0</v>
      </c>
      <c r="FW452" s="665">
        <f>IF(DR452&gt;FW444,DB451-DB452,0)</f>
        <v>0</v>
      </c>
      <c r="FX452" s="665">
        <f>IF(DR452&gt;FX444,DC451-DC452,0)</f>
        <v>0</v>
      </c>
      <c r="FY452" s="665">
        <f>IF(DR452&gt;FY444,DD451-DD452,0)</f>
        <v>0</v>
      </c>
      <c r="FZ452" s="665">
        <f>IF(DR452&gt;FZ444,DE451-DE452,0)</f>
        <v>0</v>
      </c>
      <c r="GA452" s="665">
        <f>IF(DR452&gt;GA444,DF451-DF452,0)</f>
        <v>0</v>
      </c>
      <c r="GB452" s="665">
        <f>IF(DR452&gt;GB444,DG451-DG452,0)</f>
        <v>0</v>
      </c>
      <c r="GC452" s="665">
        <f>IF(DR452&gt;GC444,DH451-DH452,0)</f>
        <v>0</v>
      </c>
      <c r="GD452" s="665">
        <f>IF(DR452&gt;GD444,DI451-DI452,0)</f>
        <v>0</v>
      </c>
      <c r="GE452" s="665">
        <f>IF(DR452&gt;GE444,DJ451-DJ452,0)</f>
        <v>0</v>
      </c>
      <c r="GF452" s="665">
        <f>IF(DR452&gt;GF444,DK451-DK452,0)</f>
        <v>0</v>
      </c>
      <c r="GG452" s="665">
        <f>IF(DR452&gt;GG444,DL451-DL452,0)</f>
        <v>0</v>
      </c>
      <c r="GH452" s="665">
        <f>IF(DR452&gt;GH444,DM451-DM452,0)</f>
        <v>0</v>
      </c>
      <c r="GI452" s="665">
        <f>IF(DR452&gt;GI444,DN451-DN452,0)</f>
        <v>0</v>
      </c>
      <c r="GJ452" s="665">
        <f>IF(DR452&gt;GJ444,DO451-DO452,0)</f>
        <v>0</v>
      </c>
      <c r="GK452" s="665">
        <f>IF(DR452&gt;GK444,DP451-DP452,0)</f>
        <v>0</v>
      </c>
      <c r="GL452" s="665" t="e">
        <f>SUM(DS452:GK452)+SUM(#REF!)=#REF!</f>
        <v>#REF!</v>
      </c>
      <c r="GM452" s="667"/>
      <c r="GN452" s="749">
        <v>2029</v>
      </c>
      <c r="GO452" s="664" t="e">
        <f>SUMIF(DS445:GK445,GO445,DS452:GK452)</f>
        <v>#REF!</v>
      </c>
      <c r="GP452" s="668" t="e">
        <f>SUMIF(DS445:GK445,GP445,DS452:GK452)</f>
        <v>#N/A</v>
      </c>
      <c r="GQ452" s="668" t="e">
        <f>SUMIF(DS445:GK445,GQ445,DS452:GK452)</f>
        <v>#N/A</v>
      </c>
      <c r="GR452" s="668" t="e">
        <f>SUMIF(DS445:GK445,GR445,DS452:GK452)</f>
        <v>#N/A</v>
      </c>
      <c r="GS452" s="668" t="e">
        <f>SUMIF(DS445:GK445,GS445,DS452:GK452)</f>
        <v>#N/A</v>
      </c>
      <c r="GT452" s="668" t="e">
        <f>SUMIF(DS445:GK445,GT445,DS452:GK452)</f>
        <v>#N/A</v>
      </c>
      <c r="GU452" s="668" t="e">
        <f>SUMIF(DS445:GK445,GU445,DS452:GK452)</f>
        <v>#N/A</v>
      </c>
      <c r="GV452" s="668" t="e">
        <f>SUMIF(DS445:GK445,GV445,DS452:GK452)</f>
        <v>#N/A</v>
      </c>
      <c r="GW452" s="668" t="e">
        <f>SUMIF(DS445:GK445,GW445,DS452:GK452)</f>
        <v>#N/A</v>
      </c>
      <c r="GX452" s="668" t="e">
        <f>SUMIF(DS445:GK445,GX445,DS452:GK452)</f>
        <v>#N/A</v>
      </c>
      <c r="GY452" s="668" t="e">
        <f>SUMIF(DS445:GK445,GY445,DS452:GK452)</f>
        <v>#N/A</v>
      </c>
      <c r="GZ452" s="646" t="e">
        <f>SUM(GO452:GY452)=(#REF!-SUM(#REF!))</f>
        <v>#REF!</v>
      </c>
    </row>
    <row r="453" spans="1:234" hidden="1" x14ac:dyDescent="0.25">
      <c r="A453" s="643" t="s">
        <v>208</v>
      </c>
      <c r="AI453" s="664">
        <v>2030</v>
      </c>
      <c r="AJ453" s="664">
        <v>0</v>
      </c>
      <c r="AK453" s="665">
        <f>IFERROR(#REF!/#REF!,0)</f>
        <v>0</v>
      </c>
      <c r="AL453" s="665">
        <f>IFERROR(#REF!/#REF!,0)</f>
        <v>0</v>
      </c>
      <c r="AM453" s="665">
        <f>IFERROR(#REF!/#REF!,0)</f>
        <v>0</v>
      </c>
      <c r="AN453" s="669">
        <f>IFERROR(#REF!/#REF!,0)</f>
        <v>0</v>
      </c>
      <c r="AO453" s="669">
        <f>IFERROR(#REF!/#REF!,0)</f>
        <v>0</v>
      </c>
      <c r="AP453" s="669">
        <f>IFERROR(#REF!/#REF!,0)</f>
        <v>0</v>
      </c>
      <c r="AQ453" s="669">
        <f>IFERROR(#REF!/#REF!,0)</f>
        <v>0</v>
      </c>
      <c r="AR453" s="669">
        <f>IFERROR(#REF!/#REF!,0)</f>
        <v>0</v>
      </c>
      <c r="AS453" s="669">
        <f>IFERROR(#REF!/#REF!,0)</f>
        <v>0</v>
      </c>
      <c r="AT453" s="669">
        <f>IFERROR(#REF!/#REF!,0)</f>
        <v>0</v>
      </c>
      <c r="AU453" s="666"/>
      <c r="AW453" s="749">
        <v>2030</v>
      </c>
      <c r="AX453" s="665" t="e">
        <f>#REF!</f>
        <v>#REF!</v>
      </c>
      <c r="AY453" s="665" t="e">
        <f>INDEX(AX440:BE441,MATCH(AW453,AV440:AV441,0),MATCH(AY444,AX438:BE438,0))*(INDEX(AK446:AT453,MATCH(AY444,AI446:AI453,0),MATCH(AY445,AK445:AT445,0)))</f>
        <v>#N/A</v>
      </c>
      <c r="AZ453" s="665" t="e">
        <f>INDEX(AX440:BE441,MATCH(AW453,AV440:AV441,0),MATCH(AZ444,AX438:BE438,0))*(INDEX(AK446:AT453,MATCH(AZ444,AI446:AI453,0),MATCH(AZ445,AK445:AT445,0)))</f>
        <v>#N/A</v>
      </c>
      <c r="BA453" s="665" t="e">
        <f>INDEX(AX440:BE441,MATCH(AW453,AV440:AV441,0),MATCH(BA444,AX438:BE438,0))*(INDEX(AK446:AT453,MATCH(BA444,AI446:AI453,0),MATCH(BA445,AK445:AT445,0)))</f>
        <v>#N/A</v>
      </c>
      <c r="BB453" s="665" t="e">
        <f>INDEX(AX440:BE441,MATCH(AW453,AV440:AV441,0),MATCH(BB444,AX438:BE438,0))*(INDEX(AK446:AT453,MATCH(BB444,AI446:AI453,0),MATCH(BB445,AK445:AT445,0)))</f>
        <v>#N/A</v>
      </c>
      <c r="BC453" s="665" t="e">
        <f>INDEX(AX440:BE441,MATCH(AW453,AV440:AV441,0),MATCH(BC444,AX438:BE438,0))*(INDEX(AK446:AT453,MATCH(BC444,AI446:AI453,0),MATCH(BC445,AK445:AT445,0)))</f>
        <v>#N/A</v>
      </c>
      <c r="BD453" s="665" t="e">
        <f>INDEX(AX440:BE441,MATCH(AW453,AV440:AV441,0),MATCH(BD444,AX438:BE438,0))*(INDEX(AK446:AT453,MATCH(BD444,AI446:AI453,0),MATCH(BD445,AK445:AT445,0)))</f>
        <v>#N/A</v>
      </c>
      <c r="BE453" s="665" t="e">
        <f>INDEX(AX440:BE441,MATCH(AW453,AV440:AV441,0),MATCH(BE444,AX438:BE438,0))*(INDEX(AK446:AT453,MATCH(BE444,AI446:AI453,0),MATCH(BE445,AK445:AT445,0)))</f>
        <v>#N/A</v>
      </c>
      <c r="BF453" s="665" t="e">
        <f>INDEX(AX440:BE441,MATCH(AW453,AV440:AV441,0),MATCH(BF444,AX438:BE438,0))*(INDEX(AK446:AT453,MATCH(BF444,AI446:AI453,0),MATCH(BF445,AK445:AT445,0)))</f>
        <v>#N/A</v>
      </c>
      <c r="BG453" s="665" t="e">
        <f>INDEX(AX440:BE441,MATCH(AW453,AV440:AV441,0),MATCH(BG444,AX438:BE438,0))*(INDEX(AK446:AT453,MATCH(BG444,AI446:AI453,0),MATCH(BG445,AK445:AT445,0)))</f>
        <v>#N/A</v>
      </c>
      <c r="BH453" s="665" t="e">
        <f>INDEX(AX440:BE441,MATCH(AW453,AV440:AV441,0),MATCH(BH444,AX438:BE438,0))*(INDEX(AK446:AT453,MATCH(BH444,AI446:AI453,0),MATCH(BH445,AK445:AT445,0)))</f>
        <v>#N/A</v>
      </c>
      <c r="BI453" s="665" t="e">
        <f>INDEX(AX440:BE441,MATCH(AW453,AV440:AV441,0),MATCH(BI444,AX438:BE438,0))*(INDEX(AK446:AT453,MATCH(BI444,AI446:AI453,0),MATCH(BI445,AK445:AT445,0)))</f>
        <v>#N/A</v>
      </c>
      <c r="BJ453" s="665" t="e">
        <f>INDEX(AX440:BE441,MATCH(AW453,AV440:AV441,0),MATCH(BJ444,AX438:BE438,0))*(INDEX(AK446:AT453,MATCH(BJ444,AI446:AI453,0),MATCH(BJ445,AK445:AT445,0)))</f>
        <v>#N/A</v>
      </c>
      <c r="BK453" s="665" t="e">
        <f>INDEX(AX440:BE441,MATCH(AW453,AV440:AV441,0),MATCH(BK444,AX438:BE438,0))*(INDEX(AK446:AT453,MATCH(BK444,AI446:AI453,0),MATCH(BK445,AK445:AT445,0)))</f>
        <v>#N/A</v>
      </c>
      <c r="BL453" s="665" t="e">
        <f>INDEX(AX440:BE441,MATCH(AW453,AV440:AV441,0),MATCH(BL444,AX438:BE438,0))*(INDEX(AK446:AT453,MATCH(BL444,AI446:AI453,0),MATCH(BL445,AK445:AT445,0)))</f>
        <v>#N/A</v>
      </c>
      <c r="BM453" s="665" t="e">
        <f>INDEX(AX440:BE441,MATCH(AW453,AV440:AV441,0),MATCH(BM444,AX438:BE438,0))*(INDEX(AK446:AT453,MATCH(BM444,AI446:AI453,0),MATCH(BM445,AK445:AT445,0)))</f>
        <v>#N/A</v>
      </c>
      <c r="BN453" s="665" t="e">
        <f>INDEX(AX440:BE441,MATCH(AW453,AV440:AV441,0),MATCH(BN444,AX438:BE438,0))*(INDEX(AK446:AT453,MATCH(BN444,AI446:AI453,0),MATCH(BN445,AK445:AT445,0)))</f>
        <v>#N/A</v>
      </c>
      <c r="BO453" s="665" t="e">
        <f>INDEX(AX440:BE441,MATCH(AW453,AV440:AV441,0),MATCH(BO444,AX438:BE438,0))*(INDEX(AK446:AT453,MATCH(BO444,AI446:AI453,0),MATCH(BO445,AK445:AT445,0)))</f>
        <v>#N/A</v>
      </c>
      <c r="BP453" s="665" t="e">
        <f>INDEX(AX440:BE441,MATCH(AW453,AV440:AV441,0),MATCH(BP444,AX438:BE438,0))*(INDEX(AK446:AT453,MATCH(BP444,AI446:AI453,0),MATCH(BP445,AK445:AT445,0)))</f>
        <v>#N/A</v>
      </c>
      <c r="BQ453" s="665" t="e">
        <f>INDEX(AX440:BE441,MATCH(AW453,AV440:AV441,0),MATCH(BQ444,AX438:BE438,0))*(INDEX(AK446:AT453,MATCH(BQ444,AI446:AI453,0),MATCH(BQ445,AK445:AT445,0)))</f>
        <v>#N/A</v>
      </c>
      <c r="BR453" s="665" t="e">
        <f>INDEX(AX440:BE441,MATCH(AW453,AV440:AV441,0),MATCH(BR444,AX438:BE438,0))*(INDEX(AK446:AT453,MATCH(BR444,AI446:AI453,0),MATCH(BR445,AK445:AT445,0)))</f>
        <v>#N/A</v>
      </c>
      <c r="BS453" s="665" t="e">
        <f>INDEX(AX440:BE441,MATCH(AW453,AV440:AV441,0),MATCH(BS444,AX438:BE438,0))*(INDEX(AK446:AT453,MATCH(BS444,AI446:AI453,0),MATCH(BS445,AK445:AT445,0)))</f>
        <v>#N/A</v>
      </c>
      <c r="BT453" s="665" t="e">
        <f>INDEX(AX440:BE441,MATCH(AW453,AV440:AV441,0),MATCH(BT444,AX438:BE438,0))*(INDEX(AK446:AT453,MATCH(BT444,AI446:AI453,0),MATCH(BT445,AK445:AT445,0)))</f>
        <v>#N/A</v>
      </c>
      <c r="BU453" s="665" t="e">
        <f>INDEX(AX440:BE441,MATCH(AW453,AV440:AV441,0),MATCH(BU444,AX438:BE438,0))*(INDEX(AK446:AT453,MATCH(BU444,AI446:AI453,0),MATCH(BU445,AK445:AT445,0)))</f>
        <v>#N/A</v>
      </c>
      <c r="BV453" s="665" t="e">
        <f>INDEX(AX440:BE441,MATCH(AW453,AV440:AV441,0),MATCH(BV444,AX438:BE438,0))*(INDEX(AK446:AT453,MATCH(BV444,AI446:AI453,0),MATCH(BV445,AK445:AT445,0)))</f>
        <v>#N/A</v>
      </c>
      <c r="BW453" s="665" t="e">
        <f>INDEX(AX440:BE441,MATCH(AW453,AV440:AV441,0),MATCH(BW444,AX438:BE438,0))*(INDEX(AK446:AT453,MATCH(BW444,AI446:AI453,0),MATCH(BW445,AK445:AT445,0)))</f>
        <v>#N/A</v>
      </c>
      <c r="BX453" s="665" t="e">
        <f>INDEX(AX440:BE441,MATCH(AW453,AV440:AV441,0),MATCH(BX444,AX438:BE438,0))*(INDEX(AK446:AT453,MATCH(BX444,AI446:AI453,0),MATCH(BX445,AK445:AT445,0)))</f>
        <v>#N/A</v>
      </c>
      <c r="BY453" s="665" t="e">
        <f>INDEX(AX440:BE441,MATCH(AW453,AV440:AV441,0),MATCH(BY444,AX438:BE438,0))*(INDEX(AK446:AT453,MATCH(BY444,AI446:AI453,0),MATCH(BY445,AK445:AT445,0)))</f>
        <v>#N/A</v>
      </c>
      <c r="BZ453" s="665" t="e">
        <f>INDEX(AX440:BE441,MATCH(AW453,AV440:AV441,0),MATCH(BZ444,AX438:BE438,0))*(INDEX(AK446:AT453,MATCH(BZ444,AI446:AI453,0),MATCH(BZ445,AK445:AT445,0)))</f>
        <v>#N/A</v>
      </c>
      <c r="CA453" s="665" t="e">
        <f>INDEX(AX440:BE441,MATCH(AW453,AV440:AV441,0),MATCH(CA444,AX438:BE438,0))*(INDEX(AK446:AT453,MATCH(CA444,AI446:AI453,0),MATCH(CA445,AK445:AT445,0)))</f>
        <v>#N/A</v>
      </c>
      <c r="CB453" s="665" t="e">
        <f>INDEX(AX440:BE441,MATCH(AW453,AV440:AV441,0),MATCH(CB444,AX438:BE438,0))*(INDEX(AK446:AT453,MATCH(CB444,AI446:AI453,0),MATCH(CB445,AK445:AT445,0)))</f>
        <v>#N/A</v>
      </c>
      <c r="CC453" s="665" t="e">
        <f>INDEX(AX440:BE441,MATCH(AW453,AV440:AV441,0),MATCH(CC444,AX438:BE438,0))*(INDEX(AK446:AT453,MATCH(CC444,AI446:AI453,0),MATCH(CC445,AK445:AT445,0)))</f>
        <v>#N/A</v>
      </c>
      <c r="CD453" s="665" t="e">
        <f>INDEX(AX440:BE441,MATCH(AW453,AV440:AV441,0),MATCH(CD444,AX438:BE438,0))*(INDEX(AK446:AT453,MATCH(CD444,AI446:AI453,0),MATCH(CD445,AK445:AT445,0)))</f>
        <v>#N/A</v>
      </c>
      <c r="CE453" s="665" t="e">
        <f>INDEX(AX440:BE441,MATCH(AW453,AV440:AV441,0),MATCH(CE444,AX438:BE438,0))*(INDEX(AK446:AT453,MATCH(CE444,AI446:AI453,0),MATCH(CE445,AK445:AT445,0)))</f>
        <v>#N/A</v>
      </c>
      <c r="CF453" s="665" t="e">
        <f>INDEX(AX440:BE441,MATCH(AW453,AV440:AV441,0),MATCH(CF444,AX438:BE438,0))*(INDEX(AK446:AT453,MATCH(CF444,AI446:AI453,0),MATCH(CF445,AK445:AT445,0)))</f>
        <v>#N/A</v>
      </c>
      <c r="CG453" s="665" t="e">
        <f>INDEX(AX440:BE441,MATCH(AW453,AV440:AV441,0),MATCH(CG444,AX438:BE438,0))*(INDEX(AK446:AT453,MATCH(CG444,AI446:AI453,0),MATCH(CG445,AK445:AT445,0)))</f>
        <v>#N/A</v>
      </c>
      <c r="CH453" s="665" t="e">
        <f>INDEX(AX440:BE441,MATCH(AW453,AV440:AV441,0),MATCH(CH444,AX438:BE438,0))*(INDEX(AK446:AT453,MATCH(CH444,AI446:AI453,0),MATCH(CH445,AK445:AT445,0)))</f>
        <v>#N/A</v>
      </c>
      <c r="CI453" s="665" t="e">
        <f>INDEX(AX440:BE441,MATCH(AW453,AV440:AV441,0),MATCH(CI444,AX438:BE438,0))*(INDEX(AK446:AT453,MATCH(CI444,AI446:AI453,0),MATCH(CI445,AK445:AT445,0)))</f>
        <v>#N/A</v>
      </c>
      <c r="CJ453" s="665" t="e">
        <f>INDEX(AX440:BE441,MATCH(AW453,AV440:AV441,0),MATCH(CJ444,AX438:BE438,0))*(INDEX(AK446:AT453,MATCH(CJ444,AI446:AI453,0),MATCH(CJ445,AK445:AT445,0)))</f>
        <v>#N/A</v>
      </c>
      <c r="CK453" s="665" t="e">
        <f>INDEX(AX440:BE441,MATCH(AW453,AV440:AV441,0),MATCH(CK444,AX438:BE438,0))*(INDEX(AK446:AT453,MATCH(CK444,AI446:AI453,0),MATCH(CK445,AK445:AT445,0)))</f>
        <v>#N/A</v>
      </c>
      <c r="CL453" s="665" t="e">
        <f>INDEX(AX440:BE441,MATCH(AW453,AV440:AV441,0),MATCH(CL444,AX438:BE438,0))*(INDEX(AK446:AT453,MATCH(CL444,AI446:AI453,0),MATCH(CL445,AK445:AT445,0)))</f>
        <v>#N/A</v>
      </c>
      <c r="CM453" s="665" t="e">
        <f>INDEX(AX440:BE441,MATCH(AW453,AV440:AV441,0),MATCH(CM444,AX438:BE438,0))*(INDEX(AK446:AT453,MATCH(CM444,AI446:AI453,0),MATCH(CM445,AK445:AT445,0)))</f>
        <v>#N/A</v>
      </c>
      <c r="CN453" s="665" t="e">
        <f>INDEX(AX440:BE441,MATCH(AW453,AV440:AV441,0),MATCH(CN444,AX438:BE438,0))*(INDEX(AK446:AT453,MATCH(CN444,AI446:AI453,0),MATCH(CN445,AK445:AT445,0)))</f>
        <v>#N/A</v>
      </c>
      <c r="CO453" s="665" t="e">
        <f>INDEX(AX440:BE441,MATCH(AW453,AV440:AV441,0),MATCH(CO444,AX438:BE438,0))*(INDEX(AK446:AT453,MATCH(CO444,AI446:AI453,0),MATCH(CO445,AK445:AT445,0)))</f>
        <v>#N/A</v>
      </c>
      <c r="CP453" s="665" t="e">
        <f>INDEX(AX440:BE441,MATCH(AW453,AV440:AV441,0),MATCH(CP444,AX438:BE438,0))*(INDEX(AK446:AT453,MATCH(CP444,AI446:AI453,0),MATCH(CP445,AK445:AT445,0)))</f>
        <v>#N/A</v>
      </c>
      <c r="CQ453" s="665" t="e">
        <f>INDEX(AX440:BE441,MATCH(AW453,AV440:AV441,0),MATCH(CQ444,AX438:BE438,0))*(INDEX(AK446:AT453,MATCH(CQ444,AI446:AI453,0),MATCH(CQ445,AK445:AT445,0)))</f>
        <v>#N/A</v>
      </c>
      <c r="CR453" s="665" t="e">
        <f>INDEX(AX440:BE441,MATCH(AW453,AV440:AV441,0),MATCH(CR444,AX438:BE438,0))*(INDEX(AK446:AT453,MATCH(CR444,AI446:AI453,0),MATCH(CR445,AK445:AT445,0)))</f>
        <v>#N/A</v>
      </c>
      <c r="CS453" s="665" t="e">
        <f>INDEX(AX440:BE441,MATCH(AW453,AV440:AV441,0),MATCH(CS444,AX438:BE438,0))*(INDEX(AK446:AT453,MATCH(CS444,AI446:AI453,0),MATCH(CS445,AK445:AT445,0)))</f>
        <v>#N/A</v>
      </c>
      <c r="CT453" s="665" t="e">
        <f>INDEX(AX440:BE441,MATCH(AW453,AV440:AV441,0),MATCH(CT444,AX438:BE438,0))*(INDEX(AK446:AT453,MATCH(CT444,AI446:AI453,0),MATCH(CT445,AK445:AT445,0)))</f>
        <v>#N/A</v>
      </c>
      <c r="CU453" s="665" t="e">
        <f>INDEX(AX440:BE441,MATCH(AW453,AV440:AV441,0),MATCH(CU444,AX438:BE438,0))*(INDEX(AK446:AT453,MATCH(CU444,AI446:AI453,0),MATCH(CU445,AK445:AT445,0)))</f>
        <v>#N/A</v>
      </c>
      <c r="CV453" s="665" t="e">
        <f>INDEX(AX440:BE441,MATCH(AW453,AV440:AV441,0),MATCH(CV444,AX438:BE438,0))*(INDEX(AK446:AT453,MATCH(CV444,AI446:AI453,0),MATCH(CV445,AK445:AT445,0)))</f>
        <v>#N/A</v>
      </c>
      <c r="CW453" s="665" t="e">
        <f>INDEX(AX440:BE441,MATCH(AW453,AV440:AV441,0),MATCH(CW444,AX438:BE438,0))*(INDEX(AK446:AT453,MATCH(CW444,AI446:AI453,0),MATCH(CW445,AK445:AT445,0)))</f>
        <v>#N/A</v>
      </c>
      <c r="CX453" s="665" t="e">
        <f>INDEX(AX440:BE441,MATCH(AW453,AV440:AV441,0),MATCH(CX444,AX438:BE438,0))*(INDEX(AK446:AT453,MATCH(CX444,AI446:AI453,0),MATCH(CX445,AK445:AT445,0)))</f>
        <v>#N/A</v>
      </c>
      <c r="CY453" s="665" t="e">
        <f>INDEX(AX440:BE441,MATCH(AW453,AV440:AV441,0),MATCH(CY444,AX438:BE438,0))*(INDEX(AK446:AT453,MATCH(CY444,AI446:AI453,0),MATCH(CY445,AK445:AT445,0)))</f>
        <v>#N/A</v>
      </c>
      <c r="CZ453" s="665" t="e">
        <f>INDEX(AX440:BE441,MATCH(AW453,AV440:AV441,0),MATCH(CZ444,AX438:BE438,0))*(INDEX(AK446:AT453,MATCH(CZ444,AI446:AI453,0),MATCH(CZ445,AK445:AT445,0)))</f>
        <v>#N/A</v>
      </c>
      <c r="DA453" s="665" t="e">
        <f>INDEX(AX440:BE441,MATCH(AW453,AV440:AV441,0),MATCH(DA444,AX438:BE438,0))*(INDEX(AK446:AT453,MATCH(DA444,AI446:AI453,0),MATCH(DA445,AK445:AT445,0)))</f>
        <v>#N/A</v>
      </c>
      <c r="DB453" s="665" t="e">
        <f>INDEX(AX440:BE441,MATCH(AW453,AV440:AV441,0),MATCH(DB444,AX438:BE438,0))*(INDEX(AK446:AT453,MATCH(DB444,AI446:AI453,0),MATCH(DB445,AK445:AT445,0)))</f>
        <v>#N/A</v>
      </c>
      <c r="DC453" s="665" t="e">
        <f>INDEX(AX440:BE441,MATCH(AW453,AV440:AV441,0),MATCH(DC444,AX438:BE438,0))*(INDEX(AK446:AT453,MATCH(DC444,AI446:AI453,0),MATCH(DC445,AK445:AT445,0)))</f>
        <v>#N/A</v>
      </c>
      <c r="DD453" s="665" t="e">
        <f>INDEX(AX440:BE441,MATCH(AW453,AV440:AV441,0),MATCH(DD444,AX438:BE438,0))*(INDEX(AK446:AT453,MATCH(DD444,AI446:AI453,0),MATCH(DD445,AK445:AT445,0)))</f>
        <v>#N/A</v>
      </c>
      <c r="DE453" s="665" t="e">
        <f>INDEX(AX440:BE441,MATCH(AW453,AV440:AV441,0),MATCH(DE444,AX438:BE438,0))*(INDEX(AK446:AT453,MATCH(DE444,AI446:AI453,0),MATCH(DE445,AK445:AT445,0)))</f>
        <v>#N/A</v>
      </c>
      <c r="DF453" s="665" t="e">
        <f>INDEX(AX440:BE441,MATCH(AW453,AV440:AV441,0),MATCH(DF444,AX438:BE438,0))*(INDEX(AK446:AT453,MATCH(DF444,AI446:AI453,0),MATCH(DF445,AK445:AT445,0)))</f>
        <v>#N/A</v>
      </c>
      <c r="DG453" s="665" t="e">
        <f>INDEX(AX440:BE441,MATCH(AW453,AV440:AV441,0),MATCH(DG444,AX438:BE438,0))*(INDEX(AK446:AT453,MATCH(DG444,AI446:AI453,0),MATCH(DG445,AK445:AT445,0)))</f>
        <v>#N/A</v>
      </c>
      <c r="DH453" s="665" t="e">
        <f>INDEX(AX440:BE441,MATCH(AW453,AV440:AV441,0),MATCH(DH444,AX438:BE438,0))*(INDEX(AK446:AT453,MATCH(DH444,AI446:AI453,0),MATCH(DH445,AK445:AT445,0)))</f>
        <v>#N/A</v>
      </c>
      <c r="DI453" s="665" t="e">
        <f>INDEX(AX440:BE441,MATCH(AW453,AV440:AV441,0),MATCH(DI444,AX438:BE438,0))*(INDEX(AK446:AT453,MATCH(DI444,AI446:AI453,0),MATCH(DI445,AK445:AT445,0)))</f>
        <v>#N/A</v>
      </c>
      <c r="DJ453" s="665" t="e">
        <f>INDEX(AX440:BE441,MATCH(AW453,AV440:AV441,0),MATCH(DJ444,AX438:BE438,0))*(INDEX(AK446:AT453,MATCH(DJ444,AI446:AI453,0),MATCH(DJ445,AK445:AT445,0)))</f>
        <v>#N/A</v>
      </c>
      <c r="DK453" s="665" t="e">
        <f>INDEX(AX440:BE441,MATCH(AW453,AV440:AV441,0),MATCH(DK444,AX438:BE438,0))*(INDEX(AK446:AT453,MATCH(DK444,AI446:AI453,0),MATCH(DK445,AK445:AT445,0)))</f>
        <v>#N/A</v>
      </c>
      <c r="DL453" s="665" t="e">
        <f>INDEX(AX440:BE441,MATCH(AW453,AV440:AV441,0),MATCH(DL444,AX438:BE438,0))*(INDEX(AK446:AT453,MATCH(DL444,AI446:AI453,0),MATCH(DL445,AK445:AT445,0)))</f>
        <v>#N/A</v>
      </c>
      <c r="DM453" s="665" t="e">
        <f>INDEX(AX440:BE441,MATCH(AW453,AV440:AV441,0),MATCH(DM444,AX438:BE438,0))*(INDEX(AK446:AT453,MATCH(DM444,AI446:AI453,0),MATCH(DM445,AK445:AT445,0)))</f>
        <v>#N/A</v>
      </c>
      <c r="DN453" s="665" t="e">
        <f>INDEX(AX440:BE441,MATCH(AW453,AV440:AV441,0),MATCH(DN444,AX438:BE438,0))*(INDEX(AK446:AT453,MATCH(DN444,AI446:AI453,0),MATCH(DN445,AK445:AT445,0)))</f>
        <v>#N/A</v>
      </c>
      <c r="DO453" s="665" t="e">
        <f>INDEX(AX440:BE441,MATCH(AW453,AV440:AV441,0),MATCH(DO444,AX438:BE438,0))*(INDEX(AK446:AT453,MATCH(DO444,AI446:AI453,0),MATCH(DO445,AK445:AT445,0)))</f>
        <v>#N/A</v>
      </c>
      <c r="DP453" s="665" t="e">
        <f>INDEX(AX440:BE441,MATCH(AW453,AV440:AV441,0),MATCH(DP444,AX438:BE438,0))*(INDEX(AK446:AT453,MATCH(DP444,AI446:AI453,0),MATCH(DP445,AK445:AT445,0)))</f>
        <v>#N/A</v>
      </c>
      <c r="DQ453" s="643" t="e">
        <f>SUM(AX453:DP453)=#REF!</f>
        <v>#REF!</v>
      </c>
      <c r="DR453" s="749">
        <v>2030</v>
      </c>
      <c r="DS453" s="665" t="e">
        <f>IF(DR453&gt;DS444,AX452-AX453,0)</f>
        <v>#REF!</v>
      </c>
      <c r="DT453" s="665" t="e">
        <f>IF(DR453&gt;DT444,AY452-AY453,0)</f>
        <v>#N/A</v>
      </c>
      <c r="DU453" s="665" t="e">
        <f>IF(DR453&gt;DU444,AZ452-AZ453,0)</f>
        <v>#N/A</v>
      </c>
      <c r="DV453" s="665" t="e">
        <f>IF(DR453&gt;DV444,BA452-BA453,0)</f>
        <v>#N/A</v>
      </c>
      <c r="DW453" s="665" t="e">
        <f>IF(DR453&gt;DW444,BB452-BB453,0)</f>
        <v>#N/A</v>
      </c>
      <c r="DX453" s="665" t="e">
        <f>IF(DR453&gt;DX444,BC452-BC453,0)</f>
        <v>#N/A</v>
      </c>
      <c r="DY453" s="665" t="e">
        <f>IF(DR453&gt;DY444,BD452-BD453,0)</f>
        <v>#N/A</v>
      </c>
      <c r="DZ453" s="665" t="e">
        <f>IF(DR453&gt;DZ444,BE452-BE453,0)</f>
        <v>#N/A</v>
      </c>
      <c r="EA453" s="665" t="e">
        <f>IF(DR453&gt;EA444,BF452-BF453,0)</f>
        <v>#N/A</v>
      </c>
      <c r="EB453" s="665" t="e">
        <f>IF(DR453&gt;EB444,BG452-BG453,0)</f>
        <v>#N/A</v>
      </c>
      <c r="EC453" s="665" t="e">
        <f>IF(DR453&gt;EC444,BH452-BH453,0)</f>
        <v>#N/A</v>
      </c>
      <c r="ED453" s="665" t="e">
        <f>IF(DR453&gt;ED444,BI452-BI453,0)</f>
        <v>#N/A</v>
      </c>
      <c r="EE453" s="665" t="e">
        <f>IF(DR453&gt;EE444,BJ452-BJ453,0)</f>
        <v>#N/A</v>
      </c>
      <c r="EF453" s="665" t="e">
        <f>IF(DR453&gt;EF444,BK452-BK453,0)</f>
        <v>#N/A</v>
      </c>
      <c r="EG453" s="665" t="e">
        <f>IF(DR453&gt;EG444,BL452-BL453,0)</f>
        <v>#N/A</v>
      </c>
      <c r="EH453" s="665" t="e">
        <f>IF(DR453&gt;EH444,BM452-BM453,0)</f>
        <v>#N/A</v>
      </c>
      <c r="EI453" s="665" t="e">
        <f>IF(DR453&gt;EI444,BN452-BN453,0)</f>
        <v>#N/A</v>
      </c>
      <c r="EJ453" s="665" t="e">
        <f>IF(DR453&gt;EJ444,BO452-BO453,0)</f>
        <v>#N/A</v>
      </c>
      <c r="EK453" s="665" t="e">
        <f>IF(DR453&gt;EK444,BP452-BP453,0)</f>
        <v>#N/A</v>
      </c>
      <c r="EL453" s="665" t="e">
        <f>IF(DR453&gt;EL444,BQ452-BQ453,0)</f>
        <v>#N/A</v>
      </c>
      <c r="EM453" s="665" t="e">
        <f>IF(DR453&gt;EM444,BR452-BR453,0)</f>
        <v>#N/A</v>
      </c>
      <c r="EN453" s="665" t="e">
        <f>IF(DR453&gt;EN444,BS452-BS453,0)</f>
        <v>#N/A</v>
      </c>
      <c r="EO453" s="665" t="e">
        <f>IF(DR453&gt;EO444,BT452-BT453,0)</f>
        <v>#N/A</v>
      </c>
      <c r="EP453" s="665" t="e">
        <f>IF(DR453&gt;EP444,BU452-BU453,0)</f>
        <v>#N/A</v>
      </c>
      <c r="EQ453" s="665" t="e">
        <f>IF(DR453&gt;EQ444,BV452-BV453,0)</f>
        <v>#N/A</v>
      </c>
      <c r="ER453" s="665" t="e">
        <f>IF(DR453&gt;ER444,BW452-BW453,0)</f>
        <v>#N/A</v>
      </c>
      <c r="ES453" s="665" t="e">
        <f>IF(DR453&gt;ES444,BX452-BX453,0)</f>
        <v>#N/A</v>
      </c>
      <c r="ET453" s="665" t="e">
        <f>IF(DR453&gt;ET444,BY452-BY453,0)</f>
        <v>#N/A</v>
      </c>
      <c r="EU453" s="665" t="e">
        <f>IF(DR453&gt;EU444,BZ452-BZ453,0)</f>
        <v>#N/A</v>
      </c>
      <c r="EV453" s="665" t="e">
        <f>IF(DR453&gt;EV444,CA452-CA453,0)</f>
        <v>#N/A</v>
      </c>
      <c r="EW453" s="665" t="e">
        <f>IF(DR453&gt;EW444,CB452-CB453,0)</f>
        <v>#N/A</v>
      </c>
      <c r="EX453" s="665" t="e">
        <f>IF(DR453&gt;EX444,CC452-CC453,0)</f>
        <v>#N/A</v>
      </c>
      <c r="EY453" s="665" t="e">
        <f>IF(DR453&gt;EY444,CD452-CD453,0)</f>
        <v>#N/A</v>
      </c>
      <c r="EZ453" s="665" t="e">
        <f>IF(DR453&gt;EZ444,CE452-CE453,0)</f>
        <v>#N/A</v>
      </c>
      <c r="FA453" s="665" t="e">
        <f>IF(DR453&gt;FA444,CF452-CF453,0)</f>
        <v>#N/A</v>
      </c>
      <c r="FB453" s="665" t="e">
        <f>IF(DR453&gt;FB444,CG452-CG453,0)</f>
        <v>#N/A</v>
      </c>
      <c r="FC453" s="665" t="e">
        <f>IF(DR453&gt;FC444,CH452-CH453,0)</f>
        <v>#N/A</v>
      </c>
      <c r="FD453" s="665" t="e">
        <f>IF(DR453&gt;FD444,CI452-CI453,0)</f>
        <v>#N/A</v>
      </c>
      <c r="FE453" s="665" t="e">
        <f>IF(DR453&gt;FE444,CJ452-CJ453,0)</f>
        <v>#N/A</v>
      </c>
      <c r="FF453" s="665" t="e">
        <f>IF(DR453&gt;FF444,CK452-CK453,0)</f>
        <v>#N/A</v>
      </c>
      <c r="FG453" s="665" t="e">
        <f>IF(DR453&gt;FG444,CL452-CL453,0)</f>
        <v>#N/A</v>
      </c>
      <c r="FH453" s="665" t="e">
        <f>IF(DR453&gt;FH444,CM452-CM453,0)</f>
        <v>#N/A</v>
      </c>
      <c r="FI453" s="665" t="e">
        <f>IF(DR453&gt;FI444,CN452-CN453,0)</f>
        <v>#N/A</v>
      </c>
      <c r="FJ453" s="665" t="e">
        <f>IF(DR453&gt;FJ444,CO452-CO453,0)</f>
        <v>#N/A</v>
      </c>
      <c r="FK453" s="665" t="e">
        <f>IF(DR453&gt;FK444,CP452-CP453,0)</f>
        <v>#N/A</v>
      </c>
      <c r="FL453" s="665" t="e">
        <f>IF(DR453&gt;FL444,CQ452-CQ453,0)</f>
        <v>#N/A</v>
      </c>
      <c r="FM453" s="665" t="e">
        <f>IF(DR453&gt;FM444,CR452-CR453,0)</f>
        <v>#N/A</v>
      </c>
      <c r="FN453" s="665" t="e">
        <f>IF(DR453&gt;FN444,CS452-CS453,0)</f>
        <v>#N/A</v>
      </c>
      <c r="FO453" s="665" t="e">
        <f>IF(DR453&gt;FO444,CT452-CT453,0)</f>
        <v>#N/A</v>
      </c>
      <c r="FP453" s="665" t="e">
        <f>IF(DR453&gt;FP444,CU452-CU453,0)</f>
        <v>#N/A</v>
      </c>
      <c r="FQ453" s="665" t="e">
        <f>IF(DR453&gt;FQ444,CV452-CV453,0)</f>
        <v>#N/A</v>
      </c>
      <c r="FR453" s="665" t="e">
        <f>IF(DR453&gt;FR444,CW452-CW453,0)</f>
        <v>#N/A</v>
      </c>
      <c r="FS453" s="665" t="e">
        <f>IF(DR453&gt;FS444,CX452-CX453,0)</f>
        <v>#N/A</v>
      </c>
      <c r="FT453" s="665" t="e">
        <f>IF(DR453&gt;FT444,CY452-CY453,0)</f>
        <v>#N/A</v>
      </c>
      <c r="FU453" s="665" t="e">
        <f>IF(DR453&gt;FU444,CZ452-CZ453,0)</f>
        <v>#N/A</v>
      </c>
      <c r="FV453" s="665" t="e">
        <f>IF(DR453&gt;FV444,DA452-DA453,0)</f>
        <v>#N/A</v>
      </c>
      <c r="FW453" s="665" t="e">
        <f>IF(DR453&gt;FW444,DB452-DB453,0)</f>
        <v>#N/A</v>
      </c>
      <c r="FX453" s="665" t="e">
        <f>IF(DR453&gt;FX444,DC452-DC453,0)</f>
        <v>#N/A</v>
      </c>
      <c r="FY453" s="665" t="e">
        <f>IF(DR453&gt;FY444,DD452-DD453,0)</f>
        <v>#N/A</v>
      </c>
      <c r="FZ453" s="665" t="e">
        <f>IF(DR453&gt;FZ444,DE452-DE453,0)</f>
        <v>#N/A</v>
      </c>
      <c r="GA453" s="665" t="e">
        <f>IF(DR453&gt;GA444,DF452-DF453,0)</f>
        <v>#N/A</v>
      </c>
      <c r="GB453" s="665">
        <f>IF(DR453&gt;GB444,DG452-DG453,0)</f>
        <v>0</v>
      </c>
      <c r="GC453" s="665">
        <f>IF(DR453&gt;GC444,DH452-DH453,0)</f>
        <v>0</v>
      </c>
      <c r="GD453" s="665">
        <f>IF(DR453&gt;GD444,DI452-DI453,0)</f>
        <v>0</v>
      </c>
      <c r="GE453" s="665">
        <f>IF(DR453&gt;GE444,DJ452-DJ453,0)</f>
        <v>0</v>
      </c>
      <c r="GF453" s="665">
        <f>IF(DR453&gt;GF444,DK452-DK453,0)</f>
        <v>0</v>
      </c>
      <c r="GG453" s="665">
        <f>IF(DR453&gt;GG444,DL452-DL453,0)</f>
        <v>0</v>
      </c>
      <c r="GH453" s="665">
        <f>IF(DR453&gt;GH444,DM452-DM453,0)</f>
        <v>0</v>
      </c>
      <c r="GI453" s="665">
        <f>IF(DR453&gt;GI444,DN452-DN453,0)</f>
        <v>0</v>
      </c>
      <c r="GJ453" s="665">
        <f>IF(DR453&gt;GJ444,DO452-DO453,0)</f>
        <v>0</v>
      </c>
      <c r="GK453" s="665">
        <f>IF(DR453&gt;GK444,DP452-DP453,0)</f>
        <v>0</v>
      </c>
      <c r="GL453" s="665" t="e">
        <f>SUM(DS453:GK453)+SUM(#REF!)=#REF!</f>
        <v>#REF!</v>
      </c>
      <c r="GM453" s="667"/>
      <c r="GN453" s="749">
        <v>2030</v>
      </c>
      <c r="GO453" s="664" t="e">
        <f>SUMIF(DS445:GK445,GO445,DS453:GK453)</f>
        <v>#REF!</v>
      </c>
      <c r="GP453" s="668" t="e">
        <f>SUMIF(DS445:GK445,GP445,DS453:GK453)</f>
        <v>#N/A</v>
      </c>
      <c r="GQ453" s="668" t="e">
        <f>SUMIF(DS445:GK445,GQ445,DS453:GK453)</f>
        <v>#N/A</v>
      </c>
      <c r="GR453" s="668" t="e">
        <f>SUMIF(DS445:GK445,GR445,DS453:GK453)</f>
        <v>#N/A</v>
      </c>
      <c r="GS453" s="668" t="e">
        <f>SUMIF(DS445:GK445,GS445,DS453:GK453)</f>
        <v>#N/A</v>
      </c>
      <c r="GT453" s="668" t="e">
        <f>SUMIF(DS445:GK445,GT445,DS453:GK453)</f>
        <v>#N/A</v>
      </c>
      <c r="GU453" s="668" t="e">
        <f>SUMIF(DS445:GK445,GU445,DS453:GK453)</f>
        <v>#N/A</v>
      </c>
      <c r="GV453" s="668" t="e">
        <f>SUMIF(DS445:GK445,GV445,DS453:GK453)</f>
        <v>#N/A</v>
      </c>
      <c r="GW453" s="668" t="e">
        <f>SUMIF(DS445:GK445,GW445,DS453:GK453)</f>
        <v>#N/A</v>
      </c>
      <c r="GX453" s="668" t="e">
        <f>SUMIF(DS445:GK445,GX445,DS453:GK453)</f>
        <v>#N/A</v>
      </c>
      <c r="GY453" s="668" t="e">
        <f>SUMIF(DS445:GK445,GY445,DS453:GK453)</f>
        <v>#N/A</v>
      </c>
      <c r="GZ453" s="646" t="e">
        <f>SUM(GO453:GY453)=(#REF!-SUM(#REF!))</f>
        <v>#REF!</v>
      </c>
    </row>
    <row r="454" spans="1:234" hidden="1" x14ac:dyDescent="0.25">
      <c r="A454" s="643" t="s">
        <v>208</v>
      </c>
      <c r="GM454" s="663"/>
      <c r="GN454" s="663"/>
    </row>
    <row r="455" spans="1:234" hidden="1" x14ac:dyDescent="0.25">
      <c r="A455" s="643" t="s">
        <v>208</v>
      </c>
      <c r="G455" s="670"/>
      <c r="H455" s="671"/>
      <c r="I455" s="671"/>
      <c r="J455" s="671"/>
      <c r="K455" s="671"/>
      <c r="L455" s="671"/>
      <c r="M455" s="671"/>
      <c r="N455" s="671"/>
      <c r="O455" s="671"/>
      <c r="P455" s="671"/>
      <c r="Q455" s="671"/>
      <c r="R455" s="671"/>
      <c r="S455" s="672"/>
      <c r="DR455" s="643" t="s">
        <v>1666</v>
      </c>
      <c r="GM455" s="672"/>
      <c r="GN455" s="672"/>
      <c r="GO455" s="672"/>
      <c r="GP455" s="672"/>
      <c r="GQ455" s="672"/>
      <c r="GR455" s="672"/>
      <c r="GS455" s="672"/>
      <c r="GT455" s="672"/>
      <c r="GU455" s="672"/>
      <c r="GV455" s="672"/>
      <c r="GW455" s="672"/>
      <c r="GX455" s="672"/>
      <c r="GY455" s="672"/>
      <c r="HM455" s="671"/>
      <c r="HN455" s="671"/>
      <c r="HO455" s="671"/>
      <c r="HP455" s="671"/>
      <c r="HQ455" s="671"/>
      <c r="HR455" s="671"/>
      <c r="HS455" s="671"/>
      <c r="HT455" s="671"/>
      <c r="HU455" s="671"/>
      <c r="HV455" s="671"/>
      <c r="HW455" s="671"/>
      <c r="HX455" s="671"/>
      <c r="HY455" s="671"/>
      <c r="HZ455" s="671"/>
    </row>
    <row r="456" spans="1:234" hidden="1" x14ac:dyDescent="0.25">
      <c r="A456" s="643" t="s">
        <v>208</v>
      </c>
      <c r="G456" s="670"/>
      <c r="H456" s="673"/>
      <c r="I456" s="673"/>
      <c r="J456" s="673"/>
      <c r="K456" s="673"/>
      <c r="L456" s="673"/>
      <c r="M456" s="673"/>
      <c r="N456" s="673"/>
      <c r="O456" s="673"/>
      <c r="P456" s="673"/>
      <c r="Q456" s="673"/>
      <c r="R456" s="673"/>
      <c r="S456" s="648"/>
      <c r="DR456" s="661"/>
      <c r="DS456" s="647">
        <v>2023</v>
      </c>
      <c r="DT456" s="647">
        <v>2024</v>
      </c>
      <c r="DU456" s="647">
        <v>2024</v>
      </c>
      <c r="DV456" s="647">
        <v>2024</v>
      </c>
      <c r="DW456" s="647">
        <v>2024</v>
      </c>
      <c r="DX456" s="647">
        <v>2024</v>
      </c>
      <c r="DY456" s="647">
        <v>2024</v>
      </c>
      <c r="DZ456" s="647">
        <v>2024</v>
      </c>
      <c r="EA456" s="647">
        <v>2024</v>
      </c>
      <c r="EB456" s="647">
        <v>2024</v>
      </c>
      <c r="EC456" s="647">
        <v>2024</v>
      </c>
      <c r="ED456" s="647">
        <v>2025</v>
      </c>
      <c r="EE456" s="647">
        <v>2025</v>
      </c>
      <c r="EF456" s="647">
        <v>2025</v>
      </c>
      <c r="EG456" s="647">
        <v>2025</v>
      </c>
      <c r="EH456" s="647">
        <v>2025</v>
      </c>
      <c r="EI456" s="647">
        <v>2025</v>
      </c>
      <c r="EJ456" s="647">
        <v>2025</v>
      </c>
      <c r="EK456" s="647">
        <v>2025</v>
      </c>
      <c r="EL456" s="647">
        <v>2025</v>
      </c>
      <c r="EM456" s="647">
        <v>2025</v>
      </c>
      <c r="EN456" s="647">
        <v>2026</v>
      </c>
      <c r="EO456" s="647">
        <v>2026</v>
      </c>
      <c r="EP456" s="647">
        <v>2026</v>
      </c>
      <c r="EQ456" s="647">
        <v>2026</v>
      </c>
      <c r="ER456" s="647">
        <v>2026</v>
      </c>
      <c r="ES456" s="647">
        <v>2026</v>
      </c>
      <c r="ET456" s="647">
        <v>2026</v>
      </c>
      <c r="EU456" s="647">
        <v>2026</v>
      </c>
      <c r="EV456" s="647">
        <v>2026</v>
      </c>
      <c r="EW456" s="647">
        <v>2026</v>
      </c>
      <c r="EX456" s="647">
        <v>2027</v>
      </c>
      <c r="EY456" s="647">
        <v>2027</v>
      </c>
      <c r="EZ456" s="647">
        <v>2027</v>
      </c>
      <c r="FA456" s="647">
        <v>2027</v>
      </c>
      <c r="FB456" s="647">
        <v>2027</v>
      </c>
      <c r="FC456" s="647">
        <v>2027</v>
      </c>
      <c r="FD456" s="647">
        <v>2027</v>
      </c>
      <c r="FE456" s="647">
        <v>2027</v>
      </c>
      <c r="FF456" s="647">
        <v>2027</v>
      </c>
      <c r="FG456" s="647">
        <v>2027</v>
      </c>
      <c r="FH456" s="647">
        <v>2028</v>
      </c>
      <c r="FI456" s="647">
        <v>2028</v>
      </c>
      <c r="FJ456" s="647">
        <v>2028</v>
      </c>
      <c r="FK456" s="647">
        <v>2028</v>
      </c>
      <c r="FL456" s="647">
        <v>2028</v>
      </c>
      <c r="FM456" s="647">
        <v>2028</v>
      </c>
      <c r="FN456" s="647">
        <v>2028</v>
      </c>
      <c r="FO456" s="647">
        <v>2028</v>
      </c>
      <c r="FP456" s="647">
        <v>2028</v>
      </c>
      <c r="FQ456" s="647">
        <v>2028</v>
      </c>
      <c r="FR456" s="647">
        <v>2029</v>
      </c>
      <c r="FS456" s="647">
        <v>2029</v>
      </c>
      <c r="FT456" s="647">
        <v>2029</v>
      </c>
      <c r="FU456" s="647">
        <v>2029</v>
      </c>
      <c r="FV456" s="647">
        <v>2029</v>
      </c>
      <c r="FW456" s="647">
        <v>2029</v>
      </c>
      <c r="FX456" s="647">
        <v>2029</v>
      </c>
      <c r="FY456" s="647">
        <v>2029</v>
      </c>
      <c r="FZ456" s="647">
        <v>2029</v>
      </c>
      <c r="GA456" s="647">
        <v>2029</v>
      </c>
      <c r="GB456" s="647">
        <v>2030</v>
      </c>
      <c r="GC456" s="647">
        <v>2030</v>
      </c>
      <c r="GD456" s="647">
        <v>2030</v>
      </c>
      <c r="GE456" s="647">
        <v>2030</v>
      </c>
      <c r="GF456" s="647">
        <v>2030</v>
      </c>
      <c r="GG456" s="647">
        <v>2030</v>
      </c>
      <c r="GH456" s="647">
        <v>2030</v>
      </c>
      <c r="GI456" s="647">
        <v>2030</v>
      </c>
      <c r="GJ456" s="647">
        <v>2030</v>
      </c>
      <c r="GK456" s="647">
        <v>2030</v>
      </c>
      <c r="GL456" s="903" t="s">
        <v>1662</v>
      </c>
      <c r="GM456" s="648"/>
      <c r="GN456" s="648"/>
      <c r="GO456" s="648" t="s">
        <v>1667</v>
      </c>
      <c r="GP456" s="648"/>
      <c r="GQ456" s="648"/>
      <c r="GR456" s="648"/>
      <c r="GS456" s="648"/>
      <c r="GT456" s="648"/>
      <c r="GU456" s="648"/>
      <c r="GV456" s="648"/>
      <c r="GW456" s="648"/>
      <c r="GX456" s="648"/>
      <c r="GY456" s="648"/>
      <c r="HB456" s="643" t="s">
        <v>1668</v>
      </c>
      <c r="HM456" s="673"/>
      <c r="HN456" s="673"/>
      <c r="HO456" s="673"/>
      <c r="HP456" s="673"/>
      <c r="HQ456" s="673"/>
      <c r="HR456" s="673"/>
      <c r="HS456" s="673"/>
      <c r="HT456" s="673"/>
      <c r="HU456" s="673"/>
      <c r="HV456" s="673"/>
      <c r="HW456" s="673"/>
      <c r="HX456" s="673"/>
      <c r="HY456" s="673"/>
      <c r="HZ456" s="673"/>
    </row>
    <row r="457" spans="1:234" hidden="1" x14ac:dyDescent="0.25">
      <c r="A457" s="643" t="s">
        <v>208</v>
      </c>
      <c r="G457" s="670"/>
      <c r="H457" s="670"/>
      <c r="I457" s="674"/>
      <c r="J457" s="674"/>
      <c r="K457" s="674"/>
      <c r="L457" s="674"/>
      <c r="M457" s="674"/>
      <c r="N457" s="674"/>
      <c r="O457" s="674"/>
      <c r="P457" s="674"/>
      <c r="Q457" s="674"/>
      <c r="R457" s="674"/>
      <c r="S457" s="675"/>
      <c r="DR457" s="662" t="s">
        <v>1665</v>
      </c>
      <c r="DS457" s="647" t="s">
        <v>1664</v>
      </c>
      <c r="DT457" s="647" t="str">
        <f t="shared" ref="DT457" si="1633">E439</f>
        <v/>
      </c>
      <c r="DU457" s="647" t="str">
        <f t="shared" ref="DU457" si="1634">F439</f>
        <v/>
      </c>
      <c r="DV457" s="647" t="str">
        <f t="shared" ref="DV457" si="1635">G439</f>
        <v/>
      </c>
      <c r="DW457" s="647" t="str">
        <f t="shared" ref="DW457" si="1636">H439</f>
        <v/>
      </c>
      <c r="DX457" s="647" t="str">
        <f t="shared" ref="DX457" si="1637">I439</f>
        <v/>
      </c>
      <c r="DY457" s="647" t="str">
        <f t="shared" ref="DY457" si="1638">J439</f>
        <v/>
      </c>
      <c r="DZ457" s="647" t="str">
        <f t="shared" ref="DZ457" si="1639">K439</f>
        <v/>
      </c>
      <c r="EA457" s="647" t="str">
        <f t="shared" ref="EA457" si="1640">L439</f>
        <v/>
      </c>
      <c r="EB457" s="647" t="str">
        <f t="shared" ref="EB457" si="1641">M439</f>
        <v/>
      </c>
      <c r="EC457" s="647" t="str">
        <f t="shared" ref="EC457" si="1642">N439</f>
        <v/>
      </c>
      <c r="ED457" s="647" t="str">
        <f t="shared" ref="ED457" si="1643">E439</f>
        <v/>
      </c>
      <c r="EE457" s="647" t="str">
        <f t="shared" ref="EE457" si="1644">F439</f>
        <v/>
      </c>
      <c r="EF457" s="647" t="str">
        <f t="shared" ref="EF457" si="1645">G439</f>
        <v/>
      </c>
      <c r="EG457" s="647" t="str">
        <f t="shared" ref="EG457" si="1646">H439</f>
        <v/>
      </c>
      <c r="EH457" s="647" t="str">
        <f t="shared" ref="EH457" si="1647">I439</f>
        <v/>
      </c>
      <c r="EI457" s="647" t="str">
        <f t="shared" ref="EI457" si="1648">J439</f>
        <v/>
      </c>
      <c r="EJ457" s="647" t="str">
        <f t="shared" ref="EJ457" si="1649">K439</f>
        <v/>
      </c>
      <c r="EK457" s="647" t="str">
        <f t="shared" ref="EK457" si="1650">L439</f>
        <v/>
      </c>
      <c r="EL457" s="647" t="str">
        <f t="shared" ref="EL457" si="1651">M439</f>
        <v/>
      </c>
      <c r="EM457" s="647" t="str">
        <f t="shared" ref="EM457" si="1652">N439</f>
        <v/>
      </c>
      <c r="EN457" s="647" t="str">
        <f t="shared" ref="EN457" si="1653">E439</f>
        <v/>
      </c>
      <c r="EO457" s="647" t="str">
        <f t="shared" ref="EO457" si="1654">F439</f>
        <v/>
      </c>
      <c r="EP457" s="647" t="str">
        <f t="shared" ref="EP457" si="1655">G439</f>
        <v/>
      </c>
      <c r="EQ457" s="647" t="str">
        <f t="shared" ref="EQ457" si="1656">H439</f>
        <v/>
      </c>
      <c r="ER457" s="647" t="str">
        <f t="shared" ref="ER457" si="1657">I439</f>
        <v/>
      </c>
      <c r="ES457" s="647" t="str">
        <f t="shared" ref="ES457" si="1658">J439</f>
        <v/>
      </c>
      <c r="ET457" s="647" t="str">
        <f t="shared" ref="ET457" si="1659">K439</f>
        <v/>
      </c>
      <c r="EU457" s="647" t="str">
        <f t="shared" ref="EU457" si="1660">L439</f>
        <v/>
      </c>
      <c r="EV457" s="647" t="str">
        <f t="shared" ref="EV457" si="1661">M439</f>
        <v/>
      </c>
      <c r="EW457" s="647" t="str">
        <f t="shared" ref="EW457" si="1662">N439</f>
        <v/>
      </c>
      <c r="EX457" s="647" t="str">
        <f t="shared" ref="EX457" si="1663">E439</f>
        <v/>
      </c>
      <c r="EY457" s="647" t="str">
        <f t="shared" ref="EY457" si="1664">F439</f>
        <v/>
      </c>
      <c r="EZ457" s="647" t="str">
        <f t="shared" ref="EZ457" si="1665">G439</f>
        <v/>
      </c>
      <c r="FA457" s="647" t="str">
        <f t="shared" ref="FA457" si="1666">H439</f>
        <v/>
      </c>
      <c r="FB457" s="647" t="str">
        <f t="shared" ref="FB457" si="1667">I439</f>
        <v/>
      </c>
      <c r="FC457" s="647" t="str">
        <f t="shared" ref="FC457" si="1668">J439</f>
        <v/>
      </c>
      <c r="FD457" s="647" t="str">
        <f t="shared" ref="FD457" si="1669">K439</f>
        <v/>
      </c>
      <c r="FE457" s="647" t="str">
        <f t="shared" ref="FE457" si="1670">L439</f>
        <v/>
      </c>
      <c r="FF457" s="647" t="str">
        <f t="shared" ref="FF457" si="1671">M439</f>
        <v/>
      </c>
      <c r="FG457" s="647" t="str">
        <f t="shared" ref="FG457" si="1672">N439</f>
        <v/>
      </c>
      <c r="FH457" s="647" t="str">
        <f t="shared" ref="FH457" si="1673">E439</f>
        <v/>
      </c>
      <c r="FI457" s="647" t="str">
        <f t="shared" ref="FI457" si="1674">F439</f>
        <v/>
      </c>
      <c r="FJ457" s="647" t="str">
        <f t="shared" ref="FJ457" si="1675">G439</f>
        <v/>
      </c>
      <c r="FK457" s="647" t="str">
        <f t="shared" ref="FK457" si="1676">H439</f>
        <v/>
      </c>
      <c r="FL457" s="647" t="str">
        <f t="shared" ref="FL457" si="1677">I439</f>
        <v/>
      </c>
      <c r="FM457" s="647" t="str">
        <f t="shared" ref="FM457" si="1678">J439</f>
        <v/>
      </c>
      <c r="FN457" s="647" t="str">
        <f t="shared" ref="FN457" si="1679">K439</f>
        <v/>
      </c>
      <c r="FO457" s="647" t="str">
        <f t="shared" ref="FO457" si="1680">L439</f>
        <v/>
      </c>
      <c r="FP457" s="647" t="str">
        <f t="shared" ref="FP457" si="1681">M439</f>
        <v/>
      </c>
      <c r="FQ457" s="647" t="str">
        <f t="shared" ref="FQ457" si="1682">N439</f>
        <v/>
      </c>
      <c r="FR457" s="647" t="str">
        <f t="shared" ref="FR457" si="1683">E439</f>
        <v/>
      </c>
      <c r="FS457" s="647" t="str">
        <f t="shared" ref="FS457" si="1684">F439</f>
        <v/>
      </c>
      <c r="FT457" s="647" t="str">
        <f t="shared" ref="FT457" si="1685">G439</f>
        <v/>
      </c>
      <c r="FU457" s="647" t="str">
        <f t="shared" ref="FU457" si="1686">H439</f>
        <v/>
      </c>
      <c r="FV457" s="647" t="str">
        <f t="shared" ref="FV457" si="1687">I439</f>
        <v/>
      </c>
      <c r="FW457" s="647" t="str">
        <f t="shared" ref="FW457" si="1688">J439</f>
        <v/>
      </c>
      <c r="FX457" s="647" t="str">
        <f t="shared" ref="FX457" si="1689">K439</f>
        <v/>
      </c>
      <c r="FY457" s="647" t="str">
        <f t="shared" ref="FY457" si="1690">L439</f>
        <v/>
      </c>
      <c r="FZ457" s="647" t="str">
        <f t="shared" ref="FZ457" si="1691">M439</f>
        <v/>
      </c>
      <c r="GA457" s="647" t="str">
        <f t="shared" ref="GA457" si="1692">N439</f>
        <v/>
      </c>
      <c r="GB457" s="647" t="str">
        <f t="shared" ref="GB457" si="1693">E439</f>
        <v/>
      </c>
      <c r="GC457" s="647" t="str">
        <f t="shared" ref="GC457" si="1694">F439</f>
        <v/>
      </c>
      <c r="GD457" s="647" t="str">
        <f t="shared" ref="GD457" si="1695">G439</f>
        <v/>
      </c>
      <c r="GE457" s="647" t="str">
        <f t="shared" ref="GE457" si="1696">H439</f>
        <v/>
      </c>
      <c r="GF457" s="647" t="str">
        <f t="shared" ref="GF457" si="1697">I439</f>
        <v/>
      </c>
      <c r="GG457" s="647" t="str">
        <f t="shared" ref="GG457" si="1698">J439</f>
        <v/>
      </c>
      <c r="GH457" s="647" t="str">
        <f t="shared" ref="GH457" si="1699">K439</f>
        <v/>
      </c>
      <c r="GI457" s="647" t="str">
        <f t="shared" ref="GI457" si="1700">L439</f>
        <v/>
      </c>
      <c r="GJ457" s="647" t="str">
        <f t="shared" ref="GJ457" si="1701">M439</f>
        <v/>
      </c>
      <c r="GK457" s="647" t="str">
        <f t="shared" ref="GK457" si="1702">N439</f>
        <v/>
      </c>
      <c r="GL457" s="904"/>
      <c r="GM457" s="667"/>
      <c r="GN457" s="662" t="s">
        <v>1665</v>
      </c>
      <c r="GO457" s="646" t="s">
        <v>1664</v>
      </c>
      <c r="GP457" s="646" t="str">
        <f t="shared" ref="GP457" si="1703">E439</f>
        <v/>
      </c>
      <c r="GQ457" s="646" t="str">
        <f t="shared" ref="GQ457" si="1704">F439</f>
        <v/>
      </c>
      <c r="GR457" s="646" t="str">
        <f t="shared" ref="GR457" si="1705">G439</f>
        <v/>
      </c>
      <c r="GS457" s="646" t="str">
        <f t="shared" ref="GS457" si="1706">H439</f>
        <v/>
      </c>
      <c r="GT457" s="646" t="str">
        <f t="shared" ref="GT457" si="1707">I439</f>
        <v/>
      </c>
      <c r="GU457" s="646" t="str">
        <f t="shared" ref="GU457" si="1708">J439</f>
        <v/>
      </c>
      <c r="GV457" s="646" t="str">
        <f t="shared" ref="GV457" si="1709">K439</f>
        <v/>
      </c>
      <c r="GW457" s="646" t="str">
        <f t="shared" ref="GW457" si="1710">L439</f>
        <v/>
      </c>
      <c r="GX457" s="646" t="str">
        <f t="shared" ref="GX457" si="1711">M439</f>
        <v/>
      </c>
      <c r="GY457" s="646" t="str">
        <f t="shared" ref="GY457" si="1712">N439</f>
        <v/>
      </c>
      <c r="GZ457" s="646" t="s">
        <v>1662</v>
      </c>
      <c r="HB457" s="646" t="str">
        <f t="shared" ref="HB457" si="1713">E439</f>
        <v/>
      </c>
      <c r="HC457" s="646" t="str">
        <f t="shared" ref="HC457" si="1714">F439</f>
        <v/>
      </c>
      <c r="HD457" s="646" t="str">
        <f t="shared" ref="HD457" si="1715">G439</f>
        <v/>
      </c>
      <c r="HE457" s="646" t="str">
        <f t="shared" ref="HE457" si="1716">H439</f>
        <v/>
      </c>
      <c r="HF457" s="646" t="str">
        <f t="shared" ref="HF457" si="1717">I439</f>
        <v/>
      </c>
      <c r="HG457" s="646" t="str">
        <f t="shared" ref="HG457" si="1718">J439</f>
        <v/>
      </c>
      <c r="HH457" s="646" t="str">
        <f t="shared" ref="HH457" si="1719">K439</f>
        <v/>
      </c>
      <c r="HI457" s="646" t="str">
        <f t="shared" ref="HI457" si="1720">L439</f>
        <v/>
      </c>
      <c r="HJ457" s="646" t="str">
        <f t="shared" ref="HJ457" si="1721">M439</f>
        <v/>
      </c>
      <c r="HK457" s="646" t="str">
        <f t="shared" ref="HK457" si="1722">N439</f>
        <v/>
      </c>
      <c r="HL457" s="646" t="s">
        <v>1662</v>
      </c>
      <c r="HM457" s="674"/>
      <c r="HN457" s="674"/>
      <c r="HO457" s="674"/>
      <c r="HP457" s="674"/>
      <c r="HQ457" s="674"/>
      <c r="HR457" s="674"/>
      <c r="HS457" s="674"/>
      <c r="HT457" s="674"/>
      <c r="HU457" s="674"/>
      <c r="HV457" s="674"/>
      <c r="HW457" s="674"/>
      <c r="HX457" s="674"/>
      <c r="HY457" s="674"/>
      <c r="HZ457" s="674"/>
    </row>
    <row r="458" spans="1:234" hidden="1" x14ac:dyDescent="0.25">
      <c r="A458" s="643" t="s">
        <v>208</v>
      </c>
      <c r="G458" s="670"/>
      <c r="H458" s="670"/>
      <c r="I458" s="674"/>
      <c r="J458" s="674"/>
      <c r="K458" s="674"/>
      <c r="L458" s="674"/>
      <c r="M458" s="674"/>
      <c r="N458" s="674"/>
      <c r="O458" s="674"/>
      <c r="P458" s="674"/>
      <c r="Q458" s="674"/>
      <c r="R458" s="674"/>
      <c r="S458" s="675"/>
      <c r="DR458" s="749">
        <v>2023</v>
      </c>
      <c r="DS458" s="665">
        <f>INDEX(DT440:EA441,MATCH(DR458,DR440:DR441,0),MATCH(DS456,DT438:EA438,0))*INDEX(AJ446:AT453,MATCH(DS456,AI446:AI453,0),MATCH(DS457,AJ445:AT445,0))</f>
        <v>0</v>
      </c>
      <c r="DT458" s="665">
        <f>INDEX(DT440:EA441,MATCH(DR458,DR440:DR441,0),MATCH(DT456,DT438:EA438,0))*INDEX(AJ446:AT453,MATCH(DT456,AI446:AI453,0),MATCH(DT457,AJ445:AT445,0))</f>
        <v>0</v>
      </c>
      <c r="DU458" s="665">
        <f>INDEX(DT440:EA441,MATCH(DR458,DR440:DR441,0),MATCH(DU456,DT438:EA438,0))*INDEX(AJ446:AT453,MATCH(DU456,AI446:AI453,0),MATCH(DU457,AJ445:AT445,0))</f>
        <v>0</v>
      </c>
      <c r="DV458" s="665">
        <f>INDEX(DT440:EA441,MATCH(DR458,DR440:DR441,0),MATCH(DV456,DT438:EA438,0))*INDEX(AJ446:AT453,MATCH(DV456,AI446:AI453,0),MATCH(DV457,AJ445:AT445,0))</f>
        <v>0</v>
      </c>
      <c r="DW458" s="665">
        <f>INDEX(DT440:EA441,MATCH(DR458,DR440:DR441,0),MATCH(DW456,DT438:EA438,0))*INDEX(AJ446:AT453,MATCH(DW456,AI446:AI453,0),MATCH(DW457,AJ445:AT445,0))</f>
        <v>0</v>
      </c>
      <c r="DX458" s="665">
        <f>INDEX(DT440:EA441,MATCH(DR458,DR440:DR441,0),MATCH(DX456,DT438:EA438,0))*INDEX(AJ446:AT453,MATCH(DX456,AI446:AI453,0),MATCH(DX457,AJ445:AT445,0))</f>
        <v>0</v>
      </c>
      <c r="DY458" s="665">
        <f>INDEX(DT440:EA441,MATCH(DR458,DR440:DR441,0),MATCH(DY456,DT438:EA438,0))*INDEX(AJ446:AT453,MATCH(DY456,AI446:AI453,0),MATCH(DY457,AJ445:AT445,0))</f>
        <v>0</v>
      </c>
      <c r="DZ458" s="665">
        <f>INDEX(DT440:EA441,MATCH(DR458,DR440:DR441,0),MATCH(DZ456,DT438:EA438,0))*INDEX(AJ446:AT453,MATCH(DZ456,AI446:AI453,0),MATCH(DZ457,AJ445:AT445,0))</f>
        <v>0</v>
      </c>
      <c r="EA458" s="665">
        <f>INDEX(DT440:EA441,MATCH(DR458,DR440:DR441,0),MATCH(EA456,DT438:EA438,0))*INDEX(AJ446:AT453,MATCH(EA456,AI446:AI453,0),MATCH(EA457,AJ445:AT445,0))</f>
        <v>0</v>
      </c>
      <c r="EB458" s="665">
        <f>INDEX(DT440:EA441,MATCH(DR458,DR440:DR441,0),MATCH(EB456,DT438:EA438,0))*INDEX(AJ446:AT453,MATCH(EB456,AI446:AI453,0),MATCH(EB457,AJ445:AT445,0))</f>
        <v>0</v>
      </c>
      <c r="EC458" s="665">
        <f>INDEX(DT440:EA441,MATCH(DR458,DR440:DR441,0),MATCH(EC456,DT438:EA438,0))*INDEX(AJ446:AT453,MATCH(EC456,AI446:AI453,0),MATCH(EC457,AJ445:AT445,0))</f>
        <v>0</v>
      </c>
      <c r="ED458" s="665">
        <f>INDEX(DT440:EA441,MATCH(DR458,DR440:DR441,0),MATCH(ED456,DT438:EA438,0))*INDEX(AJ446:AT453,MATCH(ED456,AI446:AI453,0),MATCH(ED457,AJ445:AT445,0))</f>
        <v>0</v>
      </c>
      <c r="EE458" s="665">
        <f>INDEX(DT440:EA441,MATCH(DR458,DR440:DR441,0),MATCH(EE456,DT438:EA438,0))*INDEX(AJ446:AT453,MATCH(EE456,AI446:AI453,0),MATCH(EE457,AJ445:AT445,0))</f>
        <v>0</v>
      </c>
      <c r="EF458" s="665">
        <f>INDEX(DT440:EA441,MATCH(DR458,DR440:DR441,0),MATCH(EF456,DT438:EA438,0))*INDEX(AJ446:AT453,MATCH(EF456,AI446:AI453,0),MATCH(EF457,AJ445:AT445,0))</f>
        <v>0</v>
      </c>
      <c r="EG458" s="665">
        <f>INDEX(DT440:EA441,MATCH(DR458,DR440:DR441,0),MATCH(EG456,DT438:EA438,0))*INDEX(AJ446:AT453,MATCH(EG456,AI446:AI453,0),MATCH(EG457,AJ445:AT445,0))</f>
        <v>0</v>
      </c>
      <c r="EH458" s="665">
        <f>INDEX(DT440:EA441,MATCH(DR458,DR440:DR441,0),MATCH(EH456,DT438:EA438,0))*INDEX(AJ446:AT453,MATCH(EH456,AI446:AI453,0),MATCH(EH457,AJ445:AT445,0))</f>
        <v>0</v>
      </c>
      <c r="EI458" s="665">
        <f>INDEX(DT440:EA441,MATCH(DR458,DR440:DR441,0),MATCH(EI456,DT438:EA438,0))*INDEX(AJ446:AT453,MATCH(EI456,AI446:AI453,0),MATCH(EI457,AJ445:AT445,0))</f>
        <v>0</v>
      </c>
      <c r="EJ458" s="665">
        <f>INDEX(DT440:EA441,MATCH(DR458,DR440:DR441,0),MATCH(EJ456,DT438:EA438,0))*INDEX(AJ446:AT453,MATCH(EJ456,AI446:AI453,0),MATCH(EJ457,AJ445:AT445,0))</f>
        <v>0</v>
      </c>
      <c r="EK458" s="665">
        <f>INDEX(DT440:EA441,MATCH(DR458,DR440:DR441,0),MATCH(EK456,DT438:EA438,0))*INDEX(AJ446:AT453,MATCH(EK456,AI446:AI453,0),MATCH(EK457,AJ445:AT445,0))</f>
        <v>0</v>
      </c>
      <c r="EL458" s="665">
        <f>INDEX(DT440:EA441,MATCH(DR458,DR440:DR441,0),MATCH(EL456,DT438:EA438,0))*INDEX(AJ446:AT453,MATCH(EL456,AI446:AI453,0),MATCH(EL457,AJ445:AT445,0))</f>
        <v>0</v>
      </c>
      <c r="EM458" s="665">
        <f>INDEX(DT440:EA441,MATCH(DR458,DR440:DR441,0),MATCH(EM456,DT438:EA438,0))*INDEX(AJ446:AT453,MATCH(EM456,AI446:AI453,0),MATCH(EM457,AJ445:AT445,0))</f>
        <v>0</v>
      </c>
      <c r="EN458" s="665">
        <f>INDEX(DT440:EA441,MATCH(DR458,DR440:DR441,0),MATCH(EN456,DT438:EA438,0))*INDEX(AJ446:AT453,MATCH(EN456,AI446:AI453,0),MATCH(EN457,AJ445:AT445,0))</f>
        <v>0</v>
      </c>
      <c r="EO458" s="665">
        <f>INDEX(DT440:EA441,MATCH(DR458,DR440:DR441,0),MATCH(EO456,DT438:EA438,0))*INDEX(AJ446:AT453,MATCH(EO456,AI446:AI453,0),MATCH(EO457,AJ445:AT445,0))</f>
        <v>0</v>
      </c>
      <c r="EP458" s="665">
        <f>INDEX(DT440:EA441,MATCH(DR458,DR440:DR441,0),MATCH(EP456,DT438:EA438,0))*INDEX(AJ446:AT453,MATCH(EP456,AI446:AI453,0),MATCH(EP457,AJ445:AT445,0))</f>
        <v>0</v>
      </c>
      <c r="EQ458" s="665">
        <f>INDEX(DT440:EA441,MATCH(DR458,DR440:DR441,0),MATCH(EQ456,DT438:EA438,0))*INDEX(AJ446:AT453,MATCH(EQ456,AI446:AI453,0),MATCH(EQ457,AJ445:AT445,0))</f>
        <v>0</v>
      </c>
      <c r="ER458" s="665">
        <f>INDEX(DT440:EA441,MATCH(DR458,DR440:DR441,0),MATCH(ER456,DT438:EA438,0))*INDEX(AJ446:AT453,MATCH(ER456,AI446:AI453,0),MATCH(ER457,AJ445:AT445,0))</f>
        <v>0</v>
      </c>
      <c r="ES458" s="665">
        <f>INDEX(DT440:EA441,MATCH(DR458,DR440:DR441,0),MATCH(ES456,DT438:EA438,0))*INDEX(AJ446:AT453,MATCH(ES456,AI446:AI453,0),MATCH(ES457,AJ445:AT445,0))</f>
        <v>0</v>
      </c>
      <c r="ET458" s="665">
        <f>INDEX(DT440:EA441,MATCH(DR458,DR440:DR441,0),MATCH(ET456,DT438:EA438,0))*INDEX(AJ446:AT453,MATCH(ET456,AI446:AI453,0),MATCH(ET457,AJ445:AT445,0))</f>
        <v>0</v>
      </c>
      <c r="EU458" s="665">
        <f>INDEX(DT440:EA441,MATCH(DR458,DR440:DR441,0),MATCH(EU456,DT438:EA438,0))*INDEX(AJ446:AT453,MATCH(EU456,AI446:AI453,0),MATCH(EU457,AJ445:AT445,0))</f>
        <v>0</v>
      </c>
      <c r="EV458" s="665">
        <f>INDEX(DT440:EA441,MATCH(DR458,DR440:DR441,0),MATCH(EV456,DT438:EA438,0))*INDEX(AJ446:AT453,MATCH(EV456,AI446:AI453,0),MATCH(EV457,AJ445:AT445,0))</f>
        <v>0</v>
      </c>
      <c r="EW458" s="665">
        <f>INDEX(DT440:EA441,MATCH(DR458,DR440:DR441,0),MATCH(EW456,DT438:EA438,0))*INDEX(AJ446:AT453,MATCH(EW456,AI446:AI453,0),MATCH(EW457,AJ445:AT445,0))</f>
        <v>0</v>
      </c>
      <c r="EX458" s="665">
        <f>INDEX(DT440:EA441,MATCH(DR458,DR440:DR441,0),MATCH(EX456,DT438:EA438,0))*INDEX(AJ446:AT453,MATCH(EX456,AI446:AI453,0),MATCH(EX457,AJ445:AT445,0))</f>
        <v>0</v>
      </c>
      <c r="EY458" s="665">
        <f>INDEX(DT440:EA441,MATCH(DR458,DR440:DR441,0),MATCH(EY456,DT438:EA438,0))*INDEX(AJ446:AT453,MATCH(EY456,AI446:AI453,0),MATCH(EY457,AJ445:AT445,0))</f>
        <v>0</v>
      </c>
      <c r="EZ458" s="665">
        <f>INDEX(DT440:EA441,MATCH(DR458,DR440:DR441,0),MATCH(EZ456,DT438:EA438,0))*INDEX(AJ446:AT453,MATCH(EZ456,AI446:AI453,0),MATCH(EZ457,AJ445:AT445,0))</f>
        <v>0</v>
      </c>
      <c r="FA458" s="665">
        <f>INDEX(DT440:EA441,MATCH(DR458,DR440:DR441,0),MATCH(FA456,DT438:EA438,0))*INDEX(AJ446:AT453,MATCH(FA456,AI446:AI453,0),MATCH(FA457,AJ445:AT445,0))</f>
        <v>0</v>
      </c>
      <c r="FB458" s="665">
        <f>INDEX(DT440:EA441,MATCH(DR458,DR440:DR441,0),MATCH(FB456,DT438:EA438,0))*INDEX(AJ446:AT453,MATCH(FB456,AI446:AI453,0),MATCH(FB457,AJ445:AT445,0))</f>
        <v>0</v>
      </c>
      <c r="FC458" s="665">
        <f>INDEX(DT440:EA441,MATCH(DR458,DR440:DR441,0),MATCH(FC456,DT438:EA438,0))*INDEX(AJ446:AT453,MATCH(FC456,AI446:AI453,0),MATCH(FC457,AJ445:AT445,0))</f>
        <v>0</v>
      </c>
      <c r="FD458" s="665">
        <f>INDEX(DT440:EA441,MATCH(DR458,DR440:DR441,0),MATCH(FD456,DT438:EA438,0))*INDEX(AJ446:AT453,MATCH(FD456,AI446:AI453,0),MATCH(FD457,AJ445:AT445,0))</f>
        <v>0</v>
      </c>
      <c r="FE458" s="665">
        <f>INDEX(DT440:EA441,MATCH(DR458,DR440:DR441,0),MATCH(FE456,DT438:EA438,0))*INDEX(AJ446:AT453,MATCH(FE456,AI446:AI453,0),MATCH(FE457,AJ445:AT445,0))</f>
        <v>0</v>
      </c>
      <c r="FF458" s="665">
        <f>INDEX(DT440:EA441,MATCH(DR458,DR440:DR441,0),MATCH(FF456,DT438:EA438,0))*INDEX(AJ446:AT453,MATCH(FF456,AI446:AI453,0),MATCH(FF457,AJ445:AT445,0))</f>
        <v>0</v>
      </c>
      <c r="FG458" s="665">
        <f>INDEX(DT440:EA441,MATCH(DR458,DR440:DR441,0),MATCH(FG456,DT438:EA438,0))*INDEX(AJ446:AT453,MATCH(FG456,AI446:AI453,0),MATCH(FG457,AJ445:AT445,0))</f>
        <v>0</v>
      </c>
      <c r="FH458" s="665">
        <f>INDEX(DT440:EA441,MATCH(DR458,DR440:DR441,0),MATCH(FH456,DT438:EA438,0))*INDEX(AJ446:AT453,MATCH(FH456,AI446:AI453,0),MATCH(FH457,AJ445:AT445,0))</f>
        <v>0</v>
      </c>
      <c r="FI458" s="665">
        <f>INDEX(DT440:EA441,MATCH(DR458,DR440:DR441,0),MATCH(FI456,DT438:EA438,0))*INDEX(AJ446:AT453,MATCH(FI456,AI446:AI453,0),MATCH(FI457,AJ445:AT445,0))</f>
        <v>0</v>
      </c>
      <c r="FJ458" s="665">
        <f>INDEX(DT440:EA441,MATCH(DR458,DR440:DR441,0),MATCH(FJ456,DT438:EA438,0))*INDEX(AJ446:AT453,MATCH(FJ456,AI446:AI453,0),MATCH(FJ457,AJ445:AT445,0))</f>
        <v>0</v>
      </c>
      <c r="FK458" s="665">
        <f>INDEX(DT440:EA441,MATCH(DR458,DR440:DR441,0),MATCH(FK456,DT438:EA438,0))*INDEX(AJ446:AT453,MATCH(FK456,AI446:AI453,0),MATCH(FK457,AJ445:AT445,0))</f>
        <v>0</v>
      </c>
      <c r="FL458" s="665">
        <f>INDEX(DT440:EA441,MATCH(DR458,DR440:DR441,0),MATCH(FL456,DT438:EA438,0))*INDEX(AJ446:AT453,MATCH(FL456,AI446:AI453,0),MATCH(FL457,AJ445:AT445,0))</f>
        <v>0</v>
      </c>
      <c r="FM458" s="665">
        <f>INDEX(DT440:EA441,MATCH(DR458,DR440:DR441,0),MATCH(FM456,DT438:EA438,0))*INDEX(AJ446:AT453,MATCH(FM456,AI446:AI453,0),MATCH(FM457,AJ445:AT445,0))</f>
        <v>0</v>
      </c>
      <c r="FN458" s="665">
        <f>INDEX(DT440:EA441,MATCH(DR458,DR440:DR441,0),MATCH(FN456,DT438:EA438,0))*INDEX(AJ446:AT453,MATCH(FN456,AI446:AI453,0),MATCH(FN457,AJ445:AT445,0))</f>
        <v>0</v>
      </c>
      <c r="FO458" s="665">
        <f>INDEX(DT440:EA441,MATCH(DR458,DR440:DR441,0),MATCH(FO456,DT438:EA438,0))*INDEX(AJ446:AT453,MATCH(FO456,AI446:AI453,0),MATCH(FO457,AJ445:AT445,0))</f>
        <v>0</v>
      </c>
      <c r="FP458" s="665">
        <f>INDEX(DT440:EA441,MATCH(DR458,DR440:DR441,0),MATCH(FP456,DT438:EA438,0))*INDEX(AJ446:AT453,MATCH(FP456,AI446:AI453,0),MATCH(FP457,AJ445:AT445,0))</f>
        <v>0</v>
      </c>
      <c r="FQ458" s="665">
        <f>INDEX(DT440:EA441,MATCH(DR458,DR440:DR441,0),MATCH(FQ456,DT438:EA438,0))*INDEX(AJ446:AT453,MATCH(FQ456,AI446:AI453,0),MATCH(FQ457,AJ445:AT445,0))</f>
        <v>0</v>
      </c>
      <c r="FR458" s="665">
        <f>INDEX(DT440:EA441,MATCH(DR458,DR440:DR441,0),MATCH(FR456,DT438:EA438,0))*INDEX(AJ446:AT453,MATCH(FR456,AI446:AI453,0),MATCH(FR457,AJ445:AT445,0))</f>
        <v>0</v>
      </c>
      <c r="FS458" s="665">
        <f>INDEX(DT440:EA441,MATCH(DR458,DR440:DR441,0),MATCH(FS456,DT438:EA438,0))*INDEX(AJ446:AT453,MATCH(FS456,AI446:AI453,0),MATCH(FS457,AJ445:AT445,0))</f>
        <v>0</v>
      </c>
      <c r="FT458" s="665">
        <f>INDEX(DT440:EA441,MATCH(DR458,DR440:DR441,0),MATCH(FT456,DT438:EA438,0))*INDEX(AJ446:AT453,MATCH(FT456,AI446:AI453,0),MATCH(FT457,AJ445:AT445,0))</f>
        <v>0</v>
      </c>
      <c r="FU458" s="665">
        <f>INDEX(DT440:EA441,MATCH(DR458,DR440:DR441,0),MATCH(FU456,DT438:EA438,0))*INDEX(AJ446:AT453,MATCH(FU456,AI446:AI453,0),MATCH(FU457,AJ445:AT445,0))</f>
        <v>0</v>
      </c>
      <c r="FV458" s="665">
        <f>INDEX(DT440:EA441,MATCH(DR458,DR440:DR441,0),MATCH(FV456,DT438:EA438,0))*INDEX(AJ446:AT453,MATCH(FV456,AI446:AI453,0),MATCH(FV457,AJ445:AT445,0))</f>
        <v>0</v>
      </c>
      <c r="FW458" s="665">
        <f>INDEX(DT440:EA441,MATCH(DR458,DR440:DR441,0),MATCH(FW456,DT438:EA438,0))*INDEX(AJ446:AT453,MATCH(FW456,AI446:AI453,0),MATCH(FW457,AJ445:AT445,0))</f>
        <v>0</v>
      </c>
      <c r="FX458" s="665">
        <f>INDEX(DT440:EA441,MATCH(DR458,DR440:DR441,0),MATCH(FX456,DT438:EA438,0))*INDEX(AJ446:AT453,MATCH(FX456,AI446:AI453,0),MATCH(FX457,AJ445:AT445,0))</f>
        <v>0</v>
      </c>
      <c r="FY458" s="665">
        <f>INDEX(DT440:EA441,MATCH(DR458,DR440:DR441,0),MATCH(FY456,DT438:EA438,0))*INDEX(AJ446:AT453,MATCH(FY456,AI446:AI453,0),MATCH(FY457,AJ445:AT445,0))</f>
        <v>0</v>
      </c>
      <c r="FZ458" s="665">
        <f>INDEX(DT440:EA441,MATCH(DR458,DR440:DR441,0),MATCH(FZ456,DT438:EA438,0))*INDEX(AJ446:AT453,MATCH(FZ456,AI446:AI453,0),MATCH(FZ457,AJ445:AT445,0))</f>
        <v>0</v>
      </c>
      <c r="GA458" s="665">
        <f>INDEX(DT440:EA441,MATCH(DR458,DR440:DR441,0),MATCH(GA456,DT438:EA438,0))*INDEX(AJ446:AT453,MATCH(GA456,AI446:AI453,0),MATCH(GA457,AJ445:AT445,0))</f>
        <v>0</v>
      </c>
      <c r="GB458" s="665">
        <f>INDEX(DT440:EA441,MATCH(DR458,DR440:DR441,0),MATCH(GB456,DT438:EA438,0))*INDEX(AJ446:AT453,MATCH(GB456,AI446:AI453,0),MATCH(GB457,AJ445:AT445,0))</f>
        <v>0</v>
      </c>
      <c r="GC458" s="665">
        <f>INDEX(DT440:EA441,MATCH(DR458,DR440:DR441,0),MATCH(GC456,DT438:EA438,0))*INDEX(AJ446:AT453,MATCH(GC456,AI446:AI453,0),MATCH(GC457,AJ445:AT445,0))</f>
        <v>0</v>
      </c>
      <c r="GD458" s="665">
        <f>INDEX(DT440:EA441,MATCH(DR458,DR440:DR441,0),MATCH(GD456,DT438:EA438,0))*INDEX(AJ446:AT453,MATCH(GD456,AI446:AI453,0),MATCH(GD457,AJ445:AT445,0))</f>
        <v>0</v>
      </c>
      <c r="GE458" s="665">
        <f>INDEX(DT440:EA441,MATCH(DR458,DR440:DR441,0),MATCH(GE456,DT438:EA438,0))*INDEX(AJ446:AT453,MATCH(GE456,AI446:AI453,0),MATCH(GE457,AJ445:AT445,0))</f>
        <v>0</v>
      </c>
      <c r="GF458" s="665">
        <f>INDEX(DT440:EA441,MATCH(DR458,DR440:DR441,0),MATCH(GF456,DT438:EA438,0))*INDEX(AJ446:AT453,MATCH(GF456,AI446:AI453,0),MATCH(GF457,AJ445:AT445,0))</f>
        <v>0</v>
      </c>
      <c r="GG458" s="665">
        <f>INDEX(DT440:EA441,MATCH(DR458,DR440:DR441,0),MATCH(GG456,DT438:EA438,0))*INDEX(AJ446:AT453,MATCH(GG456,AI446:AI453,0),MATCH(GG457,AJ445:AT445,0))</f>
        <v>0</v>
      </c>
      <c r="GH458" s="665">
        <f>INDEX(DT440:EA441,MATCH(DR458,DR440:DR441,0),MATCH(GH456,DT438:EA438,0))*INDEX(AJ446:AT453,MATCH(GH456,AI446:AI453,0),MATCH(GH457,AJ445:AT445,0))</f>
        <v>0</v>
      </c>
      <c r="GI458" s="665">
        <f>INDEX(DT440:EA441,MATCH(DR458,DR440:DR441,0),MATCH(GI456,DT438:EA438,0))*INDEX(AJ446:AT453,MATCH(GI456,AI446:AI453,0),MATCH(GI457,AJ445:AT445,0))</f>
        <v>0</v>
      </c>
      <c r="GJ458" s="665">
        <f>INDEX(DT440:EA441,MATCH(DR458,DR440:DR441,0),MATCH(GJ456,DT438:EA438,0))*INDEX(AJ446:AT453,MATCH(GJ456,AI446:AI453,0),MATCH(GJ457,AJ445:AT445,0))</f>
        <v>0</v>
      </c>
      <c r="GK458" s="665">
        <f>INDEX(DT440:EA441,MATCH(DR458,DR440:DR441,0),MATCH(GK456,DT438:EA438,0))*INDEX(AJ446:AT453,MATCH(GK456,AI446:AI453,0),MATCH(GK457,AJ445:AT445,0))</f>
        <v>0</v>
      </c>
      <c r="GL458" s="665" t="b">
        <f>SUM(DS458:GK458)=O440-SUM(HB458:HK458)</f>
        <v>1</v>
      </c>
      <c r="GM458" s="667"/>
      <c r="GN458" s="749">
        <v>2023</v>
      </c>
      <c r="GO458" s="664">
        <f>SUMIF(DS445:EN445,GO445,DS458:EN458)</f>
        <v>0</v>
      </c>
      <c r="GP458" s="668">
        <f>SUMIF(DS445:GK445,GP445,DS458:GK458)</f>
        <v>0</v>
      </c>
      <c r="GQ458" s="668">
        <f>SUMIF(DS445:GK445,GQ445,DS458:GK458)</f>
        <v>0</v>
      </c>
      <c r="GR458" s="668">
        <f>SUMIF(DS445:GK445,GR445,DS458:GK458)</f>
        <v>0</v>
      </c>
      <c r="GS458" s="668">
        <f>SUMIF(DS445:GK445,GS445,DS458:GK458)</f>
        <v>0</v>
      </c>
      <c r="GT458" s="668">
        <f>SUMIF(DS445:GK445,GT445,DS458:GK458)</f>
        <v>0</v>
      </c>
      <c r="GU458" s="668">
        <f>SUMIF(DS445:GK445,GU445,DS458:GK458)</f>
        <v>0</v>
      </c>
      <c r="GV458" s="668">
        <f>SUMIF(DS445:GK445,GV445,DS458:GK458)</f>
        <v>0</v>
      </c>
      <c r="GW458" s="668">
        <f>SUMIF(DS445:GK445,GW445,DS458:GK458)</f>
        <v>0</v>
      </c>
      <c r="GX458" s="668">
        <f>SUMIF(DS445:GK445,GX445,DS458:GK458)</f>
        <v>0</v>
      </c>
      <c r="GY458" s="668">
        <f>SUMIF(DS445:GK445,GY445,DS458:GK458)</f>
        <v>0</v>
      </c>
      <c r="GZ458" s="646" t="b">
        <f>O440=SUM(GO458:GY458)</f>
        <v>1</v>
      </c>
      <c r="HB458" s="668">
        <f>IF(GZ458,0,(O440-SUM(GO458:GY458))*INDEX(AK446:AT453,MATCH(GN458,AI446:AI453,0),MATCH(HB457,AK445:AT445,0)))</f>
        <v>0</v>
      </c>
      <c r="HC458" s="668">
        <f>IF(GZ458,0,(O440-SUM(GO458:GY458))*INDEX(AK446:AT453,MATCH(GN458,AI446:AI453,0),MATCH(HC457,AK445:AT445,0)))</f>
        <v>0</v>
      </c>
      <c r="HD458" s="668">
        <f>IF(GZ458,0,(O440-SUM(GO458:GY458))*INDEX(AK446:AT453,MATCH(GN458,AI446:AI453,0),MATCH(HD457,AK445:AT445,0)))</f>
        <v>0</v>
      </c>
      <c r="HE458" s="668">
        <f>IF(GZ458,0,(O440-SUM(GO458:GY458))*INDEX(AK446:AT453,MATCH(GN458,AI446:AI453,0),MATCH(HE457,AK445:AT445,0)))</f>
        <v>0</v>
      </c>
      <c r="HF458" s="668">
        <f>IF(GZ458,0,(O440-SUM(GO458:GY458))*INDEX(AK446:AT453,MATCH(GN458,AI446:AI453,0),MATCH(HF457,AK445:AT445,0)))</f>
        <v>0</v>
      </c>
      <c r="HG458" s="668">
        <f>IF(GZ458,0,(O440-SUM(GO458:GY458))*INDEX(AK446:AT453,MATCH(GN458,AI446:AI453,0),MATCH(HG457,AK445:AT445,0)))</f>
        <v>0</v>
      </c>
      <c r="HH458" s="668">
        <f>IF(GZ458,0,(O440-SUM(GO458:GY458))*INDEX(AK446:AT453,MATCH(GN458,AI446:AI453,0),MATCH(HH457,AK445:AT445,0)))</f>
        <v>0</v>
      </c>
      <c r="HI458" s="668">
        <f>IF(GZ458,0,(O440-SUM(GO458:GY458))*INDEX(AK446:AT453,MATCH(GN458,AI446:AI453,0),MATCH(HI457,AK445:AT445,0)))</f>
        <v>0</v>
      </c>
      <c r="HJ458" s="668">
        <f>IF(GZ458,0,(O440-SUM(GO458:GY458))*INDEX(AK446:AT453,MATCH(GN458,AI446:AI453,0),MATCH(HJ457,AK445:AT445,0)))</f>
        <v>0</v>
      </c>
      <c r="HK458" s="668">
        <f>IF(GZ458,0,(O440-SUM(GO458:GY458))*INDEX(AK446:AT453,MATCH(GN458,AI446:AI453,0),MATCH(HK457,AK445:AT445,0)))</f>
        <v>0</v>
      </c>
      <c r="HL458" s="668" t="b">
        <f>(SUM(HB458:HK458)+SUM(GO458:GY458))=O440</f>
        <v>1</v>
      </c>
      <c r="HM458" s="674"/>
      <c r="HN458" s="674"/>
      <c r="HO458" s="674"/>
      <c r="HP458" s="674"/>
      <c r="HQ458" s="674"/>
      <c r="HR458" s="674"/>
      <c r="HS458" s="674"/>
      <c r="HT458" s="674"/>
      <c r="HU458" s="674"/>
      <c r="HV458" s="674"/>
      <c r="HW458" s="674"/>
      <c r="HX458" s="674"/>
      <c r="HY458" s="674"/>
      <c r="HZ458" s="674"/>
    </row>
    <row r="459" spans="1:234" hidden="1" x14ac:dyDescent="0.25">
      <c r="A459" s="643" t="s">
        <v>208</v>
      </c>
      <c r="G459" s="670"/>
      <c r="H459" s="670"/>
      <c r="I459" s="674"/>
      <c r="J459" s="674"/>
      <c r="K459" s="674"/>
      <c r="L459" s="674"/>
      <c r="M459" s="674"/>
      <c r="N459" s="674"/>
      <c r="O459" s="674"/>
      <c r="P459" s="674"/>
      <c r="Q459" s="674"/>
      <c r="R459" s="674"/>
      <c r="S459" s="675"/>
      <c r="DR459" s="749">
        <v>2024</v>
      </c>
      <c r="DS459" s="665">
        <f>INDEX(DT440:EA441,MATCH(DR459,DR440:DR441,0),MATCH(DS456,DT438:EA438,0))*INDEX(AJ446:AT453,MATCH(DS456,AI446:AI453,0),MATCH(DS457,AJ445:AT445,0))</f>
        <v>0</v>
      </c>
      <c r="DT459" s="665">
        <f>INDEX(DT440:EA441,MATCH(DR459,DR440:DR441,0),MATCH(DT456,DT438:EA438,0))*INDEX(AJ446:AT453,MATCH(DT456,AI446:AI453,0),MATCH(DT457,AJ445:AT445,0))</f>
        <v>0</v>
      </c>
      <c r="DU459" s="665">
        <f>INDEX(DT440:EA441,MATCH(DR459,DR440:DR441,0),MATCH(DU456,DT438:EA438,0))*INDEX(AJ446:AT453,MATCH(DU456,AI446:AI453,0),MATCH(DU457,AJ445:AT445,0))</f>
        <v>0</v>
      </c>
      <c r="DV459" s="665">
        <f>INDEX(DT440:EA441,MATCH(DR459,DR440:DR441,0),MATCH(DV456,DT438:EA438,0))*INDEX(AJ446:AT453,MATCH(DV456,AI446:AI453,0),MATCH(DV457,AJ445:AT445,0))</f>
        <v>0</v>
      </c>
      <c r="DW459" s="665">
        <f>INDEX(DT440:EA441,MATCH(DR459,DR440:DR441,0),MATCH(DW456,DT438:EA438,0))*INDEX(AJ446:AT453,MATCH(DW456,AI446:AI453,0),MATCH(DW457,AJ445:AT445,0))</f>
        <v>0</v>
      </c>
      <c r="DX459" s="665">
        <f>INDEX(DT440:EA441,MATCH(DR459,DR440:DR441,0),MATCH(DX456,DT438:EA438,0))*INDEX(AJ446:AT453,MATCH(DX456,AI446:AI453,0),MATCH(DX457,AJ445:AT445,0))</f>
        <v>0</v>
      </c>
      <c r="DY459" s="665">
        <f>INDEX(DT440:EA441,MATCH(DR459,DR440:DR441,0),MATCH(DY456,DT438:EA438,0))*INDEX(AJ446:AT453,MATCH(DY456,AI446:AI453,0),MATCH(DY457,AJ445:AT445,0))</f>
        <v>0</v>
      </c>
      <c r="DZ459" s="665">
        <f>INDEX(DT440:EA441,MATCH(DR459,DR440:DR441,0),MATCH(DZ456,DT438:EA438,0))*INDEX(AJ446:AT453,MATCH(DZ456,AI446:AI453,0),MATCH(DZ457,AJ445:AT445,0))</f>
        <v>0</v>
      </c>
      <c r="EA459" s="665">
        <f>INDEX(DT440:EA441,MATCH(DR459,DR440:DR441,0),MATCH(EA456,DT438:EA438,0))*INDEX(AJ446:AT453,MATCH(EA456,AI446:AI453,0),MATCH(EA457,AJ445:AT445,0))</f>
        <v>0</v>
      </c>
      <c r="EB459" s="665">
        <f>INDEX(DT440:EA441,MATCH(DR459,DR440:DR441,0),MATCH(EB456,DT438:EA438,0))*INDEX(AJ446:AT453,MATCH(EB456,AI446:AI453,0),MATCH(EB457,AJ445:AT445,0))</f>
        <v>0</v>
      </c>
      <c r="EC459" s="665">
        <f>INDEX(DT440:EA441,MATCH(DR459,DR440:DR441,0),MATCH(EC456,DT438:EA438,0))*INDEX(AJ446:AT453,MATCH(EC456,AI446:AI453,0),MATCH(EC457,AJ445:AT445,0))</f>
        <v>0</v>
      </c>
      <c r="ED459" s="665">
        <f>INDEX(DT440:EA441,MATCH(DR459,DR440:DR441,0),MATCH(ED456,DT438:EA438,0))*INDEX(AJ446:AT453,MATCH(ED456,AI446:AI453,0),MATCH(ED457,AJ445:AT445,0))</f>
        <v>0</v>
      </c>
      <c r="EE459" s="665">
        <f>INDEX(DT440:EA441,MATCH(DR459,DR440:DR441,0),MATCH(EE456,DT438:EA438,0))*INDEX(AJ446:AT453,MATCH(EE456,AI446:AI453,0),MATCH(EE457,AJ445:AT445,0))</f>
        <v>0</v>
      </c>
      <c r="EF459" s="665">
        <f>INDEX(DT440:EA441,MATCH(DR459,DR440:DR441,0),MATCH(EF456,DT438:EA438,0))*INDEX(AJ446:AT453,MATCH(EF456,AI446:AI453,0),MATCH(EF457,AJ445:AT445,0))</f>
        <v>0</v>
      </c>
      <c r="EG459" s="665">
        <f>INDEX(DT440:EA441,MATCH(DR459,DR440:DR441,0),MATCH(EG456,DT438:EA438,0))*INDEX(AJ446:AT453,MATCH(EG456,AI446:AI453,0),MATCH(EG457,AJ445:AT445,0))</f>
        <v>0</v>
      </c>
      <c r="EH459" s="665">
        <f>INDEX(DT440:EA441,MATCH(DR459,DR440:DR441,0),MATCH(EH456,DT438:EA438,0))*INDEX(AJ446:AT453,MATCH(EH456,AI446:AI453,0),MATCH(EH457,AJ445:AT445,0))</f>
        <v>0</v>
      </c>
      <c r="EI459" s="665">
        <f>INDEX(DT440:EA441,MATCH(DR459,DR440:DR441,0),MATCH(EI456,DT438:EA438,0))*INDEX(AJ446:AT453,MATCH(EI456,AI446:AI453,0),MATCH(EI457,AJ445:AT445,0))</f>
        <v>0</v>
      </c>
      <c r="EJ459" s="665">
        <f>INDEX(DT440:EA441,MATCH(DR459,DR440:DR441,0),MATCH(EJ456,DT438:EA438,0))*INDEX(AJ446:AT453,MATCH(EJ456,AI446:AI453,0),MATCH(EJ457,AJ445:AT445,0))</f>
        <v>0</v>
      </c>
      <c r="EK459" s="665">
        <f>INDEX(DT440:EA441,MATCH(DR459,DR440:DR441,0),MATCH(EK456,DT438:EA438,0))*INDEX(AJ446:AT453,MATCH(EK456,AI446:AI453,0),MATCH(EK457,AJ445:AT445,0))</f>
        <v>0</v>
      </c>
      <c r="EL459" s="665">
        <f>INDEX(DT440:EA441,MATCH(DR459,DR440:DR441,0),MATCH(EL456,DT438:EA438,0))*INDEX(AJ446:AT453,MATCH(EL456,AI446:AI453,0),MATCH(EL457,AJ445:AT445,0))</f>
        <v>0</v>
      </c>
      <c r="EM459" s="665">
        <f>INDEX(DT440:EA441,MATCH(DR459,DR440:DR441,0),MATCH(EM456,DT438:EA438,0))*INDEX(AJ446:AT453,MATCH(EM456,AI446:AI453,0),MATCH(EM457,AJ445:AT445,0))</f>
        <v>0</v>
      </c>
      <c r="EN459" s="665">
        <f>INDEX(DT440:EA441,MATCH(DR459,DR440:DR441,0),MATCH(EN456,DT438:EA438,0))*INDEX(AJ446:AT453,MATCH(EN456,AI446:AI453,0),MATCH(EN457,AJ445:AT445,0))</f>
        <v>0</v>
      </c>
      <c r="EO459" s="665">
        <f>INDEX(DT440:EA441,MATCH(DR459,DR440:DR441,0),MATCH(EO456,DT438:EA438,0))*INDEX(AJ446:AT453,MATCH(EO456,AI446:AI453,0),MATCH(EO457,AJ445:AT445,0))</f>
        <v>0</v>
      </c>
      <c r="EP459" s="665">
        <f>INDEX(DT440:EA441,MATCH(DR459,DR440:DR441,0),MATCH(EP456,DT438:EA438,0))*INDEX(AJ446:AT453,MATCH(EP456,AI446:AI453,0),MATCH(EP457,AJ445:AT445,0))</f>
        <v>0</v>
      </c>
      <c r="EQ459" s="665">
        <f>INDEX(DT440:EA441,MATCH(DR459,DR440:DR441,0),MATCH(EQ456,DT438:EA438,0))*INDEX(AJ446:AT453,MATCH(EQ456,AI446:AI453,0),MATCH(EQ457,AJ445:AT445,0))</f>
        <v>0</v>
      </c>
      <c r="ER459" s="665">
        <f>INDEX(DT440:EA441,MATCH(DR459,DR440:DR441,0),MATCH(ER456,DT438:EA438,0))*INDEX(AJ446:AT453,MATCH(ER456,AI446:AI453,0),MATCH(ER457,AJ445:AT445,0))</f>
        <v>0</v>
      </c>
      <c r="ES459" s="665">
        <f>INDEX(DT440:EA441,MATCH(DR459,DR440:DR441,0),MATCH(ES456,DT438:EA438,0))*INDEX(AJ446:AT453,MATCH(ES456,AI446:AI453,0),MATCH(ES457,AJ445:AT445,0))</f>
        <v>0</v>
      </c>
      <c r="ET459" s="665">
        <f>INDEX(DT440:EA441,MATCH(DR459,DR440:DR441,0),MATCH(ET456,DT438:EA438,0))*INDEX(AJ446:AT453,MATCH(ET456,AI446:AI453,0),MATCH(ET457,AJ445:AT445,0))</f>
        <v>0</v>
      </c>
      <c r="EU459" s="665">
        <f>INDEX(DT440:EA441,MATCH(DR459,DR440:DR441,0),MATCH(EU456,DT438:EA438,0))*INDEX(AJ446:AT453,MATCH(EU456,AI446:AI453,0),MATCH(EU457,AJ445:AT445,0))</f>
        <v>0</v>
      </c>
      <c r="EV459" s="665">
        <f>INDEX(DT440:EA441,MATCH(DR459,DR440:DR441,0),MATCH(EV456,DT438:EA438,0))*INDEX(AJ446:AT453,MATCH(EV456,AI446:AI453,0),MATCH(EV457,AJ445:AT445,0))</f>
        <v>0</v>
      </c>
      <c r="EW459" s="665">
        <f>INDEX(DT440:EA441,MATCH(DR459,DR440:DR441,0),MATCH(EW456,DT438:EA438,0))*INDEX(AJ446:AT453,MATCH(EW456,AI446:AI453,0),MATCH(EW457,AJ445:AT445,0))</f>
        <v>0</v>
      </c>
      <c r="EX459" s="665">
        <f>INDEX(DT440:EA441,MATCH(DR459,DR440:DR441,0),MATCH(EX456,DT438:EA438,0))*INDEX(AJ446:AT453,MATCH(EX456,AI446:AI453,0),MATCH(EX457,AJ445:AT445,0))</f>
        <v>0</v>
      </c>
      <c r="EY459" s="665">
        <f>INDEX(DT440:EA441,MATCH(DR459,DR440:DR441,0),MATCH(EY456,DT438:EA438,0))*INDEX(AJ446:AT453,MATCH(EY456,AI446:AI453,0),MATCH(EY457,AJ445:AT445,0))</f>
        <v>0</v>
      </c>
      <c r="EZ459" s="665">
        <f>INDEX(DT440:EA441,MATCH(DR459,DR440:DR441,0),MATCH(EZ456,DT438:EA438,0))*INDEX(AJ446:AT453,MATCH(EZ456,AI446:AI453,0),MATCH(EZ457,AJ445:AT445,0))</f>
        <v>0</v>
      </c>
      <c r="FA459" s="665">
        <f>INDEX(DT440:EA441,MATCH(DR459,DR440:DR441,0),MATCH(FA456,DT438:EA438,0))*INDEX(AJ446:AT453,MATCH(FA456,AI446:AI453,0),MATCH(FA457,AJ445:AT445,0))</f>
        <v>0</v>
      </c>
      <c r="FB459" s="665">
        <f>INDEX(DT440:EA441,MATCH(DR459,DR440:DR441,0),MATCH(FB456,DT438:EA438,0))*INDEX(AJ446:AT453,MATCH(FB456,AI446:AI453,0),MATCH(FB457,AJ445:AT445,0))</f>
        <v>0</v>
      </c>
      <c r="FC459" s="665">
        <f>INDEX(DT440:EA441,MATCH(DR459,DR440:DR441,0),MATCH(FC456,DT438:EA438,0))*INDEX(AJ446:AT453,MATCH(FC456,AI446:AI453,0),MATCH(FC457,AJ445:AT445,0))</f>
        <v>0</v>
      </c>
      <c r="FD459" s="665">
        <f>INDEX(DT440:EA441,MATCH(DR459,DR440:DR441,0),MATCH(FD456,DT438:EA438,0))*INDEX(AJ446:AT453,MATCH(FD456,AI446:AI453,0),MATCH(FD457,AJ445:AT445,0))</f>
        <v>0</v>
      </c>
      <c r="FE459" s="665">
        <f>INDEX(DT440:EA441,MATCH(DR459,DR440:DR441,0),MATCH(FE456,DT438:EA438,0))*INDEX(AJ446:AT453,MATCH(FE456,AI446:AI453,0),MATCH(FE457,AJ445:AT445,0))</f>
        <v>0</v>
      </c>
      <c r="FF459" s="665">
        <f>INDEX(DT440:EA441,MATCH(DR459,DR440:DR441,0),MATCH(FF456,DT438:EA438,0))*INDEX(AJ446:AT453,MATCH(FF456,AI446:AI453,0),MATCH(FF457,AJ445:AT445,0))</f>
        <v>0</v>
      </c>
      <c r="FG459" s="665">
        <f>INDEX(DT440:EA441,MATCH(DR459,DR440:DR441,0),MATCH(FG456,DT438:EA438,0))*INDEX(AJ446:AT453,MATCH(FG456,AI446:AI453,0),MATCH(FG457,AJ445:AT445,0))</f>
        <v>0</v>
      </c>
      <c r="FH459" s="665">
        <f>INDEX(DT440:EA441,MATCH(DR459,DR440:DR441,0),MATCH(FH456,DT438:EA438,0))*INDEX(AJ446:AT453,MATCH(FH456,AI446:AI453,0),MATCH(FH457,AJ445:AT445,0))</f>
        <v>0</v>
      </c>
      <c r="FI459" s="665">
        <f>INDEX(DT440:EA441,MATCH(DR459,DR440:DR441,0),MATCH(FI456,DT438:EA438,0))*INDEX(AJ446:AT453,MATCH(FI456,AI446:AI453,0),MATCH(FI457,AJ445:AT445,0))</f>
        <v>0</v>
      </c>
      <c r="FJ459" s="665">
        <f>INDEX(DT440:EA441,MATCH(DR459,DR440:DR441,0),MATCH(FJ456,DT438:EA438,0))*INDEX(AJ446:AT453,MATCH(FJ456,AI446:AI453,0),MATCH(FJ457,AJ445:AT445,0))</f>
        <v>0</v>
      </c>
      <c r="FK459" s="665">
        <f>INDEX(DT440:EA441,MATCH(DR459,DR440:DR441,0),MATCH(FK456,DT438:EA438,0))*INDEX(AJ446:AT453,MATCH(FK456,AI446:AI453,0),MATCH(FK457,AJ445:AT445,0))</f>
        <v>0</v>
      </c>
      <c r="FL459" s="665">
        <f>INDEX(DT440:EA441,MATCH(DR459,DR440:DR441,0),MATCH(FL456,DT438:EA438,0))*INDEX(AJ446:AT453,MATCH(FL456,AI446:AI453,0),MATCH(FL457,AJ445:AT445,0))</f>
        <v>0</v>
      </c>
      <c r="FM459" s="665">
        <f>INDEX(DT440:EA441,MATCH(DR459,DR440:DR441,0),MATCH(FM456,DT438:EA438,0))*INDEX(AJ446:AT453,MATCH(FM456,AI446:AI453,0),MATCH(FM457,AJ445:AT445,0))</f>
        <v>0</v>
      </c>
      <c r="FN459" s="665">
        <f>INDEX(DT440:EA441,MATCH(DR459,DR440:DR441,0),MATCH(FN456,DT438:EA438,0))*INDEX(AJ446:AT453,MATCH(FN456,AI446:AI453,0),MATCH(FN457,AJ445:AT445,0))</f>
        <v>0</v>
      </c>
      <c r="FO459" s="665">
        <f>INDEX(DT440:EA441,MATCH(DR459,DR440:DR441,0),MATCH(FO456,DT438:EA438,0))*INDEX(AJ446:AT453,MATCH(FO456,AI446:AI453,0),MATCH(FO457,AJ445:AT445,0))</f>
        <v>0</v>
      </c>
      <c r="FP459" s="665">
        <f>INDEX(DT440:EA441,MATCH(DR459,DR440:DR441,0),MATCH(FP456,DT438:EA438,0))*INDEX(AJ446:AT453,MATCH(FP456,AI446:AI453,0),MATCH(FP457,AJ445:AT445,0))</f>
        <v>0</v>
      </c>
      <c r="FQ459" s="665">
        <f>INDEX(DT440:EA441,MATCH(DR459,DR440:DR441,0),MATCH(FQ456,DT438:EA438,0))*INDEX(AJ446:AT453,MATCH(FQ456,AI446:AI453,0),MATCH(FQ457,AJ445:AT445,0))</f>
        <v>0</v>
      </c>
      <c r="FR459" s="665">
        <f>INDEX(DT440:EA441,MATCH(DR459,DR440:DR441,0),MATCH(FR456,DT438:EA438,0))*INDEX(AJ446:AT453,MATCH(FR456,AI446:AI453,0),MATCH(FR457,AJ445:AT445,0))</f>
        <v>0</v>
      </c>
      <c r="FS459" s="665">
        <f>INDEX(DT440:EA441,MATCH(DR459,DR440:DR441,0),MATCH(FS456,DT438:EA438,0))*INDEX(AJ446:AT453,MATCH(FS456,AI446:AI453,0),MATCH(FS457,AJ445:AT445,0))</f>
        <v>0</v>
      </c>
      <c r="FT459" s="665">
        <f>INDEX(DT440:EA441,MATCH(DR459,DR440:DR441,0),MATCH(FT456,DT438:EA438,0))*INDEX(AJ446:AT453,MATCH(FT456,AI446:AI453,0),MATCH(FT457,AJ445:AT445,0))</f>
        <v>0</v>
      </c>
      <c r="FU459" s="665">
        <f>INDEX(DT440:EA441,MATCH(DR459,DR440:DR441,0),MATCH(FU456,DT438:EA438,0))*INDEX(AJ446:AT453,MATCH(FU456,AI446:AI453,0),MATCH(FU457,AJ445:AT445,0))</f>
        <v>0</v>
      </c>
      <c r="FV459" s="665">
        <f>INDEX(DT440:EA441,MATCH(DR459,DR440:DR441,0),MATCH(FV456,DT438:EA438,0))*INDEX(AJ446:AT453,MATCH(FV456,AI446:AI453,0),MATCH(FV457,AJ445:AT445,0))</f>
        <v>0</v>
      </c>
      <c r="FW459" s="665">
        <f>INDEX(DT440:EA441,MATCH(DR459,DR440:DR441,0),MATCH(FW456,DT438:EA438,0))*INDEX(AJ446:AT453,MATCH(FW456,AI446:AI453,0),MATCH(FW457,AJ445:AT445,0))</f>
        <v>0</v>
      </c>
      <c r="FX459" s="665">
        <f>INDEX(DT440:EA441,MATCH(DR459,DR440:DR441,0),MATCH(FX456,DT438:EA438,0))*INDEX(AJ446:AT453,MATCH(FX456,AI446:AI453,0),MATCH(FX457,AJ445:AT445,0))</f>
        <v>0</v>
      </c>
      <c r="FY459" s="665">
        <f>INDEX(DT440:EA441,MATCH(DR459,DR440:DR441,0),MATCH(FY456,DT438:EA438,0))*INDEX(AJ446:AT453,MATCH(FY456,AI446:AI453,0),MATCH(FY457,AJ445:AT445,0))</f>
        <v>0</v>
      </c>
      <c r="FZ459" s="665">
        <f>INDEX(DT440:EA441,MATCH(DR459,DR440:DR441,0),MATCH(FZ456,DT438:EA438,0))*INDEX(AJ446:AT453,MATCH(FZ456,AI446:AI453,0),MATCH(FZ457,AJ445:AT445,0))</f>
        <v>0</v>
      </c>
      <c r="GA459" s="665">
        <f>INDEX(DT440:EA441,MATCH(DR459,DR440:DR441,0),MATCH(GA456,DT438:EA438,0))*INDEX(AJ446:AT453,MATCH(GA456,AI446:AI453,0),MATCH(GA457,AJ445:AT445,0))</f>
        <v>0</v>
      </c>
      <c r="GB459" s="665">
        <f>INDEX(DT440:EA441,MATCH(DR459,DR440:DR441,0),MATCH(GB456,DT438:EA438,0))*INDEX(AJ446:AT453,MATCH(GB456,AI446:AI453,0),MATCH(GB457,AJ445:AT445,0))</f>
        <v>0</v>
      </c>
      <c r="GC459" s="665">
        <f>INDEX(DT440:EA441,MATCH(DR459,DR440:DR441,0),MATCH(GC456,DT438:EA438,0))*INDEX(AJ446:AT453,MATCH(GC456,AI446:AI453,0),MATCH(GC457,AJ445:AT445,0))</f>
        <v>0</v>
      </c>
      <c r="GD459" s="665">
        <f>INDEX(DT440:EA441,MATCH(DR459,DR440:DR441,0),MATCH(GD456,DT438:EA438,0))*INDEX(AJ446:AT453,MATCH(GD456,AI446:AI453,0),MATCH(GD457,AJ445:AT445,0))</f>
        <v>0</v>
      </c>
      <c r="GE459" s="665">
        <f>INDEX(DT440:EA441,MATCH(DR459,DR440:DR441,0),MATCH(GE456,DT438:EA438,0))*INDEX(AJ446:AT453,MATCH(GE456,AI446:AI453,0),MATCH(GE457,AJ445:AT445,0))</f>
        <v>0</v>
      </c>
      <c r="GF459" s="665">
        <f>INDEX(DT440:EA441,MATCH(DR459,DR440:DR441,0),MATCH(GF456,DT438:EA438,0))*INDEX(AJ446:AT453,MATCH(GF456,AI446:AI453,0),MATCH(GF457,AJ445:AT445,0))</f>
        <v>0</v>
      </c>
      <c r="GG459" s="665">
        <f>INDEX(DT440:EA441,MATCH(DR459,DR440:DR441,0),MATCH(GG456,DT438:EA438,0))*INDEX(AJ446:AT453,MATCH(GG456,AI446:AI453,0),MATCH(GG457,AJ445:AT445,0))</f>
        <v>0</v>
      </c>
      <c r="GH459" s="665">
        <f>INDEX(DT440:EA441,MATCH(DR459,DR440:DR441,0),MATCH(GH456,DT438:EA438,0))*INDEX(AJ446:AT453,MATCH(GH456,AI446:AI453,0),MATCH(GH457,AJ445:AT445,0))</f>
        <v>0</v>
      </c>
      <c r="GI459" s="665">
        <f>INDEX(DT440:EA441,MATCH(DR459,DR440:DR441,0),MATCH(GI456,DT438:EA438,0))*INDEX(AJ446:AT453,MATCH(GI456,AI446:AI453,0),MATCH(GI457,AJ445:AT445,0))</f>
        <v>0</v>
      </c>
      <c r="GJ459" s="665">
        <f>INDEX(DT440:EA441,MATCH(DR459,DR440:DR441,0),MATCH(GJ456,DT438:EA438,0))*INDEX(AJ446:AT453,MATCH(GJ456,AI446:AI453,0),MATCH(GJ457,AJ445:AT445,0))</f>
        <v>0</v>
      </c>
      <c r="GK459" s="665">
        <f>INDEX(DT440:EA441,MATCH(DR459,DR440:DR441,0),MATCH(GK456,DT438:EA438,0))*INDEX(AJ446:AT453,MATCH(GK456,AI446:AI453,0),MATCH(GK457,AJ445:AT445,0))</f>
        <v>0</v>
      </c>
      <c r="GL459" s="665" t="b">
        <f>SUM(DS459:GK459)=O441-SUM(HB459:HK459)</f>
        <v>1</v>
      </c>
      <c r="GM459" s="667"/>
      <c r="GN459" s="749">
        <v>2024</v>
      </c>
      <c r="GO459" s="664">
        <f>SUMIF(DS445:EN445,GO445,DS459:EN459)</f>
        <v>0</v>
      </c>
      <c r="GP459" s="668">
        <f>SUMIF(DS445:GK445,GP445,DS459:GK459)</f>
        <v>0</v>
      </c>
      <c r="GQ459" s="668">
        <f>SUMIF(DS445:GK445,GQ445,DS459:GK459)</f>
        <v>0</v>
      </c>
      <c r="GR459" s="668">
        <f>SUMIF(DS445:GK445,GR445,DS459:GK459)</f>
        <v>0</v>
      </c>
      <c r="GS459" s="668">
        <f>SUMIF(DS445:GK445,GS445,DS459:GK459)</f>
        <v>0</v>
      </c>
      <c r="GT459" s="668">
        <f>SUMIF(DS445:GK445,GT445,DS459:GK459)</f>
        <v>0</v>
      </c>
      <c r="GU459" s="668">
        <f>SUMIF(DS445:GK445,GU445,DS459:GK459)</f>
        <v>0</v>
      </c>
      <c r="GV459" s="668">
        <f>SUMIF(DS445:GK445,GV445,DS459:GK459)</f>
        <v>0</v>
      </c>
      <c r="GW459" s="668">
        <f>SUMIF(DS445:GK445,GW445,DS459:GK459)</f>
        <v>0</v>
      </c>
      <c r="GX459" s="668">
        <f>SUMIF(DS445:GK445,GX445,DS459:GK459)</f>
        <v>0</v>
      </c>
      <c r="GY459" s="668">
        <f>SUMIF(DS445:GK445,GY445,DS459:GK459)</f>
        <v>0</v>
      </c>
      <c r="GZ459" s="646" t="b">
        <f>O441=SUM(GO459:GY459)</f>
        <v>1</v>
      </c>
      <c r="HB459" s="668">
        <f>IF(GZ459,0,(O441-SUM(GO459:GY459))*INDEX(AK446:AT453,MATCH(GN459,AI446:AI453,0),MATCH(HB457,AK445:AT445,0)))</f>
        <v>0</v>
      </c>
      <c r="HC459" s="668">
        <f>IF(GZ459,0,(O441-SUM(GO459:GY459))*INDEX(AK446:AT453,MATCH(GN459,AI446:AI453,0),MATCH(HC457,AK445:AT445,0)))</f>
        <v>0</v>
      </c>
      <c r="HD459" s="668">
        <f>IF(GZ459,0,(O441-SUM(GO459:GY459))*INDEX(AK446:AT453,MATCH(GN459,AI446:AI453,0),MATCH(HD457,AK445:AT445,0)))</f>
        <v>0</v>
      </c>
      <c r="HE459" s="668">
        <f>IF(GZ459,0,(O441-SUM(GO459:GY459))*INDEX(AK446:AT453,MATCH(GN459,AI446:AI453,0),MATCH(HE457,AK445:AT445,0)))</f>
        <v>0</v>
      </c>
      <c r="HF459" s="668">
        <f>IF(GZ459,0,(O441-SUM(GO459:GY459))*INDEX(AK446:AT453,MATCH(GN459,AI446:AI453,0),MATCH(HF457,AK445:AT445,0)))</f>
        <v>0</v>
      </c>
      <c r="HG459" s="668">
        <f>IF(GZ459,0,(O441-SUM(GO459:GY459))*INDEX(AK446:AT453,MATCH(GN459,AI446:AI453,0),MATCH(HG457,AK445:AT445,0)))</f>
        <v>0</v>
      </c>
      <c r="HH459" s="668">
        <f>IF(GZ459,0,(O441-SUM(GO459:GY459))*INDEX(AK446:AT453,MATCH(GN459,AI446:AI453,0),MATCH(HH457,AK445:AT445,0)))</f>
        <v>0</v>
      </c>
      <c r="HI459" s="668">
        <f>IF(GZ459,0,(O441-SUM(GO459:GY459))*INDEX(AK446:AT453,MATCH(GN459,AI446:AI453,0),MATCH(HI457,AK445:AT445,0)))</f>
        <v>0</v>
      </c>
      <c r="HJ459" s="668">
        <f>IF(GZ459,0,(O441-SUM(GO459:GY459))*INDEX(AK446:AT453,MATCH(GN459,AI446:AI453,0),MATCH(HJ457,AK445:AT445,0)))</f>
        <v>0</v>
      </c>
      <c r="HK459" s="668">
        <f>IF(GZ459,0,(O441-SUM(GO459:GY459))*INDEX(AK446:AT453,MATCH(GN459,AI446:AI453,0),MATCH(HK457,AK445:AT445,0)))</f>
        <v>0</v>
      </c>
      <c r="HL459" s="668" t="b">
        <f>(SUM(HB459:HK459)+SUM(GO459:GY459))=O441</f>
        <v>1</v>
      </c>
      <c r="HM459" s="674"/>
      <c r="HN459" s="674"/>
      <c r="HO459" s="674"/>
      <c r="HP459" s="674"/>
      <c r="HQ459" s="674"/>
      <c r="HR459" s="674"/>
      <c r="HS459" s="674"/>
      <c r="HT459" s="674"/>
      <c r="HU459" s="674"/>
      <c r="HV459" s="674"/>
      <c r="HW459" s="674"/>
      <c r="HX459" s="674"/>
      <c r="HY459" s="674"/>
      <c r="HZ459" s="674"/>
    </row>
    <row r="460" spans="1:234" hidden="1" x14ac:dyDescent="0.25">
      <c r="A460" s="643" t="s">
        <v>208</v>
      </c>
      <c r="G460" s="670"/>
      <c r="H460" s="670"/>
      <c r="I460" s="674"/>
      <c r="J460" s="674"/>
      <c r="K460" s="674"/>
      <c r="L460" s="674"/>
      <c r="M460" s="674"/>
      <c r="N460" s="674"/>
      <c r="O460" s="674"/>
      <c r="P460" s="674"/>
      <c r="Q460" s="674"/>
      <c r="R460" s="674"/>
      <c r="S460" s="675"/>
      <c r="DR460" s="749">
        <v>2025</v>
      </c>
      <c r="DS460" s="665" t="e">
        <f>INDEX(DT440:EA441,MATCH(DR460,DR440:DR441,0),MATCH(DS456,DT438:EA438,0))*INDEX(AJ446:AT453,MATCH(DS456,AI446:AI453,0),MATCH(DS457,AJ445:AT445,0))</f>
        <v>#N/A</v>
      </c>
      <c r="DT460" s="665" t="e">
        <f>INDEX(DT440:EA441,MATCH(DR460,DR440:DR441,0),MATCH(DT456,DT438:EA438,0))*INDEX(AJ446:AT453,MATCH(DT456,AI446:AI453,0),MATCH(DT457,AJ445:AT445,0))</f>
        <v>#N/A</v>
      </c>
      <c r="DU460" s="665" t="e">
        <f>INDEX(DT440:EA441,MATCH(DR460,DR440:DR441,0),MATCH(DU456,DT438:EA438,0))*INDEX(AJ446:AT453,MATCH(DU456,AI446:AI453,0),MATCH(DU457,AJ445:AT445,0))</f>
        <v>#N/A</v>
      </c>
      <c r="DV460" s="665" t="e">
        <f>INDEX(DT440:EA441,MATCH(DR460,DR440:DR441,0),MATCH(DV456,DT438:EA438,0))*INDEX(AJ446:AT453,MATCH(DV456,AI446:AI453,0),MATCH(DV457,AJ445:AT445,0))</f>
        <v>#N/A</v>
      </c>
      <c r="DW460" s="665" t="e">
        <f>INDEX(DT440:EA441,MATCH(DR460,DR440:DR441,0),MATCH(DW456,DT438:EA438,0))*INDEX(AJ446:AT453,MATCH(DW456,AI446:AI453,0),MATCH(DW457,AJ445:AT445,0))</f>
        <v>#N/A</v>
      </c>
      <c r="DX460" s="665" t="e">
        <f>INDEX(DT440:EA441,MATCH(DR460,DR440:DR441,0),MATCH(DX456,DT438:EA438,0))*INDEX(AJ446:AT453,MATCH(DX456,AI446:AI453,0),MATCH(DX457,AJ445:AT445,0))</f>
        <v>#N/A</v>
      </c>
      <c r="DY460" s="665" t="e">
        <f>INDEX(DT440:EA441,MATCH(DR460,DR440:DR441,0),MATCH(DY456,DT438:EA438,0))*INDEX(AJ446:AT453,MATCH(DY456,AI446:AI453,0),MATCH(DY457,AJ445:AT445,0))</f>
        <v>#N/A</v>
      </c>
      <c r="DZ460" s="665" t="e">
        <f>INDEX(DT440:EA441,MATCH(DR460,DR440:DR441,0),MATCH(DZ456,DT438:EA438,0))*INDEX(AJ446:AT453,MATCH(DZ456,AI446:AI453,0),MATCH(DZ457,AJ445:AT445,0))</f>
        <v>#N/A</v>
      </c>
      <c r="EA460" s="665" t="e">
        <f>INDEX(DT440:EA441,MATCH(DR460,DR440:DR441,0),MATCH(EA456,DT438:EA438,0))*INDEX(AJ446:AT453,MATCH(EA456,AI446:AI453,0),MATCH(EA457,AJ445:AT445,0))</f>
        <v>#N/A</v>
      </c>
      <c r="EB460" s="665" t="e">
        <f>INDEX(DT440:EA441,MATCH(DR460,DR440:DR441,0),MATCH(EB456,DT438:EA438,0))*INDEX(AJ446:AT453,MATCH(EB456,AI446:AI453,0),MATCH(EB457,AJ445:AT445,0))</f>
        <v>#N/A</v>
      </c>
      <c r="EC460" s="665" t="e">
        <f>INDEX(DT440:EA441,MATCH(DR460,DR440:DR441,0),MATCH(EC456,DT438:EA438,0))*INDEX(AJ446:AT453,MATCH(EC456,AI446:AI453,0),MATCH(EC457,AJ445:AT445,0))</f>
        <v>#N/A</v>
      </c>
      <c r="ED460" s="665" t="e">
        <f>INDEX(DT440:EA441,MATCH(DR460,DR440:DR441,0),MATCH(ED456,DT438:EA438,0))*INDEX(AJ446:AT453,MATCH(ED456,AI446:AI453,0),MATCH(ED457,AJ445:AT445,0))</f>
        <v>#N/A</v>
      </c>
      <c r="EE460" s="665" t="e">
        <f>INDEX(DT440:EA441,MATCH(DR460,DR440:DR441,0),MATCH(EE456,DT438:EA438,0))*INDEX(AJ446:AT453,MATCH(EE456,AI446:AI453,0),MATCH(EE457,AJ445:AT445,0))</f>
        <v>#N/A</v>
      </c>
      <c r="EF460" s="665" t="e">
        <f>INDEX(DT440:EA441,MATCH(DR460,DR440:DR441,0),MATCH(EF456,DT438:EA438,0))*INDEX(AJ446:AT453,MATCH(EF456,AI446:AI453,0),MATCH(EF457,AJ445:AT445,0))</f>
        <v>#N/A</v>
      </c>
      <c r="EG460" s="665" t="e">
        <f>INDEX(DT440:EA441,MATCH(DR460,DR440:DR441,0),MATCH(EG456,DT438:EA438,0))*INDEX(AJ446:AT453,MATCH(EG456,AI446:AI453,0),MATCH(EG457,AJ445:AT445,0))</f>
        <v>#N/A</v>
      </c>
      <c r="EH460" s="665" t="e">
        <f>INDEX(DT440:EA441,MATCH(DR460,DR440:DR441,0),MATCH(EH456,DT438:EA438,0))*INDEX(AJ446:AT453,MATCH(EH456,AI446:AI453,0),MATCH(EH457,AJ445:AT445,0))</f>
        <v>#N/A</v>
      </c>
      <c r="EI460" s="665" t="e">
        <f>INDEX(DT440:EA441,MATCH(DR460,DR440:DR441,0),MATCH(EI456,DT438:EA438,0))*INDEX(AJ446:AT453,MATCH(EI456,AI446:AI453,0),MATCH(EI457,AJ445:AT445,0))</f>
        <v>#N/A</v>
      </c>
      <c r="EJ460" s="665" t="e">
        <f>INDEX(DT440:EA441,MATCH(DR460,DR440:DR441,0),MATCH(EJ456,DT438:EA438,0))*INDEX(AJ446:AT453,MATCH(EJ456,AI446:AI453,0),MATCH(EJ457,AJ445:AT445,0))</f>
        <v>#N/A</v>
      </c>
      <c r="EK460" s="665" t="e">
        <f>INDEX(DT440:EA441,MATCH(DR460,DR440:DR441,0),MATCH(EK456,DT438:EA438,0))*INDEX(AJ446:AT453,MATCH(EK456,AI446:AI453,0),MATCH(EK457,AJ445:AT445,0))</f>
        <v>#N/A</v>
      </c>
      <c r="EL460" s="665" t="e">
        <f>INDEX(DT440:EA441,MATCH(DR460,DR440:DR441,0),MATCH(EL456,DT438:EA438,0))*INDEX(AJ446:AT453,MATCH(EL456,AI446:AI453,0),MATCH(EL457,AJ445:AT445,0))</f>
        <v>#N/A</v>
      </c>
      <c r="EM460" s="665" t="e">
        <f>INDEX(DT440:EA441,MATCH(DR460,DR440:DR441,0),MATCH(EM456,DT438:EA438,0))*INDEX(AJ446:AT453,MATCH(EM456,AI446:AI453,0),MATCH(EM457,AJ445:AT445,0))</f>
        <v>#N/A</v>
      </c>
      <c r="EN460" s="665" t="e">
        <f>INDEX(DT440:EA441,MATCH(DR460,DR440:DR441,0),MATCH(EN456,DT438:EA438,0))*INDEX(AJ446:AT453,MATCH(EN456,AI446:AI453,0),MATCH(EN457,AJ445:AT445,0))</f>
        <v>#N/A</v>
      </c>
      <c r="EO460" s="665" t="e">
        <f>INDEX(DT440:EA441,MATCH(DR460,DR440:DR441,0),MATCH(EO456,DT438:EA438,0))*INDEX(AJ446:AT453,MATCH(EO456,AI446:AI453,0),MATCH(EO457,AJ445:AT445,0))</f>
        <v>#N/A</v>
      </c>
      <c r="EP460" s="665" t="e">
        <f>INDEX(DT440:EA441,MATCH(DR460,DR440:DR441,0),MATCH(EP456,DT438:EA438,0))*INDEX(AJ446:AT453,MATCH(EP456,AI446:AI453,0),MATCH(EP457,AJ445:AT445,0))</f>
        <v>#N/A</v>
      </c>
      <c r="EQ460" s="665" t="e">
        <f>INDEX(DT440:EA441,MATCH(DR460,DR440:DR441,0),MATCH(EQ456,DT438:EA438,0))*INDEX(AJ446:AT453,MATCH(EQ456,AI446:AI453,0),MATCH(EQ457,AJ445:AT445,0))</f>
        <v>#N/A</v>
      </c>
      <c r="ER460" s="665" t="e">
        <f>INDEX(DT440:EA441,MATCH(DR460,DR440:DR441,0),MATCH(ER456,DT438:EA438,0))*INDEX(AJ446:AT453,MATCH(ER456,AI446:AI453,0),MATCH(ER457,AJ445:AT445,0))</f>
        <v>#N/A</v>
      </c>
      <c r="ES460" s="665" t="e">
        <f>INDEX(DT440:EA441,MATCH(DR460,DR440:DR441,0),MATCH(ES456,DT438:EA438,0))*INDEX(AJ446:AT453,MATCH(ES456,AI446:AI453,0),MATCH(ES457,AJ445:AT445,0))</f>
        <v>#N/A</v>
      </c>
      <c r="ET460" s="665" t="e">
        <f>INDEX(DT440:EA441,MATCH(DR460,DR440:DR441,0),MATCH(ET456,DT438:EA438,0))*INDEX(AJ446:AT453,MATCH(ET456,AI446:AI453,0),MATCH(ET457,AJ445:AT445,0))</f>
        <v>#N/A</v>
      </c>
      <c r="EU460" s="665" t="e">
        <f>INDEX(DT440:EA441,MATCH(DR460,DR440:DR441,0),MATCH(EU456,DT438:EA438,0))*INDEX(AJ446:AT453,MATCH(EU456,AI446:AI453,0),MATCH(EU457,AJ445:AT445,0))</f>
        <v>#N/A</v>
      </c>
      <c r="EV460" s="665" t="e">
        <f>INDEX(DT440:EA441,MATCH(DR460,DR440:DR441,0),MATCH(EV456,DT438:EA438,0))*INDEX(AJ446:AT453,MATCH(EV456,AI446:AI453,0),MATCH(EV457,AJ445:AT445,0))</f>
        <v>#N/A</v>
      </c>
      <c r="EW460" s="665" t="e">
        <f>INDEX(DT440:EA441,MATCH(DR460,DR440:DR441,0),MATCH(EW456,DT438:EA438,0))*INDEX(AJ446:AT453,MATCH(EW456,AI446:AI453,0),MATCH(EW457,AJ445:AT445,0))</f>
        <v>#N/A</v>
      </c>
      <c r="EX460" s="665" t="e">
        <f>INDEX(DT440:EA441,MATCH(DR460,DR440:DR441,0),MATCH(EX456,DT438:EA438,0))*INDEX(AJ446:AT453,MATCH(EX456,AI446:AI453,0),MATCH(EX457,AJ445:AT445,0))</f>
        <v>#N/A</v>
      </c>
      <c r="EY460" s="665" t="e">
        <f>INDEX(DT440:EA441,MATCH(DR460,DR440:DR441,0),MATCH(EY456,DT438:EA438,0))*INDEX(AJ446:AT453,MATCH(EY456,AI446:AI453,0),MATCH(EY457,AJ445:AT445,0))</f>
        <v>#N/A</v>
      </c>
      <c r="EZ460" s="665" t="e">
        <f>INDEX(DT440:EA441,MATCH(DR460,DR440:DR441,0),MATCH(EZ456,DT438:EA438,0))*INDEX(AJ446:AT453,MATCH(EZ456,AI446:AI453,0),MATCH(EZ457,AJ445:AT445,0))</f>
        <v>#N/A</v>
      </c>
      <c r="FA460" s="665" t="e">
        <f>INDEX(DT440:EA441,MATCH(DR460,DR440:DR441,0),MATCH(FA456,DT438:EA438,0))*INDEX(AJ446:AT453,MATCH(FA456,AI446:AI453,0),MATCH(FA457,AJ445:AT445,0))</f>
        <v>#N/A</v>
      </c>
      <c r="FB460" s="665" t="e">
        <f>INDEX(DT440:EA441,MATCH(DR460,DR440:DR441,0),MATCH(FB456,DT438:EA438,0))*INDEX(AJ446:AT453,MATCH(FB456,AI446:AI453,0),MATCH(FB457,AJ445:AT445,0))</f>
        <v>#N/A</v>
      </c>
      <c r="FC460" s="665" t="e">
        <f>INDEX(DT440:EA441,MATCH(DR460,DR440:DR441,0),MATCH(FC456,DT438:EA438,0))*INDEX(AJ446:AT453,MATCH(FC456,AI446:AI453,0),MATCH(FC457,AJ445:AT445,0))</f>
        <v>#N/A</v>
      </c>
      <c r="FD460" s="665" t="e">
        <f>INDEX(DT440:EA441,MATCH(DR460,DR440:DR441,0),MATCH(FD456,DT438:EA438,0))*INDEX(AJ446:AT453,MATCH(FD456,AI446:AI453,0),MATCH(FD457,AJ445:AT445,0))</f>
        <v>#N/A</v>
      </c>
      <c r="FE460" s="665" t="e">
        <f>INDEX(DT440:EA441,MATCH(DR460,DR440:DR441,0),MATCH(FE456,DT438:EA438,0))*INDEX(AJ446:AT453,MATCH(FE456,AI446:AI453,0),MATCH(FE457,AJ445:AT445,0))</f>
        <v>#N/A</v>
      </c>
      <c r="FF460" s="665" t="e">
        <f>INDEX(DT440:EA441,MATCH(DR460,DR440:DR441,0),MATCH(FF456,DT438:EA438,0))*INDEX(AJ446:AT453,MATCH(FF456,AI446:AI453,0),MATCH(FF457,AJ445:AT445,0))</f>
        <v>#N/A</v>
      </c>
      <c r="FG460" s="665" t="e">
        <f>INDEX(DT440:EA441,MATCH(DR460,DR440:DR441,0),MATCH(FG456,DT438:EA438,0))*INDEX(AJ446:AT453,MATCH(FG456,AI446:AI453,0),MATCH(FG457,AJ445:AT445,0))</f>
        <v>#N/A</v>
      </c>
      <c r="FH460" s="665" t="e">
        <f>INDEX(DT440:EA441,MATCH(DR460,DR440:DR441,0),MATCH(FH456,DT438:EA438,0))*INDEX(AJ446:AT453,MATCH(FH456,AI446:AI453,0),MATCH(FH457,AJ445:AT445,0))</f>
        <v>#N/A</v>
      </c>
      <c r="FI460" s="665" t="e">
        <f>INDEX(DT440:EA441,MATCH(DR460,DR440:DR441,0),MATCH(FI456,DT438:EA438,0))*INDEX(AJ446:AT453,MATCH(FI456,AI446:AI453,0),MATCH(FI457,AJ445:AT445,0))</f>
        <v>#N/A</v>
      </c>
      <c r="FJ460" s="665" t="e">
        <f>INDEX(DT440:EA441,MATCH(DR460,DR440:DR441,0),MATCH(FJ456,DT438:EA438,0))*INDEX(AJ446:AT453,MATCH(FJ456,AI446:AI453,0),MATCH(FJ457,AJ445:AT445,0))</f>
        <v>#N/A</v>
      </c>
      <c r="FK460" s="665" t="e">
        <f>INDEX(DT440:EA441,MATCH(DR460,DR440:DR441,0),MATCH(FK456,DT438:EA438,0))*INDEX(AJ446:AT453,MATCH(FK456,AI446:AI453,0),MATCH(FK457,AJ445:AT445,0))</f>
        <v>#N/A</v>
      </c>
      <c r="FL460" s="665" t="e">
        <f>INDEX(DT440:EA441,MATCH(DR460,DR440:DR441,0),MATCH(FL456,DT438:EA438,0))*INDEX(AJ446:AT453,MATCH(FL456,AI446:AI453,0),MATCH(FL457,AJ445:AT445,0))</f>
        <v>#N/A</v>
      </c>
      <c r="FM460" s="665" t="e">
        <f>INDEX(DT440:EA441,MATCH(DR460,DR440:DR441,0),MATCH(FM456,DT438:EA438,0))*INDEX(AJ446:AT453,MATCH(FM456,AI446:AI453,0),MATCH(FM457,AJ445:AT445,0))</f>
        <v>#N/A</v>
      </c>
      <c r="FN460" s="665" t="e">
        <f>INDEX(DT440:EA441,MATCH(DR460,DR440:DR441,0),MATCH(FN456,DT438:EA438,0))*INDEX(AJ446:AT453,MATCH(FN456,AI446:AI453,0),MATCH(FN457,AJ445:AT445,0))</f>
        <v>#N/A</v>
      </c>
      <c r="FO460" s="665" t="e">
        <f>INDEX(DT440:EA441,MATCH(DR460,DR440:DR441,0),MATCH(FO456,DT438:EA438,0))*INDEX(AJ446:AT453,MATCH(FO456,AI446:AI453,0),MATCH(FO457,AJ445:AT445,0))</f>
        <v>#N/A</v>
      </c>
      <c r="FP460" s="665" t="e">
        <f>INDEX(DT440:EA441,MATCH(DR460,DR440:DR441,0),MATCH(FP456,DT438:EA438,0))*INDEX(AJ446:AT453,MATCH(FP456,AI446:AI453,0),MATCH(FP457,AJ445:AT445,0))</f>
        <v>#N/A</v>
      </c>
      <c r="FQ460" s="665" t="e">
        <f>INDEX(DT440:EA441,MATCH(DR460,DR440:DR441,0),MATCH(FQ456,DT438:EA438,0))*INDEX(AJ446:AT453,MATCH(FQ456,AI446:AI453,0),MATCH(FQ457,AJ445:AT445,0))</f>
        <v>#N/A</v>
      </c>
      <c r="FR460" s="665" t="e">
        <f>INDEX(DT440:EA441,MATCH(DR460,DR440:DR441,0),MATCH(FR456,DT438:EA438,0))*INDEX(AJ446:AT453,MATCH(FR456,AI446:AI453,0),MATCH(FR457,AJ445:AT445,0))</f>
        <v>#N/A</v>
      </c>
      <c r="FS460" s="665" t="e">
        <f>INDEX(DT440:EA441,MATCH(DR460,DR440:DR441,0),MATCH(FS456,DT438:EA438,0))*INDEX(AJ446:AT453,MATCH(FS456,AI446:AI453,0),MATCH(FS457,AJ445:AT445,0))</f>
        <v>#N/A</v>
      </c>
      <c r="FT460" s="665" t="e">
        <f>INDEX(DT440:EA441,MATCH(DR460,DR440:DR441,0),MATCH(FT456,DT438:EA438,0))*INDEX(AJ446:AT453,MATCH(FT456,AI446:AI453,0),MATCH(FT457,AJ445:AT445,0))</f>
        <v>#N/A</v>
      </c>
      <c r="FU460" s="665" t="e">
        <f>INDEX(DT440:EA441,MATCH(DR460,DR440:DR441,0),MATCH(FU456,DT438:EA438,0))*INDEX(AJ446:AT453,MATCH(FU456,AI446:AI453,0),MATCH(FU457,AJ445:AT445,0))</f>
        <v>#N/A</v>
      </c>
      <c r="FV460" s="665" t="e">
        <f>INDEX(DT440:EA441,MATCH(DR460,DR440:DR441,0),MATCH(FV456,DT438:EA438,0))*INDEX(AJ446:AT453,MATCH(FV456,AI446:AI453,0),MATCH(FV457,AJ445:AT445,0))</f>
        <v>#N/A</v>
      </c>
      <c r="FW460" s="665" t="e">
        <f>INDEX(DT440:EA441,MATCH(DR460,DR440:DR441,0),MATCH(FW456,DT438:EA438,0))*INDEX(AJ446:AT453,MATCH(FW456,AI446:AI453,0),MATCH(FW457,AJ445:AT445,0))</f>
        <v>#N/A</v>
      </c>
      <c r="FX460" s="665" t="e">
        <f>INDEX(DT440:EA441,MATCH(DR460,DR440:DR441,0),MATCH(FX456,DT438:EA438,0))*INDEX(AJ446:AT453,MATCH(FX456,AI446:AI453,0),MATCH(FX457,AJ445:AT445,0))</f>
        <v>#N/A</v>
      </c>
      <c r="FY460" s="665" t="e">
        <f>INDEX(DT440:EA441,MATCH(DR460,DR440:DR441,0),MATCH(FY456,DT438:EA438,0))*INDEX(AJ446:AT453,MATCH(FY456,AI446:AI453,0),MATCH(FY457,AJ445:AT445,0))</f>
        <v>#N/A</v>
      </c>
      <c r="FZ460" s="665" t="e">
        <f>INDEX(DT440:EA441,MATCH(DR460,DR440:DR441,0),MATCH(FZ456,DT438:EA438,0))*INDEX(AJ446:AT453,MATCH(FZ456,AI446:AI453,0),MATCH(FZ457,AJ445:AT445,0))</f>
        <v>#N/A</v>
      </c>
      <c r="GA460" s="665" t="e">
        <f>INDEX(DT440:EA441,MATCH(DR460,DR440:DR441,0),MATCH(GA456,DT438:EA438,0))*INDEX(AJ446:AT453,MATCH(GA456,AI446:AI453,0),MATCH(GA457,AJ445:AT445,0))</f>
        <v>#N/A</v>
      </c>
      <c r="GB460" s="665" t="e">
        <f>INDEX(DT440:EA441,MATCH(DR460,DR440:DR441,0),MATCH(GB456,DT438:EA438,0))*INDEX(AJ446:AT453,MATCH(GB456,AI446:AI453,0),MATCH(GB457,AJ445:AT445,0))</f>
        <v>#N/A</v>
      </c>
      <c r="GC460" s="665" t="e">
        <f>INDEX(DT440:EA441,MATCH(DR460,DR440:DR441,0),MATCH(GC456,DT438:EA438,0))*INDEX(AJ446:AT453,MATCH(GC456,AI446:AI453,0),MATCH(GC457,AJ445:AT445,0))</f>
        <v>#N/A</v>
      </c>
      <c r="GD460" s="665" t="e">
        <f>INDEX(DT440:EA441,MATCH(DR460,DR440:DR441,0),MATCH(GD456,DT438:EA438,0))*INDEX(AJ446:AT453,MATCH(GD456,AI446:AI453,0),MATCH(GD457,AJ445:AT445,0))</f>
        <v>#N/A</v>
      </c>
      <c r="GE460" s="665" t="e">
        <f>INDEX(DT440:EA441,MATCH(DR460,DR440:DR441,0),MATCH(GE456,DT438:EA438,0))*INDEX(AJ446:AT453,MATCH(GE456,AI446:AI453,0),MATCH(GE457,AJ445:AT445,0))</f>
        <v>#N/A</v>
      </c>
      <c r="GF460" s="665" t="e">
        <f>INDEX(DT440:EA441,MATCH(DR460,DR440:DR441,0),MATCH(GF456,DT438:EA438,0))*INDEX(AJ446:AT453,MATCH(GF456,AI446:AI453,0),MATCH(GF457,AJ445:AT445,0))</f>
        <v>#N/A</v>
      </c>
      <c r="GG460" s="665" t="e">
        <f>INDEX(DT440:EA441,MATCH(DR460,DR440:DR441,0),MATCH(GG456,DT438:EA438,0))*INDEX(AJ446:AT453,MATCH(GG456,AI446:AI453,0),MATCH(GG457,AJ445:AT445,0))</f>
        <v>#N/A</v>
      </c>
      <c r="GH460" s="665" t="e">
        <f>INDEX(DT440:EA441,MATCH(DR460,DR440:DR441,0),MATCH(GH456,DT438:EA438,0))*INDEX(AJ446:AT453,MATCH(GH456,AI446:AI453,0),MATCH(GH457,AJ445:AT445,0))</f>
        <v>#N/A</v>
      </c>
      <c r="GI460" s="665" t="e">
        <f>INDEX(DT440:EA441,MATCH(DR460,DR440:DR441,0),MATCH(GI456,DT438:EA438,0))*INDEX(AJ446:AT453,MATCH(GI456,AI446:AI453,0),MATCH(GI457,AJ445:AT445,0))</f>
        <v>#N/A</v>
      </c>
      <c r="GJ460" s="665" t="e">
        <f>INDEX(DT440:EA441,MATCH(DR460,DR440:DR441,0),MATCH(GJ456,DT438:EA438,0))*INDEX(AJ446:AT453,MATCH(GJ456,AI446:AI453,0),MATCH(GJ457,AJ445:AT445,0))</f>
        <v>#N/A</v>
      </c>
      <c r="GK460" s="665" t="e">
        <f>INDEX(DT440:EA441,MATCH(DR460,DR440:DR441,0),MATCH(GK456,DT438:EA438,0))*INDEX(AJ446:AT453,MATCH(GK456,AI446:AI453,0),MATCH(GK457,AJ445:AT445,0))</f>
        <v>#N/A</v>
      </c>
      <c r="GL460" s="665" t="e">
        <f>SUM(DS460:GK460)=#REF!-SUM(HB460:HK460)</f>
        <v>#N/A</v>
      </c>
      <c r="GM460" s="667"/>
      <c r="GN460" s="749">
        <v>2025</v>
      </c>
      <c r="GO460" s="664" t="e">
        <f>SUMIF(DS445:EN445,GO445,DS460:EN460)</f>
        <v>#N/A</v>
      </c>
      <c r="GP460" s="668" t="e">
        <f>SUMIF(DS445:GK445,GP445,DS460:GK460)</f>
        <v>#N/A</v>
      </c>
      <c r="GQ460" s="668" t="e">
        <f>SUMIF(DS445:GK445,GQ445,DS460:GK460)</f>
        <v>#N/A</v>
      </c>
      <c r="GR460" s="668" t="e">
        <f>SUMIF(DS445:GK445,GR445,DS460:GK460)</f>
        <v>#N/A</v>
      </c>
      <c r="GS460" s="668" t="e">
        <f>SUMIF(DS445:GK445,GS445,DS460:GK460)</f>
        <v>#N/A</v>
      </c>
      <c r="GT460" s="668" t="e">
        <f>SUMIF(DS445:GK445,GT445,DS460:GK460)</f>
        <v>#N/A</v>
      </c>
      <c r="GU460" s="668" t="e">
        <f>SUMIF(DS445:GK445,GU445,DS460:GK460)</f>
        <v>#N/A</v>
      </c>
      <c r="GV460" s="668" t="e">
        <f>SUMIF(DS445:GK445,GV445,DS460:GK460)</f>
        <v>#N/A</v>
      </c>
      <c r="GW460" s="668" t="e">
        <f>SUMIF(DS445:GK445,GW445,DS460:GK460)</f>
        <v>#N/A</v>
      </c>
      <c r="GX460" s="668" t="e">
        <f>SUMIF(DS445:GK445,GX445,DS460:GK460)</f>
        <v>#N/A</v>
      </c>
      <c r="GY460" s="668" t="e">
        <f>SUMIF(DS445:GK445,GY445,DS460:GK460)</f>
        <v>#N/A</v>
      </c>
      <c r="GZ460" s="646" t="e">
        <f>#REF!=SUM(GO460:GY460)</f>
        <v>#REF!</v>
      </c>
      <c r="HB460" s="668" t="e">
        <f>IF(GZ460,0,(#REF!-SUM(GO460:GY460))*INDEX(AK446:AT453,MATCH(GN460,AI446:AI453,0),MATCH(HB457,AK445:AT445,0)))</f>
        <v>#REF!</v>
      </c>
      <c r="HC460" s="668" t="e">
        <f>IF(GZ460,0,(#REF!-SUM(GO460:GY460))*INDEX(AK446:AT453,MATCH(GN460,AI446:AI453,0),MATCH(HC457,AK445:AT445,0)))</f>
        <v>#REF!</v>
      </c>
      <c r="HD460" s="668" t="e">
        <f>IF(GZ460,0,(#REF!-SUM(GO460:GY460))*INDEX(AK446:AT453,MATCH(GN460,AI446:AI453,0),MATCH(HD457,AK445:AT445,0)))</f>
        <v>#REF!</v>
      </c>
      <c r="HE460" s="668" t="e">
        <f>IF(GZ460,0,(#REF!-SUM(GO460:GY460))*INDEX(AK446:AT453,MATCH(GN460,AI446:AI453,0),MATCH(HE457,AK445:AT445,0)))</f>
        <v>#REF!</v>
      </c>
      <c r="HF460" s="668" t="e">
        <f>IF(GZ460,0,(#REF!-SUM(GO460:GY460))*INDEX(AK446:AT453,MATCH(GN460,AI446:AI453,0),MATCH(HF457,AK445:AT445,0)))</f>
        <v>#REF!</v>
      </c>
      <c r="HG460" s="668" t="e">
        <f>IF(GZ460,0,(#REF!-SUM(GO460:GY460))*INDEX(AK446:AT453,MATCH(GN460,AI446:AI453,0),MATCH(HG457,AK445:AT445,0)))</f>
        <v>#REF!</v>
      </c>
      <c r="HH460" s="668" t="e">
        <f>IF(GZ460,0,(#REF!-SUM(GO460:GY460))*INDEX(AK446:AT453,MATCH(GN460,AI446:AI453,0),MATCH(HH457,AK445:AT445,0)))</f>
        <v>#REF!</v>
      </c>
      <c r="HI460" s="668" t="e">
        <f>IF(GZ460,0,(#REF!-SUM(GO460:GY460))*INDEX(AK446:AT453,MATCH(GN460,AI446:AI453,0),MATCH(HI457,AK445:AT445,0)))</f>
        <v>#REF!</v>
      </c>
      <c r="HJ460" s="668" t="e">
        <f>IF(GZ460,0,(#REF!-SUM(GO460:GY460))*INDEX(AK446:AT453,MATCH(GN460,AI446:AI453,0),MATCH(HJ457,AK445:AT445,0)))</f>
        <v>#REF!</v>
      </c>
      <c r="HK460" s="668" t="e">
        <f>IF(GZ460,0,(#REF!-SUM(GO460:GY460))*INDEX(AK446:AT453,MATCH(GN460,AI446:AI453,0),MATCH(HK457,AK445:AT445,0)))</f>
        <v>#REF!</v>
      </c>
      <c r="HL460" s="668" t="e">
        <f>(SUM(HB460:HK460)+SUM(GO460:GY460))=#REF!</f>
        <v>#REF!</v>
      </c>
      <c r="HM460" s="674"/>
      <c r="HN460" s="674"/>
      <c r="HO460" s="674"/>
      <c r="HP460" s="674"/>
      <c r="HQ460" s="674"/>
      <c r="HR460" s="674"/>
      <c r="HS460" s="674"/>
      <c r="HT460" s="674"/>
      <c r="HU460" s="674"/>
      <c r="HV460" s="674"/>
      <c r="HW460" s="674"/>
      <c r="HX460" s="674"/>
      <c r="HY460" s="674"/>
      <c r="HZ460" s="674"/>
    </row>
    <row r="461" spans="1:234" hidden="1" x14ac:dyDescent="0.25">
      <c r="A461" s="643" t="s">
        <v>208</v>
      </c>
      <c r="G461" s="670"/>
      <c r="H461" s="670"/>
      <c r="I461" s="674"/>
      <c r="J461" s="674"/>
      <c r="K461" s="674"/>
      <c r="L461" s="674"/>
      <c r="M461" s="674"/>
      <c r="N461" s="674"/>
      <c r="O461" s="674"/>
      <c r="P461" s="674"/>
      <c r="Q461" s="674"/>
      <c r="R461" s="674"/>
      <c r="S461" s="675"/>
      <c r="DR461" s="749">
        <v>2026</v>
      </c>
      <c r="DS461" s="665" t="e">
        <f>INDEX(DT440:EA441,MATCH(DR461,DR440:DR441,0),MATCH(DS456,DT438:EA438,0))*INDEX(AJ446:AT453,MATCH(DS456,AI446:AI453,0),MATCH(DS457,AJ445:AT445,0))</f>
        <v>#N/A</v>
      </c>
      <c r="DT461" s="665" t="e">
        <f>INDEX(DT440:EA441,MATCH(DR461,DR440:DR441,0),MATCH(DT456,DT438:EA438,0))*INDEX(AJ446:AT453,MATCH(DT456,AI446:AI453,0),MATCH(DT457,AJ445:AT445,0))</f>
        <v>#N/A</v>
      </c>
      <c r="DU461" s="665" t="e">
        <f>INDEX(DT440:EA441,MATCH(DR461,DR440:DR441,0),MATCH(DU456,DT438:EA438,0))*INDEX(AJ446:AT453,MATCH(DU456,AI446:AI453,0),MATCH(DU457,AJ445:AT445,0))</f>
        <v>#N/A</v>
      </c>
      <c r="DV461" s="665" t="e">
        <f>INDEX(DT440:EA441,MATCH(DR461,DR440:DR441,0),MATCH(DV456,DT438:EA438,0))*INDEX(AJ446:AT453,MATCH(DV456,AI446:AI453,0),MATCH(DV457,AJ445:AT445,0))</f>
        <v>#N/A</v>
      </c>
      <c r="DW461" s="665" t="e">
        <f>INDEX(DT440:EA441,MATCH(DR461,DR440:DR441,0),MATCH(DW456,DT438:EA438,0))*INDEX(AJ446:AT453,MATCH(DW456,AI446:AI453,0),MATCH(DW457,AJ445:AT445,0))</f>
        <v>#N/A</v>
      </c>
      <c r="DX461" s="665" t="e">
        <f>INDEX(DT440:EA441,MATCH(DR461,DR440:DR441,0),MATCH(DX456,DT438:EA438,0))*INDEX(AJ446:AT453,MATCH(DX456,AI446:AI453,0),MATCH(DX457,AJ445:AT445,0))</f>
        <v>#N/A</v>
      </c>
      <c r="DY461" s="665" t="e">
        <f>INDEX(DT440:EA441,MATCH(DR461,DR440:DR441,0),MATCH(DY456,DT438:EA438,0))*INDEX(AJ446:AT453,MATCH(DY456,AI446:AI453,0),MATCH(DY457,AJ445:AT445,0))</f>
        <v>#N/A</v>
      </c>
      <c r="DZ461" s="665" t="e">
        <f>INDEX(DT440:EA441,MATCH(DR461,DR440:DR441,0),MATCH(DZ456,DT438:EA438,0))*INDEX(AJ446:AT453,MATCH(DZ456,AI446:AI453,0),MATCH(DZ457,AJ445:AT445,0))</f>
        <v>#N/A</v>
      </c>
      <c r="EA461" s="665" t="e">
        <f>INDEX(DT440:EA441,MATCH(DR461,DR440:DR441,0),MATCH(EA456,DT438:EA438,0))*INDEX(AJ446:AT453,MATCH(EA456,AI446:AI453,0),MATCH(EA457,AJ445:AT445,0))</f>
        <v>#N/A</v>
      </c>
      <c r="EB461" s="665" t="e">
        <f>INDEX(DT440:EA441,MATCH(DR461,DR440:DR441,0),MATCH(EB456,DT438:EA438,0))*INDEX(AJ446:AT453,MATCH(EB456,AI446:AI453,0),MATCH(EB457,AJ445:AT445,0))</f>
        <v>#N/A</v>
      </c>
      <c r="EC461" s="665" t="e">
        <f>INDEX(DT440:EA441,MATCH(DR461,DR440:DR441,0),MATCH(EC456,DT438:EA438,0))*INDEX(AJ446:AT453,MATCH(EC456,AI446:AI453,0),MATCH(EC457,AJ445:AT445,0))</f>
        <v>#N/A</v>
      </c>
      <c r="ED461" s="665" t="e">
        <f>INDEX(DT440:EA441,MATCH(DR461,DR440:DR441,0),MATCH(ED456,DT438:EA438,0))*INDEX(AJ446:AT453,MATCH(ED456,AI446:AI453,0),MATCH(ED457,AJ445:AT445,0))</f>
        <v>#N/A</v>
      </c>
      <c r="EE461" s="665" t="e">
        <f>INDEX(DT440:EA441,MATCH(DR461,DR440:DR441,0),MATCH(EE456,DT438:EA438,0))*INDEX(AJ446:AT453,MATCH(EE456,AI446:AI453,0),MATCH(EE457,AJ445:AT445,0))</f>
        <v>#N/A</v>
      </c>
      <c r="EF461" s="665" t="e">
        <f>INDEX(DT440:EA441,MATCH(DR461,DR440:DR441,0),MATCH(EF456,DT438:EA438,0))*INDEX(AJ446:AT453,MATCH(EF456,AI446:AI453,0),MATCH(EF457,AJ445:AT445,0))</f>
        <v>#N/A</v>
      </c>
      <c r="EG461" s="665" t="e">
        <f>INDEX(DT440:EA441,MATCH(DR461,DR440:DR441,0),MATCH(EG456,DT438:EA438,0))*INDEX(AJ446:AT453,MATCH(EG456,AI446:AI453,0),MATCH(EG457,AJ445:AT445,0))</f>
        <v>#N/A</v>
      </c>
      <c r="EH461" s="665" t="e">
        <f>INDEX(DT440:EA441,MATCH(DR461,DR440:DR441,0),MATCH(EH456,DT438:EA438,0))*INDEX(AJ446:AT453,MATCH(EH456,AI446:AI453,0),MATCH(EH457,AJ445:AT445,0))</f>
        <v>#N/A</v>
      </c>
      <c r="EI461" s="665" t="e">
        <f>INDEX(DT440:EA441,MATCH(DR461,DR440:DR441,0),MATCH(EI456,DT438:EA438,0))*INDEX(AJ446:AT453,MATCH(EI456,AI446:AI453,0),MATCH(EI457,AJ445:AT445,0))</f>
        <v>#N/A</v>
      </c>
      <c r="EJ461" s="665" t="e">
        <f>INDEX(DT440:EA441,MATCH(DR461,DR440:DR441,0),MATCH(EJ456,DT438:EA438,0))*INDEX(AJ446:AT453,MATCH(EJ456,AI446:AI453,0),MATCH(EJ457,AJ445:AT445,0))</f>
        <v>#N/A</v>
      </c>
      <c r="EK461" s="665" t="e">
        <f>INDEX(DT440:EA441,MATCH(DR461,DR440:DR441,0),MATCH(EK456,DT438:EA438,0))*INDEX(AJ446:AT453,MATCH(EK456,AI446:AI453,0),MATCH(EK457,AJ445:AT445,0))</f>
        <v>#N/A</v>
      </c>
      <c r="EL461" s="665" t="e">
        <f>INDEX(DT440:EA441,MATCH(DR461,DR440:DR441,0),MATCH(EL456,DT438:EA438,0))*INDEX(AJ446:AT453,MATCH(EL456,AI446:AI453,0),MATCH(EL457,AJ445:AT445,0))</f>
        <v>#N/A</v>
      </c>
      <c r="EM461" s="665" t="e">
        <f>INDEX(DT440:EA441,MATCH(DR461,DR440:DR441,0),MATCH(EM456,DT438:EA438,0))*INDEX(AJ446:AT453,MATCH(EM456,AI446:AI453,0),MATCH(EM457,AJ445:AT445,0))</f>
        <v>#N/A</v>
      </c>
      <c r="EN461" s="665" t="e">
        <f>INDEX(DT440:EA441,MATCH(DR461,DR440:DR441,0),MATCH(EN456,DT438:EA438,0))*INDEX(AJ446:AT453,MATCH(EN456,AI446:AI453,0),MATCH(EN457,AJ445:AT445,0))</f>
        <v>#N/A</v>
      </c>
      <c r="EO461" s="665" t="e">
        <f>INDEX(DT440:EA441,MATCH(DR461,DR440:DR441,0),MATCH(EO456,DT438:EA438,0))*INDEX(AJ446:AT453,MATCH(EO456,AI446:AI453,0),MATCH(EO457,AJ445:AT445,0))</f>
        <v>#N/A</v>
      </c>
      <c r="EP461" s="665" t="e">
        <f>INDEX(DT440:EA441,MATCH(DR461,DR440:DR441,0),MATCH(EP456,DT438:EA438,0))*INDEX(AJ446:AT453,MATCH(EP456,AI446:AI453,0),MATCH(EP457,AJ445:AT445,0))</f>
        <v>#N/A</v>
      </c>
      <c r="EQ461" s="665" t="e">
        <f>INDEX(DT440:EA441,MATCH(DR461,DR440:DR441,0),MATCH(EQ456,DT438:EA438,0))*INDEX(AJ446:AT453,MATCH(EQ456,AI446:AI453,0),MATCH(EQ457,AJ445:AT445,0))</f>
        <v>#N/A</v>
      </c>
      <c r="ER461" s="665" t="e">
        <f>INDEX(DT440:EA441,MATCH(DR461,DR440:DR441,0),MATCH(ER456,DT438:EA438,0))*INDEX(AJ446:AT453,MATCH(ER456,AI446:AI453,0),MATCH(ER457,AJ445:AT445,0))</f>
        <v>#N/A</v>
      </c>
      <c r="ES461" s="665" t="e">
        <f>INDEX(DT440:EA441,MATCH(DR461,DR440:DR441,0),MATCH(ES456,DT438:EA438,0))*INDEX(AJ446:AT453,MATCH(ES456,AI446:AI453,0),MATCH(ES457,AJ445:AT445,0))</f>
        <v>#N/A</v>
      </c>
      <c r="ET461" s="665" t="e">
        <f>INDEX(DT440:EA441,MATCH(DR461,DR440:DR441,0),MATCH(ET456,DT438:EA438,0))*INDEX(AJ446:AT453,MATCH(ET456,AI446:AI453,0),MATCH(ET457,AJ445:AT445,0))</f>
        <v>#N/A</v>
      </c>
      <c r="EU461" s="665" t="e">
        <f>INDEX(DT440:EA441,MATCH(DR461,DR440:DR441,0),MATCH(EU456,DT438:EA438,0))*INDEX(AJ446:AT453,MATCH(EU456,AI446:AI453,0),MATCH(EU457,AJ445:AT445,0))</f>
        <v>#N/A</v>
      </c>
      <c r="EV461" s="665" t="e">
        <f>INDEX(DT440:EA441,MATCH(DR461,DR440:DR441,0),MATCH(EV456,DT438:EA438,0))*INDEX(AJ446:AT453,MATCH(EV456,AI446:AI453,0),MATCH(EV457,AJ445:AT445,0))</f>
        <v>#N/A</v>
      </c>
      <c r="EW461" s="665" t="e">
        <f>INDEX(DT440:EA441,MATCH(DR461,DR440:DR441,0),MATCH(EW456,DT438:EA438,0))*INDEX(AJ446:AT453,MATCH(EW456,AI446:AI453,0),MATCH(EW457,AJ445:AT445,0))</f>
        <v>#N/A</v>
      </c>
      <c r="EX461" s="665" t="e">
        <f>INDEX(DT440:EA441,MATCH(DR461,DR440:DR441,0),MATCH(EX456,DT438:EA438,0))*INDEX(AJ446:AT453,MATCH(EX456,AI446:AI453,0),MATCH(EX457,AJ445:AT445,0))</f>
        <v>#N/A</v>
      </c>
      <c r="EY461" s="665" t="e">
        <f>INDEX(DT440:EA441,MATCH(DR461,DR440:DR441,0),MATCH(EY456,DT438:EA438,0))*INDEX(AJ446:AT453,MATCH(EY456,AI446:AI453,0),MATCH(EY457,AJ445:AT445,0))</f>
        <v>#N/A</v>
      </c>
      <c r="EZ461" s="665" t="e">
        <f>INDEX(DT440:EA441,MATCH(DR461,DR440:DR441,0),MATCH(EZ456,DT438:EA438,0))*INDEX(AJ446:AT453,MATCH(EZ456,AI446:AI453,0),MATCH(EZ457,AJ445:AT445,0))</f>
        <v>#N/A</v>
      </c>
      <c r="FA461" s="665" t="e">
        <f>INDEX(DT440:EA441,MATCH(DR461,DR440:DR441,0),MATCH(FA456,DT438:EA438,0))*INDEX(AJ446:AT453,MATCH(FA456,AI446:AI453,0),MATCH(FA457,AJ445:AT445,0))</f>
        <v>#N/A</v>
      </c>
      <c r="FB461" s="665" t="e">
        <f>INDEX(DT440:EA441,MATCH(DR461,DR440:DR441,0),MATCH(FB456,DT438:EA438,0))*INDEX(AJ446:AT453,MATCH(FB456,AI446:AI453,0),MATCH(FB457,AJ445:AT445,0))</f>
        <v>#N/A</v>
      </c>
      <c r="FC461" s="665" t="e">
        <f>INDEX(DT440:EA441,MATCH(DR461,DR440:DR441,0),MATCH(FC456,DT438:EA438,0))*INDEX(AJ446:AT453,MATCH(FC456,AI446:AI453,0),MATCH(FC457,AJ445:AT445,0))</f>
        <v>#N/A</v>
      </c>
      <c r="FD461" s="665" t="e">
        <f>INDEX(DT440:EA441,MATCH(DR461,DR440:DR441,0),MATCH(FD456,DT438:EA438,0))*INDEX(AJ446:AT453,MATCH(FD456,AI446:AI453,0),MATCH(FD457,AJ445:AT445,0))</f>
        <v>#N/A</v>
      </c>
      <c r="FE461" s="665" t="e">
        <f>INDEX(DT440:EA441,MATCH(DR461,DR440:DR441,0),MATCH(FE456,DT438:EA438,0))*INDEX(AJ446:AT453,MATCH(FE456,AI446:AI453,0),MATCH(FE457,AJ445:AT445,0))</f>
        <v>#N/A</v>
      </c>
      <c r="FF461" s="665" t="e">
        <f>INDEX(DT440:EA441,MATCH(DR461,DR440:DR441,0),MATCH(FF456,DT438:EA438,0))*INDEX(AJ446:AT453,MATCH(FF456,AI446:AI453,0),MATCH(FF457,AJ445:AT445,0))</f>
        <v>#N/A</v>
      </c>
      <c r="FG461" s="665" t="e">
        <f>INDEX(DT440:EA441,MATCH(DR461,DR440:DR441,0),MATCH(FG456,DT438:EA438,0))*INDEX(AJ446:AT453,MATCH(FG456,AI446:AI453,0),MATCH(FG457,AJ445:AT445,0))</f>
        <v>#N/A</v>
      </c>
      <c r="FH461" s="665" t="e">
        <f>INDEX(DT440:EA441,MATCH(DR461,DR440:DR441,0),MATCH(FH456,DT438:EA438,0))*INDEX(AJ446:AT453,MATCH(FH456,AI446:AI453,0),MATCH(FH457,AJ445:AT445,0))</f>
        <v>#N/A</v>
      </c>
      <c r="FI461" s="665" t="e">
        <f>INDEX(DT440:EA441,MATCH(DR461,DR440:DR441,0),MATCH(FI456,DT438:EA438,0))*INDEX(AJ446:AT453,MATCH(FI456,AI446:AI453,0),MATCH(FI457,AJ445:AT445,0))</f>
        <v>#N/A</v>
      </c>
      <c r="FJ461" s="665" t="e">
        <f>INDEX(DT440:EA441,MATCH(DR461,DR440:DR441,0),MATCH(FJ456,DT438:EA438,0))*INDEX(AJ446:AT453,MATCH(FJ456,AI446:AI453,0),MATCH(FJ457,AJ445:AT445,0))</f>
        <v>#N/A</v>
      </c>
      <c r="FK461" s="665" t="e">
        <f>INDEX(DT440:EA441,MATCH(DR461,DR440:DR441,0),MATCH(FK456,DT438:EA438,0))*INDEX(AJ446:AT453,MATCH(FK456,AI446:AI453,0),MATCH(FK457,AJ445:AT445,0))</f>
        <v>#N/A</v>
      </c>
      <c r="FL461" s="665" t="e">
        <f>INDEX(DT440:EA441,MATCH(DR461,DR440:DR441,0),MATCH(FL456,DT438:EA438,0))*INDEX(AJ446:AT453,MATCH(FL456,AI446:AI453,0),MATCH(FL457,AJ445:AT445,0))</f>
        <v>#N/A</v>
      </c>
      <c r="FM461" s="665" t="e">
        <f>INDEX(DT440:EA441,MATCH(DR461,DR440:DR441,0),MATCH(FM456,DT438:EA438,0))*INDEX(AJ446:AT453,MATCH(FM456,AI446:AI453,0),MATCH(FM457,AJ445:AT445,0))</f>
        <v>#N/A</v>
      </c>
      <c r="FN461" s="665" t="e">
        <f>INDEX(DT440:EA441,MATCH(DR461,DR440:DR441,0),MATCH(FN456,DT438:EA438,0))*INDEX(AJ446:AT453,MATCH(FN456,AI446:AI453,0),MATCH(FN457,AJ445:AT445,0))</f>
        <v>#N/A</v>
      </c>
      <c r="FO461" s="665" t="e">
        <f>INDEX(DT440:EA441,MATCH(DR461,DR440:DR441,0),MATCH(FO456,DT438:EA438,0))*INDEX(AJ446:AT453,MATCH(FO456,AI446:AI453,0),MATCH(FO457,AJ445:AT445,0))</f>
        <v>#N/A</v>
      </c>
      <c r="FP461" s="665" t="e">
        <f>INDEX(DT440:EA441,MATCH(DR461,DR440:DR441,0),MATCH(FP456,DT438:EA438,0))*INDEX(AJ446:AT453,MATCH(FP456,AI446:AI453,0),MATCH(FP457,AJ445:AT445,0))</f>
        <v>#N/A</v>
      </c>
      <c r="FQ461" s="665" t="e">
        <f>INDEX(DT440:EA441,MATCH(DR461,DR440:DR441,0),MATCH(FQ456,DT438:EA438,0))*INDEX(AJ446:AT453,MATCH(FQ456,AI446:AI453,0),MATCH(FQ457,AJ445:AT445,0))</f>
        <v>#N/A</v>
      </c>
      <c r="FR461" s="665" t="e">
        <f>INDEX(DT440:EA441,MATCH(DR461,DR440:DR441,0),MATCH(FR456,DT438:EA438,0))*INDEX(AJ446:AT453,MATCH(FR456,AI446:AI453,0),MATCH(FR457,AJ445:AT445,0))</f>
        <v>#N/A</v>
      </c>
      <c r="FS461" s="665" t="e">
        <f>INDEX(DT440:EA441,MATCH(DR461,DR440:DR441,0),MATCH(FS456,DT438:EA438,0))*INDEX(AJ446:AT453,MATCH(FS456,AI446:AI453,0),MATCH(FS457,AJ445:AT445,0))</f>
        <v>#N/A</v>
      </c>
      <c r="FT461" s="665" t="e">
        <f>INDEX(DT440:EA441,MATCH(DR461,DR440:DR441,0),MATCH(FT456,DT438:EA438,0))*INDEX(AJ446:AT453,MATCH(FT456,AI446:AI453,0),MATCH(FT457,AJ445:AT445,0))</f>
        <v>#N/A</v>
      </c>
      <c r="FU461" s="665" t="e">
        <f>INDEX(DT440:EA441,MATCH(DR461,DR440:DR441,0),MATCH(FU456,DT438:EA438,0))*INDEX(AJ446:AT453,MATCH(FU456,AI446:AI453,0),MATCH(FU457,AJ445:AT445,0))</f>
        <v>#N/A</v>
      </c>
      <c r="FV461" s="665" t="e">
        <f>INDEX(DT440:EA441,MATCH(DR461,DR440:DR441,0),MATCH(FV456,DT438:EA438,0))*INDEX(AJ446:AT453,MATCH(FV456,AI446:AI453,0),MATCH(FV457,AJ445:AT445,0))</f>
        <v>#N/A</v>
      </c>
      <c r="FW461" s="665" t="e">
        <f>INDEX(DT440:EA441,MATCH(DR461,DR440:DR441,0),MATCH(FW456,DT438:EA438,0))*INDEX(AJ446:AT453,MATCH(FW456,AI446:AI453,0),MATCH(FW457,AJ445:AT445,0))</f>
        <v>#N/A</v>
      </c>
      <c r="FX461" s="665" t="e">
        <f>INDEX(DT440:EA441,MATCH(DR461,DR440:DR441,0),MATCH(FX456,DT438:EA438,0))*INDEX(AJ446:AT453,MATCH(FX456,AI446:AI453,0),MATCH(FX457,AJ445:AT445,0))</f>
        <v>#N/A</v>
      </c>
      <c r="FY461" s="665" t="e">
        <f>INDEX(DT440:EA441,MATCH(DR461,DR440:DR441,0),MATCH(FY456,DT438:EA438,0))*INDEX(AJ446:AT453,MATCH(FY456,AI446:AI453,0),MATCH(FY457,AJ445:AT445,0))</f>
        <v>#N/A</v>
      </c>
      <c r="FZ461" s="665" t="e">
        <f>INDEX(DT440:EA441,MATCH(DR461,DR440:DR441,0),MATCH(FZ456,DT438:EA438,0))*INDEX(AJ446:AT453,MATCH(FZ456,AI446:AI453,0),MATCH(FZ457,AJ445:AT445,0))</f>
        <v>#N/A</v>
      </c>
      <c r="GA461" s="665" t="e">
        <f>INDEX(DT440:EA441,MATCH(DR461,DR440:DR441,0),MATCH(GA456,DT438:EA438,0))*INDEX(AJ446:AT453,MATCH(GA456,AI446:AI453,0),MATCH(GA457,AJ445:AT445,0))</f>
        <v>#N/A</v>
      </c>
      <c r="GB461" s="665" t="e">
        <f>INDEX(DT440:EA441,MATCH(DR461,DR440:DR441,0),MATCH(GB456,DT438:EA438,0))*INDEX(AJ446:AT453,MATCH(GB456,AI446:AI453,0),MATCH(GB457,AJ445:AT445,0))</f>
        <v>#N/A</v>
      </c>
      <c r="GC461" s="665" t="e">
        <f>INDEX(DT440:EA441,MATCH(DR461,DR440:DR441,0),MATCH(GC456,DT438:EA438,0))*INDEX(AJ446:AT453,MATCH(GC456,AI446:AI453,0),MATCH(GC457,AJ445:AT445,0))</f>
        <v>#N/A</v>
      </c>
      <c r="GD461" s="665" t="e">
        <f>INDEX(DT440:EA441,MATCH(DR461,DR440:DR441,0),MATCH(GD456,DT438:EA438,0))*INDEX(AJ446:AT453,MATCH(GD456,AI446:AI453,0),MATCH(GD457,AJ445:AT445,0))</f>
        <v>#N/A</v>
      </c>
      <c r="GE461" s="665" t="e">
        <f>INDEX(DT440:EA441,MATCH(DR461,DR440:DR441,0),MATCH(GE456,DT438:EA438,0))*INDEX(AJ446:AT453,MATCH(GE456,AI446:AI453,0),MATCH(GE457,AJ445:AT445,0))</f>
        <v>#N/A</v>
      </c>
      <c r="GF461" s="665" t="e">
        <f>INDEX(DT440:EA441,MATCH(DR461,DR440:DR441,0),MATCH(GF456,DT438:EA438,0))*INDEX(AJ446:AT453,MATCH(GF456,AI446:AI453,0),MATCH(GF457,AJ445:AT445,0))</f>
        <v>#N/A</v>
      </c>
      <c r="GG461" s="665" t="e">
        <f>INDEX(DT440:EA441,MATCH(DR461,DR440:DR441,0),MATCH(GG456,DT438:EA438,0))*INDEX(AJ446:AT453,MATCH(GG456,AI446:AI453,0),MATCH(GG457,AJ445:AT445,0))</f>
        <v>#N/A</v>
      </c>
      <c r="GH461" s="665" t="e">
        <f>INDEX(DT440:EA441,MATCH(DR461,DR440:DR441,0),MATCH(GH456,DT438:EA438,0))*INDEX(AJ446:AT453,MATCH(GH456,AI446:AI453,0),MATCH(GH457,AJ445:AT445,0))</f>
        <v>#N/A</v>
      </c>
      <c r="GI461" s="665" t="e">
        <f>INDEX(DT440:EA441,MATCH(DR461,DR440:DR441,0),MATCH(GI456,DT438:EA438,0))*INDEX(AJ446:AT453,MATCH(GI456,AI446:AI453,0),MATCH(GI457,AJ445:AT445,0))</f>
        <v>#N/A</v>
      </c>
      <c r="GJ461" s="665" t="e">
        <f>INDEX(DT440:EA441,MATCH(DR461,DR440:DR441,0),MATCH(GJ456,DT438:EA438,0))*INDEX(AJ446:AT453,MATCH(GJ456,AI446:AI453,0),MATCH(GJ457,AJ445:AT445,0))</f>
        <v>#N/A</v>
      </c>
      <c r="GK461" s="665" t="e">
        <f>INDEX(DT440:EA441,MATCH(DR461,DR440:DR441,0),MATCH(GK456,DT438:EA438,0))*INDEX(AJ446:AT453,MATCH(GK456,AI446:AI453,0),MATCH(GK457,AJ445:AT445,0))</f>
        <v>#N/A</v>
      </c>
      <c r="GL461" s="665" t="e">
        <f>SUM(DS461:GK461)=#REF!-SUM(HB461:HK461)</f>
        <v>#N/A</v>
      </c>
      <c r="GM461" s="667"/>
      <c r="GN461" s="749">
        <v>2026</v>
      </c>
      <c r="GO461" s="664" t="e">
        <f>SUMIF(DS445:EN445,GO445,DS461:EN461)</f>
        <v>#N/A</v>
      </c>
      <c r="GP461" s="668" t="e">
        <f>SUMIF(DS445:GK445,GP445,DS461:GK461)</f>
        <v>#N/A</v>
      </c>
      <c r="GQ461" s="668" t="e">
        <f>SUMIF(DS445:GK445,GQ445,DS461:GK461)</f>
        <v>#N/A</v>
      </c>
      <c r="GR461" s="668" t="e">
        <f>SUMIF(DS445:GK445,GR445,DS461:GK461)</f>
        <v>#N/A</v>
      </c>
      <c r="GS461" s="668" t="e">
        <f>SUMIF(DS445:GK445,GS445,DS461:GK461)</f>
        <v>#N/A</v>
      </c>
      <c r="GT461" s="668" t="e">
        <f>SUMIF(DS445:GK445,GT445,DS461:GK461)</f>
        <v>#N/A</v>
      </c>
      <c r="GU461" s="668" t="e">
        <f>SUMIF(DS445:GK445,GU445,DS461:GK461)</f>
        <v>#N/A</v>
      </c>
      <c r="GV461" s="668" t="e">
        <f>SUMIF(DS445:GK445,GV445,DS461:GK461)</f>
        <v>#N/A</v>
      </c>
      <c r="GW461" s="668" t="e">
        <f>SUMIF(DS445:GK445,GW445,DS461:GK461)</f>
        <v>#N/A</v>
      </c>
      <c r="GX461" s="668" t="e">
        <f>SUMIF(DS445:GK445,GX445,DS461:GK461)</f>
        <v>#N/A</v>
      </c>
      <c r="GY461" s="668" t="e">
        <f>SUMIF(DS445:GK445,GY445,DS461:GK461)</f>
        <v>#N/A</v>
      </c>
      <c r="GZ461" s="646" t="e">
        <f>#REF!=SUM(GO461:GY461)</f>
        <v>#REF!</v>
      </c>
      <c r="HB461" s="668" t="e">
        <f>IF(GZ461,0,(#REF!-SUM(GO461:GY461))*INDEX(AK446:AT453,MATCH(GN461,AI446:AI453,0),MATCH(HB457,AK445:AT445,0)))</f>
        <v>#REF!</v>
      </c>
      <c r="HC461" s="668" t="e">
        <f>IF(GZ461,0,(#REF!-SUM(GO461:GY461))*INDEX(AK446:AT453,MATCH(GN461,AI446:AI453,0),MATCH(HC457,AK445:AT445,0)))</f>
        <v>#REF!</v>
      </c>
      <c r="HD461" s="668" t="e">
        <f>IF(GZ461,0,(#REF!-SUM(GO461:GY461))*INDEX(AK446:AT453,MATCH(GN461,AI446:AI453,0),MATCH(HD457,AK445:AT445,0)))</f>
        <v>#REF!</v>
      </c>
      <c r="HE461" s="668" t="e">
        <f>IF(GZ461,0,(#REF!-SUM(GO461:GY461))*INDEX(AK446:AT453,MATCH(GN461,AI446:AI453,0),MATCH(HE457,AK445:AT445,0)))</f>
        <v>#REF!</v>
      </c>
      <c r="HF461" s="668" t="e">
        <f>IF(GZ461,0,(#REF!-SUM(GO461:GY461))*INDEX(AK446:AT453,MATCH(GN461,AI446:AI453,0),MATCH(HF457,AK445:AT445,0)))</f>
        <v>#REF!</v>
      </c>
      <c r="HG461" s="668" t="e">
        <f>IF(GZ461,0,(#REF!-SUM(GO461:GY461))*INDEX(AK446:AT453,MATCH(GN461,AI446:AI453,0),MATCH(HG457,AK445:AT445,0)))</f>
        <v>#REF!</v>
      </c>
      <c r="HH461" s="668" t="e">
        <f>IF(GZ461,0,(#REF!-SUM(GO461:GY461))*INDEX(AK446:AT453,MATCH(GN461,AI446:AI453,0),MATCH(HH457,AK445:AT445,0)))</f>
        <v>#REF!</v>
      </c>
      <c r="HI461" s="668" t="e">
        <f>IF(GZ461,0,(#REF!-SUM(GO461:GY461))*INDEX(AK446:AT453,MATCH(GN461,AI446:AI453,0),MATCH(HI457,AK445:AT445,0)))</f>
        <v>#REF!</v>
      </c>
      <c r="HJ461" s="668" t="e">
        <f>IF(GZ461,0,(#REF!-SUM(GO461:GY461))*INDEX(AK446:AT453,MATCH(GN461,AI446:AI453,0),MATCH(HJ457,AK445:AT445,0)))</f>
        <v>#REF!</v>
      </c>
      <c r="HK461" s="668" t="e">
        <f>IF(GZ461,0,(#REF!-SUM(GO461:GY461))*INDEX(AK446:AT453,MATCH(GN461,AI446:AI453,0),MATCH(HK457,AK445:AT445,0)))</f>
        <v>#REF!</v>
      </c>
      <c r="HL461" s="668" t="e">
        <f>(SUM(HB461:HK461)+SUM(GO461:GY461))=#REF!</f>
        <v>#REF!</v>
      </c>
      <c r="HM461" s="674"/>
      <c r="HN461" s="674"/>
      <c r="HO461" s="674"/>
      <c r="HP461" s="674"/>
      <c r="HQ461" s="674"/>
      <c r="HR461" s="674"/>
      <c r="HS461" s="674"/>
      <c r="HT461" s="674"/>
      <c r="HU461" s="674"/>
      <c r="HV461" s="674"/>
      <c r="HW461" s="674"/>
      <c r="HX461" s="674"/>
      <c r="HY461" s="674"/>
      <c r="HZ461" s="674"/>
    </row>
    <row r="462" spans="1:234" hidden="1" x14ac:dyDescent="0.25">
      <c r="A462" s="643" t="s">
        <v>208</v>
      </c>
      <c r="G462" s="670"/>
      <c r="H462" s="670"/>
      <c r="I462" s="674"/>
      <c r="J462" s="674"/>
      <c r="K462" s="674"/>
      <c r="L462" s="674"/>
      <c r="M462" s="674"/>
      <c r="N462" s="674"/>
      <c r="O462" s="674"/>
      <c r="P462" s="674"/>
      <c r="Q462" s="674"/>
      <c r="R462" s="674"/>
      <c r="S462" s="675"/>
      <c r="DR462" s="749">
        <v>2027</v>
      </c>
      <c r="DS462" s="665" t="e">
        <f>INDEX(DT440:EA441,MATCH(DR462,DR440:DR441,0),MATCH(DS456,DT438:EA438,0))*INDEX(AJ446:AT453,MATCH(DS456,AI446:AI453,0),MATCH(DS457,AJ445:AT445,0))</f>
        <v>#N/A</v>
      </c>
      <c r="DT462" s="665" t="e">
        <f>INDEX(DT440:EA441,MATCH(DR462,DR440:DR441,0),MATCH(DT456,DT438:EA438,0))*INDEX(AJ446:AT453,MATCH(DT456,AI446:AI453,0),MATCH(DT457,AJ445:AT445,0))</f>
        <v>#N/A</v>
      </c>
      <c r="DU462" s="665" t="e">
        <f>INDEX(DT440:EA441,MATCH(DR462,DR440:DR441,0),MATCH(DU456,DT438:EA438,0))*INDEX(AJ446:AT453,MATCH(DU456,AI446:AI453,0),MATCH(DU457,AJ445:AT445,0))</f>
        <v>#N/A</v>
      </c>
      <c r="DV462" s="665" t="e">
        <f>INDEX(DT440:EA441,MATCH(DR462,DR440:DR441,0),MATCH(DV456,DT438:EA438,0))*INDEX(AJ446:AT453,MATCH(DV456,AI446:AI453,0),MATCH(DV457,AJ445:AT445,0))</f>
        <v>#N/A</v>
      </c>
      <c r="DW462" s="665" t="e">
        <f>INDEX(DT440:EA441,MATCH(DR462,DR440:DR441,0),MATCH(DW456,DT438:EA438,0))*INDEX(AJ446:AT453,MATCH(DW456,AI446:AI453,0),MATCH(DW457,AJ445:AT445,0))</f>
        <v>#N/A</v>
      </c>
      <c r="DX462" s="665" t="e">
        <f>INDEX(DT440:EA441,MATCH(DR462,DR440:DR441,0),MATCH(DX456,DT438:EA438,0))*INDEX(AJ446:AT453,MATCH(DX456,AI446:AI453,0),MATCH(DX457,AJ445:AT445,0))</f>
        <v>#N/A</v>
      </c>
      <c r="DY462" s="665" t="e">
        <f>INDEX(DT440:EA441,MATCH(DR462,DR440:DR441,0),MATCH(DY456,DT438:EA438,0))*INDEX(AJ446:AT453,MATCH(DY456,AI446:AI453,0),MATCH(DY457,AJ445:AT445,0))</f>
        <v>#N/A</v>
      </c>
      <c r="DZ462" s="665" t="e">
        <f>INDEX(DT440:EA441,MATCH(DR462,DR440:DR441,0),MATCH(DZ456,DT438:EA438,0))*INDEX(AJ446:AT453,MATCH(DZ456,AI446:AI453,0),MATCH(DZ457,AJ445:AT445,0))</f>
        <v>#N/A</v>
      </c>
      <c r="EA462" s="665" t="e">
        <f>INDEX(DT440:EA441,MATCH(DR462,DR440:DR441,0),MATCH(EA456,DT438:EA438,0))*INDEX(AJ446:AT453,MATCH(EA456,AI446:AI453,0),MATCH(EA457,AJ445:AT445,0))</f>
        <v>#N/A</v>
      </c>
      <c r="EB462" s="665" t="e">
        <f>INDEX(DT440:EA441,MATCH(DR462,DR440:DR441,0),MATCH(EB456,DT438:EA438,0))*INDEX(AJ446:AT453,MATCH(EB456,AI446:AI453,0),MATCH(EB457,AJ445:AT445,0))</f>
        <v>#N/A</v>
      </c>
      <c r="EC462" s="665" t="e">
        <f>INDEX(DT440:EA441,MATCH(DR462,DR440:DR441,0),MATCH(EC456,DT438:EA438,0))*INDEX(AJ446:AT453,MATCH(EC456,AI446:AI453,0),MATCH(EC457,AJ445:AT445,0))</f>
        <v>#N/A</v>
      </c>
      <c r="ED462" s="665" t="e">
        <f>INDEX(DT440:EA441,MATCH(DR462,DR440:DR441,0),MATCH(ED456,DT438:EA438,0))*INDEX(AJ446:AT453,MATCH(ED456,AI446:AI453,0),MATCH(ED457,AJ445:AT445,0))</f>
        <v>#N/A</v>
      </c>
      <c r="EE462" s="665" t="e">
        <f>INDEX(DT440:EA441,MATCH(DR462,DR440:DR441,0),MATCH(EE456,DT438:EA438,0))*INDEX(AJ446:AT453,MATCH(EE456,AI446:AI453,0),MATCH(EE457,AJ445:AT445,0))</f>
        <v>#N/A</v>
      </c>
      <c r="EF462" s="665" t="e">
        <f>INDEX(DT440:EA441,MATCH(DR462,DR440:DR441,0),MATCH(EF456,DT438:EA438,0))*INDEX(AJ446:AT453,MATCH(EF456,AI446:AI453,0),MATCH(EF457,AJ445:AT445,0))</f>
        <v>#N/A</v>
      </c>
      <c r="EG462" s="665" t="e">
        <f>INDEX(DT440:EA441,MATCH(DR462,DR440:DR441,0),MATCH(EG456,DT438:EA438,0))*INDEX(AJ446:AT453,MATCH(EG456,AI446:AI453,0),MATCH(EG457,AJ445:AT445,0))</f>
        <v>#N/A</v>
      </c>
      <c r="EH462" s="665" t="e">
        <f>INDEX(DT440:EA441,MATCH(DR462,DR440:DR441,0),MATCH(EH456,DT438:EA438,0))*INDEX(AJ446:AT453,MATCH(EH456,AI446:AI453,0),MATCH(EH457,AJ445:AT445,0))</f>
        <v>#N/A</v>
      </c>
      <c r="EI462" s="665" t="e">
        <f>INDEX(DT440:EA441,MATCH(DR462,DR440:DR441,0),MATCH(EI456,DT438:EA438,0))*INDEX(AJ446:AT453,MATCH(EI456,AI446:AI453,0),MATCH(EI457,AJ445:AT445,0))</f>
        <v>#N/A</v>
      </c>
      <c r="EJ462" s="665" t="e">
        <f>INDEX(DT440:EA441,MATCH(DR462,DR440:DR441,0),MATCH(EJ456,DT438:EA438,0))*INDEX(AJ446:AT453,MATCH(EJ456,AI446:AI453,0),MATCH(EJ457,AJ445:AT445,0))</f>
        <v>#N/A</v>
      </c>
      <c r="EK462" s="665" t="e">
        <f>INDEX(DT440:EA441,MATCH(DR462,DR440:DR441,0),MATCH(EK456,DT438:EA438,0))*INDEX(AJ446:AT453,MATCH(EK456,AI446:AI453,0),MATCH(EK457,AJ445:AT445,0))</f>
        <v>#N/A</v>
      </c>
      <c r="EL462" s="665" t="e">
        <f>INDEX(DT440:EA441,MATCH(DR462,DR440:DR441,0),MATCH(EL456,DT438:EA438,0))*INDEX(AJ446:AT453,MATCH(EL456,AI446:AI453,0),MATCH(EL457,AJ445:AT445,0))</f>
        <v>#N/A</v>
      </c>
      <c r="EM462" s="665" t="e">
        <f>INDEX(DT440:EA441,MATCH(DR462,DR440:DR441,0),MATCH(EM456,DT438:EA438,0))*INDEX(AJ446:AT453,MATCH(EM456,AI446:AI453,0),MATCH(EM457,AJ445:AT445,0))</f>
        <v>#N/A</v>
      </c>
      <c r="EN462" s="665" t="e">
        <f>INDEX(DT440:EA441,MATCH(DR462,DR440:DR441,0),MATCH(EN456,DT438:EA438,0))*INDEX(AJ446:AT453,MATCH(EN456,AI446:AI453,0),MATCH(EN457,AJ445:AT445,0))</f>
        <v>#N/A</v>
      </c>
      <c r="EO462" s="665" t="e">
        <f>INDEX(DT440:EA441,MATCH(DR462,DR440:DR441,0),MATCH(EO456,DT438:EA438,0))*INDEX(AJ446:AT453,MATCH(EO456,AI446:AI453,0),MATCH(EO457,AJ445:AT445,0))</f>
        <v>#N/A</v>
      </c>
      <c r="EP462" s="665" t="e">
        <f>INDEX(DT440:EA441,MATCH(DR462,DR440:DR441,0),MATCH(EP456,DT438:EA438,0))*INDEX(AJ446:AT453,MATCH(EP456,AI446:AI453,0),MATCH(EP457,AJ445:AT445,0))</f>
        <v>#N/A</v>
      </c>
      <c r="EQ462" s="665" t="e">
        <f>INDEX(DT440:EA441,MATCH(DR462,DR440:DR441,0),MATCH(EQ456,DT438:EA438,0))*INDEX(AJ446:AT453,MATCH(EQ456,AI446:AI453,0),MATCH(EQ457,AJ445:AT445,0))</f>
        <v>#N/A</v>
      </c>
      <c r="ER462" s="665" t="e">
        <f>INDEX(DT440:EA441,MATCH(DR462,DR440:DR441,0),MATCH(ER456,DT438:EA438,0))*INDEX(AJ446:AT453,MATCH(ER456,AI446:AI453,0),MATCH(ER457,AJ445:AT445,0))</f>
        <v>#N/A</v>
      </c>
      <c r="ES462" s="665" t="e">
        <f>INDEX(DT440:EA441,MATCH(DR462,DR440:DR441,0),MATCH(ES456,DT438:EA438,0))*INDEX(AJ446:AT453,MATCH(ES456,AI446:AI453,0),MATCH(ES457,AJ445:AT445,0))</f>
        <v>#N/A</v>
      </c>
      <c r="ET462" s="665" t="e">
        <f>INDEX(DT440:EA441,MATCH(DR462,DR440:DR441,0),MATCH(ET456,DT438:EA438,0))*INDEX(AJ446:AT453,MATCH(ET456,AI446:AI453,0),MATCH(ET457,AJ445:AT445,0))</f>
        <v>#N/A</v>
      </c>
      <c r="EU462" s="665" t="e">
        <f>INDEX(DT440:EA441,MATCH(DR462,DR440:DR441,0),MATCH(EU456,DT438:EA438,0))*INDEX(AJ446:AT453,MATCH(EU456,AI446:AI453,0),MATCH(EU457,AJ445:AT445,0))</f>
        <v>#N/A</v>
      </c>
      <c r="EV462" s="665" t="e">
        <f>INDEX(DT440:EA441,MATCH(DR462,DR440:DR441,0),MATCH(EV456,DT438:EA438,0))*INDEX(AJ446:AT453,MATCH(EV456,AI446:AI453,0),MATCH(EV457,AJ445:AT445,0))</f>
        <v>#N/A</v>
      </c>
      <c r="EW462" s="665" t="e">
        <f>INDEX(DT440:EA441,MATCH(DR462,DR440:DR441,0),MATCH(EW456,DT438:EA438,0))*INDEX(AJ446:AT453,MATCH(EW456,AI446:AI453,0),MATCH(EW457,AJ445:AT445,0))</f>
        <v>#N/A</v>
      </c>
      <c r="EX462" s="665" t="e">
        <f>INDEX(DT440:EA441,MATCH(DR462,DR440:DR441,0),MATCH(EX456,DT438:EA438,0))*INDEX(AJ446:AT453,MATCH(EX456,AI446:AI453,0),MATCH(EX457,AJ445:AT445,0))</f>
        <v>#N/A</v>
      </c>
      <c r="EY462" s="665" t="e">
        <f>INDEX(DT440:EA441,MATCH(DR462,DR440:DR441,0),MATCH(EY456,DT438:EA438,0))*INDEX(AJ446:AT453,MATCH(EY456,AI446:AI453,0),MATCH(EY457,AJ445:AT445,0))</f>
        <v>#N/A</v>
      </c>
      <c r="EZ462" s="665" t="e">
        <f>INDEX(DT440:EA441,MATCH(DR462,DR440:DR441,0),MATCH(EZ456,DT438:EA438,0))*INDEX(AJ446:AT453,MATCH(EZ456,AI446:AI453,0),MATCH(EZ457,AJ445:AT445,0))</f>
        <v>#N/A</v>
      </c>
      <c r="FA462" s="665" t="e">
        <f>INDEX(DT440:EA441,MATCH(DR462,DR440:DR441,0),MATCH(FA456,DT438:EA438,0))*INDEX(AJ446:AT453,MATCH(FA456,AI446:AI453,0),MATCH(FA457,AJ445:AT445,0))</f>
        <v>#N/A</v>
      </c>
      <c r="FB462" s="665" t="e">
        <f>INDEX(DT440:EA441,MATCH(DR462,DR440:DR441,0),MATCH(FB456,DT438:EA438,0))*INDEX(AJ446:AT453,MATCH(FB456,AI446:AI453,0),MATCH(FB457,AJ445:AT445,0))</f>
        <v>#N/A</v>
      </c>
      <c r="FC462" s="665" t="e">
        <f>INDEX(DT440:EA441,MATCH(DR462,DR440:DR441,0),MATCH(FC456,DT438:EA438,0))*INDEX(AJ446:AT453,MATCH(FC456,AI446:AI453,0),MATCH(FC457,AJ445:AT445,0))</f>
        <v>#N/A</v>
      </c>
      <c r="FD462" s="665" t="e">
        <f>INDEX(DT440:EA441,MATCH(DR462,DR440:DR441,0),MATCH(FD456,DT438:EA438,0))*INDEX(AJ446:AT453,MATCH(FD456,AI446:AI453,0),MATCH(FD457,AJ445:AT445,0))</f>
        <v>#N/A</v>
      </c>
      <c r="FE462" s="665" t="e">
        <f>INDEX(DT440:EA441,MATCH(DR462,DR440:DR441,0),MATCH(FE456,DT438:EA438,0))*INDEX(AJ446:AT453,MATCH(FE456,AI446:AI453,0),MATCH(FE457,AJ445:AT445,0))</f>
        <v>#N/A</v>
      </c>
      <c r="FF462" s="665" t="e">
        <f>INDEX(DT440:EA441,MATCH(DR462,DR440:DR441,0),MATCH(FF456,DT438:EA438,0))*INDEX(AJ446:AT453,MATCH(FF456,AI446:AI453,0),MATCH(FF457,AJ445:AT445,0))</f>
        <v>#N/A</v>
      </c>
      <c r="FG462" s="665" t="e">
        <f>INDEX(DT440:EA441,MATCH(DR462,DR440:DR441,0),MATCH(FG456,DT438:EA438,0))*INDEX(AJ446:AT453,MATCH(FG456,AI446:AI453,0),MATCH(FG457,AJ445:AT445,0))</f>
        <v>#N/A</v>
      </c>
      <c r="FH462" s="665" t="e">
        <f>INDEX(DT440:EA441,MATCH(DR462,DR440:DR441,0),MATCH(FH456,DT438:EA438,0))*INDEX(AJ446:AT453,MATCH(FH456,AI446:AI453,0),MATCH(FH457,AJ445:AT445,0))</f>
        <v>#N/A</v>
      </c>
      <c r="FI462" s="665" t="e">
        <f>INDEX(DT440:EA441,MATCH(DR462,DR440:DR441,0),MATCH(FI456,DT438:EA438,0))*INDEX(AJ446:AT453,MATCH(FI456,AI446:AI453,0),MATCH(FI457,AJ445:AT445,0))</f>
        <v>#N/A</v>
      </c>
      <c r="FJ462" s="665" t="e">
        <f>INDEX(DT440:EA441,MATCH(DR462,DR440:DR441,0),MATCH(FJ456,DT438:EA438,0))*INDEX(AJ446:AT453,MATCH(FJ456,AI446:AI453,0),MATCH(FJ457,AJ445:AT445,0))</f>
        <v>#N/A</v>
      </c>
      <c r="FK462" s="665" t="e">
        <f>INDEX(DT440:EA441,MATCH(DR462,DR440:DR441,0),MATCH(FK456,DT438:EA438,0))*INDEX(AJ446:AT453,MATCH(FK456,AI446:AI453,0),MATCH(FK457,AJ445:AT445,0))</f>
        <v>#N/A</v>
      </c>
      <c r="FL462" s="665" t="e">
        <f>INDEX(DT440:EA441,MATCH(DR462,DR440:DR441,0),MATCH(FL456,DT438:EA438,0))*INDEX(AJ446:AT453,MATCH(FL456,AI446:AI453,0),MATCH(FL457,AJ445:AT445,0))</f>
        <v>#N/A</v>
      </c>
      <c r="FM462" s="665" t="e">
        <f>INDEX(DT440:EA441,MATCH(DR462,DR440:DR441,0),MATCH(FM456,DT438:EA438,0))*INDEX(AJ446:AT453,MATCH(FM456,AI446:AI453,0),MATCH(FM457,AJ445:AT445,0))</f>
        <v>#N/A</v>
      </c>
      <c r="FN462" s="665" t="e">
        <f>INDEX(DT440:EA441,MATCH(DR462,DR440:DR441,0),MATCH(FN456,DT438:EA438,0))*INDEX(AJ446:AT453,MATCH(FN456,AI446:AI453,0),MATCH(FN457,AJ445:AT445,0))</f>
        <v>#N/A</v>
      </c>
      <c r="FO462" s="665" t="e">
        <f>INDEX(DT440:EA441,MATCH(DR462,DR440:DR441,0),MATCH(FO456,DT438:EA438,0))*INDEX(AJ446:AT453,MATCH(FO456,AI446:AI453,0),MATCH(FO457,AJ445:AT445,0))</f>
        <v>#N/A</v>
      </c>
      <c r="FP462" s="665" t="e">
        <f>INDEX(DT440:EA441,MATCH(DR462,DR440:DR441,0),MATCH(FP456,DT438:EA438,0))*INDEX(AJ446:AT453,MATCH(FP456,AI446:AI453,0),MATCH(FP457,AJ445:AT445,0))</f>
        <v>#N/A</v>
      </c>
      <c r="FQ462" s="665" t="e">
        <f>INDEX(DT440:EA441,MATCH(DR462,DR440:DR441,0),MATCH(FQ456,DT438:EA438,0))*INDEX(AJ446:AT453,MATCH(FQ456,AI446:AI453,0),MATCH(FQ457,AJ445:AT445,0))</f>
        <v>#N/A</v>
      </c>
      <c r="FR462" s="665" t="e">
        <f>INDEX(DT440:EA441,MATCH(DR462,DR440:DR441,0),MATCH(FR456,DT438:EA438,0))*INDEX(AJ446:AT453,MATCH(FR456,AI446:AI453,0),MATCH(FR457,AJ445:AT445,0))</f>
        <v>#N/A</v>
      </c>
      <c r="FS462" s="665" t="e">
        <f>INDEX(DT440:EA441,MATCH(DR462,DR440:DR441,0),MATCH(FS456,DT438:EA438,0))*INDEX(AJ446:AT453,MATCH(FS456,AI446:AI453,0),MATCH(FS457,AJ445:AT445,0))</f>
        <v>#N/A</v>
      </c>
      <c r="FT462" s="665" t="e">
        <f>INDEX(DT440:EA441,MATCH(DR462,DR440:DR441,0),MATCH(FT456,DT438:EA438,0))*INDEX(AJ446:AT453,MATCH(FT456,AI446:AI453,0),MATCH(FT457,AJ445:AT445,0))</f>
        <v>#N/A</v>
      </c>
      <c r="FU462" s="665" t="e">
        <f>INDEX(DT440:EA441,MATCH(DR462,DR440:DR441,0),MATCH(FU456,DT438:EA438,0))*INDEX(AJ446:AT453,MATCH(FU456,AI446:AI453,0),MATCH(FU457,AJ445:AT445,0))</f>
        <v>#N/A</v>
      </c>
      <c r="FV462" s="665" t="e">
        <f>INDEX(DT440:EA441,MATCH(DR462,DR440:DR441,0),MATCH(FV456,DT438:EA438,0))*INDEX(AJ446:AT453,MATCH(FV456,AI446:AI453,0),MATCH(FV457,AJ445:AT445,0))</f>
        <v>#N/A</v>
      </c>
      <c r="FW462" s="665" t="e">
        <f>INDEX(DT440:EA441,MATCH(DR462,DR440:DR441,0),MATCH(FW456,DT438:EA438,0))*INDEX(AJ446:AT453,MATCH(FW456,AI446:AI453,0),MATCH(FW457,AJ445:AT445,0))</f>
        <v>#N/A</v>
      </c>
      <c r="FX462" s="665" t="e">
        <f>INDEX(DT440:EA441,MATCH(DR462,DR440:DR441,0),MATCH(FX456,DT438:EA438,0))*INDEX(AJ446:AT453,MATCH(FX456,AI446:AI453,0),MATCH(FX457,AJ445:AT445,0))</f>
        <v>#N/A</v>
      </c>
      <c r="FY462" s="665" t="e">
        <f>INDEX(DT440:EA441,MATCH(DR462,DR440:DR441,0),MATCH(FY456,DT438:EA438,0))*INDEX(AJ446:AT453,MATCH(FY456,AI446:AI453,0),MATCH(FY457,AJ445:AT445,0))</f>
        <v>#N/A</v>
      </c>
      <c r="FZ462" s="665" t="e">
        <f>INDEX(DT440:EA441,MATCH(DR462,DR440:DR441,0),MATCH(FZ456,DT438:EA438,0))*INDEX(AJ446:AT453,MATCH(FZ456,AI446:AI453,0),MATCH(FZ457,AJ445:AT445,0))</f>
        <v>#N/A</v>
      </c>
      <c r="GA462" s="665" t="e">
        <f>INDEX(DT440:EA441,MATCH(DR462,DR440:DR441,0),MATCH(GA456,DT438:EA438,0))*INDEX(AJ446:AT453,MATCH(GA456,AI446:AI453,0),MATCH(GA457,AJ445:AT445,0))</f>
        <v>#N/A</v>
      </c>
      <c r="GB462" s="665" t="e">
        <f>INDEX(DT440:EA441,MATCH(DR462,DR440:DR441,0),MATCH(GB456,DT438:EA438,0))*INDEX(AJ446:AT453,MATCH(GB456,AI446:AI453,0),MATCH(GB457,AJ445:AT445,0))</f>
        <v>#N/A</v>
      </c>
      <c r="GC462" s="665" t="e">
        <f>INDEX(DT440:EA441,MATCH(DR462,DR440:DR441,0),MATCH(GC456,DT438:EA438,0))*INDEX(AJ446:AT453,MATCH(GC456,AI446:AI453,0),MATCH(GC457,AJ445:AT445,0))</f>
        <v>#N/A</v>
      </c>
      <c r="GD462" s="665" t="e">
        <f>INDEX(DT440:EA441,MATCH(DR462,DR440:DR441,0),MATCH(GD456,DT438:EA438,0))*INDEX(AJ446:AT453,MATCH(GD456,AI446:AI453,0),MATCH(GD457,AJ445:AT445,0))</f>
        <v>#N/A</v>
      </c>
      <c r="GE462" s="665" t="e">
        <f>INDEX(DT440:EA441,MATCH(DR462,DR440:DR441,0),MATCH(GE456,DT438:EA438,0))*INDEX(AJ446:AT453,MATCH(GE456,AI446:AI453,0),MATCH(GE457,AJ445:AT445,0))</f>
        <v>#N/A</v>
      </c>
      <c r="GF462" s="665" t="e">
        <f>INDEX(DT440:EA441,MATCH(DR462,DR440:DR441,0),MATCH(GF456,DT438:EA438,0))*INDEX(AJ446:AT453,MATCH(GF456,AI446:AI453,0),MATCH(GF457,AJ445:AT445,0))</f>
        <v>#N/A</v>
      </c>
      <c r="GG462" s="665" t="e">
        <f>INDEX(DT440:EA441,MATCH(DR462,DR440:DR441,0),MATCH(GG456,DT438:EA438,0))*INDEX(AJ446:AT453,MATCH(GG456,AI446:AI453,0),MATCH(GG457,AJ445:AT445,0))</f>
        <v>#N/A</v>
      </c>
      <c r="GH462" s="665" t="e">
        <f>INDEX(DT440:EA441,MATCH(DR462,DR440:DR441,0),MATCH(GH456,DT438:EA438,0))*INDEX(AJ446:AT453,MATCH(GH456,AI446:AI453,0),MATCH(GH457,AJ445:AT445,0))</f>
        <v>#N/A</v>
      </c>
      <c r="GI462" s="665" t="e">
        <f>INDEX(DT440:EA441,MATCH(DR462,DR440:DR441,0),MATCH(GI456,DT438:EA438,0))*INDEX(AJ446:AT453,MATCH(GI456,AI446:AI453,0),MATCH(GI457,AJ445:AT445,0))</f>
        <v>#N/A</v>
      </c>
      <c r="GJ462" s="665" t="e">
        <f>INDEX(DT440:EA441,MATCH(DR462,DR440:DR441,0),MATCH(GJ456,DT438:EA438,0))*INDEX(AJ446:AT453,MATCH(GJ456,AI446:AI453,0),MATCH(GJ457,AJ445:AT445,0))</f>
        <v>#N/A</v>
      </c>
      <c r="GK462" s="665" t="e">
        <f>INDEX(DT440:EA441,MATCH(DR462,DR440:DR441,0),MATCH(GK456,DT438:EA438,0))*INDEX(AJ446:AT453,MATCH(GK456,AI446:AI453,0),MATCH(GK457,AJ445:AT445,0))</f>
        <v>#N/A</v>
      </c>
      <c r="GL462" s="665" t="e">
        <f>SUM(DS462:GK462)=#REF!-SUM(HB462:HK462)</f>
        <v>#N/A</v>
      </c>
      <c r="GM462" s="667"/>
      <c r="GN462" s="749">
        <v>2027</v>
      </c>
      <c r="GO462" s="664" t="e">
        <f>SUMIF(DS445:EN445,GO445,DS462:EN462)</f>
        <v>#N/A</v>
      </c>
      <c r="GP462" s="668" t="e">
        <f>SUMIF(DS445:GK445,GP445,DS462:GK462)</f>
        <v>#N/A</v>
      </c>
      <c r="GQ462" s="668" t="e">
        <f>SUMIF(DS445:GK445,GQ445,DS462:GK462)</f>
        <v>#N/A</v>
      </c>
      <c r="GR462" s="668" t="e">
        <f>SUMIF(DS445:GK445,GR445,DS462:GK462)</f>
        <v>#N/A</v>
      </c>
      <c r="GS462" s="668" t="e">
        <f>SUMIF(DS445:GK445,GS445,DS462:GK462)</f>
        <v>#N/A</v>
      </c>
      <c r="GT462" s="668" t="e">
        <f>SUMIF(DS445:GK445,GT445,DS462:GK462)</f>
        <v>#N/A</v>
      </c>
      <c r="GU462" s="668" t="e">
        <f>SUMIF(DS445:GK445,GU445,DS462:GK462)</f>
        <v>#N/A</v>
      </c>
      <c r="GV462" s="668" t="e">
        <f>SUMIF(DS445:GK445,GV445,DS462:GK462)</f>
        <v>#N/A</v>
      </c>
      <c r="GW462" s="668" t="e">
        <f>SUMIF(DS445:GK445,GW445,DS462:GK462)</f>
        <v>#N/A</v>
      </c>
      <c r="GX462" s="668" t="e">
        <f>SUMIF(DS445:GK445,GX445,DS462:GK462)</f>
        <v>#N/A</v>
      </c>
      <c r="GY462" s="668" t="e">
        <f>SUMIF(DS445:GK445,GY445,DS462:GK462)</f>
        <v>#N/A</v>
      </c>
      <c r="GZ462" s="646" t="e">
        <f>#REF!=SUM(GO462:GY462)</f>
        <v>#REF!</v>
      </c>
      <c r="HB462" s="668" t="e">
        <f>IF(GZ462,0,(#REF!-SUM(GO462:GY462))*INDEX(AK446:AT453,MATCH(GN462,AI446:AI453,0),MATCH(HB457,AK445:AT445,0)))</f>
        <v>#REF!</v>
      </c>
      <c r="HC462" s="668" t="e">
        <f>IF(GZ462,0,(#REF!-SUM(GO462:GY462))*INDEX(AK446:AT453,MATCH(GN462,AI446:AI453,0),MATCH(HC457,AK445:AT445,0)))</f>
        <v>#REF!</v>
      </c>
      <c r="HD462" s="668" t="e">
        <f>IF(GZ462,0,(#REF!-SUM(GO462:GY462))*INDEX(AK446:AT453,MATCH(GN462,AI446:AI453,0),MATCH(HD457,AK445:AT445,0)))</f>
        <v>#REF!</v>
      </c>
      <c r="HE462" s="668" t="e">
        <f>IF(GZ462,0,(#REF!-SUM(GO462:GY462))*INDEX(AK446:AT453,MATCH(GN462,AI446:AI453,0),MATCH(HE457,AK445:AT445,0)))</f>
        <v>#REF!</v>
      </c>
      <c r="HF462" s="668" t="e">
        <f>IF(GZ462,0,(#REF!-SUM(GO462:GY462))*INDEX(AK446:AT453,MATCH(GN462,AI446:AI453,0),MATCH(HF457,AK445:AT445,0)))</f>
        <v>#REF!</v>
      </c>
      <c r="HG462" s="668" t="e">
        <f>IF(GZ462,0,(#REF!-SUM(GO462:GY462))*INDEX(AK446:AT453,MATCH(GN462,AI446:AI453,0),MATCH(HG457,AK445:AT445,0)))</f>
        <v>#REF!</v>
      </c>
      <c r="HH462" s="668" t="e">
        <f>IF(GZ462,0,(#REF!-SUM(GO462:GY462))*INDEX(AK446:AT453,MATCH(GN462,AI446:AI453,0),MATCH(HH457,AK445:AT445,0)))</f>
        <v>#REF!</v>
      </c>
      <c r="HI462" s="668" t="e">
        <f>IF(GZ462,0,(#REF!-SUM(GO462:GY462))*INDEX(AK446:AT453,MATCH(GN462,AI446:AI453,0),MATCH(HI457,AK445:AT445,0)))</f>
        <v>#REF!</v>
      </c>
      <c r="HJ462" s="668" t="e">
        <f>IF(GZ462,0,(#REF!-SUM(GO462:GY462))*INDEX(AK446:AT453,MATCH(GN462,AI446:AI453,0),MATCH(HJ457,AK445:AT445,0)))</f>
        <v>#REF!</v>
      </c>
      <c r="HK462" s="668" t="e">
        <f>IF(GZ462,0,(#REF!-SUM(GO462:GY462))*INDEX(AK446:AT453,MATCH(GN462,AI446:AI453,0),MATCH(HK457,AK445:AT445,0)))</f>
        <v>#REF!</v>
      </c>
      <c r="HL462" s="668" t="e">
        <f>(SUM(HB462:HK462)+SUM(GO462:GY462))=#REF!</f>
        <v>#REF!</v>
      </c>
      <c r="HM462" s="674"/>
      <c r="HN462" s="674"/>
      <c r="HO462" s="674"/>
      <c r="HP462" s="674"/>
      <c r="HQ462" s="674"/>
      <c r="HR462" s="674"/>
      <c r="HS462" s="674"/>
      <c r="HT462" s="674"/>
      <c r="HU462" s="674"/>
      <c r="HV462" s="674"/>
      <c r="HW462" s="674"/>
      <c r="HX462" s="674"/>
      <c r="HY462" s="674"/>
      <c r="HZ462" s="674"/>
    </row>
    <row r="463" spans="1:234" hidden="1" x14ac:dyDescent="0.25">
      <c r="A463" s="643" t="s">
        <v>208</v>
      </c>
      <c r="G463" s="670"/>
      <c r="H463" s="670"/>
      <c r="I463" s="674"/>
      <c r="J463" s="674"/>
      <c r="K463" s="674"/>
      <c r="L463" s="674"/>
      <c r="M463" s="674"/>
      <c r="N463" s="674"/>
      <c r="O463" s="674"/>
      <c r="P463" s="674"/>
      <c r="Q463" s="674"/>
      <c r="R463" s="674"/>
      <c r="S463" s="675"/>
      <c r="DR463" s="749">
        <v>2028</v>
      </c>
      <c r="DS463" s="665" t="e">
        <f>INDEX(DT440:EA441,MATCH(DR463,DR440:DR441,0),MATCH(DS456,DT438:EA438,0))*INDEX(AJ446:AT453,MATCH(DS456,AI446:AI453,0),MATCH(DS457,AJ445:AT445,0))</f>
        <v>#N/A</v>
      </c>
      <c r="DT463" s="665" t="e">
        <f>INDEX(DT440:EA441,MATCH(DR463,DR440:DR441,0),MATCH(DT456,DT438:EA438,0))*INDEX(AJ446:AT453,MATCH(DT456,AI446:AI453,0),MATCH(DT457,AJ445:AT445,0))</f>
        <v>#N/A</v>
      </c>
      <c r="DU463" s="665" t="e">
        <f>INDEX(DT440:EA441,MATCH(DR463,DR440:DR441,0),MATCH(DU456,DT438:EA438,0))*INDEX(AJ446:AT453,MATCH(DU456,AI446:AI453,0),MATCH(DU457,AJ445:AT445,0))</f>
        <v>#N/A</v>
      </c>
      <c r="DV463" s="665" t="e">
        <f>INDEX(DT440:EA441,MATCH(DR463,DR440:DR441,0),MATCH(DV456,DT438:EA438,0))*INDEX(AJ446:AT453,MATCH(DV456,AI446:AI453,0),MATCH(DV457,AJ445:AT445,0))</f>
        <v>#N/A</v>
      </c>
      <c r="DW463" s="665" t="e">
        <f>INDEX(DT440:EA441,MATCH(DR463,DR440:DR441,0),MATCH(DW456,DT438:EA438,0))*INDEX(AJ446:AT453,MATCH(DW456,AI446:AI453,0),MATCH(DW457,AJ445:AT445,0))</f>
        <v>#N/A</v>
      </c>
      <c r="DX463" s="665" t="e">
        <f>INDEX(DT440:EA441,MATCH(DR463,DR440:DR441,0),MATCH(DX456,DT438:EA438,0))*INDEX(AJ446:AT453,MATCH(DX456,AI446:AI453,0),MATCH(DX457,AJ445:AT445,0))</f>
        <v>#N/A</v>
      </c>
      <c r="DY463" s="665" t="e">
        <f>INDEX(DT440:EA441,MATCH(DR463,DR440:DR441,0),MATCH(DY456,DT438:EA438,0))*INDEX(AJ446:AT453,MATCH(DY456,AI446:AI453,0),MATCH(DY457,AJ445:AT445,0))</f>
        <v>#N/A</v>
      </c>
      <c r="DZ463" s="665" t="e">
        <f>INDEX(DT440:EA441,MATCH(DR463,DR440:DR441,0),MATCH(DZ456,DT438:EA438,0))*INDEX(AJ446:AT453,MATCH(DZ456,AI446:AI453,0),MATCH(DZ457,AJ445:AT445,0))</f>
        <v>#N/A</v>
      </c>
      <c r="EA463" s="665" t="e">
        <f>INDEX(DT440:EA441,MATCH(DR463,DR440:DR441,0),MATCH(EA456,DT438:EA438,0))*INDEX(AJ446:AT453,MATCH(EA456,AI446:AI453,0),MATCH(EA457,AJ445:AT445,0))</f>
        <v>#N/A</v>
      </c>
      <c r="EB463" s="665" t="e">
        <f>INDEX(DT440:EA441,MATCH(DR463,DR440:DR441,0),MATCH(EB456,DT438:EA438,0))*INDEX(AJ446:AT453,MATCH(EB456,AI446:AI453,0),MATCH(EB457,AJ445:AT445,0))</f>
        <v>#N/A</v>
      </c>
      <c r="EC463" s="665" t="e">
        <f>INDEX(DT440:EA441,MATCH(DR463,DR440:DR441,0),MATCH(EC456,DT438:EA438,0))*INDEX(AJ446:AT453,MATCH(EC456,AI446:AI453,0),MATCH(EC457,AJ445:AT445,0))</f>
        <v>#N/A</v>
      </c>
      <c r="ED463" s="665" t="e">
        <f>INDEX(DT440:EA441,MATCH(DR463,DR440:DR441,0),MATCH(ED456,DT438:EA438,0))*INDEX(AJ446:AT453,MATCH(ED456,AI446:AI453,0),MATCH(ED457,AJ445:AT445,0))</f>
        <v>#N/A</v>
      </c>
      <c r="EE463" s="665" t="e">
        <f>INDEX(DT440:EA441,MATCH(DR463,DR440:DR441,0),MATCH(EE456,DT438:EA438,0))*INDEX(AJ446:AT453,MATCH(EE456,AI446:AI453,0),MATCH(EE457,AJ445:AT445,0))</f>
        <v>#N/A</v>
      </c>
      <c r="EF463" s="665" t="e">
        <f>INDEX(DT440:EA441,MATCH(DR463,DR440:DR441,0),MATCH(EF456,DT438:EA438,0))*INDEX(AJ446:AT453,MATCH(EF456,AI446:AI453,0),MATCH(EF457,AJ445:AT445,0))</f>
        <v>#N/A</v>
      </c>
      <c r="EG463" s="665" t="e">
        <f>INDEX(DT440:EA441,MATCH(DR463,DR440:DR441,0),MATCH(EG456,DT438:EA438,0))*INDEX(AJ446:AT453,MATCH(EG456,AI446:AI453,0),MATCH(EG457,AJ445:AT445,0))</f>
        <v>#N/A</v>
      </c>
      <c r="EH463" s="665" t="e">
        <f>INDEX(DT440:EA441,MATCH(DR463,DR440:DR441,0),MATCH(EH456,DT438:EA438,0))*INDEX(AJ446:AT453,MATCH(EH456,AI446:AI453,0),MATCH(EH457,AJ445:AT445,0))</f>
        <v>#N/A</v>
      </c>
      <c r="EI463" s="665" t="e">
        <f>INDEX(DT440:EA441,MATCH(DR463,DR440:DR441,0),MATCH(EI456,DT438:EA438,0))*INDEX(AJ446:AT453,MATCH(EI456,AI446:AI453,0),MATCH(EI457,AJ445:AT445,0))</f>
        <v>#N/A</v>
      </c>
      <c r="EJ463" s="665" t="e">
        <f>INDEX(DT440:EA441,MATCH(DR463,DR440:DR441,0),MATCH(EJ456,DT438:EA438,0))*INDEX(AJ446:AT453,MATCH(EJ456,AI446:AI453,0),MATCH(EJ457,AJ445:AT445,0))</f>
        <v>#N/A</v>
      </c>
      <c r="EK463" s="665" t="e">
        <f>INDEX(DT440:EA441,MATCH(DR463,DR440:DR441,0),MATCH(EK456,DT438:EA438,0))*INDEX(AJ446:AT453,MATCH(EK456,AI446:AI453,0),MATCH(EK457,AJ445:AT445,0))</f>
        <v>#N/A</v>
      </c>
      <c r="EL463" s="665" t="e">
        <f>INDEX(DT440:EA441,MATCH(DR463,DR440:DR441,0),MATCH(EL456,DT438:EA438,0))*INDEX(AJ446:AT453,MATCH(EL456,AI446:AI453,0),MATCH(EL457,AJ445:AT445,0))</f>
        <v>#N/A</v>
      </c>
      <c r="EM463" s="665" t="e">
        <f>INDEX(DT440:EA441,MATCH(DR463,DR440:DR441,0),MATCH(EM456,DT438:EA438,0))*INDEX(AJ446:AT453,MATCH(EM456,AI446:AI453,0),MATCH(EM457,AJ445:AT445,0))</f>
        <v>#N/A</v>
      </c>
      <c r="EN463" s="665" t="e">
        <f>INDEX(DT440:EA441,MATCH(DR463,DR440:DR441,0),MATCH(EN456,DT438:EA438,0))*INDEX(AJ446:AT453,MATCH(EN456,AI446:AI453,0),MATCH(EN457,AJ445:AT445,0))</f>
        <v>#N/A</v>
      </c>
      <c r="EO463" s="665" t="e">
        <f>INDEX(DT440:EA441,MATCH(DR463,DR440:DR441,0),MATCH(EO456,DT438:EA438,0))*INDEX(AJ446:AT453,MATCH(EO456,AI446:AI453,0),MATCH(EO457,AJ445:AT445,0))</f>
        <v>#N/A</v>
      </c>
      <c r="EP463" s="665" t="e">
        <f>INDEX(DT440:EA441,MATCH(DR463,DR440:DR441,0),MATCH(EP456,DT438:EA438,0))*INDEX(AJ446:AT453,MATCH(EP456,AI446:AI453,0),MATCH(EP457,AJ445:AT445,0))</f>
        <v>#N/A</v>
      </c>
      <c r="EQ463" s="665" t="e">
        <f>INDEX(DT440:EA441,MATCH(DR463,DR440:DR441,0),MATCH(EQ456,DT438:EA438,0))*INDEX(AJ446:AT453,MATCH(EQ456,AI446:AI453,0),MATCH(EQ457,AJ445:AT445,0))</f>
        <v>#N/A</v>
      </c>
      <c r="ER463" s="665" t="e">
        <f>INDEX(DT440:EA441,MATCH(DR463,DR440:DR441,0),MATCH(ER456,DT438:EA438,0))*INDEX(AJ446:AT453,MATCH(ER456,AI446:AI453,0),MATCH(ER457,AJ445:AT445,0))</f>
        <v>#N/A</v>
      </c>
      <c r="ES463" s="665" t="e">
        <f>INDEX(DT440:EA441,MATCH(DR463,DR440:DR441,0),MATCH(ES456,DT438:EA438,0))*INDEX(AJ446:AT453,MATCH(ES456,AI446:AI453,0),MATCH(ES457,AJ445:AT445,0))</f>
        <v>#N/A</v>
      </c>
      <c r="ET463" s="665" t="e">
        <f>INDEX(DT440:EA441,MATCH(DR463,DR440:DR441,0),MATCH(ET456,DT438:EA438,0))*INDEX(AJ446:AT453,MATCH(ET456,AI446:AI453,0),MATCH(ET457,AJ445:AT445,0))</f>
        <v>#N/A</v>
      </c>
      <c r="EU463" s="665" t="e">
        <f>INDEX(DT440:EA441,MATCH(DR463,DR440:DR441,0),MATCH(EU456,DT438:EA438,0))*INDEX(AJ446:AT453,MATCH(EU456,AI446:AI453,0),MATCH(EU457,AJ445:AT445,0))</f>
        <v>#N/A</v>
      </c>
      <c r="EV463" s="665" t="e">
        <f>INDEX(DT440:EA441,MATCH(DR463,DR440:DR441,0),MATCH(EV456,DT438:EA438,0))*INDEX(AJ446:AT453,MATCH(EV456,AI446:AI453,0),MATCH(EV457,AJ445:AT445,0))</f>
        <v>#N/A</v>
      </c>
      <c r="EW463" s="665" t="e">
        <f>INDEX(DT440:EA441,MATCH(DR463,DR440:DR441,0),MATCH(EW456,DT438:EA438,0))*INDEX(AJ446:AT453,MATCH(EW456,AI446:AI453,0),MATCH(EW457,AJ445:AT445,0))</f>
        <v>#N/A</v>
      </c>
      <c r="EX463" s="665" t="e">
        <f>INDEX(DT440:EA441,MATCH(DR463,DR440:DR441,0),MATCH(EX456,DT438:EA438,0))*INDEX(AJ446:AT453,MATCH(EX456,AI446:AI453,0),MATCH(EX457,AJ445:AT445,0))</f>
        <v>#N/A</v>
      </c>
      <c r="EY463" s="665" t="e">
        <f>INDEX(DT440:EA441,MATCH(DR463,DR440:DR441,0),MATCH(EY456,DT438:EA438,0))*INDEX(AJ446:AT453,MATCH(EY456,AI446:AI453,0),MATCH(EY457,AJ445:AT445,0))</f>
        <v>#N/A</v>
      </c>
      <c r="EZ463" s="665" t="e">
        <f>INDEX(DT440:EA441,MATCH(DR463,DR440:DR441,0),MATCH(EZ456,DT438:EA438,0))*INDEX(AJ446:AT453,MATCH(EZ456,AI446:AI453,0),MATCH(EZ457,AJ445:AT445,0))</f>
        <v>#N/A</v>
      </c>
      <c r="FA463" s="665" t="e">
        <f>INDEX(DT440:EA441,MATCH(DR463,DR440:DR441,0),MATCH(FA456,DT438:EA438,0))*INDEX(AJ446:AT453,MATCH(FA456,AI446:AI453,0),MATCH(FA457,AJ445:AT445,0))</f>
        <v>#N/A</v>
      </c>
      <c r="FB463" s="665" t="e">
        <f>INDEX(DT440:EA441,MATCH(DR463,DR440:DR441,0),MATCH(FB456,DT438:EA438,0))*INDEX(AJ446:AT453,MATCH(FB456,AI446:AI453,0),MATCH(FB457,AJ445:AT445,0))</f>
        <v>#N/A</v>
      </c>
      <c r="FC463" s="665" t="e">
        <f>INDEX(DT440:EA441,MATCH(DR463,DR440:DR441,0),MATCH(FC456,DT438:EA438,0))*INDEX(AJ446:AT453,MATCH(FC456,AI446:AI453,0),MATCH(FC457,AJ445:AT445,0))</f>
        <v>#N/A</v>
      </c>
      <c r="FD463" s="665" t="e">
        <f>INDEX(DT440:EA441,MATCH(DR463,DR440:DR441,0),MATCH(FD456,DT438:EA438,0))*INDEX(AJ446:AT453,MATCH(FD456,AI446:AI453,0),MATCH(FD457,AJ445:AT445,0))</f>
        <v>#N/A</v>
      </c>
      <c r="FE463" s="665" t="e">
        <f>INDEX(DT440:EA441,MATCH(DR463,DR440:DR441,0),MATCH(FE456,DT438:EA438,0))*INDEX(AJ446:AT453,MATCH(FE456,AI446:AI453,0),MATCH(FE457,AJ445:AT445,0))</f>
        <v>#N/A</v>
      </c>
      <c r="FF463" s="665" t="e">
        <f>INDEX(DT440:EA441,MATCH(DR463,DR440:DR441,0),MATCH(FF456,DT438:EA438,0))*INDEX(AJ446:AT453,MATCH(FF456,AI446:AI453,0),MATCH(FF457,AJ445:AT445,0))</f>
        <v>#N/A</v>
      </c>
      <c r="FG463" s="665" t="e">
        <f>INDEX(DT440:EA441,MATCH(DR463,DR440:DR441,0),MATCH(FG456,DT438:EA438,0))*INDEX(AJ446:AT453,MATCH(FG456,AI446:AI453,0),MATCH(FG457,AJ445:AT445,0))</f>
        <v>#N/A</v>
      </c>
      <c r="FH463" s="665" t="e">
        <f>INDEX(DT440:EA441,MATCH(DR463,DR440:DR441,0),MATCH(FH456,DT438:EA438,0))*INDEX(AJ446:AT453,MATCH(FH456,AI446:AI453,0),MATCH(FH457,AJ445:AT445,0))</f>
        <v>#N/A</v>
      </c>
      <c r="FI463" s="665" t="e">
        <f>INDEX(DT440:EA441,MATCH(DR463,DR440:DR441,0),MATCH(FI456,DT438:EA438,0))*INDEX(AJ446:AT453,MATCH(FI456,AI446:AI453,0),MATCH(FI457,AJ445:AT445,0))</f>
        <v>#N/A</v>
      </c>
      <c r="FJ463" s="665" t="e">
        <f>INDEX(DT440:EA441,MATCH(DR463,DR440:DR441,0),MATCH(FJ456,DT438:EA438,0))*INDEX(AJ446:AT453,MATCH(FJ456,AI446:AI453,0),MATCH(FJ457,AJ445:AT445,0))</f>
        <v>#N/A</v>
      </c>
      <c r="FK463" s="665" t="e">
        <f>INDEX(DT440:EA441,MATCH(DR463,DR440:DR441,0),MATCH(FK456,DT438:EA438,0))*INDEX(AJ446:AT453,MATCH(FK456,AI446:AI453,0),MATCH(FK457,AJ445:AT445,0))</f>
        <v>#N/A</v>
      </c>
      <c r="FL463" s="665" t="e">
        <f>INDEX(DT440:EA441,MATCH(DR463,DR440:DR441,0),MATCH(FL456,DT438:EA438,0))*INDEX(AJ446:AT453,MATCH(FL456,AI446:AI453,0),MATCH(FL457,AJ445:AT445,0))</f>
        <v>#N/A</v>
      </c>
      <c r="FM463" s="665" t="e">
        <f>INDEX(DT440:EA441,MATCH(DR463,DR440:DR441,0),MATCH(FM456,DT438:EA438,0))*INDEX(AJ446:AT453,MATCH(FM456,AI446:AI453,0),MATCH(FM457,AJ445:AT445,0))</f>
        <v>#N/A</v>
      </c>
      <c r="FN463" s="665" t="e">
        <f>INDEX(DT440:EA441,MATCH(DR463,DR440:DR441,0),MATCH(FN456,DT438:EA438,0))*INDEX(AJ446:AT453,MATCH(FN456,AI446:AI453,0),MATCH(FN457,AJ445:AT445,0))</f>
        <v>#N/A</v>
      </c>
      <c r="FO463" s="665" t="e">
        <f>INDEX(DT440:EA441,MATCH(DR463,DR440:DR441,0),MATCH(FO456,DT438:EA438,0))*INDEX(AJ446:AT453,MATCH(FO456,AI446:AI453,0),MATCH(FO457,AJ445:AT445,0))</f>
        <v>#N/A</v>
      </c>
      <c r="FP463" s="665" t="e">
        <f>INDEX(DT440:EA441,MATCH(DR463,DR440:DR441,0),MATCH(FP456,DT438:EA438,0))*INDEX(AJ446:AT453,MATCH(FP456,AI446:AI453,0),MATCH(FP457,AJ445:AT445,0))</f>
        <v>#N/A</v>
      </c>
      <c r="FQ463" s="665" t="e">
        <f>INDEX(DT440:EA441,MATCH(DR463,DR440:DR441,0),MATCH(FQ456,DT438:EA438,0))*INDEX(AJ446:AT453,MATCH(FQ456,AI446:AI453,0),MATCH(FQ457,AJ445:AT445,0))</f>
        <v>#N/A</v>
      </c>
      <c r="FR463" s="665" t="e">
        <f>INDEX(DT440:EA441,MATCH(DR463,DR440:DR441,0),MATCH(FR456,DT438:EA438,0))*INDEX(AJ446:AT453,MATCH(FR456,AI446:AI453,0),MATCH(FR457,AJ445:AT445,0))</f>
        <v>#N/A</v>
      </c>
      <c r="FS463" s="665" t="e">
        <f>INDEX(DT440:EA441,MATCH(DR463,DR440:DR441,0),MATCH(FS456,DT438:EA438,0))*INDEX(AJ446:AT453,MATCH(FS456,AI446:AI453,0),MATCH(FS457,AJ445:AT445,0))</f>
        <v>#N/A</v>
      </c>
      <c r="FT463" s="665" t="e">
        <f>INDEX(DT440:EA441,MATCH(DR463,DR440:DR441,0),MATCH(FT456,DT438:EA438,0))*INDEX(AJ446:AT453,MATCH(FT456,AI446:AI453,0),MATCH(FT457,AJ445:AT445,0))</f>
        <v>#N/A</v>
      </c>
      <c r="FU463" s="665" t="e">
        <f>INDEX(DT440:EA441,MATCH(DR463,DR440:DR441,0),MATCH(FU456,DT438:EA438,0))*INDEX(AJ446:AT453,MATCH(FU456,AI446:AI453,0),MATCH(FU457,AJ445:AT445,0))</f>
        <v>#N/A</v>
      </c>
      <c r="FV463" s="665" t="e">
        <f>INDEX(DT440:EA441,MATCH(DR463,DR440:DR441,0),MATCH(FV456,DT438:EA438,0))*INDEX(AJ446:AT453,MATCH(FV456,AI446:AI453,0),MATCH(FV457,AJ445:AT445,0))</f>
        <v>#N/A</v>
      </c>
      <c r="FW463" s="665" t="e">
        <f>INDEX(DT440:EA441,MATCH(DR463,DR440:DR441,0),MATCH(FW456,DT438:EA438,0))*INDEX(AJ446:AT453,MATCH(FW456,AI446:AI453,0),MATCH(FW457,AJ445:AT445,0))</f>
        <v>#N/A</v>
      </c>
      <c r="FX463" s="665" t="e">
        <f>INDEX(DT440:EA441,MATCH(DR463,DR440:DR441,0),MATCH(FX456,DT438:EA438,0))*INDEX(AJ446:AT453,MATCH(FX456,AI446:AI453,0),MATCH(FX457,AJ445:AT445,0))</f>
        <v>#N/A</v>
      </c>
      <c r="FY463" s="665" t="e">
        <f>INDEX(DT440:EA441,MATCH(DR463,DR440:DR441,0),MATCH(FY456,DT438:EA438,0))*INDEX(AJ446:AT453,MATCH(FY456,AI446:AI453,0),MATCH(FY457,AJ445:AT445,0))</f>
        <v>#N/A</v>
      </c>
      <c r="FZ463" s="665" t="e">
        <f>INDEX(DT440:EA441,MATCH(DR463,DR440:DR441,0),MATCH(FZ456,DT438:EA438,0))*INDEX(AJ446:AT453,MATCH(FZ456,AI446:AI453,0),MATCH(FZ457,AJ445:AT445,0))</f>
        <v>#N/A</v>
      </c>
      <c r="GA463" s="665" t="e">
        <f>INDEX(DT440:EA441,MATCH(DR463,DR440:DR441,0),MATCH(GA456,DT438:EA438,0))*INDEX(AJ446:AT453,MATCH(GA456,AI446:AI453,0),MATCH(GA457,AJ445:AT445,0))</f>
        <v>#N/A</v>
      </c>
      <c r="GB463" s="665" t="e">
        <f>INDEX(DT440:EA441,MATCH(DR463,DR440:DR441,0),MATCH(GB456,DT438:EA438,0))*INDEX(AJ446:AT453,MATCH(GB456,AI446:AI453,0),MATCH(GB457,AJ445:AT445,0))</f>
        <v>#N/A</v>
      </c>
      <c r="GC463" s="665" t="e">
        <f>INDEX(DT440:EA441,MATCH(DR463,DR440:DR441,0),MATCH(GC456,DT438:EA438,0))*INDEX(AJ446:AT453,MATCH(GC456,AI446:AI453,0),MATCH(GC457,AJ445:AT445,0))</f>
        <v>#N/A</v>
      </c>
      <c r="GD463" s="665" t="e">
        <f>INDEX(DT440:EA441,MATCH(DR463,DR440:DR441,0),MATCH(GD456,DT438:EA438,0))*INDEX(AJ446:AT453,MATCH(GD456,AI446:AI453,0),MATCH(GD457,AJ445:AT445,0))</f>
        <v>#N/A</v>
      </c>
      <c r="GE463" s="665" t="e">
        <f>INDEX(DT440:EA441,MATCH(DR463,DR440:DR441,0),MATCH(GE456,DT438:EA438,0))*INDEX(AJ446:AT453,MATCH(GE456,AI446:AI453,0),MATCH(GE457,AJ445:AT445,0))</f>
        <v>#N/A</v>
      </c>
      <c r="GF463" s="665" t="e">
        <f>INDEX(DT440:EA441,MATCH(DR463,DR440:DR441,0),MATCH(GF456,DT438:EA438,0))*INDEX(AJ446:AT453,MATCH(GF456,AI446:AI453,0),MATCH(GF457,AJ445:AT445,0))</f>
        <v>#N/A</v>
      </c>
      <c r="GG463" s="665" t="e">
        <f>INDEX(DT440:EA441,MATCH(DR463,DR440:DR441,0),MATCH(GG456,DT438:EA438,0))*INDEX(AJ446:AT453,MATCH(GG456,AI446:AI453,0),MATCH(GG457,AJ445:AT445,0))</f>
        <v>#N/A</v>
      </c>
      <c r="GH463" s="665" t="e">
        <f>INDEX(DT440:EA441,MATCH(DR463,DR440:DR441,0),MATCH(GH456,DT438:EA438,0))*INDEX(AJ446:AT453,MATCH(GH456,AI446:AI453,0),MATCH(GH457,AJ445:AT445,0))</f>
        <v>#N/A</v>
      </c>
      <c r="GI463" s="665" t="e">
        <f>INDEX(DT440:EA441,MATCH(DR463,DR440:DR441,0),MATCH(GI456,DT438:EA438,0))*INDEX(AJ446:AT453,MATCH(GI456,AI446:AI453,0),MATCH(GI457,AJ445:AT445,0))</f>
        <v>#N/A</v>
      </c>
      <c r="GJ463" s="665" t="e">
        <f>INDEX(DT440:EA441,MATCH(DR463,DR440:DR441,0),MATCH(GJ456,DT438:EA438,0))*INDEX(AJ446:AT453,MATCH(GJ456,AI446:AI453,0),MATCH(GJ457,AJ445:AT445,0))</f>
        <v>#N/A</v>
      </c>
      <c r="GK463" s="665" t="e">
        <f>INDEX(DT440:EA441,MATCH(DR463,DR440:DR441,0),MATCH(GK456,DT438:EA438,0))*INDEX(AJ446:AT453,MATCH(GK456,AI446:AI453,0),MATCH(GK457,AJ445:AT445,0))</f>
        <v>#N/A</v>
      </c>
      <c r="GL463" s="665" t="e">
        <f>SUM(DS463:GK463)=#REF!-SUM(HB463:HK463)</f>
        <v>#N/A</v>
      </c>
      <c r="GM463" s="667"/>
      <c r="GN463" s="749">
        <v>2028</v>
      </c>
      <c r="GO463" s="664" t="e">
        <f>SUMIF(DS445:EN445,GO445,DS463:EN463)</f>
        <v>#N/A</v>
      </c>
      <c r="GP463" s="668" t="e">
        <f>SUMIF(DS445:GK445,GP445,DS463:GK463)</f>
        <v>#N/A</v>
      </c>
      <c r="GQ463" s="668" t="e">
        <f>SUMIF(DS445:GK445,GQ445,DS463:GK463)</f>
        <v>#N/A</v>
      </c>
      <c r="GR463" s="668" t="e">
        <f>SUMIF(DS445:GK445,GR445,DS463:GK463)</f>
        <v>#N/A</v>
      </c>
      <c r="GS463" s="668" t="e">
        <f>SUMIF(DS445:GK445,GS445,DS463:GK463)</f>
        <v>#N/A</v>
      </c>
      <c r="GT463" s="668" t="e">
        <f>SUMIF(DS445:GK445,GT445,DS463:GK463)</f>
        <v>#N/A</v>
      </c>
      <c r="GU463" s="668" t="e">
        <f>SUMIF(DS445:GK445,GU445,DS463:GK463)</f>
        <v>#N/A</v>
      </c>
      <c r="GV463" s="668" t="e">
        <f>SUMIF(DS445:GK445,GV445,DS463:GK463)</f>
        <v>#N/A</v>
      </c>
      <c r="GW463" s="668" t="e">
        <f>SUMIF(DS445:GK445,GW445,DS463:GK463)</f>
        <v>#N/A</v>
      </c>
      <c r="GX463" s="668" t="e">
        <f>SUMIF(DS445:GK445,GX445,DS463:GK463)</f>
        <v>#N/A</v>
      </c>
      <c r="GY463" s="668" t="e">
        <f>SUMIF(DS445:GK445,GY445,DS463:GK463)</f>
        <v>#N/A</v>
      </c>
      <c r="GZ463" s="646" t="e">
        <f>#REF!=SUM(GO463:GY463)</f>
        <v>#REF!</v>
      </c>
      <c r="HB463" s="668" t="e">
        <f>IF(GZ463,0,(#REF!-SUM(GO463:GY463))*INDEX(AK446:AT453,MATCH(GN463,AI446:AI453,0),MATCH(HB457,AK445:AT445,0)))</f>
        <v>#REF!</v>
      </c>
      <c r="HC463" s="668" t="e">
        <f>IF(GZ463,0,(#REF!-SUM(GO463:GY463))*INDEX(AK446:AT453,MATCH(GN463,AI446:AI453,0),MATCH(HC457,AK445:AT445,0)))</f>
        <v>#REF!</v>
      </c>
      <c r="HD463" s="668" t="e">
        <f>IF(GZ463,0,(#REF!-SUM(GO463:GY463))*INDEX(AK446:AT453,MATCH(GN463,AI446:AI453,0),MATCH(HD457,AK445:AT445,0)))</f>
        <v>#REF!</v>
      </c>
      <c r="HE463" s="668" t="e">
        <f>IF(GZ463,0,(#REF!-SUM(GO463:GY463))*INDEX(AK446:AT453,MATCH(GN463,AI446:AI453,0),MATCH(HE457,AK445:AT445,0)))</f>
        <v>#REF!</v>
      </c>
      <c r="HF463" s="668" t="e">
        <f>IF(GZ463,0,(#REF!-SUM(GO463:GY463))*INDEX(AK446:AT453,MATCH(GN463,AI446:AI453,0),MATCH(HF457,AK445:AT445,0)))</f>
        <v>#REF!</v>
      </c>
      <c r="HG463" s="668" t="e">
        <f>IF(GZ463,0,(#REF!-SUM(GO463:GY463))*INDEX(AK446:AT453,MATCH(GN463,AI446:AI453,0),MATCH(HG457,AK445:AT445,0)))</f>
        <v>#REF!</v>
      </c>
      <c r="HH463" s="668" t="e">
        <f>IF(GZ463,0,(#REF!-SUM(GO463:GY463))*INDEX(AK446:AT453,MATCH(GN463,AI446:AI453,0),MATCH(HH457,AK445:AT445,0)))</f>
        <v>#REF!</v>
      </c>
      <c r="HI463" s="668" t="e">
        <f>IF(GZ463,0,(#REF!-SUM(GO463:GY463))*INDEX(AK446:AT453,MATCH(GN463,AI446:AI453,0),MATCH(HI457,AK445:AT445,0)))</f>
        <v>#REF!</v>
      </c>
      <c r="HJ463" s="668" t="e">
        <f>IF(GZ463,0,(#REF!-SUM(GO463:GY463))*INDEX(AK446:AT453,MATCH(GN463,AI446:AI453,0),MATCH(HJ457,AK445:AT445,0)))</f>
        <v>#REF!</v>
      </c>
      <c r="HK463" s="668" t="e">
        <f>IF(GZ463,0,(#REF!-SUM(GO463:GY463))*INDEX(AK446:AT453,MATCH(GN463,AI446:AI453,0),MATCH(HK457,AK445:AT445,0)))</f>
        <v>#REF!</v>
      </c>
      <c r="HL463" s="668" t="e">
        <f>(SUM(HB463:HK463)+SUM(GO463:GY463))=#REF!</f>
        <v>#REF!</v>
      </c>
      <c r="HM463" s="674"/>
      <c r="HN463" s="674"/>
      <c r="HO463" s="674"/>
      <c r="HP463" s="674"/>
      <c r="HQ463" s="674"/>
      <c r="HR463" s="674"/>
      <c r="HS463" s="674"/>
      <c r="HT463" s="674"/>
      <c r="HU463" s="674"/>
      <c r="HV463" s="674"/>
      <c r="HW463" s="674"/>
      <c r="HX463" s="674"/>
      <c r="HY463" s="674"/>
      <c r="HZ463" s="674"/>
    </row>
    <row r="464" spans="1:234" hidden="1" x14ac:dyDescent="0.25">
      <c r="A464" s="643" t="s">
        <v>208</v>
      </c>
      <c r="S464" s="663"/>
      <c r="DR464" s="749">
        <v>2029</v>
      </c>
      <c r="DS464" s="665" t="e">
        <f>INDEX(DT440:EA441,MATCH(DR464,DR440:DR441,0),MATCH(DS456,DT438:EA438,0))*INDEX(AJ446:AT453,MATCH(DS456,AI446:AI453,0),MATCH(DS457,AJ445:AT445,0))</f>
        <v>#N/A</v>
      </c>
      <c r="DT464" s="665" t="e">
        <f>INDEX(DT440:EA441,MATCH(DR464,DR440:DR441,0),MATCH(DT456,DT438:EA438,0))*INDEX(AJ446:AT453,MATCH(DT456,AI446:AI453,0),MATCH(DT457,AJ445:AT445,0))</f>
        <v>#N/A</v>
      </c>
      <c r="DU464" s="665" t="e">
        <f>INDEX(DT440:EA441,MATCH(DR464,DR440:DR441,0),MATCH(DU456,DT438:EA438,0))*INDEX(AJ446:AT453,MATCH(DU456,AI446:AI453,0),MATCH(DU457,AJ445:AT445,0))</f>
        <v>#N/A</v>
      </c>
      <c r="DV464" s="665" t="e">
        <f>INDEX(DT440:EA441,MATCH(DR464,DR440:DR441,0),MATCH(DV456,DT438:EA438,0))*INDEX(AJ446:AT453,MATCH(DV456,AI446:AI453,0),MATCH(DV457,AJ445:AT445,0))</f>
        <v>#N/A</v>
      </c>
      <c r="DW464" s="665" t="e">
        <f>INDEX(DT440:EA441,MATCH(DR464,DR440:DR441,0),MATCH(DW456,DT438:EA438,0))*INDEX(AJ446:AT453,MATCH(DW456,AI446:AI453,0),MATCH(DW457,AJ445:AT445,0))</f>
        <v>#N/A</v>
      </c>
      <c r="DX464" s="665" t="e">
        <f>INDEX(DT440:EA441,MATCH(DR464,DR440:DR441,0),MATCH(DX456,DT438:EA438,0))*INDEX(AJ446:AT453,MATCH(DX456,AI446:AI453,0),MATCH(DX457,AJ445:AT445,0))</f>
        <v>#N/A</v>
      </c>
      <c r="DY464" s="665" t="e">
        <f>INDEX(DT440:EA441,MATCH(DR464,DR440:DR441,0),MATCH(DY456,DT438:EA438,0))*INDEX(AJ446:AT453,MATCH(DY456,AI446:AI453,0),MATCH(DY457,AJ445:AT445,0))</f>
        <v>#N/A</v>
      </c>
      <c r="DZ464" s="665" t="e">
        <f>INDEX(DT440:EA441,MATCH(DR464,DR440:DR441,0),MATCH(DZ456,DT438:EA438,0))*INDEX(AJ446:AT453,MATCH(DZ456,AI446:AI453,0),MATCH(DZ457,AJ445:AT445,0))</f>
        <v>#N/A</v>
      </c>
      <c r="EA464" s="665" t="e">
        <f>INDEX(DT440:EA441,MATCH(DR464,DR440:DR441,0),MATCH(EA456,DT438:EA438,0))*INDEX(AJ446:AT453,MATCH(EA456,AI446:AI453,0),MATCH(EA457,AJ445:AT445,0))</f>
        <v>#N/A</v>
      </c>
      <c r="EB464" s="665" t="e">
        <f>INDEX(DT440:EA441,MATCH(DR464,DR440:DR441,0),MATCH(EB456,DT438:EA438,0))*INDEX(AJ446:AT453,MATCH(EB456,AI446:AI453,0),MATCH(EB457,AJ445:AT445,0))</f>
        <v>#N/A</v>
      </c>
      <c r="EC464" s="665" t="e">
        <f>INDEX(DT440:EA441,MATCH(DR464,DR440:DR441,0),MATCH(EC456,DT438:EA438,0))*INDEX(AJ446:AT453,MATCH(EC456,AI446:AI453,0),MATCH(EC457,AJ445:AT445,0))</f>
        <v>#N/A</v>
      </c>
      <c r="ED464" s="665" t="e">
        <f>INDEX(DT440:EA441,MATCH(DR464,DR440:DR441,0),MATCH(ED456,DT438:EA438,0))*INDEX(AJ446:AT453,MATCH(ED456,AI446:AI453,0),MATCH(ED457,AJ445:AT445,0))</f>
        <v>#N/A</v>
      </c>
      <c r="EE464" s="665" t="e">
        <f>INDEX(DT440:EA441,MATCH(DR464,DR440:DR441,0),MATCH(EE456,DT438:EA438,0))*INDEX(AJ446:AT453,MATCH(EE456,AI446:AI453,0),MATCH(EE457,AJ445:AT445,0))</f>
        <v>#N/A</v>
      </c>
      <c r="EF464" s="665" t="e">
        <f>INDEX(DT440:EA441,MATCH(DR464,DR440:DR441,0),MATCH(EF456,DT438:EA438,0))*INDEX(AJ446:AT453,MATCH(EF456,AI446:AI453,0),MATCH(EF457,AJ445:AT445,0))</f>
        <v>#N/A</v>
      </c>
      <c r="EG464" s="665" t="e">
        <f>INDEX(DT440:EA441,MATCH(DR464,DR440:DR441,0),MATCH(EG456,DT438:EA438,0))*INDEX(AJ446:AT453,MATCH(EG456,AI446:AI453,0),MATCH(EG457,AJ445:AT445,0))</f>
        <v>#N/A</v>
      </c>
      <c r="EH464" s="665" t="e">
        <f>INDEX(DT440:EA441,MATCH(DR464,DR440:DR441,0),MATCH(EH456,DT438:EA438,0))*INDEX(AJ446:AT453,MATCH(EH456,AI446:AI453,0),MATCH(EH457,AJ445:AT445,0))</f>
        <v>#N/A</v>
      </c>
      <c r="EI464" s="665" t="e">
        <f>INDEX(DT440:EA441,MATCH(DR464,DR440:DR441,0),MATCH(EI456,DT438:EA438,0))*INDEX(AJ446:AT453,MATCH(EI456,AI446:AI453,0),MATCH(EI457,AJ445:AT445,0))</f>
        <v>#N/A</v>
      </c>
      <c r="EJ464" s="665" t="e">
        <f>INDEX(DT440:EA441,MATCH(DR464,DR440:DR441,0),MATCH(EJ456,DT438:EA438,0))*INDEX(AJ446:AT453,MATCH(EJ456,AI446:AI453,0),MATCH(EJ457,AJ445:AT445,0))</f>
        <v>#N/A</v>
      </c>
      <c r="EK464" s="665" t="e">
        <f>INDEX(DT440:EA441,MATCH(DR464,DR440:DR441,0),MATCH(EK456,DT438:EA438,0))*INDEX(AJ446:AT453,MATCH(EK456,AI446:AI453,0),MATCH(EK457,AJ445:AT445,0))</f>
        <v>#N/A</v>
      </c>
      <c r="EL464" s="665" t="e">
        <f>INDEX(DT440:EA441,MATCH(DR464,DR440:DR441,0),MATCH(EL456,DT438:EA438,0))*INDEX(AJ446:AT453,MATCH(EL456,AI446:AI453,0),MATCH(EL457,AJ445:AT445,0))</f>
        <v>#N/A</v>
      </c>
      <c r="EM464" s="665" t="e">
        <f>INDEX(DT440:EA441,MATCH(DR464,DR440:DR441,0),MATCH(EM456,DT438:EA438,0))*INDEX(AJ446:AT453,MATCH(EM456,AI446:AI453,0),MATCH(EM457,AJ445:AT445,0))</f>
        <v>#N/A</v>
      </c>
      <c r="EN464" s="665" t="e">
        <f>INDEX(DT440:EA441,MATCH(DR464,DR440:DR441,0),MATCH(EN456,DT438:EA438,0))*INDEX(AJ446:AT453,MATCH(EN456,AI446:AI453,0),MATCH(EN457,AJ445:AT445,0))</f>
        <v>#N/A</v>
      </c>
      <c r="EO464" s="665" t="e">
        <f>INDEX(DT440:EA441,MATCH(DR464,DR440:DR441,0),MATCH(EO456,DT438:EA438,0))*INDEX(AJ446:AT453,MATCH(EO456,AI446:AI453,0),MATCH(EO457,AJ445:AT445,0))</f>
        <v>#N/A</v>
      </c>
      <c r="EP464" s="665" t="e">
        <f>INDEX(DT440:EA441,MATCH(DR464,DR440:DR441,0),MATCH(EP456,DT438:EA438,0))*INDEX(AJ446:AT453,MATCH(EP456,AI446:AI453,0),MATCH(EP457,AJ445:AT445,0))</f>
        <v>#N/A</v>
      </c>
      <c r="EQ464" s="665" t="e">
        <f>INDEX(DT440:EA441,MATCH(DR464,DR440:DR441,0),MATCH(EQ456,DT438:EA438,0))*INDEX(AJ446:AT453,MATCH(EQ456,AI446:AI453,0),MATCH(EQ457,AJ445:AT445,0))</f>
        <v>#N/A</v>
      </c>
      <c r="ER464" s="665" t="e">
        <f>INDEX(DT440:EA441,MATCH(DR464,DR440:DR441,0),MATCH(ER456,DT438:EA438,0))*INDEX(AJ446:AT453,MATCH(ER456,AI446:AI453,0),MATCH(ER457,AJ445:AT445,0))</f>
        <v>#N/A</v>
      </c>
      <c r="ES464" s="665" t="e">
        <f>INDEX(DT440:EA441,MATCH(DR464,DR440:DR441,0),MATCH(ES456,DT438:EA438,0))*INDEX(AJ446:AT453,MATCH(ES456,AI446:AI453,0),MATCH(ES457,AJ445:AT445,0))</f>
        <v>#N/A</v>
      </c>
      <c r="ET464" s="665" t="e">
        <f>INDEX(DT440:EA441,MATCH(DR464,DR440:DR441,0),MATCH(ET456,DT438:EA438,0))*INDEX(AJ446:AT453,MATCH(ET456,AI446:AI453,0),MATCH(ET457,AJ445:AT445,0))</f>
        <v>#N/A</v>
      </c>
      <c r="EU464" s="665" t="e">
        <f>INDEX(DT440:EA441,MATCH(DR464,DR440:DR441,0),MATCH(EU456,DT438:EA438,0))*INDEX(AJ446:AT453,MATCH(EU456,AI446:AI453,0),MATCH(EU457,AJ445:AT445,0))</f>
        <v>#N/A</v>
      </c>
      <c r="EV464" s="665" t="e">
        <f>INDEX(DT440:EA441,MATCH(DR464,DR440:DR441,0),MATCH(EV456,DT438:EA438,0))*INDEX(AJ446:AT453,MATCH(EV456,AI446:AI453,0),MATCH(EV457,AJ445:AT445,0))</f>
        <v>#N/A</v>
      </c>
      <c r="EW464" s="665" t="e">
        <f>INDEX(DT440:EA441,MATCH(DR464,DR440:DR441,0),MATCH(EW456,DT438:EA438,0))*INDEX(AJ446:AT453,MATCH(EW456,AI446:AI453,0),MATCH(EW457,AJ445:AT445,0))</f>
        <v>#N/A</v>
      </c>
      <c r="EX464" s="665" t="e">
        <f>INDEX(DT440:EA441,MATCH(DR464,DR440:DR441,0),MATCH(EX456,DT438:EA438,0))*INDEX(AJ446:AT453,MATCH(EX456,AI446:AI453,0),MATCH(EX457,AJ445:AT445,0))</f>
        <v>#N/A</v>
      </c>
      <c r="EY464" s="665" t="e">
        <f>INDEX(DT440:EA441,MATCH(DR464,DR440:DR441,0),MATCH(EY456,DT438:EA438,0))*INDEX(AJ446:AT453,MATCH(EY456,AI446:AI453,0),MATCH(EY457,AJ445:AT445,0))</f>
        <v>#N/A</v>
      </c>
      <c r="EZ464" s="665" t="e">
        <f>INDEX(DT440:EA441,MATCH(DR464,DR440:DR441,0),MATCH(EZ456,DT438:EA438,0))*INDEX(AJ446:AT453,MATCH(EZ456,AI446:AI453,0),MATCH(EZ457,AJ445:AT445,0))</f>
        <v>#N/A</v>
      </c>
      <c r="FA464" s="665" t="e">
        <f>INDEX(DT440:EA441,MATCH(DR464,DR440:DR441,0),MATCH(FA456,DT438:EA438,0))*INDEX(AJ446:AT453,MATCH(FA456,AI446:AI453,0),MATCH(FA457,AJ445:AT445,0))</f>
        <v>#N/A</v>
      </c>
      <c r="FB464" s="665" t="e">
        <f>INDEX(DT440:EA441,MATCH(DR464,DR440:DR441,0),MATCH(FB456,DT438:EA438,0))*INDEX(AJ446:AT453,MATCH(FB456,AI446:AI453,0),MATCH(FB457,AJ445:AT445,0))</f>
        <v>#N/A</v>
      </c>
      <c r="FC464" s="665" t="e">
        <f>INDEX(DT440:EA441,MATCH(DR464,DR440:DR441,0),MATCH(FC456,DT438:EA438,0))*INDEX(AJ446:AT453,MATCH(FC456,AI446:AI453,0),MATCH(FC457,AJ445:AT445,0))</f>
        <v>#N/A</v>
      </c>
      <c r="FD464" s="665" t="e">
        <f>INDEX(DT440:EA441,MATCH(DR464,DR440:DR441,0),MATCH(FD456,DT438:EA438,0))*INDEX(AJ446:AT453,MATCH(FD456,AI446:AI453,0),MATCH(FD457,AJ445:AT445,0))</f>
        <v>#N/A</v>
      </c>
      <c r="FE464" s="665" t="e">
        <f>INDEX(DT440:EA441,MATCH(DR464,DR440:DR441,0),MATCH(FE456,DT438:EA438,0))*INDEX(AJ446:AT453,MATCH(FE456,AI446:AI453,0),MATCH(FE457,AJ445:AT445,0))</f>
        <v>#N/A</v>
      </c>
      <c r="FF464" s="665" t="e">
        <f>INDEX(DT440:EA441,MATCH(DR464,DR440:DR441,0),MATCH(FF456,DT438:EA438,0))*INDEX(AJ446:AT453,MATCH(FF456,AI446:AI453,0),MATCH(FF457,AJ445:AT445,0))</f>
        <v>#N/A</v>
      </c>
      <c r="FG464" s="665" t="e">
        <f>INDEX(DT440:EA441,MATCH(DR464,DR440:DR441,0),MATCH(FG456,DT438:EA438,0))*INDEX(AJ446:AT453,MATCH(FG456,AI446:AI453,0),MATCH(FG457,AJ445:AT445,0))</f>
        <v>#N/A</v>
      </c>
      <c r="FH464" s="665" t="e">
        <f>INDEX(DT440:EA441,MATCH(DR464,DR440:DR441,0),MATCH(FH456,DT438:EA438,0))*INDEX(AJ446:AT453,MATCH(FH456,AI446:AI453,0),MATCH(FH457,AJ445:AT445,0))</f>
        <v>#N/A</v>
      </c>
      <c r="FI464" s="665" t="e">
        <f>INDEX(DT440:EA441,MATCH(DR464,DR440:DR441,0),MATCH(FI456,DT438:EA438,0))*INDEX(AJ446:AT453,MATCH(FI456,AI446:AI453,0),MATCH(FI457,AJ445:AT445,0))</f>
        <v>#N/A</v>
      </c>
      <c r="FJ464" s="665" t="e">
        <f>INDEX(DT440:EA441,MATCH(DR464,DR440:DR441,0),MATCH(FJ456,DT438:EA438,0))*INDEX(AJ446:AT453,MATCH(FJ456,AI446:AI453,0),MATCH(FJ457,AJ445:AT445,0))</f>
        <v>#N/A</v>
      </c>
      <c r="FK464" s="665" t="e">
        <f>INDEX(DT440:EA441,MATCH(DR464,DR440:DR441,0),MATCH(FK456,DT438:EA438,0))*INDEX(AJ446:AT453,MATCH(FK456,AI446:AI453,0),MATCH(FK457,AJ445:AT445,0))</f>
        <v>#N/A</v>
      </c>
      <c r="FL464" s="665" t="e">
        <f>INDEX(DT440:EA441,MATCH(DR464,DR440:DR441,0),MATCH(FL456,DT438:EA438,0))*INDEX(AJ446:AT453,MATCH(FL456,AI446:AI453,0),MATCH(FL457,AJ445:AT445,0))</f>
        <v>#N/A</v>
      </c>
      <c r="FM464" s="665" t="e">
        <f>INDEX(DT440:EA441,MATCH(DR464,DR440:DR441,0),MATCH(FM456,DT438:EA438,0))*INDEX(AJ446:AT453,MATCH(FM456,AI446:AI453,0),MATCH(FM457,AJ445:AT445,0))</f>
        <v>#N/A</v>
      </c>
      <c r="FN464" s="665" t="e">
        <f>INDEX(DT440:EA441,MATCH(DR464,DR440:DR441,0),MATCH(FN456,DT438:EA438,0))*INDEX(AJ446:AT453,MATCH(FN456,AI446:AI453,0),MATCH(FN457,AJ445:AT445,0))</f>
        <v>#N/A</v>
      </c>
      <c r="FO464" s="665" t="e">
        <f>INDEX(DT440:EA441,MATCH(DR464,DR440:DR441,0),MATCH(FO456,DT438:EA438,0))*INDEX(AJ446:AT453,MATCH(FO456,AI446:AI453,0),MATCH(FO457,AJ445:AT445,0))</f>
        <v>#N/A</v>
      </c>
      <c r="FP464" s="665" t="e">
        <f>INDEX(DT440:EA441,MATCH(DR464,DR440:DR441,0),MATCH(FP456,DT438:EA438,0))*INDEX(AJ446:AT453,MATCH(FP456,AI446:AI453,0),MATCH(FP457,AJ445:AT445,0))</f>
        <v>#N/A</v>
      </c>
      <c r="FQ464" s="665" t="e">
        <f>INDEX(DT440:EA441,MATCH(DR464,DR440:DR441,0),MATCH(FQ456,DT438:EA438,0))*INDEX(AJ446:AT453,MATCH(FQ456,AI446:AI453,0),MATCH(FQ457,AJ445:AT445,0))</f>
        <v>#N/A</v>
      </c>
      <c r="FR464" s="665" t="e">
        <f>INDEX(DT440:EA441,MATCH(DR464,DR440:DR441,0),MATCH(FR456,DT438:EA438,0))*INDEX(AJ446:AT453,MATCH(FR456,AI446:AI453,0),MATCH(FR457,AJ445:AT445,0))</f>
        <v>#N/A</v>
      </c>
      <c r="FS464" s="665" t="e">
        <f>INDEX(DT440:EA441,MATCH(DR464,DR440:DR441,0),MATCH(FS456,DT438:EA438,0))*INDEX(AJ446:AT453,MATCH(FS456,AI446:AI453,0),MATCH(FS457,AJ445:AT445,0))</f>
        <v>#N/A</v>
      </c>
      <c r="FT464" s="665" t="e">
        <f>INDEX(DT440:EA441,MATCH(DR464,DR440:DR441,0),MATCH(FT456,DT438:EA438,0))*INDEX(AJ446:AT453,MATCH(FT456,AI446:AI453,0),MATCH(FT457,AJ445:AT445,0))</f>
        <v>#N/A</v>
      </c>
      <c r="FU464" s="665" t="e">
        <f>INDEX(DT440:EA441,MATCH(DR464,DR440:DR441,0),MATCH(FU456,DT438:EA438,0))*INDEX(AJ446:AT453,MATCH(FU456,AI446:AI453,0),MATCH(FU457,AJ445:AT445,0))</f>
        <v>#N/A</v>
      </c>
      <c r="FV464" s="665" t="e">
        <f>INDEX(DT440:EA441,MATCH(DR464,DR440:DR441,0),MATCH(FV456,DT438:EA438,0))*INDEX(AJ446:AT453,MATCH(FV456,AI446:AI453,0),MATCH(FV457,AJ445:AT445,0))</f>
        <v>#N/A</v>
      </c>
      <c r="FW464" s="665" t="e">
        <f>INDEX(DT440:EA441,MATCH(DR464,DR440:DR441,0),MATCH(FW456,DT438:EA438,0))*INDEX(AJ446:AT453,MATCH(FW456,AI446:AI453,0),MATCH(FW457,AJ445:AT445,0))</f>
        <v>#N/A</v>
      </c>
      <c r="FX464" s="665" t="e">
        <f>INDEX(DT440:EA441,MATCH(DR464,DR440:DR441,0),MATCH(FX456,DT438:EA438,0))*INDEX(AJ446:AT453,MATCH(FX456,AI446:AI453,0),MATCH(FX457,AJ445:AT445,0))</f>
        <v>#N/A</v>
      </c>
      <c r="FY464" s="665" t="e">
        <f>INDEX(DT440:EA441,MATCH(DR464,DR440:DR441,0),MATCH(FY456,DT438:EA438,0))*INDEX(AJ446:AT453,MATCH(FY456,AI446:AI453,0),MATCH(FY457,AJ445:AT445,0))</f>
        <v>#N/A</v>
      </c>
      <c r="FZ464" s="665" t="e">
        <f>INDEX(DT440:EA441,MATCH(DR464,DR440:DR441,0),MATCH(FZ456,DT438:EA438,0))*INDEX(AJ446:AT453,MATCH(FZ456,AI446:AI453,0),MATCH(FZ457,AJ445:AT445,0))</f>
        <v>#N/A</v>
      </c>
      <c r="GA464" s="665" t="e">
        <f>INDEX(DT440:EA441,MATCH(DR464,DR440:DR441,0),MATCH(GA456,DT438:EA438,0))*INDEX(AJ446:AT453,MATCH(GA456,AI446:AI453,0),MATCH(GA457,AJ445:AT445,0))</f>
        <v>#N/A</v>
      </c>
      <c r="GB464" s="665" t="e">
        <f>INDEX(DT440:EA441,MATCH(DR464,DR440:DR441,0),MATCH(GB456,DT438:EA438,0))*INDEX(AJ446:AT453,MATCH(GB456,AI446:AI453,0),MATCH(GB457,AJ445:AT445,0))</f>
        <v>#N/A</v>
      </c>
      <c r="GC464" s="665" t="e">
        <f>INDEX(DT440:EA441,MATCH(DR464,DR440:DR441,0),MATCH(GC456,DT438:EA438,0))*INDEX(AJ446:AT453,MATCH(GC456,AI446:AI453,0),MATCH(GC457,AJ445:AT445,0))</f>
        <v>#N/A</v>
      </c>
      <c r="GD464" s="665" t="e">
        <f>INDEX(DT440:EA441,MATCH(DR464,DR440:DR441,0),MATCH(GD456,DT438:EA438,0))*INDEX(AJ446:AT453,MATCH(GD456,AI446:AI453,0),MATCH(GD457,AJ445:AT445,0))</f>
        <v>#N/A</v>
      </c>
      <c r="GE464" s="665" t="e">
        <f>INDEX(DT440:EA441,MATCH(DR464,DR440:DR441,0),MATCH(GE456,DT438:EA438,0))*INDEX(AJ446:AT453,MATCH(GE456,AI446:AI453,0),MATCH(GE457,AJ445:AT445,0))</f>
        <v>#N/A</v>
      </c>
      <c r="GF464" s="665" t="e">
        <f>INDEX(DT440:EA441,MATCH(DR464,DR440:DR441,0),MATCH(GF456,DT438:EA438,0))*INDEX(AJ446:AT453,MATCH(GF456,AI446:AI453,0),MATCH(GF457,AJ445:AT445,0))</f>
        <v>#N/A</v>
      </c>
      <c r="GG464" s="665" t="e">
        <f>INDEX(DT440:EA441,MATCH(DR464,DR440:DR441,0),MATCH(GG456,DT438:EA438,0))*INDEX(AJ446:AT453,MATCH(GG456,AI446:AI453,0),MATCH(GG457,AJ445:AT445,0))</f>
        <v>#N/A</v>
      </c>
      <c r="GH464" s="665" t="e">
        <f>INDEX(DT440:EA441,MATCH(DR464,DR440:DR441,0),MATCH(GH456,DT438:EA438,0))*INDEX(AJ446:AT453,MATCH(GH456,AI446:AI453,0),MATCH(GH457,AJ445:AT445,0))</f>
        <v>#N/A</v>
      </c>
      <c r="GI464" s="665" t="e">
        <f>INDEX(DT440:EA441,MATCH(DR464,DR440:DR441,0),MATCH(GI456,DT438:EA438,0))*INDEX(AJ446:AT453,MATCH(GI456,AI446:AI453,0),MATCH(GI457,AJ445:AT445,0))</f>
        <v>#N/A</v>
      </c>
      <c r="GJ464" s="665" t="e">
        <f>INDEX(DT440:EA441,MATCH(DR464,DR440:DR441,0),MATCH(GJ456,DT438:EA438,0))*INDEX(AJ446:AT453,MATCH(GJ456,AI446:AI453,0),MATCH(GJ457,AJ445:AT445,0))</f>
        <v>#N/A</v>
      </c>
      <c r="GK464" s="665" t="e">
        <f>INDEX(DT440:EA441,MATCH(DR464,DR440:DR441,0),MATCH(GK456,DT438:EA438,0))*INDEX(AJ446:AT453,MATCH(GK456,AI446:AI453,0),MATCH(GK457,AJ445:AT445,0))</f>
        <v>#N/A</v>
      </c>
      <c r="GL464" s="665" t="e">
        <f>SUM(DS464:GK464)=#REF!-SUM(HB464:HK464)</f>
        <v>#N/A</v>
      </c>
      <c r="GM464" s="667"/>
      <c r="GN464" s="749">
        <v>2029</v>
      </c>
      <c r="GO464" s="664" t="e">
        <f>SUMIF(DS445:EN445,GO445,DS464:EN464)</f>
        <v>#N/A</v>
      </c>
      <c r="GP464" s="668" t="e">
        <f>SUMIF(DS445:GK445,GP445,DS464:GK464)</f>
        <v>#N/A</v>
      </c>
      <c r="GQ464" s="668" t="e">
        <f>SUMIF(DS445:GK445,GQ445,DS464:GK464)</f>
        <v>#N/A</v>
      </c>
      <c r="GR464" s="668" t="e">
        <f>SUMIF(DS445:GK445,GR445,DS464:GK464)</f>
        <v>#N/A</v>
      </c>
      <c r="GS464" s="668" t="e">
        <f>SUMIF(DS445:GK445,GS445,DS464:GK464)</f>
        <v>#N/A</v>
      </c>
      <c r="GT464" s="668" t="e">
        <f>SUMIF(DS445:GK445,GT445,DS464:GK464)</f>
        <v>#N/A</v>
      </c>
      <c r="GU464" s="668" t="e">
        <f>SUMIF(DS445:GK445,GU445,DS464:GK464)</f>
        <v>#N/A</v>
      </c>
      <c r="GV464" s="668" t="e">
        <f>SUMIF(DS445:GK445,GV445,DS464:GK464)</f>
        <v>#N/A</v>
      </c>
      <c r="GW464" s="668" t="e">
        <f>SUMIF(DS445:GK445,GW445,DS464:GK464)</f>
        <v>#N/A</v>
      </c>
      <c r="GX464" s="668" t="e">
        <f>SUMIF(DS445:GK445,GX445,DS464:GK464)</f>
        <v>#N/A</v>
      </c>
      <c r="GY464" s="668" t="e">
        <f>SUMIF(DS445:GK445,GY445,DS464:GK464)</f>
        <v>#N/A</v>
      </c>
      <c r="GZ464" s="646" t="e">
        <f>#REF!=SUM(GO464:GY464)</f>
        <v>#REF!</v>
      </c>
      <c r="HB464" s="668" t="e">
        <f>IF(GZ464,0,(#REF!-SUM(GO464:GY464))*INDEX(AK446:AT453,MATCH(GN464,AI446:AI453,0),MATCH(HB457,AK445:AT445,0)))</f>
        <v>#REF!</v>
      </c>
      <c r="HC464" s="668" t="e">
        <f>IF(GZ464,0,(#REF!-SUM(GO464:GY464))*INDEX(AK446:AT453,MATCH(GN464,AI446:AI453,0),MATCH(HC457,AK445:AT445,0)))</f>
        <v>#REF!</v>
      </c>
      <c r="HD464" s="668" t="e">
        <f>IF(GZ464,0,(#REF!-SUM(GO464:GY464))*INDEX(AK446:AT453,MATCH(GN464,AI446:AI453,0),MATCH(HD457,AK445:AT445,0)))</f>
        <v>#REF!</v>
      </c>
      <c r="HE464" s="668" t="e">
        <f>IF(GZ464,0,(#REF!-SUM(GO464:GY464))*INDEX(AK446:AT453,MATCH(GN464,AI446:AI453,0),MATCH(HE457,AK445:AT445,0)))</f>
        <v>#REF!</v>
      </c>
      <c r="HF464" s="668" t="e">
        <f>IF(GZ464,0,(#REF!-SUM(GO464:GY464))*INDEX(AK446:AT453,MATCH(GN464,AI446:AI453,0),MATCH(HF457,AK445:AT445,0)))</f>
        <v>#REF!</v>
      </c>
      <c r="HG464" s="668" t="e">
        <f>IF(GZ464,0,(#REF!-SUM(GO464:GY464))*INDEX(AK446:AT453,MATCH(GN464,AI446:AI453,0),MATCH(HG457,AK445:AT445,0)))</f>
        <v>#REF!</v>
      </c>
      <c r="HH464" s="668" t="e">
        <f>IF(GZ464,0,(#REF!-SUM(GO464:GY464))*INDEX(AK446:AT453,MATCH(GN464,AI446:AI453,0),MATCH(HH457,AK445:AT445,0)))</f>
        <v>#REF!</v>
      </c>
      <c r="HI464" s="668" t="e">
        <f>IF(GZ464,0,(#REF!-SUM(GO464:GY464))*INDEX(AK446:AT453,MATCH(GN464,AI446:AI453,0),MATCH(HI457,AK445:AT445,0)))</f>
        <v>#REF!</v>
      </c>
      <c r="HJ464" s="668" t="e">
        <f>IF(GZ464,0,(#REF!-SUM(GO464:GY464))*INDEX(AK446:AT453,MATCH(GN464,AI446:AI453,0),MATCH(HJ457,AK445:AT445,0)))</f>
        <v>#REF!</v>
      </c>
      <c r="HK464" s="668" t="e">
        <f>IF(GZ464,0,(#REF!-SUM(GO464:GY464))*INDEX(AK446:AT453,MATCH(GN464,AI446:AI453,0),MATCH(HK457,AK445:AT445,0)))</f>
        <v>#REF!</v>
      </c>
      <c r="HL464" s="668" t="e">
        <f>(SUM(HB464:HK464)+SUM(GO464:GY464))=#REF!</f>
        <v>#REF!</v>
      </c>
    </row>
    <row r="465" spans="1:234" hidden="1" x14ac:dyDescent="0.25">
      <c r="A465" s="643" t="s">
        <v>208</v>
      </c>
      <c r="DR465" s="749">
        <v>2030</v>
      </c>
      <c r="DS465" s="665" t="e">
        <f>INDEX(DT440:EA441,MATCH(DR465,DR440:DR441,0),MATCH(DS456,DT438:EA438,0))*INDEX(AJ446:AT453,MATCH(DS456,AI446:AI453,0),MATCH(DS457,AJ445:AT445,0))</f>
        <v>#N/A</v>
      </c>
      <c r="DT465" s="665" t="e">
        <f>INDEX(DT440:EA441,MATCH(DR465,DR440:DR441,0),MATCH(DT456,DT438:EA438,0))*INDEX(AJ446:AT453,MATCH(DT456,AI446:AI453,0),MATCH(DT457,AJ445:AT445,0))</f>
        <v>#N/A</v>
      </c>
      <c r="DU465" s="665" t="e">
        <f>INDEX(DT440:EA441,MATCH(DR465,DR440:DR441,0),MATCH(DU456,DT438:EA438,0))*INDEX(AJ446:AT453,MATCH(DU456,AI446:AI453,0),MATCH(DU457,AJ445:AT445,0))</f>
        <v>#N/A</v>
      </c>
      <c r="DV465" s="665" t="e">
        <f>INDEX(DT440:EA441,MATCH(DR465,DR440:DR441,0),MATCH(DV456,DT438:EA438,0))*INDEX(AJ446:AT453,MATCH(DV456,AI446:AI453,0),MATCH(DV457,AJ445:AT445,0))</f>
        <v>#N/A</v>
      </c>
      <c r="DW465" s="665" t="e">
        <f>INDEX(DT440:EA441,MATCH(DR465,DR440:DR441,0),MATCH(DW456,DT438:EA438,0))*INDEX(AJ446:AT453,MATCH(DW456,AI446:AI453,0),MATCH(DW457,AJ445:AT445,0))</f>
        <v>#N/A</v>
      </c>
      <c r="DX465" s="665" t="e">
        <f>INDEX(DT440:EA441,MATCH(DR465,DR440:DR441,0),MATCH(DX456,DT438:EA438,0))*INDEX(AJ446:AT453,MATCH(DX456,AI446:AI453,0),MATCH(DX457,AJ445:AT445,0))</f>
        <v>#N/A</v>
      </c>
      <c r="DY465" s="665" t="e">
        <f>INDEX(DT440:EA441,MATCH(DR465,DR440:DR441,0),MATCH(DY456,DT438:EA438,0))*INDEX(AJ446:AT453,MATCH(DY456,AI446:AI453,0),MATCH(DY457,AJ445:AT445,0))</f>
        <v>#N/A</v>
      </c>
      <c r="DZ465" s="665" t="e">
        <f>INDEX(DT440:EA441,MATCH(DR465,DR440:DR441,0),MATCH(DZ456,DT438:EA438,0))*INDEX(AJ446:AT453,MATCH(DZ456,AI446:AI453,0),MATCH(DZ457,AJ445:AT445,0))</f>
        <v>#N/A</v>
      </c>
      <c r="EA465" s="665" t="e">
        <f>INDEX(DT440:EA441,MATCH(DR465,DR440:DR441,0),MATCH(EA456,DT438:EA438,0))*INDEX(AJ446:AT453,MATCH(EA456,AI446:AI453,0),MATCH(EA457,AJ445:AT445,0))</f>
        <v>#N/A</v>
      </c>
      <c r="EB465" s="665" t="e">
        <f>INDEX(DT440:EA441,MATCH(DR465,DR440:DR441,0),MATCH(EB456,DT438:EA438,0))*INDEX(AJ446:AT453,MATCH(EB456,AI446:AI453,0),MATCH(EB457,AJ445:AT445,0))</f>
        <v>#N/A</v>
      </c>
      <c r="EC465" s="665" t="e">
        <f>INDEX(DT440:EA441,MATCH(DR465,DR440:DR441,0),MATCH(EC456,DT438:EA438,0))*INDEX(AJ446:AT453,MATCH(EC456,AI446:AI453,0),MATCH(EC457,AJ445:AT445,0))</f>
        <v>#N/A</v>
      </c>
      <c r="ED465" s="665" t="e">
        <f>INDEX(DT440:EA441,MATCH(DR465,DR440:DR441,0),MATCH(ED456,DT438:EA438,0))*INDEX(AJ446:AT453,MATCH(ED456,AI446:AI453,0),MATCH(ED457,AJ445:AT445,0))</f>
        <v>#N/A</v>
      </c>
      <c r="EE465" s="665" t="e">
        <f>INDEX(DT440:EA441,MATCH(DR465,DR440:DR441,0),MATCH(EE456,DT438:EA438,0))*INDEX(AJ446:AT453,MATCH(EE456,AI446:AI453,0),MATCH(EE457,AJ445:AT445,0))</f>
        <v>#N/A</v>
      </c>
      <c r="EF465" s="665" t="e">
        <f>INDEX(DT440:EA441,MATCH(DR465,DR440:DR441,0),MATCH(EF456,DT438:EA438,0))*INDEX(AJ446:AT453,MATCH(EF456,AI446:AI453,0),MATCH(EF457,AJ445:AT445,0))</f>
        <v>#N/A</v>
      </c>
      <c r="EG465" s="665" t="e">
        <f>INDEX(DT440:EA441,MATCH(DR465,DR440:DR441,0),MATCH(EG456,DT438:EA438,0))*INDEX(AJ446:AT453,MATCH(EG456,AI446:AI453,0),MATCH(EG457,AJ445:AT445,0))</f>
        <v>#N/A</v>
      </c>
      <c r="EH465" s="665" t="e">
        <f>INDEX(DT440:EA441,MATCH(DR465,DR440:DR441,0),MATCH(EH456,DT438:EA438,0))*INDEX(AJ446:AT453,MATCH(EH456,AI446:AI453,0),MATCH(EH457,AJ445:AT445,0))</f>
        <v>#N/A</v>
      </c>
      <c r="EI465" s="665" t="e">
        <f>INDEX(DT440:EA441,MATCH(DR465,DR440:DR441,0),MATCH(EI456,DT438:EA438,0))*INDEX(AJ446:AT453,MATCH(EI456,AI446:AI453,0),MATCH(EI457,AJ445:AT445,0))</f>
        <v>#N/A</v>
      </c>
      <c r="EJ465" s="665" t="e">
        <f>INDEX(DT440:EA441,MATCH(DR465,DR440:DR441,0),MATCH(EJ456,DT438:EA438,0))*INDEX(AJ446:AT453,MATCH(EJ456,AI446:AI453,0),MATCH(EJ457,AJ445:AT445,0))</f>
        <v>#N/A</v>
      </c>
      <c r="EK465" s="665" t="e">
        <f>INDEX(DT440:EA441,MATCH(DR465,DR440:DR441,0),MATCH(EK456,DT438:EA438,0))*INDEX(AJ446:AT453,MATCH(EK456,AI446:AI453,0),MATCH(EK457,AJ445:AT445,0))</f>
        <v>#N/A</v>
      </c>
      <c r="EL465" s="665" t="e">
        <f>INDEX(DT440:EA441,MATCH(DR465,DR440:DR441,0),MATCH(EL456,DT438:EA438,0))*INDEX(AJ446:AT453,MATCH(EL456,AI446:AI453,0),MATCH(EL457,AJ445:AT445,0))</f>
        <v>#N/A</v>
      </c>
      <c r="EM465" s="665" t="e">
        <f>INDEX(DT440:EA441,MATCH(DR465,DR440:DR441,0),MATCH(EM456,DT438:EA438,0))*INDEX(AJ446:AT453,MATCH(EM456,AI446:AI453,0),MATCH(EM457,AJ445:AT445,0))</f>
        <v>#N/A</v>
      </c>
      <c r="EN465" s="665" t="e">
        <f>INDEX(DT440:EA441,MATCH(DR465,DR440:DR441,0),MATCH(EN456,DT438:EA438,0))*INDEX(AJ446:AT453,MATCH(EN456,AI446:AI453,0),MATCH(EN457,AJ445:AT445,0))</f>
        <v>#N/A</v>
      </c>
      <c r="EO465" s="665" t="e">
        <f>INDEX(DT440:EA441,MATCH(DR465,DR440:DR441,0),MATCH(EO456,DT438:EA438,0))*INDEX(AJ446:AT453,MATCH(EO456,AI446:AI453,0),MATCH(EO457,AJ445:AT445,0))</f>
        <v>#N/A</v>
      </c>
      <c r="EP465" s="665" t="e">
        <f>INDEX(DT440:EA441,MATCH(DR465,DR440:DR441,0),MATCH(EP456,DT438:EA438,0))*INDEX(AJ446:AT453,MATCH(EP456,AI446:AI453,0),MATCH(EP457,AJ445:AT445,0))</f>
        <v>#N/A</v>
      </c>
      <c r="EQ465" s="665" t="e">
        <f>INDEX(DT440:EA441,MATCH(DR465,DR440:DR441,0),MATCH(EQ456,DT438:EA438,0))*INDEX(AJ446:AT453,MATCH(EQ456,AI446:AI453,0),MATCH(EQ457,AJ445:AT445,0))</f>
        <v>#N/A</v>
      </c>
      <c r="ER465" s="665" t="e">
        <f>INDEX(DT440:EA441,MATCH(DR465,DR440:DR441,0),MATCH(ER456,DT438:EA438,0))*INDEX(AJ446:AT453,MATCH(ER456,AI446:AI453,0),MATCH(ER457,AJ445:AT445,0))</f>
        <v>#N/A</v>
      </c>
      <c r="ES465" s="665" t="e">
        <f>INDEX(DT440:EA441,MATCH(DR465,DR440:DR441,0),MATCH(ES456,DT438:EA438,0))*INDEX(AJ446:AT453,MATCH(ES456,AI446:AI453,0),MATCH(ES457,AJ445:AT445,0))</f>
        <v>#N/A</v>
      </c>
      <c r="ET465" s="665" t="e">
        <f>INDEX(DT440:EA441,MATCH(DR465,DR440:DR441,0),MATCH(ET456,DT438:EA438,0))*INDEX(AJ446:AT453,MATCH(ET456,AI446:AI453,0),MATCH(ET457,AJ445:AT445,0))</f>
        <v>#N/A</v>
      </c>
      <c r="EU465" s="665" t="e">
        <f>INDEX(DT440:EA441,MATCH(DR465,DR440:DR441,0),MATCH(EU456,DT438:EA438,0))*INDEX(AJ446:AT453,MATCH(EU456,AI446:AI453,0),MATCH(EU457,AJ445:AT445,0))</f>
        <v>#N/A</v>
      </c>
      <c r="EV465" s="665" t="e">
        <f>INDEX(DT440:EA441,MATCH(DR465,DR440:DR441,0),MATCH(EV456,DT438:EA438,0))*INDEX(AJ446:AT453,MATCH(EV456,AI446:AI453,0),MATCH(EV457,AJ445:AT445,0))</f>
        <v>#N/A</v>
      </c>
      <c r="EW465" s="665" t="e">
        <f>INDEX(DT440:EA441,MATCH(DR465,DR440:DR441,0),MATCH(EW456,DT438:EA438,0))*INDEX(AJ446:AT453,MATCH(EW456,AI446:AI453,0),MATCH(EW457,AJ445:AT445,0))</f>
        <v>#N/A</v>
      </c>
      <c r="EX465" s="665" t="e">
        <f>INDEX(DT440:EA441,MATCH(DR465,DR440:DR441,0),MATCH(EX456,DT438:EA438,0))*INDEX(AJ446:AT453,MATCH(EX456,AI446:AI453,0),MATCH(EX457,AJ445:AT445,0))</f>
        <v>#N/A</v>
      </c>
      <c r="EY465" s="665" t="e">
        <f>INDEX(DT440:EA441,MATCH(DR465,DR440:DR441,0),MATCH(EY456,DT438:EA438,0))*INDEX(AJ446:AT453,MATCH(EY456,AI446:AI453,0),MATCH(EY457,AJ445:AT445,0))</f>
        <v>#N/A</v>
      </c>
      <c r="EZ465" s="665" t="e">
        <f>INDEX(DT440:EA441,MATCH(DR465,DR440:DR441,0),MATCH(EZ456,DT438:EA438,0))*INDEX(AJ446:AT453,MATCH(EZ456,AI446:AI453,0),MATCH(EZ457,AJ445:AT445,0))</f>
        <v>#N/A</v>
      </c>
      <c r="FA465" s="665" t="e">
        <f>INDEX(DT440:EA441,MATCH(DR465,DR440:DR441,0),MATCH(FA456,DT438:EA438,0))*INDEX(AJ446:AT453,MATCH(FA456,AI446:AI453,0),MATCH(FA457,AJ445:AT445,0))</f>
        <v>#N/A</v>
      </c>
      <c r="FB465" s="665" t="e">
        <f>INDEX(DT440:EA441,MATCH(DR465,DR440:DR441,0),MATCH(FB456,DT438:EA438,0))*INDEX(AJ446:AT453,MATCH(FB456,AI446:AI453,0),MATCH(FB457,AJ445:AT445,0))</f>
        <v>#N/A</v>
      </c>
      <c r="FC465" s="665" t="e">
        <f>INDEX(DT440:EA441,MATCH(DR465,DR440:DR441,0),MATCH(FC456,DT438:EA438,0))*INDEX(AJ446:AT453,MATCH(FC456,AI446:AI453,0),MATCH(FC457,AJ445:AT445,0))</f>
        <v>#N/A</v>
      </c>
      <c r="FD465" s="665" t="e">
        <f>INDEX(DT440:EA441,MATCH(DR465,DR440:DR441,0),MATCH(FD456,DT438:EA438,0))*INDEX(AJ446:AT453,MATCH(FD456,AI446:AI453,0),MATCH(FD457,AJ445:AT445,0))</f>
        <v>#N/A</v>
      </c>
      <c r="FE465" s="665" t="e">
        <f>INDEX(DT440:EA441,MATCH(DR465,DR440:DR441,0),MATCH(FE456,DT438:EA438,0))*INDEX(AJ446:AT453,MATCH(FE456,AI446:AI453,0),MATCH(FE457,AJ445:AT445,0))</f>
        <v>#N/A</v>
      </c>
      <c r="FF465" s="665" t="e">
        <f>INDEX(DT440:EA441,MATCH(DR465,DR440:DR441,0),MATCH(FF456,DT438:EA438,0))*INDEX(AJ446:AT453,MATCH(FF456,AI446:AI453,0),MATCH(FF457,AJ445:AT445,0))</f>
        <v>#N/A</v>
      </c>
      <c r="FG465" s="665" t="e">
        <f>INDEX(DT440:EA441,MATCH(DR465,DR440:DR441,0),MATCH(FG456,DT438:EA438,0))*INDEX(AJ446:AT453,MATCH(FG456,AI446:AI453,0),MATCH(FG457,AJ445:AT445,0))</f>
        <v>#N/A</v>
      </c>
      <c r="FH465" s="665" t="e">
        <f>INDEX(DT440:EA441,MATCH(DR465,DR440:DR441,0),MATCH(FH456,DT438:EA438,0))*INDEX(AJ446:AT453,MATCH(FH456,AI446:AI453,0),MATCH(FH457,AJ445:AT445,0))</f>
        <v>#N/A</v>
      </c>
      <c r="FI465" s="665" t="e">
        <f>INDEX(DT440:EA441,MATCH(DR465,DR440:DR441,0),MATCH(FI456,DT438:EA438,0))*INDEX(AJ446:AT453,MATCH(FI456,AI446:AI453,0),MATCH(FI457,AJ445:AT445,0))</f>
        <v>#N/A</v>
      </c>
      <c r="FJ465" s="665" t="e">
        <f>INDEX(DT440:EA441,MATCH(DR465,DR440:DR441,0),MATCH(FJ456,DT438:EA438,0))*INDEX(AJ446:AT453,MATCH(FJ456,AI446:AI453,0),MATCH(FJ457,AJ445:AT445,0))</f>
        <v>#N/A</v>
      </c>
      <c r="FK465" s="665" t="e">
        <f>INDEX(DT440:EA441,MATCH(DR465,DR440:DR441,0),MATCH(FK456,DT438:EA438,0))*INDEX(AJ446:AT453,MATCH(FK456,AI446:AI453,0),MATCH(FK457,AJ445:AT445,0))</f>
        <v>#N/A</v>
      </c>
      <c r="FL465" s="665" t="e">
        <f>INDEX(DT440:EA441,MATCH(DR465,DR440:DR441,0),MATCH(FL456,DT438:EA438,0))*INDEX(AJ446:AT453,MATCH(FL456,AI446:AI453,0),MATCH(FL457,AJ445:AT445,0))</f>
        <v>#N/A</v>
      </c>
      <c r="FM465" s="665" t="e">
        <f>INDEX(DT440:EA441,MATCH(DR465,DR440:DR441,0),MATCH(FM456,DT438:EA438,0))*INDEX(AJ446:AT453,MATCH(FM456,AI446:AI453,0),MATCH(FM457,AJ445:AT445,0))</f>
        <v>#N/A</v>
      </c>
      <c r="FN465" s="665" t="e">
        <f>INDEX(DT440:EA441,MATCH(DR465,DR440:DR441,0),MATCH(FN456,DT438:EA438,0))*INDEX(AJ446:AT453,MATCH(FN456,AI446:AI453,0),MATCH(FN457,AJ445:AT445,0))</f>
        <v>#N/A</v>
      </c>
      <c r="FO465" s="665" t="e">
        <f>INDEX(DT440:EA441,MATCH(DR465,DR440:DR441,0),MATCH(FO456,DT438:EA438,0))*INDEX(AJ446:AT453,MATCH(FO456,AI446:AI453,0),MATCH(FO457,AJ445:AT445,0))</f>
        <v>#N/A</v>
      </c>
      <c r="FP465" s="665" t="e">
        <f>INDEX(DT440:EA441,MATCH(DR465,DR440:DR441,0),MATCH(FP456,DT438:EA438,0))*INDEX(AJ446:AT453,MATCH(FP456,AI446:AI453,0),MATCH(FP457,AJ445:AT445,0))</f>
        <v>#N/A</v>
      </c>
      <c r="FQ465" s="665" t="e">
        <f>INDEX(DT440:EA441,MATCH(DR465,DR440:DR441,0),MATCH(FQ456,DT438:EA438,0))*INDEX(AJ446:AT453,MATCH(FQ456,AI446:AI453,0),MATCH(FQ457,AJ445:AT445,0))</f>
        <v>#N/A</v>
      </c>
      <c r="FR465" s="665" t="e">
        <f>INDEX(DT440:EA441,MATCH(DR465,DR440:DR441,0),MATCH(FR456,DT438:EA438,0))*INDEX(AJ446:AT453,MATCH(FR456,AI446:AI453,0),MATCH(FR457,AJ445:AT445,0))</f>
        <v>#N/A</v>
      </c>
      <c r="FS465" s="665" t="e">
        <f>INDEX(DT440:EA441,MATCH(DR465,DR440:DR441,0),MATCH(FS456,DT438:EA438,0))*INDEX(AJ446:AT453,MATCH(FS456,AI446:AI453,0),MATCH(FS457,AJ445:AT445,0))</f>
        <v>#N/A</v>
      </c>
      <c r="FT465" s="665" t="e">
        <f>INDEX(DT440:EA441,MATCH(DR465,DR440:DR441,0),MATCH(FT456,DT438:EA438,0))*INDEX(AJ446:AT453,MATCH(FT456,AI446:AI453,0),MATCH(FT457,AJ445:AT445,0))</f>
        <v>#N/A</v>
      </c>
      <c r="FU465" s="665" t="e">
        <f>INDEX(DT440:EA441,MATCH(DR465,DR440:DR441,0),MATCH(FU456,DT438:EA438,0))*INDEX(AJ446:AT453,MATCH(FU456,AI446:AI453,0),MATCH(FU457,AJ445:AT445,0))</f>
        <v>#N/A</v>
      </c>
      <c r="FV465" s="665" t="e">
        <f>INDEX(DT440:EA441,MATCH(DR465,DR440:DR441,0),MATCH(FV456,DT438:EA438,0))*INDEX(AJ446:AT453,MATCH(FV456,AI446:AI453,0),MATCH(FV457,AJ445:AT445,0))</f>
        <v>#N/A</v>
      </c>
      <c r="FW465" s="665" t="e">
        <f>INDEX(DT440:EA441,MATCH(DR465,DR440:DR441,0),MATCH(FW456,DT438:EA438,0))*INDEX(AJ446:AT453,MATCH(FW456,AI446:AI453,0),MATCH(FW457,AJ445:AT445,0))</f>
        <v>#N/A</v>
      </c>
      <c r="FX465" s="665" t="e">
        <f>INDEX(DT440:EA441,MATCH(DR465,DR440:DR441,0),MATCH(FX456,DT438:EA438,0))*INDEX(AJ446:AT453,MATCH(FX456,AI446:AI453,0),MATCH(FX457,AJ445:AT445,0))</f>
        <v>#N/A</v>
      </c>
      <c r="FY465" s="665" t="e">
        <f>INDEX(DT440:EA441,MATCH(DR465,DR440:DR441,0),MATCH(FY456,DT438:EA438,0))*INDEX(AJ446:AT453,MATCH(FY456,AI446:AI453,0),MATCH(FY457,AJ445:AT445,0))</f>
        <v>#N/A</v>
      </c>
      <c r="FZ465" s="665" t="e">
        <f>INDEX(DT440:EA441,MATCH(DR465,DR440:DR441,0),MATCH(FZ456,DT438:EA438,0))*INDEX(AJ446:AT453,MATCH(FZ456,AI446:AI453,0),MATCH(FZ457,AJ445:AT445,0))</f>
        <v>#N/A</v>
      </c>
      <c r="GA465" s="665" t="e">
        <f>INDEX(DT440:EA441,MATCH(DR465,DR440:DR441,0),MATCH(GA456,DT438:EA438,0))*INDEX(AJ446:AT453,MATCH(GA456,AI446:AI453,0),MATCH(GA457,AJ445:AT445,0))</f>
        <v>#N/A</v>
      </c>
      <c r="GB465" s="665" t="e">
        <f>INDEX(DT440:EA441,MATCH(DR465,DR440:DR441,0),MATCH(GB456,DT438:EA438,0))*INDEX(AJ446:AT453,MATCH(GB456,AI446:AI453,0),MATCH(GB457,AJ445:AT445,0))</f>
        <v>#N/A</v>
      </c>
      <c r="GC465" s="665" t="e">
        <f>INDEX(DT440:EA441,MATCH(DR465,DR440:DR441,0),MATCH(GC456,DT438:EA438,0))*INDEX(AJ446:AT453,MATCH(GC456,AI446:AI453,0),MATCH(GC457,AJ445:AT445,0))</f>
        <v>#N/A</v>
      </c>
      <c r="GD465" s="665" t="e">
        <f>INDEX(DT440:EA441,MATCH(DR465,DR440:DR441,0),MATCH(GD456,DT438:EA438,0))*INDEX(AJ446:AT453,MATCH(GD456,AI446:AI453,0),MATCH(GD457,AJ445:AT445,0))</f>
        <v>#N/A</v>
      </c>
      <c r="GE465" s="665" t="e">
        <f>INDEX(DT440:EA441,MATCH(DR465,DR440:DR441,0),MATCH(GE456,DT438:EA438,0))*INDEX(AJ446:AT453,MATCH(GE456,AI446:AI453,0),MATCH(GE457,AJ445:AT445,0))</f>
        <v>#N/A</v>
      </c>
      <c r="GF465" s="665" t="e">
        <f>INDEX(DT440:EA441,MATCH(DR465,DR440:DR441,0),MATCH(GF456,DT438:EA438,0))*INDEX(AJ446:AT453,MATCH(GF456,AI446:AI453,0),MATCH(GF457,AJ445:AT445,0))</f>
        <v>#N/A</v>
      </c>
      <c r="GG465" s="665" t="e">
        <f>INDEX(DT440:EA441,MATCH(DR465,DR440:DR441,0),MATCH(GG456,DT438:EA438,0))*INDEX(AJ446:AT453,MATCH(GG456,AI446:AI453,0),MATCH(GG457,AJ445:AT445,0))</f>
        <v>#N/A</v>
      </c>
      <c r="GH465" s="665" t="e">
        <f>INDEX(DT440:EA441,MATCH(DR465,DR440:DR441,0),MATCH(GH456,DT438:EA438,0))*INDEX(AJ446:AT453,MATCH(GH456,AI446:AI453,0),MATCH(GH457,AJ445:AT445,0))</f>
        <v>#N/A</v>
      </c>
      <c r="GI465" s="665" t="e">
        <f>INDEX(DT440:EA441,MATCH(DR465,DR440:DR441,0),MATCH(GI456,DT438:EA438,0))*INDEX(AJ446:AT453,MATCH(GI456,AI446:AI453,0),MATCH(GI457,AJ445:AT445,0))</f>
        <v>#N/A</v>
      </c>
      <c r="GJ465" s="665" t="e">
        <f>INDEX(DT440:EA441,MATCH(DR465,DR440:DR441,0),MATCH(GJ456,DT438:EA438,0))*INDEX(AJ446:AT453,MATCH(GJ456,AI446:AI453,0),MATCH(GJ457,AJ445:AT445,0))</f>
        <v>#N/A</v>
      </c>
      <c r="GK465" s="665" t="e">
        <f>INDEX(DT440:EA441,MATCH(DR465,DR440:DR441,0),MATCH(GK456,DT438:EA438,0))*INDEX(AJ446:AT453,MATCH(GK456,AI446:AI453,0),MATCH(GK457,AJ445:AT445,0))</f>
        <v>#N/A</v>
      </c>
      <c r="GL465" s="665" t="e">
        <f>SUM(DS465:GK465)=#REF!-SUM(HB465:HK465)</f>
        <v>#N/A</v>
      </c>
      <c r="GN465" s="749">
        <v>2030</v>
      </c>
      <c r="GO465" s="664" t="e">
        <f>SUMIF(DS445:EN445,GO445,DS465:EN465)</f>
        <v>#N/A</v>
      </c>
      <c r="GP465" s="668" t="e">
        <f>SUMIF(DS445:GK445,GP445,DS465:GK465)</f>
        <v>#N/A</v>
      </c>
      <c r="GQ465" s="668" t="e">
        <f>SUMIF(DS445:GK445,GQ445,DS465:GK465)</f>
        <v>#N/A</v>
      </c>
      <c r="GR465" s="668" t="e">
        <f>SUMIF(DS445:GK445,GR445,DS465:GK465)</f>
        <v>#N/A</v>
      </c>
      <c r="GS465" s="668" t="e">
        <f>SUMIF(DS445:GK445,GS445,DS465:GK465)</f>
        <v>#N/A</v>
      </c>
      <c r="GT465" s="668" t="e">
        <f>SUMIF(DS445:GK445,GT445,DS465:GK465)</f>
        <v>#N/A</v>
      </c>
      <c r="GU465" s="668" t="e">
        <f>SUMIF(DS445:GK445,GU445,DS465:GK465)</f>
        <v>#N/A</v>
      </c>
      <c r="GV465" s="668" t="e">
        <f>SUMIF(DS445:GK445,GV445,DS465:GK465)</f>
        <v>#N/A</v>
      </c>
      <c r="GW465" s="668" t="e">
        <f>SUMIF(DS445:GK445,GW445,DS465:GK465)</f>
        <v>#N/A</v>
      </c>
      <c r="GX465" s="668" t="e">
        <f>SUMIF(DS445:GK445,GX445,DS465:GK465)</f>
        <v>#N/A</v>
      </c>
      <c r="GY465" s="668" t="e">
        <f>SUMIF(DS445:GK445,GY445,DS465:GK465)</f>
        <v>#N/A</v>
      </c>
      <c r="GZ465" s="646" t="e">
        <f>#REF!=SUM(GO465:GY465)</f>
        <v>#REF!</v>
      </c>
      <c r="HB465" s="668" t="e">
        <f>IF(GZ465,0,(#REF!-SUM(GO465:GY465))*INDEX(AK446:AT453,MATCH(GN465,AI446:AI453,0),MATCH(HB457,AK445:AT445,0)))</f>
        <v>#REF!</v>
      </c>
      <c r="HC465" s="668" t="e">
        <f>IF(GZ465,0,(#REF!-SUM(GO465:GY465))*INDEX(AK446:AT453,MATCH(GN465,AI446:AI453,0),MATCH(HC457,AK445:AT445,0)))</f>
        <v>#REF!</v>
      </c>
      <c r="HD465" s="668" t="e">
        <f>IF(GZ465,0,(#REF!-SUM(GO465:GY465))*INDEX(AK446:AT453,MATCH(GN465,AI446:AI453,0),MATCH(HD457,AK445:AT445,0)))</f>
        <v>#REF!</v>
      </c>
      <c r="HE465" s="668" t="e">
        <f>IF(GZ465,0,(#REF!-SUM(GO465:GY465))*INDEX(AK446:AT453,MATCH(GN465,AI446:AI453,0),MATCH(HE457,AK445:AT445,0)))</f>
        <v>#REF!</v>
      </c>
      <c r="HF465" s="668" t="e">
        <f>IF(GZ465,0,(#REF!-SUM(GO465:GY465))*INDEX(AK446:AT453,MATCH(GN465,AI446:AI453,0),MATCH(HF457,AK445:AT445,0)))</f>
        <v>#REF!</v>
      </c>
      <c r="HG465" s="668" t="e">
        <f>IF(GZ465,0,(#REF!-SUM(GO465:GY465))*INDEX(AK446:AT453,MATCH(GN465,AI446:AI453,0),MATCH(HG457,AK445:AT445,0)))</f>
        <v>#REF!</v>
      </c>
      <c r="HH465" s="668" t="e">
        <f>IF(GZ465,0,(#REF!-SUM(GO465:GY465))*INDEX(AK446:AT453,MATCH(GN465,AI446:AI453,0),MATCH(HH457,AK445:AT445,0)))</f>
        <v>#REF!</v>
      </c>
      <c r="HI465" s="668" t="e">
        <f>IF(GZ465,0,(#REF!-SUM(GO465:GY465))*INDEX(AK446:AT453,MATCH(GN465,AI446:AI453,0),MATCH(HI457,AK445:AT445,0)))</f>
        <v>#REF!</v>
      </c>
      <c r="HJ465" s="668" t="e">
        <f>IF(GZ465,0,(#REF!-SUM(GO465:GY465))*INDEX(AK446:AT453,MATCH(GN465,AI446:AI453,0),MATCH(HJ457,AK445:AT445,0)))</f>
        <v>#REF!</v>
      </c>
      <c r="HK465" s="668" t="e">
        <f>IF(GZ465,0,(#REF!-SUM(GO465:GY465))*INDEX(AK446:AT453,MATCH(GN465,AI446:AI453,0),MATCH(HK457,AK445:AT445,0)))</f>
        <v>#REF!</v>
      </c>
      <c r="HL465" s="668" t="e">
        <f>(SUM(HB465:HK465)+SUM(GO465:GY465))=#REF!</f>
        <v>#REF!</v>
      </c>
    </row>
    <row r="466" spans="1:234" hidden="1" x14ac:dyDescent="0.25">
      <c r="A466" s="643" t="s">
        <v>208</v>
      </c>
    </row>
    <row r="467" spans="1:234" ht="12.75" customHeight="1" x14ac:dyDescent="0.25">
      <c r="D467" s="4" t="s">
        <v>127</v>
      </c>
      <c r="E467" s="764" t="s">
        <v>1694</v>
      </c>
      <c r="F467" s="764"/>
      <c r="G467" s="764"/>
      <c r="H467" s="764"/>
      <c r="I467" s="764"/>
      <c r="J467" s="764"/>
      <c r="K467" s="764"/>
      <c r="L467" s="764"/>
      <c r="M467" s="764"/>
      <c r="N467" s="764"/>
      <c r="O467" s="764"/>
      <c r="P467" s="764"/>
      <c r="Q467" s="764"/>
    </row>
    <row r="468" spans="1:234" ht="12.75" customHeight="1" x14ac:dyDescent="0.25">
      <c r="D468" s="4"/>
      <c r="E468" s="892" t="s">
        <v>1698</v>
      </c>
      <c r="F468" s="892"/>
      <c r="G468" s="892"/>
      <c r="H468" s="892"/>
      <c r="I468" s="892"/>
      <c r="J468" s="892"/>
      <c r="K468" s="892"/>
      <c r="L468" s="892"/>
      <c r="M468" s="892"/>
      <c r="N468" s="892"/>
      <c r="O468" s="892"/>
      <c r="P468" s="892"/>
      <c r="Q468" s="892"/>
    </row>
    <row r="469" spans="1:234" ht="5.0999999999999996" customHeight="1" x14ac:dyDescent="0.25"/>
    <row r="470" spans="1:234" ht="5.0999999999999996" customHeight="1" x14ac:dyDescent="0.25">
      <c r="E470" s="676"/>
      <c r="F470" s="677"/>
      <c r="G470" s="677"/>
      <c r="H470" s="677"/>
      <c r="I470" s="677"/>
      <c r="J470" s="677"/>
      <c r="K470" s="677"/>
      <c r="L470" s="677"/>
      <c r="M470" s="677"/>
      <c r="N470" s="677"/>
      <c r="O470" s="677"/>
      <c r="P470" s="677"/>
      <c r="Q470" s="677"/>
    </row>
    <row r="471" spans="1:234" x14ac:dyDescent="0.25">
      <c r="E471" s="678" t="s">
        <v>1682</v>
      </c>
      <c r="F471" s="670"/>
      <c r="G471" s="670"/>
      <c r="H471" s="905">
        <f>E410</f>
        <v>0</v>
      </c>
      <c r="I471" s="906"/>
      <c r="J471" s="906"/>
      <c r="K471" s="906"/>
      <c r="L471" s="906"/>
      <c r="M471" s="906"/>
      <c r="N471" s="906"/>
      <c r="O471" s="906"/>
      <c r="P471" s="906"/>
      <c r="Q471" s="907"/>
    </row>
    <row r="472" spans="1:234" x14ac:dyDescent="0.25">
      <c r="E472" s="678" t="s">
        <v>1836</v>
      </c>
      <c r="F472" s="670"/>
      <c r="G472" s="670"/>
      <c r="H472" s="908" t="s">
        <v>1522</v>
      </c>
      <c r="I472" s="909"/>
      <c r="J472" s="909"/>
      <c r="K472" s="909"/>
      <c r="L472" s="909"/>
      <c r="M472" s="909"/>
      <c r="N472" s="909"/>
      <c r="O472" s="909"/>
      <c r="P472" s="909"/>
      <c r="Q472" s="910"/>
      <c r="T472" s="679" t="str">
        <f>IF(H472="","",H472)</f>
        <v/>
      </c>
    </row>
    <row r="473" spans="1:234" x14ac:dyDescent="0.25">
      <c r="E473" s="678" t="s">
        <v>1837</v>
      </c>
      <c r="F473" s="670"/>
      <c r="G473" s="670"/>
      <c r="H473" s="905" t="str">
        <f>IF(H472="","",INDEX(E416:E425,MATCH(H472,U416:U425,0)))</f>
        <v/>
      </c>
      <c r="I473" s="906"/>
      <c r="J473" s="906"/>
      <c r="K473" s="906"/>
      <c r="L473" s="906"/>
      <c r="M473" s="906"/>
      <c r="N473" s="906"/>
      <c r="O473" s="906"/>
      <c r="P473" s="906"/>
      <c r="Q473" s="907"/>
    </row>
    <row r="474" spans="1:234" x14ac:dyDescent="0.25">
      <c r="E474" s="678" t="s">
        <v>1838</v>
      </c>
      <c r="F474" s="670"/>
      <c r="G474" s="670"/>
      <c r="H474" s="916" t="str">
        <f>IF(H472="","",INDEX(N416:N425,MATCH(H472,U416:U425,0)))</f>
        <v/>
      </c>
      <c r="I474" s="916"/>
      <c r="J474" s="916"/>
      <c r="K474" s="916"/>
      <c r="L474" s="916"/>
      <c r="M474" s="916"/>
      <c r="N474" s="916"/>
      <c r="O474" s="916"/>
      <c r="P474" s="916"/>
      <c r="Q474" s="916"/>
      <c r="DR474" s="643" t="s">
        <v>1669</v>
      </c>
    </row>
    <row r="475" spans="1:234" x14ac:dyDescent="0.25">
      <c r="E475" s="678"/>
      <c r="F475" s="670"/>
      <c r="G475" s="670"/>
      <c r="H475" s="670"/>
      <c r="I475" s="670"/>
      <c r="J475" s="670"/>
      <c r="K475" s="670"/>
      <c r="L475" s="670"/>
      <c r="M475" s="670"/>
      <c r="N475" s="670"/>
      <c r="O475" s="670"/>
      <c r="P475" s="670"/>
      <c r="Q475" s="670"/>
      <c r="DR475" s="661"/>
      <c r="DS475" s="647">
        <v>2023</v>
      </c>
      <c r="DT475" s="647">
        <v>2024</v>
      </c>
      <c r="DU475" s="647">
        <v>2024</v>
      </c>
      <c r="DV475" s="647">
        <v>2024</v>
      </c>
      <c r="DW475" s="647">
        <v>2024</v>
      </c>
      <c r="DX475" s="647">
        <v>2024</v>
      </c>
      <c r="DY475" s="647">
        <v>2024</v>
      </c>
      <c r="DZ475" s="647">
        <v>2024</v>
      </c>
      <c r="EA475" s="647">
        <v>2024</v>
      </c>
      <c r="EB475" s="647">
        <v>2024</v>
      </c>
      <c r="EC475" s="647">
        <v>2024</v>
      </c>
      <c r="ED475" s="647">
        <v>2025</v>
      </c>
      <c r="EE475" s="647">
        <v>2025</v>
      </c>
      <c r="EF475" s="647">
        <v>2025</v>
      </c>
      <c r="EG475" s="647">
        <v>2025</v>
      </c>
      <c r="EH475" s="647">
        <v>2025</v>
      </c>
      <c r="EI475" s="647">
        <v>2025</v>
      </c>
      <c r="EJ475" s="647">
        <v>2025</v>
      </c>
      <c r="EK475" s="647">
        <v>2025</v>
      </c>
      <c r="EL475" s="647">
        <v>2025</v>
      </c>
      <c r="EM475" s="647">
        <v>2025</v>
      </c>
      <c r="EN475" s="647">
        <v>2026</v>
      </c>
      <c r="EO475" s="647">
        <v>2026</v>
      </c>
      <c r="EP475" s="647">
        <v>2026</v>
      </c>
      <c r="EQ475" s="647">
        <v>2026</v>
      </c>
      <c r="ER475" s="647">
        <v>2026</v>
      </c>
      <c r="ES475" s="647">
        <v>2026</v>
      </c>
      <c r="ET475" s="647">
        <v>2026</v>
      </c>
      <c r="EU475" s="647">
        <v>2026</v>
      </c>
      <c r="EV475" s="647">
        <v>2026</v>
      </c>
      <c r="EW475" s="647">
        <v>2026</v>
      </c>
      <c r="EX475" s="647">
        <v>2027</v>
      </c>
      <c r="EY475" s="647">
        <v>2027</v>
      </c>
      <c r="EZ475" s="647">
        <v>2027</v>
      </c>
      <c r="FA475" s="647">
        <v>2027</v>
      </c>
      <c r="FB475" s="647">
        <v>2027</v>
      </c>
      <c r="FC475" s="647">
        <v>2027</v>
      </c>
      <c r="FD475" s="647">
        <v>2027</v>
      </c>
      <c r="FE475" s="647">
        <v>2027</v>
      </c>
      <c r="FF475" s="647">
        <v>2027</v>
      </c>
      <c r="FG475" s="647">
        <v>2027</v>
      </c>
      <c r="FH475" s="647">
        <v>2028</v>
      </c>
      <c r="FI475" s="647">
        <v>2028</v>
      </c>
      <c r="FJ475" s="647">
        <v>2028</v>
      </c>
      <c r="FK475" s="647">
        <v>2028</v>
      </c>
      <c r="FL475" s="647">
        <v>2028</v>
      </c>
      <c r="FM475" s="647">
        <v>2028</v>
      </c>
      <c r="FN475" s="647">
        <v>2028</v>
      </c>
      <c r="FO475" s="647">
        <v>2028</v>
      </c>
      <c r="FP475" s="647">
        <v>2028</v>
      </c>
      <c r="FQ475" s="647">
        <v>2028</v>
      </c>
      <c r="FR475" s="647">
        <v>2029</v>
      </c>
      <c r="FS475" s="647">
        <v>2029</v>
      </c>
      <c r="FT475" s="647">
        <v>2029</v>
      </c>
      <c r="FU475" s="647">
        <v>2029</v>
      </c>
      <c r="FV475" s="647">
        <v>2029</v>
      </c>
      <c r="FW475" s="647">
        <v>2029</v>
      </c>
      <c r="FX475" s="647">
        <v>2029</v>
      </c>
      <c r="FY475" s="647">
        <v>2029</v>
      </c>
      <c r="FZ475" s="647">
        <v>2029</v>
      </c>
      <c r="GA475" s="647">
        <v>2029</v>
      </c>
      <c r="GB475" s="647">
        <v>2030</v>
      </c>
      <c r="GC475" s="647">
        <v>2030</v>
      </c>
      <c r="GD475" s="647">
        <v>2030</v>
      </c>
      <c r="GE475" s="647">
        <v>2030</v>
      </c>
      <c r="GF475" s="647">
        <v>2030</v>
      </c>
      <c r="GG475" s="647">
        <v>2030</v>
      </c>
      <c r="GH475" s="647">
        <v>2030</v>
      </c>
      <c r="GI475" s="647">
        <v>2030</v>
      </c>
      <c r="GJ475" s="647">
        <v>2030</v>
      </c>
      <c r="GK475" s="647">
        <v>2030</v>
      </c>
      <c r="GL475" s="747" t="s">
        <v>1662</v>
      </c>
      <c r="GO475" s="643" t="s">
        <v>1670</v>
      </c>
    </row>
    <row r="476" spans="1:234" s="643" customFormat="1" ht="24" customHeight="1" x14ac:dyDescent="0.25">
      <c r="B476" s="644"/>
      <c r="C476" s="644"/>
      <c r="D476" s="644"/>
      <c r="E476" s="678"/>
      <c r="F476" s="670"/>
      <c r="G476" s="680" t="s">
        <v>1679</v>
      </c>
      <c r="H476" s="681" t="s">
        <v>1685</v>
      </c>
      <c r="I476" s="681" t="s">
        <v>1651</v>
      </c>
      <c r="J476" s="681" t="s">
        <v>1683</v>
      </c>
      <c r="K476" s="681" t="s">
        <v>1684</v>
      </c>
      <c r="L476" s="681" t="s">
        <v>1436</v>
      </c>
      <c r="M476" s="683" t="s">
        <v>1690</v>
      </c>
      <c r="N476" s="697" t="str">
        <f>IF(G435="","/",G435)</f>
        <v>/</v>
      </c>
      <c r="O476" s="683" t="s">
        <v>410</v>
      </c>
      <c r="P476" s="697" t="str">
        <f>IF(G436="","/",G436)</f>
        <v>/</v>
      </c>
      <c r="Q476" s="698" t="s">
        <v>1725</v>
      </c>
      <c r="R476" s="644"/>
      <c r="DR476" s="662" t="s">
        <v>1665</v>
      </c>
      <c r="DS476" s="647" t="s">
        <v>1664</v>
      </c>
      <c r="DT476" s="647" t="str">
        <f t="shared" ref="DT476" si="1723">E439</f>
        <v/>
      </c>
      <c r="DU476" s="647" t="str">
        <f t="shared" ref="DU476" si="1724">F439</f>
        <v/>
      </c>
      <c r="DV476" s="647" t="str">
        <f t="shared" ref="DV476" si="1725">G439</f>
        <v/>
      </c>
      <c r="DW476" s="647" t="str">
        <f t="shared" ref="DW476" si="1726">H439</f>
        <v/>
      </c>
      <c r="DX476" s="647" t="str">
        <f t="shared" ref="DX476" si="1727">I439</f>
        <v/>
      </c>
      <c r="DY476" s="647" t="str">
        <f t="shared" ref="DY476" si="1728">J439</f>
        <v/>
      </c>
      <c r="DZ476" s="647" t="str">
        <f t="shared" ref="DZ476" si="1729">K439</f>
        <v/>
      </c>
      <c r="EA476" s="647" t="str">
        <f t="shared" ref="EA476" si="1730">L439</f>
        <v/>
      </c>
      <c r="EB476" s="647" t="str">
        <f t="shared" ref="EB476" si="1731">M439</f>
        <v/>
      </c>
      <c r="EC476" s="647" t="str">
        <f t="shared" ref="EC476" si="1732">N439</f>
        <v/>
      </c>
      <c r="ED476" s="647" t="str">
        <f t="shared" ref="ED476" si="1733">E439</f>
        <v/>
      </c>
      <c r="EE476" s="647" t="str">
        <f t="shared" ref="EE476" si="1734">F439</f>
        <v/>
      </c>
      <c r="EF476" s="647" t="str">
        <f t="shared" ref="EF476" si="1735">G439</f>
        <v/>
      </c>
      <c r="EG476" s="647" t="str">
        <f t="shared" ref="EG476" si="1736">H439</f>
        <v/>
      </c>
      <c r="EH476" s="647" t="str">
        <f t="shared" ref="EH476" si="1737">I439</f>
        <v/>
      </c>
      <c r="EI476" s="647" t="str">
        <f t="shared" ref="EI476" si="1738">J439</f>
        <v/>
      </c>
      <c r="EJ476" s="647" t="str">
        <f t="shared" ref="EJ476" si="1739">K439</f>
        <v/>
      </c>
      <c r="EK476" s="647" t="str">
        <f t="shared" ref="EK476" si="1740">L439</f>
        <v/>
      </c>
      <c r="EL476" s="647" t="str">
        <f t="shared" ref="EL476" si="1741">M439</f>
        <v/>
      </c>
      <c r="EM476" s="647" t="str">
        <f t="shared" ref="EM476" si="1742">N439</f>
        <v/>
      </c>
      <c r="EN476" s="647" t="str">
        <f t="shared" ref="EN476" si="1743">E439</f>
        <v/>
      </c>
      <c r="EO476" s="647" t="str">
        <f t="shared" ref="EO476" si="1744">F439</f>
        <v/>
      </c>
      <c r="EP476" s="647" t="str">
        <f t="shared" ref="EP476" si="1745">G439</f>
        <v/>
      </c>
      <c r="EQ476" s="647" t="str">
        <f t="shared" ref="EQ476" si="1746">H439</f>
        <v/>
      </c>
      <c r="ER476" s="647" t="str">
        <f t="shared" ref="ER476" si="1747">I439</f>
        <v/>
      </c>
      <c r="ES476" s="647" t="str">
        <f t="shared" ref="ES476" si="1748">J439</f>
        <v/>
      </c>
      <c r="ET476" s="647" t="str">
        <f t="shared" ref="ET476" si="1749">K439</f>
        <v/>
      </c>
      <c r="EU476" s="647" t="str">
        <f t="shared" ref="EU476" si="1750">L439</f>
        <v/>
      </c>
      <c r="EV476" s="647" t="str">
        <f t="shared" ref="EV476" si="1751">M439</f>
        <v/>
      </c>
      <c r="EW476" s="647" t="str">
        <f t="shared" ref="EW476" si="1752">N439</f>
        <v/>
      </c>
      <c r="EX476" s="647" t="str">
        <f t="shared" ref="EX476" si="1753">E439</f>
        <v/>
      </c>
      <c r="EY476" s="647" t="str">
        <f t="shared" ref="EY476" si="1754">F439</f>
        <v/>
      </c>
      <c r="EZ476" s="647" t="str">
        <f t="shared" ref="EZ476" si="1755">G439</f>
        <v/>
      </c>
      <c r="FA476" s="647" t="str">
        <f t="shared" ref="FA476" si="1756">H439</f>
        <v/>
      </c>
      <c r="FB476" s="647" t="str">
        <f t="shared" ref="FB476" si="1757">I439</f>
        <v/>
      </c>
      <c r="FC476" s="647" t="str">
        <f t="shared" ref="FC476" si="1758">J439</f>
        <v/>
      </c>
      <c r="FD476" s="647" t="str">
        <f t="shared" ref="FD476" si="1759">K439</f>
        <v/>
      </c>
      <c r="FE476" s="647" t="str">
        <f t="shared" ref="FE476" si="1760">L439</f>
        <v/>
      </c>
      <c r="FF476" s="647" t="str">
        <f t="shared" ref="FF476" si="1761">M439</f>
        <v/>
      </c>
      <c r="FG476" s="647" t="str">
        <f t="shared" ref="FG476" si="1762">N439</f>
        <v/>
      </c>
      <c r="FH476" s="647" t="str">
        <f t="shared" ref="FH476" si="1763">E439</f>
        <v/>
      </c>
      <c r="FI476" s="647" t="str">
        <f t="shared" ref="FI476" si="1764">F439</f>
        <v/>
      </c>
      <c r="FJ476" s="647" t="str">
        <f t="shared" ref="FJ476" si="1765">G439</f>
        <v/>
      </c>
      <c r="FK476" s="647" t="str">
        <f t="shared" ref="FK476" si="1766">H439</f>
        <v/>
      </c>
      <c r="FL476" s="647" t="str">
        <f t="shared" ref="FL476" si="1767">I439</f>
        <v/>
      </c>
      <c r="FM476" s="647" t="str">
        <f t="shared" ref="FM476" si="1768">J439</f>
        <v/>
      </c>
      <c r="FN476" s="647" t="str">
        <f t="shared" ref="FN476" si="1769">K439</f>
        <v/>
      </c>
      <c r="FO476" s="647" t="str">
        <f t="shared" ref="FO476" si="1770">L439</f>
        <v/>
      </c>
      <c r="FP476" s="647" t="str">
        <f t="shared" ref="FP476" si="1771">M439</f>
        <v/>
      </c>
      <c r="FQ476" s="647" t="str">
        <f t="shared" ref="FQ476" si="1772">N439</f>
        <v/>
      </c>
      <c r="FR476" s="647" t="str">
        <f t="shared" ref="FR476" si="1773">E439</f>
        <v/>
      </c>
      <c r="FS476" s="647" t="str">
        <f t="shared" ref="FS476" si="1774">F439</f>
        <v/>
      </c>
      <c r="FT476" s="647" t="str">
        <f t="shared" ref="FT476" si="1775">G439</f>
        <v/>
      </c>
      <c r="FU476" s="647" t="str">
        <f t="shared" ref="FU476" si="1776">H439</f>
        <v/>
      </c>
      <c r="FV476" s="647" t="str">
        <f t="shared" ref="FV476" si="1777">I439</f>
        <v/>
      </c>
      <c r="FW476" s="647" t="str">
        <f t="shared" ref="FW476" si="1778">J439</f>
        <v/>
      </c>
      <c r="FX476" s="647" t="str">
        <f t="shared" ref="FX476" si="1779">K439</f>
        <v/>
      </c>
      <c r="FY476" s="647" t="str">
        <f t="shared" ref="FY476" si="1780">L439</f>
        <v/>
      </c>
      <c r="FZ476" s="647" t="str">
        <f t="shared" ref="FZ476" si="1781">M439</f>
        <v/>
      </c>
      <c r="GA476" s="647" t="str">
        <f t="shared" ref="GA476" si="1782">N439</f>
        <v/>
      </c>
      <c r="GB476" s="647" t="str">
        <f t="shared" ref="GB476" si="1783">E439</f>
        <v/>
      </c>
      <c r="GC476" s="647" t="str">
        <f t="shared" ref="GC476" si="1784">F439</f>
        <v/>
      </c>
      <c r="GD476" s="647" t="str">
        <f t="shared" ref="GD476" si="1785">G439</f>
        <v/>
      </c>
      <c r="GE476" s="647" t="str">
        <f t="shared" ref="GE476" si="1786">H439</f>
        <v/>
      </c>
      <c r="GF476" s="647" t="str">
        <f t="shared" ref="GF476" si="1787">I439</f>
        <v/>
      </c>
      <c r="GG476" s="647" t="str">
        <f t="shared" ref="GG476" si="1788">J439</f>
        <v/>
      </c>
      <c r="GH476" s="647" t="str">
        <f t="shared" ref="GH476" si="1789">K439</f>
        <v/>
      </c>
      <c r="GI476" s="647" t="str">
        <f t="shared" ref="GI476" si="1790">L439</f>
        <v/>
      </c>
      <c r="GJ476" s="647" t="str">
        <f t="shared" ref="GJ476" si="1791">M439</f>
        <v/>
      </c>
      <c r="GK476" s="647" t="str">
        <f t="shared" ref="GK476" si="1792">N439</f>
        <v/>
      </c>
      <c r="GL476" s="748"/>
      <c r="GN476" s="662" t="s">
        <v>1665</v>
      </c>
      <c r="GO476" s="646" t="s">
        <v>1664</v>
      </c>
      <c r="GP476" s="646" t="str">
        <f t="shared" ref="GP476" si="1793">E439</f>
        <v/>
      </c>
      <c r="GQ476" s="646" t="str">
        <f t="shared" ref="GQ476" si="1794">F439</f>
        <v/>
      </c>
      <c r="GR476" s="646" t="str">
        <f t="shared" ref="GR476" si="1795">G439</f>
        <v/>
      </c>
      <c r="GS476" s="646" t="str">
        <f t="shared" ref="GS476" si="1796">H439</f>
        <v/>
      </c>
      <c r="GT476" s="646" t="str">
        <f t="shared" ref="GT476" si="1797">I439</f>
        <v/>
      </c>
      <c r="GU476" s="646" t="str">
        <f t="shared" ref="GU476" si="1798">J439</f>
        <v/>
      </c>
      <c r="GV476" s="646" t="str">
        <f t="shared" ref="GV476" si="1799">K439</f>
        <v/>
      </c>
      <c r="GW476" s="646" t="str">
        <f t="shared" ref="GW476" si="1800">L439</f>
        <v/>
      </c>
      <c r="GX476" s="646" t="str">
        <f t="shared" ref="GX476" si="1801">M439</f>
        <v/>
      </c>
      <c r="GY476" s="646" t="str">
        <f t="shared" ref="GY476" si="1802">N439</f>
        <v/>
      </c>
      <c r="GZ476" s="646" t="s">
        <v>1662</v>
      </c>
      <c r="HM476" s="644"/>
      <c r="HN476" s="644"/>
      <c r="HO476" s="644"/>
      <c r="HP476" s="644"/>
      <c r="HQ476" s="644"/>
      <c r="HR476" s="644"/>
      <c r="HS476" s="644"/>
      <c r="HT476" s="644"/>
      <c r="HU476" s="644"/>
      <c r="HV476" s="644"/>
      <c r="HW476" s="644"/>
      <c r="HX476" s="644"/>
      <c r="HY476" s="644"/>
      <c r="HZ476" s="644"/>
    </row>
    <row r="477" spans="1:234" s="643" customFormat="1" hidden="1" x14ac:dyDescent="0.25">
      <c r="A477" s="643" t="s">
        <v>208</v>
      </c>
      <c r="B477" s="644"/>
      <c r="C477" s="644"/>
      <c r="D477" s="644"/>
      <c r="E477" s="678"/>
      <c r="F477" s="670"/>
      <c r="G477" s="670"/>
      <c r="H477" s="670"/>
      <c r="I477" s="670"/>
      <c r="J477" s="670"/>
      <c r="K477" s="670"/>
      <c r="L477" s="670"/>
      <c r="M477" s="670"/>
      <c r="N477" s="670"/>
      <c r="O477" s="670"/>
      <c r="P477" s="670"/>
      <c r="Q477" s="670"/>
      <c r="R477" s="682"/>
      <c r="DR477" s="749">
        <v>2023</v>
      </c>
      <c r="DS477" s="665">
        <f t="shared" ref="DS477:GD480" si="1803">DS446-DS458</f>
        <v>0</v>
      </c>
      <c r="DT477" s="665">
        <f t="shared" si="1803"/>
        <v>0</v>
      </c>
      <c r="DU477" s="665">
        <f t="shared" si="1803"/>
        <v>0</v>
      </c>
      <c r="DV477" s="665">
        <f t="shared" si="1803"/>
        <v>0</v>
      </c>
      <c r="DW477" s="665">
        <f t="shared" si="1803"/>
        <v>0</v>
      </c>
      <c r="DX477" s="665">
        <f t="shared" si="1803"/>
        <v>0</v>
      </c>
      <c r="DY477" s="665">
        <f t="shared" si="1803"/>
        <v>0</v>
      </c>
      <c r="DZ477" s="665">
        <f t="shared" si="1803"/>
        <v>0</v>
      </c>
      <c r="EA477" s="665">
        <f t="shared" si="1803"/>
        <v>0</v>
      </c>
      <c r="EB477" s="665">
        <f t="shared" si="1803"/>
        <v>0</v>
      </c>
      <c r="EC477" s="665">
        <f t="shared" si="1803"/>
        <v>0</v>
      </c>
      <c r="ED477" s="665">
        <f t="shared" si="1803"/>
        <v>0</v>
      </c>
      <c r="EE477" s="665">
        <f t="shared" si="1803"/>
        <v>0</v>
      </c>
      <c r="EF477" s="665">
        <f t="shared" si="1803"/>
        <v>0</v>
      </c>
      <c r="EG477" s="665">
        <f t="shared" si="1803"/>
        <v>0</v>
      </c>
      <c r="EH477" s="665">
        <f t="shared" si="1803"/>
        <v>0</v>
      </c>
      <c r="EI477" s="665">
        <f t="shared" si="1803"/>
        <v>0</v>
      </c>
      <c r="EJ477" s="665">
        <f t="shared" si="1803"/>
        <v>0</v>
      </c>
      <c r="EK477" s="665">
        <f t="shared" si="1803"/>
        <v>0</v>
      </c>
      <c r="EL477" s="665">
        <f t="shared" si="1803"/>
        <v>0</v>
      </c>
      <c r="EM477" s="665">
        <f t="shared" si="1803"/>
        <v>0</v>
      </c>
      <c r="EN477" s="665">
        <f t="shared" si="1803"/>
        <v>0</v>
      </c>
      <c r="EO477" s="665">
        <f t="shared" si="1803"/>
        <v>0</v>
      </c>
      <c r="EP477" s="665">
        <f t="shared" si="1803"/>
        <v>0</v>
      </c>
      <c r="EQ477" s="665">
        <f t="shared" si="1803"/>
        <v>0</v>
      </c>
      <c r="ER477" s="665">
        <f t="shared" si="1803"/>
        <v>0</v>
      </c>
      <c r="ES477" s="665">
        <f t="shared" si="1803"/>
        <v>0</v>
      </c>
      <c r="ET477" s="665">
        <f t="shared" si="1803"/>
        <v>0</v>
      </c>
      <c r="EU477" s="665">
        <f t="shared" si="1803"/>
        <v>0</v>
      </c>
      <c r="EV477" s="665">
        <f t="shared" si="1803"/>
        <v>0</v>
      </c>
      <c r="EW477" s="665">
        <f t="shared" si="1803"/>
        <v>0</v>
      </c>
      <c r="EX477" s="665">
        <f t="shared" si="1803"/>
        <v>0</v>
      </c>
      <c r="EY477" s="665">
        <f t="shared" si="1803"/>
        <v>0</v>
      </c>
      <c r="EZ477" s="665">
        <f t="shared" si="1803"/>
        <v>0</v>
      </c>
      <c r="FA477" s="665">
        <f t="shared" si="1803"/>
        <v>0</v>
      </c>
      <c r="FB477" s="665">
        <f t="shared" si="1803"/>
        <v>0</v>
      </c>
      <c r="FC477" s="665">
        <f t="shared" si="1803"/>
        <v>0</v>
      </c>
      <c r="FD477" s="665">
        <f t="shared" si="1803"/>
        <v>0</v>
      </c>
      <c r="FE477" s="665">
        <f t="shared" si="1803"/>
        <v>0</v>
      </c>
      <c r="FF477" s="665">
        <f t="shared" si="1803"/>
        <v>0</v>
      </c>
      <c r="FG477" s="665">
        <f t="shared" si="1803"/>
        <v>0</v>
      </c>
      <c r="FH477" s="665">
        <f t="shared" si="1803"/>
        <v>0</v>
      </c>
      <c r="FI477" s="665">
        <f t="shared" si="1803"/>
        <v>0</v>
      </c>
      <c r="FJ477" s="665">
        <f t="shared" si="1803"/>
        <v>0</v>
      </c>
      <c r="FK477" s="665">
        <f t="shared" si="1803"/>
        <v>0</v>
      </c>
      <c r="FL477" s="665">
        <f t="shared" si="1803"/>
        <v>0</v>
      </c>
      <c r="FM477" s="665">
        <f t="shared" si="1803"/>
        <v>0</v>
      </c>
      <c r="FN477" s="665">
        <f t="shared" si="1803"/>
        <v>0</v>
      </c>
      <c r="FO477" s="665">
        <f t="shared" si="1803"/>
        <v>0</v>
      </c>
      <c r="FP477" s="665">
        <f t="shared" si="1803"/>
        <v>0</v>
      </c>
      <c r="FQ477" s="665">
        <f t="shared" si="1803"/>
        <v>0</v>
      </c>
      <c r="FR477" s="665">
        <f t="shared" si="1803"/>
        <v>0</v>
      </c>
      <c r="FS477" s="665">
        <f t="shared" si="1803"/>
        <v>0</v>
      </c>
      <c r="FT477" s="665">
        <f t="shared" si="1803"/>
        <v>0</v>
      </c>
      <c r="FU477" s="665">
        <f t="shared" si="1803"/>
        <v>0</v>
      </c>
      <c r="FV477" s="665">
        <f t="shared" si="1803"/>
        <v>0</v>
      </c>
      <c r="FW477" s="665">
        <f t="shared" si="1803"/>
        <v>0</v>
      </c>
      <c r="FX477" s="665">
        <f t="shared" si="1803"/>
        <v>0</v>
      </c>
      <c r="FY477" s="665">
        <f t="shared" si="1803"/>
        <v>0</v>
      </c>
      <c r="FZ477" s="665">
        <f t="shared" si="1803"/>
        <v>0</v>
      </c>
      <c r="GA477" s="665">
        <f t="shared" si="1803"/>
        <v>0</v>
      </c>
      <c r="GB477" s="665">
        <f t="shared" si="1803"/>
        <v>0</v>
      </c>
      <c r="GC477" s="665">
        <f t="shared" si="1803"/>
        <v>0</v>
      </c>
      <c r="GD477" s="665">
        <f t="shared" si="1803"/>
        <v>0</v>
      </c>
      <c r="GE477" s="665">
        <f t="shared" ref="GE477:GK477" si="1804">GE446-GE458</f>
        <v>0</v>
      </c>
      <c r="GF477" s="665">
        <f t="shared" si="1804"/>
        <v>0</v>
      </c>
      <c r="GG477" s="665">
        <f t="shared" si="1804"/>
        <v>0</v>
      </c>
      <c r="GH477" s="665">
        <f t="shared" si="1804"/>
        <v>0</v>
      </c>
      <c r="GI477" s="665">
        <f t="shared" si="1804"/>
        <v>0</v>
      </c>
      <c r="GJ477" s="665">
        <f t="shared" si="1804"/>
        <v>0</v>
      </c>
      <c r="GK477" s="665">
        <f t="shared" si="1804"/>
        <v>0</v>
      </c>
      <c r="GL477" s="665" t="b">
        <f>SUM(DS477:GK477)+SUM(Y440:AH440)-SUM(HB458:HK458)=Q440</f>
        <v>1</v>
      </c>
      <c r="GN477" s="749">
        <v>2023</v>
      </c>
      <c r="GO477" s="664">
        <f>SUMIF(DS445:GK445,GO445,DS477:GK477)</f>
        <v>0</v>
      </c>
      <c r="GP477" s="668">
        <f>SUMIF(DS445:GK445,GP445,DS477:GK477)</f>
        <v>0</v>
      </c>
      <c r="GQ477" s="668">
        <f>SUMIF(DS445:GK445,GQ445,DS477:GK477)</f>
        <v>0</v>
      </c>
      <c r="GR477" s="668">
        <f>SUMIF(DS445:GK445,GR445,DS477:GK477)</f>
        <v>0</v>
      </c>
      <c r="GS477" s="668">
        <f>SUMIF(DS445:GK445,GS445,DS477:GK477)</f>
        <v>0</v>
      </c>
      <c r="GT477" s="668">
        <f>SUMIF(DS445:GK445,GT445,DS477:GK477)</f>
        <v>0</v>
      </c>
      <c r="GU477" s="668">
        <f>SUMIF(DS445:GK445,GU445,DS477:GK477)</f>
        <v>0</v>
      </c>
      <c r="GV477" s="668">
        <f>SUMIF(DS445:GK445,GV445,DS477:GK477)</f>
        <v>0</v>
      </c>
      <c r="GW477" s="668">
        <f>SUMIF(DS445:GK445,GW445,DS477:GK477)</f>
        <v>0</v>
      </c>
      <c r="GX477" s="668">
        <f>SUMIF(DS445:GK445,GX445,DS477:GK477)</f>
        <v>0</v>
      </c>
      <c r="GY477" s="668">
        <f>SUMIF(DS445:GK445,GY445,DS477:GK477)</f>
        <v>0</v>
      </c>
      <c r="GZ477" s="646" t="b">
        <f>SUM(GO477:GY477)-SUM(HB458:HK458)=(Q440-SUM(Y440:AH440))</f>
        <v>1</v>
      </c>
      <c r="HM477" s="682"/>
      <c r="HN477" s="682"/>
      <c r="HO477" s="682"/>
      <c r="HP477" s="682"/>
      <c r="HQ477" s="682"/>
      <c r="HR477" s="682"/>
      <c r="HS477" s="682"/>
      <c r="HT477" s="682"/>
      <c r="HU477" s="682"/>
      <c r="HV477" s="682"/>
      <c r="HW477" s="682"/>
      <c r="HX477" s="682"/>
      <c r="HY477" s="682"/>
      <c r="HZ477" s="682"/>
    </row>
    <row r="478" spans="1:234" s="643" customFormat="1" x14ac:dyDescent="0.25">
      <c r="B478" s="644"/>
      <c r="C478" s="644"/>
      <c r="D478" s="644"/>
      <c r="E478" s="678"/>
      <c r="F478" s="670"/>
      <c r="G478" s="652">
        <v>2024</v>
      </c>
      <c r="H478" s="656">
        <f>IF(G478&gt;CNTR_ReportingYear,"",INDEX(E441:N441,MATCH(T472,E439:N439,0)))</f>
        <v>0</v>
      </c>
      <c r="I478" s="656">
        <f>IF(G478&gt;CNTR_ReportingYear,"",INDEX(GP478:GY484,MATCH(G478,GN478:GN484,0),MATCH(T472,GP476:GY476,0))-INDEX(HB459:HK465,MATCH(G478,GN459:GN465,0),MATCH(T472,HB457:HK457,0))+INDEX(Y440:AH441,MATCH(G478,D440:D441,0),MATCH(T472,Y439:AH439,0)))</f>
        <v>0</v>
      </c>
      <c r="J478" s="656">
        <f>IF(G478&gt;CNTR_ReportingYear,"",SUMIFS(AX446:DP446,AX445:DP445,T472))</f>
        <v>0</v>
      </c>
      <c r="K478" s="656">
        <f>IF(G478&gt;CNTR_ReportingYear,"",SUMIFS(AX447:DP447,AX445:DP445,T472))</f>
        <v>0</v>
      </c>
      <c r="L478" s="656">
        <f>IF(G478&gt;CNTR_ReportingYear,"",INDEX(GP459:GY465,MATCH(G478,GN459:GN465,0),MATCH(T472,GP457:GY457,0))+INDEX(HB459:HK465,MATCH(G478,GN459:GN465,0),MATCH(T472,HB457:HK457,0)))</f>
        <v>0</v>
      </c>
      <c r="M478" s="674"/>
      <c r="N478" s="588" t="str">
        <f>H476</f>
        <v>Purchase</v>
      </c>
      <c r="O478" s="917" t="s">
        <v>1688</v>
      </c>
      <c r="P478" s="917"/>
      <c r="Q478" s="917"/>
      <c r="R478" s="674"/>
      <c r="DR478" s="749">
        <v>2024</v>
      </c>
      <c r="DS478" s="665">
        <f t="shared" si="1803"/>
        <v>0</v>
      </c>
      <c r="DT478" s="665">
        <f t="shared" si="1803"/>
        <v>0</v>
      </c>
      <c r="DU478" s="665">
        <f t="shared" si="1803"/>
        <v>0</v>
      </c>
      <c r="DV478" s="665">
        <f t="shared" si="1803"/>
        <v>0</v>
      </c>
      <c r="DW478" s="665">
        <f t="shared" si="1803"/>
        <v>0</v>
      </c>
      <c r="DX478" s="665">
        <f t="shared" si="1803"/>
        <v>0</v>
      </c>
      <c r="DY478" s="665">
        <f t="shared" si="1803"/>
        <v>0</v>
      </c>
      <c r="DZ478" s="665">
        <f t="shared" si="1803"/>
        <v>0</v>
      </c>
      <c r="EA478" s="665">
        <f t="shared" si="1803"/>
        <v>0</v>
      </c>
      <c r="EB478" s="665">
        <f t="shared" si="1803"/>
        <v>0</v>
      </c>
      <c r="EC478" s="665">
        <f t="shared" si="1803"/>
        <v>0</v>
      </c>
      <c r="ED478" s="665">
        <f t="shared" si="1803"/>
        <v>0</v>
      </c>
      <c r="EE478" s="665">
        <f t="shared" si="1803"/>
        <v>0</v>
      </c>
      <c r="EF478" s="665">
        <f t="shared" si="1803"/>
        <v>0</v>
      </c>
      <c r="EG478" s="665">
        <f t="shared" si="1803"/>
        <v>0</v>
      </c>
      <c r="EH478" s="665">
        <f t="shared" si="1803"/>
        <v>0</v>
      </c>
      <c r="EI478" s="665">
        <f t="shared" si="1803"/>
        <v>0</v>
      </c>
      <c r="EJ478" s="665">
        <f t="shared" si="1803"/>
        <v>0</v>
      </c>
      <c r="EK478" s="665">
        <f t="shared" si="1803"/>
        <v>0</v>
      </c>
      <c r="EL478" s="665">
        <f t="shared" si="1803"/>
        <v>0</v>
      </c>
      <c r="EM478" s="665">
        <f t="shared" si="1803"/>
        <v>0</v>
      </c>
      <c r="EN478" s="665">
        <f t="shared" si="1803"/>
        <v>0</v>
      </c>
      <c r="EO478" s="665">
        <f t="shared" si="1803"/>
        <v>0</v>
      </c>
      <c r="EP478" s="665">
        <f t="shared" si="1803"/>
        <v>0</v>
      </c>
      <c r="EQ478" s="665">
        <f t="shared" si="1803"/>
        <v>0</v>
      </c>
      <c r="ER478" s="665">
        <f t="shared" si="1803"/>
        <v>0</v>
      </c>
      <c r="ES478" s="665">
        <f t="shared" si="1803"/>
        <v>0</v>
      </c>
      <c r="ET478" s="665">
        <f t="shared" si="1803"/>
        <v>0</v>
      </c>
      <c r="EU478" s="665">
        <f t="shared" si="1803"/>
        <v>0</v>
      </c>
      <c r="EV478" s="665">
        <f t="shared" si="1803"/>
        <v>0</v>
      </c>
      <c r="EW478" s="665">
        <f t="shared" si="1803"/>
        <v>0</v>
      </c>
      <c r="EX478" s="665">
        <f t="shared" si="1803"/>
        <v>0</v>
      </c>
      <c r="EY478" s="665">
        <f t="shared" si="1803"/>
        <v>0</v>
      </c>
      <c r="EZ478" s="665">
        <f t="shared" si="1803"/>
        <v>0</v>
      </c>
      <c r="FA478" s="665">
        <f t="shared" si="1803"/>
        <v>0</v>
      </c>
      <c r="FB478" s="665">
        <f t="shared" si="1803"/>
        <v>0</v>
      </c>
      <c r="FC478" s="665">
        <f t="shared" si="1803"/>
        <v>0</v>
      </c>
      <c r="FD478" s="665">
        <f t="shared" si="1803"/>
        <v>0</v>
      </c>
      <c r="FE478" s="665">
        <f t="shared" si="1803"/>
        <v>0</v>
      </c>
      <c r="FF478" s="665">
        <f t="shared" si="1803"/>
        <v>0</v>
      </c>
      <c r="FG478" s="665">
        <f t="shared" si="1803"/>
        <v>0</v>
      </c>
      <c r="FH478" s="665">
        <f t="shared" si="1803"/>
        <v>0</v>
      </c>
      <c r="FI478" s="665">
        <f t="shared" si="1803"/>
        <v>0</v>
      </c>
      <c r="FJ478" s="665">
        <f t="shared" si="1803"/>
        <v>0</v>
      </c>
      <c r="FK478" s="665">
        <f t="shared" si="1803"/>
        <v>0</v>
      </c>
      <c r="FL478" s="665">
        <f t="shared" si="1803"/>
        <v>0</v>
      </c>
      <c r="FM478" s="665">
        <f t="shared" si="1803"/>
        <v>0</v>
      </c>
      <c r="FN478" s="665">
        <f t="shared" si="1803"/>
        <v>0</v>
      </c>
      <c r="FO478" s="665">
        <f t="shared" si="1803"/>
        <v>0</v>
      </c>
      <c r="FP478" s="665">
        <f t="shared" si="1803"/>
        <v>0</v>
      </c>
      <c r="FQ478" s="665">
        <f t="shared" si="1803"/>
        <v>0</v>
      </c>
      <c r="FR478" s="665">
        <f t="shared" si="1803"/>
        <v>0</v>
      </c>
      <c r="FS478" s="665">
        <f t="shared" si="1803"/>
        <v>0</v>
      </c>
      <c r="FT478" s="665">
        <f t="shared" si="1803"/>
        <v>0</v>
      </c>
      <c r="FU478" s="665">
        <f t="shared" si="1803"/>
        <v>0</v>
      </c>
      <c r="FV478" s="665">
        <f t="shared" si="1803"/>
        <v>0</v>
      </c>
      <c r="FW478" s="665">
        <f t="shared" si="1803"/>
        <v>0</v>
      </c>
      <c r="FX478" s="665">
        <f t="shared" si="1803"/>
        <v>0</v>
      </c>
      <c r="FY478" s="665">
        <f t="shared" si="1803"/>
        <v>0</v>
      </c>
      <c r="FZ478" s="665">
        <f t="shared" si="1803"/>
        <v>0</v>
      </c>
      <c r="GA478" s="665">
        <f t="shared" si="1803"/>
        <v>0</v>
      </c>
      <c r="GB478" s="665">
        <f t="shared" si="1803"/>
        <v>0</v>
      </c>
      <c r="GC478" s="665">
        <f t="shared" si="1803"/>
        <v>0</v>
      </c>
      <c r="GD478" s="665">
        <f t="shared" si="1803"/>
        <v>0</v>
      </c>
      <c r="GE478" s="665">
        <f t="shared" ref="GE478:GK478" si="1805">GE447-GE459</f>
        <v>0</v>
      </c>
      <c r="GF478" s="665">
        <f t="shared" si="1805"/>
        <v>0</v>
      </c>
      <c r="GG478" s="665">
        <f t="shared" si="1805"/>
        <v>0</v>
      </c>
      <c r="GH478" s="665">
        <f t="shared" si="1805"/>
        <v>0</v>
      </c>
      <c r="GI478" s="665">
        <f t="shared" si="1805"/>
        <v>0</v>
      </c>
      <c r="GJ478" s="665">
        <f t="shared" si="1805"/>
        <v>0</v>
      </c>
      <c r="GK478" s="665">
        <f t="shared" si="1805"/>
        <v>0</v>
      </c>
      <c r="GL478" s="665" t="b">
        <f>SUM(DS478:GK478)+SUM(Y441:AH441)-SUM(HB459:HK459)=Q441</f>
        <v>1</v>
      </c>
      <c r="GN478" s="749">
        <v>2024</v>
      </c>
      <c r="GO478" s="664">
        <f>SUMIF(DS445:GK445,GO445,DS478:GK478)</f>
        <v>0</v>
      </c>
      <c r="GP478" s="668">
        <f>SUMIF(DS445:GK445,GP445,DS478:GK478)</f>
        <v>0</v>
      </c>
      <c r="GQ478" s="668">
        <f>SUMIF(DS445:GK445,GQ445,DS478:GK478)</f>
        <v>0</v>
      </c>
      <c r="GR478" s="668">
        <f>SUMIF(DS445:GK445,GR445,DS478:GK478)</f>
        <v>0</v>
      </c>
      <c r="GS478" s="668">
        <f>SUMIF(DS445:GK445,GS445,DS478:GK478)</f>
        <v>0</v>
      </c>
      <c r="GT478" s="668">
        <f>SUMIF(DS445:GK445,GT445,DS478:GK478)</f>
        <v>0</v>
      </c>
      <c r="GU478" s="668">
        <f>SUMIF(DS445:GK445,GU445,DS478:GK478)</f>
        <v>0</v>
      </c>
      <c r="GV478" s="668">
        <f>SUMIF(DS445:GK445,GV445,DS478:GK478)</f>
        <v>0</v>
      </c>
      <c r="GW478" s="668">
        <f>SUMIF(DS445:GK445,GW445,DS478:GK478)</f>
        <v>0</v>
      </c>
      <c r="GX478" s="668">
        <f>SUMIF(DS445:GK445,GX445,DS478:GK478)</f>
        <v>0</v>
      </c>
      <c r="GY478" s="668">
        <f>SUMIF(DS445:GK445,GY445,DS478:GK478)</f>
        <v>0</v>
      </c>
      <c r="GZ478" s="646" t="b">
        <f>SUM(GO478:GY478)-SUM(HB459:HK459)=(Q441-SUM(Y441:AH441))</f>
        <v>1</v>
      </c>
      <c r="HM478" s="674"/>
      <c r="HN478" s="674"/>
      <c r="HO478" s="674"/>
      <c r="HP478" s="674"/>
      <c r="HQ478" s="674"/>
      <c r="HR478" s="674"/>
      <c r="HS478" s="674"/>
      <c r="HT478" s="674"/>
      <c r="HU478" s="674"/>
      <c r="HV478" s="674"/>
      <c r="HW478" s="674"/>
      <c r="HX478" s="674"/>
      <c r="HY478" s="674"/>
      <c r="HZ478" s="674"/>
    </row>
    <row r="479" spans="1:234" s="643" customFormat="1" x14ac:dyDescent="0.25">
      <c r="B479" s="644"/>
      <c r="C479" s="644"/>
      <c r="D479" s="644"/>
      <c r="E479" s="678"/>
      <c r="F479" s="670"/>
      <c r="G479" s="644"/>
      <c r="H479" s="644"/>
      <c r="I479" s="644"/>
      <c r="J479" s="644"/>
      <c r="K479" s="644"/>
      <c r="L479" s="644"/>
      <c r="M479" s="674"/>
      <c r="N479" s="588" t="str">
        <f>I476</f>
        <v>Consumption</v>
      </c>
      <c r="O479" s="918" t="s">
        <v>1687</v>
      </c>
      <c r="P479" s="918"/>
      <c r="Q479" s="918"/>
      <c r="R479" s="674"/>
      <c r="DR479" s="749">
        <v>2025</v>
      </c>
      <c r="DS479" s="665" t="e">
        <f t="shared" si="1803"/>
        <v>#REF!</v>
      </c>
      <c r="DT479" s="665" t="e">
        <f t="shared" si="1803"/>
        <v>#N/A</v>
      </c>
      <c r="DU479" s="665" t="e">
        <f t="shared" si="1803"/>
        <v>#N/A</v>
      </c>
      <c r="DV479" s="665" t="e">
        <f t="shared" si="1803"/>
        <v>#N/A</v>
      </c>
      <c r="DW479" s="665" t="e">
        <f t="shared" si="1803"/>
        <v>#N/A</v>
      </c>
      <c r="DX479" s="665" t="e">
        <f t="shared" si="1803"/>
        <v>#N/A</v>
      </c>
      <c r="DY479" s="665" t="e">
        <f t="shared" si="1803"/>
        <v>#N/A</v>
      </c>
      <c r="DZ479" s="665" t="e">
        <f t="shared" si="1803"/>
        <v>#N/A</v>
      </c>
      <c r="EA479" s="665" t="e">
        <f t="shared" si="1803"/>
        <v>#N/A</v>
      </c>
      <c r="EB479" s="665" t="e">
        <f t="shared" si="1803"/>
        <v>#N/A</v>
      </c>
      <c r="EC479" s="665" t="e">
        <f t="shared" si="1803"/>
        <v>#N/A</v>
      </c>
      <c r="ED479" s="665" t="e">
        <f t="shared" si="1803"/>
        <v>#N/A</v>
      </c>
      <c r="EE479" s="665" t="e">
        <f t="shared" si="1803"/>
        <v>#N/A</v>
      </c>
      <c r="EF479" s="665" t="e">
        <f t="shared" si="1803"/>
        <v>#N/A</v>
      </c>
      <c r="EG479" s="665" t="e">
        <f t="shared" si="1803"/>
        <v>#N/A</v>
      </c>
      <c r="EH479" s="665" t="e">
        <f t="shared" si="1803"/>
        <v>#N/A</v>
      </c>
      <c r="EI479" s="665" t="e">
        <f t="shared" si="1803"/>
        <v>#N/A</v>
      </c>
      <c r="EJ479" s="665" t="e">
        <f t="shared" si="1803"/>
        <v>#N/A</v>
      </c>
      <c r="EK479" s="665" t="e">
        <f t="shared" si="1803"/>
        <v>#N/A</v>
      </c>
      <c r="EL479" s="665" t="e">
        <f t="shared" si="1803"/>
        <v>#N/A</v>
      </c>
      <c r="EM479" s="665" t="e">
        <f t="shared" si="1803"/>
        <v>#N/A</v>
      </c>
      <c r="EN479" s="665" t="e">
        <f t="shared" si="1803"/>
        <v>#N/A</v>
      </c>
      <c r="EO479" s="665" t="e">
        <f t="shared" si="1803"/>
        <v>#N/A</v>
      </c>
      <c r="EP479" s="665" t="e">
        <f t="shared" si="1803"/>
        <v>#N/A</v>
      </c>
      <c r="EQ479" s="665" t="e">
        <f t="shared" si="1803"/>
        <v>#N/A</v>
      </c>
      <c r="ER479" s="665" t="e">
        <f t="shared" si="1803"/>
        <v>#N/A</v>
      </c>
      <c r="ES479" s="665" t="e">
        <f t="shared" si="1803"/>
        <v>#N/A</v>
      </c>
      <c r="ET479" s="665" t="e">
        <f t="shared" si="1803"/>
        <v>#N/A</v>
      </c>
      <c r="EU479" s="665" t="e">
        <f t="shared" si="1803"/>
        <v>#N/A</v>
      </c>
      <c r="EV479" s="665" t="e">
        <f t="shared" si="1803"/>
        <v>#N/A</v>
      </c>
      <c r="EW479" s="665" t="e">
        <f t="shared" si="1803"/>
        <v>#N/A</v>
      </c>
      <c r="EX479" s="665" t="e">
        <f t="shared" si="1803"/>
        <v>#N/A</v>
      </c>
      <c r="EY479" s="665" t="e">
        <f t="shared" si="1803"/>
        <v>#N/A</v>
      </c>
      <c r="EZ479" s="665" t="e">
        <f t="shared" si="1803"/>
        <v>#N/A</v>
      </c>
      <c r="FA479" s="665" t="e">
        <f t="shared" si="1803"/>
        <v>#N/A</v>
      </c>
      <c r="FB479" s="665" t="e">
        <f t="shared" si="1803"/>
        <v>#N/A</v>
      </c>
      <c r="FC479" s="665" t="e">
        <f t="shared" si="1803"/>
        <v>#N/A</v>
      </c>
      <c r="FD479" s="665" t="e">
        <f t="shared" si="1803"/>
        <v>#N/A</v>
      </c>
      <c r="FE479" s="665" t="e">
        <f t="shared" si="1803"/>
        <v>#N/A</v>
      </c>
      <c r="FF479" s="665" t="e">
        <f t="shared" si="1803"/>
        <v>#N/A</v>
      </c>
      <c r="FG479" s="665" t="e">
        <f t="shared" si="1803"/>
        <v>#N/A</v>
      </c>
      <c r="FH479" s="665" t="e">
        <f t="shared" si="1803"/>
        <v>#N/A</v>
      </c>
      <c r="FI479" s="665" t="e">
        <f t="shared" si="1803"/>
        <v>#N/A</v>
      </c>
      <c r="FJ479" s="665" t="e">
        <f t="shared" si="1803"/>
        <v>#N/A</v>
      </c>
      <c r="FK479" s="665" t="e">
        <f t="shared" si="1803"/>
        <v>#N/A</v>
      </c>
      <c r="FL479" s="665" t="e">
        <f t="shared" si="1803"/>
        <v>#N/A</v>
      </c>
      <c r="FM479" s="665" t="e">
        <f t="shared" si="1803"/>
        <v>#N/A</v>
      </c>
      <c r="FN479" s="665" t="e">
        <f t="shared" si="1803"/>
        <v>#N/A</v>
      </c>
      <c r="FO479" s="665" t="e">
        <f t="shared" si="1803"/>
        <v>#N/A</v>
      </c>
      <c r="FP479" s="665" t="e">
        <f t="shared" si="1803"/>
        <v>#N/A</v>
      </c>
      <c r="FQ479" s="665" t="e">
        <f t="shared" si="1803"/>
        <v>#N/A</v>
      </c>
      <c r="FR479" s="665" t="e">
        <f t="shared" si="1803"/>
        <v>#N/A</v>
      </c>
      <c r="FS479" s="665" t="e">
        <f t="shared" si="1803"/>
        <v>#N/A</v>
      </c>
      <c r="FT479" s="665" t="e">
        <f t="shared" si="1803"/>
        <v>#N/A</v>
      </c>
      <c r="FU479" s="665" t="e">
        <f t="shared" si="1803"/>
        <v>#N/A</v>
      </c>
      <c r="FV479" s="665" t="e">
        <f t="shared" si="1803"/>
        <v>#N/A</v>
      </c>
      <c r="FW479" s="665" t="e">
        <f t="shared" si="1803"/>
        <v>#N/A</v>
      </c>
      <c r="FX479" s="665" t="e">
        <f t="shared" si="1803"/>
        <v>#N/A</v>
      </c>
      <c r="FY479" s="665" t="e">
        <f t="shared" si="1803"/>
        <v>#N/A</v>
      </c>
      <c r="FZ479" s="665" t="e">
        <f t="shared" si="1803"/>
        <v>#N/A</v>
      </c>
      <c r="GA479" s="665" t="e">
        <f t="shared" si="1803"/>
        <v>#N/A</v>
      </c>
      <c r="GB479" s="665" t="e">
        <f t="shared" si="1803"/>
        <v>#N/A</v>
      </c>
      <c r="GC479" s="665" t="e">
        <f t="shared" si="1803"/>
        <v>#N/A</v>
      </c>
      <c r="GD479" s="665" t="e">
        <f t="shared" si="1803"/>
        <v>#N/A</v>
      </c>
      <c r="GE479" s="665" t="e">
        <f t="shared" ref="GE479:GK479" si="1806">GE448-GE460</f>
        <v>#N/A</v>
      </c>
      <c r="GF479" s="665" t="e">
        <f t="shared" si="1806"/>
        <v>#N/A</v>
      </c>
      <c r="GG479" s="665" t="e">
        <f t="shared" si="1806"/>
        <v>#N/A</v>
      </c>
      <c r="GH479" s="665" t="e">
        <f t="shared" si="1806"/>
        <v>#N/A</v>
      </c>
      <c r="GI479" s="665" t="e">
        <f t="shared" si="1806"/>
        <v>#N/A</v>
      </c>
      <c r="GJ479" s="665" t="e">
        <f t="shared" si="1806"/>
        <v>#N/A</v>
      </c>
      <c r="GK479" s="665" t="e">
        <f t="shared" si="1806"/>
        <v>#N/A</v>
      </c>
      <c r="GL479" s="665" t="e">
        <f>SUM(DS479:GK479)+SUM(#REF!)-SUM(HB460:HK460)=#REF!</f>
        <v>#REF!</v>
      </c>
      <c r="GN479" s="749">
        <v>2025</v>
      </c>
      <c r="GO479" s="664" t="e">
        <f>SUMIF(DS445:GK445,GO445,DS479:GK479)</f>
        <v>#REF!</v>
      </c>
      <c r="GP479" s="668" t="e">
        <f>SUMIF(DS445:GK445,GP445,DS479:GK479)</f>
        <v>#N/A</v>
      </c>
      <c r="GQ479" s="668" t="e">
        <f>SUMIF(DS445:GK445,GQ445,DS479:GK479)</f>
        <v>#N/A</v>
      </c>
      <c r="GR479" s="668" t="e">
        <f>SUMIF(DS445:GK445,GR445,DS479:GK479)</f>
        <v>#N/A</v>
      </c>
      <c r="GS479" s="668" t="e">
        <f>SUMIF(DS445:GK445,GS445,DS479:GK479)</f>
        <v>#N/A</v>
      </c>
      <c r="GT479" s="668" t="e">
        <f>SUMIF(DS445:GK445,GT445,DS479:GK479)</f>
        <v>#N/A</v>
      </c>
      <c r="GU479" s="668" t="e">
        <f>SUMIF(DS445:GK445,GU445,DS479:GK479)</f>
        <v>#N/A</v>
      </c>
      <c r="GV479" s="668" t="e">
        <f>SUMIF(DS445:GK445,GV445,DS479:GK479)</f>
        <v>#N/A</v>
      </c>
      <c r="GW479" s="668" t="e">
        <f>SUMIF(DS445:GK445,GW445,DS479:GK479)</f>
        <v>#N/A</v>
      </c>
      <c r="GX479" s="668" t="e">
        <f>SUMIF(DS445:GK445,GX445,DS479:GK479)</f>
        <v>#N/A</v>
      </c>
      <c r="GY479" s="668" t="e">
        <f>SUMIF(DS445:GK445,GY445,DS479:GK479)</f>
        <v>#N/A</v>
      </c>
      <c r="GZ479" s="646" t="e">
        <f>SUM(GO479:GY479)-SUM(HB460:HK460)=(#REF!-SUM(#REF!))</f>
        <v>#REF!</v>
      </c>
      <c r="HM479" s="674"/>
      <c r="HN479" s="674"/>
      <c r="HO479" s="674"/>
      <c r="HP479" s="674"/>
      <c r="HQ479" s="674"/>
      <c r="HR479" s="674"/>
      <c r="HS479" s="674"/>
      <c r="HT479" s="674"/>
      <c r="HU479" s="674"/>
      <c r="HV479" s="674"/>
      <c r="HW479" s="674"/>
      <c r="HX479" s="674"/>
      <c r="HY479" s="674"/>
      <c r="HZ479" s="674"/>
    </row>
    <row r="480" spans="1:234" s="643" customFormat="1" x14ac:dyDescent="0.25">
      <c r="B480" s="644"/>
      <c r="C480" s="644"/>
      <c r="D480" s="644"/>
      <c r="E480" s="678"/>
      <c r="F480" s="670"/>
      <c r="G480" s="644"/>
      <c r="H480" s="644"/>
      <c r="I480" s="644"/>
      <c r="J480" s="644"/>
      <c r="K480" s="644"/>
      <c r="L480" s="644"/>
      <c r="M480" s="674"/>
      <c r="N480" s="588" t="str">
        <f>J476</f>
        <v>Stock (start)</v>
      </c>
      <c r="O480" s="917" t="s">
        <v>1686</v>
      </c>
      <c r="P480" s="917"/>
      <c r="Q480" s="917"/>
      <c r="R480" s="674"/>
      <c r="DR480" s="749">
        <v>2026</v>
      </c>
      <c r="DS480" s="665" t="e">
        <f t="shared" si="1803"/>
        <v>#REF!</v>
      </c>
      <c r="DT480" s="665" t="e">
        <f t="shared" si="1803"/>
        <v>#N/A</v>
      </c>
      <c r="DU480" s="665" t="e">
        <f t="shared" si="1803"/>
        <v>#N/A</v>
      </c>
      <c r="DV480" s="665" t="e">
        <f t="shared" si="1803"/>
        <v>#N/A</v>
      </c>
      <c r="DW480" s="665" t="e">
        <f t="shared" si="1803"/>
        <v>#N/A</v>
      </c>
      <c r="DX480" s="665" t="e">
        <f t="shared" si="1803"/>
        <v>#N/A</v>
      </c>
      <c r="DY480" s="665" t="e">
        <f t="shared" si="1803"/>
        <v>#N/A</v>
      </c>
      <c r="DZ480" s="665" t="e">
        <f t="shared" si="1803"/>
        <v>#N/A</v>
      </c>
      <c r="EA480" s="665" t="e">
        <f t="shared" si="1803"/>
        <v>#N/A</v>
      </c>
      <c r="EB480" s="665" t="e">
        <f t="shared" si="1803"/>
        <v>#N/A</v>
      </c>
      <c r="EC480" s="665" t="e">
        <f t="shared" si="1803"/>
        <v>#N/A</v>
      </c>
      <c r="ED480" s="665" t="e">
        <f t="shared" si="1803"/>
        <v>#N/A</v>
      </c>
      <c r="EE480" s="665" t="e">
        <f t="shared" si="1803"/>
        <v>#N/A</v>
      </c>
      <c r="EF480" s="665" t="e">
        <f t="shared" si="1803"/>
        <v>#N/A</v>
      </c>
      <c r="EG480" s="665" t="e">
        <f t="shared" si="1803"/>
        <v>#N/A</v>
      </c>
      <c r="EH480" s="665" t="e">
        <f t="shared" si="1803"/>
        <v>#N/A</v>
      </c>
      <c r="EI480" s="665" t="e">
        <f t="shared" si="1803"/>
        <v>#N/A</v>
      </c>
      <c r="EJ480" s="665" t="e">
        <f t="shared" si="1803"/>
        <v>#N/A</v>
      </c>
      <c r="EK480" s="665" t="e">
        <f t="shared" si="1803"/>
        <v>#N/A</v>
      </c>
      <c r="EL480" s="665" t="e">
        <f t="shared" si="1803"/>
        <v>#N/A</v>
      </c>
      <c r="EM480" s="665" t="e">
        <f t="shared" si="1803"/>
        <v>#N/A</v>
      </c>
      <c r="EN480" s="665" t="e">
        <f t="shared" si="1803"/>
        <v>#N/A</v>
      </c>
      <c r="EO480" s="665" t="e">
        <f t="shared" si="1803"/>
        <v>#N/A</v>
      </c>
      <c r="EP480" s="665" t="e">
        <f t="shared" si="1803"/>
        <v>#N/A</v>
      </c>
      <c r="EQ480" s="665" t="e">
        <f t="shared" si="1803"/>
        <v>#N/A</v>
      </c>
      <c r="ER480" s="665" t="e">
        <f t="shared" si="1803"/>
        <v>#N/A</v>
      </c>
      <c r="ES480" s="665" t="e">
        <f t="shared" si="1803"/>
        <v>#N/A</v>
      </c>
      <c r="ET480" s="665" t="e">
        <f t="shared" si="1803"/>
        <v>#N/A</v>
      </c>
      <c r="EU480" s="665" t="e">
        <f t="shared" si="1803"/>
        <v>#N/A</v>
      </c>
      <c r="EV480" s="665" t="e">
        <f t="shared" si="1803"/>
        <v>#N/A</v>
      </c>
      <c r="EW480" s="665" t="e">
        <f t="shared" si="1803"/>
        <v>#N/A</v>
      </c>
      <c r="EX480" s="665" t="e">
        <f t="shared" si="1803"/>
        <v>#N/A</v>
      </c>
      <c r="EY480" s="665" t="e">
        <f t="shared" si="1803"/>
        <v>#N/A</v>
      </c>
      <c r="EZ480" s="665" t="e">
        <f t="shared" si="1803"/>
        <v>#N/A</v>
      </c>
      <c r="FA480" s="665" t="e">
        <f t="shared" si="1803"/>
        <v>#N/A</v>
      </c>
      <c r="FB480" s="665" t="e">
        <f t="shared" si="1803"/>
        <v>#N/A</v>
      </c>
      <c r="FC480" s="665" t="e">
        <f t="shared" si="1803"/>
        <v>#N/A</v>
      </c>
      <c r="FD480" s="665" t="e">
        <f t="shared" si="1803"/>
        <v>#N/A</v>
      </c>
      <c r="FE480" s="665" t="e">
        <f t="shared" si="1803"/>
        <v>#N/A</v>
      </c>
      <c r="FF480" s="665" t="e">
        <f t="shared" si="1803"/>
        <v>#N/A</v>
      </c>
      <c r="FG480" s="665" t="e">
        <f t="shared" si="1803"/>
        <v>#N/A</v>
      </c>
      <c r="FH480" s="665" t="e">
        <f t="shared" si="1803"/>
        <v>#N/A</v>
      </c>
      <c r="FI480" s="665" t="e">
        <f t="shared" si="1803"/>
        <v>#N/A</v>
      </c>
      <c r="FJ480" s="665" t="e">
        <f t="shared" si="1803"/>
        <v>#N/A</v>
      </c>
      <c r="FK480" s="665" t="e">
        <f t="shared" si="1803"/>
        <v>#N/A</v>
      </c>
      <c r="FL480" s="665" t="e">
        <f t="shared" si="1803"/>
        <v>#N/A</v>
      </c>
      <c r="FM480" s="665" t="e">
        <f t="shared" si="1803"/>
        <v>#N/A</v>
      </c>
      <c r="FN480" s="665" t="e">
        <f t="shared" si="1803"/>
        <v>#N/A</v>
      </c>
      <c r="FO480" s="665" t="e">
        <f t="shared" si="1803"/>
        <v>#N/A</v>
      </c>
      <c r="FP480" s="665" t="e">
        <f t="shared" si="1803"/>
        <v>#N/A</v>
      </c>
      <c r="FQ480" s="665" t="e">
        <f t="shared" si="1803"/>
        <v>#N/A</v>
      </c>
      <c r="FR480" s="665" t="e">
        <f t="shared" si="1803"/>
        <v>#N/A</v>
      </c>
      <c r="FS480" s="665" t="e">
        <f t="shared" si="1803"/>
        <v>#N/A</v>
      </c>
      <c r="FT480" s="665" t="e">
        <f t="shared" si="1803"/>
        <v>#N/A</v>
      </c>
      <c r="FU480" s="665" t="e">
        <f t="shared" si="1803"/>
        <v>#N/A</v>
      </c>
      <c r="FV480" s="665" t="e">
        <f t="shared" si="1803"/>
        <v>#N/A</v>
      </c>
      <c r="FW480" s="665" t="e">
        <f t="shared" si="1803"/>
        <v>#N/A</v>
      </c>
      <c r="FX480" s="665" t="e">
        <f t="shared" si="1803"/>
        <v>#N/A</v>
      </c>
      <c r="FY480" s="665" t="e">
        <f t="shared" si="1803"/>
        <v>#N/A</v>
      </c>
      <c r="FZ480" s="665" t="e">
        <f t="shared" si="1803"/>
        <v>#N/A</v>
      </c>
      <c r="GA480" s="665" t="e">
        <f t="shared" si="1803"/>
        <v>#N/A</v>
      </c>
      <c r="GB480" s="665" t="e">
        <f t="shared" si="1803"/>
        <v>#N/A</v>
      </c>
      <c r="GC480" s="665" t="e">
        <f t="shared" si="1803"/>
        <v>#N/A</v>
      </c>
      <c r="GD480" s="665" t="e">
        <f t="shared" ref="GD480:GK480" si="1807">GD449-GD461</f>
        <v>#N/A</v>
      </c>
      <c r="GE480" s="665" t="e">
        <f t="shared" si="1807"/>
        <v>#N/A</v>
      </c>
      <c r="GF480" s="665" t="e">
        <f t="shared" si="1807"/>
        <v>#N/A</v>
      </c>
      <c r="GG480" s="665" t="e">
        <f t="shared" si="1807"/>
        <v>#N/A</v>
      </c>
      <c r="GH480" s="665" t="e">
        <f t="shared" si="1807"/>
        <v>#N/A</v>
      </c>
      <c r="GI480" s="665" t="e">
        <f t="shared" si="1807"/>
        <v>#N/A</v>
      </c>
      <c r="GJ480" s="665" t="e">
        <f t="shared" si="1807"/>
        <v>#N/A</v>
      </c>
      <c r="GK480" s="665" t="e">
        <f t="shared" si="1807"/>
        <v>#N/A</v>
      </c>
      <c r="GL480" s="665" t="e">
        <f>SUM(DS480:GK480)+SUM(#REF!)-SUM(HB461:HK461)=#REF!</f>
        <v>#REF!</v>
      </c>
      <c r="GN480" s="749">
        <v>2026</v>
      </c>
      <c r="GO480" s="664" t="e">
        <f>SUMIF(DS445:GK445,GO445,DS480:GK480)</f>
        <v>#REF!</v>
      </c>
      <c r="GP480" s="668" t="e">
        <f>SUMIF(DS445:GK445,GP445,DS480:GK480)</f>
        <v>#N/A</v>
      </c>
      <c r="GQ480" s="668" t="e">
        <f>SUMIF(DS445:GK445,GQ445,DS480:GK480)</f>
        <v>#N/A</v>
      </c>
      <c r="GR480" s="668" t="e">
        <f>SUMIF(DS445:GK445,GR445,DS480:GK480)</f>
        <v>#N/A</v>
      </c>
      <c r="GS480" s="668" t="e">
        <f>SUMIF(DS445:GK445,GS445,DS480:GK480)</f>
        <v>#N/A</v>
      </c>
      <c r="GT480" s="668" t="e">
        <f>SUMIF(DS445:GK445,GT445,DS480:GK480)</f>
        <v>#N/A</v>
      </c>
      <c r="GU480" s="668" t="e">
        <f>SUMIF(DS445:GK445,GU445,DS480:GK480)</f>
        <v>#N/A</v>
      </c>
      <c r="GV480" s="668" t="e">
        <f>SUMIF(DS445:GK445,GV445,DS480:GK480)</f>
        <v>#N/A</v>
      </c>
      <c r="GW480" s="668" t="e">
        <f>SUMIF(DS445:GK445,GW445,DS480:GK480)</f>
        <v>#N/A</v>
      </c>
      <c r="GX480" s="668" t="e">
        <f>SUMIF(DS445:GK445,GX445,DS480:GK480)</f>
        <v>#N/A</v>
      </c>
      <c r="GY480" s="668" t="e">
        <f>SUMIF(DS445:GK445,GY445,DS480:GK480)</f>
        <v>#N/A</v>
      </c>
      <c r="GZ480" s="646" t="e">
        <f>SUM(GO480:GY480)-SUM(HB461:HK461)=(#REF!-SUM(#REF!))</f>
        <v>#REF!</v>
      </c>
      <c r="HM480" s="674"/>
      <c r="HN480" s="674"/>
      <c r="HO480" s="674"/>
      <c r="HP480" s="674"/>
      <c r="HQ480" s="674"/>
      <c r="HR480" s="674"/>
      <c r="HS480" s="674"/>
      <c r="HT480" s="674"/>
      <c r="HU480" s="674"/>
      <c r="HV480" s="674"/>
      <c r="HW480" s="674"/>
      <c r="HX480" s="674"/>
      <c r="HY480" s="674"/>
      <c r="HZ480" s="674"/>
    </row>
    <row r="481" spans="1:234" s="643" customFormat="1" x14ac:dyDescent="0.25">
      <c r="B481" s="644"/>
      <c r="C481" s="644"/>
      <c r="D481" s="644"/>
      <c r="E481" s="678"/>
      <c r="F481" s="670"/>
      <c r="G481" s="644"/>
      <c r="H481" s="644"/>
      <c r="I481" s="644"/>
      <c r="J481" s="644"/>
      <c r="K481" s="644"/>
      <c r="L481" s="644"/>
      <c r="M481" s="674"/>
      <c r="N481" s="588" t="str">
        <f>K476</f>
        <v>Stock (end)</v>
      </c>
      <c r="O481" s="917" t="s">
        <v>1692</v>
      </c>
      <c r="P481" s="917"/>
      <c r="Q481" s="917"/>
      <c r="R481" s="674"/>
      <c r="DR481" s="749">
        <v>2027</v>
      </c>
      <c r="DS481" s="665" t="e">
        <f t="shared" ref="DS481:GD484" si="1808">DS450-DS462</f>
        <v>#REF!</v>
      </c>
      <c r="DT481" s="665" t="e">
        <f t="shared" si="1808"/>
        <v>#N/A</v>
      </c>
      <c r="DU481" s="665" t="e">
        <f t="shared" si="1808"/>
        <v>#N/A</v>
      </c>
      <c r="DV481" s="665" t="e">
        <f t="shared" si="1808"/>
        <v>#N/A</v>
      </c>
      <c r="DW481" s="665" t="e">
        <f t="shared" si="1808"/>
        <v>#N/A</v>
      </c>
      <c r="DX481" s="665" t="e">
        <f t="shared" si="1808"/>
        <v>#N/A</v>
      </c>
      <c r="DY481" s="665" t="e">
        <f t="shared" si="1808"/>
        <v>#N/A</v>
      </c>
      <c r="DZ481" s="665" t="e">
        <f t="shared" si="1808"/>
        <v>#N/A</v>
      </c>
      <c r="EA481" s="665" t="e">
        <f t="shared" si="1808"/>
        <v>#N/A</v>
      </c>
      <c r="EB481" s="665" t="e">
        <f t="shared" si="1808"/>
        <v>#N/A</v>
      </c>
      <c r="EC481" s="665" t="e">
        <f t="shared" si="1808"/>
        <v>#N/A</v>
      </c>
      <c r="ED481" s="665" t="e">
        <f t="shared" si="1808"/>
        <v>#N/A</v>
      </c>
      <c r="EE481" s="665" t="e">
        <f t="shared" si="1808"/>
        <v>#N/A</v>
      </c>
      <c r="EF481" s="665" t="e">
        <f t="shared" si="1808"/>
        <v>#N/A</v>
      </c>
      <c r="EG481" s="665" t="e">
        <f t="shared" si="1808"/>
        <v>#N/A</v>
      </c>
      <c r="EH481" s="665" t="e">
        <f t="shared" si="1808"/>
        <v>#N/A</v>
      </c>
      <c r="EI481" s="665" t="e">
        <f t="shared" si="1808"/>
        <v>#N/A</v>
      </c>
      <c r="EJ481" s="665" t="e">
        <f t="shared" si="1808"/>
        <v>#N/A</v>
      </c>
      <c r="EK481" s="665" t="e">
        <f t="shared" si="1808"/>
        <v>#N/A</v>
      </c>
      <c r="EL481" s="665" t="e">
        <f t="shared" si="1808"/>
        <v>#N/A</v>
      </c>
      <c r="EM481" s="665" t="e">
        <f t="shared" si="1808"/>
        <v>#N/A</v>
      </c>
      <c r="EN481" s="665" t="e">
        <f t="shared" si="1808"/>
        <v>#N/A</v>
      </c>
      <c r="EO481" s="665" t="e">
        <f t="shared" si="1808"/>
        <v>#N/A</v>
      </c>
      <c r="EP481" s="665" t="e">
        <f t="shared" si="1808"/>
        <v>#N/A</v>
      </c>
      <c r="EQ481" s="665" t="e">
        <f t="shared" si="1808"/>
        <v>#N/A</v>
      </c>
      <c r="ER481" s="665" t="e">
        <f t="shared" si="1808"/>
        <v>#N/A</v>
      </c>
      <c r="ES481" s="665" t="e">
        <f t="shared" si="1808"/>
        <v>#N/A</v>
      </c>
      <c r="ET481" s="665" t="e">
        <f t="shared" si="1808"/>
        <v>#N/A</v>
      </c>
      <c r="EU481" s="665" t="e">
        <f t="shared" si="1808"/>
        <v>#N/A</v>
      </c>
      <c r="EV481" s="665" t="e">
        <f t="shared" si="1808"/>
        <v>#N/A</v>
      </c>
      <c r="EW481" s="665" t="e">
        <f t="shared" si="1808"/>
        <v>#N/A</v>
      </c>
      <c r="EX481" s="665" t="e">
        <f t="shared" si="1808"/>
        <v>#N/A</v>
      </c>
      <c r="EY481" s="665" t="e">
        <f t="shared" si="1808"/>
        <v>#N/A</v>
      </c>
      <c r="EZ481" s="665" t="e">
        <f t="shared" si="1808"/>
        <v>#N/A</v>
      </c>
      <c r="FA481" s="665" t="e">
        <f t="shared" si="1808"/>
        <v>#N/A</v>
      </c>
      <c r="FB481" s="665" t="e">
        <f t="shared" si="1808"/>
        <v>#N/A</v>
      </c>
      <c r="FC481" s="665" t="e">
        <f t="shared" si="1808"/>
        <v>#N/A</v>
      </c>
      <c r="FD481" s="665" t="e">
        <f t="shared" si="1808"/>
        <v>#N/A</v>
      </c>
      <c r="FE481" s="665" t="e">
        <f t="shared" si="1808"/>
        <v>#N/A</v>
      </c>
      <c r="FF481" s="665" t="e">
        <f t="shared" si="1808"/>
        <v>#N/A</v>
      </c>
      <c r="FG481" s="665" t="e">
        <f t="shared" si="1808"/>
        <v>#N/A</v>
      </c>
      <c r="FH481" s="665" t="e">
        <f t="shared" si="1808"/>
        <v>#N/A</v>
      </c>
      <c r="FI481" s="665" t="e">
        <f t="shared" si="1808"/>
        <v>#N/A</v>
      </c>
      <c r="FJ481" s="665" t="e">
        <f t="shared" si="1808"/>
        <v>#N/A</v>
      </c>
      <c r="FK481" s="665" t="e">
        <f t="shared" si="1808"/>
        <v>#N/A</v>
      </c>
      <c r="FL481" s="665" t="e">
        <f t="shared" si="1808"/>
        <v>#N/A</v>
      </c>
      <c r="FM481" s="665" t="e">
        <f t="shared" si="1808"/>
        <v>#N/A</v>
      </c>
      <c r="FN481" s="665" t="e">
        <f t="shared" si="1808"/>
        <v>#N/A</v>
      </c>
      <c r="FO481" s="665" t="e">
        <f t="shared" si="1808"/>
        <v>#N/A</v>
      </c>
      <c r="FP481" s="665" t="e">
        <f t="shared" si="1808"/>
        <v>#N/A</v>
      </c>
      <c r="FQ481" s="665" t="e">
        <f t="shared" si="1808"/>
        <v>#N/A</v>
      </c>
      <c r="FR481" s="665" t="e">
        <f t="shared" si="1808"/>
        <v>#N/A</v>
      </c>
      <c r="FS481" s="665" t="e">
        <f t="shared" si="1808"/>
        <v>#N/A</v>
      </c>
      <c r="FT481" s="665" t="e">
        <f t="shared" si="1808"/>
        <v>#N/A</v>
      </c>
      <c r="FU481" s="665" t="e">
        <f t="shared" si="1808"/>
        <v>#N/A</v>
      </c>
      <c r="FV481" s="665" t="e">
        <f t="shared" si="1808"/>
        <v>#N/A</v>
      </c>
      <c r="FW481" s="665" t="e">
        <f t="shared" si="1808"/>
        <v>#N/A</v>
      </c>
      <c r="FX481" s="665" t="e">
        <f t="shared" si="1808"/>
        <v>#N/A</v>
      </c>
      <c r="FY481" s="665" t="e">
        <f t="shared" si="1808"/>
        <v>#N/A</v>
      </c>
      <c r="FZ481" s="665" t="e">
        <f t="shared" si="1808"/>
        <v>#N/A</v>
      </c>
      <c r="GA481" s="665" t="e">
        <f t="shared" si="1808"/>
        <v>#N/A</v>
      </c>
      <c r="GB481" s="665" t="e">
        <f t="shared" si="1808"/>
        <v>#N/A</v>
      </c>
      <c r="GC481" s="665" t="e">
        <f t="shared" si="1808"/>
        <v>#N/A</v>
      </c>
      <c r="GD481" s="665" t="e">
        <f t="shared" si="1808"/>
        <v>#N/A</v>
      </c>
      <c r="GE481" s="665" t="e">
        <f t="shared" ref="GE481:GK481" si="1809">GE450-GE462</f>
        <v>#N/A</v>
      </c>
      <c r="GF481" s="665" t="e">
        <f t="shared" si="1809"/>
        <v>#N/A</v>
      </c>
      <c r="GG481" s="665" t="e">
        <f t="shared" si="1809"/>
        <v>#N/A</v>
      </c>
      <c r="GH481" s="665" t="e">
        <f t="shared" si="1809"/>
        <v>#N/A</v>
      </c>
      <c r="GI481" s="665" t="e">
        <f t="shared" si="1809"/>
        <v>#N/A</v>
      </c>
      <c r="GJ481" s="665" t="e">
        <f t="shared" si="1809"/>
        <v>#N/A</v>
      </c>
      <c r="GK481" s="665" t="e">
        <f t="shared" si="1809"/>
        <v>#N/A</v>
      </c>
      <c r="GL481" s="665" t="e">
        <f>SUM(DS481:GK481)+SUM(#REF!)-SUM(HB462:HK462)=#REF!</f>
        <v>#REF!</v>
      </c>
      <c r="GN481" s="749">
        <v>2027</v>
      </c>
      <c r="GO481" s="664" t="e">
        <f>SUMIF(DS445:GK445,GO445,DS481:GK481)</f>
        <v>#REF!</v>
      </c>
      <c r="GP481" s="668" t="e">
        <f>SUMIF(DS445:GK445,GP445,DS481:GK481)</f>
        <v>#N/A</v>
      </c>
      <c r="GQ481" s="668" t="e">
        <f>SUMIF(DS445:GK445,GQ445,DS481:GK481)</f>
        <v>#N/A</v>
      </c>
      <c r="GR481" s="668" t="e">
        <f>SUMIF(DS445:GK445,GR445,DS481:GK481)</f>
        <v>#N/A</v>
      </c>
      <c r="GS481" s="668" t="e">
        <f>SUMIF(DS445:GK445,GS445,DS481:GK481)</f>
        <v>#N/A</v>
      </c>
      <c r="GT481" s="668" t="e">
        <f>SUMIF(DS445:GK445,GT445,DS481:GK481)</f>
        <v>#N/A</v>
      </c>
      <c r="GU481" s="668" t="e">
        <f>SUMIF(DS445:GK445,GU445,DS481:GK481)</f>
        <v>#N/A</v>
      </c>
      <c r="GV481" s="668" t="e">
        <f>SUMIF(DS445:GK445,GV445,DS481:GK481)</f>
        <v>#N/A</v>
      </c>
      <c r="GW481" s="668" t="e">
        <f>SUMIF(DS445:GK445,GW445,DS481:GK481)</f>
        <v>#N/A</v>
      </c>
      <c r="GX481" s="668" t="e">
        <f>SUMIF(DS445:GK445,GX445,DS481:GK481)</f>
        <v>#N/A</v>
      </c>
      <c r="GY481" s="668" t="e">
        <f>SUMIF(DS445:GK445,GY445,DS481:GK481)</f>
        <v>#N/A</v>
      </c>
      <c r="GZ481" s="646" t="e">
        <f>SUM(GO481:GY481)-SUM(HB462:HK462)=(#REF!-SUM(#REF!))</f>
        <v>#REF!</v>
      </c>
      <c r="HM481" s="674"/>
      <c r="HN481" s="674"/>
      <c r="HO481" s="674"/>
      <c r="HP481" s="674"/>
      <c r="HQ481" s="674"/>
      <c r="HR481" s="674"/>
      <c r="HS481" s="674"/>
      <c r="HT481" s="674"/>
      <c r="HU481" s="674"/>
      <c r="HV481" s="674"/>
      <c r="HW481" s="674"/>
      <c r="HX481" s="674"/>
      <c r="HY481" s="674"/>
      <c r="HZ481" s="674"/>
    </row>
    <row r="482" spans="1:234" s="643" customFormat="1" x14ac:dyDescent="0.25">
      <c r="B482" s="644"/>
      <c r="C482" s="644"/>
      <c r="D482" s="644"/>
      <c r="E482" s="678"/>
      <c r="F482" s="670"/>
      <c r="G482" s="644"/>
      <c r="H482" s="644"/>
      <c r="I482" s="644"/>
      <c r="J482" s="644"/>
      <c r="K482" s="644"/>
      <c r="L482" s="644"/>
      <c r="M482" s="674"/>
      <c r="N482" s="589" t="str">
        <f>L476</f>
        <v>Export</v>
      </c>
      <c r="O482" s="919" t="s">
        <v>1689</v>
      </c>
      <c r="P482" s="919"/>
      <c r="Q482" s="919"/>
      <c r="R482" s="674"/>
      <c r="DR482" s="749">
        <v>2028</v>
      </c>
      <c r="DS482" s="665" t="e">
        <f t="shared" si="1808"/>
        <v>#REF!</v>
      </c>
      <c r="DT482" s="665" t="e">
        <f t="shared" si="1808"/>
        <v>#N/A</v>
      </c>
      <c r="DU482" s="665" t="e">
        <f t="shared" si="1808"/>
        <v>#N/A</v>
      </c>
      <c r="DV482" s="665" t="e">
        <f t="shared" si="1808"/>
        <v>#N/A</v>
      </c>
      <c r="DW482" s="665" t="e">
        <f t="shared" si="1808"/>
        <v>#N/A</v>
      </c>
      <c r="DX482" s="665" t="e">
        <f t="shared" si="1808"/>
        <v>#N/A</v>
      </c>
      <c r="DY482" s="665" t="e">
        <f t="shared" si="1808"/>
        <v>#N/A</v>
      </c>
      <c r="DZ482" s="665" t="e">
        <f t="shared" si="1808"/>
        <v>#N/A</v>
      </c>
      <c r="EA482" s="665" t="e">
        <f t="shared" si="1808"/>
        <v>#N/A</v>
      </c>
      <c r="EB482" s="665" t="e">
        <f t="shared" si="1808"/>
        <v>#N/A</v>
      </c>
      <c r="EC482" s="665" t="e">
        <f t="shared" si="1808"/>
        <v>#N/A</v>
      </c>
      <c r="ED482" s="665" t="e">
        <f t="shared" si="1808"/>
        <v>#N/A</v>
      </c>
      <c r="EE482" s="665" t="e">
        <f t="shared" si="1808"/>
        <v>#N/A</v>
      </c>
      <c r="EF482" s="665" t="e">
        <f t="shared" si="1808"/>
        <v>#N/A</v>
      </c>
      <c r="EG482" s="665" t="e">
        <f t="shared" si="1808"/>
        <v>#N/A</v>
      </c>
      <c r="EH482" s="665" t="e">
        <f t="shared" si="1808"/>
        <v>#N/A</v>
      </c>
      <c r="EI482" s="665" t="e">
        <f t="shared" si="1808"/>
        <v>#N/A</v>
      </c>
      <c r="EJ482" s="665" t="e">
        <f t="shared" si="1808"/>
        <v>#N/A</v>
      </c>
      <c r="EK482" s="665" t="e">
        <f t="shared" si="1808"/>
        <v>#N/A</v>
      </c>
      <c r="EL482" s="665" t="e">
        <f t="shared" si="1808"/>
        <v>#N/A</v>
      </c>
      <c r="EM482" s="665" t="e">
        <f t="shared" si="1808"/>
        <v>#N/A</v>
      </c>
      <c r="EN482" s="665" t="e">
        <f t="shared" si="1808"/>
        <v>#N/A</v>
      </c>
      <c r="EO482" s="665" t="e">
        <f t="shared" si="1808"/>
        <v>#N/A</v>
      </c>
      <c r="EP482" s="665" t="e">
        <f t="shared" si="1808"/>
        <v>#N/A</v>
      </c>
      <c r="EQ482" s="665" t="e">
        <f t="shared" si="1808"/>
        <v>#N/A</v>
      </c>
      <c r="ER482" s="665" t="e">
        <f t="shared" si="1808"/>
        <v>#N/A</v>
      </c>
      <c r="ES482" s="665" t="e">
        <f t="shared" si="1808"/>
        <v>#N/A</v>
      </c>
      <c r="ET482" s="665" t="e">
        <f t="shared" si="1808"/>
        <v>#N/A</v>
      </c>
      <c r="EU482" s="665" t="e">
        <f t="shared" si="1808"/>
        <v>#N/A</v>
      </c>
      <c r="EV482" s="665" t="e">
        <f t="shared" si="1808"/>
        <v>#N/A</v>
      </c>
      <c r="EW482" s="665" t="e">
        <f t="shared" si="1808"/>
        <v>#N/A</v>
      </c>
      <c r="EX482" s="665" t="e">
        <f t="shared" si="1808"/>
        <v>#N/A</v>
      </c>
      <c r="EY482" s="665" t="e">
        <f t="shared" si="1808"/>
        <v>#N/A</v>
      </c>
      <c r="EZ482" s="665" t="e">
        <f t="shared" si="1808"/>
        <v>#N/A</v>
      </c>
      <c r="FA482" s="665" t="e">
        <f t="shared" si="1808"/>
        <v>#N/A</v>
      </c>
      <c r="FB482" s="665" t="e">
        <f t="shared" si="1808"/>
        <v>#N/A</v>
      </c>
      <c r="FC482" s="665" t="e">
        <f t="shared" si="1808"/>
        <v>#N/A</v>
      </c>
      <c r="FD482" s="665" t="e">
        <f t="shared" si="1808"/>
        <v>#N/A</v>
      </c>
      <c r="FE482" s="665" t="e">
        <f t="shared" si="1808"/>
        <v>#N/A</v>
      </c>
      <c r="FF482" s="665" t="e">
        <f t="shared" si="1808"/>
        <v>#N/A</v>
      </c>
      <c r="FG482" s="665" t="e">
        <f t="shared" si="1808"/>
        <v>#N/A</v>
      </c>
      <c r="FH482" s="665" t="e">
        <f t="shared" si="1808"/>
        <v>#N/A</v>
      </c>
      <c r="FI482" s="665" t="e">
        <f t="shared" si="1808"/>
        <v>#N/A</v>
      </c>
      <c r="FJ482" s="665" t="e">
        <f t="shared" si="1808"/>
        <v>#N/A</v>
      </c>
      <c r="FK482" s="665" t="e">
        <f t="shared" si="1808"/>
        <v>#N/A</v>
      </c>
      <c r="FL482" s="665" t="e">
        <f t="shared" si="1808"/>
        <v>#N/A</v>
      </c>
      <c r="FM482" s="665" t="e">
        <f t="shared" si="1808"/>
        <v>#N/A</v>
      </c>
      <c r="FN482" s="665" t="e">
        <f t="shared" si="1808"/>
        <v>#N/A</v>
      </c>
      <c r="FO482" s="665" t="e">
        <f t="shared" si="1808"/>
        <v>#N/A</v>
      </c>
      <c r="FP482" s="665" t="e">
        <f t="shared" si="1808"/>
        <v>#N/A</v>
      </c>
      <c r="FQ482" s="665" t="e">
        <f t="shared" si="1808"/>
        <v>#N/A</v>
      </c>
      <c r="FR482" s="665" t="e">
        <f t="shared" si="1808"/>
        <v>#N/A</v>
      </c>
      <c r="FS482" s="665" t="e">
        <f t="shared" si="1808"/>
        <v>#N/A</v>
      </c>
      <c r="FT482" s="665" t="e">
        <f t="shared" si="1808"/>
        <v>#N/A</v>
      </c>
      <c r="FU482" s="665" t="e">
        <f t="shared" si="1808"/>
        <v>#N/A</v>
      </c>
      <c r="FV482" s="665" t="e">
        <f t="shared" si="1808"/>
        <v>#N/A</v>
      </c>
      <c r="FW482" s="665" t="e">
        <f t="shared" si="1808"/>
        <v>#N/A</v>
      </c>
      <c r="FX482" s="665" t="e">
        <f t="shared" si="1808"/>
        <v>#N/A</v>
      </c>
      <c r="FY482" s="665" t="e">
        <f t="shared" si="1808"/>
        <v>#N/A</v>
      </c>
      <c r="FZ482" s="665" t="e">
        <f t="shared" si="1808"/>
        <v>#N/A</v>
      </c>
      <c r="GA482" s="665" t="e">
        <f t="shared" si="1808"/>
        <v>#N/A</v>
      </c>
      <c r="GB482" s="665" t="e">
        <f t="shared" si="1808"/>
        <v>#N/A</v>
      </c>
      <c r="GC482" s="665" t="e">
        <f t="shared" si="1808"/>
        <v>#N/A</v>
      </c>
      <c r="GD482" s="665" t="e">
        <f t="shared" si="1808"/>
        <v>#N/A</v>
      </c>
      <c r="GE482" s="665" t="e">
        <f t="shared" ref="GE482:GK482" si="1810">GE451-GE463</f>
        <v>#N/A</v>
      </c>
      <c r="GF482" s="665" t="e">
        <f t="shared" si="1810"/>
        <v>#N/A</v>
      </c>
      <c r="GG482" s="665" t="e">
        <f t="shared" si="1810"/>
        <v>#N/A</v>
      </c>
      <c r="GH482" s="665" t="e">
        <f t="shared" si="1810"/>
        <v>#N/A</v>
      </c>
      <c r="GI482" s="665" t="e">
        <f t="shared" si="1810"/>
        <v>#N/A</v>
      </c>
      <c r="GJ482" s="665" t="e">
        <f t="shared" si="1810"/>
        <v>#N/A</v>
      </c>
      <c r="GK482" s="665" t="e">
        <f t="shared" si="1810"/>
        <v>#N/A</v>
      </c>
      <c r="GL482" s="665" t="e">
        <f>SUM(DS482:GK482)+SUM(#REF!)-SUM(HB463:HK463)=#REF!</f>
        <v>#REF!</v>
      </c>
      <c r="GN482" s="749">
        <v>2028</v>
      </c>
      <c r="GO482" s="664" t="e">
        <f>SUMIF(DS445:GK445,GO445,DS482:GK482)</f>
        <v>#REF!</v>
      </c>
      <c r="GP482" s="668" t="e">
        <f>SUMIF(DS445:GK445,GP445,DS482:GK482)</f>
        <v>#N/A</v>
      </c>
      <c r="GQ482" s="668" t="e">
        <f>SUMIF(DS445:GK445,GQ445,DS482:GK482)</f>
        <v>#N/A</v>
      </c>
      <c r="GR482" s="668" t="e">
        <f>SUMIF(DS445:GK445,GR445,DS482:GK482)</f>
        <v>#N/A</v>
      </c>
      <c r="GS482" s="668" t="e">
        <f>SUMIF(DS445:GK445,GS445,DS482:GK482)</f>
        <v>#N/A</v>
      </c>
      <c r="GT482" s="668" t="e">
        <f>SUMIF(DS445:GK445,GT445,DS482:GK482)</f>
        <v>#N/A</v>
      </c>
      <c r="GU482" s="668" t="e">
        <f>SUMIF(DS445:GK445,GU445,DS482:GK482)</f>
        <v>#N/A</v>
      </c>
      <c r="GV482" s="668" t="e">
        <f>SUMIF(DS445:GK445,GV445,DS482:GK482)</f>
        <v>#N/A</v>
      </c>
      <c r="GW482" s="668" t="e">
        <f>SUMIF(DS445:GK445,GW445,DS482:GK482)</f>
        <v>#N/A</v>
      </c>
      <c r="GX482" s="668" t="e">
        <f>SUMIF(DS445:GK445,GX445,DS482:GK482)</f>
        <v>#N/A</v>
      </c>
      <c r="GY482" s="668" t="e">
        <f>SUMIF(DS445:GK445,GY445,DS482:GK482)</f>
        <v>#N/A</v>
      </c>
      <c r="GZ482" s="646" t="e">
        <f>SUM(GO482:GY482)-SUM(HB463:HK463)=(#REF!-SUM(#REF!))</f>
        <v>#REF!</v>
      </c>
      <c r="HM482" s="674"/>
      <c r="HN482" s="674"/>
      <c r="HO482" s="674"/>
      <c r="HP482" s="674"/>
      <c r="HQ482" s="674"/>
      <c r="HR482" s="674"/>
      <c r="HS482" s="674"/>
      <c r="HT482" s="674"/>
      <c r="HU482" s="674"/>
      <c r="HV482" s="674"/>
      <c r="HW482" s="674"/>
      <c r="HX482" s="674"/>
      <c r="HY482" s="674"/>
      <c r="HZ482" s="674"/>
    </row>
    <row r="483" spans="1:234" s="643" customFormat="1" x14ac:dyDescent="0.25">
      <c r="B483" s="644"/>
      <c r="C483" s="644"/>
      <c r="D483" s="644"/>
      <c r="E483" s="678"/>
      <c r="F483" s="670"/>
      <c r="G483" s="644"/>
      <c r="H483" s="644"/>
      <c r="I483" s="644"/>
      <c r="J483" s="644"/>
      <c r="K483" s="644"/>
      <c r="L483" s="644"/>
      <c r="M483" s="674"/>
      <c r="N483" s="674"/>
      <c r="O483" s="919"/>
      <c r="P483" s="919"/>
      <c r="Q483" s="919"/>
      <c r="R483" s="674"/>
      <c r="DR483" s="749">
        <v>2029</v>
      </c>
      <c r="DS483" s="665" t="e">
        <f t="shared" si="1808"/>
        <v>#REF!</v>
      </c>
      <c r="DT483" s="665" t="e">
        <f t="shared" si="1808"/>
        <v>#N/A</v>
      </c>
      <c r="DU483" s="665" t="e">
        <f t="shared" si="1808"/>
        <v>#N/A</v>
      </c>
      <c r="DV483" s="665" t="e">
        <f t="shared" si="1808"/>
        <v>#N/A</v>
      </c>
      <c r="DW483" s="665" t="e">
        <f t="shared" si="1808"/>
        <v>#N/A</v>
      </c>
      <c r="DX483" s="665" t="e">
        <f t="shared" si="1808"/>
        <v>#N/A</v>
      </c>
      <c r="DY483" s="665" t="e">
        <f t="shared" si="1808"/>
        <v>#N/A</v>
      </c>
      <c r="DZ483" s="665" t="e">
        <f t="shared" si="1808"/>
        <v>#N/A</v>
      </c>
      <c r="EA483" s="665" t="e">
        <f t="shared" si="1808"/>
        <v>#N/A</v>
      </c>
      <c r="EB483" s="665" t="e">
        <f t="shared" si="1808"/>
        <v>#N/A</v>
      </c>
      <c r="EC483" s="665" t="e">
        <f t="shared" si="1808"/>
        <v>#N/A</v>
      </c>
      <c r="ED483" s="665" t="e">
        <f t="shared" si="1808"/>
        <v>#N/A</v>
      </c>
      <c r="EE483" s="665" t="e">
        <f t="shared" si="1808"/>
        <v>#N/A</v>
      </c>
      <c r="EF483" s="665" t="e">
        <f t="shared" si="1808"/>
        <v>#N/A</v>
      </c>
      <c r="EG483" s="665" t="e">
        <f t="shared" si="1808"/>
        <v>#N/A</v>
      </c>
      <c r="EH483" s="665" t="e">
        <f t="shared" si="1808"/>
        <v>#N/A</v>
      </c>
      <c r="EI483" s="665" t="e">
        <f t="shared" si="1808"/>
        <v>#N/A</v>
      </c>
      <c r="EJ483" s="665" t="e">
        <f t="shared" si="1808"/>
        <v>#N/A</v>
      </c>
      <c r="EK483" s="665" t="e">
        <f t="shared" si="1808"/>
        <v>#N/A</v>
      </c>
      <c r="EL483" s="665" t="e">
        <f t="shared" si="1808"/>
        <v>#N/A</v>
      </c>
      <c r="EM483" s="665" t="e">
        <f t="shared" si="1808"/>
        <v>#N/A</v>
      </c>
      <c r="EN483" s="665" t="e">
        <f t="shared" si="1808"/>
        <v>#N/A</v>
      </c>
      <c r="EO483" s="665" t="e">
        <f t="shared" si="1808"/>
        <v>#N/A</v>
      </c>
      <c r="EP483" s="665" t="e">
        <f t="shared" si="1808"/>
        <v>#N/A</v>
      </c>
      <c r="EQ483" s="665" t="e">
        <f t="shared" si="1808"/>
        <v>#N/A</v>
      </c>
      <c r="ER483" s="665" t="e">
        <f t="shared" si="1808"/>
        <v>#N/A</v>
      </c>
      <c r="ES483" s="665" t="e">
        <f t="shared" si="1808"/>
        <v>#N/A</v>
      </c>
      <c r="ET483" s="665" t="e">
        <f t="shared" si="1808"/>
        <v>#N/A</v>
      </c>
      <c r="EU483" s="665" t="e">
        <f t="shared" si="1808"/>
        <v>#N/A</v>
      </c>
      <c r="EV483" s="665" t="e">
        <f t="shared" si="1808"/>
        <v>#N/A</v>
      </c>
      <c r="EW483" s="665" t="e">
        <f t="shared" si="1808"/>
        <v>#N/A</v>
      </c>
      <c r="EX483" s="665" t="e">
        <f t="shared" si="1808"/>
        <v>#N/A</v>
      </c>
      <c r="EY483" s="665" t="e">
        <f t="shared" si="1808"/>
        <v>#N/A</v>
      </c>
      <c r="EZ483" s="665" t="e">
        <f t="shared" si="1808"/>
        <v>#N/A</v>
      </c>
      <c r="FA483" s="665" t="e">
        <f t="shared" si="1808"/>
        <v>#N/A</v>
      </c>
      <c r="FB483" s="665" t="e">
        <f t="shared" si="1808"/>
        <v>#N/A</v>
      </c>
      <c r="FC483" s="665" t="e">
        <f t="shared" si="1808"/>
        <v>#N/A</v>
      </c>
      <c r="FD483" s="665" t="e">
        <f t="shared" si="1808"/>
        <v>#N/A</v>
      </c>
      <c r="FE483" s="665" t="e">
        <f t="shared" si="1808"/>
        <v>#N/A</v>
      </c>
      <c r="FF483" s="665" t="e">
        <f t="shared" si="1808"/>
        <v>#N/A</v>
      </c>
      <c r="FG483" s="665" t="e">
        <f t="shared" si="1808"/>
        <v>#N/A</v>
      </c>
      <c r="FH483" s="665" t="e">
        <f t="shared" si="1808"/>
        <v>#N/A</v>
      </c>
      <c r="FI483" s="665" t="e">
        <f t="shared" si="1808"/>
        <v>#N/A</v>
      </c>
      <c r="FJ483" s="665" t="e">
        <f t="shared" si="1808"/>
        <v>#N/A</v>
      </c>
      <c r="FK483" s="665" t="e">
        <f t="shared" si="1808"/>
        <v>#N/A</v>
      </c>
      <c r="FL483" s="665" t="e">
        <f t="shared" si="1808"/>
        <v>#N/A</v>
      </c>
      <c r="FM483" s="665" t="e">
        <f t="shared" si="1808"/>
        <v>#N/A</v>
      </c>
      <c r="FN483" s="665" t="e">
        <f t="shared" si="1808"/>
        <v>#N/A</v>
      </c>
      <c r="FO483" s="665" t="e">
        <f t="shared" si="1808"/>
        <v>#N/A</v>
      </c>
      <c r="FP483" s="665" t="e">
        <f t="shared" si="1808"/>
        <v>#N/A</v>
      </c>
      <c r="FQ483" s="665" t="e">
        <f t="shared" si="1808"/>
        <v>#N/A</v>
      </c>
      <c r="FR483" s="665" t="e">
        <f t="shared" si="1808"/>
        <v>#N/A</v>
      </c>
      <c r="FS483" s="665" t="e">
        <f t="shared" si="1808"/>
        <v>#N/A</v>
      </c>
      <c r="FT483" s="665" t="e">
        <f t="shared" si="1808"/>
        <v>#N/A</v>
      </c>
      <c r="FU483" s="665" t="e">
        <f t="shared" si="1808"/>
        <v>#N/A</v>
      </c>
      <c r="FV483" s="665" t="e">
        <f t="shared" si="1808"/>
        <v>#N/A</v>
      </c>
      <c r="FW483" s="665" t="e">
        <f t="shared" si="1808"/>
        <v>#N/A</v>
      </c>
      <c r="FX483" s="665" t="e">
        <f t="shared" si="1808"/>
        <v>#N/A</v>
      </c>
      <c r="FY483" s="665" t="e">
        <f t="shared" si="1808"/>
        <v>#N/A</v>
      </c>
      <c r="FZ483" s="665" t="e">
        <f t="shared" si="1808"/>
        <v>#N/A</v>
      </c>
      <c r="GA483" s="665" t="e">
        <f t="shared" si="1808"/>
        <v>#N/A</v>
      </c>
      <c r="GB483" s="665" t="e">
        <f t="shared" si="1808"/>
        <v>#N/A</v>
      </c>
      <c r="GC483" s="665" t="e">
        <f t="shared" si="1808"/>
        <v>#N/A</v>
      </c>
      <c r="GD483" s="665" t="e">
        <f t="shared" si="1808"/>
        <v>#N/A</v>
      </c>
      <c r="GE483" s="665" t="e">
        <f t="shared" ref="GE483:GK483" si="1811">GE452-GE464</f>
        <v>#N/A</v>
      </c>
      <c r="GF483" s="665" t="e">
        <f t="shared" si="1811"/>
        <v>#N/A</v>
      </c>
      <c r="GG483" s="665" t="e">
        <f t="shared" si="1811"/>
        <v>#N/A</v>
      </c>
      <c r="GH483" s="665" t="e">
        <f t="shared" si="1811"/>
        <v>#N/A</v>
      </c>
      <c r="GI483" s="665" t="e">
        <f t="shared" si="1811"/>
        <v>#N/A</v>
      </c>
      <c r="GJ483" s="665" t="e">
        <f t="shared" si="1811"/>
        <v>#N/A</v>
      </c>
      <c r="GK483" s="665" t="e">
        <f t="shared" si="1811"/>
        <v>#N/A</v>
      </c>
      <c r="GL483" s="665" t="e">
        <f>SUM(DS483:GK483)+SUM(#REF!)-SUM(HB464:HK464)=#REF!</f>
        <v>#REF!</v>
      </c>
      <c r="GN483" s="749">
        <v>2029</v>
      </c>
      <c r="GO483" s="664" t="e">
        <f>SUMIF(DS445:GK445,GO445,DS483:GK483)</f>
        <v>#REF!</v>
      </c>
      <c r="GP483" s="668" t="e">
        <f>SUMIF(DS445:GK445,GP445,DS483:GK483)</f>
        <v>#N/A</v>
      </c>
      <c r="GQ483" s="668" t="e">
        <f>SUMIF(DS445:GK445,GQ445,DS483:GK483)</f>
        <v>#N/A</v>
      </c>
      <c r="GR483" s="668" t="e">
        <f>SUMIF(DS445:GK445,GR445,DS483:GK483)</f>
        <v>#N/A</v>
      </c>
      <c r="GS483" s="668" t="e">
        <f>SUMIF(DS445:GK445,GS445,DS483:GK483)</f>
        <v>#N/A</v>
      </c>
      <c r="GT483" s="668" t="e">
        <f>SUMIF(DS445:GK445,GT445,DS483:GK483)</f>
        <v>#N/A</v>
      </c>
      <c r="GU483" s="668" t="e">
        <f>SUMIF(DS445:GK445,GU445,DS483:GK483)</f>
        <v>#N/A</v>
      </c>
      <c r="GV483" s="668" t="e">
        <f>SUMIF(DS445:GK445,GV445,DS483:GK483)</f>
        <v>#N/A</v>
      </c>
      <c r="GW483" s="668" t="e">
        <f>SUMIF(DS445:GK445,GW445,DS483:GK483)</f>
        <v>#N/A</v>
      </c>
      <c r="GX483" s="668" t="e">
        <f>SUMIF(DS445:GK445,GX445,DS483:GK483)</f>
        <v>#N/A</v>
      </c>
      <c r="GY483" s="668" t="e">
        <f>SUMIF(DS445:GK445,GY445,DS483:GK483)</f>
        <v>#N/A</v>
      </c>
      <c r="GZ483" s="646" t="e">
        <f>SUM(GO483:GY483)-SUM(HB464:HK464)=(#REF!-SUM(#REF!))</f>
        <v>#REF!</v>
      </c>
      <c r="HM483" s="674"/>
      <c r="HN483" s="674"/>
      <c r="HO483" s="674"/>
      <c r="HP483" s="674"/>
      <c r="HQ483" s="674"/>
      <c r="HR483" s="674"/>
      <c r="HS483" s="674"/>
      <c r="HT483" s="674"/>
      <c r="HU483" s="674"/>
      <c r="HV483" s="674"/>
      <c r="HW483" s="674"/>
      <c r="HX483" s="674"/>
      <c r="HY483" s="674"/>
      <c r="HZ483" s="674"/>
    </row>
    <row r="484" spans="1:234" s="643" customFormat="1" x14ac:dyDescent="0.25">
      <c r="B484" s="644"/>
      <c r="C484" s="644"/>
      <c r="D484" s="644"/>
      <c r="E484" s="678"/>
      <c r="F484" s="670"/>
      <c r="G484" s="644"/>
      <c r="H484" s="644"/>
      <c r="I484" s="644"/>
      <c r="J484" s="644"/>
      <c r="K484" s="644"/>
      <c r="L484" s="644"/>
      <c r="M484" s="674"/>
      <c r="N484" s="684"/>
      <c r="O484" s="919"/>
      <c r="P484" s="919"/>
      <c r="Q484" s="919"/>
      <c r="R484" s="674"/>
      <c r="DR484" s="749">
        <v>2030</v>
      </c>
      <c r="DS484" s="665" t="e">
        <f t="shared" si="1808"/>
        <v>#REF!</v>
      </c>
      <c r="DT484" s="665" t="e">
        <f t="shared" si="1808"/>
        <v>#N/A</v>
      </c>
      <c r="DU484" s="665" t="e">
        <f t="shared" si="1808"/>
        <v>#N/A</v>
      </c>
      <c r="DV484" s="665" t="e">
        <f t="shared" si="1808"/>
        <v>#N/A</v>
      </c>
      <c r="DW484" s="665" t="e">
        <f t="shared" si="1808"/>
        <v>#N/A</v>
      </c>
      <c r="DX484" s="665" t="e">
        <f t="shared" si="1808"/>
        <v>#N/A</v>
      </c>
      <c r="DY484" s="665" t="e">
        <f t="shared" si="1808"/>
        <v>#N/A</v>
      </c>
      <c r="DZ484" s="665" t="e">
        <f t="shared" si="1808"/>
        <v>#N/A</v>
      </c>
      <c r="EA484" s="665" t="e">
        <f t="shared" si="1808"/>
        <v>#N/A</v>
      </c>
      <c r="EB484" s="665" t="e">
        <f t="shared" si="1808"/>
        <v>#N/A</v>
      </c>
      <c r="EC484" s="665" t="e">
        <f t="shared" si="1808"/>
        <v>#N/A</v>
      </c>
      <c r="ED484" s="665" t="e">
        <f t="shared" si="1808"/>
        <v>#N/A</v>
      </c>
      <c r="EE484" s="665" t="e">
        <f t="shared" si="1808"/>
        <v>#N/A</v>
      </c>
      <c r="EF484" s="665" t="e">
        <f t="shared" si="1808"/>
        <v>#N/A</v>
      </c>
      <c r="EG484" s="665" t="e">
        <f t="shared" si="1808"/>
        <v>#N/A</v>
      </c>
      <c r="EH484" s="665" t="e">
        <f t="shared" si="1808"/>
        <v>#N/A</v>
      </c>
      <c r="EI484" s="665" t="e">
        <f t="shared" si="1808"/>
        <v>#N/A</v>
      </c>
      <c r="EJ484" s="665" t="e">
        <f t="shared" si="1808"/>
        <v>#N/A</v>
      </c>
      <c r="EK484" s="665" t="e">
        <f t="shared" si="1808"/>
        <v>#N/A</v>
      </c>
      <c r="EL484" s="665" t="e">
        <f t="shared" si="1808"/>
        <v>#N/A</v>
      </c>
      <c r="EM484" s="665" t="e">
        <f t="shared" si="1808"/>
        <v>#N/A</v>
      </c>
      <c r="EN484" s="665" t="e">
        <f t="shared" si="1808"/>
        <v>#N/A</v>
      </c>
      <c r="EO484" s="665" t="e">
        <f t="shared" si="1808"/>
        <v>#N/A</v>
      </c>
      <c r="EP484" s="665" t="e">
        <f t="shared" si="1808"/>
        <v>#N/A</v>
      </c>
      <c r="EQ484" s="665" t="e">
        <f t="shared" si="1808"/>
        <v>#N/A</v>
      </c>
      <c r="ER484" s="665" t="e">
        <f t="shared" si="1808"/>
        <v>#N/A</v>
      </c>
      <c r="ES484" s="665" t="e">
        <f t="shared" si="1808"/>
        <v>#N/A</v>
      </c>
      <c r="ET484" s="665" t="e">
        <f t="shared" si="1808"/>
        <v>#N/A</v>
      </c>
      <c r="EU484" s="665" t="e">
        <f t="shared" si="1808"/>
        <v>#N/A</v>
      </c>
      <c r="EV484" s="665" t="e">
        <f t="shared" si="1808"/>
        <v>#N/A</v>
      </c>
      <c r="EW484" s="665" t="e">
        <f t="shared" si="1808"/>
        <v>#N/A</v>
      </c>
      <c r="EX484" s="665" t="e">
        <f t="shared" si="1808"/>
        <v>#N/A</v>
      </c>
      <c r="EY484" s="665" t="e">
        <f t="shared" si="1808"/>
        <v>#N/A</v>
      </c>
      <c r="EZ484" s="665" t="e">
        <f t="shared" si="1808"/>
        <v>#N/A</v>
      </c>
      <c r="FA484" s="665" t="e">
        <f t="shared" si="1808"/>
        <v>#N/A</v>
      </c>
      <c r="FB484" s="665" t="e">
        <f t="shared" si="1808"/>
        <v>#N/A</v>
      </c>
      <c r="FC484" s="665" t="e">
        <f t="shared" si="1808"/>
        <v>#N/A</v>
      </c>
      <c r="FD484" s="665" t="e">
        <f t="shared" si="1808"/>
        <v>#N/A</v>
      </c>
      <c r="FE484" s="665" t="e">
        <f t="shared" si="1808"/>
        <v>#N/A</v>
      </c>
      <c r="FF484" s="665" t="e">
        <f t="shared" si="1808"/>
        <v>#N/A</v>
      </c>
      <c r="FG484" s="665" t="e">
        <f t="shared" si="1808"/>
        <v>#N/A</v>
      </c>
      <c r="FH484" s="665" t="e">
        <f t="shared" si="1808"/>
        <v>#N/A</v>
      </c>
      <c r="FI484" s="665" t="e">
        <f t="shared" si="1808"/>
        <v>#N/A</v>
      </c>
      <c r="FJ484" s="665" t="e">
        <f t="shared" si="1808"/>
        <v>#N/A</v>
      </c>
      <c r="FK484" s="665" t="e">
        <f t="shared" si="1808"/>
        <v>#N/A</v>
      </c>
      <c r="FL484" s="665" t="e">
        <f t="shared" si="1808"/>
        <v>#N/A</v>
      </c>
      <c r="FM484" s="665" t="e">
        <f t="shared" si="1808"/>
        <v>#N/A</v>
      </c>
      <c r="FN484" s="665" t="e">
        <f t="shared" si="1808"/>
        <v>#N/A</v>
      </c>
      <c r="FO484" s="665" t="e">
        <f t="shared" si="1808"/>
        <v>#N/A</v>
      </c>
      <c r="FP484" s="665" t="e">
        <f t="shared" si="1808"/>
        <v>#N/A</v>
      </c>
      <c r="FQ484" s="665" t="e">
        <f t="shared" si="1808"/>
        <v>#N/A</v>
      </c>
      <c r="FR484" s="665" t="e">
        <f t="shared" si="1808"/>
        <v>#N/A</v>
      </c>
      <c r="FS484" s="665" t="e">
        <f t="shared" si="1808"/>
        <v>#N/A</v>
      </c>
      <c r="FT484" s="665" t="e">
        <f t="shared" si="1808"/>
        <v>#N/A</v>
      </c>
      <c r="FU484" s="665" t="e">
        <f t="shared" si="1808"/>
        <v>#N/A</v>
      </c>
      <c r="FV484" s="665" t="e">
        <f t="shared" si="1808"/>
        <v>#N/A</v>
      </c>
      <c r="FW484" s="665" t="e">
        <f t="shared" si="1808"/>
        <v>#N/A</v>
      </c>
      <c r="FX484" s="665" t="e">
        <f t="shared" si="1808"/>
        <v>#N/A</v>
      </c>
      <c r="FY484" s="665" t="e">
        <f t="shared" si="1808"/>
        <v>#N/A</v>
      </c>
      <c r="FZ484" s="665" t="e">
        <f t="shared" si="1808"/>
        <v>#N/A</v>
      </c>
      <c r="GA484" s="665" t="e">
        <f t="shared" si="1808"/>
        <v>#N/A</v>
      </c>
      <c r="GB484" s="665" t="e">
        <f t="shared" si="1808"/>
        <v>#N/A</v>
      </c>
      <c r="GC484" s="665" t="e">
        <f t="shared" si="1808"/>
        <v>#N/A</v>
      </c>
      <c r="GD484" s="665" t="e">
        <f t="shared" ref="GD484:GK484" si="1812">GD453-GD465</f>
        <v>#N/A</v>
      </c>
      <c r="GE484" s="665" t="e">
        <f t="shared" si="1812"/>
        <v>#N/A</v>
      </c>
      <c r="GF484" s="665" t="e">
        <f t="shared" si="1812"/>
        <v>#N/A</v>
      </c>
      <c r="GG484" s="665" t="e">
        <f t="shared" si="1812"/>
        <v>#N/A</v>
      </c>
      <c r="GH484" s="665" t="e">
        <f t="shared" si="1812"/>
        <v>#N/A</v>
      </c>
      <c r="GI484" s="665" t="e">
        <f t="shared" si="1812"/>
        <v>#N/A</v>
      </c>
      <c r="GJ484" s="665" t="e">
        <f t="shared" si="1812"/>
        <v>#N/A</v>
      </c>
      <c r="GK484" s="665" t="e">
        <f t="shared" si="1812"/>
        <v>#N/A</v>
      </c>
      <c r="GL484" s="665" t="e">
        <f>SUM(DS484:GK484)+SUM(#REF!)-SUM(HB465:HK465)=#REF!</f>
        <v>#REF!</v>
      </c>
      <c r="GN484" s="749">
        <v>2030</v>
      </c>
      <c r="GO484" s="664" t="e">
        <f>SUMIF(DS445:GK445,GO445,DS484:GK484)</f>
        <v>#REF!</v>
      </c>
      <c r="GP484" s="668" t="e">
        <f>SUMIF(DS445:GK445,GP445,DS484:GK484)</f>
        <v>#N/A</v>
      </c>
      <c r="GQ484" s="668" t="e">
        <f>SUMIF(DS445:GK445,GQ445,DS484:GK484)</f>
        <v>#N/A</v>
      </c>
      <c r="GR484" s="668" t="e">
        <f>SUMIF(DS445:GK445,GR445,DS484:GK484)</f>
        <v>#N/A</v>
      </c>
      <c r="GS484" s="668" t="e">
        <f>SUMIF(DS445:GK445,GS445,DS484:GK484)</f>
        <v>#N/A</v>
      </c>
      <c r="GT484" s="668" t="e">
        <f>SUMIF(DS445:GK445,GT445,DS484:GK484)</f>
        <v>#N/A</v>
      </c>
      <c r="GU484" s="668" t="e">
        <f>SUMIF(DS445:GK445,GU445,DS484:GK484)</f>
        <v>#N/A</v>
      </c>
      <c r="GV484" s="668" t="e">
        <f>SUMIF(DS445:GK445,GV445,DS484:GK484)</f>
        <v>#N/A</v>
      </c>
      <c r="GW484" s="668" t="e">
        <f>SUMIF(DS445:GK445,GW445,DS484:GK484)</f>
        <v>#N/A</v>
      </c>
      <c r="GX484" s="668" t="e">
        <f>SUMIF(DS445:GK445,GX445,DS484:GK484)</f>
        <v>#N/A</v>
      </c>
      <c r="GY484" s="668" t="e">
        <f>SUMIF(DS445:GK445,GY445,DS484:GK484)</f>
        <v>#N/A</v>
      </c>
      <c r="GZ484" s="646" t="e">
        <f>SUM(GO484:GY484)-SUM(HB465:HK465)=(#REF!-SUM(#REF!))</f>
        <v>#REF!</v>
      </c>
      <c r="HM484" s="674"/>
      <c r="HN484" s="674"/>
      <c r="HO484" s="674"/>
      <c r="HP484" s="674"/>
      <c r="HQ484" s="674"/>
      <c r="HR484" s="674"/>
      <c r="HS484" s="674"/>
      <c r="HT484" s="674"/>
      <c r="HU484" s="674"/>
      <c r="HV484" s="674"/>
      <c r="HW484" s="674"/>
      <c r="HX484" s="674"/>
      <c r="HY484" s="674"/>
      <c r="HZ484" s="674"/>
    </row>
    <row r="485" spans="1:234" s="643" customFormat="1" x14ac:dyDescent="0.25">
      <c r="B485" s="644"/>
      <c r="C485" s="644"/>
      <c r="D485" s="644"/>
      <c r="E485" s="685"/>
      <c r="F485" s="686"/>
      <c r="G485" s="686"/>
      <c r="H485" s="686"/>
      <c r="I485" s="686"/>
      <c r="J485" s="686"/>
      <c r="K485" s="686"/>
      <c r="L485" s="686"/>
      <c r="M485" s="686"/>
      <c r="N485" s="686"/>
      <c r="O485" s="686"/>
      <c r="P485" s="686"/>
      <c r="Q485" s="686"/>
      <c r="R485" s="644"/>
      <c r="HM485" s="644"/>
      <c r="HN485" s="644"/>
      <c r="HO485" s="644"/>
      <c r="HP485" s="644"/>
      <c r="HQ485" s="644"/>
      <c r="HR485" s="644"/>
      <c r="HS485" s="644"/>
      <c r="HT485" s="644"/>
      <c r="HU485" s="644"/>
      <c r="HV485" s="644"/>
      <c r="HW485" s="644"/>
      <c r="HX485" s="644"/>
      <c r="HY485" s="644"/>
      <c r="HZ485" s="644"/>
    </row>
    <row r="486" spans="1:234" s="643" customFormat="1" ht="13.8" thickBot="1" x14ac:dyDescent="0.3">
      <c r="B486" s="3"/>
      <c r="C486" s="220"/>
      <c r="D486" s="12"/>
      <c r="E486" s="222"/>
      <c r="F486" s="11"/>
      <c r="G486" s="11"/>
      <c r="H486" s="11"/>
      <c r="I486" s="11"/>
      <c r="J486" s="11"/>
      <c r="K486" s="11"/>
      <c r="L486" s="11"/>
      <c r="M486" s="11"/>
      <c r="N486" s="11"/>
      <c r="O486" s="11"/>
      <c r="P486" s="11"/>
      <c r="Q486" s="11"/>
      <c r="R486" s="644"/>
      <c r="HM486" s="644"/>
      <c r="HN486" s="644"/>
      <c r="HO486" s="644"/>
      <c r="HP486" s="644"/>
      <c r="HQ486" s="644"/>
      <c r="HR486" s="644"/>
      <c r="HS486" s="644"/>
      <c r="HT486" s="644"/>
      <c r="HU486" s="644"/>
      <c r="HV486" s="644"/>
      <c r="HW486" s="644"/>
      <c r="HX486" s="644"/>
      <c r="HY486" s="644"/>
      <c r="HZ486" s="644"/>
    </row>
    <row r="488" spans="1:234" ht="19.2" customHeight="1" thickBot="1" x14ac:dyDescent="0.3">
      <c r="A488" s="286"/>
      <c r="B488" s="218"/>
      <c r="C488" s="218"/>
      <c r="D488" s="85"/>
      <c r="E488" s="93" t="s">
        <v>1703</v>
      </c>
      <c r="F488" s="218"/>
      <c r="G488" s="218"/>
      <c r="H488" s="218"/>
      <c r="I488" s="218"/>
      <c r="J488" s="218"/>
      <c r="K488" s="218"/>
      <c r="L488" s="218"/>
      <c r="M488" s="218"/>
      <c r="N488" s="218"/>
      <c r="O488" s="218"/>
      <c r="P488" s="218"/>
      <c r="Q488" s="218"/>
    </row>
    <row r="489" spans="1:234" ht="14.4" thickBot="1" x14ac:dyDescent="0.3">
      <c r="A489" s="290" t="str">
        <f>IF(E489="","","PRINT")</f>
        <v/>
      </c>
      <c r="B489" s="82"/>
      <c r="C489" s="225">
        <v>7</v>
      </c>
      <c r="D489" s="82"/>
      <c r="E489" s="889"/>
      <c r="F489" s="890"/>
      <c r="G489" s="890"/>
      <c r="H489" s="890"/>
      <c r="I489" s="890"/>
      <c r="J489" s="891"/>
      <c r="K489" s="689"/>
      <c r="L489" s="690"/>
      <c r="R489" s="689"/>
      <c r="HM489" s="689"/>
      <c r="HN489" s="689"/>
      <c r="HO489" s="689"/>
      <c r="HP489" s="689"/>
      <c r="HQ489" s="689"/>
      <c r="HR489" s="689"/>
      <c r="HS489" s="689"/>
      <c r="HT489" s="689"/>
      <c r="HU489" s="689"/>
      <c r="HV489" s="689"/>
      <c r="HW489" s="689"/>
      <c r="HX489" s="689"/>
      <c r="HY489" s="689"/>
      <c r="HZ489" s="689"/>
    </row>
    <row r="491" spans="1:234" ht="12.75" customHeight="1" x14ac:dyDescent="0.25">
      <c r="D491" s="4" t="s">
        <v>8</v>
      </c>
      <c r="E491" s="764" t="s">
        <v>1680</v>
      </c>
      <c r="F491" s="764"/>
      <c r="G491" s="764"/>
      <c r="H491" s="764"/>
      <c r="I491" s="764"/>
      <c r="J491" s="764"/>
      <c r="K491" s="764"/>
      <c r="L491" s="764"/>
      <c r="M491" s="764"/>
      <c r="N491" s="764"/>
      <c r="O491" s="764"/>
      <c r="P491" s="764"/>
      <c r="Q491" s="764"/>
    </row>
    <row r="492" spans="1:234" ht="12.75" customHeight="1" x14ac:dyDescent="0.25">
      <c r="D492" s="4"/>
      <c r="E492" s="892" t="s">
        <v>1825</v>
      </c>
      <c r="F492" s="892"/>
      <c r="G492" s="892"/>
      <c r="H492" s="892"/>
      <c r="I492" s="892"/>
      <c r="J492" s="892"/>
      <c r="K492" s="892"/>
      <c r="L492" s="892"/>
      <c r="M492" s="892"/>
      <c r="N492" s="892"/>
      <c r="O492" s="892"/>
      <c r="P492" s="892"/>
      <c r="Q492" s="892"/>
    </row>
    <row r="493" spans="1:234" ht="5.0999999999999996" customHeight="1" x14ac:dyDescent="0.25">
      <c r="D493" s="4"/>
      <c r="E493" s="746"/>
      <c r="F493" s="746"/>
      <c r="G493" s="746"/>
      <c r="H493" s="746"/>
      <c r="I493" s="746"/>
      <c r="J493" s="746"/>
      <c r="K493" s="746"/>
      <c r="L493" s="746"/>
      <c r="M493" s="746"/>
      <c r="N493" s="746"/>
    </row>
    <row r="494" spans="1:234" ht="49.2" customHeight="1" x14ac:dyDescent="0.25">
      <c r="E494" s="893" t="s">
        <v>1823</v>
      </c>
      <c r="F494" s="893"/>
      <c r="G494" s="893"/>
      <c r="H494" s="893" t="s">
        <v>1832</v>
      </c>
      <c r="I494" s="893"/>
      <c r="J494" s="893"/>
      <c r="K494" s="893"/>
      <c r="L494" s="893"/>
      <c r="M494" s="893"/>
      <c r="N494" s="893" t="s">
        <v>1824</v>
      </c>
      <c r="O494" s="893"/>
      <c r="P494" s="893"/>
      <c r="Q494" s="893"/>
      <c r="S494" s="644"/>
      <c r="T494" s="644"/>
      <c r="U494" s="644"/>
      <c r="V494" s="644"/>
      <c r="W494" s="644"/>
      <c r="X494" s="644"/>
      <c r="Y494" s="644"/>
      <c r="Z494" s="644"/>
      <c r="AA494" s="644"/>
      <c r="AB494" s="644"/>
      <c r="AC494" s="644"/>
      <c r="AD494" s="644"/>
      <c r="AE494" s="644"/>
      <c r="AF494" s="644"/>
      <c r="AG494" s="644"/>
      <c r="AH494" s="644"/>
      <c r="AI494" s="644"/>
      <c r="AJ494" s="644"/>
      <c r="AK494" s="644"/>
      <c r="AL494" s="644"/>
      <c r="AM494" s="644"/>
      <c r="AN494" s="644"/>
      <c r="AO494" s="644"/>
      <c r="AP494" s="644"/>
      <c r="AQ494" s="644"/>
      <c r="AR494" s="644"/>
      <c r="AS494" s="644"/>
      <c r="AT494" s="644"/>
      <c r="AU494" s="644"/>
      <c r="AV494" s="644"/>
      <c r="AW494" s="644"/>
      <c r="AX494" s="644"/>
      <c r="AY494" s="644"/>
      <c r="AZ494" s="644"/>
      <c r="BA494" s="644"/>
      <c r="BB494" s="644"/>
      <c r="BC494" s="644"/>
      <c r="BD494" s="644"/>
      <c r="BE494" s="644"/>
      <c r="BF494" s="644"/>
      <c r="BG494" s="644"/>
      <c r="BH494" s="644"/>
      <c r="BI494" s="644"/>
      <c r="BJ494" s="644"/>
      <c r="BK494" s="644"/>
      <c r="BL494" s="644"/>
      <c r="BM494" s="644"/>
      <c r="BN494" s="644"/>
      <c r="BO494" s="644"/>
      <c r="BP494" s="644"/>
      <c r="BQ494" s="644"/>
      <c r="BR494" s="644"/>
      <c r="BS494" s="644"/>
      <c r="BT494" s="644"/>
      <c r="BU494" s="644"/>
      <c r="BV494" s="644"/>
      <c r="BW494" s="644"/>
      <c r="BX494" s="644"/>
      <c r="BY494" s="644"/>
      <c r="BZ494" s="644"/>
      <c r="CA494" s="644"/>
      <c r="CB494" s="644"/>
      <c r="CC494" s="644"/>
      <c r="CD494" s="644"/>
      <c r="CE494" s="644"/>
      <c r="CF494" s="644"/>
      <c r="CG494" s="644"/>
      <c r="CH494" s="644"/>
      <c r="CI494" s="644"/>
      <c r="CJ494" s="644"/>
      <c r="CK494" s="644"/>
      <c r="CL494" s="644"/>
      <c r="CM494" s="644"/>
      <c r="CN494" s="644"/>
      <c r="CO494" s="644"/>
      <c r="CP494" s="644"/>
      <c r="CQ494" s="644"/>
      <c r="CR494" s="644"/>
      <c r="CS494" s="644"/>
      <c r="CT494" s="644"/>
      <c r="CU494" s="644"/>
      <c r="CV494" s="644"/>
      <c r="CW494" s="644"/>
      <c r="CX494" s="644"/>
      <c r="CY494" s="644"/>
      <c r="CZ494" s="644"/>
      <c r="DA494" s="644"/>
      <c r="DB494" s="644"/>
      <c r="DC494" s="644"/>
      <c r="DD494" s="644"/>
      <c r="DE494" s="644"/>
      <c r="DF494" s="644"/>
      <c r="DG494" s="644"/>
      <c r="DH494" s="644"/>
      <c r="DI494" s="644"/>
      <c r="DJ494" s="644"/>
      <c r="DK494" s="644"/>
      <c r="DL494" s="644"/>
      <c r="DM494" s="644"/>
      <c r="DN494" s="644"/>
      <c r="DO494" s="644"/>
      <c r="DP494" s="644"/>
      <c r="DQ494" s="644"/>
      <c r="DR494" s="644"/>
      <c r="DS494" s="644"/>
      <c r="DT494" s="644"/>
      <c r="DU494" s="644"/>
      <c r="DV494" s="644"/>
      <c r="DW494" s="644"/>
      <c r="DX494" s="644"/>
      <c r="DY494" s="644"/>
      <c r="DZ494" s="644"/>
      <c r="EA494" s="644"/>
      <c r="EB494" s="644"/>
      <c r="EC494" s="644"/>
      <c r="ED494" s="644"/>
      <c r="EE494" s="644"/>
      <c r="EF494" s="644"/>
      <c r="EG494" s="644"/>
      <c r="EH494" s="644"/>
      <c r="EI494" s="644"/>
      <c r="EJ494" s="644"/>
      <c r="EK494" s="644"/>
      <c r="EL494" s="644"/>
      <c r="EM494" s="644"/>
      <c r="EN494" s="644"/>
      <c r="EO494" s="644"/>
      <c r="EP494" s="644"/>
      <c r="EQ494" s="644"/>
      <c r="ER494" s="644"/>
      <c r="ES494" s="644"/>
      <c r="ET494" s="644"/>
      <c r="EU494" s="644"/>
      <c r="EV494" s="644"/>
      <c r="EW494" s="644"/>
      <c r="EX494" s="644"/>
      <c r="EY494" s="644"/>
      <c r="EZ494" s="644"/>
      <c r="FA494" s="644"/>
      <c r="FB494" s="644"/>
      <c r="FC494" s="644"/>
      <c r="FD494" s="644"/>
      <c r="FE494" s="644"/>
      <c r="FF494" s="644"/>
      <c r="FG494" s="644"/>
      <c r="FH494" s="644"/>
      <c r="FI494" s="644"/>
      <c r="FJ494" s="644"/>
      <c r="FK494" s="644"/>
      <c r="FL494" s="644"/>
      <c r="FM494" s="644"/>
      <c r="FN494" s="644"/>
      <c r="FO494" s="644"/>
      <c r="FP494" s="644"/>
      <c r="FQ494" s="644"/>
      <c r="FR494" s="644"/>
      <c r="FS494" s="644"/>
      <c r="FT494" s="644"/>
      <c r="FU494" s="644"/>
      <c r="FV494" s="644"/>
      <c r="FW494" s="644"/>
      <c r="FX494" s="644"/>
      <c r="FY494" s="644"/>
      <c r="FZ494" s="644"/>
      <c r="GA494" s="644"/>
      <c r="GB494" s="644"/>
      <c r="GC494" s="644"/>
      <c r="GD494" s="644"/>
      <c r="GE494" s="644"/>
      <c r="GF494" s="644"/>
      <c r="GG494" s="644"/>
      <c r="GH494" s="644"/>
      <c r="GI494" s="644"/>
      <c r="GJ494" s="644"/>
      <c r="GK494" s="644"/>
      <c r="GL494" s="644"/>
      <c r="GM494" s="644"/>
      <c r="GN494" s="644"/>
      <c r="GO494" s="644"/>
      <c r="GP494" s="644"/>
      <c r="GQ494" s="644"/>
      <c r="GR494" s="644"/>
      <c r="GS494" s="644"/>
      <c r="GT494" s="644"/>
      <c r="GU494" s="644"/>
      <c r="GV494" s="644"/>
      <c r="GW494" s="644"/>
      <c r="GX494" s="644"/>
      <c r="GY494" s="644"/>
      <c r="GZ494" s="644"/>
      <c r="HA494" s="644"/>
      <c r="HB494" s="644"/>
      <c r="HC494" s="644"/>
      <c r="HD494" s="644"/>
      <c r="HE494" s="644"/>
      <c r="HF494" s="644"/>
      <c r="HG494" s="644"/>
      <c r="HH494" s="644"/>
      <c r="HI494" s="644"/>
      <c r="HJ494" s="644"/>
      <c r="HK494" s="644"/>
      <c r="HL494" s="644"/>
    </row>
    <row r="495" spans="1:234" x14ac:dyDescent="0.25">
      <c r="D495" s="645">
        <v>1</v>
      </c>
      <c r="E495" s="878"/>
      <c r="F495" s="879"/>
      <c r="G495" s="880"/>
      <c r="H495" s="878"/>
      <c r="I495" s="879"/>
      <c r="J495" s="879"/>
      <c r="K495" s="879"/>
      <c r="L495" s="879"/>
      <c r="M495" s="880"/>
      <c r="N495" s="881"/>
      <c r="O495" s="882"/>
      <c r="P495" s="882"/>
      <c r="Q495" s="883"/>
      <c r="S495" s="644"/>
      <c r="T495" s="644"/>
      <c r="U495" s="644" t="str">
        <f>IF(H495="","",D495&amp;". "&amp;H495)</f>
        <v/>
      </c>
      <c r="V495" s="644"/>
      <c r="W495" s="644"/>
      <c r="X495" s="644"/>
      <c r="Y495" s="644"/>
      <c r="Z495" s="644"/>
      <c r="AA495" s="644"/>
      <c r="AB495" s="644"/>
      <c r="AC495" s="644"/>
      <c r="AD495" s="644"/>
      <c r="AE495" s="644"/>
      <c r="AF495" s="644"/>
      <c r="AG495" s="644"/>
      <c r="AH495" s="644"/>
      <c r="AI495" s="644"/>
      <c r="AJ495" s="644"/>
      <c r="AK495" s="644"/>
      <c r="AL495" s="644"/>
      <c r="AM495" s="644"/>
      <c r="AN495" s="644"/>
      <c r="AO495" s="644"/>
      <c r="AP495" s="644"/>
      <c r="AQ495" s="644"/>
      <c r="AR495" s="644"/>
      <c r="AS495" s="644"/>
      <c r="AT495" s="644"/>
      <c r="AU495" s="644"/>
      <c r="AV495" s="644"/>
      <c r="AW495" s="644"/>
      <c r="AX495" s="644"/>
      <c r="AY495" s="644"/>
      <c r="AZ495" s="644"/>
      <c r="BA495" s="644"/>
      <c r="BB495" s="644"/>
      <c r="BC495" s="644"/>
      <c r="BD495" s="644"/>
      <c r="BE495" s="644"/>
      <c r="BF495" s="644"/>
      <c r="BG495" s="644"/>
      <c r="BH495" s="644"/>
      <c r="BI495" s="644"/>
      <c r="BJ495" s="644"/>
      <c r="BK495" s="644"/>
      <c r="BL495" s="644"/>
      <c r="BM495" s="644"/>
      <c r="BN495" s="644"/>
      <c r="BO495" s="644"/>
      <c r="BP495" s="644"/>
      <c r="BQ495" s="644"/>
      <c r="BR495" s="644"/>
      <c r="BS495" s="644"/>
      <c r="BT495" s="644"/>
      <c r="BU495" s="644"/>
      <c r="BV495" s="644"/>
      <c r="BW495" s="644"/>
      <c r="BX495" s="644"/>
      <c r="BY495" s="644"/>
      <c r="BZ495" s="644"/>
      <c r="CA495" s="644"/>
      <c r="CB495" s="644"/>
      <c r="CC495" s="644"/>
      <c r="CD495" s="644"/>
      <c r="CE495" s="644"/>
      <c r="CF495" s="644"/>
      <c r="CG495" s="644"/>
      <c r="CH495" s="644"/>
      <c r="CI495" s="644"/>
      <c r="CJ495" s="644"/>
      <c r="CK495" s="644"/>
      <c r="CL495" s="644"/>
      <c r="CM495" s="644"/>
      <c r="CN495" s="644"/>
      <c r="CO495" s="644"/>
      <c r="CP495" s="644"/>
      <c r="CQ495" s="644"/>
      <c r="CR495" s="644"/>
      <c r="CS495" s="644"/>
      <c r="CT495" s="644"/>
      <c r="CU495" s="644"/>
      <c r="CV495" s="644"/>
      <c r="CW495" s="644"/>
      <c r="CX495" s="644"/>
      <c r="CY495" s="644"/>
      <c r="CZ495" s="644"/>
      <c r="DA495" s="644"/>
      <c r="DB495" s="644"/>
      <c r="DC495" s="644"/>
      <c r="DD495" s="644"/>
      <c r="DE495" s="644"/>
      <c r="DF495" s="644"/>
      <c r="DG495" s="644"/>
      <c r="DH495" s="644"/>
      <c r="DI495" s="644"/>
      <c r="DJ495" s="644"/>
      <c r="DK495" s="644"/>
      <c r="DL495" s="644"/>
      <c r="DM495" s="644"/>
      <c r="DN495" s="644"/>
      <c r="DO495" s="644"/>
      <c r="DP495" s="644"/>
      <c r="DQ495" s="644"/>
      <c r="DR495" s="644"/>
      <c r="DS495" s="644"/>
      <c r="DT495" s="644"/>
      <c r="DU495" s="644"/>
      <c r="DV495" s="644"/>
      <c r="DW495" s="644"/>
      <c r="DX495" s="644"/>
      <c r="DY495" s="644"/>
      <c r="DZ495" s="644"/>
      <c r="EA495" s="644"/>
      <c r="EB495" s="644"/>
      <c r="EC495" s="644"/>
      <c r="ED495" s="644"/>
      <c r="EE495" s="644"/>
      <c r="EF495" s="644"/>
      <c r="EG495" s="644"/>
      <c r="EH495" s="644"/>
      <c r="EI495" s="644"/>
      <c r="EJ495" s="644"/>
      <c r="EK495" s="644"/>
      <c r="EL495" s="644"/>
      <c r="EM495" s="644"/>
      <c r="EN495" s="644"/>
      <c r="EO495" s="644"/>
      <c r="EP495" s="644"/>
      <c r="EQ495" s="644"/>
      <c r="ER495" s="644"/>
      <c r="ES495" s="644"/>
      <c r="ET495" s="644"/>
      <c r="EU495" s="644"/>
      <c r="EV495" s="644"/>
      <c r="EW495" s="644"/>
      <c r="EX495" s="644"/>
      <c r="EY495" s="644"/>
      <c r="EZ495" s="644"/>
      <c r="FA495" s="644"/>
      <c r="FB495" s="644"/>
      <c r="FC495" s="644"/>
      <c r="FD495" s="644"/>
      <c r="FE495" s="644"/>
      <c r="FF495" s="644"/>
      <c r="FG495" s="644"/>
      <c r="FH495" s="644"/>
      <c r="FI495" s="644"/>
      <c r="FJ495" s="644"/>
      <c r="FK495" s="644"/>
      <c r="FL495" s="644"/>
      <c r="FM495" s="644"/>
      <c r="FN495" s="644"/>
      <c r="FO495" s="644"/>
      <c r="FP495" s="644"/>
      <c r="FQ495" s="644"/>
      <c r="FR495" s="644"/>
      <c r="FS495" s="644"/>
      <c r="FT495" s="644"/>
      <c r="FU495" s="644"/>
      <c r="FV495" s="644"/>
      <c r="FW495" s="644"/>
      <c r="FX495" s="644"/>
      <c r="FY495" s="644"/>
      <c r="FZ495" s="644"/>
      <c r="GA495" s="644"/>
      <c r="GB495" s="644"/>
      <c r="GC495" s="644"/>
      <c r="GD495" s="644"/>
      <c r="GE495" s="644"/>
      <c r="GF495" s="644"/>
      <c r="GG495" s="644"/>
      <c r="GH495" s="644"/>
      <c r="GI495" s="644"/>
      <c r="GJ495" s="644"/>
      <c r="GK495" s="644"/>
      <c r="GL495" s="644"/>
      <c r="GM495" s="644"/>
      <c r="GN495" s="644"/>
      <c r="GO495" s="644"/>
      <c r="GP495" s="644"/>
      <c r="GQ495" s="644"/>
      <c r="GR495" s="644"/>
      <c r="GS495" s="644"/>
      <c r="GT495" s="644"/>
      <c r="GU495" s="644"/>
      <c r="GV495" s="644"/>
      <c r="GW495" s="644"/>
      <c r="GX495" s="644"/>
      <c r="GY495" s="644"/>
      <c r="GZ495" s="644"/>
      <c r="HA495" s="644"/>
      <c r="HB495" s="644"/>
      <c r="HC495" s="644"/>
      <c r="HD495" s="644"/>
      <c r="HE495" s="644"/>
      <c r="HF495" s="644"/>
      <c r="HG495" s="644"/>
      <c r="HH495" s="644"/>
      <c r="HI495" s="644"/>
      <c r="HJ495" s="644"/>
      <c r="HK495" s="644"/>
      <c r="HL495" s="644"/>
    </row>
    <row r="496" spans="1:234" x14ac:dyDescent="0.25">
      <c r="D496" s="645">
        <v>2</v>
      </c>
      <c r="E496" s="878"/>
      <c r="F496" s="879"/>
      <c r="G496" s="880"/>
      <c r="H496" s="878"/>
      <c r="I496" s="879"/>
      <c r="J496" s="879" t="s">
        <v>1704</v>
      </c>
      <c r="K496" s="879"/>
      <c r="L496" s="879"/>
      <c r="M496" s="880"/>
      <c r="N496" s="881"/>
      <c r="O496" s="882"/>
      <c r="P496" s="882"/>
      <c r="Q496" s="883"/>
      <c r="S496" s="644"/>
      <c r="T496" s="644"/>
      <c r="U496" s="644" t="str">
        <f t="shared" ref="U496:U504" si="1813">IF(H496="","",D496&amp;". "&amp;H496)</f>
        <v/>
      </c>
      <c r="V496" s="644"/>
      <c r="W496" s="644"/>
      <c r="X496" s="644"/>
      <c r="Y496" s="644"/>
      <c r="Z496" s="644"/>
      <c r="AA496" s="644"/>
      <c r="AB496" s="644"/>
      <c r="AC496" s="644"/>
      <c r="AD496" s="644"/>
      <c r="AE496" s="644"/>
      <c r="AF496" s="644"/>
      <c r="AG496" s="644"/>
      <c r="AH496" s="644"/>
      <c r="AI496" s="644"/>
      <c r="AJ496" s="644"/>
      <c r="AK496" s="644"/>
      <c r="AL496" s="644"/>
      <c r="AM496" s="644"/>
      <c r="AN496" s="644"/>
      <c r="AO496" s="644"/>
      <c r="AP496" s="644"/>
      <c r="AQ496" s="644"/>
      <c r="AR496" s="644"/>
      <c r="AS496" s="644"/>
      <c r="AT496" s="644"/>
      <c r="AU496" s="644"/>
      <c r="AV496" s="644"/>
      <c r="AW496" s="644"/>
      <c r="AX496" s="644"/>
      <c r="AY496" s="644"/>
      <c r="AZ496" s="644"/>
      <c r="BA496" s="644"/>
      <c r="BB496" s="644"/>
      <c r="BC496" s="644"/>
      <c r="BD496" s="644"/>
      <c r="BE496" s="644"/>
      <c r="BF496" s="644"/>
      <c r="BG496" s="644"/>
      <c r="BH496" s="644"/>
      <c r="BI496" s="644"/>
      <c r="BJ496" s="644"/>
      <c r="BK496" s="644"/>
      <c r="BL496" s="644"/>
      <c r="BM496" s="644"/>
      <c r="BN496" s="644"/>
      <c r="BO496" s="644"/>
      <c r="BP496" s="644"/>
      <c r="BQ496" s="644"/>
      <c r="BR496" s="644"/>
      <c r="BS496" s="644"/>
      <c r="BT496" s="644"/>
      <c r="BU496" s="644"/>
      <c r="BV496" s="644"/>
      <c r="BW496" s="644"/>
      <c r="BX496" s="644"/>
      <c r="BY496" s="644"/>
      <c r="BZ496" s="644"/>
      <c r="CA496" s="644"/>
      <c r="CB496" s="644"/>
      <c r="CC496" s="644"/>
      <c r="CD496" s="644"/>
      <c r="CE496" s="644"/>
      <c r="CF496" s="644"/>
      <c r="CG496" s="644"/>
      <c r="CH496" s="644"/>
      <c r="CI496" s="644"/>
      <c r="CJ496" s="644"/>
      <c r="CK496" s="644"/>
      <c r="CL496" s="644"/>
      <c r="CM496" s="644"/>
      <c r="CN496" s="644"/>
      <c r="CO496" s="644"/>
      <c r="CP496" s="644"/>
      <c r="CQ496" s="644"/>
      <c r="CR496" s="644"/>
      <c r="CS496" s="644"/>
      <c r="CT496" s="644"/>
      <c r="CU496" s="644"/>
      <c r="CV496" s="644"/>
      <c r="CW496" s="644"/>
      <c r="CX496" s="644"/>
      <c r="CY496" s="644"/>
      <c r="CZ496" s="644"/>
      <c r="DA496" s="644"/>
      <c r="DB496" s="644"/>
      <c r="DC496" s="644"/>
      <c r="DD496" s="644"/>
      <c r="DE496" s="644"/>
      <c r="DF496" s="644"/>
      <c r="DG496" s="644"/>
      <c r="DH496" s="644"/>
      <c r="DI496" s="644"/>
      <c r="DJ496" s="644"/>
      <c r="DK496" s="644"/>
      <c r="DL496" s="644"/>
      <c r="DM496" s="644"/>
      <c r="DN496" s="644"/>
      <c r="DO496" s="644"/>
      <c r="DP496" s="644"/>
      <c r="DQ496" s="644"/>
      <c r="DR496" s="644"/>
      <c r="DS496" s="644"/>
      <c r="DT496" s="644"/>
      <c r="DU496" s="644"/>
      <c r="DV496" s="644"/>
      <c r="DW496" s="644"/>
      <c r="DX496" s="644"/>
      <c r="DY496" s="644"/>
      <c r="DZ496" s="644"/>
      <c r="EA496" s="644"/>
      <c r="EB496" s="644"/>
      <c r="EC496" s="644"/>
      <c r="ED496" s="644"/>
      <c r="EE496" s="644"/>
      <c r="EF496" s="644"/>
      <c r="EG496" s="644"/>
      <c r="EH496" s="644"/>
      <c r="EI496" s="644"/>
      <c r="EJ496" s="644"/>
      <c r="EK496" s="644"/>
      <c r="EL496" s="644"/>
      <c r="EM496" s="644"/>
      <c r="EN496" s="644"/>
      <c r="EO496" s="644"/>
      <c r="EP496" s="644"/>
      <c r="EQ496" s="644"/>
      <c r="ER496" s="644"/>
      <c r="ES496" s="644"/>
      <c r="ET496" s="644"/>
      <c r="EU496" s="644"/>
      <c r="EV496" s="644"/>
      <c r="EW496" s="644"/>
      <c r="EX496" s="644"/>
      <c r="EY496" s="644"/>
      <c r="EZ496" s="644"/>
      <c r="FA496" s="644"/>
      <c r="FB496" s="644"/>
      <c r="FC496" s="644"/>
      <c r="FD496" s="644"/>
      <c r="FE496" s="644"/>
      <c r="FF496" s="644"/>
      <c r="FG496" s="644"/>
      <c r="FH496" s="644"/>
      <c r="FI496" s="644"/>
      <c r="FJ496" s="644"/>
      <c r="FK496" s="644"/>
      <c r="FL496" s="644"/>
      <c r="FM496" s="644"/>
      <c r="FN496" s="644"/>
      <c r="FO496" s="644"/>
      <c r="FP496" s="644"/>
      <c r="FQ496" s="644"/>
      <c r="FR496" s="644"/>
      <c r="FS496" s="644"/>
      <c r="FT496" s="644"/>
      <c r="FU496" s="644"/>
      <c r="FV496" s="644"/>
      <c r="FW496" s="644"/>
      <c r="FX496" s="644"/>
      <c r="FY496" s="644"/>
      <c r="FZ496" s="644"/>
      <c r="GA496" s="644"/>
      <c r="GB496" s="644"/>
      <c r="GC496" s="644"/>
      <c r="GD496" s="644"/>
      <c r="GE496" s="644"/>
      <c r="GF496" s="644"/>
      <c r="GG496" s="644"/>
      <c r="GH496" s="644"/>
      <c r="GI496" s="644"/>
      <c r="GJ496" s="644"/>
      <c r="GK496" s="644"/>
      <c r="GL496" s="644"/>
      <c r="GM496" s="644"/>
      <c r="GN496" s="644"/>
      <c r="GO496" s="644"/>
      <c r="GP496" s="644"/>
      <c r="GQ496" s="644"/>
      <c r="GR496" s="644"/>
      <c r="GS496" s="644"/>
      <c r="GT496" s="644"/>
      <c r="GU496" s="644"/>
      <c r="GV496" s="644"/>
      <c r="GW496" s="644"/>
      <c r="GX496" s="644"/>
      <c r="GY496" s="644"/>
      <c r="GZ496" s="644"/>
      <c r="HA496" s="644"/>
      <c r="HB496" s="644"/>
      <c r="HC496" s="644"/>
      <c r="HD496" s="644"/>
      <c r="HE496" s="644"/>
      <c r="HF496" s="644"/>
      <c r="HG496" s="644"/>
      <c r="HH496" s="644"/>
      <c r="HI496" s="644"/>
      <c r="HJ496" s="644"/>
      <c r="HK496" s="644"/>
      <c r="HL496" s="644"/>
    </row>
    <row r="497" spans="2:234" x14ac:dyDescent="0.25">
      <c r="D497" s="645">
        <v>3</v>
      </c>
      <c r="E497" s="878"/>
      <c r="F497" s="879"/>
      <c r="G497" s="880"/>
      <c r="H497" s="878"/>
      <c r="I497" s="879"/>
      <c r="J497" s="879"/>
      <c r="K497" s="879"/>
      <c r="L497" s="879"/>
      <c r="M497" s="880"/>
      <c r="N497" s="881"/>
      <c r="O497" s="882"/>
      <c r="P497" s="882"/>
      <c r="Q497" s="883"/>
      <c r="S497" s="644"/>
      <c r="T497" s="644"/>
      <c r="U497" s="644" t="str">
        <f t="shared" si="1813"/>
        <v/>
      </c>
      <c r="V497" s="644"/>
      <c r="W497" s="644"/>
      <c r="X497" s="644"/>
      <c r="Y497" s="644"/>
      <c r="Z497" s="644"/>
      <c r="AA497" s="644"/>
      <c r="AB497" s="644"/>
      <c r="AC497" s="644"/>
      <c r="AD497" s="644"/>
      <c r="AE497" s="644"/>
      <c r="AF497" s="644"/>
      <c r="AG497" s="644"/>
      <c r="AH497" s="644"/>
      <c r="AI497" s="644"/>
      <c r="AJ497" s="644"/>
      <c r="AK497" s="644"/>
      <c r="AL497" s="644"/>
      <c r="AM497" s="644"/>
      <c r="AN497" s="644"/>
      <c r="AO497" s="644"/>
      <c r="AP497" s="644"/>
      <c r="AQ497" s="644"/>
      <c r="AR497" s="644"/>
      <c r="AS497" s="644"/>
      <c r="AT497" s="644"/>
      <c r="AU497" s="644"/>
      <c r="AV497" s="644"/>
      <c r="AW497" s="644"/>
      <c r="AX497" s="644"/>
      <c r="AY497" s="644"/>
      <c r="AZ497" s="644"/>
      <c r="BA497" s="644"/>
      <c r="BB497" s="644"/>
      <c r="BC497" s="644"/>
      <c r="BD497" s="644"/>
      <c r="BE497" s="644"/>
      <c r="BF497" s="644"/>
      <c r="BG497" s="644"/>
      <c r="BH497" s="644"/>
      <c r="BI497" s="644"/>
      <c r="BJ497" s="644"/>
      <c r="BK497" s="644"/>
      <c r="BL497" s="644"/>
      <c r="BM497" s="644"/>
      <c r="BN497" s="644"/>
      <c r="BO497" s="644"/>
      <c r="BP497" s="644"/>
      <c r="BQ497" s="644"/>
      <c r="BR497" s="644"/>
      <c r="BS497" s="644"/>
      <c r="BT497" s="644"/>
      <c r="BU497" s="644"/>
      <c r="BV497" s="644"/>
      <c r="BW497" s="644"/>
      <c r="BX497" s="644"/>
      <c r="BY497" s="644"/>
      <c r="BZ497" s="644"/>
      <c r="CA497" s="644"/>
      <c r="CB497" s="644"/>
      <c r="CC497" s="644"/>
      <c r="CD497" s="644"/>
      <c r="CE497" s="644"/>
      <c r="CF497" s="644"/>
      <c r="CG497" s="644"/>
      <c r="CH497" s="644"/>
      <c r="CI497" s="644"/>
      <c r="CJ497" s="644"/>
      <c r="CK497" s="644"/>
      <c r="CL497" s="644"/>
      <c r="CM497" s="644"/>
      <c r="CN497" s="644"/>
      <c r="CO497" s="644"/>
      <c r="CP497" s="644"/>
      <c r="CQ497" s="644"/>
      <c r="CR497" s="644"/>
      <c r="CS497" s="644"/>
      <c r="CT497" s="644"/>
      <c r="CU497" s="644"/>
      <c r="CV497" s="644"/>
      <c r="CW497" s="644"/>
      <c r="CX497" s="644"/>
      <c r="CY497" s="644"/>
      <c r="CZ497" s="644"/>
      <c r="DA497" s="644"/>
      <c r="DB497" s="644"/>
      <c r="DC497" s="644"/>
      <c r="DD497" s="644"/>
      <c r="DE497" s="644"/>
      <c r="DF497" s="644"/>
      <c r="DG497" s="644"/>
      <c r="DH497" s="644"/>
      <c r="DI497" s="644"/>
      <c r="DJ497" s="644"/>
      <c r="DK497" s="644"/>
      <c r="DL497" s="644"/>
      <c r="DM497" s="644"/>
      <c r="DN497" s="644"/>
      <c r="DO497" s="644"/>
      <c r="DP497" s="644"/>
      <c r="DQ497" s="644"/>
      <c r="DR497" s="644"/>
      <c r="DS497" s="644"/>
      <c r="DT497" s="644"/>
      <c r="DU497" s="644"/>
      <c r="DV497" s="644"/>
      <c r="DW497" s="644"/>
      <c r="DX497" s="644"/>
      <c r="DY497" s="644"/>
      <c r="DZ497" s="644"/>
      <c r="EA497" s="644"/>
      <c r="EB497" s="644"/>
      <c r="EC497" s="644"/>
      <c r="ED497" s="644"/>
      <c r="EE497" s="644"/>
      <c r="EF497" s="644"/>
      <c r="EG497" s="644"/>
      <c r="EH497" s="644"/>
      <c r="EI497" s="644"/>
      <c r="EJ497" s="644"/>
      <c r="EK497" s="644"/>
      <c r="EL497" s="644"/>
      <c r="EM497" s="644"/>
      <c r="EN497" s="644"/>
      <c r="EO497" s="644"/>
      <c r="EP497" s="644"/>
      <c r="EQ497" s="644"/>
      <c r="ER497" s="644"/>
      <c r="ES497" s="644"/>
      <c r="ET497" s="644"/>
      <c r="EU497" s="644"/>
      <c r="EV497" s="644"/>
      <c r="EW497" s="644"/>
      <c r="EX497" s="644"/>
      <c r="EY497" s="644"/>
      <c r="EZ497" s="644"/>
      <c r="FA497" s="644"/>
      <c r="FB497" s="644"/>
      <c r="FC497" s="644"/>
      <c r="FD497" s="644"/>
      <c r="FE497" s="644"/>
      <c r="FF497" s="644"/>
      <c r="FG497" s="644"/>
      <c r="FH497" s="644"/>
      <c r="FI497" s="644"/>
      <c r="FJ497" s="644"/>
      <c r="FK497" s="644"/>
      <c r="FL497" s="644"/>
      <c r="FM497" s="644"/>
      <c r="FN497" s="644"/>
      <c r="FO497" s="644"/>
      <c r="FP497" s="644"/>
      <c r="FQ497" s="644"/>
      <c r="FR497" s="644"/>
      <c r="FS497" s="644"/>
      <c r="FT497" s="644"/>
      <c r="FU497" s="644"/>
      <c r="FV497" s="644"/>
      <c r="FW497" s="644"/>
      <c r="FX497" s="644"/>
      <c r="FY497" s="644"/>
      <c r="FZ497" s="644"/>
      <c r="GA497" s="644"/>
      <c r="GB497" s="644"/>
      <c r="GC497" s="644"/>
      <c r="GD497" s="644"/>
      <c r="GE497" s="644"/>
      <c r="GF497" s="644"/>
      <c r="GG497" s="644"/>
      <c r="GH497" s="644"/>
      <c r="GI497" s="644"/>
      <c r="GJ497" s="644"/>
      <c r="GK497" s="644"/>
      <c r="GL497" s="644"/>
      <c r="GM497" s="644"/>
      <c r="GN497" s="644"/>
      <c r="GO497" s="644"/>
      <c r="GP497" s="644"/>
      <c r="GQ497" s="644"/>
      <c r="GR497" s="644"/>
      <c r="GS497" s="644"/>
      <c r="GT497" s="644"/>
      <c r="GU497" s="644"/>
      <c r="GV497" s="644"/>
      <c r="GW497" s="644"/>
      <c r="GX497" s="644"/>
      <c r="GY497" s="644"/>
      <c r="GZ497" s="644"/>
      <c r="HA497" s="644"/>
      <c r="HB497" s="644"/>
      <c r="HC497" s="644"/>
      <c r="HD497" s="644"/>
      <c r="HE497" s="644"/>
      <c r="HF497" s="644"/>
      <c r="HG497" s="644"/>
      <c r="HH497" s="644"/>
      <c r="HI497" s="644"/>
      <c r="HJ497" s="644"/>
      <c r="HK497" s="644"/>
      <c r="HL497" s="644"/>
    </row>
    <row r="498" spans="2:234" x14ac:dyDescent="0.25">
      <c r="D498" s="645">
        <v>4</v>
      </c>
      <c r="E498" s="878"/>
      <c r="F498" s="879"/>
      <c r="G498" s="880"/>
      <c r="H498" s="878"/>
      <c r="I498" s="879"/>
      <c r="J498" s="879"/>
      <c r="K498" s="879"/>
      <c r="L498" s="879"/>
      <c r="M498" s="880"/>
      <c r="N498" s="881"/>
      <c r="O498" s="882"/>
      <c r="P498" s="882"/>
      <c r="Q498" s="883"/>
      <c r="S498" s="644"/>
      <c r="T498" s="644"/>
      <c r="U498" s="644" t="str">
        <f t="shared" si="1813"/>
        <v/>
      </c>
      <c r="V498" s="644"/>
      <c r="W498" s="644"/>
      <c r="X498" s="644"/>
      <c r="Y498" s="644"/>
      <c r="Z498" s="644"/>
      <c r="AA498" s="644"/>
      <c r="AB498" s="644"/>
      <c r="AC498" s="644"/>
      <c r="AD498" s="644"/>
      <c r="AE498" s="644"/>
      <c r="AF498" s="644"/>
      <c r="AG498" s="644"/>
      <c r="AH498" s="644"/>
      <c r="AI498" s="644"/>
      <c r="AJ498" s="644"/>
      <c r="AK498" s="644"/>
      <c r="AL498" s="644"/>
      <c r="AM498" s="644"/>
      <c r="AN498" s="644"/>
      <c r="AO498" s="644"/>
      <c r="AP498" s="644"/>
      <c r="AQ498" s="644"/>
      <c r="AR498" s="644"/>
      <c r="AS498" s="644"/>
      <c r="AT498" s="644"/>
      <c r="AU498" s="644"/>
      <c r="AV498" s="644"/>
      <c r="AW498" s="644"/>
      <c r="AX498" s="644"/>
      <c r="AY498" s="644"/>
      <c r="AZ498" s="644"/>
      <c r="BA498" s="644"/>
      <c r="BB498" s="644"/>
      <c r="BC498" s="644"/>
      <c r="BD498" s="644"/>
      <c r="BE498" s="644"/>
      <c r="BF498" s="644"/>
      <c r="BG498" s="644"/>
      <c r="BH498" s="644"/>
      <c r="BI498" s="644"/>
      <c r="BJ498" s="644"/>
      <c r="BK498" s="644"/>
      <c r="BL498" s="644"/>
      <c r="BM498" s="644"/>
      <c r="BN498" s="644"/>
      <c r="BO498" s="644"/>
      <c r="BP498" s="644"/>
      <c r="BQ498" s="644"/>
      <c r="BR498" s="644"/>
      <c r="BS498" s="644"/>
      <c r="BT498" s="644"/>
      <c r="BU498" s="644"/>
      <c r="BV498" s="644"/>
      <c r="BW498" s="644"/>
      <c r="BX498" s="644"/>
      <c r="BY498" s="644"/>
      <c r="BZ498" s="644"/>
      <c r="CA498" s="644"/>
      <c r="CB498" s="644"/>
      <c r="CC498" s="644"/>
      <c r="CD498" s="644"/>
      <c r="CE498" s="644"/>
      <c r="CF498" s="644"/>
      <c r="CG498" s="644"/>
      <c r="CH498" s="644"/>
      <c r="CI498" s="644"/>
      <c r="CJ498" s="644"/>
      <c r="CK498" s="644"/>
      <c r="CL498" s="644"/>
      <c r="CM498" s="644"/>
      <c r="CN498" s="644"/>
      <c r="CO498" s="644"/>
      <c r="CP498" s="644"/>
      <c r="CQ498" s="644"/>
      <c r="CR498" s="644"/>
      <c r="CS498" s="644"/>
      <c r="CT498" s="644"/>
      <c r="CU498" s="644"/>
      <c r="CV498" s="644"/>
      <c r="CW498" s="644"/>
      <c r="CX498" s="644"/>
      <c r="CY498" s="644"/>
      <c r="CZ498" s="644"/>
      <c r="DA498" s="644"/>
      <c r="DB498" s="644"/>
      <c r="DC498" s="644"/>
      <c r="DD498" s="644"/>
      <c r="DE498" s="644"/>
      <c r="DF498" s="644"/>
      <c r="DG498" s="644"/>
      <c r="DH498" s="644"/>
      <c r="DI498" s="644"/>
      <c r="DJ498" s="644"/>
      <c r="DK498" s="644"/>
      <c r="DL498" s="644"/>
      <c r="DM498" s="644"/>
      <c r="DN498" s="644"/>
      <c r="DO498" s="644"/>
      <c r="DP498" s="644"/>
      <c r="DQ498" s="644"/>
      <c r="DR498" s="644"/>
      <c r="DS498" s="644"/>
      <c r="DT498" s="644"/>
      <c r="DU498" s="644"/>
      <c r="DV498" s="644"/>
      <c r="DW498" s="644"/>
      <c r="DX498" s="644"/>
      <c r="DY498" s="644"/>
      <c r="DZ498" s="644"/>
      <c r="EA498" s="644"/>
      <c r="EB498" s="644"/>
      <c r="EC498" s="644"/>
      <c r="ED498" s="644"/>
      <c r="EE498" s="644"/>
      <c r="EF498" s="644"/>
      <c r="EG498" s="644"/>
      <c r="EH498" s="644"/>
      <c r="EI498" s="644"/>
      <c r="EJ498" s="644"/>
      <c r="EK498" s="644"/>
      <c r="EL498" s="644"/>
      <c r="EM498" s="644"/>
      <c r="EN498" s="644"/>
      <c r="EO498" s="644"/>
      <c r="EP498" s="644"/>
      <c r="EQ498" s="644"/>
      <c r="ER498" s="644"/>
      <c r="ES498" s="644"/>
      <c r="ET498" s="644"/>
      <c r="EU498" s="644"/>
      <c r="EV498" s="644"/>
      <c r="EW498" s="644"/>
      <c r="EX498" s="644"/>
      <c r="EY498" s="644"/>
      <c r="EZ498" s="644"/>
      <c r="FA498" s="644"/>
      <c r="FB498" s="644"/>
      <c r="FC498" s="644"/>
      <c r="FD498" s="644"/>
      <c r="FE498" s="644"/>
      <c r="FF498" s="644"/>
      <c r="FG498" s="644"/>
      <c r="FH498" s="644"/>
      <c r="FI498" s="644"/>
      <c r="FJ498" s="644"/>
      <c r="FK498" s="644"/>
      <c r="FL498" s="644"/>
      <c r="FM498" s="644"/>
      <c r="FN498" s="644"/>
      <c r="FO498" s="644"/>
      <c r="FP498" s="644"/>
      <c r="FQ498" s="644"/>
      <c r="FR498" s="644"/>
      <c r="FS498" s="644"/>
      <c r="FT498" s="644"/>
      <c r="FU498" s="644"/>
      <c r="FV498" s="644"/>
      <c r="FW498" s="644"/>
      <c r="FX498" s="644"/>
      <c r="FY498" s="644"/>
      <c r="FZ498" s="644"/>
      <c r="GA498" s="644"/>
      <c r="GB498" s="644"/>
      <c r="GC498" s="644"/>
      <c r="GD498" s="644"/>
      <c r="GE498" s="644"/>
      <c r="GF498" s="644"/>
      <c r="GG498" s="644"/>
      <c r="GH498" s="644"/>
      <c r="GI498" s="644"/>
      <c r="GJ498" s="644"/>
      <c r="GK498" s="644"/>
      <c r="GL498" s="644"/>
      <c r="GM498" s="644"/>
      <c r="GN498" s="644"/>
      <c r="GO498" s="644"/>
      <c r="GP498" s="644"/>
      <c r="GQ498" s="644"/>
      <c r="GR498" s="644"/>
      <c r="GS498" s="644"/>
      <c r="GT498" s="644"/>
      <c r="GU498" s="644"/>
      <c r="GV498" s="644"/>
      <c r="GW498" s="644"/>
      <c r="GX498" s="644"/>
      <c r="GY498" s="644"/>
      <c r="GZ498" s="644"/>
      <c r="HA498" s="644"/>
      <c r="HB498" s="644"/>
      <c r="HC498" s="644"/>
      <c r="HD498" s="644"/>
      <c r="HE498" s="644"/>
      <c r="HF498" s="644"/>
      <c r="HG498" s="644"/>
      <c r="HH498" s="644"/>
      <c r="HI498" s="644"/>
      <c r="HJ498" s="644"/>
      <c r="HK498" s="644"/>
      <c r="HL498" s="644"/>
    </row>
    <row r="499" spans="2:234" x14ac:dyDescent="0.25">
      <c r="D499" s="645">
        <v>5</v>
      </c>
      <c r="E499" s="878"/>
      <c r="F499" s="879"/>
      <c r="G499" s="880"/>
      <c r="H499" s="878"/>
      <c r="I499" s="879"/>
      <c r="J499" s="879"/>
      <c r="K499" s="879"/>
      <c r="L499" s="879"/>
      <c r="M499" s="880"/>
      <c r="N499" s="881"/>
      <c r="O499" s="882"/>
      <c r="P499" s="882"/>
      <c r="Q499" s="883"/>
      <c r="S499" s="644"/>
      <c r="T499" s="644"/>
      <c r="U499" s="644" t="str">
        <f t="shared" si="1813"/>
        <v/>
      </c>
      <c r="V499" s="644"/>
      <c r="W499" s="644"/>
      <c r="X499" s="644"/>
      <c r="Y499" s="644"/>
      <c r="Z499" s="644"/>
      <c r="AA499" s="644"/>
      <c r="AB499" s="644"/>
      <c r="AC499" s="644"/>
      <c r="AD499" s="644"/>
      <c r="AE499" s="644"/>
      <c r="AF499" s="644"/>
      <c r="AG499" s="644"/>
      <c r="AH499" s="644"/>
      <c r="AI499" s="644"/>
      <c r="AJ499" s="644"/>
      <c r="AK499" s="644"/>
      <c r="AL499" s="644"/>
      <c r="AM499" s="644"/>
      <c r="AN499" s="644"/>
      <c r="AO499" s="644"/>
      <c r="AP499" s="644"/>
      <c r="AQ499" s="644"/>
      <c r="AR499" s="644"/>
      <c r="AS499" s="644"/>
      <c r="AT499" s="644"/>
      <c r="AU499" s="644"/>
      <c r="AV499" s="644"/>
      <c r="AW499" s="644"/>
      <c r="AX499" s="644"/>
      <c r="AY499" s="644"/>
      <c r="AZ499" s="644"/>
      <c r="BA499" s="644"/>
      <c r="BB499" s="644"/>
      <c r="BC499" s="644"/>
      <c r="BD499" s="644"/>
      <c r="BE499" s="644"/>
      <c r="BF499" s="644"/>
      <c r="BG499" s="644"/>
      <c r="BH499" s="644"/>
      <c r="BI499" s="644"/>
      <c r="BJ499" s="644"/>
      <c r="BK499" s="644"/>
      <c r="BL499" s="644"/>
      <c r="BM499" s="644"/>
      <c r="BN499" s="644"/>
      <c r="BO499" s="644"/>
      <c r="BP499" s="644"/>
      <c r="BQ499" s="644"/>
      <c r="BR499" s="644"/>
      <c r="BS499" s="644"/>
      <c r="BT499" s="644"/>
      <c r="BU499" s="644"/>
      <c r="BV499" s="644"/>
      <c r="BW499" s="644"/>
      <c r="BX499" s="644"/>
      <c r="BY499" s="644"/>
      <c r="BZ499" s="644"/>
      <c r="CA499" s="644"/>
      <c r="CB499" s="644"/>
      <c r="CC499" s="644"/>
      <c r="CD499" s="644"/>
      <c r="CE499" s="644"/>
      <c r="CF499" s="644"/>
      <c r="CG499" s="644"/>
      <c r="CH499" s="644"/>
      <c r="CI499" s="644"/>
      <c r="CJ499" s="644"/>
      <c r="CK499" s="644"/>
      <c r="CL499" s="644"/>
      <c r="CM499" s="644"/>
      <c r="CN499" s="644"/>
      <c r="CO499" s="644"/>
      <c r="CP499" s="644"/>
      <c r="CQ499" s="644"/>
      <c r="CR499" s="644"/>
      <c r="CS499" s="644"/>
      <c r="CT499" s="644"/>
      <c r="CU499" s="644"/>
      <c r="CV499" s="644"/>
      <c r="CW499" s="644"/>
      <c r="CX499" s="644"/>
      <c r="CY499" s="644"/>
      <c r="CZ499" s="644"/>
      <c r="DA499" s="644"/>
      <c r="DB499" s="644"/>
      <c r="DC499" s="644"/>
      <c r="DD499" s="644"/>
      <c r="DE499" s="644"/>
      <c r="DF499" s="644"/>
      <c r="DG499" s="644"/>
      <c r="DH499" s="644"/>
      <c r="DI499" s="644"/>
      <c r="DJ499" s="644"/>
      <c r="DK499" s="644"/>
      <c r="DL499" s="644"/>
      <c r="DM499" s="644"/>
      <c r="DN499" s="644"/>
      <c r="DO499" s="644"/>
      <c r="DP499" s="644"/>
      <c r="DQ499" s="644"/>
      <c r="DR499" s="644"/>
      <c r="DS499" s="644"/>
      <c r="DT499" s="644"/>
      <c r="DU499" s="644"/>
      <c r="DV499" s="644"/>
      <c r="DW499" s="644"/>
      <c r="DX499" s="644"/>
      <c r="DY499" s="644"/>
      <c r="DZ499" s="644"/>
      <c r="EA499" s="644"/>
      <c r="EB499" s="644"/>
      <c r="EC499" s="644"/>
      <c r="ED499" s="644"/>
      <c r="EE499" s="644"/>
      <c r="EF499" s="644"/>
      <c r="EG499" s="644"/>
      <c r="EH499" s="644"/>
      <c r="EI499" s="644"/>
      <c r="EJ499" s="644"/>
      <c r="EK499" s="644"/>
      <c r="EL499" s="644"/>
      <c r="EM499" s="644"/>
      <c r="EN499" s="644"/>
      <c r="EO499" s="644"/>
      <c r="EP499" s="644"/>
      <c r="EQ499" s="644"/>
      <c r="ER499" s="644"/>
      <c r="ES499" s="644"/>
      <c r="ET499" s="644"/>
      <c r="EU499" s="644"/>
      <c r="EV499" s="644"/>
      <c r="EW499" s="644"/>
      <c r="EX499" s="644"/>
      <c r="EY499" s="644"/>
      <c r="EZ499" s="644"/>
      <c r="FA499" s="644"/>
      <c r="FB499" s="644"/>
      <c r="FC499" s="644"/>
      <c r="FD499" s="644"/>
      <c r="FE499" s="644"/>
      <c r="FF499" s="644"/>
      <c r="FG499" s="644"/>
      <c r="FH499" s="644"/>
      <c r="FI499" s="644"/>
      <c r="FJ499" s="644"/>
      <c r="FK499" s="644"/>
      <c r="FL499" s="644"/>
      <c r="FM499" s="644"/>
      <c r="FN499" s="644"/>
      <c r="FO499" s="644"/>
      <c r="FP499" s="644"/>
      <c r="FQ499" s="644"/>
      <c r="FR499" s="644"/>
      <c r="FS499" s="644"/>
      <c r="FT499" s="644"/>
      <c r="FU499" s="644"/>
      <c r="FV499" s="644"/>
      <c r="FW499" s="644"/>
      <c r="FX499" s="644"/>
      <c r="FY499" s="644"/>
      <c r="FZ499" s="644"/>
      <c r="GA499" s="644"/>
      <c r="GB499" s="644"/>
      <c r="GC499" s="644"/>
      <c r="GD499" s="644"/>
      <c r="GE499" s="644"/>
      <c r="GF499" s="644"/>
      <c r="GG499" s="644"/>
      <c r="GH499" s="644"/>
      <c r="GI499" s="644"/>
      <c r="GJ499" s="644"/>
      <c r="GK499" s="644"/>
      <c r="GL499" s="644"/>
      <c r="GM499" s="644"/>
      <c r="GN499" s="644"/>
      <c r="GO499" s="644"/>
      <c r="GP499" s="644"/>
      <c r="GQ499" s="644"/>
      <c r="GR499" s="644"/>
      <c r="GS499" s="644"/>
      <c r="GT499" s="644"/>
      <c r="GU499" s="644"/>
      <c r="GV499" s="644"/>
      <c r="GW499" s="644"/>
      <c r="GX499" s="644"/>
      <c r="GY499" s="644"/>
      <c r="GZ499" s="644"/>
      <c r="HA499" s="644"/>
      <c r="HB499" s="644"/>
      <c r="HC499" s="644"/>
      <c r="HD499" s="644"/>
      <c r="HE499" s="644"/>
      <c r="HF499" s="644"/>
      <c r="HG499" s="644"/>
      <c r="HH499" s="644"/>
      <c r="HI499" s="644"/>
      <c r="HJ499" s="644"/>
      <c r="HK499" s="644"/>
      <c r="HL499" s="644"/>
    </row>
    <row r="500" spans="2:234" x14ac:dyDescent="0.25">
      <c r="D500" s="645">
        <v>6</v>
      </c>
      <c r="E500" s="878"/>
      <c r="F500" s="879"/>
      <c r="G500" s="880"/>
      <c r="H500" s="878"/>
      <c r="I500" s="879"/>
      <c r="J500" s="879"/>
      <c r="K500" s="879"/>
      <c r="L500" s="879"/>
      <c r="M500" s="880"/>
      <c r="N500" s="881"/>
      <c r="O500" s="882"/>
      <c r="P500" s="882"/>
      <c r="Q500" s="883"/>
      <c r="S500" s="644"/>
      <c r="T500" s="644"/>
      <c r="U500" s="644" t="str">
        <f t="shared" si="1813"/>
        <v/>
      </c>
      <c r="V500" s="644"/>
      <c r="W500" s="644"/>
      <c r="X500" s="644"/>
      <c r="Y500" s="644"/>
      <c r="Z500" s="644"/>
      <c r="AA500" s="644"/>
      <c r="AB500" s="644"/>
      <c r="AC500" s="644"/>
      <c r="AD500" s="644"/>
      <c r="AE500" s="644"/>
      <c r="AF500" s="644"/>
      <c r="AG500" s="644"/>
      <c r="AH500" s="644"/>
      <c r="AI500" s="644"/>
      <c r="AJ500" s="644"/>
      <c r="AK500" s="644"/>
      <c r="AL500" s="644"/>
      <c r="AM500" s="644"/>
      <c r="AN500" s="644"/>
      <c r="AO500" s="644"/>
      <c r="AP500" s="644"/>
      <c r="AQ500" s="644"/>
      <c r="AR500" s="644"/>
      <c r="AS500" s="644"/>
      <c r="AT500" s="644"/>
      <c r="AU500" s="644"/>
      <c r="AV500" s="644"/>
      <c r="AW500" s="644"/>
      <c r="AX500" s="644"/>
      <c r="AY500" s="644"/>
      <c r="AZ500" s="644"/>
      <c r="BA500" s="644"/>
      <c r="BB500" s="644"/>
      <c r="BC500" s="644"/>
      <c r="BD500" s="644"/>
      <c r="BE500" s="644"/>
      <c r="BF500" s="644"/>
      <c r="BG500" s="644"/>
      <c r="BH500" s="644"/>
      <c r="BI500" s="644"/>
      <c r="BJ500" s="644"/>
      <c r="BK500" s="644"/>
      <c r="BL500" s="644"/>
      <c r="BM500" s="644"/>
      <c r="BN500" s="644"/>
      <c r="BO500" s="644"/>
      <c r="BP500" s="644"/>
      <c r="BQ500" s="644"/>
      <c r="BR500" s="644"/>
      <c r="BS500" s="644"/>
      <c r="BT500" s="644"/>
      <c r="BU500" s="644"/>
      <c r="BV500" s="644"/>
      <c r="BW500" s="644"/>
      <c r="BX500" s="644"/>
      <c r="BY500" s="644"/>
      <c r="BZ500" s="644"/>
      <c r="CA500" s="644"/>
      <c r="CB500" s="644"/>
      <c r="CC500" s="644"/>
      <c r="CD500" s="644"/>
      <c r="CE500" s="644"/>
      <c r="CF500" s="644"/>
      <c r="CG500" s="644"/>
      <c r="CH500" s="644"/>
      <c r="CI500" s="644"/>
      <c r="CJ500" s="644"/>
      <c r="CK500" s="644"/>
      <c r="CL500" s="644"/>
      <c r="CM500" s="644"/>
      <c r="CN500" s="644"/>
      <c r="CO500" s="644"/>
      <c r="CP500" s="644"/>
      <c r="CQ500" s="644"/>
      <c r="CR500" s="644"/>
      <c r="CS500" s="644"/>
      <c r="CT500" s="644"/>
      <c r="CU500" s="644"/>
      <c r="CV500" s="644"/>
      <c r="CW500" s="644"/>
      <c r="CX500" s="644"/>
      <c r="CY500" s="644"/>
      <c r="CZ500" s="644"/>
      <c r="DA500" s="644"/>
      <c r="DB500" s="644"/>
      <c r="DC500" s="644"/>
      <c r="DD500" s="644"/>
      <c r="DE500" s="644"/>
      <c r="DF500" s="644"/>
      <c r="DG500" s="644"/>
      <c r="DH500" s="644"/>
      <c r="DI500" s="644"/>
      <c r="DJ500" s="644"/>
      <c r="DK500" s="644"/>
      <c r="DL500" s="644"/>
      <c r="DM500" s="644"/>
      <c r="DN500" s="644"/>
      <c r="DO500" s="644"/>
      <c r="DP500" s="644"/>
      <c r="DQ500" s="644"/>
      <c r="DR500" s="644"/>
      <c r="DS500" s="644"/>
      <c r="DT500" s="644"/>
      <c r="DU500" s="644"/>
      <c r="DV500" s="644"/>
      <c r="DW500" s="644"/>
      <c r="DX500" s="644"/>
      <c r="DY500" s="644"/>
      <c r="DZ500" s="644"/>
      <c r="EA500" s="644"/>
      <c r="EB500" s="644"/>
      <c r="EC500" s="644"/>
      <c r="ED500" s="644"/>
      <c r="EE500" s="644"/>
      <c r="EF500" s="644"/>
      <c r="EG500" s="644"/>
      <c r="EH500" s="644"/>
      <c r="EI500" s="644"/>
      <c r="EJ500" s="644"/>
      <c r="EK500" s="644"/>
      <c r="EL500" s="644"/>
      <c r="EM500" s="644"/>
      <c r="EN500" s="644"/>
      <c r="EO500" s="644"/>
      <c r="EP500" s="644"/>
      <c r="EQ500" s="644"/>
      <c r="ER500" s="644"/>
      <c r="ES500" s="644"/>
      <c r="ET500" s="644"/>
      <c r="EU500" s="644"/>
      <c r="EV500" s="644"/>
      <c r="EW500" s="644"/>
      <c r="EX500" s="644"/>
      <c r="EY500" s="644"/>
      <c r="EZ500" s="644"/>
      <c r="FA500" s="644"/>
      <c r="FB500" s="644"/>
      <c r="FC500" s="644"/>
      <c r="FD500" s="644"/>
      <c r="FE500" s="644"/>
      <c r="FF500" s="644"/>
      <c r="FG500" s="644"/>
      <c r="FH500" s="644"/>
      <c r="FI500" s="644"/>
      <c r="FJ500" s="644"/>
      <c r="FK500" s="644"/>
      <c r="FL500" s="644"/>
      <c r="FM500" s="644"/>
      <c r="FN500" s="644"/>
      <c r="FO500" s="644"/>
      <c r="FP500" s="644"/>
      <c r="FQ500" s="644"/>
      <c r="FR500" s="644"/>
      <c r="FS500" s="644"/>
      <c r="FT500" s="644"/>
      <c r="FU500" s="644"/>
      <c r="FV500" s="644"/>
      <c r="FW500" s="644"/>
      <c r="FX500" s="644"/>
      <c r="FY500" s="644"/>
      <c r="FZ500" s="644"/>
      <c r="GA500" s="644"/>
      <c r="GB500" s="644"/>
      <c r="GC500" s="644"/>
      <c r="GD500" s="644"/>
      <c r="GE500" s="644"/>
      <c r="GF500" s="644"/>
      <c r="GG500" s="644"/>
      <c r="GH500" s="644"/>
      <c r="GI500" s="644"/>
      <c r="GJ500" s="644"/>
      <c r="GK500" s="644"/>
      <c r="GL500" s="644"/>
      <c r="GM500" s="644"/>
      <c r="GN500" s="644"/>
      <c r="GO500" s="644"/>
      <c r="GP500" s="644"/>
      <c r="GQ500" s="644"/>
      <c r="GR500" s="644"/>
      <c r="GS500" s="644"/>
      <c r="GT500" s="644"/>
      <c r="GU500" s="644"/>
      <c r="GV500" s="644"/>
      <c r="GW500" s="644"/>
      <c r="GX500" s="644"/>
      <c r="GY500" s="644"/>
      <c r="GZ500" s="644"/>
      <c r="HA500" s="644"/>
      <c r="HB500" s="644"/>
      <c r="HC500" s="644"/>
      <c r="HD500" s="644"/>
      <c r="HE500" s="644"/>
      <c r="HF500" s="644"/>
      <c r="HG500" s="644"/>
      <c r="HH500" s="644"/>
      <c r="HI500" s="644"/>
      <c r="HJ500" s="644"/>
      <c r="HK500" s="644"/>
      <c r="HL500" s="644"/>
    </row>
    <row r="501" spans="2:234" x14ac:dyDescent="0.25">
      <c r="D501" s="645">
        <v>7</v>
      </c>
      <c r="E501" s="878"/>
      <c r="F501" s="879"/>
      <c r="G501" s="880"/>
      <c r="H501" s="878"/>
      <c r="I501" s="879"/>
      <c r="J501" s="879"/>
      <c r="K501" s="879"/>
      <c r="L501" s="879"/>
      <c r="M501" s="880"/>
      <c r="N501" s="881"/>
      <c r="O501" s="882"/>
      <c r="P501" s="882"/>
      <c r="Q501" s="883"/>
      <c r="S501" s="644"/>
      <c r="T501" s="644"/>
      <c r="U501" s="644" t="str">
        <f t="shared" si="1813"/>
        <v/>
      </c>
      <c r="V501" s="644"/>
      <c r="W501" s="644"/>
      <c r="X501" s="644"/>
      <c r="Y501" s="644"/>
      <c r="Z501" s="644"/>
      <c r="AA501" s="644"/>
      <c r="AB501" s="644"/>
      <c r="AC501" s="644"/>
      <c r="AD501" s="644"/>
      <c r="AE501" s="644"/>
      <c r="AF501" s="644"/>
      <c r="AG501" s="644"/>
      <c r="AH501" s="644"/>
      <c r="AI501" s="644"/>
      <c r="AJ501" s="644"/>
      <c r="AK501" s="644"/>
      <c r="AL501" s="644"/>
      <c r="AM501" s="644"/>
      <c r="AN501" s="644"/>
      <c r="AO501" s="644"/>
      <c r="AP501" s="644"/>
      <c r="AQ501" s="644"/>
      <c r="AR501" s="644"/>
      <c r="AS501" s="644"/>
      <c r="AT501" s="644"/>
      <c r="AU501" s="644"/>
      <c r="AV501" s="644"/>
      <c r="AW501" s="644"/>
      <c r="AX501" s="644"/>
      <c r="AY501" s="644"/>
      <c r="AZ501" s="644"/>
      <c r="BA501" s="644"/>
      <c r="BB501" s="644"/>
      <c r="BC501" s="644"/>
      <c r="BD501" s="644"/>
      <c r="BE501" s="644"/>
      <c r="BF501" s="644"/>
      <c r="BG501" s="644"/>
      <c r="BH501" s="644"/>
      <c r="BI501" s="644"/>
      <c r="BJ501" s="644"/>
      <c r="BK501" s="644"/>
      <c r="BL501" s="644"/>
      <c r="BM501" s="644"/>
      <c r="BN501" s="644"/>
      <c r="BO501" s="644"/>
      <c r="BP501" s="644"/>
      <c r="BQ501" s="644"/>
      <c r="BR501" s="644"/>
      <c r="BS501" s="644"/>
      <c r="BT501" s="644"/>
      <c r="BU501" s="644"/>
      <c r="BV501" s="644"/>
      <c r="BW501" s="644"/>
      <c r="BX501" s="644"/>
      <c r="BY501" s="644"/>
      <c r="BZ501" s="644"/>
      <c r="CA501" s="644"/>
      <c r="CB501" s="644"/>
      <c r="CC501" s="644"/>
      <c r="CD501" s="644"/>
      <c r="CE501" s="644"/>
      <c r="CF501" s="644"/>
      <c r="CG501" s="644"/>
      <c r="CH501" s="644"/>
      <c r="CI501" s="644"/>
      <c r="CJ501" s="644"/>
      <c r="CK501" s="644"/>
      <c r="CL501" s="644"/>
      <c r="CM501" s="644"/>
      <c r="CN501" s="644"/>
      <c r="CO501" s="644"/>
      <c r="CP501" s="644"/>
      <c r="CQ501" s="644"/>
      <c r="CR501" s="644"/>
      <c r="CS501" s="644"/>
      <c r="CT501" s="644"/>
      <c r="CU501" s="644"/>
      <c r="CV501" s="644"/>
      <c r="CW501" s="644"/>
      <c r="CX501" s="644"/>
      <c r="CY501" s="644"/>
      <c r="CZ501" s="644"/>
      <c r="DA501" s="644"/>
      <c r="DB501" s="644"/>
      <c r="DC501" s="644"/>
      <c r="DD501" s="644"/>
      <c r="DE501" s="644"/>
      <c r="DF501" s="644"/>
      <c r="DG501" s="644"/>
      <c r="DH501" s="644"/>
      <c r="DI501" s="644"/>
      <c r="DJ501" s="644"/>
      <c r="DK501" s="644"/>
      <c r="DL501" s="644"/>
      <c r="DM501" s="644"/>
      <c r="DN501" s="644"/>
      <c r="DO501" s="644"/>
      <c r="DP501" s="644"/>
      <c r="DQ501" s="644"/>
      <c r="DR501" s="644"/>
      <c r="DS501" s="644"/>
      <c r="DT501" s="644"/>
      <c r="DU501" s="644"/>
      <c r="DV501" s="644"/>
      <c r="DW501" s="644"/>
      <c r="DX501" s="644"/>
      <c r="DY501" s="644"/>
      <c r="DZ501" s="644"/>
      <c r="EA501" s="644"/>
      <c r="EB501" s="644"/>
      <c r="EC501" s="644"/>
      <c r="ED501" s="644"/>
      <c r="EE501" s="644"/>
      <c r="EF501" s="644"/>
      <c r="EG501" s="644"/>
      <c r="EH501" s="644"/>
      <c r="EI501" s="644"/>
      <c r="EJ501" s="644"/>
      <c r="EK501" s="644"/>
      <c r="EL501" s="644"/>
      <c r="EM501" s="644"/>
      <c r="EN501" s="644"/>
      <c r="EO501" s="644"/>
      <c r="EP501" s="644"/>
      <c r="EQ501" s="644"/>
      <c r="ER501" s="644"/>
      <c r="ES501" s="644"/>
      <c r="ET501" s="644"/>
      <c r="EU501" s="644"/>
      <c r="EV501" s="644"/>
      <c r="EW501" s="644"/>
      <c r="EX501" s="644"/>
      <c r="EY501" s="644"/>
      <c r="EZ501" s="644"/>
      <c r="FA501" s="644"/>
      <c r="FB501" s="644"/>
      <c r="FC501" s="644"/>
      <c r="FD501" s="644"/>
      <c r="FE501" s="644"/>
      <c r="FF501" s="644"/>
      <c r="FG501" s="644"/>
      <c r="FH501" s="644"/>
      <c r="FI501" s="644"/>
      <c r="FJ501" s="644"/>
      <c r="FK501" s="644"/>
      <c r="FL501" s="644"/>
      <c r="FM501" s="644"/>
      <c r="FN501" s="644"/>
      <c r="FO501" s="644"/>
      <c r="FP501" s="644"/>
      <c r="FQ501" s="644"/>
      <c r="FR501" s="644"/>
      <c r="FS501" s="644"/>
      <c r="FT501" s="644"/>
      <c r="FU501" s="644"/>
      <c r="FV501" s="644"/>
      <c r="FW501" s="644"/>
      <c r="FX501" s="644"/>
      <c r="FY501" s="644"/>
      <c r="FZ501" s="644"/>
      <c r="GA501" s="644"/>
      <c r="GB501" s="644"/>
      <c r="GC501" s="644"/>
      <c r="GD501" s="644"/>
      <c r="GE501" s="644"/>
      <c r="GF501" s="644"/>
      <c r="GG501" s="644"/>
      <c r="GH501" s="644"/>
      <c r="GI501" s="644"/>
      <c r="GJ501" s="644"/>
      <c r="GK501" s="644"/>
      <c r="GL501" s="644"/>
      <c r="GM501" s="644"/>
      <c r="GN501" s="644"/>
      <c r="GO501" s="644"/>
      <c r="GP501" s="644"/>
      <c r="GQ501" s="644"/>
      <c r="GR501" s="644"/>
      <c r="GS501" s="644"/>
      <c r="GT501" s="644"/>
      <c r="GU501" s="644"/>
      <c r="GV501" s="644"/>
      <c r="GW501" s="644"/>
      <c r="GX501" s="644"/>
      <c r="GY501" s="644"/>
      <c r="GZ501" s="644"/>
      <c r="HA501" s="644"/>
      <c r="HB501" s="644"/>
      <c r="HC501" s="644"/>
      <c r="HD501" s="644"/>
      <c r="HE501" s="644"/>
      <c r="HF501" s="644"/>
      <c r="HG501" s="644"/>
      <c r="HH501" s="644"/>
      <c r="HI501" s="644"/>
      <c r="HJ501" s="644"/>
      <c r="HK501" s="644"/>
      <c r="HL501" s="644"/>
    </row>
    <row r="502" spans="2:234" x14ac:dyDescent="0.25">
      <c r="D502" s="645">
        <v>8</v>
      </c>
      <c r="E502" s="878"/>
      <c r="F502" s="879"/>
      <c r="G502" s="880"/>
      <c r="H502" s="878"/>
      <c r="I502" s="879"/>
      <c r="J502" s="879"/>
      <c r="K502" s="879"/>
      <c r="L502" s="879"/>
      <c r="M502" s="880"/>
      <c r="N502" s="881"/>
      <c r="O502" s="882"/>
      <c r="P502" s="882"/>
      <c r="Q502" s="883"/>
      <c r="S502" s="644"/>
      <c r="T502" s="644"/>
      <c r="U502" s="644" t="str">
        <f t="shared" si="1813"/>
        <v/>
      </c>
      <c r="V502" s="644"/>
      <c r="W502" s="644"/>
      <c r="X502" s="644"/>
      <c r="Y502" s="644"/>
      <c r="Z502" s="644"/>
      <c r="AA502" s="644"/>
      <c r="AB502" s="644"/>
      <c r="AC502" s="644"/>
      <c r="AD502" s="644"/>
      <c r="AE502" s="644"/>
      <c r="AF502" s="644"/>
      <c r="AG502" s="644"/>
      <c r="AH502" s="644"/>
      <c r="AI502" s="644"/>
      <c r="AJ502" s="644"/>
      <c r="AK502" s="644"/>
      <c r="AL502" s="644"/>
      <c r="AM502" s="644"/>
      <c r="AN502" s="644"/>
      <c r="AO502" s="644"/>
      <c r="AP502" s="644"/>
      <c r="AQ502" s="644"/>
      <c r="AR502" s="644"/>
      <c r="AS502" s="644"/>
      <c r="AT502" s="644"/>
      <c r="AU502" s="644"/>
      <c r="AV502" s="644"/>
      <c r="AW502" s="644"/>
      <c r="AX502" s="644"/>
      <c r="AY502" s="644"/>
      <c r="AZ502" s="644"/>
      <c r="BA502" s="644"/>
      <c r="BB502" s="644"/>
      <c r="BC502" s="644"/>
      <c r="BD502" s="644"/>
      <c r="BE502" s="644"/>
      <c r="BF502" s="644"/>
      <c r="BG502" s="644"/>
      <c r="BH502" s="644"/>
      <c r="BI502" s="644"/>
      <c r="BJ502" s="644"/>
      <c r="BK502" s="644"/>
      <c r="BL502" s="644"/>
      <c r="BM502" s="644"/>
      <c r="BN502" s="644"/>
      <c r="BO502" s="644"/>
      <c r="BP502" s="644"/>
      <c r="BQ502" s="644"/>
      <c r="BR502" s="644"/>
      <c r="BS502" s="644"/>
      <c r="BT502" s="644"/>
      <c r="BU502" s="644"/>
      <c r="BV502" s="644"/>
      <c r="BW502" s="644"/>
      <c r="BX502" s="644"/>
      <c r="BY502" s="644"/>
      <c r="BZ502" s="644"/>
      <c r="CA502" s="644"/>
      <c r="CB502" s="644"/>
      <c r="CC502" s="644"/>
      <c r="CD502" s="644"/>
      <c r="CE502" s="644"/>
      <c r="CF502" s="644"/>
      <c r="CG502" s="644"/>
      <c r="CH502" s="644"/>
      <c r="CI502" s="644"/>
      <c r="CJ502" s="644"/>
      <c r="CK502" s="644"/>
      <c r="CL502" s="644"/>
      <c r="CM502" s="644"/>
      <c r="CN502" s="644"/>
      <c r="CO502" s="644"/>
      <c r="CP502" s="644"/>
      <c r="CQ502" s="644"/>
      <c r="CR502" s="644"/>
      <c r="CS502" s="644"/>
      <c r="CT502" s="644"/>
      <c r="CU502" s="644"/>
      <c r="CV502" s="644"/>
      <c r="CW502" s="644"/>
      <c r="CX502" s="644"/>
      <c r="CY502" s="644"/>
      <c r="CZ502" s="644"/>
      <c r="DA502" s="644"/>
      <c r="DB502" s="644"/>
      <c r="DC502" s="644"/>
      <c r="DD502" s="644"/>
      <c r="DE502" s="644"/>
      <c r="DF502" s="644"/>
      <c r="DG502" s="644"/>
      <c r="DH502" s="644"/>
      <c r="DI502" s="644"/>
      <c r="DJ502" s="644"/>
      <c r="DK502" s="644"/>
      <c r="DL502" s="644"/>
      <c r="DM502" s="644"/>
      <c r="DN502" s="644"/>
      <c r="DO502" s="644"/>
      <c r="DP502" s="644"/>
      <c r="DQ502" s="644"/>
      <c r="DR502" s="644"/>
      <c r="DS502" s="644"/>
      <c r="DT502" s="644"/>
      <c r="DU502" s="644"/>
      <c r="DV502" s="644"/>
      <c r="DW502" s="644"/>
      <c r="DX502" s="644"/>
      <c r="DY502" s="644"/>
      <c r="DZ502" s="644"/>
      <c r="EA502" s="644"/>
      <c r="EB502" s="644"/>
      <c r="EC502" s="644"/>
      <c r="ED502" s="644"/>
      <c r="EE502" s="644"/>
      <c r="EF502" s="644"/>
      <c r="EG502" s="644"/>
      <c r="EH502" s="644"/>
      <c r="EI502" s="644"/>
      <c r="EJ502" s="644"/>
      <c r="EK502" s="644"/>
      <c r="EL502" s="644"/>
      <c r="EM502" s="644"/>
      <c r="EN502" s="644"/>
      <c r="EO502" s="644"/>
      <c r="EP502" s="644"/>
      <c r="EQ502" s="644"/>
      <c r="ER502" s="644"/>
      <c r="ES502" s="644"/>
      <c r="ET502" s="644"/>
      <c r="EU502" s="644"/>
      <c r="EV502" s="644"/>
      <c r="EW502" s="644"/>
      <c r="EX502" s="644"/>
      <c r="EY502" s="644"/>
      <c r="EZ502" s="644"/>
      <c r="FA502" s="644"/>
      <c r="FB502" s="644"/>
      <c r="FC502" s="644"/>
      <c r="FD502" s="644"/>
      <c r="FE502" s="644"/>
      <c r="FF502" s="644"/>
      <c r="FG502" s="644"/>
      <c r="FH502" s="644"/>
      <c r="FI502" s="644"/>
      <c r="FJ502" s="644"/>
      <c r="FK502" s="644"/>
      <c r="FL502" s="644"/>
      <c r="FM502" s="644"/>
      <c r="FN502" s="644"/>
      <c r="FO502" s="644"/>
      <c r="FP502" s="644"/>
      <c r="FQ502" s="644"/>
      <c r="FR502" s="644"/>
      <c r="FS502" s="644"/>
      <c r="FT502" s="644"/>
      <c r="FU502" s="644"/>
      <c r="FV502" s="644"/>
      <c r="FW502" s="644"/>
      <c r="FX502" s="644"/>
      <c r="FY502" s="644"/>
      <c r="FZ502" s="644"/>
      <c r="GA502" s="644"/>
      <c r="GB502" s="644"/>
      <c r="GC502" s="644"/>
      <c r="GD502" s="644"/>
      <c r="GE502" s="644"/>
      <c r="GF502" s="644"/>
      <c r="GG502" s="644"/>
      <c r="GH502" s="644"/>
      <c r="GI502" s="644"/>
      <c r="GJ502" s="644"/>
      <c r="GK502" s="644"/>
      <c r="GL502" s="644"/>
      <c r="GM502" s="644"/>
      <c r="GN502" s="644"/>
      <c r="GO502" s="644"/>
      <c r="GP502" s="644"/>
      <c r="GQ502" s="644"/>
      <c r="GR502" s="644"/>
      <c r="GS502" s="644"/>
      <c r="GT502" s="644"/>
      <c r="GU502" s="644"/>
      <c r="GV502" s="644"/>
      <c r="GW502" s="644"/>
      <c r="GX502" s="644"/>
      <c r="GY502" s="644"/>
      <c r="GZ502" s="644"/>
      <c r="HA502" s="644"/>
      <c r="HB502" s="644"/>
      <c r="HC502" s="644"/>
      <c r="HD502" s="644"/>
      <c r="HE502" s="644"/>
      <c r="HF502" s="644"/>
      <c r="HG502" s="644"/>
      <c r="HH502" s="644"/>
      <c r="HI502" s="644"/>
      <c r="HJ502" s="644"/>
      <c r="HK502" s="644"/>
      <c r="HL502" s="644"/>
    </row>
    <row r="503" spans="2:234" x14ac:dyDescent="0.25">
      <c r="D503" s="645">
        <v>9</v>
      </c>
      <c r="E503" s="878"/>
      <c r="F503" s="879"/>
      <c r="G503" s="880"/>
      <c r="H503" s="878"/>
      <c r="I503" s="879"/>
      <c r="J503" s="879"/>
      <c r="K503" s="879"/>
      <c r="L503" s="879"/>
      <c r="M503" s="880"/>
      <c r="N503" s="881"/>
      <c r="O503" s="882"/>
      <c r="P503" s="882"/>
      <c r="Q503" s="883"/>
      <c r="S503" s="644"/>
      <c r="T503" s="644"/>
      <c r="U503" s="644" t="str">
        <f t="shared" si="1813"/>
        <v/>
      </c>
      <c r="V503" s="644"/>
      <c r="W503" s="644"/>
      <c r="X503" s="644"/>
      <c r="Y503" s="644"/>
      <c r="Z503" s="644"/>
      <c r="AA503" s="644"/>
      <c r="AB503" s="644"/>
      <c r="AC503" s="644"/>
      <c r="AD503" s="644"/>
      <c r="AE503" s="644"/>
      <c r="AF503" s="644"/>
      <c r="AG503" s="644"/>
      <c r="AH503" s="644"/>
      <c r="AI503" s="644"/>
      <c r="AJ503" s="644"/>
      <c r="AK503" s="644"/>
      <c r="AL503" s="644"/>
      <c r="AM503" s="644"/>
      <c r="AN503" s="644"/>
      <c r="AO503" s="644"/>
      <c r="AP503" s="644"/>
      <c r="AQ503" s="644"/>
      <c r="AR503" s="644"/>
      <c r="AS503" s="644"/>
      <c r="AT503" s="644"/>
      <c r="AU503" s="644"/>
      <c r="AV503" s="644"/>
      <c r="AW503" s="644"/>
      <c r="AX503" s="644"/>
      <c r="AY503" s="644"/>
      <c r="AZ503" s="644"/>
      <c r="BA503" s="644"/>
      <c r="BB503" s="644"/>
      <c r="BC503" s="644"/>
      <c r="BD503" s="644"/>
      <c r="BE503" s="644"/>
      <c r="BF503" s="644"/>
      <c r="BG503" s="644"/>
      <c r="BH503" s="644"/>
      <c r="BI503" s="644"/>
      <c r="BJ503" s="644"/>
      <c r="BK503" s="644"/>
      <c r="BL503" s="644"/>
      <c r="BM503" s="644"/>
      <c r="BN503" s="644"/>
      <c r="BO503" s="644"/>
      <c r="BP503" s="644"/>
      <c r="BQ503" s="644"/>
      <c r="BR503" s="644"/>
      <c r="BS503" s="644"/>
      <c r="BT503" s="644"/>
      <c r="BU503" s="644"/>
      <c r="BV503" s="644"/>
      <c r="BW503" s="644"/>
      <c r="BX503" s="644"/>
      <c r="BY503" s="644"/>
      <c r="BZ503" s="644"/>
      <c r="CA503" s="644"/>
      <c r="CB503" s="644"/>
      <c r="CC503" s="644"/>
      <c r="CD503" s="644"/>
      <c r="CE503" s="644"/>
      <c r="CF503" s="644"/>
      <c r="CG503" s="644"/>
      <c r="CH503" s="644"/>
      <c r="CI503" s="644"/>
      <c r="CJ503" s="644"/>
      <c r="CK503" s="644"/>
      <c r="CL503" s="644"/>
      <c r="CM503" s="644"/>
      <c r="CN503" s="644"/>
      <c r="CO503" s="644"/>
      <c r="CP503" s="644"/>
      <c r="CQ503" s="644"/>
      <c r="CR503" s="644"/>
      <c r="CS503" s="644"/>
      <c r="CT503" s="644"/>
      <c r="CU503" s="644"/>
      <c r="CV503" s="644"/>
      <c r="CW503" s="644"/>
      <c r="CX503" s="644"/>
      <c r="CY503" s="644"/>
      <c r="CZ503" s="644"/>
      <c r="DA503" s="644"/>
      <c r="DB503" s="644"/>
      <c r="DC503" s="644"/>
      <c r="DD503" s="644"/>
      <c r="DE503" s="644"/>
      <c r="DF503" s="644"/>
      <c r="DG503" s="644"/>
      <c r="DH503" s="644"/>
      <c r="DI503" s="644"/>
      <c r="DJ503" s="644"/>
      <c r="DK503" s="644"/>
      <c r="DL503" s="644"/>
      <c r="DM503" s="644"/>
      <c r="DN503" s="644"/>
      <c r="DO503" s="644"/>
      <c r="DP503" s="644"/>
      <c r="DQ503" s="644"/>
      <c r="DR503" s="644"/>
      <c r="DS503" s="644"/>
      <c r="DT503" s="644"/>
      <c r="DU503" s="644"/>
      <c r="DV503" s="644"/>
      <c r="DW503" s="644"/>
      <c r="DX503" s="644"/>
      <c r="DY503" s="644"/>
      <c r="DZ503" s="644"/>
      <c r="EA503" s="644"/>
      <c r="EB503" s="644"/>
      <c r="EC503" s="644"/>
      <c r="ED503" s="644"/>
      <c r="EE503" s="644"/>
      <c r="EF503" s="644"/>
      <c r="EG503" s="644"/>
      <c r="EH503" s="644"/>
      <c r="EI503" s="644"/>
      <c r="EJ503" s="644"/>
      <c r="EK503" s="644"/>
      <c r="EL503" s="644"/>
      <c r="EM503" s="644"/>
      <c r="EN503" s="644"/>
      <c r="EO503" s="644"/>
      <c r="EP503" s="644"/>
      <c r="EQ503" s="644"/>
      <c r="ER503" s="644"/>
      <c r="ES503" s="644"/>
      <c r="ET503" s="644"/>
      <c r="EU503" s="644"/>
      <c r="EV503" s="644"/>
      <c r="EW503" s="644"/>
      <c r="EX503" s="644"/>
      <c r="EY503" s="644"/>
      <c r="EZ503" s="644"/>
      <c r="FA503" s="644"/>
      <c r="FB503" s="644"/>
      <c r="FC503" s="644"/>
      <c r="FD503" s="644"/>
      <c r="FE503" s="644"/>
      <c r="FF503" s="644"/>
      <c r="FG503" s="644"/>
      <c r="FH503" s="644"/>
      <c r="FI503" s="644"/>
      <c r="FJ503" s="644"/>
      <c r="FK503" s="644"/>
      <c r="FL503" s="644"/>
      <c r="FM503" s="644"/>
      <c r="FN503" s="644"/>
      <c r="FO503" s="644"/>
      <c r="FP503" s="644"/>
      <c r="FQ503" s="644"/>
      <c r="FR503" s="644"/>
      <c r="FS503" s="644"/>
      <c r="FT503" s="644"/>
      <c r="FU503" s="644"/>
      <c r="FV503" s="644"/>
      <c r="FW503" s="644"/>
      <c r="FX503" s="644"/>
      <c r="FY503" s="644"/>
      <c r="FZ503" s="644"/>
      <c r="GA503" s="644"/>
      <c r="GB503" s="644"/>
      <c r="GC503" s="644"/>
      <c r="GD503" s="644"/>
      <c r="GE503" s="644"/>
      <c r="GF503" s="644"/>
      <c r="GG503" s="644"/>
      <c r="GH503" s="644"/>
      <c r="GI503" s="644"/>
      <c r="GJ503" s="644"/>
      <c r="GK503" s="644"/>
      <c r="GL503" s="644"/>
      <c r="GM503" s="644"/>
      <c r="GN503" s="644"/>
      <c r="GO503" s="644"/>
      <c r="GP503" s="644"/>
      <c r="GQ503" s="644"/>
      <c r="GR503" s="644"/>
      <c r="GS503" s="644"/>
      <c r="GT503" s="644"/>
      <c r="GU503" s="644"/>
      <c r="GV503" s="644"/>
      <c r="GW503" s="644"/>
      <c r="GX503" s="644"/>
      <c r="GY503" s="644"/>
      <c r="GZ503" s="644"/>
      <c r="HA503" s="644"/>
      <c r="HB503" s="644"/>
      <c r="HC503" s="644"/>
      <c r="HD503" s="644"/>
      <c r="HE503" s="644"/>
      <c r="HF503" s="644"/>
      <c r="HG503" s="644"/>
      <c r="HH503" s="644"/>
      <c r="HI503" s="644"/>
      <c r="HJ503" s="644"/>
      <c r="HK503" s="644"/>
      <c r="HL503" s="644"/>
    </row>
    <row r="504" spans="2:234" x14ac:dyDescent="0.25">
      <c r="D504" s="645">
        <v>10</v>
      </c>
      <c r="E504" s="878"/>
      <c r="F504" s="879"/>
      <c r="G504" s="880"/>
      <c r="H504" s="878"/>
      <c r="I504" s="879"/>
      <c r="J504" s="879"/>
      <c r="K504" s="879"/>
      <c r="L504" s="879"/>
      <c r="M504" s="880"/>
      <c r="N504" s="881"/>
      <c r="O504" s="882"/>
      <c r="P504" s="882"/>
      <c r="Q504" s="883"/>
      <c r="S504" s="644"/>
      <c r="T504" s="644"/>
      <c r="U504" s="644" t="str">
        <f t="shared" si="1813"/>
        <v/>
      </c>
      <c r="V504" s="644"/>
      <c r="W504" s="644"/>
      <c r="X504" s="644"/>
      <c r="Y504" s="644"/>
      <c r="Z504" s="644"/>
      <c r="AA504" s="644"/>
      <c r="AB504" s="644"/>
      <c r="AC504" s="644"/>
      <c r="AD504" s="644"/>
      <c r="AE504" s="644"/>
      <c r="AF504" s="644"/>
      <c r="AG504" s="644"/>
      <c r="AH504" s="644"/>
      <c r="AI504" s="644"/>
      <c r="AJ504" s="644"/>
      <c r="AK504" s="644"/>
      <c r="AL504" s="644"/>
      <c r="AM504" s="644"/>
      <c r="AN504" s="644"/>
      <c r="AO504" s="644"/>
      <c r="AP504" s="644"/>
      <c r="AQ504" s="644"/>
      <c r="AR504" s="644"/>
      <c r="AS504" s="644"/>
      <c r="AT504" s="644"/>
      <c r="AU504" s="644"/>
      <c r="AV504" s="644"/>
      <c r="AW504" s="644"/>
      <c r="AX504" s="644"/>
      <c r="AY504" s="644"/>
      <c r="AZ504" s="644"/>
      <c r="BA504" s="644"/>
      <c r="BB504" s="644"/>
      <c r="BC504" s="644"/>
      <c r="BD504" s="644"/>
      <c r="BE504" s="644"/>
      <c r="BF504" s="644"/>
      <c r="BG504" s="644"/>
      <c r="BH504" s="644"/>
      <c r="BI504" s="644"/>
      <c r="BJ504" s="644"/>
      <c r="BK504" s="644"/>
      <c r="BL504" s="644"/>
      <c r="BM504" s="644"/>
      <c r="BN504" s="644"/>
      <c r="BO504" s="644"/>
      <c r="BP504" s="644"/>
      <c r="BQ504" s="644"/>
      <c r="BR504" s="644"/>
      <c r="BS504" s="644"/>
      <c r="BT504" s="644"/>
      <c r="BU504" s="644"/>
      <c r="BV504" s="644"/>
      <c r="BW504" s="644"/>
      <c r="BX504" s="644"/>
      <c r="BY504" s="644"/>
      <c r="BZ504" s="644"/>
      <c r="CA504" s="644"/>
      <c r="CB504" s="644"/>
      <c r="CC504" s="644"/>
      <c r="CD504" s="644"/>
      <c r="CE504" s="644"/>
      <c r="CF504" s="644"/>
      <c r="CG504" s="644"/>
      <c r="CH504" s="644"/>
      <c r="CI504" s="644"/>
      <c r="CJ504" s="644"/>
      <c r="CK504" s="644"/>
      <c r="CL504" s="644"/>
      <c r="CM504" s="644"/>
      <c r="CN504" s="644"/>
      <c r="CO504" s="644"/>
      <c r="CP504" s="644"/>
      <c r="CQ504" s="644"/>
      <c r="CR504" s="644"/>
      <c r="CS504" s="644"/>
      <c r="CT504" s="644"/>
      <c r="CU504" s="644"/>
      <c r="CV504" s="644"/>
      <c r="CW504" s="644"/>
      <c r="CX504" s="644"/>
      <c r="CY504" s="644"/>
      <c r="CZ504" s="644"/>
      <c r="DA504" s="644"/>
      <c r="DB504" s="644"/>
      <c r="DC504" s="644"/>
      <c r="DD504" s="644"/>
      <c r="DE504" s="644"/>
      <c r="DF504" s="644"/>
      <c r="DG504" s="644"/>
      <c r="DH504" s="644"/>
      <c r="DI504" s="644"/>
      <c r="DJ504" s="644"/>
      <c r="DK504" s="644"/>
      <c r="DL504" s="644"/>
      <c r="DM504" s="644"/>
      <c r="DN504" s="644"/>
      <c r="DO504" s="644"/>
      <c r="DP504" s="644"/>
      <c r="DQ504" s="644"/>
      <c r="DR504" s="644"/>
      <c r="DS504" s="644"/>
      <c r="DT504" s="644"/>
      <c r="DU504" s="644"/>
      <c r="DV504" s="644"/>
      <c r="DW504" s="644"/>
      <c r="DX504" s="644"/>
      <c r="DY504" s="644"/>
      <c r="DZ504" s="644"/>
      <c r="EA504" s="644"/>
      <c r="EB504" s="644"/>
      <c r="EC504" s="644"/>
      <c r="ED504" s="644"/>
      <c r="EE504" s="644"/>
      <c r="EF504" s="644"/>
      <c r="EG504" s="644"/>
      <c r="EH504" s="644"/>
      <c r="EI504" s="644"/>
      <c r="EJ504" s="644"/>
      <c r="EK504" s="644"/>
      <c r="EL504" s="644"/>
      <c r="EM504" s="644"/>
      <c r="EN504" s="644"/>
      <c r="EO504" s="644"/>
      <c r="EP504" s="644"/>
      <c r="EQ504" s="644"/>
      <c r="ER504" s="644"/>
      <c r="ES504" s="644"/>
      <c r="ET504" s="644"/>
      <c r="EU504" s="644"/>
      <c r="EV504" s="644"/>
      <c r="EW504" s="644"/>
      <c r="EX504" s="644"/>
      <c r="EY504" s="644"/>
      <c r="EZ504" s="644"/>
      <c r="FA504" s="644"/>
      <c r="FB504" s="644"/>
      <c r="FC504" s="644"/>
      <c r="FD504" s="644"/>
      <c r="FE504" s="644"/>
      <c r="FF504" s="644"/>
      <c r="FG504" s="644"/>
      <c r="FH504" s="644"/>
      <c r="FI504" s="644"/>
      <c r="FJ504" s="644"/>
      <c r="FK504" s="644"/>
      <c r="FL504" s="644"/>
      <c r="FM504" s="644"/>
      <c r="FN504" s="644"/>
      <c r="FO504" s="644"/>
      <c r="FP504" s="644"/>
      <c r="FQ504" s="644"/>
      <c r="FR504" s="644"/>
      <c r="FS504" s="644"/>
      <c r="FT504" s="644"/>
      <c r="FU504" s="644"/>
      <c r="FV504" s="644"/>
      <c r="FW504" s="644"/>
      <c r="FX504" s="644"/>
      <c r="FY504" s="644"/>
      <c r="FZ504" s="644"/>
      <c r="GA504" s="644"/>
      <c r="GB504" s="644"/>
      <c r="GC504" s="644"/>
      <c r="GD504" s="644"/>
      <c r="GE504" s="644"/>
      <c r="GF504" s="644"/>
      <c r="GG504" s="644"/>
      <c r="GH504" s="644"/>
      <c r="GI504" s="644"/>
      <c r="GJ504" s="644"/>
      <c r="GK504" s="644"/>
      <c r="GL504" s="644"/>
      <c r="GM504" s="644"/>
      <c r="GN504" s="644"/>
      <c r="GO504" s="644"/>
      <c r="GP504" s="644"/>
      <c r="GQ504" s="644"/>
      <c r="GR504" s="644"/>
      <c r="GS504" s="644"/>
      <c r="GT504" s="644"/>
      <c r="GU504" s="644"/>
      <c r="GV504" s="644"/>
      <c r="GW504" s="644"/>
      <c r="GX504" s="644"/>
      <c r="GY504" s="644"/>
      <c r="GZ504" s="644"/>
      <c r="HA504" s="644"/>
      <c r="HB504" s="644"/>
      <c r="HC504" s="644"/>
      <c r="HD504" s="644"/>
      <c r="HE504" s="644"/>
      <c r="HF504" s="644"/>
      <c r="HG504" s="644"/>
      <c r="HH504" s="644"/>
      <c r="HI504" s="644"/>
      <c r="HJ504" s="644"/>
      <c r="HK504" s="644"/>
      <c r="HL504" s="644"/>
    </row>
    <row r="506" spans="2:234" ht="12.75" customHeight="1" x14ac:dyDescent="0.25">
      <c r="D506" s="4" t="s">
        <v>9</v>
      </c>
      <c r="E506" s="764" t="s">
        <v>1691</v>
      </c>
      <c r="F506" s="764"/>
      <c r="G506" s="764"/>
      <c r="H506" s="764"/>
      <c r="I506" s="764"/>
      <c r="J506" s="764"/>
      <c r="K506" s="764"/>
      <c r="L506" s="764"/>
      <c r="M506" s="764"/>
      <c r="N506" s="764"/>
      <c r="O506" s="764"/>
      <c r="P506" s="764"/>
      <c r="Q506" s="764"/>
    </row>
    <row r="507" spans="2:234" s="643" customFormat="1" x14ac:dyDescent="0.25">
      <c r="B507" s="644"/>
      <c r="C507" s="644"/>
      <c r="D507" s="4"/>
      <c r="E507" s="892" t="s">
        <v>1693</v>
      </c>
      <c r="F507" s="892"/>
      <c r="G507" s="892"/>
      <c r="H507" s="892"/>
      <c r="I507" s="892"/>
      <c r="J507" s="892"/>
      <c r="K507" s="892"/>
      <c r="L507" s="892"/>
      <c r="M507" s="892"/>
      <c r="N507" s="892"/>
      <c r="O507" s="892"/>
      <c r="P507" s="892"/>
      <c r="Q507" s="892"/>
      <c r="R507" s="644"/>
      <c r="HM507" s="644"/>
      <c r="HN507" s="644"/>
      <c r="HO507" s="644"/>
      <c r="HP507" s="644"/>
      <c r="HQ507" s="644"/>
      <c r="HR507" s="644"/>
      <c r="HS507" s="644"/>
      <c r="HT507" s="644"/>
      <c r="HU507" s="644"/>
      <c r="HV507" s="644"/>
      <c r="HW507" s="644"/>
      <c r="HX507" s="644"/>
      <c r="HY507" s="644"/>
      <c r="HZ507" s="644"/>
    </row>
    <row r="508" spans="2:234" s="643" customFormat="1" x14ac:dyDescent="0.25">
      <c r="B508" s="644"/>
      <c r="C508" s="644"/>
      <c r="D508" s="4"/>
      <c r="E508" s="752"/>
      <c r="F508" s="588" t="s">
        <v>1671</v>
      </c>
      <c r="G508" s="751" t="s">
        <v>1695</v>
      </c>
      <c r="H508" s="751"/>
      <c r="I508" s="751"/>
      <c r="J508" s="750"/>
      <c r="K508" s="750"/>
      <c r="L508" s="750"/>
      <c r="M508" s="752"/>
      <c r="N508" s="752"/>
      <c r="O508" s="752"/>
      <c r="P508" s="752"/>
      <c r="Q508" s="752"/>
      <c r="R508" s="644"/>
      <c r="HM508" s="644"/>
      <c r="HN508" s="644"/>
      <c r="HO508" s="644"/>
      <c r="HP508" s="644"/>
      <c r="HQ508" s="644"/>
      <c r="HR508" s="644"/>
      <c r="HS508" s="644"/>
      <c r="HT508" s="644"/>
      <c r="HU508" s="644"/>
      <c r="HV508" s="644"/>
      <c r="HW508" s="644"/>
      <c r="HX508" s="644"/>
      <c r="HY508" s="644"/>
      <c r="HZ508" s="644"/>
    </row>
    <row r="509" spans="2:234" s="643" customFormat="1" x14ac:dyDescent="0.25">
      <c r="B509" s="644"/>
      <c r="C509" s="644"/>
      <c r="D509" s="4"/>
      <c r="E509" s="752"/>
      <c r="F509" s="588" t="s">
        <v>1683</v>
      </c>
      <c r="G509" s="751" t="s">
        <v>1686</v>
      </c>
      <c r="H509" s="751"/>
      <c r="I509" s="751"/>
      <c r="J509" s="750"/>
      <c r="K509" s="750"/>
      <c r="L509" s="750"/>
      <c r="M509" s="752"/>
      <c r="N509" s="752"/>
      <c r="O509" s="752"/>
      <c r="P509" s="752"/>
      <c r="Q509" s="752"/>
      <c r="R509" s="644"/>
      <c r="HM509" s="644"/>
      <c r="HN509" s="644"/>
      <c r="HO509" s="644"/>
      <c r="HP509" s="644"/>
      <c r="HQ509" s="644"/>
      <c r="HR509" s="644"/>
      <c r="HS509" s="644"/>
      <c r="HT509" s="644"/>
      <c r="HU509" s="644"/>
      <c r="HV509" s="644"/>
      <c r="HW509" s="644"/>
      <c r="HX509" s="644"/>
      <c r="HY509" s="644"/>
      <c r="HZ509" s="644"/>
    </row>
    <row r="510" spans="2:234" s="643" customFormat="1" x14ac:dyDescent="0.25">
      <c r="B510" s="644"/>
      <c r="C510" s="644"/>
      <c r="D510" s="4"/>
      <c r="E510" s="752"/>
      <c r="F510" s="588" t="s">
        <v>1681</v>
      </c>
      <c r="G510" s="751" t="s">
        <v>1692</v>
      </c>
      <c r="H510" s="751"/>
      <c r="I510" s="751"/>
      <c r="J510" s="750"/>
      <c r="K510" s="750"/>
      <c r="L510" s="750"/>
      <c r="M510" s="752"/>
      <c r="N510" s="752"/>
      <c r="O510" s="752"/>
      <c r="P510" s="752"/>
      <c r="Q510" s="752"/>
      <c r="R510" s="644"/>
      <c r="HM510" s="644"/>
      <c r="HN510" s="644"/>
      <c r="HO510" s="644"/>
      <c r="HP510" s="644"/>
      <c r="HQ510" s="644"/>
      <c r="HR510" s="644"/>
      <c r="HS510" s="644"/>
      <c r="HT510" s="644"/>
      <c r="HU510" s="644"/>
      <c r="HV510" s="644"/>
      <c r="HW510" s="644"/>
      <c r="HX510" s="644"/>
      <c r="HY510" s="644"/>
      <c r="HZ510" s="644"/>
    </row>
    <row r="511" spans="2:234" s="643" customFormat="1" ht="12.75" customHeight="1" x14ac:dyDescent="0.25">
      <c r="B511" s="644"/>
      <c r="C511" s="644"/>
      <c r="D511" s="4"/>
      <c r="E511" s="752"/>
      <c r="F511" s="588" t="s">
        <v>1436</v>
      </c>
      <c r="G511" s="751" t="s">
        <v>1689</v>
      </c>
      <c r="H511" s="751"/>
      <c r="I511" s="751"/>
      <c r="J511" s="750"/>
      <c r="K511" s="750"/>
      <c r="L511" s="750"/>
      <c r="M511" s="752"/>
      <c r="N511" s="752"/>
      <c r="O511" s="752"/>
      <c r="P511" s="752"/>
      <c r="Q511" s="752"/>
      <c r="R511" s="644"/>
      <c r="HM511" s="644"/>
      <c r="HN511" s="644"/>
      <c r="HO511" s="644"/>
      <c r="HP511" s="644"/>
      <c r="HQ511" s="644"/>
      <c r="HR511" s="644"/>
      <c r="HS511" s="644"/>
      <c r="HT511" s="644"/>
      <c r="HU511" s="644"/>
      <c r="HV511" s="644"/>
      <c r="HW511" s="644"/>
      <c r="HX511" s="644"/>
      <c r="HY511" s="644"/>
      <c r="HZ511" s="644"/>
    </row>
    <row r="512" spans="2:234" s="643" customFormat="1" x14ac:dyDescent="0.25">
      <c r="B512" s="644"/>
      <c r="C512" s="644"/>
      <c r="D512" s="4"/>
      <c r="E512" s="752"/>
      <c r="F512" s="588" t="s">
        <v>1672</v>
      </c>
      <c r="G512" s="751" t="s">
        <v>1696</v>
      </c>
      <c r="H512" s="751"/>
      <c r="I512" s="751"/>
      <c r="J512" s="750"/>
      <c r="K512" s="750"/>
      <c r="L512" s="750"/>
      <c r="M512" s="752"/>
      <c r="N512" s="752"/>
      <c r="O512" s="752"/>
      <c r="P512" s="752"/>
      <c r="Q512" s="752"/>
      <c r="R512" s="644"/>
      <c r="HM512" s="644"/>
      <c r="HN512" s="644"/>
      <c r="HO512" s="644"/>
      <c r="HP512" s="644"/>
      <c r="HQ512" s="644"/>
      <c r="HR512" s="644"/>
      <c r="HS512" s="644"/>
      <c r="HT512" s="644"/>
      <c r="HU512" s="644"/>
      <c r="HV512" s="644"/>
      <c r="HW512" s="644"/>
      <c r="HX512" s="644"/>
      <c r="HY512" s="644"/>
      <c r="HZ512" s="644"/>
    </row>
    <row r="513" spans="1:234" s="643" customFormat="1" ht="10.8" customHeight="1" x14ac:dyDescent="0.25">
      <c r="B513" s="644"/>
      <c r="C513" s="644"/>
      <c r="D513" s="644"/>
      <c r="E513" s="644"/>
      <c r="F513" s="644"/>
      <c r="G513" s="644"/>
      <c r="H513" s="644"/>
      <c r="I513" s="644"/>
      <c r="J513" s="644"/>
      <c r="K513" s="644"/>
      <c r="L513" s="644"/>
      <c r="M513" s="644"/>
      <c r="N513" s="644"/>
      <c r="O513" s="644"/>
      <c r="P513" s="644"/>
      <c r="Q513" s="644"/>
      <c r="R513" s="644"/>
      <c r="HM513" s="644"/>
      <c r="HN513" s="644"/>
      <c r="HO513" s="644"/>
      <c r="HP513" s="644"/>
      <c r="HQ513" s="644"/>
      <c r="HR513" s="644"/>
      <c r="HS513" s="644"/>
      <c r="HT513" s="644"/>
      <c r="HU513" s="644"/>
      <c r="HV513" s="644"/>
      <c r="HW513" s="644"/>
      <c r="HX513" s="644"/>
      <c r="HY513" s="644"/>
      <c r="HZ513" s="644"/>
    </row>
    <row r="514" spans="1:234" s="643" customFormat="1" ht="12.6" customHeight="1" x14ac:dyDescent="0.25">
      <c r="B514" s="644"/>
      <c r="C514" s="644"/>
      <c r="D514" s="644"/>
      <c r="E514" s="894" t="s">
        <v>1702</v>
      </c>
      <c r="F514" s="895"/>
      <c r="G514" s="692"/>
      <c r="H514" s="644"/>
      <c r="I514" s="644"/>
      <c r="J514" s="644"/>
      <c r="K514" s="644"/>
      <c r="L514" s="644"/>
      <c r="M514" s="644"/>
      <c r="N514" s="644"/>
      <c r="O514" s="644"/>
      <c r="P514" s="644"/>
      <c r="Q514" s="644"/>
      <c r="R514" s="644"/>
      <c r="HM514" s="644"/>
      <c r="HN514" s="644"/>
      <c r="HO514" s="644"/>
      <c r="HP514" s="644"/>
      <c r="HQ514" s="644"/>
      <c r="HR514" s="644"/>
      <c r="HS514" s="644"/>
      <c r="HT514" s="644"/>
      <c r="HU514" s="644"/>
      <c r="HV514" s="644"/>
      <c r="HW514" s="644"/>
      <c r="HX514" s="644"/>
      <c r="HY514" s="644"/>
      <c r="HZ514" s="644"/>
    </row>
    <row r="515" spans="1:234" s="643" customFormat="1" ht="12.6" customHeight="1" x14ac:dyDescent="0.25">
      <c r="B515" s="644"/>
      <c r="C515" s="644"/>
      <c r="D515" s="644"/>
      <c r="E515" s="894" t="s">
        <v>1724</v>
      </c>
      <c r="F515" s="895"/>
      <c r="G515" s="693"/>
      <c r="H515" s="691" t="s">
        <v>1708</v>
      </c>
      <c r="I515" s="644"/>
      <c r="J515" s="644"/>
      <c r="K515" s="644"/>
      <c r="L515" s="644"/>
      <c r="M515" s="644"/>
      <c r="N515" s="644"/>
      <c r="O515" s="644"/>
      <c r="P515" s="644"/>
      <c r="Q515" s="644"/>
      <c r="R515" s="644"/>
      <c r="HM515" s="644"/>
      <c r="HN515" s="644"/>
      <c r="HO515" s="644"/>
      <c r="HP515" s="644"/>
      <c r="HQ515" s="644"/>
      <c r="HR515" s="644"/>
      <c r="HS515" s="644"/>
      <c r="HT515" s="644"/>
      <c r="HU515" s="644"/>
      <c r="HV515" s="644"/>
      <c r="HW515" s="644"/>
      <c r="HX515" s="644"/>
      <c r="HY515" s="644"/>
      <c r="HZ515" s="644"/>
    </row>
    <row r="516" spans="1:234" s="643" customFormat="1" ht="12.6" customHeight="1" x14ac:dyDescent="0.25">
      <c r="B516" s="644"/>
      <c r="C516" s="644"/>
      <c r="D516" s="644"/>
      <c r="E516" s="644"/>
      <c r="F516" s="644"/>
      <c r="G516" s="644"/>
      <c r="H516" s="644"/>
      <c r="I516" s="644"/>
      <c r="J516" s="644"/>
      <c r="K516" s="644"/>
      <c r="L516" s="644"/>
      <c r="M516" s="644"/>
      <c r="N516" s="644"/>
      <c r="O516" s="644"/>
      <c r="P516" s="644"/>
      <c r="Q516" s="644"/>
      <c r="R516" s="644"/>
      <c r="HM516" s="644"/>
      <c r="HN516" s="644"/>
      <c r="HO516" s="644"/>
      <c r="HP516" s="644"/>
      <c r="HQ516" s="644"/>
      <c r="HR516" s="644"/>
      <c r="HS516" s="644"/>
      <c r="HT516" s="644"/>
      <c r="HU516" s="644"/>
      <c r="HV516" s="644"/>
      <c r="HW516" s="644"/>
      <c r="HX516" s="644"/>
      <c r="HY516" s="644"/>
      <c r="HZ516" s="644"/>
    </row>
    <row r="517" spans="1:234" s="643" customFormat="1" x14ac:dyDescent="0.25">
      <c r="B517" s="644"/>
      <c r="C517" s="644"/>
      <c r="D517" s="896" t="s">
        <v>1679</v>
      </c>
      <c r="E517" s="897" t="s">
        <v>1671</v>
      </c>
      <c r="F517" s="898"/>
      <c r="G517" s="898"/>
      <c r="H517" s="898"/>
      <c r="I517" s="898"/>
      <c r="J517" s="898"/>
      <c r="K517" s="898"/>
      <c r="L517" s="898"/>
      <c r="M517" s="898"/>
      <c r="N517" s="899"/>
      <c r="O517" s="900" t="s">
        <v>1436</v>
      </c>
      <c r="P517" s="900" t="s">
        <v>1681</v>
      </c>
      <c r="Q517" s="900" t="s">
        <v>1672</v>
      </c>
      <c r="R517" s="644"/>
      <c r="T517" s="911" t="s">
        <v>1652</v>
      </c>
      <c r="U517" s="903" t="s">
        <v>1673</v>
      </c>
      <c r="V517" s="646" t="s">
        <v>1653</v>
      </c>
      <c r="W517" s="646" t="s">
        <v>1653</v>
      </c>
      <c r="Y517" s="913" t="s">
        <v>1674</v>
      </c>
      <c r="Z517" s="914"/>
      <c r="AA517" s="915"/>
      <c r="AT517" s="903" t="s">
        <v>1654</v>
      </c>
      <c r="AV517" s="643" t="s">
        <v>1655</v>
      </c>
      <c r="AW517" s="647" t="s">
        <v>1656</v>
      </c>
      <c r="AX517" s="647">
        <v>2023</v>
      </c>
      <c r="AY517" s="647">
        <v>2024</v>
      </c>
      <c r="AZ517" s="647">
        <v>2025</v>
      </c>
      <c r="BA517" s="647">
        <v>2026</v>
      </c>
      <c r="BB517" s="647">
        <v>2027</v>
      </c>
      <c r="BC517" s="647">
        <v>2028</v>
      </c>
      <c r="BD517" s="647">
        <v>2029</v>
      </c>
      <c r="BE517" s="647">
        <v>2030</v>
      </c>
      <c r="BF517" s="647" t="s">
        <v>1657</v>
      </c>
      <c r="BH517" s="643" t="s">
        <v>1675</v>
      </c>
      <c r="BI517" s="647" t="s">
        <v>1656</v>
      </c>
      <c r="BJ517" s="647">
        <v>2023</v>
      </c>
      <c r="BK517" s="647">
        <v>2024</v>
      </c>
      <c r="BL517" s="647">
        <v>2025</v>
      </c>
      <c r="BM517" s="647">
        <v>2026</v>
      </c>
      <c r="BN517" s="647">
        <v>2027</v>
      </c>
      <c r="BO517" s="647">
        <v>2028</v>
      </c>
      <c r="BP517" s="647">
        <v>2029</v>
      </c>
      <c r="BQ517" s="647">
        <v>2030</v>
      </c>
      <c r="BR517" s="647" t="s">
        <v>1657</v>
      </c>
      <c r="BS517" s="648"/>
      <c r="BT517" s="648"/>
      <c r="BU517" s="648"/>
      <c r="BV517" s="648"/>
      <c r="BW517" s="648"/>
      <c r="BX517" s="648"/>
      <c r="BY517" s="648"/>
      <c r="BZ517" s="648"/>
      <c r="CA517" s="648"/>
      <c r="CB517" s="648"/>
      <c r="CC517" s="648"/>
      <c r="CD517" s="648"/>
      <c r="CE517" s="648"/>
      <c r="CF517" s="648"/>
      <c r="CG517" s="648"/>
      <c r="CH517" s="648"/>
      <c r="CI517" s="648"/>
      <c r="CJ517" s="648"/>
      <c r="CK517" s="648"/>
      <c r="CL517" s="648"/>
      <c r="CM517" s="648"/>
      <c r="CN517" s="648"/>
      <c r="CO517" s="648"/>
      <c r="CP517" s="648"/>
      <c r="CQ517" s="648"/>
      <c r="CR517" s="648"/>
      <c r="CS517" s="648"/>
      <c r="CT517" s="648"/>
      <c r="CU517" s="648"/>
      <c r="CV517" s="648"/>
      <c r="CW517" s="648"/>
      <c r="CX517" s="648"/>
      <c r="CY517" s="648"/>
      <c r="CZ517" s="648"/>
      <c r="DA517" s="648"/>
      <c r="DB517" s="648"/>
      <c r="DC517" s="648"/>
      <c r="DD517" s="648"/>
      <c r="DE517" s="648"/>
      <c r="DF517" s="648"/>
      <c r="DG517" s="648"/>
      <c r="DH517" s="648"/>
      <c r="DI517" s="648"/>
      <c r="DJ517" s="648"/>
      <c r="DK517" s="648"/>
      <c r="DL517" s="648"/>
      <c r="DM517" s="648"/>
      <c r="DN517" s="648"/>
      <c r="DO517" s="648"/>
      <c r="DP517" s="648"/>
      <c r="DR517" s="643" t="s">
        <v>1658</v>
      </c>
      <c r="DS517" s="647" t="s">
        <v>1656</v>
      </c>
      <c r="DT517" s="647">
        <v>2023</v>
      </c>
      <c r="DU517" s="647">
        <v>2024</v>
      </c>
      <c r="DV517" s="647">
        <v>2025</v>
      </c>
      <c r="DW517" s="647">
        <v>2026</v>
      </c>
      <c r="DX517" s="647">
        <v>2027</v>
      </c>
      <c r="DY517" s="647">
        <v>2028</v>
      </c>
      <c r="DZ517" s="647">
        <v>2029</v>
      </c>
      <c r="EA517" s="647">
        <v>2030</v>
      </c>
      <c r="EB517" s="647" t="s">
        <v>1657</v>
      </c>
      <c r="HM517" s="644"/>
      <c r="HN517" s="644"/>
      <c r="HO517" s="644"/>
      <c r="HP517" s="644"/>
      <c r="HQ517" s="644"/>
      <c r="HR517" s="644"/>
      <c r="HS517" s="644"/>
      <c r="HT517" s="644"/>
      <c r="HU517" s="644"/>
      <c r="HV517" s="644"/>
      <c r="HW517" s="644"/>
      <c r="HX517" s="644"/>
      <c r="HY517" s="644"/>
      <c r="HZ517" s="644"/>
    </row>
    <row r="518" spans="1:234" s="643" customFormat="1" ht="77.400000000000006" customHeight="1" x14ac:dyDescent="0.25">
      <c r="B518" s="644"/>
      <c r="C518" s="644"/>
      <c r="D518" s="896"/>
      <c r="E518" s="649" t="str">
        <f>INDEX(U495:U504,COLUMNS(E518:E518))</f>
        <v/>
      </c>
      <c r="F518" s="649" t="str">
        <f>INDEX(U495:U504,COLUMNS(E518:F518))</f>
        <v/>
      </c>
      <c r="G518" s="649" t="str">
        <f>INDEX(U495:U504,COLUMNS(E518:G518))</f>
        <v/>
      </c>
      <c r="H518" s="649" t="str">
        <f>INDEX(U495:U504,COLUMNS(E518:H518))</f>
        <v/>
      </c>
      <c r="I518" s="649" t="str">
        <f>INDEX(U495:U504,COLUMNS(E518:I518))</f>
        <v/>
      </c>
      <c r="J518" s="649" t="str">
        <f>INDEX(U495:U504,COLUMNS(E518:J518))</f>
        <v/>
      </c>
      <c r="K518" s="649" t="str">
        <f>INDEX(U495:U504,COLUMNS(E518:K518))</f>
        <v/>
      </c>
      <c r="L518" s="649" t="str">
        <f>INDEX(U495:U504,COLUMNS(E518:L518))</f>
        <v/>
      </c>
      <c r="M518" s="649" t="str">
        <f>INDEX(U495:U504,COLUMNS(E518:M518))</f>
        <v/>
      </c>
      <c r="N518" s="649" t="str">
        <f>INDEX(U495:U504,COLUMNS(E518:N518))</f>
        <v/>
      </c>
      <c r="O518" s="901"/>
      <c r="P518" s="901"/>
      <c r="Q518" s="902"/>
      <c r="R518" s="644"/>
      <c r="S518" s="650"/>
      <c r="T518" s="912"/>
      <c r="U518" s="904"/>
      <c r="V518" s="647" t="s">
        <v>1676</v>
      </c>
      <c r="W518" s="647" t="s">
        <v>1659</v>
      </c>
      <c r="Y518" s="647" t="str">
        <f t="shared" ref="Y518" si="1814">E518</f>
        <v/>
      </c>
      <c r="Z518" s="647" t="str">
        <f t="shared" ref="Z518" si="1815">F518</f>
        <v/>
      </c>
      <c r="AA518" s="647" t="str">
        <f t="shared" ref="AA518" si="1816">G518</f>
        <v/>
      </c>
      <c r="AB518" s="647" t="str">
        <f t="shared" ref="AB518" si="1817">H518</f>
        <v/>
      </c>
      <c r="AC518" s="647" t="str">
        <f t="shared" ref="AC518" si="1818">I518</f>
        <v/>
      </c>
      <c r="AD518" s="647" t="str">
        <f t="shared" ref="AD518" si="1819">J518</f>
        <v/>
      </c>
      <c r="AE518" s="647" t="str">
        <f t="shared" ref="AE518" si="1820">K518</f>
        <v/>
      </c>
      <c r="AF518" s="647" t="str">
        <f t="shared" ref="AF518" si="1821">L518</f>
        <v/>
      </c>
      <c r="AG518" s="647" t="str">
        <f t="shared" ref="AG518" si="1822">M518</f>
        <v/>
      </c>
      <c r="AH518" s="647" t="str">
        <f t="shared" ref="AH518" si="1823">N518</f>
        <v/>
      </c>
      <c r="AI518" s="648"/>
      <c r="AJ518" s="650"/>
      <c r="AK518" s="650"/>
      <c r="AM518" s="650"/>
      <c r="AN518" s="650"/>
      <c r="AO518" s="650"/>
      <c r="AP518" s="650"/>
      <c r="AQ518" s="650"/>
      <c r="AR518" s="650"/>
      <c r="AS518" s="650"/>
      <c r="AT518" s="904"/>
      <c r="AU518" s="650"/>
      <c r="AV518" s="643" t="s">
        <v>1660</v>
      </c>
      <c r="AW518" s="647">
        <v>0</v>
      </c>
      <c r="AX518" s="647">
        <v>0</v>
      </c>
      <c r="AY518" s="647">
        <v>0</v>
      </c>
      <c r="AZ518" s="647">
        <v>0</v>
      </c>
      <c r="BA518" s="647">
        <v>0</v>
      </c>
      <c r="BB518" s="647">
        <v>0</v>
      </c>
      <c r="BC518" s="647">
        <v>0</v>
      </c>
      <c r="BD518" s="647">
        <v>0</v>
      </c>
      <c r="BE518" s="647">
        <v>0</v>
      </c>
      <c r="BF518" s="647"/>
      <c r="BG518" s="650"/>
      <c r="BH518" s="643" t="s">
        <v>1660</v>
      </c>
      <c r="BI518" s="647">
        <v>0</v>
      </c>
      <c r="BJ518" s="647">
        <v>0</v>
      </c>
      <c r="BK518" s="647">
        <v>0</v>
      </c>
      <c r="BL518" s="647">
        <v>0</v>
      </c>
      <c r="BM518" s="647">
        <v>0</v>
      </c>
      <c r="BN518" s="647">
        <v>0</v>
      </c>
      <c r="BO518" s="647">
        <v>0</v>
      </c>
      <c r="BP518" s="647">
        <v>0</v>
      </c>
      <c r="BQ518" s="647">
        <v>0</v>
      </c>
      <c r="BR518" s="647"/>
      <c r="BS518" s="648"/>
      <c r="BT518" s="648"/>
      <c r="BU518" s="648"/>
      <c r="BV518" s="648"/>
      <c r="BW518" s="648"/>
      <c r="BX518" s="648"/>
      <c r="BY518" s="648"/>
      <c r="BZ518" s="648"/>
      <c r="CA518" s="648"/>
      <c r="CB518" s="648"/>
      <c r="CC518" s="648"/>
      <c r="CD518" s="648"/>
      <c r="CE518" s="648"/>
      <c r="CF518" s="648"/>
      <c r="CG518" s="648"/>
      <c r="CH518" s="648"/>
      <c r="CI518" s="648"/>
      <c r="CJ518" s="648"/>
      <c r="CK518" s="648"/>
      <c r="CL518" s="648"/>
      <c r="CM518" s="648"/>
      <c r="CN518" s="648"/>
      <c r="CO518" s="648"/>
      <c r="CP518" s="648"/>
      <c r="CQ518" s="648"/>
      <c r="CR518" s="648"/>
      <c r="CS518" s="648"/>
      <c r="CT518" s="648"/>
      <c r="CU518" s="648"/>
      <c r="CV518" s="648"/>
      <c r="CW518" s="648"/>
      <c r="CX518" s="648"/>
      <c r="CY518" s="648"/>
      <c r="CZ518" s="648"/>
      <c r="DA518" s="648"/>
      <c r="DB518" s="648"/>
      <c r="DC518" s="648"/>
      <c r="DD518" s="648"/>
      <c r="DE518" s="648"/>
      <c r="DF518" s="648"/>
      <c r="DG518" s="648"/>
      <c r="DH518" s="648"/>
      <c r="DI518" s="648"/>
      <c r="DJ518" s="648"/>
      <c r="DK518" s="648"/>
      <c r="DL518" s="648"/>
      <c r="DM518" s="648"/>
      <c r="DN518" s="648"/>
      <c r="DO518" s="648"/>
      <c r="DP518" s="648"/>
      <c r="DQ518" s="643" t="s">
        <v>1436</v>
      </c>
      <c r="DR518" s="643" t="s">
        <v>1660</v>
      </c>
      <c r="DS518" s="647">
        <v>0</v>
      </c>
      <c r="DT518" s="647">
        <v>0</v>
      </c>
      <c r="DU518" s="647">
        <v>0</v>
      </c>
      <c r="DV518" s="647">
        <v>0</v>
      </c>
      <c r="DW518" s="647">
        <v>0</v>
      </c>
      <c r="DX518" s="647">
        <v>0</v>
      </c>
      <c r="DY518" s="647">
        <v>0</v>
      </c>
      <c r="DZ518" s="647">
        <v>0</v>
      </c>
      <c r="EA518" s="647">
        <v>0</v>
      </c>
      <c r="EB518" s="647"/>
      <c r="HM518" s="644"/>
      <c r="HN518" s="644"/>
      <c r="HO518" s="644"/>
      <c r="HP518" s="644"/>
      <c r="HQ518" s="644"/>
      <c r="HR518" s="644"/>
      <c r="HS518" s="644"/>
      <c r="HT518" s="644"/>
      <c r="HU518" s="644"/>
      <c r="HV518" s="644"/>
      <c r="HW518" s="644"/>
      <c r="HX518" s="644"/>
      <c r="HY518" s="644"/>
      <c r="HZ518" s="644"/>
    </row>
    <row r="519" spans="1:234" s="643" customFormat="1" x14ac:dyDescent="0.25">
      <c r="B519" s="644"/>
      <c r="C519" s="644"/>
      <c r="D519" s="651">
        <v>2023</v>
      </c>
      <c r="E519" s="652"/>
      <c r="F519" s="652"/>
      <c r="G519" s="652"/>
      <c r="H519" s="652"/>
      <c r="I519" s="652"/>
      <c r="J519" s="652"/>
      <c r="K519" s="652"/>
      <c r="L519" s="652"/>
      <c r="M519" s="652"/>
      <c r="N519" s="652"/>
      <c r="O519" s="652"/>
      <c r="P519" s="687"/>
      <c r="Q519" s="653"/>
      <c r="R519" s="644"/>
      <c r="T519" s="646">
        <f t="shared" ref="T519:T520" si="1824">SUM(E519:N519)</f>
        <v>0</v>
      </c>
      <c r="U519" s="646"/>
      <c r="V519" s="646"/>
      <c r="W519" s="646">
        <f>P519</f>
        <v>0</v>
      </c>
      <c r="Y519" s="646"/>
      <c r="Z519" s="646"/>
      <c r="AA519" s="646"/>
      <c r="AB519" s="646"/>
      <c r="AC519" s="646"/>
      <c r="AD519" s="646"/>
      <c r="AE519" s="646"/>
      <c r="AF519" s="646"/>
      <c r="AG519" s="646"/>
      <c r="AH519" s="646"/>
      <c r="AT519" s="647">
        <v>0</v>
      </c>
      <c r="AV519" s="647">
        <v>2023</v>
      </c>
      <c r="AW519" s="647">
        <v>0</v>
      </c>
      <c r="AX519" s="654">
        <f>IF(AX517=AV519,W519,IF(AW519=0,MAX(AX518-MAX(AT519-SUM(AW518:AW518),0),0),AX518))</f>
        <v>0</v>
      </c>
      <c r="AY519" s="654">
        <f>IF(AY517=AV519,W519,IF(AX519=0,MAX(AY518-MAX(AT519-SUM(AW518:AX518),0),0),AY518))</f>
        <v>0</v>
      </c>
      <c r="AZ519" s="654">
        <f>IF(AZ517=AV519,W519,IF(AY519=0,MAX(AZ518-MAX(AT519-SUM(AW518:AY518),0),0),AZ518))</f>
        <v>0</v>
      </c>
      <c r="BA519" s="654">
        <f>IF(BA517=AV519,W519,IF(AZ519=0,MAX(BA518-MAX(AT519-SUM(AW518:AZ518),0),0),BA518))</f>
        <v>0</v>
      </c>
      <c r="BB519" s="654">
        <f>IF(BB517=AV519,W519,IF(BA519=0,MAX(BB518-MAX(AT519-SUM(AW518:BA518),0),0),BB518))</f>
        <v>0</v>
      </c>
      <c r="BC519" s="654">
        <f>IF(BC517=AV519,W519,IF(BB519=0,MAX(BC518-MAX(AT519-SUM(AW518:BB518),0),0),BC518))</f>
        <v>0</v>
      </c>
      <c r="BD519" s="654">
        <f>IF(BD517=AV519,W519,IF(BC519=0,MAX(BD518-MAX(AT519-SUM(AW518:BC518),0),0),BD518))</f>
        <v>0</v>
      </c>
      <c r="BE519" s="654">
        <f>IF(BE517=AV519,W519,IF(BD519=0,MAX(BE518-MAX(AT519-SUM(AW518:BD518),0),0),BE518))</f>
        <v>0</v>
      </c>
      <c r="BF519" s="654" t="b">
        <f t="shared" ref="BF519:BF520" si="1825">SUM(AX519:BE519)=P519</f>
        <v>1</v>
      </c>
      <c r="BH519" s="647">
        <v>2023</v>
      </c>
      <c r="BI519" s="647">
        <v>0</v>
      </c>
      <c r="BJ519" s="654">
        <f>IF(BH519&gt;BJ517,AX518-AX519,0)</f>
        <v>0</v>
      </c>
      <c r="BK519" s="654">
        <f>IF(BH519&gt;BK517,AY518-AY519,0)</f>
        <v>0</v>
      </c>
      <c r="BL519" s="654">
        <f>IF(BH519&gt;BL517,AZ518-AZ519,0)</f>
        <v>0</v>
      </c>
      <c r="BM519" s="654">
        <f>IF(BH519&gt;BM517,BA518-BA519,0)</f>
        <v>0</v>
      </c>
      <c r="BN519" s="654">
        <f>IF(BH519&gt;BN517,BB518-BB519,0)</f>
        <v>0</v>
      </c>
      <c r="BO519" s="654">
        <f>IF(BH519&gt;BO517,BC518-BC519,0)</f>
        <v>0</v>
      </c>
      <c r="BP519" s="654">
        <f>IF(BH519&gt;BP517,BD518-BD519,0)</f>
        <v>0</v>
      </c>
      <c r="BQ519" s="654">
        <f>IF(BH519&gt;BQ517,BE518-BE519,0)</f>
        <v>0</v>
      </c>
      <c r="BR519" s="654" t="b">
        <f>SUM(BJ519:BQ519)=U519-SUM(Y519:AH519)</f>
        <v>1</v>
      </c>
      <c r="BS519" s="655"/>
      <c r="BT519" s="655"/>
      <c r="BU519" s="655"/>
      <c r="BV519" s="655"/>
      <c r="BW519" s="655"/>
      <c r="BX519" s="655"/>
      <c r="BY519" s="655"/>
      <c r="BZ519" s="655"/>
      <c r="CA519" s="655"/>
      <c r="CB519" s="655"/>
      <c r="CC519" s="655"/>
      <c r="CD519" s="655"/>
      <c r="CE519" s="655"/>
      <c r="CF519" s="655"/>
      <c r="CG519" s="655"/>
      <c r="CH519" s="655"/>
      <c r="CI519" s="655"/>
      <c r="CJ519" s="655"/>
      <c r="CK519" s="655"/>
      <c r="CL519" s="655"/>
      <c r="CM519" s="655"/>
      <c r="CN519" s="655"/>
      <c r="CO519" s="655"/>
      <c r="CP519" s="655"/>
      <c r="CQ519" s="655"/>
      <c r="CR519" s="655"/>
      <c r="CS519" s="655"/>
      <c r="CT519" s="655"/>
      <c r="CU519" s="655"/>
      <c r="CV519" s="655"/>
      <c r="CW519" s="655"/>
      <c r="CX519" s="655"/>
      <c r="CY519" s="655"/>
      <c r="CZ519" s="655"/>
      <c r="DA519" s="655"/>
      <c r="DB519" s="655"/>
      <c r="DC519" s="655"/>
      <c r="DD519" s="655"/>
      <c r="DE519" s="655"/>
      <c r="DF519" s="655"/>
      <c r="DG519" s="655"/>
      <c r="DH519" s="655"/>
      <c r="DI519" s="655"/>
      <c r="DJ519" s="655"/>
      <c r="DK519" s="655"/>
      <c r="DL519" s="655"/>
      <c r="DM519" s="655"/>
      <c r="DN519" s="655"/>
      <c r="DO519" s="655"/>
      <c r="DP519" s="655"/>
      <c r="DQ519" s="650">
        <f>O519</f>
        <v>0</v>
      </c>
      <c r="DR519" s="647">
        <v>2023</v>
      </c>
      <c r="DS519" s="647">
        <v>0</v>
      </c>
      <c r="DT519" s="654">
        <f>IF(DR519&gt;DT517,IF(DQ519&lt;=BJ519,DQ519,BJ519),0)</f>
        <v>0</v>
      </c>
      <c r="DU519" s="654">
        <f>IF(DR519&gt;DU517,IF(DQ519&lt;=BK519,DQ519,BK519),0)</f>
        <v>0</v>
      </c>
      <c r="DV519" s="654">
        <f>IF(DR519&gt;DV517,IF(DQ519&lt;=BL519,DQ519,BL519),0)</f>
        <v>0</v>
      </c>
      <c r="DW519" s="654">
        <f>IF(DR519&gt;DW517,IF(DQ519&lt;=BM519,DQ519,BM519),0)</f>
        <v>0</v>
      </c>
      <c r="DX519" s="654">
        <f>IF(DR519&gt;DX517,IF(DQ519&lt;=BN519,DQ519,BN519),0)</f>
        <v>0</v>
      </c>
      <c r="DY519" s="654">
        <f>IF(DR519&gt;DY517,IF(DQ519&lt;=BO519,DQ519,BO519),0)</f>
        <v>0</v>
      </c>
      <c r="DZ519" s="654">
        <f>IF(DR519&gt;DZ517,IF(DQ519&lt;=BP519,DQ519,BP519),0)</f>
        <v>0</v>
      </c>
      <c r="EA519" s="654">
        <f>IF(DR519&gt;EA517,IF(DQ519&lt;=BQ519,DQ519,BQ519),0)</f>
        <v>0</v>
      </c>
      <c r="EB519" s="654" t="b">
        <f>SUM(DT519:EA519)+SUM(HB537:HK537)=O519</f>
        <v>1</v>
      </c>
      <c r="HM519" s="644"/>
      <c r="HN519" s="644"/>
      <c r="HO519" s="644"/>
      <c r="HP519" s="644"/>
      <c r="HQ519" s="644"/>
      <c r="HR519" s="644"/>
      <c r="HS519" s="644"/>
      <c r="HT519" s="644"/>
      <c r="HU519" s="644"/>
      <c r="HV519" s="644"/>
      <c r="HW519" s="644"/>
      <c r="HX519" s="644"/>
      <c r="HY519" s="644"/>
      <c r="HZ519" s="644"/>
    </row>
    <row r="520" spans="1:234" s="643" customFormat="1" x14ac:dyDescent="0.25">
      <c r="B520" s="644"/>
      <c r="C520" s="644"/>
      <c r="D520" s="651">
        <v>2024</v>
      </c>
      <c r="E520" s="687"/>
      <c r="F520" s="687"/>
      <c r="G520" s="687"/>
      <c r="H520" s="687"/>
      <c r="I520" s="687"/>
      <c r="J520" s="687"/>
      <c r="K520" s="687"/>
      <c r="L520" s="687"/>
      <c r="M520" s="687"/>
      <c r="N520" s="687"/>
      <c r="O520" s="687"/>
      <c r="P520" s="687"/>
      <c r="Q520" s="656">
        <f>SUM(E520:N520)-O520+(P519-P520)</f>
        <v>0</v>
      </c>
      <c r="R520" s="657"/>
      <c r="T520" s="646">
        <f t="shared" si="1824"/>
        <v>0</v>
      </c>
      <c r="U520" s="654">
        <f>O520+Q520</f>
        <v>0</v>
      </c>
      <c r="V520" s="658">
        <f>U520-P519</f>
        <v>0</v>
      </c>
      <c r="W520" s="658">
        <f t="shared" ref="W520" si="1826">IF(V520&gt;0,P520,P519+V520+(P520-P519))</f>
        <v>0</v>
      </c>
      <c r="X520" s="659"/>
      <c r="Y520" s="660">
        <f>IF(V520&lt;=0,0,V520*E520/SUM(E520:N520))</f>
        <v>0</v>
      </c>
      <c r="Z520" s="660">
        <f>IF(V520&lt;=0,0,V520*F520/SUM(E520:N520))</f>
        <v>0</v>
      </c>
      <c r="AA520" s="660">
        <f>IF(V520&lt;=0,0,V520*G520/SUM(E520:N520))</f>
        <v>0</v>
      </c>
      <c r="AB520" s="660">
        <f>IF(V520&lt;=0,0,V520*H520/SUM(E520:N520))</f>
        <v>0</v>
      </c>
      <c r="AC520" s="660">
        <f>IF(V520&lt;=0,0,V520*I520/SUM(E520:N520))</f>
        <v>0</v>
      </c>
      <c r="AD520" s="660">
        <f>IF(V520&lt;=0,0,V520*J520/SUM(E520:N520))</f>
        <v>0</v>
      </c>
      <c r="AE520" s="660">
        <f>IF(V520&lt;=0,0,V520*K520/SUM(E520:N520))</f>
        <v>0</v>
      </c>
      <c r="AF520" s="660">
        <f>IF(V520&lt;=0,0,V520*L520/SUM(E520:N520))</f>
        <v>0</v>
      </c>
      <c r="AG520" s="660">
        <f>IF(V520&lt;=0,0,V520*M520/SUM(E520:N520))</f>
        <v>0</v>
      </c>
      <c r="AH520" s="660">
        <f>IF(V520&lt;=0,0,V520*N520/SUM(E520:N520))</f>
        <v>0</v>
      </c>
      <c r="AI520" s="659"/>
      <c r="AJ520" s="659"/>
      <c r="AK520" s="659"/>
      <c r="AM520" s="659"/>
      <c r="AN520" s="659"/>
      <c r="AO520" s="659"/>
      <c r="AP520" s="659"/>
      <c r="AQ520" s="659"/>
      <c r="AR520" s="659"/>
      <c r="AS520" s="659"/>
      <c r="AT520" s="647">
        <f>IF(U520&lt;P519,U520,P519)</f>
        <v>0</v>
      </c>
      <c r="AU520" s="659"/>
      <c r="AV520" s="647">
        <v>2024</v>
      </c>
      <c r="AW520" s="647">
        <v>0</v>
      </c>
      <c r="AX520" s="654">
        <f>IF(AX517=AV520,W520,IF(AW520=0,MAX(AX519-MAX(AT520-SUM(AW519:AW519),0),0),AX519))</f>
        <v>0</v>
      </c>
      <c r="AY520" s="654">
        <f>IF(AY517=AV520,W520,IF(AX520=0,MAX(AY519-MAX(AT520-SUM(AW519:AX519),0),0),AY519))</f>
        <v>0</v>
      </c>
      <c r="AZ520" s="654">
        <f>IF(AZ517=AV520,W520,IF(AY520=0,MAX(AZ519-MAX(AT520-SUM(AW519:AY519),0),0),AZ519))</f>
        <v>0</v>
      </c>
      <c r="BA520" s="654">
        <f>IF(BA517=AV520,W520,IF(AZ520=0,MAX(BA519-MAX(AT520-SUM(AW519:AZ519),0),0),BA519))</f>
        <v>0</v>
      </c>
      <c r="BB520" s="654">
        <f>IF(BB517=AV520,W520,IF(BA520=0,MAX(BB519-MAX(AT520-SUM(AW519:BA519),0),0),BB519))</f>
        <v>0</v>
      </c>
      <c r="BC520" s="654">
        <f>IF(BC517=AV520,W520,IF(BB520=0,MAX(BC519-MAX(AT520-SUM(AW519:BB519),0),0),BC519))</f>
        <v>0</v>
      </c>
      <c r="BD520" s="654">
        <f>IF(BD517=AV520,W520,IF(BC520=0,MAX(BD519-MAX(AT520-SUM(AW519:BC519),0),0),BD519))</f>
        <v>0</v>
      </c>
      <c r="BE520" s="654">
        <f>IF(BE517=AV520,W520,IF(BD520=0,MAX(BE519-MAX(AT520-SUM(AW519:BD519),0),0),BE519))</f>
        <v>0</v>
      </c>
      <c r="BF520" s="654" t="b">
        <f t="shared" si="1825"/>
        <v>1</v>
      </c>
      <c r="BH520" s="647">
        <v>2024</v>
      </c>
      <c r="BI520" s="647">
        <v>0</v>
      </c>
      <c r="BJ520" s="654">
        <f>IF(BH520&gt;BJ517,AX519-AX520,0)</f>
        <v>0</v>
      </c>
      <c r="BK520" s="654">
        <f>IF(BH520&gt;BK517,AY519-AY520,0)</f>
        <v>0</v>
      </c>
      <c r="BL520" s="654">
        <f>IF(BH520&gt;BL517,AZ519-AZ520,0)</f>
        <v>0</v>
      </c>
      <c r="BM520" s="654">
        <f>IF(BH520&gt;BM517,BA519-BA520,0)</f>
        <v>0</v>
      </c>
      <c r="BN520" s="654">
        <f>IF(BH520&gt;BN517,BB519-BB520,0)</f>
        <v>0</v>
      </c>
      <c r="BO520" s="654">
        <f>IF(BH520&gt;BO517,BC519-BC520,0)</f>
        <v>0</v>
      </c>
      <c r="BP520" s="654">
        <f>IF(BH520&gt;BP517,BD519-BD520,0)</f>
        <v>0</v>
      </c>
      <c r="BQ520" s="654">
        <f>IF(BH520&gt;BQ517,BE519-BE520,0)</f>
        <v>0</v>
      </c>
      <c r="BR520" s="654" t="b">
        <f>SUM(BJ520:BQ520)=U520-SUM(Y520:AH520)</f>
        <v>1</v>
      </c>
      <c r="BS520" s="655"/>
      <c r="BT520" s="655"/>
      <c r="BU520" s="655"/>
      <c r="BV520" s="655"/>
      <c r="BW520" s="655"/>
      <c r="BX520" s="655"/>
      <c r="BY520" s="655"/>
      <c r="BZ520" s="655"/>
      <c r="CA520" s="655"/>
      <c r="CB520" s="655"/>
      <c r="CC520" s="655"/>
      <c r="CD520" s="655"/>
      <c r="CE520" s="655"/>
      <c r="CF520" s="655"/>
      <c r="CG520" s="655"/>
      <c r="CH520" s="655"/>
      <c r="CI520" s="655"/>
      <c r="CJ520" s="655"/>
      <c r="CK520" s="655"/>
      <c r="CL520" s="655"/>
      <c r="CM520" s="655"/>
      <c r="CN520" s="655"/>
      <c r="CO520" s="655"/>
      <c r="CP520" s="655"/>
      <c r="CQ520" s="655"/>
      <c r="CR520" s="655"/>
      <c r="CS520" s="655"/>
      <c r="CT520" s="655"/>
      <c r="CU520" s="655"/>
      <c r="CV520" s="655"/>
      <c r="CW520" s="655"/>
      <c r="CX520" s="655"/>
      <c r="CY520" s="655"/>
      <c r="CZ520" s="655"/>
      <c r="DA520" s="655"/>
      <c r="DB520" s="655"/>
      <c r="DC520" s="655"/>
      <c r="DD520" s="655"/>
      <c r="DE520" s="655"/>
      <c r="DF520" s="655"/>
      <c r="DG520" s="655"/>
      <c r="DH520" s="655"/>
      <c r="DI520" s="655"/>
      <c r="DJ520" s="655"/>
      <c r="DK520" s="655"/>
      <c r="DL520" s="655"/>
      <c r="DM520" s="655"/>
      <c r="DN520" s="655"/>
      <c r="DO520" s="655"/>
      <c r="DP520" s="655"/>
      <c r="DQ520" s="738">
        <f>O520</f>
        <v>0</v>
      </c>
      <c r="DR520" s="647">
        <v>2024</v>
      </c>
      <c r="DS520" s="647">
        <v>0</v>
      </c>
      <c r="DT520" s="654">
        <f>IF(DR520&gt;DT517,IF(DQ520&lt;=BJ520,DQ520,BJ520),0)</f>
        <v>0</v>
      </c>
      <c r="DU520" s="654">
        <f>IF(DR520&gt;DU517,IF(DQ520&lt;=BK520,DQ520,BK520),0)</f>
        <v>0</v>
      </c>
      <c r="DV520" s="654">
        <f>IF(DR520&gt;DV517,IF(DQ520&lt;=BL520,DQ520,BL520),0)</f>
        <v>0</v>
      </c>
      <c r="DW520" s="654">
        <f>IF(DR520&gt;DW517,IF(DQ520&lt;=BM520,DQ520,BM520),0)</f>
        <v>0</v>
      </c>
      <c r="DX520" s="654">
        <f>IF(DR520&gt;DX517,IF(DQ520&lt;=BN520,DQ520,BN520),0)</f>
        <v>0</v>
      </c>
      <c r="DY520" s="654">
        <f>IF(DR520&gt;DY517,IF(DQ520&lt;=BO520,DQ520,BO520),0)</f>
        <v>0</v>
      </c>
      <c r="DZ520" s="654">
        <f>IF(DR520&gt;DZ517,IF(DQ520&lt;=BP520,DQ520,BP520),0)</f>
        <v>0</v>
      </c>
      <c r="EA520" s="654">
        <f>IF(DR520&gt;EA517,IF(DQ520&lt;=BQ520,DQ520,BQ520),0)</f>
        <v>0</v>
      </c>
      <c r="EB520" s="654" t="b">
        <f>SUM(DT520:EA520)+SUM(HB538:HK538)=O520</f>
        <v>1</v>
      </c>
      <c r="HM520" s="657"/>
      <c r="HN520" s="657"/>
      <c r="HO520" s="657"/>
      <c r="HP520" s="657"/>
      <c r="HQ520" s="657"/>
      <c r="HR520" s="657"/>
      <c r="HS520" s="657"/>
      <c r="HT520" s="657"/>
      <c r="HU520" s="657"/>
      <c r="HV520" s="657"/>
      <c r="HW520" s="657"/>
      <c r="HX520" s="657"/>
      <c r="HY520" s="657"/>
      <c r="HZ520" s="657"/>
    </row>
    <row r="522" spans="1:234" s="643" customFormat="1" hidden="1" x14ac:dyDescent="0.25">
      <c r="A522" s="643" t="s">
        <v>208</v>
      </c>
      <c r="B522" s="644"/>
      <c r="C522" s="644"/>
      <c r="D522" s="644"/>
      <c r="E522" s="644"/>
      <c r="F522" s="644"/>
      <c r="G522" s="644"/>
      <c r="H522" s="644"/>
      <c r="I522" s="644"/>
      <c r="J522" s="644"/>
      <c r="K522" s="644"/>
      <c r="L522" s="644"/>
      <c r="M522" s="644"/>
      <c r="N522" s="644"/>
      <c r="O522" s="644"/>
      <c r="P522" s="644"/>
      <c r="Q522" s="644"/>
      <c r="R522" s="644"/>
      <c r="DR522" s="643" t="s">
        <v>1677</v>
      </c>
      <c r="HM522" s="644"/>
      <c r="HN522" s="644"/>
      <c r="HO522" s="644"/>
      <c r="HP522" s="644"/>
      <c r="HQ522" s="644"/>
      <c r="HR522" s="644"/>
      <c r="HS522" s="644"/>
      <c r="HT522" s="644"/>
      <c r="HU522" s="644"/>
      <c r="HV522" s="644"/>
      <c r="HW522" s="644"/>
      <c r="HX522" s="644"/>
      <c r="HY522" s="644"/>
      <c r="HZ522" s="644"/>
    </row>
    <row r="523" spans="1:234" hidden="1" x14ac:dyDescent="0.25">
      <c r="A523" s="643" t="s">
        <v>208</v>
      </c>
      <c r="AI523" s="913" t="s">
        <v>1661</v>
      </c>
      <c r="AJ523" s="914"/>
      <c r="AK523" s="914"/>
      <c r="AL523" s="914"/>
      <c r="AM523" s="914"/>
      <c r="AN523" s="914"/>
      <c r="AO523" s="914"/>
      <c r="AP523" s="914"/>
      <c r="AQ523" s="914"/>
      <c r="AR523" s="914"/>
      <c r="AS523" s="914"/>
      <c r="AT523" s="915"/>
      <c r="AU523" s="648"/>
      <c r="AW523" s="661" t="s">
        <v>1656</v>
      </c>
      <c r="AX523" s="647">
        <v>2023</v>
      </c>
      <c r="AY523" s="647">
        <v>2024</v>
      </c>
      <c r="AZ523" s="647">
        <v>2024</v>
      </c>
      <c r="BA523" s="647">
        <v>2024</v>
      </c>
      <c r="BB523" s="647">
        <v>2024</v>
      </c>
      <c r="BC523" s="647">
        <v>2024</v>
      </c>
      <c r="BD523" s="647">
        <v>2024</v>
      </c>
      <c r="BE523" s="647">
        <v>2024</v>
      </c>
      <c r="BF523" s="647">
        <v>2024</v>
      </c>
      <c r="BG523" s="647">
        <v>2024</v>
      </c>
      <c r="BH523" s="647">
        <v>2024</v>
      </c>
      <c r="BI523" s="647">
        <v>2025</v>
      </c>
      <c r="BJ523" s="647">
        <v>2025</v>
      </c>
      <c r="BK523" s="647">
        <v>2025</v>
      </c>
      <c r="BL523" s="647">
        <v>2025</v>
      </c>
      <c r="BM523" s="647">
        <v>2025</v>
      </c>
      <c r="BN523" s="647">
        <v>2025</v>
      </c>
      <c r="BO523" s="647">
        <v>2025</v>
      </c>
      <c r="BP523" s="647">
        <v>2025</v>
      </c>
      <c r="BQ523" s="647">
        <v>2025</v>
      </c>
      <c r="BR523" s="647">
        <v>2025</v>
      </c>
      <c r="BS523" s="647">
        <v>2026</v>
      </c>
      <c r="BT523" s="647">
        <v>2026</v>
      </c>
      <c r="BU523" s="647">
        <v>2026</v>
      </c>
      <c r="BV523" s="647">
        <v>2026</v>
      </c>
      <c r="BW523" s="647">
        <v>2026</v>
      </c>
      <c r="BX523" s="647">
        <v>2026</v>
      </c>
      <c r="BY523" s="647">
        <v>2026</v>
      </c>
      <c r="BZ523" s="647">
        <v>2026</v>
      </c>
      <c r="CA523" s="647">
        <v>2026</v>
      </c>
      <c r="CB523" s="647">
        <v>2026</v>
      </c>
      <c r="CC523" s="647">
        <v>2027</v>
      </c>
      <c r="CD523" s="647">
        <v>2027</v>
      </c>
      <c r="CE523" s="647">
        <v>2027</v>
      </c>
      <c r="CF523" s="647">
        <v>2027</v>
      </c>
      <c r="CG523" s="647">
        <v>2027</v>
      </c>
      <c r="CH523" s="647">
        <v>2027</v>
      </c>
      <c r="CI523" s="647">
        <v>2027</v>
      </c>
      <c r="CJ523" s="647">
        <v>2027</v>
      </c>
      <c r="CK523" s="647">
        <v>2027</v>
      </c>
      <c r="CL523" s="647">
        <v>2027</v>
      </c>
      <c r="CM523" s="647">
        <v>2028</v>
      </c>
      <c r="CN523" s="647">
        <v>2028</v>
      </c>
      <c r="CO523" s="647">
        <v>2028</v>
      </c>
      <c r="CP523" s="647">
        <v>2028</v>
      </c>
      <c r="CQ523" s="647">
        <v>2028</v>
      </c>
      <c r="CR523" s="647">
        <v>2028</v>
      </c>
      <c r="CS523" s="647">
        <v>2028</v>
      </c>
      <c r="CT523" s="647">
        <v>2028</v>
      </c>
      <c r="CU523" s="647">
        <v>2028</v>
      </c>
      <c r="CV523" s="647">
        <v>2028</v>
      </c>
      <c r="CW523" s="647">
        <v>2029</v>
      </c>
      <c r="CX523" s="647">
        <v>2029</v>
      </c>
      <c r="CY523" s="647">
        <v>2029</v>
      </c>
      <c r="CZ523" s="647">
        <v>2029</v>
      </c>
      <c r="DA523" s="647">
        <v>2029</v>
      </c>
      <c r="DB523" s="647">
        <v>2029</v>
      </c>
      <c r="DC523" s="647">
        <v>2029</v>
      </c>
      <c r="DD523" s="647">
        <v>2029</v>
      </c>
      <c r="DE523" s="647">
        <v>2029</v>
      </c>
      <c r="DF523" s="647">
        <v>2029</v>
      </c>
      <c r="DG523" s="647">
        <v>2030</v>
      </c>
      <c r="DH523" s="647">
        <v>2030</v>
      </c>
      <c r="DI523" s="647">
        <v>2030</v>
      </c>
      <c r="DJ523" s="647">
        <v>2030</v>
      </c>
      <c r="DK523" s="647">
        <v>2030</v>
      </c>
      <c r="DL523" s="647">
        <v>2030</v>
      </c>
      <c r="DM523" s="647">
        <v>2030</v>
      </c>
      <c r="DN523" s="647">
        <v>2030</v>
      </c>
      <c r="DO523" s="647">
        <v>2030</v>
      </c>
      <c r="DP523" s="647">
        <v>2030</v>
      </c>
      <c r="DR523" s="661"/>
      <c r="DS523" s="647">
        <v>2023</v>
      </c>
      <c r="DT523" s="647">
        <v>2024</v>
      </c>
      <c r="DU523" s="647">
        <v>2024</v>
      </c>
      <c r="DV523" s="647">
        <v>2024</v>
      </c>
      <c r="DW523" s="647">
        <v>2024</v>
      </c>
      <c r="DX523" s="647">
        <v>2024</v>
      </c>
      <c r="DY523" s="647">
        <v>2024</v>
      </c>
      <c r="DZ523" s="647">
        <v>2024</v>
      </c>
      <c r="EA523" s="647">
        <v>2024</v>
      </c>
      <c r="EB523" s="647">
        <v>2024</v>
      </c>
      <c r="EC523" s="647">
        <v>2024</v>
      </c>
      <c r="ED523" s="647">
        <v>2025</v>
      </c>
      <c r="EE523" s="647">
        <v>2025</v>
      </c>
      <c r="EF523" s="647">
        <v>2025</v>
      </c>
      <c r="EG523" s="647">
        <v>2025</v>
      </c>
      <c r="EH523" s="647">
        <v>2025</v>
      </c>
      <c r="EI523" s="647">
        <v>2025</v>
      </c>
      <c r="EJ523" s="647">
        <v>2025</v>
      </c>
      <c r="EK523" s="647">
        <v>2025</v>
      </c>
      <c r="EL523" s="647">
        <v>2025</v>
      </c>
      <c r="EM523" s="647">
        <v>2025</v>
      </c>
      <c r="EN523" s="647">
        <v>2026</v>
      </c>
      <c r="EO523" s="647">
        <v>2026</v>
      </c>
      <c r="EP523" s="647">
        <v>2026</v>
      </c>
      <c r="EQ523" s="647">
        <v>2026</v>
      </c>
      <c r="ER523" s="647">
        <v>2026</v>
      </c>
      <c r="ES523" s="647">
        <v>2026</v>
      </c>
      <c r="ET523" s="647">
        <v>2026</v>
      </c>
      <c r="EU523" s="647">
        <v>2026</v>
      </c>
      <c r="EV523" s="647">
        <v>2026</v>
      </c>
      <c r="EW523" s="647">
        <v>2026</v>
      </c>
      <c r="EX523" s="647">
        <v>2027</v>
      </c>
      <c r="EY523" s="647">
        <v>2027</v>
      </c>
      <c r="EZ523" s="647">
        <v>2027</v>
      </c>
      <c r="FA523" s="647">
        <v>2027</v>
      </c>
      <c r="FB523" s="647">
        <v>2027</v>
      </c>
      <c r="FC523" s="647">
        <v>2027</v>
      </c>
      <c r="FD523" s="647">
        <v>2027</v>
      </c>
      <c r="FE523" s="647">
        <v>2027</v>
      </c>
      <c r="FF523" s="647">
        <v>2027</v>
      </c>
      <c r="FG523" s="647">
        <v>2027</v>
      </c>
      <c r="FH523" s="647">
        <v>2028</v>
      </c>
      <c r="FI523" s="647">
        <v>2028</v>
      </c>
      <c r="FJ523" s="647">
        <v>2028</v>
      </c>
      <c r="FK523" s="647">
        <v>2028</v>
      </c>
      <c r="FL523" s="647">
        <v>2028</v>
      </c>
      <c r="FM523" s="647">
        <v>2028</v>
      </c>
      <c r="FN523" s="647">
        <v>2028</v>
      </c>
      <c r="FO523" s="647">
        <v>2028</v>
      </c>
      <c r="FP523" s="647">
        <v>2028</v>
      </c>
      <c r="FQ523" s="647">
        <v>2028</v>
      </c>
      <c r="FR523" s="647">
        <v>2029</v>
      </c>
      <c r="FS523" s="647">
        <v>2029</v>
      </c>
      <c r="FT523" s="647">
        <v>2029</v>
      </c>
      <c r="FU523" s="647">
        <v>2029</v>
      </c>
      <c r="FV523" s="647">
        <v>2029</v>
      </c>
      <c r="FW523" s="647">
        <v>2029</v>
      </c>
      <c r="FX523" s="647">
        <v>2029</v>
      </c>
      <c r="FY523" s="647">
        <v>2029</v>
      </c>
      <c r="FZ523" s="647">
        <v>2029</v>
      </c>
      <c r="GA523" s="647">
        <v>2029</v>
      </c>
      <c r="GB523" s="647">
        <v>2030</v>
      </c>
      <c r="GC523" s="647">
        <v>2030</v>
      </c>
      <c r="GD523" s="647">
        <v>2030</v>
      </c>
      <c r="GE523" s="647">
        <v>2030</v>
      </c>
      <c r="GF523" s="647">
        <v>2030</v>
      </c>
      <c r="GG523" s="647">
        <v>2030</v>
      </c>
      <c r="GH523" s="647">
        <v>2030</v>
      </c>
      <c r="GI523" s="647">
        <v>2030</v>
      </c>
      <c r="GJ523" s="647">
        <v>2030</v>
      </c>
      <c r="GK523" s="647">
        <v>2030</v>
      </c>
      <c r="GL523" s="903" t="s">
        <v>1662</v>
      </c>
      <c r="GO523" s="643" t="s">
        <v>1678</v>
      </c>
    </row>
    <row r="524" spans="1:234" hidden="1" x14ac:dyDescent="0.25">
      <c r="A524" s="643" t="s">
        <v>208</v>
      </c>
      <c r="AI524" s="647" t="s">
        <v>1663</v>
      </c>
      <c r="AJ524" s="647" t="s">
        <v>1664</v>
      </c>
      <c r="AK524" s="647" t="str">
        <f t="shared" ref="AK524" si="1827">E518</f>
        <v/>
      </c>
      <c r="AL524" s="647" t="str">
        <f t="shared" ref="AL524" si="1828">F518</f>
        <v/>
      </c>
      <c r="AM524" s="647" t="str">
        <f t="shared" ref="AM524" si="1829">G518</f>
        <v/>
      </c>
      <c r="AN524" s="647" t="str">
        <f t="shared" ref="AN524" si="1830">H518</f>
        <v/>
      </c>
      <c r="AO524" s="647" t="str">
        <f t="shared" ref="AO524" si="1831">I518</f>
        <v/>
      </c>
      <c r="AP524" s="647" t="str">
        <f t="shared" ref="AP524" si="1832">J518</f>
        <v/>
      </c>
      <c r="AQ524" s="647" t="str">
        <f t="shared" ref="AQ524" si="1833">K518</f>
        <v/>
      </c>
      <c r="AR524" s="647" t="str">
        <f t="shared" ref="AR524" si="1834">L518</f>
        <v/>
      </c>
      <c r="AS524" s="647" t="str">
        <f t="shared" ref="AS524" si="1835">M518</f>
        <v/>
      </c>
      <c r="AT524" s="647" t="str">
        <f t="shared" ref="AT524" si="1836">N518</f>
        <v/>
      </c>
      <c r="AU524" s="648"/>
      <c r="AW524" s="662" t="s">
        <v>1663</v>
      </c>
      <c r="AX524" s="647" t="s">
        <v>1664</v>
      </c>
      <c r="AY524" s="647" t="str">
        <f t="shared" ref="AY524" si="1837">E518</f>
        <v/>
      </c>
      <c r="AZ524" s="647" t="str">
        <f t="shared" ref="AZ524" si="1838">F518</f>
        <v/>
      </c>
      <c r="BA524" s="647" t="str">
        <f t="shared" ref="BA524" si="1839">G518</f>
        <v/>
      </c>
      <c r="BB524" s="647" t="str">
        <f t="shared" ref="BB524" si="1840">H518</f>
        <v/>
      </c>
      <c r="BC524" s="647" t="str">
        <f t="shared" ref="BC524" si="1841">I518</f>
        <v/>
      </c>
      <c r="BD524" s="647" t="str">
        <f t="shared" ref="BD524" si="1842">J518</f>
        <v/>
      </c>
      <c r="BE524" s="647" t="str">
        <f t="shared" ref="BE524" si="1843">K518</f>
        <v/>
      </c>
      <c r="BF524" s="647" t="str">
        <f t="shared" ref="BF524" si="1844">L518</f>
        <v/>
      </c>
      <c r="BG524" s="647" t="str">
        <f t="shared" ref="BG524" si="1845">M518</f>
        <v/>
      </c>
      <c r="BH524" s="647" t="str">
        <f t="shared" ref="BH524" si="1846">N518</f>
        <v/>
      </c>
      <c r="BI524" s="647" t="str">
        <f t="shared" ref="BI524" si="1847">E518</f>
        <v/>
      </c>
      <c r="BJ524" s="647" t="str">
        <f t="shared" ref="BJ524" si="1848">F518</f>
        <v/>
      </c>
      <c r="BK524" s="647" t="str">
        <f t="shared" ref="BK524" si="1849">G518</f>
        <v/>
      </c>
      <c r="BL524" s="647" t="str">
        <f t="shared" ref="BL524" si="1850">H518</f>
        <v/>
      </c>
      <c r="BM524" s="647" t="str">
        <f t="shared" ref="BM524" si="1851">I518</f>
        <v/>
      </c>
      <c r="BN524" s="647" t="str">
        <f t="shared" ref="BN524" si="1852">J518</f>
        <v/>
      </c>
      <c r="BO524" s="647" t="str">
        <f t="shared" ref="BO524" si="1853">K518</f>
        <v/>
      </c>
      <c r="BP524" s="647" t="str">
        <f t="shared" ref="BP524" si="1854">L518</f>
        <v/>
      </c>
      <c r="BQ524" s="647" t="str">
        <f t="shared" ref="BQ524" si="1855">M518</f>
        <v/>
      </c>
      <c r="BR524" s="647" t="str">
        <f t="shared" ref="BR524" si="1856">N518</f>
        <v/>
      </c>
      <c r="BS524" s="647" t="str">
        <f t="shared" ref="BS524" si="1857">E518</f>
        <v/>
      </c>
      <c r="BT524" s="647" t="str">
        <f t="shared" ref="BT524" si="1858">F518</f>
        <v/>
      </c>
      <c r="BU524" s="647" t="str">
        <f t="shared" ref="BU524" si="1859">G518</f>
        <v/>
      </c>
      <c r="BV524" s="647" t="str">
        <f t="shared" ref="BV524" si="1860">H518</f>
        <v/>
      </c>
      <c r="BW524" s="647" t="str">
        <f t="shared" ref="BW524" si="1861">I518</f>
        <v/>
      </c>
      <c r="BX524" s="647" t="str">
        <f t="shared" ref="BX524" si="1862">J518</f>
        <v/>
      </c>
      <c r="BY524" s="647" t="str">
        <f t="shared" ref="BY524" si="1863">K518</f>
        <v/>
      </c>
      <c r="BZ524" s="647" t="str">
        <f t="shared" ref="BZ524" si="1864">L518</f>
        <v/>
      </c>
      <c r="CA524" s="647" t="str">
        <f t="shared" ref="CA524" si="1865">M518</f>
        <v/>
      </c>
      <c r="CB524" s="647" t="str">
        <f t="shared" ref="CB524" si="1866">N518</f>
        <v/>
      </c>
      <c r="CC524" s="647" t="str">
        <f t="shared" ref="CC524" si="1867">E518</f>
        <v/>
      </c>
      <c r="CD524" s="647" t="str">
        <f t="shared" ref="CD524" si="1868">F518</f>
        <v/>
      </c>
      <c r="CE524" s="647" t="str">
        <f t="shared" ref="CE524" si="1869">G518</f>
        <v/>
      </c>
      <c r="CF524" s="647" t="str">
        <f t="shared" ref="CF524" si="1870">H518</f>
        <v/>
      </c>
      <c r="CG524" s="647" t="str">
        <f t="shared" ref="CG524" si="1871">I518</f>
        <v/>
      </c>
      <c r="CH524" s="647" t="str">
        <f t="shared" ref="CH524" si="1872">J518</f>
        <v/>
      </c>
      <c r="CI524" s="647" t="str">
        <f t="shared" ref="CI524" si="1873">K518</f>
        <v/>
      </c>
      <c r="CJ524" s="647" t="str">
        <f t="shared" ref="CJ524" si="1874">L518</f>
        <v/>
      </c>
      <c r="CK524" s="647" t="str">
        <f t="shared" ref="CK524" si="1875">M518</f>
        <v/>
      </c>
      <c r="CL524" s="647" t="str">
        <f t="shared" ref="CL524" si="1876">N518</f>
        <v/>
      </c>
      <c r="CM524" s="647" t="str">
        <f t="shared" ref="CM524" si="1877">E518</f>
        <v/>
      </c>
      <c r="CN524" s="647" t="str">
        <f t="shared" ref="CN524" si="1878">F518</f>
        <v/>
      </c>
      <c r="CO524" s="647" t="str">
        <f t="shared" ref="CO524" si="1879">G518</f>
        <v/>
      </c>
      <c r="CP524" s="647" t="str">
        <f t="shared" ref="CP524" si="1880">H518</f>
        <v/>
      </c>
      <c r="CQ524" s="647" t="str">
        <f t="shared" ref="CQ524" si="1881">I518</f>
        <v/>
      </c>
      <c r="CR524" s="647" t="str">
        <f t="shared" ref="CR524" si="1882">J518</f>
        <v/>
      </c>
      <c r="CS524" s="647" t="str">
        <f t="shared" ref="CS524" si="1883">K518</f>
        <v/>
      </c>
      <c r="CT524" s="647" t="str">
        <f t="shared" ref="CT524" si="1884">L518</f>
        <v/>
      </c>
      <c r="CU524" s="647" t="str">
        <f t="shared" ref="CU524" si="1885">M518</f>
        <v/>
      </c>
      <c r="CV524" s="647" t="str">
        <f t="shared" ref="CV524" si="1886">N518</f>
        <v/>
      </c>
      <c r="CW524" s="647" t="str">
        <f t="shared" ref="CW524" si="1887">E518</f>
        <v/>
      </c>
      <c r="CX524" s="647" t="str">
        <f t="shared" ref="CX524" si="1888">F518</f>
        <v/>
      </c>
      <c r="CY524" s="647" t="str">
        <f t="shared" ref="CY524" si="1889">G518</f>
        <v/>
      </c>
      <c r="CZ524" s="647" t="str">
        <f t="shared" ref="CZ524" si="1890">H518</f>
        <v/>
      </c>
      <c r="DA524" s="647" t="str">
        <f t="shared" ref="DA524" si="1891">I518</f>
        <v/>
      </c>
      <c r="DB524" s="647" t="str">
        <f t="shared" ref="DB524" si="1892">J518</f>
        <v/>
      </c>
      <c r="DC524" s="647" t="str">
        <f t="shared" ref="DC524" si="1893">K518</f>
        <v/>
      </c>
      <c r="DD524" s="647" t="str">
        <f t="shared" ref="DD524" si="1894">L518</f>
        <v/>
      </c>
      <c r="DE524" s="647" t="str">
        <f t="shared" ref="DE524" si="1895">M518</f>
        <v/>
      </c>
      <c r="DF524" s="647" t="str">
        <f t="shared" ref="DF524" si="1896">N518</f>
        <v/>
      </c>
      <c r="DG524" s="647" t="str">
        <f t="shared" ref="DG524" si="1897">E518</f>
        <v/>
      </c>
      <c r="DH524" s="647" t="str">
        <f t="shared" ref="DH524" si="1898">F518</f>
        <v/>
      </c>
      <c r="DI524" s="647" t="str">
        <f t="shared" ref="DI524" si="1899">G518</f>
        <v/>
      </c>
      <c r="DJ524" s="647" t="str">
        <f t="shared" ref="DJ524" si="1900">H518</f>
        <v/>
      </c>
      <c r="DK524" s="647" t="str">
        <f t="shared" ref="DK524" si="1901">I518</f>
        <v/>
      </c>
      <c r="DL524" s="647" t="str">
        <f t="shared" ref="DL524" si="1902">J518</f>
        <v/>
      </c>
      <c r="DM524" s="647" t="str">
        <f t="shared" ref="DM524" si="1903">K518</f>
        <v/>
      </c>
      <c r="DN524" s="647" t="str">
        <f t="shared" ref="DN524" si="1904">L518</f>
        <v/>
      </c>
      <c r="DO524" s="647" t="str">
        <f t="shared" ref="DO524" si="1905">M518</f>
        <v/>
      </c>
      <c r="DP524" s="647" t="str">
        <f t="shared" ref="DP524" si="1906">N518</f>
        <v/>
      </c>
      <c r="DQ524" s="643" t="s">
        <v>1657</v>
      </c>
      <c r="DR524" s="662" t="s">
        <v>1665</v>
      </c>
      <c r="DS524" s="647" t="s">
        <v>1664</v>
      </c>
      <c r="DT524" s="647" t="str">
        <f t="shared" ref="DT524" si="1907">E518</f>
        <v/>
      </c>
      <c r="DU524" s="647" t="str">
        <f t="shared" ref="DU524" si="1908">F518</f>
        <v/>
      </c>
      <c r="DV524" s="647" t="str">
        <f t="shared" ref="DV524" si="1909">G518</f>
        <v/>
      </c>
      <c r="DW524" s="647" t="str">
        <f t="shared" ref="DW524" si="1910">H518</f>
        <v/>
      </c>
      <c r="DX524" s="647" t="str">
        <f t="shared" ref="DX524" si="1911">I518</f>
        <v/>
      </c>
      <c r="DY524" s="647" t="str">
        <f t="shared" ref="DY524" si="1912">J518</f>
        <v/>
      </c>
      <c r="DZ524" s="647" t="str">
        <f t="shared" ref="DZ524" si="1913">K518</f>
        <v/>
      </c>
      <c r="EA524" s="647" t="str">
        <f t="shared" ref="EA524" si="1914">L518</f>
        <v/>
      </c>
      <c r="EB524" s="647" t="str">
        <f t="shared" ref="EB524" si="1915">M518</f>
        <v/>
      </c>
      <c r="EC524" s="647" t="str">
        <f t="shared" ref="EC524" si="1916">N518</f>
        <v/>
      </c>
      <c r="ED524" s="647" t="str">
        <f t="shared" ref="ED524" si="1917">E518</f>
        <v/>
      </c>
      <c r="EE524" s="647" t="str">
        <f t="shared" ref="EE524" si="1918">F518</f>
        <v/>
      </c>
      <c r="EF524" s="647" t="str">
        <f t="shared" ref="EF524" si="1919">G518</f>
        <v/>
      </c>
      <c r="EG524" s="647" t="str">
        <f t="shared" ref="EG524" si="1920">H518</f>
        <v/>
      </c>
      <c r="EH524" s="647" t="str">
        <f t="shared" ref="EH524" si="1921">I518</f>
        <v/>
      </c>
      <c r="EI524" s="647" t="str">
        <f t="shared" ref="EI524" si="1922">J518</f>
        <v/>
      </c>
      <c r="EJ524" s="647" t="str">
        <f t="shared" ref="EJ524" si="1923">K518</f>
        <v/>
      </c>
      <c r="EK524" s="647" t="str">
        <f t="shared" ref="EK524" si="1924">L518</f>
        <v/>
      </c>
      <c r="EL524" s="647" t="str">
        <f t="shared" ref="EL524" si="1925">M518</f>
        <v/>
      </c>
      <c r="EM524" s="647" t="str">
        <f t="shared" ref="EM524" si="1926">N518</f>
        <v/>
      </c>
      <c r="EN524" s="647" t="str">
        <f t="shared" ref="EN524" si="1927">E518</f>
        <v/>
      </c>
      <c r="EO524" s="647" t="str">
        <f t="shared" ref="EO524" si="1928">F518</f>
        <v/>
      </c>
      <c r="EP524" s="647" t="str">
        <f t="shared" ref="EP524" si="1929">G518</f>
        <v/>
      </c>
      <c r="EQ524" s="647" t="str">
        <f t="shared" ref="EQ524" si="1930">H518</f>
        <v/>
      </c>
      <c r="ER524" s="647" t="str">
        <f t="shared" ref="ER524" si="1931">I518</f>
        <v/>
      </c>
      <c r="ES524" s="647" t="str">
        <f t="shared" ref="ES524" si="1932">J518</f>
        <v/>
      </c>
      <c r="ET524" s="647" t="str">
        <f t="shared" ref="ET524" si="1933">K518</f>
        <v/>
      </c>
      <c r="EU524" s="647" t="str">
        <f t="shared" ref="EU524" si="1934">L518</f>
        <v/>
      </c>
      <c r="EV524" s="647" t="str">
        <f t="shared" ref="EV524" si="1935">M518</f>
        <v/>
      </c>
      <c r="EW524" s="647" t="str">
        <f t="shared" ref="EW524" si="1936">N518</f>
        <v/>
      </c>
      <c r="EX524" s="647" t="str">
        <f t="shared" ref="EX524" si="1937">E518</f>
        <v/>
      </c>
      <c r="EY524" s="647" t="str">
        <f t="shared" ref="EY524" si="1938">F518</f>
        <v/>
      </c>
      <c r="EZ524" s="647" t="str">
        <f t="shared" ref="EZ524" si="1939">G518</f>
        <v/>
      </c>
      <c r="FA524" s="647" t="str">
        <f t="shared" ref="FA524" si="1940">H518</f>
        <v/>
      </c>
      <c r="FB524" s="647" t="str">
        <f t="shared" ref="FB524" si="1941">I518</f>
        <v/>
      </c>
      <c r="FC524" s="647" t="str">
        <f t="shared" ref="FC524" si="1942">J518</f>
        <v/>
      </c>
      <c r="FD524" s="647" t="str">
        <f t="shared" ref="FD524" si="1943">K518</f>
        <v/>
      </c>
      <c r="FE524" s="647" t="str">
        <f t="shared" ref="FE524" si="1944">L518</f>
        <v/>
      </c>
      <c r="FF524" s="647" t="str">
        <f t="shared" ref="FF524" si="1945">M518</f>
        <v/>
      </c>
      <c r="FG524" s="647" t="str">
        <f t="shared" ref="FG524" si="1946">N518</f>
        <v/>
      </c>
      <c r="FH524" s="647" t="str">
        <f t="shared" ref="FH524" si="1947">E518</f>
        <v/>
      </c>
      <c r="FI524" s="647" t="str">
        <f t="shared" ref="FI524" si="1948">F518</f>
        <v/>
      </c>
      <c r="FJ524" s="647" t="str">
        <f t="shared" ref="FJ524" si="1949">G518</f>
        <v/>
      </c>
      <c r="FK524" s="647" t="str">
        <f t="shared" ref="FK524" si="1950">H518</f>
        <v/>
      </c>
      <c r="FL524" s="647" t="str">
        <f t="shared" ref="FL524" si="1951">I518</f>
        <v/>
      </c>
      <c r="FM524" s="647" t="str">
        <f t="shared" ref="FM524" si="1952">J518</f>
        <v/>
      </c>
      <c r="FN524" s="647" t="str">
        <f t="shared" ref="FN524" si="1953">K518</f>
        <v/>
      </c>
      <c r="FO524" s="647" t="str">
        <f t="shared" ref="FO524" si="1954">L518</f>
        <v/>
      </c>
      <c r="FP524" s="647" t="str">
        <f t="shared" ref="FP524" si="1955">M518</f>
        <v/>
      </c>
      <c r="FQ524" s="647" t="str">
        <f t="shared" ref="FQ524" si="1956">N518</f>
        <v/>
      </c>
      <c r="FR524" s="647" t="str">
        <f t="shared" ref="FR524" si="1957">E518</f>
        <v/>
      </c>
      <c r="FS524" s="647" t="str">
        <f t="shared" ref="FS524" si="1958">F518</f>
        <v/>
      </c>
      <c r="FT524" s="647" t="str">
        <f t="shared" ref="FT524" si="1959">G518</f>
        <v/>
      </c>
      <c r="FU524" s="647" t="str">
        <f t="shared" ref="FU524" si="1960">H518</f>
        <v/>
      </c>
      <c r="FV524" s="647" t="str">
        <f t="shared" ref="FV524" si="1961">I518</f>
        <v/>
      </c>
      <c r="FW524" s="647" t="str">
        <f t="shared" ref="FW524" si="1962">J518</f>
        <v/>
      </c>
      <c r="FX524" s="647" t="str">
        <f t="shared" ref="FX524" si="1963">K518</f>
        <v/>
      </c>
      <c r="FY524" s="647" t="str">
        <f t="shared" ref="FY524" si="1964">L518</f>
        <v/>
      </c>
      <c r="FZ524" s="647" t="str">
        <f t="shared" ref="FZ524" si="1965">M518</f>
        <v/>
      </c>
      <c r="GA524" s="647" t="str">
        <f t="shared" ref="GA524" si="1966">N518</f>
        <v/>
      </c>
      <c r="GB524" s="647" t="str">
        <f t="shared" ref="GB524" si="1967">E518</f>
        <v/>
      </c>
      <c r="GC524" s="647" t="str">
        <f t="shared" ref="GC524" si="1968">F518</f>
        <v/>
      </c>
      <c r="GD524" s="647" t="str">
        <f t="shared" ref="GD524" si="1969">G518</f>
        <v/>
      </c>
      <c r="GE524" s="647" t="str">
        <f t="shared" ref="GE524" si="1970">H518</f>
        <v/>
      </c>
      <c r="GF524" s="647" t="str">
        <f t="shared" ref="GF524" si="1971">I518</f>
        <v/>
      </c>
      <c r="GG524" s="647" t="str">
        <f t="shared" ref="GG524" si="1972">J518</f>
        <v/>
      </c>
      <c r="GH524" s="647" t="str">
        <f t="shared" ref="GH524" si="1973">K518</f>
        <v/>
      </c>
      <c r="GI524" s="647" t="str">
        <f t="shared" ref="GI524" si="1974">L518</f>
        <v/>
      </c>
      <c r="GJ524" s="647" t="str">
        <f t="shared" ref="GJ524" si="1975">M518</f>
        <v/>
      </c>
      <c r="GK524" s="647" t="str">
        <f t="shared" ref="GK524" si="1976">N518</f>
        <v/>
      </c>
      <c r="GL524" s="904"/>
      <c r="GM524" s="663"/>
      <c r="GN524" s="662" t="s">
        <v>1665</v>
      </c>
      <c r="GO524" s="646" t="s">
        <v>1664</v>
      </c>
      <c r="GP524" s="646" t="str">
        <f t="shared" ref="GP524" si="1977">E518</f>
        <v/>
      </c>
      <c r="GQ524" s="646" t="str">
        <f t="shared" ref="GQ524" si="1978">F518</f>
        <v/>
      </c>
      <c r="GR524" s="646" t="str">
        <f t="shared" ref="GR524" si="1979">G518</f>
        <v/>
      </c>
      <c r="GS524" s="646" t="str">
        <f t="shared" ref="GS524" si="1980">H518</f>
        <v/>
      </c>
      <c r="GT524" s="646" t="str">
        <f t="shared" ref="GT524" si="1981">I518</f>
        <v/>
      </c>
      <c r="GU524" s="646" t="str">
        <f t="shared" ref="GU524" si="1982">J518</f>
        <v/>
      </c>
      <c r="GV524" s="646" t="str">
        <f t="shared" ref="GV524" si="1983">K518</f>
        <v/>
      </c>
      <c r="GW524" s="646" t="str">
        <f t="shared" ref="GW524" si="1984">L518</f>
        <v/>
      </c>
      <c r="GX524" s="646" t="str">
        <f t="shared" ref="GX524" si="1985">M518</f>
        <v/>
      </c>
      <c r="GY524" s="646" t="str">
        <f t="shared" ref="GY524" si="1986">N518</f>
        <v/>
      </c>
      <c r="GZ524" s="646" t="s">
        <v>1662</v>
      </c>
    </row>
    <row r="525" spans="1:234" hidden="1" x14ac:dyDescent="0.25">
      <c r="A525" s="643" t="s">
        <v>208</v>
      </c>
      <c r="AI525" s="664">
        <v>2023</v>
      </c>
      <c r="AJ525" s="664">
        <v>1</v>
      </c>
      <c r="AK525" s="665">
        <v>0</v>
      </c>
      <c r="AL525" s="665">
        <v>0</v>
      </c>
      <c r="AM525" s="665">
        <v>0</v>
      </c>
      <c r="AN525" s="665">
        <v>0</v>
      </c>
      <c r="AO525" s="665">
        <v>0</v>
      </c>
      <c r="AP525" s="665">
        <v>0</v>
      </c>
      <c r="AQ525" s="665">
        <v>0</v>
      </c>
      <c r="AR525" s="665">
        <v>0</v>
      </c>
      <c r="AS525" s="665">
        <v>0</v>
      </c>
      <c r="AT525" s="665">
        <v>0</v>
      </c>
      <c r="AU525" s="666"/>
      <c r="AW525" s="749">
        <v>2023</v>
      </c>
      <c r="AX525" s="665">
        <f>AX519</f>
        <v>0</v>
      </c>
      <c r="AY525" s="665">
        <f>INDEX(AX519:BE520,MATCH(AW525,AV519:AV520,0),MATCH(AY523,AX517:BE517,0))</f>
        <v>0</v>
      </c>
      <c r="AZ525" s="665">
        <f>INDEX(AX519:BE520,MATCH(AW525,AV519:AV520,0),MATCH(AZ523,AX517:BE517,0))*(INDEX(AK525:AT532,MATCH(AZ523,AI525:AI532,0),MATCH(AZ524,AK524:AT524,0)))</f>
        <v>0</v>
      </c>
      <c r="BA525" s="665">
        <f>INDEX(AX519:BE520,MATCH(AW525,AV519:AV520,0),MATCH(BA523,AX517:BE517,0))*(INDEX(AK525:AT532,MATCH(BA523,AI525:AI532,0),MATCH(BA524,AK524:AT524,0)))</f>
        <v>0</v>
      </c>
      <c r="BB525" s="665">
        <f>INDEX(AX519:BE520,MATCH(AW525,AV519:AV520,0),MATCH(BB523,AX517:BE517,0))*(INDEX(AK525:AT532,MATCH(BB523,AI525:AI532,0),MATCH(BB524,AK524:AT524,0)))</f>
        <v>0</v>
      </c>
      <c r="BC525" s="665">
        <f>INDEX(AX519:BE520,MATCH(AW525,AV519:AV520,0),MATCH(BC523,AX517:BE517,0))*(INDEX(AK525:AT532,MATCH(BC523,AI525:AI532,0),MATCH(BC524,AK524:AT524,0)))</f>
        <v>0</v>
      </c>
      <c r="BD525" s="665">
        <f>INDEX(AX519:BE520,MATCH(AW525,AV519:AV520,0),MATCH(BD523,AX517:BE517,0))*(INDEX(AK525:AT532,MATCH(BD523,AI525:AI532,0),MATCH(BD524,AK524:AT524,0)))</f>
        <v>0</v>
      </c>
      <c r="BE525" s="665">
        <f>INDEX(AX519:BE520,MATCH(AW525,AV519:AV520,0),MATCH(BE523,AX517:BE517,0))*(INDEX(AK525:AT532,MATCH(BE523,AI525:AI532,0),MATCH(BE524,AK524:AT524,0)))</f>
        <v>0</v>
      </c>
      <c r="BF525" s="665">
        <f>INDEX(AX519:BE520,MATCH(AW525,AV519:AV520,0),MATCH(BF523,AX517:BE517,0))*(INDEX(AK525:AT532,MATCH(BF523,AI525:AI532,0),MATCH(BF524,AK524:AT524,0)))</f>
        <v>0</v>
      </c>
      <c r="BG525" s="665">
        <f>INDEX(AX519:BE520,MATCH(AW525,AV519:AV520,0),MATCH(BG523,AX517:BE517,0))*(INDEX(AK525:AT532,MATCH(BG523,AI525:AI532,0),MATCH(BG524,AK524:AT524,0)))</f>
        <v>0</v>
      </c>
      <c r="BH525" s="665">
        <f>INDEX(AX519:BE520,MATCH(AW525,AV519:AV520,0),MATCH(BH523,AX517:BE517,0))*(INDEX(AK525:AT532,MATCH(BH523,AI525:AI532,0),MATCH(BH524,AK524:AT524,0)))</f>
        <v>0</v>
      </c>
      <c r="BI525" s="665">
        <f>INDEX(AX519:BE520,MATCH(AW525,AV519:AV520,0),MATCH(BI523,AX517:BE517,0))*(INDEX(AK525:AT532,MATCH(BI523,AI525:AI532,0),MATCH(BI524,AK524:AT524,0)))</f>
        <v>0</v>
      </c>
      <c r="BJ525" s="665">
        <f>INDEX(AX519:BE520,MATCH(AW525,AV519:AV520,0),MATCH(BJ523,AX517:BE517,0))*(INDEX(AK525:AT532,MATCH(BJ523,AI525:AI532,0),MATCH(BJ524,AK524:AT524,0)))</f>
        <v>0</v>
      </c>
      <c r="BK525" s="665">
        <f>INDEX(AX519:BE520,MATCH(AW525,AV519:AV520,0),MATCH(BK523,AX517:BE517,0))*(INDEX(AK525:AT532,MATCH(BK523,AI525:AI532,0),MATCH(BK524,AK524:AT524,0)))</f>
        <v>0</v>
      </c>
      <c r="BL525" s="665">
        <f>INDEX(AX519:BE520,MATCH(AW525,AV519:AV520,0),MATCH(BL523,AX517:BE517,0))*(INDEX(AK525:AT532,MATCH(BL523,AI525:AI532,0),MATCH(BL524,AK524:AT524,0)))</f>
        <v>0</v>
      </c>
      <c r="BM525" s="665">
        <f>INDEX(AX519:BE520,MATCH(AW525,AV519:AV520,0),MATCH(BM523,AX517:BE517,0))*(INDEX(AK525:AT532,MATCH(BM523,AI525:AI532,0),MATCH(BM524,AK524:AT524,0)))</f>
        <v>0</v>
      </c>
      <c r="BN525" s="665">
        <f>INDEX(AX519:BE520,MATCH(AW525,AV519:AV520,0),MATCH(BN523,AX517:BE517,0))*(INDEX(AK525:AT532,MATCH(BN523,AI525:AI532,0),MATCH(BN524,AK524:AT524,0)))</f>
        <v>0</v>
      </c>
      <c r="BO525" s="665">
        <f>INDEX(AX519:BE520,MATCH(AW525,AV519:AV520,0),MATCH(BO523,AX517:BE517,0))*(INDEX(AK525:AT532,MATCH(BO523,AI525:AI532,0),MATCH(BO524,AK524:AT524,0)))</f>
        <v>0</v>
      </c>
      <c r="BP525" s="665">
        <f>INDEX(AX519:BE520,MATCH(AW525,AV519:AV520,0),MATCH(BP523,AX517:BE517,0))*(INDEX(AK525:AT532,MATCH(BP523,AI525:AI532,0),MATCH(BP524,AK524:AT524,0)))</f>
        <v>0</v>
      </c>
      <c r="BQ525" s="665">
        <f>INDEX(AX519:BE520,MATCH(AW525,AV519:AV520,0),MATCH(BQ523,AX517:BE517,0))*(INDEX(AK525:AT532,MATCH(BQ523,AI525:AI532,0),MATCH(BQ524,AK524:AT524,0)))</f>
        <v>0</v>
      </c>
      <c r="BR525" s="665">
        <f>INDEX(AX519:BE520,MATCH(AW525,AV519:AV520,0),MATCH(BR523,AX517:BE517,0))*(INDEX(AK525:AT532,MATCH(BR523,AI525:AI532,0),MATCH(BR524,AK524:AT524,0)))</f>
        <v>0</v>
      </c>
      <c r="BS525" s="665">
        <f>INDEX(AX519:BE520,MATCH(AW525,AV519:AV520,0),MATCH(BS523,AX517:BE517,0))*(INDEX(AK525:AT532,MATCH(BS523,AI525:AI532,0),MATCH(BS524,AK524:AT524,0)))</f>
        <v>0</v>
      </c>
      <c r="BT525" s="665">
        <f>INDEX(AX519:BE520,MATCH(AW525,AV519:AV520,0),MATCH(BT523,AX517:BE517,0))*(INDEX(AK525:AT532,MATCH(BT523,AI525:AI532,0),MATCH(BT524,AK524:AT524,0)))</f>
        <v>0</v>
      </c>
      <c r="BU525" s="665">
        <f>INDEX(AX519:BE520,MATCH(AW525,AV519:AV520,0),MATCH(BU523,AX517:BE517,0))*(INDEX(AK525:AT532,MATCH(BU523,AI525:AI532,0),MATCH(BU524,AK524:AT524,0)))</f>
        <v>0</v>
      </c>
      <c r="BV525" s="665">
        <f>INDEX(AX519:BE520,MATCH(AW525,AV519:AV520,0),MATCH(BV523,AX517:BE517,0))*(INDEX(AK525:AT532,MATCH(BV523,AI525:AI532,0),MATCH(BV524,AK524:AT524,0)))</f>
        <v>0</v>
      </c>
      <c r="BW525" s="665">
        <f>INDEX(AX519:BE520,MATCH(AW525,AV519:AV520,0),MATCH(BW523,AX517:BE517,0))*(INDEX(AK525:AT532,MATCH(BW523,AI525:AI532,0),MATCH(BW524,AK524:AT524,0)))</f>
        <v>0</v>
      </c>
      <c r="BX525" s="665">
        <f>INDEX(AX519:BE520,MATCH(AW525,AV519:AV520,0),MATCH(BX523,AX517:BE517,0))*(INDEX(AK525:AT532,MATCH(BX523,AI525:AI532,0),MATCH(BX524,AK524:AT524,0)))</f>
        <v>0</v>
      </c>
      <c r="BY525" s="665">
        <f>INDEX(AX519:BE520,MATCH(AW525,AV519:AV520,0),MATCH(BY523,AX517:BE517,0))*(INDEX(AK525:AT532,MATCH(BY523,AI525:AI532,0),MATCH(BY524,AK524:AT524,0)))</f>
        <v>0</v>
      </c>
      <c r="BZ525" s="665">
        <f>INDEX(AX519:BE520,MATCH(AW525,AV519:AV520,0),MATCH(BZ523,AX517:BE517,0))*(INDEX(AK525:AT532,MATCH(BZ523,AI525:AI532,0),MATCH(BZ524,AK524:AT524,0)))</f>
        <v>0</v>
      </c>
      <c r="CA525" s="665">
        <f>INDEX(AX519:BE520,MATCH(AW525,AV519:AV520,0),MATCH(CA523,AX517:BE517,0))*(INDEX(AK525:AT532,MATCH(CA523,AI525:AI532,0),MATCH(CA524,AK524:AT524,0)))</f>
        <v>0</v>
      </c>
      <c r="CB525" s="665">
        <f>INDEX(AX519:BE520,MATCH(AW525,AV519:AV520,0),MATCH(CB523,AX517:BE517,0))*(INDEX(AK525:AT532,MATCH(CB523,AI525:AI532,0),MATCH(CB524,AK524:AT524,0)))</f>
        <v>0</v>
      </c>
      <c r="CC525" s="665">
        <f>INDEX(AX519:BE520,MATCH(AW525,AV519:AV520,0),MATCH(CC523,AX517:BE517,0))*(INDEX(AK525:AT532,MATCH(CC523,AI525:AI532,0),MATCH(CC524,AK524:AT524,0)))</f>
        <v>0</v>
      </c>
      <c r="CD525" s="665">
        <f>INDEX(AX519:BE520,MATCH(AW525,AV519:AV520,0),MATCH(CD523,AX517:BE517,0))*(INDEX(AK525:AT532,MATCH(CD523,AI525:AI532,0),MATCH(CD524,AK524:AT524,0)))</f>
        <v>0</v>
      </c>
      <c r="CE525" s="665">
        <f>INDEX(AX519:BE520,MATCH(AW525,AV519:AV520,0),MATCH(CE523,AX517:BE517,0))*(INDEX(AK525:AT532,MATCH(CE523,AI525:AI532,0),MATCH(CE524,AK524:AT524,0)))</f>
        <v>0</v>
      </c>
      <c r="CF525" s="665">
        <f>INDEX(AX519:BE520,MATCH(AW525,AV519:AV520,0),MATCH(CF523,AX517:BE517,0))*(INDEX(AK525:AT532,MATCH(CF523,AI525:AI532,0),MATCH(CF524,AK524:AT524,0)))</f>
        <v>0</v>
      </c>
      <c r="CG525" s="665">
        <f>INDEX(AX519:BE520,MATCH(AW525,AV519:AV520,0),MATCH(CG523,AX517:BE517,0))*(INDEX(AK525:AT532,MATCH(CG523,AI525:AI532,0),MATCH(CG524,AK524:AT524,0)))</f>
        <v>0</v>
      </c>
      <c r="CH525" s="665">
        <f>INDEX(AX519:BE520,MATCH(AW525,AV519:AV520,0),MATCH(CH523,AX517:BE517,0))*(INDEX(AK525:AT532,MATCH(CH523,AI525:AI532,0),MATCH(CH524,AK524:AT524,0)))</f>
        <v>0</v>
      </c>
      <c r="CI525" s="665">
        <f>INDEX(AX519:BE520,MATCH(AW525,AV519:AV520,0),MATCH(CI523,AX517:BE517,0))*(INDEX(AK525:AT532,MATCH(CI523,AI525:AI532,0),MATCH(CI524,AK524:AT524,0)))</f>
        <v>0</v>
      </c>
      <c r="CJ525" s="665">
        <f>INDEX(AX519:BE520,MATCH(AW525,AV519:AV520,0),MATCH(CJ523,AX517:BE517,0))*(INDEX(AK525:AT532,MATCH(CJ523,AI525:AI532,0),MATCH(CJ524,AK524:AT524,0)))</f>
        <v>0</v>
      </c>
      <c r="CK525" s="665">
        <f>INDEX(AX519:BE520,MATCH(AW525,AV519:AV520,0),MATCH(CK523,AX517:BE517,0))*(INDEX(AK525:AT532,MATCH(CK523,AI525:AI532,0),MATCH(CK524,AK524:AT524,0)))</f>
        <v>0</v>
      </c>
      <c r="CL525" s="665">
        <f>INDEX(AX519:BE520,MATCH(AW525,AV519:AV520,0),MATCH(CL523,AX517:BE517,0))*(INDEX(AK525:AT532,MATCH(CL523,AI525:AI532,0),MATCH(CL524,AK524:AT524,0)))</f>
        <v>0</v>
      </c>
      <c r="CM525" s="665">
        <f>INDEX(AX519:BE520,MATCH(AW525,AV519:AV520,0),MATCH(CM523,AX517:BE517,0))*(INDEX(AK525:AT532,MATCH(CM523,AI525:AI532,0),MATCH(CM524,AK524:AT524,0)))</f>
        <v>0</v>
      </c>
      <c r="CN525" s="665">
        <f>INDEX(AX519:BE520,MATCH(AW525,AV519:AV520,0),MATCH(CN523,AX517:BE517,0))*(INDEX(AK525:AT532,MATCH(CN523,AI525:AI532,0),MATCH(CN524,AK524:AT524,0)))</f>
        <v>0</v>
      </c>
      <c r="CO525" s="665">
        <f>INDEX(AX519:BE520,MATCH(AW525,AV519:AV520,0),MATCH(CO523,AX517:BE517,0))*(INDEX(AK525:AT532,MATCH(CO523,AI525:AI532,0),MATCH(CO524,AK524:AT524,0)))</f>
        <v>0</v>
      </c>
      <c r="CP525" s="665">
        <f>INDEX(AX519:BE520,MATCH(AW525,AV519:AV520,0),MATCH(CP523,AX517:BE517,0))*(INDEX(AK525:AT532,MATCH(CP523,AI525:AI532,0),MATCH(CP524,AK524:AT524,0)))</f>
        <v>0</v>
      </c>
      <c r="CQ525" s="665">
        <f>INDEX(AX519:BE520,MATCH(AW525,AV519:AV520,0),MATCH(CQ523,AX517:BE517,0))*(INDEX(AK525:AT532,MATCH(CQ523,AI525:AI532,0),MATCH(CQ524,AK524:AT524,0)))</f>
        <v>0</v>
      </c>
      <c r="CR525" s="665">
        <f>INDEX(AX519:BE520,MATCH(AW525,AV519:AV520,0),MATCH(CR523,AX517:BE517,0))*(INDEX(AK525:AT532,MATCH(CR523,AI525:AI532,0),MATCH(CR524,AK524:AT524,0)))</f>
        <v>0</v>
      </c>
      <c r="CS525" s="665">
        <f>INDEX(AX519:BE520,MATCH(AW525,AV519:AV520,0),MATCH(CS523,AX517:BE517,0))*(INDEX(AK525:AT532,MATCH(CS523,AI525:AI532,0),MATCH(CS524,AK524:AT524,0)))</f>
        <v>0</v>
      </c>
      <c r="CT525" s="665">
        <f>INDEX(AX519:BE520,MATCH(AW525,AV519:AV520,0),MATCH(CT523,AX517:BE517,0))*(INDEX(AK525:AT532,MATCH(CT523,AI525:AI532,0),MATCH(CT524,AK524:AT524,0)))</f>
        <v>0</v>
      </c>
      <c r="CU525" s="665">
        <f>INDEX(AX519:BE520,MATCH(AW525,AV519:AV520,0),MATCH(CU523,AX517:BE517,0))*(INDEX(AK525:AT532,MATCH(CU523,AI525:AI532,0),MATCH(CU524,AK524:AT524,0)))</f>
        <v>0</v>
      </c>
      <c r="CV525" s="665">
        <f>INDEX(AX519:BE520,MATCH(AW525,AV519:AV520,0),MATCH(CV523,AX517:BE517,0))*(INDEX(AK525:AT532,MATCH(CV523,AI525:AI532,0),MATCH(CV524,AK524:AT524,0)))</f>
        <v>0</v>
      </c>
      <c r="CW525" s="665">
        <f>INDEX(AX519:BE520,MATCH(AW525,AV519:AV520,0),MATCH(CW523,AX517:BE517,0))*(INDEX(AK525:AT532,MATCH(CW523,AI525:AI532,0),MATCH(CW524,AK524:AT524,0)))</f>
        <v>0</v>
      </c>
      <c r="CX525" s="665">
        <f>INDEX(AX519:BE520,MATCH(AW525,AV519:AV520,0),MATCH(CX523,AX517:BE517,0))*(INDEX(AK525:AT532,MATCH(CX523,AI525:AI532,0),MATCH(CX524,AK524:AT524,0)))</f>
        <v>0</v>
      </c>
      <c r="CY525" s="665">
        <f>INDEX(AX519:BE520,MATCH(AW525,AV519:AV520,0),MATCH(CY523,AX517:BE517,0))*(INDEX(AK525:AT532,MATCH(CY523,AI525:AI532,0),MATCH(CY524,AK524:AT524,0)))</f>
        <v>0</v>
      </c>
      <c r="CZ525" s="665">
        <f>INDEX(AX519:BE520,MATCH(AW525,AV519:AV520,0),MATCH(CZ523,AX517:BE517,0))*(INDEX(AK525:AT532,MATCH(CZ523,AI525:AI532,0),MATCH(CZ524,AK524:AT524,0)))</f>
        <v>0</v>
      </c>
      <c r="DA525" s="665">
        <f>INDEX(AX519:BE520,MATCH(AW525,AV519:AV520,0),MATCH(DA523,AX517:BE517,0))*(INDEX(AK525:AT532,MATCH(DA523,AI525:AI532,0),MATCH(DA524,AK524:AT524,0)))</f>
        <v>0</v>
      </c>
      <c r="DB525" s="665">
        <f>INDEX(AX519:BE520,MATCH(AW525,AV519:AV520,0),MATCH(DB523,AX517:BE517,0))*(INDEX(AK525:AT532,MATCH(DB523,AI525:AI532,0),MATCH(DB524,AK524:AT524,0)))</f>
        <v>0</v>
      </c>
      <c r="DC525" s="665">
        <f>INDEX(AX519:BE520,MATCH(AW525,AV519:AV520,0),MATCH(DC523,AX517:BE517,0))*(INDEX(AK525:AT532,MATCH(DC523,AI525:AI532,0),MATCH(DC524,AK524:AT524,0)))</f>
        <v>0</v>
      </c>
      <c r="DD525" s="665">
        <f>INDEX(AX519:BE520,MATCH(AW525,AV519:AV520,0),MATCH(DD523,AX517:BE517,0))*(INDEX(AK525:AT532,MATCH(DD523,AI525:AI532,0),MATCH(DD524,AK524:AT524,0)))</f>
        <v>0</v>
      </c>
      <c r="DE525" s="665">
        <f>INDEX(AX519:BE520,MATCH(AW525,AV519:AV520,0),MATCH(DE523,AX517:BE517,0))*(INDEX(AK525:AT532,MATCH(DE523,AI525:AI532,0),MATCH(DE524,AK524:AT524,0)))</f>
        <v>0</v>
      </c>
      <c r="DF525" s="665">
        <f>INDEX(AX519:BE520,MATCH(AW525,AV519:AV520,0),MATCH(DF523,AX517:BE517,0))*(INDEX(AK525:AT532,MATCH(DF523,AI525:AI532,0),MATCH(DF524,AK524:AT524,0)))</f>
        <v>0</v>
      </c>
      <c r="DG525" s="665">
        <f>INDEX(AX519:BE520,MATCH(AW525,AV519:AV520,0),MATCH(DG523,AX517:BE517,0))*(INDEX(AK525:AT532,MATCH(DG523,AI525:AI532,0),MATCH(DG524,AK524:AT524,0)))</f>
        <v>0</v>
      </c>
      <c r="DH525" s="665">
        <f>INDEX(AX519:BE520,MATCH(AW525,AV519:AV520,0),MATCH(DH523,AX517:BE517,0))*(INDEX(AK525:AT532,MATCH(DH523,AI525:AI532,0),MATCH(DH524,AK524:AT524,0)))</f>
        <v>0</v>
      </c>
      <c r="DI525" s="665">
        <f>INDEX(AX519:BE520,MATCH(AW525,AV519:AV520,0),MATCH(DI523,AX517:BE517,0))*(INDEX(AK525:AT532,MATCH(DI523,AI525:AI532,0),MATCH(DI524,AK524:AT524,0)))</f>
        <v>0</v>
      </c>
      <c r="DJ525" s="665">
        <f>INDEX(AX519:BE520,MATCH(AW525,AV519:AV520,0),MATCH(DJ523,AX517:BE517,0))*(INDEX(AK525:AT532,MATCH(DJ523,AI525:AI532,0),MATCH(DJ524,AK524:AT524,0)))</f>
        <v>0</v>
      </c>
      <c r="DK525" s="665">
        <f>INDEX(AX519:BE520,MATCH(AW525,AV519:AV520,0),MATCH(DK523,AX517:BE517,0))*(INDEX(AK525:AT532,MATCH(DK523,AI525:AI532,0),MATCH(DK524,AK524:AT524,0)))</f>
        <v>0</v>
      </c>
      <c r="DL525" s="665">
        <f>INDEX(AX519:BE520,MATCH(AW525,AV519:AV520,0),MATCH(DL523,AX517:BE517,0))*(INDEX(AK525:AT532,MATCH(DL523,AI525:AI532,0),MATCH(DL524,AK524:AT524,0)))</f>
        <v>0</v>
      </c>
      <c r="DM525" s="665">
        <f>INDEX(AX519:BE520,MATCH(AW525,AV519:AV520,0),MATCH(DM523,AX517:BE517,0))*(INDEX(AK525:AT532,MATCH(DM523,AI525:AI532,0),MATCH(DM524,AK524:AT524,0)))</f>
        <v>0</v>
      </c>
      <c r="DN525" s="665">
        <f>INDEX(AX519:BE520,MATCH(AW525,AV519:AV520,0),MATCH(DN523,AX517:BE517,0))*(INDEX(AK525:AT532,MATCH(DN523,AI525:AI532,0),MATCH(DN524,AK524:AT524,0)))</f>
        <v>0</v>
      </c>
      <c r="DO525" s="665">
        <f>INDEX(AX519:BE520,MATCH(AW525,AV519:AV520,0),MATCH(DO523,AX517:BE517,0))*(INDEX(AK525:AT532,MATCH(DO523,AI525:AI532,0),MATCH(DO524,AK524:AT524,0)))</f>
        <v>0</v>
      </c>
      <c r="DP525" s="665">
        <f>INDEX(AX519:BE520,MATCH(AW525,AV519:AV520,0),MATCH(DP523,AX517:BE517,0))*(INDEX(AK525:AT532,MATCH(DP523,AI525:AI532,0),MATCH(DP524,AK524:AT524,0)))</f>
        <v>0</v>
      </c>
      <c r="DQ525" s="643" t="b">
        <f>SUM(AX525:DP525)=P519</f>
        <v>1</v>
      </c>
      <c r="DR525" s="749">
        <v>2023</v>
      </c>
      <c r="DS525" s="665">
        <f>IF(DR525&gt;DS523,AX524-AX525,0)</f>
        <v>0</v>
      </c>
      <c r="DT525" s="665">
        <f>IF(DR525&gt;DT523,AY524-AY525,0)</f>
        <v>0</v>
      </c>
      <c r="DU525" s="665">
        <f>IF(DR525&gt;DU523,AZ524-AZ525,0)</f>
        <v>0</v>
      </c>
      <c r="DV525" s="665">
        <f>IF(DR525&gt;DV523,BA524-BA525,0)</f>
        <v>0</v>
      </c>
      <c r="DW525" s="665">
        <f>IF(DR525&gt;DW523,BB524-BB525,0)</f>
        <v>0</v>
      </c>
      <c r="DX525" s="665">
        <f>IF(DR525&gt;DX523,BC524-BC525,0)</f>
        <v>0</v>
      </c>
      <c r="DY525" s="665">
        <f>IF(DR525&gt;DY523,BD524-BD525,0)</f>
        <v>0</v>
      </c>
      <c r="DZ525" s="665">
        <f>IF(DR525&gt;DZ523,BE524-BE525,0)</f>
        <v>0</v>
      </c>
      <c r="EA525" s="665">
        <f>IF(DR525&gt;EA523,BF524-BF525,0)</f>
        <v>0</v>
      </c>
      <c r="EB525" s="665">
        <f>IF(DR525&gt;EB523,BG524-BG525,0)</f>
        <v>0</v>
      </c>
      <c r="EC525" s="665">
        <f>IF(DR525&gt;EC523,BH524-BH525,0)</f>
        <v>0</v>
      </c>
      <c r="ED525" s="665">
        <f>IF(DR525&gt;ED523,BI524-BI525,0)</f>
        <v>0</v>
      </c>
      <c r="EE525" s="665">
        <f>IF(DR525&gt;EE523,BJ524-BJ525,0)</f>
        <v>0</v>
      </c>
      <c r="EF525" s="665">
        <f>IF(DR525&gt;EF523,BK524-BK525,0)</f>
        <v>0</v>
      </c>
      <c r="EG525" s="665">
        <f>IF(DR525&gt;EG523,BL524-BL525,0)</f>
        <v>0</v>
      </c>
      <c r="EH525" s="665">
        <f>IF(DR525&gt;EH523,BM524-BM525,0)</f>
        <v>0</v>
      </c>
      <c r="EI525" s="665">
        <f>IF(DR525&gt;EI523,BN524-BN525,0)</f>
        <v>0</v>
      </c>
      <c r="EJ525" s="665">
        <f>IF(DR525&gt;EJ523,BO524-BO525,0)</f>
        <v>0</v>
      </c>
      <c r="EK525" s="665">
        <f>IF(DR525&gt;EK523,BP524-BP525,0)</f>
        <v>0</v>
      </c>
      <c r="EL525" s="665">
        <f>IF(DR525&gt;EL523,BQ524-BQ525,0)</f>
        <v>0</v>
      </c>
      <c r="EM525" s="665">
        <f>IF(DR525&gt;EM523,BR524-BR525,0)</f>
        <v>0</v>
      </c>
      <c r="EN525" s="665">
        <f>IF(DR525&gt;EN523,BS524-BS525,0)</f>
        <v>0</v>
      </c>
      <c r="EO525" s="665">
        <f>IF(DR525&gt;EO523,BT524-BT525,0)</f>
        <v>0</v>
      </c>
      <c r="EP525" s="665">
        <f>IF(DR525&gt;EP523,BU524-BU525,0)</f>
        <v>0</v>
      </c>
      <c r="EQ525" s="665">
        <f>IF(DR525&gt;EQ523,BV524-BV525,0)</f>
        <v>0</v>
      </c>
      <c r="ER525" s="665">
        <f>IF(DR525&gt;ER523,BW524-BW525,0)</f>
        <v>0</v>
      </c>
      <c r="ES525" s="665">
        <f>IF(DR525&gt;ES523,BX524-BX525,0)</f>
        <v>0</v>
      </c>
      <c r="ET525" s="665">
        <f>IF(DR525&gt;ET523,BY524-BY525,0)</f>
        <v>0</v>
      </c>
      <c r="EU525" s="665">
        <f>IF(DR525&gt;EU523,BZ524-BZ525,0)</f>
        <v>0</v>
      </c>
      <c r="EV525" s="665">
        <f>IF(DR525&gt;EV523,CA524-CA525,0)</f>
        <v>0</v>
      </c>
      <c r="EW525" s="665">
        <f>IF(DR525&gt;EW523,CB524-CB525,0)</f>
        <v>0</v>
      </c>
      <c r="EX525" s="665">
        <f>IF(DR525&gt;EX523,CC524-CC525,0)</f>
        <v>0</v>
      </c>
      <c r="EY525" s="665">
        <f>IF(DR525&gt;EY523,CD524-CD525,0)</f>
        <v>0</v>
      </c>
      <c r="EZ525" s="665">
        <f>IF(DR525&gt;EZ523,CE524-CE525,0)</f>
        <v>0</v>
      </c>
      <c r="FA525" s="665">
        <f>IF(DR525&gt;FA523,CF524-CF525,0)</f>
        <v>0</v>
      </c>
      <c r="FB525" s="665">
        <f>IF(DR525&gt;FB523,CG524-CG525,0)</f>
        <v>0</v>
      </c>
      <c r="FC525" s="665">
        <f>IF(DR525&gt;FC523,CH524-CH525,0)</f>
        <v>0</v>
      </c>
      <c r="FD525" s="665">
        <f>IF(DR525&gt;FD523,CI524-CI525,0)</f>
        <v>0</v>
      </c>
      <c r="FE525" s="665">
        <f>IF(DR525&gt;FE523,CJ524-CJ525,0)</f>
        <v>0</v>
      </c>
      <c r="FF525" s="665">
        <f>IF(DR525&gt;FF523,CK524-CK525,0)</f>
        <v>0</v>
      </c>
      <c r="FG525" s="665">
        <f>IF(DR525&gt;FG523,CL524-CL525,0)</f>
        <v>0</v>
      </c>
      <c r="FH525" s="665">
        <f>IF(DR525&gt;FH523,CM524-CM525,0)</f>
        <v>0</v>
      </c>
      <c r="FI525" s="665">
        <f>IF(DR525&gt;FI523,CN524-CN525,0)</f>
        <v>0</v>
      </c>
      <c r="FJ525" s="665">
        <f>IF(DR525&gt;FJ523,CO524-CO525,0)</f>
        <v>0</v>
      </c>
      <c r="FK525" s="665">
        <f>IF(DR525&gt;FK523,CP524-CP525,0)</f>
        <v>0</v>
      </c>
      <c r="FL525" s="665">
        <f>IF(DR525&gt;FL523,CQ524-CQ525,0)</f>
        <v>0</v>
      </c>
      <c r="FM525" s="665">
        <f>IF(DR525&gt;FM523,CR524-CR525,0)</f>
        <v>0</v>
      </c>
      <c r="FN525" s="665">
        <f>IF(DR525&gt;FN523,CS524-CS525,0)</f>
        <v>0</v>
      </c>
      <c r="FO525" s="665">
        <f>IF(DR525&gt;FO523,CT524-CT525,0)</f>
        <v>0</v>
      </c>
      <c r="FP525" s="665">
        <f>IF(DR525&gt;FP523,CU524-CU525,0)</f>
        <v>0</v>
      </c>
      <c r="FQ525" s="665">
        <f>IF(DR525&gt;FQ523,CV524-CV525,0)</f>
        <v>0</v>
      </c>
      <c r="FR525" s="665">
        <f>IF(DR525&gt;FR523,CW524-CW525,0)</f>
        <v>0</v>
      </c>
      <c r="FS525" s="665">
        <f>IF(DR525&gt;FS523,CX524-CX525,0)</f>
        <v>0</v>
      </c>
      <c r="FT525" s="665">
        <f>IF(DR525&gt;FT523,CY524-CY525,0)</f>
        <v>0</v>
      </c>
      <c r="FU525" s="665">
        <f>IF(DR525&gt;FU523,CZ524-CZ525,0)</f>
        <v>0</v>
      </c>
      <c r="FV525" s="665">
        <f>IF(DR525&gt;FV523,DA524-DA525,0)</f>
        <v>0</v>
      </c>
      <c r="FW525" s="665">
        <f>IF(DR525&gt;FW523,DB524-DB525,0)</f>
        <v>0</v>
      </c>
      <c r="FX525" s="665">
        <f>IF(DR525&gt;FX523,DC524-DC525,0)</f>
        <v>0</v>
      </c>
      <c r="FY525" s="665">
        <f>IF(DR525&gt;FY523,DD524-DD525,0)</f>
        <v>0</v>
      </c>
      <c r="FZ525" s="665">
        <f>IF(DR525&gt;FZ523,DE524-DE525,0)</f>
        <v>0</v>
      </c>
      <c r="GA525" s="665">
        <f>IF(DR525&gt;GA523,DF524-DF525,0)</f>
        <v>0</v>
      </c>
      <c r="GB525" s="665">
        <f>IF(DR525&gt;GB523,DG524-DG525,0)</f>
        <v>0</v>
      </c>
      <c r="GC525" s="665">
        <f>IF(DR525&gt;GC523,DH524-DH525,0)</f>
        <v>0</v>
      </c>
      <c r="GD525" s="665">
        <f>IF(DR525&gt;GD523,DI524-DI525,0)</f>
        <v>0</v>
      </c>
      <c r="GE525" s="665">
        <f>IF(DR525&gt;GE523,DJ524-DJ525,0)</f>
        <v>0</v>
      </c>
      <c r="GF525" s="665">
        <f>IF(DR525&gt;GF523,DK524-DK525,0)</f>
        <v>0</v>
      </c>
      <c r="GG525" s="665">
        <f>IF(DR525&gt;GG523,DL524-DL525,0)</f>
        <v>0</v>
      </c>
      <c r="GH525" s="665">
        <f>IF(DR525&gt;GH523,DM524-DM525,0)</f>
        <v>0</v>
      </c>
      <c r="GI525" s="665">
        <f>IF(DR525&gt;GI523,DN524-DN525,0)</f>
        <v>0</v>
      </c>
      <c r="GJ525" s="665">
        <f>IF(DR525&gt;GJ523,DO524-DO525,0)</f>
        <v>0</v>
      </c>
      <c r="GK525" s="665">
        <f>IF(DR525&gt;GK523,DP524-DP525,0)</f>
        <v>0</v>
      </c>
      <c r="GL525" s="665" t="b">
        <f>SUM(DS525:GK525)+SUM(Y519:AH519)=U519</f>
        <v>1</v>
      </c>
      <c r="GM525" s="667"/>
      <c r="GN525" s="749">
        <v>2023</v>
      </c>
      <c r="GO525" s="664">
        <f>SUMIF(DS524:GK524,GO524,DS525:GK525)</f>
        <v>0</v>
      </c>
      <c r="GP525" s="668">
        <f>SUMIF(DS524:GK524,GP524,DS525:GK525)</f>
        <v>0</v>
      </c>
      <c r="GQ525" s="668">
        <f>SUMIF(DS524:GK524,GQ524,DS525:GK525)</f>
        <v>0</v>
      </c>
      <c r="GR525" s="668">
        <f>SUMIF(DS524:GK524,GR524,DS525:GK525)</f>
        <v>0</v>
      </c>
      <c r="GS525" s="668">
        <f>SUMIF(DS524:GK524,GS524,DS525:GK525)</f>
        <v>0</v>
      </c>
      <c r="GT525" s="668">
        <f>SUMIF(DS524:GK524,GT524,DS525:GK525)</f>
        <v>0</v>
      </c>
      <c r="GU525" s="668">
        <f>SUMIF(DS524:GK524,GU524,DS525:GK525)</f>
        <v>0</v>
      </c>
      <c r="GV525" s="668">
        <f>SUMIF(DS524:GK524,GV524,DS525:GK525)</f>
        <v>0</v>
      </c>
      <c r="GW525" s="668">
        <f>SUMIF(DS524:GK524,GW524,DS525:GK525)</f>
        <v>0</v>
      </c>
      <c r="GX525" s="668">
        <f>SUMIF(DS524:GK524,GX524,DS525:GK525)</f>
        <v>0</v>
      </c>
      <c r="GY525" s="668">
        <f>SUMIF(DS524:GK524,GY524,DS525:GK525)</f>
        <v>0</v>
      </c>
      <c r="GZ525" s="646" t="b">
        <f>SUM(GO525:GY525)=(U519-SUM(Y519:AH519))</f>
        <v>1</v>
      </c>
    </row>
    <row r="526" spans="1:234" hidden="1" x14ac:dyDescent="0.25">
      <c r="A526" s="643" t="s">
        <v>208</v>
      </c>
      <c r="AI526" s="664">
        <v>2024</v>
      </c>
      <c r="AJ526" s="664">
        <v>0</v>
      </c>
      <c r="AK526" s="665">
        <f>IFERROR(E520/T520,0)</f>
        <v>0</v>
      </c>
      <c r="AL526" s="665">
        <f>IFERROR(F520/T520,0)</f>
        <v>0</v>
      </c>
      <c r="AM526" s="665">
        <f>IFERROR(G520/T520,0)</f>
        <v>0</v>
      </c>
      <c r="AN526" s="669">
        <f>IFERROR(H520/T520,0)</f>
        <v>0</v>
      </c>
      <c r="AO526" s="669">
        <f>IFERROR(I520/T520,0)</f>
        <v>0</v>
      </c>
      <c r="AP526" s="669">
        <f>IFERROR(J520/T520,0)</f>
        <v>0</v>
      </c>
      <c r="AQ526" s="669">
        <f>IFERROR(K520/T520,0)</f>
        <v>0</v>
      </c>
      <c r="AR526" s="669">
        <f>IFERROR(L520/T520,0)</f>
        <v>0</v>
      </c>
      <c r="AS526" s="669">
        <f>IFERROR(M520/T520,0)</f>
        <v>0</v>
      </c>
      <c r="AT526" s="669">
        <f>IFERROR(N520/T520,0)</f>
        <v>0</v>
      </c>
      <c r="AU526" s="666"/>
      <c r="AW526" s="749">
        <v>2024</v>
      </c>
      <c r="AX526" s="665">
        <f>AX520</f>
        <v>0</v>
      </c>
      <c r="AY526" s="665">
        <f>INDEX(AX519:BE520,MATCH(AW526,AV519:AV520,0),MATCH(AY523,AX517:BE517,0))*(INDEX(AK525:AT532,MATCH(AY523,AI525:AI532,0),MATCH(AY524,AK524:AT524,0)))</f>
        <v>0</v>
      </c>
      <c r="AZ526" s="665">
        <f>INDEX(AX519:BE520,MATCH(AW526,AV519:AV520,0),MATCH(AZ523,AX517:BE517,0))*(INDEX(AK525:AT532,MATCH(AZ523,AI525:AI532,0),MATCH(AZ524,AK524:AT524,0)))</f>
        <v>0</v>
      </c>
      <c r="BA526" s="665">
        <f>INDEX(AX519:BE520,MATCH(AW526,AV519:AV520,0),MATCH(BA523,AX517:BE517,0))*(INDEX(AK525:AT532,MATCH(BA523,AI525:AI532,0),MATCH(BA524,AK524:AT524,0)))</f>
        <v>0</v>
      </c>
      <c r="BB526" s="665">
        <f>INDEX(AX519:BE520,MATCH(AW526,AV519:AV520,0),MATCH(BB523,AX517:BE517,0))*(INDEX(AK525:AT532,MATCH(BB523,AI525:AI532,0),MATCH(BB524,AK524:AT524,0)))</f>
        <v>0</v>
      </c>
      <c r="BC526" s="665">
        <f>INDEX(AX519:BE520,MATCH(AW526,AV519:AV520,0),MATCH(BC523,AX517:BE517,0))*(INDEX(AK525:AT532,MATCH(BC523,AI525:AI532,0),MATCH(BC524,AK524:AT524,0)))</f>
        <v>0</v>
      </c>
      <c r="BD526" s="665">
        <f>INDEX(AX519:BE520,MATCH(AW526,AV519:AV520,0),MATCH(BD523,AX517:BE517,0))*(INDEX(AK525:AT532,MATCH(BD523,AI525:AI532,0),MATCH(BD524,AK524:AT524,0)))</f>
        <v>0</v>
      </c>
      <c r="BE526" s="665">
        <f>INDEX(AX519:BE520,MATCH(AW526,AV519:AV520,0),MATCH(BE523,AX517:BE517,0))*(INDEX(AK525:AT532,MATCH(BE523,AI525:AI532,0),MATCH(BE524,AK524:AT524,0)))</f>
        <v>0</v>
      </c>
      <c r="BF526" s="665">
        <f>INDEX(AX519:BE520,MATCH(AW526,AV519:AV520,0),MATCH(BF523,AX517:BE517,0))*(INDEX(AK525:AT532,MATCH(BF523,AI525:AI532,0),MATCH(BF524,AK524:AT524,0)))</f>
        <v>0</v>
      </c>
      <c r="BG526" s="665">
        <f>INDEX(AX519:BE520,MATCH(AW526,AV519:AV520,0),MATCH(BG523,AX517:BE517,0))*(INDEX(AK525:AT532,MATCH(BG523,AI525:AI532,0),MATCH(BG524,AK524:AT524,0)))</f>
        <v>0</v>
      </c>
      <c r="BH526" s="665">
        <f>INDEX(AX519:BE520,MATCH(AW526,AV519:AV520,0),MATCH(BH523,AX517:BE517,0))*(INDEX(AK525:AT532,MATCH(BH523,AI525:AI532,0),MATCH(BH524,AK524:AT524,0)))</f>
        <v>0</v>
      </c>
      <c r="BI526" s="665">
        <f>INDEX(AX519:BE520,MATCH(AW526,AV519:AV520,0),MATCH(BI523,AX517:BE517,0))*(INDEX(AK525:AT532,MATCH(BI523,AI525:AI532,0),MATCH(BI524,AK524:AT524,0)))</f>
        <v>0</v>
      </c>
      <c r="BJ526" s="665">
        <f>INDEX(AX519:BE520,MATCH(AW526,AV519:AV520,0),MATCH(BJ523,AX517:BE517,0))*(INDEX(AK525:AT532,MATCH(BJ523,AI525:AI532,0),MATCH(BJ524,AK524:AT524,0)))</f>
        <v>0</v>
      </c>
      <c r="BK526" s="665">
        <f>INDEX(AX519:BE520,MATCH(AW526,AV519:AV520,0),MATCH(BK523,AX517:BE517,0))*(INDEX(AK525:AT532,MATCH(BK523,AI525:AI532,0),MATCH(BK524,AK524:AT524,0)))</f>
        <v>0</v>
      </c>
      <c r="BL526" s="665">
        <f>INDEX(AX519:BE520,MATCH(AW526,AV519:AV520,0),MATCH(BL523,AX517:BE517,0))*(INDEX(AK525:AT532,MATCH(BL523,AI525:AI532,0),MATCH(BL524,AK524:AT524,0)))</f>
        <v>0</v>
      </c>
      <c r="BM526" s="665">
        <f>INDEX(AX519:BE520,MATCH(AW526,AV519:AV520,0),MATCH(BM523,AX517:BE517,0))*(INDEX(AK525:AT532,MATCH(BM523,AI525:AI532,0),MATCH(BM524,AK524:AT524,0)))</f>
        <v>0</v>
      </c>
      <c r="BN526" s="665">
        <f>INDEX(AX519:BE520,MATCH(AW526,AV519:AV520,0),MATCH(BN523,AX517:BE517,0))*(INDEX(AK525:AT532,MATCH(BN523,AI525:AI532,0),MATCH(BN524,AK524:AT524,0)))</f>
        <v>0</v>
      </c>
      <c r="BO526" s="665">
        <f>INDEX(AX519:BE520,MATCH(AW526,AV519:AV520,0),MATCH(BO523,AX517:BE517,0))*(INDEX(AK525:AT532,MATCH(BO523,AI525:AI532,0),MATCH(BO524,AK524:AT524,0)))</f>
        <v>0</v>
      </c>
      <c r="BP526" s="665">
        <f>INDEX(AX519:BE520,MATCH(AW526,AV519:AV520,0),MATCH(BP523,AX517:BE517,0))*(INDEX(AK525:AT532,MATCH(BP523,AI525:AI532,0),MATCH(BP524,AK524:AT524,0)))</f>
        <v>0</v>
      </c>
      <c r="BQ526" s="665">
        <f>INDEX(AX519:BE520,MATCH(AW526,AV519:AV520,0),MATCH(BQ523,AX517:BE517,0))*(INDEX(AK525:AT532,MATCH(BQ523,AI525:AI532,0),MATCH(BQ524,AK524:AT524,0)))</f>
        <v>0</v>
      </c>
      <c r="BR526" s="665">
        <f>INDEX(AX519:BE520,MATCH(AW526,AV519:AV520,0),MATCH(BR523,AX517:BE517,0))*(INDEX(AK525:AT532,MATCH(BR523,AI525:AI532,0),MATCH(BR524,AK524:AT524,0)))</f>
        <v>0</v>
      </c>
      <c r="BS526" s="665">
        <f>INDEX(AX519:BE520,MATCH(AW526,AV519:AV520,0),MATCH(BS523,AX517:BE517,0))*(INDEX(AK525:AT532,MATCH(BS523,AI525:AI532,0),MATCH(BS524,AK524:AT524,0)))</f>
        <v>0</v>
      </c>
      <c r="BT526" s="665">
        <f>INDEX(AX519:BE520,MATCH(AW526,AV519:AV520,0),MATCH(BT523,AX517:BE517,0))*(INDEX(AK525:AT532,MATCH(BT523,AI525:AI532,0),MATCH(BT524,AK524:AT524,0)))</f>
        <v>0</v>
      </c>
      <c r="BU526" s="665">
        <f>INDEX(AX519:BE520,MATCH(AW526,AV519:AV520,0),MATCH(BU523,AX517:BE517,0))*(INDEX(AK525:AT532,MATCH(BU523,AI525:AI532,0),MATCH(BU524,AK524:AT524,0)))</f>
        <v>0</v>
      </c>
      <c r="BV526" s="665">
        <f>INDEX(AX519:BE520,MATCH(AW526,AV519:AV520,0),MATCH(BV523,AX517:BE517,0))*(INDEX(AK525:AT532,MATCH(BV523,AI525:AI532,0),MATCH(BV524,AK524:AT524,0)))</f>
        <v>0</v>
      </c>
      <c r="BW526" s="665">
        <f>INDEX(AX519:BE520,MATCH(AW526,AV519:AV520,0),MATCH(BW523,AX517:BE517,0))*(INDEX(AK525:AT532,MATCH(BW523,AI525:AI532,0),MATCH(BW524,AK524:AT524,0)))</f>
        <v>0</v>
      </c>
      <c r="BX526" s="665">
        <f>INDEX(AX519:BE520,MATCH(AW526,AV519:AV520,0),MATCH(BX523,AX517:BE517,0))*(INDEX(AK525:AT532,MATCH(BX523,AI525:AI532,0),MATCH(BX524,AK524:AT524,0)))</f>
        <v>0</v>
      </c>
      <c r="BY526" s="665">
        <f>INDEX(AX519:BE520,MATCH(AW526,AV519:AV520,0),MATCH(BY523,AX517:BE517,0))*(INDEX(AK525:AT532,MATCH(BY523,AI525:AI532,0),MATCH(BY524,AK524:AT524,0)))</f>
        <v>0</v>
      </c>
      <c r="BZ526" s="665">
        <f>INDEX(AX519:BE520,MATCH(AW526,AV519:AV520,0),MATCH(BZ523,AX517:BE517,0))*(INDEX(AK525:AT532,MATCH(BZ523,AI525:AI532,0),MATCH(BZ524,AK524:AT524,0)))</f>
        <v>0</v>
      </c>
      <c r="CA526" s="665">
        <f>INDEX(AX519:BE520,MATCH(AW526,AV519:AV520,0),MATCH(CA523,AX517:BE517,0))*(INDEX(AK525:AT532,MATCH(CA523,AI525:AI532,0),MATCH(CA524,AK524:AT524,0)))</f>
        <v>0</v>
      </c>
      <c r="CB526" s="665">
        <f>INDEX(AX519:BE520,MATCH(AW526,AV519:AV520,0),MATCH(CB523,AX517:BE517,0))*(INDEX(AK525:AT532,MATCH(CB523,AI525:AI532,0),MATCH(CB524,AK524:AT524,0)))</f>
        <v>0</v>
      </c>
      <c r="CC526" s="665">
        <f>INDEX(AX519:BE520,MATCH(AW526,AV519:AV520,0),MATCH(CC523,AX517:BE517,0))*(INDEX(AK525:AT532,MATCH(CC523,AI525:AI532,0),MATCH(CC524,AK524:AT524,0)))</f>
        <v>0</v>
      </c>
      <c r="CD526" s="665">
        <f>INDEX(AX519:BE520,MATCH(AW526,AV519:AV520,0),MATCH(CD523,AX517:BE517,0))*(INDEX(AK525:AT532,MATCH(CD523,AI525:AI532,0),MATCH(CD524,AK524:AT524,0)))</f>
        <v>0</v>
      </c>
      <c r="CE526" s="665">
        <f>INDEX(AX519:BE520,MATCH(AW526,AV519:AV520,0),MATCH(CE523,AX517:BE517,0))*(INDEX(AK525:AT532,MATCH(CE523,AI525:AI532,0),MATCH(CE524,AK524:AT524,0)))</f>
        <v>0</v>
      </c>
      <c r="CF526" s="665">
        <f>INDEX(AX519:BE520,MATCH(AW526,AV519:AV520,0),MATCH(CF523,AX517:BE517,0))*(INDEX(AK525:AT532,MATCH(CF523,AI525:AI532,0),MATCH(CF524,AK524:AT524,0)))</f>
        <v>0</v>
      </c>
      <c r="CG526" s="665">
        <f>INDEX(AX519:BE520,MATCH(AW526,AV519:AV520,0),MATCH(CG523,AX517:BE517,0))*(INDEX(AK525:AT532,MATCH(CG523,AI525:AI532,0),MATCH(CG524,AK524:AT524,0)))</f>
        <v>0</v>
      </c>
      <c r="CH526" s="665">
        <f>INDEX(AX519:BE520,MATCH(AW526,AV519:AV520,0),MATCH(CH523,AX517:BE517,0))*(INDEX(AK525:AT532,MATCH(CH523,AI525:AI532,0),MATCH(CH524,AK524:AT524,0)))</f>
        <v>0</v>
      </c>
      <c r="CI526" s="665">
        <f>INDEX(AX519:BE520,MATCH(AW526,AV519:AV520,0),MATCH(CI523,AX517:BE517,0))*(INDEX(AK525:AT532,MATCH(CI523,AI525:AI532,0),MATCH(CI524,AK524:AT524,0)))</f>
        <v>0</v>
      </c>
      <c r="CJ526" s="665">
        <f>INDEX(AX519:BE520,MATCH(AW526,AV519:AV520,0),MATCH(CJ523,AX517:BE517,0))*(INDEX(AK525:AT532,MATCH(CJ523,AI525:AI532,0),MATCH(CJ524,AK524:AT524,0)))</f>
        <v>0</v>
      </c>
      <c r="CK526" s="665">
        <f>INDEX(AX519:BE520,MATCH(AW526,AV519:AV520,0),MATCH(CK523,AX517:BE517,0))*(INDEX(AK525:AT532,MATCH(CK523,AI525:AI532,0),MATCH(CK524,AK524:AT524,0)))</f>
        <v>0</v>
      </c>
      <c r="CL526" s="665">
        <f>INDEX(AX519:BE520,MATCH(AW526,AV519:AV520,0),MATCH(CL523,AX517:BE517,0))*(INDEX(AK525:AT532,MATCH(CL523,AI525:AI532,0),MATCH(CL524,AK524:AT524,0)))</f>
        <v>0</v>
      </c>
      <c r="CM526" s="665">
        <f>INDEX(AX519:BE520,MATCH(AW526,AV519:AV520,0),MATCH(CM523,AX517:BE517,0))*(INDEX(AK525:AT532,MATCH(CM523,AI525:AI532,0),MATCH(CM524,AK524:AT524,0)))</f>
        <v>0</v>
      </c>
      <c r="CN526" s="665">
        <f>INDEX(AX519:BE520,MATCH(AW526,AV519:AV520,0),MATCH(CN523,AX517:BE517,0))*(INDEX(AK525:AT532,MATCH(CN523,AI525:AI532,0),MATCH(CN524,AK524:AT524,0)))</f>
        <v>0</v>
      </c>
      <c r="CO526" s="665">
        <f>INDEX(AX519:BE520,MATCH(AW526,AV519:AV520,0),MATCH(CO523,AX517:BE517,0))*(INDEX(AK525:AT532,MATCH(CO523,AI525:AI532,0),MATCH(CO524,AK524:AT524,0)))</f>
        <v>0</v>
      </c>
      <c r="CP526" s="665">
        <f>INDEX(AX519:BE520,MATCH(AW526,AV519:AV520,0),MATCH(CP523,AX517:BE517,0))*(INDEX(AK525:AT532,MATCH(CP523,AI525:AI532,0),MATCH(CP524,AK524:AT524,0)))</f>
        <v>0</v>
      </c>
      <c r="CQ526" s="665">
        <f>INDEX(AX519:BE520,MATCH(AW526,AV519:AV520,0),MATCH(CQ523,AX517:BE517,0))*(INDEX(AK525:AT532,MATCH(CQ523,AI525:AI532,0),MATCH(CQ524,AK524:AT524,0)))</f>
        <v>0</v>
      </c>
      <c r="CR526" s="665">
        <f>INDEX(AX519:BE520,MATCH(AW526,AV519:AV520,0),MATCH(CR523,AX517:BE517,0))*(INDEX(AK525:AT532,MATCH(CR523,AI525:AI532,0),MATCH(CR524,AK524:AT524,0)))</f>
        <v>0</v>
      </c>
      <c r="CS526" s="665">
        <f>INDEX(AX519:BE520,MATCH(AW526,AV519:AV520,0),MATCH(CS523,AX517:BE517,0))*(INDEX(AK525:AT532,MATCH(CS523,AI525:AI532,0),MATCH(CS524,AK524:AT524,0)))</f>
        <v>0</v>
      </c>
      <c r="CT526" s="665">
        <f>INDEX(AX519:BE520,MATCH(AW526,AV519:AV520,0),MATCH(CT523,AX517:BE517,0))*(INDEX(AK525:AT532,MATCH(CT523,AI525:AI532,0),MATCH(CT524,AK524:AT524,0)))</f>
        <v>0</v>
      </c>
      <c r="CU526" s="665">
        <f>INDEX(AX519:BE520,MATCH(AW526,AV519:AV520,0),MATCH(CU523,AX517:BE517,0))*(INDEX(AK525:AT532,MATCH(CU523,AI525:AI532,0),MATCH(CU524,AK524:AT524,0)))</f>
        <v>0</v>
      </c>
      <c r="CV526" s="665">
        <f>INDEX(AX519:BE520,MATCH(AW526,AV519:AV520,0),MATCH(CV523,AX517:BE517,0))*(INDEX(AK525:AT532,MATCH(CV523,AI525:AI532,0),MATCH(CV524,AK524:AT524,0)))</f>
        <v>0</v>
      </c>
      <c r="CW526" s="665">
        <f>INDEX(AX519:BE520,MATCH(AW526,AV519:AV520,0),MATCH(CW523,AX517:BE517,0))*(INDEX(AK525:AT532,MATCH(CW523,AI525:AI532,0),MATCH(CW524,AK524:AT524,0)))</f>
        <v>0</v>
      </c>
      <c r="CX526" s="665">
        <f>INDEX(AX519:BE520,MATCH(AW526,AV519:AV520,0),MATCH(CX523,AX517:BE517,0))*(INDEX(AK525:AT532,MATCH(CX523,AI525:AI532,0),MATCH(CX524,AK524:AT524,0)))</f>
        <v>0</v>
      </c>
      <c r="CY526" s="665">
        <f>INDEX(AX519:BE520,MATCH(AW526,AV519:AV520,0),MATCH(CY523,AX517:BE517,0))*(INDEX(AK525:AT532,MATCH(CY523,AI525:AI532,0),MATCH(CY524,AK524:AT524,0)))</f>
        <v>0</v>
      </c>
      <c r="CZ526" s="665">
        <f>INDEX(AX519:BE520,MATCH(AW526,AV519:AV520,0),MATCH(CZ523,AX517:BE517,0))*(INDEX(AK525:AT532,MATCH(CZ523,AI525:AI532,0),MATCH(CZ524,AK524:AT524,0)))</f>
        <v>0</v>
      </c>
      <c r="DA526" s="665">
        <f>INDEX(AX519:BE520,MATCH(AW526,AV519:AV520,0),MATCH(DA523,AX517:BE517,0))*(INDEX(AK525:AT532,MATCH(DA523,AI525:AI532,0),MATCH(DA524,AK524:AT524,0)))</f>
        <v>0</v>
      </c>
      <c r="DB526" s="665">
        <f>INDEX(AX519:BE520,MATCH(AW526,AV519:AV520,0),MATCH(DB523,AX517:BE517,0))*(INDEX(AK525:AT532,MATCH(DB523,AI525:AI532,0),MATCH(DB524,AK524:AT524,0)))</f>
        <v>0</v>
      </c>
      <c r="DC526" s="665">
        <f>INDEX(AX519:BE520,MATCH(AW526,AV519:AV520,0),MATCH(DC523,AX517:BE517,0))*(INDEX(AK525:AT532,MATCH(DC523,AI525:AI532,0),MATCH(DC524,AK524:AT524,0)))</f>
        <v>0</v>
      </c>
      <c r="DD526" s="665">
        <f>INDEX(AX519:BE520,MATCH(AW526,AV519:AV520,0),MATCH(DD523,AX517:BE517,0))*(INDEX(AK525:AT532,MATCH(DD523,AI525:AI532,0),MATCH(DD524,AK524:AT524,0)))</f>
        <v>0</v>
      </c>
      <c r="DE526" s="665">
        <f>INDEX(AX519:BE520,MATCH(AW526,AV519:AV520,0),MATCH(DE523,AX517:BE517,0))*(INDEX(AK525:AT532,MATCH(DE523,AI525:AI532,0),MATCH(DE524,AK524:AT524,0)))</f>
        <v>0</v>
      </c>
      <c r="DF526" s="665">
        <f>INDEX(AX519:BE520,MATCH(AW526,AV519:AV520,0),MATCH(DF523,AX517:BE517,0))*(INDEX(AK525:AT532,MATCH(DF523,AI525:AI532,0),MATCH(DF524,AK524:AT524,0)))</f>
        <v>0</v>
      </c>
      <c r="DG526" s="665">
        <f>INDEX(AX519:BE520,MATCH(AW526,AV519:AV520,0),MATCH(DG523,AX517:BE517,0))*(INDEX(AK525:AT532,MATCH(DG523,AI525:AI532,0),MATCH(DG524,AK524:AT524,0)))</f>
        <v>0</v>
      </c>
      <c r="DH526" s="665">
        <f>INDEX(AX519:BE520,MATCH(AW526,AV519:AV520,0),MATCH(DH523,AX517:BE517,0))*(INDEX(AK525:AT532,MATCH(DH523,AI525:AI532,0),MATCH(DH524,AK524:AT524,0)))</f>
        <v>0</v>
      </c>
      <c r="DI526" s="665">
        <f>INDEX(AX519:BE520,MATCH(AW526,AV519:AV520,0),MATCH(DI523,AX517:BE517,0))*(INDEX(AK525:AT532,MATCH(DI523,AI525:AI532,0),MATCH(DI524,AK524:AT524,0)))</f>
        <v>0</v>
      </c>
      <c r="DJ526" s="665">
        <f>INDEX(AX519:BE520,MATCH(AW526,AV519:AV520,0),MATCH(DJ523,AX517:BE517,0))*(INDEX(AK525:AT532,MATCH(DJ523,AI525:AI532,0),MATCH(DJ524,AK524:AT524,0)))</f>
        <v>0</v>
      </c>
      <c r="DK526" s="665">
        <f>INDEX(AX519:BE520,MATCH(AW526,AV519:AV520,0),MATCH(DK523,AX517:BE517,0))*(INDEX(AK525:AT532,MATCH(DK523,AI525:AI532,0),MATCH(DK524,AK524:AT524,0)))</f>
        <v>0</v>
      </c>
      <c r="DL526" s="665">
        <f>INDEX(AX519:BE520,MATCH(AW526,AV519:AV520,0),MATCH(DL523,AX517:BE517,0))*(INDEX(AK525:AT532,MATCH(DL523,AI525:AI532,0),MATCH(DL524,AK524:AT524,0)))</f>
        <v>0</v>
      </c>
      <c r="DM526" s="665">
        <f>INDEX(AX519:BE520,MATCH(AW526,AV519:AV520,0),MATCH(DM523,AX517:BE517,0))*(INDEX(AK525:AT532,MATCH(DM523,AI525:AI532,0),MATCH(DM524,AK524:AT524,0)))</f>
        <v>0</v>
      </c>
      <c r="DN526" s="665">
        <f>INDEX(AX519:BE520,MATCH(AW526,AV519:AV520,0),MATCH(DN523,AX517:BE517,0))*(INDEX(AK525:AT532,MATCH(DN523,AI525:AI532,0),MATCH(DN524,AK524:AT524,0)))</f>
        <v>0</v>
      </c>
      <c r="DO526" s="665">
        <f>INDEX(AX519:BE520,MATCH(AW526,AV519:AV520,0),MATCH(DO523,AX517:BE517,0))*(INDEX(AK525:AT532,MATCH(DO523,AI525:AI532,0),MATCH(DO524,AK524:AT524,0)))</f>
        <v>0</v>
      </c>
      <c r="DP526" s="665">
        <f>INDEX(AX519:BE520,MATCH(AW526,AV519:AV520,0),MATCH(DP523,AX517:BE517,0))*(INDEX(AK525:AT532,MATCH(DP523,AI525:AI532,0),MATCH(DP524,AK524:AT524,0)))</f>
        <v>0</v>
      </c>
      <c r="DQ526" s="643" t="b">
        <f>SUM(AX526:DP526)=P520</f>
        <v>1</v>
      </c>
      <c r="DR526" s="749">
        <v>2024</v>
      </c>
      <c r="DS526" s="665">
        <f>IF(DR526&gt;DS523,AX525-AX526,0)</f>
        <v>0</v>
      </c>
      <c r="DT526" s="665">
        <f>IF(DR526&gt;DT523,AY525-AY526,0)</f>
        <v>0</v>
      </c>
      <c r="DU526" s="665">
        <f>IF(DR526&gt;DU523,AZ525-AZ526,0)</f>
        <v>0</v>
      </c>
      <c r="DV526" s="665">
        <f>IF(DR526&gt;DV523,BA525-BA526,0)</f>
        <v>0</v>
      </c>
      <c r="DW526" s="665">
        <f>IF(DR526&gt;DW523,BB525-BB526,0)</f>
        <v>0</v>
      </c>
      <c r="DX526" s="665">
        <f>IF(DR526&gt;DX523,BC525-BC526,0)</f>
        <v>0</v>
      </c>
      <c r="DY526" s="665">
        <f>IF(DR526&gt;DY523,BD525-BD526,0)</f>
        <v>0</v>
      </c>
      <c r="DZ526" s="665">
        <f>IF(DR526&gt;DZ523,BE525-BE526,0)</f>
        <v>0</v>
      </c>
      <c r="EA526" s="665">
        <f>IF(DR526&gt;EA523,BF525-BF526,0)</f>
        <v>0</v>
      </c>
      <c r="EB526" s="665">
        <f>IF(DR526&gt;EB523,BG525-BG526,0)</f>
        <v>0</v>
      </c>
      <c r="EC526" s="665">
        <f>IF(DR526&gt;EC523,BH525-BH526,0)</f>
        <v>0</v>
      </c>
      <c r="ED526" s="665">
        <f>IF(DR526&gt;ED523,BI525-BI526,0)</f>
        <v>0</v>
      </c>
      <c r="EE526" s="665">
        <f>IF(DR526&gt;EE523,BJ525-BJ526,0)</f>
        <v>0</v>
      </c>
      <c r="EF526" s="665">
        <f>IF(DR526&gt;EF523,BK525-BK526,0)</f>
        <v>0</v>
      </c>
      <c r="EG526" s="665">
        <f>IF(DR526&gt;EG523,BL525-BL526,0)</f>
        <v>0</v>
      </c>
      <c r="EH526" s="665">
        <f>IF(DR526&gt;EH523,BM525-BM526,0)</f>
        <v>0</v>
      </c>
      <c r="EI526" s="665">
        <f>IF(DR526&gt;EI523,BN525-BN526,0)</f>
        <v>0</v>
      </c>
      <c r="EJ526" s="665">
        <f>IF(DR526&gt;EJ523,BO525-BO526,0)</f>
        <v>0</v>
      </c>
      <c r="EK526" s="665">
        <f>IF(DR526&gt;EK523,BP525-BP526,0)</f>
        <v>0</v>
      </c>
      <c r="EL526" s="665">
        <f>IF(DR526&gt;EL523,BQ525-BQ526,0)</f>
        <v>0</v>
      </c>
      <c r="EM526" s="665">
        <f>IF(DR526&gt;EM523,BR525-BR526,0)</f>
        <v>0</v>
      </c>
      <c r="EN526" s="665">
        <f>IF(DR526&gt;EN523,BS525-BS526,0)</f>
        <v>0</v>
      </c>
      <c r="EO526" s="665">
        <f>IF(DR526&gt;EO523,BT525-BT526,0)</f>
        <v>0</v>
      </c>
      <c r="EP526" s="665">
        <f>IF(DR526&gt;EP523,BU525-BU526,0)</f>
        <v>0</v>
      </c>
      <c r="EQ526" s="665">
        <f>IF(DR526&gt;EQ523,BV525-BV526,0)</f>
        <v>0</v>
      </c>
      <c r="ER526" s="665">
        <f>IF(DR526&gt;ER523,BW525-BW526,0)</f>
        <v>0</v>
      </c>
      <c r="ES526" s="665">
        <f>IF(DR526&gt;ES523,BX525-BX526,0)</f>
        <v>0</v>
      </c>
      <c r="ET526" s="665">
        <f>IF(DR526&gt;ET523,BY525-BY526,0)</f>
        <v>0</v>
      </c>
      <c r="EU526" s="665">
        <f>IF(DR526&gt;EU523,BZ525-BZ526,0)</f>
        <v>0</v>
      </c>
      <c r="EV526" s="665">
        <f>IF(DR526&gt;EV523,CA525-CA526,0)</f>
        <v>0</v>
      </c>
      <c r="EW526" s="665">
        <f>IF(DR526&gt;EW523,CB525-CB526,0)</f>
        <v>0</v>
      </c>
      <c r="EX526" s="665">
        <f>IF(DR526&gt;EX523,CC525-CC526,0)</f>
        <v>0</v>
      </c>
      <c r="EY526" s="665">
        <f>IF(DR526&gt;EY523,CD525-CD526,0)</f>
        <v>0</v>
      </c>
      <c r="EZ526" s="665">
        <f>IF(DR526&gt;EZ523,CE525-CE526,0)</f>
        <v>0</v>
      </c>
      <c r="FA526" s="665">
        <f>IF(DR526&gt;FA523,CF525-CF526,0)</f>
        <v>0</v>
      </c>
      <c r="FB526" s="665">
        <f>IF(DR526&gt;FB523,CG525-CG526,0)</f>
        <v>0</v>
      </c>
      <c r="FC526" s="665">
        <f>IF(DR526&gt;FC523,CH525-CH526,0)</f>
        <v>0</v>
      </c>
      <c r="FD526" s="665">
        <f>IF(DR526&gt;FD523,CI525-CI526,0)</f>
        <v>0</v>
      </c>
      <c r="FE526" s="665">
        <f>IF(DR526&gt;FE523,CJ525-CJ526,0)</f>
        <v>0</v>
      </c>
      <c r="FF526" s="665">
        <f>IF(DR526&gt;FF523,CK525-CK526,0)</f>
        <v>0</v>
      </c>
      <c r="FG526" s="665">
        <f>IF(DR526&gt;FG523,CL525-CL526,0)</f>
        <v>0</v>
      </c>
      <c r="FH526" s="665">
        <f>IF(DR526&gt;FH523,CM525-CM526,0)</f>
        <v>0</v>
      </c>
      <c r="FI526" s="665">
        <f>IF(DR526&gt;FI523,CN525-CN526,0)</f>
        <v>0</v>
      </c>
      <c r="FJ526" s="665">
        <f>IF(DR526&gt;FJ523,CO525-CO526,0)</f>
        <v>0</v>
      </c>
      <c r="FK526" s="665">
        <f>IF(DR526&gt;FK523,CP525-CP526,0)</f>
        <v>0</v>
      </c>
      <c r="FL526" s="665">
        <f>IF(DR526&gt;FL523,CQ525-CQ526,0)</f>
        <v>0</v>
      </c>
      <c r="FM526" s="665">
        <f>IF(DR526&gt;FM523,CR525-CR526,0)</f>
        <v>0</v>
      </c>
      <c r="FN526" s="665">
        <f>IF(DR526&gt;FN523,CS525-CS526,0)</f>
        <v>0</v>
      </c>
      <c r="FO526" s="665">
        <f>IF(DR526&gt;FO523,CT525-CT526,0)</f>
        <v>0</v>
      </c>
      <c r="FP526" s="665">
        <f>IF(DR526&gt;FP523,CU525-CU526,0)</f>
        <v>0</v>
      </c>
      <c r="FQ526" s="665">
        <f>IF(DR526&gt;FQ523,CV525-CV526,0)</f>
        <v>0</v>
      </c>
      <c r="FR526" s="665">
        <f>IF(DR526&gt;FR523,CW525-CW526,0)</f>
        <v>0</v>
      </c>
      <c r="FS526" s="665">
        <f>IF(DR526&gt;FS523,CX525-CX526,0)</f>
        <v>0</v>
      </c>
      <c r="FT526" s="665">
        <f>IF(DR526&gt;FT523,CY525-CY526,0)</f>
        <v>0</v>
      </c>
      <c r="FU526" s="665">
        <f>IF(DR526&gt;FU523,CZ525-CZ526,0)</f>
        <v>0</v>
      </c>
      <c r="FV526" s="665">
        <f>IF(DR526&gt;FV523,DA525-DA526,0)</f>
        <v>0</v>
      </c>
      <c r="FW526" s="665">
        <f>IF(DR526&gt;FW523,DB525-DB526,0)</f>
        <v>0</v>
      </c>
      <c r="FX526" s="665">
        <f>IF(DR526&gt;FX523,DC525-DC526,0)</f>
        <v>0</v>
      </c>
      <c r="FY526" s="665">
        <f>IF(DR526&gt;FY523,DD525-DD526,0)</f>
        <v>0</v>
      </c>
      <c r="FZ526" s="665">
        <f>IF(DR526&gt;FZ523,DE525-DE526,0)</f>
        <v>0</v>
      </c>
      <c r="GA526" s="665">
        <f>IF(DR526&gt;GA523,DF525-DF526,0)</f>
        <v>0</v>
      </c>
      <c r="GB526" s="665">
        <f>IF(DR526&gt;GB523,DG525-DG526,0)</f>
        <v>0</v>
      </c>
      <c r="GC526" s="665">
        <f>IF(DR526&gt;GC523,DH525-DH526,0)</f>
        <v>0</v>
      </c>
      <c r="GD526" s="665">
        <f>IF(DR526&gt;GD523,DI525-DI526,0)</f>
        <v>0</v>
      </c>
      <c r="GE526" s="665">
        <f>IF(DR526&gt;GE523,DJ525-DJ526,0)</f>
        <v>0</v>
      </c>
      <c r="GF526" s="665">
        <f>IF(DR526&gt;GF523,DK525-DK526,0)</f>
        <v>0</v>
      </c>
      <c r="GG526" s="665">
        <f>IF(DR526&gt;GG523,DL525-DL526,0)</f>
        <v>0</v>
      </c>
      <c r="GH526" s="665">
        <f>IF(DR526&gt;GH523,DM525-DM526,0)</f>
        <v>0</v>
      </c>
      <c r="GI526" s="665">
        <f>IF(DR526&gt;GI523,DN525-DN526,0)</f>
        <v>0</v>
      </c>
      <c r="GJ526" s="665">
        <f>IF(DR526&gt;GJ523,DO525-DO526,0)</f>
        <v>0</v>
      </c>
      <c r="GK526" s="665">
        <f>IF(DR526&gt;GK523,DP525-DP526,0)</f>
        <v>0</v>
      </c>
      <c r="GL526" s="665" t="b">
        <f>SUM(DS526:GK526)+SUM(Y520:AH520)=U520</f>
        <v>1</v>
      </c>
      <c r="GM526" s="667"/>
      <c r="GN526" s="749">
        <v>2024</v>
      </c>
      <c r="GO526" s="664">
        <f>SUMIF(DS524:GK524,GO524,DS526:GK526)</f>
        <v>0</v>
      </c>
      <c r="GP526" s="668">
        <f>SUMIF(DS524:GK524,GP524,DS526:GK526)</f>
        <v>0</v>
      </c>
      <c r="GQ526" s="668">
        <f>SUMIF(DS524:GK524,GQ524,DS526:GK526)</f>
        <v>0</v>
      </c>
      <c r="GR526" s="668">
        <f>SUMIF(DS524:GK524,GR524,DS526:GK526)</f>
        <v>0</v>
      </c>
      <c r="GS526" s="668">
        <f>SUMIF(DS524:GK524,GS524,DS526:GK526)</f>
        <v>0</v>
      </c>
      <c r="GT526" s="668">
        <f>SUMIF(DS524:GK524,GT524,DS526:GK526)</f>
        <v>0</v>
      </c>
      <c r="GU526" s="668">
        <f>SUMIF(DS524:GK524,GU524,DS526:GK526)</f>
        <v>0</v>
      </c>
      <c r="GV526" s="668">
        <f>SUMIF(DS524:GK524,GV524,DS526:GK526)</f>
        <v>0</v>
      </c>
      <c r="GW526" s="668">
        <f>SUMIF(DS524:GK524,GW524,DS526:GK526)</f>
        <v>0</v>
      </c>
      <c r="GX526" s="668">
        <f>SUMIF(DS524:GK524,GX524,DS526:GK526)</f>
        <v>0</v>
      </c>
      <c r="GY526" s="668">
        <f>SUMIF(DS524:GK524,GY524,DS526:GK526)</f>
        <v>0</v>
      </c>
      <c r="GZ526" s="646" t="b">
        <f>SUM(GO526:GY526)=(U520-SUM(Y520:AH520))</f>
        <v>1</v>
      </c>
    </row>
    <row r="527" spans="1:234" hidden="1" x14ac:dyDescent="0.25">
      <c r="A527" s="643" t="s">
        <v>208</v>
      </c>
      <c r="AI527" s="664">
        <v>2025</v>
      </c>
      <c r="AJ527" s="664">
        <v>0</v>
      </c>
      <c r="AK527" s="665">
        <f>IFERROR(#REF!/#REF!,0)</f>
        <v>0</v>
      </c>
      <c r="AL527" s="665">
        <f>IFERROR(#REF!/#REF!,0)</f>
        <v>0</v>
      </c>
      <c r="AM527" s="665">
        <f>IFERROR(#REF!/#REF!,0)</f>
        <v>0</v>
      </c>
      <c r="AN527" s="669">
        <f>IFERROR(#REF!/#REF!,0)</f>
        <v>0</v>
      </c>
      <c r="AO527" s="669">
        <f>IFERROR(#REF!/#REF!,0)</f>
        <v>0</v>
      </c>
      <c r="AP527" s="669">
        <f>IFERROR(#REF!/#REF!,0)</f>
        <v>0</v>
      </c>
      <c r="AQ527" s="669">
        <f>IFERROR(#REF!/#REF!,0)</f>
        <v>0</v>
      </c>
      <c r="AR527" s="669">
        <f>IFERROR(#REF!/#REF!,0)</f>
        <v>0</v>
      </c>
      <c r="AS527" s="669">
        <f>IFERROR(#REF!/#REF!,0)</f>
        <v>0</v>
      </c>
      <c r="AT527" s="669">
        <f>IFERROR(#REF!/#REF!,0)</f>
        <v>0</v>
      </c>
      <c r="AU527" s="666"/>
      <c r="AW527" s="749">
        <v>2025</v>
      </c>
      <c r="AX527" s="665" t="e">
        <f>#REF!</f>
        <v>#REF!</v>
      </c>
      <c r="AY527" s="665" t="e">
        <f>INDEX(AX519:BE520,MATCH(AW527,AV519:AV520,0),MATCH(AY523,AX517:BE517,0))*(INDEX(AK525:AT532,MATCH(AY523,AI525:AI532,0),MATCH(AY524,AK524:AT524,0)))</f>
        <v>#N/A</v>
      </c>
      <c r="AZ527" s="665" t="e">
        <f>INDEX(AX519:BE520,MATCH(AW527,AV519:AV520,0),MATCH(AZ523,AX517:BE517,0))*(INDEX(AK525:AT532,MATCH(AZ523,AI525:AI532,0),MATCH(AZ524,AK524:AT524,0)))</f>
        <v>#N/A</v>
      </c>
      <c r="BA527" s="665" t="e">
        <f>INDEX(AX519:BE520,MATCH(AW527,AV519:AV520,0),MATCH(BA523,AX517:BE517,0))*(INDEX(AK525:AT532,MATCH(BA523,AI525:AI532,0),MATCH(BA524,AK524:AT524,0)))</f>
        <v>#N/A</v>
      </c>
      <c r="BB527" s="665" t="e">
        <f>INDEX(AX519:BE520,MATCH(AW527,AV519:AV520,0),MATCH(BB523,AX517:BE517,0))*(INDEX(AK525:AT532,MATCH(BB523,AI525:AI532,0),MATCH(BB524,AK524:AT524,0)))</f>
        <v>#N/A</v>
      </c>
      <c r="BC527" s="665" t="e">
        <f>INDEX(AX519:BE520,MATCH(AW527,AV519:AV520,0),MATCH(BC523,AX517:BE517,0))*(INDEX(AK525:AT532,MATCH(BC523,AI525:AI532,0),MATCH(BC524,AK524:AT524,0)))</f>
        <v>#N/A</v>
      </c>
      <c r="BD527" s="665" t="e">
        <f>INDEX(AX519:BE520,MATCH(AW527,AV519:AV520,0),MATCH(BD523,AX517:BE517,0))*(INDEX(AK525:AT532,MATCH(BD523,AI525:AI532,0),MATCH(BD524,AK524:AT524,0)))</f>
        <v>#N/A</v>
      </c>
      <c r="BE527" s="665" t="e">
        <f>INDEX(AX519:BE520,MATCH(AW527,AV519:AV520,0),MATCH(BE523,AX517:BE517,0))*(INDEX(AK525:AT532,MATCH(BE523,AI525:AI532,0),MATCH(BE524,AK524:AT524,0)))</f>
        <v>#N/A</v>
      </c>
      <c r="BF527" s="665" t="e">
        <f>INDEX(AX519:BE520,MATCH(AW527,AV519:AV520,0),MATCH(BF523,AX517:BE517,0))*(INDEX(AK525:AT532,MATCH(BF523,AI525:AI532,0),MATCH(BF524,AK524:AT524,0)))</f>
        <v>#N/A</v>
      </c>
      <c r="BG527" s="665" t="e">
        <f>INDEX(AX519:BE520,MATCH(AW527,AV519:AV520,0),MATCH(BG523,AX517:BE517,0))*(INDEX(AK525:AT532,MATCH(BG523,AI525:AI532,0),MATCH(BG524,AK524:AT524,0)))</f>
        <v>#N/A</v>
      </c>
      <c r="BH527" s="665" t="e">
        <f>INDEX(AX519:BE520,MATCH(AW527,AV519:AV520,0),MATCH(BH523,AX517:BE517,0))*(INDEX(AK525:AT532,MATCH(BH523,AI525:AI532,0),MATCH(BH524,AK524:AT524,0)))</f>
        <v>#N/A</v>
      </c>
      <c r="BI527" s="665" t="e">
        <f>INDEX(AX519:BE520,MATCH(AW527,AV519:AV520,0),MATCH(BI523,AX517:BE517,0))*(INDEX(AK525:AT532,MATCH(BI523,AI525:AI532,0),MATCH(BI524,AK524:AT524,0)))</f>
        <v>#N/A</v>
      </c>
      <c r="BJ527" s="665" t="e">
        <f>INDEX(AX519:BE520,MATCH(AW527,AV519:AV520,0),MATCH(BJ523,AX517:BE517,0))*(INDEX(AK525:AT532,MATCH(BJ523,AI525:AI532,0),MATCH(BJ524,AK524:AT524,0)))</f>
        <v>#N/A</v>
      </c>
      <c r="BK527" s="665" t="e">
        <f>INDEX(AX519:BE520,MATCH(AW527,AV519:AV520,0),MATCH(BK523,AX517:BE517,0))*(INDEX(AK525:AT532,MATCH(BK523,AI525:AI532,0),MATCH(BK524,AK524:AT524,0)))</f>
        <v>#N/A</v>
      </c>
      <c r="BL527" s="665" t="e">
        <f>INDEX(AX519:BE520,MATCH(AW527,AV519:AV520,0),MATCH(BL523,AX517:BE517,0))*(INDEX(AK525:AT532,MATCH(BL523,AI525:AI532,0),MATCH(BL524,AK524:AT524,0)))</f>
        <v>#N/A</v>
      </c>
      <c r="BM527" s="665" t="e">
        <f>INDEX(AX519:BE520,MATCH(AW527,AV519:AV520,0),MATCH(BM523,AX517:BE517,0))*(INDEX(AK525:AT532,MATCH(BM523,AI525:AI532,0),MATCH(BM524,AK524:AT524,0)))</f>
        <v>#N/A</v>
      </c>
      <c r="BN527" s="665" t="e">
        <f>INDEX(AX519:BE520,MATCH(AW527,AV519:AV520,0),MATCH(BN523,AX517:BE517,0))*(INDEX(AK525:AT532,MATCH(BN523,AI525:AI532,0),MATCH(BN524,AK524:AT524,0)))</f>
        <v>#N/A</v>
      </c>
      <c r="BO527" s="665" t="e">
        <f>INDEX(AX519:BE520,MATCH(AW527,AV519:AV520,0),MATCH(BO523,AX517:BE517,0))*(INDEX(AK525:AT532,MATCH(BO523,AI525:AI532,0),MATCH(BO524,AK524:AT524,0)))</f>
        <v>#N/A</v>
      </c>
      <c r="BP527" s="665" t="e">
        <f>INDEX(AX519:BE520,MATCH(AW527,AV519:AV520,0),MATCH(BP523,AX517:BE517,0))*(INDEX(AK525:AT532,MATCH(BP523,AI525:AI532,0),MATCH(BP524,AK524:AT524,0)))</f>
        <v>#N/A</v>
      </c>
      <c r="BQ527" s="665" t="e">
        <f>INDEX(AX519:BE520,MATCH(AW527,AV519:AV520,0),MATCH(BQ523,AX517:BE517,0))*(INDEX(AK525:AT532,MATCH(BQ523,AI525:AI532,0),MATCH(BQ524,AK524:AT524,0)))</f>
        <v>#N/A</v>
      </c>
      <c r="BR527" s="665" t="e">
        <f>INDEX(AX519:BE520,MATCH(AW527,AV519:AV520,0),MATCH(BR523,AX517:BE517,0))*(INDEX(AK525:AT532,MATCH(BR523,AI525:AI532,0),MATCH(BR524,AK524:AT524,0)))</f>
        <v>#N/A</v>
      </c>
      <c r="BS527" s="665" t="e">
        <f>INDEX(AX519:BE520,MATCH(AW527,AV519:AV520,0),MATCH(BS523,AX517:BE517,0))*(INDEX(AK525:AT532,MATCH(BS523,AI525:AI532,0),MATCH(BS524,AK524:AT524,0)))</f>
        <v>#N/A</v>
      </c>
      <c r="BT527" s="665" t="e">
        <f>INDEX(AX519:BE520,MATCH(AW527,AV519:AV520,0),MATCH(BT523,AX517:BE517,0))*(INDEX(AK525:AT532,MATCH(BT523,AI525:AI532,0),MATCH(BT524,AK524:AT524,0)))</f>
        <v>#N/A</v>
      </c>
      <c r="BU527" s="665" t="e">
        <f>INDEX(AX519:BE520,MATCH(AW527,AV519:AV520,0),MATCH(BU523,AX517:BE517,0))*(INDEX(AK525:AT532,MATCH(BU523,AI525:AI532,0),MATCH(BU524,AK524:AT524,0)))</f>
        <v>#N/A</v>
      </c>
      <c r="BV527" s="665" t="e">
        <f>INDEX(AX519:BE520,MATCH(AW527,AV519:AV520,0),MATCH(BV523,AX517:BE517,0))*(INDEX(AK525:AT532,MATCH(BV523,AI525:AI532,0),MATCH(BV524,AK524:AT524,0)))</f>
        <v>#N/A</v>
      </c>
      <c r="BW527" s="665" t="e">
        <f>INDEX(AX519:BE520,MATCH(AW527,AV519:AV520,0),MATCH(BW523,AX517:BE517,0))*(INDEX(AK525:AT532,MATCH(BW523,AI525:AI532,0),MATCH(BW524,AK524:AT524,0)))</f>
        <v>#N/A</v>
      </c>
      <c r="BX527" s="665" t="e">
        <f>INDEX(AX519:BE520,MATCH(AW527,AV519:AV520,0),MATCH(BX523,AX517:BE517,0))*(INDEX(AK525:AT532,MATCH(BX523,AI525:AI532,0),MATCH(BX524,AK524:AT524,0)))</f>
        <v>#N/A</v>
      </c>
      <c r="BY527" s="665" t="e">
        <f>INDEX(AX519:BE520,MATCH(AW527,AV519:AV520,0),MATCH(BY523,AX517:BE517,0))*(INDEX(AK525:AT532,MATCH(BY523,AI525:AI532,0),MATCH(BY524,AK524:AT524,0)))</f>
        <v>#N/A</v>
      </c>
      <c r="BZ527" s="665" t="e">
        <f>INDEX(AX519:BE520,MATCH(AW527,AV519:AV520,0),MATCH(BZ523,AX517:BE517,0))*(INDEX(AK525:AT532,MATCH(BZ523,AI525:AI532,0),MATCH(BZ524,AK524:AT524,0)))</f>
        <v>#N/A</v>
      </c>
      <c r="CA527" s="665" t="e">
        <f>INDEX(AX519:BE520,MATCH(AW527,AV519:AV520,0),MATCH(CA523,AX517:BE517,0))*(INDEX(AK525:AT532,MATCH(CA523,AI525:AI532,0),MATCH(CA524,AK524:AT524,0)))</f>
        <v>#N/A</v>
      </c>
      <c r="CB527" s="665" t="e">
        <f>INDEX(AX519:BE520,MATCH(AW527,AV519:AV520,0),MATCH(CB523,AX517:BE517,0))*(INDEX(AK525:AT532,MATCH(CB523,AI525:AI532,0),MATCH(CB524,AK524:AT524,0)))</f>
        <v>#N/A</v>
      </c>
      <c r="CC527" s="665" t="e">
        <f>INDEX(AX519:BE520,MATCH(AW527,AV519:AV520,0),MATCH(CC523,AX517:BE517,0))*(INDEX(AK525:AT532,MATCH(CC523,AI525:AI532,0),MATCH(CC524,AK524:AT524,0)))</f>
        <v>#N/A</v>
      </c>
      <c r="CD527" s="665" t="e">
        <f>INDEX(AX519:BE520,MATCH(AW527,AV519:AV520,0),MATCH(CD523,AX517:BE517,0))*(INDEX(AK525:AT532,MATCH(CD523,AI525:AI532,0),MATCH(CD524,AK524:AT524,0)))</f>
        <v>#N/A</v>
      </c>
      <c r="CE527" s="665" t="e">
        <f>INDEX(AX519:BE520,MATCH(AW527,AV519:AV520,0),MATCH(CE523,AX517:BE517,0))*(INDEX(AK525:AT532,MATCH(CE523,AI525:AI532,0),MATCH(CE524,AK524:AT524,0)))</f>
        <v>#N/A</v>
      </c>
      <c r="CF527" s="665" t="e">
        <f>INDEX(AX519:BE520,MATCH(AW527,AV519:AV520,0),MATCH(CF523,AX517:BE517,0))*(INDEX(AK525:AT532,MATCH(CF523,AI525:AI532,0),MATCH(CF524,AK524:AT524,0)))</f>
        <v>#N/A</v>
      </c>
      <c r="CG527" s="665" t="e">
        <f>INDEX(AX519:BE520,MATCH(AW527,AV519:AV520,0),MATCH(CG523,AX517:BE517,0))*(INDEX(AK525:AT532,MATCH(CG523,AI525:AI532,0),MATCH(CG524,AK524:AT524,0)))</f>
        <v>#N/A</v>
      </c>
      <c r="CH527" s="665" t="e">
        <f>INDEX(AX519:BE520,MATCH(AW527,AV519:AV520,0),MATCH(CH523,AX517:BE517,0))*(INDEX(AK525:AT532,MATCH(CH523,AI525:AI532,0),MATCH(CH524,AK524:AT524,0)))</f>
        <v>#N/A</v>
      </c>
      <c r="CI527" s="665" t="e">
        <f>INDEX(AX519:BE520,MATCH(AW527,AV519:AV520,0),MATCH(CI523,AX517:BE517,0))*(INDEX(AK525:AT532,MATCH(CI523,AI525:AI532,0),MATCH(CI524,AK524:AT524,0)))</f>
        <v>#N/A</v>
      </c>
      <c r="CJ527" s="665" t="e">
        <f>INDEX(AX519:BE520,MATCH(AW527,AV519:AV520,0),MATCH(CJ523,AX517:BE517,0))*(INDEX(AK525:AT532,MATCH(CJ523,AI525:AI532,0),MATCH(CJ524,AK524:AT524,0)))</f>
        <v>#N/A</v>
      </c>
      <c r="CK527" s="665" t="e">
        <f>INDEX(AX519:BE520,MATCH(AW527,AV519:AV520,0),MATCH(CK523,AX517:BE517,0))*(INDEX(AK525:AT532,MATCH(CK523,AI525:AI532,0),MATCH(CK524,AK524:AT524,0)))</f>
        <v>#N/A</v>
      </c>
      <c r="CL527" s="665" t="e">
        <f>INDEX(AX519:BE520,MATCH(AW527,AV519:AV520,0),MATCH(CL523,AX517:BE517,0))*(INDEX(AK525:AT532,MATCH(CL523,AI525:AI532,0),MATCH(CL524,AK524:AT524,0)))</f>
        <v>#N/A</v>
      </c>
      <c r="CM527" s="665" t="e">
        <f>INDEX(AX519:BE520,MATCH(AW527,AV519:AV520,0),MATCH(CM523,AX517:BE517,0))*(INDEX(AK525:AT532,MATCH(CM523,AI525:AI532,0),MATCH(CM524,AK524:AT524,0)))</f>
        <v>#N/A</v>
      </c>
      <c r="CN527" s="665" t="e">
        <f>INDEX(AX519:BE520,MATCH(AW527,AV519:AV520,0),MATCH(CN523,AX517:BE517,0))*(INDEX(AK525:AT532,MATCH(CN523,AI525:AI532,0),MATCH(CN524,AK524:AT524,0)))</f>
        <v>#N/A</v>
      </c>
      <c r="CO527" s="665" t="e">
        <f>INDEX(AX519:BE520,MATCH(AW527,AV519:AV520,0),MATCH(CO523,AX517:BE517,0))*(INDEX(AK525:AT532,MATCH(CO523,AI525:AI532,0),MATCH(CO524,AK524:AT524,0)))</f>
        <v>#N/A</v>
      </c>
      <c r="CP527" s="665" t="e">
        <f>INDEX(AX519:BE520,MATCH(AW527,AV519:AV520,0),MATCH(CP523,AX517:BE517,0))*(INDEX(AK525:AT532,MATCH(CP523,AI525:AI532,0),MATCH(CP524,AK524:AT524,0)))</f>
        <v>#N/A</v>
      </c>
      <c r="CQ527" s="665" t="e">
        <f>INDEX(AX519:BE520,MATCH(AW527,AV519:AV520,0),MATCH(CQ523,AX517:BE517,0))*(INDEX(AK525:AT532,MATCH(CQ523,AI525:AI532,0),MATCH(CQ524,AK524:AT524,0)))</f>
        <v>#N/A</v>
      </c>
      <c r="CR527" s="665" t="e">
        <f>INDEX(AX519:BE520,MATCH(AW527,AV519:AV520,0),MATCH(CR523,AX517:BE517,0))*(INDEX(AK525:AT532,MATCH(CR523,AI525:AI532,0),MATCH(CR524,AK524:AT524,0)))</f>
        <v>#N/A</v>
      </c>
      <c r="CS527" s="665" t="e">
        <f>INDEX(AX519:BE520,MATCH(AW527,AV519:AV520,0),MATCH(CS523,AX517:BE517,0))*(INDEX(AK525:AT532,MATCH(CS523,AI525:AI532,0),MATCH(CS524,AK524:AT524,0)))</f>
        <v>#N/A</v>
      </c>
      <c r="CT527" s="665" t="e">
        <f>INDEX(AX519:BE520,MATCH(AW527,AV519:AV520,0),MATCH(CT523,AX517:BE517,0))*(INDEX(AK525:AT532,MATCH(CT523,AI525:AI532,0),MATCH(CT524,AK524:AT524,0)))</f>
        <v>#N/A</v>
      </c>
      <c r="CU527" s="665" t="e">
        <f>INDEX(AX519:BE520,MATCH(AW527,AV519:AV520,0),MATCH(CU523,AX517:BE517,0))*(INDEX(AK525:AT532,MATCH(CU523,AI525:AI532,0),MATCH(CU524,AK524:AT524,0)))</f>
        <v>#N/A</v>
      </c>
      <c r="CV527" s="665" t="e">
        <f>INDEX(AX519:BE520,MATCH(AW527,AV519:AV520,0),MATCH(CV523,AX517:BE517,0))*(INDEX(AK525:AT532,MATCH(CV523,AI525:AI532,0),MATCH(CV524,AK524:AT524,0)))</f>
        <v>#N/A</v>
      </c>
      <c r="CW527" s="665" t="e">
        <f>INDEX(AX519:BE520,MATCH(AW527,AV519:AV520,0),MATCH(CW523,AX517:BE517,0))*(INDEX(AK525:AT532,MATCH(CW523,AI525:AI532,0),MATCH(CW524,AK524:AT524,0)))</f>
        <v>#N/A</v>
      </c>
      <c r="CX527" s="665" t="e">
        <f>INDEX(AX519:BE520,MATCH(AW527,AV519:AV520,0),MATCH(CX523,AX517:BE517,0))*(INDEX(AK525:AT532,MATCH(CX523,AI525:AI532,0),MATCH(CX524,AK524:AT524,0)))</f>
        <v>#N/A</v>
      </c>
      <c r="CY527" s="665" t="e">
        <f>INDEX(AX519:BE520,MATCH(AW527,AV519:AV520,0),MATCH(CY523,AX517:BE517,0))*(INDEX(AK525:AT532,MATCH(CY523,AI525:AI532,0),MATCH(CY524,AK524:AT524,0)))</f>
        <v>#N/A</v>
      </c>
      <c r="CZ527" s="665" t="e">
        <f>INDEX(AX519:BE520,MATCH(AW527,AV519:AV520,0),MATCH(CZ523,AX517:BE517,0))*(INDEX(AK525:AT532,MATCH(CZ523,AI525:AI532,0),MATCH(CZ524,AK524:AT524,0)))</f>
        <v>#N/A</v>
      </c>
      <c r="DA527" s="665" t="e">
        <f>INDEX(AX519:BE520,MATCH(AW527,AV519:AV520,0),MATCH(DA523,AX517:BE517,0))*(INDEX(AK525:AT532,MATCH(DA523,AI525:AI532,0),MATCH(DA524,AK524:AT524,0)))</f>
        <v>#N/A</v>
      </c>
      <c r="DB527" s="665" t="e">
        <f>INDEX(AX519:BE520,MATCH(AW527,AV519:AV520,0),MATCH(DB523,AX517:BE517,0))*(INDEX(AK525:AT532,MATCH(DB523,AI525:AI532,0),MATCH(DB524,AK524:AT524,0)))</f>
        <v>#N/A</v>
      </c>
      <c r="DC527" s="665" t="e">
        <f>INDEX(AX519:BE520,MATCH(AW527,AV519:AV520,0),MATCH(DC523,AX517:BE517,0))*(INDEX(AK525:AT532,MATCH(DC523,AI525:AI532,0),MATCH(DC524,AK524:AT524,0)))</f>
        <v>#N/A</v>
      </c>
      <c r="DD527" s="665" t="e">
        <f>INDEX(AX519:BE520,MATCH(AW527,AV519:AV520,0),MATCH(DD523,AX517:BE517,0))*(INDEX(AK525:AT532,MATCH(DD523,AI525:AI532,0),MATCH(DD524,AK524:AT524,0)))</f>
        <v>#N/A</v>
      </c>
      <c r="DE527" s="665" t="e">
        <f>INDEX(AX519:BE520,MATCH(AW527,AV519:AV520,0),MATCH(DE523,AX517:BE517,0))*(INDEX(AK525:AT532,MATCH(DE523,AI525:AI532,0),MATCH(DE524,AK524:AT524,0)))</f>
        <v>#N/A</v>
      </c>
      <c r="DF527" s="665" t="e">
        <f>INDEX(AX519:BE520,MATCH(AW527,AV519:AV520,0),MATCH(DF523,AX517:BE517,0))*(INDEX(AK525:AT532,MATCH(DF523,AI525:AI532,0),MATCH(DF524,AK524:AT524,0)))</f>
        <v>#N/A</v>
      </c>
      <c r="DG527" s="665" t="e">
        <f>INDEX(AX519:BE520,MATCH(AW527,AV519:AV520,0),MATCH(DG523,AX517:BE517,0))*(INDEX(AK525:AT532,MATCH(DG523,AI525:AI532,0),MATCH(DG524,AK524:AT524,0)))</f>
        <v>#N/A</v>
      </c>
      <c r="DH527" s="665" t="e">
        <f>INDEX(AX519:BE520,MATCH(AW527,AV519:AV520,0),MATCH(DH523,AX517:BE517,0))*(INDEX(AK525:AT532,MATCH(DH523,AI525:AI532,0),MATCH(DH524,AK524:AT524,0)))</f>
        <v>#N/A</v>
      </c>
      <c r="DI527" s="665" t="e">
        <f>INDEX(AX519:BE520,MATCH(AW527,AV519:AV520,0),MATCH(DI523,AX517:BE517,0))*(INDEX(AK525:AT532,MATCH(DI523,AI525:AI532,0),MATCH(DI524,AK524:AT524,0)))</f>
        <v>#N/A</v>
      </c>
      <c r="DJ527" s="665" t="e">
        <f>INDEX(AX519:BE520,MATCH(AW527,AV519:AV520,0),MATCH(DJ523,AX517:BE517,0))*(INDEX(AK525:AT532,MATCH(DJ523,AI525:AI532,0),MATCH(DJ524,AK524:AT524,0)))</f>
        <v>#N/A</v>
      </c>
      <c r="DK527" s="665" t="e">
        <f>INDEX(AX519:BE520,MATCH(AW527,AV519:AV520,0),MATCH(DK523,AX517:BE517,0))*(INDEX(AK525:AT532,MATCH(DK523,AI525:AI532,0),MATCH(DK524,AK524:AT524,0)))</f>
        <v>#N/A</v>
      </c>
      <c r="DL527" s="665" t="e">
        <f>INDEX(AX519:BE520,MATCH(AW527,AV519:AV520,0),MATCH(DL523,AX517:BE517,0))*(INDEX(AK525:AT532,MATCH(DL523,AI525:AI532,0),MATCH(DL524,AK524:AT524,0)))</f>
        <v>#N/A</v>
      </c>
      <c r="DM527" s="665" t="e">
        <f>INDEX(AX519:BE520,MATCH(AW527,AV519:AV520,0),MATCH(DM523,AX517:BE517,0))*(INDEX(AK525:AT532,MATCH(DM523,AI525:AI532,0),MATCH(DM524,AK524:AT524,0)))</f>
        <v>#N/A</v>
      </c>
      <c r="DN527" s="665" t="e">
        <f>INDEX(AX519:BE520,MATCH(AW527,AV519:AV520,0),MATCH(DN523,AX517:BE517,0))*(INDEX(AK525:AT532,MATCH(DN523,AI525:AI532,0),MATCH(DN524,AK524:AT524,0)))</f>
        <v>#N/A</v>
      </c>
      <c r="DO527" s="665" t="e">
        <f>INDEX(AX519:BE520,MATCH(AW527,AV519:AV520,0),MATCH(DO523,AX517:BE517,0))*(INDEX(AK525:AT532,MATCH(DO523,AI525:AI532,0),MATCH(DO524,AK524:AT524,0)))</f>
        <v>#N/A</v>
      </c>
      <c r="DP527" s="665" t="e">
        <f>INDEX(AX519:BE520,MATCH(AW527,AV519:AV520,0),MATCH(DP523,AX517:BE517,0))*(INDEX(AK525:AT532,MATCH(DP523,AI525:AI532,0),MATCH(DP524,AK524:AT524,0)))</f>
        <v>#N/A</v>
      </c>
      <c r="DQ527" s="643" t="e">
        <f>SUM(AX527:DP527)=#REF!</f>
        <v>#REF!</v>
      </c>
      <c r="DR527" s="749">
        <v>2025</v>
      </c>
      <c r="DS527" s="665" t="e">
        <f>IF(DR527&gt;DS523,AX526-AX527,0)</f>
        <v>#REF!</v>
      </c>
      <c r="DT527" s="665" t="e">
        <f>IF(DR527&gt;DT523,AY526-AY527,0)</f>
        <v>#N/A</v>
      </c>
      <c r="DU527" s="665" t="e">
        <f>IF(DR527&gt;DU523,AZ526-AZ527,0)</f>
        <v>#N/A</v>
      </c>
      <c r="DV527" s="665" t="e">
        <f>IF(DR527&gt;DV523,BA526-BA527,0)</f>
        <v>#N/A</v>
      </c>
      <c r="DW527" s="665" t="e">
        <f>IF(DR527&gt;DW523,BB526-BB527,0)</f>
        <v>#N/A</v>
      </c>
      <c r="DX527" s="665" t="e">
        <f>IF(DR527&gt;DX523,BC526-BC527,0)</f>
        <v>#N/A</v>
      </c>
      <c r="DY527" s="665" t="e">
        <f>IF(DR527&gt;DY523,BD526-BD527,0)</f>
        <v>#N/A</v>
      </c>
      <c r="DZ527" s="665" t="e">
        <f>IF(DR527&gt;DZ523,BE526-BE527,0)</f>
        <v>#N/A</v>
      </c>
      <c r="EA527" s="665" t="e">
        <f>IF(DR527&gt;EA523,BF526-BF527,0)</f>
        <v>#N/A</v>
      </c>
      <c r="EB527" s="665" t="e">
        <f>IF(DR527&gt;EB523,BG526-BG527,0)</f>
        <v>#N/A</v>
      </c>
      <c r="EC527" s="665" t="e">
        <f>IF(DR527&gt;EC523,BH526-BH527,0)</f>
        <v>#N/A</v>
      </c>
      <c r="ED527" s="665">
        <f>IF(DR527&gt;ED523,BI526-BI527,0)</f>
        <v>0</v>
      </c>
      <c r="EE527" s="665">
        <f>IF(DR527&gt;EE523,BJ526-BJ527,0)</f>
        <v>0</v>
      </c>
      <c r="EF527" s="665">
        <f>IF(DR527&gt;EF523,BK526-BK527,0)</f>
        <v>0</v>
      </c>
      <c r="EG527" s="665">
        <f>IF(DR527&gt;EG523,BL526-BL527,0)</f>
        <v>0</v>
      </c>
      <c r="EH527" s="665">
        <f>IF(DR527&gt;EH523,BM526-BM527,0)</f>
        <v>0</v>
      </c>
      <c r="EI527" s="665">
        <f>IF(DR527&gt;EI523,BN526-BN527,0)</f>
        <v>0</v>
      </c>
      <c r="EJ527" s="665">
        <f>IF(DR527&gt;EJ523,BO526-BO527,0)</f>
        <v>0</v>
      </c>
      <c r="EK527" s="665">
        <f>IF(DR527&gt;EK523,BP526-BP527,0)</f>
        <v>0</v>
      </c>
      <c r="EL527" s="665">
        <f>IF(DR527&gt;EL523,BQ526-BQ527,0)</f>
        <v>0</v>
      </c>
      <c r="EM527" s="665">
        <f>IF(DR527&gt;EM523,BR526-BR527,0)</f>
        <v>0</v>
      </c>
      <c r="EN527" s="665">
        <f>IF(DR527&gt;EN523,BS526-BS527,0)</f>
        <v>0</v>
      </c>
      <c r="EO527" s="665">
        <f>IF(DR527&gt;EO523,BT526-BT527,0)</f>
        <v>0</v>
      </c>
      <c r="EP527" s="665">
        <f>IF(DR527&gt;EP523,BU526-BU527,0)</f>
        <v>0</v>
      </c>
      <c r="EQ527" s="665">
        <f>IF(DR527&gt;EQ523,BV526-BV527,0)</f>
        <v>0</v>
      </c>
      <c r="ER527" s="665">
        <f>IF(DR527&gt;ER523,BW526-BW527,0)</f>
        <v>0</v>
      </c>
      <c r="ES527" s="665">
        <f>IF(DR527&gt;ES523,BX526-BX527,0)</f>
        <v>0</v>
      </c>
      <c r="ET527" s="665">
        <f>IF(DR527&gt;ET523,BY526-BY527,0)</f>
        <v>0</v>
      </c>
      <c r="EU527" s="665">
        <f>IF(DR527&gt;EU523,BZ526-BZ527,0)</f>
        <v>0</v>
      </c>
      <c r="EV527" s="665">
        <f>IF(DR527&gt;EV523,CA526-CA527,0)</f>
        <v>0</v>
      </c>
      <c r="EW527" s="665">
        <f>IF(DR527&gt;EW523,CB526-CB527,0)</f>
        <v>0</v>
      </c>
      <c r="EX527" s="665">
        <f>IF(DR527&gt;EX523,CC526-CC527,0)</f>
        <v>0</v>
      </c>
      <c r="EY527" s="665">
        <f>IF(DR527&gt;EY523,CD526-CD527,0)</f>
        <v>0</v>
      </c>
      <c r="EZ527" s="665">
        <f>IF(DR527&gt;EZ523,CE526-CE527,0)</f>
        <v>0</v>
      </c>
      <c r="FA527" s="665">
        <f>IF(DR527&gt;FA523,CF526-CF527,0)</f>
        <v>0</v>
      </c>
      <c r="FB527" s="665">
        <f>IF(DR527&gt;FB523,CG526-CG527,0)</f>
        <v>0</v>
      </c>
      <c r="FC527" s="665">
        <f>IF(DR527&gt;FC523,CH526-CH527,0)</f>
        <v>0</v>
      </c>
      <c r="FD527" s="665">
        <f>IF(DR527&gt;FD523,CI526-CI527,0)</f>
        <v>0</v>
      </c>
      <c r="FE527" s="665">
        <f>IF(DR527&gt;FE523,CJ526-CJ527,0)</f>
        <v>0</v>
      </c>
      <c r="FF527" s="665">
        <f>IF(DR527&gt;FF523,CK526-CK527,0)</f>
        <v>0</v>
      </c>
      <c r="FG527" s="665">
        <f>IF(DR527&gt;FG523,CL526-CL527,0)</f>
        <v>0</v>
      </c>
      <c r="FH527" s="665">
        <f>IF(DR527&gt;FH523,CM526-CM527,0)</f>
        <v>0</v>
      </c>
      <c r="FI527" s="665">
        <f>IF(DR527&gt;FI523,CN526-CN527,0)</f>
        <v>0</v>
      </c>
      <c r="FJ527" s="665">
        <f>IF(DR527&gt;FJ523,CO526-CO527,0)</f>
        <v>0</v>
      </c>
      <c r="FK527" s="665">
        <f>IF(DR527&gt;FK523,CP526-CP527,0)</f>
        <v>0</v>
      </c>
      <c r="FL527" s="665">
        <f>IF(DR527&gt;FL523,CQ526-CQ527,0)</f>
        <v>0</v>
      </c>
      <c r="FM527" s="665">
        <f>IF(DR527&gt;FM523,CR526-CR527,0)</f>
        <v>0</v>
      </c>
      <c r="FN527" s="665">
        <f>IF(DR527&gt;FN523,CS526-CS527,0)</f>
        <v>0</v>
      </c>
      <c r="FO527" s="665">
        <f>IF(DR527&gt;FO523,CT526-CT527,0)</f>
        <v>0</v>
      </c>
      <c r="FP527" s="665">
        <f>IF(DR527&gt;FP523,CU526-CU527,0)</f>
        <v>0</v>
      </c>
      <c r="FQ527" s="665">
        <f>IF(DR527&gt;FQ523,CV526-CV527,0)</f>
        <v>0</v>
      </c>
      <c r="FR527" s="665">
        <f>IF(DR527&gt;FR523,CW526-CW527,0)</f>
        <v>0</v>
      </c>
      <c r="FS527" s="665">
        <f>IF(DR527&gt;FS523,CX526-CX527,0)</f>
        <v>0</v>
      </c>
      <c r="FT527" s="665">
        <f>IF(DR527&gt;FT523,CY526-CY527,0)</f>
        <v>0</v>
      </c>
      <c r="FU527" s="665">
        <f>IF(DR527&gt;FU523,CZ526-CZ527,0)</f>
        <v>0</v>
      </c>
      <c r="FV527" s="665">
        <f>IF(DR527&gt;FV523,DA526-DA527,0)</f>
        <v>0</v>
      </c>
      <c r="FW527" s="665">
        <f>IF(DR527&gt;FW523,DB526-DB527,0)</f>
        <v>0</v>
      </c>
      <c r="FX527" s="665">
        <f>IF(DR527&gt;FX523,DC526-DC527,0)</f>
        <v>0</v>
      </c>
      <c r="FY527" s="665">
        <f>IF(DR527&gt;FY523,DD526-DD527,0)</f>
        <v>0</v>
      </c>
      <c r="FZ527" s="665">
        <f>IF(DR527&gt;FZ523,DE526-DE527,0)</f>
        <v>0</v>
      </c>
      <c r="GA527" s="665">
        <f>IF(DR527&gt;GA523,DF526-DF527,0)</f>
        <v>0</v>
      </c>
      <c r="GB527" s="665">
        <f>IF(DR527&gt;GB523,DG526-DG527,0)</f>
        <v>0</v>
      </c>
      <c r="GC527" s="665">
        <f>IF(DR527&gt;GC523,DH526-DH527,0)</f>
        <v>0</v>
      </c>
      <c r="GD527" s="665">
        <f>IF(DR527&gt;GD523,DI526-DI527,0)</f>
        <v>0</v>
      </c>
      <c r="GE527" s="665">
        <f>IF(DR527&gt;GE523,DJ526-DJ527,0)</f>
        <v>0</v>
      </c>
      <c r="GF527" s="665">
        <f>IF(DR527&gt;GF523,DK526-DK527,0)</f>
        <v>0</v>
      </c>
      <c r="GG527" s="665">
        <f>IF(DR527&gt;GG523,DL526-DL527,0)</f>
        <v>0</v>
      </c>
      <c r="GH527" s="665">
        <f>IF(DR527&gt;GH523,DM526-DM527,0)</f>
        <v>0</v>
      </c>
      <c r="GI527" s="665">
        <f>IF(DR527&gt;GI523,DN526-DN527,0)</f>
        <v>0</v>
      </c>
      <c r="GJ527" s="665">
        <f>IF(DR527&gt;GJ523,DO526-DO527,0)</f>
        <v>0</v>
      </c>
      <c r="GK527" s="665">
        <f>IF(DR527&gt;GK523,DP526-DP527,0)</f>
        <v>0</v>
      </c>
      <c r="GL527" s="665" t="e">
        <f>SUM(DS527:GK527)+SUM(#REF!)=#REF!</f>
        <v>#REF!</v>
      </c>
      <c r="GM527" s="667"/>
      <c r="GN527" s="749">
        <v>2025</v>
      </c>
      <c r="GO527" s="664" t="e">
        <f>SUMIF(DS524:GK524,GO524,DS527:GK527)</f>
        <v>#REF!</v>
      </c>
      <c r="GP527" s="668" t="e">
        <f>SUMIF(DS524:GK524,GP524,DS527:GK527)</f>
        <v>#N/A</v>
      </c>
      <c r="GQ527" s="668" t="e">
        <f>SUMIF(DS524:GK524,GQ524,DS527:GK527)</f>
        <v>#N/A</v>
      </c>
      <c r="GR527" s="668" t="e">
        <f>SUMIF(DS524:GK524,GR524,DS527:GK527)</f>
        <v>#N/A</v>
      </c>
      <c r="GS527" s="668" t="e">
        <f>SUMIF(DS524:GK524,GS524,DS527:GK527)</f>
        <v>#N/A</v>
      </c>
      <c r="GT527" s="668" t="e">
        <f>SUMIF(DS524:GK524,GT524,DS527:GK527)</f>
        <v>#N/A</v>
      </c>
      <c r="GU527" s="668" t="e">
        <f>SUMIF(DS524:GK524,GU524,DS527:GK527)</f>
        <v>#N/A</v>
      </c>
      <c r="GV527" s="668" t="e">
        <f>SUMIF(DS524:GK524,GV524,DS527:GK527)</f>
        <v>#N/A</v>
      </c>
      <c r="GW527" s="668" t="e">
        <f>SUMIF(DS524:GK524,GW524,DS527:GK527)</f>
        <v>#N/A</v>
      </c>
      <c r="GX527" s="668" t="e">
        <f>SUMIF(DS524:GK524,GX524,DS527:GK527)</f>
        <v>#N/A</v>
      </c>
      <c r="GY527" s="668" t="e">
        <f>SUMIF(DS524:GK524,GY524,DS527:GK527)</f>
        <v>#N/A</v>
      </c>
      <c r="GZ527" s="646" t="e">
        <f>SUM(GO527:GY527)=(#REF!-SUM(#REF!))</f>
        <v>#REF!</v>
      </c>
    </row>
    <row r="528" spans="1:234" hidden="1" x14ac:dyDescent="0.25">
      <c r="A528" s="643" t="s">
        <v>208</v>
      </c>
      <c r="AI528" s="664">
        <v>2026</v>
      </c>
      <c r="AJ528" s="664">
        <v>0</v>
      </c>
      <c r="AK528" s="665">
        <f>IFERROR(#REF!/#REF!,0)</f>
        <v>0</v>
      </c>
      <c r="AL528" s="665">
        <f>IFERROR(#REF!/#REF!,0)</f>
        <v>0</v>
      </c>
      <c r="AM528" s="665">
        <f>IFERROR(#REF!/#REF!,0)</f>
        <v>0</v>
      </c>
      <c r="AN528" s="669">
        <f>IFERROR(#REF!/#REF!,0)</f>
        <v>0</v>
      </c>
      <c r="AO528" s="669">
        <f>IFERROR(#REF!/#REF!,0)</f>
        <v>0</v>
      </c>
      <c r="AP528" s="669">
        <f>IFERROR(#REF!/#REF!,0)</f>
        <v>0</v>
      </c>
      <c r="AQ528" s="669">
        <f>IFERROR(#REF!/#REF!,0)</f>
        <v>0</v>
      </c>
      <c r="AR528" s="669">
        <f>IFERROR(#REF!/#REF!,0)</f>
        <v>0</v>
      </c>
      <c r="AS528" s="669">
        <f>IFERROR(#REF!/#REF!,0)</f>
        <v>0</v>
      </c>
      <c r="AT528" s="669">
        <f>IFERROR(#REF!/#REF!,0)</f>
        <v>0</v>
      </c>
      <c r="AU528" s="666"/>
      <c r="AW528" s="749">
        <v>2026</v>
      </c>
      <c r="AX528" s="665" t="e">
        <f>#REF!</f>
        <v>#REF!</v>
      </c>
      <c r="AY528" s="665" t="e">
        <f>INDEX(AX519:BE520,MATCH(AW528,AV519:AV520,0),MATCH(AY523,AX517:BE517,0))*(INDEX(AK525:AT532,MATCH(AY523,AI525:AI532,0),MATCH(AY524,AK524:AT524,0)))</f>
        <v>#N/A</v>
      </c>
      <c r="AZ528" s="665" t="e">
        <f>INDEX(AX519:BE520,MATCH(AW528,AV519:AV520,0),MATCH(AZ523,AX517:BE517,0))*(INDEX(AK525:AT532,MATCH(AZ523,AI525:AI532,0),MATCH(AZ524,AK524:AT524,0)))</f>
        <v>#N/A</v>
      </c>
      <c r="BA528" s="665" t="e">
        <f>INDEX(AX519:BE520,MATCH(AW528,AV519:AV520,0),MATCH(BA523,AX517:BE517,0))*(INDEX(AK525:AT532,MATCH(BA523,AI525:AI532,0),MATCH(BA524,AK524:AT524,0)))</f>
        <v>#N/A</v>
      </c>
      <c r="BB528" s="665" t="e">
        <f>INDEX(AX519:BE520,MATCH(AW528,AV519:AV520,0),MATCH(BB523,AX517:BE517,0))*(INDEX(AK525:AT532,MATCH(BB523,AI525:AI532,0),MATCH(BB524,AK524:AT524,0)))</f>
        <v>#N/A</v>
      </c>
      <c r="BC528" s="665" t="e">
        <f>INDEX(AX519:BE520,MATCH(AW528,AV519:AV520,0),MATCH(BC523,AX517:BE517,0))*(INDEX(AK525:AT532,MATCH(BC523,AI525:AI532,0),MATCH(BC524,AK524:AT524,0)))</f>
        <v>#N/A</v>
      </c>
      <c r="BD528" s="665" t="e">
        <f>INDEX(AX519:BE520,MATCH(AW528,AV519:AV520,0),MATCH(BD523,AX517:BE517,0))*(INDEX(AK525:AT532,MATCH(BD523,AI525:AI532,0),MATCH(BD524,AK524:AT524,0)))</f>
        <v>#N/A</v>
      </c>
      <c r="BE528" s="665" t="e">
        <f>INDEX(AX519:BE520,MATCH(AW528,AV519:AV520,0),MATCH(BE523,AX517:BE517,0))*(INDEX(AK525:AT532,MATCH(BE523,AI525:AI532,0),MATCH(BE524,AK524:AT524,0)))</f>
        <v>#N/A</v>
      </c>
      <c r="BF528" s="665" t="e">
        <f>INDEX(AX519:BE520,MATCH(AW528,AV519:AV520,0),MATCH(BF523,AX517:BE517,0))*(INDEX(AK525:AT532,MATCH(BF523,AI525:AI532,0),MATCH(BF524,AK524:AT524,0)))</f>
        <v>#N/A</v>
      </c>
      <c r="BG528" s="665" t="e">
        <f>INDEX(AX519:BE520,MATCH(AW528,AV519:AV520,0),MATCH(BG523,AX517:BE517,0))*(INDEX(AK525:AT532,MATCH(BG523,AI525:AI532,0),MATCH(BG524,AK524:AT524,0)))</f>
        <v>#N/A</v>
      </c>
      <c r="BH528" s="665" t="e">
        <f>INDEX(AX519:BE520,MATCH(AW528,AV519:AV520,0),MATCH(BH523,AX517:BE517,0))*(INDEX(AK525:AT532,MATCH(BH523,AI525:AI532,0),MATCH(BH524,AK524:AT524,0)))</f>
        <v>#N/A</v>
      </c>
      <c r="BI528" s="665" t="e">
        <f>INDEX(AX519:BE520,MATCH(AW528,AV519:AV520,0),MATCH(BI523,AX517:BE517,0))*(INDEX(AK525:AT532,MATCH(BI523,AI525:AI532,0),MATCH(BI524,AK524:AT524,0)))</f>
        <v>#N/A</v>
      </c>
      <c r="BJ528" s="665" t="e">
        <f>INDEX(AX519:BE520,MATCH(AW528,AV519:AV520,0),MATCH(BJ523,AX517:BE517,0))*(INDEX(AK525:AT532,MATCH(BJ523,AI525:AI532,0),MATCH(BJ524,AK524:AT524,0)))</f>
        <v>#N/A</v>
      </c>
      <c r="BK528" s="665" t="e">
        <f>INDEX(AX519:BE520,MATCH(AW528,AV519:AV520,0),MATCH(BK523,AX517:BE517,0))*(INDEX(AK525:AT532,MATCH(BK523,AI525:AI532,0),MATCH(BK524,AK524:AT524,0)))</f>
        <v>#N/A</v>
      </c>
      <c r="BL528" s="665" t="e">
        <f>INDEX(AX519:BE520,MATCH(AW528,AV519:AV520,0),MATCH(BL523,AX517:BE517,0))*(INDEX(AK525:AT532,MATCH(BL523,AI525:AI532,0),MATCH(BL524,AK524:AT524,0)))</f>
        <v>#N/A</v>
      </c>
      <c r="BM528" s="665" t="e">
        <f>INDEX(AX519:BE520,MATCH(AW528,AV519:AV520,0),MATCH(BM523,AX517:BE517,0))*(INDEX(AK525:AT532,MATCH(BM523,AI525:AI532,0),MATCH(BM524,AK524:AT524,0)))</f>
        <v>#N/A</v>
      </c>
      <c r="BN528" s="665" t="e">
        <f>INDEX(AX519:BE520,MATCH(AW528,AV519:AV520,0),MATCH(BN523,AX517:BE517,0))*(INDEX(AK525:AT532,MATCH(BN523,AI525:AI532,0),MATCH(BN524,AK524:AT524,0)))</f>
        <v>#N/A</v>
      </c>
      <c r="BO528" s="665" t="e">
        <f>INDEX(AX519:BE520,MATCH(AW528,AV519:AV520,0),MATCH(BO523,AX517:BE517,0))*(INDEX(AK525:AT532,MATCH(BO523,AI525:AI532,0),MATCH(BO524,AK524:AT524,0)))</f>
        <v>#N/A</v>
      </c>
      <c r="BP528" s="665" t="e">
        <f>INDEX(AX519:BE520,MATCH(AW528,AV519:AV520,0),MATCH(BP523,AX517:BE517,0))*(INDEX(AK525:AT532,MATCH(BP523,AI525:AI532,0),MATCH(BP524,AK524:AT524,0)))</f>
        <v>#N/A</v>
      </c>
      <c r="BQ528" s="665" t="e">
        <f>INDEX(AX519:BE520,MATCH(AW528,AV519:AV520,0),MATCH(BQ523,AX517:BE517,0))*(INDEX(AK525:AT532,MATCH(BQ523,AI525:AI532,0),MATCH(BQ524,AK524:AT524,0)))</f>
        <v>#N/A</v>
      </c>
      <c r="BR528" s="665" t="e">
        <f>INDEX(AX519:BE520,MATCH(AW528,AV519:AV520,0),MATCH(BR523,AX517:BE517,0))*(INDEX(AK525:AT532,MATCH(BR523,AI525:AI532,0),MATCH(BR524,AK524:AT524,0)))</f>
        <v>#N/A</v>
      </c>
      <c r="BS528" s="665" t="e">
        <f>INDEX(AX519:BE520,MATCH(AW528,AV519:AV520,0),MATCH(BS523,AX517:BE517,0))*(INDEX(AK525:AT532,MATCH(BS523,AI525:AI532,0),MATCH(BS524,AK524:AT524,0)))</f>
        <v>#N/A</v>
      </c>
      <c r="BT528" s="665" t="e">
        <f>INDEX(AX519:BE520,MATCH(AW528,AV519:AV520,0),MATCH(BT523,AX517:BE517,0))*(INDEX(AK525:AT532,MATCH(BT523,AI525:AI532,0),MATCH(BT524,AK524:AT524,0)))</f>
        <v>#N/A</v>
      </c>
      <c r="BU528" s="665" t="e">
        <f>INDEX(AX519:BE520,MATCH(AW528,AV519:AV520,0),MATCH(BU523,AX517:BE517,0))*(INDEX(AK525:AT532,MATCH(BU523,AI525:AI532,0),MATCH(BU524,AK524:AT524,0)))</f>
        <v>#N/A</v>
      </c>
      <c r="BV528" s="665" t="e">
        <f>INDEX(AX519:BE520,MATCH(AW528,AV519:AV520,0),MATCH(BV523,AX517:BE517,0))*(INDEX(AK525:AT532,MATCH(BV523,AI525:AI532,0),MATCH(BV524,AK524:AT524,0)))</f>
        <v>#N/A</v>
      </c>
      <c r="BW528" s="665" t="e">
        <f>INDEX(AX519:BE520,MATCH(AW528,AV519:AV520,0),MATCH(BW523,AX517:BE517,0))*(INDEX(AK525:AT532,MATCH(BW523,AI525:AI532,0),MATCH(BW524,AK524:AT524,0)))</f>
        <v>#N/A</v>
      </c>
      <c r="BX528" s="665" t="e">
        <f>INDEX(AX519:BE520,MATCH(AW528,AV519:AV520,0),MATCH(BX523,AX517:BE517,0))*(INDEX(AK525:AT532,MATCH(BX523,AI525:AI532,0),MATCH(BX524,AK524:AT524,0)))</f>
        <v>#N/A</v>
      </c>
      <c r="BY528" s="665" t="e">
        <f>INDEX(AX519:BE520,MATCH(AW528,AV519:AV520,0),MATCH(BY523,AX517:BE517,0))*(INDEX(AK525:AT532,MATCH(BY523,AI525:AI532,0),MATCH(BY524,AK524:AT524,0)))</f>
        <v>#N/A</v>
      </c>
      <c r="BZ528" s="665" t="e">
        <f>INDEX(AX519:BE520,MATCH(AW528,AV519:AV520,0),MATCH(BZ523,AX517:BE517,0))*(INDEX(AK525:AT532,MATCH(BZ523,AI525:AI532,0),MATCH(BZ524,AK524:AT524,0)))</f>
        <v>#N/A</v>
      </c>
      <c r="CA528" s="665" t="e">
        <f>INDEX(AX519:BE520,MATCH(AW528,AV519:AV520,0),MATCH(CA523,AX517:BE517,0))*(INDEX(AK525:AT532,MATCH(CA523,AI525:AI532,0),MATCH(CA524,AK524:AT524,0)))</f>
        <v>#N/A</v>
      </c>
      <c r="CB528" s="665" t="e">
        <f>INDEX(AX519:BE520,MATCH(AW528,AV519:AV520,0),MATCH(CB523,AX517:BE517,0))*(INDEX(AK525:AT532,MATCH(CB523,AI525:AI532,0),MATCH(CB524,AK524:AT524,0)))</f>
        <v>#N/A</v>
      </c>
      <c r="CC528" s="665" t="e">
        <f>INDEX(AX519:BE520,MATCH(AW528,AV519:AV520,0),MATCH(CC523,AX517:BE517,0))*(INDEX(AK525:AT532,MATCH(CC523,AI525:AI532,0),MATCH(CC524,AK524:AT524,0)))</f>
        <v>#N/A</v>
      </c>
      <c r="CD528" s="665" t="e">
        <f>INDEX(AX519:BE520,MATCH(AW528,AV519:AV520,0),MATCH(CD523,AX517:BE517,0))*(INDEX(AK525:AT532,MATCH(CD523,AI525:AI532,0),MATCH(CD524,AK524:AT524,0)))</f>
        <v>#N/A</v>
      </c>
      <c r="CE528" s="665" t="e">
        <f>INDEX(AX519:BE520,MATCH(AW528,AV519:AV520,0),MATCH(CE523,AX517:BE517,0))*(INDEX(AK525:AT532,MATCH(CE523,AI525:AI532,0),MATCH(CE524,AK524:AT524,0)))</f>
        <v>#N/A</v>
      </c>
      <c r="CF528" s="665" t="e">
        <f>INDEX(AX519:BE520,MATCH(AW528,AV519:AV520,0),MATCH(CF523,AX517:BE517,0))*(INDEX(AK525:AT532,MATCH(CF523,AI525:AI532,0),MATCH(CF524,AK524:AT524,0)))</f>
        <v>#N/A</v>
      </c>
      <c r="CG528" s="665" t="e">
        <f>INDEX(AX519:BE520,MATCH(AW528,AV519:AV520,0),MATCH(CG523,AX517:BE517,0))*(INDEX(AK525:AT532,MATCH(CG523,AI525:AI532,0),MATCH(CG524,AK524:AT524,0)))</f>
        <v>#N/A</v>
      </c>
      <c r="CH528" s="665" t="e">
        <f>INDEX(AX519:BE520,MATCH(AW528,AV519:AV520,0),MATCH(CH523,AX517:BE517,0))*(INDEX(AK525:AT532,MATCH(CH523,AI525:AI532,0),MATCH(CH524,AK524:AT524,0)))</f>
        <v>#N/A</v>
      </c>
      <c r="CI528" s="665" t="e">
        <f>INDEX(AX519:BE520,MATCH(AW528,AV519:AV520,0),MATCH(CI523,AX517:BE517,0))*(INDEX(AK525:AT532,MATCH(CI523,AI525:AI532,0),MATCH(CI524,AK524:AT524,0)))</f>
        <v>#N/A</v>
      </c>
      <c r="CJ528" s="665" t="e">
        <f>INDEX(AX519:BE520,MATCH(AW528,AV519:AV520,0),MATCH(CJ523,AX517:BE517,0))*(INDEX(AK525:AT532,MATCH(CJ523,AI525:AI532,0),MATCH(CJ524,AK524:AT524,0)))</f>
        <v>#N/A</v>
      </c>
      <c r="CK528" s="665" t="e">
        <f>INDEX(AX519:BE520,MATCH(AW528,AV519:AV520,0),MATCH(CK523,AX517:BE517,0))*(INDEX(AK525:AT532,MATCH(CK523,AI525:AI532,0),MATCH(CK524,AK524:AT524,0)))</f>
        <v>#N/A</v>
      </c>
      <c r="CL528" s="665" t="e">
        <f>INDEX(AX519:BE520,MATCH(AW528,AV519:AV520,0),MATCH(CL523,AX517:BE517,0))*(INDEX(AK525:AT532,MATCH(CL523,AI525:AI532,0),MATCH(CL524,AK524:AT524,0)))</f>
        <v>#N/A</v>
      </c>
      <c r="CM528" s="665" t="e">
        <f>INDEX(AX519:BE520,MATCH(AW528,AV519:AV520,0),MATCH(CM523,AX517:BE517,0))*(INDEX(AK525:AT532,MATCH(CM523,AI525:AI532,0),MATCH(CM524,AK524:AT524,0)))</f>
        <v>#N/A</v>
      </c>
      <c r="CN528" s="665" t="e">
        <f>INDEX(AX519:BE520,MATCH(AW528,AV519:AV520,0),MATCH(CN523,AX517:BE517,0))*(INDEX(AK525:AT532,MATCH(CN523,AI525:AI532,0),MATCH(CN524,AK524:AT524,0)))</f>
        <v>#N/A</v>
      </c>
      <c r="CO528" s="665" t="e">
        <f>INDEX(AX519:BE520,MATCH(AW528,AV519:AV520,0),MATCH(CO523,AX517:BE517,0))*(INDEX(AK525:AT532,MATCH(CO523,AI525:AI532,0),MATCH(CO524,AK524:AT524,0)))</f>
        <v>#N/A</v>
      </c>
      <c r="CP528" s="665" t="e">
        <f>INDEX(AX519:BE520,MATCH(AW528,AV519:AV520,0),MATCH(CP523,AX517:BE517,0))*(INDEX(AK525:AT532,MATCH(CP523,AI525:AI532,0),MATCH(CP524,AK524:AT524,0)))</f>
        <v>#N/A</v>
      </c>
      <c r="CQ528" s="665" t="e">
        <f>INDEX(AX519:BE520,MATCH(AW528,AV519:AV520,0),MATCH(CQ523,AX517:BE517,0))*(INDEX(AK525:AT532,MATCH(CQ523,AI525:AI532,0),MATCH(CQ524,AK524:AT524,0)))</f>
        <v>#N/A</v>
      </c>
      <c r="CR528" s="665" t="e">
        <f>INDEX(AX519:BE520,MATCH(AW528,AV519:AV520,0),MATCH(CR523,AX517:BE517,0))*(INDEX(AK525:AT532,MATCH(CR523,AI525:AI532,0),MATCH(CR524,AK524:AT524,0)))</f>
        <v>#N/A</v>
      </c>
      <c r="CS528" s="665" t="e">
        <f>INDEX(AX519:BE520,MATCH(AW528,AV519:AV520,0),MATCH(CS523,AX517:BE517,0))*(INDEX(AK525:AT532,MATCH(CS523,AI525:AI532,0),MATCH(CS524,AK524:AT524,0)))</f>
        <v>#N/A</v>
      </c>
      <c r="CT528" s="665" t="e">
        <f>INDEX(AX519:BE520,MATCH(AW528,AV519:AV520,0),MATCH(CT523,AX517:BE517,0))*(INDEX(AK525:AT532,MATCH(CT523,AI525:AI532,0),MATCH(CT524,AK524:AT524,0)))</f>
        <v>#N/A</v>
      </c>
      <c r="CU528" s="665" t="e">
        <f>INDEX(AX519:BE520,MATCH(AW528,AV519:AV520,0),MATCH(CU523,AX517:BE517,0))*(INDEX(AK525:AT532,MATCH(CU523,AI525:AI532,0),MATCH(CU524,AK524:AT524,0)))</f>
        <v>#N/A</v>
      </c>
      <c r="CV528" s="665" t="e">
        <f>INDEX(AX519:BE520,MATCH(AW528,AV519:AV520,0),MATCH(CV523,AX517:BE517,0))*(INDEX(AK525:AT532,MATCH(CV523,AI525:AI532,0),MATCH(CV524,AK524:AT524,0)))</f>
        <v>#N/A</v>
      </c>
      <c r="CW528" s="665" t="e">
        <f>INDEX(AX519:BE520,MATCH(AW528,AV519:AV520,0),MATCH(CW523,AX517:BE517,0))*(INDEX(AK525:AT532,MATCH(CW523,AI525:AI532,0),MATCH(CW524,AK524:AT524,0)))</f>
        <v>#N/A</v>
      </c>
      <c r="CX528" s="665" t="e">
        <f>INDEX(AX519:BE520,MATCH(AW528,AV519:AV520,0),MATCH(CX523,AX517:BE517,0))*(INDEX(AK525:AT532,MATCH(CX523,AI525:AI532,0),MATCH(CX524,AK524:AT524,0)))</f>
        <v>#N/A</v>
      </c>
      <c r="CY528" s="665" t="e">
        <f>INDEX(AX519:BE520,MATCH(AW528,AV519:AV520,0),MATCH(CY523,AX517:BE517,0))*(INDEX(AK525:AT532,MATCH(CY523,AI525:AI532,0),MATCH(CY524,AK524:AT524,0)))</f>
        <v>#N/A</v>
      </c>
      <c r="CZ528" s="665" t="e">
        <f>INDEX(AX519:BE520,MATCH(AW528,AV519:AV520,0),MATCH(CZ523,AX517:BE517,0))*(INDEX(AK525:AT532,MATCH(CZ523,AI525:AI532,0),MATCH(CZ524,AK524:AT524,0)))</f>
        <v>#N/A</v>
      </c>
      <c r="DA528" s="665" t="e">
        <f>INDEX(AX519:BE520,MATCH(AW528,AV519:AV520,0),MATCH(DA523,AX517:BE517,0))*(INDEX(AK525:AT532,MATCH(DA523,AI525:AI532,0),MATCH(DA524,AK524:AT524,0)))</f>
        <v>#N/A</v>
      </c>
      <c r="DB528" s="665" t="e">
        <f>INDEX(AX519:BE520,MATCH(AW528,AV519:AV520,0),MATCH(DB523,AX517:BE517,0))*(INDEX(AK525:AT532,MATCH(DB523,AI525:AI532,0),MATCH(DB524,AK524:AT524,0)))</f>
        <v>#N/A</v>
      </c>
      <c r="DC528" s="665" t="e">
        <f>INDEX(AX519:BE520,MATCH(AW528,AV519:AV520,0),MATCH(DC523,AX517:BE517,0))*(INDEX(AK525:AT532,MATCH(DC523,AI525:AI532,0),MATCH(DC524,AK524:AT524,0)))</f>
        <v>#N/A</v>
      </c>
      <c r="DD528" s="665" t="e">
        <f>INDEX(AX519:BE520,MATCH(AW528,AV519:AV520,0),MATCH(DD523,AX517:BE517,0))*(INDEX(AK525:AT532,MATCH(DD523,AI525:AI532,0),MATCH(DD524,AK524:AT524,0)))</f>
        <v>#N/A</v>
      </c>
      <c r="DE528" s="665" t="e">
        <f>INDEX(AX519:BE520,MATCH(AW528,AV519:AV520,0),MATCH(DE523,AX517:BE517,0))*(INDEX(AK525:AT532,MATCH(DE523,AI525:AI532,0),MATCH(DE524,AK524:AT524,0)))</f>
        <v>#N/A</v>
      </c>
      <c r="DF528" s="665" t="e">
        <f>INDEX(AX519:BE520,MATCH(AW528,AV519:AV520,0),MATCH(DF523,AX517:BE517,0))*(INDEX(AK525:AT532,MATCH(DF523,AI525:AI532,0),MATCH(DF524,AK524:AT524,0)))</f>
        <v>#N/A</v>
      </c>
      <c r="DG528" s="665" t="e">
        <f>INDEX(AX519:BE520,MATCH(AW528,AV519:AV520,0),MATCH(DG523,AX517:BE517,0))*(INDEX(AK525:AT532,MATCH(DG523,AI525:AI532,0),MATCH(DG524,AK524:AT524,0)))</f>
        <v>#N/A</v>
      </c>
      <c r="DH528" s="665" t="e">
        <f>INDEX(AX519:BE520,MATCH(AW528,AV519:AV520,0),MATCH(DH523,AX517:BE517,0))*(INDEX(AK525:AT532,MATCH(DH523,AI525:AI532,0),MATCH(DH524,AK524:AT524,0)))</f>
        <v>#N/A</v>
      </c>
      <c r="DI528" s="665" t="e">
        <f>INDEX(AX519:BE520,MATCH(AW528,AV519:AV520,0),MATCH(DI523,AX517:BE517,0))*(INDEX(AK525:AT532,MATCH(DI523,AI525:AI532,0),MATCH(DI524,AK524:AT524,0)))</f>
        <v>#N/A</v>
      </c>
      <c r="DJ528" s="665" t="e">
        <f>INDEX(AX519:BE520,MATCH(AW528,AV519:AV520,0),MATCH(DJ523,AX517:BE517,0))*(INDEX(AK525:AT532,MATCH(DJ523,AI525:AI532,0),MATCH(DJ524,AK524:AT524,0)))</f>
        <v>#N/A</v>
      </c>
      <c r="DK528" s="665" t="e">
        <f>INDEX(AX519:BE520,MATCH(AW528,AV519:AV520,0),MATCH(DK523,AX517:BE517,0))*(INDEX(AK525:AT532,MATCH(DK523,AI525:AI532,0),MATCH(DK524,AK524:AT524,0)))</f>
        <v>#N/A</v>
      </c>
      <c r="DL528" s="665" t="e">
        <f>INDEX(AX519:BE520,MATCH(AW528,AV519:AV520,0),MATCH(DL523,AX517:BE517,0))*(INDEX(AK525:AT532,MATCH(DL523,AI525:AI532,0),MATCH(DL524,AK524:AT524,0)))</f>
        <v>#N/A</v>
      </c>
      <c r="DM528" s="665" t="e">
        <f>INDEX(AX519:BE520,MATCH(AW528,AV519:AV520,0),MATCH(DM523,AX517:BE517,0))*(INDEX(AK525:AT532,MATCH(DM523,AI525:AI532,0),MATCH(DM524,AK524:AT524,0)))</f>
        <v>#N/A</v>
      </c>
      <c r="DN528" s="665" t="e">
        <f>INDEX(AX519:BE520,MATCH(AW528,AV519:AV520,0),MATCH(DN523,AX517:BE517,0))*(INDEX(AK525:AT532,MATCH(DN523,AI525:AI532,0),MATCH(DN524,AK524:AT524,0)))</f>
        <v>#N/A</v>
      </c>
      <c r="DO528" s="665" t="e">
        <f>INDEX(AX519:BE520,MATCH(AW528,AV519:AV520,0),MATCH(DO523,AX517:BE517,0))*(INDEX(AK525:AT532,MATCH(DO523,AI525:AI532,0),MATCH(DO524,AK524:AT524,0)))</f>
        <v>#N/A</v>
      </c>
      <c r="DP528" s="665" t="e">
        <f>INDEX(AX519:BE520,MATCH(AW528,AV519:AV520,0),MATCH(DP523,AX517:BE517,0))*(INDEX(AK525:AT532,MATCH(DP523,AI525:AI532,0),MATCH(DP524,AK524:AT524,0)))</f>
        <v>#N/A</v>
      </c>
      <c r="DQ528" s="643" t="e">
        <f>SUM(AX528:DP528)=#REF!</f>
        <v>#REF!</v>
      </c>
      <c r="DR528" s="749">
        <v>2026</v>
      </c>
      <c r="DS528" s="665" t="e">
        <f>IF(DR528&gt;DS523,AX527-AX528,0)</f>
        <v>#REF!</v>
      </c>
      <c r="DT528" s="665" t="e">
        <f>IF(DR528&gt;DT523,AY527-AY528,0)</f>
        <v>#N/A</v>
      </c>
      <c r="DU528" s="665" t="e">
        <f>IF(DR528&gt;DU523,AZ527-AZ528,0)</f>
        <v>#N/A</v>
      </c>
      <c r="DV528" s="665" t="e">
        <f>IF(DR528&gt;DV523,BA527-BA528,0)</f>
        <v>#N/A</v>
      </c>
      <c r="DW528" s="665" t="e">
        <f>IF(DR528&gt;DW523,BB527-BB528,0)</f>
        <v>#N/A</v>
      </c>
      <c r="DX528" s="665" t="e">
        <f>IF(DR528&gt;DX523,BC527-BC528,0)</f>
        <v>#N/A</v>
      </c>
      <c r="DY528" s="665" t="e">
        <f>IF(DR528&gt;DY523,BD527-BD528,0)</f>
        <v>#N/A</v>
      </c>
      <c r="DZ528" s="665" t="e">
        <f>IF(DR528&gt;DZ523,BE527-BE528,0)</f>
        <v>#N/A</v>
      </c>
      <c r="EA528" s="665" t="e">
        <f>IF(DR528&gt;EA523,BF527-BF528,0)</f>
        <v>#N/A</v>
      </c>
      <c r="EB528" s="665" t="e">
        <f>IF(DR528&gt;EB523,BG527-BG528,0)</f>
        <v>#N/A</v>
      </c>
      <c r="EC528" s="665" t="e">
        <f>IF(DR528&gt;EC523,BH527-BH528,0)</f>
        <v>#N/A</v>
      </c>
      <c r="ED528" s="665" t="e">
        <f>IF(DR528&gt;ED523,BI527-BI528,0)</f>
        <v>#N/A</v>
      </c>
      <c r="EE528" s="665" t="e">
        <f>IF(DR528&gt;EE523,BJ527-BJ528,0)</f>
        <v>#N/A</v>
      </c>
      <c r="EF528" s="665" t="e">
        <f>IF(DR528&gt;EF523,BK527-BK528,0)</f>
        <v>#N/A</v>
      </c>
      <c r="EG528" s="665" t="e">
        <f>IF(DR528&gt;EG523,BL527-BL528,0)</f>
        <v>#N/A</v>
      </c>
      <c r="EH528" s="665" t="e">
        <f>IF(DR528&gt;EH523,BM527-BM528,0)</f>
        <v>#N/A</v>
      </c>
      <c r="EI528" s="665" t="e">
        <f>IF(DR528&gt;EI523,BN527-BN528,0)</f>
        <v>#N/A</v>
      </c>
      <c r="EJ528" s="665" t="e">
        <f>IF(DR528&gt;EJ523,BO527-BO528,0)</f>
        <v>#N/A</v>
      </c>
      <c r="EK528" s="665" t="e">
        <f>IF(DR528&gt;EK523,BP527-BP528,0)</f>
        <v>#N/A</v>
      </c>
      <c r="EL528" s="665" t="e">
        <f>IF(DR528&gt;EL523,BQ527-BQ528,0)</f>
        <v>#N/A</v>
      </c>
      <c r="EM528" s="665" t="e">
        <f>IF(DR528&gt;EM523,BR527-BR528,0)</f>
        <v>#N/A</v>
      </c>
      <c r="EN528" s="665">
        <f>IF(DR528&gt;EN523,BS527-BS528,0)</f>
        <v>0</v>
      </c>
      <c r="EO528" s="665">
        <f>IF(DR528&gt;EO523,BT527-BT528,0)</f>
        <v>0</v>
      </c>
      <c r="EP528" s="665">
        <f>IF(DR528&gt;EP523,BU527-BU528,0)</f>
        <v>0</v>
      </c>
      <c r="EQ528" s="665">
        <f>IF(DR528&gt;EQ523,BV527-BV528,0)</f>
        <v>0</v>
      </c>
      <c r="ER528" s="665">
        <f>IF(DR528&gt;ER523,BW527-BW528,0)</f>
        <v>0</v>
      </c>
      <c r="ES528" s="665">
        <f>IF(DR528&gt;ES523,BX527-BX528,0)</f>
        <v>0</v>
      </c>
      <c r="ET528" s="665">
        <f>IF(DR528&gt;ET523,BY527-BY528,0)</f>
        <v>0</v>
      </c>
      <c r="EU528" s="665">
        <f>IF(DR528&gt;EU523,BZ527-BZ528,0)</f>
        <v>0</v>
      </c>
      <c r="EV528" s="665">
        <f>IF(DR528&gt;EV523,CA527-CA528,0)</f>
        <v>0</v>
      </c>
      <c r="EW528" s="665">
        <f>IF(DR528&gt;EW523,CB527-CB528,0)</f>
        <v>0</v>
      </c>
      <c r="EX528" s="665">
        <f>IF(DR528&gt;EX523,CC527-CC528,0)</f>
        <v>0</v>
      </c>
      <c r="EY528" s="665">
        <f>IF(DR528&gt;EY523,CD527-CD528,0)</f>
        <v>0</v>
      </c>
      <c r="EZ528" s="665">
        <f>IF(DR528&gt;EZ523,CE527-CE528,0)</f>
        <v>0</v>
      </c>
      <c r="FA528" s="665">
        <f>IF(DR528&gt;FA523,CF527-CF528,0)</f>
        <v>0</v>
      </c>
      <c r="FB528" s="665">
        <f>IF(DR528&gt;FB523,CG527-CG528,0)</f>
        <v>0</v>
      </c>
      <c r="FC528" s="665">
        <f>IF(DR528&gt;FC523,CH527-CH528,0)</f>
        <v>0</v>
      </c>
      <c r="FD528" s="665">
        <f>IF(DR528&gt;FD523,CI527-CI528,0)</f>
        <v>0</v>
      </c>
      <c r="FE528" s="665">
        <f>IF(DR528&gt;FE523,CJ527-CJ528,0)</f>
        <v>0</v>
      </c>
      <c r="FF528" s="665">
        <f>IF(DR528&gt;FF523,CK527-CK528,0)</f>
        <v>0</v>
      </c>
      <c r="FG528" s="665">
        <f>IF(DR528&gt;FG523,CL527-CL528,0)</f>
        <v>0</v>
      </c>
      <c r="FH528" s="665">
        <f>IF(DR528&gt;FH523,CM527-CM528,0)</f>
        <v>0</v>
      </c>
      <c r="FI528" s="665">
        <f>IF(DR528&gt;FI523,CN527-CN528,0)</f>
        <v>0</v>
      </c>
      <c r="FJ528" s="665">
        <f>IF(DR528&gt;FJ523,CO527-CO528,0)</f>
        <v>0</v>
      </c>
      <c r="FK528" s="665">
        <f>IF(DR528&gt;FK523,CP527-CP528,0)</f>
        <v>0</v>
      </c>
      <c r="FL528" s="665">
        <f>IF(DR528&gt;FL523,CQ527-CQ528,0)</f>
        <v>0</v>
      </c>
      <c r="FM528" s="665">
        <f>IF(DR528&gt;FM523,CR527-CR528,0)</f>
        <v>0</v>
      </c>
      <c r="FN528" s="665">
        <f>IF(DR528&gt;FN523,CS527-CS528,0)</f>
        <v>0</v>
      </c>
      <c r="FO528" s="665">
        <f>IF(DR528&gt;FO523,CT527-CT528,0)</f>
        <v>0</v>
      </c>
      <c r="FP528" s="665">
        <f>IF(DR528&gt;FP523,CU527-CU528,0)</f>
        <v>0</v>
      </c>
      <c r="FQ528" s="665">
        <f>IF(DR528&gt;FQ523,CV527-CV528,0)</f>
        <v>0</v>
      </c>
      <c r="FR528" s="665">
        <f>IF(DR528&gt;FR523,CW527-CW528,0)</f>
        <v>0</v>
      </c>
      <c r="FS528" s="665">
        <f>IF(DR528&gt;FS523,CX527-CX528,0)</f>
        <v>0</v>
      </c>
      <c r="FT528" s="665">
        <f>IF(DR528&gt;FT523,CY527-CY528,0)</f>
        <v>0</v>
      </c>
      <c r="FU528" s="665">
        <f>IF(DR528&gt;FU523,CZ527-CZ528,0)</f>
        <v>0</v>
      </c>
      <c r="FV528" s="665">
        <f>IF(DR528&gt;FV523,DA527-DA528,0)</f>
        <v>0</v>
      </c>
      <c r="FW528" s="665">
        <f>IF(DR528&gt;FW523,DB527-DB528,0)</f>
        <v>0</v>
      </c>
      <c r="FX528" s="665">
        <f>IF(DR528&gt;FX523,DC527-DC528,0)</f>
        <v>0</v>
      </c>
      <c r="FY528" s="665">
        <f>IF(DR528&gt;FY523,DD527-DD528,0)</f>
        <v>0</v>
      </c>
      <c r="FZ528" s="665">
        <f>IF(DR528&gt;FZ523,DE527-DE528,0)</f>
        <v>0</v>
      </c>
      <c r="GA528" s="665">
        <f>IF(DR528&gt;GA523,DF527-DF528,0)</f>
        <v>0</v>
      </c>
      <c r="GB528" s="665">
        <f>IF(DR528&gt;GB523,DG527-DG528,0)</f>
        <v>0</v>
      </c>
      <c r="GC528" s="665">
        <f>IF(DR528&gt;GC523,DH527-DH528,0)</f>
        <v>0</v>
      </c>
      <c r="GD528" s="665">
        <f>IF(DR528&gt;GD523,DI527-DI528,0)</f>
        <v>0</v>
      </c>
      <c r="GE528" s="665">
        <f>IF(DR528&gt;GE523,DJ527-DJ528,0)</f>
        <v>0</v>
      </c>
      <c r="GF528" s="665">
        <f>IF(DR528&gt;GF523,DK527-DK528,0)</f>
        <v>0</v>
      </c>
      <c r="GG528" s="665">
        <f>IF(DR528&gt;GG523,DL527-DL528,0)</f>
        <v>0</v>
      </c>
      <c r="GH528" s="665">
        <f>IF(DR528&gt;GH523,DM527-DM528,0)</f>
        <v>0</v>
      </c>
      <c r="GI528" s="665">
        <f>IF(DR528&gt;GI523,DN527-DN528,0)</f>
        <v>0</v>
      </c>
      <c r="GJ528" s="665">
        <f>IF(DR528&gt;GJ523,DO527-DO528,0)</f>
        <v>0</v>
      </c>
      <c r="GK528" s="665">
        <f>IF(DR528&gt;GK523,DP527-DP528,0)</f>
        <v>0</v>
      </c>
      <c r="GL528" s="665" t="e">
        <f>SUM(DS528:GK528)+SUM(#REF!)=#REF!</f>
        <v>#REF!</v>
      </c>
      <c r="GM528" s="667"/>
      <c r="GN528" s="749">
        <v>2026</v>
      </c>
      <c r="GO528" s="664" t="e">
        <f>SUMIF(DS524:GK524,GO524,DS528:GK528)</f>
        <v>#REF!</v>
      </c>
      <c r="GP528" s="668" t="e">
        <f>SUMIF(DS524:GK524,GP524,DS528:GK528)</f>
        <v>#N/A</v>
      </c>
      <c r="GQ528" s="668" t="e">
        <f>SUMIF(DS524:GK524,GQ524,DS528:GK528)</f>
        <v>#N/A</v>
      </c>
      <c r="GR528" s="668" t="e">
        <f>SUMIF(DS524:GK524,GR524,DS528:GK528)</f>
        <v>#N/A</v>
      </c>
      <c r="GS528" s="668" t="e">
        <f>SUMIF(DS524:GK524,GS524,DS528:GK528)</f>
        <v>#N/A</v>
      </c>
      <c r="GT528" s="668" t="e">
        <f>SUMIF(DS524:GK524,GT524,DS528:GK528)</f>
        <v>#N/A</v>
      </c>
      <c r="GU528" s="668" t="e">
        <f>SUMIF(DS524:GK524,GU524,DS528:GK528)</f>
        <v>#N/A</v>
      </c>
      <c r="GV528" s="668" t="e">
        <f>SUMIF(DS524:GK524,GV524,DS528:GK528)</f>
        <v>#N/A</v>
      </c>
      <c r="GW528" s="668" t="e">
        <f>SUMIF(DS524:GK524,GW524,DS528:GK528)</f>
        <v>#N/A</v>
      </c>
      <c r="GX528" s="668" t="e">
        <f>SUMIF(DS524:GK524,GX524,DS528:GK528)</f>
        <v>#N/A</v>
      </c>
      <c r="GY528" s="668" t="e">
        <f>SUMIF(DS524:GK524,GY524,DS528:GK528)</f>
        <v>#N/A</v>
      </c>
      <c r="GZ528" s="646" t="e">
        <f>SUM(GO528:GY528)=(#REF!-SUM(#REF!))</f>
        <v>#REF!</v>
      </c>
    </row>
    <row r="529" spans="1:234" hidden="1" x14ac:dyDescent="0.25">
      <c r="A529" s="643" t="s">
        <v>208</v>
      </c>
      <c r="AI529" s="664">
        <v>2027</v>
      </c>
      <c r="AJ529" s="664">
        <v>0</v>
      </c>
      <c r="AK529" s="665">
        <f>IFERROR(#REF!/#REF!,0)</f>
        <v>0</v>
      </c>
      <c r="AL529" s="665">
        <f>IFERROR(#REF!/#REF!,0)</f>
        <v>0</v>
      </c>
      <c r="AM529" s="665">
        <f>IFERROR(#REF!/#REF!,0)</f>
        <v>0</v>
      </c>
      <c r="AN529" s="669">
        <f>IFERROR(#REF!/#REF!,0)</f>
        <v>0</v>
      </c>
      <c r="AO529" s="669">
        <f>IFERROR(#REF!/#REF!,0)</f>
        <v>0</v>
      </c>
      <c r="AP529" s="669">
        <f>IFERROR(#REF!/#REF!,0)</f>
        <v>0</v>
      </c>
      <c r="AQ529" s="669">
        <f>IFERROR(#REF!/#REF!,0)</f>
        <v>0</v>
      </c>
      <c r="AR529" s="669">
        <f>IFERROR(#REF!/#REF!,0)</f>
        <v>0</v>
      </c>
      <c r="AS529" s="669">
        <f>IFERROR(#REF!/#REF!,0)</f>
        <v>0</v>
      </c>
      <c r="AT529" s="669">
        <f>IFERROR(#REF!/#REF!,0)</f>
        <v>0</v>
      </c>
      <c r="AU529" s="666"/>
      <c r="AW529" s="749">
        <v>2027</v>
      </c>
      <c r="AX529" s="665" t="e">
        <f>#REF!</f>
        <v>#REF!</v>
      </c>
      <c r="AY529" s="665" t="e">
        <f>INDEX(AX519:BE520,MATCH(AW529,AV519:AV520,0),MATCH(AY523,AX517:BE517,0))*(INDEX(AK525:AT532,MATCH(AY523,AI525:AI532,0),MATCH(AY524,AK524:AT524,0)))</f>
        <v>#N/A</v>
      </c>
      <c r="AZ529" s="665" t="e">
        <f>INDEX(AX519:BE520,MATCH(AW529,AV519:AV520,0),MATCH(AZ523,AX517:BE517,0))*(INDEX(AK525:AT532,MATCH(AZ523,AI525:AI532,0),MATCH(AZ524,AK524:AT524,0)))</f>
        <v>#N/A</v>
      </c>
      <c r="BA529" s="665" t="e">
        <f>INDEX(AX519:BE520,MATCH(AW529,AV519:AV520,0),MATCH(BA523,AX517:BE517,0))*(INDEX(AK525:AT532,MATCH(BA523,AI525:AI532,0),MATCH(BA524,AK524:AT524,0)))</f>
        <v>#N/A</v>
      </c>
      <c r="BB529" s="665" t="e">
        <f>INDEX(AX519:BE520,MATCH(AW529,AV519:AV520,0),MATCH(BB523,AX517:BE517,0))*(INDEX(AK525:AT532,MATCH(BB523,AI525:AI532,0),MATCH(BB524,AK524:AT524,0)))</f>
        <v>#N/A</v>
      </c>
      <c r="BC529" s="665" t="e">
        <f>INDEX(AX519:BE520,MATCH(AW529,AV519:AV520,0),MATCH(BC523,AX517:BE517,0))*(INDEX(AK525:AT532,MATCH(BC523,AI525:AI532,0),MATCH(BC524,AK524:AT524,0)))</f>
        <v>#N/A</v>
      </c>
      <c r="BD529" s="665" t="e">
        <f>INDEX(AX519:BE520,MATCH(AW529,AV519:AV520,0),MATCH(BD523,AX517:BE517,0))*(INDEX(AK525:AT532,MATCH(BD523,AI525:AI532,0),MATCH(BD524,AK524:AT524,0)))</f>
        <v>#N/A</v>
      </c>
      <c r="BE529" s="665" t="e">
        <f>INDEX(AX519:BE520,MATCH(AW529,AV519:AV520,0),MATCH(BE523,AX517:BE517,0))*(INDEX(AK525:AT532,MATCH(BE523,AI525:AI532,0),MATCH(BE524,AK524:AT524,0)))</f>
        <v>#N/A</v>
      </c>
      <c r="BF529" s="665" t="e">
        <f>INDEX(AX519:BE520,MATCH(AW529,AV519:AV520,0),MATCH(BF523,AX517:BE517,0))*(INDEX(AK525:AT532,MATCH(BF523,AI525:AI532,0),MATCH(BF524,AK524:AT524,0)))</f>
        <v>#N/A</v>
      </c>
      <c r="BG529" s="665" t="e">
        <f>INDEX(AX519:BE520,MATCH(AW529,AV519:AV520,0),MATCH(BG523,AX517:BE517,0))*(INDEX(AK525:AT532,MATCH(BG523,AI525:AI532,0),MATCH(BG524,AK524:AT524,0)))</f>
        <v>#N/A</v>
      </c>
      <c r="BH529" s="665" t="e">
        <f>INDEX(AX519:BE520,MATCH(AW529,AV519:AV520,0),MATCH(BH523,AX517:BE517,0))*(INDEX(AK525:AT532,MATCH(BH523,AI525:AI532,0),MATCH(BH524,AK524:AT524,0)))</f>
        <v>#N/A</v>
      </c>
      <c r="BI529" s="665" t="e">
        <f>INDEX(AX519:BE520,MATCH(AW529,AV519:AV520,0),MATCH(BI523,AX517:BE517,0))*(INDEX(AK525:AT532,MATCH(BI523,AI525:AI532,0),MATCH(BI524,AK524:AT524,0)))</f>
        <v>#N/A</v>
      </c>
      <c r="BJ529" s="665" t="e">
        <f>INDEX(AX519:BE520,MATCH(AW529,AV519:AV520,0),MATCH(BJ523,AX517:BE517,0))*(INDEX(AK525:AT532,MATCH(BJ523,AI525:AI532,0),MATCH(BJ524,AK524:AT524,0)))</f>
        <v>#N/A</v>
      </c>
      <c r="BK529" s="665" t="e">
        <f>INDEX(AX519:BE520,MATCH(AW529,AV519:AV520,0),MATCH(BK523,AX517:BE517,0))*(INDEX(AK525:AT532,MATCH(BK523,AI525:AI532,0),MATCH(BK524,AK524:AT524,0)))</f>
        <v>#N/A</v>
      </c>
      <c r="BL529" s="665" t="e">
        <f>INDEX(AX519:BE520,MATCH(AW529,AV519:AV520,0),MATCH(BL523,AX517:BE517,0))*(INDEX(AK525:AT532,MATCH(BL523,AI525:AI532,0),MATCH(BL524,AK524:AT524,0)))</f>
        <v>#N/A</v>
      </c>
      <c r="BM529" s="665" t="e">
        <f>INDEX(AX519:BE520,MATCH(AW529,AV519:AV520,0),MATCH(BM523,AX517:BE517,0))*(INDEX(AK525:AT532,MATCH(BM523,AI525:AI532,0),MATCH(BM524,AK524:AT524,0)))</f>
        <v>#N/A</v>
      </c>
      <c r="BN529" s="665" t="e">
        <f>INDEX(AX519:BE520,MATCH(AW529,AV519:AV520,0),MATCH(BN523,AX517:BE517,0))*(INDEX(AK525:AT532,MATCH(BN523,AI525:AI532,0),MATCH(BN524,AK524:AT524,0)))</f>
        <v>#N/A</v>
      </c>
      <c r="BO529" s="665" t="e">
        <f>INDEX(AX519:BE520,MATCH(AW529,AV519:AV520,0),MATCH(BO523,AX517:BE517,0))*(INDEX(AK525:AT532,MATCH(BO523,AI525:AI532,0),MATCH(BO524,AK524:AT524,0)))</f>
        <v>#N/A</v>
      </c>
      <c r="BP529" s="665" t="e">
        <f>INDEX(AX519:BE520,MATCH(AW529,AV519:AV520,0),MATCH(BP523,AX517:BE517,0))*(INDEX(AK525:AT532,MATCH(BP523,AI525:AI532,0),MATCH(BP524,AK524:AT524,0)))</f>
        <v>#N/A</v>
      </c>
      <c r="BQ529" s="665" t="e">
        <f>INDEX(AX519:BE520,MATCH(AW529,AV519:AV520,0),MATCH(BQ523,AX517:BE517,0))*(INDEX(AK525:AT532,MATCH(BQ523,AI525:AI532,0),MATCH(BQ524,AK524:AT524,0)))</f>
        <v>#N/A</v>
      </c>
      <c r="BR529" s="665" t="e">
        <f>INDEX(AX519:BE520,MATCH(AW529,AV519:AV520,0),MATCH(BR523,AX517:BE517,0))*(INDEX(AK525:AT532,MATCH(BR523,AI525:AI532,0),MATCH(BR524,AK524:AT524,0)))</f>
        <v>#N/A</v>
      </c>
      <c r="BS529" s="665" t="e">
        <f>INDEX(AX519:BE520,MATCH(AW529,AV519:AV520,0),MATCH(BS523,AX517:BE517,0))*(INDEX(AK525:AT532,MATCH(BS523,AI525:AI532,0),MATCH(BS524,AK524:AT524,0)))</f>
        <v>#N/A</v>
      </c>
      <c r="BT529" s="665" t="e">
        <f>INDEX(AX519:BE520,MATCH(AW529,AV519:AV520,0),MATCH(BT523,AX517:BE517,0))*(INDEX(AK525:AT532,MATCH(BT523,AI525:AI532,0),MATCH(BT524,AK524:AT524,0)))</f>
        <v>#N/A</v>
      </c>
      <c r="BU529" s="665" t="e">
        <f>INDEX(AX519:BE520,MATCH(AW529,AV519:AV520,0),MATCH(BU523,AX517:BE517,0))*(INDEX(AK525:AT532,MATCH(BU523,AI525:AI532,0),MATCH(BU524,AK524:AT524,0)))</f>
        <v>#N/A</v>
      </c>
      <c r="BV529" s="665" t="e">
        <f>INDEX(AX519:BE520,MATCH(AW529,AV519:AV520,0),MATCH(BV523,AX517:BE517,0))*(INDEX(AK525:AT532,MATCH(BV523,AI525:AI532,0),MATCH(BV524,AK524:AT524,0)))</f>
        <v>#N/A</v>
      </c>
      <c r="BW529" s="665" t="e">
        <f>INDEX(AX519:BE520,MATCH(AW529,AV519:AV520,0),MATCH(BW523,AX517:BE517,0))*(INDEX(AK525:AT532,MATCH(BW523,AI525:AI532,0),MATCH(BW524,AK524:AT524,0)))</f>
        <v>#N/A</v>
      </c>
      <c r="BX529" s="665" t="e">
        <f>INDEX(AX519:BE520,MATCH(AW529,AV519:AV520,0),MATCH(BX523,AX517:BE517,0))*(INDEX(AK525:AT532,MATCH(BX523,AI525:AI532,0),MATCH(BX524,AK524:AT524,0)))</f>
        <v>#N/A</v>
      </c>
      <c r="BY529" s="665" t="e">
        <f>INDEX(AX519:BE520,MATCH(AW529,AV519:AV520,0),MATCH(BY523,AX517:BE517,0))*(INDEX(AK525:AT532,MATCH(BY523,AI525:AI532,0),MATCH(BY524,AK524:AT524,0)))</f>
        <v>#N/A</v>
      </c>
      <c r="BZ529" s="665" t="e">
        <f>INDEX(AX519:BE520,MATCH(AW529,AV519:AV520,0),MATCH(BZ523,AX517:BE517,0))*(INDEX(AK525:AT532,MATCH(BZ523,AI525:AI532,0),MATCH(BZ524,AK524:AT524,0)))</f>
        <v>#N/A</v>
      </c>
      <c r="CA529" s="665" t="e">
        <f>INDEX(AX519:BE520,MATCH(AW529,AV519:AV520,0),MATCH(CA523,AX517:BE517,0))*(INDEX(AK525:AT532,MATCH(CA523,AI525:AI532,0),MATCH(CA524,AK524:AT524,0)))</f>
        <v>#N/A</v>
      </c>
      <c r="CB529" s="665" t="e">
        <f>INDEX(AX519:BE520,MATCH(AW529,AV519:AV520,0),MATCH(CB523,AX517:BE517,0))*(INDEX(AK525:AT532,MATCH(CB523,AI525:AI532,0),MATCH(CB524,AK524:AT524,0)))</f>
        <v>#N/A</v>
      </c>
      <c r="CC529" s="665" t="e">
        <f>INDEX(AX519:BE520,MATCH(AW529,AV519:AV520,0),MATCH(CC523,AX517:BE517,0))*(INDEX(AK525:AT532,MATCH(CC523,AI525:AI532,0),MATCH(CC524,AK524:AT524,0)))</f>
        <v>#N/A</v>
      </c>
      <c r="CD529" s="665" t="e">
        <f>INDEX(AX519:BE520,MATCH(AW529,AV519:AV520,0),MATCH(CD523,AX517:BE517,0))*(INDEX(AK525:AT532,MATCH(CD523,AI525:AI532,0),MATCH(CD524,AK524:AT524,0)))</f>
        <v>#N/A</v>
      </c>
      <c r="CE529" s="665" t="e">
        <f>INDEX(AX519:BE520,MATCH(AW529,AV519:AV520,0),MATCH(CE523,AX517:BE517,0))*(INDEX(AK525:AT532,MATCH(CE523,AI525:AI532,0),MATCH(CE524,AK524:AT524,0)))</f>
        <v>#N/A</v>
      </c>
      <c r="CF529" s="665" t="e">
        <f>INDEX(AX519:BE520,MATCH(AW529,AV519:AV520,0),MATCH(CF523,AX517:BE517,0))*(INDEX(AK525:AT532,MATCH(CF523,AI525:AI532,0),MATCH(CF524,AK524:AT524,0)))</f>
        <v>#N/A</v>
      </c>
      <c r="CG529" s="665" t="e">
        <f>INDEX(AX519:BE520,MATCH(AW529,AV519:AV520,0),MATCH(CG523,AX517:BE517,0))*(INDEX(AK525:AT532,MATCH(CG523,AI525:AI532,0),MATCH(CG524,AK524:AT524,0)))</f>
        <v>#N/A</v>
      </c>
      <c r="CH529" s="665" t="e">
        <f>INDEX(AX519:BE520,MATCH(AW529,AV519:AV520,0),MATCH(CH523,AX517:BE517,0))*(INDEX(AK525:AT532,MATCH(CH523,AI525:AI532,0),MATCH(CH524,AK524:AT524,0)))</f>
        <v>#N/A</v>
      </c>
      <c r="CI529" s="665" t="e">
        <f>INDEX(AX519:BE520,MATCH(AW529,AV519:AV520,0),MATCH(CI523,AX517:BE517,0))*(INDEX(AK525:AT532,MATCH(CI523,AI525:AI532,0),MATCH(CI524,AK524:AT524,0)))</f>
        <v>#N/A</v>
      </c>
      <c r="CJ529" s="665" t="e">
        <f>INDEX(AX519:BE520,MATCH(AW529,AV519:AV520,0),MATCH(CJ523,AX517:BE517,0))*(INDEX(AK525:AT532,MATCH(CJ523,AI525:AI532,0),MATCH(CJ524,AK524:AT524,0)))</f>
        <v>#N/A</v>
      </c>
      <c r="CK529" s="665" t="e">
        <f>INDEX(AX519:BE520,MATCH(AW529,AV519:AV520,0),MATCH(CK523,AX517:BE517,0))*(INDEX(AK525:AT532,MATCH(CK523,AI525:AI532,0),MATCH(CK524,AK524:AT524,0)))</f>
        <v>#N/A</v>
      </c>
      <c r="CL529" s="665" t="e">
        <f>INDEX(AX519:BE520,MATCH(AW529,AV519:AV520,0),MATCH(CL523,AX517:BE517,0))*(INDEX(AK525:AT532,MATCH(CL523,AI525:AI532,0),MATCH(CL524,AK524:AT524,0)))</f>
        <v>#N/A</v>
      </c>
      <c r="CM529" s="665" t="e">
        <f>INDEX(AX519:BE520,MATCH(AW529,AV519:AV520,0),MATCH(CM523,AX517:BE517,0))*(INDEX(AK525:AT532,MATCH(CM523,AI525:AI532,0),MATCH(CM524,AK524:AT524,0)))</f>
        <v>#N/A</v>
      </c>
      <c r="CN529" s="665" t="e">
        <f>INDEX(AX519:BE520,MATCH(AW529,AV519:AV520,0),MATCH(CN523,AX517:BE517,0))*(INDEX(AK525:AT532,MATCH(CN523,AI525:AI532,0),MATCH(CN524,AK524:AT524,0)))</f>
        <v>#N/A</v>
      </c>
      <c r="CO529" s="665" t="e">
        <f>INDEX(AX519:BE520,MATCH(AW529,AV519:AV520,0),MATCH(CO523,AX517:BE517,0))*(INDEX(AK525:AT532,MATCH(CO523,AI525:AI532,0),MATCH(CO524,AK524:AT524,0)))</f>
        <v>#N/A</v>
      </c>
      <c r="CP529" s="665" t="e">
        <f>INDEX(AX519:BE520,MATCH(AW529,AV519:AV520,0),MATCH(CP523,AX517:BE517,0))*(INDEX(AK525:AT532,MATCH(CP523,AI525:AI532,0),MATCH(CP524,AK524:AT524,0)))</f>
        <v>#N/A</v>
      </c>
      <c r="CQ529" s="665" t="e">
        <f>INDEX(AX519:BE520,MATCH(AW529,AV519:AV520,0),MATCH(CQ523,AX517:BE517,0))*(INDEX(AK525:AT532,MATCH(CQ523,AI525:AI532,0),MATCH(CQ524,AK524:AT524,0)))</f>
        <v>#N/A</v>
      </c>
      <c r="CR529" s="665" t="e">
        <f>INDEX(AX519:BE520,MATCH(AW529,AV519:AV520,0),MATCH(CR523,AX517:BE517,0))*(INDEX(AK525:AT532,MATCH(CR523,AI525:AI532,0),MATCH(CR524,AK524:AT524,0)))</f>
        <v>#N/A</v>
      </c>
      <c r="CS529" s="665" t="e">
        <f>INDEX(AX519:BE520,MATCH(AW529,AV519:AV520,0),MATCH(CS523,AX517:BE517,0))*(INDEX(AK525:AT532,MATCH(CS523,AI525:AI532,0),MATCH(CS524,AK524:AT524,0)))</f>
        <v>#N/A</v>
      </c>
      <c r="CT529" s="665" t="e">
        <f>INDEX(AX519:BE520,MATCH(AW529,AV519:AV520,0),MATCH(CT523,AX517:BE517,0))*(INDEX(AK525:AT532,MATCH(CT523,AI525:AI532,0),MATCH(CT524,AK524:AT524,0)))</f>
        <v>#N/A</v>
      </c>
      <c r="CU529" s="665" t="e">
        <f>INDEX(AX519:BE520,MATCH(AW529,AV519:AV520,0),MATCH(CU523,AX517:BE517,0))*(INDEX(AK525:AT532,MATCH(CU523,AI525:AI532,0),MATCH(CU524,AK524:AT524,0)))</f>
        <v>#N/A</v>
      </c>
      <c r="CV529" s="665" t="e">
        <f>INDEX(AX519:BE520,MATCH(AW529,AV519:AV520,0),MATCH(CV523,AX517:BE517,0))*(INDEX(AK525:AT532,MATCH(CV523,AI525:AI532,0),MATCH(CV524,AK524:AT524,0)))</f>
        <v>#N/A</v>
      </c>
      <c r="CW529" s="665" t="e">
        <f>INDEX(AX519:BE520,MATCH(AW529,AV519:AV520,0),MATCH(CW523,AX517:BE517,0))*(INDEX(AK525:AT532,MATCH(CW523,AI525:AI532,0),MATCH(CW524,AK524:AT524,0)))</f>
        <v>#N/A</v>
      </c>
      <c r="CX529" s="665" t="e">
        <f>INDEX(AX519:BE520,MATCH(AW529,AV519:AV520,0),MATCH(CX523,AX517:BE517,0))*(INDEX(AK525:AT532,MATCH(CX523,AI525:AI532,0),MATCH(CX524,AK524:AT524,0)))</f>
        <v>#N/A</v>
      </c>
      <c r="CY529" s="665" t="e">
        <f>INDEX(AX519:BE520,MATCH(AW529,AV519:AV520,0),MATCH(CY523,AX517:BE517,0))*(INDEX(AK525:AT532,MATCH(CY523,AI525:AI532,0),MATCH(CY524,AK524:AT524,0)))</f>
        <v>#N/A</v>
      </c>
      <c r="CZ529" s="665" t="e">
        <f>INDEX(AX519:BE520,MATCH(AW529,AV519:AV520,0),MATCH(CZ523,AX517:BE517,0))*(INDEX(AK525:AT532,MATCH(CZ523,AI525:AI532,0),MATCH(CZ524,AK524:AT524,0)))</f>
        <v>#N/A</v>
      </c>
      <c r="DA529" s="665" t="e">
        <f>INDEX(AX519:BE520,MATCH(AW529,AV519:AV520,0),MATCH(DA523,AX517:BE517,0))*(INDEX(AK525:AT532,MATCH(DA523,AI525:AI532,0),MATCH(DA524,AK524:AT524,0)))</f>
        <v>#N/A</v>
      </c>
      <c r="DB529" s="665" t="e">
        <f>INDEX(AX519:BE520,MATCH(AW529,AV519:AV520,0),MATCH(DB523,AX517:BE517,0))*(INDEX(AK525:AT532,MATCH(DB523,AI525:AI532,0),MATCH(DB524,AK524:AT524,0)))</f>
        <v>#N/A</v>
      </c>
      <c r="DC529" s="665" t="e">
        <f>INDEX(AX519:BE520,MATCH(AW529,AV519:AV520,0),MATCH(DC523,AX517:BE517,0))*(INDEX(AK525:AT532,MATCH(DC523,AI525:AI532,0),MATCH(DC524,AK524:AT524,0)))</f>
        <v>#N/A</v>
      </c>
      <c r="DD529" s="665" t="e">
        <f>INDEX(AX519:BE520,MATCH(AW529,AV519:AV520,0),MATCH(DD523,AX517:BE517,0))*(INDEX(AK525:AT532,MATCH(DD523,AI525:AI532,0),MATCH(DD524,AK524:AT524,0)))</f>
        <v>#N/A</v>
      </c>
      <c r="DE529" s="665" t="e">
        <f>INDEX(AX519:BE520,MATCH(AW529,AV519:AV520,0),MATCH(DE523,AX517:BE517,0))*(INDEX(AK525:AT532,MATCH(DE523,AI525:AI532,0),MATCH(DE524,AK524:AT524,0)))</f>
        <v>#N/A</v>
      </c>
      <c r="DF529" s="665" t="e">
        <f>INDEX(AX519:BE520,MATCH(AW529,AV519:AV520,0),MATCH(DF523,AX517:BE517,0))*(INDEX(AK525:AT532,MATCH(DF523,AI525:AI532,0),MATCH(DF524,AK524:AT524,0)))</f>
        <v>#N/A</v>
      </c>
      <c r="DG529" s="665" t="e">
        <f>INDEX(AX519:BE520,MATCH(AW529,AV519:AV520,0),MATCH(DG523,AX517:BE517,0))*(INDEX(AK525:AT532,MATCH(DG523,AI525:AI532,0),MATCH(DG524,AK524:AT524,0)))</f>
        <v>#N/A</v>
      </c>
      <c r="DH529" s="665" t="e">
        <f>INDEX(AX519:BE520,MATCH(AW529,AV519:AV520,0),MATCH(DH523,AX517:BE517,0))*(INDEX(AK525:AT532,MATCH(DH523,AI525:AI532,0),MATCH(DH524,AK524:AT524,0)))</f>
        <v>#N/A</v>
      </c>
      <c r="DI529" s="665" t="e">
        <f>INDEX(AX519:BE520,MATCH(AW529,AV519:AV520,0),MATCH(DI523,AX517:BE517,0))*(INDEX(AK525:AT532,MATCH(DI523,AI525:AI532,0),MATCH(DI524,AK524:AT524,0)))</f>
        <v>#N/A</v>
      </c>
      <c r="DJ529" s="665" t="e">
        <f>INDEX(AX519:BE520,MATCH(AW529,AV519:AV520,0),MATCH(DJ523,AX517:BE517,0))*(INDEX(AK525:AT532,MATCH(DJ523,AI525:AI532,0),MATCH(DJ524,AK524:AT524,0)))</f>
        <v>#N/A</v>
      </c>
      <c r="DK529" s="665" t="e">
        <f>INDEX(AX519:BE520,MATCH(AW529,AV519:AV520,0),MATCH(DK523,AX517:BE517,0))*(INDEX(AK525:AT532,MATCH(DK523,AI525:AI532,0),MATCH(DK524,AK524:AT524,0)))</f>
        <v>#N/A</v>
      </c>
      <c r="DL529" s="665" t="e">
        <f>INDEX(AX519:BE520,MATCH(AW529,AV519:AV520,0),MATCH(DL523,AX517:BE517,0))*(INDEX(AK525:AT532,MATCH(DL523,AI525:AI532,0),MATCH(DL524,AK524:AT524,0)))</f>
        <v>#N/A</v>
      </c>
      <c r="DM529" s="665" t="e">
        <f>INDEX(AX519:BE520,MATCH(AW529,AV519:AV520,0),MATCH(DM523,AX517:BE517,0))*(INDEX(AK525:AT532,MATCH(DM523,AI525:AI532,0),MATCH(DM524,AK524:AT524,0)))</f>
        <v>#N/A</v>
      </c>
      <c r="DN529" s="665" t="e">
        <f>INDEX(AX519:BE520,MATCH(AW529,AV519:AV520,0),MATCH(DN523,AX517:BE517,0))*(INDEX(AK525:AT532,MATCH(DN523,AI525:AI532,0),MATCH(DN524,AK524:AT524,0)))</f>
        <v>#N/A</v>
      </c>
      <c r="DO529" s="665" t="e">
        <f>INDEX(AX519:BE520,MATCH(AW529,AV519:AV520,0),MATCH(DO523,AX517:BE517,0))*(INDEX(AK525:AT532,MATCH(DO523,AI525:AI532,0),MATCH(DO524,AK524:AT524,0)))</f>
        <v>#N/A</v>
      </c>
      <c r="DP529" s="665" t="e">
        <f>INDEX(AX519:BE520,MATCH(AW529,AV519:AV520,0),MATCH(DP523,AX517:BE517,0))*(INDEX(AK525:AT532,MATCH(DP523,AI525:AI532,0),MATCH(DP524,AK524:AT524,0)))</f>
        <v>#N/A</v>
      </c>
      <c r="DQ529" s="643" t="e">
        <f>SUM(AX529:DP529)=#REF!</f>
        <v>#REF!</v>
      </c>
      <c r="DR529" s="749">
        <v>2027</v>
      </c>
      <c r="DS529" s="665" t="e">
        <f>IF(DR529&gt;DS523,AX528-AX529,0)</f>
        <v>#REF!</v>
      </c>
      <c r="DT529" s="665" t="e">
        <f>IF(DR529&gt;DT523,AY528-AY529,0)</f>
        <v>#N/A</v>
      </c>
      <c r="DU529" s="665" t="e">
        <f>IF(DR529&gt;DU523,AZ528-AZ529,0)</f>
        <v>#N/A</v>
      </c>
      <c r="DV529" s="665" t="e">
        <f>IF(DR529&gt;DV523,BA528-BA529,0)</f>
        <v>#N/A</v>
      </c>
      <c r="DW529" s="665" t="e">
        <f>IF(DR529&gt;DW523,BB528-BB529,0)</f>
        <v>#N/A</v>
      </c>
      <c r="DX529" s="665" t="e">
        <f>IF(DR529&gt;DX523,BC528-BC529,0)</f>
        <v>#N/A</v>
      </c>
      <c r="DY529" s="665" t="e">
        <f>IF(DR529&gt;DY523,BD528-BD529,0)</f>
        <v>#N/A</v>
      </c>
      <c r="DZ529" s="665" t="e">
        <f>IF(DR529&gt;DZ523,BE528-BE529,0)</f>
        <v>#N/A</v>
      </c>
      <c r="EA529" s="665" t="e">
        <f>IF(DR529&gt;EA523,BF528-BF529,0)</f>
        <v>#N/A</v>
      </c>
      <c r="EB529" s="665" t="e">
        <f>IF(DR529&gt;EB523,BG528-BG529,0)</f>
        <v>#N/A</v>
      </c>
      <c r="EC529" s="665" t="e">
        <f>IF(DR529&gt;EC523,BH528-BH529,0)</f>
        <v>#N/A</v>
      </c>
      <c r="ED529" s="665" t="e">
        <f>IF(DR529&gt;ED523,BI528-BI529,0)</f>
        <v>#N/A</v>
      </c>
      <c r="EE529" s="665" t="e">
        <f>IF(DR529&gt;EE523,BJ528-BJ529,0)</f>
        <v>#N/A</v>
      </c>
      <c r="EF529" s="665" t="e">
        <f>IF(DR529&gt;EF523,BK528-BK529,0)</f>
        <v>#N/A</v>
      </c>
      <c r="EG529" s="665" t="e">
        <f>IF(DR529&gt;EG523,BL528-BL529,0)</f>
        <v>#N/A</v>
      </c>
      <c r="EH529" s="665" t="e">
        <f>IF(DR529&gt;EH523,BM528-BM529,0)</f>
        <v>#N/A</v>
      </c>
      <c r="EI529" s="665" t="e">
        <f>IF(DR529&gt;EI523,BN528-BN529,0)</f>
        <v>#N/A</v>
      </c>
      <c r="EJ529" s="665" t="e">
        <f>IF(DR529&gt;EJ523,BO528-BO529,0)</f>
        <v>#N/A</v>
      </c>
      <c r="EK529" s="665" t="e">
        <f>IF(DR529&gt;EK523,BP528-BP529,0)</f>
        <v>#N/A</v>
      </c>
      <c r="EL529" s="665" t="e">
        <f>IF(DR529&gt;EL523,BQ528-BQ529,0)</f>
        <v>#N/A</v>
      </c>
      <c r="EM529" s="665" t="e">
        <f>IF(DR529&gt;EM523,BR528-BR529,0)</f>
        <v>#N/A</v>
      </c>
      <c r="EN529" s="665" t="e">
        <f>IF(DR529&gt;EN523,BS528-BS529,0)</f>
        <v>#N/A</v>
      </c>
      <c r="EO529" s="665" t="e">
        <f>IF(DR529&gt;EO523,BT528-BT529,0)</f>
        <v>#N/A</v>
      </c>
      <c r="EP529" s="665" t="e">
        <f>IF(DR529&gt;EP523,BU528-BU529,0)</f>
        <v>#N/A</v>
      </c>
      <c r="EQ529" s="665" t="e">
        <f>IF(DR529&gt;EQ523,BV528-BV529,0)</f>
        <v>#N/A</v>
      </c>
      <c r="ER529" s="665" t="e">
        <f>IF(DR529&gt;ER523,BW528-BW529,0)</f>
        <v>#N/A</v>
      </c>
      <c r="ES529" s="665" t="e">
        <f>IF(DR529&gt;ES523,BX528-BX529,0)</f>
        <v>#N/A</v>
      </c>
      <c r="ET529" s="665" t="e">
        <f>IF(DR529&gt;ET523,BY528-BY529,0)</f>
        <v>#N/A</v>
      </c>
      <c r="EU529" s="665" t="e">
        <f>IF(DR529&gt;EU523,BZ528-BZ529,0)</f>
        <v>#N/A</v>
      </c>
      <c r="EV529" s="665" t="e">
        <f>IF(DR529&gt;EV523,CA528-CA529,0)</f>
        <v>#N/A</v>
      </c>
      <c r="EW529" s="665" t="e">
        <f>IF(DR529&gt;EW523,CB528-CB529,0)</f>
        <v>#N/A</v>
      </c>
      <c r="EX529" s="665">
        <f>IF(DR529&gt;EX523,CC528-CC529,0)</f>
        <v>0</v>
      </c>
      <c r="EY529" s="665">
        <f>IF(DR529&gt;EY523,CD528-CD529,0)</f>
        <v>0</v>
      </c>
      <c r="EZ529" s="665">
        <f>IF(DR529&gt;EZ523,CE528-CE529,0)</f>
        <v>0</v>
      </c>
      <c r="FA529" s="665">
        <f>IF(DR529&gt;FA523,CF528-CF529,0)</f>
        <v>0</v>
      </c>
      <c r="FB529" s="665">
        <f>IF(DR529&gt;FB523,CG528-CG529,0)</f>
        <v>0</v>
      </c>
      <c r="FC529" s="665">
        <f>IF(DR529&gt;FC523,CH528-CH529,0)</f>
        <v>0</v>
      </c>
      <c r="FD529" s="665">
        <f>IF(DR529&gt;FD523,CI528-CI529,0)</f>
        <v>0</v>
      </c>
      <c r="FE529" s="665">
        <f>IF(DR529&gt;FE523,CJ528-CJ529,0)</f>
        <v>0</v>
      </c>
      <c r="FF529" s="665">
        <f>IF(DR529&gt;FF523,CK528-CK529,0)</f>
        <v>0</v>
      </c>
      <c r="FG529" s="665">
        <f>IF(DR529&gt;FG523,CL528-CL529,0)</f>
        <v>0</v>
      </c>
      <c r="FH529" s="665">
        <f>IF(DR529&gt;FH523,CM528-CM529,0)</f>
        <v>0</v>
      </c>
      <c r="FI529" s="665">
        <f>IF(DR529&gt;FI523,CN528-CN529,0)</f>
        <v>0</v>
      </c>
      <c r="FJ529" s="665">
        <f>IF(DR529&gt;FJ523,CO528-CO529,0)</f>
        <v>0</v>
      </c>
      <c r="FK529" s="665">
        <f>IF(DR529&gt;FK523,CP528-CP529,0)</f>
        <v>0</v>
      </c>
      <c r="FL529" s="665">
        <f>IF(DR529&gt;FL523,CQ528-CQ529,0)</f>
        <v>0</v>
      </c>
      <c r="FM529" s="665">
        <f>IF(DR529&gt;FM523,CR528-CR529,0)</f>
        <v>0</v>
      </c>
      <c r="FN529" s="665">
        <f>IF(DR529&gt;FN523,CS528-CS529,0)</f>
        <v>0</v>
      </c>
      <c r="FO529" s="665">
        <f>IF(DR529&gt;FO523,CT528-CT529,0)</f>
        <v>0</v>
      </c>
      <c r="FP529" s="665">
        <f>IF(DR529&gt;FP523,CU528-CU529,0)</f>
        <v>0</v>
      </c>
      <c r="FQ529" s="665">
        <f>IF(DR529&gt;FQ523,CV528-CV529,0)</f>
        <v>0</v>
      </c>
      <c r="FR529" s="665">
        <f>IF(DR529&gt;FR523,CW528-CW529,0)</f>
        <v>0</v>
      </c>
      <c r="FS529" s="665">
        <f>IF(DR529&gt;FS523,CX528-CX529,0)</f>
        <v>0</v>
      </c>
      <c r="FT529" s="665">
        <f>IF(DR529&gt;FT523,CY528-CY529,0)</f>
        <v>0</v>
      </c>
      <c r="FU529" s="665">
        <f>IF(DR529&gt;FU523,CZ528-CZ529,0)</f>
        <v>0</v>
      </c>
      <c r="FV529" s="665">
        <f>IF(DR529&gt;FV523,DA528-DA529,0)</f>
        <v>0</v>
      </c>
      <c r="FW529" s="665">
        <f>IF(DR529&gt;FW523,DB528-DB529,0)</f>
        <v>0</v>
      </c>
      <c r="FX529" s="665">
        <f>IF(DR529&gt;FX523,DC528-DC529,0)</f>
        <v>0</v>
      </c>
      <c r="FY529" s="665">
        <f>IF(DR529&gt;FY523,DD528-DD529,0)</f>
        <v>0</v>
      </c>
      <c r="FZ529" s="665">
        <f>IF(DR529&gt;FZ523,DE528-DE529,0)</f>
        <v>0</v>
      </c>
      <c r="GA529" s="665">
        <f>IF(DR529&gt;GA523,DF528-DF529,0)</f>
        <v>0</v>
      </c>
      <c r="GB529" s="665">
        <f>IF(DR529&gt;GB523,DG528-DG529,0)</f>
        <v>0</v>
      </c>
      <c r="GC529" s="665">
        <f>IF(DR529&gt;GC523,DH528-DH529,0)</f>
        <v>0</v>
      </c>
      <c r="GD529" s="665">
        <f>IF(DR529&gt;GD523,DI528-DI529,0)</f>
        <v>0</v>
      </c>
      <c r="GE529" s="665">
        <f>IF(DR529&gt;GE523,DJ528-DJ529,0)</f>
        <v>0</v>
      </c>
      <c r="GF529" s="665">
        <f>IF(DR529&gt;GF523,DK528-DK529,0)</f>
        <v>0</v>
      </c>
      <c r="GG529" s="665">
        <f>IF(DR529&gt;GG523,DL528-DL529,0)</f>
        <v>0</v>
      </c>
      <c r="GH529" s="665">
        <f>IF(DR529&gt;GH523,DM528-DM529,0)</f>
        <v>0</v>
      </c>
      <c r="GI529" s="665">
        <f>IF(DR529&gt;GI523,DN528-DN529,0)</f>
        <v>0</v>
      </c>
      <c r="GJ529" s="665">
        <f>IF(DR529&gt;GJ523,DO528-DO529,0)</f>
        <v>0</v>
      </c>
      <c r="GK529" s="665">
        <f>IF(DR529&gt;GK523,DP528-DP529,0)</f>
        <v>0</v>
      </c>
      <c r="GL529" s="665" t="e">
        <f>SUM(DS529:GK529)+SUM(#REF!)=#REF!</f>
        <v>#REF!</v>
      </c>
      <c r="GM529" s="667"/>
      <c r="GN529" s="749">
        <v>2027</v>
      </c>
      <c r="GO529" s="664" t="e">
        <f>SUMIF(DS524:GK524,GO524,DS529:GK529)</f>
        <v>#REF!</v>
      </c>
      <c r="GP529" s="668" t="e">
        <f>SUMIF(DS524:GK524,GP524,DS529:GK529)</f>
        <v>#N/A</v>
      </c>
      <c r="GQ529" s="668" t="e">
        <f>SUMIF(DS524:GK524,GQ524,DS529:GK529)</f>
        <v>#N/A</v>
      </c>
      <c r="GR529" s="668" t="e">
        <f>SUMIF(DS524:GK524,GR524,DS529:GK529)</f>
        <v>#N/A</v>
      </c>
      <c r="GS529" s="668" t="e">
        <f>SUMIF(DS524:GK524,GS524,DS529:GK529)</f>
        <v>#N/A</v>
      </c>
      <c r="GT529" s="668" t="e">
        <f>SUMIF(DS524:GK524,GT524,DS529:GK529)</f>
        <v>#N/A</v>
      </c>
      <c r="GU529" s="668" t="e">
        <f>SUMIF(DS524:GK524,GU524,DS529:GK529)</f>
        <v>#N/A</v>
      </c>
      <c r="GV529" s="668" t="e">
        <f>SUMIF(DS524:GK524,GV524,DS529:GK529)</f>
        <v>#N/A</v>
      </c>
      <c r="GW529" s="668" t="e">
        <f>SUMIF(DS524:GK524,GW524,DS529:GK529)</f>
        <v>#N/A</v>
      </c>
      <c r="GX529" s="668" t="e">
        <f>SUMIF(DS524:GK524,GX524,DS529:GK529)</f>
        <v>#N/A</v>
      </c>
      <c r="GY529" s="668" t="e">
        <f>SUMIF(DS524:GK524,GY524,DS529:GK529)</f>
        <v>#N/A</v>
      </c>
      <c r="GZ529" s="646" t="e">
        <f>SUM(GO529:GY529)=(#REF!-SUM(#REF!))</f>
        <v>#REF!</v>
      </c>
    </row>
    <row r="530" spans="1:234" hidden="1" x14ac:dyDescent="0.25">
      <c r="A530" s="643" t="s">
        <v>208</v>
      </c>
      <c r="AI530" s="664">
        <v>2028</v>
      </c>
      <c r="AJ530" s="664">
        <v>0</v>
      </c>
      <c r="AK530" s="665">
        <f>IFERROR(#REF!/#REF!,0)</f>
        <v>0</v>
      </c>
      <c r="AL530" s="665">
        <f>IFERROR(#REF!/#REF!,0)</f>
        <v>0</v>
      </c>
      <c r="AM530" s="665">
        <f>IFERROR(#REF!/#REF!,0)</f>
        <v>0</v>
      </c>
      <c r="AN530" s="669">
        <f>IFERROR(#REF!/#REF!,0)</f>
        <v>0</v>
      </c>
      <c r="AO530" s="669">
        <f>IFERROR(#REF!/#REF!,0)</f>
        <v>0</v>
      </c>
      <c r="AP530" s="669">
        <f>IFERROR(#REF!/#REF!,0)</f>
        <v>0</v>
      </c>
      <c r="AQ530" s="669">
        <f>IFERROR(#REF!/#REF!,0)</f>
        <v>0</v>
      </c>
      <c r="AR530" s="669">
        <f>IFERROR(#REF!/#REF!,0)</f>
        <v>0</v>
      </c>
      <c r="AS530" s="669">
        <f>IFERROR(#REF!/#REF!,0)</f>
        <v>0</v>
      </c>
      <c r="AT530" s="669">
        <f>IFERROR(#REF!/#REF!,0)</f>
        <v>0</v>
      </c>
      <c r="AU530" s="666"/>
      <c r="AW530" s="749">
        <v>2028</v>
      </c>
      <c r="AX530" s="665" t="e">
        <f>#REF!</f>
        <v>#REF!</v>
      </c>
      <c r="AY530" s="665" t="e">
        <f>INDEX(AX519:BE520,MATCH(AW530,AV519:AV520,0),MATCH(AY523,AX517:BE517,0))*(INDEX(AK525:AT532,MATCH(AY523,AI525:AI532,0),MATCH(AY524,AK524:AT524,0)))</f>
        <v>#N/A</v>
      </c>
      <c r="AZ530" s="665" t="e">
        <f>INDEX(AX519:BE520,MATCH(AW530,AV519:AV520,0),MATCH(AZ523,AX517:BE517,0))*(INDEX(AK525:AT532,MATCH(AZ523,AI525:AI532,0),MATCH(AZ524,AK524:AT524,0)))</f>
        <v>#N/A</v>
      </c>
      <c r="BA530" s="665" t="e">
        <f>INDEX(AX519:BE520,MATCH(AW530,AV519:AV520,0),MATCH(BA523,AX517:BE517,0))*(INDEX(AK525:AT532,MATCH(BA523,AI525:AI532,0),MATCH(BA524,AK524:AT524,0)))</f>
        <v>#N/A</v>
      </c>
      <c r="BB530" s="665" t="e">
        <f>INDEX(AX519:BE520,MATCH(AW530,AV519:AV520,0),MATCH(BB523,AX517:BE517,0))*(INDEX(AK525:AT532,MATCH(BB523,AI525:AI532,0),MATCH(BB524,AK524:AT524,0)))</f>
        <v>#N/A</v>
      </c>
      <c r="BC530" s="665" t="e">
        <f>INDEX(AX519:BE520,MATCH(AW530,AV519:AV520,0),MATCH(BC523,AX517:BE517,0))*(INDEX(AK525:AT532,MATCH(BC523,AI525:AI532,0),MATCH(BC524,AK524:AT524,0)))</f>
        <v>#N/A</v>
      </c>
      <c r="BD530" s="665" t="e">
        <f>INDEX(AX519:BE520,MATCH(AW530,AV519:AV520,0),MATCH(BD523,AX517:BE517,0))*(INDEX(AK525:AT532,MATCH(BD523,AI525:AI532,0),MATCH(BD524,AK524:AT524,0)))</f>
        <v>#N/A</v>
      </c>
      <c r="BE530" s="665" t="e">
        <f>INDEX(AX519:BE520,MATCH(AW530,AV519:AV520,0),MATCH(BE523,AX517:BE517,0))*(INDEX(AK525:AT532,MATCH(BE523,AI525:AI532,0),MATCH(BE524,AK524:AT524,0)))</f>
        <v>#N/A</v>
      </c>
      <c r="BF530" s="665" t="e">
        <f>INDEX(AX519:BE520,MATCH(AW530,AV519:AV520,0),MATCH(BF523,AX517:BE517,0))*(INDEX(AK525:AT532,MATCH(BF523,AI525:AI532,0),MATCH(BF524,AK524:AT524,0)))</f>
        <v>#N/A</v>
      </c>
      <c r="BG530" s="665" t="e">
        <f>INDEX(AX519:BE520,MATCH(AW530,AV519:AV520,0),MATCH(BG523,AX517:BE517,0))*(INDEX(AK525:AT532,MATCH(BG523,AI525:AI532,0),MATCH(BG524,AK524:AT524,0)))</f>
        <v>#N/A</v>
      </c>
      <c r="BH530" s="665" t="e">
        <f>INDEX(AX519:BE520,MATCH(AW530,AV519:AV520,0),MATCH(BH523,AX517:BE517,0))*(INDEX(AK525:AT532,MATCH(BH523,AI525:AI532,0),MATCH(BH524,AK524:AT524,0)))</f>
        <v>#N/A</v>
      </c>
      <c r="BI530" s="665" t="e">
        <f>INDEX(AX519:BE520,MATCH(AW530,AV519:AV520,0),MATCH(BI523,AX517:BE517,0))*(INDEX(AK525:AT532,MATCH(BI523,AI525:AI532,0),MATCH(BI524,AK524:AT524,0)))</f>
        <v>#N/A</v>
      </c>
      <c r="BJ530" s="665" t="e">
        <f>INDEX(AX519:BE520,MATCH(AW530,AV519:AV520,0),MATCH(BJ523,AX517:BE517,0))*(INDEX(AK525:AT532,MATCH(BJ523,AI525:AI532,0),MATCH(BJ524,AK524:AT524,0)))</f>
        <v>#N/A</v>
      </c>
      <c r="BK530" s="665" t="e">
        <f>INDEX(AX519:BE520,MATCH(AW530,AV519:AV520,0),MATCH(BK523,AX517:BE517,0))*(INDEX(AK525:AT532,MATCH(BK523,AI525:AI532,0),MATCH(BK524,AK524:AT524,0)))</f>
        <v>#N/A</v>
      </c>
      <c r="BL530" s="665" t="e">
        <f>INDEX(AX519:BE520,MATCH(AW530,AV519:AV520,0),MATCH(BL523,AX517:BE517,0))*(INDEX(AK525:AT532,MATCH(BL523,AI525:AI532,0),MATCH(BL524,AK524:AT524,0)))</f>
        <v>#N/A</v>
      </c>
      <c r="BM530" s="665" t="e">
        <f>INDEX(AX519:BE520,MATCH(AW530,AV519:AV520,0),MATCH(BM523,AX517:BE517,0))*(INDEX(AK525:AT532,MATCH(BM523,AI525:AI532,0),MATCH(BM524,AK524:AT524,0)))</f>
        <v>#N/A</v>
      </c>
      <c r="BN530" s="665" t="e">
        <f>INDEX(AX519:BE520,MATCH(AW530,AV519:AV520,0),MATCH(BN523,AX517:BE517,0))*(INDEX(AK525:AT532,MATCH(BN523,AI525:AI532,0),MATCH(BN524,AK524:AT524,0)))</f>
        <v>#N/A</v>
      </c>
      <c r="BO530" s="665" t="e">
        <f>INDEX(AX519:BE520,MATCH(AW530,AV519:AV520,0),MATCH(BO523,AX517:BE517,0))*(INDEX(AK525:AT532,MATCH(BO523,AI525:AI532,0),MATCH(BO524,AK524:AT524,0)))</f>
        <v>#N/A</v>
      </c>
      <c r="BP530" s="665" t="e">
        <f>INDEX(AX519:BE520,MATCH(AW530,AV519:AV520,0),MATCH(BP523,AX517:BE517,0))*(INDEX(AK525:AT532,MATCH(BP523,AI525:AI532,0),MATCH(BP524,AK524:AT524,0)))</f>
        <v>#N/A</v>
      </c>
      <c r="BQ530" s="665" t="e">
        <f>INDEX(AX519:BE520,MATCH(AW530,AV519:AV520,0),MATCH(BQ523,AX517:BE517,0))*(INDEX(AK525:AT532,MATCH(BQ523,AI525:AI532,0),MATCH(BQ524,AK524:AT524,0)))</f>
        <v>#N/A</v>
      </c>
      <c r="BR530" s="665" t="e">
        <f>INDEX(AX519:BE520,MATCH(AW530,AV519:AV520,0),MATCH(BR523,AX517:BE517,0))*(INDEX(AK525:AT532,MATCH(BR523,AI525:AI532,0),MATCH(BR524,AK524:AT524,0)))</f>
        <v>#N/A</v>
      </c>
      <c r="BS530" s="665" t="e">
        <f>INDEX(AX519:BE520,MATCH(AW530,AV519:AV520,0),MATCH(BS523,AX517:BE517,0))*(INDEX(AK525:AT532,MATCH(BS523,AI525:AI532,0),MATCH(BS524,AK524:AT524,0)))</f>
        <v>#N/A</v>
      </c>
      <c r="BT530" s="665" t="e">
        <f>INDEX(AX519:BE520,MATCH(AW530,AV519:AV520,0),MATCH(BT523,AX517:BE517,0))*(INDEX(AK525:AT532,MATCH(BT523,AI525:AI532,0),MATCH(BT524,AK524:AT524,0)))</f>
        <v>#N/A</v>
      </c>
      <c r="BU530" s="665" t="e">
        <f>INDEX(AX519:BE520,MATCH(AW530,AV519:AV520,0),MATCH(BU523,AX517:BE517,0))*(INDEX(AK525:AT532,MATCH(BU523,AI525:AI532,0),MATCH(BU524,AK524:AT524,0)))</f>
        <v>#N/A</v>
      </c>
      <c r="BV530" s="665" t="e">
        <f>INDEX(AX519:BE520,MATCH(AW530,AV519:AV520,0),MATCH(BV523,AX517:BE517,0))*(INDEX(AK525:AT532,MATCH(BV523,AI525:AI532,0),MATCH(BV524,AK524:AT524,0)))</f>
        <v>#N/A</v>
      </c>
      <c r="BW530" s="665" t="e">
        <f>INDEX(AX519:BE520,MATCH(AW530,AV519:AV520,0),MATCH(BW523,AX517:BE517,0))*(INDEX(AK525:AT532,MATCH(BW523,AI525:AI532,0),MATCH(BW524,AK524:AT524,0)))</f>
        <v>#N/A</v>
      </c>
      <c r="BX530" s="665" t="e">
        <f>INDEX(AX519:BE520,MATCH(AW530,AV519:AV520,0),MATCH(BX523,AX517:BE517,0))*(INDEX(AK525:AT532,MATCH(BX523,AI525:AI532,0),MATCH(BX524,AK524:AT524,0)))</f>
        <v>#N/A</v>
      </c>
      <c r="BY530" s="665" t="e">
        <f>INDEX(AX519:BE520,MATCH(AW530,AV519:AV520,0),MATCH(BY523,AX517:BE517,0))*(INDEX(AK525:AT532,MATCH(BY523,AI525:AI532,0),MATCH(BY524,AK524:AT524,0)))</f>
        <v>#N/A</v>
      </c>
      <c r="BZ530" s="665" t="e">
        <f>INDEX(AX519:BE520,MATCH(AW530,AV519:AV520,0),MATCH(BZ523,AX517:BE517,0))*(INDEX(AK525:AT532,MATCH(BZ523,AI525:AI532,0),MATCH(BZ524,AK524:AT524,0)))</f>
        <v>#N/A</v>
      </c>
      <c r="CA530" s="665" t="e">
        <f>INDEX(AX519:BE520,MATCH(AW530,AV519:AV520,0),MATCH(CA523,AX517:BE517,0))*(INDEX(AK525:AT532,MATCH(CA523,AI525:AI532,0),MATCH(CA524,AK524:AT524,0)))</f>
        <v>#N/A</v>
      </c>
      <c r="CB530" s="665" t="e">
        <f>INDEX(AX519:BE520,MATCH(AW530,AV519:AV520,0),MATCH(CB523,AX517:BE517,0))*(INDEX(AK525:AT532,MATCH(CB523,AI525:AI532,0),MATCH(CB524,AK524:AT524,0)))</f>
        <v>#N/A</v>
      </c>
      <c r="CC530" s="665" t="e">
        <f>INDEX(AX519:BE520,MATCH(AW530,AV519:AV520,0),MATCH(CC523,AX517:BE517,0))*(INDEX(AK525:AT532,MATCH(CC523,AI525:AI532,0),MATCH(CC524,AK524:AT524,0)))</f>
        <v>#N/A</v>
      </c>
      <c r="CD530" s="665" t="e">
        <f>INDEX(AX519:BE520,MATCH(AW530,AV519:AV520,0),MATCH(CD523,AX517:BE517,0))*(INDEX(AK525:AT532,MATCH(CD523,AI525:AI532,0),MATCH(CD524,AK524:AT524,0)))</f>
        <v>#N/A</v>
      </c>
      <c r="CE530" s="665" t="e">
        <f>INDEX(AX519:BE520,MATCH(AW530,AV519:AV520,0),MATCH(CE523,AX517:BE517,0))*(INDEX(AK525:AT532,MATCH(CE523,AI525:AI532,0),MATCH(CE524,AK524:AT524,0)))</f>
        <v>#N/A</v>
      </c>
      <c r="CF530" s="665" t="e">
        <f>INDEX(AX519:BE520,MATCH(AW530,AV519:AV520,0),MATCH(CF523,AX517:BE517,0))*(INDEX(AK525:AT532,MATCH(CF523,AI525:AI532,0),MATCH(CF524,AK524:AT524,0)))</f>
        <v>#N/A</v>
      </c>
      <c r="CG530" s="665" t="e">
        <f>INDEX(AX519:BE520,MATCH(AW530,AV519:AV520,0),MATCH(CG523,AX517:BE517,0))*(INDEX(AK525:AT532,MATCH(CG523,AI525:AI532,0),MATCH(CG524,AK524:AT524,0)))</f>
        <v>#N/A</v>
      </c>
      <c r="CH530" s="665" t="e">
        <f>INDEX(AX519:BE520,MATCH(AW530,AV519:AV520,0),MATCH(CH523,AX517:BE517,0))*(INDEX(AK525:AT532,MATCH(CH523,AI525:AI532,0),MATCH(CH524,AK524:AT524,0)))</f>
        <v>#N/A</v>
      </c>
      <c r="CI530" s="665" t="e">
        <f>INDEX(AX519:BE520,MATCH(AW530,AV519:AV520,0),MATCH(CI523,AX517:BE517,0))*(INDEX(AK525:AT532,MATCH(CI523,AI525:AI532,0),MATCH(CI524,AK524:AT524,0)))</f>
        <v>#N/A</v>
      </c>
      <c r="CJ530" s="665" t="e">
        <f>INDEX(AX519:BE520,MATCH(AW530,AV519:AV520,0),MATCH(CJ523,AX517:BE517,0))*(INDEX(AK525:AT532,MATCH(CJ523,AI525:AI532,0),MATCH(CJ524,AK524:AT524,0)))</f>
        <v>#N/A</v>
      </c>
      <c r="CK530" s="665" t="e">
        <f>INDEX(AX519:BE520,MATCH(AW530,AV519:AV520,0),MATCH(CK523,AX517:BE517,0))*(INDEX(AK525:AT532,MATCH(CK523,AI525:AI532,0),MATCH(CK524,AK524:AT524,0)))</f>
        <v>#N/A</v>
      </c>
      <c r="CL530" s="665" t="e">
        <f>INDEX(AX519:BE520,MATCH(AW530,AV519:AV520,0),MATCH(CL523,AX517:BE517,0))*(INDEX(AK525:AT532,MATCH(CL523,AI525:AI532,0),MATCH(CL524,AK524:AT524,0)))</f>
        <v>#N/A</v>
      </c>
      <c r="CM530" s="665" t="e">
        <f>INDEX(AX519:BE520,MATCH(AW530,AV519:AV520,0),MATCH(CM523,AX517:BE517,0))*(INDEX(AK525:AT532,MATCH(CM523,AI525:AI532,0),MATCH(CM524,AK524:AT524,0)))</f>
        <v>#N/A</v>
      </c>
      <c r="CN530" s="665" t="e">
        <f>INDEX(AX519:BE520,MATCH(AW530,AV519:AV520,0),MATCH(CN523,AX517:BE517,0))*(INDEX(AK525:AT532,MATCH(CN523,AI525:AI532,0),MATCH(CN524,AK524:AT524,0)))</f>
        <v>#N/A</v>
      </c>
      <c r="CO530" s="665" t="e">
        <f>INDEX(AX519:BE520,MATCH(AW530,AV519:AV520,0),MATCH(CO523,AX517:BE517,0))*(INDEX(AK525:AT532,MATCH(CO523,AI525:AI532,0),MATCH(CO524,AK524:AT524,0)))</f>
        <v>#N/A</v>
      </c>
      <c r="CP530" s="665" t="e">
        <f>INDEX(AX519:BE520,MATCH(AW530,AV519:AV520,0),MATCH(CP523,AX517:BE517,0))*(INDEX(AK525:AT532,MATCH(CP523,AI525:AI532,0),MATCH(CP524,AK524:AT524,0)))</f>
        <v>#N/A</v>
      </c>
      <c r="CQ530" s="665" t="e">
        <f>INDEX(AX519:BE520,MATCH(AW530,AV519:AV520,0),MATCH(CQ523,AX517:BE517,0))*(INDEX(AK525:AT532,MATCH(CQ523,AI525:AI532,0),MATCH(CQ524,AK524:AT524,0)))</f>
        <v>#N/A</v>
      </c>
      <c r="CR530" s="665" t="e">
        <f>INDEX(AX519:BE520,MATCH(AW530,AV519:AV520,0),MATCH(CR523,AX517:BE517,0))*(INDEX(AK525:AT532,MATCH(CR523,AI525:AI532,0),MATCH(CR524,AK524:AT524,0)))</f>
        <v>#N/A</v>
      </c>
      <c r="CS530" s="665" t="e">
        <f>INDEX(AX519:BE520,MATCH(AW530,AV519:AV520,0),MATCH(CS523,AX517:BE517,0))*(INDEX(AK525:AT532,MATCH(CS523,AI525:AI532,0),MATCH(CS524,AK524:AT524,0)))</f>
        <v>#N/A</v>
      </c>
      <c r="CT530" s="665" t="e">
        <f>INDEX(AX519:BE520,MATCH(AW530,AV519:AV520,0),MATCH(CT523,AX517:BE517,0))*(INDEX(AK525:AT532,MATCH(CT523,AI525:AI532,0),MATCH(CT524,AK524:AT524,0)))</f>
        <v>#N/A</v>
      </c>
      <c r="CU530" s="665" t="e">
        <f>INDEX(AX519:BE520,MATCH(AW530,AV519:AV520,0),MATCH(CU523,AX517:BE517,0))*(INDEX(AK525:AT532,MATCH(CU523,AI525:AI532,0),MATCH(CU524,AK524:AT524,0)))</f>
        <v>#N/A</v>
      </c>
      <c r="CV530" s="665" t="e">
        <f>INDEX(AX519:BE520,MATCH(AW530,AV519:AV520,0),MATCH(CV523,AX517:BE517,0))*(INDEX(AK525:AT532,MATCH(CV523,AI525:AI532,0),MATCH(CV524,AK524:AT524,0)))</f>
        <v>#N/A</v>
      </c>
      <c r="CW530" s="665" t="e">
        <f>INDEX(AX519:BE520,MATCH(AW530,AV519:AV520,0),MATCH(CW523,AX517:BE517,0))*(INDEX(AK525:AT532,MATCH(CW523,AI525:AI532,0),MATCH(CW524,AK524:AT524,0)))</f>
        <v>#N/A</v>
      </c>
      <c r="CX530" s="665" t="e">
        <f>INDEX(AX519:BE520,MATCH(AW530,AV519:AV520,0),MATCH(CX523,AX517:BE517,0))*(INDEX(AK525:AT532,MATCH(CX523,AI525:AI532,0),MATCH(CX524,AK524:AT524,0)))</f>
        <v>#N/A</v>
      </c>
      <c r="CY530" s="665" t="e">
        <f>INDEX(AX519:BE520,MATCH(AW530,AV519:AV520,0),MATCH(CY523,AX517:BE517,0))*(INDEX(AK525:AT532,MATCH(CY523,AI525:AI532,0),MATCH(CY524,AK524:AT524,0)))</f>
        <v>#N/A</v>
      </c>
      <c r="CZ530" s="665" t="e">
        <f>INDEX(AX519:BE520,MATCH(AW530,AV519:AV520,0),MATCH(CZ523,AX517:BE517,0))*(INDEX(AK525:AT532,MATCH(CZ523,AI525:AI532,0),MATCH(CZ524,AK524:AT524,0)))</f>
        <v>#N/A</v>
      </c>
      <c r="DA530" s="665" t="e">
        <f>INDEX(AX519:BE520,MATCH(AW530,AV519:AV520,0),MATCH(DA523,AX517:BE517,0))*(INDEX(AK525:AT532,MATCH(DA523,AI525:AI532,0),MATCH(DA524,AK524:AT524,0)))</f>
        <v>#N/A</v>
      </c>
      <c r="DB530" s="665" t="e">
        <f>INDEX(AX519:BE520,MATCH(AW530,AV519:AV520,0),MATCH(DB523,AX517:BE517,0))*(INDEX(AK525:AT532,MATCH(DB523,AI525:AI532,0),MATCH(DB524,AK524:AT524,0)))</f>
        <v>#N/A</v>
      </c>
      <c r="DC530" s="665" t="e">
        <f>INDEX(AX519:BE520,MATCH(AW530,AV519:AV520,0),MATCH(DC523,AX517:BE517,0))*(INDEX(AK525:AT532,MATCH(DC523,AI525:AI532,0),MATCH(DC524,AK524:AT524,0)))</f>
        <v>#N/A</v>
      </c>
      <c r="DD530" s="665" t="e">
        <f>INDEX(AX519:BE520,MATCH(AW530,AV519:AV520,0),MATCH(DD523,AX517:BE517,0))*(INDEX(AK525:AT532,MATCH(DD523,AI525:AI532,0),MATCH(DD524,AK524:AT524,0)))</f>
        <v>#N/A</v>
      </c>
      <c r="DE530" s="665" t="e">
        <f>INDEX(AX519:BE520,MATCH(AW530,AV519:AV520,0),MATCH(DE523,AX517:BE517,0))*(INDEX(AK525:AT532,MATCH(DE523,AI525:AI532,0),MATCH(DE524,AK524:AT524,0)))</f>
        <v>#N/A</v>
      </c>
      <c r="DF530" s="665" t="e">
        <f>INDEX(AX519:BE520,MATCH(AW530,AV519:AV520,0),MATCH(DF523,AX517:BE517,0))*(INDEX(AK525:AT532,MATCH(DF523,AI525:AI532,0),MATCH(DF524,AK524:AT524,0)))</f>
        <v>#N/A</v>
      </c>
      <c r="DG530" s="665" t="e">
        <f>INDEX(AX519:BE520,MATCH(AW530,AV519:AV520,0),MATCH(DG523,AX517:BE517,0))*(INDEX(AK525:AT532,MATCH(DG523,AI525:AI532,0),MATCH(DG524,AK524:AT524,0)))</f>
        <v>#N/A</v>
      </c>
      <c r="DH530" s="665" t="e">
        <f>INDEX(AX519:BE520,MATCH(AW530,AV519:AV520,0),MATCH(DH523,AX517:BE517,0))*(INDEX(AK525:AT532,MATCH(DH523,AI525:AI532,0),MATCH(DH524,AK524:AT524,0)))</f>
        <v>#N/A</v>
      </c>
      <c r="DI530" s="665" t="e">
        <f>INDEX(AX519:BE520,MATCH(AW530,AV519:AV520,0),MATCH(DI523,AX517:BE517,0))*(INDEX(AK525:AT532,MATCH(DI523,AI525:AI532,0),MATCH(DI524,AK524:AT524,0)))</f>
        <v>#N/A</v>
      </c>
      <c r="DJ530" s="665" t="e">
        <f>INDEX(AX519:BE520,MATCH(AW530,AV519:AV520,0),MATCH(DJ523,AX517:BE517,0))*(INDEX(AK525:AT532,MATCH(DJ523,AI525:AI532,0),MATCH(DJ524,AK524:AT524,0)))</f>
        <v>#N/A</v>
      </c>
      <c r="DK530" s="665" t="e">
        <f>INDEX(AX519:BE520,MATCH(AW530,AV519:AV520,0),MATCH(DK523,AX517:BE517,0))*(INDEX(AK525:AT532,MATCH(DK523,AI525:AI532,0),MATCH(DK524,AK524:AT524,0)))</f>
        <v>#N/A</v>
      </c>
      <c r="DL530" s="665" t="e">
        <f>INDEX(AX519:BE520,MATCH(AW530,AV519:AV520,0),MATCH(DL523,AX517:BE517,0))*(INDEX(AK525:AT532,MATCH(DL523,AI525:AI532,0),MATCH(DL524,AK524:AT524,0)))</f>
        <v>#N/A</v>
      </c>
      <c r="DM530" s="665" t="e">
        <f>INDEX(AX519:BE520,MATCH(AW530,AV519:AV520,0),MATCH(DM523,AX517:BE517,0))*(INDEX(AK525:AT532,MATCH(DM523,AI525:AI532,0),MATCH(DM524,AK524:AT524,0)))</f>
        <v>#N/A</v>
      </c>
      <c r="DN530" s="665" t="e">
        <f>INDEX(AX519:BE520,MATCH(AW530,AV519:AV520,0),MATCH(DN523,AX517:BE517,0))*(INDEX(AK525:AT532,MATCH(DN523,AI525:AI532,0),MATCH(DN524,AK524:AT524,0)))</f>
        <v>#N/A</v>
      </c>
      <c r="DO530" s="665" t="e">
        <f>INDEX(AX519:BE520,MATCH(AW530,AV519:AV520,0),MATCH(DO523,AX517:BE517,0))*(INDEX(AK525:AT532,MATCH(DO523,AI525:AI532,0),MATCH(DO524,AK524:AT524,0)))</f>
        <v>#N/A</v>
      </c>
      <c r="DP530" s="665" t="e">
        <f>INDEX(AX519:BE520,MATCH(AW530,AV519:AV520,0),MATCH(DP523,AX517:BE517,0))*(INDEX(AK525:AT532,MATCH(DP523,AI525:AI532,0),MATCH(DP524,AK524:AT524,0)))</f>
        <v>#N/A</v>
      </c>
      <c r="DQ530" s="643" t="e">
        <f>SUM(AX530:DP530)=#REF!</f>
        <v>#REF!</v>
      </c>
      <c r="DR530" s="749">
        <v>2028</v>
      </c>
      <c r="DS530" s="665" t="e">
        <f>IF(DR530&gt;DS523,AX529-AX530,0)</f>
        <v>#REF!</v>
      </c>
      <c r="DT530" s="665" t="e">
        <f>IF(DR530&gt;DT523,AY529-AY530,0)</f>
        <v>#N/A</v>
      </c>
      <c r="DU530" s="665" t="e">
        <f>IF(DR530&gt;DU523,AZ529-AZ530,0)</f>
        <v>#N/A</v>
      </c>
      <c r="DV530" s="665" t="e">
        <f>IF(DR530&gt;DV523,BA529-BA530,0)</f>
        <v>#N/A</v>
      </c>
      <c r="DW530" s="665" t="e">
        <f>IF(DR530&gt;DW523,BB529-BB530,0)</f>
        <v>#N/A</v>
      </c>
      <c r="DX530" s="665" t="e">
        <f>IF(DR530&gt;DX523,BC529-BC530,0)</f>
        <v>#N/A</v>
      </c>
      <c r="DY530" s="665" t="e">
        <f>IF(DR530&gt;DY523,BD529-BD530,0)</f>
        <v>#N/A</v>
      </c>
      <c r="DZ530" s="665" t="e">
        <f>IF(DR530&gt;DZ523,BE529-BE530,0)</f>
        <v>#N/A</v>
      </c>
      <c r="EA530" s="665" t="e">
        <f>IF(DR530&gt;EA523,BF529-BF530,0)</f>
        <v>#N/A</v>
      </c>
      <c r="EB530" s="665" t="e">
        <f>IF(DR530&gt;EB523,BG529-BG530,0)</f>
        <v>#N/A</v>
      </c>
      <c r="EC530" s="665" t="e">
        <f>IF(DR530&gt;EC523,BH529-BH530,0)</f>
        <v>#N/A</v>
      </c>
      <c r="ED530" s="665" t="e">
        <f>IF(DR530&gt;ED523,BI529-BI530,0)</f>
        <v>#N/A</v>
      </c>
      <c r="EE530" s="665" t="e">
        <f>IF(DR530&gt;EE523,BJ529-BJ530,0)</f>
        <v>#N/A</v>
      </c>
      <c r="EF530" s="665" t="e">
        <f>IF(DR530&gt;EF523,BK529-BK530,0)</f>
        <v>#N/A</v>
      </c>
      <c r="EG530" s="665" t="e">
        <f>IF(DR530&gt;EG523,BL529-BL530,0)</f>
        <v>#N/A</v>
      </c>
      <c r="EH530" s="665" t="e">
        <f>IF(DR530&gt;EH523,BM529-BM530,0)</f>
        <v>#N/A</v>
      </c>
      <c r="EI530" s="665" t="e">
        <f>IF(DR530&gt;EI523,BN529-BN530,0)</f>
        <v>#N/A</v>
      </c>
      <c r="EJ530" s="665" t="e">
        <f>IF(DR530&gt;EJ523,BO529-BO530,0)</f>
        <v>#N/A</v>
      </c>
      <c r="EK530" s="665" t="e">
        <f>IF(DR530&gt;EK523,BP529-BP530,0)</f>
        <v>#N/A</v>
      </c>
      <c r="EL530" s="665" t="e">
        <f>IF(DR530&gt;EL523,BQ529-BQ530,0)</f>
        <v>#N/A</v>
      </c>
      <c r="EM530" s="665" t="e">
        <f>IF(DR530&gt;EM523,BR529-BR530,0)</f>
        <v>#N/A</v>
      </c>
      <c r="EN530" s="665" t="e">
        <f>IF(DR530&gt;EN523,BS529-BS530,0)</f>
        <v>#N/A</v>
      </c>
      <c r="EO530" s="665" t="e">
        <f>IF(DR530&gt;EO523,BT529-BT530,0)</f>
        <v>#N/A</v>
      </c>
      <c r="EP530" s="665" t="e">
        <f>IF(DR530&gt;EP523,BU529-BU530,0)</f>
        <v>#N/A</v>
      </c>
      <c r="EQ530" s="665" t="e">
        <f>IF(DR530&gt;EQ523,BV529-BV530,0)</f>
        <v>#N/A</v>
      </c>
      <c r="ER530" s="665" t="e">
        <f>IF(DR530&gt;ER523,BW529-BW530,0)</f>
        <v>#N/A</v>
      </c>
      <c r="ES530" s="665" t="e">
        <f>IF(DR530&gt;ES523,BX529-BX530,0)</f>
        <v>#N/A</v>
      </c>
      <c r="ET530" s="665" t="e">
        <f>IF(DR530&gt;ET523,BY529-BY530,0)</f>
        <v>#N/A</v>
      </c>
      <c r="EU530" s="665" t="e">
        <f>IF(DR530&gt;EU523,BZ529-BZ530,0)</f>
        <v>#N/A</v>
      </c>
      <c r="EV530" s="665" t="e">
        <f>IF(DR530&gt;EV523,CA529-CA530,0)</f>
        <v>#N/A</v>
      </c>
      <c r="EW530" s="665" t="e">
        <f>IF(DR530&gt;EW523,CB529-CB530,0)</f>
        <v>#N/A</v>
      </c>
      <c r="EX530" s="665" t="e">
        <f>IF(DR530&gt;EX523,CC529-CC530,0)</f>
        <v>#N/A</v>
      </c>
      <c r="EY530" s="665" t="e">
        <f>IF(DR530&gt;EY523,CD529-CD530,0)</f>
        <v>#N/A</v>
      </c>
      <c r="EZ530" s="665" t="e">
        <f>IF(DR530&gt;EZ523,CE529-CE530,0)</f>
        <v>#N/A</v>
      </c>
      <c r="FA530" s="665" t="e">
        <f>IF(DR530&gt;FA523,CF529-CF530,0)</f>
        <v>#N/A</v>
      </c>
      <c r="FB530" s="665" t="e">
        <f>IF(DR530&gt;FB523,CG529-CG530,0)</f>
        <v>#N/A</v>
      </c>
      <c r="FC530" s="665" t="e">
        <f>IF(DR530&gt;FC523,CH529-CH530,0)</f>
        <v>#N/A</v>
      </c>
      <c r="FD530" s="665" t="e">
        <f>IF(DR530&gt;FD523,CI529-CI530,0)</f>
        <v>#N/A</v>
      </c>
      <c r="FE530" s="665" t="e">
        <f>IF(DR530&gt;FE523,CJ529-CJ530,0)</f>
        <v>#N/A</v>
      </c>
      <c r="FF530" s="665" t="e">
        <f>IF(DR530&gt;FF523,CK529-CK530,0)</f>
        <v>#N/A</v>
      </c>
      <c r="FG530" s="665" t="e">
        <f>IF(DR530&gt;FG523,CL529-CL530,0)</f>
        <v>#N/A</v>
      </c>
      <c r="FH530" s="665">
        <f>IF(DR530&gt;FH523,CM529-CM530,0)</f>
        <v>0</v>
      </c>
      <c r="FI530" s="665">
        <f>IF(DR530&gt;FI523,CN529-CN530,0)</f>
        <v>0</v>
      </c>
      <c r="FJ530" s="665">
        <f>IF(DR530&gt;FJ523,CO529-CO530,0)</f>
        <v>0</v>
      </c>
      <c r="FK530" s="665">
        <f>IF(DR530&gt;FK523,CP529-CP530,0)</f>
        <v>0</v>
      </c>
      <c r="FL530" s="665">
        <f>IF(DR530&gt;FL523,CQ529-CQ530,0)</f>
        <v>0</v>
      </c>
      <c r="FM530" s="665">
        <f>IF(DR530&gt;FM523,CR529-CR530,0)</f>
        <v>0</v>
      </c>
      <c r="FN530" s="665">
        <f>IF(DR530&gt;FN523,CS529-CS530,0)</f>
        <v>0</v>
      </c>
      <c r="FO530" s="665">
        <f>IF(DR530&gt;FO523,CT529-CT530,0)</f>
        <v>0</v>
      </c>
      <c r="FP530" s="665">
        <f>IF(DR530&gt;FP523,CU529-CU530,0)</f>
        <v>0</v>
      </c>
      <c r="FQ530" s="665">
        <f>IF(DR530&gt;FQ523,CV529-CV530,0)</f>
        <v>0</v>
      </c>
      <c r="FR530" s="665">
        <f>IF(DR530&gt;FR523,CW529-CW530,0)</f>
        <v>0</v>
      </c>
      <c r="FS530" s="665">
        <f>IF(DR530&gt;FS523,CX529-CX530,0)</f>
        <v>0</v>
      </c>
      <c r="FT530" s="665">
        <f>IF(DR530&gt;FT523,CY529-CY530,0)</f>
        <v>0</v>
      </c>
      <c r="FU530" s="665">
        <f>IF(DR530&gt;FU523,CZ529-CZ530,0)</f>
        <v>0</v>
      </c>
      <c r="FV530" s="665">
        <f>IF(DR530&gt;FV523,DA529-DA530,0)</f>
        <v>0</v>
      </c>
      <c r="FW530" s="665">
        <f>IF(DR530&gt;FW523,DB529-DB530,0)</f>
        <v>0</v>
      </c>
      <c r="FX530" s="665">
        <f>IF(DR530&gt;FX523,DC529-DC530,0)</f>
        <v>0</v>
      </c>
      <c r="FY530" s="665">
        <f>IF(DR530&gt;FY523,DD529-DD530,0)</f>
        <v>0</v>
      </c>
      <c r="FZ530" s="665">
        <f>IF(DR530&gt;FZ523,DE529-DE530,0)</f>
        <v>0</v>
      </c>
      <c r="GA530" s="665">
        <f>IF(DR530&gt;GA523,DF529-DF530,0)</f>
        <v>0</v>
      </c>
      <c r="GB530" s="665">
        <f>IF(DR530&gt;GB523,DG529-DG530,0)</f>
        <v>0</v>
      </c>
      <c r="GC530" s="665">
        <f>IF(DR530&gt;GC523,DH529-DH530,0)</f>
        <v>0</v>
      </c>
      <c r="GD530" s="665">
        <f>IF(DR530&gt;GD523,DI529-DI530,0)</f>
        <v>0</v>
      </c>
      <c r="GE530" s="665">
        <f>IF(DR530&gt;GE523,DJ529-DJ530,0)</f>
        <v>0</v>
      </c>
      <c r="GF530" s="665">
        <f>IF(DR530&gt;GF523,DK529-DK530,0)</f>
        <v>0</v>
      </c>
      <c r="GG530" s="665">
        <f>IF(DR530&gt;GG523,DL529-DL530,0)</f>
        <v>0</v>
      </c>
      <c r="GH530" s="665">
        <f>IF(DR530&gt;GH523,DM529-DM530,0)</f>
        <v>0</v>
      </c>
      <c r="GI530" s="665">
        <f>IF(DR530&gt;GI523,DN529-DN530,0)</f>
        <v>0</v>
      </c>
      <c r="GJ530" s="665">
        <f>IF(DR530&gt;GJ523,DO529-DO530,0)</f>
        <v>0</v>
      </c>
      <c r="GK530" s="665">
        <f>IF(DR530&gt;GK523,DP529-DP530,0)</f>
        <v>0</v>
      </c>
      <c r="GL530" s="665" t="e">
        <f>SUM(DS530:GK530)+SUM(#REF!)=#REF!</f>
        <v>#REF!</v>
      </c>
      <c r="GM530" s="667"/>
      <c r="GN530" s="749">
        <v>2028</v>
      </c>
      <c r="GO530" s="664" t="e">
        <f>SUMIF(DS524:GK524,GO524,DS530:GK530)</f>
        <v>#REF!</v>
      </c>
      <c r="GP530" s="668" t="e">
        <f>SUMIF(DS524:GK524,GP524,DS530:GK530)</f>
        <v>#N/A</v>
      </c>
      <c r="GQ530" s="668" t="e">
        <f>SUMIF(DS524:GK524,GQ524,DS530:GK530)</f>
        <v>#N/A</v>
      </c>
      <c r="GR530" s="668" t="e">
        <f>SUMIF(DS524:GK524,GR524,DS530:GK530)</f>
        <v>#N/A</v>
      </c>
      <c r="GS530" s="668" t="e">
        <f>SUMIF(DS524:GK524,GS524,DS530:GK530)</f>
        <v>#N/A</v>
      </c>
      <c r="GT530" s="668" t="e">
        <f>SUMIF(DS524:GK524,GT524,DS530:GK530)</f>
        <v>#N/A</v>
      </c>
      <c r="GU530" s="668" t="e">
        <f>SUMIF(DS524:GK524,GU524,DS530:GK530)</f>
        <v>#N/A</v>
      </c>
      <c r="GV530" s="668" t="e">
        <f>SUMIF(DS524:GK524,GV524,DS530:GK530)</f>
        <v>#N/A</v>
      </c>
      <c r="GW530" s="668" t="e">
        <f>SUMIF(DS524:GK524,GW524,DS530:GK530)</f>
        <v>#N/A</v>
      </c>
      <c r="GX530" s="668" t="e">
        <f>SUMIF(DS524:GK524,GX524,DS530:GK530)</f>
        <v>#N/A</v>
      </c>
      <c r="GY530" s="668" t="e">
        <f>SUMIF(DS524:GK524,GY524,DS530:GK530)</f>
        <v>#N/A</v>
      </c>
      <c r="GZ530" s="646" t="e">
        <f>SUM(GO530:GY530)=(#REF!-SUM(#REF!))</f>
        <v>#REF!</v>
      </c>
    </row>
    <row r="531" spans="1:234" ht="15.75" hidden="1" customHeight="1" x14ac:dyDescent="0.25">
      <c r="A531" s="643" t="s">
        <v>208</v>
      </c>
      <c r="AI531" s="664">
        <v>2029</v>
      </c>
      <c r="AJ531" s="664">
        <v>0</v>
      </c>
      <c r="AK531" s="665">
        <f>IFERROR(#REF!/#REF!,0)</f>
        <v>0</v>
      </c>
      <c r="AL531" s="665">
        <f>IFERROR(#REF!/#REF!,0)</f>
        <v>0</v>
      </c>
      <c r="AM531" s="665">
        <f>IFERROR(#REF!/#REF!,0)</f>
        <v>0</v>
      </c>
      <c r="AN531" s="669">
        <f>IFERROR(#REF!/#REF!,0)</f>
        <v>0</v>
      </c>
      <c r="AO531" s="669">
        <f>IFERROR(#REF!/#REF!,0)</f>
        <v>0</v>
      </c>
      <c r="AP531" s="669">
        <f>IFERROR(#REF!/#REF!,0)</f>
        <v>0</v>
      </c>
      <c r="AQ531" s="669">
        <f>IFERROR(#REF!/#REF!,0)</f>
        <v>0</v>
      </c>
      <c r="AR531" s="669">
        <f>IFERROR(#REF!/#REF!,0)</f>
        <v>0</v>
      </c>
      <c r="AS531" s="669">
        <f>IFERROR(#REF!/#REF!,0)</f>
        <v>0</v>
      </c>
      <c r="AT531" s="669">
        <f>IFERROR(#REF!/#REF!,0)</f>
        <v>0</v>
      </c>
      <c r="AU531" s="666"/>
      <c r="AW531" s="749">
        <v>2029</v>
      </c>
      <c r="AX531" s="665" t="e">
        <f>#REF!</f>
        <v>#REF!</v>
      </c>
      <c r="AY531" s="665" t="e">
        <f>INDEX(AX519:BE520,MATCH(AW531,AV519:AV520,0),MATCH(AY523,AX517:BE517,0))*(INDEX(AK525:AT532,MATCH(AY523,AI525:AI532,0),MATCH(AY524,AK524:AT524,0)))</f>
        <v>#N/A</v>
      </c>
      <c r="AZ531" s="665" t="e">
        <f>INDEX(AX519:BE520,MATCH(AW531,AV519:AV520,0),MATCH(AZ523,AX517:BE517,0))*(INDEX(AK525:AT532,MATCH(AZ523,AI525:AI532,0),MATCH(AZ524,AK524:AT524,0)))</f>
        <v>#N/A</v>
      </c>
      <c r="BA531" s="665" t="e">
        <f>INDEX(AX519:BE520,MATCH(AW531,AV519:AV520,0),MATCH(BA523,AX517:BE517,0))*(INDEX(AK525:AT532,MATCH(BA523,AI525:AI532,0),MATCH(BA524,AK524:AT524,0)))</f>
        <v>#N/A</v>
      </c>
      <c r="BB531" s="665" t="e">
        <f>INDEX(AX519:BE520,MATCH(AW531,AV519:AV520,0),MATCH(BB523,AX517:BE517,0))*(INDEX(AK525:AT532,MATCH(BB523,AI525:AI532,0),MATCH(BB524,AK524:AT524,0)))</f>
        <v>#N/A</v>
      </c>
      <c r="BC531" s="665" t="e">
        <f>INDEX(AX519:BE520,MATCH(AW531,AV519:AV520,0),MATCH(BC523,AX517:BE517,0))*(INDEX(AK525:AT532,MATCH(BC523,AI525:AI532,0),MATCH(BC524,AK524:AT524,0)))</f>
        <v>#N/A</v>
      </c>
      <c r="BD531" s="665" t="e">
        <f>INDEX(AX519:BE520,MATCH(AW531,AV519:AV520,0),MATCH(BD523,AX517:BE517,0))*(INDEX(AK525:AT532,MATCH(BD523,AI525:AI532,0),MATCH(BD524,AK524:AT524,0)))</f>
        <v>#N/A</v>
      </c>
      <c r="BE531" s="665" t="e">
        <f>INDEX(AX519:BE520,MATCH(AW531,AV519:AV520,0),MATCH(BE523,AX517:BE517,0))*(INDEX(AK525:AT532,MATCH(BE523,AI525:AI532,0),MATCH(BE524,AK524:AT524,0)))</f>
        <v>#N/A</v>
      </c>
      <c r="BF531" s="665" t="e">
        <f>INDEX(AX519:BE520,MATCH(AW531,AV519:AV520,0),MATCH(BF523,AX517:BE517,0))*(INDEX(AK525:AT532,MATCH(BF523,AI525:AI532,0),MATCH(BF524,AK524:AT524,0)))</f>
        <v>#N/A</v>
      </c>
      <c r="BG531" s="665" t="e">
        <f>INDEX(AX519:BE520,MATCH(AW531,AV519:AV520,0),MATCH(BG523,AX517:BE517,0))*(INDEX(AK525:AT532,MATCH(BG523,AI525:AI532,0),MATCH(BG524,AK524:AT524,0)))</f>
        <v>#N/A</v>
      </c>
      <c r="BH531" s="665" t="e">
        <f>INDEX(AX519:BE520,MATCH(AW531,AV519:AV520,0),MATCH(BH523,AX517:BE517,0))*(INDEX(AK525:AT532,MATCH(BH523,AI525:AI532,0),MATCH(BH524,AK524:AT524,0)))</f>
        <v>#N/A</v>
      </c>
      <c r="BI531" s="665" t="e">
        <f>INDEX(AX519:BE520,MATCH(AW531,AV519:AV520,0),MATCH(BI523,AX517:BE517,0))*(INDEX(AK525:AT532,MATCH(BI523,AI525:AI532,0),MATCH(BI524,AK524:AT524,0)))</f>
        <v>#N/A</v>
      </c>
      <c r="BJ531" s="665" t="e">
        <f>INDEX(AX519:BE520,MATCH(AW531,AV519:AV520,0),MATCH(BJ523,AX517:BE517,0))*(INDEX(AK525:AT532,MATCH(BJ523,AI525:AI532,0),MATCH(BJ524,AK524:AT524,0)))</f>
        <v>#N/A</v>
      </c>
      <c r="BK531" s="665" t="e">
        <f>INDEX(AX519:BE520,MATCH(AW531,AV519:AV520,0),MATCH(BK523,AX517:BE517,0))*(INDEX(AK525:AT532,MATCH(BK523,AI525:AI532,0),MATCH(BK524,AK524:AT524,0)))</f>
        <v>#N/A</v>
      </c>
      <c r="BL531" s="665" t="e">
        <f>INDEX(AX519:BE520,MATCH(AW531,AV519:AV520,0),MATCH(BL523,AX517:BE517,0))*(INDEX(AK525:AT532,MATCH(BL523,AI525:AI532,0),MATCH(BL524,AK524:AT524,0)))</f>
        <v>#N/A</v>
      </c>
      <c r="BM531" s="665" t="e">
        <f>INDEX(AX519:BE520,MATCH(AW531,AV519:AV520,0),MATCH(BM523,AX517:BE517,0))*(INDEX(AK525:AT532,MATCH(BM523,AI525:AI532,0),MATCH(BM524,AK524:AT524,0)))</f>
        <v>#N/A</v>
      </c>
      <c r="BN531" s="665" t="e">
        <f>INDEX(AX519:BE520,MATCH(AW531,AV519:AV520,0),MATCH(BN523,AX517:BE517,0))*(INDEX(AK525:AT532,MATCH(BN523,AI525:AI532,0),MATCH(BN524,AK524:AT524,0)))</f>
        <v>#N/A</v>
      </c>
      <c r="BO531" s="665" t="e">
        <f>INDEX(AX519:BE520,MATCH(AW531,AV519:AV520,0),MATCH(BO523,AX517:BE517,0))*(INDEX(AK525:AT532,MATCH(BO523,AI525:AI532,0),MATCH(BO524,AK524:AT524,0)))</f>
        <v>#N/A</v>
      </c>
      <c r="BP531" s="665" t="e">
        <f>INDEX(AX519:BE520,MATCH(AW531,AV519:AV520,0),MATCH(BP523,AX517:BE517,0))*(INDEX(AK525:AT532,MATCH(BP523,AI525:AI532,0),MATCH(BP524,AK524:AT524,0)))</f>
        <v>#N/A</v>
      </c>
      <c r="BQ531" s="665" t="e">
        <f>INDEX(AX519:BE520,MATCH(AW531,AV519:AV520,0),MATCH(BQ523,AX517:BE517,0))*(INDEX(AK525:AT532,MATCH(BQ523,AI525:AI532,0),MATCH(BQ524,AK524:AT524,0)))</f>
        <v>#N/A</v>
      </c>
      <c r="BR531" s="665" t="e">
        <f>INDEX(AX519:BE520,MATCH(AW531,AV519:AV520,0),MATCH(BR523,AX517:BE517,0))*(INDEX(AK525:AT532,MATCH(BR523,AI525:AI532,0),MATCH(BR524,AK524:AT524,0)))</f>
        <v>#N/A</v>
      </c>
      <c r="BS531" s="665" t="e">
        <f>INDEX(AX519:BE520,MATCH(AW531,AV519:AV520,0),MATCH(BS523,AX517:BE517,0))*(INDEX(AK525:AT532,MATCH(BS523,AI525:AI532,0),MATCH(BS524,AK524:AT524,0)))</f>
        <v>#N/A</v>
      </c>
      <c r="BT531" s="665" t="e">
        <f>INDEX(AX519:BE520,MATCH(AW531,AV519:AV520,0),MATCH(BT523,AX517:BE517,0))*(INDEX(AK525:AT532,MATCH(BT523,AI525:AI532,0),MATCH(BT524,AK524:AT524,0)))</f>
        <v>#N/A</v>
      </c>
      <c r="BU531" s="665" t="e">
        <f>INDEX(AX519:BE520,MATCH(AW531,AV519:AV520,0),MATCH(BU523,AX517:BE517,0))*(INDEX(AK525:AT532,MATCH(BU523,AI525:AI532,0),MATCH(BU524,AK524:AT524,0)))</f>
        <v>#N/A</v>
      </c>
      <c r="BV531" s="665" t="e">
        <f>INDEX(AX519:BE520,MATCH(AW531,AV519:AV520,0),MATCH(BV523,AX517:BE517,0))*(INDEX(AK525:AT532,MATCH(BV523,AI525:AI532,0),MATCH(BV524,AK524:AT524,0)))</f>
        <v>#N/A</v>
      </c>
      <c r="BW531" s="665" t="e">
        <f>INDEX(AX519:BE520,MATCH(AW531,AV519:AV520,0),MATCH(BW523,AX517:BE517,0))*(INDEX(AK525:AT532,MATCH(BW523,AI525:AI532,0),MATCH(BW524,AK524:AT524,0)))</f>
        <v>#N/A</v>
      </c>
      <c r="BX531" s="665" t="e">
        <f>INDEX(AX519:BE520,MATCH(AW531,AV519:AV520,0),MATCH(BX523,AX517:BE517,0))*(INDEX(AK525:AT532,MATCH(BX523,AI525:AI532,0),MATCH(BX524,AK524:AT524,0)))</f>
        <v>#N/A</v>
      </c>
      <c r="BY531" s="665" t="e">
        <f>INDEX(AX519:BE520,MATCH(AW531,AV519:AV520,0),MATCH(BY523,AX517:BE517,0))*(INDEX(AK525:AT532,MATCH(BY523,AI525:AI532,0),MATCH(BY524,AK524:AT524,0)))</f>
        <v>#N/A</v>
      </c>
      <c r="BZ531" s="665" t="e">
        <f>INDEX(AX519:BE520,MATCH(AW531,AV519:AV520,0),MATCH(BZ523,AX517:BE517,0))*(INDEX(AK525:AT532,MATCH(BZ523,AI525:AI532,0),MATCH(BZ524,AK524:AT524,0)))</f>
        <v>#N/A</v>
      </c>
      <c r="CA531" s="665" t="e">
        <f>INDEX(AX519:BE520,MATCH(AW531,AV519:AV520,0),MATCH(CA523,AX517:BE517,0))*(INDEX(AK525:AT532,MATCH(CA523,AI525:AI532,0),MATCH(CA524,AK524:AT524,0)))</f>
        <v>#N/A</v>
      </c>
      <c r="CB531" s="665" t="e">
        <f>INDEX(AX519:BE520,MATCH(AW531,AV519:AV520,0),MATCH(CB523,AX517:BE517,0))*(INDEX(AK525:AT532,MATCH(CB523,AI525:AI532,0),MATCH(CB524,AK524:AT524,0)))</f>
        <v>#N/A</v>
      </c>
      <c r="CC531" s="665" t="e">
        <f>INDEX(AX519:BE520,MATCH(AW531,AV519:AV520,0),MATCH(CC523,AX517:BE517,0))*(INDEX(AK525:AT532,MATCH(CC523,AI525:AI532,0),MATCH(CC524,AK524:AT524,0)))</f>
        <v>#N/A</v>
      </c>
      <c r="CD531" s="665" t="e">
        <f>INDEX(AX519:BE520,MATCH(AW531,AV519:AV520,0),MATCH(CD523,AX517:BE517,0))*(INDEX(AK525:AT532,MATCH(CD523,AI525:AI532,0),MATCH(CD524,AK524:AT524,0)))</f>
        <v>#N/A</v>
      </c>
      <c r="CE531" s="665" t="e">
        <f>INDEX(AX519:BE520,MATCH(AW531,AV519:AV520,0),MATCH(CE523,AX517:BE517,0))*(INDEX(AK525:AT532,MATCH(CE523,AI525:AI532,0),MATCH(CE524,AK524:AT524,0)))</f>
        <v>#N/A</v>
      </c>
      <c r="CF531" s="665" t="e">
        <f>INDEX(AX519:BE520,MATCH(AW531,AV519:AV520,0),MATCH(CF523,AX517:BE517,0))*(INDEX(AK525:AT532,MATCH(CF523,AI525:AI532,0),MATCH(CF524,AK524:AT524,0)))</f>
        <v>#N/A</v>
      </c>
      <c r="CG531" s="665" t="e">
        <f>INDEX(AX519:BE520,MATCH(AW531,AV519:AV520,0),MATCH(CG523,AX517:BE517,0))*(INDEX(AK525:AT532,MATCH(CG523,AI525:AI532,0),MATCH(CG524,AK524:AT524,0)))</f>
        <v>#N/A</v>
      </c>
      <c r="CH531" s="665" t="e">
        <f>INDEX(AX519:BE520,MATCH(AW531,AV519:AV520,0),MATCH(CH523,AX517:BE517,0))*(INDEX(AK525:AT532,MATCH(CH523,AI525:AI532,0),MATCH(CH524,AK524:AT524,0)))</f>
        <v>#N/A</v>
      </c>
      <c r="CI531" s="665" t="e">
        <f>INDEX(AX519:BE520,MATCH(AW531,AV519:AV520,0),MATCH(CI523,AX517:BE517,0))*(INDEX(AK525:AT532,MATCH(CI523,AI525:AI532,0),MATCH(CI524,AK524:AT524,0)))</f>
        <v>#N/A</v>
      </c>
      <c r="CJ531" s="665" t="e">
        <f>INDEX(AX519:BE520,MATCH(AW531,AV519:AV520,0),MATCH(CJ523,AX517:BE517,0))*(INDEX(AK525:AT532,MATCH(CJ523,AI525:AI532,0),MATCH(CJ524,AK524:AT524,0)))</f>
        <v>#N/A</v>
      </c>
      <c r="CK531" s="665" t="e">
        <f>INDEX(AX519:BE520,MATCH(AW531,AV519:AV520,0),MATCH(CK523,AX517:BE517,0))*(INDEX(AK525:AT532,MATCH(CK523,AI525:AI532,0),MATCH(CK524,AK524:AT524,0)))</f>
        <v>#N/A</v>
      </c>
      <c r="CL531" s="665" t="e">
        <f>INDEX(AX519:BE520,MATCH(AW531,AV519:AV520,0),MATCH(CL523,AX517:BE517,0))*(INDEX(AK525:AT532,MATCH(CL523,AI525:AI532,0),MATCH(CL524,AK524:AT524,0)))</f>
        <v>#N/A</v>
      </c>
      <c r="CM531" s="665" t="e">
        <f>INDEX(AX519:BE520,MATCH(AW531,AV519:AV520,0),MATCH(CM523,AX517:BE517,0))*(INDEX(AK525:AT532,MATCH(CM523,AI525:AI532,0),MATCH(CM524,AK524:AT524,0)))</f>
        <v>#N/A</v>
      </c>
      <c r="CN531" s="665" t="e">
        <f>INDEX(AX519:BE520,MATCH(AW531,AV519:AV520,0),MATCH(CN523,AX517:BE517,0))*(INDEX(AK525:AT532,MATCH(CN523,AI525:AI532,0),MATCH(CN524,AK524:AT524,0)))</f>
        <v>#N/A</v>
      </c>
      <c r="CO531" s="665" t="e">
        <f>INDEX(AX519:BE520,MATCH(AW531,AV519:AV520,0),MATCH(CO523,AX517:BE517,0))*(INDEX(AK525:AT532,MATCH(CO523,AI525:AI532,0),MATCH(CO524,AK524:AT524,0)))</f>
        <v>#N/A</v>
      </c>
      <c r="CP531" s="665" t="e">
        <f>INDEX(AX519:BE520,MATCH(AW531,AV519:AV520,0),MATCH(CP523,AX517:BE517,0))*(INDEX(AK525:AT532,MATCH(CP523,AI525:AI532,0),MATCH(CP524,AK524:AT524,0)))</f>
        <v>#N/A</v>
      </c>
      <c r="CQ531" s="665" t="e">
        <f>INDEX(AX519:BE520,MATCH(AW531,AV519:AV520,0),MATCH(CQ523,AX517:BE517,0))*(INDEX(AK525:AT532,MATCH(CQ523,AI525:AI532,0),MATCH(CQ524,AK524:AT524,0)))</f>
        <v>#N/A</v>
      </c>
      <c r="CR531" s="665" t="e">
        <f>INDEX(AX519:BE520,MATCH(AW531,AV519:AV520,0),MATCH(CR523,AX517:BE517,0))*(INDEX(AK525:AT532,MATCH(CR523,AI525:AI532,0),MATCH(CR524,AK524:AT524,0)))</f>
        <v>#N/A</v>
      </c>
      <c r="CS531" s="665" t="e">
        <f>INDEX(AX519:BE520,MATCH(AW531,AV519:AV520,0),MATCH(CS523,AX517:BE517,0))*(INDEX(AK525:AT532,MATCH(CS523,AI525:AI532,0),MATCH(CS524,AK524:AT524,0)))</f>
        <v>#N/A</v>
      </c>
      <c r="CT531" s="665" t="e">
        <f>INDEX(AX519:BE520,MATCH(AW531,AV519:AV520,0),MATCH(CT523,AX517:BE517,0))*(INDEX(AK525:AT532,MATCH(CT523,AI525:AI532,0),MATCH(CT524,AK524:AT524,0)))</f>
        <v>#N/A</v>
      </c>
      <c r="CU531" s="665" t="e">
        <f>INDEX(AX519:BE520,MATCH(AW531,AV519:AV520,0),MATCH(CU523,AX517:BE517,0))*(INDEX(AK525:AT532,MATCH(CU523,AI525:AI532,0),MATCH(CU524,AK524:AT524,0)))</f>
        <v>#N/A</v>
      </c>
      <c r="CV531" s="665" t="e">
        <f>INDEX(AX519:BE520,MATCH(AW531,AV519:AV520,0),MATCH(CV523,AX517:BE517,0))*(INDEX(AK525:AT532,MATCH(CV523,AI525:AI532,0),MATCH(CV524,AK524:AT524,0)))</f>
        <v>#N/A</v>
      </c>
      <c r="CW531" s="665" t="e">
        <f>INDEX(AX519:BE520,MATCH(AW531,AV519:AV520,0),MATCH(CW523,AX517:BE517,0))*(INDEX(AK525:AT532,MATCH(CW523,AI525:AI532,0),MATCH(CW524,AK524:AT524,0)))</f>
        <v>#N/A</v>
      </c>
      <c r="CX531" s="665" t="e">
        <f>INDEX(AX519:BE520,MATCH(AW531,AV519:AV520,0),MATCH(CX523,AX517:BE517,0))*(INDEX(AK525:AT532,MATCH(CX523,AI525:AI532,0),MATCH(CX524,AK524:AT524,0)))</f>
        <v>#N/A</v>
      </c>
      <c r="CY531" s="665" t="e">
        <f>INDEX(AX519:BE520,MATCH(AW531,AV519:AV520,0),MATCH(CY523,AX517:BE517,0))*(INDEX(AK525:AT532,MATCH(CY523,AI525:AI532,0),MATCH(CY524,AK524:AT524,0)))</f>
        <v>#N/A</v>
      </c>
      <c r="CZ531" s="665" t="e">
        <f>INDEX(AX519:BE520,MATCH(AW531,AV519:AV520,0),MATCH(CZ523,AX517:BE517,0))*(INDEX(AK525:AT532,MATCH(CZ523,AI525:AI532,0),MATCH(CZ524,AK524:AT524,0)))</f>
        <v>#N/A</v>
      </c>
      <c r="DA531" s="665" t="e">
        <f>INDEX(AX519:BE520,MATCH(AW531,AV519:AV520,0),MATCH(DA523,AX517:BE517,0))*(INDEX(AK525:AT532,MATCH(DA523,AI525:AI532,0),MATCH(DA524,AK524:AT524,0)))</f>
        <v>#N/A</v>
      </c>
      <c r="DB531" s="665" t="e">
        <f>INDEX(AX519:BE520,MATCH(AW531,AV519:AV520,0),MATCH(DB523,AX517:BE517,0))*(INDEX(AK525:AT532,MATCH(DB523,AI525:AI532,0),MATCH(DB524,AK524:AT524,0)))</f>
        <v>#N/A</v>
      </c>
      <c r="DC531" s="665" t="e">
        <f>INDEX(AX519:BE520,MATCH(AW531,AV519:AV520,0),MATCH(DC523,AX517:BE517,0))*(INDEX(AK525:AT532,MATCH(DC523,AI525:AI532,0),MATCH(DC524,AK524:AT524,0)))</f>
        <v>#N/A</v>
      </c>
      <c r="DD531" s="665" t="e">
        <f>INDEX(AX519:BE520,MATCH(AW531,AV519:AV520,0),MATCH(DD523,AX517:BE517,0))*(INDEX(AK525:AT532,MATCH(DD523,AI525:AI532,0),MATCH(DD524,AK524:AT524,0)))</f>
        <v>#N/A</v>
      </c>
      <c r="DE531" s="665" t="e">
        <f>INDEX(AX519:BE520,MATCH(AW531,AV519:AV520,0),MATCH(DE523,AX517:BE517,0))*(INDEX(AK525:AT532,MATCH(DE523,AI525:AI532,0),MATCH(DE524,AK524:AT524,0)))</f>
        <v>#N/A</v>
      </c>
      <c r="DF531" s="665" t="e">
        <f>INDEX(AX519:BE520,MATCH(AW531,AV519:AV520,0),MATCH(DF523,AX517:BE517,0))*(INDEX(AK525:AT532,MATCH(DF523,AI525:AI532,0),MATCH(DF524,AK524:AT524,0)))</f>
        <v>#N/A</v>
      </c>
      <c r="DG531" s="665" t="e">
        <f>INDEX(AX519:BE520,MATCH(AW531,AV519:AV520,0),MATCH(DG523,AX517:BE517,0))*(INDEX(AK525:AT532,MATCH(DG523,AI525:AI532,0),MATCH(DG524,AK524:AT524,0)))</f>
        <v>#N/A</v>
      </c>
      <c r="DH531" s="665" t="e">
        <f>INDEX(AX519:BE520,MATCH(AW531,AV519:AV520,0),MATCH(DH523,AX517:BE517,0))*(INDEX(AK525:AT532,MATCH(DH523,AI525:AI532,0),MATCH(DH524,AK524:AT524,0)))</f>
        <v>#N/A</v>
      </c>
      <c r="DI531" s="665" t="e">
        <f>INDEX(AX519:BE520,MATCH(AW531,AV519:AV520,0),MATCH(DI523,AX517:BE517,0))*(INDEX(AK525:AT532,MATCH(DI523,AI525:AI532,0),MATCH(DI524,AK524:AT524,0)))</f>
        <v>#N/A</v>
      </c>
      <c r="DJ531" s="665" t="e">
        <f>INDEX(AX519:BE520,MATCH(AW531,AV519:AV520,0),MATCH(DJ523,AX517:BE517,0))*(INDEX(AK525:AT532,MATCH(DJ523,AI525:AI532,0),MATCH(DJ524,AK524:AT524,0)))</f>
        <v>#N/A</v>
      </c>
      <c r="DK531" s="665" t="e">
        <f>INDEX(AX519:BE520,MATCH(AW531,AV519:AV520,0),MATCH(DK523,AX517:BE517,0))*(INDEX(AK525:AT532,MATCH(DK523,AI525:AI532,0),MATCH(DK524,AK524:AT524,0)))</f>
        <v>#N/A</v>
      </c>
      <c r="DL531" s="665" t="e">
        <f>INDEX(AX519:BE520,MATCH(AW531,AV519:AV520,0),MATCH(DL523,AX517:BE517,0))*(INDEX(AK525:AT532,MATCH(DL523,AI525:AI532,0),MATCH(DL524,AK524:AT524,0)))</f>
        <v>#N/A</v>
      </c>
      <c r="DM531" s="665" t="e">
        <f>INDEX(AX519:BE520,MATCH(AW531,AV519:AV520,0),MATCH(DM523,AX517:BE517,0))*(INDEX(AK525:AT532,MATCH(DM523,AI525:AI532,0),MATCH(DM524,AK524:AT524,0)))</f>
        <v>#N/A</v>
      </c>
      <c r="DN531" s="665" t="e">
        <f>INDEX(AX519:BE520,MATCH(AW531,AV519:AV520,0),MATCH(DN523,AX517:BE517,0))*(INDEX(AK525:AT532,MATCH(DN523,AI525:AI532,0),MATCH(DN524,AK524:AT524,0)))</f>
        <v>#N/A</v>
      </c>
      <c r="DO531" s="665" t="e">
        <f>INDEX(AX519:BE520,MATCH(AW531,AV519:AV520,0),MATCH(DO523,AX517:BE517,0))*(INDEX(AK525:AT532,MATCH(DO523,AI525:AI532,0),MATCH(DO524,AK524:AT524,0)))</f>
        <v>#N/A</v>
      </c>
      <c r="DP531" s="665" t="e">
        <f>INDEX(AX519:BE520,MATCH(AW531,AV519:AV520,0),MATCH(DP523,AX517:BE517,0))*(INDEX(AK525:AT532,MATCH(DP523,AI525:AI532,0),MATCH(DP524,AK524:AT524,0)))</f>
        <v>#N/A</v>
      </c>
      <c r="DQ531" s="643" t="e">
        <f>SUM(AX531:DP531)=#REF!</f>
        <v>#REF!</v>
      </c>
      <c r="DR531" s="749">
        <v>2029</v>
      </c>
      <c r="DS531" s="665" t="e">
        <f>IF(DR531&gt;DS523,AX530-AX531,0)</f>
        <v>#REF!</v>
      </c>
      <c r="DT531" s="665" t="e">
        <f>IF(DR531&gt;DT523,AY530-AY531,0)</f>
        <v>#N/A</v>
      </c>
      <c r="DU531" s="665" t="e">
        <f>IF(DR531&gt;DU523,AZ530-AZ531,0)</f>
        <v>#N/A</v>
      </c>
      <c r="DV531" s="665" t="e">
        <f>IF(DR531&gt;DV523,BA530-BA531,0)</f>
        <v>#N/A</v>
      </c>
      <c r="DW531" s="665" t="e">
        <f>IF(DR531&gt;DW523,BB530-BB531,0)</f>
        <v>#N/A</v>
      </c>
      <c r="DX531" s="665" t="e">
        <f>IF(DR531&gt;DX523,BC530-BC531,0)</f>
        <v>#N/A</v>
      </c>
      <c r="DY531" s="665" t="e">
        <f>IF(DR531&gt;DY523,BD530-BD531,0)</f>
        <v>#N/A</v>
      </c>
      <c r="DZ531" s="665" t="e">
        <f>IF(DR531&gt;DZ523,BE530-BE531,0)</f>
        <v>#N/A</v>
      </c>
      <c r="EA531" s="665" t="e">
        <f>IF(DR531&gt;EA523,BF530-BF531,0)</f>
        <v>#N/A</v>
      </c>
      <c r="EB531" s="665" t="e">
        <f>IF(DR531&gt;EB523,BG530-BG531,0)</f>
        <v>#N/A</v>
      </c>
      <c r="EC531" s="665" t="e">
        <f>IF(DR531&gt;EC523,BH530-BH531,0)</f>
        <v>#N/A</v>
      </c>
      <c r="ED531" s="665" t="e">
        <f>IF(DR531&gt;ED523,BI530-BI531,0)</f>
        <v>#N/A</v>
      </c>
      <c r="EE531" s="665" t="e">
        <f>IF(DR531&gt;EE523,BJ530-BJ531,0)</f>
        <v>#N/A</v>
      </c>
      <c r="EF531" s="665" t="e">
        <f>IF(DR531&gt;EF523,BK530-BK531,0)</f>
        <v>#N/A</v>
      </c>
      <c r="EG531" s="665" t="e">
        <f>IF(DR531&gt;EG523,BL530-BL531,0)</f>
        <v>#N/A</v>
      </c>
      <c r="EH531" s="665" t="e">
        <f>IF(DR531&gt;EH523,BM530-BM531,0)</f>
        <v>#N/A</v>
      </c>
      <c r="EI531" s="665" t="e">
        <f>IF(DR531&gt;EI523,BN530-BN531,0)</f>
        <v>#N/A</v>
      </c>
      <c r="EJ531" s="665" t="e">
        <f>IF(DR531&gt;EJ523,BO530-BO531,0)</f>
        <v>#N/A</v>
      </c>
      <c r="EK531" s="665" t="e">
        <f>IF(DR531&gt;EK523,BP530-BP531,0)</f>
        <v>#N/A</v>
      </c>
      <c r="EL531" s="665" t="e">
        <f>IF(DR531&gt;EL523,BQ530-BQ531,0)</f>
        <v>#N/A</v>
      </c>
      <c r="EM531" s="665" t="e">
        <f>IF(DR531&gt;EM523,BR530-BR531,0)</f>
        <v>#N/A</v>
      </c>
      <c r="EN531" s="665" t="e">
        <f>IF(DR531&gt;EN523,BS530-BS531,0)</f>
        <v>#N/A</v>
      </c>
      <c r="EO531" s="665" t="e">
        <f>IF(DR531&gt;EO523,BT530-BT531,0)</f>
        <v>#N/A</v>
      </c>
      <c r="EP531" s="665" t="e">
        <f>IF(DR531&gt;EP523,BU530-BU531,0)</f>
        <v>#N/A</v>
      </c>
      <c r="EQ531" s="665" t="e">
        <f>IF(DR531&gt;EQ523,BV530-BV531,0)</f>
        <v>#N/A</v>
      </c>
      <c r="ER531" s="665" t="e">
        <f>IF(DR531&gt;ER523,BW530-BW531,0)</f>
        <v>#N/A</v>
      </c>
      <c r="ES531" s="665" t="e">
        <f>IF(DR531&gt;ES523,BX530-BX531,0)</f>
        <v>#N/A</v>
      </c>
      <c r="ET531" s="665" t="e">
        <f>IF(DR531&gt;ET523,BY530-BY531,0)</f>
        <v>#N/A</v>
      </c>
      <c r="EU531" s="665" t="e">
        <f>IF(DR531&gt;EU523,BZ530-BZ531,0)</f>
        <v>#N/A</v>
      </c>
      <c r="EV531" s="665" t="e">
        <f>IF(DR531&gt;EV523,CA530-CA531,0)</f>
        <v>#N/A</v>
      </c>
      <c r="EW531" s="665" t="e">
        <f>IF(DR531&gt;EW523,CB530-CB531,0)</f>
        <v>#N/A</v>
      </c>
      <c r="EX531" s="665" t="e">
        <f>IF(DR531&gt;EX523,CC530-CC531,0)</f>
        <v>#N/A</v>
      </c>
      <c r="EY531" s="665" t="e">
        <f>IF(DR531&gt;EY523,CD530-CD531,0)</f>
        <v>#N/A</v>
      </c>
      <c r="EZ531" s="665" t="e">
        <f>IF(DR531&gt;EZ523,CE530-CE531,0)</f>
        <v>#N/A</v>
      </c>
      <c r="FA531" s="665" t="e">
        <f>IF(DR531&gt;FA523,CF530-CF531,0)</f>
        <v>#N/A</v>
      </c>
      <c r="FB531" s="665" t="e">
        <f>IF(DR531&gt;FB523,CG530-CG531,0)</f>
        <v>#N/A</v>
      </c>
      <c r="FC531" s="665" t="e">
        <f>IF(DR531&gt;FC523,CH530-CH531,0)</f>
        <v>#N/A</v>
      </c>
      <c r="FD531" s="665" t="e">
        <f>IF(DR531&gt;FD523,CI530-CI531,0)</f>
        <v>#N/A</v>
      </c>
      <c r="FE531" s="665" t="e">
        <f>IF(DR531&gt;FE523,CJ530-CJ531,0)</f>
        <v>#N/A</v>
      </c>
      <c r="FF531" s="665" t="e">
        <f>IF(DR531&gt;FF523,CK530-CK531,0)</f>
        <v>#N/A</v>
      </c>
      <c r="FG531" s="665" t="e">
        <f>IF(DR531&gt;FG523,CL530-CL531,0)</f>
        <v>#N/A</v>
      </c>
      <c r="FH531" s="665" t="e">
        <f>IF(DR531&gt;FH523,CM530-CM531,0)</f>
        <v>#N/A</v>
      </c>
      <c r="FI531" s="665" t="e">
        <f>IF(DR531&gt;FI523,CN530-CN531,0)</f>
        <v>#N/A</v>
      </c>
      <c r="FJ531" s="665" t="e">
        <f>IF(DR531&gt;FJ523,CO530-CO531,0)</f>
        <v>#N/A</v>
      </c>
      <c r="FK531" s="665" t="e">
        <f>IF(DR531&gt;FK523,CP530-CP531,0)</f>
        <v>#N/A</v>
      </c>
      <c r="FL531" s="665" t="e">
        <f>IF(DR531&gt;FL523,CQ530-CQ531,0)</f>
        <v>#N/A</v>
      </c>
      <c r="FM531" s="665" t="e">
        <f>IF(DR531&gt;FM523,CR530-CR531,0)</f>
        <v>#N/A</v>
      </c>
      <c r="FN531" s="665" t="e">
        <f>IF(DR531&gt;FN523,CS530-CS531,0)</f>
        <v>#N/A</v>
      </c>
      <c r="FO531" s="665" t="e">
        <f>IF(DR531&gt;FO523,CT530-CT531,0)</f>
        <v>#N/A</v>
      </c>
      <c r="FP531" s="665" t="e">
        <f>IF(DR531&gt;FP523,CU530-CU531,0)</f>
        <v>#N/A</v>
      </c>
      <c r="FQ531" s="665" t="e">
        <f>IF(DR531&gt;FQ523,CV530-CV531,0)</f>
        <v>#N/A</v>
      </c>
      <c r="FR531" s="665">
        <f>IF(DR531&gt;FR523,CW530-CW531,0)</f>
        <v>0</v>
      </c>
      <c r="FS531" s="665">
        <f>IF(DR531&gt;FS523,CX530-CX531,0)</f>
        <v>0</v>
      </c>
      <c r="FT531" s="665">
        <f>IF(DR531&gt;FT523,CY530-CY531,0)</f>
        <v>0</v>
      </c>
      <c r="FU531" s="665">
        <f>IF(DR531&gt;FU523,CZ530-CZ531,0)</f>
        <v>0</v>
      </c>
      <c r="FV531" s="665">
        <f>IF(DR531&gt;FV523,DA530-DA531,0)</f>
        <v>0</v>
      </c>
      <c r="FW531" s="665">
        <f>IF(DR531&gt;FW523,DB530-DB531,0)</f>
        <v>0</v>
      </c>
      <c r="FX531" s="665">
        <f>IF(DR531&gt;FX523,DC530-DC531,0)</f>
        <v>0</v>
      </c>
      <c r="FY531" s="665">
        <f>IF(DR531&gt;FY523,DD530-DD531,0)</f>
        <v>0</v>
      </c>
      <c r="FZ531" s="665">
        <f>IF(DR531&gt;FZ523,DE530-DE531,0)</f>
        <v>0</v>
      </c>
      <c r="GA531" s="665">
        <f>IF(DR531&gt;GA523,DF530-DF531,0)</f>
        <v>0</v>
      </c>
      <c r="GB531" s="665">
        <f>IF(DR531&gt;GB523,DG530-DG531,0)</f>
        <v>0</v>
      </c>
      <c r="GC531" s="665">
        <f>IF(DR531&gt;GC523,DH530-DH531,0)</f>
        <v>0</v>
      </c>
      <c r="GD531" s="665">
        <f>IF(DR531&gt;GD523,DI530-DI531,0)</f>
        <v>0</v>
      </c>
      <c r="GE531" s="665">
        <f>IF(DR531&gt;GE523,DJ530-DJ531,0)</f>
        <v>0</v>
      </c>
      <c r="GF531" s="665">
        <f>IF(DR531&gt;GF523,DK530-DK531,0)</f>
        <v>0</v>
      </c>
      <c r="GG531" s="665">
        <f>IF(DR531&gt;GG523,DL530-DL531,0)</f>
        <v>0</v>
      </c>
      <c r="GH531" s="665">
        <f>IF(DR531&gt;GH523,DM530-DM531,0)</f>
        <v>0</v>
      </c>
      <c r="GI531" s="665">
        <f>IF(DR531&gt;GI523,DN530-DN531,0)</f>
        <v>0</v>
      </c>
      <c r="GJ531" s="665">
        <f>IF(DR531&gt;GJ523,DO530-DO531,0)</f>
        <v>0</v>
      </c>
      <c r="GK531" s="665">
        <f>IF(DR531&gt;GK523,DP530-DP531,0)</f>
        <v>0</v>
      </c>
      <c r="GL531" s="665" t="e">
        <f>SUM(DS531:GK531)+SUM(#REF!)=#REF!</f>
        <v>#REF!</v>
      </c>
      <c r="GM531" s="667"/>
      <c r="GN531" s="749">
        <v>2029</v>
      </c>
      <c r="GO531" s="664" t="e">
        <f>SUMIF(DS524:GK524,GO524,DS531:GK531)</f>
        <v>#REF!</v>
      </c>
      <c r="GP531" s="668" t="e">
        <f>SUMIF(DS524:GK524,GP524,DS531:GK531)</f>
        <v>#N/A</v>
      </c>
      <c r="GQ531" s="668" t="e">
        <f>SUMIF(DS524:GK524,GQ524,DS531:GK531)</f>
        <v>#N/A</v>
      </c>
      <c r="GR531" s="668" t="e">
        <f>SUMIF(DS524:GK524,GR524,DS531:GK531)</f>
        <v>#N/A</v>
      </c>
      <c r="GS531" s="668" t="e">
        <f>SUMIF(DS524:GK524,GS524,DS531:GK531)</f>
        <v>#N/A</v>
      </c>
      <c r="GT531" s="668" t="e">
        <f>SUMIF(DS524:GK524,GT524,DS531:GK531)</f>
        <v>#N/A</v>
      </c>
      <c r="GU531" s="668" t="e">
        <f>SUMIF(DS524:GK524,GU524,DS531:GK531)</f>
        <v>#N/A</v>
      </c>
      <c r="GV531" s="668" t="e">
        <f>SUMIF(DS524:GK524,GV524,DS531:GK531)</f>
        <v>#N/A</v>
      </c>
      <c r="GW531" s="668" t="e">
        <f>SUMIF(DS524:GK524,GW524,DS531:GK531)</f>
        <v>#N/A</v>
      </c>
      <c r="GX531" s="668" t="e">
        <f>SUMIF(DS524:GK524,GX524,DS531:GK531)</f>
        <v>#N/A</v>
      </c>
      <c r="GY531" s="668" t="e">
        <f>SUMIF(DS524:GK524,GY524,DS531:GK531)</f>
        <v>#N/A</v>
      </c>
      <c r="GZ531" s="646" t="e">
        <f>SUM(GO531:GY531)=(#REF!-SUM(#REF!))</f>
        <v>#REF!</v>
      </c>
    </row>
    <row r="532" spans="1:234" hidden="1" x14ac:dyDescent="0.25">
      <c r="A532" s="643" t="s">
        <v>208</v>
      </c>
      <c r="AI532" s="664">
        <v>2030</v>
      </c>
      <c r="AJ532" s="664">
        <v>0</v>
      </c>
      <c r="AK532" s="665">
        <f>IFERROR(#REF!/#REF!,0)</f>
        <v>0</v>
      </c>
      <c r="AL532" s="665">
        <f>IFERROR(#REF!/#REF!,0)</f>
        <v>0</v>
      </c>
      <c r="AM532" s="665">
        <f>IFERROR(#REF!/#REF!,0)</f>
        <v>0</v>
      </c>
      <c r="AN532" s="669">
        <f>IFERROR(#REF!/#REF!,0)</f>
        <v>0</v>
      </c>
      <c r="AO532" s="669">
        <f>IFERROR(#REF!/#REF!,0)</f>
        <v>0</v>
      </c>
      <c r="AP532" s="669">
        <f>IFERROR(#REF!/#REF!,0)</f>
        <v>0</v>
      </c>
      <c r="AQ532" s="669">
        <f>IFERROR(#REF!/#REF!,0)</f>
        <v>0</v>
      </c>
      <c r="AR532" s="669">
        <f>IFERROR(#REF!/#REF!,0)</f>
        <v>0</v>
      </c>
      <c r="AS532" s="669">
        <f>IFERROR(#REF!/#REF!,0)</f>
        <v>0</v>
      </c>
      <c r="AT532" s="669">
        <f>IFERROR(#REF!/#REF!,0)</f>
        <v>0</v>
      </c>
      <c r="AU532" s="666"/>
      <c r="AW532" s="749">
        <v>2030</v>
      </c>
      <c r="AX532" s="665" t="e">
        <f>#REF!</f>
        <v>#REF!</v>
      </c>
      <c r="AY532" s="665" t="e">
        <f>INDEX(AX519:BE520,MATCH(AW532,AV519:AV520,0),MATCH(AY523,AX517:BE517,0))*(INDEX(AK525:AT532,MATCH(AY523,AI525:AI532,0),MATCH(AY524,AK524:AT524,0)))</f>
        <v>#N/A</v>
      </c>
      <c r="AZ532" s="665" t="e">
        <f>INDEX(AX519:BE520,MATCH(AW532,AV519:AV520,0),MATCH(AZ523,AX517:BE517,0))*(INDEX(AK525:AT532,MATCH(AZ523,AI525:AI532,0),MATCH(AZ524,AK524:AT524,0)))</f>
        <v>#N/A</v>
      </c>
      <c r="BA532" s="665" t="e">
        <f>INDEX(AX519:BE520,MATCH(AW532,AV519:AV520,0),MATCH(BA523,AX517:BE517,0))*(INDEX(AK525:AT532,MATCH(BA523,AI525:AI532,0),MATCH(BA524,AK524:AT524,0)))</f>
        <v>#N/A</v>
      </c>
      <c r="BB532" s="665" t="e">
        <f>INDEX(AX519:BE520,MATCH(AW532,AV519:AV520,0),MATCH(BB523,AX517:BE517,0))*(INDEX(AK525:AT532,MATCH(BB523,AI525:AI532,0),MATCH(BB524,AK524:AT524,0)))</f>
        <v>#N/A</v>
      </c>
      <c r="BC532" s="665" t="e">
        <f>INDEX(AX519:BE520,MATCH(AW532,AV519:AV520,0),MATCH(BC523,AX517:BE517,0))*(INDEX(AK525:AT532,MATCH(BC523,AI525:AI532,0),MATCH(BC524,AK524:AT524,0)))</f>
        <v>#N/A</v>
      </c>
      <c r="BD532" s="665" t="e">
        <f>INDEX(AX519:BE520,MATCH(AW532,AV519:AV520,0),MATCH(BD523,AX517:BE517,0))*(INDEX(AK525:AT532,MATCH(BD523,AI525:AI532,0),MATCH(BD524,AK524:AT524,0)))</f>
        <v>#N/A</v>
      </c>
      <c r="BE532" s="665" t="e">
        <f>INDEX(AX519:BE520,MATCH(AW532,AV519:AV520,0),MATCH(BE523,AX517:BE517,0))*(INDEX(AK525:AT532,MATCH(BE523,AI525:AI532,0),MATCH(BE524,AK524:AT524,0)))</f>
        <v>#N/A</v>
      </c>
      <c r="BF532" s="665" t="e">
        <f>INDEX(AX519:BE520,MATCH(AW532,AV519:AV520,0),MATCH(BF523,AX517:BE517,0))*(INDEX(AK525:AT532,MATCH(BF523,AI525:AI532,0),MATCH(BF524,AK524:AT524,0)))</f>
        <v>#N/A</v>
      </c>
      <c r="BG532" s="665" t="e">
        <f>INDEX(AX519:BE520,MATCH(AW532,AV519:AV520,0),MATCH(BG523,AX517:BE517,0))*(INDEX(AK525:AT532,MATCH(BG523,AI525:AI532,0),MATCH(BG524,AK524:AT524,0)))</f>
        <v>#N/A</v>
      </c>
      <c r="BH532" s="665" t="e">
        <f>INDEX(AX519:BE520,MATCH(AW532,AV519:AV520,0),MATCH(BH523,AX517:BE517,0))*(INDEX(AK525:AT532,MATCH(BH523,AI525:AI532,0),MATCH(BH524,AK524:AT524,0)))</f>
        <v>#N/A</v>
      </c>
      <c r="BI532" s="665" t="e">
        <f>INDEX(AX519:BE520,MATCH(AW532,AV519:AV520,0),MATCH(BI523,AX517:BE517,0))*(INDEX(AK525:AT532,MATCH(BI523,AI525:AI532,0),MATCH(BI524,AK524:AT524,0)))</f>
        <v>#N/A</v>
      </c>
      <c r="BJ532" s="665" t="e">
        <f>INDEX(AX519:BE520,MATCH(AW532,AV519:AV520,0),MATCH(BJ523,AX517:BE517,0))*(INDEX(AK525:AT532,MATCH(BJ523,AI525:AI532,0),MATCH(BJ524,AK524:AT524,0)))</f>
        <v>#N/A</v>
      </c>
      <c r="BK532" s="665" t="e">
        <f>INDEX(AX519:BE520,MATCH(AW532,AV519:AV520,0),MATCH(BK523,AX517:BE517,0))*(INDEX(AK525:AT532,MATCH(BK523,AI525:AI532,0),MATCH(BK524,AK524:AT524,0)))</f>
        <v>#N/A</v>
      </c>
      <c r="BL532" s="665" t="e">
        <f>INDEX(AX519:BE520,MATCH(AW532,AV519:AV520,0),MATCH(BL523,AX517:BE517,0))*(INDEX(AK525:AT532,MATCH(BL523,AI525:AI532,0),MATCH(BL524,AK524:AT524,0)))</f>
        <v>#N/A</v>
      </c>
      <c r="BM532" s="665" t="e">
        <f>INDEX(AX519:BE520,MATCH(AW532,AV519:AV520,0),MATCH(BM523,AX517:BE517,0))*(INDEX(AK525:AT532,MATCH(BM523,AI525:AI532,0),MATCH(BM524,AK524:AT524,0)))</f>
        <v>#N/A</v>
      </c>
      <c r="BN532" s="665" t="e">
        <f>INDEX(AX519:BE520,MATCH(AW532,AV519:AV520,0),MATCH(BN523,AX517:BE517,0))*(INDEX(AK525:AT532,MATCH(BN523,AI525:AI532,0),MATCH(BN524,AK524:AT524,0)))</f>
        <v>#N/A</v>
      </c>
      <c r="BO532" s="665" t="e">
        <f>INDEX(AX519:BE520,MATCH(AW532,AV519:AV520,0),MATCH(BO523,AX517:BE517,0))*(INDEX(AK525:AT532,MATCH(BO523,AI525:AI532,0),MATCH(BO524,AK524:AT524,0)))</f>
        <v>#N/A</v>
      </c>
      <c r="BP532" s="665" t="e">
        <f>INDEX(AX519:BE520,MATCH(AW532,AV519:AV520,0),MATCH(BP523,AX517:BE517,0))*(INDEX(AK525:AT532,MATCH(BP523,AI525:AI532,0),MATCH(BP524,AK524:AT524,0)))</f>
        <v>#N/A</v>
      </c>
      <c r="BQ532" s="665" t="e">
        <f>INDEX(AX519:BE520,MATCH(AW532,AV519:AV520,0),MATCH(BQ523,AX517:BE517,0))*(INDEX(AK525:AT532,MATCH(BQ523,AI525:AI532,0),MATCH(BQ524,AK524:AT524,0)))</f>
        <v>#N/A</v>
      </c>
      <c r="BR532" s="665" t="e">
        <f>INDEX(AX519:BE520,MATCH(AW532,AV519:AV520,0),MATCH(BR523,AX517:BE517,0))*(INDEX(AK525:AT532,MATCH(BR523,AI525:AI532,0),MATCH(BR524,AK524:AT524,0)))</f>
        <v>#N/A</v>
      </c>
      <c r="BS532" s="665" t="e">
        <f>INDEX(AX519:BE520,MATCH(AW532,AV519:AV520,0),MATCH(BS523,AX517:BE517,0))*(INDEX(AK525:AT532,MATCH(BS523,AI525:AI532,0),MATCH(BS524,AK524:AT524,0)))</f>
        <v>#N/A</v>
      </c>
      <c r="BT532" s="665" t="e">
        <f>INDEX(AX519:BE520,MATCH(AW532,AV519:AV520,0),MATCH(BT523,AX517:BE517,0))*(INDEX(AK525:AT532,MATCH(BT523,AI525:AI532,0),MATCH(BT524,AK524:AT524,0)))</f>
        <v>#N/A</v>
      </c>
      <c r="BU532" s="665" t="e">
        <f>INDEX(AX519:BE520,MATCH(AW532,AV519:AV520,0),MATCH(BU523,AX517:BE517,0))*(INDEX(AK525:AT532,MATCH(BU523,AI525:AI532,0),MATCH(BU524,AK524:AT524,0)))</f>
        <v>#N/A</v>
      </c>
      <c r="BV532" s="665" t="e">
        <f>INDEX(AX519:BE520,MATCH(AW532,AV519:AV520,0),MATCH(BV523,AX517:BE517,0))*(INDEX(AK525:AT532,MATCH(BV523,AI525:AI532,0),MATCH(BV524,AK524:AT524,0)))</f>
        <v>#N/A</v>
      </c>
      <c r="BW532" s="665" t="e">
        <f>INDEX(AX519:BE520,MATCH(AW532,AV519:AV520,0),MATCH(BW523,AX517:BE517,0))*(INDEX(AK525:AT532,MATCH(BW523,AI525:AI532,0),MATCH(BW524,AK524:AT524,0)))</f>
        <v>#N/A</v>
      </c>
      <c r="BX532" s="665" t="e">
        <f>INDEX(AX519:BE520,MATCH(AW532,AV519:AV520,0),MATCH(BX523,AX517:BE517,0))*(INDEX(AK525:AT532,MATCH(BX523,AI525:AI532,0),MATCH(BX524,AK524:AT524,0)))</f>
        <v>#N/A</v>
      </c>
      <c r="BY532" s="665" t="e">
        <f>INDEX(AX519:BE520,MATCH(AW532,AV519:AV520,0),MATCH(BY523,AX517:BE517,0))*(INDEX(AK525:AT532,MATCH(BY523,AI525:AI532,0),MATCH(BY524,AK524:AT524,0)))</f>
        <v>#N/A</v>
      </c>
      <c r="BZ532" s="665" t="e">
        <f>INDEX(AX519:BE520,MATCH(AW532,AV519:AV520,0),MATCH(BZ523,AX517:BE517,0))*(INDEX(AK525:AT532,MATCH(BZ523,AI525:AI532,0),MATCH(BZ524,AK524:AT524,0)))</f>
        <v>#N/A</v>
      </c>
      <c r="CA532" s="665" t="e">
        <f>INDEX(AX519:BE520,MATCH(AW532,AV519:AV520,0),MATCH(CA523,AX517:BE517,0))*(INDEX(AK525:AT532,MATCH(CA523,AI525:AI532,0),MATCH(CA524,AK524:AT524,0)))</f>
        <v>#N/A</v>
      </c>
      <c r="CB532" s="665" t="e">
        <f>INDEX(AX519:BE520,MATCH(AW532,AV519:AV520,0),MATCH(CB523,AX517:BE517,0))*(INDEX(AK525:AT532,MATCH(CB523,AI525:AI532,0),MATCH(CB524,AK524:AT524,0)))</f>
        <v>#N/A</v>
      </c>
      <c r="CC532" s="665" t="e">
        <f>INDEX(AX519:BE520,MATCH(AW532,AV519:AV520,0),MATCH(CC523,AX517:BE517,0))*(INDEX(AK525:AT532,MATCH(CC523,AI525:AI532,0),MATCH(CC524,AK524:AT524,0)))</f>
        <v>#N/A</v>
      </c>
      <c r="CD532" s="665" t="e">
        <f>INDEX(AX519:BE520,MATCH(AW532,AV519:AV520,0),MATCH(CD523,AX517:BE517,0))*(INDEX(AK525:AT532,MATCH(CD523,AI525:AI532,0),MATCH(CD524,AK524:AT524,0)))</f>
        <v>#N/A</v>
      </c>
      <c r="CE532" s="665" t="e">
        <f>INDEX(AX519:BE520,MATCH(AW532,AV519:AV520,0),MATCH(CE523,AX517:BE517,0))*(INDEX(AK525:AT532,MATCH(CE523,AI525:AI532,0),MATCH(CE524,AK524:AT524,0)))</f>
        <v>#N/A</v>
      </c>
      <c r="CF532" s="665" t="e">
        <f>INDEX(AX519:BE520,MATCH(AW532,AV519:AV520,0),MATCH(CF523,AX517:BE517,0))*(INDEX(AK525:AT532,MATCH(CF523,AI525:AI532,0),MATCH(CF524,AK524:AT524,0)))</f>
        <v>#N/A</v>
      </c>
      <c r="CG532" s="665" t="e">
        <f>INDEX(AX519:BE520,MATCH(AW532,AV519:AV520,0),MATCH(CG523,AX517:BE517,0))*(INDEX(AK525:AT532,MATCH(CG523,AI525:AI532,0),MATCH(CG524,AK524:AT524,0)))</f>
        <v>#N/A</v>
      </c>
      <c r="CH532" s="665" t="e">
        <f>INDEX(AX519:BE520,MATCH(AW532,AV519:AV520,0),MATCH(CH523,AX517:BE517,0))*(INDEX(AK525:AT532,MATCH(CH523,AI525:AI532,0),MATCH(CH524,AK524:AT524,0)))</f>
        <v>#N/A</v>
      </c>
      <c r="CI532" s="665" t="e">
        <f>INDEX(AX519:BE520,MATCH(AW532,AV519:AV520,0),MATCH(CI523,AX517:BE517,0))*(INDEX(AK525:AT532,MATCH(CI523,AI525:AI532,0),MATCH(CI524,AK524:AT524,0)))</f>
        <v>#N/A</v>
      </c>
      <c r="CJ532" s="665" t="e">
        <f>INDEX(AX519:BE520,MATCH(AW532,AV519:AV520,0),MATCH(CJ523,AX517:BE517,0))*(INDEX(AK525:AT532,MATCH(CJ523,AI525:AI532,0),MATCH(CJ524,AK524:AT524,0)))</f>
        <v>#N/A</v>
      </c>
      <c r="CK532" s="665" t="e">
        <f>INDEX(AX519:BE520,MATCH(AW532,AV519:AV520,0),MATCH(CK523,AX517:BE517,0))*(INDEX(AK525:AT532,MATCH(CK523,AI525:AI532,0),MATCH(CK524,AK524:AT524,0)))</f>
        <v>#N/A</v>
      </c>
      <c r="CL532" s="665" t="e">
        <f>INDEX(AX519:BE520,MATCH(AW532,AV519:AV520,0),MATCH(CL523,AX517:BE517,0))*(INDEX(AK525:AT532,MATCH(CL523,AI525:AI532,0),MATCH(CL524,AK524:AT524,0)))</f>
        <v>#N/A</v>
      </c>
      <c r="CM532" s="665" t="e">
        <f>INDEX(AX519:BE520,MATCH(AW532,AV519:AV520,0),MATCH(CM523,AX517:BE517,0))*(INDEX(AK525:AT532,MATCH(CM523,AI525:AI532,0),MATCH(CM524,AK524:AT524,0)))</f>
        <v>#N/A</v>
      </c>
      <c r="CN532" s="665" t="e">
        <f>INDEX(AX519:BE520,MATCH(AW532,AV519:AV520,0),MATCH(CN523,AX517:BE517,0))*(INDEX(AK525:AT532,MATCH(CN523,AI525:AI532,0),MATCH(CN524,AK524:AT524,0)))</f>
        <v>#N/A</v>
      </c>
      <c r="CO532" s="665" t="e">
        <f>INDEX(AX519:BE520,MATCH(AW532,AV519:AV520,0),MATCH(CO523,AX517:BE517,0))*(INDEX(AK525:AT532,MATCH(CO523,AI525:AI532,0),MATCH(CO524,AK524:AT524,0)))</f>
        <v>#N/A</v>
      </c>
      <c r="CP532" s="665" t="e">
        <f>INDEX(AX519:BE520,MATCH(AW532,AV519:AV520,0),MATCH(CP523,AX517:BE517,0))*(INDEX(AK525:AT532,MATCH(CP523,AI525:AI532,0),MATCH(CP524,AK524:AT524,0)))</f>
        <v>#N/A</v>
      </c>
      <c r="CQ532" s="665" t="e">
        <f>INDEX(AX519:BE520,MATCH(AW532,AV519:AV520,0),MATCH(CQ523,AX517:BE517,0))*(INDEX(AK525:AT532,MATCH(CQ523,AI525:AI532,0),MATCH(CQ524,AK524:AT524,0)))</f>
        <v>#N/A</v>
      </c>
      <c r="CR532" s="665" t="e">
        <f>INDEX(AX519:BE520,MATCH(AW532,AV519:AV520,0),MATCH(CR523,AX517:BE517,0))*(INDEX(AK525:AT532,MATCH(CR523,AI525:AI532,0),MATCH(CR524,AK524:AT524,0)))</f>
        <v>#N/A</v>
      </c>
      <c r="CS532" s="665" t="e">
        <f>INDEX(AX519:BE520,MATCH(AW532,AV519:AV520,0),MATCH(CS523,AX517:BE517,0))*(INDEX(AK525:AT532,MATCH(CS523,AI525:AI532,0),MATCH(CS524,AK524:AT524,0)))</f>
        <v>#N/A</v>
      </c>
      <c r="CT532" s="665" t="e">
        <f>INDEX(AX519:BE520,MATCH(AW532,AV519:AV520,0),MATCH(CT523,AX517:BE517,0))*(INDEX(AK525:AT532,MATCH(CT523,AI525:AI532,0),MATCH(CT524,AK524:AT524,0)))</f>
        <v>#N/A</v>
      </c>
      <c r="CU532" s="665" t="e">
        <f>INDEX(AX519:BE520,MATCH(AW532,AV519:AV520,0),MATCH(CU523,AX517:BE517,0))*(INDEX(AK525:AT532,MATCH(CU523,AI525:AI532,0),MATCH(CU524,AK524:AT524,0)))</f>
        <v>#N/A</v>
      </c>
      <c r="CV532" s="665" t="e">
        <f>INDEX(AX519:BE520,MATCH(AW532,AV519:AV520,0),MATCH(CV523,AX517:BE517,0))*(INDEX(AK525:AT532,MATCH(CV523,AI525:AI532,0),MATCH(CV524,AK524:AT524,0)))</f>
        <v>#N/A</v>
      </c>
      <c r="CW532" s="665" t="e">
        <f>INDEX(AX519:BE520,MATCH(AW532,AV519:AV520,0),MATCH(CW523,AX517:BE517,0))*(INDEX(AK525:AT532,MATCH(CW523,AI525:AI532,0),MATCH(CW524,AK524:AT524,0)))</f>
        <v>#N/A</v>
      </c>
      <c r="CX532" s="665" t="e">
        <f>INDEX(AX519:BE520,MATCH(AW532,AV519:AV520,0),MATCH(CX523,AX517:BE517,0))*(INDEX(AK525:AT532,MATCH(CX523,AI525:AI532,0),MATCH(CX524,AK524:AT524,0)))</f>
        <v>#N/A</v>
      </c>
      <c r="CY532" s="665" t="e">
        <f>INDEX(AX519:BE520,MATCH(AW532,AV519:AV520,0),MATCH(CY523,AX517:BE517,0))*(INDEX(AK525:AT532,MATCH(CY523,AI525:AI532,0),MATCH(CY524,AK524:AT524,0)))</f>
        <v>#N/A</v>
      </c>
      <c r="CZ532" s="665" t="e">
        <f>INDEX(AX519:BE520,MATCH(AW532,AV519:AV520,0),MATCH(CZ523,AX517:BE517,0))*(INDEX(AK525:AT532,MATCH(CZ523,AI525:AI532,0),MATCH(CZ524,AK524:AT524,0)))</f>
        <v>#N/A</v>
      </c>
      <c r="DA532" s="665" t="e">
        <f>INDEX(AX519:BE520,MATCH(AW532,AV519:AV520,0),MATCH(DA523,AX517:BE517,0))*(INDEX(AK525:AT532,MATCH(DA523,AI525:AI532,0),MATCH(DA524,AK524:AT524,0)))</f>
        <v>#N/A</v>
      </c>
      <c r="DB532" s="665" t="e">
        <f>INDEX(AX519:BE520,MATCH(AW532,AV519:AV520,0),MATCH(DB523,AX517:BE517,0))*(INDEX(AK525:AT532,MATCH(DB523,AI525:AI532,0),MATCH(DB524,AK524:AT524,0)))</f>
        <v>#N/A</v>
      </c>
      <c r="DC532" s="665" t="e">
        <f>INDEX(AX519:BE520,MATCH(AW532,AV519:AV520,0),MATCH(DC523,AX517:BE517,0))*(INDEX(AK525:AT532,MATCH(DC523,AI525:AI532,0),MATCH(DC524,AK524:AT524,0)))</f>
        <v>#N/A</v>
      </c>
      <c r="DD532" s="665" t="e">
        <f>INDEX(AX519:BE520,MATCH(AW532,AV519:AV520,0),MATCH(DD523,AX517:BE517,0))*(INDEX(AK525:AT532,MATCH(DD523,AI525:AI532,0),MATCH(DD524,AK524:AT524,0)))</f>
        <v>#N/A</v>
      </c>
      <c r="DE532" s="665" t="e">
        <f>INDEX(AX519:BE520,MATCH(AW532,AV519:AV520,0),MATCH(DE523,AX517:BE517,0))*(INDEX(AK525:AT532,MATCH(DE523,AI525:AI532,0),MATCH(DE524,AK524:AT524,0)))</f>
        <v>#N/A</v>
      </c>
      <c r="DF532" s="665" t="e">
        <f>INDEX(AX519:BE520,MATCH(AW532,AV519:AV520,0),MATCH(DF523,AX517:BE517,0))*(INDEX(AK525:AT532,MATCH(DF523,AI525:AI532,0),MATCH(DF524,AK524:AT524,0)))</f>
        <v>#N/A</v>
      </c>
      <c r="DG532" s="665" t="e">
        <f>INDEX(AX519:BE520,MATCH(AW532,AV519:AV520,0),MATCH(DG523,AX517:BE517,0))*(INDEX(AK525:AT532,MATCH(DG523,AI525:AI532,0),MATCH(DG524,AK524:AT524,0)))</f>
        <v>#N/A</v>
      </c>
      <c r="DH532" s="665" t="e">
        <f>INDEX(AX519:BE520,MATCH(AW532,AV519:AV520,0),MATCH(DH523,AX517:BE517,0))*(INDEX(AK525:AT532,MATCH(DH523,AI525:AI532,0),MATCH(DH524,AK524:AT524,0)))</f>
        <v>#N/A</v>
      </c>
      <c r="DI532" s="665" t="e">
        <f>INDEX(AX519:BE520,MATCH(AW532,AV519:AV520,0),MATCH(DI523,AX517:BE517,0))*(INDEX(AK525:AT532,MATCH(DI523,AI525:AI532,0),MATCH(DI524,AK524:AT524,0)))</f>
        <v>#N/A</v>
      </c>
      <c r="DJ532" s="665" t="e">
        <f>INDEX(AX519:BE520,MATCH(AW532,AV519:AV520,0),MATCH(DJ523,AX517:BE517,0))*(INDEX(AK525:AT532,MATCH(DJ523,AI525:AI532,0),MATCH(DJ524,AK524:AT524,0)))</f>
        <v>#N/A</v>
      </c>
      <c r="DK532" s="665" t="e">
        <f>INDEX(AX519:BE520,MATCH(AW532,AV519:AV520,0),MATCH(DK523,AX517:BE517,0))*(INDEX(AK525:AT532,MATCH(DK523,AI525:AI532,0),MATCH(DK524,AK524:AT524,0)))</f>
        <v>#N/A</v>
      </c>
      <c r="DL532" s="665" t="e">
        <f>INDEX(AX519:BE520,MATCH(AW532,AV519:AV520,0),MATCH(DL523,AX517:BE517,0))*(INDEX(AK525:AT532,MATCH(DL523,AI525:AI532,0),MATCH(DL524,AK524:AT524,0)))</f>
        <v>#N/A</v>
      </c>
      <c r="DM532" s="665" t="e">
        <f>INDEX(AX519:BE520,MATCH(AW532,AV519:AV520,0),MATCH(DM523,AX517:BE517,0))*(INDEX(AK525:AT532,MATCH(DM523,AI525:AI532,0),MATCH(DM524,AK524:AT524,0)))</f>
        <v>#N/A</v>
      </c>
      <c r="DN532" s="665" t="e">
        <f>INDEX(AX519:BE520,MATCH(AW532,AV519:AV520,0),MATCH(DN523,AX517:BE517,0))*(INDEX(AK525:AT532,MATCH(DN523,AI525:AI532,0),MATCH(DN524,AK524:AT524,0)))</f>
        <v>#N/A</v>
      </c>
      <c r="DO532" s="665" t="e">
        <f>INDEX(AX519:BE520,MATCH(AW532,AV519:AV520,0),MATCH(DO523,AX517:BE517,0))*(INDEX(AK525:AT532,MATCH(DO523,AI525:AI532,0),MATCH(DO524,AK524:AT524,0)))</f>
        <v>#N/A</v>
      </c>
      <c r="DP532" s="665" t="e">
        <f>INDEX(AX519:BE520,MATCH(AW532,AV519:AV520,0),MATCH(DP523,AX517:BE517,0))*(INDEX(AK525:AT532,MATCH(DP523,AI525:AI532,0),MATCH(DP524,AK524:AT524,0)))</f>
        <v>#N/A</v>
      </c>
      <c r="DQ532" s="643" t="e">
        <f>SUM(AX532:DP532)=#REF!</f>
        <v>#REF!</v>
      </c>
      <c r="DR532" s="749">
        <v>2030</v>
      </c>
      <c r="DS532" s="665" t="e">
        <f>IF(DR532&gt;DS523,AX531-AX532,0)</f>
        <v>#REF!</v>
      </c>
      <c r="DT532" s="665" t="e">
        <f>IF(DR532&gt;DT523,AY531-AY532,0)</f>
        <v>#N/A</v>
      </c>
      <c r="DU532" s="665" t="e">
        <f>IF(DR532&gt;DU523,AZ531-AZ532,0)</f>
        <v>#N/A</v>
      </c>
      <c r="DV532" s="665" t="e">
        <f>IF(DR532&gt;DV523,BA531-BA532,0)</f>
        <v>#N/A</v>
      </c>
      <c r="DW532" s="665" t="e">
        <f>IF(DR532&gt;DW523,BB531-BB532,0)</f>
        <v>#N/A</v>
      </c>
      <c r="DX532" s="665" t="e">
        <f>IF(DR532&gt;DX523,BC531-BC532,0)</f>
        <v>#N/A</v>
      </c>
      <c r="DY532" s="665" t="e">
        <f>IF(DR532&gt;DY523,BD531-BD532,0)</f>
        <v>#N/A</v>
      </c>
      <c r="DZ532" s="665" t="e">
        <f>IF(DR532&gt;DZ523,BE531-BE532,0)</f>
        <v>#N/A</v>
      </c>
      <c r="EA532" s="665" t="e">
        <f>IF(DR532&gt;EA523,BF531-BF532,0)</f>
        <v>#N/A</v>
      </c>
      <c r="EB532" s="665" t="e">
        <f>IF(DR532&gt;EB523,BG531-BG532,0)</f>
        <v>#N/A</v>
      </c>
      <c r="EC532" s="665" t="e">
        <f>IF(DR532&gt;EC523,BH531-BH532,0)</f>
        <v>#N/A</v>
      </c>
      <c r="ED532" s="665" t="e">
        <f>IF(DR532&gt;ED523,BI531-BI532,0)</f>
        <v>#N/A</v>
      </c>
      <c r="EE532" s="665" t="e">
        <f>IF(DR532&gt;EE523,BJ531-BJ532,0)</f>
        <v>#N/A</v>
      </c>
      <c r="EF532" s="665" t="e">
        <f>IF(DR532&gt;EF523,BK531-BK532,0)</f>
        <v>#N/A</v>
      </c>
      <c r="EG532" s="665" t="e">
        <f>IF(DR532&gt;EG523,BL531-BL532,0)</f>
        <v>#N/A</v>
      </c>
      <c r="EH532" s="665" t="e">
        <f>IF(DR532&gt;EH523,BM531-BM532,0)</f>
        <v>#N/A</v>
      </c>
      <c r="EI532" s="665" t="e">
        <f>IF(DR532&gt;EI523,BN531-BN532,0)</f>
        <v>#N/A</v>
      </c>
      <c r="EJ532" s="665" t="e">
        <f>IF(DR532&gt;EJ523,BO531-BO532,0)</f>
        <v>#N/A</v>
      </c>
      <c r="EK532" s="665" t="e">
        <f>IF(DR532&gt;EK523,BP531-BP532,0)</f>
        <v>#N/A</v>
      </c>
      <c r="EL532" s="665" t="e">
        <f>IF(DR532&gt;EL523,BQ531-BQ532,0)</f>
        <v>#N/A</v>
      </c>
      <c r="EM532" s="665" t="e">
        <f>IF(DR532&gt;EM523,BR531-BR532,0)</f>
        <v>#N/A</v>
      </c>
      <c r="EN532" s="665" t="e">
        <f>IF(DR532&gt;EN523,BS531-BS532,0)</f>
        <v>#N/A</v>
      </c>
      <c r="EO532" s="665" t="e">
        <f>IF(DR532&gt;EO523,BT531-BT532,0)</f>
        <v>#N/A</v>
      </c>
      <c r="EP532" s="665" t="e">
        <f>IF(DR532&gt;EP523,BU531-BU532,0)</f>
        <v>#N/A</v>
      </c>
      <c r="EQ532" s="665" t="e">
        <f>IF(DR532&gt;EQ523,BV531-BV532,0)</f>
        <v>#N/A</v>
      </c>
      <c r="ER532" s="665" t="e">
        <f>IF(DR532&gt;ER523,BW531-BW532,0)</f>
        <v>#N/A</v>
      </c>
      <c r="ES532" s="665" t="e">
        <f>IF(DR532&gt;ES523,BX531-BX532,0)</f>
        <v>#N/A</v>
      </c>
      <c r="ET532" s="665" t="e">
        <f>IF(DR532&gt;ET523,BY531-BY532,0)</f>
        <v>#N/A</v>
      </c>
      <c r="EU532" s="665" t="e">
        <f>IF(DR532&gt;EU523,BZ531-BZ532,0)</f>
        <v>#N/A</v>
      </c>
      <c r="EV532" s="665" t="e">
        <f>IF(DR532&gt;EV523,CA531-CA532,0)</f>
        <v>#N/A</v>
      </c>
      <c r="EW532" s="665" t="e">
        <f>IF(DR532&gt;EW523,CB531-CB532,0)</f>
        <v>#N/A</v>
      </c>
      <c r="EX532" s="665" t="e">
        <f>IF(DR532&gt;EX523,CC531-CC532,0)</f>
        <v>#N/A</v>
      </c>
      <c r="EY532" s="665" t="e">
        <f>IF(DR532&gt;EY523,CD531-CD532,0)</f>
        <v>#N/A</v>
      </c>
      <c r="EZ532" s="665" t="e">
        <f>IF(DR532&gt;EZ523,CE531-CE532,0)</f>
        <v>#N/A</v>
      </c>
      <c r="FA532" s="665" t="e">
        <f>IF(DR532&gt;FA523,CF531-CF532,0)</f>
        <v>#N/A</v>
      </c>
      <c r="FB532" s="665" t="e">
        <f>IF(DR532&gt;FB523,CG531-CG532,0)</f>
        <v>#N/A</v>
      </c>
      <c r="FC532" s="665" t="e">
        <f>IF(DR532&gt;FC523,CH531-CH532,0)</f>
        <v>#N/A</v>
      </c>
      <c r="FD532" s="665" t="e">
        <f>IF(DR532&gt;FD523,CI531-CI532,0)</f>
        <v>#N/A</v>
      </c>
      <c r="FE532" s="665" t="e">
        <f>IF(DR532&gt;FE523,CJ531-CJ532,0)</f>
        <v>#N/A</v>
      </c>
      <c r="FF532" s="665" t="e">
        <f>IF(DR532&gt;FF523,CK531-CK532,0)</f>
        <v>#N/A</v>
      </c>
      <c r="FG532" s="665" t="e">
        <f>IF(DR532&gt;FG523,CL531-CL532,0)</f>
        <v>#N/A</v>
      </c>
      <c r="FH532" s="665" t="e">
        <f>IF(DR532&gt;FH523,CM531-CM532,0)</f>
        <v>#N/A</v>
      </c>
      <c r="FI532" s="665" t="e">
        <f>IF(DR532&gt;FI523,CN531-CN532,0)</f>
        <v>#N/A</v>
      </c>
      <c r="FJ532" s="665" t="e">
        <f>IF(DR532&gt;FJ523,CO531-CO532,0)</f>
        <v>#N/A</v>
      </c>
      <c r="FK532" s="665" t="e">
        <f>IF(DR532&gt;FK523,CP531-CP532,0)</f>
        <v>#N/A</v>
      </c>
      <c r="FL532" s="665" t="e">
        <f>IF(DR532&gt;FL523,CQ531-CQ532,0)</f>
        <v>#N/A</v>
      </c>
      <c r="FM532" s="665" t="e">
        <f>IF(DR532&gt;FM523,CR531-CR532,0)</f>
        <v>#N/A</v>
      </c>
      <c r="FN532" s="665" t="e">
        <f>IF(DR532&gt;FN523,CS531-CS532,0)</f>
        <v>#N/A</v>
      </c>
      <c r="FO532" s="665" t="e">
        <f>IF(DR532&gt;FO523,CT531-CT532,0)</f>
        <v>#N/A</v>
      </c>
      <c r="FP532" s="665" t="e">
        <f>IF(DR532&gt;FP523,CU531-CU532,0)</f>
        <v>#N/A</v>
      </c>
      <c r="FQ532" s="665" t="e">
        <f>IF(DR532&gt;FQ523,CV531-CV532,0)</f>
        <v>#N/A</v>
      </c>
      <c r="FR532" s="665" t="e">
        <f>IF(DR532&gt;FR523,CW531-CW532,0)</f>
        <v>#N/A</v>
      </c>
      <c r="FS532" s="665" t="e">
        <f>IF(DR532&gt;FS523,CX531-CX532,0)</f>
        <v>#N/A</v>
      </c>
      <c r="FT532" s="665" t="e">
        <f>IF(DR532&gt;FT523,CY531-CY532,0)</f>
        <v>#N/A</v>
      </c>
      <c r="FU532" s="665" t="e">
        <f>IF(DR532&gt;FU523,CZ531-CZ532,0)</f>
        <v>#N/A</v>
      </c>
      <c r="FV532" s="665" t="e">
        <f>IF(DR532&gt;FV523,DA531-DA532,0)</f>
        <v>#N/A</v>
      </c>
      <c r="FW532" s="665" t="e">
        <f>IF(DR532&gt;FW523,DB531-DB532,0)</f>
        <v>#N/A</v>
      </c>
      <c r="FX532" s="665" t="e">
        <f>IF(DR532&gt;FX523,DC531-DC532,0)</f>
        <v>#N/A</v>
      </c>
      <c r="FY532" s="665" t="e">
        <f>IF(DR532&gt;FY523,DD531-DD532,0)</f>
        <v>#N/A</v>
      </c>
      <c r="FZ532" s="665" t="e">
        <f>IF(DR532&gt;FZ523,DE531-DE532,0)</f>
        <v>#N/A</v>
      </c>
      <c r="GA532" s="665" t="e">
        <f>IF(DR532&gt;GA523,DF531-DF532,0)</f>
        <v>#N/A</v>
      </c>
      <c r="GB532" s="665">
        <f>IF(DR532&gt;GB523,DG531-DG532,0)</f>
        <v>0</v>
      </c>
      <c r="GC532" s="665">
        <f>IF(DR532&gt;GC523,DH531-DH532,0)</f>
        <v>0</v>
      </c>
      <c r="GD532" s="665">
        <f>IF(DR532&gt;GD523,DI531-DI532,0)</f>
        <v>0</v>
      </c>
      <c r="GE532" s="665">
        <f>IF(DR532&gt;GE523,DJ531-DJ532,0)</f>
        <v>0</v>
      </c>
      <c r="GF532" s="665">
        <f>IF(DR532&gt;GF523,DK531-DK532,0)</f>
        <v>0</v>
      </c>
      <c r="GG532" s="665">
        <f>IF(DR532&gt;GG523,DL531-DL532,0)</f>
        <v>0</v>
      </c>
      <c r="GH532" s="665">
        <f>IF(DR532&gt;GH523,DM531-DM532,0)</f>
        <v>0</v>
      </c>
      <c r="GI532" s="665">
        <f>IF(DR532&gt;GI523,DN531-DN532,0)</f>
        <v>0</v>
      </c>
      <c r="GJ532" s="665">
        <f>IF(DR532&gt;GJ523,DO531-DO532,0)</f>
        <v>0</v>
      </c>
      <c r="GK532" s="665">
        <f>IF(DR532&gt;GK523,DP531-DP532,0)</f>
        <v>0</v>
      </c>
      <c r="GL532" s="665" t="e">
        <f>SUM(DS532:GK532)+SUM(#REF!)=#REF!</f>
        <v>#REF!</v>
      </c>
      <c r="GM532" s="667"/>
      <c r="GN532" s="749">
        <v>2030</v>
      </c>
      <c r="GO532" s="664" t="e">
        <f>SUMIF(DS524:GK524,GO524,DS532:GK532)</f>
        <v>#REF!</v>
      </c>
      <c r="GP532" s="668" t="e">
        <f>SUMIF(DS524:GK524,GP524,DS532:GK532)</f>
        <v>#N/A</v>
      </c>
      <c r="GQ532" s="668" t="e">
        <f>SUMIF(DS524:GK524,GQ524,DS532:GK532)</f>
        <v>#N/A</v>
      </c>
      <c r="GR532" s="668" t="e">
        <f>SUMIF(DS524:GK524,GR524,DS532:GK532)</f>
        <v>#N/A</v>
      </c>
      <c r="GS532" s="668" t="e">
        <f>SUMIF(DS524:GK524,GS524,DS532:GK532)</f>
        <v>#N/A</v>
      </c>
      <c r="GT532" s="668" t="e">
        <f>SUMIF(DS524:GK524,GT524,DS532:GK532)</f>
        <v>#N/A</v>
      </c>
      <c r="GU532" s="668" t="e">
        <f>SUMIF(DS524:GK524,GU524,DS532:GK532)</f>
        <v>#N/A</v>
      </c>
      <c r="GV532" s="668" t="e">
        <f>SUMIF(DS524:GK524,GV524,DS532:GK532)</f>
        <v>#N/A</v>
      </c>
      <c r="GW532" s="668" t="e">
        <f>SUMIF(DS524:GK524,GW524,DS532:GK532)</f>
        <v>#N/A</v>
      </c>
      <c r="GX532" s="668" t="e">
        <f>SUMIF(DS524:GK524,GX524,DS532:GK532)</f>
        <v>#N/A</v>
      </c>
      <c r="GY532" s="668" t="e">
        <f>SUMIF(DS524:GK524,GY524,DS532:GK532)</f>
        <v>#N/A</v>
      </c>
      <c r="GZ532" s="646" t="e">
        <f>SUM(GO532:GY532)=(#REF!-SUM(#REF!))</f>
        <v>#REF!</v>
      </c>
    </row>
    <row r="533" spans="1:234" hidden="1" x14ac:dyDescent="0.25">
      <c r="A533" s="643" t="s">
        <v>208</v>
      </c>
      <c r="GM533" s="663"/>
      <c r="GN533" s="663"/>
    </row>
    <row r="534" spans="1:234" hidden="1" x14ac:dyDescent="0.25">
      <c r="A534" s="643" t="s">
        <v>208</v>
      </c>
      <c r="G534" s="670"/>
      <c r="H534" s="671"/>
      <c r="I534" s="671"/>
      <c r="J534" s="671"/>
      <c r="K534" s="671"/>
      <c r="L534" s="671"/>
      <c r="M534" s="671"/>
      <c r="N534" s="671"/>
      <c r="O534" s="671"/>
      <c r="P534" s="671"/>
      <c r="Q534" s="671"/>
      <c r="R534" s="671"/>
      <c r="S534" s="672"/>
      <c r="DR534" s="643" t="s">
        <v>1666</v>
      </c>
      <c r="GM534" s="672"/>
      <c r="GN534" s="672"/>
      <c r="GO534" s="672"/>
      <c r="GP534" s="672"/>
      <c r="GQ534" s="672"/>
      <c r="GR534" s="672"/>
      <c r="GS534" s="672"/>
      <c r="GT534" s="672"/>
      <c r="GU534" s="672"/>
      <c r="GV534" s="672"/>
      <c r="GW534" s="672"/>
      <c r="GX534" s="672"/>
      <c r="GY534" s="672"/>
      <c r="HM534" s="671"/>
      <c r="HN534" s="671"/>
      <c r="HO534" s="671"/>
      <c r="HP534" s="671"/>
      <c r="HQ534" s="671"/>
      <c r="HR534" s="671"/>
      <c r="HS534" s="671"/>
      <c r="HT534" s="671"/>
      <c r="HU534" s="671"/>
      <c r="HV534" s="671"/>
      <c r="HW534" s="671"/>
      <c r="HX534" s="671"/>
      <c r="HY534" s="671"/>
      <c r="HZ534" s="671"/>
    </row>
    <row r="535" spans="1:234" hidden="1" x14ac:dyDescent="0.25">
      <c r="A535" s="643" t="s">
        <v>208</v>
      </c>
      <c r="G535" s="670"/>
      <c r="H535" s="673"/>
      <c r="I535" s="673"/>
      <c r="J535" s="673"/>
      <c r="K535" s="673"/>
      <c r="L535" s="673"/>
      <c r="M535" s="673"/>
      <c r="N535" s="673"/>
      <c r="O535" s="673"/>
      <c r="P535" s="673"/>
      <c r="Q535" s="673"/>
      <c r="R535" s="673"/>
      <c r="S535" s="648"/>
      <c r="DR535" s="661"/>
      <c r="DS535" s="647">
        <v>2023</v>
      </c>
      <c r="DT535" s="647">
        <v>2024</v>
      </c>
      <c r="DU535" s="647">
        <v>2024</v>
      </c>
      <c r="DV535" s="647">
        <v>2024</v>
      </c>
      <c r="DW535" s="647">
        <v>2024</v>
      </c>
      <c r="DX535" s="647">
        <v>2024</v>
      </c>
      <c r="DY535" s="647">
        <v>2024</v>
      </c>
      <c r="DZ535" s="647">
        <v>2024</v>
      </c>
      <c r="EA535" s="647">
        <v>2024</v>
      </c>
      <c r="EB535" s="647">
        <v>2024</v>
      </c>
      <c r="EC535" s="647">
        <v>2024</v>
      </c>
      <c r="ED535" s="647">
        <v>2025</v>
      </c>
      <c r="EE535" s="647">
        <v>2025</v>
      </c>
      <c r="EF535" s="647">
        <v>2025</v>
      </c>
      <c r="EG535" s="647">
        <v>2025</v>
      </c>
      <c r="EH535" s="647">
        <v>2025</v>
      </c>
      <c r="EI535" s="647">
        <v>2025</v>
      </c>
      <c r="EJ535" s="647">
        <v>2025</v>
      </c>
      <c r="EK535" s="647">
        <v>2025</v>
      </c>
      <c r="EL535" s="647">
        <v>2025</v>
      </c>
      <c r="EM535" s="647">
        <v>2025</v>
      </c>
      <c r="EN535" s="647">
        <v>2026</v>
      </c>
      <c r="EO535" s="647">
        <v>2026</v>
      </c>
      <c r="EP535" s="647">
        <v>2026</v>
      </c>
      <c r="EQ535" s="647">
        <v>2026</v>
      </c>
      <c r="ER535" s="647">
        <v>2026</v>
      </c>
      <c r="ES535" s="647">
        <v>2026</v>
      </c>
      <c r="ET535" s="647">
        <v>2026</v>
      </c>
      <c r="EU535" s="647">
        <v>2026</v>
      </c>
      <c r="EV535" s="647">
        <v>2026</v>
      </c>
      <c r="EW535" s="647">
        <v>2026</v>
      </c>
      <c r="EX535" s="647">
        <v>2027</v>
      </c>
      <c r="EY535" s="647">
        <v>2027</v>
      </c>
      <c r="EZ535" s="647">
        <v>2027</v>
      </c>
      <c r="FA535" s="647">
        <v>2027</v>
      </c>
      <c r="FB535" s="647">
        <v>2027</v>
      </c>
      <c r="FC535" s="647">
        <v>2027</v>
      </c>
      <c r="FD535" s="647">
        <v>2027</v>
      </c>
      <c r="FE535" s="647">
        <v>2027</v>
      </c>
      <c r="FF535" s="647">
        <v>2027</v>
      </c>
      <c r="FG535" s="647">
        <v>2027</v>
      </c>
      <c r="FH535" s="647">
        <v>2028</v>
      </c>
      <c r="FI535" s="647">
        <v>2028</v>
      </c>
      <c r="FJ535" s="647">
        <v>2028</v>
      </c>
      <c r="FK535" s="647">
        <v>2028</v>
      </c>
      <c r="FL535" s="647">
        <v>2028</v>
      </c>
      <c r="FM535" s="647">
        <v>2028</v>
      </c>
      <c r="FN535" s="647">
        <v>2028</v>
      </c>
      <c r="FO535" s="647">
        <v>2028</v>
      </c>
      <c r="FP535" s="647">
        <v>2028</v>
      </c>
      <c r="FQ535" s="647">
        <v>2028</v>
      </c>
      <c r="FR535" s="647">
        <v>2029</v>
      </c>
      <c r="FS535" s="647">
        <v>2029</v>
      </c>
      <c r="FT535" s="647">
        <v>2029</v>
      </c>
      <c r="FU535" s="647">
        <v>2029</v>
      </c>
      <c r="FV535" s="647">
        <v>2029</v>
      </c>
      <c r="FW535" s="647">
        <v>2029</v>
      </c>
      <c r="FX535" s="647">
        <v>2029</v>
      </c>
      <c r="FY535" s="647">
        <v>2029</v>
      </c>
      <c r="FZ535" s="647">
        <v>2029</v>
      </c>
      <c r="GA535" s="647">
        <v>2029</v>
      </c>
      <c r="GB535" s="647">
        <v>2030</v>
      </c>
      <c r="GC535" s="647">
        <v>2030</v>
      </c>
      <c r="GD535" s="647">
        <v>2030</v>
      </c>
      <c r="GE535" s="647">
        <v>2030</v>
      </c>
      <c r="GF535" s="647">
        <v>2030</v>
      </c>
      <c r="GG535" s="647">
        <v>2030</v>
      </c>
      <c r="GH535" s="647">
        <v>2030</v>
      </c>
      <c r="GI535" s="647">
        <v>2030</v>
      </c>
      <c r="GJ535" s="647">
        <v>2030</v>
      </c>
      <c r="GK535" s="647">
        <v>2030</v>
      </c>
      <c r="GL535" s="903" t="s">
        <v>1662</v>
      </c>
      <c r="GM535" s="648"/>
      <c r="GN535" s="648"/>
      <c r="GO535" s="648" t="s">
        <v>1667</v>
      </c>
      <c r="GP535" s="648"/>
      <c r="GQ535" s="648"/>
      <c r="GR535" s="648"/>
      <c r="GS535" s="648"/>
      <c r="GT535" s="648"/>
      <c r="GU535" s="648"/>
      <c r="GV535" s="648"/>
      <c r="GW535" s="648"/>
      <c r="GX535" s="648"/>
      <c r="GY535" s="648"/>
      <c r="HB535" s="643" t="s">
        <v>1668</v>
      </c>
      <c r="HM535" s="673"/>
      <c r="HN535" s="673"/>
      <c r="HO535" s="673"/>
      <c r="HP535" s="673"/>
      <c r="HQ535" s="673"/>
      <c r="HR535" s="673"/>
      <c r="HS535" s="673"/>
      <c r="HT535" s="673"/>
      <c r="HU535" s="673"/>
      <c r="HV535" s="673"/>
      <c r="HW535" s="673"/>
      <c r="HX535" s="673"/>
      <c r="HY535" s="673"/>
      <c r="HZ535" s="673"/>
    </row>
    <row r="536" spans="1:234" hidden="1" x14ac:dyDescent="0.25">
      <c r="A536" s="643" t="s">
        <v>208</v>
      </c>
      <c r="G536" s="670"/>
      <c r="H536" s="670"/>
      <c r="I536" s="674"/>
      <c r="J536" s="674"/>
      <c r="K536" s="674"/>
      <c r="L536" s="674"/>
      <c r="M536" s="674"/>
      <c r="N536" s="674"/>
      <c r="O536" s="674"/>
      <c r="P536" s="674"/>
      <c r="Q536" s="674"/>
      <c r="R536" s="674"/>
      <c r="S536" s="675"/>
      <c r="DR536" s="662" t="s">
        <v>1665</v>
      </c>
      <c r="DS536" s="647" t="s">
        <v>1664</v>
      </c>
      <c r="DT536" s="647" t="str">
        <f t="shared" ref="DT536" si="1987">E518</f>
        <v/>
      </c>
      <c r="DU536" s="647" t="str">
        <f t="shared" ref="DU536" si="1988">F518</f>
        <v/>
      </c>
      <c r="DV536" s="647" t="str">
        <f t="shared" ref="DV536" si="1989">G518</f>
        <v/>
      </c>
      <c r="DW536" s="647" t="str">
        <f t="shared" ref="DW536" si="1990">H518</f>
        <v/>
      </c>
      <c r="DX536" s="647" t="str">
        <f t="shared" ref="DX536" si="1991">I518</f>
        <v/>
      </c>
      <c r="DY536" s="647" t="str">
        <f t="shared" ref="DY536" si="1992">J518</f>
        <v/>
      </c>
      <c r="DZ536" s="647" t="str">
        <f t="shared" ref="DZ536" si="1993">K518</f>
        <v/>
      </c>
      <c r="EA536" s="647" t="str">
        <f t="shared" ref="EA536" si="1994">L518</f>
        <v/>
      </c>
      <c r="EB536" s="647" t="str">
        <f t="shared" ref="EB536" si="1995">M518</f>
        <v/>
      </c>
      <c r="EC536" s="647" t="str">
        <f t="shared" ref="EC536" si="1996">N518</f>
        <v/>
      </c>
      <c r="ED536" s="647" t="str">
        <f t="shared" ref="ED536" si="1997">E518</f>
        <v/>
      </c>
      <c r="EE536" s="647" t="str">
        <f t="shared" ref="EE536" si="1998">F518</f>
        <v/>
      </c>
      <c r="EF536" s="647" t="str">
        <f t="shared" ref="EF536" si="1999">G518</f>
        <v/>
      </c>
      <c r="EG536" s="647" t="str">
        <f t="shared" ref="EG536" si="2000">H518</f>
        <v/>
      </c>
      <c r="EH536" s="647" t="str">
        <f t="shared" ref="EH536" si="2001">I518</f>
        <v/>
      </c>
      <c r="EI536" s="647" t="str">
        <f t="shared" ref="EI536" si="2002">J518</f>
        <v/>
      </c>
      <c r="EJ536" s="647" t="str">
        <f t="shared" ref="EJ536" si="2003">K518</f>
        <v/>
      </c>
      <c r="EK536" s="647" t="str">
        <f t="shared" ref="EK536" si="2004">L518</f>
        <v/>
      </c>
      <c r="EL536" s="647" t="str">
        <f t="shared" ref="EL536" si="2005">M518</f>
        <v/>
      </c>
      <c r="EM536" s="647" t="str">
        <f t="shared" ref="EM536" si="2006">N518</f>
        <v/>
      </c>
      <c r="EN536" s="647" t="str">
        <f t="shared" ref="EN536" si="2007">E518</f>
        <v/>
      </c>
      <c r="EO536" s="647" t="str">
        <f t="shared" ref="EO536" si="2008">F518</f>
        <v/>
      </c>
      <c r="EP536" s="647" t="str">
        <f t="shared" ref="EP536" si="2009">G518</f>
        <v/>
      </c>
      <c r="EQ536" s="647" t="str">
        <f t="shared" ref="EQ536" si="2010">H518</f>
        <v/>
      </c>
      <c r="ER536" s="647" t="str">
        <f t="shared" ref="ER536" si="2011">I518</f>
        <v/>
      </c>
      <c r="ES536" s="647" t="str">
        <f t="shared" ref="ES536" si="2012">J518</f>
        <v/>
      </c>
      <c r="ET536" s="647" t="str">
        <f t="shared" ref="ET536" si="2013">K518</f>
        <v/>
      </c>
      <c r="EU536" s="647" t="str">
        <f t="shared" ref="EU536" si="2014">L518</f>
        <v/>
      </c>
      <c r="EV536" s="647" t="str">
        <f t="shared" ref="EV536" si="2015">M518</f>
        <v/>
      </c>
      <c r="EW536" s="647" t="str">
        <f t="shared" ref="EW536" si="2016">N518</f>
        <v/>
      </c>
      <c r="EX536" s="647" t="str">
        <f t="shared" ref="EX536" si="2017">E518</f>
        <v/>
      </c>
      <c r="EY536" s="647" t="str">
        <f t="shared" ref="EY536" si="2018">F518</f>
        <v/>
      </c>
      <c r="EZ536" s="647" t="str">
        <f t="shared" ref="EZ536" si="2019">G518</f>
        <v/>
      </c>
      <c r="FA536" s="647" t="str">
        <f t="shared" ref="FA536" si="2020">H518</f>
        <v/>
      </c>
      <c r="FB536" s="647" t="str">
        <f t="shared" ref="FB536" si="2021">I518</f>
        <v/>
      </c>
      <c r="FC536" s="647" t="str">
        <f t="shared" ref="FC536" si="2022">J518</f>
        <v/>
      </c>
      <c r="FD536" s="647" t="str">
        <f t="shared" ref="FD536" si="2023">K518</f>
        <v/>
      </c>
      <c r="FE536" s="647" t="str">
        <f t="shared" ref="FE536" si="2024">L518</f>
        <v/>
      </c>
      <c r="FF536" s="647" t="str">
        <f t="shared" ref="FF536" si="2025">M518</f>
        <v/>
      </c>
      <c r="FG536" s="647" t="str">
        <f t="shared" ref="FG536" si="2026">N518</f>
        <v/>
      </c>
      <c r="FH536" s="647" t="str">
        <f t="shared" ref="FH536" si="2027">E518</f>
        <v/>
      </c>
      <c r="FI536" s="647" t="str">
        <f t="shared" ref="FI536" si="2028">F518</f>
        <v/>
      </c>
      <c r="FJ536" s="647" t="str">
        <f t="shared" ref="FJ536" si="2029">G518</f>
        <v/>
      </c>
      <c r="FK536" s="647" t="str">
        <f t="shared" ref="FK536" si="2030">H518</f>
        <v/>
      </c>
      <c r="FL536" s="647" t="str">
        <f t="shared" ref="FL536" si="2031">I518</f>
        <v/>
      </c>
      <c r="FM536" s="647" t="str">
        <f t="shared" ref="FM536" si="2032">J518</f>
        <v/>
      </c>
      <c r="FN536" s="647" t="str">
        <f t="shared" ref="FN536" si="2033">K518</f>
        <v/>
      </c>
      <c r="FO536" s="647" t="str">
        <f t="shared" ref="FO536" si="2034">L518</f>
        <v/>
      </c>
      <c r="FP536" s="647" t="str">
        <f t="shared" ref="FP536" si="2035">M518</f>
        <v/>
      </c>
      <c r="FQ536" s="647" t="str">
        <f t="shared" ref="FQ536" si="2036">N518</f>
        <v/>
      </c>
      <c r="FR536" s="647" t="str">
        <f t="shared" ref="FR536" si="2037">E518</f>
        <v/>
      </c>
      <c r="FS536" s="647" t="str">
        <f t="shared" ref="FS536" si="2038">F518</f>
        <v/>
      </c>
      <c r="FT536" s="647" t="str">
        <f t="shared" ref="FT536" si="2039">G518</f>
        <v/>
      </c>
      <c r="FU536" s="647" t="str">
        <f t="shared" ref="FU536" si="2040">H518</f>
        <v/>
      </c>
      <c r="FV536" s="647" t="str">
        <f t="shared" ref="FV536" si="2041">I518</f>
        <v/>
      </c>
      <c r="FW536" s="647" t="str">
        <f t="shared" ref="FW536" si="2042">J518</f>
        <v/>
      </c>
      <c r="FX536" s="647" t="str">
        <f t="shared" ref="FX536" si="2043">K518</f>
        <v/>
      </c>
      <c r="FY536" s="647" t="str">
        <f t="shared" ref="FY536" si="2044">L518</f>
        <v/>
      </c>
      <c r="FZ536" s="647" t="str">
        <f t="shared" ref="FZ536" si="2045">M518</f>
        <v/>
      </c>
      <c r="GA536" s="647" t="str">
        <f t="shared" ref="GA536" si="2046">N518</f>
        <v/>
      </c>
      <c r="GB536" s="647" t="str">
        <f t="shared" ref="GB536" si="2047">E518</f>
        <v/>
      </c>
      <c r="GC536" s="647" t="str">
        <f t="shared" ref="GC536" si="2048">F518</f>
        <v/>
      </c>
      <c r="GD536" s="647" t="str">
        <f t="shared" ref="GD536" si="2049">G518</f>
        <v/>
      </c>
      <c r="GE536" s="647" t="str">
        <f t="shared" ref="GE536" si="2050">H518</f>
        <v/>
      </c>
      <c r="GF536" s="647" t="str">
        <f t="shared" ref="GF536" si="2051">I518</f>
        <v/>
      </c>
      <c r="GG536" s="647" t="str">
        <f t="shared" ref="GG536" si="2052">J518</f>
        <v/>
      </c>
      <c r="GH536" s="647" t="str">
        <f t="shared" ref="GH536" si="2053">K518</f>
        <v/>
      </c>
      <c r="GI536" s="647" t="str">
        <f t="shared" ref="GI536" si="2054">L518</f>
        <v/>
      </c>
      <c r="GJ536" s="647" t="str">
        <f t="shared" ref="GJ536" si="2055">M518</f>
        <v/>
      </c>
      <c r="GK536" s="647" t="str">
        <f t="shared" ref="GK536" si="2056">N518</f>
        <v/>
      </c>
      <c r="GL536" s="904"/>
      <c r="GM536" s="667"/>
      <c r="GN536" s="662" t="s">
        <v>1665</v>
      </c>
      <c r="GO536" s="646" t="s">
        <v>1664</v>
      </c>
      <c r="GP536" s="646" t="str">
        <f t="shared" ref="GP536" si="2057">E518</f>
        <v/>
      </c>
      <c r="GQ536" s="646" t="str">
        <f t="shared" ref="GQ536" si="2058">F518</f>
        <v/>
      </c>
      <c r="GR536" s="646" t="str">
        <f t="shared" ref="GR536" si="2059">G518</f>
        <v/>
      </c>
      <c r="GS536" s="646" t="str">
        <f t="shared" ref="GS536" si="2060">H518</f>
        <v/>
      </c>
      <c r="GT536" s="646" t="str">
        <f t="shared" ref="GT536" si="2061">I518</f>
        <v/>
      </c>
      <c r="GU536" s="646" t="str">
        <f t="shared" ref="GU536" si="2062">J518</f>
        <v/>
      </c>
      <c r="GV536" s="646" t="str">
        <f t="shared" ref="GV536" si="2063">K518</f>
        <v/>
      </c>
      <c r="GW536" s="646" t="str">
        <f t="shared" ref="GW536" si="2064">L518</f>
        <v/>
      </c>
      <c r="GX536" s="646" t="str">
        <f t="shared" ref="GX536" si="2065">M518</f>
        <v/>
      </c>
      <c r="GY536" s="646" t="str">
        <f t="shared" ref="GY536" si="2066">N518</f>
        <v/>
      </c>
      <c r="GZ536" s="646" t="s">
        <v>1662</v>
      </c>
      <c r="HB536" s="646" t="str">
        <f t="shared" ref="HB536" si="2067">E518</f>
        <v/>
      </c>
      <c r="HC536" s="646" t="str">
        <f t="shared" ref="HC536" si="2068">F518</f>
        <v/>
      </c>
      <c r="HD536" s="646" t="str">
        <f t="shared" ref="HD536" si="2069">G518</f>
        <v/>
      </c>
      <c r="HE536" s="646" t="str">
        <f t="shared" ref="HE536" si="2070">H518</f>
        <v/>
      </c>
      <c r="HF536" s="646" t="str">
        <f t="shared" ref="HF536" si="2071">I518</f>
        <v/>
      </c>
      <c r="HG536" s="646" t="str">
        <f t="shared" ref="HG536" si="2072">J518</f>
        <v/>
      </c>
      <c r="HH536" s="646" t="str">
        <f t="shared" ref="HH536" si="2073">K518</f>
        <v/>
      </c>
      <c r="HI536" s="646" t="str">
        <f t="shared" ref="HI536" si="2074">L518</f>
        <v/>
      </c>
      <c r="HJ536" s="646" t="str">
        <f t="shared" ref="HJ536" si="2075">M518</f>
        <v/>
      </c>
      <c r="HK536" s="646" t="str">
        <f t="shared" ref="HK536" si="2076">N518</f>
        <v/>
      </c>
      <c r="HL536" s="646" t="s">
        <v>1662</v>
      </c>
      <c r="HM536" s="674"/>
      <c r="HN536" s="674"/>
      <c r="HO536" s="674"/>
      <c r="HP536" s="674"/>
      <c r="HQ536" s="674"/>
      <c r="HR536" s="674"/>
      <c r="HS536" s="674"/>
      <c r="HT536" s="674"/>
      <c r="HU536" s="674"/>
      <c r="HV536" s="674"/>
      <c r="HW536" s="674"/>
      <c r="HX536" s="674"/>
      <c r="HY536" s="674"/>
      <c r="HZ536" s="674"/>
    </row>
    <row r="537" spans="1:234" hidden="1" x14ac:dyDescent="0.25">
      <c r="A537" s="643" t="s">
        <v>208</v>
      </c>
      <c r="G537" s="670"/>
      <c r="H537" s="670"/>
      <c r="I537" s="674"/>
      <c r="J537" s="674"/>
      <c r="K537" s="674"/>
      <c r="L537" s="674"/>
      <c r="M537" s="674"/>
      <c r="N537" s="674"/>
      <c r="O537" s="674"/>
      <c r="P537" s="674"/>
      <c r="Q537" s="674"/>
      <c r="R537" s="674"/>
      <c r="S537" s="675"/>
      <c r="DR537" s="749">
        <v>2023</v>
      </c>
      <c r="DS537" s="665">
        <f>INDEX(DT519:EA520,MATCH(DR537,DR519:DR520,0),MATCH(DS535,DT517:EA517,0))*INDEX(AJ525:AT532,MATCH(DS535,AI525:AI532,0),MATCH(DS536,AJ524:AT524,0))</f>
        <v>0</v>
      </c>
      <c r="DT537" s="665">
        <f>INDEX(DT519:EA520,MATCH(DR537,DR519:DR520,0),MATCH(DT535,DT517:EA517,0))*INDEX(AJ525:AT532,MATCH(DT535,AI525:AI532,0),MATCH(DT536,AJ524:AT524,0))</f>
        <v>0</v>
      </c>
      <c r="DU537" s="665">
        <f>INDEX(DT519:EA520,MATCH(DR537,DR519:DR520,0),MATCH(DU535,DT517:EA517,0))*INDEX(AJ525:AT532,MATCH(DU535,AI525:AI532,0),MATCH(DU536,AJ524:AT524,0))</f>
        <v>0</v>
      </c>
      <c r="DV537" s="665">
        <f>INDEX(DT519:EA520,MATCH(DR537,DR519:DR520,0),MATCH(DV535,DT517:EA517,0))*INDEX(AJ525:AT532,MATCH(DV535,AI525:AI532,0),MATCH(DV536,AJ524:AT524,0))</f>
        <v>0</v>
      </c>
      <c r="DW537" s="665">
        <f>INDEX(DT519:EA520,MATCH(DR537,DR519:DR520,0),MATCH(DW535,DT517:EA517,0))*INDEX(AJ525:AT532,MATCH(DW535,AI525:AI532,0),MATCH(DW536,AJ524:AT524,0))</f>
        <v>0</v>
      </c>
      <c r="DX537" s="665">
        <f>INDEX(DT519:EA520,MATCH(DR537,DR519:DR520,0),MATCH(DX535,DT517:EA517,0))*INDEX(AJ525:AT532,MATCH(DX535,AI525:AI532,0),MATCH(DX536,AJ524:AT524,0))</f>
        <v>0</v>
      </c>
      <c r="DY537" s="665">
        <f>INDEX(DT519:EA520,MATCH(DR537,DR519:DR520,0),MATCH(DY535,DT517:EA517,0))*INDEX(AJ525:AT532,MATCH(DY535,AI525:AI532,0),MATCH(DY536,AJ524:AT524,0))</f>
        <v>0</v>
      </c>
      <c r="DZ537" s="665">
        <f>INDEX(DT519:EA520,MATCH(DR537,DR519:DR520,0),MATCH(DZ535,DT517:EA517,0))*INDEX(AJ525:AT532,MATCH(DZ535,AI525:AI532,0),MATCH(DZ536,AJ524:AT524,0))</f>
        <v>0</v>
      </c>
      <c r="EA537" s="665">
        <f>INDEX(DT519:EA520,MATCH(DR537,DR519:DR520,0),MATCH(EA535,DT517:EA517,0))*INDEX(AJ525:AT532,MATCH(EA535,AI525:AI532,0),MATCH(EA536,AJ524:AT524,0))</f>
        <v>0</v>
      </c>
      <c r="EB537" s="665">
        <f>INDEX(DT519:EA520,MATCH(DR537,DR519:DR520,0),MATCH(EB535,DT517:EA517,0))*INDEX(AJ525:AT532,MATCH(EB535,AI525:AI532,0),MATCH(EB536,AJ524:AT524,0))</f>
        <v>0</v>
      </c>
      <c r="EC537" s="665">
        <f>INDEX(DT519:EA520,MATCH(DR537,DR519:DR520,0),MATCH(EC535,DT517:EA517,0))*INDEX(AJ525:AT532,MATCH(EC535,AI525:AI532,0),MATCH(EC536,AJ524:AT524,0))</f>
        <v>0</v>
      </c>
      <c r="ED537" s="665">
        <f>INDEX(DT519:EA520,MATCH(DR537,DR519:DR520,0),MATCH(ED535,DT517:EA517,0))*INDEX(AJ525:AT532,MATCH(ED535,AI525:AI532,0),MATCH(ED536,AJ524:AT524,0))</f>
        <v>0</v>
      </c>
      <c r="EE537" s="665">
        <f>INDEX(DT519:EA520,MATCH(DR537,DR519:DR520,0),MATCH(EE535,DT517:EA517,0))*INDEX(AJ525:AT532,MATCH(EE535,AI525:AI532,0),MATCH(EE536,AJ524:AT524,0))</f>
        <v>0</v>
      </c>
      <c r="EF537" s="665">
        <f>INDEX(DT519:EA520,MATCH(DR537,DR519:DR520,0),MATCH(EF535,DT517:EA517,0))*INDEX(AJ525:AT532,MATCH(EF535,AI525:AI532,0),MATCH(EF536,AJ524:AT524,0))</f>
        <v>0</v>
      </c>
      <c r="EG537" s="665">
        <f>INDEX(DT519:EA520,MATCH(DR537,DR519:DR520,0),MATCH(EG535,DT517:EA517,0))*INDEX(AJ525:AT532,MATCH(EG535,AI525:AI532,0),MATCH(EG536,AJ524:AT524,0))</f>
        <v>0</v>
      </c>
      <c r="EH537" s="665">
        <f>INDEX(DT519:EA520,MATCH(DR537,DR519:DR520,0),MATCH(EH535,DT517:EA517,0))*INDEX(AJ525:AT532,MATCH(EH535,AI525:AI532,0),MATCH(EH536,AJ524:AT524,0))</f>
        <v>0</v>
      </c>
      <c r="EI537" s="665">
        <f>INDEX(DT519:EA520,MATCH(DR537,DR519:DR520,0),MATCH(EI535,DT517:EA517,0))*INDEX(AJ525:AT532,MATCH(EI535,AI525:AI532,0),MATCH(EI536,AJ524:AT524,0))</f>
        <v>0</v>
      </c>
      <c r="EJ537" s="665">
        <f>INDEX(DT519:EA520,MATCH(DR537,DR519:DR520,0),MATCH(EJ535,DT517:EA517,0))*INDEX(AJ525:AT532,MATCH(EJ535,AI525:AI532,0),MATCH(EJ536,AJ524:AT524,0))</f>
        <v>0</v>
      </c>
      <c r="EK537" s="665">
        <f>INDEX(DT519:EA520,MATCH(DR537,DR519:DR520,0),MATCH(EK535,DT517:EA517,0))*INDEX(AJ525:AT532,MATCH(EK535,AI525:AI532,0),MATCH(EK536,AJ524:AT524,0))</f>
        <v>0</v>
      </c>
      <c r="EL537" s="665">
        <f>INDEX(DT519:EA520,MATCH(DR537,DR519:DR520,0),MATCH(EL535,DT517:EA517,0))*INDEX(AJ525:AT532,MATCH(EL535,AI525:AI532,0),MATCH(EL536,AJ524:AT524,0))</f>
        <v>0</v>
      </c>
      <c r="EM537" s="665">
        <f>INDEX(DT519:EA520,MATCH(DR537,DR519:DR520,0),MATCH(EM535,DT517:EA517,0))*INDEX(AJ525:AT532,MATCH(EM535,AI525:AI532,0),MATCH(EM536,AJ524:AT524,0))</f>
        <v>0</v>
      </c>
      <c r="EN537" s="665">
        <f>INDEX(DT519:EA520,MATCH(DR537,DR519:DR520,0),MATCH(EN535,DT517:EA517,0))*INDEX(AJ525:AT532,MATCH(EN535,AI525:AI532,0),MATCH(EN536,AJ524:AT524,0))</f>
        <v>0</v>
      </c>
      <c r="EO537" s="665">
        <f>INDEX(DT519:EA520,MATCH(DR537,DR519:DR520,0),MATCH(EO535,DT517:EA517,0))*INDEX(AJ525:AT532,MATCH(EO535,AI525:AI532,0),MATCH(EO536,AJ524:AT524,0))</f>
        <v>0</v>
      </c>
      <c r="EP537" s="665">
        <f>INDEX(DT519:EA520,MATCH(DR537,DR519:DR520,0),MATCH(EP535,DT517:EA517,0))*INDEX(AJ525:AT532,MATCH(EP535,AI525:AI532,0),MATCH(EP536,AJ524:AT524,0))</f>
        <v>0</v>
      </c>
      <c r="EQ537" s="665">
        <f>INDEX(DT519:EA520,MATCH(DR537,DR519:DR520,0),MATCH(EQ535,DT517:EA517,0))*INDEX(AJ525:AT532,MATCH(EQ535,AI525:AI532,0),MATCH(EQ536,AJ524:AT524,0))</f>
        <v>0</v>
      </c>
      <c r="ER537" s="665">
        <f>INDEX(DT519:EA520,MATCH(DR537,DR519:DR520,0),MATCH(ER535,DT517:EA517,0))*INDEX(AJ525:AT532,MATCH(ER535,AI525:AI532,0),MATCH(ER536,AJ524:AT524,0))</f>
        <v>0</v>
      </c>
      <c r="ES537" s="665">
        <f>INDEX(DT519:EA520,MATCH(DR537,DR519:DR520,0),MATCH(ES535,DT517:EA517,0))*INDEX(AJ525:AT532,MATCH(ES535,AI525:AI532,0),MATCH(ES536,AJ524:AT524,0))</f>
        <v>0</v>
      </c>
      <c r="ET537" s="665">
        <f>INDEX(DT519:EA520,MATCH(DR537,DR519:DR520,0),MATCH(ET535,DT517:EA517,0))*INDEX(AJ525:AT532,MATCH(ET535,AI525:AI532,0),MATCH(ET536,AJ524:AT524,0))</f>
        <v>0</v>
      </c>
      <c r="EU537" s="665">
        <f>INDEX(DT519:EA520,MATCH(DR537,DR519:DR520,0),MATCH(EU535,DT517:EA517,0))*INDEX(AJ525:AT532,MATCH(EU535,AI525:AI532,0),MATCH(EU536,AJ524:AT524,0))</f>
        <v>0</v>
      </c>
      <c r="EV537" s="665">
        <f>INDEX(DT519:EA520,MATCH(DR537,DR519:DR520,0),MATCH(EV535,DT517:EA517,0))*INDEX(AJ525:AT532,MATCH(EV535,AI525:AI532,0),MATCH(EV536,AJ524:AT524,0))</f>
        <v>0</v>
      </c>
      <c r="EW537" s="665">
        <f>INDEX(DT519:EA520,MATCH(DR537,DR519:DR520,0),MATCH(EW535,DT517:EA517,0))*INDEX(AJ525:AT532,MATCH(EW535,AI525:AI532,0),MATCH(EW536,AJ524:AT524,0))</f>
        <v>0</v>
      </c>
      <c r="EX537" s="665">
        <f>INDEX(DT519:EA520,MATCH(DR537,DR519:DR520,0),MATCH(EX535,DT517:EA517,0))*INDEX(AJ525:AT532,MATCH(EX535,AI525:AI532,0),MATCH(EX536,AJ524:AT524,0))</f>
        <v>0</v>
      </c>
      <c r="EY537" s="665">
        <f>INDEX(DT519:EA520,MATCH(DR537,DR519:DR520,0),MATCH(EY535,DT517:EA517,0))*INDEX(AJ525:AT532,MATCH(EY535,AI525:AI532,0),MATCH(EY536,AJ524:AT524,0))</f>
        <v>0</v>
      </c>
      <c r="EZ537" s="665">
        <f>INDEX(DT519:EA520,MATCH(DR537,DR519:DR520,0),MATCH(EZ535,DT517:EA517,0))*INDEX(AJ525:AT532,MATCH(EZ535,AI525:AI532,0),MATCH(EZ536,AJ524:AT524,0))</f>
        <v>0</v>
      </c>
      <c r="FA537" s="665">
        <f>INDEX(DT519:EA520,MATCH(DR537,DR519:DR520,0),MATCH(FA535,DT517:EA517,0))*INDEX(AJ525:AT532,MATCH(FA535,AI525:AI532,0),MATCH(FA536,AJ524:AT524,0))</f>
        <v>0</v>
      </c>
      <c r="FB537" s="665">
        <f>INDEX(DT519:EA520,MATCH(DR537,DR519:DR520,0),MATCH(FB535,DT517:EA517,0))*INDEX(AJ525:AT532,MATCH(FB535,AI525:AI532,0),MATCH(FB536,AJ524:AT524,0))</f>
        <v>0</v>
      </c>
      <c r="FC537" s="665">
        <f>INDEX(DT519:EA520,MATCH(DR537,DR519:DR520,0),MATCH(FC535,DT517:EA517,0))*INDEX(AJ525:AT532,MATCH(FC535,AI525:AI532,0),MATCH(FC536,AJ524:AT524,0))</f>
        <v>0</v>
      </c>
      <c r="FD537" s="665">
        <f>INDEX(DT519:EA520,MATCH(DR537,DR519:DR520,0),MATCH(FD535,DT517:EA517,0))*INDEX(AJ525:AT532,MATCH(FD535,AI525:AI532,0),MATCH(FD536,AJ524:AT524,0))</f>
        <v>0</v>
      </c>
      <c r="FE537" s="665">
        <f>INDEX(DT519:EA520,MATCH(DR537,DR519:DR520,0),MATCH(FE535,DT517:EA517,0))*INDEX(AJ525:AT532,MATCH(FE535,AI525:AI532,0),MATCH(FE536,AJ524:AT524,0))</f>
        <v>0</v>
      </c>
      <c r="FF537" s="665">
        <f>INDEX(DT519:EA520,MATCH(DR537,DR519:DR520,0),MATCH(FF535,DT517:EA517,0))*INDEX(AJ525:AT532,MATCH(FF535,AI525:AI532,0),MATCH(FF536,AJ524:AT524,0))</f>
        <v>0</v>
      </c>
      <c r="FG537" s="665">
        <f>INDEX(DT519:EA520,MATCH(DR537,DR519:DR520,0),MATCH(FG535,DT517:EA517,0))*INDEX(AJ525:AT532,MATCH(FG535,AI525:AI532,0),MATCH(FG536,AJ524:AT524,0))</f>
        <v>0</v>
      </c>
      <c r="FH537" s="665">
        <f>INDEX(DT519:EA520,MATCH(DR537,DR519:DR520,0),MATCH(FH535,DT517:EA517,0))*INDEX(AJ525:AT532,MATCH(FH535,AI525:AI532,0),MATCH(FH536,AJ524:AT524,0))</f>
        <v>0</v>
      </c>
      <c r="FI537" s="665">
        <f>INDEX(DT519:EA520,MATCH(DR537,DR519:DR520,0),MATCH(FI535,DT517:EA517,0))*INDEX(AJ525:AT532,MATCH(FI535,AI525:AI532,0),MATCH(FI536,AJ524:AT524,0))</f>
        <v>0</v>
      </c>
      <c r="FJ537" s="665">
        <f>INDEX(DT519:EA520,MATCH(DR537,DR519:DR520,0),MATCH(FJ535,DT517:EA517,0))*INDEX(AJ525:AT532,MATCH(FJ535,AI525:AI532,0),MATCH(FJ536,AJ524:AT524,0))</f>
        <v>0</v>
      </c>
      <c r="FK537" s="665">
        <f>INDEX(DT519:EA520,MATCH(DR537,DR519:DR520,0),MATCH(FK535,DT517:EA517,0))*INDEX(AJ525:AT532,MATCH(FK535,AI525:AI532,0),MATCH(FK536,AJ524:AT524,0))</f>
        <v>0</v>
      </c>
      <c r="FL537" s="665">
        <f>INDEX(DT519:EA520,MATCH(DR537,DR519:DR520,0),MATCH(FL535,DT517:EA517,0))*INDEX(AJ525:AT532,MATCH(FL535,AI525:AI532,0),MATCH(FL536,AJ524:AT524,0))</f>
        <v>0</v>
      </c>
      <c r="FM537" s="665">
        <f>INDEX(DT519:EA520,MATCH(DR537,DR519:DR520,0),MATCH(FM535,DT517:EA517,0))*INDEX(AJ525:AT532,MATCH(FM535,AI525:AI532,0),MATCH(FM536,AJ524:AT524,0))</f>
        <v>0</v>
      </c>
      <c r="FN537" s="665">
        <f>INDEX(DT519:EA520,MATCH(DR537,DR519:DR520,0),MATCH(FN535,DT517:EA517,0))*INDEX(AJ525:AT532,MATCH(FN535,AI525:AI532,0),MATCH(FN536,AJ524:AT524,0))</f>
        <v>0</v>
      </c>
      <c r="FO537" s="665">
        <f>INDEX(DT519:EA520,MATCH(DR537,DR519:DR520,0),MATCH(FO535,DT517:EA517,0))*INDEX(AJ525:AT532,MATCH(FO535,AI525:AI532,0),MATCH(FO536,AJ524:AT524,0))</f>
        <v>0</v>
      </c>
      <c r="FP537" s="665">
        <f>INDEX(DT519:EA520,MATCH(DR537,DR519:DR520,0),MATCH(FP535,DT517:EA517,0))*INDEX(AJ525:AT532,MATCH(FP535,AI525:AI532,0),MATCH(FP536,AJ524:AT524,0))</f>
        <v>0</v>
      </c>
      <c r="FQ537" s="665">
        <f>INDEX(DT519:EA520,MATCH(DR537,DR519:DR520,0),MATCH(FQ535,DT517:EA517,0))*INDEX(AJ525:AT532,MATCH(FQ535,AI525:AI532,0),MATCH(FQ536,AJ524:AT524,0))</f>
        <v>0</v>
      </c>
      <c r="FR537" s="665">
        <f>INDEX(DT519:EA520,MATCH(DR537,DR519:DR520,0),MATCH(FR535,DT517:EA517,0))*INDEX(AJ525:AT532,MATCH(FR535,AI525:AI532,0),MATCH(FR536,AJ524:AT524,0))</f>
        <v>0</v>
      </c>
      <c r="FS537" s="665">
        <f>INDEX(DT519:EA520,MATCH(DR537,DR519:DR520,0),MATCH(FS535,DT517:EA517,0))*INDEX(AJ525:AT532,MATCH(FS535,AI525:AI532,0),MATCH(FS536,AJ524:AT524,0))</f>
        <v>0</v>
      </c>
      <c r="FT537" s="665">
        <f>INDEX(DT519:EA520,MATCH(DR537,DR519:DR520,0),MATCH(FT535,DT517:EA517,0))*INDEX(AJ525:AT532,MATCH(FT535,AI525:AI532,0),MATCH(FT536,AJ524:AT524,0))</f>
        <v>0</v>
      </c>
      <c r="FU537" s="665">
        <f>INDEX(DT519:EA520,MATCH(DR537,DR519:DR520,0),MATCH(FU535,DT517:EA517,0))*INDEX(AJ525:AT532,MATCH(FU535,AI525:AI532,0),MATCH(FU536,AJ524:AT524,0))</f>
        <v>0</v>
      </c>
      <c r="FV537" s="665">
        <f>INDEX(DT519:EA520,MATCH(DR537,DR519:DR520,0),MATCH(FV535,DT517:EA517,0))*INDEX(AJ525:AT532,MATCH(FV535,AI525:AI532,0),MATCH(FV536,AJ524:AT524,0))</f>
        <v>0</v>
      </c>
      <c r="FW537" s="665">
        <f>INDEX(DT519:EA520,MATCH(DR537,DR519:DR520,0),MATCH(FW535,DT517:EA517,0))*INDEX(AJ525:AT532,MATCH(FW535,AI525:AI532,0),MATCH(FW536,AJ524:AT524,0))</f>
        <v>0</v>
      </c>
      <c r="FX537" s="665">
        <f>INDEX(DT519:EA520,MATCH(DR537,DR519:DR520,0),MATCH(FX535,DT517:EA517,0))*INDEX(AJ525:AT532,MATCH(FX535,AI525:AI532,0),MATCH(FX536,AJ524:AT524,0))</f>
        <v>0</v>
      </c>
      <c r="FY537" s="665">
        <f>INDEX(DT519:EA520,MATCH(DR537,DR519:DR520,0),MATCH(FY535,DT517:EA517,0))*INDEX(AJ525:AT532,MATCH(FY535,AI525:AI532,0),MATCH(FY536,AJ524:AT524,0))</f>
        <v>0</v>
      </c>
      <c r="FZ537" s="665">
        <f>INDEX(DT519:EA520,MATCH(DR537,DR519:DR520,0),MATCH(FZ535,DT517:EA517,0))*INDEX(AJ525:AT532,MATCH(FZ535,AI525:AI532,0),MATCH(FZ536,AJ524:AT524,0))</f>
        <v>0</v>
      </c>
      <c r="GA537" s="665">
        <f>INDEX(DT519:EA520,MATCH(DR537,DR519:DR520,0),MATCH(GA535,DT517:EA517,0))*INDEX(AJ525:AT532,MATCH(GA535,AI525:AI532,0),MATCH(GA536,AJ524:AT524,0))</f>
        <v>0</v>
      </c>
      <c r="GB537" s="665">
        <f>INDEX(DT519:EA520,MATCH(DR537,DR519:DR520,0),MATCH(GB535,DT517:EA517,0))*INDEX(AJ525:AT532,MATCH(GB535,AI525:AI532,0),MATCH(GB536,AJ524:AT524,0))</f>
        <v>0</v>
      </c>
      <c r="GC537" s="665">
        <f>INDEX(DT519:EA520,MATCH(DR537,DR519:DR520,0),MATCH(GC535,DT517:EA517,0))*INDEX(AJ525:AT532,MATCH(GC535,AI525:AI532,0),MATCH(GC536,AJ524:AT524,0))</f>
        <v>0</v>
      </c>
      <c r="GD537" s="665">
        <f>INDEX(DT519:EA520,MATCH(DR537,DR519:DR520,0),MATCH(GD535,DT517:EA517,0))*INDEX(AJ525:AT532,MATCH(GD535,AI525:AI532,0),MATCH(GD536,AJ524:AT524,0))</f>
        <v>0</v>
      </c>
      <c r="GE537" s="665">
        <f>INDEX(DT519:EA520,MATCH(DR537,DR519:DR520,0),MATCH(GE535,DT517:EA517,0))*INDEX(AJ525:AT532,MATCH(GE535,AI525:AI532,0),MATCH(GE536,AJ524:AT524,0))</f>
        <v>0</v>
      </c>
      <c r="GF537" s="665">
        <f>INDEX(DT519:EA520,MATCH(DR537,DR519:DR520,0),MATCH(GF535,DT517:EA517,0))*INDEX(AJ525:AT532,MATCH(GF535,AI525:AI532,0),MATCH(GF536,AJ524:AT524,0))</f>
        <v>0</v>
      </c>
      <c r="GG537" s="665">
        <f>INDEX(DT519:EA520,MATCH(DR537,DR519:DR520,0),MATCH(GG535,DT517:EA517,0))*INDEX(AJ525:AT532,MATCH(GG535,AI525:AI532,0),MATCH(GG536,AJ524:AT524,0))</f>
        <v>0</v>
      </c>
      <c r="GH537" s="665">
        <f>INDEX(DT519:EA520,MATCH(DR537,DR519:DR520,0),MATCH(GH535,DT517:EA517,0))*INDEX(AJ525:AT532,MATCH(GH535,AI525:AI532,0),MATCH(GH536,AJ524:AT524,0))</f>
        <v>0</v>
      </c>
      <c r="GI537" s="665">
        <f>INDEX(DT519:EA520,MATCH(DR537,DR519:DR520,0),MATCH(GI535,DT517:EA517,0))*INDEX(AJ525:AT532,MATCH(GI535,AI525:AI532,0),MATCH(GI536,AJ524:AT524,0))</f>
        <v>0</v>
      </c>
      <c r="GJ537" s="665">
        <f>INDEX(DT519:EA520,MATCH(DR537,DR519:DR520,0),MATCH(GJ535,DT517:EA517,0))*INDEX(AJ525:AT532,MATCH(GJ535,AI525:AI532,0),MATCH(GJ536,AJ524:AT524,0))</f>
        <v>0</v>
      </c>
      <c r="GK537" s="665">
        <f>INDEX(DT519:EA520,MATCH(DR537,DR519:DR520,0),MATCH(GK535,DT517:EA517,0))*INDEX(AJ525:AT532,MATCH(GK535,AI525:AI532,0),MATCH(GK536,AJ524:AT524,0))</f>
        <v>0</v>
      </c>
      <c r="GL537" s="665" t="b">
        <f>SUM(DS537:GK537)=O519-SUM(HB537:HK537)</f>
        <v>1</v>
      </c>
      <c r="GM537" s="667"/>
      <c r="GN537" s="749">
        <v>2023</v>
      </c>
      <c r="GO537" s="664">
        <f>SUMIF(DS524:EN524,GO524,DS537:EN537)</f>
        <v>0</v>
      </c>
      <c r="GP537" s="668">
        <f>SUMIF(DS524:GK524,GP524,DS537:GK537)</f>
        <v>0</v>
      </c>
      <c r="GQ537" s="668">
        <f>SUMIF(DS524:GK524,GQ524,DS537:GK537)</f>
        <v>0</v>
      </c>
      <c r="GR537" s="668">
        <f>SUMIF(DS524:GK524,GR524,DS537:GK537)</f>
        <v>0</v>
      </c>
      <c r="GS537" s="668">
        <f>SUMIF(DS524:GK524,GS524,DS537:GK537)</f>
        <v>0</v>
      </c>
      <c r="GT537" s="668">
        <f>SUMIF(DS524:GK524,GT524,DS537:GK537)</f>
        <v>0</v>
      </c>
      <c r="GU537" s="668">
        <f>SUMIF(DS524:GK524,GU524,DS537:GK537)</f>
        <v>0</v>
      </c>
      <c r="GV537" s="668">
        <f>SUMIF(DS524:GK524,GV524,DS537:GK537)</f>
        <v>0</v>
      </c>
      <c r="GW537" s="668">
        <f>SUMIF(DS524:GK524,GW524,DS537:GK537)</f>
        <v>0</v>
      </c>
      <c r="GX537" s="668">
        <f>SUMIF(DS524:GK524,GX524,DS537:GK537)</f>
        <v>0</v>
      </c>
      <c r="GY537" s="668">
        <f>SUMIF(DS524:GK524,GY524,DS537:GK537)</f>
        <v>0</v>
      </c>
      <c r="GZ537" s="646" t="b">
        <f>O519=SUM(GO537:GY537)</f>
        <v>1</v>
      </c>
      <c r="HB537" s="668">
        <f>IF(GZ537,0,(O519-SUM(GO537:GY537))*INDEX(AK525:AT532,MATCH(GN537,AI525:AI532,0),MATCH(HB536,AK524:AT524,0)))</f>
        <v>0</v>
      </c>
      <c r="HC537" s="668">
        <f>IF(GZ537,0,(O519-SUM(GO537:GY537))*INDEX(AK525:AT532,MATCH(GN537,AI525:AI532,0),MATCH(HC536,AK524:AT524,0)))</f>
        <v>0</v>
      </c>
      <c r="HD537" s="668">
        <f>IF(GZ537,0,(O519-SUM(GO537:GY537))*INDEX(AK525:AT532,MATCH(GN537,AI525:AI532,0),MATCH(HD536,AK524:AT524,0)))</f>
        <v>0</v>
      </c>
      <c r="HE537" s="668">
        <f>IF(GZ537,0,(O519-SUM(GO537:GY537))*INDEX(AK525:AT532,MATCH(GN537,AI525:AI532,0),MATCH(HE536,AK524:AT524,0)))</f>
        <v>0</v>
      </c>
      <c r="HF537" s="668">
        <f>IF(GZ537,0,(O519-SUM(GO537:GY537))*INDEX(AK525:AT532,MATCH(GN537,AI525:AI532,0),MATCH(HF536,AK524:AT524,0)))</f>
        <v>0</v>
      </c>
      <c r="HG537" s="668">
        <f>IF(GZ537,0,(O519-SUM(GO537:GY537))*INDEX(AK525:AT532,MATCH(GN537,AI525:AI532,0),MATCH(HG536,AK524:AT524,0)))</f>
        <v>0</v>
      </c>
      <c r="HH537" s="668">
        <f>IF(GZ537,0,(O519-SUM(GO537:GY537))*INDEX(AK525:AT532,MATCH(GN537,AI525:AI532,0),MATCH(HH536,AK524:AT524,0)))</f>
        <v>0</v>
      </c>
      <c r="HI537" s="668">
        <f>IF(GZ537,0,(O519-SUM(GO537:GY537))*INDEX(AK525:AT532,MATCH(GN537,AI525:AI532,0),MATCH(HI536,AK524:AT524,0)))</f>
        <v>0</v>
      </c>
      <c r="HJ537" s="668">
        <f>IF(GZ537,0,(O519-SUM(GO537:GY537))*INDEX(AK525:AT532,MATCH(GN537,AI525:AI532,0),MATCH(HJ536,AK524:AT524,0)))</f>
        <v>0</v>
      </c>
      <c r="HK537" s="668">
        <f>IF(GZ537,0,(O519-SUM(GO537:GY537))*INDEX(AK525:AT532,MATCH(GN537,AI525:AI532,0),MATCH(HK536,AK524:AT524,0)))</f>
        <v>0</v>
      </c>
      <c r="HL537" s="668" t="b">
        <f>(SUM(HB537:HK537)+SUM(GO537:GY537))=O519</f>
        <v>1</v>
      </c>
      <c r="HM537" s="674"/>
      <c r="HN537" s="674"/>
      <c r="HO537" s="674"/>
      <c r="HP537" s="674"/>
      <c r="HQ537" s="674"/>
      <c r="HR537" s="674"/>
      <c r="HS537" s="674"/>
      <c r="HT537" s="674"/>
      <c r="HU537" s="674"/>
      <c r="HV537" s="674"/>
      <c r="HW537" s="674"/>
      <c r="HX537" s="674"/>
      <c r="HY537" s="674"/>
      <c r="HZ537" s="674"/>
    </row>
    <row r="538" spans="1:234" hidden="1" x14ac:dyDescent="0.25">
      <c r="A538" s="643" t="s">
        <v>208</v>
      </c>
      <c r="G538" s="670"/>
      <c r="H538" s="670"/>
      <c r="I538" s="674"/>
      <c r="J538" s="674"/>
      <c r="K538" s="674"/>
      <c r="L538" s="674"/>
      <c r="M538" s="674"/>
      <c r="N538" s="674"/>
      <c r="O538" s="674"/>
      <c r="P538" s="674"/>
      <c r="Q538" s="674"/>
      <c r="R538" s="674"/>
      <c r="S538" s="675"/>
      <c r="DR538" s="749">
        <v>2024</v>
      </c>
      <c r="DS538" s="665">
        <f>INDEX(DT519:EA520,MATCH(DR538,DR519:DR520,0),MATCH(DS535,DT517:EA517,0))*INDEX(AJ525:AT532,MATCH(DS535,AI525:AI532,0),MATCH(DS536,AJ524:AT524,0))</f>
        <v>0</v>
      </c>
      <c r="DT538" s="665">
        <f>INDEX(DT519:EA520,MATCH(DR538,DR519:DR520,0),MATCH(DT535,DT517:EA517,0))*INDEX(AJ525:AT532,MATCH(DT535,AI525:AI532,0),MATCH(DT536,AJ524:AT524,0))</f>
        <v>0</v>
      </c>
      <c r="DU538" s="665">
        <f>INDEX(DT519:EA520,MATCH(DR538,DR519:DR520,0),MATCH(DU535,DT517:EA517,0))*INDEX(AJ525:AT532,MATCH(DU535,AI525:AI532,0),MATCH(DU536,AJ524:AT524,0))</f>
        <v>0</v>
      </c>
      <c r="DV538" s="665">
        <f>INDEX(DT519:EA520,MATCH(DR538,DR519:DR520,0),MATCH(DV535,DT517:EA517,0))*INDEX(AJ525:AT532,MATCH(DV535,AI525:AI532,0),MATCH(DV536,AJ524:AT524,0))</f>
        <v>0</v>
      </c>
      <c r="DW538" s="665">
        <f>INDEX(DT519:EA520,MATCH(DR538,DR519:DR520,0),MATCH(DW535,DT517:EA517,0))*INDEX(AJ525:AT532,MATCH(DW535,AI525:AI532,0),MATCH(DW536,AJ524:AT524,0))</f>
        <v>0</v>
      </c>
      <c r="DX538" s="665">
        <f>INDEX(DT519:EA520,MATCH(DR538,DR519:DR520,0),MATCH(DX535,DT517:EA517,0))*INDEX(AJ525:AT532,MATCH(DX535,AI525:AI532,0),MATCH(DX536,AJ524:AT524,0))</f>
        <v>0</v>
      </c>
      <c r="DY538" s="665">
        <f>INDEX(DT519:EA520,MATCH(DR538,DR519:DR520,0),MATCH(DY535,DT517:EA517,0))*INDEX(AJ525:AT532,MATCH(DY535,AI525:AI532,0),MATCH(DY536,AJ524:AT524,0))</f>
        <v>0</v>
      </c>
      <c r="DZ538" s="665">
        <f>INDEX(DT519:EA520,MATCH(DR538,DR519:DR520,0),MATCH(DZ535,DT517:EA517,0))*INDEX(AJ525:AT532,MATCH(DZ535,AI525:AI532,0),MATCH(DZ536,AJ524:AT524,0))</f>
        <v>0</v>
      </c>
      <c r="EA538" s="665">
        <f>INDEX(DT519:EA520,MATCH(DR538,DR519:DR520,0),MATCH(EA535,DT517:EA517,0))*INDEX(AJ525:AT532,MATCH(EA535,AI525:AI532,0),MATCH(EA536,AJ524:AT524,0))</f>
        <v>0</v>
      </c>
      <c r="EB538" s="665">
        <f>INDEX(DT519:EA520,MATCH(DR538,DR519:DR520,0),MATCH(EB535,DT517:EA517,0))*INDEX(AJ525:AT532,MATCH(EB535,AI525:AI532,0),MATCH(EB536,AJ524:AT524,0))</f>
        <v>0</v>
      </c>
      <c r="EC538" s="665">
        <f>INDEX(DT519:EA520,MATCH(DR538,DR519:DR520,0),MATCH(EC535,DT517:EA517,0))*INDEX(AJ525:AT532,MATCH(EC535,AI525:AI532,0),MATCH(EC536,AJ524:AT524,0))</f>
        <v>0</v>
      </c>
      <c r="ED538" s="665">
        <f>INDEX(DT519:EA520,MATCH(DR538,DR519:DR520,0),MATCH(ED535,DT517:EA517,0))*INDEX(AJ525:AT532,MATCH(ED535,AI525:AI532,0),MATCH(ED536,AJ524:AT524,0))</f>
        <v>0</v>
      </c>
      <c r="EE538" s="665">
        <f>INDEX(DT519:EA520,MATCH(DR538,DR519:DR520,0),MATCH(EE535,DT517:EA517,0))*INDEX(AJ525:AT532,MATCH(EE535,AI525:AI532,0),MATCH(EE536,AJ524:AT524,0))</f>
        <v>0</v>
      </c>
      <c r="EF538" s="665">
        <f>INDEX(DT519:EA520,MATCH(DR538,DR519:DR520,0),MATCH(EF535,DT517:EA517,0))*INDEX(AJ525:AT532,MATCH(EF535,AI525:AI532,0),MATCH(EF536,AJ524:AT524,0))</f>
        <v>0</v>
      </c>
      <c r="EG538" s="665">
        <f>INDEX(DT519:EA520,MATCH(DR538,DR519:DR520,0),MATCH(EG535,DT517:EA517,0))*INDEX(AJ525:AT532,MATCH(EG535,AI525:AI532,0),MATCH(EG536,AJ524:AT524,0))</f>
        <v>0</v>
      </c>
      <c r="EH538" s="665">
        <f>INDEX(DT519:EA520,MATCH(DR538,DR519:DR520,0),MATCH(EH535,DT517:EA517,0))*INDEX(AJ525:AT532,MATCH(EH535,AI525:AI532,0),MATCH(EH536,AJ524:AT524,0))</f>
        <v>0</v>
      </c>
      <c r="EI538" s="665">
        <f>INDEX(DT519:EA520,MATCH(DR538,DR519:DR520,0),MATCH(EI535,DT517:EA517,0))*INDEX(AJ525:AT532,MATCH(EI535,AI525:AI532,0),MATCH(EI536,AJ524:AT524,0))</f>
        <v>0</v>
      </c>
      <c r="EJ538" s="665">
        <f>INDEX(DT519:EA520,MATCH(DR538,DR519:DR520,0),MATCH(EJ535,DT517:EA517,0))*INDEX(AJ525:AT532,MATCH(EJ535,AI525:AI532,0),MATCH(EJ536,AJ524:AT524,0))</f>
        <v>0</v>
      </c>
      <c r="EK538" s="665">
        <f>INDEX(DT519:EA520,MATCH(DR538,DR519:DR520,0),MATCH(EK535,DT517:EA517,0))*INDEX(AJ525:AT532,MATCH(EK535,AI525:AI532,0),MATCH(EK536,AJ524:AT524,0))</f>
        <v>0</v>
      </c>
      <c r="EL538" s="665">
        <f>INDEX(DT519:EA520,MATCH(DR538,DR519:DR520,0),MATCH(EL535,DT517:EA517,0))*INDEX(AJ525:AT532,MATCH(EL535,AI525:AI532,0),MATCH(EL536,AJ524:AT524,0))</f>
        <v>0</v>
      </c>
      <c r="EM538" s="665">
        <f>INDEX(DT519:EA520,MATCH(DR538,DR519:DR520,0),MATCH(EM535,DT517:EA517,0))*INDEX(AJ525:AT532,MATCH(EM535,AI525:AI532,0),MATCH(EM536,AJ524:AT524,0))</f>
        <v>0</v>
      </c>
      <c r="EN538" s="665">
        <f>INDEX(DT519:EA520,MATCH(DR538,DR519:DR520,0),MATCH(EN535,DT517:EA517,0))*INDEX(AJ525:AT532,MATCH(EN535,AI525:AI532,0),MATCH(EN536,AJ524:AT524,0))</f>
        <v>0</v>
      </c>
      <c r="EO538" s="665">
        <f>INDEX(DT519:EA520,MATCH(DR538,DR519:DR520,0),MATCH(EO535,DT517:EA517,0))*INDEX(AJ525:AT532,MATCH(EO535,AI525:AI532,0),MATCH(EO536,AJ524:AT524,0))</f>
        <v>0</v>
      </c>
      <c r="EP538" s="665">
        <f>INDEX(DT519:EA520,MATCH(DR538,DR519:DR520,0),MATCH(EP535,DT517:EA517,0))*INDEX(AJ525:AT532,MATCH(EP535,AI525:AI532,0),MATCH(EP536,AJ524:AT524,0))</f>
        <v>0</v>
      </c>
      <c r="EQ538" s="665">
        <f>INDEX(DT519:EA520,MATCH(DR538,DR519:DR520,0),MATCH(EQ535,DT517:EA517,0))*INDEX(AJ525:AT532,MATCH(EQ535,AI525:AI532,0),MATCH(EQ536,AJ524:AT524,0))</f>
        <v>0</v>
      </c>
      <c r="ER538" s="665">
        <f>INDEX(DT519:EA520,MATCH(DR538,DR519:DR520,0),MATCH(ER535,DT517:EA517,0))*INDEX(AJ525:AT532,MATCH(ER535,AI525:AI532,0),MATCH(ER536,AJ524:AT524,0))</f>
        <v>0</v>
      </c>
      <c r="ES538" s="665">
        <f>INDEX(DT519:EA520,MATCH(DR538,DR519:DR520,0),MATCH(ES535,DT517:EA517,0))*INDEX(AJ525:AT532,MATCH(ES535,AI525:AI532,0),MATCH(ES536,AJ524:AT524,0))</f>
        <v>0</v>
      </c>
      <c r="ET538" s="665">
        <f>INDEX(DT519:EA520,MATCH(DR538,DR519:DR520,0),MATCH(ET535,DT517:EA517,0))*INDEX(AJ525:AT532,MATCH(ET535,AI525:AI532,0),MATCH(ET536,AJ524:AT524,0))</f>
        <v>0</v>
      </c>
      <c r="EU538" s="665">
        <f>INDEX(DT519:EA520,MATCH(DR538,DR519:DR520,0),MATCH(EU535,DT517:EA517,0))*INDEX(AJ525:AT532,MATCH(EU535,AI525:AI532,0),MATCH(EU536,AJ524:AT524,0))</f>
        <v>0</v>
      </c>
      <c r="EV538" s="665">
        <f>INDEX(DT519:EA520,MATCH(DR538,DR519:DR520,0),MATCH(EV535,DT517:EA517,0))*INDEX(AJ525:AT532,MATCH(EV535,AI525:AI532,0),MATCH(EV536,AJ524:AT524,0))</f>
        <v>0</v>
      </c>
      <c r="EW538" s="665">
        <f>INDEX(DT519:EA520,MATCH(DR538,DR519:DR520,0),MATCH(EW535,DT517:EA517,0))*INDEX(AJ525:AT532,MATCH(EW535,AI525:AI532,0),MATCH(EW536,AJ524:AT524,0))</f>
        <v>0</v>
      </c>
      <c r="EX538" s="665">
        <f>INDEX(DT519:EA520,MATCH(DR538,DR519:DR520,0),MATCH(EX535,DT517:EA517,0))*INDEX(AJ525:AT532,MATCH(EX535,AI525:AI532,0),MATCH(EX536,AJ524:AT524,0))</f>
        <v>0</v>
      </c>
      <c r="EY538" s="665">
        <f>INDEX(DT519:EA520,MATCH(DR538,DR519:DR520,0),MATCH(EY535,DT517:EA517,0))*INDEX(AJ525:AT532,MATCH(EY535,AI525:AI532,0),MATCH(EY536,AJ524:AT524,0))</f>
        <v>0</v>
      </c>
      <c r="EZ538" s="665">
        <f>INDEX(DT519:EA520,MATCH(DR538,DR519:DR520,0),MATCH(EZ535,DT517:EA517,0))*INDEX(AJ525:AT532,MATCH(EZ535,AI525:AI532,0),MATCH(EZ536,AJ524:AT524,0))</f>
        <v>0</v>
      </c>
      <c r="FA538" s="665">
        <f>INDEX(DT519:EA520,MATCH(DR538,DR519:DR520,0),MATCH(FA535,DT517:EA517,0))*INDEX(AJ525:AT532,MATCH(FA535,AI525:AI532,0),MATCH(FA536,AJ524:AT524,0))</f>
        <v>0</v>
      </c>
      <c r="FB538" s="665">
        <f>INDEX(DT519:EA520,MATCH(DR538,DR519:DR520,0),MATCH(FB535,DT517:EA517,0))*INDEX(AJ525:AT532,MATCH(FB535,AI525:AI532,0),MATCH(FB536,AJ524:AT524,0))</f>
        <v>0</v>
      </c>
      <c r="FC538" s="665">
        <f>INDEX(DT519:EA520,MATCH(DR538,DR519:DR520,0),MATCH(FC535,DT517:EA517,0))*INDEX(AJ525:AT532,MATCH(FC535,AI525:AI532,0),MATCH(FC536,AJ524:AT524,0))</f>
        <v>0</v>
      </c>
      <c r="FD538" s="665">
        <f>INDEX(DT519:EA520,MATCH(DR538,DR519:DR520,0),MATCH(FD535,DT517:EA517,0))*INDEX(AJ525:AT532,MATCH(FD535,AI525:AI532,0),MATCH(FD536,AJ524:AT524,0))</f>
        <v>0</v>
      </c>
      <c r="FE538" s="665">
        <f>INDEX(DT519:EA520,MATCH(DR538,DR519:DR520,0),MATCH(FE535,DT517:EA517,0))*INDEX(AJ525:AT532,MATCH(FE535,AI525:AI532,0),MATCH(FE536,AJ524:AT524,0))</f>
        <v>0</v>
      </c>
      <c r="FF538" s="665">
        <f>INDEX(DT519:EA520,MATCH(DR538,DR519:DR520,0),MATCH(FF535,DT517:EA517,0))*INDEX(AJ525:AT532,MATCH(FF535,AI525:AI532,0),MATCH(FF536,AJ524:AT524,0))</f>
        <v>0</v>
      </c>
      <c r="FG538" s="665">
        <f>INDEX(DT519:EA520,MATCH(DR538,DR519:DR520,0),MATCH(FG535,DT517:EA517,0))*INDEX(AJ525:AT532,MATCH(FG535,AI525:AI532,0),MATCH(FG536,AJ524:AT524,0))</f>
        <v>0</v>
      </c>
      <c r="FH538" s="665">
        <f>INDEX(DT519:EA520,MATCH(DR538,DR519:DR520,0),MATCH(FH535,DT517:EA517,0))*INDEX(AJ525:AT532,MATCH(FH535,AI525:AI532,0),MATCH(FH536,AJ524:AT524,0))</f>
        <v>0</v>
      </c>
      <c r="FI538" s="665">
        <f>INDEX(DT519:EA520,MATCH(DR538,DR519:DR520,0),MATCH(FI535,DT517:EA517,0))*INDEX(AJ525:AT532,MATCH(FI535,AI525:AI532,0),MATCH(FI536,AJ524:AT524,0))</f>
        <v>0</v>
      </c>
      <c r="FJ538" s="665">
        <f>INDEX(DT519:EA520,MATCH(DR538,DR519:DR520,0),MATCH(FJ535,DT517:EA517,0))*INDEX(AJ525:AT532,MATCH(FJ535,AI525:AI532,0),MATCH(FJ536,AJ524:AT524,0))</f>
        <v>0</v>
      </c>
      <c r="FK538" s="665">
        <f>INDEX(DT519:EA520,MATCH(DR538,DR519:DR520,0),MATCH(FK535,DT517:EA517,0))*INDEX(AJ525:AT532,MATCH(FK535,AI525:AI532,0),MATCH(FK536,AJ524:AT524,0))</f>
        <v>0</v>
      </c>
      <c r="FL538" s="665">
        <f>INDEX(DT519:EA520,MATCH(DR538,DR519:DR520,0),MATCH(FL535,DT517:EA517,0))*INDEX(AJ525:AT532,MATCH(FL535,AI525:AI532,0),MATCH(FL536,AJ524:AT524,0))</f>
        <v>0</v>
      </c>
      <c r="FM538" s="665">
        <f>INDEX(DT519:EA520,MATCH(DR538,DR519:DR520,0),MATCH(FM535,DT517:EA517,0))*INDEX(AJ525:AT532,MATCH(FM535,AI525:AI532,0),MATCH(FM536,AJ524:AT524,0))</f>
        <v>0</v>
      </c>
      <c r="FN538" s="665">
        <f>INDEX(DT519:EA520,MATCH(DR538,DR519:DR520,0),MATCH(FN535,DT517:EA517,0))*INDEX(AJ525:AT532,MATCH(FN535,AI525:AI532,0),MATCH(FN536,AJ524:AT524,0))</f>
        <v>0</v>
      </c>
      <c r="FO538" s="665">
        <f>INDEX(DT519:EA520,MATCH(DR538,DR519:DR520,0),MATCH(FO535,DT517:EA517,0))*INDEX(AJ525:AT532,MATCH(FO535,AI525:AI532,0),MATCH(FO536,AJ524:AT524,0))</f>
        <v>0</v>
      </c>
      <c r="FP538" s="665">
        <f>INDEX(DT519:EA520,MATCH(DR538,DR519:DR520,0),MATCH(FP535,DT517:EA517,0))*INDEX(AJ525:AT532,MATCH(FP535,AI525:AI532,0),MATCH(FP536,AJ524:AT524,0))</f>
        <v>0</v>
      </c>
      <c r="FQ538" s="665">
        <f>INDEX(DT519:EA520,MATCH(DR538,DR519:DR520,0),MATCH(FQ535,DT517:EA517,0))*INDEX(AJ525:AT532,MATCH(FQ535,AI525:AI532,0),MATCH(FQ536,AJ524:AT524,0))</f>
        <v>0</v>
      </c>
      <c r="FR538" s="665">
        <f>INDEX(DT519:EA520,MATCH(DR538,DR519:DR520,0),MATCH(FR535,DT517:EA517,0))*INDEX(AJ525:AT532,MATCH(FR535,AI525:AI532,0),MATCH(FR536,AJ524:AT524,0))</f>
        <v>0</v>
      </c>
      <c r="FS538" s="665">
        <f>INDEX(DT519:EA520,MATCH(DR538,DR519:DR520,0),MATCH(FS535,DT517:EA517,0))*INDEX(AJ525:AT532,MATCH(FS535,AI525:AI532,0),MATCH(FS536,AJ524:AT524,0))</f>
        <v>0</v>
      </c>
      <c r="FT538" s="665">
        <f>INDEX(DT519:EA520,MATCH(DR538,DR519:DR520,0),MATCH(FT535,DT517:EA517,0))*INDEX(AJ525:AT532,MATCH(FT535,AI525:AI532,0),MATCH(FT536,AJ524:AT524,0))</f>
        <v>0</v>
      </c>
      <c r="FU538" s="665">
        <f>INDEX(DT519:EA520,MATCH(DR538,DR519:DR520,0),MATCH(FU535,DT517:EA517,0))*INDEX(AJ525:AT532,MATCH(FU535,AI525:AI532,0),MATCH(FU536,AJ524:AT524,0))</f>
        <v>0</v>
      </c>
      <c r="FV538" s="665">
        <f>INDEX(DT519:EA520,MATCH(DR538,DR519:DR520,0),MATCH(FV535,DT517:EA517,0))*INDEX(AJ525:AT532,MATCH(FV535,AI525:AI532,0),MATCH(FV536,AJ524:AT524,0))</f>
        <v>0</v>
      </c>
      <c r="FW538" s="665">
        <f>INDEX(DT519:EA520,MATCH(DR538,DR519:DR520,0),MATCH(FW535,DT517:EA517,0))*INDEX(AJ525:AT532,MATCH(FW535,AI525:AI532,0),MATCH(FW536,AJ524:AT524,0))</f>
        <v>0</v>
      </c>
      <c r="FX538" s="665">
        <f>INDEX(DT519:EA520,MATCH(DR538,DR519:DR520,0),MATCH(FX535,DT517:EA517,0))*INDEX(AJ525:AT532,MATCH(FX535,AI525:AI532,0),MATCH(FX536,AJ524:AT524,0))</f>
        <v>0</v>
      </c>
      <c r="FY538" s="665">
        <f>INDEX(DT519:EA520,MATCH(DR538,DR519:DR520,0),MATCH(FY535,DT517:EA517,0))*INDEX(AJ525:AT532,MATCH(FY535,AI525:AI532,0),MATCH(FY536,AJ524:AT524,0))</f>
        <v>0</v>
      </c>
      <c r="FZ538" s="665">
        <f>INDEX(DT519:EA520,MATCH(DR538,DR519:DR520,0),MATCH(FZ535,DT517:EA517,0))*INDEX(AJ525:AT532,MATCH(FZ535,AI525:AI532,0),MATCH(FZ536,AJ524:AT524,0))</f>
        <v>0</v>
      </c>
      <c r="GA538" s="665">
        <f>INDEX(DT519:EA520,MATCH(DR538,DR519:DR520,0),MATCH(GA535,DT517:EA517,0))*INDEX(AJ525:AT532,MATCH(GA535,AI525:AI532,0),MATCH(GA536,AJ524:AT524,0))</f>
        <v>0</v>
      </c>
      <c r="GB538" s="665">
        <f>INDEX(DT519:EA520,MATCH(DR538,DR519:DR520,0),MATCH(GB535,DT517:EA517,0))*INDEX(AJ525:AT532,MATCH(GB535,AI525:AI532,0),MATCH(GB536,AJ524:AT524,0))</f>
        <v>0</v>
      </c>
      <c r="GC538" s="665">
        <f>INDEX(DT519:EA520,MATCH(DR538,DR519:DR520,0),MATCH(GC535,DT517:EA517,0))*INDEX(AJ525:AT532,MATCH(GC535,AI525:AI532,0),MATCH(GC536,AJ524:AT524,0))</f>
        <v>0</v>
      </c>
      <c r="GD538" s="665">
        <f>INDEX(DT519:EA520,MATCH(DR538,DR519:DR520,0),MATCH(GD535,DT517:EA517,0))*INDEX(AJ525:AT532,MATCH(GD535,AI525:AI532,0),MATCH(GD536,AJ524:AT524,0))</f>
        <v>0</v>
      </c>
      <c r="GE538" s="665">
        <f>INDEX(DT519:EA520,MATCH(DR538,DR519:DR520,0),MATCH(GE535,DT517:EA517,0))*INDEX(AJ525:AT532,MATCH(GE535,AI525:AI532,0),MATCH(GE536,AJ524:AT524,0))</f>
        <v>0</v>
      </c>
      <c r="GF538" s="665">
        <f>INDEX(DT519:EA520,MATCH(DR538,DR519:DR520,0),MATCH(GF535,DT517:EA517,0))*INDEX(AJ525:AT532,MATCH(GF535,AI525:AI532,0),MATCH(GF536,AJ524:AT524,0))</f>
        <v>0</v>
      </c>
      <c r="GG538" s="665">
        <f>INDEX(DT519:EA520,MATCH(DR538,DR519:DR520,0),MATCH(GG535,DT517:EA517,0))*INDEX(AJ525:AT532,MATCH(GG535,AI525:AI532,0),MATCH(GG536,AJ524:AT524,0))</f>
        <v>0</v>
      </c>
      <c r="GH538" s="665">
        <f>INDEX(DT519:EA520,MATCH(DR538,DR519:DR520,0),MATCH(GH535,DT517:EA517,0))*INDEX(AJ525:AT532,MATCH(GH535,AI525:AI532,0),MATCH(GH536,AJ524:AT524,0))</f>
        <v>0</v>
      </c>
      <c r="GI538" s="665">
        <f>INDEX(DT519:EA520,MATCH(DR538,DR519:DR520,0),MATCH(GI535,DT517:EA517,0))*INDEX(AJ525:AT532,MATCH(GI535,AI525:AI532,0),MATCH(GI536,AJ524:AT524,0))</f>
        <v>0</v>
      </c>
      <c r="GJ538" s="665">
        <f>INDEX(DT519:EA520,MATCH(DR538,DR519:DR520,0),MATCH(GJ535,DT517:EA517,0))*INDEX(AJ525:AT532,MATCH(GJ535,AI525:AI532,0),MATCH(GJ536,AJ524:AT524,0))</f>
        <v>0</v>
      </c>
      <c r="GK538" s="665">
        <f>INDEX(DT519:EA520,MATCH(DR538,DR519:DR520,0),MATCH(GK535,DT517:EA517,0))*INDEX(AJ525:AT532,MATCH(GK535,AI525:AI532,0),MATCH(GK536,AJ524:AT524,0))</f>
        <v>0</v>
      </c>
      <c r="GL538" s="665" t="b">
        <f>SUM(DS538:GK538)=O520-SUM(HB538:HK538)</f>
        <v>1</v>
      </c>
      <c r="GM538" s="667"/>
      <c r="GN538" s="749">
        <v>2024</v>
      </c>
      <c r="GO538" s="664">
        <f>SUMIF(DS524:EN524,GO524,DS538:EN538)</f>
        <v>0</v>
      </c>
      <c r="GP538" s="668">
        <f>SUMIF(DS524:GK524,GP524,DS538:GK538)</f>
        <v>0</v>
      </c>
      <c r="GQ538" s="668">
        <f>SUMIF(DS524:GK524,GQ524,DS538:GK538)</f>
        <v>0</v>
      </c>
      <c r="GR538" s="668">
        <f>SUMIF(DS524:GK524,GR524,DS538:GK538)</f>
        <v>0</v>
      </c>
      <c r="GS538" s="668">
        <f>SUMIF(DS524:GK524,GS524,DS538:GK538)</f>
        <v>0</v>
      </c>
      <c r="GT538" s="668">
        <f>SUMIF(DS524:GK524,GT524,DS538:GK538)</f>
        <v>0</v>
      </c>
      <c r="GU538" s="668">
        <f>SUMIF(DS524:GK524,GU524,DS538:GK538)</f>
        <v>0</v>
      </c>
      <c r="GV538" s="668">
        <f>SUMIF(DS524:GK524,GV524,DS538:GK538)</f>
        <v>0</v>
      </c>
      <c r="GW538" s="668">
        <f>SUMIF(DS524:GK524,GW524,DS538:GK538)</f>
        <v>0</v>
      </c>
      <c r="GX538" s="668">
        <f>SUMIF(DS524:GK524,GX524,DS538:GK538)</f>
        <v>0</v>
      </c>
      <c r="GY538" s="668">
        <f>SUMIF(DS524:GK524,GY524,DS538:GK538)</f>
        <v>0</v>
      </c>
      <c r="GZ538" s="646" t="b">
        <f>O520=SUM(GO538:GY538)</f>
        <v>1</v>
      </c>
      <c r="HB538" s="668">
        <f>IF(GZ538,0,(O520-SUM(GO538:GY538))*INDEX(AK525:AT532,MATCH(GN538,AI525:AI532,0),MATCH(HB536,AK524:AT524,0)))</f>
        <v>0</v>
      </c>
      <c r="HC538" s="668">
        <f>IF(GZ538,0,(O520-SUM(GO538:GY538))*INDEX(AK525:AT532,MATCH(GN538,AI525:AI532,0),MATCH(HC536,AK524:AT524,0)))</f>
        <v>0</v>
      </c>
      <c r="HD538" s="668">
        <f>IF(GZ538,0,(O520-SUM(GO538:GY538))*INDEX(AK525:AT532,MATCH(GN538,AI525:AI532,0),MATCH(HD536,AK524:AT524,0)))</f>
        <v>0</v>
      </c>
      <c r="HE538" s="668">
        <f>IF(GZ538,0,(O520-SUM(GO538:GY538))*INDEX(AK525:AT532,MATCH(GN538,AI525:AI532,0),MATCH(HE536,AK524:AT524,0)))</f>
        <v>0</v>
      </c>
      <c r="HF538" s="668">
        <f>IF(GZ538,0,(O520-SUM(GO538:GY538))*INDEX(AK525:AT532,MATCH(GN538,AI525:AI532,0),MATCH(HF536,AK524:AT524,0)))</f>
        <v>0</v>
      </c>
      <c r="HG538" s="668">
        <f>IF(GZ538,0,(O520-SUM(GO538:GY538))*INDEX(AK525:AT532,MATCH(GN538,AI525:AI532,0),MATCH(HG536,AK524:AT524,0)))</f>
        <v>0</v>
      </c>
      <c r="HH538" s="668">
        <f>IF(GZ538,0,(O520-SUM(GO538:GY538))*INDEX(AK525:AT532,MATCH(GN538,AI525:AI532,0),MATCH(HH536,AK524:AT524,0)))</f>
        <v>0</v>
      </c>
      <c r="HI538" s="668">
        <f>IF(GZ538,0,(O520-SUM(GO538:GY538))*INDEX(AK525:AT532,MATCH(GN538,AI525:AI532,0),MATCH(HI536,AK524:AT524,0)))</f>
        <v>0</v>
      </c>
      <c r="HJ538" s="668">
        <f>IF(GZ538,0,(O520-SUM(GO538:GY538))*INDEX(AK525:AT532,MATCH(GN538,AI525:AI532,0),MATCH(HJ536,AK524:AT524,0)))</f>
        <v>0</v>
      </c>
      <c r="HK538" s="668">
        <f>IF(GZ538,0,(O520-SUM(GO538:GY538))*INDEX(AK525:AT532,MATCH(GN538,AI525:AI532,0),MATCH(HK536,AK524:AT524,0)))</f>
        <v>0</v>
      </c>
      <c r="HL538" s="668" t="b">
        <f>(SUM(HB538:HK538)+SUM(GO538:GY538))=O520</f>
        <v>1</v>
      </c>
      <c r="HM538" s="674"/>
      <c r="HN538" s="674"/>
      <c r="HO538" s="674"/>
      <c r="HP538" s="674"/>
      <c r="HQ538" s="674"/>
      <c r="HR538" s="674"/>
      <c r="HS538" s="674"/>
      <c r="HT538" s="674"/>
      <c r="HU538" s="674"/>
      <c r="HV538" s="674"/>
      <c r="HW538" s="674"/>
      <c r="HX538" s="674"/>
      <c r="HY538" s="674"/>
      <c r="HZ538" s="674"/>
    </row>
    <row r="539" spans="1:234" hidden="1" x14ac:dyDescent="0.25">
      <c r="A539" s="643" t="s">
        <v>208</v>
      </c>
      <c r="G539" s="670"/>
      <c r="H539" s="670"/>
      <c r="I539" s="674"/>
      <c r="J539" s="674"/>
      <c r="K539" s="674"/>
      <c r="L539" s="674"/>
      <c r="M539" s="674"/>
      <c r="N539" s="674"/>
      <c r="O539" s="674"/>
      <c r="P539" s="674"/>
      <c r="Q539" s="674"/>
      <c r="R539" s="674"/>
      <c r="S539" s="675"/>
      <c r="DR539" s="749">
        <v>2025</v>
      </c>
      <c r="DS539" s="665" t="e">
        <f>INDEX(DT519:EA520,MATCH(DR539,DR519:DR520,0),MATCH(DS535,DT517:EA517,0))*INDEX(AJ525:AT532,MATCH(DS535,AI525:AI532,0),MATCH(DS536,AJ524:AT524,0))</f>
        <v>#N/A</v>
      </c>
      <c r="DT539" s="665" t="e">
        <f>INDEX(DT519:EA520,MATCH(DR539,DR519:DR520,0),MATCH(DT535,DT517:EA517,0))*INDEX(AJ525:AT532,MATCH(DT535,AI525:AI532,0),MATCH(DT536,AJ524:AT524,0))</f>
        <v>#N/A</v>
      </c>
      <c r="DU539" s="665" t="e">
        <f>INDEX(DT519:EA520,MATCH(DR539,DR519:DR520,0),MATCH(DU535,DT517:EA517,0))*INDEX(AJ525:AT532,MATCH(DU535,AI525:AI532,0),MATCH(DU536,AJ524:AT524,0))</f>
        <v>#N/A</v>
      </c>
      <c r="DV539" s="665" t="e">
        <f>INDEX(DT519:EA520,MATCH(DR539,DR519:DR520,0),MATCH(DV535,DT517:EA517,0))*INDEX(AJ525:AT532,MATCH(DV535,AI525:AI532,0),MATCH(DV536,AJ524:AT524,0))</f>
        <v>#N/A</v>
      </c>
      <c r="DW539" s="665" t="e">
        <f>INDEX(DT519:EA520,MATCH(DR539,DR519:DR520,0),MATCH(DW535,DT517:EA517,0))*INDEX(AJ525:AT532,MATCH(DW535,AI525:AI532,0),MATCH(DW536,AJ524:AT524,0))</f>
        <v>#N/A</v>
      </c>
      <c r="DX539" s="665" t="e">
        <f>INDEX(DT519:EA520,MATCH(DR539,DR519:DR520,0),MATCH(DX535,DT517:EA517,0))*INDEX(AJ525:AT532,MATCH(DX535,AI525:AI532,0),MATCH(DX536,AJ524:AT524,0))</f>
        <v>#N/A</v>
      </c>
      <c r="DY539" s="665" t="e">
        <f>INDEX(DT519:EA520,MATCH(DR539,DR519:DR520,0),MATCH(DY535,DT517:EA517,0))*INDEX(AJ525:AT532,MATCH(DY535,AI525:AI532,0),MATCH(DY536,AJ524:AT524,0))</f>
        <v>#N/A</v>
      </c>
      <c r="DZ539" s="665" t="e">
        <f>INDEX(DT519:EA520,MATCH(DR539,DR519:DR520,0),MATCH(DZ535,DT517:EA517,0))*INDEX(AJ525:AT532,MATCH(DZ535,AI525:AI532,0),MATCH(DZ536,AJ524:AT524,0))</f>
        <v>#N/A</v>
      </c>
      <c r="EA539" s="665" t="e">
        <f>INDEX(DT519:EA520,MATCH(DR539,DR519:DR520,0),MATCH(EA535,DT517:EA517,0))*INDEX(AJ525:AT532,MATCH(EA535,AI525:AI532,0),MATCH(EA536,AJ524:AT524,0))</f>
        <v>#N/A</v>
      </c>
      <c r="EB539" s="665" t="e">
        <f>INDEX(DT519:EA520,MATCH(DR539,DR519:DR520,0),MATCH(EB535,DT517:EA517,0))*INDEX(AJ525:AT532,MATCH(EB535,AI525:AI532,0),MATCH(EB536,AJ524:AT524,0))</f>
        <v>#N/A</v>
      </c>
      <c r="EC539" s="665" t="e">
        <f>INDEX(DT519:EA520,MATCH(DR539,DR519:DR520,0),MATCH(EC535,DT517:EA517,0))*INDEX(AJ525:AT532,MATCH(EC535,AI525:AI532,0),MATCH(EC536,AJ524:AT524,0))</f>
        <v>#N/A</v>
      </c>
      <c r="ED539" s="665" t="e">
        <f>INDEX(DT519:EA520,MATCH(DR539,DR519:DR520,0),MATCH(ED535,DT517:EA517,0))*INDEX(AJ525:AT532,MATCH(ED535,AI525:AI532,0),MATCH(ED536,AJ524:AT524,0))</f>
        <v>#N/A</v>
      </c>
      <c r="EE539" s="665" t="e">
        <f>INDEX(DT519:EA520,MATCH(DR539,DR519:DR520,0),MATCH(EE535,DT517:EA517,0))*INDEX(AJ525:AT532,MATCH(EE535,AI525:AI532,0),MATCH(EE536,AJ524:AT524,0))</f>
        <v>#N/A</v>
      </c>
      <c r="EF539" s="665" t="e">
        <f>INDEX(DT519:EA520,MATCH(DR539,DR519:DR520,0),MATCH(EF535,DT517:EA517,0))*INDEX(AJ525:AT532,MATCH(EF535,AI525:AI532,0),MATCH(EF536,AJ524:AT524,0))</f>
        <v>#N/A</v>
      </c>
      <c r="EG539" s="665" t="e">
        <f>INDEX(DT519:EA520,MATCH(DR539,DR519:DR520,0),MATCH(EG535,DT517:EA517,0))*INDEX(AJ525:AT532,MATCH(EG535,AI525:AI532,0),MATCH(EG536,AJ524:AT524,0))</f>
        <v>#N/A</v>
      </c>
      <c r="EH539" s="665" t="e">
        <f>INDEX(DT519:EA520,MATCH(DR539,DR519:DR520,0),MATCH(EH535,DT517:EA517,0))*INDEX(AJ525:AT532,MATCH(EH535,AI525:AI532,0),MATCH(EH536,AJ524:AT524,0))</f>
        <v>#N/A</v>
      </c>
      <c r="EI539" s="665" t="e">
        <f>INDEX(DT519:EA520,MATCH(DR539,DR519:DR520,0),MATCH(EI535,DT517:EA517,0))*INDEX(AJ525:AT532,MATCH(EI535,AI525:AI532,0),MATCH(EI536,AJ524:AT524,0))</f>
        <v>#N/A</v>
      </c>
      <c r="EJ539" s="665" t="e">
        <f>INDEX(DT519:EA520,MATCH(DR539,DR519:DR520,0),MATCH(EJ535,DT517:EA517,0))*INDEX(AJ525:AT532,MATCH(EJ535,AI525:AI532,0),MATCH(EJ536,AJ524:AT524,0))</f>
        <v>#N/A</v>
      </c>
      <c r="EK539" s="665" t="e">
        <f>INDEX(DT519:EA520,MATCH(DR539,DR519:DR520,0),MATCH(EK535,DT517:EA517,0))*INDEX(AJ525:AT532,MATCH(EK535,AI525:AI532,0),MATCH(EK536,AJ524:AT524,0))</f>
        <v>#N/A</v>
      </c>
      <c r="EL539" s="665" t="e">
        <f>INDEX(DT519:EA520,MATCH(DR539,DR519:DR520,0),MATCH(EL535,DT517:EA517,0))*INDEX(AJ525:AT532,MATCH(EL535,AI525:AI532,0),MATCH(EL536,AJ524:AT524,0))</f>
        <v>#N/A</v>
      </c>
      <c r="EM539" s="665" t="e">
        <f>INDEX(DT519:EA520,MATCH(DR539,DR519:DR520,0),MATCH(EM535,DT517:EA517,0))*INDEX(AJ525:AT532,MATCH(EM535,AI525:AI532,0),MATCH(EM536,AJ524:AT524,0))</f>
        <v>#N/A</v>
      </c>
      <c r="EN539" s="665" t="e">
        <f>INDEX(DT519:EA520,MATCH(DR539,DR519:DR520,0),MATCH(EN535,DT517:EA517,0))*INDEX(AJ525:AT532,MATCH(EN535,AI525:AI532,0),MATCH(EN536,AJ524:AT524,0))</f>
        <v>#N/A</v>
      </c>
      <c r="EO539" s="665" t="e">
        <f>INDEX(DT519:EA520,MATCH(DR539,DR519:DR520,0),MATCH(EO535,DT517:EA517,0))*INDEX(AJ525:AT532,MATCH(EO535,AI525:AI532,0),MATCH(EO536,AJ524:AT524,0))</f>
        <v>#N/A</v>
      </c>
      <c r="EP539" s="665" t="e">
        <f>INDEX(DT519:EA520,MATCH(DR539,DR519:DR520,0),MATCH(EP535,DT517:EA517,0))*INDEX(AJ525:AT532,MATCH(EP535,AI525:AI532,0),MATCH(EP536,AJ524:AT524,0))</f>
        <v>#N/A</v>
      </c>
      <c r="EQ539" s="665" t="e">
        <f>INDEX(DT519:EA520,MATCH(DR539,DR519:DR520,0),MATCH(EQ535,DT517:EA517,0))*INDEX(AJ525:AT532,MATCH(EQ535,AI525:AI532,0),MATCH(EQ536,AJ524:AT524,0))</f>
        <v>#N/A</v>
      </c>
      <c r="ER539" s="665" t="e">
        <f>INDEX(DT519:EA520,MATCH(DR539,DR519:DR520,0),MATCH(ER535,DT517:EA517,0))*INDEX(AJ525:AT532,MATCH(ER535,AI525:AI532,0),MATCH(ER536,AJ524:AT524,0))</f>
        <v>#N/A</v>
      </c>
      <c r="ES539" s="665" t="e">
        <f>INDEX(DT519:EA520,MATCH(DR539,DR519:DR520,0),MATCH(ES535,DT517:EA517,0))*INDEX(AJ525:AT532,MATCH(ES535,AI525:AI532,0),MATCH(ES536,AJ524:AT524,0))</f>
        <v>#N/A</v>
      </c>
      <c r="ET539" s="665" t="e">
        <f>INDEX(DT519:EA520,MATCH(DR539,DR519:DR520,0),MATCH(ET535,DT517:EA517,0))*INDEX(AJ525:AT532,MATCH(ET535,AI525:AI532,0),MATCH(ET536,AJ524:AT524,0))</f>
        <v>#N/A</v>
      </c>
      <c r="EU539" s="665" t="e">
        <f>INDEX(DT519:EA520,MATCH(DR539,DR519:DR520,0),MATCH(EU535,DT517:EA517,0))*INDEX(AJ525:AT532,MATCH(EU535,AI525:AI532,0),MATCH(EU536,AJ524:AT524,0))</f>
        <v>#N/A</v>
      </c>
      <c r="EV539" s="665" t="e">
        <f>INDEX(DT519:EA520,MATCH(DR539,DR519:DR520,0),MATCH(EV535,DT517:EA517,0))*INDEX(AJ525:AT532,MATCH(EV535,AI525:AI532,0),MATCH(EV536,AJ524:AT524,0))</f>
        <v>#N/A</v>
      </c>
      <c r="EW539" s="665" t="e">
        <f>INDEX(DT519:EA520,MATCH(DR539,DR519:DR520,0),MATCH(EW535,DT517:EA517,0))*INDEX(AJ525:AT532,MATCH(EW535,AI525:AI532,0),MATCH(EW536,AJ524:AT524,0))</f>
        <v>#N/A</v>
      </c>
      <c r="EX539" s="665" t="e">
        <f>INDEX(DT519:EA520,MATCH(DR539,DR519:DR520,0),MATCH(EX535,DT517:EA517,0))*INDEX(AJ525:AT532,MATCH(EX535,AI525:AI532,0),MATCH(EX536,AJ524:AT524,0))</f>
        <v>#N/A</v>
      </c>
      <c r="EY539" s="665" t="e">
        <f>INDEX(DT519:EA520,MATCH(DR539,DR519:DR520,0),MATCH(EY535,DT517:EA517,0))*INDEX(AJ525:AT532,MATCH(EY535,AI525:AI532,0),MATCH(EY536,AJ524:AT524,0))</f>
        <v>#N/A</v>
      </c>
      <c r="EZ539" s="665" t="e">
        <f>INDEX(DT519:EA520,MATCH(DR539,DR519:DR520,0),MATCH(EZ535,DT517:EA517,0))*INDEX(AJ525:AT532,MATCH(EZ535,AI525:AI532,0),MATCH(EZ536,AJ524:AT524,0))</f>
        <v>#N/A</v>
      </c>
      <c r="FA539" s="665" t="e">
        <f>INDEX(DT519:EA520,MATCH(DR539,DR519:DR520,0),MATCH(FA535,DT517:EA517,0))*INDEX(AJ525:AT532,MATCH(FA535,AI525:AI532,0),MATCH(FA536,AJ524:AT524,0))</f>
        <v>#N/A</v>
      </c>
      <c r="FB539" s="665" t="e">
        <f>INDEX(DT519:EA520,MATCH(DR539,DR519:DR520,0),MATCH(FB535,DT517:EA517,0))*INDEX(AJ525:AT532,MATCH(FB535,AI525:AI532,0),MATCH(FB536,AJ524:AT524,0))</f>
        <v>#N/A</v>
      </c>
      <c r="FC539" s="665" t="e">
        <f>INDEX(DT519:EA520,MATCH(DR539,DR519:DR520,0),MATCH(FC535,DT517:EA517,0))*INDEX(AJ525:AT532,MATCH(FC535,AI525:AI532,0),MATCH(FC536,AJ524:AT524,0))</f>
        <v>#N/A</v>
      </c>
      <c r="FD539" s="665" t="e">
        <f>INDEX(DT519:EA520,MATCH(DR539,DR519:DR520,0),MATCH(FD535,DT517:EA517,0))*INDEX(AJ525:AT532,MATCH(FD535,AI525:AI532,0),MATCH(FD536,AJ524:AT524,0))</f>
        <v>#N/A</v>
      </c>
      <c r="FE539" s="665" t="e">
        <f>INDEX(DT519:EA520,MATCH(DR539,DR519:DR520,0),MATCH(FE535,DT517:EA517,0))*INDEX(AJ525:AT532,MATCH(FE535,AI525:AI532,0),MATCH(FE536,AJ524:AT524,0))</f>
        <v>#N/A</v>
      </c>
      <c r="FF539" s="665" t="e">
        <f>INDEX(DT519:EA520,MATCH(DR539,DR519:DR520,0),MATCH(FF535,DT517:EA517,0))*INDEX(AJ525:AT532,MATCH(FF535,AI525:AI532,0),MATCH(FF536,AJ524:AT524,0))</f>
        <v>#N/A</v>
      </c>
      <c r="FG539" s="665" t="e">
        <f>INDEX(DT519:EA520,MATCH(DR539,DR519:DR520,0),MATCH(FG535,DT517:EA517,0))*INDEX(AJ525:AT532,MATCH(FG535,AI525:AI532,0),MATCH(FG536,AJ524:AT524,0))</f>
        <v>#N/A</v>
      </c>
      <c r="FH539" s="665" t="e">
        <f>INDEX(DT519:EA520,MATCH(DR539,DR519:DR520,0),MATCH(FH535,DT517:EA517,0))*INDEX(AJ525:AT532,MATCH(FH535,AI525:AI532,0),MATCH(FH536,AJ524:AT524,0))</f>
        <v>#N/A</v>
      </c>
      <c r="FI539" s="665" t="e">
        <f>INDEX(DT519:EA520,MATCH(DR539,DR519:DR520,0),MATCH(FI535,DT517:EA517,0))*INDEX(AJ525:AT532,MATCH(FI535,AI525:AI532,0),MATCH(FI536,AJ524:AT524,0))</f>
        <v>#N/A</v>
      </c>
      <c r="FJ539" s="665" t="e">
        <f>INDEX(DT519:EA520,MATCH(DR539,DR519:DR520,0),MATCH(FJ535,DT517:EA517,0))*INDEX(AJ525:AT532,MATCH(FJ535,AI525:AI532,0),MATCH(FJ536,AJ524:AT524,0))</f>
        <v>#N/A</v>
      </c>
      <c r="FK539" s="665" t="e">
        <f>INDEX(DT519:EA520,MATCH(DR539,DR519:DR520,0),MATCH(FK535,DT517:EA517,0))*INDEX(AJ525:AT532,MATCH(FK535,AI525:AI532,0),MATCH(FK536,AJ524:AT524,0))</f>
        <v>#N/A</v>
      </c>
      <c r="FL539" s="665" t="e">
        <f>INDEX(DT519:EA520,MATCH(DR539,DR519:DR520,0),MATCH(FL535,DT517:EA517,0))*INDEX(AJ525:AT532,MATCH(FL535,AI525:AI532,0),MATCH(FL536,AJ524:AT524,0))</f>
        <v>#N/A</v>
      </c>
      <c r="FM539" s="665" t="e">
        <f>INDEX(DT519:EA520,MATCH(DR539,DR519:DR520,0),MATCH(FM535,DT517:EA517,0))*INDEX(AJ525:AT532,MATCH(FM535,AI525:AI532,0),MATCH(FM536,AJ524:AT524,0))</f>
        <v>#N/A</v>
      </c>
      <c r="FN539" s="665" t="e">
        <f>INDEX(DT519:EA520,MATCH(DR539,DR519:DR520,0),MATCH(FN535,DT517:EA517,0))*INDEX(AJ525:AT532,MATCH(FN535,AI525:AI532,0),MATCH(FN536,AJ524:AT524,0))</f>
        <v>#N/A</v>
      </c>
      <c r="FO539" s="665" t="e">
        <f>INDEX(DT519:EA520,MATCH(DR539,DR519:DR520,0),MATCH(FO535,DT517:EA517,0))*INDEX(AJ525:AT532,MATCH(FO535,AI525:AI532,0),MATCH(FO536,AJ524:AT524,0))</f>
        <v>#N/A</v>
      </c>
      <c r="FP539" s="665" t="e">
        <f>INDEX(DT519:EA520,MATCH(DR539,DR519:DR520,0),MATCH(FP535,DT517:EA517,0))*INDEX(AJ525:AT532,MATCH(FP535,AI525:AI532,0),MATCH(FP536,AJ524:AT524,0))</f>
        <v>#N/A</v>
      </c>
      <c r="FQ539" s="665" t="e">
        <f>INDEX(DT519:EA520,MATCH(DR539,DR519:DR520,0),MATCH(FQ535,DT517:EA517,0))*INDEX(AJ525:AT532,MATCH(FQ535,AI525:AI532,0),MATCH(FQ536,AJ524:AT524,0))</f>
        <v>#N/A</v>
      </c>
      <c r="FR539" s="665" t="e">
        <f>INDEX(DT519:EA520,MATCH(DR539,DR519:DR520,0),MATCH(FR535,DT517:EA517,0))*INDEX(AJ525:AT532,MATCH(FR535,AI525:AI532,0),MATCH(FR536,AJ524:AT524,0))</f>
        <v>#N/A</v>
      </c>
      <c r="FS539" s="665" t="e">
        <f>INDEX(DT519:EA520,MATCH(DR539,DR519:DR520,0),MATCH(FS535,DT517:EA517,0))*INDEX(AJ525:AT532,MATCH(FS535,AI525:AI532,0),MATCH(FS536,AJ524:AT524,0))</f>
        <v>#N/A</v>
      </c>
      <c r="FT539" s="665" t="e">
        <f>INDEX(DT519:EA520,MATCH(DR539,DR519:DR520,0),MATCH(FT535,DT517:EA517,0))*INDEX(AJ525:AT532,MATCH(FT535,AI525:AI532,0),MATCH(FT536,AJ524:AT524,0))</f>
        <v>#N/A</v>
      </c>
      <c r="FU539" s="665" t="e">
        <f>INDEX(DT519:EA520,MATCH(DR539,DR519:DR520,0),MATCH(FU535,DT517:EA517,0))*INDEX(AJ525:AT532,MATCH(FU535,AI525:AI532,0),MATCH(FU536,AJ524:AT524,0))</f>
        <v>#N/A</v>
      </c>
      <c r="FV539" s="665" t="e">
        <f>INDEX(DT519:EA520,MATCH(DR539,DR519:DR520,0),MATCH(FV535,DT517:EA517,0))*INDEX(AJ525:AT532,MATCH(FV535,AI525:AI532,0),MATCH(FV536,AJ524:AT524,0))</f>
        <v>#N/A</v>
      </c>
      <c r="FW539" s="665" t="e">
        <f>INDEX(DT519:EA520,MATCH(DR539,DR519:DR520,0),MATCH(FW535,DT517:EA517,0))*INDEX(AJ525:AT532,MATCH(FW535,AI525:AI532,0),MATCH(FW536,AJ524:AT524,0))</f>
        <v>#N/A</v>
      </c>
      <c r="FX539" s="665" t="e">
        <f>INDEX(DT519:EA520,MATCH(DR539,DR519:DR520,0),MATCH(FX535,DT517:EA517,0))*INDEX(AJ525:AT532,MATCH(FX535,AI525:AI532,0),MATCH(FX536,AJ524:AT524,0))</f>
        <v>#N/A</v>
      </c>
      <c r="FY539" s="665" t="e">
        <f>INDEX(DT519:EA520,MATCH(DR539,DR519:DR520,0),MATCH(FY535,DT517:EA517,0))*INDEX(AJ525:AT532,MATCH(FY535,AI525:AI532,0),MATCH(FY536,AJ524:AT524,0))</f>
        <v>#N/A</v>
      </c>
      <c r="FZ539" s="665" t="e">
        <f>INDEX(DT519:EA520,MATCH(DR539,DR519:DR520,0),MATCH(FZ535,DT517:EA517,0))*INDEX(AJ525:AT532,MATCH(FZ535,AI525:AI532,0),MATCH(FZ536,AJ524:AT524,0))</f>
        <v>#N/A</v>
      </c>
      <c r="GA539" s="665" t="e">
        <f>INDEX(DT519:EA520,MATCH(DR539,DR519:DR520,0),MATCH(GA535,DT517:EA517,0))*INDEX(AJ525:AT532,MATCH(GA535,AI525:AI532,0),MATCH(GA536,AJ524:AT524,0))</f>
        <v>#N/A</v>
      </c>
      <c r="GB539" s="665" t="e">
        <f>INDEX(DT519:EA520,MATCH(DR539,DR519:DR520,0),MATCH(GB535,DT517:EA517,0))*INDEX(AJ525:AT532,MATCH(GB535,AI525:AI532,0),MATCH(GB536,AJ524:AT524,0))</f>
        <v>#N/A</v>
      </c>
      <c r="GC539" s="665" t="e">
        <f>INDEX(DT519:EA520,MATCH(DR539,DR519:DR520,0),MATCH(GC535,DT517:EA517,0))*INDEX(AJ525:AT532,MATCH(GC535,AI525:AI532,0),MATCH(GC536,AJ524:AT524,0))</f>
        <v>#N/A</v>
      </c>
      <c r="GD539" s="665" t="e">
        <f>INDEX(DT519:EA520,MATCH(DR539,DR519:DR520,0),MATCH(GD535,DT517:EA517,0))*INDEX(AJ525:AT532,MATCH(GD535,AI525:AI532,0),MATCH(GD536,AJ524:AT524,0))</f>
        <v>#N/A</v>
      </c>
      <c r="GE539" s="665" t="e">
        <f>INDEX(DT519:EA520,MATCH(DR539,DR519:DR520,0),MATCH(GE535,DT517:EA517,0))*INDEX(AJ525:AT532,MATCH(GE535,AI525:AI532,0),MATCH(GE536,AJ524:AT524,0))</f>
        <v>#N/A</v>
      </c>
      <c r="GF539" s="665" t="e">
        <f>INDEX(DT519:EA520,MATCH(DR539,DR519:DR520,0),MATCH(GF535,DT517:EA517,0))*INDEX(AJ525:AT532,MATCH(GF535,AI525:AI532,0),MATCH(GF536,AJ524:AT524,0))</f>
        <v>#N/A</v>
      </c>
      <c r="GG539" s="665" t="e">
        <f>INDEX(DT519:EA520,MATCH(DR539,DR519:DR520,0),MATCH(GG535,DT517:EA517,0))*INDEX(AJ525:AT532,MATCH(GG535,AI525:AI532,0),MATCH(GG536,AJ524:AT524,0))</f>
        <v>#N/A</v>
      </c>
      <c r="GH539" s="665" t="e">
        <f>INDEX(DT519:EA520,MATCH(DR539,DR519:DR520,0),MATCH(GH535,DT517:EA517,0))*INDEX(AJ525:AT532,MATCH(GH535,AI525:AI532,0),MATCH(GH536,AJ524:AT524,0))</f>
        <v>#N/A</v>
      </c>
      <c r="GI539" s="665" t="e">
        <f>INDEX(DT519:EA520,MATCH(DR539,DR519:DR520,0),MATCH(GI535,DT517:EA517,0))*INDEX(AJ525:AT532,MATCH(GI535,AI525:AI532,0),MATCH(GI536,AJ524:AT524,0))</f>
        <v>#N/A</v>
      </c>
      <c r="GJ539" s="665" t="e">
        <f>INDEX(DT519:EA520,MATCH(DR539,DR519:DR520,0),MATCH(GJ535,DT517:EA517,0))*INDEX(AJ525:AT532,MATCH(GJ535,AI525:AI532,0),MATCH(GJ536,AJ524:AT524,0))</f>
        <v>#N/A</v>
      </c>
      <c r="GK539" s="665" t="e">
        <f>INDEX(DT519:EA520,MATCH(DR539,DR519:DR520,0),MATCH(GK535,DT517:EA517,0))*INDEX(AJ525:AT532,MATCH(GK535,AI525:AI532,0),MATCH(GK536,AJ524:AT524,0))</f>
        <v>#N/A</v>
      </c>
      <c r="GL539" s="665" t="e">
        <f>SUM(DS539:GK539)=#REF!-SUM(HB539:HK539)</f>
        <v>#N/A</v>
      </c>
      <c r="GM539" s="667"/>
      <c r="GN539" s="749">
        <v>2025</v>
      </c>
      <c r="GO539" s="664" t="e">
        <f>SUMIF(DS524:EN524,GO524,DS539:EN539)</f>
        <v>#N/A</v>
      </c>
      <c r="GP539" s="668" t="e">
        <f>SUMIF(DS524:GK524,GP524,DS539:GK539)</f>
        <v>#N/A</v>
      </c>
      <c r="GQ539" s="668" t="e">
        <f>SUMIF(DS524:GK524,GQ524,DS539:GK539)</f>
        <v>#N/A</v>
      </c>
      <c r="GR539" s="668" t="e">
        <f>SUMIF(DS524:GK524,GR524,DS539:GK539)</f>
        <v>#N/A</v>
      </c>
      <c r="GS539" s="668" t="e">
        <f>SUMIF(DS524:GK524,GS524,DS539:GK539)</f>
        <v>#N/A</v>
      </c>
      <c r="GT539" s="668" t="e">
        <f>SUMIF(DS524:GK524,GT524,DS539:GK539)</f>
        <v>#N/A</v>
      </c>
      <c r="GU539" s="668" t="e">
        <f>SUMIF(DS524:GK524,GU524,DS539:GK539)</f>
        <v>#N/A</v>
      </c>
      <c r="GV539" s="668" t="e">
        <f>SUMIF(DS524:GK524,GV524,DS539:GK539)</f>
        <v>#N/A</v>
      </c>
      <c r="GW539" s="668" t="e">
        <f>SUMIF(DS524:GK524,GW524,DS539:GK539)</f>
        <v>#N/A</v>
      </c>
      <c r="GX539" s="668" t="e">
        <f>SUMIF(DS524:GK524,GX524,DS539:GK539)</f>
        <v>#N/A</v>
      </c>
      <c r="GY539" s="668" t="e">
        <f>SUMIF(DS524:GK524,GY524,DS539:GK539)</f>
        <v>#N/A</v>
      </c>
      <c r="GZ539" s="646" t="e">
        <f>#REF!=SUM(GO539:GY539)</f>
        <v>#REF!</v>
      </c>
      <c r="HB539" s="668" t="e">
        <f>IF(GZ539,0,(#REF!-SUM(GO539:GY539))*INDEX(AK525:AT532,MATCH(GN539,AI525:AI532,0),MATCH(HB536,AK524:AT524,0)))</f>
        <v>#REF!</v>
      </c>
      <c r="HC539" s="668" t="e">
        <f>IF(GZ539,0,(#REF!-SUM(GO539:GY539))*INDEX(AK525:AT532,MATCH(GN539,AI525:AI532,0),MATCH(HC536,AK524:AT524,0)))</f>
        <v>#REF!</v>
      </c>
      <c r="HD539" s="668" t="e">
        <f>IF(GZ539,0,(#REF!-SUM(GO539:GY539))*INDEX(AK525:AT532,MATCH(GN539,AI525:AI532,0),MATCH(HD536,AK524:AT524,0)))</f>
        <v>#REF!</v>
      </c>
      <c r="HE539" s="668" t="e">
        <f>IF(GZ539,0,(#REF!-SUM(GO539:GY539))*INDEX(AK525:AT532,MATCH(GN539,AI525:AI532,0),MATCH(HE536,AK524:AT524,0)))</f>
        <v>#REF!</v>
      </c>
      <c r="HF539" s="668" t="e">
        <f>IF(GZ539,0,(#REF!-SUM(GO539:GY539))*INDEX(AK525:AT532,MATCH(GN539,AI525:AI532,0),MATCH(HF536,AK524:AT524,0)))</f>
        <v>#REF!</v>
      </c>
      <c r="HG539" s="668" t="e">
        <f>IF(GZ539,0,(#REF!-SUM(GO539:GY539))*INDEX(AK525:AT532,MATCH(GN539,AI525:AI532,0),MATCH(HG536,AK524:AT524,0)))</f>
        <v>#REF!</v>
      </c>
      <c r="HH539" s="668" t="e">
        <f>IF(GZ539,0,(#REF!-SUM(GO539:GY539))*INDEX(AK525:AT532,MATCH(GN539,AI525:AI532,0),MATCH(HH536,AK524:AT524,0)))</f>
        <v>#REF!</v>
      </c>
      <c r="HI539" s="668" t="e">
        <f>IF(GZ539,0,(#REF!-SUM(GO539:GY539))*INDEX(AK525:AT532,MATCH(GN539,AI525:AI532,0),MATCH(HI536,AK524:AT524,0)))</f>
        <v>#REF!</v>
      </c>
      <c r="HJ539" s="668" t="e">
        <f>IF(GZ539,0,(#REF!-SUM(GO539:GY539))*INDEX(AK525:AT532,MATCH(GN539,AI525:AI532,0),MATCH(HJ536,AK524:AT524,0)))</f>
        <v>#REF!</v>
      </c>
      <c r="HK539" s="668" t="e">
        <f>IF(GZ539,0,(#REF!-SUM(GO539:GY539))*INDEX(AK525:AT532,MATCH(GN539,AI525:AI532,0),MATCH(HK536,AK524:AT524,0)))</f>
        <v>#REF!</v>
      </c>
      <c r="HL539" s="668" t="e">
        <f>(SUM(HB539:HK539)+SUM(GO539:GY539))=#REF!</f>
        <v>#REF!</v>
      </c>
      <c r="HM539" s="674"/>
      <c r="HN539" s="674"/>
      <c r="HO539" s="674"/>
      <c r="HP539" s="674"/>
      <c r="HQ539" s="674"/>
      <c r="HR539" s="674"/>
      <c r="HS539" s="674"/>
      <c r="HT539" s="674"/>
      <c r="HU539" s="674"/>
      <c r="HV539" s="674"/>
      <c r="HW539" s="674"/>
      <c r="HX539" s="674"/>
      <c r="HY539" s="674"/>
      <c r="HZ539" s="674"/>
    </row>
    <row r="540" spans="1:234" hidden="1" x14ac:dyDescent="0.25">
      <c r="A540" s="643" t="s">
        <v>208</v>
      </c>
      <c r="G540" s="670"/>
      <c r="H540" s="670"/>
      <c r="I540" s="674"/>
      <c r="J540" s="674"/>
      <c r="K540" s="674"/>
      <c r="L540" s="674"/>
      <c r="M540" s="674"/>
      <c r="N540" s="674"/>
      <c r="O540" s="674"/>
      <c r="P540" s="674"/>
      <c r="Q540" s="674"/>
      <c r="R540" s="674"/>
      <c r="S540" s="675"/>
      <c r="DR540" s="749">
        <v>2026</v>
      </c>
      <c r="DS540" s="665" t="e">
        <f>INDEX(DT519:EA520,MATCH(DR540,DR519:DR520,0),MATCH(DS535,DT517:EA517,0))*INDEX(AJ525:AT532,MATCH(DS535,AI525:AI532,0),MATCH(DS536,AJ524:AT524,0))</f>
        <v>#N/A</v>
      </c>
      <c r="DT540" s="665" t="e">
        <f>INDEX(DT519:EA520,MATCH(DR540,DR519:DR520,0),MATCH(DT535,DT517:EA517,0))*INDEX(AJ525:AT532,MATCH(DT535,AI525:AI532,0),MATCH(DT536,AJ524:AT524,0))</f>
        <v>#N/A</v>
      </c>
      <c r="DU540" s="665" t="e">
        <f>INDEX(DT519:EA520,MATCH(DR540,DR519:DR520,0),MATCH(DU535,DT517:EA517,0))*INDEX(AJ525:AT532,MATCH(DU535,AI525:AI532,0),MATCH(DU536,AJ524:AT524,0))</f>
        <v>#N/A</v>
      </c>
      <c r="DV540" s="665" t="e">
        <f>INDEX(DT519:EA520,MATCH(DR540,DR519:DR520,0),MATCH(DV535,DT517:EA517,0))*INDEX(AJ525:AT532,MATCH(DV535,AI525:AI532,0),MATCH(DV536,AJ524:AT524,0))</f>
        <v>#N/A</v>
      </c>
      <c r="DW540" s="665" t="e">
        <f>INDEX(DT519:EA520,MATCH(DR540,DR519:DR520,0),MATCH(DW535,DT517:EA517,0))*INDEX(AJ525:AT532,MATCH(DW535,AI525:AI532,0),MATCH(DW536,AJ524:AT524,0))</f>
        <v>#N/A</v>
      </c>
      <c r="DX540" s="665" t="e">
        <f>INDEX(DT519:EA520,MATCH(DR540,DR519:DR520,0),MATCH(DX535,DT517:EA517,0))*INDEX(AJ525:AT532,MATCH(DX535,AI525:AI532,0),MATCH(DX536,AJ524:AT524,0))</f>
        <v>#N/A</v>
      </c>
      <c r="DY540" s="665" t="e">
        <f>INDEX(DT519:EA520,MATCH(DR540,DR519:DR520,0),MATCH(DY535,DT517:EA517,0))*INDEX(AJ525:AT532,MATCH(DY535,AI525:AI532,0),MATCH(DY536,AJ524:AT524,0))</f>
        <v>#N/A</v>
      </c>
      <c r="DZ540" s="665" t="e">
        <f>INDEX(DT519:EA520,MATCH(DR540,DR519:DR520,0),MATCH(DZ535,DT517:EA517,0))*INDEX(AJ525:AT532,MATCH(DZ535,AI525:AI532,0),MATCH(DZ536,AJ524:AT524,0))</f>
        <v>#N/A</v>
      </c>
      <c r="EA540" s="665" t="e">
        <f>INDEX(DT519:EA520,MATCH(DR540,DR519:DR520,0),MATCH(EA535,DT517:EA517,0))*INDEX(AJ525:AT532,MATCH(EA535,AI525:AI532,0),MATCH(EA536,AJ524:AT524,0))</f>
        <v>#N/A</v>
      </c>
      <c r="EB540" s="665" t="e">
        <f>INDEX(DT519:EA520,MATCH(DR540,DR519:DR520,0),MATCH(EB535,DT517:EA517,0))*INDEX(AJ525:AT532,MATCH(EB535,AI525:AI532,0),MATCH(EB536,AJ524:AT524,0))</f>
        <v>#N/A</v>
      </c>
      <c r="EC540" s="665" t="e">
        <f>INDEX(DT519:EA520,MATCH(DR540,DR519:DR520,0),MATCH(EC535,DT517:EA517,0))*INDEX(AJ525:AT532,MATCH(EC535,AI525:AI532,0),MATCH(EC536,AJ524:AT524,0))</f>
        <v>#N/A</v>
      </c>
      <c r="ED540" s="665" t="e">
        <f>INDEX(DT519:EA520,MATCH(DR540,DR519:DR520,0),MATCH(ED535,DT517:EA517,0))*INDEX(AJ525:AT532,MATCH(ED535,AI525:AI532,0),MATCH(ED536,AJ524:AT524,0))</f>
        <v>#N/A</v>
      </c>
      <c r="EE540" s="665" t="e">
        <f>INDEX(DT519:EA520,MATCH(DR540,DR519:DR520,0),MATCH(EE535,DT517:EA517,0))*INDEX(AJ525:AT532,MATCH(EE535,AI525:AI532,0),MATCH(EE536,AJ524:AT524,0))</f>
        <v>#N/A</v>
      </c>
      <c r="EF540" s="665" t="e">
        <f>INDEX(DT519:EA520,MATCH(DR540,DR519:DR520,0),MATCH(EF535,DT517:EA517,0))*INDEX(AJ525:AT532,MATCH(EF535,AI525:AI532,0),MATCH(EF536,AJ524:AT524,0))</f>
        <v>#N/A</v>
      </c>
      <c r="EG540" s="665" t="e">
        <f>INDEX(DT519:EA520,MATCH(DR540,DR519:DR520,0),MATCH(EG535,DT517:EA517,0))*INDEX(AJ525:AT532,MATCH(EG535,AI525:AI532,0),MATCH(EG536,AJ524:AT524,0))</f>
        <v>#N/A</v>
      </c>
      <c r="EH540" s="665" t="e">
        <f>INDEX(DT519:EA520,MATCH(DR540,DR519:DR520,0),MATCH(EH535,DT517:EA517,0))*INDEX(AJ525:AT532,MATCH(EH535,AI525:AI532,0),MATCH(EH536,AJ524:AT524,0))</f>
        <v>#N/A</v>
      </c>
      <c r="EI540" s="665" t="e">
        <f>INDEX(DT519:EA520,MATCH(DR540,DR519:DR520,0),MATCH(EI535,DT517:EA517,0))*INDEX(AJ525:AT532,MATCH(EI535,AI525:AI532,0),MATCH(EI536,AJ524:AT524,0))</f>
        <v>#N/A</v>
      </c>
      <c r="EJ540" s="665" t="e">
        <f>INDEX(DT519:EA520,MATCH(DR540,DR519:DR520,0),MATCH(EJ535,DT517:EA517,0))*INDEX(AJ525:AT532,MATCH(EJ535,AI525:AI532,0),MATCH(EJ536,AJ524:AT524,0))</f>
        <v>#N/A</v>
      </c>
      <c r="EK540" s="665" t="e">
        <f>INDEX(DT519:EA520,MATCH(DR540,DR519:DR520,0),MATCH(EK535,DT517:EA517,0))*INDEX(AJ525:AT532,MATCH(EK535,AI525:AI532,0),MATCH(EK536,AJ524:AT524,0))</f>
        <v>#N/A</v>
      </c>
      <c r="EL540" s="665" t="e">
        <f>INDEX(DT519:EA520,MATCH(DR540,DR519:DR520,0),MATCH(EL535,DT517:EA517,0))*INDEX(AJ525:AT532,MATCH(EL535,AI525:AI532,0),MATCH(EL536,AJ524:AT524,0))</f>
        <v>#N/A</v>
      </c>
      <c r="EM540" s="665" t="e">
        <f>INDEX(DT519:EA520,MATCH(DR540,DR519:DR520,0),MATCH(EM535,DT517:EA517,0))*INDEX(AJ525:AT532,MATCH(EM535,AI525:AI532,0),MATCH(EM536,AJ524:AT524,0))</f>
        <v>#N/A</v>
      </c>
      <c r="EN540" s="665" t="e">
        <f>INDEX(DT519:EA520,MATCH(DR540,DR519:DR520,0),MATCH(EN535,DT517:EA517,0))*INDEX(AJ525:AT532,MATCH(EN535,AI525:AI532,0),MATCH(EN536,AJ524:AT524,0))</f>
        <v>#N/A</v>
      </c>
      <c r="EO540" s="665" t="e">
        <f>INDEX(DT519:EA520,MATCH(DR540,DR519:DR520,0),MATCH(EO535,DT517:EA517,0))*INDEX(AJ525:AT532,MATCH(EO535,AI525:AI532,0),MATCH(EO536,AJ524:AT524,0))</f>
        <v>#N/A</v>
      </c>
      <c r="EP540" s="665" t="e">
        <f>INDEX(DT519:EA520,MATCH(DR540,DR519:DR520,0),MATCH(EP535,DT517:EA517,0))*INDEX(AJ525:AT532,MATCH(EP535,AI525:AI532,0),MATCH(EP536,AJ524:AT524,0))</f>
        <v>#N/A</v>
      </c>
      <c r="EQ540" s="665" t="e">
        <f>INDEX(DT519:EA520,MATCH(DR540,DR519:DR520,0),MATCH(EQ535,DT517:EA517,0))*INDEX(AJ525:AT532,MATCH(EQ535,AI525:AI532,0),MATCH(EQ536,AJ524:AT524,0))</f>
        <v>#N/A</v>
      </c>
      <c r="ER540" s="665" t="e">
        <f>INDEX(DT519:EA520,MATCH(DR540,DR519:DR520,0),MATCH(ER535,DT517:EA517,0))*INDEX(AJ525:AT532,MATCH(ER535,AI525:AI532,0),MATCH(ER536,AJ524:AT524,0))</f>
        <v>#N/A</v>
      </c>
      <c r="ES540" s="665" t="e">
        <f>INDEX(DT519:EA520,MATCH(DR540,DR519:DR520,0),MATCH(ES535,DT517:EA517,0))*INDEX(AJ525:AT532,MATCH(ES535,AI525:AI532,0),MATCH(ES536,AJ524:AT524,0))</f>
        <v>#N/A</v>
      </c>
      <c r="ET540" s="665" t="e">
        <f>INDEX(DT519:EA520,MATCH(DR540,DR519:DR520,0),MATCH(ET535,DT517:EA517,0))*INDEX(AJ525:AT532,MATCH(ET535,AI525:AI532,0),MATCH(ET536,AJ524:AT524,0))</f>
        <v>#N/A</v>
      </c>
      <c r="EU540" s="665" t="e">
        <f>INDEX(DT519:EA520,MATCH(DR540,DR519:DR520,0),MATCH(EU535,DT517:EA517,0))*INDEX(AJ525:AT532,MATCH(EU535,AI525:AI532,0),MATCH(EU536,AJ524:AT524,0))</f>
        <v>#N/A</v>
      </c>
      <c r="EV540" s="665" t="e">
        <f>INDEX(DT519:EA520,MATCH(DR540,DR519:DR520,0),MATCH(EV535,DT517:EA517,0))*INDEX(AJ525:AT532,MATCH(EV535,AI525:AI532,0),MATCH(EV536,AJ524:AT524,0))</f>
        <v>#N/A</v>
      </c>
      <c r="EW540" s="665" t="e">
        <f>INDEX(DT519:EA520,MATCH(DR540,DR519:DR520,0),MATCH(EW535,DT517:EA517,0))*INDEX(AJ525:AT532,MATCH(EW535,AI525:AI532,0),MATCH(EW536,AJ524:AT524,0))</f>
        <v>#N/A</v>
      </c>
      <c r="EX540" s="665" t="e">
        <f>INDEX(DT519:EA520,MATCH(DR540,DR519:DR520,0),MATCH(EX535,DT517:EA517,0))*INDEX(AJ525:AT532,MATCH(EX535,AI525:AI532,0),MATCH(EX536,AJ524:AT524,0))</f>
        <v>#N/A</v>
      </c>
      <c r="EY540" s="665" t="e">
        <f>INDEX(DT519:EA520,MATCH(DR540,DR519:DR520,0),MATCH(EY535,DT517:EA517,0))*INDEX(AJ525:AT532,MATCH(EY535,AI525:AI532,0),MATCH(EY536,AJ524:AT524,0))</f>
        <v>#N/A</v>
      </c>
      <c r="EZ540" s="665" t="e">
        <f>INDEX(DT519:EA520,MATCH(DR540,DR519:DR520,0),MATCH(EZ535,DT517:EA517,0))*INDEX(AJ525:AT532,MATCH(EZ535,AI525:AI532,0),MATCH(EZ536,AJ524:AT524,0))</f>
        <v>#N/A</v>
      </c>
      <c r="FA540" s="665" t="e">
        <f>INDEX(DT519:EA520,MATCH(DR540,DR519:DR520,0),MATCH(FA535,DT517:EA517,0))*INDEX(AJ525:AT532,MATCH(FA535,AI525:AI532,0),MATCH(FA536,AJ524:AT524,0))</f>
        <v>#N/A</v>
      </c>
      <c r="FB540" s="665" t="e">
        <f>INDEX(DT519:EA520,MATCH(DR540,DR519:DR520,0),MATCH(FB535,DT517:EA517,0))*INDEX(AJ525:AT532,MATCH(FB535,AI525:AI532,0),MATCH(FB536,AJ524:AT524,0))</f>
        <v>#N/A</v>
      </c>
      <c r="FC540" s="665" t="e">
        <f>INDEX(DT519:EA520,MATCH(DR540,DR519:DR520,0),MATCH(FC535,DT517:EA517,0))*INDEX(AJ525:AT532,MATCH(FC535,AI525:AI532,0),MATCH(FC536,AJ524:AT524,0))</f>
        <v>#N/A</v>
      </c>
      <c r="FD540" s="665" t="e">
        <f>INDEX(DT519:EA520,MATCH(DR540,DR519:DR520,0),MATCH(FD535,DT517:EA517,0))*INDEX(AJ525:AT532,MATCH(FD535,AI525:AI532,0),MATCH(FD536,AJ524:AT524,0))</f>
        <v>#N/A</v>
      </c>
      <c r="FE540" s="665" t="e">
        <f>INDEX(DT519:EA520,MATCH(DR540,DR519:DR520,0),MATCH(FE535,DT517:EA517,0))*INDEX(AJ525:AT532,MATCH(FE535,AI525:AI532,0),MATCH(FE536,AJ524:AT524,0))</f>
        <v>#N/A</v>
      </c>
      <c r="FF540" s="665" t="e">
        <f>INDEX(DT519:EA520,MATCH(DR540,DR519:DR520,0),MATCH(FF535,DT517:EA517,0))*INDEX(AJ525:AT532,MATCH(FF535,AI525:AI532,0),MATCH(FF536,AJ524:AT524,0))</f>
        <v>#N/A</v>
      </c>
      <c r="FG540" s="665" t="e">
        <f>INDEX(DT519:EA520,MATCH(DR540,DR519:DR520,0),MATCH(FG535,DT517:EA517,0))*INDEX(AJ525:AT532,MATCH(FG535,AI525:AI532,0),MATCH(FG536,AJ524:AT524,0))</f>
        <v>#N/A</v>
      </c>
      <c r="FH540" s="665" t="e">
        <f>INDEX(DT519:EA520,MATCH(DR540,DR519:DR520,0),MATCH(FH535,DT517:EA517,0))*INDEX(AJ525:AT532,MATCH(FH535,AI525:AI532,0),MATCH(FH536,AJ524:AT524,0))</f>
        <v>#N/A</v>
      </c>
      <c r="FI540" s="665" t="e">
        <f>INDEX(DT519:EA520,MATCH(DR540,DR519:DR520,0),MATCH(FI535,DT517:EA517,0))*INDEX(AJ525:AT532,MATCH(FI535,AI525:AI532,0),MATCH(FI536,AJ524:AT524,0))</f>
        <v>#N/A</v>
      </c>
      <c r="FJ540" s="665" t="e">
        <f>INDEX(DT519:EA520,MATCH(DR540,DR519:DR520,0),MATCH(FJ535,DT517:EA517,0))*INDEX(AJ525:AT532,MATCH(FJ535,AI525:AI532,0),MATCH(FJ536,AJ524:AT524,0))</f>
        <v>#N/A</v>
      </c>
      <c r="FK540" s="665" t="e">
        <f>INDEX(DT519:EA520,MATCH(DR540,DR519:DR520,0),MATCH(FK535,DT517:EA517,0))*INDEX(AJ525:AT532,MATCH(FK535,AI525:AI532,0),MATCH(FK536,AJ524:AT524,0))</f>
        <v>#N/A</v>
      </c>
      <c r="FL540" s="665" t="e">
        <f>INDEX(DT519:EA520,MATCH(DR540,DR519:DR520,0),MATCH(FL535,DT517:EA517,0))*INDEX(AJ525:AT532,MATCH(FL535,AI525:AI532,0),MATCH(FL536,AJ524:AT524,0))</f>
        <v>#N/A</v>
      </c>
      <c r="FM540" s="665" t="e">
        <f>INDEX(DT519:EA520,MATCH(DR540,DR519:DR520,0),MATCH(FM535,DT517:EA517,0))*INDEX(AJ525:AT532,MATCH(FM535,AI525:AI532,0),MATCH(FM536,AJ524:AT524,0))</f>
        <v>#N/A</v>
      </c>
      <c r="FN540" s="665" t="e">
        <f>INDEX(DT519:EA520,MATCH(DR540,DR519:DR520,0),MATCH(FN535,DT517:EA517,0))*INDEX(AJ525:AT532,MATCH(FN535,AI525:AI532,0),MATCH(FN536,AJ524:AT524,0))</f>
        <v>#N/A</v>
      </c>
      <c r="FO540" s="665" t="e">
        <f>INDEX(DT519:EA520,MATCH(DR540,DR519:DR520,0),MATCH(FO535,DT517:EA517,0))*INDEX(AJ525:AT532,MATCH(FO535,AI525:AI532,0),MATCH(FO536,AJ524:AT524,0))</f>
        <v>#N/A</v>
      </c>
      <c r="FP540" s="665" t="e">
        <f>INDEX(DT519:EA520,MATCH(DR540,DR519:DR520,0),MATCH(FP535,DT517:EA517,0))*INDEX(AJ525:AT532,MATCH(FP535,AI525:AI532,0),MATCH(FP536,AJ524:AT524,0))</f>
        <v>#N/A</v>
      </c>
      <c r="FQ540" s="665" t="e">
        <f>INDEX(DT519:EA520,MATCH(DR540,DR519:DR520,0),MATCH(FQ535,DT517:EA517,0))*INDEX(AJ525:AT532,MATCH(FQ535,AI525:AI532,0),MATCH(FQ536,AJ524:AT524,0))</f>
        <v>#N/A</v>
      </c>
      <c r="FR540" s="665" t="e">
        <f>INDEX(DT519:EA520,MATCH(DR540,DR519:DR520,0),MATCH(FR535,DT517:EA517,0))*INDEX(AJ525:AT532,MATCH(FR535,AI525:AI532,0),MATCH(FR536,AJ524:AT524,0))</f>
        <v>#N/A</v>
      </c>
      <c r="FS540" s="665" t="e">
        <f>INDEX(DT519:EA520,MATCH(DR540,DR519:DR520,0),MATCH(FS535,DT517:EA517,0))*INDEX(AJ525:AT532,MATCH(FS535,AI525:AI532,0),MATCH(FS536,AJ524:AT524,0))</f>
        <v>#N/A</v>
      </c>
      <c r="FT540" s="665" t="e">
        <f>INDEX(DT519:EA520,MATCH(DR540,DR519:DR520,0),MATCH(FT535,DT517:EA517,0))*INDEX(AJ525:AT532,MATCH(FT535,AI525:AI532,0),MATCH(FT536,AJ524:AT524,0))</f>
        <v>#N/A</v>
      </c>
      <c r="FU540" s="665" t="e">
        <f>INDEX(DT519:EA520,MATCH(DR540,DR519:DR520,0),MATCH(FU535,DT517:EA517,0))*INDEX(AJ525:AT532,MATCH(FU535,AI525:AI532,0),MATCH(FU536,AJ524:AT524,0))</f>
        <v>#N/A</v>
      </c>
      <c r="FV540" s="665" t="e">
        <f>INDEX(DT519:EA520,MATCH(DR540,DR519:DR520,0),MATCH(FV535,DT517:EA517,0))*INDEX(AJ525:AT532,MATCH(FV535,AI525:AI532,0),MATCH(FV536,AJ524:AT524,0))</f>
        <v>#N/A</v>
      </c>
      <c r="FW540" s="665" t="e">
        <f>INDEX(DT519:EA520,MATCH(DR540,DR519:DR520,0),MATCH(FW535,DT517:EA517,0))*INDEX(AJ525:AT532,MATCH(FW535,AI525:AI532,0),MATCH(FW536,AJ524:AT524,0))</f>
        <v>#N/A</v>
      </c>
      <c r="FX540" s="665" t="e">
        <f>INDEX(DT519:EA520,MATCH(DR540,DR519:DR520,0),MATCH(FX535,DT517:EA517,0))*INDEX(AJ525:AT532,MATCH(FX535,AI525:AI532,0),MATCH(FX536,AJ524:AT524,0))</f>
        <v>#N/A</v>
      </c>
      <c r="FY540" s="665" t="e">
        <f>INDEX(DT519:EA520,MATCH(DR540,DR519:DR520,0),MATCH(FY535,DT517:EA517,0))*INDEX(AJ525:AT532,MATCH(FY535,AI525:AI532,0),MATCH(FY536,AJ524:AT524,0))</f>
        <v>#N/A</v>
      </c>
      <c r="FZ540" s="665" t="e">
        <f>INDEX(DT519:EA520,MATCH(DR540,DR519:DR520,0),MATCH(FZ535,DT517:EA517,0))*INDEX(AJ525:AT532,MATCH(FZ535,AI525:AI532,0),MATCH(FZ536,AJ524:AT524,0))</f>
        <v>#N/A</v>
      </c>
      <c r="GA540" s="665" t="e">
        <f>INDEX(DT519:EA520,MATCH(DR540,DR519:DR520,0),MATCH(GA535,DT517:EA517,0))*INDEX(AJ525:AT532,MATCH(GA535,AI525:AI532,0),MATCH(GA536,AJ524:AT524,0))</f>
        <v>#N/A</v>
      </c>
      <c r="GB540" s="665" t="e">
        <f>INDEX(DT519:EA520,MATCH(DR540,DR519:DR520,0),MATCH(GB535,DT517:EA517,0))*INDEX(AJ525:AT532,MATCH(GB535,AI525:AI532,0),MATCH(GB536,AJ524:AT524,0))</f>
        <v>#N/A</v>
      </c>
      <c r="GC540" s="665" t="e">
        <f>INDEX(DT519:EA520,MATCH(DR540,DR519:DR520,0),MATCH(GC535,DT517:EA517,0))*INDEX(AJ525:AT532,MATCH(GC535,AI525:AI532,0),MATCH(GC536,AJ524:AT524,0))</f>
        <v>#N/A</v>
      </c>
      <c r="GD540" s="665" t="e">
        <f>INDEX(DT519:EA520,MATCH(DR540,DR519:DR520,0),MATCH(GD535,DT517:EA517,0))*INDEX(AJ525:AT532,MATCH(GD535,AI525:AI532,0),MATCH(GD536,AJ524:AT524,0))</f>
        <v>#N/A</v>
      </c>
      <c r="GE540" s="665" t="e">
        <f>INDEX(DT519:EA520,MATCH(DR540,DR519:DR520,0),MATCH(GE535,DT517:EA517,0))*INDEX(AJ525:AT532,MATCH(GE535,AI525:AI532,0),MATCH(GE536,AJ524:AT524,0))</f>
        <v>#N/A</v>
      </c>
      <c r="GF540" s="665" t="e">
        <f>INDEX(DT519:EA520,MATCH(DR540,DR519:DR520,0),MATCH(GF535,DT517:EA517,0))*INDEX(AJ525:AT532,MATCH(GF535,AI525:AI532,0),MATCH(GF536,AJ524:AT524,0))</f>
        <v>#N/A</v>
      </c>
      <c r="GG540" s="665" t="e">
        <f>INDEX(DT519:EA520,MATCH(DR540,DR519:DR520,0),MATCH(GG535,DT517:EA517,0))*INDEX(AJ525:AT532,MATCH(GG535,AI525:AI532,0),MATCH(GG536,AJ524:AT524,0))</f>
        <v>#N/A</v>
      </c>
      <c r="GH540" s="665" t="e">
        <f>INDEX(DT519:EA520,MATCH(DR540,DR519:DR520,0),MATCH(GH535,DT517:EA517,0))*INDEX(AJ525:AT532,MATCH(GH535,AI525:AI532,0),MATCH(GH536,AJ524:AT524,0))</f>
        <v>#N/A</v>
      </c>
      <c r="GI540" s="665" t="e">
        <f>INDEX(DT519:EA520,MATCH(DR540,DR519:DR520,0),MATCH(GI535,DT517:EA517,0))*INDEX(AJ525:AT532,MATCH(GI535,AI525:AI532,0),MATCH(GI536,AJ524:AT524,0))</f>
        <v>#N/A</v>
      </c>
      <c r="GJ540" s="665" t="e">
        <f>INDEX(DT519:EA520,MATCH(DR540,DR519:DR520,0),MATCH(GJ535,DT517:EA517,0))*INDEX(AJ525:AT532,MATCH(GJ535,AI525:AI532,0),MATCH(GJ536,AJ524:AT524,0))</f>
        <v>#N/A</v>
      </c>
      <c r="GK540" s="665" t="e">
        <f>INDEX(DT519:EA520,MATCH(DR540,DR519:DR520,0),MATCH(GK535,DT517:EA517,0))*INDEX(AJ525:AT532,MATCH(GK535,AI525:AI532,0),MATCH(GK536,AJ524:AT524,0))</f>
        <v>#N/A</v>
      </c>
      <c r="GL540" s="665" t="e">
        <f>SUM(DS540:GK540)=#REF!-SUM(HB540:HK540)</f>
        <v>#N/A</v>
      </c>
      <c r="GM540" s="667"/>
      <c r="GN540" s="749">
        <v>2026</v>
      </c>
      <c r="GO540" s="664" t="e">
        <f>SUMIF(DS524:EN524,GO524,DS540:EN540)</f>
        <v>#N/A</v>
      </c>
      <c r="GP540" s="668" t="e">
        <f>SUMIF(DS524:GK524,GP524,DS540:GK540)</f>
        <v>#N/A</v>
      </c>
      <c r="GQ540" s="668" t="e">
        <f>SUMIF(DS524:GK524,GQ524,DS540:GK540)</f>
        <v>#N/A</v>
      </c>
      <c r="GR540" s="668" t="e">
        <f>SUMIF(DS524:GK524,GR524,DS540:GK540)</f>
        <v>#N/A</v>
      </c>
      <c r="GS540" s="668" t="e">
        <f>SUMIF(DS524:GK524,GS524,DS540:GK540)</f>
        <v>#N/A</v>
      </c>
      <c r="GT540" s="668" t="e">
        <f>SUMIF(DS524:GK524,GT524,DS540:GK540)</f>
        <v>#N/A</v>
      </c>
      <c r="GU540" s="668" t="e">
        <f>SUMIF(DS524:GK524,GU524,DS540:GK540)</f>
        <v>#N/A</v>
      </c>
      <c r="GV540" s="668" t="e">
        <f>SUMIF(DS524:GK524,GV524,DS540:GK540)</f>
        <v>#N/A</v>
      </c>
      <c r="GW540" s="668" t="e">
        <f>SUMIF(DS524:GK524,GW524,DS540:GK540)</f>
        <v>#N/A</v>
      </c>
      <c r="GX540" s="668" t="e">
        <f>SUMIF(DS524:GK524,GX524,DS540:GK540)</f>
        <v>#N/A</v>
      </c>
      <c r="GY540" s="668" t="e">
        <f>SUMIF(DS524:GK524,GY524,DS540:GK540)</f>
        <v>#N/A</v>
      </c>
      <c r="GZ540" s="646" t="e">
        <f>#REF!=SUM(GO540:GY540)</f>
        <v>#REF!</v>
      </c>
      <c r="HB540" s="668" t="e">
        <f>IF(GZ540,0,(#REF!-SUM(GO540:GY540))*INDEX(AK525:AT532,MATCH(GN540,AI525:AI532,0),MATCH(HB536,AK524:AT524,0)))</f>
        <v>#REF!</v>
      </c>
      <c r="HC540" s="668" t="e">
        <f>IF(GZ540,0,(#REF!-SUM(GO540:GY540))*INDEX(AK525:AT532,MATCH(GN540,AI525:AI532,0),MATCH(HC536,AK524:AT524,0)))</f>
        <v>#REF!</v>
      </c>
      <c r="HD540" s="668" t="e">
        <f>IF(GZ540,0,(#REF!-SUM(GO540:GY540))*INDEX(AK525:AT532,MATCH(GN540,AI525:AI532,0),MATCH(HD536,AK524:AT524,0)))</f>
        <v>#REF!</v>
      </c>
      <c r="HE540" s="668" t="e">
        <f>IF(GZ540,0,(#REF!-SUM(GO540:GY540))*INDEX(AK525:AT532,MATCH(GN540,AI525:AI532,0),MATCH(HE536,AK524:AT524,0)))</f>
        <v>#REF!</v>
      </c>
      <c r="HF540" s="668" t="e">
        <f>IF(GZ540,0,(#REF!-SUM(GO540:GY540))*INDEX(AK525:AT532,MATCH(GN540,AI525:AI532,0),MATCH(HF536,AK524:AT524,0)))</f>
        <v>#REF!</v>
      </c>
      <c r="HG540" s="668" t="e">
        <f>IF(GZ540,0,(#REF!-SUM(GO540:GY540))*INDEX(AK525:AT532,MATCH(GN540,AI525:AI532,0),MATCH(HG536,AK524:AT524,0)))</f>
        <v>#REF!</v>
      </c>
      <c r="HH540" s="668" t="e">
        <f>IF(GZ540,0,(#REF!-SUM(GO540:GY540))*INDEX(AK525:AT532,MATCH(GN540,AI525:AI532,0),MATCH(HH536,AK524:AT524,0)))</f>
        <v>#REF!</v>
      </c>
      <c r="HI540" s="668" t="e">
        <f>IF(GZ540,0,(#REF!-SUM(GO540:GY540))*INDEX(AK525:AT532,MATCH(GN540,AI525:AI532,0),MATCH(HI536,AK524:AT524,0)))</f>
        <v>#REF!</v>
      </c>
      <c r="HJ540" s="668" t="e">
        <f>IF(GZ540,0,(#REF!-SUM(GO540:GY540))*INDEX(AK525:AT532,MATCH(GN540,AI525:AI532,0),MATCH(HJ536,AK524:AT524,0)))</f>
        <v>#REF!</v>
      </c>
      <c r="HK540" s="668" t="e">
        <f>IF(GZ540,0,(#REF!-SUM(GO540:GY540))*INDEX(AK525:AT532,MATCH(GN540,AI525:AI532,0),MATCH(HK536,AK524:AT524,0)))</f>
        <v>#REF!</v>
      </c>
      <c r="HL540" s="668" t="e">
        <f>(SUM(HB540:HK540)+SUM(GO540:GY540))=#REF!</f>
        <v>#REF!</v>
      </c>
      <c r="HM540" s="674"/>
      <c r="HN540" s="674"/>
      <c r="HO540" s="674"/>
      <c r="HP540" s="674"/>
      <c r="HQ540" s="674"/>
      <c r="HR540" s="674"/>
      <c r="HS540" s="674"/>
      <c r="HT540" s="674"/>
      <c r="HU540" s="674"/>
      <c r="HV540" s="674"/>
      <c r="HW540" s="674"/>
      <c r="HX540" s="674"/>
      <c r="HY540" s="674"/>
      <c r="HZ540" s="674"/>
    </row>
    <row r="541" spans="1:234" hidden="1" x14ac:dyDescent="0.25">
      <c r="A541" s="643" t="s">
        <v>208</v>
      </c>
      <c r="G541" s="670"/>
      <c r="H541" s="670"/>
      <c r="I541" s="674"/>
      <c r="J541" s="674"/>
      <c r="K541" s="674"/>
      <c r="L541" s="674"/>
      <c r="M541" s="674"/>
      <c r="N541" s="674"/>
      <c r="O541" s="674"/>
      <c r="P541" s="674"/>
      <c r="Q541" s="674"/>
      <c r="R541" s="674"/>
      <c r="S541" s="675"/>
      <c r="DR541" s="749">
        <v>2027</v>
      </c>
      <c r="DS541" s="665" t="e">
        <f>INDEX(DT519:EA520,MATCH(DR541,DR519:DR520,0),MATCH(DS535,DT517:EA517,0))*INDEX(AJ525:AT532,MATCH(DS535,AI525:AI532,0),MATCH(DS536,AJ524:AT524,0))</f>
        <v>#N/A</v>
      </c>
      <c r="DT541" s="665" t="e">
        <f>INDEX(DT519:EA520,MATCH(DR541,DR519:DR520,0),MATCH(DT535,DT517:EA517,0))*INDEX(AJ525:AT532,MATCH(DT535,AI525:AI532,0),MATCH(DT536,AJ524:AT524,0))</f>
        <v>#N/A</v>
      </c>
      <c r="DU541" s="665" t="e">
        <f>INDEX(DT519:EA520,MATCH(DR541,DR519:DR520,0),MATCH(DU535,DT517:EA517,0))*INDEX(AJ525:AT532,MATCH(DU535,AI525:AI532,0),MATCH(DU536,AJ524:AT524,0))</f>
        <v>#N/A</v>
      </c>
      <c r="DV541" s="665" t="e">
        <f>INDEX(DT519:EA520,MATCH(DR541,DR519:DR520,0),MATCH(DV535,DT517:EA517,0))*INDEX(AJ525:AT532,MATCH(DV535,AI525:AI532,0),MATCH(DV536,AJ524:AT524,0))</f>
        <v>#N/A</v>
      </c>
      <c r="DW541" s="665" t="e">
        <f>INDEX(DT519:EA520,MATCH(DR541,DR519:DR520,0),MATCH(DW535,DT517:EA517,0))*INDEX(AJ525:AT532,MATCH(DW535,AI525:AI532,0),MATCH(DW536,AJ524:AT524,0))</f>
        <v>#N/A</v>
      </c>
      <c r="DX541" s="665" t="e">
        <f>INDEX(DT519:EA520,MATCH(DR541,DR519:DR520,0),MATCH(DX535,DT517:EA517,0))*INDEX(AJ525:AT532,MATCH(DX535,AI525:AI532,0),MATCH(DX536,AJ524:AT524,0))</f>
        <v>#N/A</v>
      </c>
      <c r="DY541" s="665" t="e">
        <f>INDEX(DT519:EA520,MATCH(DR541,DR519:DR520,0),MATCH(DY535,DT517:EA517,0))*INDEX(AJ525:AT532,MATCH(DY535,AI525:AI532,0),MATCH(DY536,AJ524:AT524,0))</f>
        <v>#N/A</v>
      </c>
      <c r="DZ541" s="665" t="e">
        <f>INDEX(DT519:EA520,MATCH(DR541,DR519:DR520,0),MATCH(DZ535,DT517:EA517,0))*INDEX(AJ525:AT532,MATCH(DZ535,AI525:AI532,0),MATCH(DZ536,AJ524:AT524,0))</f>
        <v>#N/A</v>
      </c>
      <c r="EA541" s="665" t="e">
        <f>INDEX(DT519:EA520,MATCH(DR541,DR519:DR520,0),MATCH(EA535,DT517:EA517,0))*INDEX(AJ525:AT532,MATCH(EA535,AI525:AI532,0),MATCH(EA536,AJ524:AT524,0))</f>
        <v>#N/A</v>
      </c>
      <c r="EB541" s="665" t="e">
        <f>INDEX(DT519:EA520,MATCH(DR541,DR519:DR520,0),MATCH(EB535,DT517:EA517,0))*INDEX(AJ525:AT532,MATCH(EB535,AI525:AI532,0),MATCH(EB536,AJ524:AT524,0))</f>
        <v>#N/A</v>
      </c>
      <c r="EC541" s="665" t="e">
        <f>INDEX(DT519:EA520,MATCH(DR541,DR519:DR520,0),MATCH(EC535,DT517:EA517,0))*INDEX(AJ525:AT532,MATCH(EC535,AI525:AI532,0),MATCH(EC536,AJ524:AT524,0))</f>
        <v>#N/A</v>
      </c>
      <c r="ED541" s="665" t="e">
        <f>INDEX(DT519:EA520,MATCH(DR541,DR519:DR520,0),MATCH(ED535,DT517:EA517,0))*INDEX(AJ525:AT532,MATCH(ED535,AI525:AI532,0),MATCH(ED536,AJ524:AT524,0))</f>
        <v>#N/A</v>
      </c>
      <c r="EE541" s="665" t="e">
        <f>INDEX(DT519:EA520,MATCH(DR541,DR519:DR520,0),MATCH(EE535,DT517:EA517,0))*INDEX(AJ525:AT532,MATCH(EE535,AI525:AI532,0),MATCH(EE536,AJ524:AT524,0))</f>
        <v>#N/A</v>
      </c>
      <c r="EF541" s="665" t="e">
        <f>INDEX(DT519:EA520,MATCH(DR541,DR519:DR520,0),MATCH(EF535,DT517:EA517,0))*INDEX(AJ525:AT532,MATCH(EF535,AI525:AI532,0),MATCH(EF536,AJ524:AT524,0))</f>
        <v>#N/A</v>
      </c>
      <c r="EG541" s="665" t="e">
        <f>INDEX(DT519:EA520,MATCH(DR541,DR519:DR520,0),MATCH(EG535,DT517:EA517,0))*INDEX(AJ525:AT532,MATCH(EG535,AI525:AI532,0),MATCH(EG536,AJ524:AT524,0))</f>
        <v>#N/A</v>
      </c>
      <c r="EH541" s="665" t="e">
        <f>INDEX(DT519:EA520,MATCH(DR541,DR519:DR520,0),MATCH(EH535,DT517:EA517,0))*INDEX(AJ525:AT532,MATCH(EH535,AI525:AI532,0),MATCH(EH536,AJ524:AT524,0))</f>
        <v>#N/A</v>
      </c>
      <c r="EI541" s="665" t="e">
        <f>INDEX(DT519:EA520,MATCH(DR541,DR519:DR520,0),MATCH(EI535,DT517:EA517,0))*INDEX(AJ525:AT532,MATCH(EI535,AI525:AI532,0),MATCH(EI536,AJ524:AT524,0))</f>
        <v>#N/A</v>
      </c>
      <c r="EJ541" s="665" t="e">
        <f>INDEX(DT519:EA520,MATCH(DR541,DR519:DR520,0),MATCH(EJ535,DT517:EA517,0))*INDEX(AJ525:AT532,MATCH(EJ535,AI525:AI532,0),MATCH(EJ536,AJ524:AT524,0))</f>
        <v>#N/A</v>
      </c>
      <c r="EK541" s="665" t="e">
        <f>INDEX(DT519:EA520,MATCH(DR541,DR519:DR520,0),MATCH(EK535,DT517:EA517,0))*INDEX(AJ525:AT532,MATCH(EK535,AI525:AI532,0),MATCH(EK536,AJ524:AT524,0))</f>
        <v>#N/A</v>
      </c>
      <c r="EL541" s="665" t="e">
        <f>INDEX(DT519:EA520,MATCH(DR541,DR519:DR520,0),MATCH(EL535,DT517:EA517,0))*INDEX(AJ525:AT532,MATCH(EL535,AI525:AI532,0),MATCH(EL536,AJ524:AT524,0))</f>
        <v>#N/A</v>
      </c>
      <c r="EM541" s="665" t="e">
        <f>INDEX(DT519:EA520,MATCH(DR541,DR519:DR520,0),MATCH(EM535,DT517:EA517,0))*INDEX(AJ525:AT532,MATCH(EM535,AI525:AI532,0),MATCH(EM536,AJ524:AT524,0))</f>
        <v>#N/A</v>
      </c>
      <c r="EN541" s="665" t="e">
        <f>INDEX(DT519:EA520,MATCH(DR541,DR519:DR520,0),MATCH(EN535,DT517:EA517,0))*INDEX(AJ525:AT532,MATCH(EN535,AI525:AI532,0),MATCH(EN536,AJ524:AT524,0))</f>
        <v>#N/A</v>
      </c>
      <c r="EO541" s="665" t="e">
        <f>INDEX(DT519:EA520,MATCH(DR541,DR519:DR520,0),MATCH(EO535,DT517:EA517,0))*INDEX(AJ525:AT532,MATCH(EO535,AI525:AI532,0),MATCH(EO536,AJ524:AT524,0))</f>
        <v>#N/A</v>
      </c>
      <c r="EP541" s="665" t="e">
        <f>INDEX(DT519:EA520,MATCH(DR541,DR519:DR520,0),MATCH(EP535,DT517:EA517,0))*INDEX(AJ525:AT532,MATCH(EP535,AI525:AI532,0),MATCH(EP536,AJ524:AT524,0))</f>
        <v>#N/A</v>
      </c>
      <c r="EQ541" s="665" t="e">
        <f>INDEX(DT519:EA520,MATCH(DR541,DR519:DR520,0),MATCH(EQ535,DT517:EA517,0))*INDEX(AJ525:AT532,MATCH(EQ535,AI525:AI532,0),MATCH(EQ536,AJ524:AT524,0))</f>
        <v>#N/A</v>
      </c>
      <c r="ER541" s="665" t="e">
        <f>INDEX(DT519:EA520,MATCH(DR541,DR519:DR520,0),MATCH(ER535,DT517:EA517,0))*INDEX(AJ525:AT532,MATCH(ER535,AI525:AI532,0),MATCH(ER536,AJ524:AT524,0))</f>
        <v>#N/A</v>
      </c>
      <c r="ES541" s="665" t="e">
        <f>INDEX(DT519:EA520,MATCH(DR541,DR519:DR520,0),MATCH(ES535,DT517:EA517,0))*INDEX(AJ525:AT532,MATCH(ES535,AI525:AI532,0),MATCH(ES536,AJ524:AT524,0))</f>
        <v>#N/A</v>
      </c>
      <c r="ET541" s="665" t="e">
        <f>INDEX(DT519:EA520,MATCH(DR541,DR519:DR520,0),MATCH(ET535,DT517:EA517,0))*INDEX(AJ525:AT532,MATCH(ET535,AI525:AI532,0),MATCH(ET536,AJ524:AT524,0))</f>
        <v>#N/A</v>
      </c>
      <c r="EU541" s="665" t="e">
        <f>INDEX(DT519:EA520,MATCH(DR541,DR519:DR520,0),MATCH(EU535,DT517:EA517,0))*INDEX(AJ525:AT532,MATCH(EU535,AI525:AI532,0),MATCH(EU536,AJ524:AT524,0))</f>
        <v>#N/A</v>
      </c>
      <c r="EV541" s="665" t="e">
        <f>INDEX(DT519:EA520,MATCH(DR541,DR519:DR520,0),MATCH(EV535,DT517:EA517,0))*INDEX(AJ525:AT532,MATCH(EV535,AI525:AI532,0),MATCH(EV536,AJ524:AT524,0))</f>
        <v>#N/A</v>
      </c>
      <c r="EW541" s="665" t="e">
        <f>INDEX(DT519:EA520,MATCH(DR541,DR519:DR520,0),MATCH(EW535,DT517:EA517,0))*INDEX(AJ525:AT532,MATCH(EW535,AI525:AI532,0),MATCH(EW536,AJ524:AT524,0))</f>
        <v>#N/A</v>
      </c>
      <c r="EX541" s="665" t="e">
        <f>INDEX(DT519:EA520,MATCH(DR541,DR519:DR520,0),MATCH(EX535,DT517:EA517,0))*INDEX(AJ525:AT532,MATCH(EX535,AI525:AI532,0),MATCH(EX536,AJ524:AT524,0))</f>
        <v>#N/A</v>
      </c>
      <c r="EY541" s="665" t="e">
        <f>INDEX(DT519:EA520,MATCH(DR541,DR519:DR520,0),MATCH(EY535,DT517:EA517,0))*INDEX(AJ525:AT532,MATCH(EY535,AI525:AI532,0),MATCH(EY536,AJ524:AT524,0))</f>
        <v>#N/A</v>
      </c>
      <c r="EZ541" s="665" t="e">
        <f>INDEX(DT519:EA520,MATCH(DR541,DR519:DR520,0),MATCH(EZ535,DT517:EA517,0))*INDEX(AJ525:AT532,MATCH(EZ535,AI525:AI532,0),MATCH(EZ536,AJ524:AT524,0))</f>
        <v>#N/A</v>
      </c>
      <c r="FA541" s="665" t="e">
        <f>INDEX(DT519:EA520,MATCH(DR541,DR519:DR520,0),MATCH(FA535,DT517:EA517,0))*INDEX(AJ525:AT532,MATCH(FA535,AI525:AI532,0),MATCH(FA536,AJ524:AT524,0))</f>
        <v>#N/A</v>
      </c>
      <c r="FB541" s="665" t="e">
        <f>INDEX(DT519:EA520,MATCH(DR541,DR519:DR520,0),MATCH(FB535,DT517:EA517,0))*INDEX(AJ525:AT532,MATCH(FB535,AI525:AI532,0),MATCH(FB536,AJ524:AT524,0))</f>
        <v>#N/A</v>
      </c>
      <c r="FC541" s="665" t="e">
        <f>INDEX(DT519:EA520,MATCH(DR541,DR519:DR520,0),MATCH(FC535,DT517:EA517,0))*INDEX(AJ525:AT532,MATCH(FC535,AI525:AI532,0),MATCH(FC536,AJ524:AT524,0))</f>
        <v>#N/A</v>
      </c>
      <c r="FD541" s="665" t="e">
        <f>INDEX(DT519:EA520,MATCH(DR541,DR519:DR520,0),MATCH(FD535,DT517:EA517,0))*INDEX(AJ525:AT532,MATCH(FD535,AI525:AI532,0),MATCH(FD536,AJ524:AT524,0))</f>
        <v>#N/A</v>
      </c>
      <c r="FE541" s="665" t="e">
        <f>INDEX(DT519:EA520,MATCH(DR541,DR519:DR520,0),MATCH(FE535,DT517:EA517,0))*INDEX(AJ525:AT532,MATCH(FE535,AI525:AI532,0),MATCH(FE536,AJ524:AT524,0))</f>
        <v>#N/A</v>
      </c>
      <c r="FF541" s="665" t="e">
        <f>INDEX(DT519:EA520,MATCH(DR541,DR519:DR520,0),MATCH(FF535,DT517:EA517,0))*INDEX(AJ525:AT532,MATCH(FF535,AI525:AI532,0),MATCH(FF536,AJ524:AT524,0))</f>
        <v>#N/A</v>
      </c>
      <c r="FG541" s="665" t="e">
        <f>INDEX(DT519:EA520,MATCH(DR541,DR519:DR520,0),MATCH(FG535,DT517:EA517,0))*INDEX(AJ525:AT532,MATCH(FG535,AI525:AI532,0),MATCH(FG536,AJ524:AT524,0))</f>
        <v>#N/A</v>
      </c>
      <c r="FH541" s="665" t="e">
        <f>INDEX(DT519:EA520,MATCH(DR541,DR519:DR520,0),MATCH(FH535,DT517:EA517,0))*INDEX(AJ525:AT532,MATCH(FH535,AI525:AI532,0),MATCH(FH536,AJ524:AT524,0))</f>
        <v>#N/A</v>
      </c>
      <c r="FI541" s="665" t="e">
        <f>INDEX(DT519:EA520,MATCH(DR541,DR519:DR520,0),MATCH(FI535,DT517:EA517,0))*INDEX(AJ525:AT532,MATCH(FI535,AI525:AI532,0),MATCH(FI536,AJ524:AT524,0))</f>
        <v>#N/A</v>
      </c>
      <c r="FJ541" s="665" t="e">
        <f>INDEX(DT519:EA520,MATCH(DR541,DR519:DR520,0),MATCH(FJ535,DT517:EA517,0))*INDEX(AJ525:AT532,MATCH(FJ535,AI525:AI532,0),MATCH(FJ536,AJ524:AT524,0))</f>
        <v>#N/A</v>
      </c>
      <c r="FK541" s="665" t="e">
        <f>INDEX(DT519:EA520,MATCH(DR541,DR519:DR520,0),MATCH(FK535,DT517:EA517,0))*INDEX(AJ525:AT532,MATCH(FK535,AI525:AI532,0),MATCH(FK536,AJ524:AT524,0))</f>
        <v>#N/A</v>
      </c>
      <c r="FL541" s="665" t="e">
        <f>INDEX(DT519:EA520,MATCH(DR541,DR519:DR520,0),MATCH(FL535,DT517:EA517,0))*INDEX(AJ525:AT532,MATCH(FL535,AI525:AI532,0),MATCH(FL536,AJ524:AT524,0))</f>
        <v>#N/A</v>
      </c>
      <c r="FM541" s="665" t="e">
        <f>INDEX(DT519:EA520,MATCH(DR541,DR519:DR520,0),MATCH(FM535,DT517:EA517,0))*INDEX(AJ525:AT532,MATCH(FM535,AI525:AI532,0),MATCH(FM536,AJ524:AT524,0))</f>
        <v>#N/A</v>
      </c>
      <c r="FN541" s="665" t="e">
        <f>INDEX(DT519:EA520,MATCH(DR541,DR519:DR520,0),MATCH(FN535,DT517:EA517,0))*INDEX(AJ525:AT532,MATCH(FN535,AI525:AI532,0),MATCH(FN536,AJ524:AT524,0))</f>
        <v>#N/A</v>
      </c>
      <c r="FO541" s="665" t="e">
        <f>INDEX(DT519:EA520,MATCH(DR541,DR519:DR520,0),MATCH(FO535,DT517:EA517,0))*INDEX(AJ525:AT532,MATCH(FO535,AI525:AI532,0),MATCH(FO536,AJ524:AT524,0))</f>
        <v>#N/A</v>
      </c>
      <c r="FP541" s="665" t="e">
        <f>INDEX(DT519:EA520,MATCH(DR541,DR519:DR520,0),MATCH(FP535,DT517:EA517,0))*INDEX(AJ525:AT532,MATCH(FP535,AI525:AI532,0),MATCH(FP536,AJ524:AT524,0))</f>
        <v>#N/A</v>
      </c>
      <c r="FQ541" s="665" t="e">
        <f>INDEX(DT519:EA520,MATCH(DR541,DR519:DR520,0),MATCH(FQ535,DT517:EA517,0))*INDEX(AJ525:AT532,MATCH(FQ535,AI525:AI532,0),MATCH(FQ536,AJ524:AT524,0))</f>
        <v>#N/A</v>
      </c>
      <c r="FR541" s="665" t="e">
        <f>INDEX(DT519:EA520,MATCH(DR541,DR519:DR520,0),MATCH(FR535,DT517:EA517,0))*INDEX(AJ525:AT532,MATCH(FR535,AI525:AI532,0),MATCH(FR536,AJ524:AT524,0))</f>
        <v>#N/A</v>
      </c>
      <c r="FS541" s="665" t="e">
        <f>INDEX(DT519:EA520,MATCH(DR541,DR519:DR520,0),MATCH(FS535,DT517:EA517,0))*INDEX(AJ525:AT532,MATCH(FS535,AI525:AI532,0),MATCH(FS536,AJ524:AT524,0))</f>
        <v>#N/A</v>
      </c>
      <c r="FT541" s="665" t="e">
        <f>INDEX(DT519:EA520,MATCH(DR541,DR519:DR520,0),MATCH(FT535,DT517:EA517,0))*INDEX(AJ525:AT532,MATCH(FT535,AI525:AI532,0),MATCH(FT536,AJ524:AT524,0))</f>
        <v>#N/A</v>
      </c>
      <c r="FU541" s="665" t="e">
        <f>INDEX(DT519:EA520,MATCH(DR541,DR519:DR520,0),MATCH(FU535,DT517:EA517,0))*INDEX(AJ525:AT532,MATCH(FU535,AI525:AI532,0),MATCH(FU536,AJ524:AT524,0))</f>
        <v>#N/A</v>
      </c>
      <c r="FV541" s="665" t="e">
        <f>INDEX(DT519:EA520,MATCH(DR541,DR519:DR520,0),MATCH(FV535,DT517:EA517,0))*INDEX(AJ525:AT532,MATCH(FV535,AI525:AI532,0),MATCH(FV536,AJ524:AT524,0))</f>
        <v>#N/A</v>
      </c>
      <c r="FW541" s="665" t="e">
        <f>INDEX(DT519:EA520,MATCH(DR541,DR519:DR520,0),MATCH(FW535,DT517:EA517,0))*INDEX(AJ525:AT532,MATCH(FW535,AI525:AI532,0),MATCH(FW536,AJ524:AT524,0))</f>
        <v>#N/A</v>
      </c>
      <c r="FX541" s="665" t="e">
        <f>INDEX(DT519:EA520,MATCH(DR541,DR519:DR520,0),MATCH(FX535,DT517:EA517,0))*INDEX(AJ525:AT532,MATCH(FX535,AI525:AI532,0),MATCH(FX536,AJ524:AT524,0))</f>
        <v>#N/A</v>
      </c>
      <c r="FY541" s="665" t="e">
        <f>INDEX(DT519:EA520,MATCH(DR541,DR519:DR520,0),MATCH(FY535,DT517:EA517,0))*INDEX(AJ525:AT532,MATCH(FY535,AI525:AI532,0),MATCH(FY536,AJ524:AT524,0))</f>
        <v>#N/A</v>
      </c>
      <c r="FZ541" s="665" t="e">
        <f>INDEX(DT519:EA520,MATCH(DR541,DR519:DR520,0),MATCH(FZ535,DT517:EA517,0))*INDEX(AJ525:AT532,MATCH(FZ535,AI525:AI532,0),MATCH(FZ536,AJ524:AT524,0))</f>
        <v>#N/A</v>
      </c>
      <c r="GA541" s="665" t="e">
        <f>INDEX(DT519:EA520,MATCH(DR541,DR519:DR520,0),MATCH(GA535,DT517:EA517,0))*INDEX(AJ525:AT532,MATCH(GA535,AI525:AI532,0),MATCH(GA536,AJ524:AT524,0))</f>
        <v>#N/A</v>
      </c>
      <c r="GB541" s="665" t="e">
        <f>INDEX(DT519:EA520,MATCH(DR541,DR519:DR520,0),MATCH(GB535,DT517:EA517,0))*INDEX(AJ525:AT532,MATCH(GB535,AI525:AI532,0),MATCH(GB536,AJ524:AT524,0))</f>
        <v>#N/A</v>
      </c>
      <c r="GC541" s="665" t="e">
        <f>INDEX(DT519:EA520,MATCH(DR541,DR519:DR520,0),MATCH(GC535,DT517:EA517,0))*INDEX(AJ525:AT532,MATCH(GC535,AI525:AI532,0),MATCH(GC536,AJ524:AT524,0))</f>
        <v>#N/A</v>
      </c>
      <c r="GD541" s="665" t="e">
        <f>INDEX(DT519:EA520,MATCH(DR541,DR519:DR520,0),MATCH(GD535,DT517:EA517,0))*INDEX(AJ525:AT532,MATCH(GD535,AI525:AI532,0),MATCH(GD536,AJ524:AT524,0))</f>
        <v>#N/A</v>
      </c>
      <c r="GE541" s="665" t="e">
        <f>INDEX(DT519:EA520,MATCH(DR541,DR519:DR520,0),MATCH(GE535,DT517:EA517,0))*INDEX(AJ525:AT532,MATCH(GE535,AI525:AI532,0),MATCH(GE536,AJ524:AT524,0))</f>
        <v>#N/A</v>
      </c>
      <c r="GF541" s="665" t="e">
        <f>INDEX(DT519:EA520,MATCH(DR541,DR519:DR520,0),MATCH(GF535,DT517:EA517,0))*INDEX(AJ525:AT532,MATCH(GF535,AI525:AI532,0),MATCH(GF536,AJ524:AT524,0))</f>
        <v>#N/A</v>
      </c>
      <c r="GG541" s="665" t="e">
        <f>INDEX(DT519:EA520,MATCH(DR541,DR519:DR520,0),MATCH(GG535,DT517:EA517,0))*INDEX(AJ525:AT532,MATCH(GG535,AI525:AI532,0),MATCH(GG536,AJ524:AT524,0))</f>
        <v>#N/A</v>
      </c>
      <c r="GH541" s="665" t="e">
        <f>INDEX(DT519:EA520,MATCH(DR541,DR519:DR520,0),MATCH(GH535,DT517:EA517,0))*INDEX(AJ525:AT532,MATCH(GH535,AI525:AI532,0),MATCH(GH536,AJ524:AT524,0))</f>
        <v>#N/A</v>
      </c>
      <c r="GI541" s="665" t="e">
        <f>INDEX(DT519:EA520,MATCH(DR541,DR519:DR520,0),MATCH(GI535,DT517:EA517,0))*INDEX(AJ525:AT532,MATCH(GI535,AI525:AI532,0),MATCH(GI536,AJ524:AT524,0))</f>
        <v>#N/A</v>
      </c>
      <c r="GJ541" s="665" t="e">
        <f>INDEX(DT519:EA520,MATCH(DR541,DR519:DR520,0),MATCH(GJ535,DT517:EA517,0))*INDEX(AJ525:AT532,MATCH(GJ535,AI525:AI532,0),MATCH(GJ536,AJ524:AT524,0))</f>
        <v>#N/A</v>
      </c>
      <c r="GK541" s="665" t="e">
        <f>INDEX(DT519:EA520,MATCH(DR541,DR519:DR520,0),MATCH(GK535,DT517:EA517,0))*INDEX(AJ525:AT532,MATCH(GK535,AI525:AI532,0),MATCH(GK536,AJ524:AT524,0))</f>
        <v>#N/A</v>
      </c>
      <c r="GL541" s="665" t="e">
        <f>SUM(DS541:GK541)=#REF!-SUM(HB541:HK541)</f>
        <v>#N/A</v>
      </c>
      <c r="GM541" s="667"/>
      <c r="GN541" s="749">
        <v>2027</v>
      </c>
      <c r="GO541" s="664" t="e">
        <f>SUMIF(DS524:EN524,GO524,DS541:EN541)</f>
        <v>#N/A</v>
      </c>
      <c r="GP541" s="668" t="e">
        <f>SUMIF(DS524:GK524,GP524,DS541:GK541)</f>
        <v>#N/A</v>
      </c>
      <c r="GQ541" s="668" t="e">
        <f>SUMIF(DS524:GK524,GQ524,DS541:GK541)</f>
        <v>#N/A</v>
      </c>
      <c r="GR541" s="668" t="e">
        <f>SUMIF(DS524:GK524,GR524,DS541:GK541)</f>
        <v>#N/A</v>
      </c>
      <c r="GS541" s="668" t="e">
        <f>SUMIF(DS524:GK524,GS524,DS541:GK541)</f>
        <v>#N/A</v>
      </c>
      <c r="GT541" s="668" t="e">
        <f>SUMIF(DS524:GK524,GT524,DS541:GK541)</f>
        <v>#N/A</v>
      </c>
      <c r="GU541" s="668" t="e">
        <f>SUMIF(DS524:GK524,GU524,DS541:GK541)</f>
        <v>#N/A</v>
      </c>
      <c r="GV541" s="668" t="e">
        <f>SUMIF(DS524:GK524,GV524,DS541:GK541)</f>
        <v>#N/A</v>
      </c>
      <c r="GW541" s="668" t="e">
        <f>SUMIF(DS524:GK524,GW524,DS541:GK541)</f>
        <v>#N/A</v>
      </c>
      <c r="GX541" s="668" t="e">
        <f>SUMIF(DS524:GK524,GX524,DS541:GK541)</f>
        <v>#N/A</v>
      </c>
      <c r="GY541" s="668" t="e">
        <f>SUMIF(DS524:GK524,GY524,DS541:GK541)</f>
        <v>#N/A</v>
      </c>
      <c r="GZ541" s="646" t="e">
        <f>#REF!=SUM(GO541:GY541)</f>
        <v>#REF!</v>
      </c>
      <c r="HB541" s="668" t="e">
        <f>IF(GZ541,0,(#REF!-SUM(GO541:GY541))*INDEX(AK525:AT532,MATCH(GN541,AI525:AI532,0),MATCH(HB536,AK524:AT524,0)))</f>
        <v>#REF!</v>
      </c>
      <c r="HC541" s="668" t="e">
        <f>IF(GZ541,0,(#REF!-SUM(GO541:GY541))*INDEX(AK525:AT532,MATCH(GN541,AI525:AI532,0),MATCH(HC536,AK524:AT524,0)))</f>
        <v>#REF!</v>
      </c>
      <c r="HD541" s="668" t="e">
        <f>IF(GZ541,0,(#REF!-SUM(GO541:GY541))*INDEX(AK525:AT532,MATCH(GN541,AI525:AI532,0),MATCH(HD536,AK524:AT524,0)))</f>
        <v>#REF!</v>
      </c>
      <c r="HE541" s="668" t="e">
        <f>IF(GZ541,0,(#REF!-SUM(GO541:GY541))*INDEX(AK525:AT532,MATCH(GN541,AI525:AI532,0),MATCH(HE536,AK524:AT524,0)))</f>
        <v>#REF!</v>
      </c>
      <c r="HF541" s="668" t="e">
        <f>IF(GZ541,0,(#REF!-SUM(GO541:GY541))*INDEX(AK525:AT532,MATCH(GN541,AI525:AI532,0),MATCH(HF536,AK524:AT524,0)))</f>
        <v>#REF!</v>
      </c>
      <c r="HG541" s="668" t="e">
        <f>IF(GZ541,0,(#REF!-SUM(GO541:GY541))*INDEX(AK525:AT532,MATCH(GN541,AI525:AI532,0),MATCH(HG536,AK524:AT524,0)))</f>
        <v>#REF!</v>
      </c>
      <c r="HH541" s="668" t="e">
        <f>IF(GZ541,0,(#REF!-SUM(GO541:GY541))*INDEX(AK525:AT532,MATCH(GN541,AI525:AI532,0),MATCH(HH536,AK524:AT524,0)))</f>
        <v>#REF!</v>
      </c>
      <c r="HI541" s="668" t="e">
        <f>IF(GZ541,0,(#REF!-SUM(GO541:GY541))*INDEX(AK525:AT532,MATCH(GN541,AI525:AI532,0),MATCH(HI536,AK524:AT524,0)))</f>
        <v>#REF!</v>
      </c>
      <c r="HJ541" s="668" t="e">
        <f>IF(GZ541,0,(#REF!-SUM(GO541:GY541))*INDEX(AK525:AT532,MATCH(GN541,AI525:AI532,0),MATCH(HJ536,AK524:AT524,0)))</f>
        <v>#REF!</v>
      </c>
      <c r="HK541" s="668" t="e">
        <f>IF(GZ541,0,(#REF!-SUM(GO541:GY541))*INDEX(AK525:AT532,MATCH(GN541,AI525:AI532,0),MATCH(HK536,AK524:AT524,0)))</f>
        <v>#REF!</v>
      </c>
      <c r="HL541" s="668" t="e">
        <f>(SUM(HB541:HK541)+SUM(GO541:GY541))=#REF!</f>
        <v>#REF!</v>
      </c>
      <c r="HM541" s="674"/>
      <c r="HN541" s="674"/>
      <c r="HO541" s="674"/>
      <c r="HP541" s="674"/>
      <c r="HQ541" s="674"/>
      <c r="HR541" s="674"/>
      <c r="HS541" s="674"/>
      <c r="HT541" s="674"/>
      <c r="HU541" s="674"/>
      <c r="HV541" s="674"/>
      <c r="HW541" s="674"/>
      <c r="HX541" s="674"/>
      <c r="HY541" s="674"/>
      <c r="HZ541" s="674"/>
    </row>
    <row r="542" spans="1:234" hidden="1" x14ac:dyDescent="0.25">
      <c r="A542" s="643" t="s">
        <v>208</v>
      </c>
      <c r="G542" s="670"/>
      <c r="H542" s="670"/>
      <c r="I542" s="674"/>
      <c r="J542" s="674"/>
      <c r="K542" s="674"/>
      <c r="L542" s="674"/>
      <c r="M542" s="674"/>
      <c r="N542" s="674"/>
      <c r="O542" s="674"/>
      <c r="P542" s="674"/>
      <c r="Q542" s="674"/>
      <c r="R542" s="674"/>
      <c r="S542" s="675"/>
      <c r="DR542" s="749">
        <v>2028</v>
      </c>
      <c r="DS542" s="665" t="e">
        <f>INDEX(DT519:EA520,MATCH(DR542,DR519:DR520,0),MATCH(DS535,DT517:EA517,0))*INDEX(AJ525:AT532,MATCH(DS535,AI525:AI532,0),MATCH(DS536,AJ524:AT524,0))</f>
        <v>#N/A</v>
      </c>
      <c r="DT542" s="665" t="e">
        <f>INDEX(DT519:EA520,MATCH(DR542,DR519:DR520,0),MATCH(DT535,DT517:EA517,0))*INDEX(AJ525:AT532,MATCH(DT535,AI525:AI532,0),MATCH(DT536,AJ524:AT524,0))</f>
        <v>#N/A</v>
      </c>
      <c r="DU542" s="665" t="e">
        <f>INDEX(DT519:EA520,MATCH(DR542,DR519:DR520,0),MATCH(DU535,DT517:EA517,0))*INDEX(AJ525:AT532,MATCH(DU535,AI525:AI532,0),MATCH(DU536,AJ524:AT524,0))</f>
        <v>#N/A</v>
      </c>
      <c r="DV542" s="665" t="e">
        <f>INDEX(DT519:EA520,MATCH(DR542,DR519:DR520,0),MATCH(DV535,DT517:EA517,0))*INDEX(AJ525:AT532,MATCH(DV535,AI525:AI532,0),MATCH(DV536,AJ524:AT524,0))</f>
        <v>#N/A</v>
      </c>
      <c r="DW542" s="665" t="e">
        <f>INDEX(DT519:EA520,MATCH(DR542,DR519:DR520,0),MATCH(DW535,DT517:EA517,0))*INDEX(AJ525:AT532,MATCH(DW535,AI525:AI532,0),MATCH(DW536,AJ524:AT524,0))</f>
        <v>#N/A</v>
      </c>
      <c r="DX542" s="665" t="e">
        <f>INDEX(DT519:EA520,MATCH(DR542,DR519:DR520,0),MATCH(DX535,DT517:EA517,0))*INDEX(AJ525:AT532,MATCH(DX535,AI525:AI532,0),MATCH(DX536,AJ524:AT524,0))</f>
        <v>#N/A</v>
      </c>
      <c r="DY542" s="665" t="e">
        <f>INDEX(DT519:EA520,MATCH(DR542,DR519:DR520,0),MATCH(DY535,DT517:EA517,0))*INDEX(AJ525:AT532,MATCH(DY535,AI525:AI532,0),MATCH(DY536,AJ524:AT524,0))</f>
        <v>#N/A</v>
      </c>
      <c r="DZ542" s="665" t="e">
        <f>INDEX(DT519:EA520,MATCH(DR542,DR519:DR520,0),MATCH(DZ535,DT517:EA517,0))*INDEX(AJ525:AT532,MATCH(DZ535,AI525:AI532,0),MATCH(DZ536,AJ524:AT524,0))</f>
        <v>#N/A</v>
      </c>
      <c r="EA542" s="665" t="e">
        <f>INDEX(DT519:EA520,MATCH(DR542,DR519:DR520,0),MATCH(EA535,DT517:EA517,0))*INDEX(AJ525:AT532,MATCH(EA535,AI525:AI532,0),MATCH(EA536,AJ524:AT524,0))</f>
        <v>#N/A</v>
      </c>
      <c r="EB542" s="665" t="e">
        <f>INDEX(DT519:EA520,MATCH(DR542,DR519:DR520,0),MATCH(EB535,DT517:EA517,0))*INDEX(AJ525:AT532,MATCH(EB535,AI525:AI532,0),MATCH(EB536,AJ524:AT524,0))</f>
        <v>#N/A</v>
      </c>
      <c r="EC542" s="665" t="e">
        <f>INDEX(DT519:EA520,MATCH(DR542,DR519:DR520,0),MATCH(EC535,DT517:EA517,0))*INDEX(AJ525:AT532,MATCH(EC535,AI525:AI532,0),MATCH(EC536,AJ524:AT524,0))</f>
        <v>#N/A</v>
      </c>
      <c r="ED542" s="665" t="e">
        <f>INDEX(DT519:EA520,MATCH(DR542,DR519:DR520,0),MATCH(ED535,DT517:EA517,0))*INDEX(AJ525:AT532,MATCH(ED535,AI525:AI532,0),MATCH(ED536,AJ524:AT524,0))</f>
        <v>#N/A</v>
      </c>
      <c r="EE542" s="665" t="e">
        <f>INDEX(DT519:EA520,MATCH(DR542,DR519:DR520,0),MATCH(EE535,DT517:EA517,0))*INDEX(AJ525:AT532,MATCH(EE535,AI525:AI532,0),MATCH(EE536,AJ524:AT524,0))</f>
        <v>#N/A</v>
      </c>
      <c r="EF542" s="665" t="e">
        <f>INDEX(DT519:EA520,MATCH(DR542,DR519:DR520,0),MATCH(EF535,DT517:EA517,0))*INDEX(AJ525:AT532,MATCH(EF535,AI525:AI532,0),MATCH(EF536,AJ524:AT524,0))</f>
        <v>#N/A</v>
      </c>
      <c r="EG542" s="665" t="e">
        <f>INDEX(DT519:EA520,MATCH(DR542,DR519:DR520,0),MATCH(EG535,DT517:EA517,0))*INDEX(AJ525:AT532,MATCH(EG535,AI525:AI532,0),MATCH(EG536,AJ524:AT524,0))</f>
        <v>#N/A</v>
      </c>
      <c r="EH542" s="665" t="e">
        <f>INDEX(DT519:EA520,MATCH(DR542,DR519:DR520,0),MATCH(EH535,DT517:EA517,0))*INDEX(AJ525:AT532,MATCH(EH535,AI525:AI532,0),MATCH(EH536,AJ524:AT524,0))</f>
        <v>#N/A</v>
      </c>
      <c r="EI542" s="665" t="e">
        <f>INDEX(DT519:EA520,MATCH(DR542,DR519:DR520,0),MATCH(EI535,DT517:EA517,0))*INDEX(AJ525:AT532,MATCH(EI535,AI525:AI532,0),MATCH(EI536,AJ524:AT524,0))</f>
        <v>#N/A</v>
      </c>
      <c r="EJ542" s="665" t="e">
        <f>INDEX(DT519:EA520,MATCH(DR542,DR519:DR520,0),MATCH(EJ535,DT517:EA517,0))*INDEX(AJ525:AT532,MATCH(EJ535,AI525:AI532,0),MATCH(EJ536,AJ524:AT524,0))</f>
        <v>#N/A</v>
      </c>
      <c r="EK542" s="665" t="e">
        <f>INDEX(DT519:EA520,MATCH(DR542,DR519:DR520,0),MATCH(EK535,DT517:EA517,0))*INDEX(AJ525:AT532,MATCH(EK535,AI525:AI532,0),MATCH(EK536,AJ524:AT524,0))</f>
        <v>#N/A</v>
      </c>
      <c r="EL542" s="665" t="e">
        <f>INDEX(DT519:EA520,MATCH(DR542,DR519:DR520,0),MATCH(EL535,DT517:EA517,0))*INDEX(AJ525:AT532,MATCH(EL535,AI525:AI532,0),MATCH(EL536,AJ524:AT524,0))</f>
        <v>#N/A</v>
      </c>
      <c r="EM542" s="665" t="e">
        <f>INDEX(DT519:EA520,MATCH(DR542,DR519:DR520,0),MATCH(EM535,DT517:EA517,0))*INDEX(AJ525:AT532,MATCH(EM535,AI525:AI532,0),MATCH(EM536,AJ524:AT524,0))</f>
        <v>#N/A</v>
      </c>
      <c r="EN542" s="665" t="e">
        <f>INDEX(DT519:EA520,MATCH(DR542,DR519:DR520,0),MATCH(EN535,DT517:EA517,0))*INDEX(AJ525:AT532,MATCH(EN535,AI525:AI532,0),MATCH(EN536,AJ524:AT524,0))</f>
        <v>#N/A</v>
      </c>
      <c r="EO542" s="665" t="e">
        <f>INDEX(DT519:EA520,MATCH(DR542,DR519:DR520,0),MATCH(EO535,DT517:EA517,0))*INDEX(AJ525:AT532,MATCH(EO535,AI525:AI532,0),MATCH(EO536,AJ524:AT524,0))</f>
        <v>#N/A</v>
      </c>
      <c r="EP542" s="665" t="e">
        <f>INDEX(DT519:EA520,MATCH(DR542,DR519:DR520,0),MATCH(EP535,DT517:EA517,0))*INDEX(AJ525:AT532,MATCH(EP535,AI525:AI532,0),MATCH(EP536,AJ524:AT524,0))</f>
        <v>#N/A</v>
      </c>
      <c r="EQ542" s="665" t="e">
        <f>INDEX(DT519:EA520,MATCH(DR542,DR519:DR520,0),MATCH(EQ535,DT517:EA517,0))*INDEX(AJ525:AT532,MATCH(EQ535,AI525:AI532,0),MATCH(EQ536,AJ524:AT524,0))</f>
        <v>#N/A</v>
      </c>
      <c r="ER542" s="665" t="e">
        <f>INDEX(DT519:EA520,MATCH(DR542,DR519:DR520,0),MATCH(ER535,DT517:EA517,0))*INDEX(AJ525:AT532,MATCH(ER535,AI525:AI532,0),MATCH(ER536,AJ524:AT524,0))</f>
        <v>#N/A</v>
      </c>
      <c r="ES542" s="665" t="e">
        <f>INDEX(DT519:EA520,MATCH(DR542,DR519:DR520,0),MATCH(ES535,DT517:EA517,0))*INDEX(AJ525:AT532,MATCH(ES535,AI525:AI532,0),MATCH(ES536,AJ524:AT524,0))</f>
        <v>#N/A</v>
      </c>
      <c r="ET542" s="665" t="e">
        <f>INDEX(DT519:EA520,MATCH(DR542,DR519:DR520,0),MATCH(ET535,DT517:EA517,0))*INDEX(AJ525:AT532,MATCH(ET535,AI525:AI532,0),MATCH(ET536,AJ524:AT524,0))</f>
        <v>#N/A</v>
      </c>
      <c r="EU542" s="665" t="e">
        <f>INDEX(DT519:EA520,MATCH(DR542,DR519:DR520,0),MATCH(EU535,DT517:EA517,0))*INDEX(AJ525:AT532,MATCH(EU535,AI525:AI532,0),MATCH(EU536,AJ524:AT524,0))</f>
        <v>#N/A</v>
      </c>
      <c r="EV542" s="665" t="e">
        <f>INDEX(DT519:EA520,MATCH(DR542,DR519:DR520,0),MATCH(EV535,DT517:EA517,0))*INDEX(AJ525:AT532,MATCH(EV535,AI525:AI532,0),MATCH(EV536,AJ524:AT524,0))</f>
        <v>#N/A</v>
      </c>
      <c r="EW542" s="665" t="e">
        <f>INDEX(DT519:EA520,MATCH(DR542,DR519:DR520,0),MATCH(EW535,DT517:EA517,0))*INDEX(AJ525:AT532,MATCH(EW535,AI525:AI532,0),MATCH(EW536,AJ524:AT524,0))</f>
        <v>#N/A</v>
      </c>
      <c r="EX542" s="665" t="e">
        <f>INDEX(DT519:EA520,MATCH(DR542,DR519:DR520,0),MATCH(EX535,DT517:EA517,0))*INDEX(AJ525:AT532,MATCH(EX535,AI525:AI532,0),MATCH(EX536,AJ524:AT524,0))</f>
        <v>#N/A</v>
      </c>
      <c r="EY542" s="665" t="e">
        <f>INDEX(DT519:EA520,MATCH(DR542,DR519:DR520,0),MATCH(EY535,DT517:EA517,0))*INDEX(AJ525:AT532,MATCH(EY535,AI525:AI532,0),MATCH(EY536,AJ524:AT524,0))</f>
        <v>#N/A</v>
      </c>
      <c r="EZ542" s="665" t="e">
        <f>INDEX(DT519:EA520,MATCH(DR542,DR519:DR520,0),MATCH(EZ535,DT517:EA517,0))*INDEX(AJ525:AT532,MATCH(EZ535,AI525:AI532,0),MATCH(EZ536,AJ524:AT524,0))</f>
        <v>#N/A</v>
      </c>
      <c r="FA542" s="665" t="e">
        <f>INDEX(DT519:EA520,MATCH(DR542,DR519:DR520,0),MATCH(FA535,DT517:EA517,0))*INDEX(AJ525:AT532,MATCH(FA535,AI525:AI532,0),MATCH(FA536,AJ524:AT524,0))</f>
        <v>#N/A</v>
      </c>
      <c r="FB542" s="665" t="e">
        <f>INDEX(DT519:EA520,MATCH(DR542,DR519:DR520,0),MATCH(FB535,DT517:EA517,0))*INDEX(AJ525:AT532,MATCH(FB535,AI525:AI532,0),MATCH(FB536,AJ524:AT524,0))</f>
        <v>#N/A</v>
      </c>
      <c r="FC542" s="665" t="e">
        <f>INDEX(DT519:EA520,MATCH(DR542,DR519:DR520,0),MATCH(FC535,DT517:EA517,0))*INDEX(AJ525:AT532,MATCH(FC535,AI525:AI532,0),MATCH(FC536,AJ524:AT524,0))</f>
        <v>#N/A</v>
      </c>
      <c r="FD542" s="665" t="e">
        <f>INDEX(DT519:EA520,MATCH(DR542,DR519:DR520,0),MATCH(FD535,DT517:EA517,0))*INDEX(AJ525:AT532,MATCH(FD535,AI525:AI532,0),MATCH(FD536,AJ524:AT524,0))</f>
        <v>#N/A</v>
      </c>
      <c r="FE542" s="665" t="e">
        <f>INDEX(DT519:EA520,MATCH(DR542,DR519:DR520,0),MATCH(FE535,DT517:EA517,0))*INDEX(AJ525:AT532,MATCH(FE535,AI525:AI532,0),MATCH(FE536,AJ524:AT524,0))</f>
        <v>#N/A</v>
      </c>
      <c r="FF542" s="665" t="e">
        <f>INDEX(DT519:EA520,MATCH(DR542,DR519:DR520,0),MATCH(FF535,DT517:EA517,0))*INDEX(AJ525:AT532,MATCH(FF535,AI525:AI532,0),MATCH(FF536,AJ524:AT524,0))</f>
        <v>#N/A</v>
      </c>
      <c r="FG542" s="665" t="e">
        <f>INDEX(DT519:EA520,MATCH(DR542,DR519:DR520,0),MATCH(FG535,DT517:EA517,0))*INDEX(AJ525:AT532,MATCH(FG535,AI525:AI532,0),MATCH(FG536,AJ524:AT524,0))</f>
        <v>#N/A</v>
      </c>
      <c r="FH542" s="665" t="e">
        <f>INDEX(DT519:EA520,MATCH(DR542,DR519:DR520,0),MATCH(FH535,DT517:EA517,0))*INDEX(AJ525:AT532,MATCH(FH535,AI525:AI532,0),MATCH(FH536,AJ524:AT524,0))</f>
        <v>#N/A</v>
      </c>
      <c r="FI542" s="665" t="e">
        <f>INDEX(DT519:EA520,MATCH(DR542,DR519:DR520,0),MATCH(FI535,DT517:EA517,0))*INDEX(AJ525:AT532,MATCH(FI535,AI525:AI532,0),MATCH(FI536,AJ524:AT524,0))</f>
        <v>#N/A</v>
      </c>
      <c r="FJ542" s="665" t="e">
        <f>INDEX(DT519:EA520,MATCH(DR542,DR519:DR520,0),MATCH(FJ535,DT517:EA517,0))*INDEX(AJ525:AT532,MATCH(FJ535,AI525:AI532,0),MATCH(FJ536,AJ524:AT524,0))</f>
        <v>#N/A</v>
      </c>
      <c r="FK542" s="665" t="e">
        <f>INDEX(DT519:EA520,MATCH(DR542,DR519:DR520,0),MATCH(FK535,DT517:EA517,0))*INDEX(AJ525:AT532,MATCH(FK535,AI525:AI532,0),MATCH(FK536,AJ524:AT524,0))</f>
        <v>#N/A</v>
      </c>
      <c r="FL542" s="665" t="e">
        <f>INDEX(DT519:EA520,MATCH(DR542,DR519:DR520,0),MATCH(FL535,DT517:EA517,0))*INDEX(AJ525:AT532,MATCH(FL535,AI525:AI532,0),MATCH(FL536,AJ524:AT524,0))</f>
        <v>#N/A</v>
      </c>
      <c r="FM542" s="665" t="e">
        <f>INDEX(DT519:EA520,MATCH(DR542,DR519:DR520,0),MATCH(FM535,DT517:EA517,0))*INDEX(AJ525:AT532,MATCH(FM535,AI525:AI532,0),MATCH(FM536,AJ524:AT524,0))</f>
        <v>#N/A</v>
      </c>
      <c r="FN542" s="665" t="e">
        <f>INDEX(DT519:EA520,MATCH(DR542,DR519:DR520,0),MATCH(FN535,DT517:EA517,0))*INDEX(AJ525:AT532,MATCH(FN535,AI525:AI532,0),MATCH(FN536,AJ524:AT524,0))</f>
        <v>#N/A</v>
      </c>
      <c r="FO542" s="665" t="e">
        <f>INDEX(DT519:EA520,MATCH(DR542,DR519:DR520,0),MATCH(FO535,DT517:EA517,0))*INDEX(AJ525:AT532,MATCH(FO535,AI525:AI532,0),MATCH(FO536,AJ524:AT524,0))</f>
        <v>#N/A</v>
      </c>
      <c r="FP542" s="665" t="e">
        <f>INDEX(DT519:EA520,MATCH(DR542,DR519:DR520,0),MATCH(FP535,DT517:EA517,0))*INDEX(AJ525:AT532,MATCH(FP535,AI525:AI532,0),MATCH(FP536,AJ524:AT524,0))</f>
        <v>#N/A</v>
      </c>
      <c r="FQ542" s="665" t="e">
        <f>INDEX(DT519:EA520,MATCH(DR542,DR519:DR520,0),MATCH(FQ535,DT517:EA517,0))*INDEX(AJ525:AT532,MATCH(FQ535,AI525:AI532,0),MATCH(FQ536,AJ524:AT524,0))</f>
        <v>#N/A</v>
      </c>
      <c r="FR542" s="665" t="e">
        <f>INDEX(DT519:EA520,MATCH(DR542,DR519:DR520,0),MATCH(FR535,DT517:EA517,0))*INDEX(AJ525:AT532,MATCH(FR535,AI525:AI532,0),MATCH(FR536,AJ524:AT524,0))</f>
        <v>#N/A</v>
      </c>
      <c r="FS542" s="665" t="e">
        <f>INDEX(DT519:EA520,MATCH(DR542,DR519:DR520,0),MATCH(FS535,DT517:EA517,0))*INDEX(AJ525:AT532,MATCH(FS535,AI525:AI532,0),MATCH(FS536,AJ524:AT524,0))</f>
        <v>#N/A</v>
      </c>
      <c r="FT542" s="665" t="e">
        <f>INDEX(DT519:EA520,MATCH(DR542,DR519:DR520,0),MATCH(FT535,DT517:EA517,0))*INDEX(AJ525:AT532,MATCH(FT535,AI525:AI532,0),MATCH(FT536,AJ524:AT524,0))</f>
        <v>#N/A</v>
      </c>
      <c r="FU542" s="665" t="e">
        <f>INDEX(DT519:EA520,MATCH(DR542,DR519:DR520,0),MATCH(FU535,DT517:EA517,0))*INDEX(AJ525:AT532,MATCH(FU535,AI525:AI532,0),MATCH(FU536,AJ524:AT524,0))</f>
        <v>#N/A</v>
      </c>
      <c r="FV542" s="665" t="e">
        <f>INDEX(DT519:EA520,MATCH(DR542,DR519:DR520,0),MATCH(FV535,DT517:EA517,0))*INDEX(AJ525:AT532,MATCH(FV535,AI525:AI532,0),MATCH(FV536,AJ524:AT524,0))</f>
        <v>#N/A</v>
      </c>
      <c r="FW542" s="665" t="e">
        <f>INDEX(DT519:EA520,MATCH(DR542,DR519:DR520,0),MATCH(FW535,DT517:EA517,0))*INDEX(AJ525:AT532,MATCH(FW535,AI525:AI532,0),MATCH(FW536,AJ524:AT524,0))</f>
        <v>#N/A</v>
      </c>
      <c r="FX542" s="665" t="e">
        <f>INDEX(DT519:EA520,MATCH(DR542,DR519:DR520,0),MATCH(FX535,DT517:EA517,0))*INDEX(AJ525:AT532,MATCH(FX535,AI525:AI532,0),MATCH(FX536,AJ524:AT524,0))</f>
        <v>#N/A</v>
      </c>
      <c r="FY542" s="665" t="e">
        <f>INDEX(DT519:EA520,MATCH(DR542,DR519:DR520,0),MATCH(FY535,DT517:EA517,0))*INDEX(AJ525:AT532,MATCH(FY535,AI525:AI532,0),MATCH(FY536,AJ524:AT524,0))</f>
        <v>#N/A</v>
      </c>
      <c r="FZ542" s="665" t="e">
        <f>INDEX(DT519:EA520,MATCH(DR542,DR519:DR520,0),MATCH(FZ535,DT517:EA517,0))*INDEX(AJ525:AT532,MATCH(FZ535,AI525:AI532,0),MATCH(FZ536,AJ524:AT524,0))</f>
        <v>#N/A</v>
      </c>
      <c r="GA542" s="665" t="e">
        <f>INDEX(DT519:EA520,MATCH(DR542,DR519:DR520,0),MATCH(GA535,DT517:EA517,0))*INDEX(AJ525:AT532,MATCH(GA535,AI525:AI532,0),MATCH(GA536,AJ524:AT524,0))</f>
        <v>#N/A</v>
      </c>
      <c r="GB542" s="665" t="e">
        <f>INDEX(DT519:EA520,MATCH(DR542,DR519:DR520,0),MATCH(GB535,DT517:EA517,0))*INDEX(AJ525:AT532,MATCH(GB535,AI525:AI532,0),MATCH(GB536,AJ524:AT524,0))</f>
        <v>#N/A</v>
      </c>
      <c r="GC542" s="665" t="e">
        <f>INDEX(DT519:EA520,MATCH(DR542,DR519:DR520,0),MATCH(GC535,DT517:EA517,0))*INDEX(AJ525:AT532,MATCH(GC535,AI525:AI532,0),MATCH(GC536,AJ524:AT524,0))</f>
        <v>#N/A</v>
      </c>
      <c r="GD542" s="665" t="e">
        <f>INDEX(DT519:EA520,MATCH(DR542,DR519:DR520,0),MATCH(GD535,DT517:EA517,0))*INDEX(AJ525:AT532,MATCH(GD535,AI525:AI532,0),MATCH(GD536,AJ524:AT524,0))</f>
        <v>#N/A</v>
      </c>
      <c r="GE542" s="665" t="e">
        <f>INDEX(DT519:EA520,MATCH(DR542,DR519:DR520,0),MATCH(GE535,DT517:EA517,0))*INDEX(AJ525:AT532,MATCH(GE535,AI525:AI532,0),MATCH(GE536,AJ524:AT524,0))</f>
        <v>#N/A</v>
      </c>
      <c r="GF542" s="665" t="e">
        <f>INDEX(DT519:EA520,MATCH(DR542,DR519:DR520,0),MATCH(GF535,DT517:EA517,0))*INDEX(AJ525:AT532,MATCH(GF535,AI525:AI532,0),MATCH(GF536,AJ524:AT524,0))</f>
        <v>#N/A</v>
      </c>
      <c r="GG542" s="665" t="e">
        <f>INDEX(DT519:EA520,MATCH(DR542,DR519:DR520,0),MATCH(GG535,DT517:EA517,0))*INDEX(AJ525:AT532,MATCH(GG535,AI525:AI532,0),MATCH(GG536,AJ524:AT524,0))</f>
        <v>#N/A</v>
      </c>
      <c r="GH542" s="665" t="e">
        <f>INDEX(DT519:EA520,MATCH(DR542,DR519:DR520,0),MATCH(GH535,DT517:EA517,0))*INDEX(AJ525:AT532,MATCH(GH535,AI525:AI532,0),MATCH(GH536,AJ524:AT524,0))</f>
        <v>#N/A</v>
      </c>
      <c r="GI542" s="665" t="e">
        <f>INDEX(DT519:EA520,MATCH(DR542,DR519:DR520,0),MATCH(GI535,DT517:EA517,0))*INDEX(AJ525:AT532,MATCH(GI535,AI525:AI532,0),MATCH(GI536,AJ524:AT524,0))</f>
        <v>#N/A</v>
      </c>
      <c r="GJ542" s="665" t="e">
        <f>INDEX(DT519:EA520,MATCH(DR542,DR519:DR520,0),MATCH(GJ535,DT517:EA517,0))*INDEX(AJ525:AT532,MATCH(GJ535,AI525:AI532,0),MATCH(GJ536,AJ524:AT524,0))</f>
        <v>#N/A</v>
      </c>
      <c r="GK542" s="665" t="e">
        <f>INDEX(DT519:EA520,MATCH(DR542,DR519:DR520,0),MATCH(GK535,DT517:EA517,0))*INDEX(AJ525:AT532,MATCH(GK535,AI525:AI532,0),MATCH(GK536,AJ524:AT524,0))</f>
        <v>#N/A</v>
      </c>
      <c r="GL542" s="665" t="e">
        <f>SUM(DS542:GK542)=#REF!-SUM(HB542:HK542)</f>
        <v>#N/A</v>
      </c>
      <c r="GM542" s="667"/>
      <c r="GN542" s="749">
        <v>2028</v>
      </c>
      <c r="GO542" s="664" t="e">
        <f>SUMIF(DS524:EN524,GO524,DS542:EN542)</f>
        <v>#N/A</v>
      </c>
      <c r="GP542" s="668" t="e">
        <f>SUMIF(DS524:GK524,GP524,DS542:GK542)</f>
        <v>#N/A</v>
      </c>
      <c r="GQ542" s="668" t="e">
        <f>SUMIF(DS524:GK524,GQ524,DS542:GK542)</f>
        <v>#N/A</v>
      </c>
      <c r="GR542" s="668" t="e">
        <f>SUMIF(DS524:GK524,GR524,DS542:GK542)</f>
        <v>#N/A</v>
      </c>
      <c r="GS542" s="668" t="e">
        <f>SUMIF(DS524:GK524,GS524,DS542:GK542)</f>
        <v>#N/A</v>
      </c>
      <c r="GT542" s="668" t="e">
        <f>SUMIF(DS524:GK524,GT524,DS542:GK542)</f>
        <v>#N/A</v>
      </c>
      <c r="GU542" s="668" t="e">
        <f>SUMIF(DS524:GK524,GU524,DS542:GK542)</f>
        <v>#N/A</v>
      </c>
      <c r="GV542" s="668" t="e">
        <f>SUMIF(DS524:GK524,GV524,DS542:GK542)</f>
        <v>#N/A</v>
      </c>
      <c r="GW542" s="668" t="e">
        <f>SUMIF(DS524:GK524,GW524,DS542:GK542)</f>
        <v>#N/A</v>
      </c>
      <c r="GX542" s="668" t="e">
        <f>SUMIF(DS524:GK524,GX524,DS542:GK542)</f>
        <v>#N/A</v>
      </c>
      <c r="GY542" s="668" t="e">
        <f>SUMIF(DS524:GK524,GY524,DS542:GK542)</f>
        <v>#N/A</v>
      </c>
      <c r="GZ542" s="646" t="e">
        <f>#REF!=SUM(GO542:GY542)</f>
        <v>#REF!</v>
      </c>
      <c r="HB542" s="668" t="e">
        <f>IF(GZ542,0,(#REF!-SUM(GO542:GY542))*INDEX(AK525:AT532,MATCH(GN542,AI525:AI532,0),MATCH(HB536,AK524:AT524,0)))</f>
        <v>#REF!</v>
      </c>
      <c r="HC542" s="668" t="e">
        <f>IF(GZ542,0,(#REF!-SUM(GO542:GY542))*INDEX(AK525:AT532,MATCH(GN542,AI525:AI532,0),MATCH(HC536,AK524:AT524,0)))</f>
        <v>#REF!</v>
      </c>
      <c r="HD542" s="668" t="e">
        <f>IF(GZ542,0,(#REF!-SUM(GO542:GY542))*INDEX(AK525:AT532,MATCH(GN542,AI525:AI532,0),MATCH(HD536,AK524:AT524,0)))</f>
        <v>#REF!</v>
      </c>
      <c r="HE542" s="668" t="e">
        <f>IF(GZ542,0,(#REF!-SUM(GO542:GY542))*INDEX(AK525:AT532,MATCH(GN542,AI525:AI532,0),MATCH(HE536,AK524:AT524,0)))</f>
        <v>#REF!</v>
      </c>
      <c r="HF542" s="668" t="e">
        <f>IF(GZ542,0,(#REF!-SUM(GO542:GY542))*INDEX(AK525:AT532,MATCH(GN542,AI525:AI532,0),MATCH(HF536,AK524:AT524,0)))</f>
        <v>#REF!</v>
      </c>
      <c r="HG542" s="668" t="e">
        <f>IF(GZ542,0,(#REF!-SUM(GO542:GY542))*INDEX(AK525:AT532,MATCH(GN542,AI525:AI532,0),MATCH(HG536,AK524:AT524,0)))</f>
        <v>#REF!</v>
      </c>
      <c r="HH542" s="668" t="e">
        <f>IF(GZ542,0,(#REF!-SUM(GO542:GY542))*INDEX(AK525:AT532,MATCH(GN542,AI525:AI532,0),MATCH(HH536,AK524:AT524,0)))</f>
        <v>#REF!</v>
      </c>
      <c r="HI542" s="668" t="e">
        <f>IF(GZ542,0,(#REF!-SUM(GO542:GY542))*INDEX(AK525:AT532,MATCH(GN542,AI525:AI532,0),MATCH(HI536,AK524:AT524,0)))</f>
        <v>#REF!</v>
      </c>
      <c r="HJ542" s="668" t="e">
        <f>IF(GZ542,0,(#REF!-SUM(GO542:GY542))*INDEX(AK525:AT532,MATCH(GN542,AI525:AI532,0),MATCH(HJ536,AK524:AT524,0)))</f>
        <v>#REF!</v>
      </c>
      <c r="HK542" s="668" t="e">
        <f>IF(GZ542,0,(#REF!-SUM(GO542:GY542))*INDEX(AK525:AT532,MATCH(GN542,AI525:AI532,0),MATCH(HK536,AK524:AT524,0)))</f>
        <v>#REF!</v>
      </c>
      <c r="HL542" s="668" t="e">
        <f>(SUM(HB542:HK542)+SUM(GO542:GY542))=#REF!</f>
        <v>#REF!</v>
      </c>
      <c r="HM542" s="674"/>
      <c r="HN542" s="674"/>
      <c r="HO542" s="674"/>
      <c r="HP542" s="674"/>
      <c r="HQ542" s="674"/>
      <c r="HR542" s="674"/>
      <c r="HS542" s="674"/>
      <c r="HT542" s="674"/>
      <c r="HU542" s="674"/>
      <c r="HV542" s="674"/>
      <c r="HW542" s="674"/>
      <c r="HX542" s="674"/>
      <c r="HY542" s="674"/>
      <c r="HZ542" s="674"/>
    </row>
    <row r="543" spans="1:234" hidden="1" x14ac:dyDescent="0.25">
      <c r="A543" s="643" t="s">
        <v>208</v>
      </c>
      <c r="S543" s="663"/>
      <c r="DR543" s="749">
        <v>2029</v>
      </c>
      <c r="DS543" s="665" t="e">
        <f>INDEX(DT519:EA520,MATCH(DR543,DR519:DR520,0),MATCH(DS535,DT517:EA517,0))*INDEX(AJ525:AT532,MATCH(DS535,AI525:AI532,0),MATCH(DS536,AJ524:AT524,0))</f>
        <v>#N/A</v>
      </c>
      <c r="DT543" s="665" t="e">
        <f>INDEX(DT519:EA520,MATCH(DR543,DR519:DR520,0),MATCH(DT535,DT517:EA517,0))*INDEX(AJ525:AT532,MATCH(DT535,AI525:AI532,0),MATCH(DT536,AJ524:AT524,0))</f>
        <v>#N/A</v>
      </c>
      <c r="DU543" s="665" t="e">
        <f>INDEX(DT519:EA520,MATCH(DR543,DR519:DR520,0),MATCH(DU535,DT517:EA517,0))*INDEX(AJ525:AT532,MATCH(DU535,AI525:AI532,0),MATCH(DU536,AJ524:AT524,0))</f>
        <v>#N/A</v>
      </c>
      <c r="DV543" s="665" t="e">
        <f>INDEX(DT519:EA520,MATCH(DR543,DR519:DR520,0),MATCH(DV535,DT517:EA517,0))*INDEX(AJ525:AT532,MATCH(DV535,AI525:AI532,0),MATCH(DV536,AJ524:AT524,0))</f>
        <v>#N/A</v>
      </c>
      <c r="DW543" s="665" t="e">
        <f>INDEX(DT519:EA520,MATCH(DR543,DR519:DR520,0),MATCH(DW535,DT517:EA517,0))*INDEX(AJ525:AT532,MATCH(DW535,AI525:AI532,0),MATCH(DW536,AJ524:AT524,0))</f>
        <v>#N/A</v>
      </c>
      <c r="DX543" s="665" t="e">
        <f>INDEX(DT519:EA520,MATCH(DR543,DR519:DR520,0),MATCH(DX535,DT517:EA517,0))*INDEX(AJ525:AT532,MATCH(DX535,AI525:AI532,0),MATCH(DX536,AJ524:AT524,0))</f>
        <v>#N/A</v>
      </c>
      <c r="DY543" s="665" t="e">
        <f>INDEX(DT519:EA520,MATCH(DR543,DR519:DR520,0),MATCH(DY535,DT517:EA517,0))*INDEX(AJ525:AT532,MATCH(DY535,AI525:AI532,0),MATCH(DY536,AJ524:AT524,0))</f>
        <v>#N/A</v>
      </c>
      <c r="DZ543" s="665" t="e">
        <f>INDEX(DT519:EA520,MATCH(DR543,DR519:DR520,0),MATCH(DZ535,DT517:EA517,0))*INDEX(AJ525:AT532,MATCH(DZ535,AI525:AI532,0),MATCH(DZ536,AJ524:AT524,0))</f>
        <v>#N/A</v>
      </c>
      <c r="EA543" s="665" t="e">
        <f>INDEX(DT519:EA520,MATCH(DR543,DR519:DR520,0),MATCH(EA535,DT517:EA517,0))*INDEX(AJ525:AT532,MATCH(EA535,AI525:AI532,0),MATCH(EA536,AJ524:AT524,0))</f>
        <v>#N/A</v>
      </c>
      <c r="EB543" s="665" t="e">
        <f>INDEX(DT519:EA520,MATCH(DR543,DR519:DR520,0),MATCH(EB535,DT517:EA517,0))*INDEX(AJ525:AT532,MATCH(EB535,AI525:AI532,0),MATCH(EB536,AJ524:AT524,0))</f>
        <v>#N/A</v>
      </c>
      <c r="EC543" s="665" t="e">
        <f>INDEX(DT519:EA520,MATCH(DR543,DR519:DR520,0),MATCH(EC535,DT517:EA517,0))*INDEX(AJ525:AT532,MATCH(EC535,AI525:AI532,0),MATCH(EC536,AJ524:AT524,0))</f>
        <v>#N/A</v>
      </c>
      <c r="ED543" s="665" t="e">
        <f>INDEX(DT519:EA520,MATCH(DR543,DR519:DR520,0),MATCH(ED535,DT517:EA517,0))*INDEX(AJ525:AT532,MATCH(ED535,AI525:AI532,0),MATCH(ED536,AJ524:AT524,0))</f>
        <v>#N/A</v>
      </c>
      <c r="EE543" s="665" t="e">
        <f>INDEX(DT519:EA520,MATCH(DR543,DR519:DR520,0),MATCH(EE535,DT517:EA517,0))*INDEX(AJ525:AT532,MATCH(EE535,AI525:AI532,0),MATCH(EE536,AJ524:AT524,0))</f>
        <v>#N/A</v>
      </c>
      <c r="EF543" s="665" t="e">
        <f>INDEX(DT519:EA520,MATCH(DR543,DR519:DR520,0),MATCH(EF535,DT517:EA517,0))*INDEX(AJ525:AT532,MATCH(EF535,AI525:AI532,0),MATCH(EF536,AJ524:AT524,0))</f>
        <v>#N/A</v>
      </c>
      <c r="EG543" s="665" t="e">
        <f>INDEX(DT519:EA520,MATCH(DR543,DR519:DR520,0),MATCH(EG535,DT517:EA517,0))*INDEX(AJ525:AT532,MATCH(EG535,AI525:AI532,0),MATCH(EG536,AJ524:AT524,0))</f>
        <v>#N/A</v>
      </c>
      <c r="EH543" s="665" t="e">
        <f>INDEX(DT519:EA520,MATCH(DR543,DR519:DR520,0),MATCH(EH535,DT517:EA517,0))*INDEX(AJ525:AT532,MATCH(EH535,AI525:AI532,0),MATCH(EH536,AJ524:AT524,0))</f>
        <v>#N/A</v>
      </c>
      <c r="EI543" s="665" t="e">
        <f>INDEX(DT519:EA520,MATCH(DR543,DR519:DR520,0),MATCH(EI535,DT517:EA517,0))*INDEX(AJ525:AT532,MATCH(EI535,AI525:AI532,0),MATCH(EI536,AJ524:AT524,0))</f>
        <v>#N/A</v>
      </c>
      <c r="EJ543" s="665" t="e">
        <f>INDEX(DT519:EA520,MATCH(DR543,DR519:DR520,0),MATCH(EJ535,DT517:EA517,0))*INDEX(AJ525:AT532,MATCH(EJ535,AI525:AI532,0),MATCH(EJ536,AJ524:AT524,0))</f>
        <v>#N/A</v>
      </c>
      <c r="EK543" s="665" t="e">
        <f>INDEX(DT519:EA520,MATCH(DR543,DR519:DR520,0),MATCH(EK535,DT517:EA517,0))*INDEX(AJ525:AT532,MATCH(EK535,AI525:AI532,0),MATCH(EK536,AJ524:AT524,0))</f>
        <v>#N/A</v>
      </c>
      <c r="EL543" s="665" t="e">
        <f>INDEX(DT519:EA520,MATCH(DR543,DR519:DR520,0),MATCH(EL535,DT517:EA517,0))*INDEX(AJ525:AT532,MATCH(EL535,AI525:AI532,0),MATCH(EL536,AJ524:AT524,0))</f>
        <v>#N/A</v>
      </c>
      <c r="EM543" s="665" t="e">
        <f>INDEX(DT519:EA520,MATCH(DR543,DR519:DR520,0),MATCH(EM535,DT517:EA517,0))*INDEX(AJ525:AT532,MATCH(EM535,AI525:AI532,0),MATCH(EM536,AJ524:AT524,0))</f>
        <v>#N/A</v>
      </c>
      <c r="EN543" s="665" t="e">
        <f>INDEX(DT519:EA520,MATCH(DR543,DR519:DR520,0),MATCH(EN535,DT517:EA517,0))*INDEX(AJ525:AT532,MATCH(EN535,AI525:AI532,0),MATCH(EN536,AJ524:AT524,0))</f>
        <v>#N/A</v>
      </c>
      <c r="EO543" s="665" t="e">
        <f>INDEX(DT519:EA520,MATCH(DR543,DR519:DR520,0),MATCH(EO535,DT517:EA517,0))*INDEX(AJ525:AT532,MATCH(EO535,AI525:AI532,0),MATCH(EO536,AJ524:AT524,0))</f>
        <v>#N/A</v>
      </c>
      <c r="EP543" s="665" t="e">
        <f>INDEX(DT519:EA520,MATCH(DR543,DR519:DR520,0),MATCH(EP535,DT517:EA517,0))*INDEX(AJ525:AT532,MATCH(EP535,AI525:AI532,0),MATCH(EP536,AJ524:AT524,0))</f>
        <v>#N/A</v>
      </c>
      <c r="EQ543" s="665" t="e">
        <f>INDEX(DT519:EA520,MATCH(DR543,DR519:DR520,0),MATCH(EQ535,DT517:EA517,0))*INDEX(AJ525:AT532,MATCH(EQ535,AI525:AI532,0),MATCH(EQ536,AJ524:AT524,0))</f>
        <v>#N/A</v>
      </c>
      <c r="ER543" s="665" t="e">
        <f>INDEX(DT519:EA520,MATCH(DR543,DR519:DR520,0),MATCH(ER535,DT517:EA517,0))*INDEX(AJ525:AT532,MATCH(ER535,AI525:AI532,0),MATCH(ER536,AJ524:AT524,0))</f>
        <v>#N/A</v>
      </c>
      <c r="ES543" s="665" t="e">
        <f>INDEX(DT519:EA520,MATCH(DR543,DR519:DR520,0),MATCH(ES535,DT517:EA517,0))*INDEX(AJ525:AT532,MATCH(ES535,AI525:AI532,0),MATCH(ES536,AJ524:AT524,0))</f>
        <v>#N/A</v>
      </c>
      <c r="ET543" s="665" t="e">
        <f>INDEX(DT519:EA520,MATCH(DR543,DR519:DR520,0),MATCH(ET535,DT517:EA517,0))*INDEX(AJ525:AT532,MATCH(ET535,AI525:AI532,0),MATCH(ET536,AJ524:AT524,0))</f>
        <v>#N/A</v>
      </c>
      <c r="EU543" s="665" t="e">
        <f>INDEX(DT519:EA520,MATCH(DR543,DR519:DR520,0),MATCH(EU535,DT517:EA517,0))*INDEX(AJ525:AT532,MATCH(EU535,AI525:AI532,0),MATCH(EU536,AJ524:AT524,0))</f>
        <v>#N/A</v>
      </c>
      <c r="EV543" s="665" t="e">
        <f>INDEX(DT519:EA520,MATCH(DR543,DR519:DR520,0),MATCH(EV535,DT517:EA517,0))*INDEX(AJ525:AT532,MATCH(EV535,AI525:AI532,0),MATCH(EV536,AJ524:AT524,0))</f>
        <v>#N/A</v>
      </c>
      <c r="EW543" s="665" t="e">
        <f>INDEX(DT519:EA520,MATCH(DR543,DR519:DR520,0),MATCH(EW535,DT517:EA517,0))*INDEX(AJ525:AT532,MATCH(EW535,AI525:AI532,0),MATCH(EW536,AJ524:AT524,0))</f>
        <v>#N/A</v>
      </c>
      <c r="EX543" s="665" t="e">
        <f>INDEX(DT519:EA520,MATCH(DR543,DR519:DR520,0),MATCH(EX535,DT517:EA517,0))*INDEX(AJ525:AT532,MATCH(EX535,AI525:AI532,0),MATCH(EX536,AJ524:AT524,0))</f>
        <v>#N/A</v>
      </c>
      <c r="EY543" s="665" t="e">
        <f>INDEX(DT519:EA520,MATCH(DR543,DR519:DR520,0),MATCH(EY535,DT517:EA517,0))*INDEX(AJ525:AT532,MATCH(EY535,AI525:AI532,0),MATCH(EY536,AJ524:AT524,0))</f>
        <v>#N/A</v>
      </c>
      <c r="EZ543" s="665" t="e">
        <f>INDEX(DT519:EA520,MATCH(DR543,DR519:DR520,0),MATCH(EZ535,DT517:EA517,0))*INDEX(AJ525:AT532,MATCH(EZ535,AI525:AI532,0),MATCH(EZ536,AJ524:AT524,0))</f>
        <v>#N/A</v>
      </c>
      <c r="FA543" s="665" t="e">
        <f>INDEX(DT519:EA520,MATCH(DR543,DR519:DR520,0),MATCH(FA535,DT517:EA517,0))*INDEX(AJ525:AT532,MATCH(FA535,AI525:AI532,0),MATCH(FA536,AJ524:AT524,0))</f>
        <v>#N/A</v>
      </c>
      <c r="FB543" s="665" t="e">
        <f>INDEX(DT519:EA520,MATCH(DR543,DR519:DR520,0),MATCH(FB535,DT517:EA517,0))*INDEX(AJ525:AT532,MATCH(FB535,AI525:AI532,0),MATCH(FB536,AJ524:AT524,0))</f>
        <v>#N/A</v>
      </c>
      <c r="FC543" s="665" t="e">
        <f>INDEX(DT519:EA520,MATCH(DR543,DR519:DR520,0),MATCH(FC535,DT517:EA517,0))*INDEX(AJ525:AT532,MATCH(FC535,AI525:AI532,0),MATCH(FC536,AJ524:AT524,0))</f>
        <v>#N/A</v>
      </c>
      <c r="FD543" s="665" t="e">
        <f>INDEX(DT519:EA520,MATCH(DR543,DR519:DR520,0),MATCH(FD535,DT517:EA517,0))*INDEX(AJ525:AT532,MATCH(FD535,AI525:AI532,0),MATCH(FD536,AJ524:AT524,0))</f>
        <v>#N/A</v>
      </c>
      <c r="FE543" s="665" t="e">
        <f>INDEX(DT519:EA520,MATCH(DR543,DR519:DR520,0),MATCH(FE535,DT517:EA517,0))*INDEX(AJ525:AT532,MATCH(FE535,AI525:AI532,0),MATCH(FE536,AJ524:AT524,0))</f>
        <v>#N/A</v>
      </c>
      <c r="FF543" s="665" t="e">
        <f>INDEX(DT519:EA520,MATCH(DR543,DR519:DR520,0),MATCH(FF535,DT517:EA517,0))*INDEX(AJ525:AT532,MATCH(FF535,AI525:AI532,0),MATCH(FF536,AJ524:AT524,0))</f>
        <v>#N/A</v>
      </c>
      <c r="FG543" s="665" t="e">
        <f>INDEX(DT519:EA520,MATCH(DR543,DR519:DR520,0),MATCH(FG535,DT517:EA517,0))*INDEX(AJ525:AT532,MATCH(FG535,AI525:AI532,0),MATCH(FG536,AJ524:AT524,0))</f>
        <v>#N/A</v>
      </c>
      <c r="FH543" s="665" t="e">
        <f>INDEX(DT519:EA520,MATCH(DR543,DR519:DR520,0),MATCH(FH535,DT517:EA517,0))*INDEX(AJ525:AT532,MATCH(FH535,AI525:AI532,0),MATCH(FH536,AJ524:AT524,0))</f>
        <v>#N/A</v>
      </c>
      <c r="FI543" s="665" t="e">
        <f>INDEX(DT519:EA520,MATCH(DR543,DR519:DR520,0),MATCH(FI535,DT517:EA517,0))*INDEX(AJ525:AT532,MATCH(FI535,AI525:AI532,0),MATCH(FI536,AJ524:AT524,0))</f>
        <v>#N/A</v>
      </c>
      <c r="FJ543" s="665" t="e">
        <f>INDEX(DT519:EA520,MATCH(DR543,DR519:DR520,0),MATCH(FJ535,DT517:EA517,0))*INDEX(AJ525:AT532,MATCH(FJ535,AI525:AI532,0),MATCH(FJ536,AJ524:AT524,0))</f>
        <v>#N/A</v>
      </c>
      <c r="FK543" s="665" t="e">
        <f>INDEX(DT519:EA520,MATCH(DR543,DR519:DR520,0),MATCH(FK535,DT517:EA517,0))*INDEX(AJ525:AT532,MATCH(FK535,AI525:AI532,0),MATCH(FK536,AJ524:AT524,0))</f>
        <v>#N/A</v>
      </c>
      <c r="FL543" s="665" t="e">
        <f>INDEX(DT519:EA520,MATCH(DR543,DR519:DR520,0),MATCH(FL535,DT517:EA517,0))*INDEX(AJ525:AT532,MATCH(FL535,AI525:AI532,0),MATCH(FL536,AJ524:AT524,0))</f>
        <v>#N/A</v>
      </c>
      <c r="FM543" s="665" t="e">
        <f>INDEX(DT519:EA520,MATCH(DR543,DR519:DR520,0),MATCH(FM535,DT517:EA517,0))*INDEX(AJ525:AT532,MATCH(FM535,AI525:AI532,0),MATCH(FM536,AJ524:AT524,0))</f>
        <v>#N/A</v>
      </c>
      <c r="FN543" s="665" t="e">
        <f>INDEX(DT519:EA520,MATCH(DR543,DR519:DR520,0),MATCH(FN535,DT517:EA517,0))*INDEX(AJ525:AT532,MATCH(FN535,AI525:AI532,0),MATCH(FN536,AJ524:AT524,0))</f>
        <v>#N/A</v>
      </c>
      <c r="FO543" s="665" t="e">
        <f>INDEX(DT519:EA520,MATCH(DR543,DR519:DR520,0),MATCH(FO535,DT517:EA517,0))*INDEX(AJ525:AT532,MATCH(FO535,AI525:AI532,0),MATCH(FO536,AJ524:AT524,0))</f>
        <v>#N/A</v>
      </c>
      <c r="FP543" s="665" t="e">
        <f>INDEX(DT519:EA520,MATCH(DR543,DR519:DR520,0),MATCH(FP535,DT517:EA517,0))*INDEX(AJ525:AT532,MATCH(FP535,AI525:AI532,0),MATCH(FP536,AJ524:AT524,0))</f>
        <v>#N/A</v>
      </c>
      <c r="FQ543" s="665" t="e">
        <f>INDEX(DT519:EA520,MATCH(DR543,DR519:DR520,0),MATCH(FQ535,DT517:EA517,0))*INDEX(AJ525:AT532,MATCH(FQ535,AI525:AI532,0),MATCH(FQ536,AJ524:AT524,0))</f>
        <v>#N/A</v>
      </c>
      <c r="FR543" s="665" t="e">
        <f>INDEX(DT519:EA520,MATCH(DR543,DR519:DR520,0),MATCH(FR535,DT517:EA517,0))*INDEX(AJ525:AT532,MATCH(FR535,AI525:AI532,0),MATCH(FR536,AJ524:AT524,0))</f>
        <v>#N/A</v>
      </c>
      <c r="FS543" s="665" t="e">
        <f>INDEX(DT519:EA520,MATCH(DR543,DR519:DR520,0),MATCH(FS535,DT517:EA517,0))*INDEX(AJ525:AT532,MATCH(FS535,AI525:AI532,0),MATCH(FS536,AJ524:AT524,0))</f>
        <v>#N/A</v>
      </c>
      <c r="FT543" s="665" t="e">
        <f>INDEX(DT519:EA520,MATCH(DR543,DR519:DR520,0),MATCH(FT535,DT517:EA517,0))*INDEX(AJ525:AT532,MATCH(FT535,AI525:AI532,0),MATCH(FT536,AJ524:AT524,0))</f>
        <v>#N/A</v>
      </c>
      <c r="FU543" s="665" t="e">
        <f>INDEX(DT519:EA520,MATCH(DR543,DR519:DR520,0),MATCH(FU535,DT517:EA517,0))*INDEX(AJ525:AT532,MATCH(FU535,AI525:AI532,0),MATCH(FU536,AJ524:AT524,0))</f>
        <v>#N/A</v>
      </c>
      <c r="FV543" s="665" t="e">
        <f>INDEX(DT519:EA520,MATCH(DR543,DR519:DR520,0),MATCH(FV535,DT517:EA517,0))*INDEX(AJ525:AT532,MATCH(FV535,AI525:AI532,0),MATCH(FV536,AJ524:AT524,0))</f>
        <v>#N/A</v>
      </c>
      <c r="FW543" s="665" t="e">
        <f>INDEX(DT519:EA520,MATCH(DR543,DR519:DR520,0),MATCH(FW535,DT517:EA517,0))*INDEX(AJ525:AT532,MATCH(FW535,AI525:AI532,0),MATCH(FW536,AJ524:AT524,0))</f>
        <v>#N/A</v>
      </c>
      <c r="FX543" s="665" t="e">
        <f>INDEX(DT519:EA520,MATCH(DR543,DR519:DR520,0),MATCH(FX535,DT517:EA517,0))*INDEX(AJ525:AT532,MATCH(FX535,AI525:AI532,0),MATCH(FX536,AJ524:AT524,0))</f>
        <v>#N/A</v>
      </c>
      <c r="FY543" s="665" t="e">
        <f>INDEX(DT519:EA520,MATCH(DR543,DR519:DR520,0),MATCH(FY535,DT517:EA517,0))*INDEX(AJ525:AT532,MATCH(FY535,AI525:AI532,0),MATCH(FY536,AJ524:AT524,0))</f>
        <v>#N/A</v>
      </c>
      <c r="FZ543" s="665" t="e">
        <f>INDEX(DT519:EA520,MATCH(DR543,DR519:DR520,0),MATCH(FZ535,DT517:EA517,0))*INDEX(AJ525:AT532,MATCH(FZ535,AI525:AI532,0),MATCH(FZ536,AJ524:AT524,0))</f>
        <v>#N/A</v>
      </c>
      <c r="GA543" s="665" t="e">
        <f>INDEX(DT519:EA520,MATCH(DR543,DR519:DR520,0),MATCH(GA535,DT517:EA517,0))*INDEX(AJ525:AT532,MATCH(GA535,AI525:AI532,0),MATCH(GA536,AJ524:AT524,0))</f>
        <v>#N/A</v>
      </c>
      <c r="GB543" s="665" t="e">
        <f>INDEX(DT519:EA520,MATCH(DR543,DR519:DR520,0),MATCH(GB535,DT517:EA517,0))*INDEX(AJ525:AT532,MATCH(GB535,AI525:AI532,0),MATCH(GB536,AJ524:AT524,0))</f>
        <v>#N/A</v>
      </c>
      <c r="GC543" s="665" t="e">
        <f>INDEX(DT519:EA520,MATCH(DR543,DR519:DR520,0),MATCH(GC535,DT517:EA517,0))*INDEX(AJ525:AT532,MATCH(GC535,AI525:AI532,0),MATCH(GC536,AJ524:AT524,0))</f>
        <v>#N/A</v>
      </c>
      <c r="GD543" s="665" t="e">
        <f>INDEX(DT519:EA520,MATCH(DR543,DR519:DR520,0),MATCH(GD535,DT517:EA517,0))*INDEX(AJ525:AT532,MATCH(GD535,AI525:AI532,0),MATCH(GD536,AJ524:AT524,0))</f>
        <v>#N/A</v>
      </c>
      <c r="GE543" s="665" t="e">
        <f>INDEX(DT519:EA520,MATCH(DR543,DR519:DR520,0),MATCH(GE535,DT517:EA517,0))*INDEX(AJ525:AT532,MATCH(GE535,AI525:AI532,0),MATCH(GE536,AJ524:AT524,0))</f>
        <v>#N/A</v>
      </c>
      <c r="GF543" s="665" t="e">
        <f>INDEX(DT519:EA520,MATCH(DR543,DR519:DR520,0),MATCH(GF535,DT517:EA517,0))*INDEX(AJ525:AT532,MATCH(GF535,AI525:AI532,0),MATCH(GF536,AJ524:AT524,0))</f>
        <v>#N/A</v>
      </c>
      <c r="GG543" s="665" t="e">
        <f>INDEX(DT519:EA520,MATCH(DR543,DR519:DR520,0),MATCH(GG535,DT517:EA517,0))*INDEX(AJ525:AT532,MATCH(GG535,AI525:AI532,0),MATCH(GG536,AJ524:AT524,0))</f>
        <v>#N/A</v>
      </c>
      <c r="GH543" s="665" t="e">
        <f>INDEX(DT519:EA520,MATCH(DR543,DR519:DR520,0),MATCH(GH535,DT517:EA517,0))*INDEX(AJ525:AT532,MATCH(GH535,AI525:AI532,0),MATCH(GH536,AJ524:AT524,0))</f>
        <v>#N/A</v>
      </c>
      <c r="GI543" s="665" t="e">
        <f>INDEX(DT519:EA520,MATCH(DR543,DR519:DR520,0),MATCH(GI535,DT517:EA517,0))*INDEX(AJ525:AT532,MATCH(GI535,AI525:AI532,0),MATCH(GI536,AJ524:AT524,0))</f>
        <v>#N/A</v>
      </c>
      <c r="GJ543" s="665" t="e">
        <f>INDEX(DT519:EA520,MATCH(DR543,DR519:DR520,0),MATCH(GJ535,DT517:EA517,0))*INDEX(AJ525:AT532,MATCH(GJ535,AI525:AI532,0),MATCH(GJ536,AJ524:AT524,0))</f>
        <v>#N/A</v>
      </c>
      <c r="GK543" s="665" t="e">
        <f>INDEX(DT519:EA520,MATCH(DR543,DR519:DR520,0),MATCH(GK535,DT517:EA517,0))*INDEX(AJ525:AT532,MATCH(GK535,AI525:AI532,0),MATCH(GK536,AJ524:AT524,0))</f>
        <v>#N/A</v>
      </c>
      <c r="GL543" s="665" t="e">
        <f>SUM(DS543:GK543)=#REF!-SUM(HB543:HK543)</f>
        <v>#N/A</v>
      </c>
      <c r="GM543" s="667"/>
      <c r="GN543" s="749">
        <v>2029</v>
      </c>
      <c r="GO543" s="664" t="e">
        <f>SUMIF(DS524:EN524,GO524,DS543:EN543)</f>
        <v>#N/A</v>
      </c>
      <c r="GP543" s="668" t="e">
        <f>SUMIF(DS524:GK524,GP524,DS543:GK543)</f>
        <v>#N/A</v>
      </c>
      <c r="GQ543" s="668" t="e">
        <f>SUMIF(DS524:GK524,GQ524,DS543:GK543)</f>
        <v>#N/A</v>
      </c>
      <c r="GR543" s="668" t="e">
        <f>SUMIF(DS524:GK524,GR524,DS543:GK543)</f>
        <v>#N/A</v>
      </c>
      <c r="GS543" s="668" t="e">
        <f>SUMIF(DS524:GK524,GS524,DS543:GK543)</f>
        <v>#N/A</v>
      </c>
      <c r="GT543" s="668" t="e">
        <f>SUMIF(DS524:GK524,GT524,DS543:GK543)</f>
        <v>#N/A</v>
      </c>
      <c r="GU543" s="668" t="e">
        <f>SUMIF(DS524:GK524,GU524,DS543:GK543)</f>
        <v>#N/A</v>
      </c>
      <c r="GV543" s="668" t="e">
        <f>SUMIF(DS524:GK524,GV524,DS543:GK543)</f>
        <v>#N/A</v>
      </c>
      <c r="GW543" s="668" t="e">
        <f>SUMIF(DS524:GK524,GW524,DS543:GK543)</f>
        <v>#N/A</v>
      </c>
      <c r="GX543" s="668" t="e">
        <f>SUMIF(DS524:GK524,GX524,DS543:GK543)</f>
        <v>#N/A</v>
      </c>
      <c r="GY543" s="668" t="e">
        <f>SUMIF(DS524:GK524,GY524,DS543:GK543)</f>
        <v>#N/A</v>
      </c>
      <c r="GZ543" s="646" t="e">
        <f>#REF!=SUM(GO543:GY543)</f>
        <v>#REF!</v>
      </c>
      <c r="HB543" s="668" t="e">
        <f>IF(GZ543,0,(#REF!-SUM(GO543:GY543))*INDEX(AK525:AT532,MATCH(GN543,AI525:AI532,0),MATCH(HB536,AK524:AT524,0)))</f>
        <v>#REF!</v>
      </c>
      <c r="HC543" s="668" t="e">
        <f>IF(GZ543,0,(#REF!-SUM(GO543:GY543))*INDEX(AK525:AT532,MATCH(GN543,AI525:AI532,0),MATCH(HC536,AK524:AT524,0)))</f>
        <v>#REF!</v>
      </c>
      <c r="HD543" s="668" t="e">
        <f>IF(GZ543,0,(#REF!-SUM(GO543:GY543))*INDEX(AK525:AT532,MATCH(GN543,AI525:AI532,0),MATCH(HD536,AK524:AT524,0)))</f>
        <v>#REF!</v>
      </c>
      <c r="HE543" s="668" t="e">
        <f>IF(GZ543,0,(#REF!-SUM(GO543:GY543))*INDEX(AK525:AT532,MATCH(GN543,AI525:AI532,0),MATCH(HE536,AK524:AT524,0)))</f>
        <v>#REF!</v>
      </c>
      <c r="HF543" s="668" t="e">
        <f>IF(GZ543,0,(#REF!-SUM(GO543:GY543))*INDEX(AK525:AT532,MATCH(GN543,AI525:AI532,0),MATCH(HF536,AK524:AT524,0)))</f>
        <v>#REF!</v>
      </c>
      <c r="HG543" s="668" t="e">
        <f>IF(GZ543,0,(#REF!-SUM(GO543:GY543))*INDEX(AK525:AT532,MATCH(GN543,AI525:AI532,0),MATCH(HG536,AK524:AT524,0)))</f>
        <v>#REF!</v>
      </c>
      <c r="HH543" s="668" t="e">
        <f>IF(GZ543,0,(#REF!-SUM(GO543:GY543))*INDEX(AK525:AT532,MATCH(GN543,AI525:AI532,0),MATCH(HH536,AK524:AT524,0)))</f>
        <v>#REF!</v>
      </c>
      <c r="HI543" s="668" t="e">
        <f>IF(GZ543,0,(#REF!-SUM(GO543:GY543))*INDEX(AK525:AT532,MATCH(GN543,AI525:AI532,0),MATCH(HI536,AK524:AT524,0)))</f>
        <v>#REF!</v>
      </c>
      <c r="HJ543" s="668" t="e">
        <f>IF(GZ543,0,(#REF!-SUM(GO543:GY543))*INDEX(AK525:AT532,MATCH(GN543,AI525:AI532,0),MATCH(HJ536,AK524:AT524,0)))</f>
        <v>#REF!</v>
      </c>
      <c r="HK543" s="668" t="e">
        <f>IF(GZ543,0,(#REF!-SUM(GO543:GY543))*INDEX(AK525:AT532,MATCH(GN543,AI525:AI532,0),MATCH(HK536,AK524:AT524,0)))</f>
        <v>#REF!</v>
      </c>
      <c r="HL543" s="668" t="e">
        <f>(SUM(HB543:HK543)+SUM(GO543:GY543))=#REF!</f>
        <v>#REF!</v>
      </c>
    </row>
    <row r="544" spans="1:234" hidden="1" x14ac:dyDescent="0.25">
      <c r="A544" s="643" t="s">
        <v>208</v>
      </c>
      <c r="DR544" s="749">
        <v>2030</v>
      </c>
      <c r="DS544" s="665" t="e">
        <f>INDEX(DT519:EA520,MATCH(DR544,DR519:DR520,0),MATCH(DS535,DT517:EA517,0))*INDEX(AJ525:AT532,MATCH(DS535,AI525:AI532,0),MATCH(DS536,AJ524:AT524,0))</f>
        <v>#N/A</v>
      </c>
      <c r="DT544" s="665" t="e">
        <f>INDEX(DT519:EA520,MATCH(DR544,DR519:DR520,0),MATCH(DT535,DT517:EA517,0))*INDEX(AJ525:AT532,MATCH(DT535,AI525:AI532,0),MATCH(DT536,AJ524:AT524,0))</f>
        <v>#N/A</v>
      </c>
      <c r="DU544" s="665" t="e">
        <f>INDEX(DT519:EA520,MATCH(DR544,DR519:DR520,0),MATCH(DU535,DT517:EA517,0))*INDEX(AJ525:AT532,MATCH(DU535,AI525:AI532,0),MATCH(DU536,AJ524:AT524,0))</f>
        <v>#N/A</v>
      </c>
      <c r="DV544" s="665" t="e">
        <f>INDEX(DT519:EA520,MATCH(DR544,DR519:DR520,0),MATCH(DV535,DT517:EA517,0))*INDEX(AJ525:AT532,MATCH(DV535,AI525:AI532,0),MATCH(DV536,AJ524:AT524,0))</f>
        <v>#N/A</v>
      </c>
      <c r="DW544" s="665" t="e">
        <f>INDEX(DT519:EA520,MATCH(DR544,DR519:DR520,0),MATCH(DW535,DT517:EA517,0))*INDEX(AJ525:AT532,MATCH(DW535,AI525:AI532,0),MATCH(DW536,AJ524:AT524,0))</f>
        <v>#N/A</v>
      </c>
      <c r="DX544" s="665" t="e">
        <f>INDEX(DT519:EA520,MATCH(DR544,DR519:DR520,0),MATCH(DX535,DT517:EA517,0))*INDEX(AJ525:AT532,MATCH(DX535,AI525:AI532,0),MATCH(DX536,AJ524:AT524,0))</f>
        <v>#N/A</v>
      </c>
      <c r="DY544" s="665" t="e">
        <f>INDEX(DT519:EA520,MATCH(DR544,DR519:DR520,0),MATCH(DY535,DT517:EA517,0))*INDEX(AJ525:AT532,MATCH(DY535,AI525:AI532,0),MATCH(DY536,AJ524:AT524,0))</f>
        <v>#N/A</v>
      </c>
      <c r="DZ544" s="665" t="e">
        <f>INDEX(DT519:EA520,MATCH(DR544,DR519:DR520,0),MATCH(DZ535,DT517:EA517,0))*INDEX(AJ525:AT532,MATCH(DZ535,AI525:AI532,0),MATCH(DZ536,AJ524:AT524,0))</f>
        <v>#N/A</v>
      </c>
      <c r="EA544" s="665" t="e">
        <f>INDEX(DT519:EA520,MATCH(DR544,DR519:DR520,0),MATCH(EA535,DT517:EA517,0))*INDEX(AJ525:AT532,MATCH(EA535,AI525:AI532,0),MATCH(EA536,AJ524:AT524,0))</f>
        <v>#N/A</v>
      </c>
      <c r="EB544" s="665" t="e">
        <f>INDEX(DT519:EA520,MATCH(DR544,DR519:DR520,0),MATCH(EB535,DT517:EA517,0))*INDEX(AJ525:AT532,MATCH(EB535,AI525:AI532,0),MATCH(EB536,AJ524:AT524,0))</f>
        <v>#N/A</v>
      </c>
      <c r="EC544" s="665" t="e">
        <f>INDEX(DT519:EA520,MATCH(DR544,DR519:DR520,0),MATCH(EC535,DT517:EA517,0))*INDEX(AJ525:AT532,MATCH(EC535,AI525:AI532,0),MATCH(EC536,AJ524:AT524,0))</f>
        <v>#N/A</v>
      </c>
      <c r="ED544" s="665" t="e">
        <f>INDEX(DT519:EA520,MATCH(DR544,DR519:DR520,0),MATCH(ED535,DT517:EA517,0))*INDEX(AJ525:AT532,MATCH(ED535,AI525:AI532,0),MATCH(ED536,AJ524:AT524,0))</f>
        <v>#N/A</v>
      </c>
      <c r="EE544" s="665" t="e">
        <f>INDEX(DT519:EA520,MATCH(DR544,DR519:DR520,0),MATCH(EE535,DT517:EA517,0))*INDEX(AJ525:AT532,MATCH(EE535,AI525:AI532,0),MATCH(EE536,AJ524:AT524,0))</f>
        <v>#N/A</v>
      </c>
      <c r="EF544" s="665" t="e">
        <f>INDEX(DT519:EA520,MATCH(DR544,DR519:DR520,0),MATCH(EF535,DT517:EA517,0))*INDEX(AJ525:AT532,MATCH(EF535,AI525:AI532,0),MATCH(EF536,AJ524:AT524,0))</f>
        <v>#N/A</v>
      </c>
      <c r="EG544" s="665" t="e">
        <f>INDEX(DT519:EA520,MATCH(DR544,DR519:DR520,0),MATCH(EG535,DT517:EA517,0))*INDEX(AJ525:AT532,MATCH(EG535,AI525:AI532,0),MATCH(EG536,AJ524:AT524,0))</f>
        <v>#N/A</v>
      </c>
      <c r="EH544" s="665" t="e">
        <f>INDEX(DT519:EA520,MATCH(DR544,DR519:DR520,0),MATCH(EH535,DT517:EA517,0))*INDEX(AJ525:AT532,MATCH(EH535,AI525:AI532,0),MATCH(EH536,AJ524:AT524,0))</f>
        <v>#N/A</v>
      </c>
      <c r="EI544" s="665" t="e">
        <f>INDEX(DT519:EA520,MATCH(DR544,DR519:DR520,0),MATCH(EI535,DT517:EA517,0))*INDEX(AJ525:AT532,MATCH(EI535,AI525:AI532,0),MATCH(EI536,AJ524:AT524,0))</f>
        <v>#N/A</v>
      </c>
      <c r="EJ544" s="665" t="e">
        <f>INDEX(DT519:EA520,MATCH(DR544,DR519:DR520,0),MATCH(EJ535,DT517:EA517,0))*INDEX(AJ525:AT532,MATCH(EJ535,AI525:AI532,0),MATCH(EJ536,AJ524:AT524,0))</f>
        <v>#N/A</v>
      </c>
      <c r="EK544" s="665" t="e">
        <f>INDEX(DT519:EA520,MATCH(DR544,DR519:DR520,0),MATCH(EK535,DT517:EA517,0))*INDEX(AJ525:AT532,MATCH(EK535,AI525:AI532,0),MATCH(EK536,AJ524:AT524,0))</f>
        <v>#N/A</v>
      </c>
      <c r="EL544" s="665" t="e">
        <f>INDEX(DT519:EA520,MATCH(DR544,DR519:DR520,0),MATCH(EL535,DT517:EA517,0))*INDEX(AJ525:AT532,MATCH(EL535,AI525:AI532,0),MATCH(EL536,AJ524:AT524,0))</f>
        <v>#N/A</v>
      </c>
      <c r="EM544" s="665" t="e">
        <f>INDEX(DT519:EA520,MATCH(DR544,DR519:DR520,0),MATCH(EM535,DT517:EA517,0))*INDEX(AJ525:AT532,MATCH(EM535,AI525:AI532,0),MATCH(EM536,AJ524:AT524,0))</f>
        <v>#N/A</v>
      </c>
      <c r="EN544" s="665" t="e">
        <f>INDEX(DT519:EA520,MATCH(DR544,DR519:DR520,0),MATCH(EN535,DT517:EA517,0))*INDEX(AJ525:AT532,MATCH(EN535,AI525:AI532,0),MATCH(EN536,AJ524:AT524,0))</f>
        <v>#N/A</v>
      </c>
      <c r="EO544" s="665" t="e">
        <f>INDEX(DT519:EA520,MATCH(DR544,DR519:DR520,0),MATCH(EO535,DT517:EA517,0))*INDEX(AJ525:AT532,MATCH(EO535,AI525:AI532,0),MATCH(EO536,AJ524:AT524,0))</f>
        <v>#N/A</v>
      </c>
      <c r="EP544" s="665" t="e">
        <f>INDEX(DT519:EA520,MATCH(DR544,DR519:DR520,0),MATCH(EP535,DT517:EA517,0))*INDEX(AJ525:AT532,MATCH(EP535,AI525:AI532,0),MATCH(EP536,AJ524:AT524,0))</f>
        <v>#N/A</v>
      </c>
      <c r="EQ544" s="665" t="e">
        <f>INDEX(DT519:EA520,MATCH(DR544,DR519:DR520,0),MATCH(EQ535,DT517:EA517,0))*INDEX(AJ525:AT532,MATCH(EQ535,AI525:AI532,0),MATCH(EQ536,AJ524:AT524,0))</f>
        <v>#N/A</v>
      </c>
      <c r="ER544" s="665" t="e">
        <f>INDEX(DT519:EA520,MATCH(DR544,DR519:DR520,0),MATCH(ER535,DT517:EA517,0))*INDEX(AJ525:AT532,MATCH(ER535,AI525:AI532,0),MATCH(ER536,AJ524:AT524,0))</f>
        <v>#N/A</v>
      </c>
      <c r="ES544" s="665" t="e">
        <f>INDEX(DT519:EA520,MATCH(DR544,DR519:DR520,0),MATCH(ES535,DT517:EA517,0))*INDEX(AJ525:AT532,MATCH(ES535,AI525:AI532,0),MATCH(ES536,AJ524:AT524,0))</f>
        <v>#N/A</v>
      </c>
      <c r="ET544" s="665" t="e">
        <f>INDEX(DT519:EA520,MATCH(DR544,DR519:DR520,0),MATCH(ET535,DT517:EA517,0))*INDEX(AJ525:AT532,MATCH(ET535,AI525:AI532,0),MATCH(ET536,AJ524:AT524,0))</f>
        <v>#N/A</v>
      </c>
      <c r="EU544" s="665" t="e">
        <f>INDEX(DT519:EA520,MATCH(DR544,DR519:DR520,0),MATCH(EU535,DT517:EA517,0))*INDEX(AJ525:AT532,MATCH(EU535,AI525:AI532,0),MATCH(EU536,AJ524:AT524,0))</f>
        <v>#N/A</v>
      </c>
      <c r="EV544" s="665" t="e">
        <f>INDEX(DT519:EA520,MATCH(DR544,DR519:DR520,0),MATCH(EV535,DT517:EA517,0))*INDEX(AJ525:AT532,MATCH(EV535,AI525:AI532,0),MATCH(EV536,AJ524:AT524,0))</f>
        <v>#N/A</v>
      </c>
      <c r="EW544" s="665" t="e">
        <f>INDEX(DT519:EA520,MATCH(DR544,DR519:DR520,0),MATCH(EW535,DT517:EA517,0))*INDEX(AJ525:AT532,MATCH(EW535,AI525:AI532,0),MATCH(EW536,AJ524:AT524,0))</f>
        <v>#N/A</v>
      </c>
      <c r="EX544" s="665" t="e">
        <f>INDEX(DT519:EA520,MATCH(DR544,DR519:DR520,0),MATCH(EX535,DT517:EA517,0))*INDEX(AJ525:AT532,MATCH(EX535,AI525:AI532,0),MATCH(EX536,AJ524:AT524,0))</f>
        <v>#N/A</v>
      </c>
      <c r="EY544" s="665" t="e">
        <f>INDEX(DT519:EA520,MATCH(DR544,DR519:DR520,0),MATCH(EY535,DT517:EA517,0))*INDEX(AJ525:AT532,MATCH(EY535,AI525:AI532,0),MATCH(EY536,AJ524:AT524,0))</f>
        <v>#N/A</v>
      </c>
      <c r="EZ544" s="665" t="e">
        <f>INDEX(DT519:EA520,MATCH(DR544,DR519:DR520,0),MATCH(EZ535,DT517:EA517,0))*INDEX(AJ525:AT532,MATCH(EZ535,AI525:AI532,0),MATCH(EZ536,AJ524:AT524,0))</f>
        <v>#N/A</v>
      </c>
      <c r="FA544" s="665" t="e">
        <f>INDEX(DT519:EA520,MATCH(DR544,DR519:DR520,0),MATCH(FA535,DT517:EA517,0))*INDEX(AJ525:AT532,MATCH(FA535,AI525:AI532,0),MATCH(FA536,AJ524:AT524,0))</f>
        <v>#N/A</v>
      </c>
      <c r="FB544" s="665" t="e">
        <f>INDEX(DT519:EA520,MATCH(DR544,DR519:DR520,0),MATCH(FB535,DT517:EA517,0))*INDEX(AJ525:AT532,MATCH(FB535,AI525:AI532,0),MATCH(FB536,AJ524:AT524,0))</f>
        <v>#N/A</v>
      </c>
      <c r="FC544" s="665" t="e">
        <f>INDEX(DT519:EA520,MATCH(DR544,DR519:DR520,0),MATCH(FC535,DT517:EA517,0))*INDEX(AJ525:AT532,MATCH(FC535,AI525:AI532,0),MATCH(FC536,AJ524:AT524,0))</f>
        <v>#N/A</v>
      </c>
      <c r="FD544" s="665" t="e">
        <f>INDEX(DT519:EA520,MATCH(DR544,DR519:DR520,0),MATCH(FD535,DT517:EA517,0))*INDEX(AJ525:AT532,MATCH(FD535,AI525:AI532,0),MATCH(FD536,AJ524:AT524,0))</f>
        <v>#N/A</v>
      </c>
      <c r="FE544" s="665" t="e">
        <f>INDEX(DT519:EA520,MATCH(DR544,DR519:DR520,0),MATCH(FE535,DT517:EA517,0))*INDEX(AJ525:AT532,MATCH(FE535,AI525:AI532,0),MATCH(FE536,AJ524:AT524,0))</f>
        <v>#N/A</v>
      </c>
      <c r="FF544" s="665" t="e">
        <f>INDEX(DT519:EA520,MATCH(DR544,DR519:DR520,0),MATCH(FF535,DT517:EA517,0))*INDEX(AJ525:AT532,MATCH(FF535,AI525:AI532,0),MATCH(FF536,AJ524:AT524,0))</f>
        <v>#N/A</v>
      </c>
      <c r="FG544" s="665" t="e">
        <f>INDEX(DT519:EA520,MATCH(DR544,DR519:DR520,0),MATCH(FG535,DT517:EA517,0))*INDEX(AJ525:AT532,MATCH(FG535,AI525:AI532,0),MATCH(FG536,AJ524:AT524,0))</f>
        <v>#N/A</v>
      </c>
      <c r="FH544" s="665" t="e">
        <f>INDEX(DT519:EA520,MATCH(DR544,DR519:DR520,0),MATCH(FH535,DT517:EA517,0))*INDEX(AJ525:AT532,MATCH(FH535,AI525:AI532,0),MATCH(FH536,AJ524:AT524,0))</f>
        <v>#N/A</v>
      </c>
      <c r="FI544" s="665" t="e">
        <f>INDEX(DT519:EA520,MATCH(DR544,DR519:DR520,0),MATCH(FI535,DT517:EA517,0))*INDEX(AJ525:AT532,MATCH(FI535,AI525:AI532,0),MATCH(FI536,AJ524:AT524,0))</f>
        <v>#N/A</v>
      </c>
      <c r="FJ544" s="665" t="e">
        <f>INDEX(DT519:EA520,MATCH(DR544,DR519:DR520,0),MATCH(FJ535,DT517:EA517,0))*INDEX(AJ525:AT532,MATCH(FJ535,AI525:AI532,0),MATCH(FJ536,AJ524:AT524,0))</f>
        <v>#N/A</v>
      </c>
      <c r="FK544" s="665" t="e">
        <f>INDEX(DT519:EA520,MATCH(DR544,DR519:DR520,0),MATCH(FK535,DT517:EA517,0))*INDEX(AJ525:AT532,MATCH(FK535,AI525:AI532,0),MATCH(FK536,AJ524:AT524,0))</f>
        <v>#N/A</v>
      </c>
      <c r="FL544" s="665" t="e">
        <f>INDEX(DT519:EA520,MATCH(DR544,DR519:DR520,0),MATCH(FL535,DT517:EA517,0))*INDEX(AJ525:AT532,MATCH(FL535,AI525:AI532,0),MATCH(FL536,AJ524:AT524,0))</f>
        <v>#N/A</v>
      </c>
      <c r="FM544" s="665" t="e">
        <f>INDEX(DT519:EA520,MATCH(DR544,DR519:DR520,0),MATCH(FM535,DT517:EA517,0))*INDEX(AJ525:AT532,MATCH(FM535,AI525:AI532,0),MATCH(FM536,AJ524:AT524,0))</f>
        <v>#N/A</v>
      </c>
      <c r="FN544" s="665" t="e">
        <f>INDEX(DT519:EA520,MATCH(DR544,DR519:DR520,0),MATCH(FN535,DT517:EA517,0))*INDEX(AJ525:AT532,MATCH(FN535,AI525:AI532,0),MATCH(FN536,AJ524:AT524,0))</f>
        <v>#N/A</v>
      </c>
      <c r="FO544" s="665" t="e">
        <f>INDEX(DT519:EA520,MATCH(DR544,DR519:DR520,0),MATCH(FO535,DT517:EA517,0))*INDEX(AJ525:AT532,MATCH(FO535,AI525:AI532,0),MATCH(FO536,AJ524:AT524,0))</f>
        <v>#N/A</v>
      </c>
      <c r="FP544" s="665" t="e">
        <f>INDEX(DT519:EA520,MATCH(DR544,DR519:DR520,0),MATCH(FP535,DT517:EA517,0))*INDEX(AJ525:AT532,MATCH(FP535,AI525:AI532,0),MATCH(FP536,AJ524:AT524,0))</f>
        <v>#N/A</v>
      </c>
      <c r="FQ544" s="665" t="e">
        <f>INDEX(DT519:EA520,MATCH(DR544,DR519:DR520,0),MATCH(FQ535,DT517:EA517,0))*INDEX(AJ525:AT532,MATCH(FQ535,AI525:AI532,0),MATCH(FQ536,AJ524:AT524,0))</f>
        <v>#N/A</v>
      </c>
      <c r="FR544" s="665" t="e">
        <f>INDEX(DT519:EA520,MATCH(DR544,DR519:DR520,0),MATCH(FR535,DT517:EA517,0))*INDEX(AJ525:AT532,MATCH(FR535,AI525:AI532,0),MATCH(FR536,AJ524:AT524,0))</f>
        <v>#N/A</v>
      </c>
      <c r="FS544" s="665" t="e">
        <f>INDEX(DT519:EA520,MATCH(DR544,DR519:DR520,0),MATCH(FS535,DT517:EA517,0))*INDEX(AJ525:AT532,MATCH(FS535,AI525:AI532,0),MATCH(FS536,AJ524:AT524,0))</f>
        <v>#N/A</v>
      </c>
      <c r="FT544" s="665" t="e">
        <f>INDEX(DT519:EA520,MATCH(DR544,DR519:DR520,0),MATCH(FT535,DT517:EA517,0))*INDEX(AJ525:AT532,MATCH(FT535,AI525:AI532,0),MATCH(FT536,AJ524:AT524,0))</f>
        <v>#N/A</v>
      </c>
      <c r="FU544" s="665" t="e">
        <f>INDEX(DT519:EA520,MATCH(DR544,DR519:DR520,0),MATCH(FU535,DT517:EA517,0))*INDEX(AJ525:AT532,MATCH(FU535,AI525:AI532,0),MATCH(FU536,AJ524:AT524,0))</f>
        <v>#N/A</v>
      </c>
      <c r="FV544" s="665" t="e">
        <f>INDEX(DT519:EA520,MATCH(DR544,DR519:DR520,0),MATCH(FV535,DT517:EA517,0))*INDEX(AJ525:AT532,MATCH(FV535,AI525:AI532,0),MATCH(FV536,AJ524:AT524,0))</f>
        <v>#N/A</v>
      </c>
      <c r="FW544" s="665" t="e">
        <f>INDEX(DT519:EA520,MATCH(DR544,DR519:DR520,0),MATCH(FW535,DT517:EA517,0))*INDEX(AJ525:AT532,MATCH(FW535,AI525:AI532,0),MATCH(FW536,AJ524:AT524,0))</f>
        <v>#N/A</v>
      </c>
      <c r="FX544" s="665" t="e">
        <f>INDEX(DT519:EA520,MATCH(DR544,DR519:DR520,0),MATCH(FX535,DT517:EA517,0))*INDEX(AJ525:AT532,MATCH(FX535,AI525:AI532,0),MATCH(FX536,AJ524:AT524,0))</f>
        <v>#N/A</v>
      </c>
      <c r="FY544" s="665" t="e">
        <f>INDEX(DT519:EA520,MATCH(DR544,DR519:DR520,0),MATCH(FY535,DT517:EA517,0))*INDEX(AJ525:AT532,MATCH(FY535,AI525:AI532,0),MATCH(FY536,AJ524:AT524,0))</f>
        <v>#N/A</v>
      </c>
      <c r="FZ544" s="665" t="e">
        <f>INDEX(DT519:EA520,MATCH(DR544,DR519:DR520,0),MATCH(FZ535,DT517:EA517,0))*INDEX(AJ525:AT532,MATCH(FZ535,AI525:AI532,0),MATCH(FZ536,AJ524:AT524,0))</f>
        <v>#N/A</v>
      </c>
      <c r="GA544" s="665" t="e">
        <f>INDEX(DT519:EA520,MATCH(DR544,DR519:DR520,0),MATCH(GA535,DT517:EA517,0))*INDEX(AJ525:AT532,MATCH(GA535,AI525:AI532,0),MATCH(GA536,AJ524:AT524,0))</f>
        <v>#N/A</v>
      </c>
      <c r="GB544" s="665" t="e">
        <f>INDEX(DT519:EA520,MATCH(DR544,DR519:DR520,0),MATCH(GB535,DT517:EA517,0))*INDEX(AJ525:AT532,MATCH(GB535,AI525:AI532,0),MATCH(GB536,AJ524:AT524,0))</f>
        <v>#N/A</v>
      </c>
      <c r="GC544" s="665" t="e">
        <f>INDEX(DT519:EA520,MATCH(DR544,DR519:DR520,0),MATCH(GC535,DT517:EA517,0))*INDEX(AJ525:AT532,MATCH(GC535,AI525:AI532,0),MATCH(GC536,AJ524:AT524,0))</f>
        <v>#N/A</v>
      </c>
      <c r="GD544" s="665" t="e">
        <f>INDEX(DT519:EA520,MATCH(DR544,DR519:DR520,0),MATCH(GD535,DT517:EA517,0))*INDEX(AJ525:AT532,MATCH(GD535,AI525:AI532,0),MATCH(GD536,AJ524:AT524,0))</f>
        <v>#N/A</v>
      </c>
      <c r="GE544" s="665" t="e">
        <f>INDEX(DT519:EA520,MATCH(DR544,DR519:DR520,0),MATCH(GE535,DT517:EA517,0))*INDEX(AJ525:AT532,MATCH(GE535,AI525:AI532,0),MATCH(GE536,AJ524:AT524,0))</f>
        <v>#N/A</v>
      </c>
      <c r="GF544" s="665" t="e">
        <f>INDEX(DT519:EA520,MATCH(DR544,DR519:DR520,0),MATCH(GF535,DT517:EA517,0))*INDEX(AJ525:AT532,MATCH(GF535,AI525:AI532,0),MATCH(GF536,AJ524:AT524,0))</f>
        <v>#N/A</v>
      </c>
      <c r="GG544" s="665" t="e">
        <f>INDEX(DT519:EA520,MATCH(DR544,DR519:DR520,0),MATCH(GG535,DT517:EA517,0))*INDEX(AJ525:AT532,MATCH(GG535,AI525:AI532,0),MATCH(GG536,AJ524:AT524,0))</f>
        <v>#N/A</v>
      </c>
      <c r="GH544" s="665" t="e">
        <f>INDEX(DT519:EA520,MATCH(DR544,DR519:DR520,0),MATCH(GH535,DT517:EA517,0))*INDEX(AJ525:AT532,MATCH(GH535,AI525:AI532,0),MATCH(GH536,AJ524:AT524,0))</f>
        <v>#N/A</v>
      </c>
      <c r="GI544" s="665" t="e">
        <f>INDEX(DT519:EA520,MATCH(DR544,DR519:DR520,0),MATCH(GI535,DT517:EA517,0))*INDEX(AJ525:AT532,MATCH(GI535,AI525:AI532,0),MATCH(GI536,AJ524:AT524,0))</f>
        <v>#N/A</v>
      </c>
      <c r="GJ544" s="665" t="e">
        <f>INDEX(DT519:EA520,MATCH(DR544,DR519:DR520,0),MATCH(GJ535,DT517:EA517,0))*INDEX(AJ525:AT532,MATCH(GJ535,AI525:AI532,0),MATCH(GJ536,AJ524:AT524,0))</f>
        <v>#N/A</v>
      </c>
      <c r="GK544" s="665" t="e">
        <f>INDEX(DT519:EA520,MATCH(DR544,DR519:DR520,0),MATCH(GK535,DT517:EA517,0))*INDEX(AJ525:AT532,MATCH(GK535,AI525:AI532,0),MATCH(GK536,AJ524:AT524,0))</f>
        <v>#N/A</v>
      </c>
      <c r="GL544" s="665" t="e">
        <f>SUM(DS544:GK544)=#REF!-SUM(HB544:HK544)</f>
        <v>#N/A</v>
      </c>
      <c r="GN544" s="749">
        <v>2030</v>
      </c>
      <c r="GO544" s="664" t="e">
        <f>SUMIF(DS524:EN524,GO524,DS544:EN544)</f>
        <v>#N/A</v>
      </c>
      <c r="GP544" s="668" t="e">
        <f>SUMIF(DS524:GK524,GP524,DS544:GK544)</f>
        <v>#N/A</v>
      </c>
      <c r="GQ544" s="668" t="e">
        <f>SUMIF(DS524:GK524,GQ524,DS544:GK544)</f>
        <v>#N/A</v>
      </c>
      <c r="GR544" s="668" t="e">
        <f>SUMIF(DS524:GK524,GR524,DS544:GK544)</f>
        <v>#N/A</v>
      </c>
      <c r="GS544" s="668" t="e">
        <f>SUMIF(DS524:GK524,GS524,DS544:GK544)</f>
        <v>#N/A</v>
      </c>
      <c r="GT544" s="668" t="e">
        <f>SUMIF(DS524:GK524,GT524,DS544:GK544)</f>
        <v>#N/A</v>
      </c>
      <c r="GU544" s="668" t="e">
        <f>SUMIF(DS524:GK524,GU524,DS544:GK544)</f>
        <v>#N/A</v>
      </c>
      <c r="GV544" s="668" t="e">
        <f>SUMIF(DS524:GK524,GV524,DS544:GK544)</f>
        <v>#N/A</v>
      </c>
      <c r="GW544" s="668" t="e">
        <f>SUMIF(DS524:GK524,GW524,DS544:GK544)</f>
        <v>#N/A</v>
      </c>
      <c r="GX544" s="668" t="e">
        <f>SUMIF(DS524:GK524,GX524,DS544:GK544)</f>
        <v>#N/A</v>
      </c>
      <c r="GY544" s="668" t="e">
        <f>SUMIF(DS524:GK524,GY524,DS544:GK544)</f>
        <v>#N/A</v>
      </c>
      <c r="GZ544" s="646" t="e">
        <f>#REF!=SUM(GO544:GY544)</f>
        <v>#REF!</v>
      </c>
      <c r="HB544" s="668" t="e">
        <f>IF(GZ544,0,(#REF!-SUM(GO544:GY544))*INDEX(AK525:AT532,MATCH(GN544,AI525:AI532,0),MATCH(HB536,AK524:AT524,0)))</f>
        <v>#REF!</v>
      </c>
      <c r="HC544" s="668" t="e">
        <f>IF(GZ544,0,(#REF!-SUM(GO544:GY544))*INDEX(AK525:AT532,MATCH(GN544,AI525:AI532,0),MATCH(HC536,AK524:AT524,0)))</f>
        <v>#REF!</v>
      </c>
      <c r="HD544" s="668" t="e">
        <f>IF(GZ544,0,(#REF!-SUM(GO544:GY544))*INDEX(AK525:AT532,MATCH(GN544,AI525:AI532,0),MATCH(HD536,AK524:AT524,0)))</f>
        <v>#REF!</v>
      </c>
      <c r="HE544" s="668" t="e">
        <f>IF(GZ544,0,(#REF!-SUM(GO544:GY544))*INDEX(AK525:AT532,MATCH(GN544,AI525:AI532,0),MATCH(HE536,AK524:AT524,0)))</f>
        <v>#REF!</v>
      </c>
      <c r="HF544" s="668" t="e">
        <f>IF(GZ544,0,(#REF!-SUM(GO544:GY544))*INDEX(AK525:AT532,MATCH(GN544,AI525:AI532,0),MATCH(HF536,AK524:AT524,0)))</f>
        <v>#REF!</v>
      </c>
      <c r="HG544" s="668" t="e">
        <f>IF(GZ544,0,(#REF!-SUM(GO544:GY544))*INDEX(AK525:AT532,MATCH(GN544,AI525:AI532,0),MATCH(HG536,AK524:AT524,0)))</f>
        <v>#REF!</v>
      </c>
      <c r="HH544" s="668" t="e">
        <f>IF(GZ544,0,(#REF!-SUM(GO544:GY544))*INDEX(AK525:AT532,MATCH(GN544,AI525:AI532,0),MATCH(HH536,AK524:AT524,0)))</f>
        <v>#REF!</v>
      </c>
      <c r="HI544" s="668" t="e">
        <f>IF(GZ544,0,(#REF!-SUM(GO544:GY544))*INDEX(AK525:AT532,MATCH(GN544,AI525:AI532,0),MATCH(HI536,AK524:AT524,0)))</f>
        <v>#REF!</v>
      </c>
      <c r="HJ544" s="668" t="e">
        <f>IF(GZ544,0,(#REF!-SUM(GO544:GY544))*INDEX(AK525:AT532,MATCH(GN544,AI525:AI532,0),MATCH(HJ536,AK524:AT524,0)))</f>
        <v>#REF!</v>
      </c>
      <c r="HK544" s="668" t="e">
        <f>IF(GZ544,0,(#REF!-SUM(GO544:GY544))*INDEX(AK525:AT532,MATCH(GN544,AI525:AI532,0),MATCH(HK536,AK524:AT524,0)))</f>
        <v>#REF!</v>
      </c>
      <c r="HL544" s="668" t="e">
        <f>(SUM(HB544:HK544)+SUM(GO544:GY544))=#REF!</f>
        <v>#REF!</v>
      </c>
    </row>
    <row r="545" spans="1:234" hidden="1" x14ac:dyDescent="0.25">
      <c r="A545" s="643" t="s">
        <v>208</v>
      </c>
    </row>
    <row r="546" spans="1:234" ht="12.75" customHeight="1" x14ac:dyDescent="0.25">
      <c r="D546" s="4" t="s">
        <v>127</v>
      </c>
      <c r="E546" s="764" t="s">
        <v>1694</v>
      </c>
      <c r="F546" s="764"/>
      <c r="G546" s="764"/>
      <c r="H546" s="764"/>
      <c r="I546" s="764"/>
      <c r="J546" s="764"/>
      <c r="K546" s="764"/>
      <c r="L546" s="764"/>
      <c r="M546" s="764"/>
      <c r="N546" s="764"/>
      <c r="O546" s="764"/>
      <c r="P546" s="764"/>
      <c r="Q546" s="764"/>
    </row>
    <row r="547" spans="1:234" ht="12.75" customHeight="1" x14ac:dyDescent="0.25">
      <c r="D547" s="4"/>
      <c r="E547" s="892" t="s">
        <v>1698</v>
      </c>
      <c r="F547" s="892"/>
      <c r="G547" s="892"/>
      <c r="H547" s="892"/>
      <c r="I547" s="892"/>
      <c r="J547" s="892"/>
      <c r="K547" s="892"/>
      <c r="L547" s="892"/>
      <c r="M547" s="892"/>
      <c r="N547" s="892"/>
      <c r="O547" s="892"/>
      <c r="P547" s="892"/>
      <c r="Q547" s="892"/>
    </row>
    <row r="548" spans="1:234" ht="5.0999999999999996" customHeight="1" x14ac:dyDescent="0.25"/>
    <row r="549" spans="1:234" ht="5.0999999999999996" customHeight="1" x14ac:dyDescent="0.25">
      <c r="E549" s="676"/>
      <c r="F549" s="677"/>
      <c r="G549" s="677"/>
      <c r="H549" s="677"/>
      <c r="I549" s="677"/>
      <c r="J549" s="677"/>
      <c r="K549" s="677"/>
      <c r="L549" s="677"/>
      <c r="M549" s="677"/>
      <c r="N549" s="677"/>
      <c r="O549" s="677"/>
      <c r="P549" s="677"/>
      <c r="Q549" s="677"/>
    </row>
    <row r="550" spans="1:234" x14ac:dyDescent="0.25">
      <c r="E550" s="678" t="s">
        <v>1682</v>
      </c>
      <c r="F550" s="670"/>
      <c r="G550" s="670"/>
      <c r="H550" s="905">
        <f>E489</f>
        <v>0</v>
      </c>
      <c r="I550" s="906"/>
      <c r="J550" s="906"/>
      <c r="K550" s="906"/>
      <c r="L550" s="906"/>
      <c r="M550" s="906"/>
      <c r="N550" s="906"/>
      <c r="O550" s="906"/>
      <c r="P550" s="906"/>
      <c r="Q550" s="907"/>
    </row>
    <row r="551" spans="1:234" x14ac:dyDescent="0.25">
      <c r="E551" s="678" t="s">
        <v>1836</v>
      </c>
      <c r="F551" s="670"/>
      <c r="G551" s="670"/>
      <c r="H551" s="908" t="s">
        <v>1522</v>
      </c>
      <c r="I551" s="909"/>
      <c r="J551" s="909"/>
      <c r="K551" s="909"/>
      <c r="L551" s="909"/>
      <c r="M551" s="909"/>
      <c r="N551" s="909"/>
      <c r="O551" s="909"/>
      <c r="P551" s="909"/>
      <c r="Q551" s="910"/>
      <c r="T551" s="679" t="str">
        <f>IF(H551="","",H551)</f>
        <v/>
      </c>
    </row>
    <row r="552" spans="1:234" x14ac:dyDescent="0.25">
      <c r="E552" s="678" t="s">
        <v>1837</v>
      </c>
      <c r="F552" s="670"/>
      <c r="G552" s="670"/>
      <c r="H552" s="905" t="str">
        <f>IF(H551="","",INDEX(E495:E504,MATCH(H551,U495:U504,0)))</f>
        <v/>
      </c>
      <c r="I552" s="906"/>
      <c r="J552" s="906"/>
      <c r="K552" s="906"/>
      <c r="L552" s="906"/>
      <c r="M552" s="906"/>
      <c r="N552" s="906"/>
      <c r="O552" s="906"/>
      <c r="P552" s="906"/>
      <c r="Q552" s="907"/>
    </row>
    <row r="553" spans="1:234" x14ac:dyDescent="0.25">
      <c r="E553" s="678" t="s">
        <v>1838</v>
      </c>
      <c r="F553" s="670"/>
      <c r="G553" s="670"/>
      <c r="H553" s="916" t="str">
        <f>IF(H551="","",INDEX(N495:N504,MATCH(H551,U495:U504,0)))</f>
        <v/>
      </c>
      <c r="I553" s="916"/>
      <c r="J553" s="916"/>
      <c r="K553" s="916"/>
      <c r="L553" s="916"/>
      <c r="M553" s="916"/>
      <c r="N553" s="916"/>
      <c r="O553" s="916"/>
      <c r="P553" s="916"/>
      <c r="Q553" s="916"/>
      <c r="DR553" s="643" t="s">
        <v>1669</v>
      </c>
    </row>
    <row r="554" spans="1:234" x14ac:dyDescent="0.25">
      <c r="E554" s="678"/>
      <c r="F554" s="670"/>
      <c r="G554" s="670"/>
      <c r="H554" s="670"/>
      <c r="I554" s="670"/>
      <c r="J554" s="670"/>
      <c r="K554" s="670"/>
      <c r="L554" s="670"/>
      <c r="M554" s="670"/>
      <c r="N554" s="670"/>
      <c r="O554" s="670"/>
      <c r="P554" s="670"/>
      <c r="Q554" s="670"/>
      <c r="DR554" s="661"/>
      <c r="DS554" s="647">
        <v>2023</v>
      </c>
      <c r="DT554" s="647">
        <v>2024</v>
      </c>
      <c r="DU554" s="647">
        <v>2024</v>
      </c>
      <c r="DV554" s="647">
        <v>2024</v>
      </c>
      <c r="DW554" s="647">
        <v>2024</v>
      </c>
      <c r="DX554" s="647">
        <v>2024</v>
      </c>
      <c r="DY554" s="647">
        <v>2024</v>
      </c>
      <c r="DZ554" s="647">
        <v>2024</v>
      </c>
      <c r="EA554" s="647">
        <v>2024</v>
      </c>
      <c r="EB554" s="647">
        <v>2024</v>
      </c>
      <c r="EC554" s="647">
        <v>2024</v>
      </c>
      <c r="ED554" s="647">
        <v>2025</v>
      </c>
      <c r="EE554" s="647">
        <v>2025</v>
      </c>
      <c r="EF554" s="647">
        <v>2025</v>
      </c>
      <c r="EG554" s="647">
        <v>2025</v>
      </c>
      <c r="EH554" s="647">
        <v>2025</v>
      </c>
      <c r="EI554" s="647">
        <v>2025</v>
      </c>
      <c r="EJ554" s="647">
        <v>2025</v>
      </c>
      <c r="EK554" s="647">
        <v>2025</v>
      </c>
      <c r="EL554" s="647">
        <v>2025</v>
      </c>
      <c r="EM554" s="647">
        <v>2025</v>
      </c>
      <c r="EN554" s="647">
        <v>2026</v>
      </c>
      <c r="EO554" s="647">
        <v>2026</v>
      </c>
      <c r="EP554" s="647">
        <v>2026</v>
      </c>
      <c r="EQ554" s="647">
        <v>2026</v>
      </c>
      <c r="ER554" s="647">
        <v>2026</v>
      </c>
      <c r="ES554" s="647">
        <v>2026</v>
      </c>
      <c r="ET554" s="647">
        <v>2026</v>
      </c>
      <c r="EU554" s="647">
        <v>2026</v>
      </c>
      <c r="EV554" s="647">
        <v>2026</v>
      </c>
      <c r="EW554" s="647">
        <v>2026</v>
      </c>
      <c r="EX554" s="647">
        <v>2027</v>
      </c>
      <c r="EY554" s="647">
        <v>2027</v>
      </c>
      <c r="EZ554" s="647">
        <v>2027</v>
      </c>
      <c r="FA554" s="647">
        <v>2027</v>
      </c>
      <c r="FB554" s="647">
        <v>2027</v>
      </c>
      <c r="FC554" s="647">
        <v>2027</v>
      </c>
      <c r="FD554" s="647">
        <v>2027</v>
      </c>
      <c r="FE554" s="647">
        <v>2027</v>
      </c>
      <c r="FF554" s="647">
        <v>2027</v>
      </c>
      <c r="FG554" s="647">
        <v>2027</v>
      </c>
      <c r="FH554" s="647">
        <v>2028</v>
      </c>
      <c r="FI554" s="647">
        <v>2028</v>
      </c>
      <c r="FJ554" s="647">
        <v>2028</v>
      </c>
      <c r="FK554" s="647">
        <v>2028</v>
      </c>
      <c r="FL554" s="647">
        <v>2028</v>
      </c>
      <c r="FM554" s="647">
        <v>2028</v>
      </c>
      <c r="FN554" s="647">
        <v>2028</v>
      </c>
      <c r="FO554" s="647">
        <v>2028</v>
      </c>
      <c r="FP554" s="647">
        <v>2028</v>
      </c>
      <c r="FQ554" s="647">
        <v>2028</v>
      </c>
      <c r="FR554" s="647">
        <v>2029</v>
      </c>
      <c r="FS554" s="647">
        <v>2029</v>
      </c>
      <c r="FT554" s="647">
        <v>2029</v>
      </c>
      <c r="FU554" s="647">
        <v>2029</v>
      </c>
      <c r="FV554" s="647">
        <v>2029</v>
      </c>
      <c r="FW554" s="647">
        <v>2029</v>
      </c>
      <c r="FX554" s="647">
        <v>2029</v>
      </c>
      <c r="FY554" s="647">
        <v>2029</v>
      </c>
      <c r="FZ554" s="647">
        <v>2029</v>
      </c>
      <c r="GA554" s="647">
        <v>2029</v>
      </c>
      <c r="GB554" s="647">
        <v>2030</v>
      </c>
      <c r="GC554" s="647">
        <v>2030</v>
      </c>
      <c r="GD554" s="647">
        <v>2030</v>
      </c>
      <c r="GE554" s="647">
        <v>2030</v>
      </c>
      <c r="GF554" s="647">
        <v>2030</v>
      </c>
      <c r="GG554" s="647">
        <v>2030</v>
      </c>
      <c r="GH554" s="647">
        <v>2030</v>
      </c>
      <c r="GI554" s="647">
        <v>2030</v>
      </c>
      <c r="GJ554" s="647">
        <v>2030</v>
      </c>
      <c r="GK554" s="647">
        <v>2030</v>
      </c>
      <c r="GL554" s="747" t="s">
        <v>1662</v>
      </c>
      <c r="GO554" s="643" t="s">
        <v>1670</v>
      </c>
    </row>
    <row r="555" spans="1:234" s="643" customFormat="1" ht="24" customHeight="1" x14ac:dyDescent="0.25">
      <c r="B555" s="644"/>
      <c r="C555" s="644"/>
      <c r="D555" s="644"/>
      <c r="E555" s="678"/>
      <c r="F555" s="670"/>
      <c r="G555" s="680" t="s">
        <v>1679</v>
      </c>
      <c r="H555" s="681" t="s">
        <v>1685</v>
      </c>
      <c r="I555" s="681" t="s">
        <v>1651</v>
      </c>
      <c r="J555" s="681" t="s">
        <v>1683</v>
      </c>
      <c r="K555" s="681" t="s">
        <v>1684</v>
      </c>
      <c r="L555" s="681" t="s">
        <v>1436</v>
      </c>
      <c r="M555" s="683" t="s">
        <v>1690</v>
      </c>
      <c r="N555" s="697" t="str">
        <f>IF(G514="","/",G514)</f>
        <v>/</v>
      </c>
      <c r="O555" s="683" t="s">
        <v>410</v>
      </c>
      <c r="P555" s="697" t="str">
        <f>IF(G515="","/",G515)</f>
        <v>/</v>
      </c>
      <c r="Q555" s="698" t="s">
        <v>1725</v>
      </c>
      <c r="R555" s="644"/>
      <c r="DR555" s="662" t="s">
        <v>1665</v>
      </c>
      <c r="DS555" s="647" t="s">
        <v>1664</v>
      </c>
      <c r="DT555" s="647" t="str">
        <f t="shared" ref="DT555" si="2077">E518</f>
        <v/>
      </c>
      <c r="DU555" s="647" t="str">
        <f t="shared" ref="DU555" si="2078">F518</f>
        <v/>
      </c>
      <c r="DV555" s="647" t="str">
        <f t="shared" ref="DV555" si="2079">G518</f>
        <v/>
      </c>
      <c r="DW555" s="647" t="str">
        <f t="shared" ref="DW555" si="2080">H518</f>
        <v/>
      </c>
      <c r="DX555" s="647" t="str">
        <f t="shared" ref="DX555" si="2081">I518</f>
        <v/>
      </c>
      <c r="DY555" s="647" t="str">
        <f t="shared" ref="DY555" si="2082">J518</f>
        <v/>
      </c>
      <c r="DZ555" s="647" t="str">
        <f t="shared" ref="DZ555" si="2083">K518</f>
        <v/>
      </c>
      <c r="EA555" s="647" t="str">
        <f t="shared" ref="EA555" si="2084">L518</f>
        <v/>
      </c>
      <c r="EB555" s="647" t="str">
        <f t="shared" ref="EB555" si="2085">M518</f>
        <v/>
      </c>
      <c r="EC555" s="647" t="str">
        <f t="shared" ref="EC555" si="2086">N518</f>
        <v/>
      </c>
      <c r="ED555" s="647" t="str">
        <f t="shared" ref="ED555" si="2087">E518</f>
        <v/>
      </c>
      <c r="EE555" s="647" t="str">
        <f t="shared" ref="EE555" si="2088">F518</f>
        <v/>
      </c>
      <c r="EF555" s="647" t="str">
        <f t="shared" ref="EF555" si="2089">G518</f>
        <v/>
      </c>
      <c r="EG555" s="647" t="str">
        <f t="shared" ref="EG555" si="2090">H518</f>
        <v/>
      </c>
      <c r="EH555" s="647" t="str">
        <f t="shared" ref="EH555" si="2091">I518</f>
        <v/>
      </c>
      <c r="EI555" s="647" t="str">
        <f t="shared" ref="EI555" si="2092">J518</f>
        <v/>
      </c>
      <c r="EJ555" s="647" t="str">
        <f t="shared" ref="EJ555" si="2093">K518</f>
        <v/>
      </c>
      <c r="EK555" s="647" t="str">
        <f t="shared" ref="EK555" si="2094">L518</f>
        <v/>
      </c>
      <c r="EL555" s="647" t="str">
        <f t="shared" ref="EL555" si="2095">M518</f>
        <v/>
      </c>
      <c r="EM555" s="647" t="str">
        <f t="shared" ref="EM555" si="2096">N518</f>
        <v/>
      </c>
      <c r="EN555" s="647" t="str">
        <f t="shared" ref="EN555" si="2097">E518</f>
        <v/>
      </c>
      <c r="EO555" s="647" t="str">
        <f t="shared" ref="EO555" si="2098">F518</f>
        <v/>
      </c>
      <c r="EP555" s="647" t="str">
        <f t="shared" ref="EP555" si="2099">G518</f>
        <v/>
      </c>
      <c r="EQ555" s="647" t="str">
        <f t="shared" ref="EQ555" si="2100">H518</f>
        <v/>
      </c>
      <c r="ER555" s="647" t="str">
        <f t="shared" ref="ER555" si="2101">I518</f>
        <v/>
      </c>
      <c r="ES555" s="647" t="str">
        <f t="shared" ref="ES555" si="2102">J518</f>
        <v/>
      </c>
      <c r="ET555" s="647" t="str">
        <f t="shared" ref="ET555" si="2103">K518</f>
        <v/>
      </c>
      <c r="EU555" s="647" t="str">
        <f t="shared" ref="EU555" si="2104">L518</f>
        <v/>
      </c>
      <c r="EV555" s="647" t="str">
        <f t="shared" ref="EV555" si="2105">M518</f>
        <v/>
      </c>
      <c r="EW555" s="647" t="str">
        <f t="shared" ref="EW555" si="2106">N518</f>
        <v/>
      </c>
      <c r="EX555" s="647" t="str">
        <f t="shared" ref="EX555" si="2107">E518</f>
        <v/>
      </c>
      <c r="EY555" s="647" t="str">
        <f t="shared" ref="EY555" si="2108">F518</f>
        <v/>
      </c>
      <c r="EZ555" s="647" t="str">
        <f t="shared" ref="EZ555" si="2109">G518</f>
        <v/>
      </c>
      <c r="FA555" s="647" t="str">
        <f t="shared" ref="FA555" si="2110">H518</f>
        <v/>
      </c>
      <c r="FB555" s="647" t="str">
        <f t="shared" ref="FB555" si="2111">I518</f>
        <v/>
      </c>
      <c r="FC555" s="647" t="str">
        <f t="shared" ref="FC555" si="2112">J518</f>
        <v/>
      </c>
      <c r="FD555" s="647" t="str">
        <f t="shared" ref="FD555" si="2113">K518</f>
        <v/>
      </c>
      <c r="FE555" s="647" t="str">
        <f t="shared" ref="FE555" si="2114">L518</f>
        <v/>
      </c>
      <c r="FF555" s="647" t="str">
        <f t="shared" ref="FF555" si="2115">M518</f>
        <v/>
      </c>
      <c r="FG555" s="647" t="str">
        <f t="shared" ref="FG555" si="2116">N518</f>
        <v/>
      </c>
      <c r="FH555" s="647" t="str">
        <f t="shared" ref="FH555" si="2117">E518</f>
        <v/>
      </c>
      <c r="FI555" s="647" t="str">
        <f t="shared" ref="FI555" si="2118">F518</f>
        <v/>
      </c>
      <c r="FJ555" s="647" t="str">
        <f t="shared" ref="FJ555" si="2119">G518</f>
        <v/>
      </c>
      <c r="FK555" s="647" t="str">
        <f t="shared" ref="FK555" si="2120">H518</f>
        <v/>
      </c>
      <c r="FL555" s="647" t="str">
        <f t="shared" ref="FL555" si="2121">I518</f>
        <v/>
      </c>
      <c r="FM555" s="647" t="str">
        <f t="shared" ref="FM555" si="2122">J518</f>
        <v/>
      </c>
      <c r="FN555" s="647" t="str">
        <f t="shared" ref="FN555" si="2123">K518</f>
        <v/>
      </c>
      <c r="FO555" s="647" t="str">
        <f t="shared" ref="FO555" si="2124">L518</f>
        <v/>
      </c>
      <c r="FP555" s="647" t="str">
        <f t="shared" ref="FP555" si="2125">M518</f>
        <v/>
      </c>
      <c r="FQ555" s="647" t="str">
        <f t="shared" ref="FQ555" si="2126">N518</f>
        <v/>
      </c>
      <c r="FR555" s="647" t="str">
        <f t="shared" ref="FR555" si="2127">E518</f>
        <v/>
      </c>
      <c r="FS555" s="647" t="str">
        <f t="shared" ref="FS555" si="2128">F518</f>
        <v/>
      </c>
      <c r="FT555" s="647" t="str">
        <f t="shared" ref="FT555" si="2129">G518</f>
        <v/>
      </c>
      <c r="FU555" s="647" t="str">
        <f t="shared" ref="FU555" si="2130">H518</f>
        <v/>
      </c>
      <c r="FV555" s="647" t="str">
        <f t="shared" ref="FV555" si="2131">I518</f>
        <v/>
      </c>
      <c r="FW555" s="647" t="str">
        <f t="shared" ref="FW555" si="2132">J518</f>
        <v/>
      </c>
      <c r="FX555" s="647" t="str">
        <f t="shared" ref="FX555" si="2133">K518</f>
        <v/>
      </c>
      <c r="FY555" s="647" t="str">
        <f t="shared" ref="FY555" si="2134">L518</f>
        <v/>
      </c>
      <c r="FZ555" s="647" t="str">
        <f t="shared" ref="FZ555" si="2135">M518</f>
        <v/>
      </c>
      <c r="GA555" s="647" t="str">
        <f t="shared" ref="GA555" si="2136">N518</f>
        <v/>
      </c>
      <c r="GB555" s="647" t="str">
        <f t="shared" ref="GB555" si="2137">E518</f>
        <v/>
      </c>
      <c r="GC555" s="647" t="str">
        <f t="shared" ref="GC555" si="2138">F518</f>
        <v/>
      </c>
      <c r="GD555" s="647" t="str">
        <f t="shared" ref="GD555" si="2139">G518</f>
        <v/>
      </c>
      <c r="GE555" s="647" t="str">
        <f t="shared" ref="GE555" si="2140">H518</f>
        <v/>
      </c>
      <c r="GF555" s="647" t="str">
        <f t="shared" ref="GF555" si="2141">I518</f>
        <v/>
      </c>
      <c r="GG555" s="647" t="str">
        <f t="shared" ref="GG555" si="2142">J518</f>
        <v/>
      </c>
      <c r="GH555" s="647" t="str">
        <f t="shared" ref="GH555" si="2143">K518</f>
        <v/>
      </c>
      <c r="GI555" s="647" t="str">
        <f t="shared" ref="GI555" si="2144">L518</f>
        <v/>
      </c>
      <c r="GJ555" s="647" t="str">
        <f t="shared" ref="GJ555" si="2145">M518</f>
        <v/>
      </c>
      <c r="GK555" s="647" t="str">
        <f t="shared" ref="GK555" si="2146">N518</f>
        <v/>
      </c>
      <c r="GL555" s="748"/>
      <c r="GN555" s="662" t="s">
        <v>1665</v>
      </c>
      <c r="GO555" s="646" t="s">
        <v>1664</v>
      </c>
      <c r="GP555" s="646" t="str">
        <f t="shared" ref="GP555" si="2147">E518</f>
        <v/>
      </c>
      <c r="GQ555" s="646" t="str">
        <f t="shared" ref="GQ555" si="2148">F518</f>
        <v/>
      </c>
      <c r="GR555" s="646" t="str">
        <f t="shared" ref="GR555" si="2149">G518</f>
        <v/>
      </c>
      <c r="GS555" s="646" t="str">
        <f t="shared" ref="GS555" si="2150">H518</f>
        <v/>
      </c>
      <c r="GT555" s="646" t="str">
        <f t="shared" ref="GT555" si="2151">I518</f>
        <v/>
      </c>
      <c r="GU555" s="646" t="str">
        <f t="shared" ref="GU555" si="2152">J518</f>
        <v/>
      </c>
      <c r="GV555" s="646" t="str">
        <f t="shared" ref="GV555" si="2153">K518</f>
        <v/>
      </c>
      <c r="GW555" s="646" t="str">
        <f t="shared" ref="GW555" si="2154">L518</f>
        <v/>
      </c>
      <c r="GX555" s="646" t="str">
        <f t="shared" ref="GX555" si="2155">M518</f>
        <v/>
      </c>
      <c r="GY555" s="646" t="str">
        <f t="shared" ref="GY555" si="2156">N518</f>
        <v/>
      </c>
      <c r="GZ555" s="646" t="s">
        <v>1662</v>
      </c>
      <c r="HM555" s="644"/>
      <c r="HN555" s="644"/>
      <c r="HO555" s="644"/>
      <c r="HP555" s="644"/>
      <c r="HQ555" s="644"/>
      <c r="HR555" s="644"/>
      <c r="HS555" s="644"/>
      <c r="HT555" s="644"/>
      <c r="HU555" s="644"/>
      <c r="HV555" s="644"/>
      <c r="HW555" s="644"/>
      <c r="HX555" s="644"/>
      <c r="HY555" s="644"/>
      <c r="HZ555" s="644"/>
    </row>
    <row r="556" spans="1:234" s="643" customFormat="1" hidden="1" x14ac:dyDescent="0.25">
      <c r="A556" s="643" t="s">
        <v>208</v>
      </c>
      <c r="B556" s="644"/>
      <c r="C556" s="644"/>
      <c r="D556" s="644"/>
      <c r="E556" s="678"/>
      <c r="F556" s="670"/>
      <c r="G556" s="670"/>
      <c r="H556" s="670"/>
      <c r="I556" s="670"/>
      <c r="J556" s="670"/>
      <c r="K556" s="670"/>
      <c r="L556" s="670"/>
      <c r="M556" s="670"/>
      <c r="N556" s="670"/>
      <c r="O556" s="670"/>
      <c r="P556" s="670"/>
      <c r="Q556" s="670"/>
      <c r="R556" s="682"/>
      <c r="DR556" s="749">
        <v>2023</v>
      </c>
      <c r="DS556" s="665">
        <f t="shared" ref="DS556:GD559" si="2157">DS525-DS537</f>
        <v>0</v>
      </c>
      <c r="DT556" s="665">
        <f t="shared" si="2157"/>
        <v>0</v>
      </c>
      <c r="DU556" s="665">
        <f t="shared" si="2157"/>
        <v>0</v>
      </c>
      <c r="DV556" s="665">
        <f t="shared" si="2157"/>
        <v>0</v>
      </c>
      <c r="DW556" s="665">
        <f t="shared" si="2157"/>
        <v>0</v>
      </c>
      <c r="DX556" s="665">
        <f t="shared" si="2157"/>
        <v>0</v>
      </c>
      <c r="DY556" s="665">
        <f t="shared" si="2157"/>
        <v>0</v>
      </c>
      <c r="DZ556" s="665">
        <f t="shared" si="2157"/>
        <v>0</v>
      </c>
      <c r="EA556" s="665">
        <f t="shared" si="2157"/>
        <v>0</v>
      </c>
      <c r="EB556" s="665">
        <f t="shared" si="2157"/>
        <v>0</v>
      </c>
      <c r="EC556" s="665">
        <f t="shared" si="2157"/>
        <v>0</v>
      </c>
      <c r="ED556" s="665">
        <f t="shared" si="2157"/>
        <v>0</v>
      </c>
      <c r="EE556" s="665">
        <f t="shared" si="2157"/>
        <v>0</v>
      </c>
      <c r="EF556" s="665">
        <f t="shared" si="2157"/>
        <v>0</v>
      </c>
      <c r="EG556" s="665">
        <f t="shared" si="2157"/>
        <v>0</v>
      </c>
      <c r="EH556" s="665">
        <f t="shared" si="2157"/>
        <v>0</v>
      </c>
      <c r="EI556" s="665">
        <f t="shared" si="2157"/>
        <v>0</v>
      </c>
      <c r="EJ556" s="665">
        <f t="shared" si="2157"/>
        <v>0</v>
      </c>
      <c r="EK556" s="665">
        <f t="shared" si="2157"/>
        <v>0</v>
      </c>
      <c r="EL556" s="665">
        <f t="shared" si="2157"/>
        <v>0</v>
      </c>
      <c r="EM556" s="665">
        <f t="shared" si="2157"/>
        <v>0</v>
      </c>
      <c r="EN556" s="665">
        <f t="shared" si="2157"/>
        <v>0</v>
      </c>
      <c r="EO556" s="665">
        <f t="shared" si="2157"/>
        <v>0</v>
      </c>
      <c r="EP556" s="665">
        <f t="shared" si="2157"/>
        <v>0</v>
      </c>
      <c r="EQ556" s="665">
        <f t="shared" si="2157"/>
        <v>0</v>
      </c>
      <c r="ER556" s="665">
        <f t="shared" si="2157"/>
        <v>0</v>
      </c>
      <c r="ES556" s="665">
        <f t="shared" si="2157"/>
        <v>0</v>
      </c>
      <c r="ET556" s="665">
        <f t="shared" si="2157"/>
        <v>0</v>
      </c>
      <c r="EU556" s="665">
        <f t="shared" si="2157"/>
        <v>0</v>
      </c>
      <c r="EV556" s="665">
        <f t="shared" si="2157"/>
        <v>0</v>
      </c>
      <c r="EW556" s="665">
        <f t="shared" si="2157"/>
        <v>0</v>
      </c>
      <c r="EX556" s="665">
        <f t="shared" si="2157"/>
        <v>0</v>
      </c>
      <c r="EY556" s="665">
        <f t="shared" si="2157"/>
        <v>0</v>
      </c>
      <c r="EZ556" s="665">
        <f t="shared" si="2157"/>
        <v>0</v>
      </c>
      <c r="FA556" s="665">
        <f t="shared" si="2157"/>
        <v>0</v>
      </c>
      <c r="FB556" s="665">
        <f t="shared" si="2157"/>
        <v>0</v>
      </c>
      <c r="FC556" s="665">
        <f t="shared" si="2157"/>
        <v>0</v>
      </c>
      <c r="FD556" s="665">
        <f t="shared" si="2157"/>
        <v>0</v>
      </c>
      <c r="FE556" s="665">
        <f t="shared" si="2157"/>
        <v>0</v>
      </c>
      <c r="FF556" s="665">
        <f t="shared" si="2157"/>
        <v>0</v>
      </c>
      <c r="FG556" s="665">
        <f t="shared" si="2157"/>
        <v>0</v>
      </c>
      <c r="FH556" s="665">
        <f t="shared" si="2157"/>
        <v>0</v>
      </c>
      <c r="FI556" s="665">
        <f t="shared" si="2157"/>
        <v>0</v>
      </c>
      <c r="FJ556" s="665">
        <f t="shared" si="2157"/>
        <v>0</v>
      </c>
      <c r="FK556" s="665">
        <f t="shared" si="2157"/>
        <v>0</v>
      </c>
      <c r="FL556" s="665">
        <f t="shared" si="2157"/>
        <v>0</v>
      </c>
      <c r="FM556" s="665">
        <f t="shared" si="2157"/>
        <v>0</v>
      </c>
      <c r="FN556" s="665">
        <f t="shared" si="2157"/>
        <v>0</v>
      </c>
      <c r="FO556" s="665">
        <f t="shared" si="2157"/>
        <v>0</v>
      </c>
      <c r="FP556" s="665">
        <f t="shared" si="2157"/>
        <v>0</v>
      </c>
      <c r="FQ556" s="665">
        <f t="shared" si="2157"/>
        <v>0</v>
      </c>
      <c r="FR556" s="665">
        <f t="shared" si="2157"/>
        <v>0</v>
      </c>
      <c r="FS556" s="665">
        <f t="shared" si="2157"/>
        <v>0</v>
      </c>
      <c r="FT556" s="665">
        <f t="shared" si="2157"/>
        <v>0</v>
      </c>
      <c r="FU556" s="665">
        <f t="shared" si="2157"/>
        <v>0</v>
      </c>
      <c r="FV556" s="665">
        <f t="shared" si="2157"/>
        <v>0</v>
      </c>
      <c r="FW556" s="665">
        <f t="shared" si="2157"/>
        <v>0</v>
      </c>
      <c r="FX556" s="665">
        <f t="shared" si="2157"/>
        <v>0</v>
      </c>
      <c r="FY556" s="665">
        <f t="shared" si="2157"/>
        <v>0</v>
      </c>
      <c r="FZ556" s="665">
        <f t="shared" si="2157"/>
        <v>0</v>
      </c>
      <c r="GA556" s="665">
        <f t="shared" si="2157"/>
        <v>0</v>
      </c>
      <c r="GB556" s="665">
        <f t="shared" si="2157"/>
        <v>0</v>
      </c>
      <c r="GC556" s="665">
        <f t="shared" si="2157"/>
        <v>0</v>
      </c>
      <c r="GD556" s="665">
        <f t="shared" si="2157"/>
        <v>0</v>
      </c>
      <c r="GE556" s="665">
        <f t="shared" ref="GE556:GK556" si="2158">GE525-GE537</f>
        <v>0</v>
      </c>
      <c r="GF556" s="665">
        <f t="shared" si="2158"/>
        <v>0</v>
      </c>
      <c r="GG556" s="665">
        <f t="shared" si="2158"/>
        <v>0</v>
      </c>
      <c r="GH556" s="665">
        <f t="shared" si="2158"/>
        <v>0</v>
      </c>
      <c r="GI556" s="665">
        <f t="shared" si="2158"/>
        <v>0</v>
      </c>
      <c r="GJ556" s="665">
        <f t="shared" si="2158"/>
        <v>0</v>
      </c>
      <c r="GK556" s="665">
        <f t="shared" si="2158"/>
        <v>0</v>
      </c>
      <c r="GL556" s="665" t="b">
        <f>SUM(DS556:GK556)+SUM(Y519:AH519)-SUM(HB537:HK537)=Q519</f>
        <v>1</v>
      </c>
      <c r="GN556" s="749">
        <v>2023</v>
      </c>
      <c r="GO556" s="664">
        <f>SUMIF(DS524:GK524,GO524,DS556:GK556)</f>
        <v>0</v>
      </c>
      <c r="GP556" s="668">
        <f>SUMIF(DS524:GK524,GP524,DS556:GK556)</f>
        <v>0</v>
      </c>
      <c r="GQ556" s="668">
        <f>SUMIF(DS524:GK524,GQ524,DS556:GK556)</f>
        <v>0</v>
      </c>
      <c r="GR556" s="668">
        <f>SUMIF(DS524:GK524,GR524,DS556:GK556)</f>
        <v>0</v>
      </c>
      <c r="GS556" s="668">
        <f>SUMIF(DS524:GK524,GS524,DS556:GK556)</f>
        <v>0</v>
      </c>
      <c r="GT556" s="668">
        <f>SUMIF(DS524:GK524,GT524,DS556:GK556)</f>
        <v>0</v>
      </c>
      <c r="GU556" s="668">
        <f>SUMIF(DS524:GK524,GU524,DS556:GK556)</f>
        <v>0</v>
      </c>
      <c r="GV556" s="668">
        <f>SUMIF(DS524:GK524,GV524,DS556:GK556)</f>
        <v>0</v>
      </c>
      <c r="GW556" s="668">
        <f>SUMIF(DS524:GK524,GW524,DS556:GK556)</f>
        <v>0</v>
      </c>
      <c r="GX556" s="668">
        <f>SUMIF(DS524:GK524,GX524,DS556:GK556)</f>
        <v>0</v>
      </c>
      <c r="GY556" s="668">
        <f>SUMIF(DS524:GK524,GY524,DS556:GK556)</f>
        <v>0</v>
      </c>
      <c r="GZ556" s="646" t="b">
        <f>SUM(GO556:GY556)-SUM(HB537:HK537)=(Q519-SUM(Y519:AH519))</f>
        <v>1</v>
      </c>
      <c r="HM556" s="682"/>
      <c r="HN556" s="682"/>
      <c r="HO556" s="682"/>
      <c r="HP556" s="682"/>
      <c r="HQ556" s="682"/>
      <c r="HR556" s="682"/>
      <c r="HS556" s="682"/>
      <c r="HT556" s="682"/>
      <c r="HU556" s="682"/>
      <c r="HV556" s="682"/>
      <c r="HW556" s="682"/>
      <c r="HX556" s="682"/>
      <c r="HY556" s="682"/>
      <c r="HZ556" s="682"/>
    </row>
    <row r="557" spans="1:234" s="643" customFormat="1" x14ac:dyDescent="0.25">
      <c r="B557" s="644"/>
      <c r="C557" s="644"/>
      <c r="D557" s="644"/>
      <c r="E557" s="678"/>
      <c r="F557" s="670"/>
      <c r="G557" s="652">
        <v>2024</v>
      </c>
      <c r="H557" s="656">
        <f>IF(G557&gt;CNTR_ReportingYear,"",INDEX(E520:N520,MATCH(T551,E518:N518,0)))</f>
        <v>0</v>
      </c>
      <c r="I557" s="656">
        <f>IF(G557&gt;CNTR_ReportingYear,"",INDEX(GP557:GY563,MATCH(G557,GN557:GN563,0),MATCH(T551,GP555:GY555,0))-INDEX(HB538:HK544,MATCH(G557,GN538:GN544,0),MATCH(T551,HB536:HK536,0))+INDEX(Y519:AH520,MATCH(G557,D519:D520,0),MATCH(T551,Y518:AH518,0)))</f>
        <v>0</v>
      </c>
      <c r="J557" s="656">
        <f>IF(G557&gt;CNTR_ReportingYear,"",SUMIFS(AX525:DP525,AX524:DP524,T551))</f>
        <v>0</v>
      </c>
      <c r="K557" s="656">
        <f>IF(G557&gt;CNTR_ReportingYear,"",SUMIFS(AX526:DP526,AX524:DP524,T551))</f>
        <v>0</v>
      </c>
      <c r="L557" s="656">
        <f>IF(G557&gt;CNTR_ReportingYear,"",INDEX(GP538:GY544,MATCH(G557,GN538:GN544,0),MATCH(T551,GP536:GY536,0))+INDEX(HB538:HK544,MATCH(G557,GN538:GN544,0),MATCH(T551,HB536:HK536,0)))</f>
        <v>0</v>
      </c>
      <c r="M557" s="674"/>
      <c r="N557" s="588" t="str">
        <f>H555</f>
        <v>Purchase</v>
      </c>
      <c r="O557" s="917" t="s">
        <v>1688</v>
      </c>
      <c r="P557" s="917"/>
      <c r="Q557" s="917"/>
      <c r="R557" s="674"/>
      <c r="DR557" s="749">
        <v>2024</v>
      </c>
      <c r="DS557" s="665">
        <f t="shared" si="2157"/>
        <v>0</v>
      </c>
      <c r="DT557" s="665">
        <f t="shared" si="2157"/>
        <v>0</v>
      </c>
      <c r="DU557" s="665">
        <f t="shared" si="2157"/>
        <v>0</v>
      </c>
      <c r="DV557" s="665">
        <f t="shared" si="2157"/>
        <v>0</v>
      </c>
      <c r="DW557" s="665">
        <f t="shared" si="2157"/>
        <v>0</v>
      </c>
      <c r="DX557" s="665">
        <f t="shared" si="2157"/>
        <v>0</v>
      </c>
      <c r="DY557" s="665">
        <f t="shared" si="2157"/>
        <v>0</v>
      </c>
      <c r="DZ557" s="665">
        <f t="shared" si="2157"/>
        <v>0</v>
      </c>
      <c r="EA557" s="665">
        <f t="shared" si="2157"/>
        <v>0</v>
      </c>
      <c r="EB557" s="665">
        <f t="shared" si="2157"/>
        <v>0</v>
      </c>
      <c r="EC557" s="665">
        <f t="shared" si="2157"/>
        <v>0</v>
      </c>
      <c r="ED557" s="665">
        <f t="shared" si="2157"/>
        <v>0</v>
      </c>
      <c r="EE557" s="665">
        <f t="shared" si="2157"/>
        <v>0</v>
      </c>
      <c r="EF557" s="665">
        <f t="shared" si="2157"/>
        <v>0</v>
      </c>
      <c r="EG557" s="665">
        <f t="shared" si="2157"/>
        <v>0</v>
      </c>
      <c r="EH557" s="665">
        <f t="shared" si="2157"/>
        <v>0</v>
      </c>
      <c r="EI557" s="665">
        <f t="shared" si="2157"/>
        <v>0</v>
      </c>
      <c r="EJ557" s="665">
        <f t="shared" si="2157"/>
        <v>0</v>
      </c>
      <c r="EK557" s="665">
        <f t="shared" si="2157"/>
        <v>0</v>
      </c>
      <c r="EL557" s="665">
        <f t="shared" si="2157"/>
        <v>0</v>
      </c>
      <c r="EM557" s="665">
        <f t="shared" si="2157"/>
        <v>0</v>
      </c>
      <c r="EN557" s="665">
        <f t="shared" si="2157"/>
        <v>0</v>
      </c>
      <c r="EO557" s="665">
        <f t="shared" si="2157"/>
        <v>0</v>
      </c>
      <c r="EP557" s="665">
        <f t="shared" si="2157"/>
        <v>0</v>
      </c>
      <c r="EQ557" s="665">
        <f t="shared" si="2157"/>
        <v>0</v>
      </c>
      <c r="ER557" s="665">
        <f t="shared" si="2157"/>
        <v>0</v>
      </c>
      <c r="ES557" s="665">
        <f t="shared" si="2157"/>
        <v>0</v>
      </c>
      <c r="ET557" s="665">
        <f t="shared" si="2157"/>
        <v>0</v>
      </c>
      <c r="EU557" s="665">
        <f t="shared" si="2157"/>
        <v>0</v>
      </c>
      <c r="EV557" s="665">
        <f t="shared" si="2157"/>
        <v>0</v>
      </c>
      <c r="EW557" s="665">
        <f t="shared" si="2157"/>
        <v>0</v>
      </c>
      <c r="EX557" s="665">
        <f t="shared" si="2157"/>
        <v>0</v>
      </c>
      <c r="EY557" s="665">
        <f t="shared" si="2157"/>
        <v>0</v>
      </c>
      <c r="EZ557" s="665">
        <f t="shared" si="2157"/>
        <v>0</v>
      </c>
      <c r="FA557" s="665">
        <f t="shared" si="2157"/>
        <v>0</v>
      </c>
      <c r="FB557" s="665">
        <f t="shared" si="2157"/>
        <v>0</v>
      </c>
      <c r="FC557" s="665">
        <f t="shared" si="2157"/>
        <v>0</v>
      </c>
      <c r="FD557" s="665">
        <f t="shared" si="2157"/>
        <v>0</v>
      </c>
      <c r="FE557" s="665">
        <f t="shared" si="2157"/>
        <v>0</v>
      </c>
      <c r="FF557" s="665">
        <f t="shared" si="2157"/>
        <v>0</v>
      </c>
      <c r="FG557" s="665">
        <f t="shared" si="2157"/>
        <v>0</v>
      </c>
      <c r="FH557" s="665">
        <f t="shared" si="2157"/>
        <v>0</v>
      </c>
      <c r="FI557" s="665">
        <f t="shared" si="2157"/>
        <v>0</v>
      </c>
      <c r="FJ557" s="665">
        <f t="shared" si="2157"/>
        <v>0</v>
      </c>
      <c r="FK557" s="665">
        <f t="shared" si="2157"/>
        <v>0</v>
      </c>
      <c r="FL557" s="665">
        <f t="shared" si="2157"/>
        <v>0</v>
      </c>
      <c r="FM557" s="665">
        <f t="shared" si="2157"/>
        <v>0</v>
      </c>
      <c r="FN557" s="665">
        <f t="shared" si="2157"/>
        <v>0</v>
      </c>
      <c r="FO557" s="665">
        <f t="shared" si="2157"/>
        <v>0</v>
      </c>
      <c r="FP557" s="665">
        <f t="shared" si="2157"/>
        <v>0</v>
      </c>
      <c r="FQ557" s="665">
        <f t="shared" si="2157"/>
        <v>0</v>
      </c>
      <c r="FR557" s="665">
        <f t="shared" si="2157"/>
        <v>0</v>
      </c>
      <c r="FS557" s="665">
        <f t="shared" si="2157"/>
        <v>0</v>
      </c>
      <c r="FT557" s="665">
        <f t="shared" si="2157"/>
        <v>0</v>
      </c>
      <c r="FU557" s="665">
        <f t="shared" si="2157"/>
        <v>0</v>
      </c>
      <c r="FV557" s="665">
        <f t="shared" si="2157"/>
        <v>0</v>
      </c>
      <c r="FW557" s="665">
        <f t="shared" si="2157"/>
        <v>0</v>
      </c>
      <c r="FX557" s="665">
        <f t="shared" si="2157"/>
        <v>0</v>
      </c>
      <c r="FY557" s="665">
        <f t="shared" si="2157"/>
        <v>0</v>
      </c>
      <c r="FZ557" s="665">
        <f t="shared" si="2157"/>
        <v>0</v>
      </c>
      <c r="GA557" s="665">
        <f t="shared" si="2157"/>
        <v>0</v>
      </c>
      <c r="GB557" s="665">
        <f t="shared" si="2157"/>
        <v>0</v>
      </c>
      <c r="GC557" s="665">
        <f t="shared" si="2157"/>
        <v>0</v>
      </c>
      <c r="GD557" s="665">
        <f t="shared" si="2157"/>
        <v>0</v>
      </c>
      <c r="GE557" s="665">
        <f t="shared" ref="GE557:GK557" si="2159">GE526-GE538</f>
        <v>0</v>
      </c>
      <c r="GF557" s="665">
        <f t="shared" si="2159"/>
        <v>0</v>
      </c>
      <c r="GG557" s="665">
        <f t="shared" si="2159"/>
        <v>0</v>
      </c>
      <c r="GH557" s="665">
        <f t="shared" si="2159"/>
        <v>0</v>
      </c>
      <c r="GI557" s="665">
        <f t="shared" si="2159"/>
        <v>0</v>
      </c>
      <c r="GJ557" s="665">
        <f t="shared" si="2159"/>
        <v>0</v>
      </c>
      <c r="GK557" s="665">
        <f t="shared" si="2159"/>
        <v>0</v>
      </c>
      <c r="GL557" s="665" t="b">
        <f>SUM(DS557:GK557)+SUM(Y520:AH520)-SUM(HB538:HK538)=Q520</f>
        <v>1</v>
      </c>
      <c r="GN557" s="749">
        <v>2024</v>
      </c>
      <c r="GO557" s="664">
        <f>SUMIF(DS524:GK524,GO524,DS557:GK557)</f>
        <v>0</v>
      </c>
      <c r="GP557" s="668">
        <f>SUMIF(DS524:GK524,GP524,DS557:GK557)</f>
        <v>0</v>
      </c>
      <c r="GQ557" s="668">
        <f>SUMIF(DS524:GK524,GQ524,DS557:GK557)</f>
        <v>0</v>
      </c>
      <c r="GR557" s="668">
        <f>SUMIF(DS524:GK524,GR524,DS557:GK557)</f>
        <v>0</v>
      </c>
      <c r="GS557" s="668">
        <f>SUMIF(DS524:GK524,GS524,DS557:GK557)</f>
        <v>0</v>
      </c>
      <c r="GT557" s="668">
        <f>SUMIF(DS524:GK524,GT524,DS557:GK557)</f>
        <v>0</v>
      </c>
      <c r="GU557" s="668">
        <f>SUMIF(DS524:GK524,GU524,DS557:GK557)</f>
        <v>0</v>
      </c>
      <c r="GV557" s="668">
        <f>SUMIF(DS524:GK524,GV524,DS557:GK557)</f>
        <v>0</v>
      </c>
      <c r="GW557" s="668">
        <f>SUMIF(DS524:GK524,GW524,DS557:GK557)</f>
        <v>0</v>
      </c>
      <c r="GX557" s="668">
        <f>SUMIF(DS524:GK524,GX524,DS557:GK557)</f>
        <v>0</v>
      </c>
      <c r="GY557" s="668">
        <f>SUMIF(DS524:GK524,GY524,DS557:GK557)</f>
        <v>0</v>
      </c>
      <c r="GZ557" s="646" t="b">
        <f>SUM(GO557:GY557)-SUM(HB538:HK538)=(Q520-SUM(Y520:AH520))</f>
        <v>1</v>
      </c>
      <c r="HM557" s="674"/>
      <c r="HN557" s="674"/>
      <c r="HO557" s="674"/>
      <c r="HP557" s="674"/>
      <c r="HQ557" s="674"/>
      <c r="HR557" s="674"/>
      <c r="HS557" s="674"/>
      <c r="HT557" s="674"/>
      <c r="HU557" s="674"/>
      <c r="HV557" s="674"/>
      <c r="HW557" s="674"/>
      <c r="HX557" s="674"/>
      <c r="HY557" s="674"/>
      <c r="HZ557" s="674"/>
    </row>
    <row r="558" spans="1:234" s="643" customFormat="1" x14ac:dyDescent="0.25">
      <c r="B558" s="644"/>
      <c r="C558" s="644"/>
      <c r="D558" s="644"/>
      <c r="E558" s="678"/>
      <c r="F558" s="670"/>
      <c r="G558" s="644"/>
      <c r="H558" s="644"/>
      <c r="I558" s="644"/>
      <c r="J558" s="644"/>
      <c r="K558" s="644"/>
      <c r="L558" s="644"/>
      <c r="M558" s="674"/>
      <c r="N558" s="588" t="str">
        <f>I555</f>
        <v>Consumption</v>
      </c>
      <c r="O558" s="918" t="s">
        <v>1687</v>
      </c>
      <c r="P558" s="918"/>
      <c r="Q558" s="918"/>
      <c r="R558" s="674"/>
      <c r="DR558" s="749">
        <v>2025</v>
      </c>
      <c r="DS558" s="665" t="e">
        <f t="shared" si="2157"/>
        <v>#REF!</v>
      </c>
      <c r="DT558" s="665" t="e">
        <f t="shared" si="2157"/>
        <v>#N/A</v>
      </c>
      <c r="DU558" s="665" t="e">
        <f t="shared" si="2157"/>
        <v>#N/A</v>
      </c>
      <c r="DV558" s="665" t="e">
        <f t="shared" si="2157"/>
        <v>#N/A</v>
      </c>
      <c r="DW558" s="665" t="e">
        <f t="shared" si="2157"/>
        <v>#N/A</v>
      </c>
      <c r="DX558" s="665" t="e">
        <f t="shared" si="2157"/>
        <v>#N/A</v>
      </c>
      <c r="DY558" s="665" t="e">
        <f t="shared" si="2157"/>
        <v>#N/A</v>
      </c>
      <c r="DZ558" s="665" t="e">
        <f t="shared" si="2157"/>
        <v>#N/A</v>
      </c>
      <c r="EA558" s="665" t="e">
        <f t="shared" si="2157"/>
        <v>#N/A</v>
      </c>
      <c r="EB558" s="665" t="e">
        <f t="shared" si="2157"/>
        <v>#N/A</v>
      </c>
      <c r="EC558" s="665" t="e">
        <f t="shared" si="2157"/>
        <v>#N/A</v>
      </c>
      <c r="ED558" s="665" t="e">
        <f t="shared" si="2157"/>
        <v>#N/A</v>
      </c>
      <c r="EE558" s="665" t="e">
        <f t="shared" si="2157"/>
        <v>#N/A</v>
      </c>
      <c r="EF558" s="665" t="e">
        <f t="shared" si="2157"/>
        <v>#N/A</v>
      </c>
      <c r="EG558" s="665" t="e">
        <f t="shared" si="2157"/>
        <v>#N/A</v>
      </c>
      <c r="EH558" s="665" t="e">
        <f t="shared" si="2157"/>
        <v>#N/A</v>
      </c>
      <c r="EI558" s="665" t="e">
        <f t="shared" si="2157"/>
        <v>#N/A</v>
      </c>
      <c r="EJ558" s="665" t="e">
        <f t="shared" si="2157"/>
        <v>#N/A</v>
      </c>
      <c r="EK558" s="665" t="e">
        <f t="shared" si="2157"/>
        <v>#N/A</v>
      </c>
      <c r="EL558" s="665" t="e">
        <f t="shared" si="2157"/>
        <v>#N/A</v>
      </c>
      <c r="EM558" s="665" t="e">
        <f t="shared" si="2157"/>
        <v>#N/A</v>
      </c>
      <c r="EN558" s="665" t="e">
        <f t="shared" si="2157"/>
        <v>#N/A</v>
      </c>
      <c r="EO558" s="665" t="e">
        <f t="shared" si="2157"/>
        <v>#N/A</v>
      </c>
      <c r="EP558" s="665" t="e">
        <f t="shared" si="2157"/>
        <v>#N/A</v>
      </c>
      <c r="EQ558" s="665" t="e">
        <f t="shared" si="2157"/>
        <v>#N/A</v>
      </c>
      <c r="ER558" s="665" t="e">
        <f t="shared" si="2157"/>
        <v>#N/A</v>
      </c>
      <c r="ES558" s="665" t="e">
        <f t="shared" si="2157"/>
        <v>#N/A</v>
      </c>
      <c r="ET558" s="665" t="e">
        <f t="shared" si="2157"/>
        <v>#N/A</v>
      </c>
      <c r="EU558" s="665" t="e">
        <f t="shared" si="2157"/>
        <v>#N/A</v>
      </c>
      <c r="EV558" s="665" t="e">
        <f t="shared" si="2157"/>
        <v>#N/A</v>
      </c>
      <c r="EW558" s="665" t="e">
        <f t="shared" si="2157"/>
        <v>#N/A</v>
      </c>
      <c r="EX558" s="665" t="e">
        <f t="shared" si="2157"/>
        <v>#N/A</v>
      </c>
      <c r="EY558" s="665" t="e">
        <f t="shared" si="2157"/>
        <v>#N/A</v>
      </c>
      <c r="EZ558" s="665" t="e">
        <f t="shared" si="2157"/>
        <v>#N/A</v>
      </c>
      <c r="FA558" s="665" t="e">
        <f t="shared" si="2157"/>
        <v>#N/A</v>
      </c>
      <c r="FB558" s="665" t="e">
        <f t="shared" si="2157"/>
        <v>#N/A</v>
      </c>
      <c r="FC558" s="665" t="e">
        <f t="shared" si="2157"/>
        <v>#N/A</v>
      </c>
      <c r="FD558" s="665" t="e">
        <f t="shared" si="2157"/>
        <v>#N/A</v>
      </c>
      <c r="FE558" s="665" t="e">
        <f t="shared" si="2157"/>
        <v>#N/A</v>
      </c>
      <c r="FF558" s="665" t="e">
        <f t="shared" si="2157"/>
        <v>#N/A</v>
      </c>
      <c r="FG558" s="665" t="e">
        <f t="shared" si="2157"/>
        <v>#N/A</v>
      </c>
      <c r="FH558" s="665" t="e">
        <f t="shared" si="2157"/>
        <v>#N/A</v>
      </c>
      <c r="FI558" s="665" t="e">
        <f t="shared" si="2157"/>
        <v>#N/A</v>
      </c>
      <c r="FJ558" s="665" t="e">
        <f t="shared" si="2157"/>
        <v>#N/A</v>
      </c>
      <c r="FK558" s="665" t="e">
        <f t="shared" si="2157"/>
        <v>#N/A</v>
      </c>
      <c r="FL558" s="665" t="e">
        <f t="shared" si="2157"/>
        <v>#N/A</v>
      </c>
      <c r="FM558" s="665" t="e">
        <f t="shared" si="2157"/>
        <v>#N/A</v>
      </c>
      <c r="FN558" s="665" t="e">
        <f t="shared" si="2157"/>
        <v>#N/A</v>
      </c>
      <c r="FO558" s="665" t="e">
        <f t="shared" si="2157"/>
        <v>#N/A</v>
      </c>
      <c r="FP558" s="665" t="e">
        <f t="shared" si="2157"/>
        <v>#N/A</v>
      </c>
      <c r="FQ558" s="665" t="e">
        <f t="shared" si="2157"/>
        <v>#N/A</v>
      </c>
      <c r="FR558" s="665" t="e">
        <f t="shared" si="2157"/>
        <v>#N/A</v>
      </c>
      <c r="FS558" s="665" t="e">
        <f t="shared" si="2157"/>
        <v>#N/A</v>
      </c>
      <c r="FT558" s="665" t="e">
        <f t="shared" si="2157"/>
        <v>#N/A</v>
      </c>
      <c r="FU558" s="665" t="e">
        <f t="shared" si="2157"/>
        <v>#N/A</v>
      </c>
      <c r="FV558" s="665" t="e">
        <f t="shared" si="2157"/>
        <v>#N/A</v>
      </c>
      <c r="FW558" s="665" t="e">
        <f t="shared" si="2157"/>
        <v>#N/A</v>
      </c>
      <c r="FX558" s="665" t="e">
        <f t="shared" si="2157"/>
        <v>#N/A</v>
      </c>
      <c r="FY558" s="665" t="e">
        <f t="shared" si="2157"/>
        <v>#N/A</v>
      </c>
      <c r="FZ558" s="665" t="e">
        <f t="shared" si="2157"/>
        <v>#N/A</v>
      </c>
      <c r="GA558" s="665" t="e">
        <f t="shared" si="2157"/>
        <v>#N/A</v>
      </c>
      <c r="GB558" s="665" t="e">
        <f t="shared" si="2157"/>
        <v>#N/A</v>
      </c>
      <c r="GC558" s="665" t="e">
        <f t="shared" si="2157"/>
        <v>#N/A</v>
      </c>
      <c r="GD558" s="665" t="e">
        <f t="shared" si="2157"/>
        <v>#N/A</v>
      </c>
      <c r="GE558" s="665" t="e">
        <f t="shared" ref="GE558:GK558" si="2160">GE527-GE539</f>
        <v>#N/A</v>
      </c>
      <c r="GF558" s="665" t="e">
        <f t="shared" si="2160"/>
        <v>#N/A</v>
      </c>
      <c r="GG558" s="665" t="e">
        <f t="shared" si="2160"/>
        <v>#N/A</v>
      </c>
      <c r="GH558" s="665" t="e">
        <f t="shared" si="2160"/>
        <v>#N/A</v>
      </c>
      <c r="GI558" s="665" t="e">
        <f t="shared" si="2160"/>
        <v>#N/A</v>
      </c>
      <c r="GJ558" s="665" t="e">
        <f t="shared" si="2160"/>
        <v>#N/A</v>
      </c>
      <c r="GK558" s="665" t="e">
        <f t="shared" si="2160"/>
        <v>#N/A</v>
      </c>
      <c r="GL558" s="665" t="e">
        <f>SUM(DS558:GK558)+SUM(#REF!)-SUM(HB539:HK539)=#REF!</f>
        <v>#REF!</v>
      </c>
      <c r="GN558" s="749">
        <v>2025</v>
      </c>
      <c r="GO558" s="664" t="e">
        <f>SUMIF(DS524:GK524,GO524,DS558:GK558)</f>
        <v>#REF!</v>
      </c>
      <c r="GP558" s="668" t="e">
        <f>SUMIF(DS524:GK524,GP524,DS558:GK558)</f>
        <v>#N/A</v>
      </c>
      <c r="GQ558" s="668" t="e">
        <f>SUMIF(DS524:GK524,GQ524,DS558:GK558)</f>
        <v>#N/A</v>
      </c>
      <c r="GR558" s="668" t="e">
        <f>SUMIF(DS524:GK524,GR524,DS558:GK558)</f>
        <v>#N/A</v>
      </c>
      <c r="GS558" s="668" t="e">
        <f>SUMIF(DS524:GK524,GS524,DS558:GK558)</f>
        <v>#N/A</v>
      </c>
      <c r="GT558" s="668" t="e">
        <f>SUMIF(DS524:GK524,GT524,DS558:GK558)</f>
        <v>#N/A</v>
      </c>
      <c r="GU558" s="668" t="e">
        <f>SUMIF(DS524:GK524,GU524,DS558:GK558)</f>
        <v>#N/A</v>
      </c>
      <c r="GV558" s="668" t="e">
        <f>SUMIF(DS524:GK524,GV524,DS558:GK558)</f>
        <v>#N/A</v>
      </c>
      <c r="GW558" s="668" t="e">
        <f>SUMIF(DS524:GK524,GW524,DS558:GK558)</f>
        <v>#N/A</v>
      </c>
      <c r="GX558" s="668" t="e">
        <f>SUMIF(DS524:GK524,GX524,DS558:GK558)</f>
        <v>#N/A</v>
      </c>
      <c r="GY558" s="668" t="e">
        <f>SUMIF(DS524:GK524,GY524,DS558:GK558)</f>
        <v>#N/A</v>
      </c>
      <c r="GZ558" s="646" t="e">
        <f>SUM(GO558:GY558)-SUM(HB539:HK539)=(#REF!-SUM(#REF!))</f>
        <v>#REF!</v>
      </c>
      <c r="HM558" s="674"/>
      <c r="HN558" s="674"/>
      <c r="HO558" s="674"/>
      <c r="HP558" s="674"/>
      <c r="HQ558" s="674"/>
      <c r="HR558" s="674"/>
      <c r="HS558" s="674"/>
      <c r="HT558" s="674"/>
      <c r="HU558" s="674"/>
      <c r="HV558" s="674"/>
      <c r="HW558" s="674"/>
      <c r="HX558" s="674"/>
      <c r="HY558" s="674"/>
      <c r="HZ558" s="674"/>
    </row>
    <row r="559" spans="1:234" s="643" customFormat="1" x14ac:dyDescent="0.25">
      <c r="B559" s="644"/>
      <c r="C559" s="644"/>
      <c r="D559" s="644"/>
      <c r="E559" s="678"/>
      <c r="F559" s="670"/>
      <c r="G559" s="644"/>
      <c r="H559" s="644"/>
      <c r="I559" s="644"/>
      <c r="J559" s="644"/>
      <c r="K559" s="644"/>
      <c r="L559" s="644"/>
      <c r="M559" s="674"/>
      <c r="N559" s="588" t="str">
        <f>J555</f>
        <v>Stock (start)</v>
      </c>
      <c r="O559" s="917" t="s">
        <v>1686</v>
      </c>
      <c r="P559" s="917"/>
      <c r="Q559" s="917"/>
      <c r="R559" s="674"/>
      <c r="DR559" s="749">
        <v>2026</v>
      </c>
      <c r="DS559" s="665" t="e">
        <f t="shared" si="2157"/>
        <v>#REF!</v>
      </c>
      <c r="DT559" s="665" t="e">
        <f t="shared" si="2157"/>
        <v>#N/A</v>
      </c>
      <c r="DU559" s="665" t="e">
        <f t="shared" si="2157"/>
        <v>#N/A</v>
      </c>
      <c r="DV559" s="665" t="e">
        <f t="shared" si="2157"/>
        <v>#N/A</v>
      </c>
      <c r="DW559" s="665" t="e">
        <f t="shared" si="2157"/>
        <v>#N/A</v>
      </c>
      <c r="DX559" s="665" t="e">
        <f t="shared" si="2157"/>
        <v>#N/A</v>
      </c>
      <c r="DY559" s="665" t="e">
        <f t="shared" si="2157"/>
        <v>#N/A</v>
      </c>
      <c r="DZ559" s="665" t="e">
        <f t="shared" si="2157"/>
        <v>#N/A</v>
      </c>
      <c r="EA559" s="665" t="e">
        <f t="shared" si="2157"/>
        <v>#N/A</v>
      </c>
      <c r="EB559" s="665" t="e">
        <f t="shared" si="2157"/>
        <v>#N/A</v>
      </c>
      <c r="EC559" s="665" t="e">
        <f t="shared" si="2157"/>
        <v>#N/A</v>
      </c>
      <c r="ED559" s="665" t="e">
        <f t="shared" si="2157"/>
        <v>#N/A</v>
      </c>
      <c r="EE559" s="665" t="e">
        <f t="shared" si="2157"/>
        <v>#N/A</v>
      </c>
      <c r="EF559" s="665" t="e">
        <f t="shared" si="2157"/>
        <v>#N/A</v>
      </c>
      <c r="EG559" s="665" t="e">
        <f t="shared" si="2157"/>
        <v>#N/A</v>
      </c>
      <c r="EH559" s="665" t="e">
        <f t="shared" si="2157"/>
        <v>#N/A</v>
      </c>
      <c r="EI559" s="665" t="e">
        <f t="shared" si="2157"/>
        <v>#N/A</v>
      </c>
      <c r="EJ559" s="665" t="e">
        <f t="shared" si="2157"/>
        <v>#N/A</v>
      </c>
      <c r="EK559" s="665" t="e">
        <f t="shared" si="2157"/>
        <v>#N/A</v>
      </c>
      <c r="EL559" s="665" t="e">
        <f t="shared" si="2157"/>
        <v>#N/A</v>
      </c>
      <c r="EM559" s="665" t="e">
        <f t="shared" si="2157"/>
        <v>#N/A</v>
      </c>
      <c r="EN559" s="665" t="e">
        <f t="shared" si="2157"/>
        <v>#N/A</v>
      </c>
      <c r="EO559" s="665" t="e">
        <f t="shared" si="2157"/>
        <v>#N/A</v>
      </c>
      <c r="EP559" s="665" t="e">
        <f t="shared" si="2157"/>
        <v>#N/A</v>
      </c>
      <c r="EQ559" s="665" t="e">
        <f t="shared" si="2157"/>
        <v>#N/A</v>
      </c>
      <c r="ER559" s="665" t="e">
        <f t="shared" si="2157"/>
        <v>#N/A</v>
      </c>
      <c r="ES559" s="665" t="e">
        <f t="shared" si="2157"/>
        <v>#N/A</v>
      </c>
      <c r="ET559" s="665" t="e">
        <f t="shared" si="2157"/>
        <v>#N/A</v>
      </c>
      <c r="EU559" s="665" t="e">
        <f t="shared" si="2157"/>
        <v>#N/A</v>
      </c>
      <c r="EV559" s="665" t="e">
        <f t="shared" si="2157"/>
        <v>#N/A</v>
      </c>
      <c r="EW559" s="665" t="e">
        <f t="shared" si="2157"/>
        <v>#N/A</v>
      </c>
      <c r="EX559" s="665" t="e">
        <f t="shared" si="2157"/>
        <v>#N/A</v>
      </c>
      <c r="EY559" s="665" t="e">
        <f t="shared" si="2157"/>
        <v>#N/A</v>
      </c>
      <c r="EZ559" s="665" t="e">
        <f t="shared" si="2157"/>
        <v>#N/A</v>
      </c>
      <c r="FA559" s="665" t="e">
        <f t="shared" si="2157"/>
        <v>#N/A</v>
      </c>
      <c r="FB559" s="665" t="e">
        <f t="shared" si="2157"/>
        <v>#N/A</v>
      </c>
      <c r="FC559" s="665" t="e">
        <f t="shared" si="2157"/>
        <v>#N/A</v>
      </c>
      <c r="FD559" s="665" t="e">
        <f t="shared" si="2157"/>
        <v>#N/A</v>
      </c>
      <c r="FE559" s="665" t="e">
        <f t="shared" si="2157"/>
        <v>#N/A</v>
      </c>
      <c r="FF559" s="665" t="e">
        <f t="shared" si="2157"/>
        <v>#N/A</v>
      </c>
      <c r="FG559" s="665" t="e">
        <f t="shared" si="2157"/>
        <v>#N/A</v>
      </c>
      <c r="FH559" s="665" t="e">
        <f t="shared" si="2157"/>
        <v>#N/A</v>
      </c>
      <c r="FI559" s="665" t="e">
        <f t="shared" si="2157"/>
        <v>#N/A</v>
      </c>
      <c r="FJ559" s="665" t="e">
        <f t="shared" si="2157"/>
        <v>#N/A</v>
      </c>
      <c r="FK559" s="665" t="e">
        <f t="shared" si="2157"/>
        <v>#N/A</v>
      </c>
      <c r="FL559" s="665" t="e">
        <f t="shared" si="2157"/>
        <v>#N/A</v>
      </c>
      <c r="FM559" s="665" t="e">
        <f t="shared" si="2157"/>
        <v>#N/A</v>
      </c>
      <c r="FN559" s="665" t="e">
        <f t="shared" si="2157"/>
        <v>#N/A</v>
      </c>
      <c r="FO559" s="665" t="e">
        <f t="shared" si="2157"/>
        <v>#N/A</v>
      </c>
      <c r="FP559" s="665" t="e">
        <f t="shared" si="2157"/>
        <v>#N/A</v>
      </c>
      <c r="FQ559" s="665" t="e">
        <f t="shared" si="2157"/>
        <v>#N/A</v>
      </c>
      <c r="FR559" s="665" t="e">
        <f t="shared" si="2157"/>
        <v>#N/A</v>
      </c>
      <c r="FS559" s="665" t="e">
        <f t="shared" si="2157"/>
        <v>#N/A</v>
      </c>
      <c r="FT559" s="665" t="e">
        <f t="shared" si="2157"/>
        <v>#N/A</v>
      </c>
      <c r="FU559" s="665" t="e">
        <f t="shared" si="2157"/>
        <v>#N/A</v>
      </c>
      <c r="FV559" s="665" t="e">
        <f t="shared" si="2157"/>
        <v>#N/A</v>
      </c>
      <c r="FW559" s="665" t="e">
        <f t="shared" si="2157"/>
        <v>#N/A</v>
      </c>
      <c r="FX559" s="665" t="e">
        <f t="shared" si="2157"/>
        <v>#N/A</v>
      </c>
      <c r="FY559" s="665" t="e">
        <f t="shared" si="2157"/>
        <v>#N/A</v>
      </c>
      <c r="FZ559" s="665" t="e">
        <f t="shared" si="2157"/>
        <v>#N/A</v>
      </c>
      <c r="GA559" s="665" t="e">
        <f t="shared" si="2157"/>
        <v>#N/A</v>
      </c>
      <c r="GB559" s="665" t="e">
        <f t="shared" si="2157"/>
        <v>#N/A</v>
      </c>
      <c r="GC559" s="665" t="e">
        <f t="shared" si="2157"/>
        <v>#N/A</v>
      </c>
      <c r="GD559" s="665" t="e">
        <f t="shared" ref="GD559:GK559" si="2161">GD528-GD540</f>
        <v>#N/A</v>
      </c>
      <c r="GE559" s="665" t="e">
        <f t="shared" si="2161"/>
        <v>#N/A</v>
      </c>
      <c r="GF559" s="665" t="e">
        <f t="shared" si="2161"/>
        <v>#N/A</v>
      </c>
      <c r="GG559" s="665" t="e">
        <f t="shared" si="2161"/>
        <v>#N/A</v>
      </c>
      <c r="GH559" s="665" t="e">
        <f t="shared" si="2161"/>
        <v>#N/A</v>
      </c>
      <c r="GI559" s="665" t="e">
        <f t="shared" si="2161"/>
        <v>#N/A</v>
      </c>
      <c r="GJ559" s="665" t="e">
        <f t="shared" si="2161"/>
        <v>#N/A</v>
      </c>
      <c r="GK559" s="665" t="e">
        <f t="shared" si="2161"/>
        <v>#N/A</v>
      </c>
      <c r="GL559" s="665" t="e">
        <f>SUM(DS559:GK559)+SUM(#REF!)-SUM(HB540:HK540)=#REF!</f>
        <v>#REF!</v>
      </c>
      <c r="GN559" s="749">
        <v>2026</v>
      </c>
      <c r="GO559" s="664" t="e">
        <f>SUMIF(DS524:GK524,GO524,DS559:GK559)</f>
        <v>#REF!</v>
      </c>
      <c r="GP559" s="668" t="e">
        <f>SUMIF(DS524:GK524,GP524,DS559:GK559)</f>
        <v>#N/A</v>
      </c>
      <c r="GQ559" s="668" t="e">
        <f>SUMIF(DS524:GK524,GQ524,DS559:GK559)</f>
        <v>#N/A</v>
      </c>
      <c r="GR559" s="668" t="e">
        <f>SUMIF(DS524:GK524,GR524,DS559:GK559)</f>
        <v>#N/A</v>
      </c>
      <c r="GS559" s="668" t="e">
        <f>SUMIF(DS524:GK524,GS524,DS559:GK559)</f>
        <v>#N/A</v>
      </c>
      <c r="GT559" s="668" t="e">
        <f>SUMIF(DS524:GK524,GT524,DS559:GK559)</f>
        <v>#N/A</v>
      </c>
      <c r="GU559" s="668" t="e">
        <f>SUMIF(DS524:GK524,GU524,DS559:GK559)</f>
        <v>#N/A</v>
      </c>
      <c r="GV559" s="668" t="e">
        <f>SUMIF(DS524:GK524,GV524,DS559:GK559)</f>
        <v>#N/A</v>
      </c>
      <c r="GW559" s="668" t="e">
        <f>SUMIF(DS524:GK524,GW524,DS559:GK559)</f>
        <v>#N/A</v>
      </c>
      <c r="GX559" s="668" t="e">
        <f>SUMIF(DS524:GK524,GX524,DS559:GK559)</f>
        <v>#N/A</v>
      </c>
      <c r="GY559" s="668" t="e">
        <f>SUMIF(DS524:GK524,GY524,DS559:GK559)</f>
        <v>#N/A</v>
      </c>
      <c r="GZ559" s="646" t="e">
        <f>SUM(GO559:GY559)-SUM(HB540:HK540)=(#REF!-SUM(#REF!))</f>
        <v>#REF!</v>
      </c>
      <c r="HM559" s="674"/>
      <c r="HN559" s="674"/>
      <c r="HO559" s="674"/>
      <c r="HP559" s="674"/>
      <c r="HQ559" s="674"/>
      <c r="HR559" s="674"/>
      <c r="HS559" s="674"/>
      <c r="HT559" s="674"/>
      <c r="HU559" s="674"/>
      <c r="HV559" s="674"/>
      <c r="HW559" s="674"/>
      <c r="HX559" s="674"/>
      <c r="HY559" s="674"/>
      <c r="HZ559" s="674"/>
    </row>
    <row r="560" spans="1:234" s="643" customFormat="1" x14ac:dyDescent="0.25">
      <c r="B560" s="644"/>
      <c r="C560" s="644"/>
      <c r="D560" s="644"/>
      <c r="E560" s="678"/>
      <c r="F560" s="670"/>
      <c r="G560" s="644"/>
      <c r="H560" s="644"/>
      <c r="I560" s="644"/>
      <c r="J560" s="644"/>
      <c r="K560" s="644"/>
      <c r="L560" s="644"/>
      <c r="M560" s="674"/>
      <c r="N560" s="588" t="str">
        <f>K555</f>
        <v>Stock (end)</v>
      </c>
      <c r="O560" s="917" t="s">
        <v>1692</v>
      </c>
      <c r="P560" s="917"/>
      <c r="Q560" s="917"/>
      <c r="R560" s="674"/>
      <c r="DR560" s="749">
        <v>2027</v>
      </c>
      <c r="DS560" s="665" t="e">
        <f t="shared" ref="DS560:GD563" si="2162">DS529-DS541</f>
        <v>#REF!</v>
      </c>
      <c r="DT560" s="665" t="e">
        <f t="shared" si="2162"/>
        <v>#N/A</v>
      </c>
      <c r="DU560" s="665" t="e">
        <f t="shared" si="2162"/>
        <v>#N/A</v>
      </c>
      <c r="DV560" s="665" t="e">
        <f t="shared" si="2162"/>
        <v>#N/A</v>
      </c>
      <c r="DW560" s="665" t="e">
        <f t="shared" si="2162"/>
        <v>#N/A</v>
      </c>
      <c r="DX560" s="665" t="e">
        <f t="shared" si="2162"/>
        <v>#N/A</v>
      </c>
      <c r="DY560" s="665" t="e">
        <f t="shared" si="2162"/>
        <v>#N/A</v>
      </c>
      <c r="DZ560" s="665" t="e">
        <f t="shared" si="2162"/>
        <v>#N/A</v>
      </c>
      <c r="EA560" s="665" t="e">
        <f t="shared" si="2162"/>
        <v>#N/A</v>
      </c>
      <c r="EB560" s="665" t="e">
        <f t="shared" si="2162"/>
        <v>#N/A</v>
      </c>
      <c r="EC560" s="665" t="e">
        <f t="shared" si="2162"/>
        <v>#N/A</v>
      </c>
      <c r="ED560" s="665" t="e">
        <f t="shared" si="2162"/>
        <v>#N/A</v>
      </c>
      <c r="EE560" s="665" t="e">
        <f t="shared" si="2162"/>
        <v>#N/A</v>
      </c>
      <c r="EF560" s="665" t="e">
        <f t="shared" si="2162"/>
        <v>#N/A</v>
      </c>
      <c r="EG560" s="665" t="e">
        <f t="shared" si="2162"/>
        <v>#N/A</v>
      </c>
      <c r="EH560" s="665" t="e">
        <f t="shared" si="2162"/>
        <v>#N/A</v>
      </c>
      <c r="EI560" s="665" t="e">
        <f t="shared" si="2162"/>
        <v>#N/A</v>
      </c>
      <c r="EJ560" s="665" t="e">
        <f t="shared" si="2162"/>
        <v>#N/A</v>
      </c>
      <c r="EK560" s="665" t="e">
        <f t="shared" si="2162"/>
        <v>#N/A</v>
      </c>
      <c r="EL560" s="665" t="e">
        <f t="shared" si="2162"/>
        <v>#N/A</v>
      </c>
      <c r="EM560" s="665" t="e">
        <f t="shared" si="2162"/>
        <v>#N/A</v>
      </c>
      <c r="EN560" s="665" t="e">
        <f t="shared" si="2162"/>
        <v>#N/A</v>
      </c>
      <c r="EO560" s="665" t="e">
        <f t="shared" si="2162"/>
        <v>#N/A</v>
      </c>
      <c r="EP560" s="665" t="e">
        <f t="shared" si="2162"/>
        <v>#N/A</v>
      </c>
      <c r="EQ560" s="665" t="e">
        <f t="shared" si="2162"/>
        <v>#N/A</v>
      </c>
      <c r="ER560" s="665" t="e">
        <f t="shared" si="2162"/>
        <v>#N/A</v>
      </c>
      <c r="ES560" s="665" t="e">
        <f t="shared" si="2162"/>
        <v>#N/A</v>
      </c>
      <c r="ET560" s="665" t="e">
        <f t="shared" si="2162"/>
        <v>#N/A</v>
      </c>
      <c r="EU560" s="665" t="e">
        <f t="shared" si="2162"/>
        <v>#N/A</v>
      </c>
      <c r="EV560" s="665" t="e">
        <f t="shared" si="2162"/>
        <v>#N/A</v>
      </c>
      <c r="EW560" s="665" t="e">
        <f t="shared" si="2162"/>
        <v>#N/A</v>
      </c>
      <c r="EX560" s="665" t="e">
        <f t="shared" si="2162"/>
        <v>#N/A</v>
      </c>
      <c r="EY560" s="665" t="e">
        <f t="shared" si="2162"/>
        <v>#N/A</v>
      </c>
      <c r="EZ560" s="665" t="e">
        <f t="shared" si="2162"/>
        <v>#N/A</v>
      </c>
      <c r="FA560" s="665" t="e">
        <f t="shared" si="2162"/>
        <v>#N/A</v>
      </c>
      <c r="FB560" s="665" t="e">
        <f t="shared" si="2162"/>
        <v>#N/A</v>
      </c>
      <c r="FC560" s="665" t="e">
        <f t="shared" si="2162"/>
        <v>#N/A</v>
      </c>
      <c r="FD560" s="665" t="e">
        <f t="shared" si="2162"/>
        <v>#N/A</v>
      </c>
      <c r="FE560" s="665" t="e">
        <f t="shared" si="2162"/>
        <v>#N/A</v>
      </c>
      <c r="FF560" s="665" t="e">
        <f t="shared" si="2162"/>
        <v>#N/A</v>
      </c>
      <c r="FG560" s="665" t="e">
        <f t="shared" si="2162"/>
        <v>#N/A</v>
      </c>
      <c r="FH560" s="665" t="e">
        <f t="shared" si="2162"/>
        <v>#N/A</v>
      </c>
      <c r="FI560" s="665" t="e">
        <f t="shared" si="2162"/>
        <v>#N/A</v>
      </c>
      <c r="FJ560" s="665" t="e">
        <f t="shared" si="2162"/>
        <v>#N/A</v>
      </c>
      <c r="FK560" s="665" t="e">
        <f t="shared" si="2162"/>
        <v>#N/A</v>
      </c>
      <c r="FL560" s="665" t="e">
        <f t="shared" si="2162"/>
        <v>#N/A</v>
      </c>
      <c r="FM560" s="665" t="e">
        <f t="shared" si="2162"/>
        <v>#N/A</v>
      </c>
      <c r="FN560" s="665" t="e">
        <f t="shared" si="2162"/>
        <v>#N/A</v>
      </c>
      <c r="FO560" s="665" t="e">
        <f t="shared" si="2162"/>
        <v>#N/A</v>
      </c>
      <c r="FP560" s="665" t="e">
        <f t="shared" si="2162"/>
        <v>#N/A</v>
      </c>
      <c r="FQ560" s="665" t="e">
        <f t="shared" si="2162"/>
        <v>#N/A</v>
      </c>
      <c r="FR560" s="665" t="e">
        <f t="shared" si="2162"/>
        <v>#N/A</v>
      </c>
      <c r="FS560" s="665" t="e">
        <f t="shared" si="2162"/>
        <v>#N/A</v>
      </c>
      <c r="FT560" s="665" t="e">
        <f t="shared" si="2162"/>
        <v>#N/A</v>
      </c>
      <c r="FU560" s="665" t="e">
        <f t="shared" si="2162"/>
        <v>#N/A</v>
      </c>
      <c r="FV560" s="665" t="e">
        <f t="shared" si="2162"/>
        <v>#N/A</v>
      </c>
      <c r="FW560" s="665" t="e">
        <f t="shared" si="2162"/>
        <v>#N/A</v>
      </c>
      <c r="FX560" s="665" t="e">
        <f t="shared" si="2162"/>
        <v>#N/A</v>
      </c>
      <c r="FY560" s="665" t="e">
        <f t="shared" si="2162"/>
        <v>#N/A</v>
      </c>
      <c r="FZ560" s="665" t="e">
        <f t="shared" si="2162"/>
        <v>#N/A</v>
      </c>
      <c r="GA560" s="665" t="e">
        <f t="shared" si="2162"/>
        <v>#N/A</v>
      </c>
      <c r="GB560" s="665" t="e">
        <f t="shared" si="2162"/>
        <v>#N/A</v>
      </c>
      <c r="GC560" s="665" t="e">
        <f t="shared" si="2162"/>
        <v>#N/A</v>
      </c>
      <c r="GD560" s="665" t="e">
        <f t="shared" si="2162"/>
        <v>#N/A</v>
      </c>
      <c r="GE560" s="665" t="e">
        <f t="shared" ref="GE560:GK560" si="2163">GE529-GE541</f>
        <v>#N/A</v>
      </c>
      <c r="GF560" s="665" t="e">
        <f t="shared" si="2163"/>
        <v>#N/A</v>
      </c>
      <c r="GG560" s="665" t="e">
        <f t="shared" si="2163"/>
        <v>#N/A</v>
      </c>
      <c r="GH560" s="665" t="e">
        <f t="shared" si="2163"/>
        <v>#N/A</v>
      </c>
      <c r="GI560" s="665" t="e">
        <f t="shared" si="2163"/>
        <v>#N/A</v>
      </c>
      <c r="GJ560" s="665" t="e">
        <f t="shared" si="2163"/>
        <v>#N/A</v>
      </c>
      <c r="GK560" s="665" t="e">
        <f t="shared" si="2163"/>
        <v>#N/A</v>
      </c>
      <c r="GL560" s="665" t="e">
        <f>SUM(DS560:GK560)+SUM(#REF!)-SUM(HB541:HK541)=#REF!</f>
        <v>#REF!</v>
      </c>
      <c r="GN560" s="749">
        <v>2027</v>
      </c>
      <c r="GO560" s="664" t="e">
        <f>SUMIF(DS524:GK524,GO524,DS560:GK560)</f>
        <v>#REF!</v>
      </c>
      <c r="GP560" s="668" t="e">
        <f>SUMIF(DS524:GK524,GP524,DS560:GK560)</f>
        <v>#N/A</v>
      </c>
      <c r="GQ560" s="668" t="e">
        <f>SUMIF(DS524:GK524,GQ524,DS560:GK560)</f>
        <v>#N/A</v>
      </c>
      <c r="GR560" s="668" t="e">
        <f>SUMIF(DS524:GK524,GR524,DS560:GK560)</f>
        <v>#N/A</v>
      </c>
      <c r="GS560" s="668" t="e">
        <f>SUMIF(DS524:GK524,GS524,DS560:GK560)</f>
        <v>#N/A</v>
      </c>
      <c r="GT560" s="668" t="e">
        <f>SUMIF(DS524:GK524,GT524,DS560:GK560)</f>
        <v>#N/A</v>
      </c>
      <c r="GU560" s="668" t="e">
        <f>SUMIF(DS524:GK524,GU524,DS560:GK560)</f>
        <v>#N/A</v>
      </c>
      <c r="GV560" s="668" t="e">
        <f>SUMIF(DS524:GK524,GV524,DS560:GK560)</f>
        <v>#N/A</v>
      </c>
      <c r="GW560" s="668" t="e">
        <f>SUMIF(DS524:GK524,GW524,DS560:GK560)</f>
        <v>#N/A</v>
      </c>
      <c r="GX560" s="668" t="e">
        <f>SUMIF(DS524:GK524,GX524,DS560:GK560)</f>
        <v>#N/A</v>
      </c>
      <c r="GY560" s="668" t="e">
        <f>SUMIF(DS524:GK524,GY524,DS560:GK560)</f>
        <v>#N/A</v>
      </c>
      <c r="GZ560" s="646" t="e">
        <f>SUM(GO560:GY560)-SUM(HB541:HK541)=(#REF!-SUM(#REF!))</f>
        <v>#REF!</v>
      </c>
      <c r="HM560" s="674"/>
      <c r="HN560" s="674"/>
      <c r="HO560" s="674"/>
      <c r="HP560" s="674"/>
      <c r="HQ560" s="674"/>
      <c r="HR560" s="674"/>
      <c r="HS560" s="674"/>
      <c r="HT560" s="674"/>
      <c r="HU560" s="674"/>
      <c r="HV560" s="674"/>
      <c r="HW560" s="674"/>
      <c r="HX560" s="674"/>
      <c r="HY560" s="674"/>
      <c r="HZ560" s="674"/>
    </row>
    <row r="561" spans="1:234" s="643" customFormat="1" x14ac:dyDescent="0.25">
      <c r="B561" s="644"/>
      <c r="C561" s="644"/>
      <c r="D561" s="644"/>
      <c r="E561" s="678"/>
      <c r="F561" s="670"/>
      <c r="G561" s="644"/>
      <c r="H561" s="644"/>
      <c r="I561" s="644"/>
      <c r="J561" s="644"/>
      <c r="K561" s="644"/>
      <c r="L561" s="644"/>
      <c r="M561" s="674"/>
      <c r="N561" s="589" t="str">
        <f>L555</f>
        <v>Export</v>
      </c>
      <c r="O561" s="919" t="s">
        <v>1689</v>
      </c>
      <c r="P561" s="919"/>
      <c r="Q561" s="919"/>
      <c r="R561" s="674"/>
      <c r="DR561" s="749">
        <v>2028</v>
      </c>
      <c r="DS561" s="665" t="e">
        <f t="shared" si="2162"/>
        <v>#REF!</v>
      </c>
      <c r="DT561" s="665" t="e">
        <f t="shared" si="2162"/>
        <v>#N/A</v>
      </c>
      <c r="DU561" s="665" t="e">
        <f t="shared" si="2162"/>
        <v>#N/A</v>
      </c>
      <c r="DV561" s="665" t="e">
        <f t="shared" si="2162"/>
        <v>#N/A</v>
      </c>
      <c r="DW561" s="665" t="e">
        <f t="shared" si="2162"/>
        <v>#N/A</v>
      </c>
      <c r="DX561" s="665" t="e">
        <f t="shared" si="2162"/>
        <v>#N/A</v>
      </c>
      <c r="DY561" s="665" t="e">
        <f t="shared" si="2162"/>
        <v>#N/A</v>
      </c>
      <c r="DZ561" s="665" t="e">
        <f t="shared" si="2162"/>
        <v>#N/A</v>
      </c>
      <c r="EA561" s="665" t="e">
        <f t="shared" si="2162"/>
        <v>#N/A</v>
      </c>
      <c r="EB561" s="665" t="e">
        <f t="shared" si="2162"/>
        <v>#N/A</v>
      </c>
      <c r="EC561" s="665" t="e">
        <f t="shared" si="2162"/>
        <v>#N/A</v>
      </c>
      <c r="ED561" s="665" t="e">
        <f t="shared" si="2162"/>
        <v>#N/A</v>
      </c>
      <c r="EE561" s="665" t="e">
        <f t="shared" si="2162"/>
        <v>#N/A</v>
      </c>
      <c r="EF561" s="665" t="e">
        <f t="shared" si="2162"/>
        <v>#N/A</v>
      </c>
      <c r="EG561" s="665" t="e">
        <f t="shared" si="2162"/>
        <v>#N/A</v>
      </c>
      <c r="EH561" s="665" t="e">
        <f t="shared" si="2162"/>
        <v>#N/A</v>
      </c>
      <c r="EI561" s="665" t="e">
        <f t="shared" si="2162"/>
        <v>#N/A</v>
      </c>
      <c r="EJ561" s="665" t="e">
        <f t="shared" si="2162"/>
        <v>#N/A</v>
      </c>
      <c r="EK561" s="665" t="e">
        <f t="shared" si="2162"/>
        <v>#N/A</v>
      </c>
      <c r="EL561" s="665" t="e">
        <f t="shared" si="2162"/>
        <v>#N/A</v>
      </c>
      <c r="EM561" s="665" t="e">
        <f t="shared" si="2162"/>
        <v>#N/A</v>
      </c>
      <c r="EN561" s="665" t="e">
        <f t="shared" si="2162"/>
        <v>#N/A</v>
      </c>
      <c r="EO561" s="665" t="e">
        <f t="shared" si="2162"/>
        <v>#N/A</v>
      </c>
      <c r="EP561" s="665" t="e">
        <f t="shared" si="2162"/>
        <v>#N/A</v>
      </c>
      <c r="EQ561" s="665" t="e">
        <f t="shared" si="2162"/>
        <v>#N/A</v>
      </c>
      <c r="ER561" s="665" t="e">
        <f t="shared" si="2162"/>
        <v>#N/A</v>
      </c>
      <c r="ES561" s="665" t="e">
        <f t="shared" si="2162"/>
        <v>#N/A</v>
      </c>
      <c r="ET561" s="665" t="e">
        <f t="shared" si="2162"/>
        <v>#N/A</v>
      </c>
      <c r="EU561" s="665" t="e">
        <f t="shared" si="2162"/>
        <v>#N/A</v>
      </c>
      <c r="EV561" s="665" t="e">
        <f t="shared" si="2162"/>
        <v>#N/A</v>
      </c>
      <c r="EW561" s="665" t="e">
        <f t="shared" si="2162"/>
        <v>#N/A</v>
      </c>
      <c r="EX561" s="665" t="e">
        <f t="shared" si="2162"/>
        <v>#N/A</v>
      </c>
      <c r="EY561" s="665" t="e">
        <f t="shared" si="2162"/>
        <v>#N/A</v>
      </c>
      <c r="EZ561" s="665" t="e">
        <f t="shared" si="2162"/>
        <v>#N/A</v>
      </c>
      <c r="FA561" s="665" t="e">
        <f t="shared" si="2162"/>
        <v>#N/A</v>
      </c>
      <c r="FB561" s="665" t="e">
        <f t="shared" si="2162"/>
        <v>#N/A</v>
      </c>
      <c r="FC561" s="665" t="e">
        <f t="shared" si="2162"/>
        <v>#N/A</v>
      </c>
      <c r="FD561" s="665" t="e">
        <f t="shared" si="2162"/>
        <v>#N/A</v>
      </c>
      <c r="FE561" s="665" t="e">
        <f t="shared" si="2162"/>
        <v>#N/A</v>
      </c>
      <c r="FF561" s="665" t="e">
        <f t="shared" si="2162"/>
        <v>#N/A</v>
      </c>
      <c r="FG561" s="665" t="e">
        <f t="shared" si="2162"/>
        <v>#N/A</v>
      </c>
      <c r="FH561" s="665" t="e">
        <f t="shared" si="2162"/>
        <v>#N/A</v>
      </c>
      <c r="FI561" s="665" t="e">
        <f t="shared" si="2162"/>
        <v>#N/A</v>
      </c>
      <c r="FJ561" s="665" t="e">
        <f t="shared" si="2162"/>
        <v>#N/A</v>
      </c>
      <c r="FK561" s="665" t="e">
        <f t="shared" si="2162"/>
        <v>#N/A</v>
      </c>
      <c r="FL561" s="665" t="e">
        <f t="shared" si="2162"/>
        <v>#N/A</v>
      </c>
      <c r="FM561" s="665" t="e">
        <f t="shared" si="2162"/>
        <v>#N/A</v>
      </c>
      <c r="FN561" s="665" t="e">
        <f t="shared" si="2162"/>
        <v>#N/A</v>
      </c>
      <c r="FO561" s="665" t="e">
        <f t="shared" si="2162"/>
        <v>#N/A</v>
      </c>
      <c r="FP561" s="665" t="e">
        <f t="shared" si="2162"/>
        <v>#N/A</v>
      </c>
      <c r="FQ561" s="665" t="e">
        <f t="shared" si="2162"/>
        <v>#N/A</v>
      </c>
      <c r="FR561" s="665" t="e">
        <f t="shared" si="2162"/>
        <v>#N/A</v>
      </c>
      <c r="FS561" s="665" t="e">
        <f t="shared" si="2162"/>
        <v>#N/A</v>
      </c>
      <c r="FT561" s="665" t="e">
        <f t="shared" si="2162"/>
        <v>#N/A</v>
      </c>
      <c r="FU561" s="665" t="e">
        <f t="shared" si="2162"/>
        <v>#N/A</v>
      </c>
      <c r="FV561" s="665" t="e">
        <f t="shared" si="2162"/>
        <v>#N/A</v>
      </c>
      <c r="FW561" s="665" t="e">
        <f t="shared" si="2162"/>
        <v>#N/A</v>
      </c>
      <c r="FX561" s="665" t="e">
        <f t="shared" si="2162"/>
        <v>#N/A</v>
      </c>
      <c r="FY561" s="665" t="e">
        <f t="shared" si="2162"/>
        <v>#N/A</v>
      </c>
      <c r="FZ561" s="665" t="e">
        <f t="shared" si="2162"/>
        <v>#N/A</v>
      </c>
      <c r="GA561" s="665" t="e">
        <f t="shared" si="2162"/>
        <v>#N/A</v>
      </c>
      <c r="GB561" s="665" t="e">
        <f t="shared" si="2162"/>
        <v>#N/A</v>
      </c>
      <c r="GC561" s="665" t="e">
        <f t="shared" si="2162"/>
        <v>#N/A</v>
      </c>
      <c r="GD561" s="665" t="e">
        <f t="shared" si="2162"/>
        <v>#N/A</v>
      </c>
      <c r="GE561" s="665" t="e">
        <f t="shared" ref="GE561:GK561" si="2164">GE530-GE542</f>
        <v>#N/A</v>
      </c>
      <c r="GF561" s="665" t="e">
        <f t="shared" si="2164"/>
        <v>#N/A</v>
      </c>
      <c r="GG561" s="665" t="e">
        <f t="shared" si="2164"/>
        <v>#N/A</v>
      </c>
      <c r="GH561" s="665" t="e">
        <f t="shared" si="2164"/>
        <v>#N/A</v>
      </c>
      <c r="GI561" s="665" t="e">
        <f t="shared" si="2164"/>
        <v>#N/A</v>
      </c>
      <c r="GJ561" s="665" t="e">
        <f t="shared" si="2164"/>
        <v>#N/A</v>
      </c>
      <c r="GK561" s="665" t="e">
        <f t="shared" si="2164"/>
        <v>#N/A</v>
      </c>
      <c r="GL561" s="665" t="e">
        <f>SUM(DS561:GK561)+SUM(#REF!)-SUM(HB542:HK542)=#REF!</f>
        <v>#REF!</v>
      </c>
      <c r="GN561" s="749">
        <v>2028</v>
      </c>
      <c r="GO561" s="664" t="e">
        <f>SUMIF(DS524:GK524,GO524,DS561:GK561)</f>
        <v>#REF!</v>
      </c>
      <c r="GP561" s="668" t="e">
        <f>SUMIF(DS524:GK524,GP524,DS561:GK561)</f>
        <v>#N/A</v>
      </c>
      <c r="GQ561" s="668" t="e">
        <f>SUMIF(DS524:GK524,GQ524,DS561:GK561)</f>
        <v>#N/A</v>
      </c>
      <c r="GR561" s="668" t="e">
        <f>SUMIF(DS524:GK524,GR524,DS561:GK561)</f>
        <v>#N/A</v>
      </c>
      <c r="GS561" s="668" t="e">
        <f>SUMIF(DS524:GK524,GS524,DS561:GK561)</f>
        <v>#N/A</v>
      </c>
      <c r="GT561" s="668" t="e">
        <f>SUMIF(DS524:GK524,GT524,DS561:GK561)</f>
        <v>#N/A</v>
      </c>
      <c r="GU561" s="668" t="e">
        <f>SUMIF(DS524:GK524,GU524,DS561:GK561)</f>
        <v>#N/A</v>
      </c>
      <c r="GV561" s="668" t="e">
        <f>SUMIF(DS524:GK524,GV524,DS561:GK561)</f>
        <v>#N/A</v>
      </c>
      <c r="GW561" s="668" t="e">
        <f>SUMIF(DS524:GK524,GW524,DS561:GK561)</f>
        <v>#N/A</v>
      </c>
      <c r="GX561" s="668" t="e">
        <f>SUMIF(DS524:GK524,GX524,DS561:GK561)</f>
        <v>#N/A</v>
      </c>
      <c r="GY561" s="668" t="e">
        <f>SUMIF(DS524:GK524,GY524,DS561:GK561)</f>
        <v>#N/A</v>
      </c>
      <c r="GZ561" s="646" t="e">
        <f>SUM(GO561:GY561)-SUM(HB542:HK542)=(#REF!-SUM(#REF!))</f>
        <v>#REF!</v>
      </c>
      <c r="HM561" s="674"/>
      <c r="HN561" s="674"/>
      <c r="HO561" s="674"/>
      <c r="HP561" s="674"/>
      <c r="HQ561" s="674"/>
      <c r="HR561" s="674"/>
      <c r="HS561" s="674"/>
      <c r="HT561" s="674"/>
      <c r="HU561" s="674"/>
      <c r="HV561" s="674"/>
      <c r="HW561" s="674"/>
      <c r="HX561" s="674"/>
      <c r="HY561" s="674"/>
      <c r="HZ561" s="674"/>
    </row>
    <row r="562" spans="1:234" s="643" customFormat="1" x14ac:dyDescent="0.25">
      <c r="B562" s="644"/>
      <c r="C562" s="644"/>
      <c r="D562" s="644"/>
      <c r="E562" s="678"/>
      <c r="F562" s="670"/>
      <c r="G562" s="644"/>
      <c r="H562" s="644"/>
      <c r="I562" s="644"/>
      <c r="J562" s="644"/>
      <c r="K562" s="644"/>
      <c r="L562" s="644"/>
      <c r="M562" s="674"/>
      <c r="N562" s="674"/>
      <c r="O562" s="919"/>
      <c r="P562" s="919"/>
      <c r="Q562" s="919"/>
      <c r="R562" s="674"/>
      <c r="DR562" s="749">
        <v>2029</v>
      </c>
      <c r="DS562" s="665" t="e">
        <f t="shared" si="2162"/>
        <v>#REF!</v>
      </c>
      <c r="DT562" s="665" t="e">
        <f t="shared" si="2162"/>
        <v>#N/A</v>
      </c>
      <c r="DU562" s="665" t="e">
        <f t="shared" si="2162"/>
        <v>#N/A</v>
      </c>
      <c r="DV562" s="665" t="e">
        <f t="shared" si="2162"/>
        <v>#N/A</v>
      </c>
      <c r="DW562" s="665" t="e">
        <f t="shared" si="2162"/>
        <v>#N/A</v>
      </c>
      <c r="DX562" s="665" t="e">
        <f t="shared" si="2162"/>
        <v>#N/A</v>
      </c>
      <c r="DY562" s="665" t="e">
        <f t="shared" si="2162"/>
        <v>#N/A</v>
      </c>
      <c r="DZ562" s="665" t="e">
        <f t="shared" si="2162"/>
        <v>#N/A</v>
      </c>
      <c r="EA562" s="665" t="e">
        <f t="shared" si="2162"/>
        <v>#N/A</v>
      </c>
      <c r="EB562" s="665" t="e">
        <f t="shared" si="2162"/>
        <v>#N/A</v>
      </c>
      <c r="EC562" s="665" t="e">
        <f t="shared" si="2162"/>
        <v>#N/A</v>
      </c>
      <c r="ED562" s="665" t="e">
        <f t="shared" si="2162"/>
        <v>#N/A</v>
      </c>
      <c r="EE562" s="665" t="e">
        <f t="shared" si="2162"/>
        <v>#N/A</v>
      </c>
      <c r="EF562" s="665" t="e">
        <f t="shared" si="2162"/>
        <v>#N/A</v>
      </c>
      <c r="EG562" s="665" t="e">
        <f t="shared" si="2162"/>
        <v>#N/A</v>
      </c>
      <c r="EH562" s="665" t="e">
        <f t="shared" si="2162"/>
        <v>#N/A</v>
      </c>
      <c r="EI562" s="665" t="e">
        <f t="shared" si="2162"/>
        <v>#N/A</v>
      </c>
      <c r="EJ562" s="665" t="e">
        <f t="shared" si="2162"/>
        <v>#N/A</v>
      </c>
      <c r="EK562" s="665" t="e">
        <f t="shared" si="2162"/>
        <v>#N/A</v>
      </c>
      <c r="EL562" s="665" t="e">
        <f t="shared" si="2162"/>
        <v>#N/A</v>
      </c>
      <c r="EM562" s="665" t="e">
        <f t="shared" si="2162"/>
        <v>#N/A</v>
      </c>
      <c r="EN562" s="665" t="e">
        <f t="shared" si="2162"/>
        <v>#N/A</v>
      </c>
      <c r="EO562" s="665" t="e">
        <f t="shared" si="2162"/>
        <v>#N/A</v>
      </c>
      <c r="EP562" s="665" t="e">
        <f t="shared" si="2162"/>
        <v>#N/A</v>
      </c>
      <c r="EQ562" s="665" t="e">
        <f t="shared" si="2162"/>
        <v>#N/A</v>
      </c>
      <c r="ER562" s="665" t="e">
        <f t="shared" si="2162"/>
        <v>#N/A</v>
      </c>
      <c r="ES562" s="665" t="e">
        <f t="shared" si="2162"/>
        <v>#N/A</v>
      </c>
      <c r="ET562" s="665" t="e">
        <f t="shared" si="2162"/>
        <v>#N/A</v>
      </c>
      <c r="EU562" s="665" t="e">
        <f t="shared" si="2162"/>
        <v>#N/A</v>
      </c>
      <c r="EV562" s="665" t="e">
        <f t="shared" si="2162"/>
        <v>#N/A</v>
      </c>
      <c r="EW562" s="665" t="e">
        <f t="shared" si="2162"/>
        <v>#N/A</v>
      </c>
      <c r="EX562" s="665" t="e">
        <f t="shared" si="2162"/>
        <v>#N/A</v>
      </c>
      <c r="EY562" s="665" t="e">
        <f t="shared" si="2162"/>
        <v>#N/A</v>
      </c>
      <c r="EZ562" s="665" t="e">
        <f t="shared" si="2162"/>
        <v>#N/A</v>
      </c>
      <c r="FA562" s="665" t="e">
        <f t="shared" si="2162"/>
        <v>#N/A</v>
      </c>
      <c r="FB562" s="665" t="e">
        <f t="shared" si="2162"/>
        <v>#N/A</v>
      </c>
      <c r="FC562" s="665" t="e">
        <f t="shared" si="2162"/>
        <v>#N/A</v>
      </c>
      <c r="FD562" s="665" t="e">
        <f t="shared" si="2162"/>
        <v>#N/A</v>
      </c>
      <c r="FE562" s="665" t="e">
        <f t="shared" si="2162"/>
        <v>#N/A</v>
      </c>
      <c r="FF562" s="665" t="e">
        <f t="shared" si="2162"/>
        <v>#N/A</v>
      </c>
      <c r="FG562" s="665" t="e">
        <f t="shared" si="2162"/>
        <v>#N/A</v>
      </c>
      <c r="FH562" s="665" t="e">
        <f t="shared" si="2162"/>
        <v>#N/A</v>
      </c>
      <c r="FI562" s="665" t="e">
        <f t="shared" si="2162"/>
        <v>#N/A</v>
      </c>
      <c r="FJ562" s="665" t="e">
        <f t="shared" si="2162"/>
        <v>#N/A</v>
      </c>
      <c r="FK562" s="665" t="e">
        <f t="shared" si="2162"/>
        <v>#N/A</v>
      </c>
      <c r="FL562" s="665" t="e">
        <f t="shared" si="2162"/>
        <v>#N/A</v>
      </c>
      <c r="FM562" s="665" t="e">
        <f t="shared" si="2162"/>
        <v>#N/A</v>
      </c>
      <c r="FN562" s="665" t="e">
        <f t="shared" si="2162"/>
        <v>#N/A</v>
      </c>
      <c r="FO562" s="665" t="e">
        <f t="shared" si="2162"/>
        <v>#N/A</v>
      </c>
      <c r="FP562" s="665" t="e">
        <f t="shared" si="2162"/>
        <v>#N/A</v>
      </c>
      <c r="FQ562" s="665" t="e">
        <f t="shared" si="2162"/>
        <v>#N/A</v>
      </c>
      <c r="FR562" s="665" t="e">
        <f t="shared" si="2162"/>
        <v>#N/A</v>
      </c>
      <c r="FS562" s="665" t="e">
        <f t="shared" si="2162"/>
        <v>#N/A</v>
      </c>
      <c r="FT562" s="665" t="e">
        <f t="shared" si="2162"/>
        <v>#N/A</v>
      </c>
      <c r="FU562" s="665" t="e">
        <f t="shared" si="2162"/>
        <v>#N/A</v>
      </c>
      <c r="FV562" s="665" t="e">
        <f t="shared" si="2162"/>
        <v>#N/A</v>
      </c>
      <c r="FW562" s="665" t="e">
        <f t="shared" si="2162"/>
        <v>#N/A</v>
      </c>
      <c r="FX562" s="665" t="e">
        <f t="shared" si="2162"/>
        <v>#N/A</v>
      </c>
      <c r="FY562" s="665" t="e">
        <f t="shared" si="2162"/>
        <v>#N/A</v>
      </c>
      <c r="FZ562" s="665" t="e">
        <f t="shared" si="2162"/>
        <v>#N/A</v>
      </c>
      <c r="GA562" s="665" t="e">
        <f t="shared" si="2162"/>
        <v>#N/A</v>
      </c>
      <c r="GB562" s="665" t="e">
        <f t="shared" si="2162"/>
        <v>#N/A</v>
      </c>
      <c r="GC562" s="665" t="e">
        <f t="shared" si="2162"/>
        <v>#N/A</v>
      </c>
      <c r="GD562" s="665" t="e">
        <f t="shared" si="2162"/>
        <v>#N/A</v>
      </c>
      <c r="GE562" s="665" t="e">
        <f t="shared" ref="GE562:GK562" si="2165">GE531-GE543</f>
        <v>#N/A</v>
      </c>
      <c r="GF562" s="665" t="e">
        <f t="shared" si="2165"/>
        <v>#N/A</v>
      </c>
      <c r="GG562" s="665" t="e">
        <f t="shared" si="2165"/>
        <v>#N/A</v>
      </c>
      <c r="GH562" s="665" t="e">
        <f t="shared" si="2165"/>
        <v>#N/A</v>
      </c>
      <c r="GI562" s="665" t="e">
        <f t="shared" si="2165"/>
        <v>#N/A</v>
      </c>
      <c r="GJ562" s="665" t="e">
        <f t="shared" si="2165"/>
        <v>#N/A</v>
      </c>
      <c r="GK562" s="665" t="e">
        <f t="shared" si="2165"/>
        <v>#N/A</v>
      </c>
      <c r="GL562" s="665" t="e">
        <f>SUM(DS562:GK562)+SUM(#REF!)-SUM(HB543:HK543)=#REF!</f>
        <v>#REF!</v>
      </c>
      <c r="GN562" s="749">
        <v>2029</v>
      </c>
      <c r="GO562" s="664" t="e">
        <f>SUMIF(DS524:GK524,GO524,DS562:GK562)</f>
        <v>#REF!</v>
      </c>
      <c r="GP562" s="668" t="e">
        <f>SUMIF(DS524:GK524,GP524,DS562:GK562)</f>
        <v>#N/A</v>
      </c>
      <c r="GQ562" s="668" t="e">
        <f>SUMIF(DS524:GK524,GQ524,DS562:GK562)</f>
        <v>#N/A</v>
      </c>
      <c r="GR562" s="668" t="e">
        <f>SUMIF(DS524:GK524,GR524,DS562:GK562)</f>
        <v>#N/A</v>
      </c>
      <c r="GS562" s="668" t="e">
        <f>SUMIF(DS524:GK524,GS524,DS562:GK562)</f>
        <v>#N/A</v>
      </c>
      <c r="GT562" s="668" t="e">
        <f>SUMIF(DS524:GK524,GT524,DS562:GK562)</f>
        <v>#N/A</v>
      </c>
      <c r="GU562" s="668" t="e">
        <f>SUMIF(DS524:GK524,GU524,DS562:GK562)</f>
        <v>#N/A</v>
      </c>
      <c r="GV562" s="668" t="e">
        <f>SUMIF(DS524:GK524,GV524,DS562:GK562)</f>
        <v>#N/A</v>
      </c>
      <c r="GW562" s="668" t="e">
        <f>SUMIF(DS524:GK524,GW524,DS562:GK562)</f>
        <v>#N/A</v>
      </c>
      <c r="GX562" s="668" t="e">
        <f>SUMIF(DS524:GK524,GX524,DS562:GK562)</f>
        <v>#N/A</v>
      </c>
      <c r="GY562" s="668" t="e">
        <f>SUMIF(DS524:GK524,GY524,DS562:GK562)</f>
        <v>#N/A</v>
      </c>
      <c r="GZ562" s="646" t="e">
        <f>SUM(GO562:GY562)-SUM(HB543:HK543)=(#REF!-SUM(#REF!))</f>
        <v>#REF!</v>
      </c>
      <c r="HM562" s="674"/>
      <c r="HN562" s="674"/>
      <c r="HO562" s="674"/>
      <c r="HP562" s="674"/>
      <c r="HQ562" s="674"/>
      <c r="HR562" s="674"/>
      <c r="HS562" s="674"/>
      <c r="HT562" s="674"/>
      <c r="HU562" s="674"/>
      <c r="HV562" s="674"/>
      <c r="HW562" s="674"/>
      <c r="HX562" s="674"/>
      <c r="HY562" s="674"/>
      <c r="HZ562" s="674"/>
    </row>
    <row r="563" spans="1:234" s="643" customFormat="1" x14ac:dyDescent="0.25">
      <c r="B563" s="644"/>
      <c r="C563" s="644"/>
      <c r="D563" s="644"/>
      <c r="E563" s="678"/>
      <c r="F563" s="670"/>
      <c r="G563" s="644"/>
      <c r="H563" s="644"/>
      <c r="I563" s="644"/>
      <c r="J563" s="644"/>
      <c r="K563" s="644"/>
      <c r="L563" s="644"/>
      <c r="M563" s="674"/>
      <c r="N563" s="684"/>
      <c r="O563" s="919"/>
      <c r="P563" s="919"/>
      <c r="Q563" s="919"/>
      <c r="R563" s="674"/>
      <c r="DR563" s="749">
        <v>2030</v>
      </c>
      <c r="DS563" s="665" t="e">
        <f t="shared" si="2162"/>
        <v>#REF!</v>
      </c>
      <c r="DT563" s="665" t="e">
        <f t="shared" si="2162"/>
        <v>#N/A</v>
      </c>
      <c r="DU563" s="665" t="e">
        <f t="shared" si="2162"/>
        <v>#N/A</v>
      </c>
      <c r="DV563" s="665" t="e">
        <f t="shared" si="2162"/>
        <v>#N/A</v>
      </c>
      <c r="DW563" s="665" t="e">
        <f t="shared" si="2162"/>
        <v>#N/A</v>
      </c>
      <c r="DX563" s="665" t="e">
        <f t="shared" si="2162"/>
        <v>#N/A</v>
      </c>
      <c r="DY563" s="665" t="e">
        <f t="shared" si="2162"/>
        <v>#N/A</v>
      </c>
      <c r="DZ563" s="665" t="e">
        <f t="shared" si="2162"/>
        <v>#N/A</v>
      </c>
      <c r="EA563" s="665" t="e">
        <f t="shared" si="2162"/>
        <v>#N/A</v>
      </c>
      <c r="EB563" s="665" t="e">
        <f t="shared" si="2162"/>
        <v>#N/A</v>
      </c>
      <c r="EC563" s="665" t="e">
        <f t="shared" si="2162"/>
        <v>#N/A</v>
      </c>
      <c r="ED563" s="665" t="e">
        <f t="shared" si="2162"/>
        <v>#N/A</v>
      </c>
      <c r="EE563" s="665" t="e">
        <f t="shared" si="2162"/>
        <v>#N/A</v>
      </c>
      <c r="EF563" s="665" t="e">
        <f t="shared" si="2162"/>
        <v>#N/A</v>
      </c>
      <c r="EG563" s="665" t="e">
        <f t="shared" si="2162"/>
        <v>#N/A</v>
      </c>
      <c r="EH563" s="665" t="e">
        <f t="shared" si="2162"/>
        <v>#N/A</v>
      </c>
      <c r="EI563" s="665" t="e">
        <f t="shared" si="2162"/>
        <v>#N/A</v>
      </c>
      <c r="EJ563" s="665" t="e">
        <f t="shared" si="2162"/>
        <v>#N/A</v>
      </c>
      <c r="EK563" s="665" t="e">
        <f t="shared" si="2162"/>
        <v>#N/A</v>
      </c>
      <c r="EL563" s="665" t="e">
        <f t="shared" si="2162"/>
        <v>#N/A</v>
      </c>
      <c r="EM563" s="665" t="e">
        <f t="shared" si="2162"/>
        <v>#N/A</v>
      </c>
      <c r="EN563" s="665" t="e">
        <f t="shared" si="2162"/>
        <v>#N/A</v>
      </c>
      <c r="EO563" s="665" t="e">
        <f t="shared" si="2162"/>
        <v>#N/A</v>
      </c>
      <c r="EP563" s="665" t="e">
        <f t="shared" si="2162"/>
        <v>#N/A</v>
      </c>
      <c r="EQ563" s="665" t="e">
        <f t="shared" si="2162"/>
        <v>#N/A</v>
      </c>
      <c r="ER563" s="665" t="e">
        <f t="shared" si="2162"/>
        <v>#N/A</v>
      </c>
      <c r="ES563" s="665" t="e">
        <f t="shared" si="2162"/>
        <v>#N/A</v>
      </c>
      <c r="ET563" s="665" t="e">
        <f t="shared" si="2162"/>
        <v>#N/A</v>
      </c>
      <c r="EU563" s="665" t="e">
        <f t="shared" si="2162"/>
        <v>#N/A</v>
      </c>
      <c r="EV563" s="665" t="e">
        <f t="shared" si="2162"/>
        <v>#N/A</v>
      </c>
      <c r="EW563" s="665" t="e">
        <f t="shared" si="2162"/>
        <v>#N/A</v>
      </c>
      <c r="EX563" s="665" t="e">
        <f t="shared" si="2162"/>
        <v>#N/A</v>
      </c>
      <c r="EY563" s="665" t="e">
        <f t="shared" si="2162"/>
        <v>#N/A</v>
      </c>
      <c r="EZ563" s="665" t="e">
        <f t="shared" si="2162"/>
        <v>#N/A</v>
      </c>
      <c r="FA563" s="665" t="e">
        <f t="shared" si="2162"/>
        <v>#N/A</v>
      </c>
      <c r="FB563" s="665" t="e">
        <f t="shared" si="2162"/>
        <v>#N/A</v>
      </c>
      <c r="FC563" s="665" t="e">
        <f t="shared" si="2162"/>
        <v>#N/A</v>
      </c>
      <c r="FD563" s="665" t="e">
        <f t="shared" si="2162"/>
        <v>#N/A</v>
      </c>
      <c r="FE563" s="665" t="e">
        <f t="shared" si="2162"/>
        <v>#N/A</v>
      </c>
      <c r="FF563" s="665" t="e">
        <f t="shared" si="2162"/>
        <v>#N/A</v>
      </c>
      <c r="FG563" s="665" t="e">
        <f t="shared" si="2162"/>
        <v>#N/A</v>
      </c>
      <c r="FH563" s="665" t="e">
        <f t="shared" si="2162"/>
        <v>#N/A</v>
      </c>
      <c r="FI563" s="665" t="e">
        <f t="shared" si="2162"/>
        <v>#N/A</v>
      </c>
      <c r="FJ563" s="665" t="e">
        <f t="shared" si="2162"/>
        <v>#N/A</v>
      </c>
      <c r="FK563" s="665" t="e">
        <f t="shared" si="2162"/>
        <v>#N/A</v>
      </c>
      <c r="FL563" s="665" t="e">
        <f t="shared" si="2162"/>
        <v>#N/A</v>
      </c>
      <c r="FM563" s="665" t="e">
        <f t="shared" si="2162"/>
        <v>#N/A</v>
      </c>
      <c r="FN563" s="665" t="e">
        <f t="shared" si="2162"/>
        <v>#N/A</v>
      </c>
      <c r="FO563" s="665" t="e">
        <f t="shared" si="2162"/>
        <v>#N/A</v>
      </c>
      <c r="FP563" s="665" t="e">
        <f t="shared" si="2162"/>
        <v>#N/A</v>
      </c>
      <c r="FQ563" s="665" t="e">
        <f t="shared" si="2162"/>
        <v>#N/A</v>
      </c>
      <c r="FR563" s="665" t="e">
        <f t="shared" si="2162"/>
        <v>#N/A</v>
      </c>
      <c r="FS563" s="665" t="e">
        <f t="shared" si="2162"/>
        <v>#N/A</v>
      </c>
      <c r="FT563" s="665" t="e">
        <f t="shared" si="2162"/>
        <v>#N/A</v>
      </c>
      <c r="FU563" s="665" t="e">
        <f t="shared" si="2162"/>
        <v>#N/A</v>
      </c>
      <c r="FV563" s="665" t="e">
        <f t="shared" si="2162"/>
        <v>#N/A</v>
      </c>
      <c r="FW563" s="665" t="e">
        <f t="shared" si="2162"/>
        <v>#N/A</v>
      </c>
      <c r="FX563" s="665" t="e">
        <f t="shared" si="2162"/>
        <v>#N/A</v>
      </c>
      <c r="FY563" s="665" t="e">
        <f t="shared" si="2162"/>
        <v>#N/A</v>
      </c>
      <c r="FZ563" s="665" t="e">
        <f t="shared" si="2162"/>
        <v>#N/A</v>
      </c>
      <c r="GA563" s="665" t="e">
        <f t="shared" si="2162"/>
        <v>#N/A</v>
      </c>
      <c r="GB563" s="665" t="e">
        <f t="shared" si="2162"/>
        <v>#N/A</v>
      </c>
      <c r="GC563" s="665" t="e">
        <f t="shared" si="2162"/>
        <v>#N/A</v>
      </c>
      <c r="GD563" s="665" t="e">
        <f t="shared" ref="GD563:GK563" si="2166">GD532-GD544</f>
        <v>#N/A</v>
      </c>
      <c r="GE563" s="665" t="e">
        <f t="shared" si="2166"/>
        <v>#N/A</v>
      </c>
      <c r="GF563" s="665" t="e">
        <f t="shared" si="2166"/>
        <v>#N/A</v>
      </c>
      <c r="GG563" s="665" t="e">
        <f t="shared" si="2166"/>
        <v>#N/A</v>
      </c>
      <c r="GH563" s="665" t="e">
        <f t="shared" si="2166"/>
        <v>#N/A</v>
      </c>
      <c r="GI563" s="665" t="e">
        <f t="shared" si="2166"/>
        <v>#N/A</v>
      </c>
      <c r="GJ563" s="665" t="e">
        <f t="shared" si="2166"/>
        <v>#N/A</v>
      </c>
      <c r="GK563" s="665" t="e">
        <f t="shared" si="2166"/>
        <v>#N/A</v>
      </c>
      <c r="GL563" s="665" t="e">
        <f>SUM(DS563:GK563)+SUM(#REF!)-SUM(HB544:HK544)=#REF!</f>
        <v>#REF!</v>
      </c>
      <c r="GN563" s="749">
        <v>2030</v>
      </c>
      <c r="GO563" s="664" t="e">
        <f>SUMIF(DS524:GK524,GO524,DS563:GK563)</f>
        <v>#REF!</v>
      </c>
      <c r="GP563" s="668" t="e">
        <f>SUMIF(DS524:GK524,GP524,DS563:GK563)</f>
        <v>#N/A</v>
      </c>
      <c r="GQ563" s="668" t="e">
        <f>SUMIF(DS524:GK524,GQ524,DS563:GK563)</f>
        <v>#N/A</v>
      </c>
      <c r="GR563" s="668" t="e">
        <f>SUMIF(DS524:GK524,GR524,DS563:GK563)</f>
        <v>#N/A</v>
      </c>
      <c r="GS563" s="668" t="e">
        <f>SUMIF(DS524:GK524,GS524,DS563:GK563)</f>
        <v>#N/A</v>
      </c>
      <c r="GT563" s="668" t="e">
        <f>SUMIF(DS524:GK524,GT524,DS563:GK563)</f>
        <v>#N/A</v>
      </c>
      <c r="GU563" s="668" t="e">
        <f>SUMIF(DS524:GK524,GU524,DS563:GK563)</f>
        <v>#N/A</v>
      </c>
      <c r="GV563" s="668" t="e">
        <f>SUMIF(DS524:GK524,GV524,DS563:GK563)</f>
        <v>#N/A</v>
      </c>
      <c r="GW563" s="668" t="e">
        <f>SUMIF(DS524:GK524,GW524,DS563:GK563)</f>
        <v>#N/A</v>
      </c>
      <c r="GX563" s="668" t="e">
        <f>SUMIF(DS524:GK524,GX524,DS563:GK563)</f>
        <v>#N/A</v>
      </c>
      <c r="GY563" s="668" t="e">
        <f>SUMIF(DS524:GK524,GY524,DS563:GK563)</f>
        <v>#N/A</v>
      </c>
      <c r="GZ563" s="646" t="e">
        <f>SUM(GO563:GY563)-SUM(HB544:HK544)=(#REF!-SUM(#REF!))</f>
        <v>#REF!</v>
      </c>
      <c r="HM563" s="674"/>
      <c r="HN563" s="674"/>
      <c r="HO563" s="674"/>
      <c r="HP563" s="674"/>
      <c r="HQ563" s="674"/>
      <c r="HR563" s="674"/>
      <c r="HS563" s="674"/>
      <c r="HT563" s="674"/>
      <c r="HU563" s="674"/>
      <c r="HV563" s="674"/>
      <c r="HW563" s="674"/>
      <c r="HX563" s="674"/>
      <c r="HY563" s="674"/>
      <c r="HZ563" s="674"/>
    </row>
    <row r="564" spans="1:234" s="643" customFormat="1" x14ac:dyDescent="0.25">
      <c r="B564" s="644"/>
      <c r="C564" s="644"/>
      <c r="D564" s="644"/>
      <c r="E564" s="685"/>
      <c r="F564" s="686"/>
      <c r="G564" s="686"/>
      <c r="H564" s="686"/>
      <c r="I564" s="686"/>
      <c r="J564" s="686"/>
      <c r="K564" s="686"/>
      <c r="L564" s="686"/>
      <c r="M564" s="686"/>
      <c r="N564" s="686"/>
      <c r="O564" s="686"/>
      <c r="P564" s="686"/>
      <c r="Q564" s="686"/>
      <c r="R564" s="644"/>
      <c r="HM564" s="644"/>
      <c r="HN564" s="644"/>
      <c r="HO564" s="644"/>
      <c r="HP564" s="644"/>
      <c r="HQ564" s="644"/>
      <c r="HR564" s="644"/>
      <c r="HS564" s="644"/>
      <c r="HT564" s="644"/>
      <c r="HU564" s="644"/>
      <c r="HV564" s="644"/>
      <c r="HW564" s="644"/>
      <c r="HX564" s="644"/>
      <c r="HY564" s="644"/>
      <c r="HZ564" s="644"/>
    </row>
    <row r="565" spans="1:234" s="643" customFormat="1" ht="13.8" thickBot="1" x14ac:dyDescent="0.3">
      <c r="B565" s="3"/>
      <c r="C565" s="220"/>
      <c r="D565" s="12"/>
      <c r="E565" s="222"/>
      <c r="F565" s="11"/>
      <c r="G565" s="11"/>
      <c r="H565" s="11"/>
      <c r="I565" s="11"/>
      <c r="J565" s="11"/>
      <c r="K565" s="11"/>
      <c r="L565" s="11"/>
      <c r="M565" s="11"/>
      <c r="N565" s="11"/>
      <c r="O565" s="11"/>
      <c r="P565" s="11"/>
      <c r="Q565" s="11"/>
      <c r="R565" s="644"/>
      <c r="HM565" s="644"/>
      <c r="HN565" s="644"/>
      <c r="HO565" s="644"/>
      <c r="HP565" s="644"/>
      <c r="HQ565" s="644"/>
      <c r="HR565" s="644"/>
      <c r="HS565" s="644"/>
      <c r="HT565" s="644"/>
      <c r="HU565" s="644"/>
      <c r="HV565" s="644"/>
      <c r="HW565" s="644"/>
      <c r="HX565" s="644"/>
      <c r="HY565" s="644"/>
      <c r="HZ565" s="644"/>
    </row>
    <row r="567" spans="1:234" ht="19.2" customHeight="1" thickBot="1" x14ac:dyDescent="0.3">
      <c r="A567" s="286"/>
      <c r="B567" s="218"/>
      <c r="C567" s="218"/>
      <c r="D567" s="85"/>
      <c r="E567" s="93" t="s">
        <v>1703</v>
      </c>
      <c r="F567" s="218"/>
      <c r="G567" s="218"/>
      <c r="H567" s="218"/>
      <c r="I567" s="218"/>
      <c r="J567" s="218"/>
      <c r="K567" s="218"/>
      <c r="L567" s="218"/>
      <c r="M567" s="218"/>
      <c r="N567" s="218"/>
      <c r="O567" s="218"/>
      <c r="P567" s="218"/>
      <c r="Q567" s="218"/>
    </row>
    <row r="568" spans="1:234" ht="14.4" thickBot="1" x14ac:dyDescent="0.3">
      <c r="A568" s="290" t="str">
        <f>IF(E568="","","PRINT")</f>
        <v/>
      </c>
      <c r="B568" s="82"/>
      <c r="C568" s="225">
        <v>8</v>
      </c>
      <c r="D568" s="82"/>
      <c r="E568" s="889"/>
      <c r="F568" s="890"/>
      <c r="G568" s="890"/>
      <c r="H568" s="890"/>
      <c r="I568" s="890"/>
      <c r="J568" s="891"/>
      <c r="K568" s="689"/>
      <c r="L568" s="690"/>
      <c r="R568" s="689"/>
      <c r="HM568" s="689"/>
      <c r="HN568" s="689"/>
      <c r="HO568" s="689"/>
      <c r="HP568" s="689"/>
      <c r="HQ568" s="689"/>
      <c r="HR568" s="689"/>
      <c r="HS568" s="689"/>
      <c r="HT568" s="689"/>
      <c r="HU568" s="689"/>
      <c r="HV568" s="689"/>
      <c r="HW568" s="689"/>
      <c r="HX568" s="689"/>
      <c r="HY568" s="689"/>
      <c r="HZ568" s="689"/>
    </row>
    <row r="570" spans="1:234" ht="12.75" customHeight="1" x14ac:dyDescent="0.25">
      <c r="D570" s="4" t="s">
        <v>8</v>
      </c>
      <c r="E570" s="764" t="s">
        <v>1680</v>
      </c>
      <c r="F570" s="764"/>
      <c r="G570" s="764"/>
      <c r="H570" s="764"/>
      <c r="I570" s="764"/>
      <c r="J570" s="764"/>
      <c r="K570" s="764"/>
      <c r="L570" s="764"/>
      <c r="M570" s="764"/>
      <c r="N570" s="764"/>
      <c r="O570" s="764"/>
      <c r="P570" s="764"/>
      <c r="Q570" s="764"/>
    </row>
    <row r="571" spans="1:234" ht="12.75" customHeight="1" x14ac:dyDescent="0.25">
      <c r="D571" s="4"/>
      <c r="E571" s="892" t="s">
        <v>1825</v>
      </c>
      <c r="F571" s="892"/>
      <c r="G571" s="892"/>
      <c r="H571" s="892"/>
      <c r="I571" s="892"/>
      <c r="J571" s="892"/>
      <c r="K571" s="892"/>
      <c r="L571" s="892"/>
      <c r="M571" s="892"/>
      <c r="N571" s="892"/>
      <c r="O571" s="892"/>
      <c r="P571" s="892"/>
      <c r="Q571" s="892"/>
    </row>
    <row r="572" spans="1:234" ht="5.0999999999999996" customHeight="1" x14ac:dyDescent="0.25">
      <c r="D572" s="4"/>
      <c r="E572" s="746"/>
      <c r="F572" s="746"/>
      <c r="G572" s="746"/>
      <c r="H572" s="746"/>
      <c r="I572" s="746"/>
      <c r="J572" s="746"/>
      <c r="K572" s="746"/>
      <c r="L572" s="746"/>
      <c r="M572" s="746"/>
      <c r="N572" s="746"/>
    </row>
    <row r="573" spans="1:234" ht="49.2" customHeight="1" x14ac:dyDescent="0.25">
      <c r="E573" s="893" t="s">
        <v>1823</v>
      </c>
      <c r="F573" s="893"/>
      <c r="G573" s="893"/>
      <c r="H573" s="893" t="s">
        <v>1832</v>
      </c>
      <c r="I573" s="893"/>
      <c r="J573" s="893"/>
      <c r="K573" s="893"/>
      <c r="L573" s="893"/>
      <c r="M573" s="893"/>
      <c r="N573" s="893" t="s">
        <v>1824</v>
      </c>
      <c r="O573" s="893"/>
      <c r="P573" s="893"/>
      <c r="Q573" s="893"/>
      <c r="S573" s="644"/>
      <c r="T573" s="644"/>
      <c r="U573" s="644"/>
      <c r="V573" s="644"/>
      <c r="W573" s="644"/>
      <c r="X573" s="644"/>
      <c r="Y573" s="644"/>
      <c r="Z573" s="644"/>
      <c r="AA573" s="644"/>
      <c r="AB573" s="644"/>
      <c r="AC573" s="644"/>
      <c r="AD573" s="644"/>
      <c r="AE573" s="644"/>
      <c r="AF573" s="644"/>
      <c r="AG573" s="644"/>
      <c r="AH573" s="644"/>
      <c r="AI573" s="644"/>
      <c r="AJ573" s="644"/>
      <c r="AK573" s="644"/>
      <c r="AL573" s="644"/>
      <c r="AM573" s="644"/>
      <c r="AN573" s="644"/>
      <c r="AO573" s="644"/>
      <c r="AP573" s="644"/>
      <c r="AQ573" s="644"/>
      <c r="AR573" s="644"/>
      <c r="AS573" s="644"/>
      <c r="AT573" s="644"/>
      <c r="AU573" s="644"/>
      <c r="AV573" s="644"/>
      <c r="AW573" s="644"/>
      <c r="AX573" s="644"/>
      <c r="AY573" s="644"/>
      <c r="AZ573" s="644"/>
      <c r="BA573" s="644"/>
      <c r="BB573" s="644"/>
      <c r="BC573" s="644"/>
      <c r="BD573" s="644"/>
      <c r="BE573" s="644"/>
      <c r="BF573" s="644"/>
      <c r="BG573" s="644"/>
      <c r="BH573" s="644"/>
      <c r="BI573" s="644"/>
      <c r="BJ573" s="644"/>
      <c r="BK573" s="644"/>
      <c r="BL573" s="644"/>
      <c r="BM573" s="644"/>
      <c r="BN573" s="644"/>
      <c r="BO573" s="644"/>
      <c r="BP573" s="644"/>
      <c r="BQ573" s="644"/>
      <c r="BR573" s="644"/>
      <c r="BS573" s="644"/>
      <c r="BT573" s="644"/>
      <c r="BU573" s="644"/>
      <c r="BV573" s="644"/>
      <c r="BW573" s="644"/>
      <c r="BX573" s="644"/>
      <c r="BY573" s="644"/>
      <c r="BZ573" s="644"/>
      <c r="CA573" s="644"/>
      <c r="CB573" s="644"/>
      <c r="CC573" s="644"/>
      <c r="CD573" s="644"/>
      <c r="CE573" s="644"/>
      <c r="CF573" s="644"/>
      <c r="CG573" s="644"/>
      <c r="CH573" s="644"/>
      <c r="CI573" s="644"/>
      <c r="CJ573" s="644"/>
      <c r="CK573" s="644"/>
      <c r="CL573" s="644"/>
      <c r="CM573" s="644"/>
      <c r="CN573" s="644"/>
      <c r="CO573" s="644"/>
      <c r="CP573" s="644"/>
      <c r="CQ573" s="644"/>
      <c r="CR573" s="644"/>
      <c r="CS573" s="644"/>
      <c r="CT573" s="644"/>
      <c r="CU573" s="644"/>
      <c r="CV573" s="644"/>
      <c r="CW573" s="644"/>
      <c r="CX573" s="644"/>
      <c r="CY573" s="644"/>
      <c r="CZ573" s="644"/>
      <c r="DA573" s="644"/>
      <c r="DB573" s="644"/>
      <c r="DC573" s="644"/>
      <c r="DD573" s="644"/>
      <c r="DE573" s="644"/>
      <c r="DF573" s="644"/>
      <c r="DG573" s="644"/>
      <c r="DH573" s="644"/>
      <c r="DI573" s="644"/>
      <c r="DJ573" s="644"/>
      <c r="DK573" s="644"/>
      <c r="DL573" s="644"/>
      <c r="DM573" s="644"/>
      <c r="DN573" s="644"/>
      <c r="DO573" s="644"/>
      <c r="DP573" s="644"/>
      <c r="DQ573" s="644"/>
      <c r="DR573" s="644"/>
      <c r="DS573" s="644"/>
      <c r="DT573" s="644"/>
      <c r="DU573" s="644"/>
      <c r="DV573" s="644"/>
      <c r="DW573" s="644"/>
      <c r="DX573" s="644"/>
      <c r="DY573" s="644"/>
      <c r="DZ573" s="644"/>
      <c r="EA573" s="644"/>
      <c r="EB573" s="644"/>
      <c r="EC573" s="644"/>
      <c r="ED573" s="644"/>
      <c r="EE573" s="644"/>
      <c r="EF573" s="644"/>
      <c r="EG573" s="644"/>
      <c r="EH573" s="644"/>
      <c r="EI573" s="644"/>
      <c r="EJ573" s="644"/>
      <c r="EK573" s="644"/>
      <c r="EL573" s="644"/>
      <c r="EM573" s="644"/>
      <c r="EN573" s="644"/>
      <c r="EO573" s="644"/>
      <c r="EP573" s="644"/>
      <c r="EQ573" s="644"/>
      <c r="ER573" s="644"/>
      <c r="ES573" s="644"/>
      <c r="ET573" s="644"/>
      <c r="EU573" s="644"/>
      <c r="EV573" s="644"/>
      <c r="EW573" s="644"/>
      <c r="EX573" s="644"/>
      <c r="EY573" s="644"/>
      <c r="EZ573" s="644"/>
      <c r="FA573" s="644"/>
      <c r="FB573" s="644"/>
      <c r="FC573" s="644"/>
      <c r="FD573" s="644"/>
      <c r="FE573" s="644"/>
      <c r="FF573" s="644"/>
      <c r="FG573" s="644"/>
      <c r="FH573" s="644"/>
      <c r="FI573" s="644"/>
      <c r="FJ573" s="644"/>
      <c r="FK573" s="644"/>
      <c r="FL573" s="644"/>
      <c r="FM573" s="644"/>
      <c r="FN573" s="644"/>
      <c r="FO573" s="644"/>
      <c r="FP573" s="644"/>
      <c r="FQ573" s="644"/>
      <c r="FR573" s="644"/>
      <c r="FS573" s="644"/>
      <c r="FT573" s="644"/>
      <c r="FU573" s="644"/>
      <c r="FV573" s="644"/>
      <c r="FW573" s="644"/>
      <c r="FX573" s="644"/>
      <c r="FY573" s="644"/>
      <c r="FZ573" s="644"/>
      <c r="GA573" s="644"/>
      <c r="GB573" s="644"/>
      <c r="GC573" s="644"/>
      <c r="GD573" s="644"/>
      <c r="GE573" s="644"/>
      <c r="GF573" s="644"/>
      <c r="GG573" s="644"/>
      <c r="GH573" s="644"/>
      <c r="GI573" s="644"/>
      <c r="GJ573" s="644"/>
      <c r="GK573" s="644"/>
      <c r="GL573" s="644"/>
      <c r="GM573" s="644"/>
      <c r="GN573" s="644"/>
      <c r="GO573" s="644"/>
      <c r="GP573" s="644"/>
      <c r="GQ573" s="644"/>
      <c r="GR573" s="644"/>
      <c r="GS573" s="644"/>
      <c r="GT573" s="644"/>
      <c r="GU573" s="644"/>
      <c r="GV573" s="644"/>
      <c r="GW573" s="644"/>
      <c r="GX573" s="644"/>
      <c r="GY573" s="644"/>
      <c r="GZ573" s="644"/>
      <c r="HA573" s="644"/>
      <c r="HB573" s="644"/>
      <c r="HC573" s="644"/>
      <c r="HD573" s="644"/>
      <c r="HE573" s="644"/>
      <c r="HF573" s="644"/>
      <c r="HG573" s="644"/>
      <c r="HH573" s="644"/>
      <c r="HI573" s="644"/>
      <c r="HJ573" s="644"/>
      <c r="HK573" s="644"/>
      <c r="HL573" s="644"/>
    </row>
    <row r="574" spans="1:234" x14ac:dyDescent="0.25">
      <c r="D574" s="645">
        <v>1</v>
      </c>
      <c r="E574" s="878"/>
      <c r="F574" s="879"/>
      <c r="G574" s="880"/>
      <c r="H574" s="878"/>
      <c r="I574" s="879"/>
      <c r="J574" s="879"/>
      <c r="K574" s="879"/>
      <c r="L574" s="879"/>
      <c r="M574" s="880"/>
      <c r="N574" s="881"/>
      <c r="O574" s="882"/>
      <c r="P574" s="882"/>
      <c r="Q574" s="883"/>
      <c r="S574" s="644"/>
      <c r="T574" s="644"/>
      <c r="U574" s="644" t="str">
        <f>IF(H574="","",D574&amp;". "&amp;H574)</f>
        <v/>
      </c>
      <c r="V574" s="644"/>
      <c r="W574" s="644"/>
      <c r="X574" s="644"/>
      <c r="Y574" s="644"/>
      <c r="Z574" s="644"/>
      <c r="AA574" s="644"/>
      <c r="AB574" s="644"/>
      <c r="AC574" s="644"/>
      <c r="AD574" s="644"/>
      <c r="AE574" s="644"/>
      <c r="AF574" s="644"/>
      <c r="AG574" s="644"/>
      <c r="AH574" s="644"/>
      <c r="AI574" s="644"/>
      <c r="AJ574" s="644"/>
      <c r="AK574" s="644"/>
      <c r="AL574" s="644"/>
      <c r="AM574" s="644"/>
      <c r="AN574" s="644"/>
      <c r="AO574" s="644"/>
      <c r="AP574" s="644"/>
      <c r="AQ574" s="644"/>
      <c r="AR574" s="644"/>
      <c r="AS574" s="644"/>
      <c r="AT574" s="644"/>
      <c r="AU574" s="644"/>
      <c r="AV574" s="644"/>
      <c r="AW574" s="644"/>
      <c r="AX574" s="644"/>
      <c r="AY574" s="644"/>
      <c r="AZ574" s="644"/>
      <c r="BA574" s="644"/>
      <c r="BB574" s="644"/>
      <c r="BC574" s="644"/>
      <c r="BD574" s="644"/>
      <c r="BE574" s="644"/>
      <c r="BF574" s="644"/>
      <c r="BG574" s="644"/>
      <c r="BH574" s="644"/>
      <c r="BI574" s="644"/>
      <c r="BJ574" s="644"/>
      <c r="BK574" s="644"/>
      <c r="BL574" s="644"/>
      <c r="BM574" s="644"/>
      <c r="BN574" s="644"/>
      <c r="BO574" s="644"/>
      <c r="BP574" s="644"/>
      <c r="BQ574" s="644"/>
      <c r="BR574" s="644"/>
      <c r="BS574" s="644"/>
      <c r="BT574" s="644"/>
      <c r="BU574" s="644"/>
      <c r="BV574" s="644"/>
      <c r="BW574" s="644"/>
      <c r="BX574" s="644"/>
      <c r="BY574" s="644"/>
      <c r="BZ574" s="644"/>
      <c r="CA574" s="644"/>
      <c r="CB574" s="644"/>
      <c r="CC574" s="644"/>
      <c r="CD574" s="644"/>
      <c r="CE574" s="644"/>
      <c r="CF574" s="644"/>
      <c r="CG574" s="644"/>
      <c r="CH574" s="644"/>
      <c r="CI574" s="644"/>
      <c r="CJ574" s="644"/>
      <c r="CK574" s="644"/>
      <c r="CL574" s="644"/>
      <c r="CM574" s="644"/>
      <c r="CN574" s="644"/>
      <c r="CO574" s="644"/>
      <c r="CP574" s="644"/>
      <c r="CQ574" s="644"/>
      <c r="CR574" s="644"/>
      <c r="CS574" s="644"/>
      <c r="CT574" s="644"/>
      <c r="CU574" s="644"/>
      <c r="CV574" s="644"/>
      <c r="CW574" s="644"/>
      <c r="CX574" s="644"/>
      <c r="CY574" s="644"/>
      <c r="CZ574" s="644"/>
      <c r="DA574" s="644"/>
      <c r="DB574" s="644"/>
      <c r="DC574" s="644"/>
      <c r="DD574" s="644"/>
      <c r="DE574" s="644"/>
      <c r="DF574" s="644"/>
      <c r="DG574" s="644"/>
      <c r="DH574" s="644"/>
      <c r="DI574" s="644"/>
      <c r="DJ574" s="644"/>
      <c r="DK574" s="644"/>
      <c r="DL574" s="644"/>
      <c r="DM574" s="644"/>
      <c r="DN574" s="644"/>
      <c r="DO574" s="644"/>
      <c r="DP574" s="644"/>
      <c r="DQ574" s="644"/>
      <c r="DR574" s="644"/>
      <c r="DS574" s="644"/>
      <c r="DT574" s="644"/>
      <c r="DU574" s="644"/>
      <c r="DV574" s="644"/>
      <c r="DW574" s="644"/>
      <c r="DX574" s="644"/>
      <c r="DY574" s="644"/>
      <c r="DZ574" s="644"/>
      <c r="EA574" s="644"/>
      <c r="EB574" s="644"/>
      <c r="EC574" s="644"/>
      <c r="ED574" s="644"/>
      <c r="EE574" s="644"/>
      <c r="EF574" s="644"/>
      <c r="EG574" s="644"/>
      <c r="EH574" s="644"/>
      <c r="EI574" s="644"/>
      <c r="EJ574" s="644"/>
      <c r="EK574" s="644"/>
      <c r="EL574" s="644"/>
      <c r="EM574" s="644"/>
      <c r="EN574" s="644"/>
      <c r="EO574" s="644"/>
      <c r="EP574" s="644"/>
      <c r="EQ574" s="644"/>
      <c r="ER574" s="644"/>
      <c r="ES574" s="644"/>
      <c r="ET574" s="644"/>
      <c r="EU574" s="644"/>
      <c r="EV574" s="644"/>
      <c r="EW574" s="644"/>
      <c r="EX574" s="644"/>
      <c r="EY574" s="644"/>
      <c r="EZ574" s="644"/>
      <c r="FA574" s="644"/>
      <c r="FB574" s="644"/>
      <c r="FC574" s="644"/>
      <c r="FD574" s="644"/>
      <c r="FE574" s="644"/>
      <c r="FF574" s="644"/>
      <c r="FG574" s="644"/>
      <c r="FH574" s="644"/>
      <c r="FI574" s="644"/>
      <c r="FJ574" s="644"/>
      <c r="FK574" s="644"/>
      <c r="FL574" s="644"/>
      <c r="FM574" s="644"/>
      <c r="FN574" s="644"/>
      <c r="FO574" s="644"/>
      <c r="FP574" s="644"/>
      <c r="FQ574" s="644"/>
      <c r="FR574" s="644"/>
      <c r="FS574" s="644"/>
      <c r="FT574" s="644"/>
      <c r="FU574" s="644"/>
      <c r="FV574" s="644"/>
      <c r="FW574" s="644"/>
      <c r="FX574" s="644"/>
      <c r="FY574" s="644"/>
      <c r="FZ574" s="644"/>
      <c r="GA574" s="644"/>
      <c r="GB574" s="644"/>
      <c r="GC574" s="644"/>
      <c r="GD574" s="644"/>
      <c r="GE574" s="644"/>
      <c r="GF574" s="644"/>
      <c r="GG574" s="644"/>
      <c r="GH574" s="644"/>
      <c r="GI574" s="644"/>
      <c r="GJ574" s="644"/>
      <c r="GK574" s="644"/>
      <c r="GL574" s="644"/>
      <c r="GM574" s="644"/>
      <c r="GN574" s="644"/>
      <c r="GO574" s="644"/>
      <c r="GP574" s="644"/>
      <c r="GQ574" s="644"/>
      <c r="GR574" s="644"/>
      <c r="GS574" s="644"/>
      <c r="GT574" s="644"/>
      <c r="GU574" s="644"/>
      <c r="GV574" s="644"/>
      <c r="GW574" s="644"/>
      <c r="GX574" s="644"/>
      <c r="GY574" s="644"/>
      <c r="GZ574" s="644"/>
      <c r="HA574" s="644"/>
      <c r="HB574" s="644"/>
      <c r="HC574" s="644"/>
      <c r="HD574" s="644"/>
      <c r="HE574" s="644"/>
      <c r="HF574" s="644"/>
      <c r="HG574" s="644"/>
      <c r="HH574" s="644"/>
      <c r="HI574" s="644"/>
      <c r="HJ574" s="644"/>
      <c r="HK574" s="644"/>
      <c r="HL574" s="644"/>
    </row>
    <row r="575" spans="1:234" x14ac:dyDescent="0.25">
      <c r="D575" s="645">
        <v>2</v>
      </c>
      <c r="E575" s="878"/>
      <c r="F575" s="879"/>
      <c r="G575" s="880"/>
      <c r="H575" s="878"/>
      <c r="I575" s="879"/>
      <c r="J575" s="879" t="s">
        <v>1704</v>
      </c>
      <c r="K575" s="879"/>
      <c r="L575" s="879"/>
      <c r="M575" s="880"/>
      <c r="N575" s="881"/>
      <c r="O575" s="882"/>
      <c r="P575" s="882"/>
      <c r="Q575" s="883"/>
      <c r="S575" s="644"/>
      <c r="T575" s="644"/>
      <c r="U575" s="644" t="str">
        <f t="shared" ref="U575:U583" si="2167">IF(H575="","",D575&amp;". "&amp;H575)</f>
        <v/>
      </c>
      <c r="V575" s="644"/>
      <c r="W575" s="644"/>
      <c r="X575" s="644"/>
      <c r="Y575" s="644"/>
      <c r="Z575" s="644"/>
      <c r="AA575" s="644"/>
      <c r="AB575" s="644"/>
      <c r="AC575" s="644"/>
      <c r="AD575" s="644"/>
      <c r="AE575" s="644"/>
      <c r="AF575" s="644"/>
      <c r="AG575" s="644"/>
      <c r="AH575" s="644"/>
      <c r="AI575" s="644"/>
      <c r="AJ575" s="644"/>
      <c r="AK575" s="644"/>
      <c r="AL575" s="644"/>
      <c r="AM575" s="644"/>
      <c r="AN575" s="644"/>
      <c r="AO575" s="644"/>
      <c r="AP575" s="644"/>
      <c r="AQ575" s="644"/>
      <c r="AR575" s="644"/>
      <c r="AS575" s="644"/>
      <c r="AT575" s="644"/>
      <c r="AU575" s="644"/>
      <c r="AV575" s="644"/>
      <c r="AW575" s="644"/>
      <c r="AX575" s="644"/>
      <c r="AY575" s="644"/>
      <c r="AZ575" s="644"/>
      <c r="BA575" s="644"/>
      <c r="BB575" s="644"/>
      <c r="BC575" s="644"/>
      <c r="BD575" s="644"/>
      <c r="BE575" s="644"/>
      <c r="BF575" s="644"/>
      <c r="BG575" s="644"/>
      <c r="BH575" s="644"/>
      <c r="BI575" s="644"/>
      <c r="BJ575" s="644"/>
      <c r="BK575" s="644"/>
      <c r="BL575" s="644"/>
      <c r="BM575" s="644"/>
      <c r="BN575" s="644"/>
      <c r="BO575" s="644"/>
      <c r="BP575" s="644"/>
      <c r="BQ575" s="644"/>
      <c r="BR575" s="644"/>
      <c r="BS575" s="644"/>
      <c r="BT575" s="644"/>
      <c r="BU575" s="644"/>
      <c r="BV575" s="644"/>
      <c r="BW575" s="644"/>
      <c r="BX575" s="644"/>
      <c r="BY575" s="644"/>
      <c r="BZ575" s="644"/>
      <c r="CA575" s="644"/>
      <c r="CB575" s="644"/>
      <c r="CC575" s="644"/>
      <c r="CD575" s="644"/>
      <c r="CE575" s="644"/>
      <c r="CF575" s="644"/>
      <c r="CG575" s="644"/>
      <c r="CH575" s="644"/>
      <c r="CI575" s="644"/>
      <c r="CJ575" s="644"/>
      <c r="CK575" s="644"/>
      <c r="CL575" s="644"/>
      <c r="CM575" s="644"/>
      <c r="CN575" s="644"/>
      <c r="CO575" s="644"/>
      <c r="CP575" s="644"/>
      <c r="CQ575" s="644"/>
      <c r="CR575" s="644"/>
      <c r="CS575" s="644"/>
      <c r="CT575" s="644"/>
      <c r="CU575" s="644"/>
      <c r="CV575" s="644"/>
      <c r="CW575" s="644"/>
      <c r="CX575" s="644"/>
      <c r="CY575" s="644"/>
      <c r="CZ575" s="644"/>
      <c r="DA575" s="644"/>
      <c r="DB575" s="644"/>
      <c r="DC575" s="644"/>
      <c r="DD575" s="644"/>
      <c r="DE575" s="644"/>
      <c r="DF575" s="644"/>
      <c r="DG575" s="644"/>
      <c r="DH575" s="644"/>
      <c r="DI575" s="644"/>
      <c r="DJ575" s="644"/>
      <c r="DK575" s="644"/>
      <c r="DL575" s="644"/>
      <c r="DM575" s="644"/>
      <c r="DN575" s="644"/>
      <c r="DO575" s="644"/>
      <c r="DP575" s="644"/>
      <c r="DQ575" s="644"/>
      <c r="DR575" s="644"/>
      <c r="DS575" s="644"/>
      <c r="DT575" s="644"/>
      <c r="DU575" s="644"/>
      <c r="DV575" s="644"/>
      <c r="DW575" s="644"/>
      <c r="DX575" s="644"/>
      <c r="DY575" s="644"/>
      <c r="DZ575" s="644"/>
      <c r="EA575" s="644"/>
      <c r="EB575" s="644"/>
      <c r="EC575" s="644"/>
      <c r="ED575" s="644"/>
      <c r="EE575" s="644"/>
      <c r="EF575" s="644"/>
      <c r="EG575" s="644"/>
      <c r="EH575" s="644"/>
      <c r="EI575" s="644"/>
      <c r="EJ575" s="644"/>
      <c r="EK575" s="644"/>
      <c r="EL575" s="644"/>
      <c r="EM575" s="644"/>
      <c r="EN575" s="644"/>
      <c r="EO575" s="644"/>
      <c r="EP575" s="644"/>
      <c r="EQ575" s="644"/>
      <c r="ER575" s="644"/>
      <c r="ES575" s="644"/>
      <c r="ET575" s="644"/>
      <c r="EU575" s="644"/>
      <c r="EV575" s="644"/>
      <c r="EW575" s="644"/>
      <c r="EX575" s="644"/>
      <c r="EY575" s="644"/>
      <c r="EZ575" s="644"/>
      <c r="FA575" s="644"/>
      <c r="FB575" s="644"/>
      <c r="FC575" s="644"/>
      <c r="FD575" s="644"/>
      <c r="FE575" s="644"/>
      <c r="FF575" s="644"/>
      <c r="FG575" s="644"/>
      <c r="FH575" s="644"/>
      <c r="FI575" s="644"/>
      <c r="FJ575" s="644"/>
      <c r="FK575" s="644"/>
      <c r="FL575" s="644"/>
      <c r="FM575" s="644"/>
      <c r="FN575" s="644"/>
      <c r="FO575" s="644"/>
      <c r="FP575" s="644"/>
      <c r="FQ575" s="644"/>
      <c r="FR575" s="644"/>
      <c r="FS575" s="644"/>
      <c r="FT575" s="644"/>
      <c r="FU575" s="644"/>
      <c r="FV575" s="644"/>
      <c r="FW575" s="644"/>
      <c r="FX575" s="644"/>
      <c r="FY575" s="644"/>
      <c r="FZ575" s="644"/>
      <c r="GA575" s="644"/>
      <c r="GB575" s="644"/>
      <c r="GC575" s="644"/>
      <c r="GD575" s="644"/>
      <c r="GE575" s="644"/>
      <c r="GF575" s="644"/>
      <c r="GG575" s="644"/>
      <c r="GH575" s="644"/>
      <c r="GI575" s="644"/>
      <c r="GJ575" s="644"/>
      <c r="GK575" s="644"/>
      <c r="GL575" s="644"/>
      <c r="GM575" s="644"/>
      <c r="GN575" s="644"/>
      <c r="GO575" s="644"/>
      <c r="GP575" s="644"/>
      <c r="GQ575" s="644"/>
      <c r="GR575" s="644"/>
      <c r="GS575" s="644"/>
      <c r="GT575" s="644"/>
      <c r="GU575" s="644"/>
      <c r="GV575" s="644"/>
      <c r="GW575" s="644"/>
      <c r="GX575" s="644"/>
      <c r="GY575" s="644"/>
      <c r="GZ575" s="644"/>
      <c r="HA575" s="644"/>
      <c r="HB575" s="644"/>
      <c r="HC575" s="644"/>
      <c r="HD575" s="644"/>
      <c r="HE575" s="644"/>
      <c r="HF575" s="644"/>
      <c r="HG575" s="644"/>
      <c r="HH575" s="644"/>
      <c r="HI575" s="644"/>
      <c r="HJ575" s="644"/>
      <c r="HK575" s="644"/>
      <c r="HL575" s="644"/>
    </row>
    <row r="576" spans="1:234" x14ac:dyDescent="0.25">
      <c r="D576" s="645">
        <v>3</v>
      </c>
      <c r="E576" s="878"/>
      <c r="F576" s="879"/>
      <c r="G576" s="880"/>
      <c r="H576" s="878"/>
      <c r="I576" s="879"/>
      <c r="J576" s="879"/>
      <c r="K576" s="879"/>
      <c r="L576" s="879"/>
      <c r="M576" s="880"/>
      <c r="N576" s="881"/>
      <c r="O576" s="882"/>
      <c r="P576" s="882"/>
      <c r="Q576" s="883"/>
      <c r="S576" s="644"/>
      <c r="T576" s="644"/>
      <c r="U576" s="644" t="str">
        <f t="shared" si="2167"/>
        <v/>
      </c>
      <c r="V576" s="644"/>
      <c r="W576" s="644"/>
      <c r="X576" s="644"/>
      <c r="Y576" s="644"/>
      <c r="Z576" s="644"/>
      <c r="AA576" s="644"/>
      <c r="AB576" s="644"/>
      <c r="AC576" s="644"/>
      <c r="AD576" s="644"/>
      <c r="AE576" s="644"/>
      <c r="AF576" s="644"/>
      <c r="AG576" s="644"/>
      <c r="AH576" s="644"/>
      <c r="AI576" s="644"/>
      <c r="AJ576" s="644"/>
      <c r="AK576" s="644"/>
      <c r="AL576" s="644"/>
      <c r="AM576" s="644"/>
      <c r="AN576" s="644"/>
      <c r="AO576" s="644"/>
      <c r="AP576" s="644"/>
      <c r="AQ576" s="644"/>
      <c r="AR576" s="644"/>
      <c r="AS576" s="644"/>
      <c r="AT576" s="644"/>
      <c r="AU576" s="644"/>
      <c r="AV576" s="644"/>
      <c r="AW576" s="644"/>
      <c r="AX576" s="644"/>
      <c r="AY576" s="644"/>
      <c r="AZ576" s="644"/>
      <c r="BA576" s="644"/>
      <c r="BB576" s="644"/>
      <c r="BC576" s="644"/>
      <c r="BD576" s="644"/>
      <c r="BE576" s="644"/>
      <c r="BF576" s="644"/>
      <c r="BG576" s="644"/>
      <c r="BH576" s="644"/>
      <c r="BI576" s="644"/>
      <c r="BJ576" s="644"/>
      <c r="BK576" s="644"/>
      <c r="BL576" s="644"/>
      <c r="BM576" s="644"/>
      <c r="BN576" s="644"/>
      <c r="BO576" s="644"/>
      <c r="BP576" s="644"/>
      <c r="BQ576" s="644"/>
      <c r="BR576" s="644"/>
      <c r="BS576" s="644"/>
      <c r="BT576" s="644"/>
      <c r="BU576" s="644"/>
      <c r="BV576" s="644"/>
      <c r="BW576" s="644"/>
      <c r="BX576" s="644"/>
      <c r="BY576" s="644"/>
      <c r="BZ576" s="644"/>
      <c r="CA576" s="644"/>
      <c r="CB576" s="644"/>
      <c r="CC576" s="644"/>
      <c r="CD576" s="644"/>
      <c r="CE576" s="644"/>
      <c r="CF576" s="644"/>
      <c r="CG576" s="644"/>
      <c r="CH576" s="644"/>
      <c r="CI576" s="644"/>
      <c r="CJ576" s="644"/>
      <c r="CK576" s="644"/>
      <c r="CL576" s="644"/>
      <c r="CM576" s="644"/>
      <c r="CN576" s="644"/>
      <c r="CO576" s="644"/>
      <c r="CP576" s="644"/>
      <c r="CQ576" s="644"/>
      <c r="CR576" s="644"/>
      <c r="CS576" s="644"/>
      <c r="CT576" s="644"/>
      <c r="CU576" s="644"/>
      <c r="CV576" s="644"/>
      <c r="CW576" s="644"/>
      <c r="CX576" s="644"/>
      <c r="CY576" s="644"/>
      <c r="CZ576" s="644"/>
      <c r="DA576" s="644"/>
      <c r="DB576" s="644"/>
      <c r="DC576" s="644"/>
      <c r="DD576" s="644"/>
      <c r="DE576" s="644"/>
      <c r="DF576" s="644"/>
      <c r="DG576" s="644"/>
      <c r="DH576" s="644"/>
      <c r="DI576" s="644"/>
      <c r="DJ576" s="644"/>
      <c r="DK576" s="644"/>
      <c r="DL576" s="644"/>
      <c r="DM576" s="644"/>
      <c r="DN576" s="644"/>
      <c r="DO576" s="644"/>
      <c r="DP576" s="644"/>
      <c r="DQ576" s="644"/>
      <c r="DR576" s="644"/>
      <c r="DS576" s="644"/>
      <c r="DT576" s="644"/>
      <c r="DU576" s="644"/>
      <c r="DV576" s="644"/>
      <c r="DW576" s="644"/>
      <c r="DX576" s="644"/>
      <c r="DY576" s="644"/>
      <c r="DZ576" s="644"/>
      <c r="EA576" s="644"/>
      <c r="EB576" s="644"/>
      <c r="EC576" s="644"/>
      <c r="ED576" s="644"/>
      <c r="EE576" s="644"/>
      <c r="EF576" s="644"/>
      <c r="EG576" s="644"/>
      <c r="EH576" s="644"/>
      <c r="EI576" s="644"/>
      <c r="EJ576" s="644"/>
      <c r="EK576" s="644"/>
      <c r="EL576" s="644"/>
      <c r="EM576" s="644"/>
      <c r="EN576" s="644"/>
      <c r="EO576" s="644"/>
      <c r="EP576" s="644"/>
      <c r="EQ576" s="644"/>
      <c r="ER576" s="644"/>
      <c r="ES576" s="644"/>
      <c r="ET576" s="644"/>
      <c r="EU576" s="644"/>
      <c r="EV576" s="644"/>
      <c r="EW576" s="644"/>
      <c r="EX576" s="644"/>
      <c r="EY576" s="644"/>
      <c r="EZ576" s="644"/>
      <c r="FA576" s="644"/>
      <c r="FB576" s="644"/>
      <c r="FC576" s="644"/>
      <c r="FD576" s="644"/>
      <c r="FE576" s="644"/>
      <c r="FF576" s="644"/>
      <c r="FG576" s="644"/>
      <c r="FH576" s="644"/>
      <c r="FI576" s="644"/>
      <c r="FJ576" s="644"/>
      <c r="FK576" s="644"/>
      <c r="FL576" s="644"/>
      <c r="FM576" s="644"/>
      <c r="FN576" s="644"/>
      <c r="FO576" s="644"/>
      <c r="FP576" s="644"/>
      <c r="FQ576" s="644"/>
      <c r="FR576" s="644"/>
      <c r="FS576" s="644"/>
      <c r="FT576" s="644"/>
      <c r="FU576" s="644"/>
      <c r="FV576" s="644"/>
      <c r="FW576" s="644"/>
      <c r="FX576" s="644"/>
      <c r="FY576" s="644"/>
      <c r="FZ576" s="644"/>
      <c r="GA576" s="644"/>
      <c r="GB576" s="644"/>
      <c r="GC576" s="644"/>
      <c r="GD576" s="644"/>
      <c r="GE576" s="644"/>
      <c r="GF576" s="644"/>
      <c r="GG576" s="644"/>
      <c r="GH576" s="644"/>
      <c r="GI576" s="644"/>
      <c r="GJ576" s="644"/>
      <c r="GK576" s="644"/>
      <c r="GL576" s="644"/>
      <c r="GM576" s="644"/>
      <c r="GN576" s="644"/>
      <c r="GO576" s="644"/>
      <c r="GP576" s="644"/>
      <c r="GQ576" s="644"/>
      <c r="GR576" s="644"/>
      <c r="GS576" s="644"/>
      <c r="GT576" s="644"/>
      <c r="GU576" s="644"/>
      <c r="GV576" s="644"/>
      <c r="GW576" s="644"/>
      <c r="GX576" s="644"/>
      <c r="GY576" s="644"/>
      <c r="GZ576" s="644"/>
      <c r="HA576" s="644"/>
      <c r="HB576" s="644"/>
      <c r="HC576" s="644"/>
      <c r="HD576" s="644"/>
      <c r="HE576" s="644"/>
      <c r="HF576" s="644"/>
      <c r="HG576" s="644"/>
      <c r="HH576" s="644"/>
      <c r="HI576" s="644"/>
      <c r="HJ576" s="644"/>
      <c r="HK576" s="644"/>
      <c r="HL576" s="644"/>
    </row>
    <row r="577" spans="2:234" x14ac:dyDescent="0.25">
      <c r="D577" s="645">
        <v>4</v>
      </c>
      <c r="E577" s="878"/>
      <c r="F577" s="879"/>
      <c r="G577" s="880"/>
      <c r="H577" s="878"/>
      <c r="I577" s="879"/>
      <c r="J577" s="879"/>
      <c r="K577" s="879"/>
      <c r="L577" s="879"/>
      <c r="M577" s="880"/>
      <c r="N577" s="881"/>
      <c r="O577" s="882"/>
      <c r="P577" s="882"/>
      <c r="Q577" s="883"/>
      <c r="S577" s="644"/>
      <c r="T577" s="644"/>
      <c r="U577" s="644" t="str">
        <f t="shared" si="2167"/>
        <v/>
      </c>
      <c r="V577" s="644"/>
      <c r="W577" s="644"/>
      <c r="X577" s="644"/>
      <c r="Y577" s="644"/>
      <c r="Z577" s="644"/>
      <c r="AA577" s="644"/>
      <c r="AB577" s="644"/>
      <c r="AC577" s="644"/>
      <c r="AD577" s="644"/>
      <c r="AE577" s="644"/>
      <c r="AF577" s="644"/>
      <c r="AG577" s="644"/>
      <c r="AH577" s="644"/>
      <c r="AI577" s="644"/>
      <c r="AJ577" s="644"/>
      <c r="AK577" s="644"/>
      <c r="AL577" s="644"/>
      <c r="AM577" s="644"/>
      <c r="AN577" s="644"/>
      <c r="AO577" s="644"/>
      <c r="AP577" s="644"/>
      <c r="AQ577" s="644"/>
      <c r="AR577" s="644"/>
      <c r="AS577" s="644"/>
      <c r="AT577" s="644"/>
      <c r="AU577" s="644"/>
      <c r="AV577" s="644"/>
      <c r="AW577" s="644"/>
      <c r="AX577" s="644"/>
      <c r="AY577" s="644"/>
      <c r="AZ577" s="644"/>
      <c r="BA577" s="644"/>
      <c r="BB577" s="644"/>
      <c r="BC577" s="644"/>
      <c r="BD577" s="644"/>
      <c r="BE577" s="644"/>
      <c r="BF577" s="644"/>
      <c r="BG577" s="644"/>
      <c r="BH577" s="644"/>
      <c r="BI577" s="644"/>
      <c r="BJ577" s="644"/>
      <c r="BK577" s="644"/>
      <c r="BL577" s="644"/>
      <c r="BM577" s="644"/>
      <c r="BN577" s="644"/>
      <c r="BO577" s="644"/>
      <c r="BP577" s="644"/>
      <c r="BQ577" s="644"/>
      <c r="BR577" s="644"/>
      <c r="BS577" s="644"/>
      <c r="BT577" s="644"/>
      <c r="BU577" s="644"/>
      <c r="BV577" s="644"/>
      <c r="BW577" s="644"/>
      <c r="BX577" s="644"/>
      <c r="BY577" s="644"/>
      <c r="BZ577" s="644"/>
      <c r="CA577" s="644"/>
      <c r="CB577" s="644"/>
      <c r="CC577" s="644"/>
      <c r="CD577" s="644"/>
      <c r="CE577" s="644"/>
      <c r="CF577" s="644"/>
      <c r="CG577" s="644"/>
      <c r="CH577" s="644"/>
      <c r="CI577" s="644"/>
      <c r="CJ577" s="644"/>
      <c r="CK577" s="644"/>
      <c r="CL577" s="644"/>
      <c r="CM577" s="644"/>
      <c r="CN577" s="644"/>
      <c r="CO577" s="644"/>
      <c r="CP577" s="644"/>
      <c r="CQ577" s="644"/>
      <c r="CR577" s="644"/>
      <c r="CS577" s="644"/>
      <c r="CT577" s="644"/>
      <c r="CU577" s="644"/>
      <c r="CV577" s="644"/>
      <c r="CW577" s="644"/>
      <c r="CX577" s="644"/>
      <c r="CY577" s="644"/>
      <c r="CZ577" s="644"/>
      <c r="DA577" s="644"/>
      <c r="DB577" s="644"/>
      <c r="DC577" s="644"/>
      <c r="DD577" s="644"/>
      <c r="DE577" s="644"/>
      <c r="DF577" s="644"/>
      <c r="DG577" s="644"/>
      <c r="DH577" s="644"/>
      <c r="DI577" s="644"/>
      <c r="DJ577" s="644"/>
      <c r="DK577" s="644"/>
      <c r="DL577" s="644"/>
      <c r="DM577" s="644"/>
      <c r="DN577" s="644"/>
      <c r="DO577" s="644"/>
      <c r="DP577" s="644"/>
      <c r="DQ577" s="644"/>
      <c r="DR577" s="644"/>
      <c r="DS577" s="644"/>
      <c r="DT577" s="644"/>
      <c r="DU577" s="644"/>
      <c r="DV577" s="644"/>
      <c r="DW577" s="644"/>
      <c r="DX577" s="644"/>
      <c r="DY577" s="644"/>
      <c r="DZ577" s="644"/>
      <c r="EA577" s="644"/>
      <c r="EB577" s="644"/>
      <c r="EC577" s="644"/>
      <c r="ED577" s="644"/>
      <c r="EE577" s="644"/>
      <c r="EF577" s="644"/>
      <c r="EG577" s="644"/>
      <c r="EH577" s="644"/>
      <c r="EI577" s="644"/>
      <c r="EJ577" s="644"/>
      <c r="EK577" s="644"/>
      <c r="EL577" s="644"/>
      <c r="EM577" s="644"/>
      <c r="EN577" s="644"/>
      <c r="EO577" s="644"/>
      <c r="EP577" s="644"/>
      <c r="EQ577" s="644"/>
      <c r="ER577" s="644"/>
      <c r="ES577" s="644"/>
      <c r="ET577" s="644"/>
      <c r="EU577" s="644"/>
      <c r="EV577" s="644"/>
      <c r="EW577" s="644"/>
      <c r="EX577" s="644"/>
      <c r="EY577" s="644"/>
      <c r="EZ577" s="644"/>
      <c r="FA577" s="644"/>
      <c r="FB577" s="644"/>
      <c r="FC577" s="644"/>
      <c r="FD577" s="644"/>
      <c r="FE577" s="644"/>
      <c r="FF577" s="644"/>
      <c r="FG577" s="644"/>
      <c r="FH577" s="644"/>
      <c r="FI577" s="644"/>
      <c r="FJ577" s="644"/>
      <c r="FK577" s="644"/>
      <c r="FL577" s="644"/>
      <c r="FM577" s="644"/>
      <c r="FN577" s="644"/>
      <c r="FO577" s="644"/>
      <c r="FP577" s="644"/>
      <c r="FQ577" s="644"/>
      <c r="FR577" s="644"/>
      <c r="FS577" s="644"/>
      <c r="FT577" s="644"/>
      <c r="FU577" s="644"/>
      <c r="FV577" s="644"/>
      <c r="FW577" s="644"/>
      <c r="FX577" s="644"/>
      <c r="FY577" s="644"/>
      <c r="FZ577" s="644"/>
      <c r="GA577" s="644"/>
      <c r="GB577" s="644"/>
      <c r="GC577" s="644"/>
      <c r="GD577" s="644"/>
      <c r="GE577" s="644"/>
      <c r="GF577" s="644"/>
      <c r="GG577" s="644"/>
      <c r="GH577" s="644"/>
      <c r="GI577" s="644"/>
      <c r="GJ577" s="644"/>
      <c r="GK577" s="644"/>
      <c r="GL577" s="644"/>
      <c r="GM577" s="644"/>
      <c r="GN577" s="644"/>
      <c r="GO577" s="644"/>
      <c r="GP577" s="644"/>
      <c r="GQ577" s="644"/>
      <c r="GR577" s="644"/>
      <c r="GS577" s="644"/>
      <c r="GT577" s="644"/>
      <c r="GU577" s="644"/>
      <c r="GV577" s="644"/>
      <c r="GW577" s="644"/>
      <c r="GX577" s="644"/>
      <c r="GY577" s="644"/>
      <c r="GZ577" s="644"/>
      <c r="HA577" s="644"/>
      <c r="HB577" s="644"/>
      <c r="HC577" s="644"/>
      <c r="HD577" s="644"/>
      <c r="HE577" s="644"/>
      <c r="HF577" s="644"/>
      <c r="HG577" s="644"/>
      <c r="HH577" s="644"/>
      <c r="HI577" s="644"/>
      <c r="HJ577" s="644"/>
      <c r="HK577" s="644"/>
      <c r="HL577" s="644"/>
    </row>
    <row r="578" spans="2:234" x14ac:dyDescent="0.25">
      <c r="D578" s="645">
        <v>5</v>
      </c>
      <c r="E578" s="878"/>
      <c r="F578" s="879"/>
      <c r="G578" s="880"/>
      <c r="H578" s="878"/>
      <c r="I578" s="879"/>
      <c r="J578" s="879"/>
      <c r="K578" s="879"/>
      <c r="L578" s="879"/>
      <c r="M578" s="880"/>
      <c r="N578" s="881"/>
      <c r="O578" s="882"/>
      <c r="P578" s="882"/>
      <c r="Q578" s="883"/>
      <c r="S578" s="644"/>
      <c r="T578" s="644"/>
      <c r="U578" s="644" t="str">
        <f t="shared" si="2167"/>
        <v/>
      </c>
      <c r="V578" s="644"/>
      <c r="W578" s="644"/>
      <c r="X578" s="644"/>
      <c r="Y578" s="644"/>
      <c r="Z578" s="644"/>
      <c r="AA578" s="644"/>
      <c r="AB578" s="644"/>
      <c r="AC578" s="644"/>
      <c r="AD578" s="644"/>
      <c r="AE578" s="644"/>
      <c r="AF578" s="644"/>
      <c r="AG578" s="644"/>
      <c r="AH578" s="644"/>
      <c r="AI578" s="644"/>
      <c r="AJ578" s="644"/>
      <c r="AK578" s="644"/>
      <c r="AL578" s="644"/>
      <c r="AM578" s="644"/>
      <c r="AN578" s="644"/>
      <c r="AO578" s="644"/>
      <c r="AP578" s="644"/>
      <c r="AQ578" s="644"/>
      <c r="AR578" s="644"/>
      <c r="AS578" s="644"/>
      <c r="AT578" s="644"/>
      <c r="AU578" s="644"/>
      <c r="AV578" s="644"/>
      <c r="AW578" s="644"/>
      <c r="AX578" s="644"/>
      <c r="AY578" s="644"/>
      <c r="AZ578" s="644"/>
      <c r="BA578" s="644"/>
      <c r="BB578" s="644"/>
      <c r="BC578" s="644"/>
      <c r="BD578" s="644"/>
      <c r="BE578" s="644"/>
      <c r="BF578" s="644"/>
      <c r="BG578" s="644"/>
      <c r="BH578" s="644"/>
      <c r="BI578" s="644"/>
      <c r="BJ578" s="644"/>
      <c r="BK578" s="644"/>
      <c r="BL578" s="644"/>
      <c r="BM578" s="644"/>
      <c r="BN578" s="644"/>
      <c r="BO578" s="644"/>
      <c r="BP578" s="644"/>
      <c r="BQ578" s="644"/>
      <c r="BR578" s="644"/>
      <c r="BS578" s="644"/>
      <c r="BT578" s="644"/>
      <c r="BU578" s="644"/>
      <c r="BV578" s="644"/>
      <c r="BW578" s="644"/>
      <c r="BX578" s="644"/>
      <c r="BY578" s="644"/>
      <c r="BZ578" s="644"/>
      <c r="CA578" s="644"/>
      <c r="CB578" s="644"/>
      <c r="CC578" s="644"/>
      <c r="CD578" s="644"/>
      <c r="CE578" s="644"/>
      <c r="CF578" s="644"/>
      <c r="CG578" s="644"/>
      <c r="CH578" s="644"/>
      <c r="CI578" s="644"/>
      <c r="CJ578" s="644"/>
      <c r="CK578" s="644"/>
      <c r="CL578" s="644"/>
      <c r="CM578" s="644"/>
      <c r="CN578" s="644"/>
      <c r="CO578" s="644"/>
      <c r="CP578" s="644"/>
      <c r="CQ578" s="644"/>
      <c r="CR578" s="644"/>
      <c r="CS578" s="644"/>
      <c r="CT578" s="644"/>
      <c r="CU578" s="644"/>
      <c r="CV578" s="644"/>
      <c r="CW578" s="644"/>
      <c r="CX578" s="644"/>
      <c r="CY578" s="644"/>
      <c r="CZ578" s="644"/>
      <c r="DA578" s="644"/>
      <c r="DB578" s="644"/>
      <c r="DC578" s="644"/>
      <c r="DD578" s="644"/>
      <c r="DE578" s="644"/>
      <c r="DF578" s="644"/>
      <c r="DG578" s="644"/>
      <c r="DH578" s="644"/>
      <c r="DI578" s="644"/>
      <c r="DJ578" s="644"/>
      <c r="DK578" s="644"/>
      <c r="DL578" s="644"/>
      <c r="DM578" s="644"/>
      <c r="DN578" s="644"/>
      <c r="DO578" s="644"/>
      <c r="DP578" s="644"/>
      <c r="DQ578" s="644"/>
      <c r="DR578" s="644"/>
      <c r="DS578" s="644"/>
      <c r="DT578" s="644"/>
      <c r="DU578" s="644"/>
      <c r="DV578" s="644"/>
      <c r="DW578" s="644"/>
      <c r="DX578" s="644"/>
      <c r="DY578" s="644"/>
      <c r="DZ578" s="644"/>
      <c r="EA578" s="644"/>
      <c r="EB578" s="644"/>
      <c r="EC578" s="644"/>
      <c r="ED578" s="644"/>
      <c r="EE578" s="644"/>
      <c r="EF578" s="644"/>
      <c r="EG578" s="644"/>
      <c r="EH578" s="644"/>
      <c r="EI578" s="644"/>
      <c r="EJ578" s="644"/>
      <c r="EK578" s="644"/>
      <c r="EL578" s="644"/>
      <c r="EM578" s="644"/>
      <c r="EN578" s="644"/>
      <c r="EO578" s="644"/>
      <c r="EP578" s="644"/>
      <c r="EQ578" s="644"/>
      <c r="ER578" s="644"/>
      <c r="ES578" s="644"/>
      <c r="ET578" s="644"/>
      <c r="EU578" s="644"/>
      <c r="EV578" s="644"/>
      <c r="EW578" s="644"/>
      <c r="EX578" s="644"/>
      <c r="EY578" s="644"/>
      <c r="EZ578" s="644"/>
      <c r="FA578" s="644"/>
      <c r="FB578" s="644"/>
      <c r="FC578" s="644"/>
      <c r="FD578" s="644"/>
      <c r="FE578" s="644"/>
      <c r="FF578" s="644"/>
      <c r="FG578" s="644"/>
      <c r="FH578" s="644"/>
      <c r="FI578" s="644"/>
      <c r="FJ578" s="644"/>
      <c r="FK578" s="644"/>
      <c r="FL578" s="644"/>
      <c r="FM578" s="644"/>
      <c r="FN578" s="644"/>
      <c r="FO578" s="644"/>
      <c r="FP578" s="644"/>
      <c r="FQ578" s="644"/>
      <c r="FR578" s="644"/>
      <c r="FS578" s="644"/>
      <c r="FT578" s="644"/>
      <c r="FU578" s="644"/>
      <c r="FV578" s="644"/>
      <c r="FW578" s="644"/>
      <c r="FX578" s="644"/>
      <c r="FY578" s="644"/>
      <c r="FZ578" s="644"/>
      <c r="GA578" s="644"/>
      <c r="GB578" s="644"/>
      <c r="GC578" s="644"/>
      <c r="GD578" s="644"/>
      <c r="GE578" s="644"/>
      <c r="GF578" s="644"/>
      <c r="GG578" s="644"/>
      <c r="GH578" s="644"/>
      <c r="GI578" s="644"/>
      <c r="GJ578" s="644"/>
      <c r="GK578" s="644"/>
      <c r="GL578" s="644"/>
      <c r="GM578" s="644"/>
      <c r="GN578" s="644"/>
      <c r="GO578" s="644"/>
      <c r="GP578" s="644"/>
      <c r="GQ578" s="644"/>
      <c r="GR578" s="644"/>
      <c r="GS578" s="644"/>
      <c r="GT578" s="644"/>
      <c r="GU578" s="644"/>
      <c r="GV578" s="644"/>
      <c r="GW578" s="644"/>
      <c r="GX578" s="644"/>
      <c r="GY578" s="644"/>
      <c r="GZ578" s="644"/>
      <c r="HA578" s="644"/>
      <c r="HB578" s="644"/>
      <c r="HC578" s="644"/>
      <c r="HD578" s="644"/>
      <c r="HE578" s="644"/>
      <c r="HF578" s="644"/>
      <c r="HG578" s="644"/>
      <c r="HH578" s="644"/>
      <c r="HI578" s="644"/>
      <c r="HJ578" s="644"/>
      <c r="HK578" s="644"/>
      <c r="HL578" s="644"/>
    </row>
    <row r="579" spans="2:234" x14ac:dyDescent="0.25">
      <c r="D579" s="645">
        <v>6</v>
      </c>
      <c r="E579" s="878"/>
      <c r="F579" s="879"/>
      <c r="G579" s="880"/>
      <c r="H579" s="878"/>
      <c r="I579" s="879"/>
      <c r="J579" s="879"/>
      <c r="K579" s="879"/>
      <c r="L579" s="879"/>
      <c r="M579" s="880"/>
      <c r="N579" s="881"/>
      <c r="O579" s="882"/>
      <c r="P579" s="882"/>
      <c r="Q579" s="883"/>
      <c r="S579" s="644"/>
      <c r="T579" s="644"/>
      <c r="U579" s="644" t="str">
        <f t="shared" si="2167"/>
        <v/>
      </c>
      <c r="V579" s="644"/>
      <c r="W579" s="644"/>
      <c r="X579" s="644"/>
      <c r="Y579" s="644"/>
      <c r="Z579" s="644"/>
      <c r="AA579" s="644"/>
      <c r="AB579" s="644"/>
      <c r="AC579" s="644"/>
      <c r="AD579" s="644"/>
      <c r="AE579" s="644"/>
      <c r="AF579" s="644"/>
      <c r="AG579" s="644"/>
      <c r="AH579" s="644"/>
      <c r="AI579" s="644"/>
      <c r="AJ579" s="644"/>
      <c r="AK579" s="644"/>
      <c r="AL579" s="644"/>
      <c r="AM579" s="644"/>
      <c r="AN579" s="644"/>
      <c r="AO579" s="644"/>
      <c r="AP579" s="644"/>
      <c r="AQ579" s="644"/>
      <c r="AR579" s="644"/>
      <c r="AS579" s="644"/>
      <c r="AT579" s="644"/>
      <c r="AU579" s="644"/>
      <c r="AV579" s="644"/>
      <c r="AW579" s="644"/>
      <c r="AX579" s="644"/>
      <c r="AY579" s="644"/>
      <c r="AZ579" s="644"/>
      <c r="BA579" s="644"/>
      <c r="BB579" s="644"/>
      <c r="BC579" s="644"/>
      <c r="BD579" s="644"/>
      <c r="BE579" s="644"/>
      <c r="BF579" s="644"/>
      <c r="BG579" s="644"/>
      <c r="BH579" s="644"/>
      <c r="BI579" s="644"/>
      <c r="BJ579" s="644"/>
      <c r="BK579" s="644"/>
      <c r="BL579" s="644"/>
      <c r="BM579" s="644"/>
      <c r="BN579" s="644"/>
      <c r="BO579" s="644"/>
      <c r="BP579" s="644"/>
      <c r="BQ579" s="644"/>
      <c r="BR579" s="644"/>
      <c r="BS579" s="644"/>
      <c r="BT579" s="644"/>
      <c r="BU579" s="644"/>
      <c r="BV579" s="644"/>
      <c r="BW579" s="644"/>
      <c r="BX579" s="644"/>
      <c r="BY579" s="644"/>
      <c r="BZ579" s="644"/>
      <c r="CA579" s="644"/>
      <c r="CB579" s="644"/>
      <c r="CC579" s="644"/>
      <c r="CD579" s="644"/>
      <c r="CE579" s="644"/>
      <c r="CF579" s="644"/>
      <c r="CG579" s="644"/>
      <c r="CH579" s="644"/>
      <c r="CI579" s="644"/>
      <c r="CJ579" s="644"/>
      <c r="CK579" s="644"/>
      <c r="CL579" s="644"/>
      <c r="CM579" s="644"/>
      <c r="CN579" s="644"/>
      <c r="CO579" s="644"/>
      <c r="CP579" s="644"/>
      <c r="CQ579" s="644"/>
      <c r="CR579" s="644"/>
      <c r="CS579" s="644"/>
      <c r="CT579" s="644"/>
      <c r="CU579" s="644"/>
      <c r="CV579" s="644"/>
      <c r="CW579" s="644"/>
      <c r="CX579" s="644"/>
      <c r="CY579" s="644"/>
      <c r="CZ579" s="644"/>
      <c r="DA579" s="644"/>
      <c r="DB579" s="644"/>
      <c r="DC579" s="644"/>
      <c r="DD579" s="644"/>
      <c r="DE579" s="644"/>
      <c r="DF579" s="644"/>
      <c r="DG579" s="644"/>
      <c r="DH579" s="644"/>
      <c r="DI579" s="644"/>
      <c r="DJ579" s="644"/>
      <c r="DK579" s="644"/>
      <c r="DL579" s="644"/>
      <c r="DM579" s="644"/>
      <c r="DN579" s="644"/>
      <c r="DO579" s="644"/>
      <c r="DP579" s="644"/>
      <c r="DQ579" s="644"/>
      <c r="DR579" s="644"/>
      <c r="DS579" s="644"/>
      <c r="DT579" s="644"/>
      <c r="DU579" s="644"/>
      <c r="DV579" s="644"/>
      <c r="DW579" s="644"/>
      <c r="DX579" s="644"/>
      <c r="DY579" s="644"/>
      <c r="DZ579" s="644"/>
      <c r="EA579" s="644"/>
      <c r="EB579" s="644"/>
      <c r="EC579" s="644"/>
      <c r="ED579" s="644"/>
      <c r="EE579" s="644"/>
      <c r="EF579" s="644"/>
      <c r="EG579" s="644"/>
      <c r="EH579" s="644"/>
      <c r="EI579" s="644"/>
      <c r="EJ579" s="644"/>
      <c r="EK579" s="644"/>
      <c r="EL579" s="644"/>
      <c r="EM579" s="644"/>
      <c r="EN579" s="644"/>
      <c r="EO579" s="644"/>
      <c r="EP579" s="644"/>
      <c r="EQ579" s="644"/>
      <c r="ER579" s="644"/>
      <c r="ES579" s="644"/>
      <c r="ET579" s="644"/>
      <c r="EU579" s="644"/>
      <c r="EV579" s="644"/>
      <c r="EW579" s="644"/>
      <c r="EX579" s="644"/>
      <c r="EY579" s="644"/>
      <c r="EZ579" s="644"/>
      <c r="FA579" s="644"/>
      <c r="FB579" s="644"/>
      <c r="FC579" s="644"/>
      <c r="FD579" s="644"/>
      <c r="FE579" s="644"/>
      <c r="FF579" s="644"/>
      <c r="FG579" s="644"/>
      <c r="FH579" s="644"/>
      <c r="FI579" s="644"/>
      <c r="FJ579" s="644"/>
      <c r="FK579" s="644"/>
      <c r="FL579" s="644"/>
      <c r="FM579" s="644"/>
      <c r="FN579" s="644"/>
      <c r="FO579" s="644"/>
      <c r="FP579" s="644"/>
      <c r="FQ579" s="644"/>
      <c r="FR579" s="644"/>
      <c r="FS579" s="644"/>
      <c r="FT579" s="644"/>
      <c r="FU579" s="644"/>
      <c r="FV579" s="644"/>
      <c r="FW579" s="644"/>
      <c r="FX579" s="644"/>
      <c r="FY579" s="644"/>
      <c r="FZ579" s="644"/>
      <c r="GA579" s="644"/>
      <c r="GB579" s="644"/>
      <c r="GC579" s="644"/>
      <c r="GD579" s="644"/>
      <c r="GE579" s="644"/>
      <c r="GF579" s="644"/>
      <c r="GG579" s="644"/>
      <c r="GH579" s="644"/>
      <c r="GI579" s="644"/>
      <c r="GJ579" s="644"/>
      <c r="GK579" s="644"/>
      <c r="GL579" s="644"/>
      <c r="GM579" s="644"/>
      <c r="GN579" s="644"/>
      <c r="GO579" s="644"/>
      <c r="GP579" s="644"/>
      <c r="GQ579" s="644"/>
      <c r="GR579" s="644"/>
      <c r="GS579" s="644"/>
      <c r="GT579" s="644"/>
      <c r="GU579" s="644"/>
      <c r="GV579" s="644"/>
      <c r="GW579" s="644"/>
      <c r="GX579" s="644"/>
      <c r="GY579" s="644"/>
      <c r="GZ579" s="644"/>
      <c r="HA579" s="644"/>
      <c r="HB579" s="644"/>
      <c r="HC579" s="644"/>
      <c r="HD579" s="644"/>
      <c r="HE579" s="644"/>
      <c r="HF579" s="644"/>
      <c r="HG579" s="644"/>
      <c r="HH579" s="644"/>
      <c r="HI579" s="644"/>
      <c r="HJ579" s="644"/>
      <c r="HK579" s="644"/>
      <c r="HL579" s="644"/>
    </row>
    <row r="580" spans="2:234" x14ac:dyDescent="0.25">
      <c r="D580" s="645">
        <v>7</v>
      </c>
      <c r="E580" s="878"/>
      <c r="F580" s="879"/>
      <c r="G580" s="880"/>
      <c r="H580" s="878"/>
      <c r="I580" s="879"/>
      <c r="J580" s="879"/>
      <c r="K580" s="879"/>
      <c r="L580" s="879"/>
      <c r="M580" s="880"/>
      <c r="N580" s="881"/>
      <c r="O580" s="882"/>
      <c r="P580" s="882"/>
      <c r="Q580" s="883"/>
      <c r="S580" s="644"/>
      <c r="T580" s="644"/>
      <c r="U580" s="644" t="str">
        <f t="shared" si="2167"/>
        <v/>
      </c>
      <c r="V580" s="644"/>
      <c r="W580" s="644"/>
      <c r="X580" s="644"/>
      <c r="Y580" s="644"/>
      <c r="Z580" s="644"/>
      <c r="AA580" s="644"/>
      <c r="AB580" s="644"/>
      <c r="AC580" s="644"/>
      <c r="AD580" s="644"/>
      <c r="AE580" s="644"/>
      <c r="AF580" s="644"/>
      <c r="AG580" s="644"/>
      <c r="AH580" s="644"/>
      <c r="AI580" s="644"/>
      <c r="AJ580" s="644"/>
      <c r="AK580" s="644"/>
      <c r="AL580" s="644"/>
      <c r="AM580" s="644"/>
      <c r="AN580" s="644"/>
      <c r="AO580" s="644"/>
      <c r="AP580" s="644"/>
      <c r="AQ580" s="644"/>
      <c r="AR580" s="644"/>
      <c r="AS580" s="644"/>
      <c r="AT580" s="644"/>
      <c r="AU580" s="644"/>
      <c r="AV580" s="644"/>
      <c r="AW580" s="644"/>
      <c r="AX580" s="644"/>
      <c r="AY580" s="644"/>
      <c r="AZ580" s="644"/>
      <c r="BA580" s="644"/>
      <c r="BB580" s="644"/>
      <c r="BC580" s="644"/>
      <c r="BD580" s="644"/>
      <c r="BE580" s="644"/>
      <c r="BF580" s="644"/>
      <c r="BG580" s="644"/>
      <c r="BH580" s="644"/>
      <c r="BI580" s="644"/>
      <c r="BJ580" s="644"/>
      <c r="BK580" s="644"/>
      <c r="BL580" s="644"/>
      <c r="BM580" s="644"/>
      <c r="BN580" s="644"/>
      <c r="BO580" s="644"/>
      <c r="BP580" s="644"/>
      <c r="BQ580" s="644"/>
      <c r="BR580" s="644"/>
      <c r="BS580" s="644"/>
      <c r="BT580" s="644"/>
      <c r="BU580" s="644"/>
      <c r="BV580" s="644"/>
      <c r="BW580" s="644"/>
      <c r="BX580" s="644"/>
      <c r="BY580" s="644"/>
      <c r="BZ580" s="644"/>
      <c r="CA580" s="644"/>
      <c r="CB580" s="644"/>
      <c r="CC580" s="644"/>
      <c r="CD580" s="644"/>
      <c r="CE580" s="644"/>
      <c r="CF580" s="644"/>
      <c r="CG580" s="644"/>
      <c r="CH580" s="644"/>
      <c r="CI580" s="644"/>
      <c r="CJ580" s="644"/>
      <c r="CK580" s="644"/>
      <c r="CL580" s="644"/>
      <c r="CM580" s="644"/>
      <c r="CN580" s="644"/>
      <c r="CO580" s="644"/>
      <c r="CP580" s="644"/>
      <c r="CQ580" s="644"/>
      <c r="CR580" s="644"/>
      <c r="CS580" s="644"/>
      <c r="CT580" s="644"/>
      <c r="CU580" s="644"/>
      <c r="CV580" s="644"/>
      <c r="CW580" s="644"/>
      <c r="CX580" s="644"/>
      <c r="CY580" s="644"/>
      <c r="CZ580" s="644"/>
      <c r="DA580" s="644"/>
      <c r="DB580" s="644"/>
      <c r="DC580" s="644"/>
      <c r="DD580" s="644"/>
      <c r="DE580" s="644"/>
      <c r="DF580" s="644"/>
      <c r="DG580" s="644"/>
      <c r="DH580" s="644"/>
      <c r="DI580" s="644"/>
      <c r="DJ580" s="644"/>
      <c r="DK580" s="644"/>
      <c r="DL580" s="644"/>
      <c r="DM580" s="644"/>
      <c r="DN580" s="644"/>
      <c r="DO580" s="644"/>
      <c r="DP580" s="644"/>
      <c r="DQ580" s="644"/>
      <c r="DR580" s="644"/>
      <c r="DS580" s="644"/>
      <c r="DT580" s="644"/>
      <c r="DU580" s="644"/>
      <c r="DV580" s="644"/>
      <c r="DW580" s="644"/>
      <c r="DX580" s="644"/>
      <c r="DY580" s="644"/>
      <c r="DZ580" s="644"/>
      <c r="EA580" s="644"/>
      <c r="EB580" s="644"/>
      <c r="EC580" s="644"/>
      <c r="ED580" s="644"/>
      <c r="EE580" s="644"/>
      <c r="EF580" s="644"/>
      <c r="EG580" s="644"/>
      <c r="EH580" s="644"/>
      <c r="EI580" s="644"/>
      <c r="EJ580" s="644"/>
      <c r="EK580" s="644"/>
      <c r="EL580" s="644"/>
      <c r="EM580" s="644"/>
      <c r="EN580" s="644"/>
      <c r="EO580" s="644"/>
      <c r="EP580" s="644"/>
      <c r="EQ580" s="644"/>
      <c r="ER580" s="644"/>
      <c r="ES580" s="644"/>
      <c r="ET580" s="644"/>
      <c r="EU580" s="644"/>
      <c r="EV580" s="644"/>
      <c r="EW580" s="644"/>
      <c r="EX580" s="644"/>
      <c r="EY580" s="644"/>
      <c r="EZ580" s="644"/>
      <c r="FA580" s="644"/>
      <c r="FB580" s="644"/>
      <c r="FC580" s="644"/>
      <c r="FD580" s="644"/>
      <c r="FE580" s="644"/>
      <c r="FF580" s="644"/>
      <c r="FG580" s="644"/>
      <c r="FH580" s="644"/>
      <c r="FI580" s="644"/>
      <c r="FJ580" s="644"/>
      <c r="FK580" s="644"/>
      <c r="FL580" s="644"/>
      <c r="FM580" s="644"/>
      <c r="FN580" s="644"/>
      <c r="FO580" s="644"/>
      <c r="FP580" s="644"/>
      <c r="FQ580" s="644"/>
      <c r="FR580" s="644"/>
      <c r="FS580" s="644"/>
      <c r="FT580" s="644"/>
      <c r="FU580" s="644"/>
      <c r="FV580" s="644"/>
      <c r="FW580" s="644"/>
      <c r="FX580" s="644"/>
      <c r="FY580" s="644"/>
      <c r="FZ580" s="644"/>
      <c r="GA580" s="644"/>
      <c r="GB580" s="644"/>
      <c r="GC580" s="644"/>
      <c r="GD580" s="644"/>
      <c r="GE580" s="644"/>
      <c r="GF580" s="644"/>
      <c r="GG580" s="644"/>
      <c r="GH580" s="644"/>
      <c r="GI580" s="644"/>
      <c r="GJ580" s="644"/>
      <c r="GK580" s="644"/>
      <c r="GL580" s="644"/>
      <c r="GM580" s="644"/>
      <c r="GN580" s="644"/>
      <c r="GO580" s="644"/>
      <c r="GP580" s="644"/>
      <c r="GQ580" s="644"/>
      <c r="GR580" s="644"/>
      <c r="GS580" s="644"/>
      <c r="GT580" s="644"/>
      <c r="GU580" s="644"/>
      <c r="GV580" s="644"/>
      <c r="GW580" s="644"/>
      <c r="GX580" s="644"/>
      <c r="GY580" s="644"/>
      <c r="GZ580" s="644"/>
      <c r="HA580" s="644"/>
      <c r="HB580" s="644"/>
      <c r="HC580" s="644"/>
      <c r="HD580" s="644"/>
      <c r="HE580" s="644"/>
      <c r="HF580" s="644"/>
      <c r="HG580" s="644"/>
      <c r="HH580" s="644"/>
      <c r="HI580" s="644"/>
      <c r="HJ580" s="644"/>
      <c r="HK580" s="644"/>
      <c r="HL580" s="644"/>
    </row>
    <row r="581" spans="2:234" x14ac:dyDescent="0.25">
      <c r="D581" s="645">
        <v>8</v>
      </c>
      <c r="E581" s="878"/>
      <c r="F581" s="879"/>
      <c r="G581" s="880"/>
      <c r="H581" s="878"/>
      <c r="I581" s="879"/>
      <c r="J581" s="879"/>
      <c r="K581" s="879"/>
      <c r="L581" s="879"/>
      <c r="M581" s="880"/>
      <c r="N581" s="881"/>
      <c r="O581" s="882"/>
      <c r="P581" s="882"/>
      <c r="Q581" s="883"/>
      <c r="S581" s="644"/>
      <c r="T581" s="644"/>
      <c r="U581" s="644" t="str">
        <f t="shared" si="2167"/>
        <v/>
      </c>
      <c r="V581" s="644"/>
      <c r="W581" s="644"/>
      <c r="X581" s="644"/>
      <c r="Y581" s="644"/>
      <c r="Z581" s="644"/>
      <c r="AA581" s="644"/>
      <c r="AB581" s="644"/>
      <c r="AC581" s="644"/>
      <c r="AD581" s="644"/>
      <c r="AE581" s="644"/>
      <c r="AF581" s="644"/>
      <c r="AG581" s="644"/>
      <c r="AH581" s="644"/>
      <c r="AI581" s="644"/>
      <c r="AJ581" s="644"/>
      <c r="AK581" s="644"/>
      <c r="AL581" s="644"/>
      <c r="AM581" s="644"/>
      <c r="AN581" s="644"/>
      <c r="AO581" s="644"/>
      <c r="AP581" s="644"/>
      <c r="AQ581" s="644"/>
      <c r="AR581" s="644"/>
      <c r="AS581" s="644"/>
      <c r="AT581" s="644"/>
      <c r="AU581" s="644"/>
      <c r="AV581" s="644"/>
      <c r="AW581" s="644"/>
      <c r="AX581" s="644"/>
      <c r="AY581" s="644"/>
      <c r="AZ581" s="644"/>
      <c r="BA581" s="644"/>
      <c r="BB581" s="644"/>
      <c r="BC581" s="644"/>
      <c r="BD581" s="644"/>
      <c r="BE581" s="644"/>
      <c r="BF581" s="644"/>
      <c r="BG581" s="644"/>
      <c r="BH581" s="644"/>
      <c r="BI581" s="644"/>
      <c r="BJ581" s="644"/>
      <c r="BK581" s="644"/>
      <c r="BL581" s="644"/>
      <c r="BM581" s="644"/>
      <c r="BN581" s="644"/>
      <c r="BO581" s="644"/>
      <c r="BP581" s="644"/>
      <c r="BQ581" s="644"/>
      <c r="BR581" s="644"/>
      <c r="BS581" s="644"/>
      <c r="BT581" s="644"/>
      <c r="BU581" s="644"/>
      <c r="BV581" s="644"/>
      <c r="BW581" s="644"/>
      <c r="BX581" s="644"/>
      <c r="BY581" s="644"/>
      <c r="BZ581" s="644"/>
      <c r="CA581" s="644"/>
      <c r="CB581" s="644"/>
      <c r="CC581" s="644"/>
      <c r="CD581" s="644"/>
      <c r="CE581" s="644"/>
      <c r="CF581" s="644"/>
      <c r="CG581" s="644"/>
      <c r="CH581" s="644"/>
      <c r="CI581" s="644"/>
      <c r="CJ581" s="644"/>
      <c r="CK581" s="644"/>
      <c r="CL581" s="644"/>
      <c r="CM581" s="644"/>
      <c r="CN581" s="644"/>
      <c r="CO581" s="644"/>
      <c r="CP581" s="644"/>
      <c r="CQ581" s="644"/>
      <c r="CR581" s="644"/>
      <c r="CS581" s="644"/>
      <c r="CT581" s="644"/>
      <c r="CU581" s="644"/>
      <c r="CV581" s="644"/>
      <c r="CW581" s="644"/>
      <c r="CX581" s="644"/>
      <c r="CY581" s="644"/>
      <c r="CZ581" s="644"/>
      <c r="DA581" s="644"/>
      <c r="DB581" s="644"/>
      <c r="DC581" s="644"/>
      <c r="DD581" s="644"/>
      <c r="DE581" s="644"/>
      <c r="DF581" s="644"/>
      <c r="DG581" s="644"/>
      <c r="DH581" s="644"/>
      <c r="DI581" s="644"/>
      <c r="DJ581" s="644"/>
      <c r="DK581" s="644"/>
      <c r="DL581" s="644"/>
      <c r="DM581" s="644"/>
      <c r="DN581" s="644"/>
      <c r="DO581" s="644"/>
      <c r="DP581" s="644"/>
      <c r="DQ581" s="644"/>
      <c r="DR581" s="644"/>
      <c r="DS581" s="644"/>
      <c r="DT581" s="644"/>
      <c r="DU581" s="644"/>
      <c r="DV581" s="644"/>
      <c r="DW581" s="644"/>
      <c r="DX581" s="644"/>
      <c r="DY581" s="644"/>
      <c r="DZ581" s="644"/>
      <c r="EA581" s="644"/>
      <c r="EB581" s="644"/>
      <c r="EC581" s="644"/>
      <c r="ED581" s="644"/>
      <c r="EE581" s="644"/>
      <c r="EF581" s="644"/>
      <c r="EG581" s="644"/>
      <c r="EH581" s="644"/>
      <c r="EI581" s="644"/>
      <c r="EJ581" s="644"/>
      <c r="EK581" s="644"/>
      <c r="EL581" s="644"/>
      <c r="EM581" s="644"/>
      <c r="EN581" s="644"/>
      <c r="EO581" s="644"/>
      <c r="EP581" s="644"/>
      <c r="EQ581" s="644"/>
      <c r="ER581" s="644"/>
      <c r="ES581" s="644"/>
      <c r="ET581" s="644"/>
      <c r="EU581" s="644"/>
      <c r="EV581" s="644"/>
      <c r="EW581" s="644"/>
      <c r="EX581" s="644"/>
      <c r="EY581" s="644"/>
      <c r="EZ581" s="644"/>
      <c r="FA581" s="644"/>
      <c r="FB581" s="644"/>
      <c r="FC581" s="644"/>
      <c r="FD581" s="644"/>
      <c r="FE581" s="644"/>
      <c r="FF581" s="644"/>
      <c r="FG581" s="644"/>
      <c r="FH581" s="644"/>
      <c r="FI581" s="644"/>
      <c r="FJ581" s="644"/>
      <c r="FK581" s="644"/>
      <c r="FL581" s="644"/>
      <c r="FM581" s="644"/>
      <c r="FN581" s="644"/>
      <c r="FO581" s="644"/>
      <c r="FP581" s="644"/>
      <c r="FQ581" s="644"/>
      <c r="FR581" s="644"/>
      <c r="FS581" s="644"/>
      <c r="FT581" s="644"/>
      <c r="FU581" s="644"/>
      <c r="FV581" s="644"/>
      <c r="FW581" s="644"/>
      <c r="FX581" s="644"/>
      <c r="FY581" s="644"/>
      <c r="FZ581" s="644"/>
      <c r="GA581" s="644"/>
      <c r="GB581" s="644"/>
      <c r="GC581" s="644"/>
      <c r="GD581" s="644"/>
      <c r="GE581" s="644"/>
      <c r="GF581" s="644"/>
      <c r="GG581" s="644"/>
      <c r="GH581" s="644"/>
      <c r="GI581" s="644"/>
      <c r="GJ581" s="644"/>
      <c r="GK581" s="644"/>
      <c r="GL581" s="644"/>
      <c r="GM581" s="644"/>
      <c r="GN581" s="644"/>
      <c r="GO581" s="644"/>
      <c r="GP581" s="644"/>
      <c r="GQ581" s="644"/>
      <c r="GR581" s="644"/>
      <c r="GS581" s="644"/>
      <c r="GT581" s="644"/>
      <c r="GU581" s="644"/>
      <c r="GV581" s="644"/>
      <c r="GW581" s="644"/>
      <c r="GX581" s="644"/>
      <c r="GY581" s="644"/>
      <c r="GZ581" s="644"/>
      <c r="HA581" s="644"/>
      <c r="HB581" s="644"/>
      <c r="HC581" s="644"/>
      <c r="HD581" s="644"/>
      <c r="HE581" s="644"/>
      <c r="HF581" s="644"/>
      <c r="HG581" s="644"/>
      <c r="HH581" s="644"/>
      <c r="HI581" s="644"/>
      <c r="HJ581" s="644"/>
      <c r="HK581" s="644"/>
      <c r="HL581" s="644"/>
    </row>
    <row r="582" spans="2:234" x14ac:dyDescent="0.25">
      <c r="D582" s="645">
        <v>9</v>
      </c>
      <c r="E582" s="878"/>
      <c r="F582" s="879"/>
      <c r="G582" s="880"/>
      <c r="H582" s="878"/>
      <c r="I582" s="879"/>
      <c r="J582" s="879"/>
      <c r="K582" s="879"/>
      <c r="L582" s="879"/>
      <c r="M582" s="880"/>
      <c r="N582" s="881"/>
      <c r="O582" s="882"/>
      <c r="P582" s="882"/>
      <c r="Q582" s="883"/>
      <c r="S582" s="644"/>
      <c r="T582" s="644"/>
      <c r="U582" s="644" t="str">
        <f t="shared" si="2167"/>
        <v/>
      </c>
      <c r="V582" s="644"/>
      <c r="W582" s="644"/>
      <c r="X582" s="644"/>
      <c r="Y582" s="644"/>
      <c r="Z582" s="644"/>
      <c r="AA582" s="644"/>
      <c r="AB582" s="644"/>
      <c r="AC582" s="644"/>
      <c r="AD582" s="644"/>
      <c r="AE582" s="644"/>
      <c r="AF582" s="644"/>
      <c r="AG582" s="644"/>
      <c r="AH582" s="644"/>
      <c r="AI582" s="644"/>
      <c r="AJ582" s="644"/>
      <c r="AK582" s="644"/>
      <c r="AL582" s="644"/>
      <c r="AM582" s="644"/>
      <c r="AN582" s="644"/>
      <c r="AO582" s="644"/>
      <c r="AP582" s="644"/>
      <c r="AQ582" s="644"/>
      <c r="AR582" s="644"/>
      <c r="AS582" s="644"/>
      <c r="AT582" s="644"/>
      <c r="AU582" s="644"/>
      <c r="AV582" s="644"/>
      <c r="AW582" s="644"/>
      <c r="AX582" s="644"/>
      <c r="AY582" s="644"/>
      <c r="AZ582" s="644"/>
      <c r="BA582" s="644"/>
      <c r="BB582" s="644"/>
      <c r="BC582" s="644"/>
      <c r="BD582" s="644"/>
      <c r="BE582" s="644"/>
      <c r="BF582" s="644"/>
      <c r="BG582" s="644"/>
      <c r="BH582" s="644"/>
      <c r="BI582" s="644"/>
      <c r="BJ582" s="644"/>
      <c r="BK582" s="644"/>
      <c r="BL582" s="644"/>
      <c r="BM582" s="644"/>
      <c r="BN582" s="644"/>
      <c r="BO582" s="644"/>
      <c r="BP582" s="644"/>
      <c r="BQ582" s="644"/>
      <c r="BR582" s="644"/>
      <c r="BS582" s="644"/>
      <c r="BT582" s="644"/>
      <c r="BU582" s="644"/>
      <c r="BV582" s="644"/>
      <c r="BW582" s="644"/>
      <c r="BX582" s="644"/>
      <c r="BY582" s="644"/>
      <c r="BZ582" s="644"/>
      <c r="CA582" s="644"/>
      <c r="CB582" s="644"/>
      <c r="CC582" s="644"/>
      <c r="CD582" s="644"/>
      <c r="CE582" s="644"/>
      <c r="CF582" s="644"/>
      <c r="CG582" s="644"/>
      <c r="CH582" s="644"/>
      <c r="CI582" s="644"/>
      <c r="CJ582" s="644"/>
      <c r="CK582" s="644"/>
      <c r="CL582" s="644"/>
      <c r="CM582" s="644"/>
      <c r="CN582" s="644"/>
      <c r="CO582" s="644"/>
      <c r="CP582" s="644"/>
      <c r="CQ582" s="644"/>
      <c r="CR582" s="644"/>
      <c r="CS582" s="644"/>
      <c r="CT582" s="644"/>
      <c r="CU582" s="644"/>
      <c r="CV582" s="644"/>
      <c r="CW582" s="644"/>
      <c r="CX582" s="644"/>
      <c r="CY582" s="644"/>
      <c r="CZ582" s="644"/>
      <c r="DA582" s="644"/>
      <c r="DB582" s="644"/>
      <c r="DC582" s="644"/>
      <c r="DD582" s="644"/>
      <c r="DE582" s="644"/>
      <c r="DF582" s="644"/>
      <c r="DG582" s="644"/>
      <c r="DH582" s="644"/>
      <c r="DI582" s="644"/>
      <c r="DJ582" s="644"/>
      <c r="DK582" s="644"/>
      <c r="DL582" s="644"/>
      <c r="DM582" s="644"/>
      <c r="DN582" s="644"/>
      <c r="DO582" s="644"/>
      <c r="DP582" s="644"/>
      <c r="DQ582" s="644"/>
      <c r="DR582" s="644"/>
      <c r="DS582" s="644"/>
      <c r="DT582" s="644"/>
      <c r="DU582" s="644"/>
      <c r="DV582" s="644"/>
      <c r="DW582" s="644"/>
      <c r="DX582" s="644"/>
      <c r="DY582" s="644"/>
      <c r="DZ582" s="644"/>
      <c r="EA582" s="644"/>
      <c r="EB582" s="644"/>
      <c r="EC582" s="644"/>
      <c r="ED582" s="644"/>
      <c r="EE582" s="644"/>
      <c r="EF582" s="644"/>
      <c r="EG582" s="644"/>
      <c r="EH582" s="644"/>
      <c r="EI582" s="644"/>
      <c r="EJ582" s="644"/>
      <c r="EK582" s="644"/>
      <c r="EL582" s="644"/>
      <c r="EM582" s="644"/>
      <c r="EN582" s="644"/>
      <c r="EO582" s="644"/>
      <c r="EP582" s="644"/>
      <c r="EQ582" s="644"/>
      <c r="ER582" s="644"/>
      <c r="ES582" s="644"/>
      <c r="ET582" s="644"/>
      <c r="EU582" s="644"/>
      <c r="EV582" s="644"/>
      <c r="EW582" s="644"/>
      <c r="EX582" s="644"/>
      <c r="EY582" s="644"/>
      <c r="EZ582" s="644"/>
      <c r="FA582" s="644"/>
      <c r="FB582" s="644"/>
      <c r="FC582" s="644"/>
      <c r="FD582" s="644"/>
      <c r="FE582" s="644"/>
      <c r="FF582" s="644"/>
      <c r="FG582" s="644"/>
      <c r="FH582" s="644"/>
      <c r="FI582" s="644"/>
      <c r="FJ582" s="644"/>
      <c r="FK582" s="644"/>
      <c r="FL582" s="644"/>
      <c r="FM582" s="644"/>
      <c r="FN582" s="644"/>
      <c r="FO582" s="644"/>
      <c r="FP582" s="644"/>
      <c r="FQ582" s="644"/>
      <c r="FR582" s="644"/>
      <c r="FS582" s="644"/>
      <c r="FT582" s="644"/>
      <c r="FU582" s="644"/>
      <c r="FV582" s="644"/>
      <c r="FW582" s="644"/>
      <c r="FX582" s="644"/>
      <c r="FY582" s="644"/>
      <c r="FZ582" s="644"/>
      <c r="GA582" s="644"/>
      <c r="GB582" s="644"/>
      <c r="GC582" s="644"/>
      <c r="GD582" s="644"/>
      <c r="GE582" s="644"/>
      <c r="GF582" s="644"/>
      <c r="GG582" s="644"/>
      <c r="GH582" s="644"/>
      <c r="GI582" s="644"/>
      <c r="GJ582" s="644"/>
      <c r="GK582" s="644"/>
      <c r="GL582" s="644"/>
      <c r="GM582" s="644"/>
      <c r="GN582" s="644"/>
      <c r="GO582" s="644"/>
      <c r="GP582" s="644"/>
      <c r="GQ582" s="644"/>
      <c r="GR582" s="644"/>
      <c r="GS582" s="644"/>
      <c r="GT582" s="644"/>
      <c r="GU582" s="644"/>
      <c r="GV582" s="644"/>
      <c r="GW582" s="644"/>
      <c r="GX582" s="644"/>
      <c r="GY582" s="644"/>
      <c r="GZ582" s="644"/>
      <c r="HA582" s="644"/>
      <c r="HB582" s="644"/>
      <c r="HC582" s="644"/>
      <c r="HD582" s="644"/>
      <c r="HE582" s="644"/>
      <c r="HF582" s="644"/>
      <c r="HG582" s="644"/>
      <c r="HH582" s="644"/>
      <c r="HI582" s="644"/>
      <c r="HJ582" s="644"/>
      <c r="HK582" s="644"/>
      <c r="HL582" s="644"/>
    </row>
    <row r="583" spans="2:234" x14ac:dyDescent="0.25">
      <c r="D583" s="645">
        <v>10</v>
      </c>
      <c r="E583" s="878"/>
      <c r="F583" s="879"/>
      <c r="G583" s="880"/>
      <c r="H583" s="878"/>
      <c r="I583" s="879"/>
      <c r="J583" s="879"/>
      <c r="K583" s="879"/>
      <c r="L583" s="879"/>
      <c r="M583" s="880"/>
      <c r="N583" s="881"/>
      <c r="O583" s="882"/>
      <c r="P583" s="882"/>
      <c r="Q583" s="883"/>
      <c r="S583" s="644"/>
      <c r="T583" s="644"/>
      <c r="U583" s="644" t="str">
        <f t="shared" si="2167"/>
        <v/>
      </c>
      <c r="V583" s="644"/>
      <c r="W583" s="644"/>
      <c r="X583" s="644"/>
      <c r="Y583" s="644"/>
      <c r="Z583" s="644"/>
      <c r="AA583" s="644"/>
      <c r="AB583" s="644"/>
      <c r="AC583" s="644"/>
      <c r="AD583" s="644"/>
      <c r="AE583" s="644"/>
      <c r="AF583" s="644"/>
      <c r="AG583" s="644"/>
      <c r="AH583" s="644"/>
      <c r="AI583" s="644"/>
      <c r="AJ583" s="644"/>
      <c r="AK583" s="644"/>
      <c r="AL583" s="644"/>
      <c r="AM583" s="644"/>
      <c r="AN583" s="644"/>
      <c r="AO583" s="644"/>
      <c r="AP583" s="644"/>
      <c r="AQ583" s="644"/>
      <c r="AR583" s="644"/>
      <c r="AS583" s="644"/>
      <c r="AT583" s="644"/>
      <c r="AU583" s="644"/>
      <c r="AV583" s="644"/>
      <c r="AW583" s="644"/>
      <c r="AX583" s="644"/>
      <c r="AY583" s="644"/>
      <c r="AZ583" s="644"/>
      <c r="BA583" s="644"/>
      <c r="BB583" s="644"/>
      <c r="BC583" s="644"/>
      <c r="BD583" s="644"/>
      <c r="BE583" s="644"/>
      <c r="BF583" s="644"/>
      <c r="BG583" s="644"/>
      <c r="BH583" s="644"/>
      <c r="BI583" s="644"/>
      <c r="BJ583" s="644"/>
      <c r="BK583" s="644"/>
      <c r="BL583" s="644"/>
      <c r="BM583" s="644"/>
      <c r="BN583" s="644"/>
      <c r="BO583" s="644"/>
      <c r="BP583" s="644"/>
      <c r="BQ583" s="644"/>
      <c r="BR583" s="644"/>
      <c r="BS583" s="644"/>
      <c r="BT583" s="644"/>
      <c r="BU583" s="644"/>
      <c r="BV583" s="644"/>
      <c r="BW583" s="644"/>
      <c r="BX583" s="644"/>
      <c r="BY583" s="644"/>
      <c r="BZ583" s="644"/>
      <c r="CA583" s="644"/>
      <c r="CB583" s="644"/>
      <c r="CC583" s="644"/>
      <c r="CD583" s="644"/>
      <c r="CE583" s="644"/>
      <c r="CF583" s="644"/>
      <c r="CG583" s="644"/>
      <c r="CH583" s="644"/>
      <c r="CI583" s="644"/>
      <c r="CJ583" s="644"/>
      <c r="CK583" s="644"/>
      <c r="CL583" s="644"/>
      <c r="CM583" s="644"/>
      <c r="CN583" s="644"/>
      <c r="CO583" s="644"/>
      <c r="CP583" s="644"/>
      <c r="CQ583" s="644"/>
      <c r="CR583" s="644"/>
      <c r="CS583" s="644"/>
      <c r="CT583" s="644"/>
      <c r="CU583" s="644"/>
      <c r="CV583" s="644"/>
      <c r="CW583" s="644"/>
      <c r="CX583" s="644"/>
      <c r="CY583" s="644"/>
      <c r="CZ583" s="644"/>
      <c r="DA583" s="644"/>
      <c r="DB583" s="644"/>
      <c r="DC583" s="644"/>
      <c r="DD583" s="644"/>
      <c r="DE583" s="644"/>
      <c r="DF583" s="644"/>
      <c r="DG583" s="644"/>
      <c r="DH583" s="644"/>
      <c r="DI583" s="644"/>
      <c r="DJ583" s="644"/>
      <c r="DK583" s="644"/>
      <c r="DL583" s="644"/>
      <c r="DM583" s="644"/>
      <c r="DN583" s="644"/>
      <c r="DO583" s="644"/>
      <c r="DP583" s="644"/>
      <c r="DQ583" s="644"/>
      <c r="DR583" s="644"/>
      <c r="DS583" s="644"/>
      <c r="DT583" s="644"/>
      <c r="DU583" s="644"/>
      <c r="DV583" s="644"/>
      <c r="DW583" s="644"/>
      <c r="DX583" s="644"/>
      <c r="DY583" s="644"/>
      <c r="DZ583" s="644"/>
      <c r="EA583" s="644"/>
      <c r="EB583" s="644"/>
      <c r="EC583" s="644"/>
      <c r="ED583" s="644"/>
      <c r="EE583" s="644"/>
      <c r="EF583" s="644"/>
      <c r="EG583" s="644"/>
      <c r="EH583" s="644"/>
      <c r="EI583" s="644"/>
      <c r="EJ583" s="644"/>
      <c r="EK583" s="644"/>
      <c r="EL583" s="644"/>
      <c r="EM583" s="644"/>
      <c r="EN583" s="644"/>
      <c r="EO583" s="644"/>
      <c r="EP583" s="644"/>
      <c r="EQ583" s="644"/>
      <c r="ER583" s="644"/>
      <c r="ES583" s="644"/>
      <c r="ET583" s="644"/>
      <c r="EU583" s="644"/>
      <c r="EV583" s="644"/>
      <c r="EW583" s="644"/>
      <c r="EX583" s="644"/>
      <c r="EY583" s="644"/>
      <c r="EZ583" s="644"/>
      <c r="FA583" s="644"/>
      <c r="FB583" s="644"/>
      <c r="FC583" s="644"/>
      <c r="FD583" s="644"/>
      <c r="FE583" s="644"/>
      <c r="FF583" s="644"/>
      <c r="FG583" s="644"/>
      <c r="FH583" s="644"/>
      <c r="FI583" s="644"/>
      <c r="FJ583" s="644"/>
      <c r="FK583" s="644"/>
      <c r="FL583" s="644"/>
      <c r="FM583" s="644"/>
      <c r="FN583" s="644"/>
      <c r="FO583" s="644"/>
      <c r="FP583" s="644"/>
      <c r="FQ583" s="644"/>
      <c r="FR583" s="644"/>
      <c r="FS583" s="644"/>
      <c r="FT583" s="644"/>
      <c r="FU583" s="644"/>
      <c r="FV583" s="644"/>
      <c r="FW583" s="644"/>
      <c r="FX583" s="644"/>
      <c r="FY583" s="644"/>
      <c r="FZ583" s="644"/>
      <c r="GA583" s="644"/>
      <c r="GB583" s="644"/>
      <c r="GC583" s="644"/>
      <c r="GD583" s="644"/>
      <c r="GE583" s="644"/>
      <c r="GF583" s="644"/>
      <c r="GG583" s="644"/>
      <c r="GH583" s="644"/>
      <c r="GI583" s="644"/>
      <c r="GJ583" s="644"/>
      <c r="GK583" s="644"/>
      <c r="GL583" s="644"/>
      <c r="GM583" s="644"/>
      <c r="GN583" s="644"/>
      <c r="GO583" s="644"/>
      <c r="GP583" s="644"/>
      <c r="GQ583" s="644"/>
      <c r="GR583" s="644"/>
      <c r="GS583" s="644"/>
      <c r="GT583" s="644"/>
      <c r="GU583" s="644"/>
      <c r="GV583" s="644"/>
      <c r="GW583" s="644"/>
      <c r="GX583" s="644"/>
      <c r="GY583" s="644"/>
      <c r="GZ583" s="644"/>
      <c r="HA583" s="644"/>
      <c r="HB583" s="644"/>
      <c r="HC583" s="644"/>
      <c r="HD583" s="644"/>
      <c r="HE583" s="644"/>
      <c r="HF583" s="644"/>
      <c r="HG583" s="644"/>
      <c r="HH583" s="644"/>
      <c r="HI583" s="644"/>
      <c r="HJ583" s="644"/>
      <c r="HK583" s="644"/>
      <c r="HL583" s="644"/>
    </row>
    <row r="585" spans="2:234" ht="12.75" customHeight="1" x14ac:dyDescent="0.25">
      <c r="D585" s="4" t="s">
        <v>9</v>
      </c>
      <c r="E585" s="764" t="s">
        <v>1691</v>
      </c>
      <c r="F585" s="764"/>
      <c r="G585" s="764"/>
      <c r="H585" s="764"/>
      <c r="I585" s="764"/>
      <c r="J585" s="764"/>
      <c r="K585" s="764"/>
      <c r="L585" s="764"/>
      <c r="M585" s="764"/>
      <c r="N585" s="764"/>
      <c r="O585" s="764"/>
      <c r="P585" s="764"/>
      <c r="Q585" s="764"/>
    </row>
    <row r="586" spans="2:234" s="643" customFormat="1" x14ac:dyDescent="0.25">
      <c r="B586" s="644"/>
      <c r="C586" s="644"/>
      <c r="D586" s="4"/>
      <c r="E586" s="892" t="s">
        <v>1693</v>
      </c>
      <c r="F586" s="892"/>
      <c r="G586" s="892"/>
      <c r="H586" s="892"/>
      <c r="I586" s="892"/>
      <c r="J586" s="892"/>
      <c r="K586" s="892"/>
      <c r="L586" s="892"/>
      <c r="M586" s="892"/>
      <c r="N586" s="892"/>
      <c r="O586" s="892"/>
      <c r="P586" s="892"/>
      <c r="Q586" s="892"/>
      <c r="R586" s="644"/>
      <c r="HM586" s="644"/>
      <c r="HN586" s="644"/>
      <c r="HO586" s="644"/>
      <c r="HP586" s="644"/>
      <c r="HQ586" s="644"/>
      <c r="HR586" s="644"/>
      <c r="HS586" s="644"/>
      <c r="HT586" s="644"/>
      <c r="HU586" s="644"/>
      <c r="HV586" s="644"/>
      <c r="HW586" s="644"/>
      <c r="HX586" s="644"/>
      <c r="HY586" s="644"/>
      <c r="HZ586" s="644"/>
    </row>
    <row r="587" spans="2:234" s="643" customFormat="1" x14ac:dyDescent="0.25">
      <c r="B587" s="644"/>
      <c r="C587" s="644"/>
      <c r="D587" s="4"/>
      <c r="E587" s="752"/>
      <c r="F587" s="588" t="s">
        <v>1671</v>
      </c>
      <c r="G587" s="751" t="s">
        <v>1695</v>
      </c>
      <c r="H587" s="751"/>
      <c r="I587" s="751"/>
      <c r="J587" s="750"/>
      <c r="K587" s="750"/>
      <c r="L587" s="750"/>
      <c r="M587" s="752"/>
      <c r="N587" s="752"/>
      <c r="O587" s="752"/>
      <c r="P587" s="752"/>
      <c r="Q587" s="752"/>
      <c r="R587" s="644"/>
      <c r="HM587" s="644"/>
      <c r="HN587" s="644"/>
      <c r="HO587" s="644"/>
      <c r="HP587" s="644"/>
      <c r="HQ587" s="644"/>
      <c r="HR587" s="644"/>
      <c r="HS587" s="644"/>
      <c r="HT587" s="644"/>
      <c r="HU587" s="644"/>
      <c r="HV587" s="644"/>
      <c r="HW587" s="644"/>
      <c r="HX587" s="644"/>
      <c r="HY587" s="644"/>
      <c r="HZ587" s="644"/>
    </row>
    <row r="588" spans="2:234" s="643" customFormat="1" x14ac:dyDescent="0.25">
      <c r="B588" s="644"/>
      <c r="C588" s="644"/>
      <c r="D588" s="4"/>
      <c r="E588" s="752"/>
      <c r="F588" s="588" t="s">
        <v>1683</v>
      </c>
      <c r="G588" s="751" t="s">
        <v>1686</v>
      </c>
      <c r="H588" s="751"/>
      <c r="I588" s="751"/>
      <c r="J588" s="750"/>
      <c r="K588" s="750"/>
      <c r="L588" s="750"/>
      <c r="M588" s="752"/>
      <c r="N588" s="752"/>
      <c r="O588" s="752"/>
      <c r="P588" s="752"/>
      <c r="Q588" s="752"/>
      <c r="R588" s="644"/>
      <c r="HM588" s="644"/>
      <c r="HN588" s="644"/>
      <c r="HO588" s="644"/>
      <c r="HP588" s="644"/>
      <c r="HQ588" s="644"/>
      <c r="HR588" s="644"/>
      <c r="HS588" s="644"/>
      <c r="HT588" s="644"/>
      <c r="HU588" s="644"/>
      <c r="HV588" s="644"/>
      <c r="HW588" s="644"/>
      <c r="HX588" s="644"/>
      <c r="HY588" s="644"/>
      <c r="HZ588" s="644"/>
    </row>
    <row r="589" spans="2:234" s="643" customFormat="1" x14ac:dyDescent="0.25">
      <c r="B589" s="644"/>
      <c r="C589" s="644"/>
      <c r="D589" s="4"/>
      <c r="E589" s="752"/>
      <c r="F589" s="588" t="s">
        <v>1681</v>
      </c>
      <c r="G589" s="751" t="s">
        <v>1692</v>
      </c>
      <c r="H589" s="751"/>
      <c r="I589" s="751"/>
      <c r="J589" s="750"/>
      <c r="K589" s="750"/>
      <c r="L589" s="750"/>
      <c r="M589" s="752"/>
      <c r="N589" s="752"/>
      <c r="O589" s="752"/>
      <c r="P589" s="752"/>
      <c r="Q589" s="752"/>
      <c r="R589" s="644"/>
      <c r="HM589" s="644"/>
      <c r="HN589" s="644"/>
      <c r="HO589" s="644"/>
      <c r="HP589" s="644"/>
      <c r="HQ589" s="644"/>
      <c r="HR589" s="644"/>
      <c r="HS589" s="644"/>
      <c r="HT589" s="644"/>
      <c r="HU589" s="644"/>
      <c r="HV589" s="644"/>
      <c r="HW589" s="644"/>
      <c r="HX589" s="644"/>
      <c r="HY589" s="644"/>
      <c r="HZ589" s="644"/>
    </row>
    <row r="590" spans="2:234" s="643" customFormat="1" ht="12.75" customHeight="1" x14ac:dyDescent="0.25">
      <c r="B590" s="644"/>
      <c r="C590" s="644"/>
      <c r="D590" s="4"/>
      <c r="E590" s="752"/>
      <c r="F590" s="588" t="s">
        <v>1436</v>
      </c>
      <c r="G590" s="751" t="s">
        <v>1689</v>
      </c>
      <c r="H590" s="751"/>
      <c r="I590" s="751"/>
      <c r="J590" s="750"/>
      <c r="K590" s="750"/>
      <c r="L590" s="750"/>
      <c r="M590" s="752"/>
      <c r="N590" s="752"/>
      <c r="O590" s="752"/>
      <c r="P590" s="752"/>
      <c r="Q590" s="752"/>
      <c r="R590" s="644"/>
      <c r="HM590" s="644"/>
      <c r="HN590" s="644"/>
      <c r="HO590" s="644"/>
      <c r="HP590" s="644"/>
      <c r="HQ590" s="644"/>
      <c r="HR590" s="644"/>
      <c r="HS590" s="644"/>
      <c r="HT590" s="644"/>
      <c r="HU590" s="644"/>
      <c r="HV590" s="644"/>
      <c r="HW590" s="644"/>
      <c r="HX590" s="644"/>
      <c r="HY590" s="644"/>
      <c r="HZ590" s="644"/>
    </row>
    <row r="591" spans="2:234" s="643" customFormat="1" x14ac:dyDescent="0.25">
      <c r="B591" s="644"/>
      <c r="C591" s="644"/>
      <c r="D591" s="4"/>
      <c r="E591" s="752"/>
      <c r="F591" s="588" t="s">
        <v>1672</v>
      </c>
      <c r="G591" s="751" t="s">
        <v>1696</v>
      </c>
      <c r="H591" s="751"/>
      <c r="I591" s="751"/>
      <c r="J591" s="750"/>
      <c r="K591" s="750"/>
      <c r="L591" s="750"/>
      <c r="M591" s="752"/>
      <c r="N591" s="752"/>
      <c r="O591" s="752"/>
      <c r="P591" s="752"/>
      <c r="Q591" s="752"/>
      <c r="R591" s="644"/>
      <c r="HM591" s="644"/>
      <c r="HN591" s="644"/>
      <c r="HO591" s="644"/>
      <c r="HP591" s="644"/>
      <c r="HQ591" s="644"/>
      <c r="HR591" s="644"/>
      <c r="HS591" s="644"/>
      <c r="HT591" s="644"/>
      <c r="HU591" s="644"/>
      <c r="HV591" s="644"/>
      <c r="HW591" s="644"/>
      <c r="HX591" s="644"/>
      <c r="HY591" s="644"/>
      <c r="HZ591" s="644"/>
    </row>
    <row r="592" spans="2:234" s="643" customFormat="1" ht="10.8" customHeight="1" x14ac:dyDescent="0.25">
      <c r="B592" s="644"/>
      <c r="C592" s="644"/>
      <c r="D592" s="644"/>
      <c r="E592" s="644"/>
      <c r="F592" s="644"/>
      <c r="G592" s="644"/>
      <c r="H592" s="644"/>
      <c r="I592" s="644"/>
      <c r="J592" s="644"/>
      <c r="K592" s="644"/>
      <c r="L592" s="644"/>
      <c r="M592" s="644"/>
      <c r="N592" s="644"/>
      <c r="O592" s="644"/>
      <c r="P592" s="644"/>
      <c r="Q592" s="644"/>
      <c r="R592" s="644"/>
      <c r="HM592" s="644"/>
      <c r="HN592" s="644"/>
      <c r="HO592" s="644"/>
      <c r="HP592" s="644"/>
      <c r="HQ592" s="644"/>
      <c r="HR592" s="644"/>
      <c r="HS592" s="644"/>
      <c r="HT592" s="644"/>
      <c r="HU592" s="644"/>
      <c r="HV592" s="644"/>
      <c r="HW592" s="644"/>
      <c r="HX592" s="644"/>
      <c r="HY592" s="644"/>
      <c r="HZ592" s="644"/>
    </row>
    <row r="593" spans="1:234" s="643" customFormat="1" ht="12.6" customHeight="1" x14ac:dyDescent="0.25">
      <c r="B593" s="644"/>
      <c r="C593" s="644"/>
      <c r="D593" s="644"/>
      <c r="E593" s="894" t="s">
        <v>1702</v>
      </c>
      <c r="F593" s="895"/>
      <c r="G593" s="692"/>
      <c r="H593" s="644"/>
      <c r="I593" s="644"/>
      <c r="J593" s="644"/>
      <c r="K593" s="644"/>
      <c r="L593" s="644"/>
      <c r="M593" s="644"/>
      <c r="N593" s="644"/>
      <c r="O593" s="644"/>
      <c r="P593" s="644"/>
      <c r="Q593" s="644"/>
      <c r="R593" s="644"/>
      <c r="HM593" s="644"/>
      <c r="HN593" s="644"/>
      <c r="HO593" s="644"/>
      <c r="HP593" s="644"/>
      <c r="HQ593" s="644"/>
      <c r="HR593" s="644"/>
      <c r="HS593" s="644"/>
      <c r="HT593" s="644"/>
      <c r="HU593" s="644"/>
      <c r="HV593" s="644"/>
      <c r="HW593" s="644"/>
      <c r="HX593" s="644"/>
      <c r="HY593" s="644"/>
      <c r="HZ593" s="644"/>
    </row>
    <row r="594" spans="1:234" s="643" customFormat="1" ht="12.6" customHeight="1" x14ac:dyDescent="0.25">
      <c r="B594" s="644"/>
      <c r="C594" s="644"/>
      <c r="D594" s="644"/>
      <c r="E594" s="894" t="s">
        <v>1724</v>
      </c>
      <c r="F594" s="895"/>
      <c r="G594" s="693"/>
      <c r="H594" s="691" t="s">
        <v>1708</v>
      </c>
      <c r="I594" s="644"/>
      <c r="J594" s="644"/>
      <c r="K594" s="644"/>
      <c r="L594" s="644"/>
      <c r="M594" s="644"/>
      <c r="N594" s="644"/>
      <c r="O594" s="644"/>
      <c r="P594" s="644"/>
      <c r="Q594" s="644"/>
      <c r="R594" s="644"/>
      <c r="HM594" s="644"/>
      <c r="HN594" s="644"/>
      <c r="HO594" s="644"/>
      <c r="HP594" s="644"/>
      <c r="HQ594" s="644"/>
      <c r="HR594" s="644"/>
      <c r="HS594" s="644"/>
      <c r="HT594" s="644"/>
      <c r="HU594" s="644"/>
      <c r="HV594" s="644"/>
      <c r="HW594" s="644"/>
      <c r="HX594" s="644"/>
      <c r="HY594" s="644"/>
      <c r="HZ594" s="644"/>
    </row>
    <row r="595" spans="1:234" s="643" customFormat="1" ht="12.6" customHeight="1" x14ac:dyDescent="0.25">
      <c r="B595" s="644"/>
      <c r="C595" s="644"/>
      <c r="D595" s="644"/>
      <c r="E595" s="644"/>
      <c r="F595" s="644"/>
      <c r="G595" s="644"/>
      <c r="H595" s="644"/>
      <c r="I595" s="644"/>
      <c r="J595" s="644"/>
      <c r="K595" s="644"/>
      <c r="L595" s="644"/>
      <c r="M595" s="644"/>
      <c r="N595" s="644"/>
      <c r="O595" s="644"/>
      <c r="P595" s="644"/>
      <c r="Q595" s="644"/>
      <c r="R595" s="644"/>
      <c r="HM595" s="644"/>
      <c r="HN595" s="644"/>
      <c r="HO595" s="644"/>
      <c r="HP595" s="644"/>
      <c r="HQ595" s="644"/>
      <c r="HR595" s="644"/>
      <c r="HS595" s="644"/>
      <c r="HT595" s="644"/>
      <c r="HU595" s="644"/>
      <c r="HV595" s="644"/>
      <c r="HW595" s="644"/>
      <c r="HX595" s="644"/>
      <c r="HY595" s="644"/>
      <c r="HZ595" s="644"/>
    </row>
    <row r="596" spans="1:234" s="643" customFormat="1" x14ac:dyDescent="0.25">
      <c r="B596" s="644"/>
      <c r="C596" s="644"/>
      <c r="D596" s="896" t="s">
        <v>1679</v>
      </c>
      <c r="E596" s="897" t="s">
        <v>1671</v>
      </c>
      <c r="F596" s="898"/>
      <c r="G596" s="898"/>
      <c r="H596" s="898"/>
      <c r="I596" s="898"/>
      <c r="J596" s="898"/>
      <c r="K596" s="898"/>
      <c r="L596" s="898"/>
      <c r="M596" s="898"/>
      <c r="N596" s="899"/>
      <c r="O596" s="900" t="s">
        <v>1436</v>
      </c>
      <c r="P596" s="900" t="s">
        <v>1681</v>
      </c>
      <c r="Q596" s="900" t="s">
        <v>1672</v>
      </c>
      <c r="R596" s="644"/>
      <c r="T596" s="911" t="s">
        <v>1652</v>
      </c>
      <c r="U596" s="903" t="s">
        <v>1673</v>
      </c>
      <c r="V596" s="646" t="s">
        <v>1653</v>
      </c>
      <c r="W596" s="646" t="s">
        <v>1653</v>
      </c>
      <c r="Y596" s="913" t="s">
        <v>1674</v>
      </c>
      <c r="Z596" s="914"/>
      <c r="AA596" s="915"/>
      <c r="AT596" s="903" t="s">
        <v>1654</v>
      </c>
      <c r="AV596" s="643" t="s">
        <v>1655</v>
      </c>
      <c r="AW596" s="647" t="s">
        <v>1656</v>
      </c>
      <c r="AX596" s="647">
        <v>2023</v>
      </c>
      <c r="AY596" s="647">
        <v>2024</v>
      </c>
      <c r="AZ596" s="647">
        <v>2025</v>
      </c>
      <c r="BA596" s="647">
        <v>2026</v>
      </c>
      <c r="BB596" s="647">
        <v>2027</v>
      </c>
      <c r="BC596" s="647">
        <v>2028</v>
      </c>
      <c r="BD596" s="647">
        <v>2029</v>
      </c>
      <c r="BE596" s="647">
        <v>2030</v>
      </c>
      <c r="BF596" s="647" t="s">
        <v>1657</v>
      </c>
      <c r="BH596" s="643" t="s">
        <v>1675</v>
      </c>
      <c r="BI596" s="647" t="s">
        <v>1656</v>
      </c>
      <c r="BJ596" s="647">
        <v>2023</v>
      </c>
      <c r="BK596" s="647">
        <v>2024</v>
      </c>
      <c r="BL596" s="647">
        <v>2025</v>
      </c>
      <c r="BM596" s="647">
        <v>2026</v>
      </c>
      <c r="BN596" s="647">
        <v>2027</v>
      </c>
      <c r="BO596" s="647">
        <v>2028</v>
      </c>
      <c r="BP596" s="647">
        <v>2029</v>
      </c>
      <c r="BQ596" s="647">
        <v>2030</v>
      </c>
      <c r="BR596" s="647" t="s">
        <v>1657</v>
      </c>
      <c r="BS596" s="648"/>
      <c r="BT596" s="648"/>
      <c r="BU596" s="648"/>
      <c r="BV596" s="648"/>
      <c r="BW596" s="648"/>
      <c r="BX596" s="648"/>
      <c r="BY596" s="648"/>
      <c r="BZ596" s="648"/>
      <c r="CA596" s="648"/>
      <c r="CB596" s="648"/>
      <c r="CC596" s="648"/>
      <c r="CD596" s="648"/>
      <c r="CE596" s="648"/>
      <c r="CF596" s="648"/>
      <c r="CG596" s="648"/>
      <c r="CH596" s="648"/>
      <c r="CI596" s="648"/>
      <c r="CJ596" s="648"/>
      <c r="CK596" s="648"/>
      <c r="CL596" s="648"/>
      <c r="CM596" s="648"/>
      <c r="CN596" s="648"/>
      <c r="CO596" s="648"/>
      <c r="CP596" s="648"/>
      <c r="CQ596" s="648"/>
      <c r="CR596" s="648"/>
      <c r="CS596" s="648"/>
      <c r="CT596" s="648"/>
      <c r="CU596" s="648"/>
      <c r="CV596" s="648"/>
      <c r="CW596" s="648"/>
      <c r="CX596" s="648"/>
      <c r="CY596" s="648"/>
      <c r="CZ596" s="648"/>
      <c r="DA596" s="648"/>
      <c r="DB596" s="648"/>
      <c r="DC596" s="648"/>
      <c r="DD596" s="648"/>
      <c r="DE596" s="648"/>
      <c r="DF596" s="648"/>
      <c r="DG596" s="648"/>
      <c r="DH596" s="648"/>
      <c r="DI596" s="648"/>
      <c r="DJ596" s="648"/>
      <c r="DK596" s="648"/>
      <c r="DL596" s="648"/>
      <c r="DM596" s="648"/>
      <c r="DN596" s="648"/>
      <c r="DO596" s="648"/>
      <c r="DP596" s="648"/>
      <c r="DR596" s="643" t="s">
        <v>1658</v>
      </c>
      <c r="DS596" s="647" t="s">
        <v>1656</v>
      </c>
      <c r="DT596" s="647">
        <v>2023</v>
      </c>
      <c r="DU596" s="647">
        <v>2024</v>
      </c>
      <c r="DV596" s="647">
        <v>2025</v>
      </c>
      <c r="DW596" s="647">
        <v>2026</v>
      </c>
      <c r="DX596" s="647">
        <v>2027</v>
      </c>
      <c r="DY596" s="647">
        <v>2028</v>
      </c>
      <c r="DZ596" s="647">
        <v>2029</v>
      </c>
      <c r="EA596" s="647">
        <v>2030</v>
      </c>
      <c r="EB596" s="647" t="s">
        <v>1657</v>
      </c>
      <c r="HM596" s="644"/>
      <c r="HN596" s="644"/>
      <c r="HO596" s="644"/>
      <c r="HP596" s="644"/>
      <c r="HQ596" s="644"/>
      <c r="HR596" s="644"/>
      <c r="HS596" s="644"/>
      <c r="HT596" s="644"/>
      <c r="HU596" s="644"/>
      <c r="HV596" s="644"/>
      <c r="HW596" s="644"/>
      <c r="HX596" s="644"/>
      <c r="HY596" s="644"/>
      <c r="HZ596" s="644"/>
    </row>
    <row r="597" spans="1:234" s="643" customFormat="1" ht="77.400000000000006" customHeight="1" x14ac:dyDescent="0.25">
      <c r="B597" s="644"/>
      <c r="C597" s="644"/>
      <c r="D597" s="896"/>
      <c r="E597" s="649" t="str">
        <f>INDEX(U574:U583,COLUMNS(E597:E597))</f>
        <v/>
      </c>
      <c r="F597" s="649" t="str">
        <f>INDEX(U574:U583,COLUMNS(E597:F597))</f>
        <v/>
      </c>
      <c r="G597" s="649" t="str">
        <f>INDEX(U574:U583,COLUMNS(E597:G597))</f>
        <v/>
      </c>
      <c r="H597" s="649" t="str">
        <f>INDEX(U574:U583,COLUMNS(E597:H597))</f>
        <v/>
      </c>
      <c r="I597" s="649" t="str">
        <f>INDEX(U574:U583,COLUMNS(E597:I597))</f>
        <v/>
      </c>
      <c r="J597" s="649" t="str">
        <f>INDEX(U574:U583,COLUMNS(E597:J597))</f>
        <v/>
      </c>
      <c r="K597" s="649" t="str">
        <f>INDEX(U574:U583,COLUMNS(E597:K597))</f>
        <v/>
      </c>
      <c r="L597" s="649" t="str">
        <f>INDEX(U574:U583,COLUMNS(E597:L597))</f>
        <v/>
      </c>
      <c r="M597" s="649" t="str">
        <f>INDEX(U574:U583,COLUMNS(E597:M597))</f>
        <v/>
      </c>
      <c r="N597" s="649" t="str">
        <f>INDEX(U574:U583,COLUMNS(E597:N597))</f>
        <v/>
      </c>
      <c r="O597" s="901"/>
      <c r="P597" s="901"/>
      <c r="Q597" s="902"/>
      <c r="R597" s="644"/>
      <c r="S597" s="650"/>
      <c r="T597" s="912"/>
      <c r="U597" s="904"/>
      <c r="V597" s="647" t="s">
        <v>1676</v>
      </c>
      <c r="W597" s="647" t="s">
        <v>1659</v>
      </c>
      <c r="Y597" s="647" t="str">
        <f t="shared" ref="Y597" si="2168">E597</f>
        <v/>
      </c>
      <c r="Z597" s="647" t="str">
        <f t="shared" ref="Z597" si="2169">F597</f>
        <v/>
      </c>
      <c r="AA597" s="647" t="str">
        <f t="shared" ref="AA597" si="2170">G597</f>
        <v/>
      </c>
      <c r="AB597" s="647" t="str">
        <f t="shared" ref="AB597" si="2171">H597</f>
        <v/>
      </c>
      <c r="AC597" s="647" t="str">
        <f t="shared" ref="AC597" si="2172">I597</f>
        <v/>
      </c>
      <c r="AD597" s="647" t="str">
        <f t="shared" ref="AD597" si="2173">J597</f>
        <v/>
      </c>
      <c r="AE597" s="647" t="str">
        <f t="shared" ref="AE597" si="2174">K597</f>
        <v/>
      </c>
      <c r="AF597" s="647" t="str">
        <f t="shared" ref="AF597" si="2175">L597</f>
        <v/>
      </c>
      <c r="AG597" s="647" t="str">
        <f t="shared" ref="AG597" si="2176">M597</f>
        <v/>
      </c>
      <c r="AH597" s="647" t="str">
        <f t="shared" ref="AH597" si="2177">N597</f>
        <v/>
      </c>
      <c r="AI597" s="648"/>
      <c r="AJ597" s="650"/>
      <c r="AK597" s="650"/>
      <c r="AM597" s="650"/>
      <c r="AN597" s="650"/>
      <c r="AO597" s="650"/>
      <c r="AP597" s="650"/>
      <c r="AQ597" s="650"/>
      <c r="AR597" s="650"/>
      <c r="AS597" s="650"/>
      <c r="AT597" s="904"/>
      <c r="AU597" s="650"/>
      <c r="AV597" s="643" t="s">
        <v>1660</v>
      </c>
      <c r="AW597" s="647">
        <v>0</v>
      </c>
      <c r="AX597" s="647">
        <v>0</v>
      </c>
      <c r="AY597" s="647">
        <v>0</v>
      </c>
      <c r="AZ597" s="647">
        <v>0</v>
      </c>
      <c r="BA597" s="647">
        <v>0</v>
      </c>
      <c r="BB597" s="647">
        <v>0</v>
      </c>
      <c r="BC597" s="647">
        <v>0</v>
      </c>
      <c r="BD597" s="647">
        <v>0</v>
      </c>
      <c r="BE597" s="647">
        <v>0</v>
      </c>
      <c r="BF597" s="647"/>
      <c r="BG597" s="650"/>
      <c r="BH597" s="643" t="s">
        <v>1660</v>
      </c>
      <c r="BI597" s="647">
        <v>0</v>
      </c>
      <c r="BJ597" s="647">
        <v>0</v>
      </c>
      <c r="BK597" s="647">
        <v>0</v>
      </c>
      <c r="BL597" s="647">
        <v>0</v>
      </c>
      <c r="BM597" s="647">
        <v>0</v>
      </c>
      <c r="BN597" s="647">
        <v>0</v>
      </c>
      <c r="BO597" s="647">
        <v>0</v>
      </c>
      <c r="BP597" s="647">
        <v>0</v>
      </c>
      <c r="BQ597" s="647">
        <v>0</v>
      </c>
      <c r="BR597" s="647"/>
      <c r="BS597" s="648"/>
      <c r="BT597" s="648"/>
      <c r="BU597" s="648"/>
      <c r="BV597" s="648"/>
      <c r="BW597" s="648"/>
      <c r="BX597" s="648"/>
      <c r="BY597" s="648"/>
      <c r="BZ597" s="648"/>
      <c r="CA597" s="648"/>
      <c r="CB597" s="648"/>
      <c r="CC597" s="648"/>
      <c r="CD597" s="648"/>
      <c r="CE597" s="648"/>
      <c r="CF597" s="648"/>
      <c r="CG597" s="648"/>
      <c r="CH597" s="648"/>
      <c r="CI597" s="648"/>
      <c r="CJ597" s="648"/>
      <c r="CK597" s="648"/>
      <c r="CL597" s="648"/>
      <c r="CM597" s="648"/>
      <c r="CN597" s="648"/>
      <c r="CO597" s="648"/>
      <c r="CP597" s="648"/>
      <c r="CQ597" s="648"/>
      <c r="CR597" s="648"/>
      <c r="CS597" s="648"/>
      <c r="CT597" s="648"/>
      <c r="CU597" s="648"/>
      <c r="CV597" s="648"/>
      <c r="CW597" s="648"/>
      <c r="CX597" s="648"/>
      <c r="CY597" s="648"/>
      <c r="CZ597" s="648"/>
      <c r="DA597" s="648"/>
      <c r="DB597" s="648"/>
      <c r="DC597" s="648"/>
      <c r="DD597" s="648"/>
      <c r="DE597" s="648"/>
      <c r="DF597" s="648"/>
      <c r="DG597" s="648"/>
      <c r="DH597" s="648"/>
      <c r="DI597" s="648"/>
      <c r="DJ597" s="648"/>
      <c r="DK597" s="648"/>
      <c r="DL597" s="648"/>
      <c r="DM597" s="648"/>
      <c r="DN597" s="648"/>
      <c r="DO597" s="648"/>
      <c r="DP597" s="648"/>
      <c r="DQ597" s="643" t="s">
        <v>1436</v>
      </c>
      <c r="DR597" s="643" t="s">
        <v>1660</v>
      </c>
      <c r="DS597" s="647">
        <v>0</v>
      </c>
      <c r="DT597" s="647">
        <v>0</v>
      </c>
      <c r="DU597" s="647">
        <v>0</v>
      </c>
      <c r="DV597" s="647">
        <v>0</v>
      </c>
      <c r="DW597" s="647">
        <v>0</v>
      </c>
      <c r="DX597" s="647">
        <v>0</v>
      </c>
      <c r="DY597" s="647">
        <v>0</v>
      </c>
      <c r="DZ597" s="647">
        <v>0</v>
      </c>
      <c r="EA597" s="647">
        <v>0</v>
      </c>
      <c r="EB597" s="647"/>
      <c r="HM597" s="644"/>
      <c r="HN597" s="644"/>
      <c r="HO597" s="644"/>
      <c r="HP597" s="644"/>
      <c r="HQ597" s="644"/>
      <c r="HR597" s="644"/>
      <c r="HS597" s="644"/>
      <c r="HT597" s="644"/>
      <c r="HU597" s="644"/>
      <c r="HV597" s="644"/>
      <c r="HW597" s="644"/>
      <c r="HX597" s="644"/>
      <c r="HY597" s="644"/>
      <c r="HZ597" s="644"/>
    </row>
    <row r="598" spans="1:234" s="643" customFormat="1" x14ac:dyDescent="0.25">
      <c r="B598" s="644"/>
      <c r="C598" s="644"/>
      <c r="D598" s="651">
        <v>2023</v>
      </c>
      <c r="E598" s="652"/>
      <c r="F598" s="652"/>
      <c r="G598" s="652"/>
      <c r="H598" s="652"/>
      <c r="I598" s="652"/>
      <c r="J598" s="652"/>
      <c r="K598" s="652"/>
      <c r="L598" s="652"/>
      <c r="M598" s="652"/>
      <c r="N598" s="652"/>
      <c r="O598" s="652"/>
      <c r="P598" s="687"/>
      <c r="Q598" s="653"/>
      <c r="R598" s="644"/>
      <c r="T598" s="646">
        <f t="shared" ref="T598:T599" si="2178">SUM(E598:N598)</f>
        <v>0</v>
      </c>
      <c r="U598" s="646"/>
      <c r="V598" s="646"/>
      <c r="W598" s="646">
        <f>P598</f>
        <v>0</v>
      </c>
      <c r="Y598" s="646"/>
      <c r="Z598" s="646"/>
      <c r="AA598" s="646"/>
      <c r="AB598" s="646"/>
      <c r="AC598" s="646"/>
      <c r="AD598" s="646"/>
      <c r="AE598" s="646"/>
      <c r="AF598" s="646"/>
      <c r="AG598" s="646"/>
      <c r="AH598" s="646"/>
      <c r="AT598" s="647">
        <v>0</v>
      </c>
      <c r="AV598" s="647">
        <v>2023</v>
      </c>
      <c r="AW598" s="647">
        <v>0</v>
      </c>
      <c r="AX598" s="654">
        <f>IF(AX596=AV598,W598,IF(AW598=0,MAX(AX597-MAX(AT598-SUM(AW597:AW597),0),0),AX597))</f>
        <v>0</v>
      </c>
      <c r="AY598" s="654">
        <f>IF(AY596=AV598,W598,IF(AX598=0,MAX(AY597-MAX(AT598-SUM(AW597:AX597),0),0),AY597))</f>
        <v>0</v>
      </c>
      <c r="AZ598" s="654">
        <f>IF(AZ596=AV598,W598,IF(AY598=0,MAX(AZ597-MAX(AT598-SUM(AW597:AY597),0),0),AZ597))</f>
        <v>0</v>
      </c>
      <c r="BA598" s="654">
        <f>IF(BA596=AV598,W598,IF(AZ598=0,MAX(BA597-MAX(AT598-SUM(AW597:AZ597),0),0),BA597))</f>
        <v>0</v>
      </c>
      <c r="BB598" s="654">
        <f>IF(BB596=AV598,W598,IF(BA598=0,MAX(BB597-MAX(AT598-SUM(AW597:BA597),0),0),BB597))</f>
        <v>0</v>
      </c>
      <c r="BC598" s="654">
        <f>IF(BC596=AV598,W598,IF(BB598=0,MAX(BC597-MAX(AT598-SUM(AW597:BB597),0),0),BC597))</f>
        <v>0</v>
      </c>
      <c r="BD598" s="654">
        <f>IF(BD596=AV598,W598,IF(BC598=0,MAX(BD597-MAX(AT598-SUM(AW597:BC597),0),0),BD597))</f>
        <v>0</v>
      </c>
      <c r="BE598" s="654">
        <f>IF(BE596=AV598,W598,IF(BD598=0,MAX(BE597-MAX(AT598-SUM(AW597:BD597),0),0),BE597))</f>
        <v>0</v>
      </c>
      <c r="BF598" s="654" t="b">
        <f t="shared" ref="BF598:BF599" si="2179">SUM(AX598:BE598)=P598</f>
        <v>1</v>
      </c>
      <c r="BH598" s="647">
        <v>2023</v>
      </c>
      <c r="BI598" s="647">
        <v>0</v>
      </c>
      <c r="BJ598" s="654">
        <f>IF(BH598&gt;BJ596,AX597-AX598,0)</f>
        <v>0</v>
      </c>
      <c r="BK598" s="654">
        <f>IF(BH598&gt;BK596,AY597-AY598,0)</f>
        <v>0</v>
      </c>
      <c r="BL598" s="654">
        <f>IF(BH598&gt;BL596,AZ597-AZ598,0)</f>
        <v>0</v>
      </c>
      <c r="BM598" s="654">
        <f>IF(BH598&gt;BM596,BA597-BA598,0)</f>
        <v>0</v>
      </c>
      <c r="BN598" s="654">
        <f>IF(BH598&gt;BN596,BB597-BB598,0)</f>
        <v>0</v>
      </c>
      <c r="BO598" s="654">
        <f>IF(BH598&gt;BO596,BC597-BC598,0)</f>
        <v>0</v>
      </c>
      <c r="BP598" s="654">
        <f>IF(BH598&gt;BP596,BD597-BD598,0)</f>
        <v>0</v>
      </c>
      <c r="BQ598" s="654">
        <f>IF(BH598&gt;BQ596,BE597-BE598,0)</f>
        <v>0</v>
      </c>
      <c r="BR598" s="654" t="b">
        <f>SUM(BJ598:BQ598)=U598-SUM(Y598:AH598)</f>
        <v>1</v>
      </c>
      <c r="BS598" s="655"/>
      <c r="BT598" s="655"/>
      <c r="BU598" s="655"/>
      <c r="BV598" s="655"/>
      <c r="BW598" s="655"/>
      <c r="BX598" s="655"/>
      <c r="BY598" s="655"/>
      <c r="BZ598" s="655"/>
      <c r="CA598" s="655"/>
      <c r="CB598" s="655"/>
      <c r="CC598" s="655"/>
      <c r="CD598" s="655"/>
      <c r="CE598" s="655"/>
      <c r="CF598" s="655"/>
      <c r="CG598" s="655"/>
      <c r="CH598" s="655"/>
      <c r="CI598" s="655"/>
      <c r="CJ598" s="655"/>
      <c r="CK598" s="655"/>
      <c r="CL598" s="655"/>
      <c r="CM598" s="655"/>
      <c r="CN598" s="655"/>
      <c r="CO598" s="655"/>
      <c r="CP598" s="655"/>
      <c r="CQ598" s="655"/>
      <c r="CR598" s="655"/>
      <c r="CS598" s="655"/>
      <c r="CT598" s="655"/>
      <c r="CU598" s="655"/>
      <c r="CV598" s="655"/>
      <c r="CW598" s="655"/>
      <c r="CX598" s="655"/>
      <c r="CY598" s="655"/>
      <c r="CZ598" s="655"/>
      <c r="DA598" s="655"/>
      <c r="DB598" s="655"/>
      <c r="DC598" s="655"/>
      <c r="DD598" s="655"/>
      <c r="DE598" s="655"/>
      <c r="DF598" s="655"/>
      <c r="DG598" s="655"/>
      <c r="DH598" s="655"/>
      <c r="DI598" s="655"/>
      <c r="DJ598" s="655"/>
      <c r="DK598" s="655"/>
      <c r="DL598" s="655"/>
      <c r="DM598" s="655"/>
      <c r="DN598" s="655"/>
      <c r="DO598" s="655"/>
      <c r="DP598" s="655"/>
      <c r="DQ598" s="650">
        <f>O598</f>
        <v>0</v>
      </c>
      <c r="DR598" s="647">
        <v>2023</v>
      </c>
      <c r="DS598" s="647">
        <v>0</v>
      </c>
      <c r="DT598" s="654">
        <f>IF(DR598&gt;DT596,IF(DQ598&lt;=BJ598,DQ598,BJ598),0)</f>
        <v>0</v>
      </c>
      <c r="DU598" s="654">
        <f>IF(DR598&gt;DU596,IF(DQ598&lt;=BK598,DQ598,BK598),0)</f>
        <v>0</v>
      </c>
      <c r="DV598" s="654">
        <f>IF(DR598&gt;DV596,IF(DQ598&lt;=BL598,DQ598,BL598),0)</f>
        <v>0</v>
      </c>
      <c r="DW598" s="654">
        <f>IF(DR598&gt;DW596,IF(DQ598&lt;=BM598,DQ598,BM598),0)</f>
        <v>0</v>
      </c>
      <c r="DX598" s="654">
        <f>IF(DR598&gt;DX596,IF(DQ598&lt;=BN598,DQ598,BN598),0)</f>
        <v>0</v>
      </c>
      <c r="DY598" s="654">
        <f>IF(DR598&gt;DY596,IF(DQ598&lt;=BO598,DQ598,BO598),0)</f>
        <v>0</v>
      </c>
      <c r="DZ598" s="654">
        <f>IF(DR598&gt;DZ596,IF(DQ598&lt;=BP598,DQ598,BP598),0)</f>
        <v>0</v>
      </c>
      <c r="EA598" s="654">
        <f>IF(DR598&gt;EA596,IF(DQ598&lt;=BQ598,DQ598,BQ598),0)</f>
        <v>0</v>
      </c>
      <c r="EB598" s="654" t="b">
        <f>SUM(DT598:EA598)+SUM(HB616:HK616)=O598</f>
        <v>1</v>
      </c>
      <c r="HM598" s="644"/>
      <c r="HN598" s="644"/>
      <c r="HO598" s="644"/>
      <c r="HP598" s="644"/>
      <c r="HQ598" s="644"/>
      <c r="HR598" s="644"/>
      <c r="HS598" s="644"/>
      <c r="HT598" s="644"/>
      <c r="HU598" s="644"/>
      <c r="HV598" s="644"/>
      <c r="HW598" s="644"/>
      <c r="HX598" s="644"/>
      <c r="HY598" s="644"/>
      <c r="HZ598" s="644"/>
    </row>
    <row r="599" spans="1:234" s="643" customFormat="1" x14ac:dyDescent="0.25">
      <c r="B599" s="644"/>
      <c r="C599" s="644"/>
      <c r="D599" s="651">
        <v>2024</v>
      </c>
      <c r="E599" s="687"/>
      <c r="F599" s="687"/>
      <c r="G599" s="687"/>
      <c r="H599" s="687"/>
      <c r="I599" s="687"/>
      <c r="J599" s="687"/>
      <c r="K599" s="687"/>
      <c r="L599" s="687"/>
      <c r="M599" s="687"/>
      <c r="N599" s="687"/>
      <c r="O599" s="687"/>
      <c r="P599" s="687"/>
      <c r="Q599" s="656">
        <f>SUM(E599:N599)-O599+(P598-P599)</f>
        <v>0</v>
      </c>
      <c r="R599" s="657"/>
      <c r="T599" s="646">
        <f t="shared" si="2178"/>
        <v>0</v>
      </c>
      <c r="U599" s="654">
        <f>O599+Q599</f>
        <v>0</v>
      </c>
      <c r="V599" s="658">
        <f>U599-P598</f>
        <v>0</v>
      </c>
      <c r="W599" s="658">
        <f t="shared" ref="W599" si="2180">IF(V599&gt;0,P599,P598+V599+(P599-P598))</f>
        <v>0</v>
      </c>
      <c r="X599" s="659"/>
      <c r="Y599" s="660">
        <f>IF(V599&lt;=0,0,V599*E599/SUM(E599:N599))</f>
        <v>0</v>
      </c>
      <c r="Z599" s="660">
        <f>IF(V599&lt;=0,0,V599*F599/SUM(E599:N599))</f>
        <v>0</v>
      </c>
      <c r="AA599" s="660">
        <f>IF(V599&lt;=0,0,V599*G599/SUM(E599:N599))</f>
        <v>0</v>
      </c>
      <c r="AB599" s="660">
        <f>IF(V599&lt;=0,0,V599*H599/SUM(E599:N599))</f>
        <v>0</v>
      </c>
      <c r="AC599" s="660">
        <f>IF(V599&lt;=0,0,V599*I599/SUM(E599:N599))</f>
        <v>0</v>
      </c>
      <c r="AD599" s="660">
        <f>IF(V599&lt;=0,0,V599*J599/SUM(E599:N599))</f>
        <v>0</v>
      </c>
      <c r="AE599" s="660">
        <f>IF(V599&lt;=0,0,V599*K599/SUM(E599:N599))</f>
        <v>0</v>
      </c>
      <c r="AF599" s="660">
        <f>IF(V599&lt;=0,0,V599*L599/SUM(E599:N599))</f>
        <v>0</v>
      </c>
      <c r="AG599" s="660">
        <f>IF(V599&lt;=0,0,V599*M599/SUM(E599:N599))</f>
        <v>0</v>
      </c>
      <c r="AH599" s="660">
        <f>IF(V599&lt;=0,0,V599*N599/SUM(E599:N599))</f>
        <v>0</v>
      </c>
      <c r="AI599" s="659"/>
      <c r="AJ599" s="659"/>
      <c r="AK599" s="659"/>
      <c r="AM599" s="659"/>
      <c r="AN599" s="659"/>
      <c r="AO599" s="659"/>
      <c r="AP599" s="659"/>
      <c r="AQ599" s="659"/>
      <c r="AR599" s="659"/>
      <c r="AS599" s="659"/>
      <c r="AT599" s="647">
        <f>IF(U599&lt;P598,U599,P598)</f>
        <v>0</v>
      </c>
      <c r="AU599" s="659"/>
      <c r="AV599" s="647">
        <v>2024</v>
      </c>
      <c r="AW599" s="647">
        <v>0</v>
      </c>
      <c r="AX599" s="654">
        <f>IF(AX596=AV599,W599,IF(AW599=0,MAX(AX598-MAX(AT599-SUM(AW598:AW598),0),0),AX598))</f>
        <v>0</v>
      </c>
      <c r="AY599" s="654">
        <f>IF(AY596=AV599,W599,IF(AX599=0,MAX(AY598-MAX(AT599-SUM(AW598:AX598),0),0),AY598))</f>
        <v>0</v>
      </c>
      <c r="AZ599" s="654">
        <f>IF(AZ596=AV599,W599,IF(AY599=0,MAX(AZ598-MAX(AT599-SUM(AW598:AY598),0),0),AZ598))</f>
        <v>0</v>
      </c>
      <c r="BA599" s="654">
        <f>IF(BA596=AV599,W599,IF(AZ599=0,MAX(BA598-MAX(AT599-SUM(AW598:AZ598),0),0),BA598))</f>
        <v>0</v>
      </c>
      <c r="BB599" s="654">
        <f>IF(BB596=AV599,W599,IF(BA599=0,MAX(BB598-MAX(AT599-SUM(AW598:BA598),0),0),BB598))</f>
        <v>0</v>
      </c>
      <c r="BC599" s="654">
        <f>IF(BC596=AV599,W599,IF(BB599=0,MAX(BC598-MAX(AT599-SUM(AW598:BB598),0),0),BC598))</f>
        <v>0</v>
      </c>
      <c r="BD599" s="654">
        <f>IF(BD596=AV599,W599,IF(BC599=0,MAX(BD598-MAX(AT599-SUM(AW598:BC598),0),0),BD598))</f>
        <v>0</v>
      </c>
      <c r="BE599" s="654">
        <f>IF(BE596=AV599,W599,IF(BD599=0,MAX(BE598-MAX(AT599-SUM(AW598:BD598),0),0),BE598))</f>
        <v>0</v>
      </c>
      <c r="BF599" s="654" t="b">
        <f t="shared" si="2179"/>
        <v>1</v>
      </c>
      <c r="BH599" s="647">
        <v>2024</v>
      </c>
      <c r="BI599" s="647">
        <v>0</v>
      </c>
      <c r="BJ599" s="654">
        <f>IF(BH599&gt;BJ596,AX598-AX599,0)</f>
        <v>0</v>
      </c>
      <c r="BK599" s="654">
        <f>IF(BH599&gt;BK596,AY598-AY599,0)</f>
        <v>0</v>
      </c>
      <c r="BL599" s="654">
        <f>IF(BH599&gt;BL596,AZ598-AZ599,0)</f>
        <v>0</v>
      </c>
      <c r="BM599" s="654">
        <f>IF(BH599&gt;BM596,BA598-BA599,0)</f>
        <v>0</v>
      </c>
      <c r="BN599" s="654">
        <f>IF(BH599&gt;BN596,BB598-BB599,0)</f>
        <v>0</v>
      </c>
      <c r="BO599" s="654">
        <f>IF(BH599&gt;BO596,BC598-BC599,0)</f>
        <v>0</v>
      </c>
      <c r="BP599" s="654">
        <f>IF(BH599&gt;BP596,BD598-BD599,0)</f>
        <v>0</v>
      </c>
      <c r="BQ599" s="654">
        <f>IF(BH599&gt;BQ596,BE598-BE599,0)</f>
        <v>0</v>
      </c>
      <c r="BR599" s="654" t="b">
        <f>SUM(BJ599:BQ599)=U599-SUM(Y599:AH599)</f>
        <v>1</v>
      </c>
      <c r="BS599" s="655"/>
      <c r="BT599" s="655"/>
      <c r="BU599" s="655"/>
      <c r="BV599" s="655"/>
      <c r="BW599" s="655"/>
      <c r="BX599" s="655"/>
      <c r="BY599" s="655"/>
      <c r="BZ599" s="655"/>
      <c r="CA599" s="655"/>
      <c r="CB599" s="655"/>
      <c r="CC599" s="655"/>
      <c r="CD599" s="655"/>
      <c r="CE599" s="655"/>
      <c r="CF599" s="655"/>
      <c r="CG599" s="655"/>
      <c r="CH599" s="655"/>
      <c r="CI599" s="655"/>
      <c r="CJ599" s="655"/>
      <c r="CK599" s="655"/>
      <c r="CL599" s="655"/>
      <c r="CM599" s="655"/>
      <c r="CN599" s="655"/>
      <c r="CO599" s="655"/>
      <c r="CP599" s="655"/>
      <c r="CQ599" s="655"/>
      <c r="CR599" s="655"/>
      <c r="CS599" s="655"/>
      <c r="CT599" s="655"/>
      <c r="CU599" s="655"/>
      <c r="CV599" s="655"/>
      <c r="CW599" s="655"/>
      <c r="CX599" s="655"/>
      <c r="CY599" s="655"/>
      <c r="CZ599" s="655"/>
      <c r="DA599" s="655"/>
      <c r="DB599" s="655"/>
      <c r="DC599" s="655"/>
      <c r="DD599" s="655"/>
      <c r="DE599" s="655"/>
      <c r="DF599" s="655"/>
      <c r="DG599" s="655"/>
      <c r="DH599" s="655"/>
      <c r="DI599" s="655"/>
      <c r="DJ599" s="655"/>
      <c r="DK599" s="655"/>
      <c r="DL599" s="655"/>
      <c r="DM599" s="655"/>
      <c r="DN599" s="655"/>
      <c r="DO599" s="655"/>
      <c r="DP599" s="655"/>
      <c r="DQ599" s="738">
        <f>O599</f>
        <v>0</v>
      </c>
      <c r="DR599" s="647">
        <v>2024</v>
      </c>
      <c r="DS599" s="647">
        <v>0</v>
      </c>
      <c r="DT599" s="654">
        <f>IF(DR599&gt;DT596,IF(DQ599&lt;=BJ599,DQ599,BJ599),0)</f>
        <v>0</v>
      </c>
      <c r="DU599" s="654">
        <f>IF(DR599&gt;DU596,IF(DQ599&lt;=BK599,DQ599,BK599),0)</f>
        <v>0</v>
      </c>
      <c r="DV599" s="654">
        <f>IF(DR599&gt;DV596,IF(DQ599&lt;=BL599,DQ599,BL599),0)</f>
        <v>0</v>
      </c>
      <c r="DW599" s="654">
        <f>IF(DR599&gt;DW596,IF(DQ599&lt;=BM599,DQ599,BM599),0)</f>
        <v>0</v>
      </c>
      <c r="DX599" s="654">
        <f>IF(DR599&gt;DX596,IF(DQ599&lt;=BN599,DQ599,BN599),0)</f>
        <v>0</v>
      </c>
      <c r="DY599" s="654">
        <f>IF(DR599&gt;DY596,IF(DQ599&lt;=BO599,DQ599,BO599),0)</f>
        <v>0</v>
      </c>
      <c r="DZ599" s="654">
        <f>IF(DR599&gt;DZ596,IF(DQ599&lt;=BP599,DQ599,BP599),0)</f>
        <v>0</v>
      </c>
      <c r="EA599" s="654">
        <f>IF(DR599&gt;EA596,IF(DQ599&lt;=BQ599,DQ599,BQ599),0)</f>
        <v>0</v>
      </c>
      <c r="EB599" s="654" t="b">
        <f>SUM(DT599:EA599)+SUM(HB617:HK617)=O599</f>
        <v>1</v>
      </c>
      <c r="HM599" s="657"/>
      <c r="HN599" s="657"/>
      <c r="HO599" s="657"/>
      <c r="HP599" s="657"/>
      <c r="HQ599" s="657"/>
      <c r="HR599" s="657"/>
      <c r="HS599" s="657"/>
      <c r="HT599" s="657"/>
      <c r="HU599" s="657"/>
      <c r="HV599" s="657"/>
      <c r="HW599" s="657"/>
      <c r="HX599" s="657"/>
      <c r="HY599" s="657"/>
      <c r="HZ599" s="657"/>
    </row>
    <row r="601" spans="1:234" s="643" customFormat="1" hidden="1" x14ac:dyDescent="0.25">
      <c r="A601" s="643" t="s">
        <v>208</v>
      </c>
      <c r="B601" s="644"/>
      <c r="C601" s="644"/>
      <c r="D601" s="644"/>
      <c r="E601" s="644"/>
      <c r="F601" s="644"/>
      <c r="G601" s="644"/>
      <c r="H601" s="644"/>
      <c r="I601" s="644"/>
      <c r="J601" s="644"/>
      <c r="K601" s="644"/>
      <c r="L601" s="644"/>
      <c r="M601" s="644"/>
      <c r="N601" s="644"/>
      <c r="O601" s="644"/>
      <c r="P601" s="644"/>
      <c r="Q601" s="644"/>
      <c r="R601" s="644"/>
      <c r="DR601" s="643" t="s">
        <v>1677</v>
      </c>
      <c r="HM601" s="644"/>
      <c r="HN601" s="644"/>
      <c r="HO601" s="644"/>
      <c r="HP601" s="644"/>
      <c r="HQ601" s="644"/>
      <c r="HR601" s="644"/>
      <c r="HS601" s="644"/>
      <c r="HT601" s="644"/>
      <c r="HU601" s="644"/>
      <c r="HV601" s="644"/>
      <c r="HW601" s="644"/>
      <c r="HX601" s="644"/>
      <c r="HY601" s="644"/>
      <c r="HZ601" s="644"/>
    </row>
    <row r="602" spans="1:234" hidden="1" x14ac:dyDescent="0.25">
      <c r="A602" s="643" t="s">
        <v>208</v>
      </c>
      <c r="AI602" s="913" t="s">
        <v>1661</v>
      </c>
      <c r="AJ602" s="914"/>
      <c r="AK602" s="914"/>
      <c r="AL602" s="914"/>
      <c r="AM602" s="914"/>
      <c r="AN602" s="914"/>
      <c r="AO602" s="914"/>
      <c r="AP602" s="914"/>
      <c r="AQ602" s="914"/>
      <c r="AR602" s="914"/>
      <c r="AS602" s="914"/>
      <c r="AT602" s="915"/>
      <c r="AU602" s="648"/>
      <c r="AW602" s="661" t="s">
        <v>1656</v>
      </c>
      <c r="AX602" s="647">
        <v>2023</v>
      </c>
      <c r="AY602" s="647">
        <v>2024</v>
      </c>
      <c r="AZ602" s="647">
        <v>2024</v>
      </c>
      <c r="BA602" s="647">
        <v>2024</v>
      </c>
      <c r="BB602" s="647">
        <v>2024</v>
      </c>
      <c r="BC602" s="647">
        <v>2024</v>
      </c>
      <c r="BD602" s="647">
        <v>2024</v>
      </c>
      <c r="BE602" s="647">
        <v>2024</v>
      </c>
      <c r="BF602" s="647">
        <v>2024</v>
      </c>
      <c r="BG602" s="647">
        <v>2024</v>
      </c>
      <c r="BH602" s="647">
        <v>2024</v>
      </c>
      <c r="BI602" s="647">
        <v>2025</v>
      </c>
      <c r="BJ602" s="647">
        <v>2025</v>
      </c>
      <c r="BK602" s="647">
        <v>2025</v>
      </c>
      <c r="BL602" s="647">
        <v>2025</v>
      </c>
      <c r="BM602" s="647">
        <v>2025</v>
      </c>
      <c r="BN602" s="647">
        <v>2025</v>
      </c>
      <c r="BO602" s="647">
        <v>2025</v>
      </c>
      <c r="BP602" s="647">
        <v>2025</v>
      </c>
      <c r="BQ602" s="647">
        <v>2025</v>
      </c>
      <c r="BR602" s="647">
        <v>2025</v>
      </c>
      <c r="BS602" s="647">
        <v>2026</v>
      </c>
      <c r="BT602" s="647">
        <v>2026</v>
      </c>
      <c r="BU602" s="647">
        <v>2026</v>
      </c>
      <c r="BV602" s="647">
        <v>2026</v>
      </c>
      <c r="BW602" s="647">
        <v>2026</v>
      </c>
      <c r="BX602" s="647">
        <v>2026</v>
      </c>
      <c r="BY602" s="647">
        <v>2026</v>
      </c>
      <c r="BZ602" s="647">
        <v>2026</v>
      </c>
      <c r="CA602" s="647">
        <v>2026</v>
      </c>
      <c r="CB602" s="647">
        <v>2026</v>
      </c>
      <c r="CC602" s="647">
        <v>2027</v>
      </c>
      <c r="CD602" s="647">
        <v>2027</v>
      </c>
      <c r="CE602" s="647">
        <v>2027</v>
      </c>
      <c r="CF602" s="647">
        <v>2027</v>
      </c>
      <c r="CG602" s="647">
        <v>2027</v>
      </c>
      <c r="CH602" s="647">
        <v>2027</v>
      </c>
      <c r="CI602" s="647">
        <v>2027</v>
      </c>
      <c r="CJ602" s="647">
        <v>2027</v>
      </c>
      <c r="CK602" s="647">
        <v>2027</v>
      </c>
      <c r="CL602" s="647">
        <v>2027</v>
      </c>
      <c r="CM602" s="647">
        <v>2028</v>
      </c>
      <c r="CN602" s="647">
        <v>2028</v>
      </c>
      <c r="CO602" s="647">
        <v>2028</v>
      </c>
      <c r="CP602" s="647">
        <v>2028</v>
      </c>
      <c r="CQ602" s="647">
        <v>2028</v>
      </c>
      <c r="CR602" s="647">
        <v>2028</v>
      </c>
      <c r="CS602" s="647">
        <v>2028</v>
      </c>
      <c r="CT602" s="647">
        <v>2028</v>
      </c>
      <c r="CU602" s="647">
        <v>2028</v>
      </c>
      <c r="CV602" s="647">
        <v>2028</v>
      </c>
      <c r="CW602" s="647">
        <v>2029</v>
      </c>
      <c r="CX602" s="647">
        <v>2029</v>
      </c>
      <c r="CY602" s="647">
        <v>2029</v>
      </c>
      <c r="CZ602" s="647">
        <v>2029</v>
      </c>
      <c r="DA602" s="647">
        <v>2029</v>
      </c>
      <c r="DB602" s="647">
        <v>2029</v>
      </c>
      <c r="DC602" s="647">
        <v>2029</v>
      </c>
      <c r="DD602" s="647">
        <v>2029</v>
      </c>
      <c r="DE602" s="647">
        <v>2029</v>
      </c>
      <c r="DF602" s="647">
        <v>2029</v>
      </c>
      <c r="DG602" s="647">
        <v>2030</v>
      </c>
      <c r="DH602" s="647">
        <v>2030</v>
      </c>
      <c r="DI602" s="647">
        <v>2030</v>
      </c>
      <c r="DJ602" s="647">
        <v>2030</v>
      </c>
      <c r="DK602" s="647">
        <v>2030</v>
      </c>
      <c r="DL602" s="647">
        <v>2030</v>
      </c>
      <c r="DM602" s="647">
        <v>2030</v>
      </c>
      <c r="DN602" s="647">
        <v>2030</v>
      </c>
      <c r="DO602" s="647">
        <v>2030</v>
      </c>
      <c r="DP602" s="647">
        <v>2030</v>
      </c>
      <c r="DR602" s="661"/>
      <c r="DS602" s="647">
        <v>2023</v>
      </c>
      <c r="DT602" s="647">
        <v>2024</v>
      </c>
      <c r="DU602" s="647">
        <v>2024</v>
      </c>
      <c r="DV602" s="647">
        <v>2024</v>
      </c>
      <c r="DW602" s="647">
        <v>2024</v>
      </c>
      <c r="DX602" s="647">
        <v>2024</v>
      </c>
      <c r="DY602" s="647">
        <v>2024</v>
      </c>
      <c r="DZ602" s="647">
        <v>2024</v>
      </c>
      <c r="EA602" s="647">
        <v>2024</v>
      </c>
      <c r="EB602" s="647">
        <v>2024</v>
      </c>
      <c r="EC602" s="647">
        <v>2024</v>
      </c>
      <c r="ED602" s="647">
        <v>2025</v>
      </c>
      <c r="EE602" s="647">
        <v>2025</v>
      </c>
      <c r="EF602" s="647">
        <v>2025</v>
      </c>
      <c r="EG602" s="647">
        <v>2025</v>
      </c>
      <c r="EH602" s="647">
        <v>2025</v>
      </c>
      <c r="EI602" s="647">
        <v>2025</v>
      </c>
      <c r="EJ602" s="647">
        <v>2025</v>
      </c>
      <c r="EK602" s="647">
        <v>2025</v>
      </c>
      <c r="EL602" s="647">
        <v>2025</v>
      </c>
      <c r="EM602" s="647">
        <v>2025</v>
      </c>
      <c r="EN602" s="647">
        <v>2026</v>
      </c>
      <c r="EO602" s="647">
        <v>2026</v>
      </c>
      <c r="EP602" s="647">
        <v>2026</v>
      </c>
      <c r="EQ602" s="647">
        <v>2026</v>
      </c>
      <c r="ER602" s="647">
        <v>2026</v>
      </c>
      <c r="ES602" s="647">
        <v>2026</v>
      </c>
      <c r="ET602" s="647">
        <v>2026</v>
      </c>
      <c r="EU602" s="647">
        <v>2026</v>
      </c>
      <c r="EV602" s="647">
        <v>2026</v>
      </c>
      <c r="EW602" s="647">
        <v>2026</v>
      </c>
      <c r="EX602" s="647">
        <v>2027</v>
      </c>
      <c r="EY602" s="647">
        <v>2027</v>
      </c>
      <c r="EZ602" s="647">
        <v>2027</v>
      </c>
      <c r="FA602" s="647">
        <v>2027</v>
      </c>
      <c r="FB602" s="647">
        <v>2027</v>
      </c>
      <c r="FC602" s="647">
        <v>2027</v>
      </c>
      <c r="FD602" s="647">
        <v>2027</v>
      </c>
      <c r="FE602" s="647">
        <v>2027</v>
      </c>
      <c r="FF602" s="647">
        <v>2027</v>
      </c>
      <c r="FG602" s="647">
        <v>2027</v>
      </c>
      <c r="FH602" s="647">
        <v>2028</v>
      </c>
      <c r="FI602" s="647">
        <v>2028</v>
      </c>
      <c r="FJ602" s="647">
        <v>2028</v>
      </c>
      <c r="FK602" s="647">
        <v>2028</v>
      </c>
      <c r="FL602" s="647">
        <v>2028</v>
      </c>
      <c r="FM602" s="647">
        <v>2028</v>
      </c>
      <c r="FN602" s="647">
        <v>2028</v>
      </c>
      <c r="FO602" s="647">
        <v>2028</v>
      </c>
      <c r="FP602" s="647">
        <v>2028</v>
      </c>
      <c r="FQ602" s="647">
        <v>2028</v>
      </c>
      <c r="FR602" s="647">
        <v>2029</v>
      </c>
      <c r="FS602" s="647">
        <v>2029</v>
      </c>
      <c r="FT602" s="647">
        <v>2029</v>
      </c>
      <c r="FU602" s="647">
        <v>2029</v>
      </c>
      <c r="FV602" s="647">
        <v>2029</v>
      </c>
      <c r="FW602" s="647">
        <v>2029</v>
      </c>
      <c r="FX602" s="647">
        <v>2029</v>
      </c>
      <c r="FY602" s="647">
        <v>2029</v>
      </c>
      <c r="FZ602" s="647">
        <v>2029</v>
      </c>
      <c r="GA602" s="647">
        <v>2029</v>
      </c>
      <c r="GB602" s="647">
        <v>2030</v>
      </c>
      <c r="GC602" s="647">
        <v>2030</v>
      </c>
      <c r="GD602" s="647">
        <v>2030</v>
      </c>
      <c r="GE602" s="647">
        <v>2030</v>
      </c>
      <c r="GF602" s="647">
        <v>2030</v>
      </c>
      <c r="GG602" s="647">
        <v>2030</v>
      </c>
      <c r="GH602" s="647">
        <v>2030</v>
      </c>
      <c r="GI602" s="647">
        <v>2030</v>
      </c>
      <c r="GJ602" s="647">
        <v>2030</v>
      </c>
      <c r="GK602" s="647">
        <v>2030</v>
      </c>
      <c r="GL602" s="903" t="s">
        <v>1662</v>
      </c>
      <c r="GO602" s="643" t="s">
        <v>1678</v>
      </c>
    </row>
    <row r="603" spans="1:234" hidden="1" x14ac:dyDescent="0.25">
      <c r="A603" s="643" t="s">
        <v>208</v>
      </c>
      <c r="AI603" s="647" t="s">
        <v>1663</v>
      </c>
      <c r="AJ603" s="647" t="s">
        <v>1664</v>
      </c>
      <c r="AK603" s="647" t="str">
        <f t="shared" ref="AK603" si="2181">E597</f>
        <v/>
      </c>
      <c r="AL603" s="647" t="str">
        <f t="shared" ref="AL603" si="2182">F597</f>
        <v/>
      </c>
      <c r="AM603" s="647" t="str">
        <f t="shared" ref="AM603" si="2183">G597</f>
        <v/>
      </c>
      <c r="AN603" s="647" t="str">
        <f t="shared" ref="AN603" si="2184">H597</f>
        <v/>
      </c>
      <c r="AO603" s="647" t="str">
        <f t="shared" ref="AO603" si="2185">I597</f>
        <v/>
      </c>
      <c r="AP603" s="647" t="str">
        <f t="shared" ref="AP603" si="2186">J597</f>
        <v/>
      </c>
      <c r="AQ603" s="647" t="str">
        <f t="shared" ref="AQ603" si="2187">K597</f>
        <v/>
      </c>
      <c r="AR603" s="647" t="str">
        <f t="shared" ref="AR603" si="2188">L597</f>
        <v/>
      </c>
      <c r="AS603" s="647" t="str">
        <f t="shared" ref="AS603" si="2189">M597</f>
        <v/>
      </c>
      <c r="AT603" s="647" t="str">
        <f t="shared" ref="AT603" si="2190">N597</f>
        <v/>
      </c>
      <c r="AU603" s="648"/>
      <c r="AW603" s="662" t="s">
        <v>1663</v>
      </c>
      <c r="AX603" s="647" t="s">
        <v>1664</v>
      </c>
      <c r="AY603" s="647" t="str">
        <f t="shared" ref="AY603" si="2191">E597</f>
        <v/>
      </c>
      <c r="AZ603" s="647" t="str">
        <f t="shared" ref="AZ603" si="2192">F597</f>
        <v/>
      </c>
      <c r="BA603" s="647" t="str">
        <f t="shared" ref="BA603" si="2193">G597</f>
        <v/>
      </c>
      <c r="BB603" s="647" t="str">
        <f t="shared" ref="BB603" si="2194">H597</f>
        <v/>
      </c>
      <c r="BC603" s="647" t="str">
        <f t="shared" ref="BC603" si="2195">I597</f>
        <v/>
      </c>
      <c r="BD603" s="647" t="str">
        <f t="shared" ref="BD603" si="2196">J597</f>
        <v/>
      </c>
      <c r="BE603" s="647" t="str">
        <f t="shared" ref="BE603" si="2197">K597</f>
        <v/>
      </c>
      <c r="BF603" s="647" t="str">
        <f t="shared" ref="BF603" si="2198">L597</f>
        <v/>
      </c>
      <c r="BG603" s="647" t="str">
        <f t="shared" ref="BG603" si="2199">M597</f>
        <v/>
      </c>
      <c r="BH603" s="647" t="str">
        <f t="shared" ref="BH603" si="2200">N597</f>
        <v/>
      </c>
      <c r="BI603" s="647" t="str">
        <f t="shared" ref="BI603" si="2201">E597</f>
        <v/>
      </c>
      <c r="BJ603" s="647" t="str">
        <f t="shared" ref="BJ603" si="2202">F597</f>
        <v/>
      </c>
      <c r="BK603" s="647" t="str">
        <f t="shared" ref="BK603" si="2203">G597</f>
        <v/>
      </c>
      <c r="BL603" s="647" t="str">
        <f t="shared" ref="BL603" si="2204">H597</f>
        <v/>
      </c>
      <c r="BM603" s="647" t="str">
        <f t="shared" ref="BM603" si="2205">I597</f>
        <v/>
      </c>
      <c r="BN603" s="647" t="str">
        <f t="shared" ref="BN603" si="2206">J597</f>
        <v/>
      </c>
      <c r="BO603" s="647" t="str">
        <f t="shared" ref="BO603" si="2207">K597</f>
        <v/>
      </c>
      <c r="BP603" s="647" t="str">
        <f t="shared" ref="BP603" si="2208">L597</f>
        <v/>
      </c>
      <c r="BQ603" s="647" t="str">
        <f t="shared" ref="BQ603" si="2209">M597</f>
        <v/>
      </c>
      <c r="BR603" s="647" t="str">
        <f t="shared" ref="BR603" si="2210">N597</f>
        <v/>
      </c>
      <c r="BS603" s="647" t="str">
        <f t="shared" ref="BS603" si="2211">E597</f>
        <v/>
      </c>
      <c r="BT603" s="647" t="str">
        <f t="shared" ref="BT603" si="2212">F597</f>
        <v/>
      </c>
      <c r="BU603" s="647" t="str">
        <f t="shared" ref="BU603" si="2213">G597</f>
        <v/>
      </c>
      <c r="BV603" s="647" t="str">
        <f t="shared" ref="BV603" si="2214">H597</f>
        <v/>
      </c>
      <c r="BW603" s="647" t="str">
        <f t="shared" ref="BW603" si="2215">I597</f>
        <v/>
      </c>
      <c r="BX603" s="647" t="str">
        <f t="shared" ref="BX603" si="2216">J597</f>
        <v/>
      </c>
      <c r="BY603" s="647" t="str">
        <f t="shared" ref="BY603" si="2217">K597</f>
        <v/>
      </c>
      <c r="BZ603" s="647" t="str">
        <f t="shared" ref="BZ603" si="2218">L597</f>
        <v/>
      </c>
      <c r="CA603" s="647" t="str">
        <f t="shared" ref="CA603" si="2219">M597</f>
        <v/>
      </c>
      <c r="CB603" s="647" t="str">
        <f t="shared" ref="CB603" si="2220">N597</f>
        <v/>
      </c>
      <c r="CC603" s="647" t="str">
        <f t="shared" ref="CC603" si="2221">E597</f>
        <v/>
      </c>
      <c r="CD603" s="647" t="str">
        <f t="shared" ref="CD603" si="2222">F597</f>
        <v/>
      </c>
      <c r="CE603" s="647" t="str">
        <f t="shared" ref="CE603" si="2223">G597</f>
        <v/>
      </c>
      <c r="CF603" s="647" t="str">
        <f t="shared" ref="CF603" si="2224">H597</f>
        <v/>
      </c>
      <c r="CG603" s="647" t="str">
        <f t="shared" ref="CG603" si="2225">I597</f>
        <v/>
      </c>
      <c r="CH603" s="647" t="str">
        <f t="shared" ref="CH603" si="2226">J597</f>
        <v/>
      </c>
      <c r="CI603" s="647" t="str">
        <f t="shared" ref="CI603" si="2227">K597</f>
        <v/>
      </c>
      <c r="CJ603" s="647" t="str">
        <f t="shared" ref="CJ603" si="2228">L597</f>
        <v/>
      </c>
      <c r="CK603" s="647" t="str">
        <f t="shared" ref="CK603" si="2229">M597</f>
        <v/>
      </c>
      <c r="CL603" s="647" t="str">
        <f t="shared" ref="CL603" si="2230">N597</f>
        <v/>
      </c>
      <c r="CM603" s="647" t="str">
        <f t="shared" ref="CM603" si="2231">E597</f>
        <v/>
      </c>
      <c r="CN603" s="647" t="str">
        <f t="shared" ref="CN603" si="2232">F597</f>
        <v/>
      </c>
      <c r="CO603" s="647" t="str">
        <f t="shared" ref="CO603" si="2233">G597</f>
        <v/>
      </c>
      <c r="CP603" s="647" t="str">
        <f t="shared" ref="CP603" si="2234">H597</f>
        <v/>
      </c>
      <c r="CQ603" s="647" t="str">
        <f t="shared" ref="CQ603" si="2235">I597</f>
        <v/>
      </c>
      <c r="CR603" s="647" t="str">
        <f t="shared" ref="CR603" si="2236">J597</f>
        <v/>
      </c>
      <c r="CS603" s="647" t="str">
        <f t="shared" ref="CS603" si="2237">K597</f>
        <v/>
      </c>
      <c r="CT603" s="647" t="str">
        <f t="shared" ref="CT603" si="2238">L597</f>
        <v/>
      </c>
      <c r="CU603" s="647" t="str">
        <f t="shared" ref="CU603" si="2239">M597</f>
        <v/>
      </c>
      <c r="CV603" s="647" t="str">
        <f t="shared" ref="CV603" si="2240">N597</f>
        <v/>
      </c>
      <c r="CW603" s="647" t="str">
        <f t="shared" ref="CW603" si="2241">E597</f>
        <v/>
      </c>
      <c r="CX603" s="647" t="str">
        <f t="shared" ref="CX603" si="2242">F597</f>
        <v/>
      </c>
      <c r="CY603" s="647" t="str">
        <f t="shared" ref="CY603" si="2243">G597</f>
        <v/>
      </c>
      <c r="CZ603" s="647" t="str">
        <f t="shared" ref="CZ603" si="2244">H597</f>
        <v/>
      </c>
      <c r="DA603" s="647" t="str">
        <f t="shared" ref="DA603" si="2245">I597</f>
        <v/>
      </c>
      <c r="DB603" s="647" t="str">
        <f t="shared" ref="DB603" si="2246">J597</f>
        <v/>
      </c>
      <c r="DC603" s="647" t="str">
        <f t="shared" ref="DC603" si="2247">K597</f>
        <v/>
      </c>
      <c r="DD603" s="647" t="str">
        <f t="shared" ref="DD603" si="2248">L597</f>
        <v/>
      </c>
      <c r="DE603" s="647" t="str">
        <f t="shared" ref="DE603" si="2249">M597</f>
        <v/>
      </c>
      <c r="DF603" s="647" t="str">
        <f t="shared" ref="DF603" si="2250">N597</f>
        <v/>
      </c>
      <c r="DG603" s="647" t="str">
        <f t="shared" ref="DG603" si="2251">E597</f>
        <v/>
      </c>
      <c r="DH603" s="647" t="str">
        <f t="shared" ref="DH603" si="2252">F597</f>
        <v/>
      </c>
      <c r="DI603" s="647" t="str">
        <f t="shared" ref="DI603" si="2253">G597</f>
        <v/>
      </c>
      <c r="DJ603" s="647" t="str">
        <f t="shared" ref="DJ603" si="2254">H597</f>
        <v/>
      </c>
      <c r="DK603" s="647" t="str">
        <f t="shared" ref="DK603" si="2255">I597</f>
        <v/>
      </c>
      <c r="DL603" s="647" t="str">
        <f t="shared" ref="DL603" si="2256">J597</f>
        <v/>
      </c>
      <c r="DM603" s="647" t="str">
        <f t="shared" ref="DM603" si="2257">K597</f>
        <v/>
      </c>
      <c r="DN603" s="647" t="str">
        <f t="shared" ref="DN603" si="2258">L597</f>
        <v/>
      </c>
      <c r="DO603" s="647" t="str">
        <f t="shared" ref="DO603" si="2259">M597</f>
        <v/>
      </c>
      <c r="DP603" s="647" t="str">
        <f t="shared" ref="DP603" si="2260">N597</f>
        <v/>
      </c>
      <c r="DQ603" s="643" t="s">
        <v>1657</v>
      </c>
      <c r="DR603" s="662" t="s">
        <v>1665</v>
      </c>
      <c r="DS603" s="647" t="s">
        <v>1664</v>
      </c>
      <c r="DT603" s="647" t="str">
        <f t="shared" ref="DT603" si="2261">E597</f>
        <v/>
      </c>
      <c r="DU603" s="647" t="str">
        <f t="shared" ref="DU603" si="2262">F597</f>
        <v/>
      </c>
      <c r="DV603" s="647" t="str">
        <f t="shared" ref="DV603" si="2263">G597</f>
        <v/>
      </c>
      <c r="DW603" s="647" t="str">
        <f t="shared" ref="DW603" si="2264">H597</f>
        <v/>
      </c>
      <c r="DX603" s="647" t="str">
        <f t="shared" ref="DX603" si="2265">I597</f>
        <v/>
      </c>
      <c r="DY603" s="647" t="str">
        <f t="shared" ref="DY603" si="2266">J597</f>
        <v/>
      </c>
      <c r="DZ603" s="647" t="str">
        <f t="shared" ref="DZ603" si="2267">K597</f>
        <v/>
      </c>
      <c r="EA603" s="647" t="str">
        <f t="shared" ref="EA603" si="2268">L597</f>
        <v/>
      </c>
      <c r="EB603" s="647" t="str">
        <f t="shared" ref="EB603" si="2269">M597</f>
        <v/>
      </c>
      <c r="EC603" s="647" t="str">
        <f t="shared" ref="EC603" si="2270">N597</f>
        <v/>
      </c>
      <c r="ED603" s="647" t="str">
        <f t="shared" ref="ED603" si="2271">E597</f>
        <v/>
      </c>
      <c r="EE603" s="647" t="str">
        <f t="shared" ref="EE603" si="2272">F597</f>
        <v/>
      </c>
      <c r="EF603" s="647" t="str">
        <f t="shared" ref="EF603" si="2273">G597</f>
        <v/>
      </c>
      <c r="EG603" s="647" t="str">
        <f t="shared" ref="EG603" si="2274">H597</f>
        <v/>
      </c>
      <c r="EH603" s="647" t="str">
        <f t="shared" ref="EH603" si="2275">I597</f>
        <v/>
      </c>
      <c r="EI603" s="647" t="str">
        <f t="shared" ref="EI603" si="2276">J597</f>
        <v/>
      </c>
      <c r="EJ603" s="647" t="str">
        <f t="shared" ref="EJ603" si="2277">K597</f>
        <v/>
      </c>
      <c r="EK603" s="647" t="str">
        <f t="shared" ref="EK603" si="2278">L597</f>
        <v/>
      </c>
      <c r="EL603" s="647" t="str">
        <f t="shared" ref="EL603" si="2279">M597</f>
        <v/>
      </c>
      <c r="EM603" s="647" t="str">
        <f t="shared" ref="EM603" si="2280">N597</f>
        <v/>
      </c>
      <c r="EN603" s="647" t="str">
        <f t="shared" ref="EN603" si="2281">E597</f>
        <v/>
      </c>
      <c r="EO603" s="647" t="str">
        <f t="shared" ref="EO603" si="2282">F597</f>
        <v/>
      </c>
      <c r="EP603" s="647" t="str">
        <f t="shared" ref="EP603" si="2283">G597</f>
        <v/>
      </c>
      <c r="EQ603" s="647" t="str">
        <f t="shared" ref="EQ603" si="2284">H597</f>
        <v/>
      </c>
      <c r="ER603" s="647" t="str">
        <f t="shared" ref="ER603" si="2285">I597</f>
        <v/>
      </c>
      <c r="ES603" s="647" t="str">
        <f t="shared" ref="ES603" si="2286">J597</f>
        <v/>
      </c>
      <c r="ET603" s="647" t="str">
        <f t="shared" ref="ET603" si="2287">K597</f>
        <v/>
      </c>
      <c r="EU603" s="647" t="str">
        <f t="shared" ref="EU603" si="2288">L597</f>
        <v/>
      </c>
      <c r="EV603" s="647" t="str">
        <f t="shared" ref="EV603" si="2289">M597</f>
        <v/>
      </c>
      <c r="EW603" s="647" t="str">
        <f t="shared" ref="EW603" si="2290">N597</f>
        <v/>
      </c>
      <c r="EX603" s="647" t="str">
        <f t="shared" ref="EX603" si="2291">E597</f>
        <v/>
      </c>
      <c r="EY603" s="647" t="str">
        <f t="shared" ref="EY603" si="2292">F597</f>
        <v/>
      </c>
      <c r="EZ603" s="647" t="str">
        <f t="shared" ref="EZ603" si="2293">G597</f>
        <v/>
      </c>
      <c r="FA603" s="647" t="str">
        <f t="shared" ref="FA603" si="2294">H597</f>
        <v/>
      </c>
      <c r="FB603" s="647" t="str">
        <f t="shared" ref="FB603" si="2295">I597</f>
        <v/>
      </c>
      <c r="FC603" s="647" t="str">
        <f t="shared" ref="FC603" si="2296">J597</f>
        <v/>
      </c>
      <c r="FD603" s="647" t="str">
        <f t="shared" ref="FD603" si="2297">K597</f>
        <v/>
      </c>
      <c r="FE603" s="647" t="str">
        <f t="shared" ref="FE603" si="2298">L597</f>
        <v/>
      </c>
      <c r="FF603" s="647" t="str">
        <f t="shared" ref="FF603" si="2299">M597</f>
        <v/>
      </c>
      <c r="FG603" s="647" t="str">
        <f t="shared" ref="FG603" si="2300">N597</f>
        <v/>
      </c>
      <c r="FH603" s="647" t="str">
        <f t="shared" ref="FH603" si="2301">E597</f>
        <v/>
      </c>
      <c r="FI603" s="647" t="str">
        <f t="shared" ref="FI603" si="2302">F597</f>
        <v/>
      </c>
      <c r="FJ603" s="647" t="str">
        <f t="shared" ref="FJ603" si="2303">G597</f>
        <v/>
      </c>
      <c r="FK603" s="647" t="str">
        <f t="shared" ref="FK603" si="2304">H597</f>
        <v/>
      </c>
      <c r="FL603" s="647" t="str">
        <f t="shared" ref="FL603" si="2305">I597</f>
        <v/>
      </c>
      <c r="FM603" s="647" t="str">
        <f t="shared" ref="FM603" si="2306">J597</f>
        <v/>
      </c>
      <c r="FN603" s="647" t="str">
        <f t="shared" ref="FN603" si="2307">K597</f>
        <v/>
      </c>
      <c r="FO603" s="647" t="str">
        <f t="shared" ref="FO603" si="2308">L597</f>
        <v/>
      </c>
      <c r="FP603" s="647" t="str">
        <f t="shared" ref="FP603" si="2309">M597</f>
        <v/>
      </c>
      <c r="FQ603" s="647" t="str">
        <f t="shared" ref="FQ603" si="2310">N597</f>
        <v/>
      </c>
      <c r="FR603" s="647" t="str">
        <f t="shared" ref="FR603" si="2311">E597</f>
        <v/>
      </c>
      <c r="FS603" s="647" t="str">
        <f t="shared" ref="FS603" si="2312">F597</f>
        <v/>
      </c>
      <c r="FT603" s="647" t="str">
        <f t="shared" ref="FT603" si="2313">G597</f>
        <v/>
      </c>
      <c r="FU603" s="647" t="str">
        <f t="shared" ref="FU603" si="2314">H597</f>
        <v/>
      </c>
      <c r="FV603" s="647" t="str">
        <f t="shared" ref="FV603" si="2315">I597</f>
        <v/>
      </c>
      <c r="FW603" s="647" t="str">
        <f t="shared" ref="FW603" si="2316">J597</f>
        <v/>
      </c>
      <c r="FX603" s="647" t="str">
        <f t="shared" ref="FX603" si="2317">K597</f>
        <v/>
      </c>
      <c r="FY603" s="647" t="str">
        <f t="shared" ref="FY603" si="2318">L597</f>
        <v/>
      </c>
      <c r="FZ603" s="647" t="str">
        <f t="shared" ref="FZ603" si="2319">M597</f>
        <v/>
      </c>
      <c r="GA603" s="647" t="str">
        <f t="shared" ref="GA603" si="2320">N597</f>
        <v/>
      </c>
      <c r="GB603" s="647" t="str">
        <f t="shared" ref="GB603" si="2321">E597</f>
        <v/>
      </c>
      <c r="GC603" s="647" t="str">
        <f t="shared" ref="GC603" si="2322">F597</f>
        <v/>
      </c>
      <c r="GD603" s="647" t="str">
        <f t="shared" ref="GD603" si="2323">G597</f>
        <v/>
      </c>
      <c r="GE603" s="647" t="str">
        <f t="shared" ref="GE603" si="2324">H597</f>
        <v/>
      </c>
      <c r="GF603" s="647" t="str">
        <f t="shared" ref="GF603" si="2325">I597</f>
        <v/>
      </c>
      <c r="GG603" s="647" t="str">
        <f t="shared" ref="GG603" si="2326">J597</f>
        <v/>
      </c>
      <c r="GH603" s="647" t="str">
        <f t="shared" ref="GH603" si="2327">K597</f>
        <v/>
      </c>
      <c r="GI603" s="647" t="str">
        <f t="shared" ref="GI603" si="2328">L597</f>
        <v/>
      </c>
      <c r="GJ603" s="647" t="str">
        <f t="shared" ref="GJ603" si="2329">M597</f>
        <v/>
      </c>
      <c r="GK603" s="647" t="str">
        <f t="shared" ref="GK603" si="2330">N597</f>
        <v/>
      </c>
      <c r="GL603" s="904"/>
      <c r="GM603" s="663"/>
      <c r="GN603" s="662" t="s">
        <v>1665</v>
      </c>
      <c r="GO603" s="646" t="s">
        <v>1664</v>
      </c>
      <c r="GP603" s="646" t="str">
        <f t="shared" ref="GP603" si="2331">E597</f>
        <v/>
      </c>
      <c r="GQ603" s="646" t="str">
        <f t="shared" ref="GQ603" si="2332">F597</f>
        <v/>
      </c>
      <c r="GR603" s="646" t="str">
        <f t="shared" ref="GR603" si="2333">G597</f>
        <v/>
      </c>
      <c r="GS603" s="646" t="str">
        <f t="shared" ref="GS603" si="2334">H597</f>
        <v/>
      </c>
      <c r="GT603" s="646" t="str">
        <f t="shared" ref="GT603" si="2335">I597</f>
        <v/>
      </c>
      <c r="GU603" s="646" t="str">
        <f t="shared" ref="GU603" si="2336">J597</f>
        <v/>
      </c>
      <c r="GV603" s="646" t="str">
        <f t="shared" ref="GV603" si="2337">K597</f>
        <v/>
      </c>
      <c r="GW603" s="646" t="str">
        <f t="shared" ref="GW603" si="2338">L597</f>
        <v/>
      </c>
      <c r="GX603" s="646" t="str">
        <f t="shared" ref="GX603" si="2339">M597</f>
        <v/>
      </c>
      <c r="GY603" s="646" t="str">
        <f t="shared" ref="GY603" si="2340">N597</f>
        <v/>
      </c>
      <c r="GZ603" s="646" t="s">
        <v>1662</v>
      </c>
    </row>
    <row r="604" spans="1:234" hidden="1" x14ac:dyDescent="0.25">
      <c r="A604" s="643" t="s">
        <v>208</v>
      </c>
      <c r="AI604" s="664">
        <v>2023</v>
      </c>
      <c r="AJ604" s="664">
        <v>1</v>
      </c>
      <c r="AK604" s="665">
        <v>0</v>
      </c>
      <c r="AL604" s="665">
        <v>0</v>
      </c>
      <c r="AM604" s="665">
        <v>0</v>
      </c>
      <c r="AN604" s="665">
        <v>0</v>
      </c>
      <c r="AO604" s="665">
        <v>0</v>
      </c>
      <c r="AP604" s="665">
        <v>0</v>
      </c>
      <c r="AQ604" s="665">
        <v>0</v>
      </c>
      <c r="AR604" s="665">
        <v>0</v>
      </c>
      <c r="AS604" s="665">
        <v>0</v>
      </c>
      <c r="AT604" s="665">
        <v>0</v>
      </c>
      <c r="AU604" s="666"/>
      <c r="AW604" s="749">
        <v>2023</v>
      </c>
      <c r="AX604" s="665">
        <f>AX598</f>
        <v>0</v>
      </c>
      <c r="AY604" s="665">
        <f>INDEX(AX598:BE599,MATCH(AW604,AV598:AV599,0),MATCH(AY602,AX596:BE596,0))</f>
        <v>0</v>
      </c>
      <c r="AZ604" s="665">
        <f>INDEX(AX598:BE599,MATCH(AW604,AV598:AV599,0),MATCH(AZ602,AX596:BE596,0))*(INDEX(AK604:AT611,MATCH(AZ602,AI604:AI611,0),MATCH(AZ603,AK603:AT603,0)))</f>
        <v>0</v>
      </c>
      <c r="BA604" s="665">
        <f>INDEX(AX598:BE599,MATCH(AW604,AV598:AV599,0),MATCH(BA602,AX596:BE596,0))*(INDEX(AK604:AT611,MATCH(BA602,AI604:AI611,0),MATCH(BA603,AK603:AT603,0)))</f>
        <v>0</v>
      </c>
      <c r="BB604" s="665">
        <f>INDEX(AX598:BE599,MATCH(AW604,AV598:AV599,0),MATCH(BB602,AX596:BE596,0))*(INDEX(AK604:AT611,MATCH(BB602,AI604:AI611,0),MATCH(BB603,AK603:AT603,0)))</f>
        <v>0</v>
      </c>
      <c r="BC604" s="665">
        <f>INDEX(AX598:BE599,MATCH(AW604,AV598:AV599,0),MATCH(BC602,AX596:BE596,0))*(INDEX(AK604:AT611,MATCH(BC602,AI604:AI611,0),MATCH(BC603,AK603:AT603,0)))</f>
        <v>0</v>
      </c>
      <c r="BD604" s="665">
        <f>INDEX(AX598:BE599,MATCH(AW604,AV598:AV599,0),MATCH(BD602,AX596:BE596,0))*(INDEX(AK604:AT611,MATCH(BD602,AI604:AI611,0),MATCH(BD603,AK603:AT603,0)))</f>
        <v>0</v>
      </c>
      <c r="BE604" s="665">
        <f>INDEX(AX598:BE599,MATCH(AW604,AV598:AV599,0),MATCH(BE602,AX596:BE596,0))*(INDEX(AK604:AT611,MATCH(BE602,AI604:AI611,0),MATCH(BE603,AK603:AT603,0)))</f>
        <v>0</v>
      </c>
      <c r="BF604" s="665">
        <f>INDEX(AX598:BE599,MATCH(AW604,AV598:AV599,0),MATCH(BF602,AX596:BE596,0))*(INDEX(AK604:AT611,MATCH(BF602,AI604:AI611,0),MATCH(BF603,AK603:AT603,0)))</f>
        <v>0</v>
      </c>
      <c r="BG604" s="665">
        <f>INDEX(AX598:BE599,MATCH(AW604,AV598:AV599,0),MATCH(BG602,AX596:BE596,0))*(INDEX(AK604:AT611,MATCH(BG602,AI604:AI611,0),MATCH(BG603,AK603:AT603,0)))</f>
        <v>0</v>
      </c>
      <c r="BH604" s="665">
        <f>INDEX(AX598:BE599,MATCH(AW604,AV598:AV599,0),MATCH(BH602,AX596:BE596,0))*(INDEX(AK604:AT611,MATCH(BH602,AI604:AI611,0),MATCH(BH603,AK603:AT603,0)))</f>
        <v>0</v>
      </c>
      <c r="BI604" s="665">
        <f>INDEX(AX598:BE599,MATCH(AW604,AV598:AV599,0),MATCH(BI602,AX596:BE596,0))*(INDEX(AK604:AT611,MATCH(BI602,AI604:AI611,0),MATCH(BI603,AK603:AT603,0)))</f>
        <v>0</v>
      </c>
      <c r="BJ604" s="665">
        <f>INDEX(AX598:BE599,MATCH(AW604,AV598:AV599,0),MATCH(BJ602,AX596:BE596,0))*(INDEX(AK604:AT611,MATCH(BJ602,AI604:AI611,0),MATCH(BJ603,AK603:AT603,0)))</f>
        <v>0</v>
      </c>
      <c r="BK604" s="665">
        <f>INDEX(AX598:BE599,MATCH(AW604,AV598:AV599,0),MATCH(BK602,AX596:BE596,0))*(INDEX(AK604:AT611,MATCH(BK602,AI604:AI611,0),MATCH(BK603,AK603:AT603,0)))</f>
        <v>0</v>
      </c>
      <c r="BL604" s="665">
        <f>INDEX(AX598:BE599,MATCH(AW604,AV598:AV599,0),MATCH(BL602,AX596:BE596,0))*(INDEX(AK604:AT611,MATCH(BL602,AI604:AI611,0),MATCH(BL603,AK603:AT603,0)))</f>
        <v>0</v>
      </c>
      <c r="BM604" s="665">
        <f>INDEX(AX598:BE599,MATCH(AW604,AV598:AV599,0),MATCH(BM602,AX596:BE596,0))*(INDEX(AK604:AT611,MATCH(BM602,AI604:AI611,0),MATCH(BM603,AK603:AT603,0)))</f>
        <v>0</v>
      </c>
      <c r="BN604" s="665">
        <f>INDEX(AX598:BE599,MATCH(AW604,AV598:AV599,0),MATCH(BN602,AX596:BE596,0))*(INDEX(AK604:AT611,MATCH(BN602,AI604:AI611,0),MATCH(BN603,AK603:AT603,0)))</f>
        <v>0</v>
      </c>
      <c r="BO604" s="665">
        <f>INDEX(AX598:BE599,MATCH(AW604,AV598:AV599,0),MATCH(BO602,AX596:BE596,0))*(INDEX(AK604:AT611,MATCH(BO602,AI604:AI611,0),MATCH(BO603,AK603:AT603,0)))</f>
        <v>0</v>
      </c>
      <c r="BP604" s="665">
        <f>INDEX(AX598:BE599,MATCH(AW604,AV598:AV599,0),MATCH(BP602,AX596:BE596,0))*(INDEX(AK604:AT611,MATCH(BP602,AI604:AI611,0),MATCH(BP603,AK603:AT603,0)))</f>
        <v>0</v>
      </c>
      <c r="BQ604" s="665">
        <f>INDEX(AX598:BE599,MATCH(AW604,AV598:AV599,0),MATCH(BQ602,AX596:BE596,0))*(INDEX(AK604:AT611,MATCH(BQ602,AI604:AI611,0),MATCH(BQ603,AK603:AT603,0)))</f>
        <v>0</v>
      </c>
      <c r="BR604" s="665">
        <f>INDEX(AX598:BE599,MATCH(AW604,AV598:AV599,0),MATCH(BR602,AX596:BE596,0))*(INDEX(AK604:AT611,MATCH(BR602,AI604:AI611,0),MATCH(BR603,AK603:AT603,0)))</f>
        <v>0</v>
      </c>
      <c r="BS604" s="665">
        <f>INDEX(AX598:BE599,MATCH(AW604,AV598:AV599,0),MATCH(BS602,AX596:BE596,0))*(INDEX(AK604:AT611,MATCH(BS602,AI604:AI611,0),MATCH(BS603,AK603:AT603,0)))</f>
        <v>0</v>
      </c>
      <c r="BT604" s="665">
        <f>INDEX(AX598:BE599,MATCH(AW604,AV598:AV599,0),MATCH(BT602,AX596:BE596,0))*(INDEX(AK604:AT611,MATCH(BT602,AI604:AI611,0),MATCH(BT603,AK603:AT603,0)))</f>
        <v>0</v>
      </c>
      <c r="BU604" s="665">
        <f>INDEX(AX598:BE599,MATCH(AW604,AV598:AV599,0),MATCH(BU602,AX596:BE596,0))*(INDEX(AK604:AT611,MATCH(BU602,AI604:AI611,0),MATCH(BU603,AK603:AT603,0)))</f>
        <v>0</v>
      </c>
      <c r="BV604" s="665">
        <f>INDEX(AX598:BE599,MATCH(AW604,AV598:AV599,0),MATCH(BV602,AX596:BE596,0))*(INDEX(AK604:AT611,MATCH(BV602,AI604:AI611,0),MATCH(BV603,AK603:AT603,0)))</f>
        <v>0</v>
      </c>
      <c r="BW604" s="665">
        <f>INDEX(AX598:BE599,MATCH(AW604,AV598:AV599,0),MATCH(BW602,AX596:BE596,0))*(INDEX(AK604:AT611,MATCH(BW602,AI604:AI611,0),MATCH(BW603,AK603:AT603,0)))</f>
        <v>0</v>
      </c>
      <c r="BX604" s="665">
        <f>INDEX(AX598:BE599,MATCH(AW604,AV598:AV599,0),MATCH(BX602,AX596:BE596,0))*(INDEX(AK604:AT611,MATCH(BX602,AI604:AI611,0),MATCH(BX603,AK603:AT603,0)))</f>
        <v>0</v>
      </c>
      <c r="BY604" s="665">
        <f>INDEX(AX598:BE599,MATCH(AW604,AV598:AV599,0),MATCH(BY602,AX596:BE596,0))*(INDEX(AK604:AT611,MATCH(BY602,AI604:AI611,0),MATCH(BY603,AK603:AT603,0)))</f>
        <v>0</v>
      </c>
      <c r="BZ604" s="665">
        <f>INDEX(AX598:BE599,MATCH(AW604,AV598:AV599,0),MATCH(BZ602,AX596:BE596,0))*(INDEX(AK604:AT611,MATCH(BZ602,AI604:AI611,0),MATCH(BZ603,AK603:AT603,0)))</f>
        <v>0</v>
      </c>
      <c r="CA604" s="665">
        <f>INDEX(AX598:BE599,MATCH(AW604,AV598:AV599,0),MATCH(CA602,AX596:BE596,0))*(INDEX(AK604:AT611,MATCH(CA602,AI604:AI611,0),MATCH(CA603,AK603:AT603,0)))</f>
        <v>0</v>
      </c>
      <c r="CB604" s="665">
        <f>INDEX(AX598:BE599,MATCH(AW604,AV598:AV599,0),MATCH(CB602,AX596:BE596,0))*(INDEX(AK604:AT611,MATCH(CB602,AI604:AI611,0),MATCH(CB603,AK603:AT603,0)))</f>
        <v>0</v>
      </c>
      <c r="CC604" s="665">
        <f>INDEX(AX598:BE599,MATCH(AW604,AV598:AV599,0),MATCH(CC602,AX596:BE596,0))*(INDEX(AK604:AT611,MATCH(CC602,AI604:AI611,0),MATCH(CC603,AK603:AT603,0)))</f>
        <v>0</v>
      </c>
      <c r="CD604" s="665">
        <f>INDEX(AX598:BE599,MATCH(AW604,AV598:AV599,0),MATCH(CD602,AX596:BE596,0))*(INDEX(AK604:AT611,MATCH(CD602,AI604:AI611,0),MATCH(CD603,AK603:AT603,0)))</f>
        <v>0</v>
      </c>
      <c r="CE604" s="665">
        <f>INDEX(AX598:BE599,MATCH(AW604,AV598:AV599,0),MATCH(CE602,AX596:BE596,0))*(INDEX(AK604:AT611,MATCH(CE602,AI604:AI611,0),MATCH(CE603,AK603:AT603,0)))</f>
        <v>0</v>
      </c>
      <c r="CF604" s="665">
        <f>INDEX(AX598:BE599,MATCH(AW604,AV598:AV599,0),MATCH(CF602,AX596:BE596,0))*(INDEX(AK604:AT611,MATCH(CF602,AI604:AI611,0),MATCH(CF603,AK603:AT603,0)))</f>
        <v>0</v>
      </c>
      <c r="CG604" s="665">
        <f>INDEX(AX598:BE599,MATCH(AW604,AV598:AV599,0),MATCH(CG602,AX596:BE596,0))*(INDEX(AK604:AT611,MATCH(CG602,AI604:AI611,0),MATCH(CG603,AK603:AT603,0)))</f>
        <v>0</v>
      </c>
      <c r="CH604" s="665">
        <f>INDEX(AX598:BE599,MATCH(AW604,AV598:AV599,0),MATCH(CH602,AX596:BE596,0))*(INDEX(AK604:AT611,MATCH(CH602,AI604:AI611,0),MATCH(CH603,AK603:AT603,0)))</f>
        <v>0</v>
      </c>
      <c r="CI604" s="665">
        <f>INDEX(AX598:BE599,MATCH(AW604,AV598:AV599,0),MATCH(CI602,AX596:BE596,0))*(INDEX(AK604:AT611,MATCH(CI602,AI604:AI611,0),MATCH(CI603,AK603:AT603,0)))</f>
        <v>0</v>
      </c>
      <c r="CJ604" s="665">
        <f>INDEX(AX598:BE599,MATCH(AW604,AV598:AV599,0),MATCH(CJ602,AX596:BE596,0))*(INDEX(AK604:AT611,MATCH(CJ602,AI604:AI611,0),MATCH(CJ603,AK603:AT603,0)))</f>
        <v>0</v>
      </c>
      <c r="CK604" s="665">
        <f>INDEX(AX598:BE599,MATCH(AW604,AV598:AV599,0),MATCH(CK602,AX596:BE596,0))*(INDEX(AK604:AT611,MATCH(CK602,AI604:AI611,0),MATCH(CK603,AK603:AT603,0)))</f>
        <v>0</v>
      </c>
      <c r="CL604" s="665">
        <f>INDEX(AX598:BE599,MATCH(AW604,AV598:AV599,0),MATCH(CL602,AX596:BE596,0))*(INDEX(AK604:AT611,MATCH(CL602,AI604:AI611,0),MATCH(CL603,AK603:AT603,0)))</f>
        <v>0</v>
      </c>
      <c r="CM604" s="665">
        <f>INDEX(AX598:BE599,MATCH(AW604,AV598:AV599,0),MATCH(CM602,AX596:BE596,0))*(INDEX(AK604:AT611,MATCH(CM602,AI604:AI611,0),MATCH(CM603,AK603:AT603,0)))</f>
        <v>0</v>
      </c>
      <c r="CN604" s="665">
        <f>INDEX(AX598:BE599,MATCH(AW604,AV598:AV599,0),MATCH(CN602,AX596:BE596,0))*(INDEX(AK604:AT611,MATCH(CN602,AI604:AI611,0),MATCH(CN603,AK603:AT603,0)))</f>
        <v>0</v>
      </c>
      <c r="CO604" s="665">
        <f>INDEX(AX598:BE599,MATCH(AW604,AV598:AV599,0),MATCH(CO602,AX596:BE596,0))*(INDEX(AK604:AT611,MATCH(CO602,AI604:AI611,0),MATCH(CO603,AK603:AT603,0)))</f>
        <v>0</v>
      </c>
      <c r="CP604" s="665">
        <f>INDEX(AX598:BE599,MATCH(AW604,AV598:AV599,0),MATCH(CP602,AX596:BE596,0))*(INDEX(AK604:AT611,MATCH(CP602,AI604:AI611,0),MATCH(CP603,AK603:AT603,0)))</f>
        <v>0</v>
      </c>
      <c r="CQ604" s="665">
        <f>INDEX(AX598:BE599,MATCH(AW604,AV598:AV599,0),MATCH(CQ602,AX596:BE596,0))*(INDEX(AK604:AT611,MATCH(CQ602,AI604:AI611,0),MATCH(CQ603,AK603:AT603,0)))</f>
        <v>0</v>
      </c>
      <c r="CR604" s="665">
        <f>INDEX(AX598:BE599,MATCH(AW604,AV598:AV599,0),MATCH(CR602,AX596:BE596,0))*(INDEX(AK604:AT611,MATCH(CR602,AI604:AI611,0),MATCH(CR603,AK603:AT603,0)))</f>
        <v>0</v>
      </c>
      <c r="CS604" s="665">
        <f>INDEX(AX598:BE599,MATCH(AW604,AV598:AV599,0),MATCH(CS602,AX596:BE596,0))*(INDEX(AK604:AT611,MATCH(CS602,AI604:AI611,0),MATCH(CS603,AK603:AT603,0)))</f>
        <v>0</v>
      </c>
      <c r="CT604" s="665">
        <f>INDEX(AX598:BE599,MATCH(AW604,AV598:AV599,0),MATCH(CT602,AX596:BE596,0))*(INDEX(AK604:AT611,MATCH(CT602,AI604:AI611,0),MATCH(CT603,AK603:AT603,0)))</f>
        <v>0</v>
      </c>
      <c r="CU604" s="665">
        <f>INDEX(AX598:BE599,MATCH(AW604,AV598:AV599,0),MATCH(CU602,AX596:BE596,0))*(INDEX(AK604:AT611,MATCH(CU602,AI604:AI611,0),MATCH(CU603,AK603:AT603,0)))</f>
        <v>0</v>
      </c>
      <c r="CV604" s="665">
        <f>INDEX(AX598:BE599,MATCH(AW604,AV598:AV599,0),MATCH(CV602,AX596:BE596,0))*(INDEX(AK604:AT611,MATCH(CV602,AI604:AI611,0),MATCH(CV603,AK603:AT603,0)))</f>
        <v>0</v>
      </c>
      <c r="CW604" s="665">
        <f>INDEX(AX598:BE599,MATCH(AW604,AV598:AV599,0),MATCH(CW602,AX596:BE596,0))*(INDEX(AK604:AT611,MATCH(CW602,AI604:AI611,0),MATCH(CW603,AK603:AT603,0)))</f>
        <v>0</v>
      </c>
      <c r="CX604" s="665">
        <f>INDEX(AX598:BE599,MATCH(AW604,AV598:AV599,0),MATCH(CX602,AX596:BE596,0))*(INDEX(AK604:AT611,MATCH(CX602,AI604:AI611,0),MATCH(CX603,AK603:AT603,0)))</f>
        <v>0</v>
      </c>
      <c r="CY604" s="665">
        <f>INDEX(AX598:BE599,MATCH(AW604,AV598:AV599,0),MATCH(CY602,AX596:BE596,0))*(INDEX(AK604:AT611,MATCH(CY602,AI604:AI611,0),MATCH(CY603,AK603:AT603,0)))</f>
        <v>0</v>
      </c>
      <c r="CZ604" s="665">
        <f>INDEX(AX598:BE599,MATCH(AW604,AV598:AV599,0),MATCH(CZ602,AX596:BE596,0))*(INDEX(AK604:AT611,MATCH(CZ602,AI604:AI611,0),MATCH(CZ603,AK603:AT603,0)))</f>
        <v>0</v>
      </c>
      <c r="DA604" s="665">
        <f>INDEX(AX598:BE599,MATCH(AW604,AV598:AV599,0),MATCH(DA602,AX596:BE596,0))*(INDEX(AK604:AT611,MATCH(DA602,AI604:AI611,0),MATCH(DA603,AK603:AT603,0)))</f>
        <v>0</v>
      </c>
      <c r="DB604" s="665">
        <f>INDEX(AX598:BE599,MATCH(AW604,AV598:AV599,0),MATCH(DB602,AX596:BE596,0))*(INDEX(AK604:AT611,MATCH(DB602,AI604:AI611,0),MATCH(DB603,AK603:AT603,0)))</f>
        <v>0</v>
      </c>
      <c r="DC604" s="665">
        <f>INDEX(AX598:BE599,MATCH(AW604,AV598:AV599,0),MATCH(DC602,AX596:BE596,0))*(INDEX(AK604:AT611,MATCH(DC602,AI604:AI611,0),MATCH(DC603,AK603:AT603,0)))</f>
        <v>0</v>
      </c>
      <c r="DD604" s="665">
        <f>INDEX(AX598:BE599,MATCH(AW604,AV598:AV599,0),MATCH(DD602,AX596:BE596,0))*(INDEX(AK604:AT611,MATCH(DD602,AI604:AI611,0),MATCH(DD603,AK603:AT603,0)))</f>
        <v>0</v>
      </c>
      <c r="DE604" s="665">
        <f>INDEX(AX598:BE599,MATCH(AW604,AV598:AV599,0),MATCH(DE602,AX596:BE596,0))*(INDEX(AK604:AT611,MATCH(DE602,AI604:AI611,0),MATCH(DE603,AK603:AT603,0)))</f>
        <v>0</v>
      </c>
      <c r="DF604" s="665">
        <f>INDEX(AX598:BE599,MATCH(AW604,AV598:AV599,0),MATCH(DF602,AX596:BE596,0))*(INDEX(AK604:AT611,MATCH(DF602,AI604:AI611,0),MATCH(DF603,AK603:AT603,0)))</f>
        <v>0</v>
      </c>
      <c r="DG604" s="665">
        <f>INDEX(AX598:BE599,MATCH(AW604,AV598:AV599,0),MATCH(DG602,AX596:BE596,0))*(INDEX(AK604:AT611,MATCH(DG602,AI604:AI611,0),MATCH(DG603,AK603:AT603,0)))</f>
        <v>0</v>
      </c>
      <c r="DH604" s="665">
        <f>INDEX(AX598:BE599,MATCH(AW604,AV598:AV599,0),MATCH(DH602,AX596:BE596,0))*(INDEX(AK604:AT611,MATCH(DH602,AI604:AI611,0),MATCH(DH603,AK603:AT603,0)))</f>
        <v>0</v>
      </c>
      <c r="DI604" s="665">
        <f>INDEX(AX598:BE599,MATCH(AW604,AV598:AV599,0),MATCH(DI602,AX596:BE596,0))*(INDEX(AK604:AT611,MATCH(DI602,AI604:AI611,0),MATCH(DI603,AK603:AT603,0)))</f>
        <v>0</v>
      </c>
      <c r="DJ604" s="665">
        <f>INDEX(AX598:BE599,MATCH(AW604,AV598:AV599,0),MATCH(DJ602,AX596:BE596,0))*(INDEX(AK604:AT611,MATCH(DJ602,AI604:AI611,0),MATCH(DJ603,AK603:AT603,0)))</f>
        <v>0</v>
      </c>
      <c r="DK604" s="665">
        <f>INDEX(AX598:BE599,MATCH(AW604,AV598:AV599,0),MATCH(DK602,AX596:BE596,0))*(INDEX(AK604:AT611,MATCH(DK602,AI604:AI611,0),MATCH(DK603,AK603:AT603,0)))</f>
        <v>0</v>
      </c>
      <c r="DL604" s="665">
        <f>INDEX(AX598:BE599,MATCH(AW604,AV598:AV599,0),MATCH(DL602,AX596:BE596,0))*(INDEX(AK604:AT611,MATCH(DL602,AI604:AI611,0),MATCH(DL603,AK603:AT603,0)))</f>
        <v>0</v>
      </c>
      <c r="DM604" s="665">
        <f>INDEX(AX598:BE599,MATCH(AW604,AV598:AV599,0),MATCH(DM602,AX596:BE596,0))*(INDEX(AK604:AT611,MATCH(DM602,AI604:AI611,0),MATCH(DM603,AK603:AT603,0)))</f>
        <v>0</v>
      </c>
      <c r="DN604" s="665">
        <f>INDEX(AX598:BE599,MATCH(AW604,AV598:AV599,0),MATCH(DN602,AX596:BE596,0))*(INDEX(AK604:AT611,MATCH(DN602,AI604:AI611,0),MATCH(DN603,AK603:AT603,0)))</f>
        <v>0</v>
      </c>
      <c r="DO604" s="665">
        <f>INDEX(AX598:BE599,MATCH(AW604,AV598:AV599,0),MATCH(DO602,AX596:BE596,0))*(INDEX(AK604:AT611,MATCH(DO602,AI604:AI611,0),MATCH(DO603,AK603:AT603,0)))</f>
        <v>0</v>
      </c>
      <c r="DP604" s="665">
        <f>INDEX(AX598:BE599,MATCH(AW604,AV598:AV599,0),MATCH(DP602,AX596:BE596,0))*(INDEX(AK604:AT611,MATCH(DP602,AI604:AI611,0),MATCH(DP603,AK603:AT603,0)))</f>
        <v>0</v>
      </c>
      <c r="DQ604" s="643" t="b">
        <f>SUM(AX604:DP604)=P598</f>
        <v>1</v>
      </c>
      <c r="DR604" s="749">
        <v>2023</v>
      </c>
      <c r="DS604" s="665">
        <f>IF(DR604&gt;DS602,AX603-AX604,0)</f>
        <v>0</v>
      </c>
      <c r="DT604" s="665">
        <f>IF(DR604&gt;DT602,AY603-AY604,0)</f>
        <v>0</v>
      </c>
      <c r="DU604" s="665">
        <f>IF(DR604&gt;DU602,AZ603-AZ604,0)</f>
        <v>0</v>
      </c>
      <c r="DV604" s="665">
        <f>IF(DR604&gt;DV602,BA603-BA604,0)</f>
        <v>0</v>
      </c>
      <c r="DW604" s="665">
        <f>IF(DR604&gt;DW602,BB603-BB604,0)</f>
        <v>0</v>
      </c>
      <c r="DX604" s="665">
        <f>IF(DR604&gt;DX602,BC603-BC604,0)</f>
        <v>0</v>
      </c>
      <c r="DY604" s="665">
        <f>IF(DR604&gt;DY602,BD603-BD604,0)</f>
        <v>0</v>
      </c>
      <c r="DZ604" s="665">
        <f>IF(DR604&gt;DZ602,BE603-BE604,0)</f>
        <v>0</v>
      </c>
      <c r="EA604" s="665">
        <f>IF(DR604&gt;EA602,BF603-BF604,0)</f>
        <v>0</v>
      </c>
      <c r="EB604" s="665">
        <f>IF(DR604&gt;EB602,BG603-BG604,0)</f>
        <v>0</v>
      </c>
      <c r="EC604" s="665">
        <f>IF(DR604&gt;EC602,BH603-BH604,0)</f>
        <v>0</v>
      </c>
      <c r="ED604" s="665">
        <f>IF(DR604&gt;ED602,BI603-BI604,0)</f>
        <v>0</v>
      </c>
      <c r="EE604" s="665">
        <f>IF(DR604&gt;EE602,BJ603-BJ604,0)</f>
        <v>0</v>
      </c>
      <c r="EF604" s="665">
        <f>IF(DR604&gt;EF602,BK603-BK604,0)</f>
        <v>0</v>
      </c>
      <c r="EG604" s="665">
        <f>IF(DR604&gt;EG602,BL603-BL604,0)</f>
        <v>0</v>
      </c>
      <c r="EH604" s="665">
        <f>IF(DR604&gt;EH602,BM603-BM604,0)</f>
        <v>0</v>
      </c>
      <c r="EI604" s="665">
        <f>IF(DR604&gt;EI602,BN603-BN604,0)</f>
        <v>0</v>
      </c>
      <c r="EJ604" s="665">
        <f>IF(DR604&gt;EJ602,BO603-BO604,0)</f>
        <v>0</v>
      </c>
      <c r="EK604" s="665">
        <f>IF(DR604&gt;EK602,BP603-BP604,0)</f>
        <v>0</v>
      </c>
      <c r="EL604" s="665">
        <f>IF(DR604&gt;EL602,BQ603-BQ604,0)</f>
        <v>0</v>
      </c>
      <c r="EM604" s="665">
        <f>IF(DR604&gt;EM602,BR603-BR604,0)</f>
        <v>0</v>
      </c>
      <c r="EN604" s="665">
        <f>IF(DR604&gt;EN602,BS603-BS604,0)</f>
        <v>0</v>
      </c>
      <c r="EO604" s="665">
        <f>IF(DR604&gt;EO602,BT603-BT604,0)</f>
        <v>0</v>
      </c>
      <c r="EP604" s="665">
        <f>IF(DR604&gt;EP602,BU603-BU604,0)</f>
        <v>0</v>
      </c>
      <c r="EQ604" s="665">
        <f>IF(DR604&gt;EQ602,BV603-BV604,0)</f>
        <v>0</v>
      </c>
      <c r="ER604" s="665">
        <f>IF(DR604&gt;ER602,BW603-BW604,0)</f>
        <v>0</v>
      </c>
      <c r="ES604" s="665">
        <f>IF(DR604&gt;ES602,BX603-BX604,0)</f>
        <v>0</v>
      </c>
      <c r="ET604" s="665">
        <f>IF(DR604&gt;ET602,BY603-BY604,0)</f>
        <v>0</v>
      </c>
      <c r="EU604" s="665">
        <f>IF(DR604&gt;EU602,BZ603-BZ604,0)</f>
        <v>0</v>
      </c>
      <c r="EV604" s="665">
        <f>IF(DR604&gt;EV602,CA603-CA604,0)</f>
        <v>0</v>
      </c>
      <c r="EW604" s="665">
        <f>IF(DR604&gt;EW602,CB603-CB604,0)</f>
        <v>0</v>
      </c>
      <c r="EX604" s="665">
        <f>IF(DR604&gt;EX602,CC603-CC604,0)</f>
        <v>0</v>
      </c>
      <c r="EY604" s="665">
        <f>IF(DR604&gt;EY602,CD603-CD604,0)</f>
        <v>0</v>
      </c>
      <c r="EZ604" s="665">
        <f>IF(DR604&gt;EZ602,CE603-CE604,0)</f>
        <v>0</v>
      </c>
      <c r="FA604" s="665">
        <f>IF(DR604&gt;FA602,CF603-CF604,0)</f>
        <v>0</v>
      </c>
      <c r="FB604" s="665">
        <f>IF(DR604&gt;FB602,CG603-CG604,0)</f>
        <v>0</v>
      </c>
      <c r="FC604" s="665">
        <f>IF(DR604&gt;FC602,CH603-CH604,0)</f>
        <v>0</v>
      </c>
      <c r="FD604" s="665">
        <f>IF(DR604&gt;FD602,CI603-CI604,0)</f>
        <v>0</v>
      </c>
      <c r="FE604" s="665">
        <f>IF(DR604&gt;FE602,CJ603-CJ604,0)</f>
        <v>0</v>
      </c>
      <c r="FF604" s="665">
        <f>IF(DR604&gt;FF602,CK603-CK604,0)</f>
        <v>0</v>
      </c>
      <c r="FG604" s="665">
        <f>IF(DR604&gt;FG602,CL603-CL604,0)</f>
        <v>0</v>
      </c>
      <c r="FH604" s="665">
        <f>IF(DR604&gt;FH602,CM603-CM604,0)</f>
        <v>0</v>
      </c>
      <c r="FI604" s="665">
        <f>IF(DR604&gt;FI602,CN603-CN604,0)</f>
        <v>0</v>
      </c>
      <c r="FJ604" s="665">
        <f>IF(DR604&gt;FJ602,CO603-CO604,0)</f>
        <v>0</v>
      </c>
      <c r="FK604" s="665">
        <f>IF(DR604&gt;FK602,CP603-CP604,0)</f>
        <v>0</v>
      </c>
      <c r="FL604" s="665">
        <f>IF(DR604&gt;FL602,CQ603-CQ604,0)</f>
        <v>0</v>
      </c>
      <c r="FM604" s="665">
        <f>IF(DR604&gt;FM602,CR603-CR604,0)</f>
        <v>0</v>
      </c>
      <c r="FN604" s="665">
        <f>IF(DR604&gt;FN602,CS603-CS604,0)</f>
        <v>0</v>
      </c>
      <c r="FO604" s="665">
        <f>IF(DR604&gt;FO602,CT603-CT604,0)</f>
        <v>0</v>
      </c>
      <c r="FP604" s="665">
        <f>IF(DR604&gt;FP602,CU603-CU604,0)</f>
        <v>0</v>
      </c>
      <c r="FQ604" s="665">
        <f>IF(DR604&gt;FQ602,CV603-CV604,0)</f>
        <v>0</v>
      </c>
      <c r="FR604" s="665">
        <f>IF(DR604&gt;FR602,CW603-CW604,0)</f>
        <v>0</v>
      </c>
      <c r="FS604" s="665">
        <f>IF(DR604&gt;FS602,CX603-CX604,0)</f>
        <v>0</v>
      </c>
      <c r="FT604" s="665">
        <f>IF(DR604&gt;FT602,CY603-CY604,0)</f>
        <v>0</v>
      </c>
      <c r="FU604" s="665">
        <f>IF(DR604&gt;FU602,CZ603-CZ604,0)</f>
        <v>0</v>
      </c>
      <c r="FV604" s="665">
        <f>IF(DR604&gt;FV602,DA603-DA604,0)</f>
        <v>0</v>
      </c>
      <c r="FW604" s="665">
        <f>IF(DR604&gt;FW602,DB603-DB604,0)</f>
        <v>0</v>
      </c>
      <c r="FX604" s="665">
        <f>IF(DR604&gt;FX602,DC603-DC604,0)</f>
        <v>0</v>
      </c>
      <c r="FY604" s="665">
        <f>IF(DR604&gt;FY602,DD603-DD604,0)</f>
        <v>0</v>
      </c>
      <c r="FZ604" s="665">
        <f>IF(DR604&gt;FZ602,DE603-DE604,0)</f>
        <v>0</v>
      </c>
      <c r="GA604" s="665">
        <f>IF(DR604&gt;GA602,DF603-DF604,0)</f>
        <v>0</v>
      </c>
      <c r="GB604" s="665">
        <f>IF(DR604&gt;GB602,DG603-DG604,0)</f>
        <v>0</v>
      </c>
      <c r="GC604" s="665">
        <f>IF(DR604&gt;GC602,DH603-DH604,0)</f>
        <v>0</v>
      </c>
      <c r="GD604" s="665">
        <f>IF(DR604&gt;GD602,DI603-DI604,0)</f>
        <v>0</v>
      </c>
      <c r="GE604" s="665">
        <f>IF(DR604&gt;GE602,DJ603-DJ604,0)</f>
        <v>0</v>
      </c>
      <c r="GF604" s="665">
        <f>IF(DR604&gt;GF602,DK603-DK604,0)</f>
        <v>0</v>
      </c>
      <c r="GG604" s="665">
        <f>IF(DR604&gt;GG602,DL603-DL604,0)</f>
        <v>0</v>
      </c>
      <c r="GH604" s="665">
        <f>IF(DR604&gt;GH602,DM603-DM604,0)</f>
        <v>0</v>
      </c>
      <c r="GI604" s="665">
        <f>IF(DR604&gt;GI602,DN603-DN604,0)</f>
        <v>0</v>
      </c>
      <c r="GJ604" s="665">
        <f>IF(DR604&gt;GJ602,DO603-DO604,0)</f>
        <v>0</v>
      </c>
      <c r="GK604" s="665">
        <f>IF(DR604&gt;GK602,DP603-DP604,0)</f>
        <v>0</v>
      </c>
      <c r="GL604" s="665" t="b">
        <f>SUM(DS604:GK604)+SUM(Y598:AH598)=U598</f>
        <v>1</v>
      </c>
      <c r="GM604" s="667"/>
      <c r="GN604" s="749">
        <v>2023</v>
      </c>
      <c r="GO604" s="664">
        <f>SUMIF(DS603:GK603,GO603,DS604:GK604)</f>
        <v>0</v>
      </c>
      <c r="GP604" s="668">
        <f>SUMIF(DS603:GK603,GP603,DS604:GK604)</f>
        <v>0</v>
      </c>
      <c r="GQ604" s="668">
        <f>SUMIF(DS603:GK603,GQ603,DS604:GK604)</f>
        <v>0</v>
      </c>
      <c r="GR604" s="668">
        <f>SUMIF(DS603:GK603,GR603,DS604:GK604)</f>
        <v>0</v>
      </c>
      <c r="GS604" s="668">
        <f>SUMIF(DS603:GK603,GS603,DS604:GK604)</f>
        <v>0</v>
      </c>
      <c r="GT604" s="668">
        <f>SUMIF(DS603:GK603,GT603,DS604:GK604)</f>
        <v>0</v>
      </c>
      <c r="GU604" s="668">
        <f>SUMIF(DS603:GK603,GU603,DS604:GK604)</f>
        <v>0</v>
      </c>
      <c r="GV604" s="668">
        <f>SUMIF(DS603:GK603,GV603,DS604:GK604)</f>
        <v>0</v>
      </c>
      <c r="GW604" s="668">
        <f>SUMIF(DS603:GK603,GW603,DS604:GK604)</f>
        <v>0</v>
      </c>
      <c r="GX604" s="668">
        <f>SUMIF(DS603:GK603,GX603,DS604:GK604)</f>
        <v>0</v>
      </c>
      <c r="GY604" s="668">
        <f>SUMIF(DS603:GK603,GY603,DS604:GK604)</f>
        <v>0</v>
      </c>
      <c r="GZ604" s="646" t="b">
        <f>SUM(GO604:GY604)=(U598-SUM(Y598:AH598))</f>
        <v>1</v>
      </c>
    </row>
    <row r="605" spans="1:234" hidden="1" x14ac:dyDescent="0.25">
      <c r="A605" s="643" t="s">
        <v>208</v>
      </c>
      <c r="AI605" s="664">
        <v>2024</v>
      </c>
      <c r="AJ605" s="664">
        <v>0</v>
      </c>
      <c r="AK605" s="665">
        <f>IFERROR(E599/T599,0)</f>
        <v>0</v>
      </c>
      <c r="AL605" s="665">
        <f>IFERROR(F599/T599,0)</f>
        <v>0</v>
      </c>
      <c r="AM605" s="665">
        <f>IFERROR(G599/T599,0)</f>
        <v>0</v>
      </c>
      <c r="AN605" s="669">
        <f>IFERROR(H599/T599,0)</f>
        <v>0</v>
      </c>
      <c r="AO605" s="669">
        <f>IFERROR(I599/T599,0)</f>
        <v>0</v>
      </c>
      <c r="AP605" s="669">
        <f>IFERROR(J599/T599,0)</f>
        <v>0</v>
      </c>
      <c r="AQ605" s="669">
        <f>IFERROR(K599/T599,0)</f>
        <v>0</v>
      </c>
      <c r="AR605" s="669">
        <f>IFERROR(L599/T599,0)</f>
        <v>0</v>
      </c>
      <c r="AS605" s="669">
        <f>IFERROR(M599/T599,0)</f>
        <v>0</v>
      </c>
      <c r="AT605" s="669">
        <f>IFERROR(N599/T599,0)</f>
        <v>0</v>
      </c>
      <c r="AU605" s="666"/>
      <c r="AW605" s="749">
        <v>2024</v>
      </c>
      <c r="AX605" s="665">
        <f>AX599</f>
        <v>0</v>
      </c>
      <c r="AY605" s="665">
        <f>INDEX(AX598:BE599,MATCH(AW605,AV598:AV599,0),MATCH(AY602,AX596:BE596,0))*(INDEX(AK604:AT611,MATCH(AY602,AI604:AI611,0),MATCH(AY603,AK603:AT603,0)))</f>
        <v>0</v>
      </c>
      <c r="AZ605" s="665">
        <f>INDEX(AX598:BE599,MATCH(AW605,AV598:AV599,0),MATCH(AZ602,AX596:BE596,0))*(INDEX(AK604:AT611,MATCH(AZ602,AI604:AI611,0),MATCH(AZ603,AK603:AT603,0)))</f>
        <v>0</v>
      </c>
      <c r="BA605" s="665">
        <f>INDEX(AX598:BE599,MATCH(AW605,AV598:AV599,0),MATCH(BA602,AX596:BE596,0))*(INDEX(AK604:AT611,MATCH(BA602,AI604:AI611,0),MATCH(BA603,AK603:AT603,0)))</f>
        <v>0</v>
      </c>
      <c r="BB605" s="665">
        <f>INDEX(AX598:BE599,MATCH(AW605,AV598:AV599,0),MATCH(BB602,AX596:BE596,0))*(INDEX(AK604:AT611,MATCH(BB602,AI604:AI611,0),MATCH(BB603,AK603:AT603,0)))</f>
        <v>0</v>
      </c>
      <c r="BC605" s="665">
        <f>INDEX(AX598:BE599,MATCH(AW605,AV598:AV599,0),MATCH(BC602,AX596:BE596,0))*(INDEX(AK604:AT611,MATCH(BC602,AI604:AI611,0),MATCH(BC603,AK603:AT603,0)))</f>
        <v>0</v>
      </c>
      <c r="BD605" s="665">
        <f>INDEX(AX598:BE599,MATCH(AW605,AV598:AV599,0),MATCH(BD602,AX596:BE596,0))*(INDEX(AK604:AT611,MATCH(BD602,AI604:AI611,0),MATCH(BD603,AK603:AT603,0)))</f>
        <v>0</v>
      </c>
      <c r="BE605" s="665">
        <f>INDEX(AX598:BE599,MATCH(AW605,AV598:AV599,0),MATCH(BE602,AX596:BE596,0))*(INDEX(AK604:AT611,MATCH(BE602,AI604:AI611,0),MATCH(BE603,AK603:AT603,0)))</f>
        <v>0</v>
      </c>
      <c r="BF605" s="665">
        <f>INDEX(AX598:BE599,MATCH(AW605,AV598:AV599,0),MATCH(BF602,AX596:BE596,0))*(INDEX(AK604:AT611,MATCH(BF602,AI604:AI611,0),MATCH(BF603,AK603:AT603,0)))</f>
        <v>0</v>
      </c>
      <c r="BG605" s="665">
        <f>INDEX(AX598:BE599,MATCH(AW605,AV598:AV599,0),MATCH(BG602,AX596:BE596,0))*(INDEX(AK604:AT611,MATCH(BG602,AI604:AI611,0),MATCH(BG603,AK603:AT603,0)))</f>
        <v>0</v>
      </c>
      <c r="BH605" s="665">
        <f>INDEX(AX598:BE599,MATCH(AW605,AV598:AV599,0),MATCH(BH602,AX596:BE596,0))*(INDEX(AK604:AT611,MATCH(BH602,AI604:AI611,0),MATCH(BH603,AK603:AT603,0)))</f>
        <v>0</v>
      </c>
      <c r="BI605" s="665">
        <f>INDEX(AX598:BE599,MATCH(AW605,AV598:AV599,0),MATCH(BI602,AX596:BE596,0))*(INDEX(AK604:AT611,MATCH(BI602,AI604:AI611,0),MATCH(BI603,AK603:AT603,0)))</f>
        <v>0</v>
      </c>
      <c r="BJ605" s="665">
        <f>INDEX(AX598:BE599,MATCH(AW605,AV598:AV599,0),MATCH(BJ602,AX596:BE596,0))*(INDEX(AK604:AT611,MATCH(BJ602,AI604:AI611,0),MATCH(BJ603,AK603:AT603,0)))</f>
        <v>0</v>
      </c>
      <c r="BK605" s="665">
        <f>INDEX(AX598:BE599,MATCH(AW605,AV598:AV599,0),MATCH(BK602,AX596:BE596,0))*(INDEX(AK604:AT611,MATCH(BK602,AI604:AI611,0),MATCH(BK603,AK603:AT603,0)))</f>
        <v>0</v>
      </c>
      <c r="BL605" s="665">
        <f>INDEX(AX598:BE599,MATCH(AW605,AV598:AV599,0),MATCH(BL602,AX596:BE596,0))*(INDEX(AK604:AT611,MATCH(BL602,AI604:AI611,0),MATCH(BL603,AK603:AT603,0)))</f>
        <v>0</v>
      </c>
      <c r="BM605" s="665">
        <f>INDEX(AX598:BE599,MATCH(AW605,AV598:AV599,0),MATCH(BM602,AX596:BE596,0))*(INDEX(AK604:AT611,MATCH(BM602,AI604:AI611,0),MATCH(BM603,AK603:AT603,0)))</f>
        <v>0</v>
      </c>
      <c r="BN605" s="665">
        <f>INDEX(AX598:BE599,MATCH(AW605,AV598:AV599,0),MATCH(BN602,AX596:BE596,0))*(INDEX(AK604:AT611,MATCH(BN602,AI604:AI611,0),MATCH(BN603,AK603:AT603,0)))</f>
        <v>0</v>
      </c>
      <c r="BO605" s="665">
        <f>INDEX(AX598:BE599,MATCH(AW605,AV598:AV599,0),MATCH(BO602,AX596:BE596,0))*(INDEX(AK604:AT611,MATCH(BO602,AI604:AI611,0),MATCH(BO603,AK603:AT603,0)))</f>
        <v>0</v>
      </c>
      <c r="BP605" s="665">
        <f>INDEX(AX598:BE599,MATCH(AW605,AV598:AV599,0),MATCH(BP602,AX596:BE596,0))*(INDEX(AK604:AT611,MATCH(BP602,AI604:AI611,0),MATCH(BP603,AK603:AT603,0)))</f>
        <v>0</v>
      </c>
      <c r="BQ605" s="665">
        <f>INDEX(AX598:BE599,MATCH(AW605,AV598:AV599,0),MATCH(BQ602,AX596:BE596,0))*(INDEX(AK604:AT611,MATCH(BQ602,AI604:AI611,0),MATCH(BQ603,AK603:AT603,0)))</f>
        <v>0</v>
      </c>
      <c r="BR605" s="665">
        <f>INDEX(AX598:BE599,MATCH(AW605,AV598:AV599,0),MATCH(BR602,AX596:BE596,0))*(INDEX(AK604:AT611,MATCH(BR602,AI604:AI611,0),MATCH(BR603,AK603:AT603,0)))</f>
        <v>0</v>
      </c>
      <c r="BS605" s="665">
        <f>INDEX(AX598:BE599,MATCH(AW605,AV598:AV599,0),MATCH(BS602,AX596:BE596,0))*(INDEX(AK604:AT611,MATCH(BS602,AI604:AI611,0),MATCH(BS603,AK603:AT603,0)))</f>
        <v>0</v>
      </c>
      <c r="BT605" s="665">
        <f>INDEX(AX598:BE599,MATCH(AW605,AV598:AV599,0),MATCH(BT602,AX596:BE596,0))*(INDEX(AK604:AT611,MATCH(BT602,AI604:AI611,0),MATCH(BT603,AK603:AT603,0)))</f>
        <v>0</v>
      </c>
      <c r="BU605" s="665">
        <f>INDEX(AX598:BE599,MATCH(AW605,AV598:AV599,0),MATCH(BU602,AX596:BE596,0))*(INDEX(AK604:AT611,MATCH(BU602,AI604:AI611,0),MATCH(BU603,AK603:AT603,0)))</f>
        <v>0</v>
      </c>
      <c r="BV605" s="665">
        <f>INDEX(AX598:BE599,MATCH(AW605,AV598:AV599,0),MATCH(BV602,AX596:BE596,0))*(INDEX(AK604:AT611,MATCH(BV602,AI604:AI611,0),MATCH(BV603,AK603:AT603,0)))</f>
        <v>0</v>
      </c>
      <c r="BW605" s="665">
        <f>INDEX(AX598:BE599,MATCH(AW605,AV598:AV599,0),MATCH(BW602,AX596:BE596,0))*(INDEX(AK604:AT611,MATCH(BW602,AI604:AI611,0),MATCH(BW603,AK603:AT603,0)))</f>
        <v>0</v>
      </c>
      <c r="BX605" s="665">
        <f>INDEX(AX598:BE599,MATCH(AW605,AV598:AV599,0),MATCH(BX602,AX596:BE596,0))*(INDEX(AK604:AT611,MATCH(BX602,AI604:AI611,0),MATCH(BX603,AK603:AT603,0)))</f>
        <v>0</v>
      </c>
      <c r="BY605" s="665">
        <f>INDEX(AX598:BE599,MATCH(AW605,AV598:AV599,0),MATCH(BY602,AX596:BE596,0))*(INDEX(AK604:AT611,MATCH(BY602,AI604:AI611,0),MATCH(BY603,AK603:AT603,0)))</f>
        <v>0</v>
      </c>
      <c r="BZ605" s="665">
        <f>INDEX(AX598:BE599,MATCH(AW605,AV598:AV599,0),MATCH(BZ602,AX596:BE596,0))*(INDEX(AK604:AT611,MATCH(BZ602,AI604:AI611,0),MATCH(BZ603,AK603:AT603,0)))</f>
        <v>0</v>
      </c>
      <c r="CA605" s="665">
        <f>INDEX(AX598:BE599,MATCH(AW605,AV598:AV599,0),MATCH(CA602,AX596:BE596,0))*(INDEX(AK604:AT611,MATCH(CA602,AI604:AI611,0),MATCH(CA603,AK603:AT603,0)))</f>
        <v>0</v>
      </c>
      <c r="CB605" s="665">
        <f>INDEX(AX598:BE599,MATCH(AW605,AV598:AV599,0),MATCH(CB602,AX596:BE596,0))*(INDEX(AK604:AT611,MATCH(CB602,AI604:AI611,0),MATCH(CB603,AK603:AT603,0)))</f>
        <v>0</v>
      </c>
      <c r="CC605" s="665">
        <f>INDEX(AX598:BE599,MATCH(AW605,AV598:AV599,0),MATCH(CC602,AX596:BE596,0))*(INDEX(AK604:AT611,MATCH(CC602,AI604:AI611,0),MATCH(CC603,AK603:AT603,0)))</f>
        <v>0</v>
      </c>
      <c r="CD605" s="665">
        <f>INDEX(AX598:BE599,MATCH(AW605,AV598:AV599,0),MATCH(CD602,AX596:BE596,0))*(INDEX(AK604:AT611,MATCH(CD602,AI604:AI611,0),MATCH(CD603,AK603:AT603,0)))</f>
        <v>0</v>
      </c>
      <c r="CE605" s="665">
        <f>INDEX(AX598:BE599,MATCH(AW605,AV598:AV599,0),MATCH(CE602,AX596:BE596,0))*(INDEX(AK604:AT611,MATCH(CE602,AI604:AI611,0),MATCH(CE603,AK603:AT603,0)))</f>
        <v>0</v>
      </c>
      <c r="CF605" s="665">
        <f>INDEX(AX598:BE599,MATCH(AW605,AV598:AV599,0),MATCH(CF602,AX596:BE596,0))*(INDEX(AK604:AT611,MATCH(CF602,AI604:AI611,0),MATCH(CF603,AK603:AT603,0)))</f>
        <v>0</v>
      </c>
      <c r="CG605" s="665">
        <f>INDEX(AX598:BE599,MATCH(AW605,AV598:AV599,0),MATCH(CG602,AX596:BE596,0))*(INDEX(AK604:AT611,MATCH(CG602,AI604:AI611,0),MATCH(CG603,AK603:AT603,0)))</f>
        <v>0</v>
      </c>
      <c r="CH605" s="665">
        <f>INDEX(AX598:BE599,MATCH(AW605,AV598:AV599,0),MATCH(CH602,AX596:BE596,0))*(INDEX(AK604:AT611,MATCH(CH602,AI604:AI611,0),MATCH(CH603,AK603:AT603,0)))</f>
        <v>0</v>
      </c>
      <c r="CI605" s="665">
        <f>INDEX(AX598:BE599,MATCH(AW605,AV598:AV599,0),MATCH(CI602,AX596:BE596,0))*(INDEX(AK604:AT611,MATCH(CI602,AI604:AI611,0),MATCH(CI603,AK603:AT603,0)))</f>
        <v>0</v>
      </c>
      <c r="CJ605" s="665">
        <f>INDEX(AX598:BE599,MATCH(AW605,AV598:AV599,0),MATCH(CJ602,AX596:BE596,0))*(INDEX(AK604:AT611,MATCH(CJ602,AI604:AI611,0),MATCH(CJ603,AK603:AT603,0)))</f>
        <v>0</v>
      </c>
      <c r="CK605" s="665">
        <f>INDEX(AX598:BE599,MATCH(AW605,AV598:AV599,0),MATCH(CK602,AX596:BE596,0))*(INDEX(AK604:AT611,MATCH(CK602,AI604:AI611,0),MATCH(CK603,AK603:AT603,0)))</f>
        <v>0</v>
      </c>
      <c r="CL605" s="665">
        <f>INDEX(AX598:BE599,MATCH(AW605,AV598:AV599,0),MATCH(CL602,AX596:BE596,0))*(INDEX(AK604:AT611,MATCH(CL602,AI604:AI611,0),MATCH(CL603,AK603:AT603,0)))</f>
        <v>0</v>
      </c>
      <c r="CM605" s="665">
        <f>INDEX(AX598:BE599,MATCH(AW605,AV598:AV599,0),MATCH(CM602,AX596:BE596,0))*(INDEX(AK604:AT611,MATCH(CM602,AI604:AI611,0),MATCH(CM603,AK603:AT603,0)))</f>
        <v>0</v>
      </c>
      <c r="CN605" s="665">
        <f>INDEX(AX598:BE599,MATCH(AW605,AV598:AV599,0),MATCH(CN602,AX596:BE596,0))*(INDEX(AK604:AT611,MATCH(CN602,AI604:AI611,0),MATCH(CN603,AK603:AT603,0)))</f>
        <v>0</v>
      </c>
      <c r="CO605" s="665">
        <f>INDEX(AX598:BE599,MATCH(AW605,AV598:AV599,0),MATCH(CO602,AX596:BE596,0))*(INDEX(AK604:AT611,MATCH(CO602,AI604:AI611,0),MATCH(CO603,AK603:AT603,0)))</f>
        <v>0</v>
      </c>
      <c r="CP605" s="665">
        <f>INDEX(AX598:BE599,MATCH(AW605,AV598:AV599,0),MATCH(CP602,AX596:BE596,0))*(INDEX(AK604:AT611,MATCH(CP602,AI604:AI611,0),MATCH(CP603,AK603:AT603,0)))</f>
        <v>0</v>
      </c>
      <c r="CQ605" s="665">
        <f>INDEX(AX598:BE599,MATCH(AW605,AV598:AV599,0),MATCH(CQ602,AX596:BE596,0))*(INDEX(AK604:AT611,MATCH(CQ602,AI604:AI611,0),MATCH(CQ603,AK603:AT603,0)))</f>
        <v>0</v>
      </c>
      <c r="CR605" s="665">
        <f>INDEX(AX598:BE599,MATCH(AW605,AV598:AV599,0),MATCH(CR602,AX596:BE596,0))*(INDEX(AK604:AT611,MATCH(CR602,AI604:AI611,0),MATCH(CR603,AK603:AT603,0)))</f>
        <v>0</v>
      </c>
      <c r="CS605" s="665">
        <f>INDEX(AX598:BE599,MATCH(AW605,AV598:AV599,0),MATCH(CS602,AX596:BE596,0))*(INDEX(AK604:AT611,MATCH(CS602,AI604:AI611,0),MATCH(CS603,AK603:AT603,0)))</f>
        <v>0</v>
      </c>
      <c r="CT605" s="665">
        <f>INDEX(AX598:BE599,MATCH(AW605,AV598:AV599,0),MATCH(CT602,AX596:BE596,0))*(INDEX(AK604:AT611,MATCH(CT602,AI604:AI611,0),MATCH(CT603,AK603:AT603,0)))</f>
        <v>0</v>
      </c>
      <c r="CU605" s="665">
        <f>INDEX(AX598:BE599,MATCH(AW605,AV598:AV599,0),MATCH(CU602,AX596:BE596,0))*(INDEX(AK604:AT611,MATCH(CU602,AI604:AI611,0),MATCH(CU603,AK603:AT603,0)))</f>
        <v>0</v>
      </c>
      <c r="CV605" s="665">
        <f>INDEX(AX598:BE599,MATCH(AW605,AV598:AV599,0),MATCH(CV602,AX596:BE596,0))*(INDEX(AK604:AT611,MATCH(CV602,AI604:AI611,0),MATCH(CV603,AK603:AT603,0)))</f>
        <v>0</v>
      </c>
      <c r="CW605" s="665">
        <f>INDEX(AX598:BE599,MATCH(AW605,AV598:AV599,0),MATCH(CW602,AX596:BE596,0))*(INDEX(AK604:AT611,MATCH(CW602,AI604:AI611,0),MATCH(CW603,AK603:AT603,0)))</f>
        <v>0</v>
      </c>
      <c r="CX605" s="665">
        <f>INDEX(AX598:BE599,MATCH(AW605,AV598:AV599,0),MATCH(CX602,AX596:BE596,0))*(INDEX(AK604:AT611,MATCH(CX602,AI604:AI611,0),MATCH(CX603,AK603:AT603,0)))</f>
        <v>0</v>
      </c>
      <c r="CY605" s="665">
        <f>INDEX(AX598:BE599,MATCH(AW605,AV598:AV599,0),MATCH(CY602,AX596:BE596,0))*(INDEX(AK604:AT611,MATCH(CY602,AI604:AI611,0),MATCH(CY603,AK603:AT603,0)))</f>
        <v>0</v>
      </c>
      <c r="CZ605" s="665">
        <f>INDEX(AX598:BE599,MATCH(AW605,AV598:AV599,0),MATCH(CZ602,AX596:BE596,0))*(INDEX(AK604:AT611,MATCH(CZ602,AI604:AI611,0),MATCH(CZ603,AK603:AT603,0)))</f>
        <v>0</v>
      </c>
      <c r="DA605" s="665">
        <f>INDEX(AX598:BE599,MATCH(AW605,AV598:AV599,0),MATCH(DA602,AX596:BE596,0))*(INDEX(AK604:AT611,MATCH(DA602,AI604:AI611,0),MATCH(DA603,AK603:AT603,0)))</f>
        <v>0</v>
      </c>
      <c r="DB605" s="665">
        <f>INDEX(AX598:BE599,MATCH(AW605,AV598:AV599,0),MATCH(DB602,AX596:BE596,0))*(INDEX(AK604:AT611,MATCH(DB602,AI604:AI611,0),MATCH(DB603,AK603:AT603,0)))</f>
        <v>0</v>
      </c>
      <c r="DC605" s="665">
        <f>INDEX(AX598:BE599,MATCH(AW605,AV598:AV599,0),MATCH(DC602,AX596:BE596,0))*(INDEX(AK604:AT611,MATCH(DC602,AI604:AI611,0),MATCH(DC603,AK603:AT603,0)))</f>
        <v>0</v>
      </c>
      <c r="DD605" s="665">
        <f>INDEX(AX598:BE599,MATCH(AW605,AV598:AV599,0),MATCH(DD602,AX596:BE596,0))*(INDEX(AK604:AT611,MATCH(DD602,AI604:AI611,0),MATCH(DD603,AK603:AT603,0)))</f>
        <v>0</v>
      </c>
      <c r="DE605" s="665">
        <f>INDEX(AX598:BE599,MATCH(AW605,AV598:AV599,0),MATCH(DE602,AX596:BE596,0))*(INDEX(AK604:AT611,MATCH(DE602,AI604:AI611,0),MATCH(DE603,AK603:AT603,0)))</f>
        <v>0</v>
      </c>
      <c r="DF605" s="665">
        <f>INDEX(AX598:BE599,MATCH(AW605,AV598:AV599,0),MATCH(DF602,AX596:BE596,0))*(INDEX(AK604:AT611,MATCH(DF602,AI604:AI611,0),MATCH(DF603,AK603:AT603,0)))</f>
        <v>0</v>
      </c>
      <c r="DG605" s="665">
        <f>INDEX(AX598:BE599,MATCH(AW605,AV598:AV599,0),MATCH(DG602,AX596:BE596,0))*(INDEX(AK604:AT611,MATCH(DG602,AI604:AI611,0),MATCH(DG603,AK603:AT603,0)))</f>
        <v>0</v>
      </c>
      <c r="DH605" s="665">
        <f>INDEX(AX598:BE599,MATCH(AW605,AV598:AV599,0),MATCH(DH602,AX596:BE596,0))*(INDEX(AK604:AT611,MATCH(DH602,AI604:AI611,0),MATCH(DH603,AK603:AT603,0)))</f>
        <v>0</v>
      </c>
      <c r="DI605" s="665">
        <f>INDEX(AX598:BE599,MATCH(AW605,AV598:AV599,0),MATCH(DI602,AX596:BE596,0))*(INDEX(AK604:AT611,MATCH(DI602,AI604:AI611,0),MATCH(DI603,AK603:AT603,0)))</f>
        <v>0</v>
      </c>
      <c r="DJ605" s="665">
        <f>INDEX(AX598:BE599,MATCH(AW605,AV598:AV599,0),MATCH(DJ602,AX596:BE596,0))*(INDEX(AK604:AT611,MATCH(DJ602,AI604:AI611,0),MATCH(DJ603,AK603:AT603,0)))</f>
        <v>0</v>
      </c>
      <c r="DK605" s="665">
        <f>INDEX(AX598:BE599,MATCH(AW605,AV598:AV599,0),MATCH(DK602,AX596:BE596,0))*(INDEX(AK604:AT611,MATCH(DK602,AI604:AI611,0),MATCH(DK603,AK603:AT603,0)))</f>
        <v>0</v>
      </c>
      <c r="DL605" s="665">
        <f>INDEX(AX598:BE599,MATCH(AW605,AV598:AV599,0),MATCH(DL602,AX596:BE596,0))*(INDEX(AK604:AT611,MATCH(DL602,AI604:AI611,0),MATCH(DL603,AK603:AT603,0)))</f>
        <v>0</v>
      </c>
      <c r="DM605" s="665">
        <f>INDEX(AX598:BE599,MATCH(AW605,AV598:AV599,0),MATCH(DM602,AX596:BE596,0))*(INDEX(AK604:AT611,MATCH(DM602,AI604:AI611,0),MATCH(DM603,AK603:AT603,0)))</f>
        <v>0</v>
      </c>
      <c r="DN605" s="665">
        <f>INDEX(AX598:BE599,MATCH(AW605,AV598:AV599,0),MATCH(DN602,AX596:BE596,0))*(INDEX(AK604:AT611,MATCH(DN602,AI604:AI611,0),MATCH(DN603,AK603:AT603,0)))</f>
        <v>0</v>
      </c>
      <c r="DO605" s="665">
        <f>INDEX(AX598:BE599,MATCH(AW605,AV598:AV599,0),MATCH(DO602,AX596:BE596,0))*(INDEX(AK604:AT611,MATCH(DO602,AI604:AI611,0),MATCH(DO603,AK603:AT603,0)))</f>
        <v>0</v>
      </c>
      <c r="DP605" s="665">
        <f>INDEX(AX598:BE599,MATCH(AW605,AV598:AV599,0),MATCH(DP602,AX596:BE596,0))*(INDEX(AK604:AT611,MATCH(DP602,AI604:AI611,0),MATCH(DP603,AK603:AT603,0)))</f>
        <v>0</v>
      </c>
      <c r="DQ605" s="643" t="b">
        <f>SUM(AX605:DP605)=P599</f>
        <v>1</v>
      </c>
      <c r="DR605" s="749">
        <v>2024</v>
      </c>
      <c r="DS605" s="665">
        <f>IF(DR605&gt;DS602,AX604-AX605,0)</f>
        <v>0</v>
      </c>
      <c r="DT605" s="665">
        <f>IF(DR605&gt;DT602,AY604-AY605,0)</f>
        <v>0</v>
      </c>
      <c r="DU605" s="665">
        <f>IF(DR605&gt;DU602,AZ604-AZ605,0)</f>
        <v>0</v>
      </c>
      <c r="DV605" s="665">
        <f>IF(DR605&gt;DV602,BA604-BA605,0)</f>
        <v>0</v>
      </c>
      <c r="DW605" s="665">
        <f>IF(DR605&gt;DW602,BB604-BB605,0)</f>
        <v>0</v>
      </c>
      <c r="DX605" s="665">
        <f>IF(DR605&gt;DX602,BC604-BC605,0)</f>
        <v>0</v>
      </c>
      <c r="DY605" s="665">
        <f>IF(DR605&gt;DY602,BD604-BD605,0)</f>
        <v>0</v>
      </c>
      <c r="DZ605" s="665">
        <f>IF(DR605&gt;DZ602,BE604-BE605,0)</f>
        <v>0</v>
      </c>
      <c r="EA605" s="665">
        <f>IF(DR605&gt;EA602,BF604-BF605,0)</f>
        <v>0</v>
      </c>
      <c r="EB605" s="665">
        <f>IF(DR605&gt;EB602,BG604-BG605,0)</f>
        <v>0</v>
      </c>
      <c r="EC605" s="665">
        <f>IF(DR605&gt;EC602,BH604-BH605,0)</f>
        <v>0</v>
      </c>
      <c r="ED605" s="665">
        <f>IF(DR605&gt;ED602,BI604-BI605,0)</f>
        <v>0</v>
      </c>
      <c r="EE605" s="665">
        <f>IF(DR605&gt;EE602,BJ604-BJ605,0)</f>
        <v>0</v>
      </c>
      <c r="EF605" s="665">
        <f>IF(DR605&gt;EF602,BK604-BK605,0)</f>
        <v>0</v>
      </c>
      <c r="EG605" s="665">
        <f>IF(DR605&gt;EG602,BL604-BL605,0)</f>
        <v>0</v>
      </c>
      <c r="EH605" s="665">
        <f>IF(DR605&gt;EH602,BM604-BM605,0)</f>
        <v>0</v>
      </c>
      <c r="EI605" s="665">
        <f>IF(DR605&gt;EI602,BN604-BN605,0)</f>
        <v>0</v>
      </c>
      <c r="EJ605" s="665">
        <f>IF(DR605&gt;EJ602,BO604-BO605,0)</f>
        <v>0</v>
      </c>
      <c r="EK605" s="665">
        <f>IF(DR605&gt;EK602,BP604-BP605,0)</f>
        <v>0</v>
      </c>
      <c r="EL605" s="665">
        <f>IF(DR605&gt;EL602,BQ604-BQ605,0)</f>
        <v>0</v>
      </c>
      <c r="EM605" s="665">
        <f>IF(DR605&gt;EM602,BR604-BR605,0)</f>
        <v>0</v>
      </c>
      <c r="EN605" s="665">
        <f>IF(DR605&gt;EN602,BS604-BS605,0)</f>
        <v>0</v>
      </c>
      <c r="EO605" s="665">
        <f>IF(DR605&gt;EO602,BT604-BT605,0)</f>
        <v>0</v>
      </c>
      <c r="EP605" s="665">
        <f>IF(DR605&gt;EP602,BU604-BU605,0)</f>
        <v>0</v>
      </c>
      <c r="EQ605" s="665">
        <f>IF(DR605&gt;EQ602,BV604-BV605,0)</f>
        <v>0</v>
      </c>
      <c r="ER605" s="665">
        <f>IF(DR605&gt;ER602,BW604-BW605,0)</f>
        <v>0</v>
      </c>
      <c r="ES605" s="665">
        <f>IF(DR605&gt;ES602,BX604-BX605,0)</f>
        <v>0</v>
      </c>
      <c r="ET605" s="665">
        <f>IF(DR605&gt;ET602,BY604-BY605,0)</f>
        <v>0</v>
      </c>
      <c r="EU605" s="665">
        <f>IF(DR605&gt;EU602,BZ604-BZ605,0)</f>
        <v>0</v>
      </c>
      <c r="EV605" s="665">
        <f>IF(DR605&gt;EV602,CA604-CA605,0)</f>
        <v>0</v>
      </c>
      <c r="EW605" s="665">
        <f>IF(DR605&gt;EW602,CB604-CB605,0)</f>
        <v>0</v>
      </c>
      <c r="EX605" s="665">
        <f>IF(DR605&gt;EX602,CC604-CC605,0)</f>
        <v>0</v>
      </c>
      <c r="EY605" s="665">
        <f>IF(DR605&gt;EY602,CD604-CD605,0)</f>
        <v>0</v>
      </c>
      <c r="EZ605" s="665">
        <f>IF(DR605&gt;EZ602,CE604-CE605,0)</f>
        <v>0</v>
      </c>
      <c r="FA605" s="665">
        <f>IF(DR605&gt;FA602,CF604-CF605,0)</f>
        <v>0</v>
      </c>
      <c r="FB605" s="665">
        <f>IF(DR605&gt;FB602,CG604-CG605,0)</f>
        <v>0</v>
      </c>
      <c r="FC605" s="665">
        <f>IF(DR605&gt;FC602,CH604-CH605,0)</f>
        <v>0</v>
      </c>
      <c r="FD605" s="665">
        <f>IF(DR605&gt;FD602,CI604-CI605,0)</f>
        <v>0</v>
      </c>
      <c r="FE605" s="665">
        <f>IF(DR605&gt;FE602,CJ604-CJ605,0)</f>
        <v>0</v>
      </c>
      <c r="FF605" s="665">
        <f>IF(DR605&gt;FF602,CK604-CK605,0)</f>
        <v>0</v>
      </c>
      <c r="FG605" s="665">
        <f>IF(DR605&gt;FG602,CL604-CL605,0)</f>
        <v>0</v>
      </c>
      <c r="FH605" s="665">
        <f>IF(DR605&gt;FH602,CM604-CM605,0)</f>
        <v>0</v>
      </c>
      <c r="FI605" s="665">
        <f>IF(DR605&gt;FI602,CN604-CN605,0)</f>
        <v>0</v>
      </c>
      <c r="FJ605" s="665">
        <f>IF(DR605&gt;FJ602,CO604-CO605,0)</f>
        <v>0</v>
      </c>
      <c r="FK605" s="665">
        <f>IF(DR605&gt;FK602,CP604-CP605,0)</f>
        <v>0</v>
      </c>
      <c r="FL605" s="665">
        <f>IF(DR605&gt;FL602,CQ604-CQ605,0)</f>
        <v>0</v>
      </c>
      <c r="FM605" s="665">
        <f>IF(DR605&gt;FM602,CR604-CR605,0)</f>
        <v>0</v>
      </c>
      <c r="FN605" s="665">
        <f>IF(DR605&gt;FN602,CS604-CS605,0)</f>
        <v>0</v>
      </c>
      <c r="FO605" s="665">
        <f>IF(DR605&gt;FO602,CT604-CT605,0)</f>
        <v>0</v>
      </c>
      <c r="FP605" s="665">
        <f>IF(DR605&gt;FP602,CU604-CU605,0)</f>
        <v>0</v>
      </c>
      <c r="FQ605" s="665">
        <f>IF(DR605&gt;FQ602,CV604-CV605,0)</f>
        <v>0</v>
      </c>
      <c r="FR605" s="665">
        <f>IF(DR605&gt;FR602,CW604-CW605,0)</f>
        <v>0</v>
      </c>
      <c r="FS605" s="665">
        <f>IF(DR605&gt;FS602,CX604-CX605,0)</f>
        <v>0</v>
      </c>
      <c r="FT605" s="665">
        <f>IF(DR605&gt;FT602,CY604-CY605,0)</f>
        <v>0</v>
      </c>
      <c r="FU605" s="665">
        <f>IF(DR605&gt;FU602,CZ604-CZ605,0)</f>
        <v>0</v>
      </c>
      <c r="FV605" s="665">
        <f>IF(DR605&gt;FV602,DA604-DA605,0)</f>
        <v>0</v>
      </c>
      <c r="FW605" s="665">
        <f>IF(DR605&gt;FW602,DB604-DB605,0)</f>
        <v>0</v>
      </c>
      <c r="FX605" s="665">
        <f>IF(DR605&gt;FX602,DC604-DC605,0)</f>
        <v>0</v>
      </c>
      <c r="FY605" s="665">
        <f>IF(DR605&gt;FY602,DD604-DD605,0)</f>
        <v>0</v>
      </c>
      <c r="FZ605" s="665">
        <f>IF(DR605&gt;FZ602,DE604-DE605,0)</f>
        <v>0</v>
      </c>
      <c r="GA605" s="665">
        <f>IF(DR605&gt;GA602,DF604-DF605,0)</f>
        <v>0</v>
      </c>
      <c r="GB605" s="665">
        <f>IF(DR605&gt;GB602,DG604-DG605,0)</f>
        <v>0</v>
      </c>
      <c r="GC605" s="665">
        <f>IF(DR605&gt;GC602,DH604-DH605,0)</f>
        <v>0</v>
      </c>
      <c r="GD605" s="665">
        <f>IF(DR605&gt;GD602,DI604-DI605,0)</f>
        <v>0</v>
      </c>
      <c r="GE605" s="665">
        <f>IF(DR605&gt;GE602,DJ604-DJ605,0)</f>
        <v>0</v>
      </c>
      <c r="GF605" s="665">
        <f>IF(DR605&gt;GF602,DK604-DK605,0)</f>
        <v>0</v>
      </c>
      <c r="GG605" s="665">
        <f>IF(DR605&gt;GG602,DL604-DL605,0)</f>
        <v>0</v>
      </c>
      <c r="GH605" s="665">
        <f>IF(DR605&gt;GH602,DM604-DM605,0)</f>
        <v>0</v>
      </c>
      <c r="GI605" s="665">
        <f>IF(DR605&gt;GI602,DN604-DN605,0)</f>
        <v>0</v>
      </c>
      <c r="GJ605" s="665">
        <f>IF(DR605&gt;GJ602,DO604-DO605,0)</f>
        <v>0</v>
      </c>
      <c r="GK605" s="665">
        <f>IF(DR605&gt;GK602,DP604-DP605,0)</f>
        <v>0</v>
      </c>
      <c r="GL605" s="665" t="b">
        <f>SUM(DS605:GK605)+SUM(Y599:AH599)=U599</f>
        <v>1</v>
      </c>
      <c r="GM605" s="667"/>
      <c r="GN605" s="749">
        <v>2024</v>
      </c>
      <c r="GO605" s="664">
        <f>SUMIF(DS603:GK603,GO603,DS605:GK605)</f>
        <v>0</v>
      </c>
      <c r="GP605" s="668">
        <f>SUMIF(DS603:GK603,GP603,DS605:GK605)</f>
        <v>0</v>
      </c>
      <c r="GQ605" s="668">
        <f>SUMIF(DS603:GK603,GQ603,DS605:GK605)</f>
        <v>0</v>
      </c>
      <c r="GR605" s="668">
        <f>SUMIF(DS603:GK603,GR603,DS605:GK605)</f>
        <v>0</v>
      </c>
      <c r="GS605" s="668">
        <f>SUMIF(DS603:GK603,GS603,DS605:GK605)</f>
        <v>0</v>
      </c>
      <c r="GT605" s="668">
        <f>SUMIF(DS603:GK603,GT603,DS605:GK605)</f>
        <v>0</v>
      </c>
      <c r="GU605" s="668">
        <f>SUMIF(DS603:GK603,GU603,DS605:GK605)</f>
        <v>0</v>
      </c>
      <c r="GV605" s="668">
        <f>SUMIF(DS603:GK603,GV603,DS605:GK605)</f>
        <v>0</v>
      </c>
      <c r="GW605" s="668">
        <f>SUMIF(DS603:GK603,GW603,DS605:GK605)</f>
        <v>0</v>
      </c>
      <c r="GX605" s="668">
        <f>SUMIF(DS603:GK603,GX603,DS605:GK605)</f>
        <v>0</v>
      </c>
      <c r="GY605" s="668">
        <f>SUMIF(DS603:GK603,GY603,DS605:GK605)</f>
        <v>0</v>
      </c>
      <c r="GZ605" s="646" t="b">
        <f>SUM(GO605:GY605)=(U599-SUM(Y599:AH599))</f>
        <v>1</v>
      </c>
    </row>
    <row r="606" spans="1:234" hidden="1" x14ac:dyDescent="0.25">
      <c r="A606" s="643" t="s">
        <v>208</v>
      </c>
      <c r="AI606" s="664">
        <v>2025</v>
      </c>
      <c r="AJ606" s="664">
        <v>0</v>
      </c>
      <c r="AK606" s="665">
        <f>IFERROR(#REF!/#REF!,0)</f>
        <v>0</v>
      </c>
      <c r="AL606" s="665">
        <f>IFERROR(#REF!/#REF!,0)</f>
        <v>0</v>
      </c>
      <c r="AM606" s="665">
        <f>IFERROR(#REF!/#REF!,0)</f>
        <v>0</v>
      </c>
      <c r="AN606" s="669">
        <f>IFERROR(#REF!/#REF!,0)</f>
        <v>0</v>
      </c>
      <c r="AO606" s="669">
        <f>IFERROR(#REF!/#REF!,0)</f>
        <v>0</v>
      </c>
      <c r="AP606" s="669">
        <f>IFERROR(#REF!/#REF!,0)</f>
        <v>0</v>
      </c>
      <c r="AQ606" s="669">
        <f>IFERROR(#REF!/#REF!,0)</f>
        <v>0</v>
      </c>
      <c r="AR606" s="669">
        <f>IFERROR(#REF!/#REF!,0)</f>
        <v>0</v>
      </c>
      <c r="AS606" s="669">
        <f>IFERROR(#REF!/#REF!,0)</f>
        <v>0</v>
      </c>
      <c r="AT606" s="669">
        <f>IFERROR(#REF!/#REF!,0)</f>
        <v>0</v>
      </c>
      <c r="AU606" s="666"/>
      <c r="AW606" s="749">
        <v>2025</v>
      </c>
      <c r="AX606" s="665" t="e">
        <f>#REF!</f>
        <v>#REF!</v>
      </c>
      <c r="AY606" s="665" t="e">
        <f>INDEX(AX598:BE599,MATCH(AW606,AV598:AV599,0),MATCH(AY602,AX596:BE596,0))*(INDEX(AK604:AT611,MATCH(AY602,AI604:AI611,0),MATCH(AY603,AK603:AT603,0)))</f>
        <v>#N/A</v>
      </c>
      <c r="AZ606" s="665" t="e">
        <f>INDEX(AX598:BE599,MATCH(AW606,AV598:AV599,0),MATCH(AZ602,AX596:BE596,0))*(INDEX(AK604:AT611,MATCH(AZ602,AI604:AI611,0),MATCH(AZ603,AK603:AT603,0)))</f>
        <v>#N/A</v>
      </c>
      <c r="BA606" s="665" t="e">
        <f>INDEX(AX598:BE599,MATCH(AW606,AV598:AV599,0),MATCH(BA602,AX596:BE596,0))*(INDEX(AK604:AT611,MATCH(BA602,AI604:AI611,0),MATCH(BA603,AK603:AT603,0)))</f>
        <v>#N/A</v>
      </c>
      <c r="BB606" s="665" t="e">
        <f>INDEX(AX598:BE599,MATCH(AW606,AV598:AV599,0),MATCH(BB602,AX596:BE596,0))*(INDEX(AK604:AT611,MATCH(BB602,AI604:AI611,0),MATCH(BB603,AK603:AT603,0)))</f>
        <v>#N/A</v>
      </c>
      <c r="BC606" s="665" t="e">
        <f>INDEX(AX598:BE599,MATCH(AW606,AV598:AV599,0),MATCH(BC602,AX596:BE596,0))*(INDEX(AK604:AT611,MATCH(BC602,AI604:AI611,0),MATCH(BC603,AK603:AT603,0)))</f>
        <v>#N/A</v>
      </c>
      <c r="BD606" s="665" t="e">
        <f>INDEX(AX598:BE599,MATCH(AW606,AV598:AV599,0),MATCH(BD602,AX596:BE596,0))*(INDEX(AK604:AT611,MATCH(BD602,AI604:AI611,0),MATCH(BD603,AK603:AT603,0)))</f>
        <v>#N/A</v>
      </c>
      <c r="BE606" s="665" t="e">
        <f>INDEX(AX598:BE599,MATCH(AW606,AV598:AV599,0),MATCH(BE602,AX596:BE596,0))*(INDEX(AK604:AT611,MATCH(BE602,AI604:AI611,0),MATCH(BE603,AK603:AT603,0)))</f>
        <v>#N/A</v>
      </c>
      <c r="BF606" s="665" t="e">
        <f>INDEX(AX598:BE599,MATCH(AW606,AV598:AV599,0),MATCH(BF602,AX596:BE596,0))*(INDEX(AK604:AT611,MATCH(BF602,AI604:AI611,0),MATCH(BF603,AK603:AT603,0)))</f>
        <v>#N/A</v>
      </c>
      <c r="BG606" s="665" t="e">
        <f>INDEX(AX598:BE599,MATCH(AW606,AV598:AV599,0),MATCH(BG602,AX596:BE596,0))*(INDEX(AK604:AT611,MATCH(BG602,AI604:AI611,0),MATCH(BG603,AK603:AT603,0)))</f>
        <v>#N/A</v>
      </c>
      <c r="BH606" s="665" t="e">
        <f>INDEX(AX598:BE599,MATCH(AW606,AV598:AV599,0),MATCH(BH602,AX596:BE596,0))*(INDEX(AK604:AT611,MATCH(BH602,AI604:AI611,0),MATCH(BH603,AK603:AT603,0)))</f>
        <v>#N/A</v>
      </c>
      <c r="BI606" s="665" t="e">
        <f>INDEX(AX598:BE599,MATCH(AW606,AV598:AV599,0),MATCH(BI602,AX596:BE596,0))*(INDEX(AK604:AT611,MATCH(BI602,AI604:AI611,0),MATCH(BI603,AK603:AT603,0)))</f>
        <v>#N/A</v>
      </c>
      <c r="BJ606" s="665" t="e">
        <f>INDEX(AX598:BE599,MATCH(AW606,AV598:AV599,0),MATCH(BJ602,AX596:BE596,0))*(INDEX(AK604:AT611,MATCH(BJ602,AI604:AI611,0),MATCH(BJ603,AK603:AT603,0)))</f>
        <v>#N/A</v>
      </c>
      <c r="BK606" s="665" t="e">
        <f>INDEX(AX598:BE599,MATCH(AW606,AV598:AV599,0),MATCH(BK602,AX596:BE596,0))*(INDEX(AK604:AT611,MATCH(BK602,AI604:AI611,0),MATCH(BK603,AK603:AT603,0)))</f>
        <v>#N/A</v>
      </c>
      <c r="BL606" s="665" t="e">
        <f>INDEX(AX598:BE599,MATCH(AW606,AV598:AV599,0),MATCH(BL602,AX596:BE596,0))*(INDEX(AK604:AT611,MATCH(BL602,AI604:AI611,0),MATCH(BL603,AK603:AT603,0)))</f>
        <v>#N/A</v>
      </c>
      <c r="BM606" s="665" t="e">
        <f>INDEX(AX598:BE599,MATCH(AW606,AV598:AV599,0),MATCH(BM602,AX596:BE596,0))*(INDEX(AK604:AT611,MATCH(BM602,AI604:AI611,0),MATCH(BM603,AK603:AT603,0)))</f>
        <v>#N/A</v>
      </c>
      <c r="BN606" s="665" t="e">
        <f>INDEX(AX598:BE599,MATCH(AW606,AV598:AV599,0),MATCH(BN602,AX596:BE596,0))*(INDEX(AK604:AT611,MATCH(BN602,AI604:AI611,0),MATCH(BN603,AK603:AT603,0)))</f>
        <v>#N/A</v>
      </c>
      <c r="BO606" s="665" t="e">
        <f>INDEX(AX598:BE599,MATCH(AW606,AV598:AV599,0),MATCH(BO602,AX596:BE596,0))*(INDEX(AK604:AT611,MATCH(BO602,AI604:AI611,0),MATCH(BO603,AK603:AT603,0)))</f>
        <v>#N/A</v>
      </c>
      <c r="BP606" s="665" t="e">
        <f>INDEX(AX598:BE599,MATCH(AW606,AV598:AV599,0),MATCH(BP602,AX596:BE596,0))*(INDEX(AK604:AT611,MATCH(BP602,AI604:AI611,0),MATCH(BP603,AK603:AT603,0)))</f>
        <v>#N/A</v>
      </c>
      <c r="BQ606" s="665" t="e">
        <f>INDEX(AX598:BE599,MATCH(AW606,AV598:AV599,0),MATCH(BQ602,AX596:BE596,0))*(INDEX(AK604:AT611,MATCH(BQ602,AI604:AI611,0),MATCH(BQ603,AK603:AT603,0)))</f>
        <v>#N/A</v>
      </c>
      <c r="BR606" s="665" t="e">
        <f>INDEX(AX598:BE599,MATCH(AW606,AV598:AV599,0),MATCH(BR602,AX596:BE596,0))*(INDEX(AK604:AT611,MATCH(BR602,AI604:AI611,0),MATCH(BR603,AK603:AT603,0)))</f>
        <v>#N/A</v>
      </c>
      <c r="BS606" s="665" t="e">
        <f>INDEX(AX598:BE599,MATCH(AW606,AV598:AV599,0),MATCH(BS602,AX596:BE596,0))*(INDEX(AK604:AT611,MATCH(BS602,AI604:AI611,0),MATCH(BS603,AK603:AT603,0)))</f>
        <v>#N/A</v>
      </c>
      <c r="BT606" s="665" t="e">
        <f>INDEX(AX598:BE599,MATCH(AW606,AV598:AV599,0),MATCH(BT602,AX596:BE596,0))*(INDEX(AK604:AT611,MATCH(BT602,AI604:AI611,0),MATCH(BT603,AK603:AT603,0)))</f>
        <v>#N/A</v>
      </c>
      <c r="BU606" s="665" t="e">
        <f>INDEX(AX598:BE599,MATCH(AW606,AV598:AV599,0),MATCH(BU602,AX596:BE596,0))*(INDEX(AK604:AT611,MATCH(BU602,AI604:AI611,0),MATCH(BU603,AK603:AT603,0)))</f>
        <v>#N/A</v>
      </c>
      <c r="BV606" s="665" t="e">
        <f>INDEX(AX598:BE599,MATCH(AW606,AV598:AV599,0),MATCH(BV602,AX596:BE596,0))*(INDEX(AK604:AT611,MATCH(BV602,AI604:AI611,0),MATCH(BV603,AK603:AT603,0)))</f>
        <v>#N/A</v>
      </c>
      <c r="BW606" s="665" t="e">
        <f>INDEX(AX598:BE599,MATCH(AW606,AV598:AV599,0),MATCH(BW602,AX596:BE596,0))*(INDEX(AK604:AT611,MATCH(BW602,AI604:AI611,0),MATCH(BW603,AK603:AT603,0)))</f>
        <v>#N/A</v>
      </c>
      <c r="BX606" s="665" t="e">
        <f>INDEX(AX598:BE599,MATCH(AW606,AV598:AV599,0),MATCH(BX602,AX596:BE596,0))*(INDEX(AK604:AT611,MATCH(BX602,AI604:AI611,0),MATCH(BX603,AK603:AT603,0)))</f>
        <v>#N/A</v>
      </c>
      <c r="BY606" s="665" t="e">
        <f>INDEX(AX598:BE599,MATCH(AW606,AV598:AV599,0),MATCH(BY602,AX596:BE596,0))*(INDEX(AK604:AT611,MATCH(BY602,AI604:AI611,0),MATCH(BY603,AK603:AT603,0)))</f>
        <v>#N/A</v>
      </c>
      <c r="BZ606" s="665" t="e">
        <f>INDEX(AX598:BE599,MATCH(AW606,AV598:AV599,0),MATCH(BZ602,AX596:BE596,0))*(INDEX(AK604:AT611,MATCH(BZ602,AI604:AI611,0),MATCH(BZ603,AK603:AT603,0)))</f>
        <v>#N/A</v>
      </c>
      <c r="CA606" s="665" t="e">
        <f>INDEX(AX598:BE599,MATCH(AW606,AV598:AV599,0),MATCH(CA602,AX596:BE596,0))*(INDEX(AK604:AT611,MATCH(CA602,AI604:AI611,0),MATCH(CA603,AK603:AT603,0)))</f>
        <v>#N/A</v>
      </c>
      <c r="CB606" s="665" t="e">
        <f>INDEX(AX598:BE599,MATCH(AW606,AV598:AV599,0),MATCH(CB602,AX596:BE596,0))*(INDEX(AK604:AT611,MATCH(CB602,AI604:AI611,0),MATCH(CB603,AK603:AT603,0)))</f>
        <v>#N/A</v>
      </c>
      <c r="CC606" s="665" t="e">
        <f>INDEX(AX598:BE599,MATCH(AW606,AV598:AV599,0),MATCH(CC602,AX596:BE596,0))*(INDEX(AK604:AT611,MATCH(CC602,AI604:AI611,0),MATCH(CC603,AK603:AT603,0)))</f>
        <v>#N/A</v>
      </c>
      <c r="CD606" s="665" t="e">
        <f>INDEX(AX598:BE599,MATCH(AW606,AV598:AV599,0),MATCH(CD602,AX596:BE596,0))*(INDEX(AK604:AT611,MATCH(CD602,AI604:AI611,0),MATCH(CD603,AK603:AT603,0)))</f>
        <v>#N/A</v>
      </c>
      <c r="CE606" s="665" t="e">
        <f>INDEX(AX598:BE599,MATCH(AW606,AV598:AV599,0),MATCH(CE602,AX596:BE596,0))*(INDEX(AK604:AT611,MATCH(CE602,AI604:AI611,0),MATCH(CE603,AK603:AT603,0)))</f>
        <v>#N/A</v>
      </c>
      <c r="CF606" s="665" t="e">
        <f>INDEX(AX598:BE599,MATCH(AW606,AV598:AV599,0),MATCH(CF602,AX596:BE596,0))*(INDEX(AK604:AT611,MATCH(CF602,AI604:AI611,0),MATCH(CF603,AK603:AT603,0)))</f>
        <v>#N/A</v>
      </c>
      <c r="CG606" s="665" t="e">
        <f>INDEX(AX598:BE599,MATCH(AW606,AV598:AV599,0),MATCH(CG602,AX596:BE596,0))*(INDEX(AK604:AT611,MATCH(CG602,AI604:AI611,0),MATCH(CG603,AK603:AT603,0)))</f>
        <v>#N/A</v>
      </c>
      <c r="CH606" s="665" t="e">
        <f>INDEX(AX598:BE599,MATCH(AW606,AV598:AV599,0),MATCH(CH602,AX596:BE596,0))*(INDEX(AK604:AT611,MATCH(CH602,AI604:AI611,0),MATCH(CH603,AK603:AT603,0)))</f>
        <v>#N/A</v>
      </c>
      <c r="CI606" s="665" t="e">
        <f>INDEX(AX598:BE599,MATCH(AW606,AV598:AV599,0),MATCH(CI602,AX596:BE596,0))*(INDEX(AK604:AT611,MATCH(CI602,AI604:AI611,0),MATCH(CI603,AK603:AT603,0)))</f>
        <v>#N/A</v>
      </c>
      <c r="CJ606" s="665" t="e">
        <f>INDEX(AX598:BE599,MATCH(AW606,AV598:AV599,0),MATCH(CJ602,AX596:BE596,0))*(INDEX(AK604:AT611,MATCH(CJ602,AI604:AI611,0),MATCH(CJ603,AK603:AT603,0)))</f>
        <v>#N/A</v>
      </c>
      <c r="CK606" s="665" t="e">
        <f>INDEX(AX598:BE599,MATCH(AW606,AV598:AV599,0),MATCH(CK602,AX596:BE596,0))*(INDEX(AK604:AT611,MATCH(CK602,AI604:AI611,0),MATCH(CK603,AK603:AT603,0)))</f>
        <v>#N/A</v>
      </c>
      <c r="CL606" s="665" t="e">
        <f>INDEX(AX598:BE599,MATCH(AW606,AV598:AV599,0),MATCH(CL602,AX596:BE596,0))*(INDEX(AK604:AT611,MATCH(CL602,AI604:AI611,0),MATCH(CL603,AK603:AT603,0)))</f>
        <v>#N/A</v>
      </c>
      <c r="CM606" s="665" t="e">
        <f>INDEX(AX598:BE599,MATCH(AW606,AV598:AV599,0),MATCH(CM602,AX596:BE596,0))*(INDEX(AK604:AT611,MATCH(CM602,AI604:AI611,0),MATCH(CM603,AK603:AT603,0)))</f>
        <v>#N/A</v>
      </c>
      <c r="CN606" s="665" t="e">
        <f>INDEX(AX598:BE599,MATCH(AW606,AV598:AV599,0),MATCH(CN602,AX596:BE596,0))*(INDEX(AK604:AT611,MATCH(CN602,AI604:AI611,0),MATCH(CN603,AK603:AT603,0)))</f>
        <v>#N/A</v>
      </c>
      <c r="CO606" s="665" t="e">
        <f>INDEX(AX598:BE599,MATCH(AW606,AV598:AV599,0),MATCH(CO602,AX596:BE596,0))*(INDEX(AK604:AT611,MATCH(CO602,AI604:AI611,0),MATCH(CO603,AK603:AT603,0)))</f>
        <v>#N/A</v>
      </c>
      <c r="CP606" s="665" t="e">
        <f>INDEX(AX598:BE599,MATCH(AW606,AV598:AV599,0),MATCH(CP602,AX596:BE596,0))*(INDEX(AK604:AT611,MATCH(CP602,AI604:AI611,0),MATCH(CP603,AK603:AT603,0)))</f>
        <v>#N/A</v>
      </c>
      <c r="CQ606" s="665" t="e">
        <f>INDEX(AX598:BE599,MATCH(AW606,AV598:AV599,0),MATCH(CQ602,AX596:BE596,0))*(INDEX(AK604:AT611,MATCH(CQ602,AI604:AI611,0),MATCH(CQ603,AK603:AT603,0)))</f>
        <v>#N/A</v>
      </c>
      <c r="CR606" s="665" t="e">
        <f>INDEX(AX598:BE599,MATCH(AW606,AV598:AV599,0),MATCH(CR602,AX596:BE596,0))*(INDEX(AK604:AT611,MATCH(CR602,AI604:AI611,0),MATCH(CR603,AK603:AT603,0)))</f>
        <v>#N/A</v>
      </c>
      <c r="CS606" s="665" t="e">
        <f>INDEX(AX598:BE599,MATCH(AW606,AV598:AV599,0),MATCH(CS602,AX596:BE596,0))*(INDEX(AK604:AT611,MATCH(CS602,AI604:AI611,0),MATCH(CS603,AK603:AT603,0)))</f>
        <v>#N/A</v>
      </c>
      <c r="CT606" s="665" t="e">
        <f>INDEX(AX598:BE599,MATCH(AW606,AV598:AV599,0),MATCH(CT602,AX596:BE596,0))*(INDEX(AK604:AT611,MATCH(CT602,AI604:AI611,0),MATCH(CT603,AK603:AT603,0)))</f>
        <v>#N/A</v>
      </c>
      <c r="CU606" s="665" t="e">
        <f>INDEX(AX598:BE599,MATCH(AW606,AV598:AV599,0),MATCH(CU602,AX596:BE596,0))*(INDEX(AK604:AT611,MATCH(CU602,AI604:AI611,0),MATCH(CU603,AK603:AT603,0)))</f>
        <v>#N/A</v>
      </c>
      <c r="CV606" s="665" t="e">
        <f>INDEX(AX598:BE599,MATCH(AW606,AV598:AV599,0),MATCH(CV602,AX596:BE596,0))*(INDEX(AK604:AT611,MATCH(CV602,AI604:AI611,0),MATCH(CV603,AK603:AT603,0)))</f>
        <v>#N/A</v>
      </c>
      <c r="CW606" s="665" t="e">
        <f>INDEX(AX598:BE599,MATCH(AW606,AV598:AV599,0),MATCH(CW602,AX596:BE596,0))*(INDEX(AK604:AT611,MATCH(CW602,AI604:AI611,0),MATCH(CW603,AK603:AT603,0)))</f>
        <v>#N/A</v>
      </c>
      <c r="CX606" s="665" t="e">
        <f>INDEX(AX598:BE599,MATCH(AW606,AV598:AV599,0),MATCH(CX602,AX596:BE596,0))*(INDEX(AK604:AT611,MATCH(CX602,AI604:AI611,0),MATCH(CX603,AK603:AT603,0)))</f>
        <v>#N/A</v>
      </c>
      <c r="CY606" s="665" t="e">
        <f>INDEX(AX598:BE599,MATCH(AW606,AV598:AV599,0),MATCH(CY602,AX596:BE596,0))*(INDEX(AK604:AT611,MATCH(CY602,AI604:AI611,0),MATCH(CY603,AK603:AT603,0)))</f>
        <v>#N/A</v>
      </c>
      <c r="CZ606" s="665" t="e">
        <f>INDEX(AX598:BE599,MATCH(AW606,AV598:AV599,0),MATCH(CZ602,AX596:BE596,0))*(INDEX(AK604:AT611,MATCH(CZ602,AI604:AI611,0),MATCH(CZ603,AK603:AT603,0)))</f>
        <v>#N/A</v>
      </c>
      <c r="DA606" s="665" t="e">
        <f>INDEX(AX598:BE599,MATCH(AW606,AV598:AV599,0),MATCH(DA602,AX596:BE596,0))*(INDEX(AK604:AT611,MATCH(DA602,AI604:AI611,0),MATCH(DA603,AK603:AT603,0)))</f>
        <v>#N/A</v>
      </c>
      <c r="DB606" s="665" t="e">
        <f>INDEX(AX598:BE599,MATCH(AW606,AV598:AV599,0),MATCH(DB602,AX596:BE596,0))*(INDEX(AK604:AT611,MATCH(DB602,AI604:AI611,0),MATCH(DB603,AK603:AT603,0)))</f>
        <v>#N/A</v>
      </c>
      <c r="DC606" s="665" t="e">
        <f>INDEX(AX598:BE599,MATCH(AW606,AV598:AV599,0),MATCH(DC602,AX596:BE596,0))*(INDEX(AK604:AT611,MATCH(DC602,AI604:AI611,0),MATCH(DC603,AK603:AT603,0)))</f>
        <v>#N/A</v>
      </c>
      <c r="DD606" s="665" t="e">
        <f>INDEX(AX598:BE599,MATCH(AW606,AV598:AV599,0),MATCH(DD602,AX596:BE596,0))*(INDEX(AK604:AT611,MATCH(DD602,AI604:AI611,0),MATCH(DD603,AK603:AT603,0)))</f>
        <v>#N/A</v>
      </c>
      <c r="DE606" s="665" t="e">
        <f>INDEX(AX598:BE599,MATCH(AW606,AV598:AV599,0),MATCH(DE602,AX596:BE596,0))*(INDEX(AK604:AT611,MATCH(DE602,AI604:AI611,0),MATCH(DE603,AK603:AT603,0)))</f>
        <v>#N/A</v>
      </c>
      <c r="DF606" s="665" t="e">
        <f>INDEX(AX598:BE599,MATCH(AW606,AV598:AV599,0),MATCH(DF602,AX596:BE596,0))*(INDEX(AK604:AT611,MATCH(DF602,AI604:AI611,0),MATCH(DF603,AK603:AT603,0)))</f>
        <v>#N/A</v>
      </c>
      <c r="DG606" s="665" t="e">
        <f>INDEX(AX598:BE599,MATCH(AW606,AV598:AV599,0),MATCH(DG602,AX596:BE596,0))*(INDEX(AK604:AT611,MATCH(DG602,AI604:AI611,0),MATCH(DG603,AK603:AT603,0)))</f>
        <v>#N/A</v>
      </c>
      <c r="DH606" s="665" t="e">
        <f>INDEX(AX598:BE599,MATCH(AW606,AV598:AV599,0),MATCH(DH602,AX596:BE596,0))*(INDEX(AK604:AT611,MATCH(DH602,AI604:AI611,0),MATCH(DH603,AK603:AT603,0)))</f>
        <v>#N/A</v>
      </c>
      <c r="DI606" s="665" t="e">
        <f>INDEX(AX598:BE599,MATCH(AW606,AV598:AV599,0),MATCH(DI602,AX596:BE596,0))*(INDEX(AK604:AT611,MATCH(DI602,AI604:AI611,0),MATCH(DI603,AK603:AT603,0)))</f>
        <v>#N/A</v>
      </c>
      <c r="DJ606" s="665" t="e">
        <f>INDEX(AX598:BE599,MATCH(AW606,AV598:AV599,0),MATCH(DJ602,AX596:BE596,0))*(INDEX(AK604:AT611,MATCH(DJ602,AI604:AI611,0),MATCH(DJ603,AK603:AT603,0)))</f>
        <v>#N/A</v>
      </c>
      <c r="DK606" s="665" t="e">
        <f>INDEX(AX598:BE599,MATCH(AW606,AV598:AV599,0),MATCH(DK602,AX596:BE596,0))*(INDEX(AK604:AT611,MATCH(DK602,AI604:AI611,0),MATCH(DK603,AK603:AT603,0)))</f>
        <v>#N/A</v>
      </c>
      <c r="DL606" s="665" t="e">
        <f>INDEX(AX598:BE599,MATCH(AW606,AV598:AV599,0),MATCH(DL602,AX596:BE596,0))*(INDEX(AK604:AT611,MATCH(DL602,AI604:AI611,0),MATCH(DL603,AK603:AT603,0)))</f>
        <v>#N/A</v>
      </c>
      <c r="DM606" s="665" t="e">
        <f>INDEX(AX598:BE599,MATCH(AW606,AV598:AV599,0),MATCH(DM602,AX596:BE596,0))*(INDEX(AK604:AT611,MATCH(DM602,AI604:AI611,0),MATCH(DM603,AK603:AT603,0)))</f>
        <v>#N/A</v>
      </c>
      <c r="DN606" s="665" t="e">
        <f>INDEX(AX598:BE599,MATCH(AW606,AV598:AV599,0),MATCH(DN602,AX596:BE596,0))*(INDEX(AK604:AT611,MATCH(DN602,AI604:AI611,0),MATCH(DN603,AK603:AT603,0)))</f>
        <v>#N/A</v>
      </c>
      <c r="DO606" s="665" t="e">
        <f>INDEX(AX598:BE599,MATCH(AW606,AV598:AV599,0),MATCH(DO602,AX596:BE596,0))*(INDEX(AK604:AT611,MATCH(DO602,AI604:AI611,0),MATCH(DO603,AK603:AT603,0)))</f>
        <v>#N/A</v>
      </c>
      <c r="DP606" s="665" t="e">
        <f>INDEX(AX598:BE599,MATCH(AW606,AV598:AV599,0),MATCH(DP602,AX596:BE596,0))*(INDEX(AK604:AT611,MATCH(DP602,AI604:AI611,0),MATCH(DP603,AK603:AT603,0)))</f>
        <v>#N/A</v>
      </c>
      <c r="DQ606" s="643" t="e">
        <f>SUM(AX606:DP606)=#REF!</f>
        <v>#REF!</v>
      </c>
      <c r="DR606" s="749">
        <v>2025</v>
      </c>
      <c r="DS606" s="665" t="e">
        <f>IF(DR606&gt;DS602,AX605-AX606,0)</f>
        <v>#REF!</v>
      </c>
      <c r="DT606" s="665" t="e">
        <f>IF(DR606&gt;DT602,AY605-AY606,0)</f>
        <v>#N/A</v>
      </c>
      <c r="DU606" s="665" t="e">
        <f>IF(DR606&gt;DU602,AZ605-AZ606,0)</f>
        <v>#N/A</v>
      </c>
      <c r="DV606" s="665" t="e">
        <f>IF(DR606&gt;DV602,BA605-BA606,0)</f>
        <v>#N/A</v>
      </c>
      <c r="DW606" s="665" t="e">
        <f>IF(DR606&gt;DW602,BB605-BB606,0)</f>
        <v>#N/A</v>
      </c>
      <c r="DX606" s="665" t="e">
        <f>IF(DR606&gt;DX602,BC605-BC606,0)</f>
        <v>#N/A</v>
      </c>
      <c r="DY606" s="665" t="e">
        <f>IF(DR606&gt;DY602,BD605-BD606,0)</f>
        <v>#N/A</v>
      </c>
      <c r="DZ606" s="665" t="e">
        <f>IF(DR606&gt;DZ602,BE605-BE606,0)</f>
        <v>#N/A</v>
      </c>
      <c r="EA606" s="665" t="e">
        <f>IF(DR606&gt;EA602,BF605-BF606,0)</f>
        <v>#N/A</v>
      </c>
      <c r="EB606" s="665" t="e">
        <f>IF(DR606&gt;EB602,BG605-BG606,0)</f>
        <v>#N/A</v>
      </c>
      <c r="EC606" s="665" t="e">
        <f>IF(DR606&gt;EC602,BH605-BH606,0)</f>
        <v>#N/A</v>
      </c>
      <c r="ED606" s="665">
        <f>IF(DR606&gt;ED602,BI605-BI606,0)</f>
        <v>0</v>
      </c>
      <c r="EE606" s="665">
        <f>IF(DR606&gt;EE602,BJ605-BJ606,0)</f>
        <v>0</v>
      </c>
      <c r="EF606" s="665">
        <f>IF(DR606&gt;EF602,BK605-BK606,0)</f>
        <v>0</v>
      </c>
      <c r="EG606" s="665">
        <f>IF(DR606&gt;EG602,BL605-BL606,0)</f>
        <v>0</v>
      </c>
      <c r="EH606" s="665">
        <f>IF(DR606&gt;EH602,BM605-BM606,0)</f>
        <v>0</v>
      </c>
      <c r="EI606" s="665">
        <f>IF(DR606&gt;EI602,BN605-BN606,0)</f>
        <v>0</v>
      </c>
      <c r="EJ606" s="665">
        <f>IF(DR606&gt;EJ602,BO605-BO606,0)</f>
        <v>0</v>
      </c>
      <c r="EK606" s="665">
        <f>IF(DR606&gt;EK602,BP605-BP606,0)</f>
        <v>0</v>
      </c>
      <c r="EL606" s="665">
        <f>IF(DR606&gt;EL602,BQ605-BQ606,0)</f>
        <v>0</v>
      </c>
      <c r="EM606" s="665">
        <f>IF(DR606&gt;EM602,BR605-BR606,0)</f>
        <v>0</v>
      </c>
      <c r="EN606" s="665">
        <f>IF(DR606&gt;EN602,BS605-BS606,0)</f>
        <v>0</v>
      </c>
      <c r="EO606" s="665">
        <f>IF(DR606&gt;EO602,BT605-BT606,0)</f>
        <v>0</v>
      </c>
      <c r="EP606" s="665">
        <f>IF(DR606&gt;EP602,BU605-BU606,0)</f>
        <v>0</v>
      </c>
      <c r="EQ606" s="665">
        <f>IF(DR606&gt;EQ602,BV605-BV606,0)</f>
        <v>0</v>
      </c>
      <c r="ER606" s="665">
        <f>IF(DR606&gt;ER602,BW605-BW606,0)</f>
        <v>0</v>
      </c>
      <c r="ES606" s="665">
        <f>IF(DR606&gt;ES602,BX605-BX606,0)</f>
        <v>0</v>
      </c>
      <c r="ET606" s="665">
        <f>IF(DR606&gt;ET602,BY605-BY606,0)</f>
        <v>0</v>
      </c>
      <c r="EU606" s="665">
        <f>IF(DR606&gt;EU602,BZ605-BZ606,0)</f>
        <v>0</v>
      </c>
      <c r="EV606" s="665">
        <f>IF(DR606&gt;EV602,CA605-CA606,0)</f>
        <v>0</v>
      </c>
      <c r="EW606" s="665">
        <f>IF(DR606&gt;EW602,CB605-CB606,0)</f>
        <v>0</v>
      </c>
      <c r="EX606" s="665">
        <f>IF(DR606&gt;EX602,CC605-CC606,0)</f>
        <v>0</v>
      </c>
      <c r="EY606" s="665">
        <f>IF(DR606&gt;EY602,CD605-CD606,0)</f>
        <v>0</v>
      </c>
      <c r="EZ606" s="665">
        <f>IF(DR606&gt;EZ602,CE605-CE606,0)</f>
        <v>0</v>
      </c>
      <c r="FA606" s="665">
        <f>IF(DR606&gt;FA602,CF605-CF606,0)</f>
        <v>0</v>
      </c>
      <c r="FB606" s="665">
        <f>IF(DR606&gt;FB602,CG605-CG606,0)</f>
        <v>0</v>
      </c>
      <c r="FC606" s="665">
        <f>IF(DR606&gt;FC602,CH605-CH606,0)</f>
        <v>0</v>
      </c>
      <c r="FD606" s="665">
        <f>IF(DR606&gt;FD602,CI605-CI606,0)</f>
        <v>0</v>
      </c>
      <c r="FE606" s="665">
        <f>IF(DR606&gt;FE602,CJ605-CJ606,0)</f>
        <v>0</v>
      </c>
      <c r="FF606" s="665">
        <f>IF(DR606&gt;FF602,CK605-CK606,0)</f>
        <v>0</v>
      </c>
      <c r="FG606" s="665">
        <f>IF(DR606&gt;FG602,CL605-CL606,0)</f>
        <v>0</v>
      </c>
      <c r="FH606" s="665">
        <f>IF(DR606&gt;FH602,CM605-CM606,0)</f>
        <v>0</v>
      </c>
      <c r="FI606" s="665">
        <f>IF(DR606&gt;FI602,CN605-CN606,0)</f>
        <v>0</v>
      </c>
      <c r="FJ606" s="665">
        <f>IF(DR606&gt;FJ602,CO605-CO606,0)</f>
        <v>0</v>
      </c>
      <c r="FK606" s="665">
        <f>IF(DR606&gt;FK602,CP605-CP606,0)</f>
        <v>0</v>
      </c>
      <c r="FL606" s="665">
        <f>IF(DR606&gt;FL602,CQ605-CQ606,0)</f>
        <v>0</v>
      </c>
      <c r="FM606" s="665">
        <f>IF(DR606&gt;FM602,CR605-CR606,0)</f>
        <v>0</v>
      </c>
      <c r="FN606" s="665">
        <f>IF(DR606&gt;FN602,CS605-CS606,0)</f>
        <v>0</v>
      </c>
      <c r="FO606" s="665">
        <f>IF(DR606&gt;FO602,CT605-CT606,0)</f>
        <v>0</v>
      </c>
      <c r="FP606" s="665">
        <f>IF(DR606&gt;FP602,CU605-CU606,0)</f>
        <v>0</v>
      </c>
      <c r="FQ606" s="665">
        <f>IF(DR606&gt;FQ602,CV605-CV606,0)</f>
        <v>0</v>
      </c>
      <c r="FR606" s="665">
        <f>IF(DR606&gt;FR602,CW605-CW606,0)</f>
        <v>0</v>
      </c>
      <c r="FS606" s="665">
        <f>IF(DR606&gt;FS602,CX605-CX606,0)</f>
        <v>0</v>
      </c>
      <c r="FT606" s="665">
        <f>IF(DR606&gt;FT602,CY605-CY606,0)</f>
        <v>0</v>
      </c>
      <c r="FU606" s="665">
        <f>IF(DR606&gt;FU602,CZ605-CZ606,0)</f>
        <v>0</v>
      </c>
      <c r="FV606" s="665">
        <f>IF(DR606&gt;FV602,DA605-DA606,0)</f>
        <v>0</v>
      </c>
      <c r="FW606" s="665">
        <f>IF(DR606&gt;FW602,DB605-DB606,0)</f>
        <v>0</v>
      </c>
      <c r="FX606" s="665">
        <f>IF(DR606&gt;FX602,DC605-DC606,0)</f>
        <v>0</v>
      </c>
      <c r="FY606" s="665">
        <f>IF(DR606&gt;FY602,DD605-DD606,0)</f>
        <v>0</v>
      </c>
      <c r="FZ606" s="665">
        <f>IF(DR606&gt;FZ602,DE605-DE606,0)</f>
        <v>0</v>
      </c>
      <c r="GA606" s="665">
        <f>IF(DR606&gt;GA602,DF605-DF606,0)</f>
        <v>0</v>
      </c>
      <c r="GB606" s="665">
        <f>IF(DR606&gt;GB602,DG605-DG606,0)</f>
        <v>0</v>
      </c>
      <c r="GC606" s="665">
        <f>IF(DR606&gt;GC602,DH605-DH606,0)</f>
        <v>0</v>
      </c>
      <c r="GD606" s="665">
        <f>IF(DR606&gt;GD602,DI605-DI606,0)</f>
        <v>0</v>
      </c>
      <c r="GE606" s="665">
        <f>IF(DR606&gt;GE602,DJ605-DJ606,0)</f>
        <v>0</v>
      </c>
      <c r="GF606" s="665">
        <f>IF(DR606&gt;GF602,DK605-DK606,0)</f>
        <v>0</v>
      </c>
      <c r="GG606" s="665">
        <f>IF(DR606&gt;GG602,DL605-DL606,0)</f>
        <v>0</v>
      </c>
      <c r="GH606" s="665">
        <f>IF(DR606&gt;GH602,DM605-DM606,0)</f>
        <v>0</v>
      </c>
      <c r="GI606" s="665">
        <f>IF(DR606&gt;GI602,DN605-DN606,0)</f>
        <v>0</v>
      </c>
      <c r="GJ606" s="665">
        <f>IF(DR606&gt;GJ602,DO605-DO606,0)</f>
        <v>0</v>
      </c>
      <c r="GK606" s="665">
        <f>IF(DR606&gt;GK602,DP605-DP606,0)</f>
        <v>0</v>
      </c>
      <c r="GL606" s="665" t="e">
        <f>SUM(DS606:GK606)+SUM(#REF!)=#REF!</f>
        <v>#REF!</v>
      </c>
      <c r="GM606" s="667"/>
      <c r="GN606" s="749">
        <v>2025</v>
      </c>
      <c r="GO606" s="664" t="e">
        <f>SUMIF(DS603:GK603,GO603,DS606:GK606)</f>
        <v>#REF!</v>
      </c>
      <c r="GP606" s="668" t="e">
        <f>SUMIF(DS603:GK603,GP603,DS606:GK606)</f>
        <v>#N/A</v>
      </c>
      <c r="GQ606" s="668" t="e">
        <f>SUMIF(DS603:GK603,GQ603,DS606:GK606)</f>
        <v>#N/A</v>
      </c>
      <c r="GR606" s="668" t="e">
        <f>SUMIF(DS603:GK603,GR603,DS606:GK606)</f>
        <v>#N/A</v>
      </c>
      <c r="GS606" s="668" t="e">
        <f>SUMIF(DS603:GK603,GS603,DS606:GK606)</f>
        <v>#N/A</v>
      </c>
      <c r="GT606" s="668" t="e">
        <f>SUMIF(DS603:GK603,GT603,DS606:GK606)</f>
        <v>#N/A</v>
      </c>
      <c r="GU606" s="668" t="e">
        <f>SUMIF(DS603:GK603,GU603,DS606:GK606)</f>
        <v>#N/A</v>
      </c>
      <c r="GV606" s="668" t="e">
        <f>SUMIF(DS603:GK603,GV603,DS606:GK606)</f>
        <v>#N/A</v>
      </c>
      <c r="GW606" s="668" t="e">
        <f>SUMIF(DS603:GK603,GW603,DS606:GK606)</f>
        <v>#N/A</v>
      </c>
      <c r="GX606" s="668" t="e">
        <f>SUMIF(DS603:GK603,GX603,DS606:GK606)</f>
        <v>#N/A</v>
      </c>
      <c r="GY606" s="668" t="e">
        <f>SUMIF(DS603:GK603,GY603,DS606:GK606)</f>
        <v>#N/A</v>
      </c>
      <c r="GZ606" s="646" t="e">
        <f>SUM(GO606:GY606)=(#REF!-SUM(#REF!))</f>
        <v>#REF!</v>
      </c>
    </row>
    <row r="607" spans="1:234" hidden="1" x14ac:dyDescent="0.25">
      <c r="A607" s="643" t="s">
        <v>208</v>
      </c>
      <c r="AI607" s="664">
        <v>2026</v>
      </c>
      <c r="AJ607" s="664">
        <v>0</v>
      </c>
      <c r="AK607" s="665">
        <f>IFERROR(#REF!/#REF!,0)</f>
        <v>0</v>
      </c>
      <c r="AL607" s="665">
        <f>IFERROR(#REF!/#REF!,0)</f>
        <v>0</v>
      </c>
      <c r="AM607" s="665">
        <f>IFERROR(#REF!/#REF!,0)</f>
        <v>0</v>
      </c>
      <c r="AN607" s="669">
        <f>IFERROR(#REF!/#REF!,0)</f>
        <v>0</v>
      </c>
      <c r="AO607" s="669">
        <f>IFERROR(#REF!/#REF!,0)</f>
        <v>0</v>
      </c>
      <c r="AP607" s="669">
        <f>IFERROR(#REF!/#REF!,0)</f>
        <v>0</v>
      </c>
      <c r="AQ607" s="669">
        <f>IFERROR(#REF!/#REF!,0)</f>
        <v>0</v>
      </c>
      <c r="AR607" s="669">
        <f>IFERROR(#REF!/#REF!,0)</f>
        <v>0</v>
      </c>
      <c r="AS607" s="669">
        <f>IFERROR(#REF!/#REF!,0)</f>
        <v>0</v>
      </c>
      <c r="AT607" s="669">
        <f>IFERROR(#REF!/#REF!,0)</f>
        <v>0</v>
      </c>
      <c r="AU607" s="666"/>
      <c r="AW607" s="749">
        <v>2026</v>
      </c>
      <c r="AX607" s="665" t="e">
        <f>#REF!</f>
        <v>#REF!</v>
      </c>
      <c r="AY607" s="665" t="e">
        <f>INDEX(AX598:BE599,MATCH(AW607,AV598:AV599,0),MATCH(AY602,AX596:BE596,0))*(INDEX(AK604:AT611,MATCH(AY602,AI604:AI611,0),MATCH(AY603,AK603:AT603,0)))</f>
        <v>#N/A</v>
      </c>
      <c r="AZ607" s="665" t="e">
        <f>INDEX(AX598:BE599,MATCH(AW607,AV598:AV599,0),MATCH(AZ602,AX596:BE596,0))*(INDEX(AK604:AT611,MATCH(AZ602,AI604:AI611,0),MATCH(AZ603,AK603:AT603,0)))</f>
        <v>#N/A</v>
      </c>
      <c r="BA607" s="665" t="e">
        <f>INDEX(AX598:BE599,MATCH(AW607,AV598:AV599,0),MATCH(BA602,AX596:BE596,0))*(INDEX(AK604:AT611,MATCH(BA602,AI604:AI611,0),MATCH(BA603,AK603:AT603,0)))</f>
        <v>#N/A</v>
      </c>
      <c r="BB607" s="665" t="e">
        <f>INDEX(AX598:BE599,MATCH(AW607,AV598:AV599,0),MATCH(BB602,AX596:BE596,0))*(INDEX(AK604:AT611,MATCH(BB602,AI604:AI611,0),MATCH(BB603,AK603:AT603,0)))</f>
        <v>#N/A</v>
      </c>
      <c r="BC607" s="665" t="e">
        <f>INDEX(AX598:BE599,MATCH(AW607,AV598:AV599,0),MATCH(BC602,AX596:BE596,0))*(INDEX(AK604:AT611,MATCH(BC602,AI604:AI611,0),MATCH(BC603,AK603:AT603,0)))</f>
        <v>#N/A</v>
      </c>
      <c r="BD607" s="665" t="e">
        <f>INDEX(AX598:BE599,MATCH(AW607,AV598:AV599,0),MATCH(BD602,AX596:BE596,0))*(INDEX(AK604:AT611,MATCH(BD602,AI604:AI611,0),MATCH(BD603,AK603:AT603,0)))</f>
        <v>#N/A</v>
      </c>
      <c r="BE607" s="665" t="e">
        <f>INDEX(AX598:BE599,MATCH(AW607,AV598:AV599,0),MATCH(BE602,AX596:BE596,0))*(INDEX(AK604:AT611,MATCH(BE602,AI604:AI611,0),MATCH(BE603,AK603:AT603,0)))</f>
        <v>#N/A</v>
      </c>
      <c r="BF607" s="665" t="e">
        <f>INDEX(AX598:BE599,MATCH(AW607,AV598:AV599,0),MATCH(BF602,AX596:BE596,0))*(INDEX(AK604:AT611,MATCH(BF602,AI604:AI611,0),MATCH(BF603,AK603:AT603,0)))</f>
        <v>#N/A</v>
      </c>
      <c r="BG607" s="665" t="e">
        <f>INDEX(AX598:BE599,MATCH(AW607,AV598:AV599,0),MATCH(BG602,AX596:BE596,0))*(INDEX(AK604:AT611,MATCH(BG602,AI604:AI611,0),MATCH(BG603,AK603:AT603,0)))</f>
        <v>#N/A</v>
      </c>
      <c r="BH607" s="665" t="e">
        <f>INDEX(AX598:BE599,MATCH(AW607,AV598:AV599,0),MATCH(BH602,AX596:BE596,0))*(INDEX(AK604:AT611,MATCH(BH602,AI604:AI611,0),MATCH(BH603,AK603:AT603,0)))</f>
        <v>#N/A</v>
      </c>
      <c r="BI607" s="665" t="e">
        <f>INDEX(AX598:BE599,MATCH(AW607,AV598:AV599,0),MATCH(BI602,AX596:BE596,0))*(INDEX(AK604:AT611,MATCH(BI602,AI604:AI611,0),MATCH(BI603,AK603:AT603,0)))</f>
        <v>#N/A</v>
      </c>
      <c r="BJ607" s="665" t="e">
        <f>INDEX(AX598:BE599,MATCH(AW607,AV598:AV599,0),MATCH(BJ602,AX596:BE596,0))*(INDEX(AK604:AT611,MATCH(BJ602,AI604:AI611,0),MATCH(BJ603,AK603:AT603,0)))</f>
        <v>#N/A</v>
      </c>
      <c r="BK607" s="665" t="e">
        <f>INDEX(AX598:BE599,MATCH(AW607,AV598:AV599,0),MATCH(BK602,AX596:BE596,0))*(INDEX(AK604:AT611,MATCH(BK602,AI604:AI611,0),MATCH(BK603,AK603:AT603,0)))</f>
        <v>#N/A</v>
      </c>
      <c r="BL607" s="665" t="e">
        <f>INDEX(AX598:BE599,MATCH(AW607,AV598:AV599,0),MATCH(BL602,AX596:BE596,0))*(INDEX(AK604:AT611,MATCH(BL602,AI604:AI611,0),MATCH(BL603,AK603:AT603,0)))</f>
        <v>#N/A</v>
      </c>
      <c r="BM607" s="665" t="e">
        <f>INDEX(AX598:BE599,MATCH(AW607,AV598:AV599,0),MATCH(BM602,AX596:BE596,0))*(INDEX(AK604:AT611,MATCH(BM602,AI604:AI611,0),MATCH(BM603,AK603:AT603,0)))</f>
        <v>#N/A</v>
      </c>
      <c r="BN607" s="665" t="e">
        <f>INDEX(AX598:BE599,MATCH(AW607,AV598:AV599,0),MATCH(BN602,AX596:BE596,0))*(INDEX(AK604:AT611,MATCH(BN602,AI604:AI611,0),MATCH(BN603,AK603:AT603,0)))</f>
        <v>#N/A</v>
      </c>
      <c r="BO607" s="665" t="e">
        <f>INDEX(AX598:BE599,MATCH(AW607,AV598:AV599,0),MATCH(BO602,AX596:BE596,0))*(INDEX(AK604:AT611,MATCH(BO602,AI604:AI611,0),MATCH(BO603,AK603:AT603,0)))</f>
        <v>#N/A</v>
      </c>
      <c r="BP607" s="665" t="e">
        <f>INDEX(AX598:BE599,MATCH(AW607,AV598:AV599,0),MATCH(BP602,AX596:BE596,0))*(INDEX(AK604:AT611,MATCH(BP602,AI604:AI611,0),MATCH(BP603,AK603:AT603,0)))</f>
        <v>#N/A</v>
      </c>
      <c r="BQ607" s="665" t="e">
        <f>INDEX(AX598:BE599,MATCH(AW607,AV598:AV599,0),MATCH(BQ602,AX596:BE596,0))*(INDEX(AK604:AT611,MATCH(BQ602,AI604:AI611,0),MATCH(BQ603,AK603:AT603,0)))</f>
        <v>#N/A</v>
      </c>
      <c r="BR607" s="665" t="e">
        <f>INDEX(AX598:BE599,MATCH(AW607,AV598:AV599,0),MATCH(BR602,AX596:BE596,0))*(INDEX(AK604:AT611,MATCH(BR602,AI604:AI611,0),MATCH(BR603,AK603:AT603,0)))</f>
        <v>#N/A</v>
      </c>
      <c r="BS607" s="665" t="e">
        <f>INDEX(AX598:BE599,MATCH(AW607,AV598:AV599,0),MATCH(BS602,AX596:BE596,0))*(INDEX(AK604:AT611,MATCH(BS602,AI604:AI611,0),MATCH(BS603,AK603:AT603,0)))</f>
        <v>#N/A</v>
      </c>
      <c r="BT607" s="665" t="e">
        <f>INDEX(AX598:BE599,MATCH(AW607,AV598:AV599,0),MATCH(BT602,AX596:BE596,0))*(INDEX(AK604:AT611,MATCH(BT602,AI604:AI611,0),MATCH(BT603,AK603:AT603,0)))</f>
        <v>#N/A</v>
      </c>
      <c r="BU607" s="665" t="e">
        <f>INDEX(AX598:BE599,MATCH(AW607,AV598:AV599,0),MATCH(BU602,AX596:BE596,0))*(INDEX(AK604:AT611,MATCH(BU602,AI604:AI611,0),MATCH(BU603,AK603:AT603,0)))</f>
        <v>#N/A</v>
      </c>
      <c r="BV607" s="665" t="e">
        <f>INDEX(AX598:BE599,MATCH(AW607,AV598:AV599,0),MATCH(BV602,AX596:BE596,0))*(INDEX(AK604:AT611,MATCH(BV602,AI604:AI611,0),MATCH(BV603,AK603:AT603,0)))</f>
        <v>#N/A</v>
      </c>
      <c r="BW607" s="665" t="e">
        <f>INDEX(AX598:BE599,MATCH(AW607,AV598:AV599,0),MATCH(BW602,AX596:BE596,0))*(INDEX(AK604:AT611,MATCH(BW602,AI604:AI611,0),MATCH(BW603,AK603:AT603,0)))</f>
        <v>#N/A</v>
      </c>
      <c r="BX607" s="665" t="e">
        <f>INDEX(AX598:BE599,MATCH(AW607,AV598:AV599,0),MATCH(BX602,AX596:BE596,0))*(INDEX(AK604:AT611,MATCH(BX602,AI604:AI611,0),MATCH(BX603,AK603:AT603,0)))</f>
        <v>#N/A</v>
      </c>
      <c r="BY607" s="665" t="e">
        <f>INDEX(AX598:BE599,MATCH(AW607,AV598:AV599,0),MATCH(BY602,AX596:BE596,0))*(INDEX(AK604:AT611,MATCH(BY602,AI604:AI611,0),MATCH(BY603,AK603:AT603,0)))</f>
        <v>#N/A</v>
      </c>
      <c r="BZ607" s="665" t="e">
        <f>INDEX(AX598:BE599,MATCH(AW607,AV598:AV599,0),MATCH(BZ602,AX596:BE596,0))*(INDEX(AK604:AT611,MATCH(BZ602,AI604:AI611,0),MATCH(BZ603,AK603:AT603,0)))</f>
        <v>#N/A</v>
      </c>
      <c r="CA607" s="665" t="e">
        <f>INDEX(AX598:BE599,MATCH(AW607,AV598:AV599,0),MATCH(CA602,AX596:BE596,0))*(INDEX(AK604:AT611,MATCH(CA602,AI604:AI611,0),MATCH(CA603,AK603:AT603,0)))</f>
        <v>#N/A</v>
      </c>
      <c r="CB607" s="665" t="e">
        <f>INDEX(AX598:BE599,MATCH(AW607,AV598:AV599,0),MATCH(CB602,AX596:BE596,0))*(INDEX(AK604:AT611,MATCH(CB602,AI604:AI611,0),MATCH(CB603,AK603:AT603,0)))</f>
        <v>#N/A</v>
      </c>
      <c r="CC607" s="665" t="e">
        <f>INDEX(AX598:BE599,MATCH(AW607,AV598:AV599,0),MATCH(CC602,AX596:BE596,0))*(INDEX(AK604:AT611,MATCH(CC602,AI604:AI611,0),MATCH(CC603,AK603:AT603,0)))</f>
        <v>#N/A</v>
      </c>
      <c r="CD607" s="665" t="e">
        <f>INDEX(AX598:BE599,MATCH(AW607,AV598:AV599,0),MATCH(CD602,AX596:BE596,0))*(INDEX(AK604:AT611,MATCH(CD602,AI604:AI611,0),MATCH(CD603,AK603:AT603,0)))</f>
        <v>#N/A</v>
      </c>
      <c r="CE607" s="665" t="e">
        <f>INDEX(AX598:BE599,MATCH(AW607,AV598:AV599,0),MATCH(CE602,AX596:BE596,0))*(INDEX(AK604:AT611,MATCH(CE602,AI604:AI611,0),MATCH(CE603,AK603:AT603,0)))</f>
        <v>#N/A</v>
      </c>
      <c r="CF607" s="665" t="e">
        <f>INDEX(AX598:BE599,MATCH(AW607,AV598:AV599,0),MATCH(CF602,AX596:BE596,0))*(INDEX(AK604:AT611,MATCH(CF602,AI604:AI611,0),MATCH(CF603,AK603:AT603,0)))</f>
        <v>#N/A</v>
      </c>
      <c r="CG607" s="665" t="e">
        <f>INDEX(AX598:BE599,MATCH(AW607,AV598:AV599,0),MATCH(CG602,AX596:BE596,0))*(INDEX(AK604:AT611,MATCH(CG602,AI604:AI611,0),MATCH(CG603,AK603:AT603,0)))</f>
        <v>#N/A</v>
      </c>
      <c r="CH607" s="665" t="e">
        <f>INDEX(AX598:BE599,MATCH(AW607,AV598:AV599,0),MATCH(CH602,AX596:BE596,0))*(INDEX(AK604:AT611,MATCH(CH602,AI604:AI611,0),MATCH(CH603,AK603:AT603,0)))</f>
        <v>#N/A</v>
      </c>
      <c r="CI607" s="665" t="e">
        <f>INDEX(AX598:BE599,MATCH(AW607,AV598:AV599,0),MATCH(CI602,AX596:BE596,0))*(INDEX(AK604:AT611,MATCH(CI602,AI604:AI611,0),MATCH(CI603,AK603:AT603,0)))</f>
        <v>#N/A</v>
      </c>
      <c r="CJ607" s="665" t="e">
        <f>INDEX(AX598:BE599,MATCH(AW607,AV598:AV599,0),MATCH(CJ602,AX596:BE596,0))*(INDEX(AK604:AT611,MATCH(CJ602,AI604:AI611,0),MATCH(CJ603,AK603:AT603,0)))</f>
        <v>#N/A</v>
      </c>
      <c r="CK607" s="665" t="e">
        <f>INDEX(AX598:BE599,MATCH(AW607,AV598:AV599,0),MATCH(CK602,AX596:BE596,0))*(INDEX(AK604:AT611,MATCH(CK602,AI604:AI611,0),MATCH(CK603,AK603:AT603,0)))</f>
        <v>#N/A</v>
      </c>
      <c r="CL607" s="665" t="e">
        <f>INDEX(AX598:BE599,MATCH(AW607,AV598:AV599,0),MATCH(CL602,AX596:BE596,0))*(INDEX(AK604:AT611,MATCH(CL602,AI604:AI611,0),MATCH(CL603,AK603:AT603,0)))</f>
        <v>#N/A</v>
      </c>
      <c r="CM607" s="665" t="e">
        <f>INDEX(AX598:BE599,MATCH(AW607,AV598:AV599,0),MATCH(CM602,AX596:BE596,0))*(INDEX(AK604:AT611,MATCH(CM602,AI604:AI611,0),MATCH(CM603,AK603:AT603,0)))</f>
        <v>#N/A</v>
      </c>
      <c r="CN607" s="665" t="e">
        <f>INDEX(AX598:BE599,MATCH(AW607,AV598:AV599,0),MATCH(CN602,AX596:BE596,0))*(INDEX(AK604:AT611,MATCH(CN602,AI604:AI611,0),MATCH(CN603,AK603:AT603,0)))</f>
        <v>#N/A</v>
      </c>
      <c r="CO607" s="665" t="e">
        <f>INDEX(AX598:BE599,MATCH(AW607,AV598:AV599,0),MATCH(CO602,AX596:BE596,0))*(INDEX(AK604:AT611,MATCH(CO602,AI604:AI611,0),MATCH(CO603,AK603:AT603,0)))</f>
        <v>#N/A</v>
      </c>
      <c r="CP607" s="665" t="e">
        <f>INDEX(AX598:BE599,MATCH(AW607,AV598:AV599,0),MATCH(CP602,AX596:BE596,0))*(INDEX(AK604:AT611,MATCH(CP602,AI604:AI611,0),MATCH(CP603,AK603:AT603,0)))</f>
        <v>#N/A</v>
      </c>
      <c r="CQ607" s="665" t="e">
        <f>INDEX(AX598:BE599,MATCH(AW607,AV598:AV599,0),MATCH(CQ602,AX596:BE596,0))*(INDEX(AK604:AT611,MATCH(CQ602,AI604:AI611,0),MATCH(CQ603,AK603:AT603,0)))</f>
        <v>#N/A</v>
      </c>
      <c r="CR607" s="665" t="e">
        <f>INDEX(AX598:BE599,MATCH(AW607,AV598:AV599,0),MATCH(CR602,AX596:BE596,0))*(INDEX(AK604:AT611,MATCH(CR602,AI604:AI611,0),MATCH(CR603,AK603:AT603,0)))</f>
        <v>#N/A</v>
      </c>
      <c r="CS607" s="665" t="e">
        <f>INDEX(AX598:BE599,MATCH(AW607,AV598:AV599,0),MATCH(CS602,AX596:BE596,0))*(INDEX(AK604:AT611,MATCH(CS602,AI604:AI611,0),MATCH(CS603,AK603:AT603,0)))</f>
        <v>#N/A</v>
      </c>
      <c r="CT607" s="665" t="e">
        <f>INDEX(AX598:BE599,MATCH(AW607,AV598:AV599,0),MATCH(CT602,AX596:BE596,0))*(INDEX(AK604:AT611,MATCH(CT602,AI604:AI611,0),MATCH(CT603,AK603:AT603,0)))</f>
        <v>#N/A</v>
      </c>
      <c r="CU607" s="665" t="e">
        <f>INDEX(AX598:BE599,MATCH(AW607,AV598:AV599,0),MATCH(CU602,AX596:BE596,0))*(INDEX(AK604:AT611,MATCH(CU602,AI604:AI611,0),MATCH(CU603,AK603:AT603,0)))</f>
        <v>#N/A</v>
      </c>
      <c r="CV607" s="665" t="e">
        <f>INDEX(AX598:BE599,MATCH(AW607,AV598:AV599,0),MATCH(CV602,AX596:BE596,0))*(INDEX(AK604:AT611,MATCH(CV602,AI604:AI611,0),MATCH(CV603,AK603:AT603,0)))</f>
        <v>#N/A</v>
      </c>
      <c r="CW607" s="665" t="e">
        <f>INDEX(AX598:BE599,MATCH(AW607,AV598:AV599,0),MATCH(CW602,AX596:BE596,0))*(INDEX(AK604:AT611,MATCH(CW602,AI604:AI611,0),MATCH(CW603,AK603:AT603,0)))</f>
        <v>#N/A</v>
      </c>
      <c r="CX607" s="665" t="e">
        <f>INDEX(AX598:BE599,MATCH(AW607,AV598:AV599,0),MATCH(CX602,AX596:BE596,0))*(INDEX(AK604:AT611,MATCH(CX602,AI604:AI611,0),MATCH(CX603,AK603:AT603,0)))</f>
        <v>#N/A</v>
      </c>
      <c r="CY607" s="665" t="e">
        <f>INDEX(AX598:BE599,MATCH(AW607,AV598:AV599,0),MATCH(CY602,AX596:BE596,0))*(INDEX(AK604:AT611,MATCH(CY602,AI604:AI611,0),MATCH(CY603,AK603:AT603,0)))</f>
        <v>#N/A</v>
      </c>
      <c r="CZ607" s="665" t="e">
        <f>INDEX(AX598:BE599,MATCH(AW607,AV598:AV599,0),MATCH(CZ602,AX596:BE596,0))*(INDEX(AK604:AT611,MATCH(CZ602,AI604:AI611,0),MATCH(CZ603,AK603:AT603,0)))</f>
        <v>#N/A</v>
      </c>
      <c r="DA607" s="665" t="e">
        <f>INDEX(AX598:BE599,MATCH(AW607,AV598:AV599,0),MATCH(DA602,AX596:BE596,0))*(INDEX(AK604:AT611,MATCH(DA602,AI604:AI611,0),MATCH(DA603,AK603:AT603,0)))</f>
        <v>#N/A</v>
      </c>
      <c r="DB607" s="665" t="e">
        <f>INDEX(AX598:BE599,MATCH(AW607,AV598:AV599,0),MATCH(DB602,AX596:BE596,0))*(INDEX(AK604:AT611,MATCH(DB602,AI604:AI611,0),MATCH(DB603,AK603:AT603,0)))</f>
        <v>#N/A</v>
      </c>
      <c r="DC607" s="665" t="e">
        <f>INDEX(AX598:BE599,MATCH(AW607,AV598:AV599,0),MATCH(DC602,AX596:BE596,0))*(INDEX(AK604:AT611,MATCH(DC602,AI604:AI611,0),MATCH(DC603,AK603:AT603,0)))</f>
        <v>#N/A</v>
      </c>
      <c r="DD607" s="665" t="e">
        <f>INDEX(AX598:BE599,MATCH(AW607,AV598:AV599,0),MATCH(DD602,AX596:BE596,0))*(INDEX(AK604:AT611,MATCH(DD602,AI604:AI611,0),MATCH(DD603,AK603:AT603,0)))</f>
        <v>#N/A</v>
      </c>
      <c r="DE607" s="665" t="e">
        <f>INDEX(AX598:BE599,MATCH(AW607,AV598:AV599,0),MATCH(DE602,AX596:BE596,0))*(INDEX(AK604:AT611,MATCH(DE602,AI604:AI611,0),MATCH(DE603,AK603:AT603,0)))</f>
        <v>#N/A</v>
      </c>
      <c r="DF607" s="665" t="e">
        <f>INDEX(AX598:BE599,MATCH(AW607,AV598:AV599,0),MATCH(DF602,AX596:BE596,0))*(INDEX(AK604:AT611,MATCH(DF602,AI604:AI611,0),MATCH(DF603,AK603:AT603,0)))</f>
        <v>#N/A</v>
      </c>
      <c r="DG607" s="665" t="e">
        <f>INDEX(AX598:BE599,MATCH(AW607,AV598:AV599,0),MATCH(DG602,AX596:BE596,0))*(INDEX(AK604:AT611,MATCH(DG602,AI604:AI611,0),MATCH(DG603,AK603:AT603,0)))</f>
        <v>#N/A</v>
      </c>
      <c r="DH607" s="665" t="e">
        <f>INDEX(AX598:BE599,MATCH(AW607,AV598:AV599,0),MATCH(DH602,AX596:BE596,0))*(INDEX(AK604:AT611,MATCH(DH602,AI604:AI611,0),MATCH(DH603,AK603:AT603,0)))</f>
        <v>#N/A</v>
      </c>
      <c r="DI607" s="665" t="e">
        <f>INDEX(AX598:BE599,MATCH(AW607,AV598:AV599,0),MATCH(DI602,AX596:BE596,0))*(INDEX(AK604:AT611,MATCH(DI602,AI604:AI611,0),MATCH(DI603,AK603:AT603,0)))</f>
        <v>#N/A</v>
      </c>
      <c r="DJ607" s="665" t="e">
        <f>INDEX(AX598:BE599,MATCH(AW607,AV598:AV599,0),MATCH(DJ602,AX596:BE596,0))*(INDEX(AK604:AT611,MATCH(DJ602,AI604:AI611,0),MATCH(DJ603,AK603:AT603,0)))</f>
        <v>#N/A</v>
      </c>
      <c r="DK607" s="665" t="e">
        <f>INDEX(AX598:BE599,MATCH(AW607,AV598:AV599,0),MATCH(DK602,AX596:BE596,0))*(INDEX(AK604:AT611,MATCH(DK602,AI604:AI611,0),MATCH(DK603,AK603:AT603,0)))</f>
        <v>#N/A</v>
      </c>
      <c r="DL607" s="665" t="e">
        <f>INDEX(AX598:BE599,MATCH(AW607,AV598:AV599,0),MATCH(DL602,AX596:BE596,0))*(INDEX(AK604:AT611,MATCH(DL602,AI604:AI611,0),MATCH(DL603,AK603:AT603,0)))</f>
        <v>#N/A</v>
      </c>
      <c r="DM607" s="665" t="e">
        <f>INDEX(AX598:BE599,MATCH(AW607,AV598:AV599,0),MATCH(DM602,AX596:BE596,0))*(INDEX(AK604:AT611,MATCH(DM602,AI604:AI611,0),MATCH(DM603,AK603:AT603,0)))</f>
        <v>#N/A</v>
      </c>
      <c r="DN607" s="665" t="e">
        <f>INDEX(AX598:BE599,MATCH(AW607,AV598:AV599,0),MATCH(DN602,AX596:BE596,0))*(INDEX(AK604:AT611,MATCH(DN602,AI604:AI611,0),MATCH(DN603,AK603:AT603,0)))</f>
        <v>#N/A</v>
      </c>
      <c r="DO607" s="665" t="e">
        <f>INDEX(AX598:BE599,MATCH(AW607,AV598:AV599,0),MATCH(DO602,AX596:BE596,0))*(INDEX(AK604:AT611,MATCH(DO602,AI604:AI611,0),MATCH(DO603,AK603:AT603,0)))</f>
        <v>#N/A</v>
      </c>
      <c r="DP607" s="665" t="e">
        <f>INDEX(AX598:BE599,MATCH(AW607,AV598:AV599,0),MATCH(DP602,AX596:BE596,0))*(INDEX(AK604:AT611,MATCH(DP602,AI604:AI611,0),MATCH(DP603,AK603:AT603,0)))</f>
        <v>#N/A</v>
      </c>
      <c r="DQ607" s="643" t="e">
        <f>SUM(AX607:DP607)=#REF!</f>
        <v>#REF!</v>
      </c>
      <c r="DR607" s="749">
        <v>2026</v>
      </c>
      <c r="DS607" s="665" t="e">
        <f>IF(DR607&gt;DS602,AX606-AX607,0)</f>
        <v>#REF!</v>
      </c>
      <c r="DT607" s="665" t="e">
        <f>IF(DR607&gt;DT602,AY606-AY607,0)</f>
        <v>#N/A</v>
      </c>
      <c r="DU607" s="665" t="e">
        <f>IF(DR607&gt;DU602,AZ606-AZ607,0)</f>
        <v>#N/A</v>
      </c>
      <c r="DV607" s="665" t="e">
        <f>IF(DR607&gt;DV602,BA606-BA607,0)</f>
        <v>#N/A</v>
      </c>
      <c r="DW607" s="665" t="e">
        <f>IF(DR607&gt;DW602,BB606-BB607,0)</f>
        <v>#N/A</v>
      </c>
      <c r="DX607" s="665" t="e">
        <f>IF(DR607&gt;DX602,BC606-BC607,0)</f>
        <v>#N/A</v>
      </c>
      <c r="DY607" s="665" t="e">
        <f>IF(DR607&gt;DY602,BD606-BD607,0)</f>
        <v>#N/A</v>
      </c>
      <c r="DZ607" s="665" t="e">
        <f>IF(DR607&gt;DZ602,BE606-BE607,0)</f>
        <v>#N/A</v>
      </c>
      <c r="EA607" s="665" t="e">
        <f>IF(DR607&gt;EA602,BF606-BF607,0)</f>
        <v>#N/A</v>
      </c>
      <c r="EB607" s="665" t="e">
        <f>IF(DR607&gt;EB602,BG606-BG607,0)</f>
        <v>#N/A</v>
      </c>
      <c r="EC607" s="665" t="e">
        <f>IF(DR607&gt;EC602,BH606-BH607,0)</f>
        <v>#N/A</v>
      </c>
      <c r="ED607" s="665" t="e">
        <f>IF(DR607&gt;ED602,BI606-BI607,0)</f>
        <v>#N/A</v>
      </c>
      <c r="EE607" s="665" t="e">
        <f>IF(DR607&gt;EE602,BJ606-BJ607,0)</f>
        <v>#N/A</v>
      </c>
      <c r="EF607" s="665" t="e">
        <f>IF(DR607&gt;EF602,BK606-BK607,0)</f>
        <v>#N/A</v>
      </c>
      <c r="EG607" s="665" t="e">
        <f>IF(DR607&gt;EG602,BL606-BL607,0)</f>
        <v>#N/A</v>
      </c>
      <c r="EH607" s="665" t="e">
        <f>IF(DR607&gt;EH602,BM606-BM607,0)</f>
        <v>#N/A</v>
      </c>
      <c r="EI607" s="665" t="e">
        <f>IF(DR607&gt;EI602,BN606-BN607,0)</f>
        <v>#N/A</v>
      </c>
      <c r="EJ607" s="665" t="e">
        <f>IF(DR607&gt;EJ602,BO606-BO607,0)</f>
        <v>#N/A</v>
      </c>
      <c r="EK607" s="665" t="e">
        <f>IF(DR607&gt;EK602,BP606-BP607,0)</f>
        <v>#N/A</v>
      </c>
      <c r="EL607" s="665" t="e">
        <f>IF(DR607&gt;EL602,BQ606-BQ607,0)</f>
        <v>#N/A</v>
      </c>
      <c r="EM607" s="665" t="e">
        <f>IF(DR607&gt;EM602,BR606-BR607,0)</f>
        <v>#N/A</v>
      </c>
      <c r="EN607" s="665">
        <f>IF(DR607&gt;EN602,BS606-BS607,0)</f>
        <v>0</v>
      </c>
      <c r="EO607" s="665">
        <f>IF(DR607&gt;EO602,BT606-BT607,0)</f>
        <v>0</v>
      </c>
      <c r="EP607" s="665">
        <f>IF(DR607&gt;EP602,BU606-BU607,0)</f>
        <v>0</v>
      </c>
      <c r="EQ607" s="665">
        <f>IF(DR607&gt;EQ602,BV606-BV607,0)</f>
        <v>0</v>
      </c>
      <c r="ER607" s="665">
        <f>IF(DR607&gt;ER602,BW606-BW607,0)</f>
        <v>0</v>
      </c>
      <c r="ES607" s="665">
        <f>IF(DR607&gt;ES602,BX606-BX607,0)</f>
        <v>0</v>
      </c>
      <c r="ET607" s="665">
        <f>IF(DR607&gt;ET602,BY606-BY607,0)</f>
        <v>0</v>
      </c>
      <c r="EU607" s="665">
        <f>IF(DR607&gt;EU602,BZ606-BZ607,0)</f>
        <v>0</v>
      </c>
      <c r="EV607" s="665">
        <f>IF(DR607&gt;EV602,CA606-CA607,0)</f>
        <v>0</v>
      </c>
      <c r="EW607" s="665">
        <f>IF(DR607&gt;EW602,CB606-CB607,0)</f>
        <v>0</v>
      </c>
      <c r="EX607" s="665">
        <f>IF(DR607&gt;EX602,CC606-CC607,0)</f>
        <v>0</v>
      </c>
      <c r="EY607" s="665">
        <f>IF(DR607&gt;EY602,CD606-CD607,0)</f>
        <v>0</v>
      </c>
      <c r="EZ607" s="665">
        <f>IF(DR607&gt;EZ602,CE606-CE607,0)</f>
        <v>0</v>
      </c>
      <c r="FA607" s="665">
        <f>IF(DR607&gt;FA602,CF606-CF607,0)</f>
        <v>0</v>
      </c>
      <c r="FB607" s="665">
        <f>IF(DR607&gt;FB602,CG606-CG607,0)</f>
        <v>0</v>
      </c>
      <c r="FC607" s="665">
        <f>IF(DR607&gt;FC602,CH606-CH607,0)</f>
        <v>0</v>
      </c>
      <c r="FD607" s="665">
        <f>IF(DR607&gt;FD602,CI606-CI607,0)</f>
        <v>0</v>
      </c>
      <c r="FE607" s="665">
        <f>IF(DR607&gt;FE602,CJ606-CJ607,0)</f>
        <v>0</v>
      </c>
      <c r="FF607" s="665">
        <f>IF(DR607&gt;FF602,CK606-CK607,0)</f>
        <v>0</v>
      </c>
      <c r="FG607" s="665">
        <f>IF(DR607&gt;FG602,CL606-CL607,0)</f>
        <v>0</v>
      </c>
      <c r="FH607" s="665">
        <f>IF(DR607&gt;FH602,CM606-CM607,0)</f>
        <v>0</v>
      </c>
      <c r="FI607" s="665">
        <f>IF(DR607&gt;FI602,CN606-CN607,0)</f>
        <v>0</v>
      </c>
      <c r="FJ607" s="665">
        <f>IF(DR607&gt;FJ602,CO606-CO607,0)</f>
        <v>0</v>
      </c>
      <c r="FK607" s="665">
        <f>IF(DR607&gt;FK602,CP606-CP607,0)</f>
        <v>0</v>
      </c>
      <c r="FL607" s="665">
        <f>IF(DR607&gt;FL602,CQ606-CQ607,0)</f>
        <v>0</v>
      </c>
      <c r="FM607" s="665">
        <f>IF(DR607&gt;FM602,CR606-CR607,0)</f>
        <v>0</v>
      </c>
      <c r="FN607" s="665">
        <f>IF(DR607&gt;FN602,CS606-CS607,0)</f>
        <v>0</v>
      </c>
      <c r="FO607" s="665">
        <f>IF(DR607&gt;FO602,CT606-CT607,0)</f>
        <v>0</v>
      </c>
      <c r="FP607" s="665">
        <f>IF(DR607&gt;FP602,CU606-CU607,0)</f>
        <v>0</v>
      </c>
      <c r="FQ607" s="665">
        <f>IF(DR607&gt;FQ602,CV606-CV607,0)</f>
        <v>0</v>
      </c>
      <c r="FR607" s="665">
        <f>IF(DR607&gt;FR602,CW606-CW607,0)</f>
        <v>0</v>
      </c>
      <c r="FS607" s="665">
        <f>IF(DR607&gt;FS602,CX606-CX607,0)</f>
        <v>0</v>
      </c>
      <c r="FT607" s="665">
        <f>IF(DR607&gt;FT602,CY606-CY607,0)</f>
        <v>0</v>
      </c>
      <c r="FU607" s="665">
        <f>IF(DR607&gt;FU602,CZ606-CZ607,0)</f>
        <v>0</v>
      </c>
      <c r="FV607" s="665">
        <f>IF(DR607&gt;FV602,DA606-DA607,0)</f>
        <v>0</v>
      </c>
      <c r="FW607" s="665">
        <f>IF(DR607&gt;FW602,DB606-DB607,0)</f>
        <v>0</v>
      </c>
      <c r="FX607" s="665">
        <f>IF(DR607&gt;FX602,DC606-DC607,0)</f>
        <v>0</v>
      </c>
      <c r="FY607" s="665">
        <f>IF(DR607&gt;FY602,DD606-DD607,0)</f>
        <v>0</v>
      </c>
      <c r="FZ607" s="665">
        <f>IF(DR607&gt;FZ602,DE606-DE607,0)</f>
        <v>0</v>
      </c>
      <c r="GA607" s="665">
        <f>IF(DR607&gt;GA602,DF606-DF607,0)</f>
        <v>0</v>
      </c>
      <c r="GB607" s="665">
        <f>IF(DR607&gt;GB602,DG606-DG607,0)</f>
        <v>0</v>
      </c>
      <c r="GC607" s="665">
        <f>IF(DR607&gt;GC602,DH606-DH607,0)</f>
        <v>0</v>
      </c>
      <c r="GD607" s="665">
        <f>IF(DR607&gt;GD602,DI606-DI607,0)</f>
        <v>0</v>
      </c>
      <c r="GE607" s="665">
        <f>IF(DR607&gt;GE602,DJ606-DJ607,0)</f>
        <v>0</v>
      </c>
      <c r="GF607" s="665">
        <f>IF(DR607&gt;GF602,DK606-DK607,0)</f>
        <v>0</v>
      </c>
      <c r="GG607" s="665">
        <f>IF(DR607&gt;GG602,DL606-DL607,0)</f>
        <v>0</v>
      </c>
      <c r="GH607" s="665">
        <f>IF(DR607&gt;GH602,DM606-DM607,0)</f>
        <v>0</v>
      </c>
      <c r="GI607" s="665">
        <f>IF(DR607&gt;GI602,DN606-DN607,0)</f>
        <v>0</v>
      </c>
      <c r="GJ607" s="665">
        <f>IF(DR607&gt;GJ602,DO606-DO607,0)</f>
        <v>0</v>
      </c>
      <c r="GK607" s="665">
        <f>IF(DR607&gt;GK602,DP606-DP607,0)</f>
        <v>0</v>
      </c>
      <c r="GL607" s="665" t="e">
        <f>SUM(DS607:GK607)+SUM(#REF!)=#REF!</f>
        <v>#REF!</v>
      </c>
      <c r="GM607" s="667"/>
      <c r="GN607" s="749">
        <v>2026</v>
      </c>
      <c r="GO607" s="664" t="e">
        <f>SUMIF(DS603:GK603,GO603,DS607:GK607)</f>
        <v>#REF!</v>
      </c>
      <c r="GP607" s="668" t="e">
        <f>SUMIF(DS603:GK603,GP603,DS607:GK607)</f>
        <v>#N/A</v>
      </c>
      <c r="GQ607" s="668" t="e">
        <f>SUMIF(DS603:GK603,GQ603,DS607:GK607)</f>
        <v>#N/A</v>
      </c>
      <c r="GR607" s="668" t="e">
        <f>SUMIF(DS603:GK603,GR603,DS607:GK607)</f>
        <v>#N/A</v>
      </c>
      <c r="GS607" s="668" t="e">
        <f>SUMIF(DS603:GK603,GS603,DS607:GK607)</f>
        <v>#N/A</v>
      </c>
      <c r="GT607" s="668" t="e">
        <f>SUMIF(DS603:GK603,GT603,DS607:GK607)</f>
        <v>#N/A</v>
      </c>
      <c r="GU607" s="668" t="e">
        <f>SUMIF(DS603:GK603,GU603,DS607:GK607)</f>
        <v>#N/A</v>
      </c>
      <c r="GV607" s="668" t="e">
        <f>SUMIF(DS603:GK603,GV603,DS607:GK607)</f>
        <v>#N/A</v>
      </c>
      <c r="GW607" s="668" t="e">
        <f>SUMIF(DS603:GK603,GW603,DS607:GK607)</f>
        <v>#N/A</v>
      </c>
      <c r="GX607" s="668" t="e">
        <f>SUMIF(DS603:GK603,GX603,DS607:GK607)</f>
        <v>#N/A</v>
      </c>
      <c r="GY607" s="668" t="e">
        <f>SUMIF(DS603:GK603,GY603,DS607:GK607)</f>
        <v>#N/A</v>
      </c>
      <c r="GZ607" s="646" t="e">
        <f>SUM(GO607:GY607)=(#REF!-SUM(#REF!))</f>
        <v>#REF!</v>
      </c>
    </row>
    <row r="608" spans="1:234" hidden="1" x14ac:dyDescent="0.25">
      <c r="A608" s="643" t="s">
        <v>208</v>
      </c>
      <c r="AI608" s="664">
        <v>2027</v>
      </c>
      <c r="AJ608" s="664">
        <v>0</v>
      </c>
      <c r="AK608" s="665">
        <f>IFERROR(#REF!/#REF!,0)</f>
        <v>0</v>
      </c>
      <c r="AL608" s="665">
        <f>IFERROR(#REF!/#REF!,0)</f>
        <v>0</v>
      </c>
      <c r="AM608" s="665">
        <f>IFERROR(#REF!/#REF!,0)</f>
        <v>0</v>
      </c>
      <c r="AN608" s="669">
        <f>IFERROR(#REF!/#REF!,0)</f>
        <v>0</v>
      </c>
      <c r="AO608" s="669">
        <f>IFERROR(#REF!/#REF!,0)</f>
        <v>0</v>
      </c>
      <c r="AP608" s="669">
        <f>IFERROR(#REF!/#REF!,0)</f>
        <v>0</v>
      </c>
      <c r="AQ608" s="669">
        <f>IFERROR(#REF!/#REF!,0)</f>
        <v>0</v>
      </c>
      <c r="AR608" s="669">
        <f>IFERROR(#REF!/#REF!,0)</f>
        <v>0</v>
      </c>
      <c r="AS608" s="669">
        <f>IFERROR(#REF!/#REF!,0)</f>
        <v>0</v>
      </c>
      <c r="AT608" s="669">
        <f>IFERROR(#REF!/#REF!,0)</f>
        <v>0</v>
      </c>
      <c r="AU608" s="666"/>
      <c r="AW608" s="749">
        <v>2027</v>
      </c>
      <c r="AX608" s="665" t="e">
        <f>#REF!</f>
        <v>#REF!</v>
      </c>
      <c r="AY608" s="665" t="e">
        <f>INDEX(AX598:BE599,MATCH(AW608,AV598:AV599,0),MATCH(AY602,AX596:BE596,0))*(INDEX(AK604:AT611,MATCH(AY602,AI604:AI611,0),MATCH(AY603,AK603:AT603,0)))</f>
        <v>#N/A</v>
      </c>
      <c r="AZ608" s="665" t="e">
        <f>INDEX(AX598:BE599,MATCH(AW608,AV598:AV599,0),MATCH(AZ602,AX596:BE596,0))*(INDEX(AK604:AT611,MATCH(AZ602,AI604:AI611,0),MATCH(AZ603,AK603:AT603,0)))</f>
        <v>#N/A</v>
      </c>
      <c r="BA608" s="665" t="e">
        <f>INDEX(AX598:BE599,MATCH(AW608,AV598:AV599,0),MATCH(BA602,AX596:BE596,0))*(INDEX(AK604:AT611,MATCH(BA602,AI604:AI611,0),MATCH(BA603,AK603:AT603,0)))</f>
        <v>#N/A</v>
      </c>
      <c r="BB608" s="665" t="e">
        <f>INDEX(AX598:BE599,MATCH(AW608,AV598:AV599,0),MATCH(BB602,AX596:BE596,0))*(INDEX(AK604:AT611,MATCH(BB602,AI604:AI611,0),MATCH(BB603,AK603:AT603,0)))</f>
        <v>#N/A</v>
      </c>
      <c r="BC608" s="665" t="e">
        <f>INDEX(AX598:BE599,MATCH(AW608,AV598:AV599,0),MATCH(BC602,AX596:BE596,0))*(INDEX(AK604:AT611,MATCH(BC602,AI604:AI611,0),MATCH(BC603,AK603:AT603,0)))</f>
        <v>#N/A</v>
      </c>
      <c r="BD608" s="665" t="e">
        <f>INDEX(AX598:BE599,MATCH(AW608,AV598:AV599,0),MATCH(BD602,AX596:BE596,0))*(INDEX(AK604:AT611,MATCH(BD602,AI604:AI611,0),MATCH(BD603,AK603:AT603,0)))</f>
        <v>#N/A</v>
      </c>
      <c r="BE608" s="665" t="e">
        <f>INDEX(AX598:BE599,MATCH(AW608,AV598:AV599,0),MATCH(BE602,AX596:BE596,0))*(INDEX(AK604:AT611,MATCH(BE602,AI604:AI611,0),MATCH(BE603,AK603:AT603,0)))</f>
        <v>#N/A</v>
      </c>
      <c r="BF608" s="665" t="e">
        <f>INDEX(AX598:BE599,MATCH(AW608,AV598:AV599,0),MATCH(BF602,AX596:BE596,0))*(INDEX(AK604:AT611,MATCH(BF602,AI604:AI611,0),MATCH(BF603,AK603:AT603,0)))</f>
        <v>#N/A</v>
      </c>
      <c r="BG608" s="665" t="e">
        <f>INDEX(AX598:BE599,MATCH(AW608,AV598:AV599,0),MATCH(BG602,AX596:BE596,0))*(INDEX(AK604:AT611,MATCH(BG602,AI604:AI611,0),MATCH(BG603,AK603:AT603,0)))</f>
        <v>#N/A</v>
      </c>
      <c r="BH608" s="665" t="e">
        <f>INDEX(AX598:BE599,MATCH(AW608,AV598:AV599,0),MATCH(BH602,AX596:BE596,0))*(INDEX(AK604:AT611,MATCH(BH602,AI604:AI611,0),MATCH(BH603,AK603:AT603,0)))</f>
        <v>#N/A</v>
      </c>
      <c r="BI608" s="665" t="e">
        <f>INDEX(AX598:BE599,MATCH(AW608,AV598:AV599,0),MATCH(BI602,AX596:BE596,0))*(INDEX(AK604:AT611,MATCH(BI602,AI604:AI611,0),MATCH(BI603,AK603:AT603,0)))</f>
        <v>#N/A</v>
      </c>
      <c r="BJ608" s="665" t="e">
        <f>INDEX(AX598:BE599,MATCH(AW608,AV598:AV599,0),MATCH(BJ602,AX596:BE596,0))*(INDEX(AK604:AT611,MATCH(BJ602,AI604:AI611,0),MATCH(BJ603,AK603:AT603,0)))</f>
        <v>#N/A</v>
      </c>
      <c r="BK608" s="665" t="e">
        <f>INDEX(AX598:BE599,MATCH(AW608,AV598:AV599,0),MATCH(BK602,AX596:BE596,0))*(INDEX(AK604:AT611,MATCH(BK602,AI604:AI611,0),MATCH(BK603,AK603:AT603,0)))</f>
        <v>#N/A</v>
      </c>
      <c r="BL608" s="665" t="e">
        <f>INDEX(AX598:BE599,MATCH(AW608,AV598:AV599,0),MATCH(BL602,AX596:BE596,0))*(INDEX(AK604:AT611,MATCH(BL602,AI604:AI611,0),MATCH(BL603,AK603:AT603,0)))</f>
        <v>#N/A</v>
      </c>
      <c r="BM608" s="665" t="e">
        <f>INDEX(AX598:BE599,MATCH(AW608,AV598:AV599,0),MATCH(BM602,AX596:BE596,0))*(INDEX(AK604:AT611,MATCH(BM602,AI604:AI611,0),MATCH(BM603,AK603:AT603,0)))</f>
        <v>#N/A</v>
      </c>
      <c r="BN608" s="665" t="e">
        <f>INDEX(AX598:BE599,MATCH(AW608,AV598:AV599,0),MATCH(BN602,AX596:BE596,0))*(INDEX(AK604:AT611,MATCH(BN602,AI604:AI611,0),MATCH(BN603,AK603:AT603,0)))</f>
        <v>#N/A</v>
      </c>
      <c r="BO608" s="665" t="e">
        <f>INDEX(AX598:BE599,MATCH(AW608,AV598:AV599,0),MATCH(BO602,AX596:BE596,0))*(INDEX(AK604:AT611,MATCH(BO602,AI604:AI611,0),MATCH(BO603,AK603:AT603,0)))</f>
        <v>#N/A</v>
      </c>
      <c r="BP608" s="665" t="e">
        <f>INDEX(AX598:BE599,MATCH(AW608,AV598:AV599,0),MATCH(BP602,AX596:BE596,0))*(INDEX(AK604:AT611,MATCH(BP602,AI604:AI611,0),MATCH(BP603,AK603:AT603,0)))</f>
        <v>#N/A</v>
      </c>
      <c r="BQ608" s="665" t="e">
        <f>INDEX(AX598:BE599,MATCH(AW608,AV598:AV599,0),MATCH(BQ602,AX596:BE596,0))*(INDEX(AK604:AT611,MATCH(BQ602,AI604:AI611,0),MATCH(BQ603,AK603:AT603,0)))</f>
        <v>#N/A</v>
      </c>
      <c r="BR608" s="665" t="e">
        <f>INDEX(AX598:BE599,MATCH(AW608,AV598:AV599,0),MATCH(BR602,AX596:BE596,0))*(INDEX(AK604:AT611,MATCH(BR602,AI604:AI611,0),MATCH(BR603,AK603:AT603,0)))</f>
        <v>#N/A</v>
      </c>
      <c r="BS608" s="665" t="e">
        <f>INDEX(AX598:BE599,MATCH(AW608,AV598:AV599,0),MATCH(BS602,AX596:BE596,0))*(INDEX(AK604:AT611,MATCH(BS602,AI604:AI611,0),MATCH(BS603,AK603:AT603,0)))</f>
        <v>#N/A</v>
      </c>
      <c r="BT608" s="665" t="e">
        <f>INDEX(AX598:BE599,MATCH(AW608,AV598:AV599,0),MATCH(BT602,AX596:BE596,0))*(INDEX(AK604:AT611,MATCH(BT602,AI604:AI611,0),MATCH(BT603,AK603:AT603,0)))</f>
        <v>#N/A</v>
      </c>
      <c r="BU608" s="665" t="e">
        <f>INDEX(AX598:BE599,MATCH(AW608,AV598:AV599,0),MATCH(BU602,AX596:BE596,0))*(INDEX(AK604:AT611,MATCH(BU602,AI604:AI611,0),MATCH(BU603,AK603:AT603,0)))</f>
        <v>#N/A</v>
      </c>
      <c r="BV608" s="665" t="e">
        <f>INDEX(AX598:BE599,MATCH(AW608,AV598:AV599,0),MATCH(BV602,AX596:BE596,0))*(INDEX(AK604:AT611,MATCH(BV602,AI604:AI611,0),MATCH(BV603,AK603:AT603,0)))</f>
        <v>#N/A</v>
      </c>
      <c r="BW608" s="665" t="e">
        <f>INDEX(AX598:BE599,MATCH(AW608,AV598:AV599,0),MATCH(BW602,AX596:BE596,0))*(INDEX(AK604:AT611,MATCH(BW602,AI604:AI611,0),MATCH(BW603,AK603:AT603,0)))</f>
        <v>#N/A</v>
      </c>
      <c r="BX608" s="665" t="e">
        <f>INDEX(AX598:BE599,MATCH(AW608,AV598:AV599,0),MATCH(BX602,AX596:BE596,0))*(INDEX(AK604:AT611,MATCH(BX602,AI604:AI611,0),MATCH(BX603,AK603:AT603,0)))</f>
        <v>#N/A</v>
      </c>
      <c r="BY608" s="665" t="e">
        <f>INDEX(AX598:BE599,MATCH(AW608,AV598:AV599,0),MATCH(BY602,AX596:BE596,0))*(INDEX(AK604:AT611,MATCH(BY602,AI604:AI611,0),MATCH(BY603,AK603:AT603,0)))</f>
        <v>#N/A</v>
      </c>
      <c r="BZ608" s="665" t="e">
        <f>INDEX(AX598:BE599,MATCH(AW608,AV598:AV599,0),MATCH(BZ602,AX596:BE596,0))*(INDEX(AK604:AT611,MATCH(BZ602,AI604:AI611,0),MATCH(BZ603,AK603:AT603,0)))</f>
        <v>#N/A</v>
      </c>
      <c r="CA608" s="665" t="e">
        <f>INDEX(AX598:BE599,MATCH(AW608,AV598:AV599,0),MATCH(CA602,AX596:BE596,0))*(INDEX(AK604:AT611,MATCH(CA602,AI604:AI611,0),MATCH(CA603,AK603:AT603,0)))</f>
        <v>#N/A</v>
      </c>
      <c r="CB608" s="665" t="e">
        <f>INDEX(AX598:BE599,MATCH(AW608,AV598:AV599,0),MATCH(CB602,AX596:BE596,0))*(INDEX(AK604:AT611,MATCH(CB602,AI604:AI611,0),MATCH(CB603,AK603:AT603,0)))</f>
        <v>#N/A</v>
      </c>
      <c r="CC608" s="665" t="e">
        <f>INDEX(AX598:BE599,MATCH(AW608,AV598:AV599,0),MATCH(CC602,AX596:BE596,0))*(INDEX(AK604:AT611,MATCH(CC602,AI604:AI611,0),MATCH(CC603,AK603:AT603,0)))</f>
        <v>#N/A</v>
      </c>
      <c r="CD608" s="665" t="e">
        <f>INDEX(AX598:BE599,MATCH(AW608,AV598:AV599,0),MATCH(CD602,AX596:BE596,0))*(INDEX(AK604:AT611,MATCH(CD602,AI604:AI611,0),MATCH(CD603,AK603:AT603,0)))</f>
        <v>#N/A</v>
      </c>
      <c r="CE608" s="665" t="e">
        <f>INDEX(AX598:BE599,MATCH(AW608,AV598:AV599,0),MATCH(CE602,AX596:BE596,0))*(INDEX(AK604:AT611,MATCH(CE602,AI604:AI611,0),MATCH(CE603,AK603:AT603,0)))</f>
        <v>#N/A</v>
      </c>
      <c r="CF608" s="665" t="e">
        <f>INDEX(AX598:BE599,MATCH(AW608,AV598:AV599,0),MATCH(CF602,AX596:BE596,0))*(INDEX(AK604:AT611,MATCH(CF602,AI604:AI611,0),MATCH(CF603,AK603:AT603,0)))</f>
        <v>#N/A</v>
      </c>
      <c r="CG608" s="665" t="e">
        <f>INDEX(AX598:BE599,MATCH(AW608,AV598:AV599,0),MATCH(CG602,AX596:BE596,0))*(INDEX(AK604:AT611,MATCH(CG602,AI604:AI611,0),MATCH(CG603,AK603:AT603,0)))</f>
        <v>#N/A</v>
      </c>
      <c r="CH608" s="665" t="e">
        <f>INDEX(AX598:BE599,MATCH(AW608,AV598:AV599,0),MATCH(CH602,AX596:BE596,0))*(INDEX(AK604:AT611,MATCH(CH602,AI604:AI611,0),MATCH(CH603,AK603:AT603,0)))</f>
        <v>#N/A</v>
      </c>
      <c r="CI608" s="665" t="e">
        <f>INDEX(AX598:BE599,MATCH(AW608,AV598:AV599,0),MATCH(CI602,AX596:BE596,0))*(INDEX(AK604:AT611,MATCH(CI602,AI604:AI611,0),MATCH(CI603,AK603:AT603,0)))</f>
        <v>#N/A</v>
      </c>
      <c r="CJ608" s="665" t="e">
        <f>INDEX(AX598:BE599,MATCH(AW608,AV598:AV599,0),MATCH(CJ602,AX596:BE596,0))*(INDEX(AK604:AT611,MATCH(CJ602,AI604:AI611,0),MATCH(CJ603,AK603:AT603,0)))</f>
        <v>#N/A</v>
      </c>
      <c r="CK608" s="665" t="e">
        <f>INDEX(AX598:BE599,MATCH(AW608,AV598:AV599,0),MATCH(CK602,AX596:BE596,0))*(INDEX(AK604:AT611,MATCH(CK602,AI604:AI611,0),MATCH(CK603,AK603:AT603,0)))</f>
        <v>#N/A</v>
      </c>
      <c r="CL608" s="665" t="e">
        <f>INDEX(AX598:BE599,MATCH(AW608,AV598:AV599,0),MATCH(CL602,AX596:BE596,0))*(INDEX(AK604:AT611,MATCH(CL602,AI604:AI611,0),MATCH(CL603,AK603:AT603,0)))</f>
        <v>#N/A</v>
      </c>
      <c r="CM608" s="665" t="e">
        <f>INDEX(AX598:BE599,MATCH(AW608,AV598:AV599,0),MATCH(CM602,AX596:BE596,0))*(INDEX(AK604:AT611,MATCH(CM602,AI604:AI611,0),MATCH(CM603,AK603:AT603,0)))</f>
        <v>#N/A</v>
      </c>
      <c r="CN608" s="665" t="e">
        <f>INDEX(AX598:BE599,MATCH(AW608,AV598:AV599,0),MATCH(CN602,AX596:BE596,0))*(INDEX(AK604:AT611,MATCH(CN602,AI604:AI611,0),MATCH(CN603,AK603:AT603,0)))</f>
        <v>#N/A</v>
      </c>
      <c r="CO608" s="665" t="e">
        <f>INDEX(AX598:BE599,MATCH(AW608,AV598:AV599,0),MATCH(CO602,AX596:BE596,0))*(INDEX(AK604:AT611,MATCH(CO602,AI604:AI611,0),MATCH(CO603,AK603:AT603,0)))</f>
        <v>#N/A</v>
      </c>
      <c r="CP608" s="665" t="e">
        <f>INDEX(AX598:BE599,MATCH(AW608,AV598:AV599,0),MATCH(CP602,AX596:BE596,0))*(INDEX(AK604:AT611,MATCH(CP602,AI604:AI611,0),MATCH(CP603,AK603:AT603,0)))</f>
        <v>#N/A</v>
      </c>
      <c r="CQ608" s="665" t="e">
        <f>INDEX(AX598:BE599,MATCH(AW608,AV598:AV599,0),MATCH(CQ602,AX596:BE596,0))*(INDEX(AK604:AT611,MATCH(CQ602,AI604:AI611,0),MATCH(CQ603,AK603:AT603,0)))</f>
        <v>#N/A</v>
      </c>
      <c r="CR608" s="665" t="e">
        <f>INDEX(AX598:BE599,MATCH(AW608,AV598:AV599,0),MATCH(CR602,AX596:BE596,0))*(INDEX(AK604:AT611,MATCH(CR602,AI604:AI611,0),MATCH(CR603,AK603:AT603,0)))</f>
        <v>#N/A</v>
      </c>
      <c r="CS608" s="665" t="e">
        <f>INDEX(AX598:BE599,MATCH(AW608,AV598:AV599,0),MATCH(CS602,AX596:BE596,0))*(INDEX(AK604:AT611,MATCH(CS602,AI604:AI611,0),MATCH(CS603,AK603:AT603,0)))</f>
        <v>#N/A</v>
      </c>
      <c r="CT608" s="665" t="e">
        <f>INDEX(AX598:BE599,MATCH(AW608,AV598:AV599,0),MATCH(CT602,AX596:BE596,0))*(INDEX(AK604:AT611,MATCH(CT602,AI604:AI611,0),MATCH(CT603,AK603:AT603,0)))</f>
        <v>#N/A</v>
      </c>
      <c r="CU608" s="665" t="e">
        <f>INDEX(AX598:BE599,MATCH(AW608,AV598:AV599,0),MATCH(CU602,AX596:BE596,0))*(INDEX(AK604:AT611,MATCH(CU602,AI604:AI611,0),MATCH(CU603,AK603:AT603,0)))</f>
        <v>#N/A</v>
      </c>
      <c r="CV608" s="665" t="e">
        <f>INDEX(AX598:BE599,MATCH(AW608,AV598:AV599,0),MATCH(CV602,AX596:BE596,0))*(INDEX(AK604:AT611,MATCH(CV602,AI604:AI611,0),MATCH(CV603,AK603:AT603,0)))</f>
        <v>#N/A</v>
      </c>
      <c r="CW608" s="665" t="e">
        <f>INDEX(AX598:BE599,MATCH(AW608,AV598:AV599,0),MATCH(CW602,AX596:BE596,0))*(INDEX(AK604:AT611,MATCH(CW602,AI604:AI611,0),MATCH(CW603,AK603:AT603,0)))</f>
        <v>#N/A</v>
      </c>
      <c r="CX608" s="665" t="e">
        <f>INDEX(AX598:BE599,MATCH(AW608,AV598:AV599,0),MATCH(CX602,AX596:BE596,0))*(INDEX(AK604:AT611,MATCH(CX602,AI604:AI611,0),MATCH(CX603,AK603:AT603,0)))</f>
        <v>#N/A</v>
      </c>
      <c r="CY608" s="665" t="e">
        <f>INDEX(AX598:BE599,MATCH(AW608,AV598:AV599,0),MATCH(CY602,AX596:BE596,0))*(INDEX(AK604:AT611,MATCH(CY602,AI604:AI611,0),MATCH(CY603,AK603:AT603,0)))</f>
        <v>#N/A</v>
      </c>
      <c r="CZ608" s="665" t="e">
        <f>INDEX(AX598:BE599,MATCH(AW608,AV598:AV599,0),MATCH(CZ602,AX596:BE596,0))*(INDEX(AK604:AT611,MATCH(CZ602,AI604:AI611,0),MATCH(CZ603,AK603:AT603,0)))</f>
        <v>#N/A</v>
      </c>
      <c r="DA608" s="665" t="e">
        <f>INDEX(AX598:BE599,MATCH(AW608,AV598:AV599,0),MATCH(DA602,AX596:BE596,0))*(INDEX(AK604:AT611,MATCH(DA602,AI604:AI611,0),MATCH(DA603,AK603:AT603,0)))</f>
        <v>#N/A</v>
      </c>
      <c r="DB608" s="665" t="e">
        <f>INDEX(AX598:BE599,MATCH(AW608,AV598:AV599,0),MATCH(DB602,AX596:BE596,0))*(INDEX(AK604:AT611,MATCH(DB602,AI604:AI611,0),MATCH(DB603,AK603:AT603,0)))</f>
        <v>#N/A</v>
      </c>
      <c r="DC608" s="665" t="e">
        <f>INDEX(AX598:BE599,MATCH(AW608,AV598:AV599,0),MATCH(DC602,AX596:BE596,0))*(INDEX(AK604:AT611,MATCH(DC602,AI604:AI611,0),MATCH(DC603,AK603:AT603,0)))</f>
        <v>#N/A</v>
      </c>
      <c r="DD608" s="665" t="e">
        <f>INDEX(AX598:BE599,MATCH(AW608,AV598:AV599,0),MATCH(DD602,AX596:BE596,0))*(INDEX(AK604:AT611,MATCH(DD602,AI604:AI611,0),MATCH(DD603,AK603:AT603,0)))</f>
        <v>#N/A</v>
      </c>
      <c r="DE608" s="665" t="e">
        <f>INDEX(AX598:BE599,MATCH(AW608,AV598:AV599,0),MATCH(DE602,AX596:BE596,0))*(INDEX(AK604:AT611,MATCH(DE602,AI604:AI611,0),MATCH(DE603,AK603:AT603,0)))</f>
        <v>#N/A</v>
      </c>
      <c r="DF608" s="665" t="e">
        <f>INDEX(AX598:BE599,MATCH(AW608,AV598:AV599,0),MATCH(DF602,AX596:BE596,0))*(INDEX(AK604:AT611,MATCH(DF602,AI604:AI611,0),MATCH(DF603,AK603:AT603,0)))</f>
        <v>#N/A</v>
      </c>
      <c r="DG608" s="665" t="e">
        <f>INDEX(AX598:BE599,MATCH(AW608,AV598:AV599,0),MATCH(DG602,AX596:BE596,0))*(INDEX(AK604:AT611,MATCH(DG602,AI604:AI611,0),MATCH(DG603,AK603:AT603,0)))</f>
        <v>#N/A</v>
      </c>
      <c r="DH608" s="665" t="e">
        <f>INDEX(AX598:BE599,MATCH(AW608,AV598:AV599,0),MATCH(DH602,AX596:BE596,0))*(INDEX(AK604:AT611,MATCH(DH602,AI604:AI611,0),MATCH(DH603,AK603:AT603,0)))</f>
        <v>#N/A</v>
      </c>
      <c r="DI608" s="665" t="e">
        <f>INDEX(AX598:BE599,MATCH(AW608,AV598:AV599,0),MATCH(DI602,AX596:BE596,0))*(INDEX(AK604:AT611,MATCH(DI602,AI604:AI611,0),MATCH(DI603,AK603:AT603,0)))</f>
        <v>#N/A</v>
      </c>
      <c r="DJ608" s="665" t="e">
        <f>INDEX(AX598:BE599,MATCH(AW608,AV598:AV599,0),MATCH(DJ602,AX596:BE596,0))*(INDEX(AK604:AT611,MATCH(DJ602,AI604:AI611,0),MATCH(DJ603,AK603:AT603,0)))</f>
        <v>#N/A</v>
      </c>
      <c r="DK608" s="665" t="e">
        <f>INDEX(AX598:BE599,MATCH(AW608,AV598:AV599,0),MATCH(DK602,AX596:BE596,0))*(INDEX(AK604:AT611,MATCH(DK602,AI604:AI611,0),MATCH(DK603,AK603:AT603,0)))</f>
        <v>#N/A</v>
      </c>
      <c r="DL608" s="665" t="e">
        <f>INDEX(AX598:BE599,MATCH(AW608,AV598:AV599,0),MATCH(DL602,AX596:BE596,0))*(INDEX(AK604:AT611,MATCH(DL602,AI604:AI611,0),MATCH(DL603,AK603:AT603,0)))</f>
        <v>#N/A</v>
      </c>
      <c r="DM608" s="665" t="e">
        <f>INDEX(AX598:BE599,MATCH(AW608,AV598:AV599,0),MATCH(DM602,AX596:BE596,0))*(INDEX(AK604:AT611,MATCH(DM602,AI604:AI611,0),MATCH(DM603,AK603:AT603,0)))</f>
        <v>#N/A</v>
      </c>
      <c r="DN608" s="665" t="e">
        <f>INDEX(AX598:BE599,MATCH(AW608,AV598:AV599,0),MATCH(DN602,AX596:BE596,0))*(INDEX(AK604:AT611,MATCH(DN602,AI604:AI611,0),MATCH(DN603,AK603:AT603,0)))</f>
        <v>#N/A</v>
      </c>
      <c r="DO608" s="665" t="e">
        <f>INDEX(AX598:BE599,MATCH(AW608,AV598:AV599,0),MATCH(DO602,AX596:BE596,0))*(INDEX(AK604:AT611,MATCH(DO602,AI604:AI611,0),MATCH(DO603,AK603:AT603,0)))</f>
        <v>#N/A</v>
      </c>
      <c r="DP608" s="665" t="e">
        <f>INDEX(AX598:BE599,MATCH(AW608,AV598:AV599,0),MATCH(DP602,AX596:BE596,0))*(INDEX(AK604:AT611,MATCH(DP602,AI604:AI611,0),MATCH(DP603,AK603:AT603,0)))</f>
        <v>#N/A</v>
      </c>
      <c r="DQ608" s="643" t="e">
        <f>SUM(AX608:DP608)=#REF!</f>
        <v>#REF!</v>
      </c>
      <c r="DR608" s="749">
        <v>2027</v>
      </c>
      <c r="DS608" s="665" t="e">
        <f>IF(DR608&gt;DS602,AX607-AX608,0)</f>
        <v>#REF!</v>
      </c>
      <c r="DT608" s="665" t="e">
        <f>IF(DR608&gt;DT602,AY607-AY608,0)</f>
        <v>#N/A</v>
      </c>
      <c r="DU608" s="665" t="e">
        <f>IF(DR608&gt;DU602,AZ607-AZ608,0)</f>
        <v>#N/A</v>
      </c>
      <c r="DV608" s="665" t="e">
        <f>IF(DR608&gt;DV602,BA607-BA608,0)</f>
        <v>#N/A</v>
      </c>
      <c r="DW608" s="665" t="e">
        <f>IF(DR608&gt;DW602,BB607-BB608,0)</f>
        <v>#N/A</v>
      </c>
      <c r="DX608" s="665" t="e">
        <f>IF(DR608&gt;DX602,BC607-BC608,0)</f>
        <v>#N/A</v>
      </c>
      <c r="DY608" s="665" t="e">
        <f>IF(DR608&gt;DY602,BD607-BD608,0)</f>
        <v>#N/A</v>
      </c>
      <c r="DZ608" s="665" t="e">
        <f>IF(DR608&gt;DZ602,BE607-BE608,0)</f>
        <v>#N/A</v>
      </c>
      <c r="EA608" s="665" t="e">
        <f>IF(DR608&gt;EA602,BF607-BF608,0)</f>
        <v>#N/A</v>
      </c>
      <c r="EB608" s="665" t="e">
        <f>IF(DR608&gt;EB602,BG607-BG608,0)</f>
        <v>#N/A</v>
      </c>
      <c r="EC608" s="665" t="e">
        <f>IF(DR608&gt;EC602,BH607-BH608,0)</f>
        <v>#N/A</v>
      </c>
      <c r="ED608" s="665" t="e">
        <f>IF(DR608&gt;ED602,BI607-BI608,0)</f>
        <v>#N/A</v>
      </c>
      <c r="EE608" s="665" t="e">
        <f>IF(DR608&gt;EE602,BJ607-BJ608,0)</f>
        <v>#N/A</v>
      </c>
      <c r="EF608" s="665" t="e">
        <f>IF(DR608&gt;EF602,BK607-BK608,0)</f>
        <v>#N/A</v>
      </c>
      <c r="EG608" s="665" t="e">
        <f>IF(DR608&gt;EG602,BL607-BL608,0)</f>
        <v>#N/A</v>
      </c>
      <c r="EH608" s="665" t="e">
        <f>IF(DR608&gt;EH602,BM607-BM608,0)</f>
        <v>#N/A</v>
      </c>
      <c r="EI608" s="665" t="e">
        <f>IF(DR608&gt;EI602,BN607-BN608,0)</f>
        <v>#N/A</v>
      </c>
      <c r="EJ608" s="665" t="e">
        <f>IF(DR608&gt;EJ602,BO607-BO608,0)</f>
        <v>#N/A</v>
      </c>
      <c r="EK608" s="665" t="e">
        <f>IF(DR608&gt;EK602,BP607-BP608,0)</f>
        <v>#N/A</v>
      </c>
      <c r="EL608" s="665" t="e">
        <f>IF(DR608&gt;EL602,BQ607-BQ608,0)</f>
        <v>#N/A</v>
      </c>
      <c r="EM608" s="665" t="e">
        <f>IF(DR608&gt;EM602,BR607-BR608,0)</f>
        <v>#N/A</v>
      </c>
      <c r="EN608" s="665" t="e">
        <f>IF(DR608&gt;EN602,BS607-BS608,0)</f>
        <v>#N/A</v>
      </c>
      <c r="EO608" s="665" t="e">
        <f>IF(DR608&gt;EO602,BT607-BT608,0)</f>
        <v>#N/A</v>
      </c>
      <c r="EP608" s="665" t="e">
        <f>IF(DR608&gt;EP602,BU607-BU608,0)</f>
        <v>#N/A</v>
      </c>
      <c r="EQ608" s="665" t="e">
        <f>IF(DR608&gt;EQ602,BV607-BV608,0)</f>
        <v>#N/A</v>
      </c>
      <c r="ER608" s="665" t="e">
        <f>IF(DR608&gt;ER602,BW607-BW608,0)</f>
        <v>#N/A</v>
      </c>
      <c r="ES608" s="665" t="e">
        <f>IF(DR608&gt;ES602,BX607-BX608,0)</f>
        <v>#N/A</v>
      </c>
      <c r="ET608" s="665" t="e">
        <f>IF(DR608&gt;ET602,BY607-BY608,0)</f>
        <v>#N/A</v>
      </c>
      <c r="EU608" s="665" t="e">
        <f>IF(DR608&gt;EU602,BZ607-BZ608,0)</f>
        <v>#N/A</v>
      </c>
      <c r="EV608" s="665" t="e">
        <f>IF(DR608&gt;EV602,CA607-CA608,0)</f>
        <v>#N/A</v>
      </c>
      <c r="EW608" s="665" t="e">
        <f>IF(DR608&gt;EW602,CB607-CB608,0)</f>
        <v>#N/A</v>
      </c>
      <c r="EX608" s="665">
        <f>IF(DR608&gt;EX602,CC607-CC608,0)</f>
        <v>0</v>
      </c>
      <c r="EY608" s="665">
        <f>IF(DR608&gt;EY602,CD607-CD608,0)</f>
        <v>0</v>
      </c>
      <c r="EZ608" s="665">
        <f>IF(DR608&gt;EZ602,CE607-CE608,0)</f>
        <v>0</v>
      </c>
      <c r="FA608" s="665">
        <f>IF(DR608&gt;FA602,CF607-CF608,0)</f>
        <v>0</v>
      </c>
      <c r="FB608" s="665">
        <f>IF(DR608&gt;FB602,CG607-CG608,0)</f>
        <v>0</v>
      </c>
      <c r="FC608" s="665">
        <f>IF(DR608&gt;FC602,CH607-CH608,0)</f>
        <v>0</v>
      </c>
      <c r="FD608" s="665">
        <f>IF(DR608&gt;FD602,CI607-CI608,0)</f>
        <v>0</v>
      </c>
      <c r="FE608" s="665">
        <f>IF(DR608&gt;FE602,CJ607-CJ608,0)</f>
        <v>0</v>
      </c>
      <c r="FF608" s="665">
        <f>IF(DR608&gt;FF602,CK607-CK608,0)</f>
        <v>0</v>
      </c>
      <c r="FG608" s="665">
        <f>IF(DR608&gt;FG602,CL607-CL608,0)</f>
        <v>0</v>
      </c>
      <c r="FH608" s="665">
        <f>IF(DR608&gt;FH602,CM607-CM608,0)</f>
        <v>0</v>
      </c>
      <c r="FI608" s="665">
        <f>IF(DR608&gt;FI602,CN607-CN608,0)</f>
        <v>0</v>
      </c>
      <c r="FJ608" s="665">
        <f>IF(DR608&gt;FJ602,CO607-CO608,0)</f>
        <v>0</v>
      </c>
      <c r="FK608" s="665">
        <f>IF(DR608&gt;FK602,CP607-CP608,0)</f>
        <v>0</v>
      </c>
      <c r="FL608" s="665">
        <f>IF(DR608&gt;FL602,CQ607-CQ608,0)</f>
        <v>0</v>
      </c>
      <c r="FM608" s="665">
        <f>IF(DR608&gt;FM602,CR607-CR608,0)</f>
        <v>0</v>
      </c>
      <c r="FN608" s="665">
        <f>IF(DR608&gt;FN602,CS607-CS608,0)</f>
        <v>0</v>
      </c>
      <c r="FO608" s="665">
        <f>IF(DR608&gt;FO602,CT607-CT608,0)</f>
        <v>0</v>
      </c>
      <c r="FP608" s="665">
        <f>IF(DR608&gt;FP602,CU607-CU608,0)</f>
        <v>0</v>
      </c>
      <c r="FQ608" s="665">
        <f>IF(DR608&gt;FQ602,CV607-CV608,0)</f>
        <v>0</v>
      </c>
      <c r="FR608" s="665">
        <f>IF(DR608&gt;FR602,CW607-CW608,0)</f>
        <v>0</v>
      </c>
      <c r="FS608" s="665">
        <f>IF(DR608&gt;FS602,CX607-CX608,0)</f>
        <v>0</v>
      </c>
      <c r="FT608" s="665">
        <f>IF(DR608&gt;FT602,CY607-CY608,0)</f>
        <v>0</v>
      </c>
      <c r="FU608" s="665">
        <f>IF(DR608&gt;FU602,CZ607-CZ608,0)</f>
        <v>0</v>
      </c>
      <c r="FV608" s="665">
        <f>IF(DR608&gt;FV602,DA607-DA608,0)</f>
        <v>0</v>
      </c>
      <c r="FW608" s="665">
        <f>IF(DR608&gt;FW602,DB607-DB608,0)</f>
        <v>0</v>
      </c>
      <c r="FX608" s="665">
        <f>IF(DR608&gt;FX602,DC607-DC608,0)</f>
        <v>0</v>
      </c>
      <c r="FY608" s="665">
        <f>IF(DR608&gt;FY602,DD607-DD608,0)</f>
        <v>0</v>
      </c>
      <c r="FZ608" s="665">
        <f>IF(DR608&gt;FZ602,DE607-DE608,0)</f>
        <v>0</v>
      </c>
      <c r="GA608" s="665">
        <f>IF(DR608&gt;GA602,DF607-DF608,0)</f>
        <v>0</v>
      </c>
      <c r="GB608" s="665">
        <f>IF(DR608&gt;GB602,DG607-DG608,0)</f>
        <v>0</v>
      </c>
      <c r="GC608" s="665">
        <f>IF(DR608&gt;GC602,DH607-DH608,0)</f>
        <v>0</v>
      </c>
      <c r="GD608" s="665">
        <f>IF(DR608&gt;GD602,DI607-DI608,0)</f>
        <v>0</v>
      </c>
      <c r="GE608" s="665">
        <f>IF(DR608&gt;GE602,DJ607-DJ608,0)</f>
        <v>0</v>
      </c>
      <c r="GF608" s="665">
        <f>IF(DR608&gt;GF602,DK607-DK608,0)</f>
        <v>0</v>
      </c>
      <c r="GG608" s="665">
        <f>IF(DR608&gt;GG602,DL607-DL608,0)</f>
        <v>0</v>
      </c>
      <c r="GH608" s="665">
        <f>IF(DR608&gt;GH602,DM607-DM608,0)</f>
        <v>0</v>
      </c>
      <c r="GI608" s="665">
        <f>IF(DR608&gt;GI602,DN607-DN608,0)</f>
        <v>0</v>
      </c>
      <c r="GJ608" s="665">
        <f>IF(DR608&gt;GJ602,DO607-DO608,0)</f>
        <v>0</v>
      </c>
      <c r="GK608" s="665">
        <f>IF(DR608&gt;GK602,DP607-DP608,0)</f>
        <v>0</v>
      </c>
      <c r="GL608" s="665" t="e">
        <f>SUM(DS608:GK608)+SUM(#REF!)=#REF!</f>
        <v>#REF!</v>
      </c>
      <c r="GM608" s="667"/>
      <c r="GN608" s="749">
        <v>2027</v>
      </c>
      <c r="GO608" s="664" t="e">
        <f>SUMIF(DS603:GK603,GO603,DS608:GK608)</f>
        <v>#REF!</v>
      </c>
      <c r="GP608" s="668" t="e">
        <f>SUMIF(DS603:GK603,GP603,DS608:GK608)</f>
        <v>#N/A</v>
      </c>
      <c r="GQ608" s="668" t="e">
        <f>SUMIF(DS603:GK603,GQ603,DS608:GK608)</f>
        <v>#N/A</v>
      </c>
      <c r="GR608" s="668" t="e">
        <f>SUMIF(DS603:GK603,GR603,DS608:GK608)</f>
        <v>#N/A</v>
      </c>
      <c r="GS608" s="668" t="e">
        <f>SUMIF(DS603:GK603,GS603,DS608:GK608)</f>
        <v>#N/A</v>
      </c>
      <c r="GT608" s="668" t="e">
        <f>SUMIF(DS603:GK603,GT603,DS608:GK608)</f>
        <v>#N/A</v>
      </c>
      <c r="GU608" s="668" t="e">
        <f>SUMIF(DS603:GK603,GU603,DS608:GK608)</f>
        <v>#N/A</v>
      </c>
      <c r="GV608" s="668" t="e">
        <f>SUMIF(DS603:GK603,GV603,DS608:GK608)</f>
        <v>#N/A</v>
      </c>
      <c r="GW608" s="668" t="e">
        <f>SUMIF(DS603:GK603,GW603,DS608:GK608)</f>
        <v>#N/A</v>
      </c>
      <c r="GX608" s="668" t="e">
        <f>SUMIF(DS603:GK603,GX603,DS608:GK608)</f>
        <v>#N/A</v>
      </c>
      <c r="GY608" s="668" t="e">
        <f>SUMIF(DS603:GK603,GY603,DS608:GK608)</f>
        <v>#N/A</v>
      </c>
      <c r="GZ608" s="646" t="e">
        <f>SUM(GO608:GY608)=(#REF!-SUM(#REF!))</f>
        <v>#REF!</v>
      </c>
    </row>
    <row r="609" spans="1:234" hidden="1" x14ac:dyDescent="0.25">
      <c r="A609" s="643" t="s">
        <v>208</v>
      </c>
      <c r="AI609" s="664">
        <v>2028</v>
      </c>
      <c r="AJ609" s="664">
        <v>0</v>
      </c>
      <c r="AK609" s="665">
        <f>IFERROR(#REF!/#REF!,0)</f>
        <v>0</v>
      </c>
      <c r="AL609" s="665">
        <f>IFERROR(#REF!/#REF!,0)</f>
        <v>0</v>
      </c>
      <c r="AM609" s="665">
        <f>IFERROR(#REF!/#REF!,0)</f>
        <v>0</v>
      </c>
      <c r="AN609" s="669">
        <f>IFERROR(#REF!/#REF!,0)</f>
        <v>0</v>
      </c>
      <c r="AO609" s="669">
        <f>IFERROR(#REF!/#REF!,0)</f>
        <v>0</v>
      </c>
      <c r="AP609" s="669">
        <f>IFERROR(#REF!/#REF!,0)</f>
        <v>0</v>
      </c>
      <c r="AQ609" s="669">
        <f>IFERROR(#REF!/#REF!,0)</f>
        <v>0</v>
      </c>
      <c r="AR609" s="669">
        <f>IFERROR(#REF!/#REF!,0)</f>
        <v>0</v>
      </c>
      <c r="AS609" s="669">
        <f>IFERROR(#REF!/#REF!,0)</f>
        <v>0</v>
      </c>
      <c r="AT609" s="669">
        <f>IFERROR(#REF!/#REF!,0)</f>
        <v>0</v>
      </c>
      <c r="AU609" s="666"/>
      <c r="AW609" s="749">
        <v>2028</v>
      </c>
      <c r="AX609" s="665" t="e">
        <f>#REF!</f>
        <v>#REF!</v>
      </c>
      <c r="AY609" s="665" t="e">
        <f>INDEX(AX598:BE599,MATCH(AW609,AV598:AV599,0),MATCH(AY602,AX596:BE596,0))*(INDEX(AK604:AT611,MATCH(AY602,AI604:AI611,0),MATCH(AY603,AK603:AT603,0)))</f>
        <v>#N/A</v>
      </c>
      <c r="AZ609" s="665" t="e">
        <f>INDEX(AX598:BE599,MATCH(AW609,AV598:AV599,0),MATCH(AZ602,AX596:BE596,0))*(INDEX(AK604:AT611,MATCH(AZ602,AI604:AI611,0),MATCH(AZ603,AK603:AT603,0)))</f>
        <v>#N/A</v>
      </c>
      <c r="BA609" s="665" t="e">
        <f>INDEX(AX598:BE599,MATCH(AW609,AV598:AV599,0),MATCH(BA602,AX596:BE596,0))*(INDEX(AK604:AT611,MATCH(BA602,AI604:AI611,0),MATCH(BA603,AK603:AT603,0)))</f>
        <v>#N/A</v>
      </c>
      <c r="BB609" s="665" t="e">
        <f>INDEX(AX598:BE599,MATCH(AW609,AV598:AV599,0),MATCH(BB602,AX596:BE596,0))*(INDEX(AK604:AT611,MATCH(BB602,AI604:AI611,0),MATCH(BB603,AK603:AT603,0)))</f>
        <v>#N/A</v>
      </c>
      <c r="BC609" s="665" t="e">
        <f>INDEX(AX598:BE599,MATCH(AW609,AV598:AV599,0),MATCH(BC602,AX596:BE596,0))*(INDEX(AK604:AT611,MATCH(BC602,AI604:AI611,0),MATCH(BC603,AK603:AT603,0)))</f>
        <v>#N/A</v>
      </c>
      <c r="BD609" s="665" t="e">
        <f>INDEX(AX598:BE599,MATCH(AW609,AV598:AV599,0),MATCH(BD602,AX596:BE596,0))*(INDEX(AK604:AT611,MATCH(BD602,AI604:AI611,0),MATCH(BD603,AK603:AT603,0)))</f>
        <v>#N/A</v>
      </c>
      <c r="BE609" s="665" t="e">
        <f>INDEX(AX598:BE599,MATCH(AW609,AV598:AV599,0),MATCH(BE602,AX596:BE596,0))*(INDEX(AK604:AT611,MATCH(BE602,AI604:AI611,0),MATCH(BE603,AK603:AT603,0)))</f>
        <v>#N/A</v>
      </c>
      <c r="BF609" s="665" t="e">
        <f>INDEX(AX598:BE599,MATCH(AW609,AV598:AV599,0),MATCH(BF602,AX596:BE596,0))*(INDEX(AK604:AT611,MATCH(BF602,AI604:AI611,0),MATCH(BF603,AK603:AT603,0)))</f>
        <v>#N/A</v>
      </c>
      <c r="BG609" s="665" t="e">
        <f>INDEX(AX598:BE599,MATCH(AW609,AV598:AV599,0),MATCH(BG602,AX596:BE596,0))*(INDEX(AK604:AT611,MATCH(BG602,AI604:AI611,0),MATCH(BG603,AK603:AT603,0)))</f>
        <v>#N/A</v>
      </c>
      <c r="BH609" s="665" t="e">
        <f>INDEX(AX598:BE599,MATCH(AW609,AV598:AV599,0),MATCH(BH602,AX596:BE596,0))*(INDEX(AK604:AT611,MATCH(BH602,AI604:AI611,0),MATCH(BH603,AK603:AT603,0)))</f>
        <v>#N/A</v>
      </c>
      <c r="BI609" s="665" t="e">
        <f>INDEX(AX598:BE599,MATCH(AW609,AV598:AV599,0),MATCH(BI602,AX596:BE596,0))*(INDEX(AK604:AT611,MATCH(BI602,AI604:AI611,0),MATCH(BI603,AK603:AT603,0)))</f>
        <v>#N/A</v>
      </c>
      <c r="BJ609" s="665" t="e">
        <f>INDEX(AX598:BE599,MATCH(AW609,AV598:AV599,0),MATCH(BJ602,AX596:BE596,0))*(INDEX(AK604:AT611,MATCH(BJ602,AI604:AI611,0),MATCH(BJ603,AK603:AT603,0)))</f>
        <v>#N/A</v>
      </c>
      <c r="BK609" s="665" t="e">
        <f>INDEX(AX598:BE599,MATCH(AW609,AV598:AV599,0),MATCH(BK602,AX596:BE596,0))*(INDEX(AK604:AT611,MATCH(BK602,AI604:AI611,0),MATCH(BK603,AK603:AT603,0)))</f>
        <v>#N/A</v>
      </c>
      <c r="BL609" s="665" t="e">
        <f>INDEX(AX598:BE599,MATCH(AW609,AV598:AV599,0),MATCH(BL602,AX596:BE596,0))*(INDEX(AK604:AT611,MATCH(BL602,AI604:AI611,0),MATCH(BL603,AK603:AT603,0)))</f>
        <v>#N/A</v>
      </c>
      <c r="BM609" s="665" t="e">
        <f>INDEX(AX598:BE599,MATCH(AW609,AV598:AV599,0),MATCH(BM602,AX596:BE596,0))*(INDEX(AK604:AT611,MATCH(BM602,AI604:AI611,0),MATCH(BM603,AK603:AT603,0)))</f>
        <v>#N/A</v>
      </c>
      <c r="BN609" s="665" t="e">
        <f>INDEX(AX598:BE599,MATCH(AW609,AV598:AV599,0),MATCH(BN602,AX596:BE596,0))*(INDEX(AK604:AT611,MATCH(BN602,AI604:AI611,0),MATCH(BN603,AK603:AT603,0)))</f>
        <v>#N/A</v>
      </c>
      <c r="BO609" s="665" t="e">
        <f>INDEX(AX598:BE599,MATCH(AW609,AV598:AV599,0),MATCH(BO602,AX596:BE596,0))*(INDEX(AK604:AT611,MATCH(BO602,AI604:AI611,0),MATCH(BO603,AK603:AT603,0)))</f>
        <v>#N/A</v>
      </c>
      <c r="BP609" s="665" t="e">
        <f>INDEX(AX598:BE599,MATCH(AW609,AV598:AV599,0),MATCH(BP602,AX596:BE596,0))*(INDEX(AK604:AT611,MATCH(BP602,AI604:AI611,0),MATCH(BP603,AK603:AT603,0)))</f>
        <v>#N/A</v>
      </c>
      <c r="BQ609" s="665" t="e">
        <f>INDEX(AX598:BE599,MATCH(AW609,AV598:AV599,0),MATCH(BQ602,AX596:BE596,0))*(INDEX(AK604:AT611,MATCH(BQ602,AI604:AI611,0),MATCH(BQ603,AK603:AT603,0)))</f>
        <v>#N/A</v>
      </c>
      <c r="BR609" s="665" t="e">
        <f>INDEX(AX598:BE599,MATCH(AW609,AV598:AV599,0),MATCH(BR602,AX596:BE596,0))*(INDEX(AK604:AT611,MATCH(BR602,AI604:AI611,0),MATCH(BR603,AK603:AT603,0)))</f>
        <v>#N/A</v>
      </c>
      <c r="BS609" s="665" t="e">
        <f>INDEX(AX598:BE599,MATCH(AW609,AV598:AV599,0),MATCH(BS602,AX596:BE596,0))*(INDEX(AK604:AT611,MATCH(BS602,AI604:AI611,0),MATCH(BS603,AK603:AT603,0)))</f>
        <v>#N/A</v>
      </c>
      <c r="BT609" s="665" t="e">
        <f>INDEX(AX598:BE599,MATCH(AW609,AV598:AV599,0),MATCH(BT602,AX596:BE596,0))*(INDEX(AK604:AT611,MATCH(BT602,AI604:AI611,0),MATCH(BT603,AK603:AT603,0)))</f>
        <v>#N/A</v>
      </c>
      <c r="BU609" s="665" t="e">
        <f>INDEX(AX598:BE599,MATCH(AW609,AV598:AV599,0),MATCH(BU602,AX596:BE596,0))*(INDEX(AK604:AT611,MATCH(BU602,AI604:AI611,0),MATCH(BU603,AK603:AT603,0)))</f>
        <v>#N/A</v>
      </c>
      <c r="BV609" s="665" t="e">
        <f>INDEX(AX598:BE599,MATCH(AW609,AV598:AV599,0),MATCH(BV602,AX596:BE596,0))*(INDEX(AK604:AT611,MATCH(BV602,AI604:AI611,0),MATCH(BV603,AK603:AT603,0)))</f>
        <v>#N/A</v>
      </c>
      <c r="BW609" s="665" t="e">
        <f>INDEX(AX598:BE599,MATCH(AW609,AV598:AV599,0),MATCH(BW602,AX596:BE596,0))*(INDEX(AK604:AT611,MATCH(BW602,AI604:AI611,0),MATCH(BW603,AK603:AT603,0)))</f>
        <v>#N/A</v>
      </c>
      <c r="BX609" s="665" t="e">
        <f>INDEX(AX598:BE599,MATCH(AW609,AV598:AV599,0),MATCH(BX602,AX596:BE596,0))*(INDEX(AK604:AT611,MATCH(BX602,AI604:AI611,0),MATCH(BX603,AK603:AT603,0)))</f>
        <v>#N/A</v>
      </c>
      <c r="BY609" s="665" t="e">
        <f>INDEX(AX598:BE599,MATCH(AW609,AV598:AV599,0),MATCH(BY602,AX596:BE596,0))*(INDEX(AK604:AT611,MATCH(BY602,AI604:AI611,0),MATCH(BY603,AK603:AT603,0)))</f>
        <v>#N/A</v>
      </c>
      <c r="BZ609" s="665" t="e">
        <f>INDEX(AX598:BE599,MATCH(AW609,AV598:AV599,0),MATCH(BZ602,AX596:BE596,0))*(INDEX(AK604:AT611,MATCH(BZ602,AI604:AI611,0),MATCH(BZ603,AK603:AT603,0)))</f>
        <v>#N/A</v>
      </c>
      <c r="CA609" s="665" t="e">
        <f>INDEX(AX598:BE599,MATCH(AW609,AV598:AV599,0),MATCH(CA602,AX596:BE596,0))*(INDEX(AK604:AT611,MATCH(CA602,AI604:AI611,0),MATCH(CA603,AK603:AT603,0)))</f>
        <v>#N/A</v>
      </c>
      <c r="CB609" s="665" t="e">
        <f>INDEX(AX598:BE599,MATCH(AW609,AV598:AV599,0),MATCH(CB602,AX596:BE596,0))*(INDEX(AK604:AT611,MATCH(CB602,AI604:AI611,0),MATCH(CB603,AK603:AT603,0)))</f>
        <v>#N/A</v>
      </c>
      <c r="CC609" s="665" t="e">
        <f>INDEX(AX598:BE599,MATCH(AW609,AV598:AV599,0),MATCH(CC602,AX596:BE596,0))*(INDEX(AK604:AT611,MATCH(CC602,AI604:AI611,0),MATCH(CC603,AK603:AT603,0)))</f>
        <v>#N/A</v>
      </c>
      <c r="CD609" s="665" t="e">
        <f>INDEX(AX598:BE599,MATCH(AW609,AV598:AV599,0),MATCH(CD602,AX596:BE596,0))*(INDEX(AK604:AT611,MATCH(CD602,AI604:AI611,0),MATCH(CD603,AK603:AT603,0)))</f>
        <v>#N/A</v>
      </c>
      <c r="CE609" s="665" t="e">
        <f>INDEX(AX598:BE599,MATCH(AW609,AV598:AV599,0),MATCH(CE602,AX596:BE596,0))*(INDEX(AK604:AT611,MATCH(CE602,AI604:AI611,0),MATCH(CE603,AK603:AT603,0)))</f>
        <v>#N/A</v>
      </c>
      <c r="CF609" s="665" t="e">
        <f>INDEX(AX598:BE599,MATCH(AW609,AV598:AV599,0),MATCH(CF602,AX596:BE596,0))*(INDEX(AK604:AT611,MATCH(CF602,AI604:AI611,0),MATCH(CF603,AK603:AT603,0)))</f>
        <v>#N/A</v>
      </c>
      <c r="CG609" s="665" t="e">
        <f>INDEX(AX598:BE599,MATCH(AW609,AV598:AV599,0),MATCH(CG602,AX596:BE596,0))*(INDEX(AK604:AT611,MATCH(CG602,AI604:AI611,0),MATCH(CG603,AK603:AT603,0)))</f>
        <v>#N/A</v>
      </c>
      <c r="CH609" s="665" t="e">
        <f>INDEX(AX598:BE599,MATCH(AW609,AV598:AV599,0),MATCH(CH602,AX596:BE596,0))*(INDEX(AK604:AT611,MATCH(CH602,AI604:AI611,0),MATCH(CH603,AK603:AT603,0)))</f>
        <v>#N/A</v>
      </c>
      <c r="CI609" s="665" t="e">
        <f>INDEX(AX598:BE599,MATCH(AW609,AV598:AV599,0),MATCH(CI602,AX596:BE596,0))*(INDEX(AK604:AT611,MATCH(CI602,AI604:AI611,0),MATCH(CI603,AK603:AT603,0)))</f>
        <v>#N/A</v>
      </c>
      <c r="CJ609" s="665" t="e">
        <f>INDEX(AX598:BE599,MATCH(AW609,AV598:AV599,0),MATCH(CJ602,AX596:BE596,0))*(INDEX(AK604:AT611,MATCH(CJ602,AI604:AI611,0),MATCH(CJ603,AK603:AT603,0)))</f>
        <v>#N/A</v>
      </c>
      <c r="CK609" s="665" t="e">
        <f>INDEX(AX598:BE599,MATCH(AW609,AV598:AV599,0),MATCH(CK602,AX596:BE596,0))*(INDEX(AK604:AT611,MATCH(CK602,AI604:AI611,0),MATCH(CK603,AK603:AT603,0)))</f>
        <v>#N/A</v>
      </c>
      <c r="CL609" s="665" t="e">
        <f>INDEX(AX598:BE599,MATCH(AW609,AV598:AV599,0),MATCH(CL602,AX596:BE596,0))*(INDEX(AK604:AT611,MATCH(CL602,AI604:AI611,0),MATCH(CL603,AK603:AT603,0)))</f>
        <v>#N/A</v>
      </c>
      <c r="CM609" s="665" t="e">
        <f>INDEX(AX598:BE599,MATCH(AW609,AV598:AV599,0),MATCH(CM602,AX596:BE596,0))*(INDEX(AK604:AT611,MATCH(CM602,AI604:AI611,0),MATCH(CM603,AK603:AT603,0)))</f>
        <v>#N/A</v>
      </c>
      <c r="CN609" s="665" t="e">
        <f>INDEX(AX598:BE599,MATCH(AW609,AV598:AV599,0),MATCH(CN602,AX596:BE596,0))*(INDEX(AK604:AT611,MATCH(CN602,AI604:AI611,0),MATCH(CN603,AK603:AT603,0)))</f>
        <v>#N/A</v>
      </c>
      <c r="CO609" s="665" t="e">
        <f>INDEX(AX598:BE599,MATCH(AW609,AV598:AV599,0),MATCH(CO602,AX596:BE596,0))*(INDEX(AK604:AT611,MATCH(CO602,AI604:AI611,0),MATCH(CO603,AK603:AT603,0)))</f>
        <v>#N/A</v>
      </c>
      <c r="CP609" s="665" t="e">
        <f>INDEX(AX598:BE599,MATCH(AW609,AV598:AV599,0),MATCH(CP602,AX596:BE596,0))*(INDEX(AK604:AT611,MATCH(CP602,AI604:AI611,0),MATCH(CP603,AK603:AT603,0)))</f>
        <v>#N/A</v>
      </c>
      <c r="CQ609" s="665" t="e">
        <f>INDEX(AX598:BE599,MATCH(AW609,AV598:AV599,0),MATCH(CQ602,AX596:BE596,0))*(INDEX(AK604:AT611,MATCH(CQ602,AI604:AI611,0),MATCH(CQ603,AK603:AT603,0)))</f>
        <v>#N/A</v>
      </c>
      <c r="CR609" s="665" t="e">
        <f>INDEX(AX598:BE599,MATCH(AW609,AV598:AV599,0),MATCH(CR602,AX596:BE596,0))*(INDEX(AK604:AT611,MATCH(CR602,AI604:AI611,0),MATCH(CR603,AK603:AT603,0)))</f>
        <v>#N/A</v>
      </c>
      <c r="CS609" s="665" t="e">
        <f>INDEX(AX598:BE599,MATCH(AW609,AV598:AV599,0),MATCH(CS602,AX596:BE596,0))*(INDEX(AK604:AT611,MATCH(CS602,AI604:AI611,0),MATCH(CS603,AK603:AT603,0)))</f>
        <v>#N/A</v>
      </c>
      <c r="CT609" s="665" t="e">
        <f>INDEX(AX598:BE599,MATCH(AW609,AV598:AV599,0),MATCH(CT602,AX596:BE596,0))*(INDEX(AK604:AT611,MATCH(CT602,AI604:AI611,0),MATCH(CT603,AK603:AT603,0)))</f>
        <v>#N/A</v>
      </c>
      <c r="CU609" s="665" t="e">
        <f>INDEX(AX598:BE599,MATCH(AW609,AV598:AV599,0),MATCH(CU602,AX596:BE596,0))*(INDEX(AK604:AT611,MATCH(CU602,AI604:AI611,0),MATCH(CU603,AK603:AT603,0)))</f>
        <v>#N/A</v>
      </c>
      <c r="CV609" s="665" t="e">
        <f>INDEX(AX598:BE599,MATCH(AW609,AV598:AV599,0),MATCH(CV602,AX596:BE596,0))*(INDEX(AK604:AT611,MATCH(CV602,AI604:AI611,0),MATCH(CV603,AK603:AT603,0)))</f>
        <v>#N/A</v>
      </c>
      <c r="CW609" s="665" t="e">
        <f>INDEX(AX598:BE599,MATCH(AW609,AV598:AV599,0),MATCH(CW602,AX596:BE596,0))*(INDEX(AK604:AT611,MATCH(CW602,AI604:AI611,0),MATCH(CW603,AK603:AT603,0)))</f>
        <v>#N/A</v>
      </c>
      <c r="CX609" s="665" t="e">
        <f>INDEX(AX598:BE599,MATCH(AW609,AV598:AV599,0),MATCH(CX602,AX596:BE596,0))*(INDEX(AK604:AT611,MATCH(CX602,AI604:AI611,0),MATCH(CX603,AK603:AT603,0)))</f>
        <v>#N/A</v>
      </c>
      <c r="CY609" s="665" t="e">
        <f>INDEX(AX598:BE599,MATCH(AW609,AV598:AV599,0),MATCH(CY602,AX596:BE596,0))*(INDEX(AK604:AT611,MATCH(CY602,AI604:AI611,0),MATCH(CY603,AK603:AT603,0)))</f>
        <v>#N/A</v>
      </c>
      <c r="CZ609" s="665" t="e">
        <f>INDEX(AX598:BE599,MATCH(AW609,AV598:AV599,0),MATCH(CZ602,AX596:BE596,0))*(INDEX(AK604:AT611,MATCH(CZ602,AI604:AI611,0),MATCH(CZ603,AK603:AT603,0)))</f>
        <v>#N/A</v>
      </c>
      <c r="DA609" s="665" t="e">
        <f>INDEX(AX598:BE599,MATCH(AW609,AV598:AV599,0),MATCH(DA602,AX596:BE596,0))*(INDEX(AK604:AT611,MATCH(DA602,AI604:AI611,0),MATCH(DA603,AK603:AT603,0)))</f>
        <v>#N/A</v>
      </c>
      <c r="DB609" s="665" t="e">
        <f>INDEX(AX598:BE599,MATCH(AW609,AV598:AV599,0),MATCH(DB602,AX596:BE596,0))*(INDEX(AK604:AT611,MATCH(DB602,AI604:AI611,0),MATCH(DB603,AK603:AT603,0)))</f>
        <v>#N/A</v>
      </c>
      <c r="DC609" s="665" t="e">
        <f>INDEX(AX598:BE599,MATCH(AW609,AV598:AV599,0),MATCH(DC602,AX596:BE596,0))*(INDEX(AK604:AT611,MATCH(DC602,AI604:AI611,0),MATCH(DC603,AK603:AT603,0)))</f>
        <v>#N/A</v>
      </c>
      <c r="DD609" s="665" t="e">
        <f>INDEX(AX598:BE599,MATCH(AW609,AV598:AV599,0),MATCH(DD602,AX596:BE596,0))*(INDEX(AK604:AT611,MATCH(DD602,AI604:AI611,0),MATCH(DD603,AK603:AT603,0)))</f>
        <v>#N/A</v>
      </c>
      <c r="DE609" s="665" t="e">
        <f>INDEX(AX598:BE599,MATCH(AW609,AV598:AV599,0),MATCH(DE602,AX596:BE596,0))*(INDEX(AK604:AT611,MATCH(DE602,AI604:AI611,0),MATCH(DE603,AK603:AT603,0)))</f>
        <v>#N/A</v>
      </c>
      <c r="DF609" s="665" t="e">
        <f>INDEX(AX598:BE599,MATCH(AW609,AV598:AV599,0),MATCH(DF602,AX596:BE596,0))*(INDEX(AK604:AT611,MATCH(DF602,AI604:AI611,0),MATCH(DF603,AK603:AT603,0)))</f>
        <v>#N/A</v>
      </c>
      <c r="DG609" s="665" t="e">
        <f>INDEX(AX598:BE599,MATCH(AW609,AV598:AV599,0),MATCH(DG602,AX596:BE596,0))*(INDEX(AK604:AT611,MATCH(DG602,AI604:AI611,0),MATCH(DG603,AK603:AT603,0)))</f>
        <v>#N/A</v>
      </c>
      <c r="DH609" s="665" t="e">
        <f>INDEX(AX598:BE599,MATCH(AW609,AV598:AV599,0),MATCH(DH602,AX596:BE596,0))*(INDEX(AK604:AT611,MATCH(DH602,AI604:AI611,0),MATCH(DH603,AK603:AT603,0)))</f>
        <v>#N/A</v>
      </c>
      <c r="DI609" s="665" t="e">
        <f>INDEX(AX598:BE599,MATCH(AW609,AV598:AV599,0),MATCH(DI602,AX596:BE596,0))*(INDEX(AK604:AT611,MATCH(DI602,AI604:AI611,0),MATCH(DI603,AK603:AT603,0)))</f>
        <v>#N/A</v>
      </c>
      <c r="DJ609" s="665" t="e">
        <f>INDEX(AX598:BE599,MATCH(AW609,AV598:AV599,0),MATCH(DJ602,AX596:BE596,0))*(INDEX(AK604:AT611,MATCH(DJ602,AI604:AI611,0),MATCH(DJ603,AK603:AT603,0)))</f>
        <v>#N/A</v>
      </c>
      <c r="DK609" s="665" t="e">
        <f>INDEX(AX598:BE599,MATCH(AW609,AV598:AV599,0),MATCH(DK602,AX596:BE596,0))*(INDEX(AK604:AT611,MATCH(DK602,AI604:AI611,0),MATCH(DK603,AK603:AT603,0)))</f>
        <v>#N/A</v>
      </c>
      <c r="DL609" s="665" t="e">
        <f>INDEX(AX598:BE599,MATCH(AW609,AV598:AV599,0),MATCH(DL602,AX596:BE596,0))*(INDEX(AK604:AT611,MATCH(DL602,AI604:AI611,0),MATCH(DL603,AK603:AT603,0)))</f>
        <v>#N/A</v>
      </c>
      <c r="DM609" s="665" t="e">
        <f>INDEX(AX598:BE599,MATCH(AW609,AV598:AV599,0),MATCH(DM602,AX596:BE596,0))*(INDEX(AK604:AT611,MATCH(DM602,AI604:AI611,0),MATCH(DM603,AK603:AT603,0)))</f>
        <v>#N/A</v>
      </c>
      <c r="DN609" s="665" t="e">
        <f>INDEX(AX598:BE599,MATCH(AW609,AV598:AV599,0),MATCH(DN602,AX596:BE596,0))*(INDEX(AK604:AT611,MATCH(DN602,AI604:AI611,0),MATCH(DN603,AK603:AT603,0)))</f>
        <v>#N/A</v>
      </c>
      <c r="DO609" s="665" t="e">
        <f>INDEX(AX598:BE599,MATCH(AW609,AV598:AV599,0),MATCH(DO602,AX596:BE596,0))*(INDEX(AK604:AT611,MATCH(DO602,AI604:AI611,0),MATCH(DO603,AK603:AT603,0)))</f>
        <v>#N/A</v>
      </c>
      <c r="DP609" s="665" t="e">
        <f>INDEX(AX598:BE599,MATCH(AW609,AV598:AV599,0),MATCH(DP602,AX596:BE596,0))*(INDEX(AK604:AT611,MATCH(DP602,AI604:AI611,0),MATCH(DP603,AK603:AT603,0)))</f>
        <v>#N/A</v>
      </c>
      <c r="DQ609" s="643" t="e">
        <f>SUM(AX609:DP609)=#REF!</f>
        <v>#REF!</v>
      </c>
      <c r="DR609" s="749">
        <v>2028</v>
      </c>
      <c r="DS609" s="665" t="e">
        <f>IF(DR609&gt;DS602,AX608-AX609,0)</f>
        <v>#REF!</v>
      </c>
      <c r="DT609" s="665" t="e">
        <f>IF(DR609&gt;DT602,AY608-AY609,0)</f>
        <v>#N/A</v>
      </c>
      <c r="DU609" s="665" t="e">
        <f>IF(DR609&gt;DU602,AZ608-AZ609,0)</f>
        <v>#N/A</v>
      </c>
      <c r="DV609" s="665" t="e">
        <f>IF(DR609&gt;DV602,BA608-BA609,0)</f>
        <v>#N/A</v>
      </c>
      <c r="DW609" s="665" t="e">
        <f>IF(DR609&gt;DW602,BB608-BB609,0)</f>
        <v>#N/A</v>
      </c>
      <c r="DX609" s="665" t="e">
        <f>IF(DR609&gt;DX602,BC608-BC609,0)</f>
        <v>#N/A</v>
      </c>
      <c r="DY609" s="665" t="e">
        <f>IF(DR609&gt;DY602,BD608-BD609,0)</f>
        <v>#N/A</v>
      </c>
      <c r="DZ609" s="665" t="e">
        <f>IF(DR609&gt;DZ602,BE608-BE609,0)</f>
        <v>#N/A</v>
      </c>
      <c r="EA609" s="665" t="e">
        <f>IF(DR609&gt;EA602,BF608-BF609,0)</f>
        <v>#N/A</v>
      </c>
      <c r="EB609" s="665" t="e">
        <f>IF(DR609&gt;EB602,BG608-BG609,0)</f>
        <v>#N/A</v>
      </c>
      <c r="EC609" s="665" t="e">
        <f>IF(DR609&gt;EC602,BH608-BH609,0)</f>
        <v>#N/A</v>
      </c>
      <c r="ED609" s="665" t="e">
        <f>IF(DR609&gt;ED602,BI608-BI609,0)</f>
        <v>#N/A</v>
      </c>
      <c r="EE609" s="665" t="e">
        <f>IF(DR609&gt;EE602,BJ608-BJ609,0)</f>
        <v>#N/A</v>
      </c>
      <c r="EF609" s="665" t="e">
        <f>IF(DR609&gt;EF602,BK608-BK609,0)</f>
        <v>#N/A</v>
      </c>
      <c r="EG609" s="665" t="e">
        <f>IF(DR609&gt;EG602,BL608-BL609,0)</f>
        <v>#N/A</v>
      </c>
      <c r="EH609" s="665" t="e">
        <f>IF(DR609&gt;EH602,BM608-BM609,0)</f>
        <v>#N/A</v>
      </c>
      <c r="EI609" s="665" t="e">
        <f>IF(DR609&gt;EI602,BN608-BN609,0)</f>
        <v>#N/A</v>
      </c>
      <c r="EJ609" s="665" t="e">
        <f>IF(DR609&gt;EJ602,BO608-BO609,0)</f>
        <v>#N/A</v>
      </c>
      <c r="EK609" s="665" t="e">
        <f>IF(DR609&gt;EK602,BP608-BP609,0)</f>
        <v>#N/A</v>
      </c>
      <c r="EL609" s="665" t="e">
        <f>IF(DR609&gt;EL602,BQ608-BQ609,0)</f>
        <v>#N/A</v>
      </c>
      <c r="EM609" s="665" t="e">
        <f>IF(DR609&gt;EM602,BR608-BR609,0)</f>
        <v>#N/A</v>
      </c>
      <c r="EN609" s="665" t="e">
        <f>IF(DR609&gt;EN602,BS608-BS609,0)</f>
        <v>#N/A</v>
      </c>
      <c r="EO609" s="665" t="e">
        <f>IF(DR609&gt;EO602,BT608-BT609,0)</f>
        <v>#N/A</v>
      </c>
      <c r="EP609" s="665" t="e">
        <f>IF(DR609&gt;EP602,BU608-BU609,0)</f>
        <v>#N/A</v>
      </c>
      <c r="EQ609" s="665" t="e">
        <f>IF(DR609&gt;EQ602,BV608-BV609,0)</f>
        <v>#N/A</v>
      </c>
      <c r="ER609" s="665" t="e">
        <f>IF(DR609&gt;ER602,BW608-BW609,0)</f>
        <v>#N/A</v>
      </c>
      <c r="ES609" s="665" t="e">
        <f>IF(DR609&gt;ES602,BX608-BX609,0)</f>
        <v>#N/A</v>
      </c>
      <c r="ET609" s="665" t="e">
        <f>IF(DR609&gt;ET602,BY608-BY609,0)</f>
        <v>#N/A</v>
      </c>
      <c r="EU609" s="665" t="e">
        <f>IF(DR609&gt;EU602,BZ608-BZ609,0)</f>
        <v>#N/A</v>
      </c>
      <c r="EV609" s="665" t="e">
        <f>IF(DR609&gt;EV602,CA608-CA609,0)</f>
        <v>#N/A</v>
      </c>
      <c r="EW609" s="665" t="e">
        <f>IF(DR609&gt;EW602,CB608-CB609,0)</f>
        <v>#N/A</v>
      </c>
      <c r="EX609" s="665" t="e">
        <f>IF(DR609&gt;EX602,CC608-CC609,0)</f>
        <v>#N/A</v>
      </c>
      <c r="EY609" s="665" t="e">
        <f>IF(DR609&gt;EY602,CD608-CD609,0)</f>
        <v>#N/A</v>
      </c>
      <c r="EZ609" s="665" t="e">
        <f>IF(DR609&gt;EZ602,CE608-CE609,0)</f>
        <v>#N/A</v>
      </c>
      <c r="FA609" s="665" t="e">
        <f>IF(DR609&gt;FA602,CF608-CF609,0)</f>
        <v>#N/A</v>
      </c>
      <c r="FB609" s="665" t="e">
        <f>IF(DR609&gt;FB602,CG608-CG609,0)</f>
        <v>#N/A</v>
      </c>
      <c r="FC609" s="665" t="e">
        <f>IF(DR609&gt;FC602,CH608-CH609,0)</f>
        <v>#N/A</v>
      </c>
      <c r="FD609" s="665" t="e">
        <f>IF(DR609&gt;FD602,CI608-CI609,0)</f>
        <v>#N/A</v>
      </c>
      <c r="FE609" s="665" t="e">
        <f>IF(DR609&gt;FE602,CJ608-CJ609,0)</f>
        <v>#N/A</v>
      </c>
      <c r="FF609" s="665" t="e">
        <f>IF(DR609&gt;FF602,CK608-CK609,0)</f>
        <v>#N/A</v>
      </c>
      <c r="FG609" s="665" t="e">
        <f>IF(DR609&gt;FG602,CL608-CL609,0)</f>
        <v>#N/A</v>
      </c>
      <c r="FH609" s="665">
        <f>IF(DR609&gt;FH602,CM608-CM609,0)</f>
        <v>0</v>
      </c>
      <c r="FI609" s="665">
        <f>IF(DR609&gt;FI602,CN608-CN609,0)</f>
        <v>0</v>
      </c>
      <c r="FJ609" s="665">
        <f>IF(DR609&gt;FJ602,CO608-CO609,0)</f>
        <v>0</v>
      </c>
      <c r="FK609" s="665">
        <f>IF(DR609&gt;FK602,CP608-CP609,0)</f>
        <v>0</v>
      </c>
      <c r="FL609" s="665">
        <f>IF(DR609&gt;FL602,CQ608-CQ609,0)</f>
        <v>0</v>
      </c>
      <c r="FM609" s="665">
        <f>IF(DR609&gt;FM602,CR608-CR609,0)</f>
        <v>0</v>
      </c>
      <c r="FN609" s="665">
        <f>IF(DR609&gt;FN602,CS608-CS609,0)</f>
        <v>0</v>
      </c>
      <c r="FO609" s="665">
        <f>IF(DR609&gt;FO602,CT608-CT609,0)</f>
        <v>0</v>
      </c>
      <c r="FP609" s="665">
        <f>IF(DR609&gt;FP602,CU608-CU609,0)</f>
        <v>0</v>
      </c>
      <c r="FQ609" s="665">
        <f>IF(DR609&gt;FQ602,CV608-CV609,0)</f>
        <v>0</v>
      </c>
      <c r="FR609" s="665">
        <f>IF(DR609&gt;FR602,CW608-CW609,0)</f>
        <v>0</v>
      </c>
      <c r="FS609" s="665">
        <f>IF(DR609&gt;FS602,CX608-CX609,0)</f>
        <v>0</v>
      </c>
      <c r="FT609" s="665">
        <f>IF(DR609&gt;FT602,CY608-CY609,0)</f>
        <v>0</v>
      </c>
      <c r="FU609" s="665">
        <f>IF(DR609&gt;FU602,CZ608-CZ609,0)</f>
        <v>0</v>
      </c>
      <c r="FV609" s="665">
        <f>IF(DR609&gt;FV602,DA608-DA609,0)</f>
        <v>0</v>
      </c>
      <c r="FW609" s="665">
        <f>IF(DR609&gt;FW602,DB608-DB609,0)</f>
        <v>0</v>
      </c>
      <c r="FX609" s="665">
        <f>IF(DR609&gt;FX602,DC608-DC609,0)</f>
        <v>0</v>
      </c>
      <c r="FY609" s="665">
        <f>IF(DR609&gt;FY602,DD608-DD609,0)</f>
        <v>0</v>
      </c>
      <c r="FZ609" s="665">
        <f>IF(DR609&gt;FZ602,DE608-DE609,0)</f>
        <v>0</v>
      </c>
      <c r="GA609" s="665">
        <f>IF(DR609&gt;GA602,DF608-DF609,0)</f>
        <v>0</v>
      </c>
      <c r="GB609" s="665">
        <f>IF(DR609&gt;GB602,DG608-DG609,0)</f>
        <v>0</v>
      </c>
      <c r="GC609" s="665">
        <f>IF(DR609&gt;GC602,DH608-DH609,0)</f>
        <v>0</v>
      </c>
      <c r="GD609" s="665">
        <f>IF(DR609&gt;GD602,DI608-DI609,0)</f>
        <v>0</v>
      </c>
      <c r="GE609" s="665">
        <f>IF(DR609&gt;GE602,DJ608-DJ609,0)</f>
        <v>0</v>
      </c>
      <c r="GF609" s="665">
        <f>IF(DR609&gt;GF602,DK608-DK609,0)</f>
        <v>0</v>
      </c>
      <c r="GG609" s="665">
        <f>IF(DR609&gt;GG602,DL608-DL609,0)</f>
        <v>0</v>
      </c>
      <c r="GH609" s="665">
        <f>IF(DR609&gt;GH602,DM608-DM609,0)</f>
        <v>0</v>
      </c>
      <c r="GI609" s="665">
        <f>IF(DR609&gt;GI602,DN608-DN609,0)</f>
        <v>0</v>
      </c>
      <c r="GJ609" s="665">
        <f>IF(DR609&gt;GJ602,DO608-DO609,0)</f>
        <v>0</v>
      </c>
      <c r="GK609" s="665">
        <f>IF(DR609&gt;GK602,DP608-DP609,0)</f>
        <v>0</v>
      </c>
      <c r="GL609" s="665" t="e">
        <f>SUM(DS609:GK609)+SUM(#REF!)=#REF!</f>
        <v>#REF!</v>
      </c>
      <c r="GM609" s="667"/>
      <c r="GN609" s="749">
        <v>2028</v>
      </c>
      <c r="GO609" s="664" t="e">
        <f>SUMIF(DS603:GK603,GO603,DS609:GK609)</f>
        <v>#REF!</v>
      </c>
      <c r="GP609" s="668" t="e">
        <f>SUMIF(DS603:GK603,GP603,DS609:GK609)</f>
        <v>#N/A</v>
      </c>
      <c r="GQ609" s="668" t="e">
        <f>SUMIF(DS603:GK603,GQ603,DS609:GK609)</f>
        <v>#N/A</v>
      </c>
      <c r="GR609" s="668" t="e">
        <f>SUMIF(DS603:GK603,GR603,DS609:GK609)</f>
        <v>#N/A</v>
      </c>
      <c r="GS609" s="668" t="e">
        <f>SUMIF(DS603:GK603,GS603,DS609:GK609)</f>
        <v>#N/A</v>
      </c>
      <c r="GT609" s="668" t="e">
        <f>SUMIF(DS603:GK603,GT603,DS609:GK609)</f>
        <v>#N/A</v>
      </c>
      <c r="GU609" s="668" t="e">
        <f>SUMIF(DS603:GK603,GU603,DS609:GK609)</f>
        <v>#N/A</v>
      </c>
      <c r="GV609" s="668" t="e">
        <f>SUMIF(DS603:GK603,GV603,DS609:GK609)</f>
        <v>#N/A</v>
      </c>
      <c r="GW609" s="668" t="e">
        <f>SUMIF(DS603:GK603,GW603,DS609:GK609)</f>
        <v>#N/A</v>
      </c>
      <c r="GX609" s="668" t="e">
        <f>SUMIF(DS603:GK603,GX603,DS609:GK609)</f>
        <v>#N/A</v>
      </c>
      <c r="GY609" s="668" t="e">
        <f>SUMIF(DS603:GK603,GY603,DS609:GK609)</f>
        <v>#N/A</v>
      </c>
      <c r="GZ609" s="646" t="e">
        <f>SUM(GO609:GY609)=(#REF!-SUM(#REF!))</f>
        <v>#REF!</v>
      </c>
    </row>
    <row r="610" spans="1:234" ht="15.75" hidden="1" customHeight="1" x14ac:dyDescent="0.25">
      <c r="A610" s="643" t="s">
        <v>208</v>
      </c>
      <c r="AI610" s="664">
        <v>2029</v>
      </c>
      <c r="AJ610" s="664">
        <v>0</v>
      </c>
      <c r="AK610" s="665">
        <f>IFERROR(#REF!/#REF!,0)</f>
        <v>0</v>
      </c>
      <c r="AL610" s="665">
        <f>IFERROR(#REF!/#REF!,0)</f>
        <v>0</v>
      </c>
      <c r="AM610" s="665">
        <f>IFERROR(#REF!/#REF!,0)</f>
        <v>0</v>
      </c>
      <c r="AN610" s="669">
        <f>IFERROR(#REF!/#REF!,0)</f>
        <v>0</v>
      </c>
      <c r="AO610" s="669">
        <f>IFERROR(#REF!/#REF!,0)</f>
        <v>0</v>
      </c>
      <c r="AP610" s="669">
        <f>IFERROR(#REF!/#REF!,0)</f>
        <v>0</v>
      </c>
      <c r="AQ610" s="669">
        <f>IFERROR(#REF!/#REF!,0)</f>
        <v>0</v>
      </c>
      <c r="AR610" s="669">
        <f>IFERROR(#REF!/#REF!,0)</f>
        <v>0</v>
      </c>
      <c r="AS610" s="669">
        <f>IFERROR(#REF!/#REF!,0)</f>
        <v>0</v>
      </c>
      <c r="AT610" s="669">
        <f>IFERROR(#REF!/#REF!,0)</f>
        <v>0</v>
      </c>
      <c r="AU610" s="666"/>
      <c r="AW610" s="749">
        <v>2029</v>
      </c>
      <c r="AX610" s="665" t="e">
        <f>#REF!</f>
        <v>#REF!</v>
      </c>
      <c r="AY610" s="665" t="e">
        <f>INDEX(AX598:BE599,MATCH(AW610,AV598:AV599,0),MATCH(AY602,AX596:BE596,0))*(INDEX(AK604:AT611,MATCH(AY602,AI604:AI611,0),MATCH(AY603,AK603:AT603,0)))</f>
        <v>#N/A</v>
      </c>
      <c r="AZ610" s="665" t="e">
        <f>INDEX(AX598:BE599,MATCH(AW610,AV598:AV599,0),MATCH(AZ602,AX596:BE596,0))*(INDEX(AK604:AT611,MATCH(AZ602,AI604:AI611,0),MATCH(AZ603,AK603:AT603,0)))</f>
        <v>#N/A</v>
      </c>
      <c r="BA610" s="665" t="e">
        <f>INDEX(AX598:BE599,MATCH(AW610,AV598:AV599,0),MATCH(BA602,AX596:BE596,0))*(INDEX(AK604:AT611,MATCH(BA602,AI604:AI611,0),MATCH(BA603,AK603:AT603,0)))</f>
        <v>#N/A</v>
      </c>
      <c r="BB610" s="665" t="e">
        <f>INDEX(AX598:BE599,MATCH(AW610,AV598:AV599,0),MATCH(BB602,AX596:BE596,0))*(INDEX(AK604:AT611,MATCH(BB602,AI604:AI611,0),MATCH(BB603,AK603:AT603,0)))</f>
        <v>#N/A</v>
      </c>
      <c r="BC610" s="665" t="e">
        <f>INDEX(AX598:BE599,MATCH(AW610,AV598:AV599,0),MATCH(BC602,AX596:BE596,0))*(INDEX(AK604:AT611,MATCH(BC602,AI604:AI611,0),MATCH(BC603,AK603:AT603,0)))</f>
        <v>#N/A</v>
      </c>
      <c r="BD610" s="665" t="e">
        <f>INDEX(AX598:BE599,MATCH(AW610,AV598:AV599,0),MATCH(BD602,AX596:BE596,0))*(INDEX(AK604:AT611,MATCH(BD602,AI604:AI611,0),MATCH(BD603,AK603:AT603,0)))</f>
        <v>#N/A</v>
      </c>
      <c r="BE610" s="665" t="e">
        <f>INDEX(AX598:BE599,MATCH(AW610,AV598:AV599,0),MATCH(BE602,AX596:BE596,0))*(INDEX(AK604:AT611,MATCH(BE602,AI604:AI611,0),MATCH(BE603,AK603:AT603,0)))</f>
        <v>#N/A</v>
      </c>
      <c r="BF610" s="665" t="e">
        <f>INDEX(AX598:BE599,MATCH(AW610,AV598:AV599,0),MATCH(BF602,AX596:BE596,0))*(INDEX(AK604:AT611,MATCH(BF602,AI604:AI611,0),MATCH(BF603,AK603:AT603,0)))</f>
        <v>#N/A</v>
      </c>
      <c r="BG610" s="665" t="e">
        <f>INDEX(AX598:BE599,MATCH(AW610,AV598:AV599,0),MATCH(BG602,AX596:BE596,0))*(INDEX(AK604:AT611,MATCH(BG602,AI604:AI611,0),MATCH(BG603,AK603:AT603,0)))</f>
        <v>#N/A</v>
      </c>
      <c r="BH610" s="665" t="e">
        <f>INDEX(AX598:BE599,MATCH(AW610,AV598:AV599,0),MATCH(BH602,AX596:BE596,0))*(INDEX(AK604:AT611,MATCH(BH602,AI604:AI611,0),MATCH(BH603,AK603:AT603,0)))</f>
        <v>#N/A</v>
      </c>
      <c r="BI610" s="665" t="e">
        <f>INDEX(AX598:BE599,MATCH(AW610,AV598:AV599,0),MATCH(BI602,AX596:BE596,0))*(INDEX(AK604:AT611,MATCH(BI602,AI604:AI611,0),MATCH(BI603,AK603:AT603,0)))</f>
        <v>#N/A</v>
      </c>
      <c r="BJ610" s="665" t="e">
        <f>INDEX(AX598:BE599,MATCH(AW610,AV598:AV599,0),MATCH(BJ602,AX596:BE596,0))*(INDEX(AK604:AT611,MATCH(BJ602,AI604:AI611,0),MATCH(BJ603,AK603:AT603,0)))</f>
        <v>#N/A</v>
      </c>
      <c r="BK610" s="665" t="e">
        <f>INDEX(AX598:BE599,MATCH(AW610,AV598:AV599,0),MATCH(BK602,AX596:BE596,0))*(INDEX(AK604:AT611,MATCH(BK602,AI604:AI611,0),MATCH(BK603,AK603:AT603,0)))</f>
        <v>#N/A</v>
      </c>
      <c r="BL610" s="665" t="e">
        <f>INDEX(AX598:BE599,MATCH(AW610,AV598:AV599,0),MATCH(BL602,AX596:BE596,0))*(INDEX(AK604:AT611,MATCH(BL602,AI604:AI611,0),MATCH(BL603,AK603:AT603,0)))</f>
        <v>#N/A</v>
      </c>
      <c r="BM610" s="665" t="e">
        <f>INDEX(AX598:BE599,MATCH(AW610,AV598:AV599,0),MATCH(BM602,AX596:BE596,0))*(INDEX(AK604:AT611,MATCH(BM602,AI604:AI611,0),MATCH(BM603,AK603:AT603,0)))</f>
        <v>#N/A</v>
      </c>
      <c r="BN610" s="665" t="e">
        <f>INDEX(AX598:BE599,MATCH(AW610,AV598:AV599,0),MATCH(BN602,AX596:BE596,0))*(INDEX(AK604:AT611,MATCH(BN602,AI604:AI611,0),MATCH(BN603,AK603:AT603,0)))</f>
        <v>#N/A</v>
      </c>
      <c r="BO610" s="665" t="e">
        <f>INDEX(AX598:BE599,MATCH(AW610,AV598:AV599,0),MATCH(BO602,AX596:BE596,0))*(INDEX(AK604:AT611,MATCH(BO602,AI604:AI611,0),MATCH(BO603,AK603:AT603,0)))</f>
        <v>#N/A</v>
      </c>
      <c r="BP610" s="665" t="e">
        <f>INDEX(AX598:BE599,MATCH(AW610,AV598:AV599,0),MATCH(BP602,AX596:BE596,0))*(INDEX(AK604:AT611,MATCH(BP602,AI604:AI611,0),MATCH(BP603,AK603:AT603,0)))</f>
        <v>#N/A</v>
      </c>
      <c r="BQ610" s="665" t="e">
        <f>INDEX(AX598:BE599,MATCH(AW610,AV598:AV599,0),MATCH(BQ602,AX596:BE596,0))*(INDEX(AK604:AT611,MATCH(BQ602,AI604:AI611,0),MATCH(BQ603,AK603:AT603,0)))</f>
        <v>#N/A</v>
      </c>
      <c r="BR610" s="665" t="e">
        <f>INDEX(AX598:BE599,MATCH(AW610,AV598:AV599,0),MATCH(BR602,AX596:BE596,0))*(INDEX(AK604:AT611,MATCH(BR602,AI604:AI611,0),MATCH(BR603,AK603:AT603,0)))</f>
        <v>#N/A</v>
      </c>
      <c r="BS610" s="665" t="e">
        <f>INDEX(AX598:BE599,MATCH(AW610,AV598:AV599,0),MATCH(BS602,AX596:BE596,0))*(INDEX(AK604:AT611,MATCH(BS602,AI604:AI611,0),MATCH(BS603,AK603:AT603,0)))</f>
        <v>#N/A</v>
      </c>
      <c r="BT610" s="665" t="e">
        <f>INDEX(AX598:BE599,MATCH(AW610,AV598:AV599,0),MATCH(BT602,AX596:BE596,0))*(INDEX(AK604:AT611,MATCH(BT602,AI604:AI611,0),MATCH(BT603,AK603:AT603,0)))</f>
        <v>#N/A</v>
      </c>
      <c r="BU610" s="665" t="e">
        <f>INDEX(AX598:BE599,MATCH(AW610,AV598:AV599,0),MATCH(BU602,AX596:BE596,0))*(INDEX(AK604:AT611,MATCH(BU602,AI604:AI611,0),MATCH(BU603,AK603:AT603,0)))</f>
        <v>#N/A</v>
      </c>
      <c r="BV610" s="665" t="e">
        <f>INDEX(AX598:BE599,MATCH(AW610,AV598:AV599,0),MATCH(BV602,AX596:BE596,0))*(INDEX(AK604:AT611,MATCH(BV602,AI604:AI611,0),MATCH(BV603,AK603:AT603,0)))</f>
        <v>#N/A</v>
      </c>
      <c r="BW610" s="665" t="e">
        <f>INDEX(AX598:BE599,MATCH(AW610,AV598:AV599,0),MATCH(BW602,AX596:BE596,0))*(INDEX(AK604:AT611,MATCH(BW602,AI604:AI611,0),MATCH(BW603,AK603:AT603,0)))</f>
        <v>#N/A</v>
      </c>
      <c r="BX610" s="665" t="e">
        <f>INDEX(AX598:BE599,MATCH(AW610,AV598:AV599,0),MATCH(BX602,AX596:BE596,0))*(INDEX(AK604:AT611,MATCH(BX602,AI604:AI611,0),MATCH(BX603,AK603:AT603,0)))</f>
        <v>#N/A</v>
      </c>
      <c r="BY610" s="665" t="e">
        <f>INDEX(AX598:BE599,MATCH(AW610,AV598:AV599,0),MATCH(BY602,AX596:BE596,0))*(INDEX(AK604:AT611,MATCH(BY602,AI604:AI611,0),MATCH(BY603,AK603:AT603,0)))</f>
        <v>#N/A</v>
      </c>
      <c r="BZ610" s="665" t="e">
        <f>INDEX(AX598:BE599,MATCH(AW610,AV598:AV599,0),MATCH(BZ602,AX596:BE596,0))*(INDEX(AK604:AT611,MATCH(BZ602,AI604:AI611,0),MATCH(BZ603,AK603:AT603,0)))</f>
        <v>#N/A</v>
      </c>
      <c r="CA610" s="665" t="e">
        <f>INDEX(AX598:BE599,MATCH(AW610,AV598:AV599,0),MATCH(CA602,AX596:BE596,0))*(INDEX(AK604:AT611,MATCH(CA602,AI604:AI611,0),MATCH(CA603,AK603:AT603,0)))</f>
        <v>#N/A</v>
      </c>
      <c r="CB610" s="665" t="e">
        <f>INDEX(AX598:BE599,MATCH(AW610,AV598:AV599,0),MATCH(CB602,AX596:BE596,0))*(INDEX(AK604:AT611,MATCH(CB602,AI604:AI611,0),MATCH(CB603,AK603:AT603,0)))</f>
        <v>#N/A</v>
      </c>
      <c r="CC610" s="665" t="e">
        <f>INDEX(AX598:BE599,MATCH(AW610,AV598:AV599,0),MATCH(CC602,AX596:BE596,0))*(INDEX(AK604:AT611,MATCH(CC602,AI604:AI611,0),MATCH(CC603,AK603:AT603,0)))</f>
        <v>#N/A</v>
      </c>
      <c r="CD610" s="665" t="e">
        <f>INDEX(AX598:BE599,MATCH(AW610,AV598:AV599,0),MATCH(CD602,AX596:BE596,0))*(INDEX(AK604:AT611,MATCH(CD602,AI604:AI611,0),MATCH(CD603,AK603:AT603,0)))</f>
        <v>#N/A</v>
      </c>
      <c r="CE610" s="665" t="e">
        <f>INDEX(AX598:BE599,MATCH(AW610,AV598:AV599,0),MATCH(CE602,AX596:BE596,0))*(INDEX(AK604:AT611,MATCH(CE602,AI604:AI611,0),MATCH(CE603,AK603:AT603,0)))</f>
        <v>#N/A</v>
      </c>
      <c r="CF610" s="665" t="e">
        <f>INDEX(AX598:BE599,MATCH(AW610,AV598:AV599,0),MATCH(CF602,AX596:BE596,0))*(INDEX(AK604:AT611,MATCH(CF602,AI604:AI611,0),MATCH(CF603,AK603:AT603,0)))</f>
        <v>#N/A</v>
      </c>
      <c r="CG610" s="665" t="e">
        <f>INDEX(AX598:BE599,MATCH(AW610,AV598:AV599,0),MATCH(CG602,AX596:BE596,0))*(INDEX(AK604:AT611,MATCH(CG602,AI604:AI611,0),MATCH(CG603,AK603:AT603,0)))</f>
        <v>#N/A</v>
      </c>
      <c r="CH610" s="665" t="e">
        <f>INDEX(AX598:BE599,MATCH(AW610,AV598:AV599,0),MATCH(CH602,AX596:BE596,0))*(INDEX(AK604:AT611,MATCH(CH602,AI604:AI611,0),MATCH(CH603,AK603:AT603,0)))</f>
        <v>#N/A</v>
      </c>
      <c r="CI610" s="665" t="e">
        <f>INDEX(AX598:BE599,MATCH(AW610,AV598:AV599,0),MATCH(CI602,AX596:BE596,0))*(INDEX(AK604:AT611,MATCH(CI602,AI604:AI611,0),MATCH(CI603,AK603:AT603,0)))</f>
        <v>#N/A</v>
      </c>
      <c r="CJ610" s="665" t="e">
        <f>INDEX(AX598:BE599,MATCH(AW610,AV598:AV599,0),MATCH(CJ602,AX596:BE596,0))*(INDEX(AK604:AT611,MATCH(CJ602,AI604:AI611,0),MATCH(CJ603,AK603:AT603,0)))</f>
        <v>#N/A</v>
      </c>
      <c r="CK610" s="665" t="e">
        <f>INDEX(AX598:BE599,MATCH(AW610,AV598:AV599,0),MATCH(CK602,AX596:BE596,0))*(INDEX(AK604:AT611,MATCH(CK602,AI604:AI611,0),MATCH(CK603,AK603:AT603,0)))</f>
        <v>#N/A</v>
      </c>
      <c r="CL610" s="665" t="e">
        <f>INDEX(AX598:BE599,MATCH(AW610,AV598:AV599,0),MATCH(CL602,AX596:BE596,0))*(INDEX(AK604:AT611,MATCH(CL602,AI604:AI611,0),MATCH(CL603,AK603:AT603,0)))</f>
        <v>#N/A</v>
      </c>
      <c r="CM610" s="665" t="e">
        <f>INDEX(AX598:BE599,MATCH(AW610,AV598:AV599,0),MATCH(CM602,AX596:BE596,0))*(INDEX(AK604:AT611,MATCH(CM602,AI604:AI611,0),MATCH(CM603,AK603:AT603,0)))</f>
        <v>#N/A</v>
      </c>
      <c r="CN610" s="665" t="e">
        <f>INDEX(AX598:BE599,MATCH(AW610,AV598:AV599,0),MATCH(CN602,AX596:BE596,0))*(INDEX(AK604:AT611,MATCH(CN602,AI604:AI611,0),MATCH(CN603,AK603:AT603,0)))</f>
        <v>#N/A</v>
      </c>
      <c r="CO610" s="665" t="e">
        <f>INDEX(AX598:BE599,MATCH(AW610,AV598:AV599,0),MATCH(CO602,AX596:BE596,0))*(INDEX(AK604:AT611,MATCH(CO602,AI604:AI611,0),MATCH(CO603,AK603:AT603,0)))</f>
        <v>#N/A</v>
      </c>
      <c r="CP610" s="665" t="e">
        <f>INDEX(AX598:BE599,MATCH(AW610,AV598:AV599,0),MATCH(CP602,AX596:BE596,0))*(INDEX(AK604:AT611,MATCH(CP602,AI604:AI611,0),MATCH(CP603,AK603:AT603,0)))</f>
        <v>#N/A</v>
      </c>
      <c r="CQ610" s="665" t="e">
        <f>INDEX(AX598:BE599,MATCH(AW610,AV598:AV599,0),MATCH(CQ602,AX596:BE596,0))*(INDEX(AK604:AT611,MATCH(CQ602,AI604:AI611,0),MATCH(CQ603,AK603:AT603,0)))</f>
        <v>#N/A</v>
      </c>
      <c r="CR610" s="665" t="e">
        <f>INDEX(AX598:BE599,MATCH(AW610,AV598:AV599,0),MATCH(CR602,AX596:BE596,0))*(INDEX(AK604:AT611,MATCH(CR602,AI604:AI611,0),MATCH(CR603,AK603:AT603,0)))</f>
        <v>#N/A</v>
      </c>
      <c r="CS610" s="665" t="e">
        <f>INDEX(AX598:BE599,MATCH(AW610,AV598:AV599,0),MATCH(CS602,AX596:BE596,0))*(INDEX(AK604:AT611,MATCH(CS602,AI604:AI611,0),MATCH(CS603,AK603:AT603,0)))</f>
        <v>#N/A</v>
      </c>
      <c r="CT610" s="665" t="e">
        <f>INDEX(AX598:BE599,MATCH(AW610,AV598:AV599,0),MATCH(CT602,AX596:BE596,0))*(INDEX(AK604:AT611,MATCH(CT602,AI604:AI611,0),MATCH(CT603,AK603:AT603,0)))</f>
        <v>#N/A</v>
      </c>
      <c r="CU610" s="665" t="e">
        <f>INDEX(AX598:BE599,MATCH(AW610,AV598:AV599,0),MATCH(CU602,AX596:BE596,0))*(INDEX(AK604:AT611,MATCH(CU602,AI604:AI611,0),MATCH(CU603,AK603:AT603,0)))</f>
        <v>#N/A</v>
      </c>
      <c r="CV610" s="665" t="e">
        <f>INDEX(AX598:BE599,MATCH(AW610,AV598:AV599,0),MATCH(CV602,AX596:BE596,0))*(INDEX(AK604:AT611,MATCH(CV602,AI604:AI611,0),MATCH(CV603,AK603:AT603,0)))</f>
        <v>#N/A</v>
      </c>
      <c r="CW610" s="665" t="e">
        <f>INDEX(AX598:BE599,MATCH(AW610,AV598:AV599,0),MATCH(CW602,AX596:BE596,0))*(INDEX(AK604:AT611,MATCH(CW602,AI604:AI611,0),MATCH(CW603,AK603:AT603,0)))</f>
        <v>#N/A</v>
      </c>
      <c r="CX610" s="665" t="e">
        <f>INDEX(AX598:BE599,MATCH(AW610,AV598:AV599,0),MATCH(CX602,AX596:BE596,0))*(INDEX(AK604:AT611,MATCH(CX602,AI604:AI611,0),MATCH(CX603,AK603:AT603,0)))</f>
        <v>#N/A</v>
      </c>
      <c r="CY610" s="665" t="e">
        <f>INDEX(AX598:BE599,MATCH(AW610,AV598:AV599,0),MATCH(CY602,AX596:BE596,0))*(INDEX(AK604:AT611,MATCH(CY602,AI604:AI611,0),MATCH(CY603,AK603:AT603,0)))</f>
        <v>#N/A</v>
      </c>
      <c r="CZ610" s="665" t="e">
        <f>INDEX(AX598:BE599,MATCH(AW610,AV598:AV599,0),MATCH(CZ602,AX596:BE596,0))*(INDEX(AK604:AT611,MATCH(CZ602,AI604:AI611,0),MATCH(CZ603,AK603:AT603,0)))</f>
        <v>#N/A</v>
      </c>
      <c r="DA610" s="665" t="e">
        <f>INDEX(AX598:BE599,MATCH(AW610,AV598:AV599,0),MATCH(DA602,AX596:BE596,0))*(INDEX(AK604:AT611,MATCH(DA602,AI604:AI611,0),MATCH(DA603,AK603:AT603,0)))</f>
        <v>#N/A</v>
      </c>
      <c r="DB610" s="665" t="e">
        <f>INDEX(AX598:BE599,MATCH(AW610,AV598:AV599,0),MATCH(DB602,AX596:BE596,0))*(INDEX(AK604:AT611,MATCH(DB602,AI604:AI611,0),MATCH(DB603,AK603:AT603,0)))</f>
        <v>#N/A</v>
      </c>
      <c r="DC610" s="665" t="e">
        <f>INDEX(AX598:BE599,MATCH(AW610,AV598:AV599,0),MATCH(DC602,AX596:BE596,0))*(INDEX(AK604:AT611,MATCH(DC602,AI604:AI611,0),MATCH(DC603,AK603:AT603,0)))</f>
        <v>#N/A</v>
      </c>
      <c r="DD610" s="665" t="e">
        <f>INDEX(AX598:BE599,MATCH(AW610,AV598:AV599,0),MATCH(DD602,AX596:BE596,0))*(INDEX(AK604:AT611,MATCH(DD602,AI604:AI611,0),MATCH(DD603,AK603:AT603,0)))</f>
        <v>#N/A</v>
      </c>
      <c r="DE610" s="665" t="e">
        <f>INDEX(AX598:BE599,MATCH(AW610,AV598:AV599,0),MATCH(DE602,AX596:BE596,0))*(INDEX(AK604:AT611,MATCH(DE602,AI604:AI611,0),MATCH(DE603,AK603:AT603,0)))</f>
        <v>#N/A</v>
      </c>
      <c r="DF610" s="665" t="e">
        <f>INDEX(AX598:BE599,MATCH(AW610,AV598:AV599,0),MATCH(DF602,AX596:BE596,0))*(INDEX(AK604:AT611,MATCH(DF602,AI604:AI611,0),MATCH(DF603,AK603:AT603,0)))</f>
        <v>#N/A</v>
      </c>
      <c r="DG610" s="665" t="e">
        <f>INDEX(AX598:BE599,MATCH(AW610,AV598:AV599,0),MATCH(DG602,AX596:BE596,0))*(INDEX(AK604:AT611,MATCH(DG602,AI604:AI611,0),MATCH(DG603,AK603:AT603,0)))</f>
        <v>#N/A</v>
      </c>
      <c r="DH610" s="665" t="e">
        <f>INDEX(AX598:BE599,MATCH(AW610,AV598:AV599,0),MATCH(DH602,AX596:BE596,0))*(INDEX(AK604:AT611,MATCH(DH602,AI604:AI611,0),MATCH(DH603,AK603:AT603,0)))</f>
        <v>#N/A</v>
      </c>
      <c r="DI610" s="665" t="e">
        <f>INDEX(AX598:BE599,MATCH(AW610,AV598:AV599,0),MATCH(DI602,AX596:BE596,0))*(INDEX(AK604:AT611,MATCH(DI602,AI604:AI611,0),MATCH(DI603,AK603:AT603,0)))</f>
        <v>#N/A</v>
      </c>
      <c r="DJ610" s="665" t="e">
        <f>INDEX(AX598:BE599,MATCH(AW610,AV598:AV599,0),MATCH(DJ602,AX596:BE596,0))*(INDEX(AK604:AT611,MATCH(DJ602,AI604:AI611,0),MATCH(DJ603,AK603:AT603,0)))</f>
        <v>#N/A</v>
      </c>
      <c r="DK610" s="665" t="e">
        <f>INDEX(AX598:BE599,MATCH(AW610,AV598:AV599,0),MATCH(DK602,AX596:BE596,0))*(INDEX(AK604:AT611,MATCH(DK602,AI604:AI611,0),MATCH(DK603,AK603:AT603,0)))</f>
        <v>#N/A</v>
      </c>
      <c r="DL610" s="665" t="e">
        <f>INDEX(AX598:BE599,MATCH(AW610,AV598:AV599,0),MATCH(DL602,AX596:BE596,0))*(INDEX(AK604:AT611,MATCH(DL602,AI604:AI611,0),MATCH(DL603,AK603:AT603,0)))</f>
        <v>#N/A</v>
      </c>
      <c r="DM610" s="665" t="e">
        <f>INDEX(AX598:BE599,MATCH(AW610,AV598:AV599,0),MATCH(DM602,AX596:BE596,0))*(INDEX(AK604:AT611,MATCH(DM602,AI604:AI611,0),MATCH(DM603,AK603:AT603,0)))</f>
        <v>#N/A</v>
      </c>
      <c r="DN610" s="665" t="e">
        <f>INDEX(AX598:BE599,MATCH(AW610,AV598:AV599,0),MATCH(DN602,AX596:BE596,0))*(INDEX(AK604:AT611,MATCH(DN602,AI604:AI611,0),MATCH(DN603,AK603:AT603,0)))</f>
        <v>#N/A</v>
      </c>
      <c r="DO610" s="665" t="e">
        <f>INDEX(AX598:BE599,MATCH(AW610,AV598:AV599,0),MATCH(DO602,AX596:BE596,0))*(INDEX(AK604:AT611,MATCH(DO602,AI604:AI611,0),MATCH(DO603,AK603:AT603,0)))</f>
        <v>#N/A</v>
      </c>
      <c r="DP610" s="665" t="e">
        <f>INDEX(AX598:BE599,MATCH(AW610,AV598:AV599,0),MATCH(DP602,AX596:BE596,0))*(INDEX(AK604:AT611,MATCH(DP602,AI604:AI611,0),MATCH(DP603,AK603:AT603,0)))</f>
        <v>#N/A</v>
      </c>
      <c r="DQ610" s="643" t="e">
        <f>SUM(AX610:DP610)=#REF!</f>
        <v>#REF!</v>
      </c>
      <c r="DR610" s="749">
        <v>2029</v>
      </c>
      <c r="DS610" s="665" t="e">
        <f>IF(DR610&gt;DS602,AX609-AX610,0)</f>
        <v>#REF!</v>
      </c>
      <c r="DT610" s="665" t="e">
        <f>IF(DR610&gt;DT602,AY609-AY610,0)</f>
        <v>#N/A</v>
      </c>
      <c r="DU610" s="665" t="e">
        <f>IF(DR610&gt;DU602,AZ609-AZ610,0)</f>
        <v>#N/A</v>
      </c>
      <c r="DV610" s="665" t="e">
        <f>IF(DR610&gt;DV602,BA609-BA610,0)</f>
        <v>#N/A</v>
      </c>
      <c r="DW610" s="665" t="e">
        <f>IF(DR610&gt;DW602,BB609-BB610,0)</f>
        <v>#N/A</v>
      </c>
      <c r="DX610" s="665" t="e">
        <f>IF(DR610&gt;DX602,BC609-BC610,0)</f>
        <v>#N/A</v>
      </c>
      <c r="DY610" s="665" t="e">
        <f>IF(DR610&gt;DY602,BD609-BD610,0)</f>
        <v>#N/A</v>
      </c>
      <c r="DZ610" s="665" t="e">
        <f>IF(DR610&gt;DZ602,BE609-BE610,0)</f>
        <v>#N/A</v>
      </c>
      <c r="EA610" s="665" t="e">
        <f>IF(DR610&gt;EA602,BF609-BF610,0)</f>
        <v>#N/A</v>
      </c>
      <c r="EB610" s="665" t="e">
        <f>IF(DR610&gt;EB602,BG609-BG610,0)</f>
        <v>#N/A</v>
      </c>
      <c r="EC610" s="665" t="e">
        <f>IF(DR610&gt;EC602,BH609-BH610,0)</f>
        <v>#N/A</v>
      </c>
      <c r="ED610" s="665" t="e">
        <f>IF(DR610&gt;ED602,BI609-BI610,0)</f>
        <v>#N/A</v>
      </c>
      <c r="EE610" s="665" t="e">
        <f>IF(DR610&gt;EE602,BJ609-BJ610,0)</f>
        <v>#N/A</v>
      </c>
      <c r="EF610" s="665" t="e">
        <f>IF(DR610&gt;EF602,BK609-BK610,0)</f>
        <v>#N/A</v>
      </c>
      <c r="EG610" s="665" t="e">
        <f>IF(DR610&gt;EG602,BL609-BL610,0)</f>
        <v>#N/A</v>
      </c>
      <c r="EH610" s="665" t="e">
        <f>IF(DR610&gt;EH602,BM609-BM610,0)</f>
        <v>#N/A</v>
      </c>
      <c r="EI610" s="665" t="e">
        <f>IF(DR610&gt;EI602,BN609-BN610,0)</f>
        <v>#N/A</v>
      </c>
      <c r="EJ610" s="665" t="e">
        <f>IF(DR610&gt;EJ602,BO609-BO610,0)</f>
        <v>#N/A</v>
      </c>
      <c r="EK610" s="665" t="e">
        <f>IF(DR610&gt;EK602,BP609-BP610,0)</f>
        <v>#N/A</v>
      </c>
      <c r="EL610" s="665" t="e">
        <f>IF(DR610&gt;EL602,BQ609-BQ610,0)</f>
        <v>#N/A</v>
      </c>
      <c r="EM610" s="665" t="e">
        <f>IF(DR610&gt;EM602,BR609-BR610,0)</f>
        <v>#N/A</v>
      </c>
      <c r="EN610" s="665" t="e">
        <f>IF(DR610&gt;EN602,BS609-BS610,0)</f>
        <v>#N/A</v>
      </c>
      <c r="EO610" s="665" t="e">
        <f>IF(DR610&gt;EO602,BT609-BT610,0)</f>
        <v>#N/A</v>
      </c>
      <c r="EP610" s="665" t="e">
        <f>IF(DR610&gt;EP602,BU609-BU610,0)</f>
        <v>#N/A</v>
      </c>
      <c r="EQ610" s="665" t="e">
        <f>IF(DR610&gt;EQ602,BV609-BV610,0)</f>
        <v>#N/A</v>
      </c>
      <c r="ER610" s="665" t="e">
        <f>IF(DR610&gt;ER602,BW609-BW610,0)</f>
        <v>#N/A</v>
      </c>
      <c r="ES610" s="665" t="e">
        <f>IF(DR610&gt;ES602,BX609-BX610,0)</f>
        <v>#N/A</v>
      </c>
      <c r="ET610" s="665" t="e">
        <f>IF(DR610&gt;ET602,BY609-BY610,0)</f>
        <v>#N/A</v>
      </c>
      <c r="EU610" s="665" t="e">
        <f>IF(DR610&gt;EU602,BZ609-BZ610,0)</f>
        <v>#N/A</v>
      </c>
      <c r="EV610" s="665" t="e">
        <f>IF(DR610&gt;EV602,CA609-CA610,0)</f>
        <v>#N/A</v>
      </c>
      <c r="EW610" s="665" t="e">
        <f>IF(DR610&gt;EW602,CB609-CB610,0)</f>
        <v>#N/A</v>
      </c>
      <c r="EX610" s="665" t="e">
        <f>IF(DR610&gt;EX602,CC609-CC610,0)</f>
        <v>#N/A</v>
      </c>
      <c r="EY610" s="665" t="e">
        <f>IF(DR610&gt;EY602,CD609-CD610,0)</f>
        <v>#N/A</v>
      </c>
      <c r="EZ610" s="665" t="e">
        <f>IF(DR610&gt;EZ602,CE609-CE610,0)</f>
        <v>#N/A</v>
      </c>
      <c r="FA610" s="665" t="e">
        <f>IF(DR610&gt;FA602,CF609-CF610,0)</f>
        <v>#N/A</v>
      </c>
      <c r="FB610" s="665" t="e">
        <f>IF(DR610&gt;FB602,CG609-CG610,0)</f>
        <v>#N/A</v>
      </c>
      <c r="FC610" s="665" t="e">
        <f>IF(DR610&gt;FC602,CH609-CH610,0)</f>
        <v>#N/A</v>
      </c>
      <c r="FD610" s="665" t="e">
        <f>IF(DR610&gt;FD602,CI609-CI610,0)</f>
        <v>#N/A</v>
      </c>
      <c r="FE610" s="665" t="e">
        <f>IF(DR610&gt;FE602,CJ609-CJ610,0)</f>
        <v>#N/A</v>
      </c>
      <c r="FF610" s="665" t="e">
        <f>IF(DR610&gt;FF602,CK609-CK610,0)</f>
        <v>#N/A</v>
      </c>
      <c r="FG610" s="665" t="e">
        <f>IF(DR610&gt;FG602,CL609-CL610,0)</f>
        <v>#N/A</v>
      </c>
      <c r="FH610" s="665" t="e">
        <f>IF(DR610&gt;FH602,CM609-CM610,0)</f>
        <v>#N/A</v>
      </c>
      <c r="FI610" s="665" t="e">
        <f>IF(DR610&gt;FI602,CN609-CN610,0)</f>
        <v>#N/A</v>
      </c>
      <c r="FJ610" s="665" t="e">
        <f>IF(DR610&gt;FJ602,CO609-CO610,0)</f>
        <v>#N/A</v>
      </c>
      <c r="FK610" s="665" t="e">
        <f>IF(DR610&gt;FK602,CP609-CP610,0)</f>
        <v>#N/A</v>
      </c>
      <c r="FL610" s="665" t="e">
        <f>IF(DR610&gt;FL602,CQ609-CQ610,0)</f>
        <v>#N/A</v>
      </c>
      <c r="FM610" s="665" t="e">
        <f>IF(DR610&gt;FM602,CR609-CR610,0)</f>
        <v>#N/A</v>
      </c>
      <c r="FN610" s="665" t="e">
        <f>IF(DR610&gt;FN602,CS609-CS610,0)</f>
        <v>#N/A</v>
      </c>
      <c r="FO610" s="665" t="e">
        <f>IF(DR610&gt;FO602,CT609-CT610,0)</f>
        <v>#N/A</v>
      </c>
      <c r="FP610" s="665" t="e">
        <f>IF(DR610&gt;FP602,CU609-CU610,0)</f>
        <v>#N/A</v>
      </c>
      <c r="FQ610" s="665" t="e">
        <f>IF(DR610&gt;FQ602,CV609-CV610,0)</f>
        <v>#N/A</v>
      </c>
      <c r="FR610" s="665">
        <f>IF(DR610&gt;FR602,CW609-CW610,0)</f>
        <v>0</v>
      </c>
      <c r="FS610" s="665">
        <f>IF(DR610&gt;FS602,CX609-CX610,0)</f>
        <v>0</v>
      </c>
      <c r="FT610" s="665">
        <f>IF(DR610&gt;FT602,CY609-CY610,0)</f>
        <v>0</v>
      </c>
      <c r="FU610" s="665">
        <f>IF(DR610&gt;FU602,CZ609-CZ610,0)</f>
        <v>0</v>
      </c>
      <c r="FV610" s="665">
        <f>IF(DR610&gt;FV602,DA609-DA610,0)</f>
        <v>0</v>
      </c>
      <c r="FW610" s="665">
        <f>IF(DR610&gt;FW602,DB609-DB610,0)</f>
        <v>0</v>
      </c>
      <c r="FX610" s="665">
        <f>IF(DR610&gt;FX602,DC609-DC610,0)</f>
        <v>0</v>
      </c>
      <c r="FY610" s="665">
        <f>IF(DR610&gt;FY602,DD609-DD610,0)</f>
        <v>0</v>
      </c>
      <c r="FZ610" s="665">
        <f>IF(DR610&gt;FZ602,DE609-DE610,0)</f>
        <v>0</v>
      </c>
      <c r="GA610" s="665">
        <f>IF(DR610&gt;GA602,DF609-DF610,0)</f>
        <v>0</v>
      </c>
      <c r="GB610" s="665">
        <f>IF(DR610&gt;GB602,DG609-DG610,0)</f>
        <v>0</v>
      </c>
      <c r="GC610" s="665">
        <f>IF(DR610&gt;GC602,DH609-DH610,0)</f>
        <v>0</v>
      </c>
      <c r="GD610" s="665">
        <f>IF(DR610&gt;GD602,DI609-DI610,0)</f>
        <v>0</v>
      </c>
      <c r="GE610" s="665">
        <f>IF(DR610&gt;GE602,DJ609-DJ610,0)</f>
        <v>0</v>
      </c>
      <c r="GF610" s="665">
        <f>IF(DR610&gt;GF602,DK609-DK610,0)</f>
        <v>0</v>
      </c>
      <c r="GG610" s="665">
        <f>IF(DR610&gt;GG602,DL609-DL610,0)</f>
        <v>0</v>
      </c>
      <c r="GH610" s="665">
        <f>IF(DR610&gt;GH602,DM609-DM610,0)</f>
        <v>0</v>
      </c>
      <c r="GI610" s="665">
        <f>IF(DR610&gt;GI602,DN609-DN610,0)</f>
        <v>0</v>
      </c>
      <c r="GJ610" s="665">
        <f>IF(DR610&gt;GJ602,DO609-DO610,0)</f>
        <v>0</v>
      </c>
      <c r="GK610" s="665">
        <f>IF(DR610&gt;GK602,DP609-DP610,0)</f>
        <v>0</v>
      </c>
      <c r="GL610" s="665" t="e">
        <f>SUM(DS610:GK610)+SUM(#REF!)=#REF!</f>
        <v>#REF!</v>
      </c>
      <c r="GM610" s="667"/>
      <c r="GN610" s="749">
        <v>2029</v>
      </c>
      <c r="GO610" s="664" t="e">
        <f>SUMIF(DS603:GK603,GO603,DS610:GK610)</f>
        <v>#REF!</v>
      </c>
      <c r="GP610" s="668" t="e">
        <f>SUMIF(DS603:GK603,GP603,DS610:GK610)</f>
        <v>#N/A</v>
      </c>
      <c r="GQ610" s="668" t="e">
        <f>SUMIF(DS603:GK603,GQ603,DS610:GK610)</f>
        <v>#N/A</v>
      </c>
      <c r="GR610" s="668" t="e">
        <f>SUMIF(DS603:GK603,GR603,DS610:GK610)</f>
        <v>#N/A</v>
      </c>
      <c r="GS610" s="668" t="e">
        <f>SUMIF(DS603:GK603,GS603,DS610:GK610)</f>
        <v>#N/A</v>
      </c>
      <c r="GT610" s="668" t="e">
        <f>SUMIF(DS603:GK603,GT603,DS610:GK610)</f>
        <v>#N/A</v>
      </c>
      <c r="GU610" s="668" t="e">
        <f>SUMIF(DS603:GK603,GU603,DS610:GK610)</f>
        <v>#N/A</v>
      </c>
      <c r="GV610" s="668" t="e">
        <f>SUMIF(DS603:GK603,GV603,DS610:GK610)</f>
        <v>#N/A</v>
      </c>
      <c r="GW610" s="668" t="e">
        <f>SUMIF(DS603:GK603,GW603,DS610:GK610)</f>
        <v>#N/A</v>
      </c>
      <c r="GX610" s="668" t="e">
        <f>SUMIF(DS603:GK603,GX603,DS610:GK610)</f>
        <v>#N/A</v>
      </c>
      <c r="GY610" s="668" t="e">
        <f>SUMIF(DS603:GK603,GY603,DS610:GK610)</f>
        <v>#N/A</v>
      </c>
      <c r="GZ610" s="646" t="e">
        <f>SUM(GO610:GY610)=(#REF!-SUM(#REF!))</f>
        <v>#REF!</v>
      </c>
    </row>
    <row r="611" spans="1:234" hidden="1" x14ac:dyDescent="0.25">
      <c r="A611" s="643" t="s">
        <v>208</v>
      </c>
      <c r="AI611" s="664">
        <v>2030</v>
      </c>
      <c r="AJ611" s="664">
        <v>0</v>
      </c>
      <c r="AK611" s="665">
        <f>IFERROR(#REF!/#REF!,0)</f>
        <v>0</v>
      </c>
      <c r="AL611" s="665">
        <f>IFERROR(#REF!/#REF!,0)</f>
        <v>0</v>
      </c>
      <c r="AM611" s="665">
        <f>IFERROR(#REF!/#REF!,0)</f>
        <v>0</v>
      </c>
      <c r="AN611" s="669">
        <f>IFERROR(#REF!/#REF!,0)</f>
        <v>0</v>
      </c>
      <c r="AO611" s="669">
        <f>IFERROR(#REF!/#REF!,0)</f>
        <v>0</v>
      </c>
      <c r="AP611" s="669">
        <f>IFERROR(#REF!/#REF!,0)</f>
        <v>0</v>
      </c>
      <c r="AQ611" s="669">
        <f>IFERROR(#REF!/#REF!,0)</f>
        <v>0</v>
      </c>
      <c r="AR611" s="669">
        <f>IFERROR(#REF!/#REF!,0)</f>
        <v>0</v>
      </c>
      <c r="AS611" s="669">
        <f>IFERROR(#REF!/#REF!,0)</f>
        <v>0</v>
      </c>
      <c r="AT611" s="669">
        <f>IFERROR(#REF!/#REF!,0)</f>
        <v>0</v>
      </c>
      <c r="AU611" s="666"/>
      <c r="AW611" s="749">
        <v>2030</v>
      </c>
      <c r="AX611" s="665" t="e">
        <f>#REF!</f>
        <v>#REF!</v>
      </c>
      <c r="AY611" s="665" t="e">
        <f>INDEX(AX598:BE599,MATCH(AW611,AV598:AV599,0),MATCH(AY602,AX596:BE596,0))*(INDEX(AK604:AT611,MATCH(AY602,AI604:AI611,0),MATCH(AY603,AK603:AT603,0)))</f>
        <v>#N/A</v>
      </c>
      <c r="AZ611" s="665" t="e">
        <f>INDEX(AX598:BE599,MATCH(AW611,AV598:AV599,0),MATCH(AZ602,AX596:BE596,0))*(INDEX(AK604:AT611,MATCH(AZ602,AI604:AI611,0),MATCH(AZ603,AK603:AT603,0)))</f>
        <v>#N/A</v>
      </c>
      <c r="BA611" s="665" t="e">
        <f>INDEX(AX598:BE599,MATCH(AW611,AV598:AV599,0),MATCH(BA602,AX596:BE596,0))*(INDEX(AK604:AT611,MATCH(BA602,AI604:AI611,0),MATCH(BA603,AK603:AT603,0)))</f>
        <v>#N/A</v>
      </c>
      <c r="BB611" s="665" t="e">
        <f>INDEX(AX598:BE599,MATCH(AW611,AV598:AV599,0),MATCH(BB602,AX596:BE596,0))*(INDEX(AK604:AT611,MATCH(BB602,AI604:AI611,0),MATCH(BB603,AK603:AT603,0)))</f>
        <v>#N/A</v>
      </c>
      <c r="BC611" s="665" t="e">
        <f>INDEX(AX598:BE599,MATCH(AW611,AV598:AV599,0),MATCH(BC602,AX596:BE596,0))*(INDEX(AK604:AT611,MATCH(BC602,AI604:AI611,0),MATCH(BC603,AK603:AT603,0)))</f>
        <v>#N/A</v>
      </c>
      <c r="BD611" s="665" t="e">
        <f>INDEX(AX598:BE599,MATCH(AW611,AV598:AV599,0),MATCH(BD602,AX596:BE596,0))*(INDEX(AK604:AT611,MATCH(BD602,AI604:AI611,0),MATCH(BD603,AK603:AT603,0)))</f>
        <v>#N/A</v>
      </c>
      <c r="BE611" s="665" t="e">
        <f>INDEX(AX598:BE599,MATCH(AW611,AV598:AV599,0),MATCH(BE602,AX596:BE596,0))*(INDEX(AK604:AT611,MATCH(BE602,AI604:AI611,0),MATCH(BE603,AK603:AT603,0)))</f>
        <v>#N/A</v>
      </c>
      <c r="BF611" s="665" t="e">
        <f>INDEX(AX598:BE599,MATCH(AW611,AV598:AV599,0),MATCH(BF602,AX596:BE596,0))*(INDEX(AK604:AT611,MATCH(BF602,AI604:AI611,0),MATCH(BF603,AK603:AT603,0)))</f>
        <v>#N/A</v>
      </c>
      <c r="BG611" s="665" t="e">
        <f>INDEX(AX598:BE599,MATCH(AW611,AV598:AV599,0),MATCH(BG602,AX596:BE596,0))*(INDEX(AK604:AT611,MATCH(BG602,AI604:AI611,0),MATCH(BG603,AK603:AT603,0)))</f>
        <v>#N/A</v>
      </c>
      <c r="BH611" s="665" t="e">
        <f>INDEX(AX598:BE599,MATCH(AW611,AV598:AV599,0),MATCH(BH602,AX596:BE596,0))*(INDEX(AK604:AT611,MATCH(BH602,AI604:AI611,0),MATCH(BH603,AK603:AT603,0)))</f>
        <v>#N/A</v>
      </c>
      <c r="BI611" s="665" t="e">
        <f>INDEX(AX598:BE599,MATCH(AW611,AV598:AV599,0),MATCH(BI602,AX596:BE596,0))*(INDEX(AK604:AT611,MATCH(BI602,AI604:AI611,0),MATCH(BI603,AK603:AT603,0)))</f>
        <v>#N/A</v>
      </c>
      <c r="BJ611" s="665" t="e">
        <f>INDEX(AX598:BE599,MATCH(AW611,AV598:AV599,0),MATCH(BJ602,AX596:BE596,0))*(INDEX(AK604:AT611,MATCH(BJ602,AI604:AI611,0),MATCH(BJ603,AK603:AT603,0)))</f>
        <v>#N/A</v>
      </c>
      <c r="BK611" s="665" t="e">
        <f>INDEX(AX598:BE599,MATCH(AW611,AV598:AV599,0),MATCH(BK602,AX596:BE596,0))*(INDEX(AK604:AT611,MATCH(BK602,AI604:AI611,0),MATCH(BK603,AK603:AT603,0)))</f>
        <v>#N/A</v>
      </c>
      <c r="BL611" s="665" t="e">
        <f>INDEX(AX598:BE599,MATCH(AW611,AV598:AV599,0),MATCH(BL602,AX596:BE596,0))*(INDEX(AK604:AT611,MATCH(BL602,AI604:AI611,0),MATCH(BL603,AK603:AT603,0)))</f>
        <v>#N/A</v>
      </c>
      <c r="BM611" s="665" t="e">
        <f>INDEX(AX598:BE599,MATCH(AW611,AV598:AV599,0),MATCH(BM602,AX596:BE596,0))*(INDEX(AK604:AT611,MATCH(BM602,AI604:AI611,0),MATCH(BM603,AK603:AT603,0)))</f>
        <v>#N/A</v>
      </c>
      <c r="BN611" s="665" t="e">
        <f>INDEX(AX598:BE599,MATCH(AW611,AV598:AV599,0),MATCH(BN602,AX596:BE596,0))*(INDEX(AK604:AT611,MATCH(BN602,AI604:AI611,0),MATCH(BN603,AK603:AT603,0)))</f>
        <v>#N/A</v>
      </c>
      <c r="BO611" s="665" t="e">
        <f>INDEX(AX598:BE599,MATCH(AW611,AV598:AV599,0),MATCH(BO602,AX596:BE596,0))*(INDEX(AK604:AT611,MATCH(BO602,AI604:AI611,0),MATCH(BO603,AK603:AT603,0)))</f>
        <v>#N/A</v>
      </c>
      <c r="BP611" s="665" t="e">
        <f>INDEX(AX598:BE599,MATCH(AW611,AV598:AV599,0),MATCH(BP602,AX596:BE596,0))*(INDEX(AK604:AT611,MATCH(BP602,AI604:AI611,0),MATCH(BP603,AK603:AT603,0)))</f>
        <v>#N/A</v>
      </c>
      <c r="BQ611" s="665" t="e">
        <f>INDEX(AX598:BE599,MATCH(AW611,AV598:AV599,0),MATCH(BQ602,AX596:BE596,0))*(INDEX(AK604:AT611,MATCH(BQ602,AI604:AI611,0),MATCH(BQ603,AK603:AT603,0)))</f>
        <v>#N/A</v>
      </c>
      <c r="BR611" s="665" t="e">
        <f>INDEX(AX598:BE599,MATCH(AW611,AV598:AV599,0),MATCH(BR602,AX596:BE596,0))*(INDEX(AK604:AT611,MATCH(BR602,AI604:AI611,0),MATCH(BR603,AK603:AT603,0)))</f>
        <v>#N/A</v>
      </c>
      <c r="BS611" s="665" t="e">
        <f>INDEX(AX598:BE599,MATCH(AW611,AV598:AV599,0),MATCH(BS602,AX596:BE596,0))*(INDEX(AK604:AT611,MATCH(BS602,AI604:AI611,0),MATCH(BS603,AK603:AT603,0)))</f>
        <v>#N/A</v>
      </c>
      <c r="BT611" s="665" t="e">
        <f>INDEX(AX598:BE599,MATCH(AW611,AV598:AV599,0),MATCH(BT602,AX596:BE596,0))*(INDEX(AK604:AT611,MATCH(BT602,AI604:AI611,0),MATCH(BT603,AK603:AT603,0)))</f>
        <v>#N/A</v>
      </c>
      <c r="BU611" s="665" t="e">
        <f>INDEX(AX598:BE599,MATCH(AW611,AV598:AV599,0),MATCH(BU602,AX596:BE596,0))*(INDEX(AK604:AT611,MATCH(BU602,AI604:AI611,0),MATCH(BU603,AK603:AT603,0)))</f>
        <v>#N/A</v>
      </c>
      <c r="BV611" s="665" t="e">
        <f>INDEX(AX598:BE599,MATCH(AW611,AV598:AV599,0),MATCH(BV602,AX596:BE596,0))*(INDEX(AK604:AT611,MATCH(BV602,AI604:AI611,0),MATCH(BV603,AK603:AT603,0)))</f>
        <v>#N/A</v>
      </c>
      <c r="BW611" s="665" t="e">
        <f>INDEX(AX598:BE599,MATCH(AW611,AV598:AV599,0),MATCH(BW602,AX596:BE596,0))*(INDEX(AK604:AT611,MATCH(BW602,AI604:AI611,0),MATCH(BW603,AK603:AT603,0)))</f>
        <v>#N/A</v>
      </c>
      <c r="BX611" s="665" t="e">
        <f>INDEX(AX598:BE599,MATCH(AW611,AV598:AV599,0),MATCH(BX602,AX596:BE596,0))*(INDEX(AK604:AT611,MATCH(BX602,AI604:AI611,0),MATCH(BX603,AK603:AT603,0)))</f>
        <v>#N/A</v>
      </c>
      <c r="BY611" s="665" t="e">
        <f>INDEX(AX598:BE599,MATCH(AW611,AV598:AV599,0),MATCH(BY602,AX596:BE596,0))*(INDEX(AK604:AT611,MATCH(BY602,AI604:AI611,0),MATCH(BY603,AK603:AT603,0)))</f>
        <v>#N/A</v>
      </c>
      <c r="BZ611" s="665" t="e">
        <f>INDEX(AX598:BE599,MATCH(AW611,AV598:AV599,0),MATCH(BZ602,AX596:BE596,0))*(INDEX(AK604:AT611,MATCH(BZ602,AI604:AI611,0),MATCH(BZ603,AK603:AT603,0)))</f>
        <v>#N/A</v>
      </c>
      <c r="CA611" s="665" t="e">
        <f>INDEX(AX598:BE599,MATCH(AW611,AV598:AV599,0),MATCH(CA602,AX596:BE596,0))*(INDEX(AK604:AT611,MATCH(CA602,AI604:AI611,0),MATCH(CA603,AK603:AT603,0)))</f>
        <v>#N/A</v>
      </c>
      <c r="CB611" s="665" t="e">
        <f>INDEX(AX598:BE599,MATCH(AW611,AV598:AV599,0),MATCH(CB602,AX596:BE596,0))*(INDEX(AK604:AT611,MATCH(CB602,AI604:AI611,0),MATCH(CB603,AK603:AT603,0)))</f>
        <v>#N/A</v>
      </c>
      <c r="CC611" s="665" t="e">
        <f>INDEX(AX598:BE599,MATCH(AW611,AV598:AV599,0),MATCH(CC602,AX596:BE596,0))*(INDEX(AK604:AT611,MATCH(CC602,AI604:AI611,0),MATCH(CC603,AK603:AT603,0)))</f>
        <v>#N/A</v>
      </c>
      <c r="CD611" s="665" t="e">
        <f>INDEX(AX598:BE599,MATCH(AW611,AV598:AV599,0),MATCH(CD602,AX596:BE596,0))*(INDEX(AK604:AT611,MATCH(CD602,AI604:AI611,0),MATCH(CD603,AK603:AT603,0)))</f>
        <v>#N/A</v>
      </c>
      <c r="CE611" s="665" t="e">
        <f>INDEX(AX598:BE599,MATCH(AW611,AV598:AV599,0),MATCH(CE602,AX596:BE596,0))*(INDEX(AK604:AT611,MATCH(CE602,AI604:AI611,0),MATCH(CE603,AK603:AT603,0)))</f>
        <v>#N/A</v>
      </c>
      <c r="CF611" s="665" t="e">
        <f>INDEX(AX598:BE599,MATCH(AW611,AV598:AV599,0),MATCH(CF602,AX596:BE596,0))*(INDEX(AK604:AT611,MATCH(CF602,AI604:AI611,0),MATCH(CF603,AK603:AT603,0)))</f>
        <v>#N/A</v>
      </c>
      <c r="CG611" s="665" t="e">
        <f>INDEX(AX598:BE599,MATCH(AW611,AV598:AV599,0),MATCH(CG602,AX596:BE596,0))*(INDEX(AK604:AT611,MATCH(CG602,AI604:AI611,0),MATCH(CG603,AK603:AT603,0)))</f>
        <v>#N/A</v>
      </c>
      <c r="CH611" s="665" t="e">
        <f>INDEX(AX598:BE599,MATCH(AW611,AV598:AV599,0),MATCH(CH602,AX596:BE596,0))*(INDEX(AK604:AT611,MATCH(CH602,AI604:AI611,0),MATCH(CH603,AK603:AT603,0)))</f>
        <v>#N/A</v>
      </c>
      <c r="CI611" s="665" t="e">
        <f>INDEX(AX598:BE599,MATCH(AW611,AV598:AV599,0),MATCH(CI602,AX596:BE596,0))*(INDEX(AK604:AT611,MATCH(CI602,AI604:AI611,0),MATCH(CI603,AK603:AT603,0)))</f>
        <v>#N/A</v>
      </c>
      <c r="CJ611" s="665" t="e">
        <f>INDEX(AX598:BE599,MATCH(AW611,AV598:AV599,0),MATCH(CJ602,AX596:BE596,0))*(INDEX(AK604:AT611,MATCH(CJ602,AI604:AI611,0),MATCH(CJ603,AK603:AT603,0)))</f>
        <v>#N/A</v>
      </c>
      <c r="CK611" s="665" t="e">
        <f>INDEX(AX598:BE599,MATCH(AW611,AV598:AV599,0),MATCH(CK602,AX596:BE596,0))*(INDEX(AK604:AT611,MATCH(CK602,AI604:AI611,0),MATCH(CK603,AK603:AT603,0)))</f>
        <v>#N/A</v>
      </c>
      <c r="CL611" s="665" t="e">
        <f>INDEX(AX598:BE599,MATCH(AW611,AV598:AV599,0),MATCH(CL602,AX596:BE596,0))*(INDEX(AK604:AT611,MATCH(CL602,AI604:AI611,0),MATCH(CL603,AK603:AT603,0)))</f>
        <v>#N/A</v>
      </c>
      <c r="CM611" s="665" t="e">
        <f>INDEX(AX598:BE599,MATCH(AW611,AV598:AV599,0),MATCH(CM602,AX596:BE596,0))*(INDEX(AK604:AT611,MATCH(CM602,AI604:AI611,0),MATCH(CM603,AK603:AT603,0)))</f>
        <v>#N/A</v>
      </c>
      <c r="CN611" s="665" t="e">
        <f>INDEX(AX598:BE599,MATCH(AW611,AV598:AV599,0),MATCH(CN602,AX596:BE596,0))*(INDEX(AK604:AT611,MATCH(CN602,AI604:AI611,0),MATCH(CN603,AK603:AT603,0)))</f>
        <v>#N/A</v>
      </c>
      <c r="CO611" s="665" t="e">
        <f>INDEX(AX598:BE599,MATCH(AW611,AV598:AV599,0),MATCH(CO602,AX596:BE596,0))*(INDEX(AK604:AT611,MATCH(CO602,AI604:AI611,0),MATCH(CO603,AK603:AT603,0)))</f>
        <v>#N/A</v>
      </c>
      <c r="CP611" s="665" t="e">
        <f>INDEX(AX598:BE599,MATCH(AW611,AV598:AV599,0),MATCH(CP602,AX596:BE596,0))*(INDEX(AK604:AT611,MATCH(CP602,AI604:AI611,0),MATCH(CP603,AK603:AT603,0)))</f>
        <v>#N/A</v>
      </c>
      <c r="CQ611" s="665" t="e">
        <f>INDEX(AX598:BE599,MATCH(AW611,AV598:AV599,0),MATCH(CQ602,AX596:BE596,0))*(INDEX(AK604:AT611,MATCH(CQ602,AI604:AI611,0),MATCH(CQ603,AK603:AT603,0)))</f>
        <v>#N/A</v>
      </c>
      <c r="CR611" s="665" t="e">
        <f>INDEX(AX598:BE599,MATCH(AW611,AV598:AV599,0),MATCH(CR602,AX596:BE596,0))*(INDEX(AK604:AT611,MATCH(CR602,AI604:AI611,0),MATCH(CR603,AK603:AT603,0)))</f>
        <v>#N/A</v>
      </c>
      <c r="CS611" s="665" t="e">
        <f>INDEX(AX598:BE599,MATCH(AW611,AV598:AV599,0),MATCH(CS602,AX596:BE596,0))*(INDEX(AK604:AT611,MATCH(CS602,AI604:AI611,0),MATCH(CS603,AK603:AT603,0)))</f>
        <v>#N/A</v>
      </c>
      <c r="CT611" s="665" t="e">
        <f>INDEX(AX598:BE599,MATCH(AW611,AV598:AV599,0),MATCH(CT602,AX596:BE596,0))*(INDEX(AK604:AT611,MATCH(CT602,AI604:AI611,0),MATCH(CT603,AK603:AT603,0)))</f>
        <v>#N/A</v>
      </c>
      <c r="CU611" s="665" t="e">
        <f>INDEX(AX598:BE599,MATCH(AW611,AV598:AV599,0),MATCH(CU602,AX596:BE596,0))*(INDEX(AK604:AT611,MATCH(CU602,AI604:AI611,0),MATCH(CU603,AK603:AT603,0)))</f>
        <v>#N/A</v>
      </c>
      <c r="CV611" s="665" t="e">
        <f>INDEX(AX598:BE599,MATCH(AW611,AV598:AV599,0),MATCH(CV602,AX596:BE596,0))*(INDEX(AK604:AT611,MATCH(CV602,AI604:AI611,0),MATCH(CV603,AK603:AT603,0)))</f>
        <v>#N/A</v>
      </c>
      <c r="CW611" s="665" t="e">
        <f>INDEX(AX598:BE599,MATCH(AW611,AV598:AV599,0),MATCH(CW602,AX596:BE596,0))*(INDEX(AK604:AT611,MATCH(CW602,AI604:AI611,0),MATCH(CW603,AK603:AT603,0)))</f>
        <v>#N/A</v>
      </c>
      <c r="CX611" s="665" t="e">
        <f>INDEX(AX598:BE599,MATCH(AW611,AV598:AV599,0),MATCH(CX602,AX596:BE596,0))*(INDEX(AK604:AT611,MATCH(CX602,AI604:AI611,0),MATCH(CX603,AK603:AT603,0)))</f>
        <v>#N/A</v>
      </c>
      <c r="CY611" s="665" t="e">
        <f>INDEX(AX598:BE599,MATCH(AW611,AV598:AV599,0),MATCH(CY602,AX596:BE596,0))*(INDEX(AK604:AT611,MATCH(CY602,AI604:AI611,0),MATCH(CY603,AK603:AT603,0)))</f>
        <v>#N/A</v>
      </c>
      <c r="CZ611" s="665" t="e">
        <f>INDEX(AX598:BE599,MATCH(AW611,AV598:AV599,0),MATCH(CZ602,AX596:BE596,0))*(INDEX(AK604:AT611,MATCH(CZ602,AI604:AI611,0),MATCH(CZ603,AK603:AT603,0)))</f>
        <v>#N/A</v>
      </c>
      <c r="DA611" s="665" t="e">
        <f>INDEX(AX598:BE599,MATCH(AW611,AV598:AV599,0),MATCH(DA602,AX596:BE596,0))*(INDEX(AK604:AT611,MATCH(DA602,AI604:AI611,0),MATCH(DA603,AK603:AT603,0)))</f>
        <v>#N/A</v>
      </c>
      <c r="DB611" s="665" t="e">
        <f>INDEX(AX598:BE599,MATCH(AW611,AV598:AV599,0),MATCH(DB602,AX596:BE596,0))*(INDEX(AK604:AT611,MATCH(DB602,AI604:AI611,0),MATCH(DB603,AK603:AT603,0)))</f>
        <v>#N/A</v>
      </c>
      <c r="DC611" s="665" t="e">
        <f>INDEX(AX598:BE599,MATCH(AW611,AV598:AV599,0),MATCH(DC602,AX596:BE596,0))*(INDEX(AK604:AT611,MATCH(DC602,AI604:AI611,0),MATCH(DC603,AK603:AT603,0)))</f>
        <v>#N/A</v>
      </c>
      <c r="DD611" s="665" t="e">
        <f>INDEX(AX598:BE599,MATCH(AW611,AV598:AV599,0),MATCH(DD602,AX596:BE596,0))*(INDEX(AK604:AT611,MATCH(DD602,AI604:AI611,0),MATCH(DD603,AK603:AT603,0)))</f>
        <v>#N/A</v>
      </c>
      <c r="DE611" s="665" t="e">
        <f>INDEX(AX598:BE599,MATCH(AW611,AV598:AV599,0),MATCH(DE602,AX596:BE596,0))*(INDEX(AK604:AT611,MATCH(DE602,AI604:AI611,0),MATCH(DE603,AK603:AT603,0)))</f>
        <v>#N/A</v>
      </c>
      <c r="DF611" s="665" t="e">
        <f>INDEX(AX598:BE599,MATCH(AW611,AV598:AV599,0),MATCH(DF602,AX596:BE596,0))*(INDEX(AK604:AT611,MATCH(DF602,AI604:AI611,0),MATCH(DF603,AK603:AT603,0)))</f>
        <v>#N/A</v>
      </c>
      <c r="DG611" s="665" t="e">
        <f>INDEX(AX598:BE599,MATCH(AW611,AV598:AV599,0),MATCH(DG602,AX596:BE596,0))*(INDEX(AK604:AT611,MATCH(DG602,AI604:AI611,0),MATCH(DG603,AK603:AT603,0)))</f>
        <v>#N/A</v>
      </c>
      <c r="DH611" s="665" t="e">
        <f>INDEX(AX598:BE599,MATCH(AW611,AV598:AV599,0),MATCH(DH602,AX596:BE596,0))*(INDEX(AK604:AT611,MATCH(DH602,AI604:AI611,0),MATCH(DH603,AK603:AT603,0)))</f>
        <v>#N/A</v>
      </c>
      <c r="DI611" s="665" t="e">
        <f>INDEX(AX598:BE599,MATCH(AW611,AV598:AV599,0),MATCH(DI602,AX596:BE596,0))*(INDEX(AK604:AT611,MATCH(DI602,AI604:AI611,0),MATCH(DI603,AK603:AT603,0)))</f>
        <v>#N/A</v>
      </c>
      <c r="DJ611" s="665" t="e">
        <f>INDEX(AX598:BE599,MATCH(AW611,AV598:AV599,0),MATCH(DJ602,AX596:BE596,0))*(INDEX(AK604:AT611,MATCH(DJ602,AI604:AI611,0),MATCH(DJ603,AK603:AT603,0)))</f>
        <v>#N/A</v>
      </c>
      <c r="DK611" s="665" t="e">
        <f>INDEX(AX598:BE599,MATCH(AW611,AV598:AV599,0),MATCH(DK602,AX596:BE596,0))*(INDEX(AK604:AT611,MATCH(DK602,AI604:AI611,0),MATCH(DK603,AK603:AT603,0)))</f>
        <v>#N/A</v>
      </c>
      <c r="DL611" s="665" t="e">
        <f>INDEX(AX598:BE599,MATCH(AW611,AV598:AV599,0),MATCH(DL602,AX596:BE596,0))*(INDEX(AK604:AT611,MATCH(DL602,AI604:AI611,0),MATCH(DL603,AK603:AT603,0)))</f>
        <v>#N/A</v>
      </c>
      <c r="DM611" s="665" t="e">
        <f>INDEX(AX598:BE599,MATCH(AW611,AV598:AV599,0),MATCH(DM602,AX596:BE596,0))*(INDEX(AK604:AT611,MATCH(DM602,AI604:AI611,0),MATCH(DM603,AK603:AT603,0)))</f>
        <v>#N/A</v>
      </c>
      <c r="DN611" s="665" t="e">
        <f>INDEX(AX598:BE599,MATCH(AW611,AV598:AV599,0),MATCH(DN602,AX596:BE596,0))*(INDEX(AK604:AT611,MATCH(DN602,AI604:AI611,0),MATCH(DN603,AK603:AT603,0)))</f>
        <v>#N/A</v>
      </c>
      <c r="DO611" s="665" t="e">
        <f>INDEX(AX598:BE599,MATCH(AW611,AV598:AV599,0),MATCH(DO602,AX596:BE596,0))*(INDEX(AK604:AT611,MATCH(DO602,AI604:AI611,0),MATCH(DO603,AK603:AT603,0)))</f>
        <v>#N/A</v>
      </c>
      <c r="DP611" s="665" t="e">
        <f>INDEX(AX598:BE599,MATCH(AW611,AV598:AV599,0),MATCH(DP602,AX596:BE596,0))*(INDEX(AK604:AT611,MATCH(DP602,AI604:AI611,0),MATCH(DP603,AK603:AT603,0)))</f>
        <v>#N/A</v>
      </c>
      <c r="DQ611" s="643" t="e">
        <f>SUM(AX611:DP611)=#REF!</f>
        <v>#REF!</v>
      </c>
      <c r="DR611" s="749">
        <v>2030</v>
      </c>
      <c r="DS611" s="665" t="e">
        <f>IF(DR611&gt;DS602,AX610-AX611,0)</f>
        <v>#REF!</v>
      </c>
      <c r="DT611" s="665" t="e">
        <f>IF(DR611&gt;DT602,AY610-AY611,0)</f>
        <v>#N/A</v>
      </c>
      <c r="DU611" s="665" t="e">
        <f>IF(DR611&gt;DU602,AZ610-AZ611,0)</f>
        <v>#N/A</v>
      </c>
      <c r="DV611" s="665" t="e">
        <f>IF(DR611&gt;DV602,BA610-BA611,0)</f>
        <v>#N/A</v>
      </c>
      <c r="DW611" s="665" t="e">
        <f>IF(DR611&gt;DW602,BB610-BB611,0)</f>
        <v>#N/A</v>
      </c>
      <c r="DX611" s="665" t="e">
        <f>IF(DR611&gt;DX602,BC610-BC611,0)</f>
        <v>#N/A</v>
      </c>
      <c r="DY611" s="665" t="e">
        <f>IF(DR611&gt;DY602,BD610-BD611,0)</f>
        <v>#N/A</v>
      </c>
      <c r="DZ611" s="665" t="e">
        <f>IF(DR611&gt;DZ602,BE610-BE611,0)</f>
        <v>#N/A</v>
      </c>
      <c r="EA611" s="665" t="e">
        <f>IF(DR611&gt;EA602,BF610-BF611,0)</f>
        <v>#N/A</v>
      </c>
      <c r="EB611" s="665" t="e">
        <f>IF(DR611&gt;EB602,BG610-BG611,0)</f>
        <v>#N/A</v>
      </c>
      <c r="EC611" s="665" t="e">
        <f>IF(DR611&gt;EC602,BH610-BH611,0)</f>
        <v>#N/A</v>
      </c>
      <c r="ED611" s="665" t="e">
        <f>IF(DR611&gt;ED602,BI610-BI611,0)</f>
        <v>#N/A</v>
      </c>
      <c r="EE611" s="665" t="e">
        <f>IF(DR611&gt;EE602,BJ610-BJ611,0)</f>
        <v>#N/A</v>
      </c>
      <c r="EF611" s="665" t="e">
        <f>IF(DR611&gt;EF602,BK610-BK611,0)</f>
        <v>#N/A</v>
      </c>
      <c r="EG611" s="665" t="e">
        <f>IF(DR611&gt;EG602,BL610-BL611,0)</f>
        <v>#N/A</v>
      </c>
      <c r="EH611" s="665" t="e">
        <f>IF(DR611&gt;EH602,BM610-BM611,0)</f>
        <v>#N/A</v>
      </c>
      <c r="EI611" s="665" t="e">
        <f>IF(DR611&gt;EI602,BN610-BN611,0)</f>
        <v>#N/A</v>
      </c>
      <c r="EJ611" s="665" t="e">
        <f>IF(DR611&gt;EJ602,BO610-BO611,0)</f>
        <v>#N/A</v>
      </c>
      <c r="EK611" s="665" t="e">
        <f>IF(DR611&gt;EK602,BP610-BP611,0)</f>
        <v>#N/A</v>
      </c>
      <c r="EL611" s="665" t="e">
        <f>IF(DR611&gt;EL602,BQ610-BQ611,0)</f>
        <v>#N/A</v>
      </c>
      <c r="EM611" s="665" t="e">
        <f>IF(DR611&gt;EM602,BR610-BR611,0)</f>
        <v>#N/A</v>
      </c>
      <c r="EN611" s="665" t="e">
        <f>IF(DR611&gt;EN602,BS610-BS611,0)</f>
        <v>#N/A</v>
      </c>
      <c r="EO611" s="665" t="e">
        <f>IF(DR611&gt;EO602,BT610-BT611,0)</f>
        <v>#N/A</v>
      </c>
      <c r="EP611" s="665" t="e">
        <f>IF(DR611&gt;EP602,BU610-BU611,0)</f>
        <v>#N/A</v>
      </c>
      <c r="EQ611" s="665" t="e">
        <f>IF(DR611&gt;EQ602,BV610-BV611,0)</f>
        <v>#N/A</v>
      </c>
      <c r="ER611" s="665" t="e">
        <f>IF(DR611&gt;ER602,BW610-BW611,0)</f>
        <v>#N/A</v>
      </c>
      <c r="ES611" s="665" t="e">
        <f>IF(DR611&gt;ES602,BX610-BX611,0)</f>
        <v>#N/A</v>
      </c>
      <c r="ET611" s="665" t="e">
        <f>IF(DR611&gt;ET602,BY610-BY611,0)</f>
        <v>#N/A</v>
      </c>
      <c r="EU611" s="665" t="e">
        <f>IF(DR611&gt;EU602,BZ610-BZ611,0)</f>
        <v>#N/A</v>
      </c>
      <c r="EV611" s="665" t="e">
        <f>IF(DR611&gt;EV602,CA610-CA611,0)</f>
        <v>#N/A</v>
      </c>
      <c r="EW611" s="665" t="e">
        <f>IF(DR611&gt;EW602,CB610-CB611,0)</f>
        <v>#N/A</v>
      </c>
      <c r="EX611" s="665" t="e">
        <f>IF(DR611&gt;EX602,CC610-CC611,0)</f>
        <v>#N/A</v>
      </c>
      <c r="EY611" s="665" t="e">
        <f>IF(DR611&gt;EY602,CD610-CD611,0)</f>
        <v>#N/A</v>
      </c>
      <c r="EZ611" s="665" t="e">
        <f>IF(DR611&gt;EZ602,CE610-CE611,0)</f>
        <v>#N/A</v>
      </c>
      <c r="FA611" s="665" t="e">
        <f>IF(DR611&gt;FA602,CF610-CF611,0)</f>
        <v>#N/A</v>
      </c>
      <c r="FB611" s="665" t="e">
        <f>IF(DR611&gt;FB602,CG610-CG611,0)</f>
        <v>#N/A</v>
      </c>
      <c r="FC611" s="665" t="e">
        <f>IF(DR611&gt;FC602,CH610-CH611,0)</f>
        <v>#N/A</v>
      </c>
      <c r="FD611" s="665" t="e">
        <f>IF(DR611&gt;FD602,CI610-CI611,0)</f>
        <v>#N/A</v>
      </c>
      <c r="FE611" s="665" t="e">
        <f>IF(DR611&gt;FE602,CJ610-CJ611,0)</f>
        <v>#N/A</v>
      </c>
      <c r="FF611" s="665" t="e">
        <f>IF(DR611&gt;FF602,CK610-CK611,0)</f>
        <v>#N/A</v>
      </c>
      <c r="FG611" s="665" t="e">
        <f>IF(DR611&gt;FG602,CL610-CL611,0)</f>
        <v>#N/A</v>
      </c>
      <c r="FH611" s="665" t="e">
        <f>IF(DR611&gt;FH602,CM610-CM611,0)</f>
        <v>#N/A</v>
      </c>
      <c r="FI611" s="665" t="e">
        <f>IF(DR611&gt;FI602,CN610-CN611,0)</f>
        <v>#N/A</v>
      </c>
      <c r="FJ611" s="665" t="e">
        <f>IF(DR611&gt;FJ602,CO610-CO611,0)</f>
        <v>#N/A</v>
      </c>
      <c r="FK611" s="665" t="e">
        <f>IF(DR611&gt;FK602,CP610-CP611,0)</f>
        <v>#N/A</v>
      </c>
      <c r="FL611" s="665" t="e">
        <f>IF(DR611&gt;FL602,CQ610-CQ611,0)</f>
        <v>#N/A</v>
      </c>
      <c r="FM611" s="665" t="e">
        <f>IF(DR611&gt;FM602,CR610-CR611,0)</f>
        <v>#N/A</v>
      </c>
      <c r="FN611" s="665" t="e">
        <f>IF(DR611&gt;FN602,CS610-CS611,0)</f>
        <v>#N/A</v>
      </c>
      <c r="FO611" s="665" t="e">
        <f>IF(DR611&gt;FO602,CT610-CT611,0)</f>
        <v>#N/A</v>
      </c>
      <c r="FP611" s="665" t="e">
        <f>IF(DR611&gt;FP602,CU610-CU611,0)</f>
        <v>#N/A</v>
      </c>
      <c r="FQ611" s="665" t="e">
        <f>IF(DR611&gt;FQ602,CV610-CV611,0)</f>
        <v>#N/A</v>
      </c>
      <c r="FR611" s="665" t="e">
        <f>IF(DR611&gt;FR602,CW610-CW611,0)</f>
        <v>#N/A</v>
      </c>
      <c r="FS611" s="665" t="e">
        <f>IF(DR611&gt;FS602,CX610-CX611,0)</f>
        <v>#N/A</v>
      </c>
      <c r="FT611" s="665" t="e">
        <f>IF(DR611&gt;FT602,CY610-CY611,0)</f>
        <v>#N/A</v>
      </c>
      <c r="FU611" s="665" t="e">
        <f>IF(DR611&gt;FU602,CZ610-CZ611,0)</f>
        <v>#N/A</v>
      </c>
      <c r="FV611" s="665" t="e">
        <f>IF(DR611&gt;FV602,DA610-DA611,0)</f>
        <v>#N/A</v>
      </c>
      <c r="FW611" s="665" t="e">
        <f>IF(DR611&gt;FW602,DB610-DB611,0)</f>
        <v>#N/A</v>
      </c>
      <c r="FX611" s="665" t="e">
        <f>IF(DR611&gt;FX602,DC610-DC611,0)</f>
        <v>#N/A</v>
      </c>
      <c r="FY611" s="665" t="e">
        <f>IF(DR611&gt;FY602,DD610-DD611,0)</f>
        <v>#N/A</v>
      </c>
      <c r="FZ611" s="665" t="e">
        <f>IF(DR611&gt;FZ602,DE610-DE611,0)</f>
        <v>#N/A</v>
      </c>
      <c r="GA611" s="665" t="e">
        <f>IF(DR611&gt;GA602,DF610-DF611,0)</f>
        <v>#N/A</v>
      </c>
      <c r="GB611" s="665">
        <f>IF(DR611&gt;GB602,DG610-DG611,0)</f>
        <v>0</v>
      </c>
      <c r="GC611" s="665">
        <f>IF(DR611&gt;GC602,DH610-DH611,0)</f>
        <v>0</v>
      </c>
      <c r="GD611" s="665">
        <f>IF(DR611&gt;GD602,DI610-DI611,0)</f>
        <v>0</v>
      </c>
      <c r="GE611" s="665">
        <f>IF(DR611&gt;GE602,DJ610-DJ611,0)</f>
        <v>0</v>
      </c>
      <c r="GF611" s="665">
        <f>IF(DR611&gt;GF602,DK610-DK611,0)</f>
        <v>0</v>
      </c>
      <c r="GG611" s="665">
        <f>IF(DR611&gt;GG602,DL610-DL611,0)</f>
        <v>0</v>
      </c>
      <c r="GH611" s="665">
        <f>IF(DR611&gt;GH602,DM610-DM611,0)</f>
        <v>0</v>
      </c>
      <c r="GI611" s="665">
        <f>IF(DR611&gt;GI602,DN610-DN611,0)</f>
        <v>0</v>
      </c>
      <c r="GJ611" s="665">
        <f>IF(DR611&gt;GJ602,DO610-DO611,0)</f>
        <v>0</v>
      </c>
      <c r="GK611" s="665">
        <f>IF(DR611&gt;GK602,DP610-DP611,0)</f>
        <v>0</v>
      </c>
      <c r="GL611" s="665" t="e">
        <f>SUM(DS611:GK611)+SUM(#REF!)=#REF!</f>
        <v>#REF!</v>
      </c>
      <c r="GM611" s="667"/>
      <c r="GN611" s="749">
        <v>2030</v>
      </c>
      <c r="GO611" s="664" t="e">
        <f>SUMIF(DS603:GK603,GO603,DS611:GK611)</f>
        <v>#REF!</v>
      </c>
      <c r="GP611" s="668" t="e">
        <f>SUMIF(DS603:GK603,GP603,DS611:GK611)</f>
        <v>#N/A</v>
      </c>
      <c r="GQ611" s="668" t="e">
        <f>SUMIF(DS603:GK603,GQ603,DS611:GK611)</f>
        <v>#N/A</v>
      </c>
      <c r="GR611" s="668" t="e">
        <f>SUMIF(DS603:GK603,GR603,DS611:GK611)</f>
        <v>#N/A</v>
      </c>
      <c r="GS611" s="668" t="e">
        <f>SUMIF(DS603:GK603,GS603,DS611:GK611)</f>
        <v>#N/A</v>
      </c>
      <c r="GT611" s="668" t="e">
        <f>SUMIF(DS603:GK603,GT603,DS611:GK611)</f>
        <v>#N/A</v>
      </c>
      <c r="GU611" s="668" t="e">
        <f>SUMIF(DS603:GK603,GU603,DS611:GK611)</f>
        <v>#N/A</v>
      </c>
      <c r="GV611" s="668" t="e">
        <f>SUMIF(DS603:GK603,GV603,DS611:GK611)</f>
        <v>#N/A</v>
      </c>
      <c r="GW611" s="668" t="e">
        <f>SUMIF(DS603:GK603,GW603,DS611:GK611)</f>
        <v>#N/A</v>
      </c>
      <c r="GX611" s="668" t="e">
        <f>SUMIF(DS603:GK603,GX603,DS611:GK611)</f>
        <v>#N/A</v>
      </c>
      <c r="GY611" s="668" t="e">
        <f>SUMIF(DS603:GK603,GY603,DS611:GK611)</f>
        <v>#N/A</v>
      </c>
      <c r="GZ611" s="646" t="e">
        <f>SUM(GO611:GY611)=(#REF!-SUM(#REF!))</f>
        <v>#REF!</v>
      </c>
    </row>
    <row r="612" spans="1:234" hidden="1" x14ac:dyDescent="0.25">
      <c r="A612" s="643" t="s">
        <v>208</v>
      </c>
      <c r="GM612" s="663"/>
      <c r="GN612" s="663"/>
    </row>
    <row r="613" spans="1:234" hidden="1" x14ac:dyDescent="0.25">
      <c r="A613" s="643" t="s">
        <v>208</v>
      </c>
      <c r="G613" s="670"/>
      <c r="H613" s="671"/>
      <c r="I613" s="671"/>
      <c r="J613" s="671"/>
      <c r="K613" s="671"/>
      <c r="L613" s="671"/>
      <c r="M613" s="671"/>
      <c r="N613" s="671"/>
      <c r="O613" s="671"/>
      <c r="P613" s="671"/>
      <c r="Q613" s="671"/>
      <c r="R613" s="671"/>
      <c r="S613" s="672"/>
      <c r="DR613" s="643" t="s">
        <v>1666</v>
      </c>
      <c r="GM613" s="672"/>
      <c r="GN613" s="672"/>
      <c r="GO613" s="672"/>
      <c r="GP613" s="672"/>
      <c r="GQ613" s="672"/>
      <c r="GR613" s="672"/>
      <c r="GS613" s="672"/>
      <c r="GT613" s="672"/>
      <c r="GU613" s="672"/>
      <c r="GV613" s="672"/>
      <c r="GW613" s="672"/>
      <c r="GX613" s="672"/>
      <c r="GY613" s="672"/>
      <c r="HM613" s="671"/>
      <c r="HN613" s="671"/>
      <c r="HO613" s="671"/>
      <c r="HP613" s="671"/>
      <c r="HQ613" s="671"/>
      <c r="HR613" s="671"/>
      <c r="HS613" s="671"/>
      <c r="HT613" s="671"/>
      <c r="HU613" s="671"/>
      <c r="HV613" s="671"/>
      <c r="HW613" s="671"/>
      <c r="HX613" s="671"/>
      <c r="HY613" s="671"/>
      <c r="HZ613" s="671"/>
    </row>
    <row r="614" spans="1:234" hidden="1" x14ac:dyDescent="0.25">
      <c r="A614" s="643" t="s">
        <v>208</v>
      </c>
      <c r="G614" s="670"/>
      <c r="H614" s="673"/>
      <c r="I614" s="673"/>
      <c r="J614" s="673"/>
      <c r="K614" s="673"/>
      <c r="L614" s="673"/>
      <c r="M614" s="673"/>
      <c r="N614" s="673"/>
      <c r="O614" s="673"/>
      <c r="P614" s="673"/>
      <c r="Q614" s="673"/>
      <c r="R614" s="673"/>
      <c r="S614" s="648"/>
      <c r="DR614" s="661"/>
      <c r="DS614" s="647">
        <v>2023</v>
      </c>
      <c r="DT614" s="647">
        <v>2024</v>
      </c>
      <c r="DU614" s="647">
        <v>2024</v>
      </c>
      <c r="DV614" s="647">
        <v>2024</v>
      </c>
      <c r="DW614" s="647">
        <v>2024</v>
      </c>
      <c r="DX614" s="647">
        <v>2024</v>
      </c>
      <c r="DY614" s="647">
        <v>2024</v>
      </c>
      <c r="DZ614" s="647">
        <v>2024</v>
      </c>
      <c r="EA614" s="647">
        <v>2024</v>
      </c>
      <c r="EB614" s="647">
        <v>2024</v>
      </c>
      <c r="EC614" s="647">
        <v>2024</v>
      </c>
      <c r="ED614" s="647">
        <v>2025</v>
      </c>
      <c r="EE614" s="647">
        <v>2025</v>
      </c>
      <c r="EF614" s="647">
        <v>2025</v>
      </c>
      <c r="EG614" s="647">
        <v>2025</v>
      </c>
      <c r="EH614" s="647">
        <v>2025</v>
      </c>
      <c r="EI614" s="647">
        <v>2025</v>
      </c>
      <c r="EJ614" s="647">
        <v>2025</v>
      </c>
      <c r="EK614" s="647">
        <v>2025</v>
      </c>
      <c r="EL614" s="647">
        <v>2025</v>
      </c>
      <c r="EM614" s="647">
        <v>2025</v>
      </c>
      <c r="EN614" s="647">
        <v>2026</v>
      </c>
      <c r="EO614" s="647">
        <v>2026</v>
      </c>
      <c r="EP614" s="647">
        <v>2026</v>
      </c>
      <c r="EQ614" s="647">
        <v>2026</v>
      </c>
      <c r="ER614" s="647">
        <v>2026</v>
      </c>
      <c r="ES614" s="647">
        <v>2026</v>
      </c>
      <c r="ET614" s="647">
        <v>2026</v>
      </c>
      <c r="EU614" s="647">
        <v>2026</v>
      </c>
      <c r="EV614" s="647">
        <v>2026</v>
      </c>
      <c r="EW614" s="647">
        <v>2026</v>
      </c>
      <c r="EX614" s="647">
        <v>2027</v>
      </c>
      <c r="EY614" s="647">
        <v>2027</v>
      </c>
      <c r="EZ614" s="647">
        <v>2027</v>
      </c>
      <c r="FA614" s="647">
        <v>2027</v>
      </c>
      <c r="FB614" s="647">
        <v>2027</v>
      </c>
      <c r="FC614" s="647">
        <v>2027</v>
      </c>
      <c r="FD614" s="647">
        <v>2027</v>
      </c>
      <c r="FE614" s="647">
        <v>2027</v>
      </c>
      <c r="FF614" s="647">
        <v>2027</v>
      </c>
      <c r="FG614" s="647">
        <v>2027</v>
      </c>
      <c r="FH614" s="647">
        <v>2028</v>
      </c>
      <c r="FI614" s="647">
        <v>2028</v>
      </c>
      <c r="FJ614" s="647">
        <v>2028</v>
      </c>
      <c r="FK614" s="647">
        <v>2028</v>
      </c>
      <c r="FL614" s="647">
        <v>2028</v>
      </c>
      <c r="FM614" s="647">
        <v>2028</v>
      </c>
      <c r="FN614" s="647">
        <v>2028</v>
      </c>
      <c r="FO614" s="647">
        <v>2028</v>
      </c>
      <c r="FP614" s="647">
        <v>2028</v>
      </c>
      <c r="FQ614" s="647">
        <v>2028</v>
      </c>
      <c r="FR614" s="647">
        <v>2029</v>
      </c>
      <c r="FS614" s="647">
        <v>2029</v>
      </c>
      <c r="FT614" s="647">
        <v>2029</v>
      </c>
      <c r="FU614" s="647">
        <v>2029</v>
      </c>
      <c r="FV614" s="647">
        <v>2029</v>
      </c>
      <c r="FW614" s="647">
        <v>2029</v>
      </c>
      <c r="FX614" s="647">
        <v>2029</v>
      </c>
      <c r="FY614" s="647">
        <v>2029</v>
      </c>
      <c r="FZ614" s="647">
        <v>2029</v>
      </c>
      <c r="GA614" s="647">
        <v>2029</v>
      </c>
      <c r="GB614" s="647">
        <v>2030</v>
      </c>
      <c r="GC614" s="647">
        <v>2030</v>
      </c>
      <c r="GD614" s="647">
        <v>2030</v>
      </c>
      <c r="GE614" s="647">
        <v>2030</v>
      </c>
      <c r="GF614" s="647">
        <v>2030</v>
      </c>
      <c r="GG614" s="647">
        <v>2030</v>
      </c>
      <c r="GH614" s="647">
        <v>2030</v>
      </c>
      <c r="GI614" s="647">
        <v>2030</v>
      </c>
      <c r="GJ614" s="647">
        <v>2030</v>
      </c>
      <c r="GK614" s="647">
        <v>2030</v>
      </c>
      <c r="GL614" s="903" t="s">
        <v>1662</v>
      </c>
      <c r="GM614" s="648"/>
      <c r="GN614" s="648"/>
      <c r="GO614" s="648" t="s">
        <v>1667</v>
      </c>
      <c r="GP614" s="648"/>
      <c r="GQ614" s="648"/>
      <c r="GR614" s="648"/>
      <c r="GS614" s="648"/>
      <c r="GT614" s="648"/>
      <c r="GU614" s="648"/>
      <c r="GV614" s="648"/>
      <c r="GW614" s="648"/>
      <c r="GX614" s="648"/>
      <c r="GY614" s="648"/>
      <c r="HB614" s="643" t="s">
        <v>1668</v>
      </c>
      <c r="HM614" s="673"/>
      <c r="HN614" s="673"/>
      <c r="HO614" s="673"/>
      <c r="HP614" s="673"/>
      <c r="HQ614" s="673"/>
      <c r="HR614" s="673"/>
      <c r="HS614" s="673"/>
      <c r="HT614" s="673"/>
      <c r="HU614" s="673"/>
      <c r="HV614" s="673"/>
      <c r="HW614" s="673"/>
      <c r="HX614" s="673"/>
      <c r="HY614" s="673"/>
      <c r="HZ614" s="673"/>
    </row>
    <row r="615" spans="1:234" hidden="1" x14ac:dyDescent="0.25">
      <c r="A615" s="643" t="s">
        <v>208</v>
      </c>
      <c r="G615" s="670"/>
      <c r="H615" s="670"/>
      <c r="I615" s="674"/>
      <c r="J615" s="674"/>
      <c r="K615" s="674"/>
      <c r="L615" s="674"/>
      <c r="M615" s="674"/>
      <c r="N615" s="674"/>
      <c r="O615" s="674"/>
      <c r="P615" s="674"/>
      <c r="Q615" s="674"/>
      <c r="R615" s="674"/>
      <c r="S615" s="675"/>
      <c r="DR615" s="662" t="s">
        <v>1665</v>
      </c>
      <c r="DS615" s="647" t="s">
        <v>1664</v>
      </c>
      <c r="DT615" s="647" t="str">
        <f t="shared" ref="DT615" si="2341">E597</f>
        <v/>
      </c>
      <c r="DU615" s="647" t="str">
        <f t="shared" ref="DU615" si="2342">F597</f>
        <v/>
      </c>
      <c r="DV615" s="647" t="str">
        <f t="shared" ref="DV615" si="2343">G597</f>
        <v/>
      </c>
      <c r="DW615" s="647" t="str">
        <f t="shared" ref="DW615" si="2344">H597</f>
        <v/>
      </c>
      <c r="DX615" s="647" t="str">
        <f t="shared" ref="DX615" si="2345">I597</f>
        <v/>
      </c>
      <c r="DY615" s="647" t="str">
        <f t="shared" ref="DY615" si="2346">J597</f>
        <v/>
      </c>
      <c r="DZ615" s="647" t="str">
        <f t="shared" ref="DZ615" si="2347">K597</f>
        <v/>
      </c>
      <c r="EA615" s="647" t="str">
        <f t="shared" ref="EA615" si="2348">L597</f>
        <v/>
      </c>
      <c r="EB615" s="647" t="str">
        <f t="shared" ref="EB615" si="2349">M597</f>
        <v/>
      </c>
      <c r="EC615" s="647" t="str">
        <f t="shared" ref="EC615" si="2350">N597</f>
        <v/>
      </c>
      <c r="ED615" s="647" t="str">
        <f t="shared" ref="ED615" si="2351">E597</f>
        <v/>
      </c>
      <c r="EE615" s="647" t="str">
        <f t="shared" ref="EE615" si="2352">F597</f>
        <v/>
      </c>
      <c r="EF615" s="647" t="str">
        <f t="shared" ref="EF615" si="2353">G597</f>
        <v/>
      </c>
      <c r="EG615" s="647" t="str">
        <f t="shared" ref="EG615" si="2354">H597</f>
        <v/>
      </c>
      <c r="EH615" s="647" t="str">
        <f t="shared" ref="EH615" si="2355">I597</f>
        <v/>
      </c>
      <c r="EI615" s="647" t="str">
        <f t="shared" ref="EI615" si="2356">J597</f>
        <v/>
      </c>
      <c r="EJ615" s="647" t="str">
        <f t="shared" ref="EJ615" si="2357">K597</f>
        <v/>
      </c>
      <c r="EK615" s="647" t="str">
        <f t="shared" ref="EK615" si="2358">L597</f>
        <v/>
      </c>
      <c r="EL615" s="647" t="str">
        <f t="shared" ref="EL615" si="2359">M597</f>
        <v/>
      </c>
      <c r="EM615" s="647" t="str">
        <f t="shared" ref="EM615" si="2360">N597</f>
        <v/>
      </c>
      <c r="EN615" s="647" t="str">
        <f t="shared" ref="EN615" si="2361">E597</f>
        <v/>
      </c>
      <c r="EO615" s="647" t="str">
        <f t="shared" ref="EO615" si="2362">F597</f>
        <v/>
      </c>
      <c r="EP615" s="647" t="str">
        <f t="shared" ref="EP615" si="2363">G597</f>
        <v/>
      </c>
      <c r="EQ615" s="647" t="str">
        <f t="shared" ref="EQ615" si="2364">H597</f>
        <v/>
      </c>
      <c r="ER615" s="647" t="str">
        <f t="shared" ref="ER615" si="2365">I597</f>
        <v/>
      </c>
      <c r="ES615" s="647" t="str">
        <f t="shared" ref="ES615" si="2366">J597</f>
        <v/>
      </c>
      <c r="ET615" s="647" t="str">
        <f t="shared" ref="ET615" si="2367">K597</f>
        <v/>
      </c>
      <c r="EU615" s="647" t="str">
        <f t="shared" ref="EU615" si="2368">L597</f>
        <v/>
      </c>
      <c r="EV615" s="647" t="str">
        <f t="shared" ref="EV615" si="2369">M597</f>
        <v/>
      </c>
      <c r="EW615" s="647" t="str">
        <f t="shared" ref="EW615" si="2370">N597</f>
        <v/>
      </c>
      <c r="EX615" s="647" t="str">
        <f t="shared" ref="EX615" si="2371">E597</f>
        <v/>
      </c>
      <c r="EY615" s="647" t="str">
        <f t="shared" ref="EY615" si="2372">F597</f>
        <v/>
      </c>
      <c r="EZ615" s="647" t="str">
        <f t="shared" ref="EZ615" si="2373">G597</f>
        <v/>
      </c>
      <c r="FA615" s="647" t="str">
        <f t="shared" ref="FA615" si="2374">H597</f>
        <v/>
      </c>
      <c r="FB615" s="647" t="str">
        <f t="shared" ref="FB615" si="2375">I597</f>
        <v/>
      </c>
      <c r="FC615" s="647" t="str">
        <f t="shared" ref="FC615" si="2376">J597</f>
        <v/>
      </c>
      <c r="FD615" s="647" t="str">
        <f t="shared" ref="FD615" si="2377">K597</f>
        <v/>
      </c>
      <c r="FE615" s="647" t="str">
        <f t="shared" ref="FE615" si="2378">L597</f>
        <v/>
      </c>
      <c r="FF615" s="647" t="str">
        <f t="shared" ref="FF615" si="2379">M597</f>
        <v/>
      </c>
      <c r="FG615" s="647" t="str">
        <f t="shared" ref="FG615" si="2380">N597</f>
        <v/>
      </c>
      <c r="FH615" s="647" t="str">
        <f t="shared" ref="FH615" si="2381">E597</f>
        <v/>
      </c>
      <c r="FI615" s="647" t="str">
        <f t="shared" ref="FI615" si="2382">F597</f>
        <v/>
      </c>
      <c r="FJ615" s="647" t="str">
        <f t="shared" ref="FJ615" si="2383">G597</f>
        <v/>
      </c>
      <c r="FK615" s="647" t="str">
        <f t="shared" ref="FK615" si="2384">H597</f>
        <v/>
      </c>
      <c r="FL615" s="647" t="str">
        <f t="shared" ref="FL615" si="2385">I597</f>
        <v/>
      </c>
      <c r="FM615" s="647" t="str">
        <f t="shared" ref="FM615" si="2386">J597</f>
        <v/>
      </c>
      <c r="FN615" s="647" t="str">
        <f t="shared" ref="FN615" si="2387">K597</f>
        <v/>
      </c>
      <c r="FO615" s="647" t="str">
        <f t="shared" ref="FO615" si="2388">L597</f>
        <v/>
      </c>
      <c r="FP615" s="647" t="str">
        <f t="shared" ref="FP615" si="2389">M597</f>
        <v/>
      </c>
      <c r="FQ615" s="647" t="str">
        <f t="shared" ref="FQ615" si="2390">N597</f>
        <v/>
      </c>
      <c r="FR615" s="647" t="str">
        <f t="shared" ref="FR615" si="2391">E597</f>
        <v/>
      </c>
      <c r="FS615" s="647" t="str">
        <f t="shared" ref="FS615" si="2392">F597</f>
        <v/>
      </c>
      <c r="FT615" s="647" t="str">
        <f t="shared" ref="FT615" si="2393">G597</f>
        <v/>
      </c>
      <c r="FU615" s="647" t="str">
        <f t="shared" ref="FU615" si="2394">H597</f>
        <v/>
      </c>
      <c r="FV615" s="647" t="str">
        <f t="shared" ref="FV615" si="2395">I597</f>
        <v/>
      </c>
      <c r="FW615" s="647" t="str">
        <f t="shared" ref="FW615" si="2396">J597</f>
        <v/>
      </c>
      <c r="FX615" s="647" t="str">
        <f t="shared" ref="FX615" si="2397">K597</f>
        <v/>
      </c>
      <c r="FY615" s="647" t="str">
        <f t="shared" ref="FY615" si="2398">L597</f>
        <v/>
      </c>
      <c r="FZ615" s="647" t="str">
        <f t="shared" ref="FZ615" si="2399">M597</f>
        <v/>
      </c>
      <c r="GA615" s="647" t="str">
        <f t="shared" ref="GA615" si="2400">N597</f>
        <v/>
      </c>
      <c r="GB615" s="647" t="str">
        <f t="shared" ref="GB615" si="2401">E597</f>
        <v/>
      </c>
      <c r="GC615" s="647" t="str">
        <f t="shared" ref="GC615" si="2402">F597</f>
        <v/>
      </c>
      <c r="GD615" s="647" t="str">
        <f t="shared" ref="GD615" si="2403">G597</f>
        <v/>
      </c>
      <c r="GE615" s="647" t="str">
        <f t="shared" ref="GE615" si="2404">H597</f>
        <v/>
      </c>
      <c r="GF615" s="647" t="str">
        <f t="shared" ref="GF615" si="2405">I597</f>
        <v/>
      </c>
      <c r="GG615" s="647" t="str">
        <f t="shared" ref="GG615" si="2406">J597</f>
        <v/>
      </c>
      <c r="GH615" s="647" t="str">
        <f t="shared" ref="GH615" si="2407">K597</f>
        <v/>
      </c>
      <c r="GI615" s="647" t="str">
        <f t="shared" ref="GI615" si="2408">L597</f>
        <v/>
      </c>
      <c r="GJ615" s="647" t="str">
        <f t="shared" ref="GJ615" si="2409">M597</f>
        <v/>
      </c>
      <c r="GK615" s="647" t="str">
        <f t="shared" ref="GK615" si="2410">N597</f>
        <v/>
      </c>
      <c r="GL615" s="904"/>
      <c r="GM615" s="667"/>
      <c r="GN615" s="662" t="s">
        <v>1665</v>
      </c>
      <c r="GO615" s="646" t="s">
        <v>1664</v>
      </c>
      <c r="GP615" s="646" t="str">
        <f t="shared" ref="GP615" si="2411">E597</f>
        <v/>
      </c>
      <c r="GQ615" s="646" t="str">
        <f t="shared" ref="GQ615" si="2412">F597</f>
        <v/>
      </c>
      <c r="GR615" s="646" t="str">
        <f t="shared" ref="GR615" si="2413">G597</f>
        <v/>
      </c>
      <c r="GS615" s="646" t="str">
        <f t="shared" ref="GS615" si="2414">H597</f>
        <v/>
      </c>
      <c r="GT615" s="646" t="str">
        <f t="shared" ref="GT615" si="2415">I597</f>
        <v/>
      </c>
      <c r="GU615" s="646" t="str">
        <f t="shared" ref="GU615" si="2416">J597</f>
        <v/>
      </c>
      <c r="GV615" s="646" t="str">
        <f t="shared" ref="GV615" si="2417">K597</f>
        <v/>
      </c>
      <c r="GW615" s="646" t="str">
        <f t="shared" ref="GW615" si="2418">L597</f>
        <v/>
      </c>
      <c r="GX615" s="646" t="str">
        <f t="shared" ref="GX615" si="2419">M597</f>
        <v/>
      </c>
      <c r="GY615" s="646" t="str">
        <f t="shared" ref="GY615" si="2420">N597</f>
        <v/>
      </c>
      <c r="GZ615" s="646" t="s">
        <v>1662</v>
      </c>
      <c r="HB615" s="646" t="str">
        <f t="shared" ref="HB615" si="2421">E597</f>
        <v/>
      </c>
      <c r="HC615" s="646" t="str">
        <f t="shared" ref="HC615" si="2422">F597</f>
        <v/>
      </c>
      <c r="HD615" s="646" t="str">
        <f t="shared" ref="HD615" si="2423">G597</f>
        <v/>
      </c>
      <c r="HE615" s="646" t="str">
        <f t="shared" ref="HE615" si="2424">H597</f>
        <v/>
      </c>
      <c r="HF615" s="646" t="str">
        <f t="shared" ref="HF615" si="2425">I597</f>
        <v/>
      </c>
      <c r="HG615" s="646" t="str">
        <f t="shared" ref="HG615" si="2426">J597</f>
        <v/>
      </c>
      <c r="HH615" s="646" t="str">
        <f t="shared" ref="HH615" si="2427">K597</f>
        <v/>
      </c>
      <c r="HI615" s="646" t="str">
        <f t="shared" ref="HI615" si="2428">L597</f>
        <v/>
      </c>
      <c r="HJ615" s="646" t="str">
        <f t="shared" ref="HJ615" si="2429">M597</f>
        <v/>
      </c>
      <c r="HK615" s="646" t="str">
        <f t="shared" ref="HK615" si="2430">N597</f>
        <v/>
      </c>
      <c r="HL615" s="646" t="s">
        <v>1662</v>
      </c>
      <c r="HM615" s="674"/>
      <c r="HN615" s="674"/>
      <c r="HO615" s="674"/>
      <c r="HP615" s="674"/>
      <c r="HQ615" s="674"/>
      <c r="HR615" s="674"/>
      <c r="HS615" s="674"/>
      <c r="HT615" s="674"/>
      <c r="HU615" s="674"/>
      <c r="HV615" s="674"/>
      <c r="HW615" s="674"/>
      <c r="HX615" s="674"/>
      <c r="HY615" s="674"/>
      <c r="HZ615" s="674"/>
    </row>
    <row r="616" spans="1:234" hidden="1" x14ac:dyDescent="0.25">
      <c r="A616" s="643" t="s">
        <v>208</v>
      </c>
      <c r="G616" s="670"/>
      <c r="H616" s="670"/>
      <c r="I616" s="674"/>
      <c r="J616" s="674"/>
      <c r="K616" s="674"/>
      <c r="L616" s="674"/>
      <c r="M616" s="674"/>
      <c r="N616" s="674"/>
      <c r="O616" s="674"/>
      <c r="P616" s="674"/>
      <c r="Q616" s="674"/>
      <c r="R616" s="674"/>
      <c r="S616" s="675"/>
      <c r="DR616" s="749">
        <v>2023</v>
      </c>
      <c r="DS616" s="665">
        <f>INDEX(DT598:EA599,MATCH(DR616,DR598:DR599,0),MATCH(DS614,DT596:EA596,0))*INDEX(AJ604:AT611,MATCH(DS614,AI604:AI611,0),MATCH(DS615,AJ603:AT603,0))</f>
        <v>0</v>
      </c>
      <c r="DT616" s="665">
        <f>INDEX(DT598:EA599,MATCH(DR616,DR598:DR599,0),MATCH(DT614,DT596:EA596,0))*INDEX(AJ604:AT611,MATCH(DT614,AI604:AI611,0),MATCH(DT615,AJ603:AT603,0))</f>
        <v>0</v>
      </c>
      <c r="DU616" s="665">
        <f>INDEX(DT598:EA599,MATCH(DR616,DR598:DR599,0),MATCH(DU614,DT596:EA596,0))*INDEX(AJ604:AT611,MATCH(DU614,AI604:AI611,0),MATCH(DU615,AJ603:AT603,0))</f>
        <v>0</v>
      </c>
      <c r="DV616" s="665">
        <f>INDEX(DT598:EA599,MATCH(DR616,DR598:DR599,0),MATCH(DV614,DT596:EA596,0))*INDEX(AJ604:AT611,MATCH(DV614,AI604:AI611,0),MATCH(DV615,AJ603:AT603,0))</f>
        <v>0</v>
      </c>
      <c r="DW616" s="665">
        <f>INDEX(DT598:EA599,MATCH(DR616,DR598:DR599,0),MATCH(DW614,DT596:EA596,0))*INDEX(AJ604:AT611,MATCH(DW614,AI604:AI611,0),MATCH(DW615,AJ603:AT603,0))</f>
        <v>0</v>
      </c>
      <c r="DX616" s="665">
        <f>INDEX(DT598:EA599,MATCH(DR616,DR598:DR599,0),MATCH(DX614,DT596:EA596,0))*INDEX(AJ604:AT611,MATCH(DX614,AI604:AI611,0),MATCH(DX615,AJ603:AT603,0))</f>
        <v>0</v>
      </c>
      <c r="DY616" s="665">
        <f>INDEX(DT598:EA599,MATCH(DR616,DR598:DR599,0),MATCH(DY614,DT596:EA596,0))*INDEX(AJ604:AT611,MATCH(DY614,AI604:AI611,0),MATCH(DY615,AJ603:AT603,0))</f>
        <v>0</v>
      </c>
      <c r="DZ616" s="665">
        <f>INDEX(DT598:EA599,MATCH(DR616,DR598:DR599,0),MATCH(DZ614,DT596:EA596,0))*INDEX(AJ604:AT611,MATCH(DZ614,AI604:AI611,0),MATCH(DZ615,AJ603:AT603,0))</f>
        <v>0</v>
      </c>
      <c r="EA616" s="665">
        <f>INDEX(DT598:EA599,MATCH(DR616,DR598:DR599,0),MATCH(EA614,DT596:EA596,0))*INDEX(AJ604:AT611,MATCH(EA614,AI604:AI611,0),MATCH(EA615,AJ603:AT603,0))</f>
        <v>0</v>
      </c>
      <c r="EB616" s="665">
        <f>INDEX(DT598:EA599,MATCH(DR616,DR598:DR599,0),MATCH(EB614,DT596:EA596,0))*INDEX(AJ604:AT611,MATCH(EB614,AI604:AI611,0),MATCH(EB615,AJ603:AT603,0))</f>
        <v>0</v>
      </c>
      <c r="EC616" s="665">
        <f>INDEX(DT598:EA599,MATCH(DR616,DR598:DR599,0),MATCH(EC614,DT596:EA596,0))*INDEX(AJ604:AT611,MATCH(EC614,AI604:AI611,0),MATCH(EC615,AJ603:AT603,0))</f>
        <v>0</v>
      </c>
      <c r="ED616" s="665">
        <f>INDEX(DT598:EA599,MATCH(DR616,DR598:DR599,0),MATCH(ED614,DT596:EA596,0))*INDEX(AJ604:AT611,MATCH(ED614,AI604:AI611,0),MATCH(ED615,AJ603:AT603,0))</f>
        <v>0</v>
      </c>
      <c r="EE616" s="665">
        <f>INDEX(DT598:EA599,MATCH(DR616,DR598:DR599,0),MATCH(EE614,DT596:EA596,0))*INDEX(AJ604:AT611,MATCH(EE614,AI604:AI611,0),MATCH(EE615,AJ603:AT603,0))</f>
        <v>0</v>
      </c>
      <c r="EF616" s="665">
        <f>INDEX(DT598:EA599,MATCH(DR616,DR598:DR599,0),MATCH(EF614,DT596:EA596,0))*INDEX(AJ604:AT611,MATCH(EF614,AI604:AI611,0),MATCH(EF615,AJ603:AT603,0))</f>
        <v>0</v>
      </c>
      <c r="EG616" s="665">
        <f>INDEX(DT598:EA599,MATCH(DR616,DR598:DR599,0),MATCH(EG614,DT596:EA596,0))*INDEX(AJ604:AT611,MATCH(EG614,AI604:AI611,0),MATCH(EG615,AJ603:AT603,0))</f>
        <v>0</v>
      </c>
      <c r="EH616" s="665">
        <f>INDEX(DT598:EA599,MATCH(DR616,DR598:DR599,0),MATCH(EH614,DT596:EA596,0))*INDEX(AJ604:AT611,MATCH(EH614,AI604:AI611,0),MATCH(EH615,AJ603:AT603,0))</f>
        <v>0</v>
      </c>
      <c r="EI616" s="665">
        <f>INDEX(DT598:EA599,MATCH(DR616,DR598:DR599,0),MATCH(EI614,DT596:EA596,0))*INDEX(AJ604:AT611,MATCH(EI614,AI604:AI611,0),MATCH(EI615,AJ603:AT603,0))</f>
        <v>0</v>
      </c>
      <c r="EJ616" s="665">
        <f>INDEX(DT598:EA599,MATCH(DR616,DR598:DR599,0),MATCH(EJ614,DT596:EA596,0))*INDEX(AJ604:AT611,MATCH(EJ614,AI604:AI611,0),MATCH(EJ615,AJ603:AT603,0))</f>
        <v>0</v>
      </c>
      <c r="EK616" s="665">
        <f>INDEX(DT598:EA599,MATCH(DR616,DR598:DR599,0),MATCH(EK614,DT596:EA596,0))*INDEX(AJ604:AT611,MATCH(EK614,AI604:AI611,0),MATCH(EK615,AJ603:AT603,0))</f>
        <v>0</v>
      </c>
      <c r="EL616" s="665">
        <f>INDEX(DT598:EA599,MATCH(DR616,DR598:DR599,0),MATCH(EL614,DT596:EA596,0))*INDEX(AJ604:AT611,MATCH(EL614,AI604:AI611,0),MATCH(EL615,AJ603:AT603,0))</f>
        <v>0</v>
      </c>
      <c r="EM616" s="665">
        <f>INDEX(DT598:EA599,MATCH(DR616,DR598:DR599,0),MATCH(EM614,DT596:EA596,0))*INDEX(AJ604:AT611,MATCH(EM614,AI604:AI611,0),MATCH(EM615,AJ603:AT603,0))</f>
        <v>0</v>
      </c>
      <c r="EN616" s="665">
        <f>INDEX(DT598:EA599,MATCH(DR616,DR598:DR599,0),MATCH(EN614,DT596:EA596,0))*INDEX(AJ604:AT611,MATCH(EN614,AI604:AI611,0),MATCH(EN615,AJ603:AT603,0))</f>
        <v>0</v>
      </c>
      <c r="EO616" s="665">
        <f>INDEX(DT598:EA599,MATCH(DR616,DR598:DR599,0),MATCH(EO614,DT596:EA596,0))*INDEX(AJ604:AT611,MATCH(EO614,AI604:AI611,0),MATCH(EO615,AJ603:AT603,0))</f>
        <v>0</v>
      </c>
      <c r="EP616" s="665">
        <f>INDEX(DT598:EA599,MATCH(DR616,DR598:DR599,0),MATCH(EP614,DT596:EA596,0))*INDEX(AJ604:AT611,MATCH(EP614,AI604:AI611,0),MATCH(EP615,AJ603:AT603,0))</f>
        <v>0</v>
      </c>
      <c r="EQ616" s="665">
        <f>INDEX(DT598:EA599,MATCH(DR616,DR598:DR599,0),MATCH(EQ614,DT596:EA596,0))*INDEX(AJ604:AT611,MATCH(EQ614,AI604:AI611,0),MATCH(EQ615,AJ603:AT603,0))</f>
        <v>0</v>
      </c>
      <c r="ER616" s="665">
        <f>INDEX(DT598:EA599,MATCH(DR616,DR598:DR599,0),MATCH(ER614,DT596:EA596,0))*INDEX(AJ604:AT611,MATCH(ER614,AI604:AI611,0),MATCH(ER615,AJ603:AT603,0))</f>
        <v>0</v>
      </c>
      <c r="ES616" s="665">
        <f>INDEX(DT598:EA599,MATCH(DR616,DR598:DR599,0),MATCH(ES614,DT596:EA596,0))*INDEX(AJ604:AT611,MATCH(ES614,AI604:AI611,0),MATCH(ES615,AJ603:AT603,0))</f>
        <v>0</v>
      </c>
      <c r="ET616" s="665">
        <f>INDEX(DT598:EA599,MATCH(DR616,DR598:DR599,0),MATCH(ET614,DT596:EA596,0))*INDEX(AJ604:AT611,MATCH(ET614,AI604:AI611,0),MATCH(ET615,AJ603:AT603,0))</f>
        <v>0</v>
      </c>
      <c r="EU616" s="665">
        <f>INDEX(DT598:EA599,MATCH(DR616,DR598:DR599,0),MATCH(EU614,DT596:EA596,0))*INDEX(AJ604:AT611,MATCH(EU614,AI604:AI611,0),MATCH(EU615,AJ603:AT603,0))</f>
        <v>0</v>
      </c>
      <c r="EV616" s="665">
        <f>INDEX(DT598:EA599,MATCH(DR616,DR598:DR599,0),MATCH(EV614,DT596:EA596,0))*INDEX(AJ604:AT611,MATCH(EV614,AI604:AI611,0),MATCH(EV615,AJ603:AT603,0))</f>
        <v>0</v>
      </c>
      <c r="EW616" s="665">
        <f>INDEX(DT598:EA599,MATCH(DR616,DR598:DR599,0),MATCH(EW614,DT596:EA596,0))*INDEX(AJ604:AT611,MATCH(EW614,AI604:AI611,0),MATCH(EW615,AJ603:AT603,0))</f>
        <v>0</v>
      </c>
      <c r="EX616" s="665">
        <f>INDEX(DT598:EA599,MATCH(DR616,DR598:DR599,0),MATCH(EX614,DT596:EA596,0))*INDEX(AJ604:AT611,MATCH(EX614,AI604:AI611,0),MATCH(EX615,AJ603:AT603,0))</f>
        <v>0</v>
      </c>
      <c r="EY616" s="665">
        <f>INDEX(DT598:EA599,MATCH(DR616,DR598:DR599,0),MATCH(EY614,DT596:EA596,0))*INDEX(AJ604:AT611,MATCH(EY614,AI604:AI611,0),MATCH(EY615,AJ603:AT603,0))</f>
        <v>0</v>
      </c>
      <c r="EZ616" s="665">
        <f>INDEX(DT598:EA599,MATCH(DR616,DR598:DR599,0),MATCH(EZ614,DT596:EA596,0))*INDEX(AJ604:AT611,MATCH(EZ614,AI604:AI611,0),MATCH(EZ615,AJ603:AT603,0))</f>
        <v>0</v>
      </c>
      <c r="FA616" s="665">
        <f>INDEX(DT598:EA599,MATCH(DR616,DR598:DR599,0),MATCH(FA614,DT596:EA596,0))*INDEX(AJ604:AT611,MATCH(FA614,AI604:AI611,0),MATCH(FA615,AJ603:AT603,0))</f>
        <v>0</v>
      </c>
      <c r="FB616" s="665">
        <f>INDEX(DT598:EA599,MATCH(DR616,DR598:DR599,0),MATCH(FB614,DT596:EA596,0))*INDEX(AJ604:AT611,MATCH(FB614,AI604:AI611,0),MATCH(FB615,AJ603:AT603,0))</f>
        <v>0</v>
      </c>
      <c r="FC616" s="665">
        <f>INDEX(DT598:EA599,MATCH(DR616,DR598:DR599,0),MATCH(FC614,DT596:EA596,0))*INDEX(AJ604:AT611,MATCH(FC614,AI604:AI611,0),MATCH(FC615,AJ603:AT603,0))</f>
        <v>0</v>
      </c>
      <c r="FD616" s="665">
        <f>INDEX(DT598:EA599,MATCH(DR616,DR598:DR599,0),MATCH(FD614,DT596:EA596,0))*INDEX(AJ604:AT611,MATCH(FD614,AI604:AI611,0),MATCH(FD615,AJ603:AT603,0))</f>
        <v>0</v>
      </c>
      <c r="FE616" s="665">
        <f>INDEX(DT598:EA599,MATCH(DR616,DR598:DR599,0),MATCH(FE614,DT596:EA596,0))*INDEX(AJ604:AT611,MATCH(FE614,AI604:AI611,0),MATCH(FE615,AJ603:AT603,0))</f>
        <v>0</v>
      </c>
      <c r="FF616" s="665">
        <f>INDEX(DT598:EA599,MATCH(DR616,DR598:DR599,0),MATCH(FF614,DT596:EA596,0))*INDEX(AJ604:AT611,MATCH(FF614,AI604:AI611,0),MATCH(FF615,AJ603:AT603,0))</f>
        <v>0</v>
      </c>
      <c r="FG616" s="665">
        <f>INDEX(DT598:EA599,MATCH(DR616,DR598:DR599,0),MATCH(FG614,DT596:EA596,0))*INDEX(AJ604:AT611,MATCH(FG614,AI604:AI611,0),MATCH(FG615,AJ603:AT603,0))</f>
        <v>0</v>
      </c>
      <c r="FH616" s="665">
        <f>INDEX(DT598:EA599,MATCH(DR616,DR598:DR599,0),MATCH(FH614,DT596:EA596,0))*INDEX(AJ604:AT611,MATCH(FH614,AI604:AI611,0),MATCH(FH615,AJ603:AT603,0))</f>
        <v>0</v>
      </c>
      <c r="FI616" s="665">
        <f>INDEX(DT598:EA599,MATCH(DR616,DR598:DR599,0),MATCH(FI614,DT596:EA596,0))*INDEX(AJ604:AT611,MATCH(FI614,AI604:AI611,0),MATCH(FI615,AJ603:AT603,0))</f>
        <v>0</v>
      </c>
      <c r="FJ616" s="665">
        <f>INDEX(DT598:EA599,MATCH(DR616,DR598:DR599,0),MATCH(FJ614,DT596:EA596,0))*INDEX(AJ604:AT611,MATCH(FJ614,AI604:AI611,0),MATCH(FJ615,AJ603:AT603,0))</f>
        <v>0</v>
      </c>
      <c r="FK616" s="665">
        <f>INDEX(DT598:EA599,MATCH(DR616,DR598:DR599,0),MATCH(FK614,DT596:EA596,0))*INDEX(AJ604:AT611,MATCH(FK614,AI604:AI611,0),MATCH(FK615,AJ603:AT603,0))</f>
        <v>0</v>
      </c>
      <c r="FL616" s="665">
        <f>INDEX(DT598:EA599,MATCH(DR616,DR598:DR599,0),MATCH(FL614,DT596:EA596,0))*INDEX(AJ604:AT611,MATCH(FL614,AI604:AI611,0),MATCH(FL615,AJ603:AT603,0))</f>
        <v>0</v>
      </c>
      <c r="FM616" s="665">
        <f>INDEX(DT598:EA599,MATCH(DR616,DR598:DR599,0),MATCH(FM614,DT596:EA596,0))*INDEX(AJ604:AT611,MATCH(FM614,AI604:AI611,0),MATCH(FM615,AJ603:AT603,0))</f>
        <v>0</v>
      </c>
      <c r="FN616" s="665">
        <f>INDEX(DT598:EA599,MATCH(DR616,DR598:DR599,0),MATCH(FN614,DT596:EA596,0))*INDEX(AJ604:AT611,MATCH(FN614,AI604:AI611,0),MATCH(FN615,AJ603:AT603,0))</f>
        <v>0</v>
      </c>
      <c r="FO616" s="665">
        <f>INDEX(DT598:EA599,MATCH(DR616,DR598:DR599,0),MATCH(FO614,DT596:EA596,0))*INDEX(AJ604:AT611,MATCH(FO614,AI604:AI611,0),MATCH(FO615,AJ603:AT603,0))</f>
        <v>0</v>
      </c>
      <c r="FP616" s="665">
        <f>INDEX(DT598:EA599,MATCH(DR616,DR598:DR599,0),MATCH(FP614,DT596:EA596,0))*INDEX(AJ604:AT611,MATCH(FP614,AI604:AI611,0),MATCH(FP615,AJ603:AT603,0))</f>
        <v>0</v>
      </c>
      <c r="FQ616" s="665">
        <f>INDEX(DT598:EA599,MATCH(DR616,DR598:DR599,0),MATCH(FQ614,DT596:EA596,0))*INDEX(AJ604:AT611,MATCH(FQ614,AI604:AI611,0),MATCH(FQ615,AJ603:AT603,0))</f>
        <v>0</v>
      </c>
      <c r="FR616" s="665">
        <f>INDEX(DT598:EA599,MATCH(DR616,DR598:DR599,0),MATCH(FR614,DT596:EA596,0))*INDEX(AJ604:AT611,MATCH(FR614,AI604:AI611,0),MATCH(FR615,AJ603:AT603,0))</f>
        <v>0</v>
      </c>
      <c r="FS616" s="665">
        <f>INDEX(DT598:EA599,MATCH(DR616,DR598:DR599,0),MATCH(FS614,DT596:EA596,0))*INDEX(AJ604:AT611,MATCH(FS614,AI604:AI611,0),MATCH(FS615,AJ603:AT603,0))</f>
        <v>0</v>
      </c>
      <c r="FT616" s="665">
        <f>INDEX(DT598:EA599,MATCH(DR616,DR598:DR599,0),MATCH(FT614,DT596:EA596,0))*INDEX(AJ604:AT611,MATCH(FT614,AI604:AI611,0),MATCH(FT615,AJ603:AT603,0))</f>
        <v>0</v>
      </c>
      <c r="FU616" s="665">
        <f>INDEX(DT598:EA599,MATCH(DR616,DR598:DR599,0),MATCH(FU614,DT596:EA596,0))*INDEX(AJ604:AT611,MATCH(FU614,AI604:AI611,0),MATCH(FU615,AJ603:AT603,0))</f>
        <v>0</v>
      </c>
      <c r="FV616" s="665">
        <f>INDEX(DT598:EA599,MATCH(DR616,DR598:DR599,0),MATCH(FV614,DT596:EA596,0))*INDEX(AJ604:AT611,MATCH(FV614,AI604:AI611,0),MATCH(FV615,AJ603:AT603,0))</f>
        <v>0</v>
      </c>
      <c r="FW616" s="665">
        <f>INDEX(DT598:EA599,MATCH(DR616,DR598:DR599,0),MATCH(FW614,DT596:EA596,0))*INDEX(AJ604:AT611,MATCH(FW614,AI604:AI611,0),MATCH(FW615,AJ603:AT603,0))</f>
        <v>0</v>
      </c>
      <c r="FX616" s="665">
        <f>INDEX(DT598:EA599,MATCH(DR616,DR598:DR599,0),MATCH(FX614,DT596:EA596,0))*INDEX(AJ604:AT611,MATCH(FX614,AI604:AI611,0),MATCH(FX615,AJ603:AT603,0))</f>
        <v>0</v>
      </c>
      <c r="FY616" s="665">
        <f>INDEX(DT598:EA599,MATCH(DR616,DR598:DR599,0),MATCH(FY614,DT596:EA596,0))*INDEX(AJ604:AT611,MATCH(FY614,AI604:AI611,0),MATCH(FY615,AJ603:AT603,0))</f>
        <v>0</v>
      </c>
      <c r="FZ616" s="665">
        <f>INDEX(DT598:EA599,MATCH(DR616,DR598:DR599,0),MATCH(FZ614,DT596:EA596,0))*INDEX(AJ604:AT611,MATCH(FZ614,AI604:AI611,0),MATCH(FZ615,AJ603:AT603,0))</f>
        <v>0</v>
      </c>
      <c r="GA616" s="665">
        <f>INDEX(DT598:EA599,MATCH(DR616,DR598:DR599,0),MATCH(GA614,DT596:EA596,0))*INDEX(AJ604:AT611,MATCH(GA614,AI604:AI611,0),MATCH(GA615,AJ603:AT603,0))</f>
        <v>0</v>
      </c>
      <c r="GB616" s="665">
        <f>INDEX(DT598:EA599,MATCH(DR616,DR598:DR599,0),MATCH(GB614,DT596:EA596,0))*INDEX(AJ604:AT611,MATCH(GB614,AI604:AI611,0),MATCH(GB615,AJ603:AT603,0))</f>
        <v>0</v>
      </c>
      <c r="GC616" s="665">
        <f>INDEX(DT598:EA599,MATCH(DR616,DR598:DR599,0),MATCH(GC614,DT596:EA596,0))*INDEX(AJ604:AT611,MATCH(GC614,AI604:AI611,0),MATCH(GC615,AJ603:AT603,0))</f>
        <v>0</v>
      </c>
      <c r="GD616" s="665">
        <f>INDEX(DT598:EA599,MATCH(DR616,DR598:DR599,0),MATCH(GD614,DT596:EA596,0))*INDEX(AJ604:AT611,MATCH(GD614,AI604:AI611,0),MATCH(GD615,AJ603:AT603,0))</f>
        <v>0</v>
      </c>
      <c r="GE616" s="665">
        <f>INDEX(DT598:EA599,MATCH(DR616,DR598:DR599,0),MATCH(GE614,DT596:EA596,0))*INDEX(AJ604:AT611,MATCH(GE614,AI604:AI611,0),MATCH(GE615,AJ603:AT603,0))</f>
        <v>0</v>
      </c>
      <c r="GF616" s="665">
        <f>INDEX(DT598:EA599,MATCH(DR616,DR598:DR599,0),MATCH(GF614,DT596:EA596,0))*INDEX(AJ604:AT611,MATCH(GF614,AI604:AI611,0),MATCH(GF615,AJ603:AT603,0))</f>
        <v>0</v>
      </c>
      <c r="GG616" s="665">
        <f>INDEX(DT598:EA599,MATCH(DR616,DR598:DR599,0),MATCH(GG614,DT596:EA596,0))*INDEX(AJ604:AT611,MATCH(GG614,AI604:AI611,0),MATCH(GG615,AJ603:AT603,0))</f>
        <v>0</v>
      </c>
      <c r="GH616" s="665">
        <f>INDEX(DT598:EA599,MATCH(DR616,DR598:DR599,0),MATCH(GH614,DT596:EA596,0))*INDEX(AJ604:AT611,MATCH(GH614,AI604:AI611,0),MATCH(GH615,AJ603:AT603,0))</f>
        <v>0</v>
      </c>
      <c r="GI616" s="665">
        <f>INDEX(DT598:EA599,MATCH(DR616,DR598:DR599,0),MATCH(GI614,DT596:EA596,0))*INDEX(AJ604:AT611,MATCH(GI614,AI604:AI611,0),MATCH(GI615,AJ603:AT603,0))</f>
        <v>0</v>
      </c>
      <c r="GJ616" s="665">
        <f>INDEX(DT598:EA599,MATCH(DR616,DR598:DR599,0),MATCH(GJ614,DT596:EA596,0))*INDEX(AJ604:AT611,MATCH(GJ614,AI604:AI611,0),MATCH(GJ615,AJ603:AT603,0))</f>
        <v>0</v>
      </c>
      <c r="GK616" s="665">
        <f>INDEX(DT598:EA599,MATCH(DR616,DR598:DR599,0),MATCH(GK614,DT596:EA596,0))*INDEX(AJ604:AT611,MATCH(GK614,AI604:AI611,0),MATCH(GK615,AJ603:AT603,0))</f>
        <v>0</v>
      </c>
      <c r="GL616" s="665" t="b">
        <f>SUM(DS616:GK616)=O598-SUM(HB616:HK616)</f>
        <v>1</v>
      </c>
      <c r="GM616" s="667"/>
      <c r="GN616" s="749">
        <v>2023</v>
      </c>
      <c r="GO616" s="664">
        <f>SUMIF(DS603:EN603,GO603,DS616:EN616)</f>
        <v>0</v>
      </c>
      <c r="GP616" s="668">
        <f>SUMIF(DS603:GK603,GP603,DS616:GK616)</f>
        <v>0</v>
      </c>
      <c r="GQ616" s="668">
        <f>SUMIF(DS603:GK603,GQ603,DS616:GK616)</f>
        <v>0</v>
      </c>
      <c r="GR616" s="668">
        <f>SUMIF(DS603:GK603,GR603,DS616:GK616)</f>
        <v>0</v>
      </c>
      <c r="GS616" s="668">
        <f>SUMIF(DS603:GK603,GS603,DS616:GK616)</f>
        <v>0</v>
      </c>
      <c r="GT616" s="668">
        <f>SUMIF(DS603:GK603,GT603,DS616:GK616)</f>
        <v>0</v>
      </c>
      <c r="GU616" s="668">
        <f>SUMIF(DS603:GK603,GU603,DS616:GK616)</f>
        <v>0</v>
      </c>
      <c r="GV616" s="668">
        <f>SUMIF(DS603:GK603,GV603,DS616:GK616)</f>
        <v>0</v>
      </c>
      <c r="GW616" s="668">
        <f>SUMIF(DS603:GK603,GW603,DS616:GK616)</f>
        <v>0</v>
      </c>
      <c r="GX616" s="668">
        <f>SUMIF(DS603:GK603,GX603,DS616:GK616)</f>
        <v>0</v>
      </c>
      <c r="GY616" s="668">
        <f>SUMIF(DS603:GK603,GY603,DS616:GK616)</f>
        <v>0</v>
      </c>
      <c r="GZ616" s="646" t="b">
        <f>O598=SUM(GO616:GY616)</f>
        <v>1</v>
      </c>
      <c r="HB616" s="668">
        <f>IF(GZ616,0,(O598-SUM(GO616:GY616))*INDEX(AK604:AT611,MATCH(GN616,AI604:AI611,0),MATCH(HB615,AK603:AT603,0)))</f>
        <v>0</v>
      </c>
      <c r="HC616" s="668">
        <f>IF(GZ616,0,(O598-SUM(GO616:GY616))*INDEX(AK604:AT611,MATCH(GN616,AI604:AI611,0),MATCH(HC615,AK603:AT603,0)))</f>
        <v>0</v>
      </c>
      <c r="HD616" s="668">
        <f>IF(GZ616,0,(O598-SUM(GO616:GY616))*INDEX(AK604:AT611,MATCH(GN616,AI604:AI611,0),MATCH(HD615,AK603:AT603,0)))</f>
        <v>0</v>
      </c>
      <c r="HE616" s="668">
        <f>IF(GZ616,0,(O598-SUM(GO616:GY616))*INDEX(AK604:AT611,MATCH(GN616,AI604:AI611,0),MATCH(HE615,AK603:AT603,0)))</f>
        <v>0</v>
      </c>
      <c r="HF616" s="668">
        <f>IF(GZ616,0,(O598-SUM(GO616:GY616))*INDEX(AK604:AT611,MATCH(GN616,AI604:AI611,0),MATCH(HF615,AK603:AT603,0)))</f>
        <v>0</v>
      </c>
      <c r="HG616" s="668">
        <f>IF(GZ616,0,(O598-SUM(GO616:GY616))*INDEX(AK604:AT611,MATCH(GN616,AI604:AI611,0),MATCH(HG615,AK603:AT603,0)))</f>
        <v>0</v>
      </c>
      <c r="HH616" s="668">
        <f>IF(GZ616,0,(O598-SUM(GO616:GY616))*INDEX(AK604:AT611,MATCH(GN616,AI604:AI611,0),MATCH(HH615,AK603:AT603,0)))</f>
        <v>0</v>
      </c>
      <c r="HI616" s="668">
        <f>IF(GZ616,0,(O598-SUM(GO616:GY616))*INDEX(AK604:AT611,MATCH(GN616,AI604:AI611,0),MATCH(HI615,AK603:AT603,0)))</f>
        <v>0</v>
      </c>
      <c r="HJ616" s="668">
        <f>IF(GZ616,0,(O598-SUM(GO616:GY616))*INDEX(AK604:AT611,MATCH(GN616,AI604:AI611,0),MATCH(HJ615,AK603:AT603,0)))</f>
        <v>0</v>
      </c>
      <c r="HK616" s="668">
        <f>IF(GZ616,0,(O598-SUM(GO616:GY616))*INDEX(AK604:AT611,MATCH(GN616,AI604:AI611,0),MATCH(HK615,AK603:AT603,0)))</f>
        <v>0</v>
      </c>
      <c r="HL616" s="668" t="b">
        <f>(SUM(HB616:HK616)+SUM(GO616:GY616))=O598</f>
        <v>1</v>
      </c>
      <c r="HM616" s="674"/>
      <c r="HN616" s="674"/>
      <c r="HO616" s="674"/>
      <c r="HP616" s="674"/>
      <c r="HQ616" s="674"/>
      <c r="HR616" s="674"/>
      <c r="HS616" s="674"/>
      <c r="HT616" s="674"/>
      <c r="HU616" s="674"/>
      <c r="HV616" s="674"/>
      <c r="HW616" s="674"/>
      <c r="HX616" s="674"/>
      <c r="HY616" s="674"/>
      <c r="HZ616" s="674"/>
    </row>
    <row r="617" spans="1:234" hidden="1" x14ac:dyDescent="0.25">
      <c r="A617" s="643" t="s">
        <v>208</v>
      </c>
      <c r="G617" s="670"/>
      <c r="H617" s="670"/>
      <c r="I617" s="674"/>
      <c r="J617" s="674"/>
      <c r="K617" s="674"/>
      <c r="L617" s="674"/>
      <c r="M617" s="674"/>
      <c r="N617" s="674"/>
      <c r="O617" s="674"/>
      <c r="P617" s="674"/>
      <c r="Q617" s="674"/>
      <c r="R617" s="674"/>
      <c r="S617" s="675"/>
      <c r="DR617" s="749">
        <v>2024</v>
      </c>
      <c r="DS617" s="665">
        <f>INDEX(DT598:EA599,MATCH(DR617,DR598:DR599,0),MATCH(DS614,DT596:EA596,0))*INDEX(AJ604:AT611,MATCH(DS614,AI604:AI611,0),MATCH(DS615,AJ603:AT603,0))</f>
        <v>0</v>
      </c>
      <c r="DT617" s="665">
        <f>INDEX(DT598:EA599,MATCH(DR617,DR598:DR599,0),MATCH(DT614,DT596:EA596,0))*INDEX(AJ604:AT611,MATCH(DT614,AI604:AI611,0),MATCH(DT615,AJ603:AT603,0))</f>
        <v>0</v>
      </c>
      <c r="DU617" s="665">
        <f>INDEX(DT598:EA599,MATCH(DR617,DR598:DR599,0),MATCH(DU614,DT596:EA596,0))*INDEX(AJ604:AT611,MATCH(DU614,AI604:AI611,0),MATCH(DU615,AJ603:AT603,0))</f>
        <v>0</v>
      </c>
      <c r="DV617" s="665">
        <f>INDEX(DT598:EA599,MATCH(DR617,DR598:DR599,0),MATCH(DV614,DT596:EA596,0))*INDEX(AJ604:AT611,MATCH(DV614,AI604:AI611,0),MATCH(DV615,AJ603:AT603,0))</f>
        <v>0</v>
      </c>
      <c r="DW617" s="665">
        <f>INDEX(DT598:EA599,MATCH(DR617,DR598:DR599,0),MATCH(DW614,DT596:EA596,0))*INDEX(AJ604:AT611,MATCH(DW614,AI604:AI611,0),MATCH(DW615,AJ603:AT603,0))</f>
        <v>0</v>
      </c>
      <c r="DX617" s="665">
        <f>INDEX(DT598:EA599,MATCH(DR617,DR598:DR599,0),MATCH(DX614,DT596:EA596,0))*INDEX(AJ604:AT611,MATCH(DX614,AI604:AI611,0),MATCH(DX615,AJ603:AT603,0))</f>
        <v>0</v>
      </c>
      <c r="DY617" s="665">
        <f>INDEX(DT598:EA599,MATCH(DR617,DR598:DR599,0),MATCH(DY614,DT596:EA596,0))*INDEX(AJ604:AT611,MATCH(DY614,AI604:AI611,0),MATCH(DY615,AJ603:AT603,0))</f>
        <v>0</v>
      </c>
      <c r="DZ617" s="665">
        <f>INDEX(DT598:EA599,MATCH(DR617,DR598:DR599,0),MATCH(DZ614,DT596:EA596,0))*INDEX(AJ604:AT611,MATCH(DZ614,AI604:AI611,0),MATCH(DZ615,AJ603:AT603,0))</f>
        <v>0</v>
      </c>
      <c r="EA617" s="665">
        <f>INDEX(DT598:EA599,MATCH(DR617,DR598:DR599,0),MATCH(EA614,DT596:EA596,0))*INDEX(AJ604:AT611,MATCH(EA614,AI604:AI611,0),MATCH(EA615,AJ603:AT603,0))</f>
        <v>0</v>
      </c>
      <c r="EB617" s="665">
        <f>INDEX(DT598:EA599,MATCH(DR617,DR598:DR599,0),MATCH(EB614,DT596:EA596,0))*INDEX(AJ604:AT611,MATCH(EB614,AI604:AI611,0),MATCH(EB615,AJ603:AT603,0))</f>
        <v>0</v>
      </c>
      <c r="EC617" s="665">
        <f>INDEX(DT598:EA599,MATCH(DR617,DR598:DR599,0),MATCH(EC614,DT596:EA596,0))*INDEX(AJ604:AT611,MATCH(EC614,AI604:AI611,0),MATCH(EC615,AJ603:AT603,0))</f>
        <v>0</v>
      </c>
      <c r="ED617" s="665">
        <f>INDEX(DT598:EA599,MATCH(DR617,DR598:DR599,0),MATCH(ED614,DT596:EA596,0))*INDEX(AJ604:AT611,MATCH(ED614,AI604:AI611,0),MATCH(ED615,AJ603:AT603,0))</f>
        <v>0</v>
      </c>
      <c r="EE617" s="665">
        <f>INDEX(DT598:EA599,MATCH(DR617,DR598:DR599,0),MATCH(EE614,DT596:EA596,0))*INDEX(AJ604:AT611,MATCH(EE614,AI604:AI611,0),MATCH(EE615,AJ603:AT603,0))</f>
        <v>0</v>
      </c>
      <c r="EF617" s="665">
        <f>INDEX(DT598:EA599,MATCH(DR617,DR598:DR599,0),MATCH(EF614,DT596:EA596,0))*INDEX(AJ604:AT611,MATCH(EF614,AI604:AI611,0),MATCH(EF615,AJ603:AT603,0))</f>
        <v>0</v>
      </c>
      <c r="EG617" s="665">
        <f>INDEX(DT598:EA599,MATCH(DR617,DR598:DR599,0),MATCH(EG614,DT596:EA596,0))*INDEX(AJ604:AT611,MATCH(EG614,AI604:AI611,0),MATCH(EG615,AJ603:AT603,0))</f>
        <v>0</v>
      </c>
      <c r="EH617" s="665">
        <f>INDEX(DT598:EA599,MATCH(DR617,DR598:DR599,0),MATCH(EH614,DT596:EA596,0))*INDEX(AJ604:AT611,MATCH(EH614,AI604:AI611,0),MATCH(EH615,AJ603:AT603,0))</f>
        <v>0</v>
      </c>
      <c r="EI617" s="665">
        <f>INDEX(DT598:EA599,MATCH(DR617,DR598:DR599,0),MATCH(EI614,DT596:EA596,0))*INDEX(AJ604:AT611,MATCH(EI614,AI604:AI611,0),MATCH(EI615,AJ603:AT603,0))</f>
        <v>0</v>
      </c>
      <c r="EJ617" s="665">
        <f>INDEX(DT598:EA599,MATCH(DR617,DR598:DR599,0),MATCH(EJ614,DT596:EA596,0))*INDEX(AJ604:AT611,MATCH(EJ614,AI604:AI611,0),MATCH(EJ615,AJ603:AT603,0))</f>
        <v>0</v>
      </c>
      <c r="EK617" s="665">
        <f>INDEX(DT598:EA599,MATCH(DR617,DR598:DR599,0),MATCH(EK614,DT596:EA596,0))*INDEX(AJ604:AT611,MATCH(EK614,AI604:AI611,0),MATCH(EK615,AJ603:AT603,0))</f>
        <v>0</v>
      </c>
      <c r="EL617" s="665">
        <f>INDEX(DT598:EA599,MATCH(DR617,DR598:DR599,0),MATCH(EL614,DT596:EA596,0))*INDEX(AJ604:AT611,MATCH(EL614,AI604:AI611,0),MATCH(EL615,AJ603:AT603,0))</f>
        <v>0</v>
      </c>
      <c r="EM617" s="665">
        <f>INDEX(DT598:EA599,MATCH(DR617,DR598:DR599,0),MATCH(EM614,DT596:EA596,0))*INDEX(AJ604:AT611,MATCH(EM614,AI604:AI611,0),MATCH(EM615,AJ603:AT603,0))</f>
        <v>0</v>
      </c>
      <c r="EN617" s="665">
        <f>INDEX(DT598:EA599,MATCH(DR617,DR598:DR599,0),MATCH(EN614,DT596:EA596,0))*INDEX(AJ604:AT611,MATCH(EN614,AI604:AI611,0),MATCH(EN615,AJ603:AT603,0))</f>
        <v>0</v>
      </c>
      <c r="EO617" s="665">
        <f>INDEX(DT598:EA599,MATCH(DR617,DR598:DR599,0),MATCH(EO614,DT596:EA596,0))*INDEX(AJ604:AT611,MATCH(EO614,AI604:AI611,0),MATCH(EO615,AJ603:AT603,0))</f>
        <v>0</v>
      </c>
      <c r="EP617" s="665">
        <f>INDEX(DT598:EA599,MATCH(DR617,DR598:DR599,0),MATCH(EP614,DT596:EA596,0))*INDEX(AJ604:AT611,MATCH(EP614,AI604:AI611,0),MATCH(EP615,AJ603:AT603,0))</f>
        <v>0</v>
      </c>
      <c r="EQ617" s="665">
        <f>INDEX(DT598:EA599,MATCH(DR617,DR598:DR599,0),MATCH(EQ614,DT596:EA596,0))*INDEX(AJ604:AT611,MATCH(EQ614,AI604:AI611,0),MATCH(EQ615,AJ603:AT603,0))</f>
        <v>0</v>
      </c>
      <c r="ER617" s="665">
        <f>INDEX(DT598:EA599,MATCH(DR617,DR598:DR599,0),MATCH(ER614,DT596:EA596,0))*INDEX(AJ604:AT611,MATCH(ER614,AI604:AI611,0),MATCH(ER615,AJ603:AT603,0))</f>
        <v>0</v>
      </c>
      <c r="ES617" s="665">
        <f>INDEX(DT598:EA599,MATCH(DR617,DR598:DR599,0),MATCH(ES614,DT596:EA596,0))*INDEX(AJ604:AT611,MATCH(ES614,AI604:AI611,0),MATCH(ES615,AJ603:AT603,0))</f>
        <v>0</v>
      </c>
      <c r="ET617" s="665">
        <f>INDEX(DT598:EA599,MATCH(DR617,DR598:DR599,0),MATCH(ET614,DT596:EA596,0))*INDEX(AJ604:AT611,MATCH(ET614,AI604:AI611,0),MATCH(ET615,AJ603:AT603,0))</f>
        <v>0</v>
      </c>
      <c r="EU617" s="665">
        <f>INDEX(DT598:EA599,MATCH(DR617,DR598:DR599,0),MATCH(EU614,DT596:EA596,0))*INDEX(AJ604:AT611,MATCH(EU614,AI604:AI611,0),MATCH(EU615,AJ603:AT603,0))</f>
        <v>0</v>
      </c>
      <c r="EV617" s="665">
        <f>INDEX(DT598:EA599,MATCH(DR617,DR598:DR599,0),MATCH(EV614,DT596:EA596,0))*INDEX(AJ604:AT611,MATCH(EV614,AI604:AI611,0),MATCH(EV615,AJ603:AT603,0))</f>
        <v>0</v>
      </c>
      <c r="EW617" s="665">
        <f>INDEX(DT598:EA599,MATCH(DR617,DR598:DR599,0),MATCH(EW614,DT596:EA596,0))*INDEX(AJ604:AT611,MATCH(EW614,AI604:AI611,0),MATCH(EW615,AJ603:AT603,0))</f>
        <v>0</v>
      </c>
      <c r="EX617" s="665">
        <f>INDEX(DT598:EA599,MATCH(DR617,DR598:DR599,0),MATCH(EX614,DT596:EA596,0))*INDEX(AJ604:AT611,MATCH(EX614,AI604:AI611,0),MATCH(EX615,AJ603:AT603,0))</f>
        <v>0</v>
      </c>
      <c r="EY617" s="665">
        <f>INDEX(DT598:EA599,MATCH(DR617,DR598:DR599,0),MATCH(EY614,DT596:EA596,0))*INDEX(AJ604:AT611,MATCH(EY614,AI604:AI611,0),MATCH(EY615,AJ603:AT603,0))</f>
        <v>0</v>
      </c>
      <c r="EZ617" s="665">
        <f>INDEX(DT598:EA599,MATCH(DR617,DR598:DR599,0),MATCH(EZ614,DT596:EA596,0))*INDEX(AJ604:AT611,MATCH(EZ614,AI604:AI611,0),MATCH(EZ615,AJ603:AT603,0))</f>
        <v>0</v>
      </c>
      <c r="FA617" s="665">
        <f>INDEX(DT598:EA599,MATCH(DR617,DR598:DR599,0),MATCH(FA614,DT596:EA596,0))*INDEX(AJ604:AT611,MATCH(FA614,AI604:AI611,0),MATCH(FA615,AJ603:AT603,0))</f>
        <v>0</v>
      </c>
      <c r="FB617" s="665">
        <f>INDEX(DT598:EA599,MATCH(DR617,DR598:DR599,0),MATCH(FB614,DT596:EA596,0))*INDEX(AJ604:AT611,MATCH(FB614,AI604:AI611,0),MATCH(FB615,AJ603:AT603,0))</f>
        <v>0</v>
      </c>
      <c r="FC617" s="665">
        <f>INDEX(DT598:EA599,MATCH(DR617,DR598:DR599,0),MATCH(FC614,DT596:EA596,0))*INDEX(AJ604:AT611,MATCH(FC614,AI604:AI611,0),MATCH(FC615,AJ603:AT603,0))</f>
        <v>0</v>
      </c>
      <c r="FD617" s="665">
        <f>INDEX(DT598:EA599,MATCH(DR617,DR598:DR599,0),MATCH(FD614,DT596:EA596,0))*INDEX(AJ604:AT611,MATCH(FD614,AI604:AI611,0),MATCH(FD615,AJ603:AT603,0))</f>
        <v>0</v>
      </c>
      <c r="FE617" s="665">
        <f>INDEX(DT598:EA599,MATCH(DR617,DR598:DR599,0),MATCH(FE614,DT596:EA596,0))*INDEX(AJ604:AT611,MATCH(FE614,AI604:AI611,0),MATCH(FE615,AJ603:AT603,0))</f>
        <v>0</v>
      </c>
      <c r="FF617" s="665">
        <f>INDEX(DT598:EA599,MATCH(DR617,DR598:DR599,0),MATCH(FF614,DT596:EA596,0))*INDEX(AJ604:AT611,MATCH(FF614,AI604:AI611,0),MATCH(FF615,AJ603:AT603,0))</f>
        <v>0</v>
      </c>
      <c r="FG617" s="665">
        <f>INDEX(DT598:EA599,MATCH(DR617,DR598:DR599,0),MATCH(FG614,DT596:EA596,0))*INDEX(AJ604:AT611,MATCH(FG614,AI604:AI611,0),MATCH(FG615,AJ603:AT603,0))</f>
        <v>0</v>
      </c>
      <c r="FH617" s="665">
        <f>INDEX(DT598:EA599,MATCH(DR617,DR598:DR599,0),MATCH(FH614,DT596:EA596,0))*INDEX(AJ604:AT611,MATCH(FH614,AI604:AI611,0),MATCH(FH615,AJ603:AT603,0))</f>
        <v>0</v>
      </c>
      <c r="FI617" s="665">
        <f>INDEX(DT598:EA599,MATCH(DR617,DR598:DR599,0),MATCH(FI614,DT596:EA596,0))*INDEX(AJ604:AT611,MATCH(FI614,AI604:AI611,0),MATCH(FI615,AJ603:AT603,0))</f>
        <v>0</v>
      </c>
      <c r="FJ617" s="665">
        <f>INDEX(DT598:EA599,MATCH(DR617,DR598:DR599,0),MATCH(FJ614,DT596:EA596,0))*INDEX(AJ604:AT611,MATCH(FJ614,AI604:AI611,0),MATCH(FJ615,AJ603:AT603,0))</f>
        <v>0</v>
      </c>
      <c r="FK617" s="665">
        <f>INDEX(DT598:EA599,MATCH(DR617,DR598:DR599,0),MATCH(FK614,DT596:EA596,0))*INDEX(AJ604:AT611,MATCH(FK614,AI604:AI611,0),MATCH(FK615,AJ603:AT603,0))</f>
        <v>0</v>
      </c>
      <c r="FL617" s="665">
        <f>INDEX(DT598:EA599,MATCH(DR617,DR598:DR599,0),MATCH(FL614,DT596:EA596,0))*INDEX(AJ604:AT611,MATCH(FL614,AI604:AI611,0),MATCH(FL615,AJ603:AT603,0))</f>
        <v>0</v>
      </c>
      <c r="FM617" s="665">
        <f>INDEX(DT598:EA599,MATCH(DR617,DR598:DR599,0),MATCH(FM614,DT596:EA596,0))*INDEX(AJ604:AT611,MATCH(FM614,AI604:AI611,0),MATCH(FM615,AJ603:AT603,0))</f>
        <v>0</v>
      </c>
      <c r="FN617" s="665">
        <f>INDEX(DT598:EA599,MATCH(DR617,DR598:DR599,0),MATCH(FN614,DT596:EA596,0))*INDEX(AJ604:AT611,MATCH(FN614,AI604:AI611,0),MATCH(FN615,AJ603:AT603,0))</f>
        <v>0</v>
      </c>
      <c r="FO617" s="665">
        <f>INDEX(DT598:EA599,MATCH(DR617,DR598:DR599,0),MATCH(FO614,DT596:EA596,0))*INDEX(AJ604:AT611,MATCH(FO614,AI604:AI611,0),MATCH(FO615,AJ603:AT603,0))</f>
        <v>0</v>
      </c>
      <c r="FP617" s="665">
        <f>INDEX(DT598:EA599,MATCH(DR617,DR598:DR599,0),MATCH(FP614,DT596:EA596,0))*INDEX(AJ604:AT611,MATCH(FP614,AI604:AI611,0),MATCH(FP615,AJ603:AT603,0))</f>
        <v>0</v>
      </c>
      <c r="FQ617" s="665">
        <f>INDEX(DT598:EA599,MATCH(DR617,DR598:DR599,0),MATCH(FQ614,DT596:EA596,0))*INDEX(AJ604:AT611,MATCH(FQ614,AI604:AI611,0),MATCH(FQ615,AJ603:AT603,0))</f>
        <v>0</v>
      </c>
      <c r="FR617" s="665">
        <f>INDEX(DT598:EA599,MATCH(DR617,DR598:DR599,0),MATCH(FR614,DT596:EA596,0))*INDEX(AJ604:AT611,MATCH(FR614,AI604:AI611,0),MATCH(FR615,AJ603:AT603,0))</f>
        <v>0</v>
      </c>
      <c r="FS617" s="665">
        <f>INDEX(DT598:EA599,MATCH(DR617,DR598:DR599,0),MATCH(FS614,DT596:EA596,0))*INDEX(AJ604:AT611,MATCH(FS614,AI604:AI611,0),MATCH(FS615,AJ603:AT603,0))</f>
        <v>0</v>
      </c>
      <c r="FT617" s="665">
        <f>INDEX(DT598:EA599,MATCH(DR617,DR598:DR599,0),MATCH(FT614,DT596:EA596,0))*INDEX(AJ604:AT611,MATCH(FT614,AI604:AI611,0),MATCH(FT615,AJ603:AT603,0))</f>
        <v>0</v>
      </c>
      <c r="FU617" s="665">
        <f>INDEX(DT598:EA599,MATCH(DR617,DR598:DR599,0),MATCH(FU614,DT596:EA596,0))*INDEX(AJ604:AT611,MATCH(FU614,AI604:AI611,0),MATCH(FU615,AJ603:AT603,0))</f>
        <v>0</v>
      </c>
      <c r="FV617" s="665">
        <f>INDEX(DT598:EA599,MATCH(DR617,DR598:DR599,0),MATCH(FV614,DT596:EA596,0))*INDEX(AJ604:AT611,MATCH(FV614,AI604:AI611,0),MATCH(FV615,AJ603:AT603,0))</f>
        <v>0</v>
      </c>
      <c r="FW617" s="665">
        <f>INDEX(DT598:EA599,MATCH(DR617,DR598:DR599,0),MATCH(FW614,DT596:EA596,0))*INDEX(AJ604:AT611,MATCH(FW614,AI604:AI611,0),MATCH(FW615,AJ603:AT603,0))</f>
        <v>0</v>
      </c>
      <c r="FX617" s="665">
        <f>INDEX(DT598:EA599,MATCH(DR617,DR598:DR599,0),MATCH(FX614,DT596:EA596,0))*INDEX(AJ604:AT611,MATCH(FX614,AI604:AI611,0),MATCH(FX615,AJ603:AT603,0))</f>
        <v>0</v>
      </c>
      <c r="FY617" s="665">
        <f>INDEX(DT598:EA599,MATCH(DR617,DR598:DR599,0),MATCH(FY614,DT596:EA596,0))*INDEX(AJ604:AT611,MATCH(FY614,AI604:AI611,0),MATCH(FY615,AJ603:AT603,0))</f>
        <v>0</v>
      </c>
      <c r="FZ617" s="665">
        <f>INDEX(DT598:EA599,MATCH(DR617,DR598:DR599,0),MATCH(FZ614,DT596:EA596,0))*INDEX(AJ604:AT611,MATCH(FZ614,AI604:AI611,0),MATCH(FZ615,AJ603:AT603,0))</f>
        <v>0</v>
      </c>
      <c r="GA617" s="665">
        <f>INDEX(DT598:EA599,MATCH(DR617,DR598:DR599,0),MATCH(GA614,DT596:EA596,0))*INDEX(AJ604:AT611,MATCH(GA614,AI604:AI611,0),MATCH(GA615,AJ603:AT603,0))</f>
        <v>0</v>
      </c>
      <c r="GB617" s="665">
        <f>INDEX(DT598:EA599,MATCH(DR617,DR598:DR599,0),MATCH(GB614,DT596:EA596,0))*INDEX(AJ604:AT611,MATCH(GB614,AI604:AI611,0),MATCH(GB615,AJ603:AT603,0))</f>
        <v>0</v>
      </c>
      <c r="GC617" s="665">
        <f>INDEX(DT598:EA599,MATCH(DR617,DR598:DR599,0),MATCH(GC614,DT596:EA596,0))*INDEX(AJ604:AT611,MATCH(GC614,AI604:AI611,0),MATCH(GC615,AJ603:AT603,0))</f>
        <v>0</v>
      </c>
      <c r="GD617" s="665">
        <f>INDEX(DT598:EA599,MATCH(DR617,DR598:DR599,0),MATCH(GD614,DT596:EA596,0))*INDEX(AJ604:AT611,MATCH(GD614,AI604:AI611,0),MATCH(GD615,AJ603:AT603,0))</f>
        <v>0</v>
      </c>
      <c r="GE617" s="665">
        <f>INDEX(DT598:EA599,MATCH(DR617,DR598:DR599,0),MATCH(GE614,DT596:EA596,0))*INDEX(AJ604:AT611,MATCH(GE614,AI604:AI611,0),MATCH(GE615,AJ603:AT603,0))</f>
        <v>0</v>
      </c>
      <c r="GF617" s="665">
        <f>INDEX(DT598:EA599,MATCH(DR617,DR598:DR599,0),MATCH(GF614,DT596:EA596,0))*INDEX(AJ604:AT611,MATCH(GF614,AI604:AI611,0),MATCH(GF615,AJ603:AT603,0))</f>
        <v>0</v>
      </c>
      <c r="GG617" s="665">
        <f>INDEX(DT598:EA599,MATCH(DR617,DR598:DR599,0),MATCH(GG614,DT596:EA596,0))*INDEX(AJ604:AT611,MATCH(GG614,AI604:AI611,0),MATCH(GG615,AJ603:AT603,0))</f>
        <v>0</v>
      </c>
      <c r="GH617" s="665">
        <f>INDEX(DT598:EA599,MATCH(DR617,DR598:DR599,0),MATCH(GH614,DT596:EA596,0))*INDEX(AJ604:AT611,MATCH(GH614,AI604:AI611,0),MATCH(GH615,AJ603:AT603,0))</f>
        <v>0</v>
      </c>
      <c r="GI617" s="665">
        <f>INDEX(DT598:EA599,MATCH(DR617,DR598:DR599,0),MATCH(GI614,DT596:EA596,0))*INDEX(AJ604:AT611,MATCH(GI614,AI604:AI611,0),MATCH(GI615,AJ603:AT603,0))</f>
        <v>0</v>
      </c>
      <c r="GJ617" s="665">
        <f>INDEX(DT598:EA599,MATCH(DR617,DR598:DR599,0),MATCH(GJ614,DT596:EA596,0))*INDEX(AJ604:AT611,MATCH(GJ614,AI604:AI611,0),MATCH(GJ615,AJ603:AT603,0))</f>
        <v>0</v>
      </c>
      <c r="GK617" s="665">
        <f>INDEX(DT598:EA599,MATCH(DR617,DR598:DR599,0),MATCH(GK614,DT596:EA596,0))*INDEX(AJ604:AT611,MATCH(GK614,AI604:AI611,0),MATCH(GK615,AJ603:AT603,0))</f>
        <v>0</v>
      </c>
      <c r="GL617" s="665" t="b">
        <f>SUM(DS617:GK617)=O599-SUM(HB617:HK617)</f>
        <v>1</v>
      </c>
      <c r="GM617" s="667"/>
      <c r="GN617" s="749">
        <v>2024</v>
      </c>
      <c r="GO617" s="664">
        <f>SUMIF(DS603:EN603,GO603,DS617:EN617)</f>
        <v>0</v>
      </c>
      <c r="GP617" s="668">
        <f>SUMIF(DS603:GK603,GP603,DS617:GK617)</f>
        <v>0</v>
      </c>
      <c r="GQ617" s="668">
        <f>SUMIF(DS603:GK603,GQ603,DS617:GK617)</f>
        <v>0</v>
      </c>
      <c r="GR617" s="668">
        <f>SUMIF(DS603:GK603,GR603,DS617:GK617)</f>
        <v>0</v>
      </c>
      <c r="GS617" s="668">
        <f>SUMIF(DS603:GK603,GS603,DS617:GK617)</f>
        <v>0</v>
      </c>
      <c r="GT617" s="668">
        <f>SUMIF(DS603:GK603,GT603,DS617:GK617)</f>
        <v>0</v>
      </c>
      <c r="GU617" s="668">
        <f>SUMIF(DS603:GK603,GU603,DS617:GK617)</f>
        <v>0</v>
      </c>
      <c r="GV617" s="668">
        <f>SUMIF(DS603:GK603,GV603,DS617:GK617)</f>
        <v>0</v>
      </c>
      <c r="GW617" s="668">
        <f>SUMIF(DS603:GK603,GW603,DS617:GK617)</f>
        <v>0</v>
      </c>
      <c r="GX617" s="668">
        <f>SUMIF(DS603:GK603,GX603,DS617:GK617)</f>
        <v>0</v>
      </c>
      <c r="GY617" s="668">
        <f>SUMIF(DS603:GK603,GY603,DS617:GK617)</f>
        <v>0</v>
      </c>
      <c r="GZ617" s="646" t="b">
        <f>O599=SUM(GO617:GY617)</f>
        <v>1</v>
      </c>
      <c r="HB617" s="668">
        <f>IF(GZ617,0,(O599-SUM(GO617:GY617))*INDEX(AK604:AT611,MATCH(GN617,AI604:AI611,0),MATCH(HB615,AK603:AT603,0)))</f>
        <v>0</v>
      </c>
      <c r="HC617" s="668">
        <f>IF(GZ617,0,(O599-SUM(GO617:GY617))*INDEX(AK604:AT611,MATCH(GN617,AI604:AI611,0),MATCH(HC615,AK603:AT603,0)))</f>
        <v>0</v>
      </c>
      <c r="HD617" s="668">
        <f>IF(GZ617,0,(O599-SUM(GO617:GY617))*INDEX(AK604:AT611,MATCH(GN617,AI604:AI611,0),MATCH(HD615,AK603:AT603,0)))</f>
        <v>0</v>
      </c>
      <c r="HE617" s="668">
        <f>IF(GZ617,0,(O599-SUM(GO617:GY617))*INDEX(AK604:AT611,MATCH(GN617,AI604:AI611,0),MATCH(HE615,AK603:AT603,0)))</f>
        <v>0</v>
      </c>
      <c r="HF617" s="668">
        <f>IF(GZ617,0,(O599-SUM(GO617:GY617))*INDEX(AK604:AT611,MATCH(GN617,AI604:AI611,0),MATCH(HF615,AK603:AT603,0)))</f>
        <v>0</v>
      </c>
      <c r="HG617" s="668">
        <f>IF(GZ617,0,(O599-SUM(GO617:GY617))*INDEX(AK604:AT611,MATCH(GN617,AI604:AI611,0),MATCH(HG615,AK603:AT603,0)))</f>
        <v>0</v>
      </c>
      <c r="HH617" s="668">
        <f>IF(GZ617,0,(O599-SUM(GO617:GY617))*INDEX(AK604:AT611,MATCH(GN617,AI604:AI611,0),MATCH(HH615,AK603:AT603,0)))</f>
        <v>0</v>
      </c>
      <c r="HI617" s="668">
        <f>IF(GZ617,0,(O599-SUM(GO617:GY617))*INDEX(AK604:AT611,MATCH(GN617,AI604:AI611,0),MATCH(HI615,AK603:AT603,0)))</f>
        <v>0</v>
      </c>
      <c r="HJ617" s="668">
        <f>IF(GZ617,0,(O599-SUM(GO617:GY617))*INDEX(AK604:AT611,MATCH(GN617,AI604:AI611,0),MATCH(HJ615,AK603:AT603,0)))</f>
        <v>0</v>
      </c>
      <c r="HK617" s="668">
        <f>IF(GZ617,0,(O599-SUM(GO617:GY617))*INDEX(AK604:AT611,MATCH(GN617,AI604:AI611,0),MATCH(HK615,AK603:AT603,0)))</f>
        <v>0</v>
      </c>
      <c r="HL617" s="668" t="b">
        <f>(SUM(HB617:HK617)+SUM(GO617:GY617))=O599</f>
        <v>1</v>
      </c>
      <c r="HM617" s="674"/>
      <c r="HN617" s="674"/>
      <c r="HO617" s="674"/>
      <c r="HP617" s="674"/>
      <c r="HQ617" s="674"/>
      <c r="HR617" s="674"/>
      <c r="HS617" s="674"/>
      <c r="HT617" s="674"/>
      <c r="HU617" s="674"/>
      <c r="HV617" s="674"/>
      <c r="HW617" s="674"/>
      <c r="HX617" s="674"/>
      <c r="HY617" s="674"/>
      <c r="HZ617" s="674"/>
    </row>
    <row r="618" spans="1:234" hidden="1" x14ac:dyDescent="0.25">
      <c r="A618" s="643" t="s">
        <v>208</v>
      </c>
      <c r="G618" s="670"/>
      <c r="H618" s="670"/>
      <c r="I618" s="674"/>
      <c r="J618" s="674"/>
      <c r="K618" s="674"/>
      <c r="L618" s="674"/>
      <c r="M618" s="674"/>
      <c r="N618" s="674"/>
      <c r="O618" s="674"/>
      <c r="P618" s="674"/>
      <c r="Q618" s="674"/>
      <c r="R618" s="674"/>
      <c r="S618" s="675"/>
      <c r="DR618" s="749">
        <v>2025</v>
      </c>
      <c r="DS618" s="665" t="e">
        <f>INDEX(DT598:EA599,MATCH(DR618,DR598:DR599,0),MATCH(DS614,DT596:EA596,0))*INDEX(AJ604:AT611,MATCH(DS614,AI604:AI611,0),MATCH(DS615,AJ603:AT603,0))</f>
        <v>#N/A</v>
      </c>
      <c r="DT618" s="665" t="e">
        <f>INDEX(DT598:EA599,MATCH(DR618,DR598:DR599,0),MATCH(DT614,DT596:EA596,0))*INDEX(AJ604:AT611,MATCH(DT614,AI604:AI611,0),MATCH(DT615,AJ603:AT603,0))</f>
        <v>#N/A</v>
      </c>
      <c r="DU618" s="665" t="e">
        <f>INDEX(DT598:EA599,MATCH(DR618,DR598:DR599,0),MATCH(DU614,DT596:EA596,0))*INDEX(AJ604:AT611,MATCH(DU614,AI604:AI611,0),MATCH(DU615,AJ603:AT603,0))</f>
        <v>#N/A</v>
      </c>
      <c r="DV618" s="665" t="e">
        <f>INDEX(DT598:EA599,MATCH(DR618,DR598:DR599,0),MATCH(DV614,DT596:EA596,0))*INDEX(AJ604:AT611,MATCH(DV614,AI604:AI611,0),MATCH(DV615,AJ603:AT603,0))</f>
        <v>#N/A</v>
      </c>
      <c r="DW618" s="665" t="e">
        <f>INDEX(DT598:EA599,MATCH(DR618,DR598:DR599,0),MATCH(DW614,DT596:EA596,0))*INDEX(AJ604:AT611,MATCH(DW614,AI604:AI611,0),MATCH(DW615,AJ603:AT603,0))</f>
        <v>#N/A</v>
      </c>
      <c r="DX618" s="665" t="e">
        <f>INDEX(DT598:EA599,MATCH(DR618,DR598:DR599,0),MATCH(DX614,DT596:EA596,0))*INDEX(AJ604:AT611,MATCH(DX614,AI604:AI611,0),MATCH(DX615,AJ603:AT603,0))</f>
        <v>#N/A</v>
      </c>
      <c r="DY618" s="665" t="e">
        <f>INDEX(DT598:EA599,MATCH(DR618,DR598:DR599,0),MATCH(DY614,DT596:EA596,0))*INDEX(AJ604:AT611,MATCH(DY614,AI604:AI611,0),MATCH(DY615,AJ603:AT603,0))</f>
        <v>#N/A</v>
      </c>
      <c r="DZ618" s="665" t="e">
        <f>INDEX(DT598:EA599,MATCH(DR618,DR598:DR599,0),MATCH(DZ614,DT596:EA596,0))*INDEX(AJ604:AT611,MATCH(DZ614,AI604:AI611,0),MATCH(DZ615,AJ603:AT603,0))</f>
        <v>#N/A</v>
      </c>
      <c r="EA618" s="665" t="e">
        <f>INDEX(DT598:EA599,MATCH(DR618,DR598:DR599,0),MATCH(EA614,DT596:EA596,0))*INDEX(AJ604:AT611,MATCH(EA614,AI604:AI611,0),MATCH(EA615,AJ603:AT603,0))</f>
        <v>#N/A</v>
      </c>
      <c r="EB618" s="665" t="e">
        <f>INDEX(DT598:EA599,MATCH(DR618,DR598:DR599,0),MATCH(EB614,DT596:EA596,0))*INDEX(AJ604:AT611,MATCH(EB614,AI604:AI611,0),MATCH(EB615,AJ603:AT603,0))</f>
        <v>#N/A</v>
      </c>
      <c r="EC618" s="665" t="e">
        <f>INDEX(DT598:EA599,MATCH(DR618,DR598:DR599,0),MATCH(EC614,DT596:EA596,0))*INDEX(AJ604:AT611,MATCH(EC614,AI604:AI611,0),MATCH(EC615,AJ603:AT603,0))</f>
        <v>#N/A</v>
      </c>
      <c r="ED618" s="665" t="e">
        <f>INDEX(DT598:EA599,MATCH(DR618,DR598:DR599,0),MATCH(ED614,DT596:EA596,0))*INDEX(AJ604:AT611,MATCH(ED614,AI604:AI611,0),MATCH(ED615,AJ603:AT603,0))</f>
        <v>#N/A</v>
      </c>
      <c r="EE618" s="665" t="e">
        <f>INDEX(DT598:EA599,MATCH(DR618,DR598:DR599,0),MATCH(EE614,DT596:EA596,0))*INDEX(AJ604:AT611,MATCH(EE614,AI604:AI611,0),MATCH(EE615,AJ603:AT603,0))</f>
        <v>#N/A</v>
      </c>
      <c r="EF618" s="665" t="e">
        <f>INDEX(DT598:EA599,MATCH(DR618,DR598:DR599,0),MATCH(EF614,DT596:EA596,0))*INDEX(AJ604:AT611,MATCH(EF614,AI604:AI611,0),MATCH(EF615,AJ603:AT603,0))</f>
        <v>#N/A</v>
      </c>
      <c r="EG618" s="665" t="e">
        <f>INDEX(DT598:EA599,MATCH(DR618,DR598:DR599,0),MATCH(EG614,DT596:EA596,0))*INDEX(AJ604:AT611,MATCH(EG614,AI604:AI611,0),MATCH(EG615,AJ603:AT603,0))</f>
        <v>#N/A</v>
      </c>
      <c r="EH618" s="665" t="e">
        <f>INDEX(DT598:EA599,MATCH(DR618,DR598:DR599,0),MATCH(EH614,DT596:EA596,0))*INDEX(AJ604:AT611,MATCH(EH614,AI604:AI611,0),MATCH(EH615,AJ603:AT603,0))</f>
        <v>#N/A</v>
      </c>
      <c r="EI618" s="665" t="e">
        <f>INDEX(DT598:EA599,MATCH(DR618,DR598:DR599,0),MATCH(EI614,DT596:EA596,0))*INDEX(AJ604:AT611,MATCH(EI614,AI604:AI611,0),MATCH(EI615,AJ603:AT603,0))</f>
        <v>#N/A</v>
      </c>
      <c r="EJ618" s="665" t="e">
        <f>INDEX(DT598:EA599,MATCH(DR618,DR598:DR599,0),MATCH(EJ614,DT596:EA596,0))*INDEX(AJ604:AT611,MATCH(EJ614,AI604:AI611,0),MATCH(EJ615,AJ603:AT603,0))</f>
        <v>#N/A</v>
      </c>
      <c r="EK618" s="665" t="e">
        <f>INDEX(DT598:EA599,MATCH(DR618,DR598:DR599,0),MATCH(EK614,DT596:EA596,0))*INDEX(AJ604:AT611,MATCH(EK614,AI604:AI611,0),MATCH(EK615,AJ603:AT603,0))</f>
        <v>#N/A</v>
      </c>
      <c r="EL618" s="665" t="e">
        <f>INDEX(DT598:EA599,MATCH(DR618,DR598:DR599,0),MATCH(EL614,DT596:EA596,0))*INDEX(AJ604:AT611,MATCH(EL614,AI604:AI611,0),MATCH(EL615,AJ603:AT603,0))</f>
        <v>#N/A</v>
      </c>
      <c r="EM618" s="665" t="e">
        <f>INDEX(DT598:EA599,MATCH(DR618,DR598:DR599,0),MATCH(EM614,DT596:EA596,0))*INDEX(AJ604:AT611,MATCH(EM614,AI604:AI611,0),MATCH(EM615,AJ603:AT603,0))</f>
        <v>#N/A</v>
      </c>
      <c r="EN618" s="665" t="e">
        <f>INDEX(DT598:EA599,MATCH(DR618,DR598:DR599,0),MATCH(EN614,DT596:EA596,0))*INDEX(AJ604:AT611,MATCH(EN614,AI604:AI611,0),MATCH(EN615,AJ603:AT603,0))</f>
        <v>#N/A</v>
      </c>
      <c r="EO618" s="665" t="e">
        <f>INDEX(DT598:EA599,MATCH(DR618,DR598:DR599,0),MATCH(EO614,DT596:EA596,0))*INDEX(AJ604:AT611,MATCH(EO614,AI604:AI611,0),MATCH(EO615,AJ603:AT603,0))</f>
        <v>#N/A</v>
      </c>
      <c r="EP618" s="665" t="e">
        <f>INDEX(DT598:EA599,MATCH(DR618,DR598:DR599,0),MATCH(EP614,DT596:EA596,0))*INDEX(AJ604:AT611,MATCH(EP614,AI604:AI611,0),MATCH(EP615,AJ603:AT603,0))</f>
        <v>#N/A</v>
      </c>
      <c r="EQ618" s="665" t="e">
        <f>INDEX(DT598:EA599,MATCH(DR618,DR598:DR599,0),MATCH(EQ614,DT596:EA596,0))*INDEX(AJ604:AT611,MATCH(EQ614,AI604:AI611,0),MATCH(EQ615,AJ603:AT603,0))</f>
        <v>#N/A</v>
      </c>
      <c r="ER618" s="665" t="e">
        <f>INDEX(DT598:EA599,MATCH(DR618,DR598:DR599,0),MATCH(ER614,DT596:EA596,0))*INDEX(AJ604:AT611,MATCH(ER614,AI604:AI611,0),MATCH(ER615,AJ603:AT603,0))</f>
        <v>#N/A</v>
      </c>
      <c r="ES618" s="665" t="e">
        <f>INDEX(DT598:EA599,MATCH(DR618,DR598:DR599,0),MATCH(ES614,DT596:EA596,0))*INDEX(AJ604:AT611,MATCH(ES614,AI604:AI611,0),MATCH(ES615,AJ603:AT603,0))</f>
        <v>#N/A</v>
      </c>
      <c r="ET618" s="665" t="e">
        <f>INDEX(DT598:EA599,MATCH(DR618,DR598:DR599,0),MATCH(ET614,DT596:EA596,0))*INDEX(AJ604:AT611,MATCH(ET614,AI604:AI611,0),MATCH(ET615,AJ603:AT603,0))</f>
        <v>#N/A</v>
      </c>
      <c r="EU618" s="665" t="e">
        <f>INDEX(DT598:EA599,MATCH(DR618,DR598:DR599,0),MATCH(EU614,DT596:EA596,0))*INDEX(AJ604:AT611,MATCH(EU614,AI604:AI611,0),MATCH(EU615,AJ603:AT603,0))</f>
        <v>#N/A</v>
      </c>
      <c r="EV618" s="665" t="e">
        <f>INDEX(DT598:EA599,MATCH(DR618,DR598:DR599,0),MATCH(EV614,DT596:EA596,0))*INDEX(AJ604:AT611,MATCH(EV614,AI604:AI611,0),MATCH(EV615,AJ603:AT603,0))</f>
        <v>#N/A</v>
      </c>
      <c r="EW618" s="665" t="e">
        <f>INDEX(DT598:EA599,MATCH(DR618,DR598:DR599,0),MATCH(EW614,DT596:EA596,0))*INDEX(AJ604:AT611,MATCH(EW614,AI604:AI611,0),MATCH(EW615,AJ603:AT603,0))</f>
        <v>#N/A</v>
      </c>
      <c r="EX618" s="665" t="e">
        <f>INDEX(DT598:EA599,MATCH(DR618,DR598:DR599,0),MATCH(EX614,DT596:EA596,0))*INDEX(AJ604:AT611,MATCH(EX614,AI604:AI611,0),MATCH(EX615,AJ603:AT603,0))</f>
        <v>#N/A</v>
      </c>
      <c r="EY618" s="665" t="e">
        <f>INDEX(DT598:EA599,MATCH(DR618,DR598:DR599,0),MATCH(EY614,DT596:EA596,0))*INDEX(AJ604:AT611,MATCH(EY614,AI604:AI611,0),MATCH(EY615,AJ603:AT603,0))</f>
        <v>#N/A</v>
      </c>
      <c r="EZ618" s="665" t="e">
        <f>INDEX(DT598:EA599,MATCH(DR618,DR598:DR599,0),MATCH(EZ614,DT596:EA596,0))*INDEX(AJ604:AT611,MATCH(EZ614,AI604:AI611,0),MATCH(EZ615,AJ603:AT603,0))</f>
        <v>#N/A</v>
      </c>
      <c r="FA618" s="665" t="e">
        <f>INDEX(DT598:EA599,MATCH(DR618,DR598:DR599,0),MATCH(FA614,DT596:EA596,0))*INDEX(AJ604:AT611,MATCH(FA614,AI604:AI611,0),MATCH(FA615,AJ603:AT603,0))</f>
        <v>#N/A</v>
      </c>
      <c r="FB618" s="665" t="e">
        <f>INDEX(DT598:EA599,MATCH(DR618,DR598:DR599,0),MATCH(FB614,DT596:EA596,0))*INDEX(AJ604:AT611,MATCH(FB614,AI604:AI611,0),MATCH(FB615,AJ603:AT603,0))</f>
        <v>#N/A</v>
      </c>
      <c r="FC618" s="665" t="e">
        <f>INDEX(DT598:EA599,MATCH(DR618,DR598:DR599,0),MATCH(FC614,DT596:EA596,0))*INDEX(AJ604:AT611,MATCH(FC614,AI604:AI611,0),MATCH(FC615,AJ603:AT603,0))</f>
        <v>#N/A</v>
      </c>
      <c r="FD618" s="665" t="e">
        <f>INDEX(DT598:EA599,MATCH(DR618,DR598:DR599,0),MATCH(FD614,DT596:EA596,0))*INDEX(AJ604:AT611,MATCH(FD614,AI604:AI611,0),MATCH(FD615,AJ603:AT603,0))</f>
        <v>#N/A</v>
      </c>
      <c r="FE618" s="665" t="e">
        <f>INDEX(DT598:EA599,MATCH(DR618,DR598:DR599,0),MATCH(FE614,DT596:EA596,0))*INDEX(AJ604:AT611,MATCH(FE614,AI604:AI611,0),MATCH(FE615,AJ603:AT603,0))</f>
        <v>#N/A</v>
      </c>
      <c r="FF618" s="665" t="e">
        <f>INDEX(DT598:EA599,MATCH(DR618,DR598:DR599,0),MATCH(FF614,DT596:EA596,0))*INDEX(AJ604:AT611,MATCH(FF614,AI604:AI611,0),MATCH(FF615,AJ603:AT603,0))</f>
        <v>#N/A</v>
      </c>
      <c r="FG618" s="665" t="e">
        <f>INDEX(DT598:EA599,MATCH(DR618,DR598:DR599,0),MATCH(FG614,DT596:EA596,0))*INDEX(AJ604:AT611,MATCH(FG614,AI604:AI611,0),MATCH(FG615,AJ603:AT603,0))</f>
        <v>#N/A</v>
      </c>
      <c r="FH618" s="665" t="e">
        <f>INDEX(DT598:EA599,MATCH(DR618,DR598:DR599,0),MATCH(FH614,DT596:EA596,0))*INDEX(AJ604:AT611,MATCH(FH614,AI604:AI611,0),MATCH(FH615,AJ603:AT603,0))</f>
        <v>#N/A</v>
      </c>
      <c r="FI618" s="665" t="e">
        <f>INDEX(DT598:EA599,MATCH(DR618,DR598:DR599,0),MATCH(FI614,DT596:EA596,0))*INDEX(AJ604:AT611,MATCH(FI614,AI604:AI611,0),MATCH(FI615,AJ603:AT603,0))</f>
        <v>#N/A</v>
      </c>
      <c r="FJ618" s="665" t="e">
        <f>INDEX(DT598:EA599,MATCH(DR618,DR598:DR599,0),MATCH(FJ614,DT596:EA596,0))*INDEX(AJ604:AT611,MATCH(FJ614,AI604:AI611,0),MATCH(FJ615,AJ603:AT603,0))</f>
        <v>#N/A</v>
      </c>
      <c r="FK618" s="665" t="e">
        <f>INDEX(DT598:EA599,MATCH(DR618,DR598:DR599,0),MATCH(FK614,DT596:EA596,0))*INDEX(AJ604:AT611,MATCH(FK614,AI604:AI611,0),MATCH(FK615,AJ603:AT603,0))</f>
        <v>#N/A</v>
      </c>
      <c r="FL618" s="665" t="e">
        <f>INDEX(DT598:EA599,MATCH(DR618,DR598:DR599,0),MATCH(FL614,DT596:EA596,0))*INDEX(AJ604:AT611,MATCH(FL614,AI604:AI611,0),MATCH(FL615,AJ603:AT603,0))</f>
        <v>#N/A</v>
      </c>
      <c r="FM618" s="665" t="e">
        <f>INDEX(DT598:EA599,MATCH(DR618,DR598:DR599,0),MATCH(FM614,DT596:EA596,0))*INDEX(AJ604:AT611,MATCH(FM614,AI604:AI611,0),MATCH(FM615,AJ603:AT603,0))</f>
        <v>#N/A</v>
      </c>
      <c r="FN618" s="665" t="e">
        <f>INDEX(DT598:EA599,MATCH(DR618,DR598:DR599,0),MATCH(FN614,DT596:EA596,0))*INDEX(AJ604:AT611,MATCH(FN614,AI604:AI611,0),MATCH(FN615,AJ603:AT603,0))</f>
        <v>#N/A</v>
      </c>
      <c r="FO618" s="665" t="e">
        <f>INDEX(DT598:EA599,MATCH(DR618,DR598:DR599,0),MATCH(FO614,DT596:EA596,0))*INDEX(AJ604:AT611,MATCH(FO614,AI604:AI611,0),MATCH(FO615,AJ603:AT603,0))</f>
        <v>#N/A</v>
      </c>
      <c r="FP618" s="665" t="e">
        <f>INDEX(DT598:EA599,MATCH(DR618,DR598:DR599,0),MATCH(FP614,DT596:EA596,0))*INDEX(AJ604:AT611,MATCH(FP614,AI604:AI611,0),MATCH(FP615,AJ603:AT603,0))</f>
        <v>#N/A</v>
      </c>
      <c r="FQ618" s="665" t="e">
        <f>INDEX(DT598:EA599,MATCH(DR618,DR598:DR599,0),MATCH(FQ614,DT596:EA596,0))*INDEX(AJ604:AT611,MATCH(FQ614,AI604:AI611,0),MATCH(FQ615,AJ603:AT603,0))</f>
        <v>#N/A</v>
      </c>
      <c r="FR618" s="665" t="e">
        <f>INDEX(DT598:EA599,MATCH(DR618,DR598:DR599,0),MATCH(FR614,DT596:EA596,0))*INDEX(AJ604:AT611,MATCH(FR614,AI604:AI611,0),MATCH(FR615,AJ603:AT603,0))</f>
        <v>#N/A</v>
      </c>
      <c r="FS618" s="665" t="e">
        <f>INDEX(DT598:EA599,MATCH(DR618,DR598:DR599,0),MATCH(FS614,DT596:EA596,0))*INDEX(AJ604:AT611,MATCH(FS614,AI604:AI611,0),MATCH(FS615,AJ603:AT603,0))</f>
        <v>#N/A</v>
      </c>
      <c r="FT618" s="665" t="e">
        <f>INDEX(DT598:EA599,MATCH(DR618,DR598:DR599,0),MATCH(FT614,DT596:EA596,0))*INDEX(AJ604:AT611,MATCH(FT614,AI604:AI611,0),MATCH(FT615,AJ603:AT603,0))</f>
        <v>#N/A</v>
      </c>
      <c r="FU618" s="665" t="e">
        <f>INDEX(DT598:EA599,MATCH(DR618,DR598:DR599,0),MATCH(FU614,DT596:EA596,0))*INDEX(AJ604:AT611,MATCH(FU614,AI604:AI611,0),MATCH(FU615,AJ603:AT603,0))</f>
        <v>#N/A</v>
      </c>
      <c r="FV618" s="665" t="e">
        <f>INDEX(DT598:EA599,MATCH(DR618,DR598:DR599,0),MATCH(FV614,DT596:EA596,0))*INDEX(AJ604:AT611,MATCH(FV614,AI604:AI611,0),MATCH(FV615,AJ603:AT603,0))</f>
        <v>#N/A</v>
      </c>
      <c r="FW618" s="665" t="e">
        <f>INDEX(DT598:EA599,MATCH(DR618,DR598:DR599,0),MATCH(FW614,DT596:EA596,0))*INDEX(AJ604:AT611,MATCH(FW614,AI604:AI611,0),MATCH(FW615,AJ603:AT603,0))</f>
        <v>#N/A</v>
      </c>
      <c r="FX618" s="665" t="e">
        <f>INDEX(DT598:EA599,MATCH(DR618,DR598:DR599,0),MATCH(FX614,DT596:EA596,0))*INDEX(AJ604:AT611,MATCH(FX614,AI604:AI611,0),MATCH(FX615,AJ603:AT603,0))</f>
        <v>#N/A</v>
      </c>
      <c r="FY618" s="665" t="e">
        <f>INDEX(DT598:EA599,MATCH(DR618,DR598:DR599,0),MATCH(FY614,DT596:EA596,0))*INDEX(AJ604:AT611,MATCH(FY614,AI604:AI611,0),MATCH(FY615,AJ603:AT603,0))</f>
        <v>#N/A</v>
      </c>
      <c r="FZ618" s="665" t="e">
        <f>INDEX(DT598:EA599,MATCH(DR618,DR598:DR599,0),MATCH(FZ614,DT596:EA596,0))*INDEX(AJ604:AT611,MATCH(FZ614,AI604:AI611,0),MATCH(FZ615,AJ603:AT603,0))</f>
        <v>#N/A</v>
      </c>
      <c r="GA618" s="665" t="e">
        <f>INDEX(DT598:EA599,MATCH(DR618,DR598:DR599,0),MATCH(GA614,DT596:EA596,0))*INDEX(AJ604:AT611,MATCH(GA614,AI604:AI611,0),MATCH(GA615,AJ603:AT603,0))</f>
        <v>#N/A</v>
      </c>
      <c r="GB618" s="665" t="e">
        <f>INDEX(DT598:EA599,MATCH(DR618,DR598:DR599,0),MATCH(GB614,DT596:EA596,0))*INDEX(AJ604:AT611,MATCH(GB614,AI604:AI611,0),MATCH(GB615,AJ603:AT603,0))</f>
        <v>#N/A</v>
      </c>
      <c r="GC618" s="665" t="e">
        <f>INDEX(DT598:EA599,MATCH(DR618,DR598:DR599,0),MATCH(GC614,DT596:EA596,0))*INDEX(AJ604:AT611,MATCH(GC614,AI604:AI611,0),MATCH(GC615,AJ603:AT603,0))</f>
        <v>#N/A</v>
      </c>
      <c r="GD618" s="665" t="e">
        <f>INDEX(DT598:EA599,MATCH(DR618,DR598:DR599,0),MATCH(GD614,DT596:EA596,0))*INDEX(AJ604:AT611,MATCH(GD614,AI604:AI611,0),MATCH(GD615,AJ603:AT603,0))</f>
        <v>#N/A</v>
      </c>
      <c r="GE618" s="665" t="e">
        <f>INDEX(DT598:EA599,MATCH(DR618,DR598:DR599,0),MATCH(GE614,DT596:EA596,0))*INDEX(AJ604:AT611,MATCH(GE614,AI604:AI611,0),MATCH(GE615,AJ603:AT603,0))</f>
        <v>#N/A</v>
      </c>
      <c r="GF618" s="665" t="e">
        <f>INDEX(DT598:EA599,MATCH(DR618,DR598:DR599,0),MATCH(GF614,DT596:EA596,0))*INDEX(AJ604:AT611,MATCH(GF614,AI604:AI611,0),MATCH(GF615,AJ603:AT603,0))</f>
        <v>#N/A</v>
      </c>
      <c r="GG618" s="665" t="e">
        <f>INDEX(DT598:EA599,MATCH(DR618,DR598:DR599,0),MATCH(GG614,DT596:EA596,0))*INDEX(AJ604:AT611,MATCH(GG614,AI604:AI611,0),MATCH(GG615,AJ603:AT603,0))</f>
        <v>#N/A</v>
      </c>
      <c r="GH618" s="665" t="e">
        <f>INDEX(DT598:EA599,MATCH(DR618,DR598:DR599,0),MATCH(GH614,DT596:EA596,0))*INDEX(AJ604:AT611,MATCH(GH614,AI604:AI611,0),MATCH(GH615,AJ603:AT603,0))</f>
        <v>#N/A</v>
      </c>
      <c r="GI618" s="665" t="e">
        <f>INDEX(DT598:EA599,MATCH(DR618,DR598:DR599,0),MATCH(GI614,DT596:EA596,0))*INDEX(AJ604:AT611,MATCH(GI614,AI604:AI611,0),MATCH(GI615,AJ603:AT603,0))</f>
        <v>#N/A</v>
      </c>
      <c r="GJ618" s="665" t="e">
        <f>INDEX(DT598:EA599,MATCH(DR618,DR598:DR599,0),MATCH(GJ614,DT596:EA596,0))*INDEX(AJ604:AT611,MATCH(GJ614,AI604:AI611,0),MATCH(GJ615,AJ603:AT603,0))</f>
        <v>#N/A</v>
      </c>
      <c r="GK618" s="665" t="e">
        <f>INDEX(DT598:EA599,MATCH(DR618,DR598:DR599,0),MATCH(GK614,DT596:EA596,0))*INDEX(AJ604:AT611,MATCH(GK614,AI604:AI611,0),MATCH(GK615,AJ603:AT603,0))</f>
        <v>#N/A</v>
      </c>
      <c r="GL618" s="665" t="e">
        <f>SUM(DS618:GK618)=#REF!-SUM(HB618:HK618)</f>
        <v>#N/A</v>
      </c>
      <c r="GM618" s="667"/>
      <c r="GN618" s="749">
        <v>2025</v>
      </c>
      <c r="GO618" s="664" t="e">
        <f>SUMIF(DS603:EN603,GO603,DS618:EN618)</f>
        <v>#N/A</v>
      </c>
      <c r="GP618" s="668" t="e">
        <f>SUMIF(DS603:GK603,GP603,DS618:GK618)</f>
        <v>#N/A</v>
      </c>
      <c r="GQ618" s="668" t="e">
        <f>SUMIF(DS603:GK603,GQ603,DS618:GK618)</f>
        <v>#N/A</v>
      </c>
      <c r="GR618" s="668" t="e">
        <f>SUMIF(DS603:GK603,GR603,DS618:GK618)</f>
        <v>#N/A</v>
      </c>
      <c r="GS618" s="668" t="e">
        <f>SUMIF(DS603:GK603,GS603,DS618:GK618)</f>
        <v>#N/A</v>
      </c>
      <c r="GT618" s="668" t="e">
        <f>SUMIF(DS603:GK603,GT603,DS618:GK618)</f>
        <v>#N/A</v>
      </c>
      <c r="GU618" s="668" t="e">
        <f>SUMIF(DS603:GK603,GU603,DS618:GK618)</f>
        <v>#N/A</v>
      </c>
      <c r="GV618" s="668" t="e">
        <f>SUMIF(DS603:GK603,GV603,DS618:GK618)</f>
        <v>#N/A</v>
      </c>
      <c r="GW618" s="668" t="e">
        <f>SUMIF(DS603:GK603,GW603,DS618:GK618)</f>
        <v>#N/A</v>
      </c>
      <c r="GX618" s="668" t="e">
        <f>SUMIF(DS603:GK603,GX603,DS618:GK618)</f>
        <v>#N/A</v>
      </c>
      <c r="GY618" s="668" t="e">
        <f>SUMIF(DS603:GK603,GY603,DS618:GK618)</f>
        <v>#N/A</v>
      </c>
      <c r="GZ618" s="646" t="e">
        <f>#REF!=SUM(GO618:GY618)</f>
        <v>#REF!</v>
      </c>
      <c r="HB618" s="668" t="e">
        <f>IF(GZ618,0,(#REF!-SUM(GO618:GY618))*INDEX(AK604:AT611,MATCH(GN618,AI604:AI611,0),MATCH(HB615,AK603:AT603,0)))</f>
        <v>#REF!</v>
      </c>
      <c r="HC618" s="668" t="e">
        <f>IF(GZ618,0,(#REF!-SUM(GO618:GY618))*INDEX(AK604:AT611,MATCH(GN618,AI604:AI611,0),MATCH(HC615,AK603:AT603,0)))</f>
        <v>#REF!</v>
      </c>
      <c r="HD618" s="668" t="e">
        <f>IF(GZ618,0,(#REF!-SUM(GO618:GY618))*INDEX(AK604:AT611,MATCH(GN618,AI604:AI611,0),MATCH(HD615,AK603:AT603,0)))</f>
        <v>#REF!</v>
      </c>
      <c r="HE618" s="668" t="e">
        <f>IF(GZ618,0,(#REF!-SUM(GO618:GY618))*INDEX(AK604:AT611,MATCH(GN618,AI604:AI611,0),MATCH(HE615,AK603:AT603,0)))</f>
        <v>#REF!</v>
      </c>
      <c r="HF618" s="668" t="e">
        <f>IF(GZ618,0,(#REF!-SUM(GO618:GY618))*INDEX(AK604:AT611,MATCH(GN618,AI604:AI611,0),MATCH(HF615,AK603:AT603,0)))</f>
        <v>#REF!</v>
      </c>
      <c r="HG618" s="668" t="e">
        <f>IF(GZ618,0,(#REF!-SUM(GO618:GY618))*INDEX(AK604:AT611,MATCH(GN618,AI604:AI611,0),MATCH(HG615,AK603:AT603,0)))</f>
        <v>#REF!</v>
      </c>
      <c r="HH618" s="668" t="e">
        <f>IF(GZ618,0,(#REF!-SUM(GO618:GY618))*INDEX(AK604:AT611,MATCH(GN618,AI604:AI611,0),MATCH(HH615,AK603:AT603,0)))</f>
        <v>#REF!</v>
      </c>
      <c r="HI618" s="668" t="e">
        <f>IF(GZ618,0,(#REF!-SUM(GO618:GY618))*INDEX(AK604:AT611,MATCH(GN618,AI604:AI611,0),MATCH(HI615,AK603:AT603,0)))</f>
        <v>#REF!</v>
      </c>
      <c r="HJ618" s="668" t="e">
        <f>IF(GZ618,0,(#REF!-SUM(GO618:GY618))*INDEX(AK604:AT611,MATCH(GN618,AI604:AI611,0),MATCH(HJ615,AK603:AT603,0)))</f>
        <v>#REF!</v>
      </c>
      <c r="HK618" s="668" t="e">
        <f>IF(GZ618,0,(#REF!-SUM(GO618:GY618))*INDEX(AK604:AT611,MATCH(GN618,AI604:AI611,0),MATCH(HK615,AK603:AT603,0)))</f>
        <v>#REF!</v>
      </c>
      <c r="HL618" s="668" t="e">
        <f>(SUM(HB618:HK618)+SUM(GO618:GY618))=#REF!</f>
        <v>#REF!</v>
      </c>
      <c r="HM618" s="674"/>
      <c r="HN618" s="674"/>
      <c r="HO618" s="674"/>
      <c r="HP618" s="674"/>
      <c r="HQ618" s="674"/>
      <c r="HR618" s="674"/>
      <c r="HS618" s="674"/>
      <c r="HT618" s="674"/>
      <c r="HU618" s="674"/>
      <c r="HV618" s="674"/>
      <c r="HW618" s="674"/>
      <c r="HX618" s="674"/>
      <c r="HY618" s="674"/>
      <c r="HZ618" s="674"/>
    </row>
    <row r="619" spans="1:234" hidden="1" x14ac:dyDescent="0.25">
      <c r="A619" s="643" t="s">
        <v>208</v>
      </c>
      <c r="G619" s="670"/>
      <c r="H619" s="670"/>
      <c r="I619" s="674"/>
      <c r="J619" s="674"/>
      <c r="K619" s="674"/>
      <c r="L619" s="674"/>
      <c r="M619" s="674"/>
      <c r="N619" s="674"/>
      <c r="O619" s="674"/>
      <c r="P619" s="674"/>
      <c r="Q619" s="674"/>
      <c r="R619" s="674"/>
      <c r="S619" s="675"/>
      <c r="DR619" s="749">
        <v>2026</v>
      </c>
      <c r="DS619" s="665" t="e">
        <f>INDEX(DT598:EA599,MATCH(DR619,DR598:DR599,0),MATCH(DS614,DT596:EA596,0))*INDEX(AJ604:AT611,MATCH(DS614,AI604:AI611,0),MATCH(DS615,AJ603:AT603,0))</f>
        <v>#N/A</v>
      </c>
      <c r="DT619" s="665" t="e">
        <f>INDEX(DT598:EA599,MATCH(DR619,DR598:DR599,0),MATCH(DT614,DT596:EA596,0))*INDEX(AJ604:AT611,MATCH(DT614,AI604:AI611,0),MATCH(DT615,AJ603:AT603,0))</f>
        <v>#N/A</v>
      </c>
      <c r="DU619" s="665" t="e">
        <f>INDEX(DT598:EA599,MATCH(DR619,DR598:DR599,0),MATCH(DU614,DT596:EA596,0))*INDEX(AJ604:AT611,MATCH(DU614,AI604:AI611,0),MATCH(DU615,AJ603:AT603,0))</f>
        <v>#N/A</v>
      </c>
      <c r="DV619" s="665" t="e">
        <f>INDEX(DT598:EA599,MATCH(DR619,DR598:DR599,0),MATCH(DV614,DT596:EA596,0))*INDEX(AJ604:AT611,MATCH(DV614,AI604:AI611,0),MATCH(DV615,AJ603:AT603,0))</f>
        <v>#N/A</v>
      </c>
      <c r="DW619" s="665" t="e">
        <f>INDEX(DT598:EA599,MATCH(DR619,DR598:DR599,0),MATCH(DW614,DT596:EA596,0))*INDEX(AJ604:AT611,MATCH(DW614,AI604:AI611,0),MATCH(DW615,AJ603:AT603,0))</f>
        <v>#N/A</v>
      </c>
      <c r="DX619" s="665" t="e">
        <f>INDEX(DT598:EA599,MATCH(DR619,DR598:DR599,0),MATCH(DX614,DT596:EA596,0))*INDEX(AJ604:AT611,MATCH(DX614,AI604:AI611,0),MATCH(DX615,AJ603:AT603,0))</f>
        <v>#N/A</v>
      </c>
      <c r="DY619" s="665" t="e">
        <f>INDEX(DT598:EA599,MATCH(DR619,DR598:DR599,0),MATCH(DY614,DT596:EA596,0))*INDEX(AJ604:AT611,MATCH(DY614,AI604:AI611,0),MATCH(DY615,AJ603:AT603,0))</f>
        <v>#N/A</v>
      </c>
      <c r="DZ619" s="665" t="e">
        <f>INDEX(DT598:EA599,MATCH(DR619,DR598:DR599,0),MATCH(DZ614,DT596:EA596,0))*INDEX(AJ604:AT611,MATCH(DZ614,AI604:AI611,0),MATCH(DZ615,AJ603:AT603,0))</f>
        <v>#N/A</v>
      </c>
      <c r="EA619" s="665" t="e">
        <f>INDEX(DT598:EA599,MATCH(DR619,DR598:DR599,0),MATCH(EA614,DT596:EA596,0))*INDEX(AJ604:AT611,MATCH(EA614,AI604:AI611,0),MATCH(EA615,AJ603:AT603,0))</f>
        <v>#N/A</v>
      </c>
      <c r="EB619" s="665" t="e">
        <f>INDEX(DT598:EA599,MATCH(DR619,DR598:DR599,0),MATCH(EB614,DT596:EA596,0))*INDEX(AJ604:AT611,MATCH(EB614,AI604:AI611,0),MATCH(EB615,AJ603:AT603,0))</f>
        <v>#N/A</v>
      </c>
      <c r="EC619" s="665" t="e">
        <f>INDEX(DT598:EA599,MATCH(DR619,DR598:DR599,0),MATCH(EC614,DT596:EA596,0))*INDEX(AJ604:AT611,MATCH(EC614,AI604:AI611,0),MATCH(EC615,AJ603:AT603,0))</f>
        <v>#N/A</v>
      </c>
      <c r="ED619" s="665" t="e">
        <f>INDEX(DT598:EA599,MATCH(DR619,DR598:DR599,0),MATCH(ED614,DT596:EA596,0))*INDEX(AJ604:AT611,MATCH(ED614,AI604:AI611,0),MATCH(ED615,AJ603:AT603,0))</f>
        <v>#N/A</v>
      </c>
      <c r="EE619" s="665" t="e">
        <f>INDEX(DT598:EA599,MATCH(DR619,DR598:DR599,0),MATCH(EE614,DT596:EA596,0))*INDEX(AJ604:AT611,MATCH(EE614,AI604:AI611,0),MATCH(EE615,AJ603:AT603,0))</f>
        <v>#N/A</v>
      </c>
      <c r="EF619" s="665" t="e">
        <f>INDEX(DT598:EA599,MATCH(DR619,DR598:DR599,0),MATCH(EF614,DT596:EA596,0))*INDEX(AJ604:AT611,MATCH(EF614,AI604:AI611,0),MATCH(EF615,AJ603:AT603,0))</f>
        <v>#N/A</v>
      </c>
      <c r="EG619" s="665" t="e">
        <f>INDEX(DT598:EA599,MATCH(DR619,DR598:DR599,0),MATCH(EG614,DT596:EA596,0))*INDEX(AJ604:AT611,MATCH(EG614,AI604:AI611,0),MATCH(EG615,AJ603:AT603,0))</f>
        <v>#N/A</v>
      </c>
      <c r="EH619" s="665" t="e">
        <f>INDEX(DT598:EA599,MATCH(DR619,DR598:DR599,0),MATCH(EH614,DT596:EA596,0))*INDEX(AJ604:AT611,MATCH(EH614,AI604:AI611,0),MATCH(EH615,AJ603:AT603,0))</f>
        <v>#N/A</v>
      </c>
      <c r="EI619" s="665" t="e">
        <f>INDEX(DT598:EA599,MATCH(DR619,DR598:DR599,0),MATCH(EI614,DT596:EA596,0))*INDEX(AJ604:AT611,MATCH(EI614,AI604:AI611,0),MATCH(EI615,AJ603:AT603,0))</f>
        <v>#N/A</v>
      </c>
      <c r="EJ619" s="665" t="e">
        <f>INDEX(DT598:EA599,MATCH(DR619,DR598:DR599,0),MATCH(EJ614,DT596:EA596,0))*INDEX(AJ604:AT611,MATCH(EJ614,AI604:AI611,0),MATCH(EJ615,AJ603:AT603,0))</f>
        <v>#N/A</v>
      </c>
      <c r="EK619" s="665" t="e">
        <f>INDEX(DT598:EA599,MATCH(DR619,DR598:DR599,0),MATCH(EK614,DT596:EA596,0))*INDEX(AJ604:AT611,MATCH(EK614,AI604:AI611,0),MATCH(EK615,AJ603:AT603,0))</f>
        <v>#N/A</v>
      </c>
      <c r="EL619" s="665" t="e">
        <f>INDEX(DT598:EA599,MATCH(DR619,DR598:DR599,0),MATCH(EL614,DT596:EA596,0))*INDEX(AJ604:AT611,MATCH(EL614,AI604:AI611,0),MATCH(EL615,AJ603:AT603,0))</f>
        <v>#N/A</v>
      </c>
      <c r="EM619" s="665" t="e">
        <f>INDEX(DT598:EA599,MATCH(DR619,DR598:DR599,0),MATCH(EM614,DT596:EA596,0))*INDEX(AJ604:AT611,MATCH(EM614,AI604:AI611,0),MATCH(EM615,AJ603:AT603,0))</f>
        <v>#N/A</v>
      </c>
      <c r="EN619" s="665" t="e">
        <f>INDEX(DT598:EA599,MATCH(DR619,DR598:DR599,0),MATCH(EN614,DT596:EA596,0))*INDEX(AJ604:AT611,MATCH(EN614,AI604:AI611,0),MATCH(EN615,AJ603:AT603,0))</f>
        <v>#N/A</v>
      </c>
      <c r="EO619" s="665" t="e">
        <f>INDEX(DT598:EA599,MATCH(DR619,DR598:DR599,0),MATCH(EO614,DT596:EA596,0))*INDEX(AJ604:AT611,MATCH(EO614,AI604:AI611,0),MATCH(EO615,AJ603:AT603,0))</f>
        <v>#N/A</v>
      </c>
      <c r="EP619" s="665" t="e">
        <f>INDEX(DT598:EA599,MATCH(DR619,DR598:DR599,0),MATCH(EP614,DT596:EA596,0))*INDEX(AJ604:AT611,MATCH(EP614,AI604:AI611,0),MATCH(EP615,AJ603:AT603,0))</f>
        <v>#N/A</v>
      </c>
      <c r="EQ619" s="665" t="e">
        <f>INDEX(DT598:EA599,MATCH(DR619,DR598:DR599,0),MATCH(EQ614,DT596:EA596,0))*INDEX(AJ604:AT611,MATCH(EQ614,AI604:AI611,0),MATCH(EQ615,AJ603:AT603,0))</f>
        <v>#N/A</v>
      </c>
      <c r="ER619" s="665" t="e">
        <f>INDEX(DT598:EA599,MATCH(DR619,DR598:DR599,0),MATCH(ER614,DT596:EA596,0))*INDEX(AJ604:AT611,MATCH(ER614,AI604:AI611,0),MATCH(ER615,AJ603:AT603,0))</f>
        <v>#N/A</v>
      </c>
      <c r="ES619" s="665" t="e">
        <f>INDEX(DT598:EA599,MATCH(DR619,DR598:DR599,0),MATCH(ES614,DT596:EA596,0))*INDEX(AJ604:AT611,MATCH(ES614,AI604:AI611,0),MATCH(ES615,AJ603:AT603,0))</f>
        <v>#N/A</v>
      </c>
      <c r="ET619" s="665" t="e">
        <f>INDEX(DT598:EA599,MATCH(DR619,DR598:DR599,0),MATCH(ET614,DT596:EA596,0))*INDEX(AJ604:AT611,MATCH(ET614,AI604:AI611,0),MATCH(ET615,AJ603:AT603,0))</f>
        <v>#N/A</v>
      </c>
      <c r="EU619" s="665" t="e">
        <f>INDEX(DT598:EA599,MATCH(DR619,DR598:DR599,0),MATCH(EU614,DT596:EA596,0))*INDEX(AJ604:AT611,MATCH(EU614,AI604:AI611,0),MATCH(EU615,AJ603:AT603,0))</f>
        <v>#N/A</v>
      </c>
      <c r="EV619" s="665" t="e">
        <f>INDEX(DT598:EA599,MATCH(DR619,DR598:DR599,0),MATCH(EV614,DT596:EA596,0))*INDEX(AJ604:AT611,MATCH(EV614,AI604:AI611,0),MATCH(EV615,AJ603:AT603,0))</f>
        <v>#N/A</v>
      </c>
      <c r="EW619" s="665" t="e">
        <f>INDEX(DT598:EA599,MATCH(DR619,DR598:DR599,0),MATCH(EW614,DT596:EA596,0))*INDEX(AJ604:AT611,MATCH(EW614,AI604:AI611,0),MATCH(EW615,AJ603:AT603,0))</f>
        <v>#N/A</v>
      </c>
      <c r="EX619" s="665" t="e">
        <f>INDEX(DT598:EA599,MATCH(DR619,DR598:DR599,0),MATCH(EX614,DT596:EA596,0))*INDEX(AJ604:AT611,MATCH(EX614,AI604:AI611,0),MATCH(EX615,AJ603:AT603,0))</f>
        <v>#N/A</v>
      </c>
      <c r="EY619" s="665" t="e">
        <f>INDEX(DT598:EA599,MATCH(DR619,DR598:DR599,0),MATCH(EY614,DT596:EA596,0))*INDEX(AJ604:AT611,MATCH(EY614,AI604:AI611,0),MATCH(EY615,AJ603:AT603,0))</f>
        <v>#N/A</v>
      </c>
      <c r="EZ619" s="665" t="e">
        <f>INDEX(DT598:EA599,MATCH(DR619,DR598:DR599,0),MATCH(EZ614,DT596:EA596,0))*INDEX(AJ604:AT611,MATCH(EZ614,AI604:AI611,0),MATCH(EZ615,AJ603:AT603,0))</f>
        <v>#N/A</v>
      </c>
      <c r="FA619" s="665" t="e">
        <f>INDEX(DT598:EA599,MATCH(DR619,DR598:DR599,0),MATCH(FA614,DT596:EA596,0))*INDEX(AJ604:AT611,MATCH(FA614,AI604:AI611,0),MATCH(FA615,AJ603:AT603,0))</f>
        <v>#N/A</v>
      </c>
      <c r="FB619" s="665" t="e">
        <f>INDEX(DT598:EA599,MATCH(DR619,DR598:DR599,0),MATCH(FB614,DT596:EA596,0))*INDEX(AJ604:AT611,MATCH(FB614,AI604:AI611,0),MATCH(FB615,AJ603:AT603,0))</f>
        <v>#N/A</v>
      </c>
      <c r="FC619" s="665" t="e">
        <f>INDEX(DT598:EA599,MATCH(DR619,DR598:DR599,0),MATCH(FC614,DT596:EA596,0))*INDEX(AJ604:AT611,MATCH(FC614,AI604:AI611,0),MATCH(FC615,AJ603:AT603,0))</f>
        <v>#N/A</v>
      </c>
      <c r="FD619" s="665" t="e">
        <f>INDEX(DT598:EA599,MATCH(DR619,DR598:DR599,0),MATCH(FD614,DT596:EA596,0))*INDEX(AJ604:AT611,MATCH(FD614,AI604:AI611,0),MATCH(FD615,AJ603:AT603,0))</f>
        <v>#N/A</v>
      </c>
      <c r="FE619" s="665" t="e">
        <f>INDEX(DT598:EA599,MATCH(DR619,DR598:DR599,0),MATCH(FE614,DT596:EA596,0))*INDEX(AJ604:AT611,MATCH(FE614,AI604:AI611,0),MATCH(FE615,AJ603:AT603,0))</f>
        <v>#N/A</v>
      </c>
      <c r="FF619" s="665" t="e">
        <f>INDEX(DT598:EA599,MATCH(DR619,DR598:DR599,0),MATCH(FF614,DT596:EA596,0))*INDEX(AJ604:AT611,MATCH(FF614,AI604:AI611,0),MATCH(FF615,AJ603:AT603,0))</f>
        <v>#N/A</v>
      </c>
      <c r="FG619" s="665" t="e">
        <f>INDEX(DT598:EA599,MATCH(DR619,DR598:DR599,0),MATCH(FG614,DT596:EA596,0))*INDEX(AJ604:AT611,MATCH(FG614,AI604:AI611,0),MATCH(FG615,AJ603:AT603,0))</f>
        <v>#N/A</v>
      </c>
      <c r="FH619" s="665" t="e">
        <f>INDEX(DT598:EA599,MATCH(DR619,DR598:DR599,0),MATCH(FH614,DT596:EA596,0))*INDEX(AJ604:AT611,MATCH(FH614,AI604:AI611,0),MATCH(FH615,AJ603:AT603,0))</f>
        <v>#N/A</v>
      </c>
      <c r="FI619" s="665" t="e">
        <f>INDEX(DT598:EA599,MATCH(DR619,DR598:DR599,0),MATCH(FI614,DT596:EA596,0))*INDEX(AJ604:AT611,MATCH(FI614,AI604:AI611,0),MATCH(FI615,AJ603:AT603,0))</f>
        <v>#N/A</v>
      </c>
      <c r="FJ619" s="665" t="e">
        <f>INDEX(DT598:EA599,MATCH(DR619,DR598:DR599,0),MATCH(FJ614,DT596:EA596,0))*INDEX(AJ604:AT611,MATCH(FJ614,AI604:AI611,0),MATCH(FJ615,AJ603:AT603,0))</f>
        <v>#N/A</v>
      </c>
      <c r="FK619" s="665" t="e">
        <f>INDEX(DT598:EA599,MATCH(DR619,DR598:DR599,0),MATCH(FK614,DT596:EA596,0))*INDEX(AJ604:AT611,MATCH(FK614,AI604:AI611,0),MATCH(FK615,AJ603:AT603,0))</f>
        <v>#N/A</v>
      </c>
      <c r="FL619" s="665" t="e">
        <f>INDEX(DT598:EA599,MATCH(DR619,DR598:DR599,0),MATCH(FL614,DT596:EA596,0))*INDEX(AJ604:AT611,MATCH(FL614,AI604:AI611,0),MATCH(FL615,AJ603:AT603,0))</f>
        <v>#N/A</v>
      </c>
      <c r="FM619" s="665" t="e">
        <f>INDEX(DT598:EA599,MATCH(DR619,DR598:DR599,0),MATCH(FM614,DT596:EA596,0))*INDEX(AJ604:AT611,MATCH(FM614,AI604:AI611,0),MATCH(FM615,AJ603:AT603,0))</f>
        <v>#N/A</v>
      </c>
      <c r="FN619" s="665" t="e">
        <f>INDEX(DT598:EA599,MATCH(DR619,DR598:DR599,0),MATCH(FN614,DT596:EA596,0))*INDEX(AJ604:AT611,MATCH(FN614,AI604:AI611,0),MATCH(FN615,AJ603:AT603,0))</f>
        <v>#N/A</v>
      </c>
      <c r="FO619" s="665" t="e">
        <f>INDEX(DT598:EA599,MATCH(DR619,DR598:DR599,0),MATCH(FO614,DT596:EA596,0))*INDEX(AJ604:AT611,MATCH(FO614,AI604:AI611,0),MATCH(FO615,AJ603:AT603,0))</f>
        <v>#N/A</v>
      </c>
      <c r="FP619" s="665" t="e">
        <f>INDEX(DT598:EA599,MATCH(DR619,DR598:DR599,0),MATCH(FP614,DT596:EA596,0))*INDEX(AJ604:AT611,MATCH(FP614,AI604:AI611,0),MATCH(FP615,AJ603:AT603,0))</f>
        <v>#N/A</v>
      </c>
      <c r="FQ619" s="665" t="e">
        <f>INDEX(DT598:EA599,MATCH(DR619,DR598:DR599,0),MATCH(FQ614,DT596:EA596,0))*INDEX(AJ604:AT611,MATCH(FQ614,AI604:AI611,0),MATCH(FQ615,AJ603:AT603,0))</f>
        <v>#N/A</v>
      </c>
      <c r="FR619" s="665" t="e">
        <f>INDEX(DT598:EA599,MATCH(DR619,DR598:DR599,0),MATCH(FR614,DT596:EA596,0))*INDEX(AJ604:AT611,MATCH(FR614,AI604:AI611,0),MATCH(FR615,AJ603:AT603,0))</f>
        <v>#N/A</v>
      </c>
      <c r="FS619" s="665" t="e">
        <f>INDEX(DT598:EA599,MATCH(DR619,DR598:DR599,0),MATCH(FS614,DT596:EA596,0))*INDEX(AJ604:AT611,MATCH(FS614,AI604:AI611,0),MATCH(FS615,AJ603:AT603,0))</f>
        <v>#N/A</v>
      </c>
      <c r="FT619" s="665" t="e">
        <f>INDEX(DT598:EA599,MATCH(DR619,DR598:DR599,0),MATCH(FT614,DT596:EA596,0))*INDEX(AJ604:AT611,MATCH(FT614,AI604:AI611,0),MATCH(FT615,AJ603:AT603,0))</f>
        <v>#N/A</v>
      </c>
      <c r="FU619" s="665" t="e">
        <f>INDEX(DT598:EA599,MATCH(DR619,DR598:DR599,0),MATCH(FU614,DT596:EA596,0))*INDEX(AJ604:AT611,MATCH(FU614,AI604:AI611,0),MATCH(FU615,AJ603:AT603,0))</f>
        <v>#N/A</v>
      </c>
      <c r="FV619" s="665" t="e">
        <f>INDEX(DT598:EA599,MATCH(DR619,DR598:DR599,0),MATCH(FV614,DT596:EA596,0))*INDEX(AJ604:AT611,MATCH(FV614,AI604:AI611,0),MATCH(FV615,AJ603:AT603,0))</f>
        <v>#N/A</v>
      </c>
      <c r="FW619" s="665" t="e">
        <f>INDEX(DT598:EA599,MATCH(DR619,DR598:DR599,0),MATCH(FW614,DT596:EA596,0))*INDEX(AJ604:AT611,MATCH(FW614,AI604:AI611,0),MATCH(FW615,AJ603:AT603,0))</f>
        <v>#N/A</v>
      </c>
      <c r="FX619" s="665" t="e">
        <f>INDEX(DT598:EA599,MATCH(DR619,DR598:DR599,0),MATCH(FX614,DT596:EA596,0))*INDEX(AJ604:AT611,MATCH(FX614,AI604:AI611,0),MATCH(FX615,AJ603:AT603,0))</f>
        <v>#N/A</v>
      </c>
      <c r="FY619" s="665" t="e">
        <f>INDEX(DT598:EA599,MATCH(DR619,DR598:DR599,0),MATCH(FY614,DT596:EA596,0))*INDEX(AJ604:AT611,MATCH(FY614,AI604:AI611,0),MATCH(FY615,AJ603:AT603,0))</f>
        <v>#N/A</v>
      </c>
      <c r="FZ619" s="665" t="e">
        <f>INDEX(DT598:EA599,MATCH(DR619,DR598:DR599,0),MATCH(FZ614,DT596:EA596,0))*INDEX(AJ604:AT611,MATCH(FZ614,AI604:AI611,0),MATCH(FZ615,AJ603:AT603,0))</f>
        <v>#N/A</v>
      </c>
      <c r="GA619" s="665" t="e">
        <f>INDEX(DT598:EA599,MATCH(DR619,DR598:DR599,0),MATCH(GA614,DT596:EA596,0))*INDEX(AJ604:AT611,MATCH(GA614,AI604:AI611,0),MATCH(GA615,AJ603:AT603,0))</f>
        <v>#N/A</v>
      </c>
      <c r="GB619" s="665" t="e">
        <f>INDEX(DT598:EA599,MATCH(DR619,DR598:DR599,0),MATCH(GB614,DT596:EA596,0))*INDEX(AJ604:AT611,MATCH(GB614,AI604:AI611,0),MATCH(GB615,AJ603:AT603,0))</f>
        <v>#N/A</v>
      </c>
      <c r="GC619" s="665" t="e">
        <f>INDEX(DT598:EA599,MATCH(DR619,DR598:DR599,0),MATCH(GC614,DT596:EA596,0))*INDEX(AJ604:AT611,MATCH(GC614,AI604:AI611,0),MATCH(GC615,AJ603:AT603,0))</f>
        <v>#N/A</v>
      </c>
      <c r="GD619" s="665" t="e">
        <f>INDEX(DT598:EA599,MATCH(DR619,DR598:DR599,0),MATCH(GD614,DT596:EA596,0))*INDEX(AJ604:AT611,MATCH(GD614,AI604:AI611,0),MATCH(GD615,AJ603:AT603,0))</f>
        <v>#N/A</v>
      </c>
      <c r="GE619" s="665" t="e">
        <f>INDEX(DT598:EA599,MATCH(DR619,DR598:DR599,0),MATCH(GE614,DT596:EA596,0))*INDEX(AJ604:AT611,MATCH(GE614,AI604:AI611,0),MATCH(GE615,AJ603:AT603,0))</f>
        <v>#N/A</v>
      </c>
      <c r="GF619" s="665" t="e">
        <f>INDEX(DT598:EA599,MATCH(DR619,DR598:DR599,0),MATCH(GF614,DT596:EA596,0))*INDEX(AJ604:AT611,MATCH(GF614,AI604:AI611,0),MATCH(GF615,AJ603:AT603,0))</f>
        <v>#N/A</v>
      </c>
      <c r="GG619" s="665" t="e">
        <f>INDEX(DT598:EA599,MATCH(DR619,DR598:DR599,0),MATCH(GG614,DT596:EA596,0))*INDEX(AJ604:AT611,MATCH(GG614,AI604:AI611,0),MATCH(GG615,AJ603:AT603,0))</f>
        <v>#N/A</v>
      </c>
      <c r="GH619" s="665" t="e">
        <f>INDEX(DT598:EA599,MATCH(DR619,DR598:DR599,0),MATCH(GH614,DT596:EA596,0))*INDEX(AJ604:AT611,MATCH(GH614,AI604:AI611,0),MATCH(GH615,AJ603:AT603,0))</f>
        <v>#N/A</v>
      </c>
      <c r="GI619" s="665" t="e">
        <f>INDEX(DT598:EA599,MATCH(DR619,DR598:DR599,0),MATCH(GI614,DT596:EA596,0))*INDEX(AJ604:AT611,MATCH(GI614,AI604:AI611,0),MATCH(GI615,AJ603:AT603,0))</f>
        <v>#N/A</v>
      </c>
      <c r="GJ619" s="665" t="e">
        <f>INDEX(DT598:EA599,MATCH(DR619,DR598:DR599,0),MATCH(GJ614,DT596:EA596,0))*INDEX(AJ604:AT611,MATCH(GJ614,AI604:AI611,0),MATCH(GJ615,AJ603:AT603,0))</f>
        <v>#N/A</v>
      </c>
      <c r="GK619" s="665" t="e">
        <f>INDEX(DT598:EA599,MATCH(DR619,DR598:DR599,0),MATCH(GK614,DT596:EA596,0))*INDEX(AJ604:AT611,MATCH(GK614,AI604:AI611,0),MATCH(GK615,AJ603:AT603,0))</f>
        <v>#N/A</v>
      </c>
      <c r="GL619" s="665" t="e">
        <f>SUM(DS619:GK619)=#REF!-SUM(HB619:HK619)</f>
        <v>#N/A</v>
      </c>
      <c r="GM619" s="667"/>
      <c r="GN619" s="749">
        <v>2026</v>
      </c>
      <c r="GO619" s="664" t="e">
        <f>SUMIF(DS603:EN603,GO603,DS619:EN619)</f>
        <v>#N/A</v>
      </c>
      <c r="GP619" s="668" t="e">
        <f>SUMIF(DS603:GK603,GP603,DS619:GK619)</f>
        <v>#N/A</v>
      </c>
      <c r="GQ619" s="668" t="e">
        <f>SUMIF(DS603:GK603,GQ603,DS619:GK619)</f>
        <v>#N/A</v>
      </c>
      <c r="GR619" s="668" t="e">
        <f>SUMIF(DS603:GK603,GR603,DS619:GK619)</f>
        <v>#N/A</v>
      </c>
      <c r="GS619" s="668" t="e">
        <f>SUMIF(DS603:GK603,GS603,DS619:GK619)</f>
        <v>#N/A</v>
      </c>
      <c r="GT619" s="668" t="e">
        <f>SUMIF(DS603:GK603,GT603,DS619:GK619)</f>
        <v>#N/A</v>
      </c>
      <c r="GU619" s="668" t="e">
        <f>SUMIF(DS603:GK603,GU603,DS619:GK619)</f>
        <v>#N/A</v>
      </c>
      <c r="GV619" s="668" t="e">
        <f>SUMIF(DS603:GK603,GV603,DS619:GK619)</f>
        <v>#N/A</v>
      </c>
      <c r="GW619" s="668" t="e">
        <f>SUMIF(DS603:GK603,GW603,DS619:GK619)</f>
        <v>#N/A</v>
      </c>
      <c r="GX619" s="668" t="e">
        <f>SUMIF(DS603:GK603,GX603,DS619:GK619)</f>
        <v>#N/A</v>
      </c>
      <c r="GY619" s="668" t="e">
        <f>SUMIF(DS603:GK603,GY603,DS619:GK619)</f>
        <v>#N/A</v>
      </c>
      <c r="GZ619" s="646" t="e">
        <f>#REF!=SUM(GO619:GY619)</f>
        <v>#REF!</v>
      </c>
      <c r="HB619" s="668" t="e">
        <f>IF(GZ619,0,(#REF!-SUM(GO619:GY619))*INDEX(AK604:AT611,MATCH(GN619,AI604:AI611,0),MATCH(HB615,AK603:AT603,0)))</f>
        <v>#REF!</v>
      </c>
      <c r="HC619" s="668" t="e">
        <f>IF(GZ619,0,(#REF!-SUM(GO619:GY619))*INDEX(AK604:AT611,MATCH(GN619,AI604:AI611,0),MATCH(HC615,AK603:AT603,0)))</f>
        <v>#REF!</v>
      </c>
      <c r="HD619" s="668" t="e">
        <f>IF(GZ619,0,(#REF!-SUM(GO619:GY619))*INDEX(AK604:AT611,MATCH(GN619,AI604:AI611,0),MATCH(HD615,AK603:AT603,0)))</f>
        <v>#REF!</v>
      </c>
      <c r="HE619" s="668" t="e">
        <f>IF(GZ619,0,(#REF!-SUM(GO619:GY619))*INDEX(AK604:AT611,MATCH(GN619,AI604:AI611,0),MATCH(HE615,AK603:AT603,0)))</f>
        <v>#REF!</v>
      </c>
      <c r="HF619" s="668" t="e">
        <f>IF(GZ619,0,(#REF!-SUM(GO619:GY619))*INDEX(AK604:AT611,MATCH(GN619,AI604:AI611,0),MATCH(HF615,AK603:AT603,0)))</f>
        <v>#REF!</v>
      </c>
      <c r="HG619" s="668" t="e">
        <f>IF(GZ619,0,(#REF!-SUM(GO619:GY619))*INDEX(AK604:AT611,MATCH(GN619,AI604:AI611,0),MATCH(HG615,AK603:AT603,0)))</f>
        <v>#REF!</v>
      </c>
      <c r="HH619" s="668" t="e">
        <f>IF(GZ619,0,(#REF!-SUM(GO619:GY619))*INDEX(AK604:AT611,MATCH(GN619,AI604:AI611,0),MATCH(HH615,AK603:AT603,0)))</f>
        <v>#REF!</v>
      </c>
      <c r="HI619" s="668" t="e">
        <f>IF(GZ619,0,(#REF!-SUM(GO619:GY619))*INDEX(AK604:AT611,MATCH(GN619,AI604:AI611,0),MATCH(HI615,AK603:AT603,0)))</f>
        <v>#REF!</v>
      </c>
      <c r="HJ619" s="668" t="e">
        <f>IF(GZ619,0,(#REF!-SUM(GO619:GY619))*INDEX(AK604:AT611,MATCH(GN619,AI604:AI611,0),MATCH(HJ615,AK603:AT603,0)))</f>
        <v>#REF!</v>
      </c>
      <c r="HK619" s="668" t="e">
        <f>IF(GZ619,0,(#REF!-SUM(GO619:GY619))*INDEX(AK604:AT611,MATCH(GN619,AI604:AI611,0),MATCH(HK615,AK603:AT603,0)))</f>
        <v>#REF!</v>
      </c>
      <c r="HL619" s="668" t="e">
        <f>(SUM(HB619:HK619)+SUM(GO619:GY619))=#REF!</f>
        <v>#REF!</v>
      </c>
      <c r="HM619" s="674"/>
      <c r="HN619" s="674"/>
      <c r="HO619" s="674"/>
      <c r="HP619" s="674"/>
      <c r="HQ619" s="674"/>
      <c r="HR619" s="674"/>
      <c r="HS619" s="674"/>
      <c r="HT619" s="674"/>
      <c r="HU619" s="674"/>
      <c r="HV619" s="674"/>
      <c r="HW619" s="674"/>
      <c r="HX619" s="674"/>
      <c r="HY619" s="674"/>
      <c r="HZ619" s="674"/>
    </row>
    <row r="620" spans="1:234" hidden="1" x14ac:dyDescent="0.25">
      <c r="A620" s="643" t="s">
        <v>208</v>
      </c>
      <c r="G620" s="670"/>
      <c r="H620" s="670"/>
      <c r="I620" s="674"/>
      <c r="J620" s="674"/>
      <c r="K620" s="674"/>
      <c r="L620" s="674"/>
      <c r="M620" s="674"/>
      <c r="N620" s="674"/>
      <c r="O620" s="674"/>
      <c r="P620" s="674"/>
      <c r="Q620" s="674"/>
      <c r="R620" s="674"/>
      <c r="S620" s="675"/>
      <c r="DR620" s="749">
        <v>2027</v>
      </c>
      <c r="DS620" s="665" t="e">
        <f>INDEX(DT598:EA599,MATCH(DR620,DR598:DR599,0),MATCH(DS614,DT596:EA596,0))*INDEX(AJ604:AT611,MATCH(DS614,AI604:AI611,0),MATCH(DS615,AJ603:AT603,0))</f>
        <v>#N/A</v>
      </c>
      <c r="DT620" s="665" t="e">
        <f>INDEX(DT598:EA599,MATCH(DR620,DR598:DR599,0),MATCH(DT614,DT596:EA596,0))*INDEX(AJ604:AT611,MATCH(DT614,AI604:AI611,0),MATCH(DT615,AJ603:AT603,0))</f>
        <v>#N/A</v>
      </c>
      <c r="DU620" s="665" t="e">
        <f>INDEX(DT598:EA599,MATCH(DR620,DR598:DR599,0),MATCH(DU614,DT596:EA596,0))*INDEX(AJ604:AT611,MATCH(DU614,AI604:AI611,0),MATCH(DU615,AJ603:AT603,0))</f>
        <v>#N/A</v>
      </c>
      <c r="DV620" s="665" t="e">
        <f>INDEX(DT598:EA599,MATCH(DR620,DR598:DR599,0),MATCH(DV614,DT596:EA596,0))*INDEX(AJ604:AT611,MATCH(DV614,AI604:AI611,0),MATCH(DV615,AJ603:AT603,0))</f>
        <v>#N/A</v>
      </c>
      <c r="DW620" s="665" t="e">
        <f>INDEX(DT598:EA599,MATCH(DR620,DR598:DR599,0),MATCH(DW614,DT596:EA596,0))*INDEX(AJ604:AT611,MATCH(DW614,AI604:AI611,0),MATCH(DW615,AJ603:AT603,0))</f>
        <v>#N/A</v>
      </c>
      <c r="DX620" s="665" t="e">
        <f>INDEX(DT598:EA599,MATCH(DR620,DR598:DR599,0),MATCH(DX614,DT596:EA596,0))*INDEX(AJ604:AT611,MATCH(DX614,AI604:AI611,0),MATCH(DX615,AJ603:AT603,0))</f>
        <v>#N/A</v>
      </c>
      <c r="DY620" s="665" t="e">
        <f>INDEX(DT598:EA599,MATCH(DR620,DR598:DR599,0),MATCH(DY614,DT596:EA596,0))*INDEX(AJ604:AT611,MATCH(DY614,AI604:AI611,0),MATCH(DY615,AJ603:AT603,0))</f>
        <v>#N/A</v>
      </c>
      <c r="DZ620" s="665" t="e">
        <f>INDEX(DT598:EA599,MATCH(DR620,DR598:DR599,0),MATCH(DZ614,DT596:EA596,0))*INDEX(AJ604:AT611,MATCH(DZ614,AI604:AI611,0),MATCH(DZ615,AJ603:AT603,0))</f>
        <v>#N/A</v>
      </c>
      <c r="EA620" s="665" t="e">
        <f>INDEX(DT598:EA599,MATCH(DR620,DR598:DR599,0),MATCH(EA614,DT596:EA596,0))*INDEX(AJ604:AT611,MATCH(EA614,AI604:AI611,0),MATCH(EA615,AJ603:AT603,0))</f>
        <v>#N/A</v>
      </c>
      <c r="EB620" s="665" t="e">
        <f>INDEX(DT598:EA599,MATCH(DR620,DR598:DR599,0),MATCH(EB614,DT596:EA596,0))*INDEX(AJ604:AT611,MATCH(EB614,AI604:AI611,0),MATCH(EB615,AJ603:AT603,0))</f>
        <v>#N/A</v>
      </c>
      <c r="EC620" s="665" t="e">
        <f>INDEX(DT598:EA599,MATCH(DR620,DR598:DR599,0),MATCH(EC614,DT596:EA596,0))*INDEX(AJ604:AT611,MATCH(EC614,AI604:AI611,0),MATCH(EC615,AJ603:AT603,0))</f>
        <v>#N/A</v>
      </c>
      <c r="ED620" s="665" t="e">
        <f>INDEX(DT598:EA599,MATCH(DR620,DR598:DR599,0),MATCH(ED614,DT596:EA596,0))*INDEX(AJ604:AT611,MATCH(ED614,AI604:AI611,0),MATCH(ED615,AJ603:AT603,0))</f>
        <v>#N/A</v>
      </c>
      <c r="EE620" s="665" t="e">
        <f>INDEX(DT598:EA599,MATCH(DR620,DR598:DR599,0),MATCH(EE614,DT596:EA596,0))*INDEX(AJ604:AT611,MATCH(EE614,AI604:AI611,0),MATCH(EE615,AJ603:AT603,0))</f>
        <v>#N/A</v>
      </c>
      <c r="EF620" s="665" t="e">
        <f>INDEX(DT598:EA599,MATCH(DR620,DR598:DR599,0),MATCH(EF614,DT596:EA596,0))*INDEX(AJ604:AT611,MATCH(EF614,AI604:AI611,0),MATCH(EF615,AJ603:AT603,0))</f>
        <v>#N/A</v>
      </c>
      <c r="EG620" s="665" t="e">
        <f>INDEX(DT598:EA599,MATCH(DR620,DR598:DR599,0),MATCH(EG614,DT596:EA596,0))*INDEX(AJ604:AT611,MATCH(EG614,AI604:AI611,0),MATCH(EG615,AJ603:AT603,0))</f>
        <v>#N/A</v>
      </c>
      <c r="EH620" s="665" t="e">
        <f>INDEX(DT598:EA599,MATCH(DR620,DR598:DR599,0),MATCH(EH614,DT596:EA596,0))*INDEX(AJ604:AT611,MATCH(EH614,AI604:AI611,0),MATCH(EH615,AJ603:AT603,0))</f>
        <v>#N/A</v>
      </c>
      <c r="EI620" s="665" t="e">
        <f>INDEX(DT598:EA599,MATCH(DR620,DR598:DR599,0),MATCH(EI614,DT596:EA596,0))*INDEX(AJ604:AT611,MATCH(EI614,AI604:AI611,0),MATCH(EI615,AJ603:AT603,0))</f>
        <v>#N/A</v>
      </c>
      <c r="EJ620" s="665" t="e">
        <f>INDEX(DT598:EA599,MATCH(DR620,DR598:DR599,0),MATCH(EJ614,DT596:EA596,0))*INDEX(AJ604:AT611,MATCH(EJ614,AI604:AI611,0),MATCH(EJ615,AJ603:AT603,0))</f>
        <v>#N/A</v>
      </c>
      <c r="EK620" s="665" t="e">
        <f>INDEX(DT598:EA599,MATCH(DR620,DR598:DR599,0),MATCH(EK614,DT596:EA596,0))*INDEX(AJ604:AT611,MATCH(EK614,AI604:AI611,0),MATCH(EK615,AJ603:AT603,0))</f>
        <v>#N/A</v>
      </c>
      <c r="EL620" s="665" t="e">
        <f>INDEX(DT598:EA599,MATCH(DR620,DR598:DR599,0),MATCH(EL614,DT596:EA596,0))*INDEX(AJ604:AT611,MATCH(EL614,AI604:AI611,0),MATCH(EL615,AJ603:AT603,0))</f>
        <v>#N/A</v>
      </c>
      <c r="EM620" s="665" t="e">
        <f>INDEX(DT598:EA599,MATCH(DR620,DR598:DR599,0),MATCH(EM614,DT596:EA596,0))*INDEX(AJ604:AT611,MATCH(EM614,AI604:AI611,0),MATCH(EM615,AJ603:AT603,0))</f>
        <v>#N/A</v>
      </c>
      <c r="EN620" s="665" t="e">
        <f>INDEX(DT598:EA599,MATCH(DR620,DR598:DR599,0),MATCH(EN614,DT596:EA596,0))*INDEX(AJ604:AT611,MATCH(EN614,AI604:AI611,0),MATCH(EN615,AJ603:AT603,0))</f>
        <v>#N/A</v>
      </c>
      <c r="EO620" s="665" t="e">
        <f>INDEX(DT598:EA599,MATCH(DR620,DR598:DR599,0),MATCH(EO614,DT596:EA596,0))*INDEX(AJ604:AT611,MATCH(EO614,AI604:AI611,0),MATCH(EO615,AJ603:AT603,0))</f>
        <v>#N/A</v>
      </c>
      <c r="EP620" s="665" t="e">
        <f>INDEX(DT598:EA599,MATCH(DR620,DR598:DR599,0),MATCH(EP614,DT596:EA596,0))*INDEX(AJ604:AT611,MATCH(EP614,AI604:AI611,0),MATCH(EP615,AJ603:AT603,0))</f>
        <v>#N/A</v>
      </c>
      <c r="EQ620" s="665" t="e">
        <f>INDEX(DT598:EA599,MATCH(DR620,DR598:DR599,0),MATCH(EQ614,DT596:EA596,0))*INDEX(AJ604:AT611,MATCH(EQ614,AI604:AI611,0),MATCH(EQ615,AJ603:AT603,0))</f>
        <v>#N/A</v>
      </c>
      <c r="ER620" s="665" t="e">
        <f>INDEX(DT598:EA599,MATCH(DR620,DR598:DR599,0),MATCH(ER614,DT596:EA596,0))*INDEX(AJ604:AT611,MATCH(ER614,AI604:AI611,0),MATCH(ER615,AJ603:AT603,0))</f>
        <v>#N/A</v>
      </c>
      <c r="ES620" s="665" t="e">
        <f>INDEX(DT598:EA599,MATCH(DR620,DR598:DR599,0),MATCH(ES614,DT596:EA596,0))*INDEX(AJ604:AT611,MATCH(ES614,AI604:AI611,0),MATCH(ES615,AJ603:AT603,0))</f>
        <v>#N/A</v>
      </c>
      <c r="ET620" s="665" t="e">
        <f>INDEX(DT598:EA599,MATCH(DR620,DR598:DR599,0),MATCH(ET614,DT596:EA596,0))*INDEX(AJ604:AT611,MATCH(ET614,AI604:AI611,0),MATCH(ET615,AJ603:AT603,0))</f>
        <v>#N/A</v>
      </c>
      <c r="EU620" s="665" t="e">
        <f>INDEX(DT598:EA599,MATCH(DR620,DR598:DR599,0),MATCH(EU614,DT596:EA596,0))*INDEX(AJ604:AT611,MATCH(EU614,AI604:AI611,0),MATCH(EU615,AJ603:AT603,0))</f>
        <v>#N/A</v>
      </c>
      <c r="EV620" s="665" t="e">
        <f>INDEX(DT598:EA599,MATCH(DR620,DR598:DR599,0),MATCH(EV614,DT596:EA596,0))*INDEX(AJ604:AT611,MATCH(EV614,AI604:AI611,0),MATCH(EV615,AJ603:AT603,0))</f>
        <v>#N/A</v>
      </c>
      <c r="EW620" s="665" t="e">
        <f>INDEX(DT598:EA599,MATCH(DR620,DR598:DR599,0),MATCH(EW614,DT596:EA596,0))*INDEX(AJ604:AT611,MATCH(EW614,AI604:AI611,0),MATCH(EW615,AJ603:AT603,0))</f>
        <v>#N/A</v>
      </c>
      <c r="EX620" s="665" t="e">
        <f>INDEX(DT598:EA599,MATCH(DR620,DR598:DR599,0),MATCH(EX614,DT596:EA596,0))*INDEX(AJ604:AT611,MATCH(EX614,AI604:AI611,0),MATCH(EX615,AJ603:AT603,0))</f>
        <v>#N/A</v>
      </c>
      <c r="EY620" s="665" t="e">
        <f>INDEX(DT598:EA599,MATCH(DR620,DR598:DR599,0),MATCH(EY614,DT596:EA596,0))*INDEX(AJ604:AT611,MATCH(EY614,AI604:AI611,0),MATCH(EY615,AJ603:AT603,0))</f>
        <v>#N/A</v>
      </c>
      <c r="EZ620" s="665" t="e">
        <f>INDEX(DT598:EA599,MATCH(DR620,DR598:DR599,0),MATCH(EZ614,DT596:EA596,0))*INDEX(AJ604:AT611,MATCH(EZ614,AI604:AI611,0),MATCH(EZ615,AJ603:AT603,0))</f>
        <v>#N/A</v>
      </c>
      <c r="FA620" s="665" t="e">
        <f>INDEX(DT598:EA599,MATCH(DR620,DR598:DR599,0),MATCH(FA614,DT596:EA596,0))*INDEX(AJ604:AT611,MATCH(FA614,AI604:AI611,0),MATCH(FA615,AJ603:AT603,0))</f>
        <v>#N/A</v>
      </c>
      <c r="FB620" s="665" t="e">
        <f>INDEX(DT598:EA599,MATCH(DR620,DR598:DR599,0),MATCH(FB614,DT596:EA596,0))*INDEX(AJ604:AT611,MATCH(FB614,AI604:AI611,0),MATCH(FB615,AJ603:AT603,0))</f>
        <v>#N/A</v>
      </c>
      <c r="FC620" s="665" t="e">
        <f>INDEX(DT598:EA599,MATCH(DR620,DR598:DR599,0),MATCH(FC614,DT596:EA596,0))*INDEX(AJ604:AT611,MATCH(FC614,AI604:AI611,0),MATCH(FC615,AJ603:AT603,0))</f>
        <v>#N/A</v>
      </c>
      <c r="FD620" s="665" t="e">
        <f>INDEX(DT598:EA599,MATCH(DR620,DR598:DR599,0),MATCH(FD614,DT596:EA596,0))*INDEX(AJ604:AT611,MATCH(FD614,AI604:AI611,0),MATCH(FD615,AJ603:AT603,0))</f>
        <v>#N/A</v>
      </c>
      <c r="FE620" s="665" t="e">
        <f>INDEX(DT598:EA599,MATCH(DR620,DR598:DR599,0),MATCH(FE614,DT596:EA596,0))*INDEX(AJ604:AT611,MATCH(FE614,AI604:AI611,0),MATCH(FE615,AJ603:AT603,0))</f>
        <v>#N/A</v>
      </c>
      <c r="FF620" s="665" t="e">
        <f>INDEX(DT598:EA599,MATCH(DR620,DR598:DR599,0),MATCH(FF614,DT596:EA596,0))*INDEX(AJ604:AT611,MATCH(FF614,AI604:AI611,0),MATCH(FF615,AJ603:AT603,0))</f>
        <v>#N/A</v>
      </c>
      <c r="FG620" s="665" t="e">
        <f>INDEX(DT598:EA599,MATCH(DR620,DR598:DR599,0),MATCH(FG614,DT596:EA596,0))*INDEX(AJ604:AT611,MATCH(FG614,AI604:AI611,0),MATCH(FG615,AJ603:AT603,0))</f>
        <v>#N/A</v>
      </c>
      <c r="FH620" s="665" t="e">
        <f>INDEX(DT598:EA599,MATCH(DR620,DR598:DR599,0),MATCH(FH614,DT596:EA596,0))*INDEX(AJ604:AT611,MATCH(FH614,AI604:AI611,0),MATCH(FH615,AJ603:AT603,0))</f>
        <v>#N/A</v>
      </c>
      <c r="FI620" s="665" t="e">
        <f>INDEX(DT598:EA599,MATCH(DR620,DR598:DR599,0),MATCH(FI614,DT596:EA596,0))*INDEX(AJ604:AT611,MATCH(FI614,AI604:AI611,0),MATCH(FI615,AJ603:AT603,0))</f>
        <v>#N/A</v>
      </c>
      <c r="FJ620" s="665" t="e">
        <f>INDEX(DT598:EA599,MATCH(DR620,DR598:DR599,0),MATCH(FJ614,DT596:EA596,0))*INDEX(AJ604:AT611,MATCH(FJ614,AI604:AI611,0),MATCH(FJ615,AJ603:AT603,0))</f>
        <v>#N/A</v>
      </c>
      <c r="FK620" s="665" t="e">
        <f>INDEX(DT598:EA599,MATCH(DR620,DR598:DR599,0),MATCH(FK614,DT596:EA596,0))*INDEX(AJ604:AT611,MATCH(FK614,AI604:AI611,0),MATCH(FK615,AJ603:AT603,0))</f>
        <v>#N/A</v>
      </c>
      <c r="FL620" s="665" t="e">
        <f>INDEX(DT598:EA599,MATCH(DR620,DR598:DR599,0),MATCH(FL614,DT596:EA596,0))*INDEX(AJ604:AT611,MATCH(FL614,AI604:AI611,0),MATCH(FL615,AJ603:AT603,0))</f>
        <v>#N/A</v>
      </c>
      <c r="FM620" s="665" t="e">
        <f>INDEX(DT598:EA599,MATCH(DR620,DR598:DR599,0),MATCH(FM614,DT596:EA596,0))*INDEX(AJ604:AT611,MATCH(FM614,AI604:AI611,0),MATCH(FM615,AJ603:AT603,0))</f>
        <v>#N/A</v>
      </c>
      <c r="FN620" s="665" t="e">
        <f>INDEX(DT598:EA599,MATCH(DR620,DR598:DR599,0),MATCH(FN614,DT596:EA596,0))*INDEX(AJ604:AT611,MATCH(FN614,AI604:AI611,0),MATCH(FN615,AJ603:AT603,0))</f>
        <v>#N/A</v>
      </c>
      <c r="FO620" s="665" t="e">
        <f>INDEX(DT598:EA599,MATCH(DR620,DR598:DR599,0),MATCH(FO614,DT596:EA596,0))*INDEX(AJ604:AT611,MATCH(FO614,AI604:AI611,0),MATCH(FO615,AJ603:AT603,0))</f>
        <v>#N/A</v>
      </c>
      <c r="FP620" s="665" t="e">
        <f>INDEX(DT598:EA599,MATCH(DR620,DR598:DR599,0),MATCH(FP614,DT596:EA596,0))*INDEX(AJ604:AT611,MATCH(FP614,AI604:AI611,0),MATCH(FP615,AJ603:AT603,0))</f>
        <v>#N/A</v>
      </c>
      <c r="FQ620" s="665" t="e">
        <f>INDEX(DT598:EA599,MATCH(DR620,DR598:DR599,0),MATCH(FQ614,DT596:EA596,0))*INDEX(AJ604:AT611,MATCH(FQ614,AI604:AI611,0),MATCH(FQ615,AJ603:AT603,0))</f>
        <v>#N/A</v>
      </c>
      <c r="FR620" s="665" t="e">
        <f>INDEX(DT598:EA599,MATCH(DR620,DR598:DR599,0),MATCH(FR614,DT596:EA596,0))*INDEX(AJ604:AT611,MATCH(FR614,AI604:AI611,0),MATCH(FR615,AJ603:AT603,0))</f>
        <v>#N/A</v>
      </c>
      <c r="FS620" s="665" t="e">
        <f>INDEX(DT598:EA599,MATCH(DR620,DR598:DR599,0),MATCH(FS614,DT596:EA596,0))*INDEX(AJ604:AT611,MATCH(FS614,AI604:AI611,0),MATCH(FS615,AJ603:AT603,0))</f>
        <v>#N/A</v>
      </c>
      <c r="FT620" s="665" t="e">
        <f>INDEX(DT598:EA599,MATCH(DR620,DR598:DR599,0),MATCH(FT614,DT596:EA596,0))*INDEX(AJ604:AT611,MATCH(FT614,AI604:AI611,0),MATCH(FT615,AJ603:AT603,0))</f>
        <v>#N/A</v>
      </c>
      <c r="FU620" s="665" t="e">
        <f>INDEX(DT598:EA599,MATCH(DR620,DR598:DR599,0),MATCH(FU614,DT596:EA596,0))*INDEX(AJ604:AT611,MATCH(FU614,AI604:AI611,0),MATCH(FU615,AJ603:AT603,0))</f>
        <v>#N/A</v>
      </c>
      <c r="FV620" s="665" t="e">
        <f>INDEX(DT598:EA599,MATCH(DR620,DR598:DR599,0),MATCH(FV614,DT596:EA596,0))*INDEX(AJ604:AT611,MATCH(FV614,AI604:AI611,0),MATCH(FV615,AJ603:AT603,0))</f>
        <v>#N/A</v>
      </c>
      <c r="FW620" s="665" t="e">
        <f>INDEX(DT598:EA599,MATCH(DR620,DR598:DR599,0),MATCH(FW614,DT596:EA596,0))*INDEX(AJ604:AT611,MATCH(FW614,AI604:AI611,0),MATCH(FW615,AJ603:AT603,0))</f>
        <v>#N/A</v>
      </c>
      <c r="FX620" s="665" t="e">
        <f>INDEX(DT598:EA599,MATCH(DR620,DR598:DR599,0),MATCH(FX614,DT596:EA596,0))*INDEX(AJ604:AT611,MATCH(FX614,AI604:AI611,0),MATCH(FX615,AJ603:AT603,0))</f>
        <v>#N/A</v>
      </c>
      <c r="FY620" s="665" t="e">
        <f>INDEX(DT598:EA599,MATCH(DR620,DR598:DR599,0),MATCH(FY614,DT596:EA596,0))*INDEX(AJ604:AT611,MATCH(FY614,AI604:AI611,0),MATCH(FY615,AJ603:AT603,0))</f>
        <v>#N/A</v>
      </c>
      <c r="FZ620" s="665" t="e">
        <f>INDEX(DT598:EA599,MATCH(DR620,DR598:DR599,0),MATCH(FZ614,DT596:EA596,0))*INDEX(AJ604:AT611,MATCH(FZ614,AI604:AI611,0),MATCH(FZ615,AJ603:AT603,0))</f>
        <v>#N/A</v>
      </c>
      <c r="GA620" s="665" t="e">
        <f>INDEX(DT598:EA599,MATCH(DR620,DR598:DR599,0),MATCH(GA614,DT596:EA596,0))*INDEX(AJ604:AT611,MATCH(GA614,AI604:AI611,0),MATCH(GA615,AJ603:AT603,0))</f>
        <v>#N/A</v>
      </c>
      <c r="GB620" s="665" t="e">
        <f>INDEX(DT598:EA599,MATCH(DR620,DR598:DR599,0),MATCH(GB614,DT596:EA596,0))*INDEX(AJ604:AT611,MATCH(GB614,AI604:AI611,0),MATCH(GB615,AJ603:AT603,0))</f>
        <v>#N/A</v>
      </c>
      <c r="GC620" s="665" t="e">
        <f>INDEX(DT598:EA599,MATCH(DR620,DR598:DR599,0),MATCH(GC614,DT596:EA596,0))*INDEX(AJ604:AT611,MATCH(GC614,AI604:AI611,0),MATCH(GC615,AJ603:AT603,0))</f>
        <v>#N/A</v>
      </c>
      <c r="GD620" s="665" t="e">
        <f>INDEX(DT598:EA599,MATCH(DR620,DR598:DR599,0),MATCH(GD614,DT596:EA596,0))*INDEX(AJ604:AT611,MATCH(GD614,AI604:AI611,0),MATCH(GD615,AJ603:AT603,0))</f>
        <v>#N/A</v>
      </c>
      <c r="GE620" s="665" t="e">
        <f>INDEX(DT598:EA599,MATCH(DR620,DR598:DR599,0),MATCH(GE614,DT596:EA596,0))*INDEX(AJ604:AT611,MATCH(GE614,AI604:AI611,0),MATCH(GE615,AJ603:AT603,0))</f>
        <v>#N/A</v>
      </c>
      <c r="GF620" s="665" t="e">
        <f>INDEX(DT598:EA599,MATCH(DR620,DR598:DR599,0),MATCH(GF614,DT596:EA596,0))*INDEX(AJ604:AT611,MATCH(GF614,AI604:AI611,0),MATCH(GF615,AJ603:AT603,0))</f>
        <v>#N/A</v>
      </c>
      <c r="GG620" s="665" t="e">
        <f>INDEX(DT598:EA599,MATCH(DR620,DR598:DR599,0),MATCH(GG614,DT596:EA596,0))*INDEX(AJ604:AT611,MATCH(GG614,AI604:AI611,0),MATCH(GG615,AJ603:AT603,0))</f>
        <v>#N/A</v>
      </c>
      <c r="GH620" s="665" t="e">
        <f>INDEX(DT598:EA599,MATCH(DR620,DR598:DR599,0),MATCH(GH614,DT596:EA596,0))*INDEX(AJ604:AT611,MATCH(GH614,AI604:AI611,0),MATCH(GH615,AJ603:AT603,0))</f>
        <v>#N/A</v>
      </c>
      <c r="GI620" s="665" t="e">
        <f>INDEX(DT598:EA599,MATCH(DR620,DR598:DR599,0),MATCH(GI614,DT596:EA596,0))*INDEX(AJ604:AT611,MATCH(GI614,AI604:AI611,0),MATCH(GI615,AJ603:AT603,0))</f>
        <v>#N/A</v>
      </c>
      <c r="GJ620" s="665" t="e">
        <f>INDEX(DT598:EA599,MATCH(DR620,DR598:DR599,0),MATCH(GJ614,DT596:EA596,0))*INDEX(AJ604:AT611,MATCH(GJ614,AI604:AI611,0),MATCH(GJ615,AJ603:AT603,0))</f>
        <v>#N/A</v>
      </c>
      <c r="GK620" s="665" t="e">
        <f>INDEX(DT598:EA599,MATCH(DR620,DR598:DR599,0),MATCH(GK614,DT596:EA596,0))*INDEX(AJ604:AT611,MATCH(GK614,AI604:AI611,0),MATCH(GK615,AJ603:AT603,0))</f>
        <v>#N/A</v>
      </c>
      <c r="GL620" s="665" t="e">
        <f>SUM(DS620:GK620)=#REF!-SUM(HB620:HK620)</f>
        <v>#N/A</v>
      </c>
      <c r="GM620" s="667"/>
      <c r="GN620" s="749">
        <v>2027</v>
      </c>
      <c r="GO620" s="664" t="e">
        <f>SUMIF(DS603:EN603,GO603,DS620:EN620)</f>
        <v>#N/A</v>
      </c>
      <c r="GP620" s="668" t="e">
        <f>SUMIF(DS603:GK603,GP603,DS620:GK620)</f>
        <v>#N/A</v>
      </c>
      <c r="GQ620" s="668" t="e">
        <f>SUMIF(DS603:GK603,GQ603,DS620:GK620)</f>
        <v>#N/A</v>
      </c>
      <c r="GR620" s="668" t="e">
        <f>SUMIF(DS603:GK603,GR603,DS620:GK620)</f>
        <v>#N/A</v>
      </c>
      <c r="GS620" s="668" t="e">
        <f>SUMIF(DS603:GK603,GS603,DS620:GK620)</f>
        <v>#N/A</v>
      </c>
      <c r="GT620" s="668" t="e">
        <f>SUMIF(DS603:GK603,GT603,DS620:GK620)</f>
        <v>#N/A</v>
      </c>
      <c r="GU620" s="668" t="e">
        <f>SUMIF(DS603:GK603,GU603,DS620:GK620)</f>
        <v>#N/A</v>
      </c>
      <c r="GV620" s="668" t="e">
        <f>SUMIF(DS603:GK603,GV603,DS620:GK620)</f>
        <v>#N/A</v>
      </c>
      <c r="GW620" s="668" t="e">
        <f>SUMIF(DS603:GK603,GW603,DS620:GK620)</f>
        <v>#N/A</v>
      </c>
      <c r="GX620" s="668" t="e">
        <f>SUMIF(DS603:GK603,GX603,DS620:GK620)</f>
        <v>#N/A</v>
      </c>
      <c r="GY620" s="668" t="e">
        <f>SUMIF(DS603:GK603,GY603,DS620:GK620)</f>
        <v>#N/A</v>
      </c>
      <c r="GZ620" s="646" t="e">
        <f>#REF!=SUM(GO620:GY620)</f>
        <v>#REF!</v>
      </c>
      <c r="HB620" s="668" t="e">
        <f>IF(GZ620,0,(#REF!-SUM(GO620:GY620))*INDEX(AK604:AT611,MATCH(GN620,AI604:AI611,0),MATCH(HB615,AK603:AT603,0)))</f>
        <v>#REF!</v>
      </c>
      <c r="HC620" s="668" t="e">
        <f>IF(GZ620,0,(#REF!-SUM(GO620:GY620))*INDEX(AK604:AT611,MATCH(GN620,AI604:AI611,0),MATCH(HC615,AK603:AT603,0)))</f>
        <v>#REF!</v>
      </c>
      <c r="HD620" s="668" t="e">
        <f>IF(GZ620,0,(#REF!-SUM(GO620:GY620))*INDEX(AK604:AT611,MATCH(GN620,AI604:AI611,0),MATCH(HD615,AK603:AT603,0)))</f>
        <v>#REF!</v>
      </c>
      <c r="HE620" s="668" t="e">
        <f>IF(GZ620,0,(#REF!-SUM(GO620:GY620))*INDEX(AK604:AT611,MATCH(GN620,AI604:AI611,0),MATCH(HE615,AK603:AT603,0)))</f>
        <v>#REF!</v>
      </c>
      <c r="HF620" s="668" t="e">
        <f>IF(GZ620,0,(#REF!-SUM(GO620:GY620))*INDEX(AK604:AT611,MATCH(GN620,AI604:AI611,0),MATCH(HF615,AK603:AT603,0)))</f>
        <v>#REF!</v>
      </c>
      <c r="HG620" s="668" t="e">
        <f>IF(GZ620,0,(#REF!-SUM(GO620:GY620))*INDEX(AK604:AT611,MATCH(GN620,AI604:AI611,0),MATCH(HG615,AK603:AT603,0)))</f>
        <v>#REF!</v>
      </c>
      <c r="HH620" s="668" t="e">
        <f>IF(GZ620,0,(#REF!-SUM(GO620:GY620))*INDEX(AK604:AT611,MATCH(GN620,AI604:AI611,0),MATCH(HH615,AK603:AT603,0)))</f>
        <v>#REF!</v>
      </c>
      <c r="HI620" s="668" t="e">
        <f>IF(GZ620,0,(#REF!-SUM(GO620:GY620))*INDEX(AK604:AT611,MATCH(GN620,AI604:AI611,0),MATCH(HI615,AK603:AT603,0)))</f>
        <v>#REF!</v>
      </c>
      <c r="HJ620" s="668" t="e">
        <f>IF(GZ620,0,(#REF!-SUM(GO620:GY620))*INDEX(AK604:AT611,MATCH(GN620,AI604:AI611,0),MATCH(HJ615,AK603:AT603,0)))</f>
        <v>#REF!</v>
      </c>
      <c r="HK620" s="668" t="e">
        <f>IF(GZ620,0,(#REF!-SUM(GO620:GY620))*INDEX(AK604:AT611,MATCH(GN620,AI604:AI611,0),MATCH(HK615,AK603:AT603,0)))</f>
        <v>#REF!</v>
      </c>
      <c r="HL620" s="668" t="e">
        <f>(SUM(HB620:HK620)+SUM(GO620:GY620))=#REF!</f>
        <v>#REF!</v>
      </c>
      <c r="HM620" s="674"/>
      <c r="HN620" s="674"/>
      <c r="HO620" s="674"/>
      <c r="HP620" s="674"/>
      <c r="HQ620" s="674"/>
      <c r="HR620" s="674"/>
      <c r="HS620" s="674"/>
      <c r="HT620" s="674"/>
      <c r="HU620" s="674"/>
      <c r="HV620" s="674"/>
      <c r="HW620" s="674"/>
      <c r="HX620" s="674"/>
      <c r="HY620" s="674"/>
      <c r="HZ620" s="674"/>
    </row>
    <row r="621" spans="1:234" hidden="1" x14ac:dyDescent="0.25">
      <c r="A621" s="643" t="s">
        <v>208</v>
      </c>
      <c r="G621" s="670"/>
      <c r="H621" s="670"/>
      <c r="I621" s="674"/>
      <c r="J621" s="674"/>
      <c r="K621" s="674"/>
      <c r="L621" s="674"/>
      <c r="M621" s="674"/>
      <c r="N621" s="674"/>
      <c r="O621" s="674"/>
      <c r="P621" s="674"/>
      <c r="Q621" s="674"/>
      <c r="R621" s="674"/>
      <c r="S621" s="675"/>
      <c r="DR621" s="749">
        <v>2028</v>
      </c>
      <c r="DS621" s="665" t="e">
        <f>INDEX(DT598:EA599,MATCH(DR621,DR598:DR599,0),MATCH(DS614,DT596:EA596,0))*INDEX(AJ604:AT611,MATCH(DS614,AI604:AI611,0),MATCH(DS615,AJ603:AT603,0))</f>
        <v>#N/A</v>
      </c>
      <c r="DT621" s="665" t="e">
        <f>INDEX(DT598:EA599,MATCH(DR621,DR598:DR599,0),MATCH(DT614,DT596:EA596,0))*INDEX(AJ604:AT611,MATCH(DT614,AI604:AI611,0),MATCH(DT615,AJ603:AT603,0))</f>
        <v>#N/A</v>
      </c>
      <c r="DU621" s="665" t="e">
        <f>INDEX(DT598:EA599,MATCH(DR621,DR598:DR599,0),MATCH(DU614,DT596:EA596,0))*INDEX(AJ604:AT611,MATCH(DU614,AI604:AI611,0),MATCH(DU615,AJ603:AT603,0))</f>
        <v>#N/A</v>
      </c>
      <c r="DV621" s="665" t="e">
        <f>INDEX(DT598:EA599,MATCH(DR621,DR598:DR599,0),MATCH(DV614,DT596:EA596,0))*INDEX(AJ604:AT611,MATCH(DV614,AI604:AI611,0),MATCH(DV615,AJ603:AT603,0))</f>
        <v>#N/A</v>
      </c>
      <c r="DW621" s="665" t="e">
        <f>INDEX(DT598:EA599,MATCH(DR621,DR598:DR599,0),MATCH(DW614,DT596:EA596,0))*INDEX(AJ604:AT611,MATCH(DW614,AI604:AI611,0),MATCH(DW615,AJ603:AT603,0))</f>
        <v>#N/A</v>
      </c>
      <c r="DX621" s="665" t="e">
        <f>INDEX(DT598:EA599,MATCH(DR621,DR598:DR599,0),MATCH(DX614,DT596:EA596,0))*INDEX(AJ604:AT611,MATCH(DX614,AI604:AI611,0),MATCH(DX615,AJ603:AT603,0))</f>
        <v>#N/A</v>
      </c>
      <c r="DY621" s="665" t="e">
        <f>INDEX(DT598:EA599,MATCH(DR621,DR598:DR599,0),MATCH(DY614,DT596:EA596,0))*INDEX(AJ604:AT611,MATCH(DY614,AI604:AI611,0),MATCH(DY615,AJ603:AT603,0))</f>
        <v>#N/A</v>
      </c>
      <c r="DZ621" s="665" t="e">
        <f>INDEX(DT598:EA599,MATCH(DR621,DR598:DR599,0),MATCH(DZ614,DT596:EA596,0))*INDEX(AJ604:AT611,MATCH(DZ614,AI604:AI611,0),MATCH(DZ615,AJ603:AT603,0))</f>
        <v>#N/A</v>
      </c>
      <c r="EA621" s="665" t="e">
        <f>INDEX(DT598:EA599,MATCH(DR621,DR598:DR599,0),MATCH(EA614,DT596:EA596,0))*INDEX(AJ604:AT611,MATCH(EA614,AI604:AI611,0),MATCH(EA615,AJ603:AT603,0))</f>
        <v>#N/A</v>
      </c>
      <c r="EB621" s="665" t="e">
        <f>INDEX(DT598:EA599,MATCH(DR621,DR598:DR599,0),MATCH(EB614,DT596:EA596,0))*INDEX(AJ604:AT611,MATCH(EB614,AI604:AI611,0),MATCH(EB615,AJ603:AT603,0))</f>
        <v>#N/A</v>
      </c>
      <c r="EC621" s="665" t="e">
        <f>INDEX(DT598:EA599,MATCH(DR621,DR598:DR599,0),MATCH(EC614,DT596:EA596,0))*INDEX(AJ604:AT611,MATCH(EC614,AI604:AI611,0),MATCH(EC615,AJ603:AT603,0))</f>
        <v>#N/A</v>
      </c>
      <c r="ED621" s="665" t="e">
        <f>INDEX(DT598:EA599,MATCH(DR621,DR598:DR599,0),MATCH(ED614,DT596:EA596,0))*INDEX(AJ604:AT611,MATCH(ED614,AI604:AI611,0),MATCH(ED615,AJ603:AT603,0))</f>
        <v>#N/A</v>
      </c>
      <c r="EE621" s="665" t="e">
        <f>INDEX(DT598:EA599,MATCH(DR621,DR598:DR599,0),MATCH(EE614,DT596:EA596,0))*INDEX(AJ604:AT611,MATCH(EE614,AI604:AI611,0),MATCH(EE615,AJ603:AT603,0))</f>
        <v>#N/A</v>
      </c>
      <c r="EF621" s="665" t="e">
        <f>INDEX(DT598:EA599,MATCH(DR621,DR598:DR599,0),MATCH(EF614,DT596:EA596,0))*INDEX(AJ604:AT611,MATCH(EF614,AI604:AI611,0),MATCH(EF615,AJ603:AT603,0))</f>
        <v>#N/A</v>
      </c>
      <c r="EG621" s="665" t="e">
        <f>INDEX(DT598:EA599,MATCH(DR621,DR598:DR599,0),MATCH(EG614,DT596:EA596,0))*INDEX(AJ604:AT611,MATCH(EG614,AI604:AI611,0),MATCH(EG615,AJ603:AT603,0))</f>
        <v>#N/A</v>
      </c>
      <c r="EH621" s="665" t="e">
        <f>INDEX(DT598:EA599,MATCH(DR621,DR598:DR599,0),MATCH(EH614,DT596:EA596,0))*INDEX(AJ604:AT611,MATCH(EH614,AI604:AI611,0),MATCH(EH615,AJ603:AT603,0))</f>
        <v>#N/A</v>
      </c>
      <c r="EI621" s="665" t="e">
        <f>INDEX(DT598:EA599,MATCH(DR621,DR598:DR599,0),MATCH(EI614,DT596:EA596,0))*INDEX(AJ604:AT611,MATCH(EI614,AI604:AI611,0),MATCH(EI615,AJ603:AT603,0))</f>
        <v>#N/A</v>
      </c>
      <c r="EJ621" s="665" t="e">
        <f>INDEX(DT598:EA599,MATCH(DR621,DR598:DR599,0),MATCH(EJ614,DT596:EA596,0))*INDEX(AJ604:AT611,MATCH(EJ614,AI604:AI611,0),MATCH(EJ615,AJ603:AT603,0))</f>
        <v>#N/A</v>
      </c>
      <c r="EK621" s="665" t="e">
        <f>INDEX(DT598:EA599,MATCH(DR621,DR598:DR599,0),MATCH(EK614,DT596:EA596,0))*INDEX(AJ604:AT611,MATCH(EK614,AI604:AI611,0),MATCH(EK615,AJ603:AT603,0))</f>
        <v>#N/A</v>
      </c>
      <c r="EL621" s="665" t="e">
        <f>INDEX(DT598:EA599,MATCH(DR621,DR598:DR599,0),MATCH(EL614,DT596:EA596,0))*INDEX(AJ604:AT611,MATCH(EL614,AI604:AI611,0),MATCH(EL615,AJ603:AT603,0))</f>
        <v>#N/A</v>
      </c>
      <c r="EM621" s="665" t="e">
        <f>INDEX(DT598:EA599,MATCH(DR621,DR598:DR599,0),MATCH(EM614,DT596:EA596,0))*INDEX(AJ604:AT611,MATCH(EM614,AI604:AI611,0),MATCH(EM615,AJ603:AT603,0))</f>
        <v>#N/A</v>
      </c>
      <c r="EN621" s="665" t="e">
        <f>INDEX(DT598:EA599,MATCH(DR621,DR598:DR599,0),MATCH(EN614,DT596:EA596,0))*INDEX(AJ604:AT611,MATCH(EN614,AI604:AI611,0),MATCH(EN615,AJ603:AT603,0))</f>
        <v>#N/A</v>
      </c>
      <c r="EO621" s="665" t="e">
        <f>INDEX(DT598:EA599,MATCH(DR621,DR598:DR599,0),MATCH(EO614,DT596:EA596,0))*INDEX(AJ604:AT611,MATCH(EO614,AI604:AI611,0),MATCH(EO615,AJ603:AT603,0))</f>
        <v>#N/A</v>
      </c>
      <c r="EP621" s="665" t="e">
        <f>INDEX(DT598:EA599,MATCH(DR621,DR598:DR599,0),MATCH(EP614,DT596:EA596,0))*INDEX(AJ604:AT611,MATCH(EP614,AI604:AI611,0),MATCH(EP615,AJ603:AT603,0))</f>
        <v>#N/A</v>
      </c>
      <c r="EQ621" s="665" t="e">
        <f>INDEX(DT598:EA599,MATCH(DR621,DR598:DR599,0),MATCH(EQ614,DT596:EA596,0))*INDEX(AJ604:AT611,MATCH(EQ614,AI604:AI611,0),MATCH(EQ615,AJ603:AT603,0))</f>
        <v>#N/A</v>
      </c>
      <c r="ER621" s="665" t="e">
        <f>INDEX(DT598:EA599,MATCH(DR621,DR598:DR599,0),MATCH(ER614,DT596:EA596,0))*INDEX(AJ604:AT611,MATCH(ER614,AI604:AI611,0),MATCH(ER615,AJ603:AT603,0))</f>
        <v>#N/A</v>
      </c>
      <c r="ES621" s="665" t="e">
        <f>INDEX(DT598:EA599,MATCH(DR621,DR598:DR599,0),MATCH(ES614,DT596:EA596,0))*INDEX(AJ604:AT611,MATCH(ES614,AI604:AI611,0),MATCH(ES615,AJ603:AT603,0))</f>
        <v>#N/A</v>
      </c>
      <c r="ET621" s="665" t="e">
        <f>INDEX(DT598:EA599,MATCH(DR621,DR598:DR599,0),MATCH(ET614,DT596:EA596,0))*INDEX(AJ604:AT611,MATCH(ET614,AI604:AI611,0),MATCH(ET615,AJ603:AT603,0))</f>
        <v>#N/A</v>
      </c>
      <c r="EU621" s="665" t="e">
        <f>INDEX(DT598:EA599,MATCH(DR621,DR598:DR599,0),MATCH(EU614,DT596:EA596,0))*INDEX(AJ604:AT611,MATCH(EU614,AI604:AI611,0),MATCH(EU615,AJ603:AT603,0))</f>
        <v>#N/A</v>
      </c>
      <c r="EV621" s="665" t="e">
        <f>INDEX(DT598:EA599,MATCH(DR621,DR598:DR599,0),MATCH(EV614,DT596:EA596,0))*INDEX(AJ604:AT611,MATCH(EV614,AI604:AI611,0),MATCH(EV615,AJ603:AT603,0))</f>
        <v>#N/A</v>
      </c>
      <c r="EW621" s="665" t="e">
        <f>INDEX(DT598:EA599,MATCH(DR621,DR598:DR599,0),MATCH(EW614,DT596:EA596,0))*INDEX(AJ604:AT611,MATCH(EW614,AI604:AI611,0),MATCH(EW615,AJ603:AT603,0))</f>
        <v>#N/A</v>
      </c>
      <c r="EX621" s="665" t="e">
        <f>INDEX(DT598:EA599,MATCH(DR621,DR598:DR599,0),MATCH(EX614,DT596:EA596,0))*INDEX(AJ604:AT611,MATCH(EX614,AI604:AI611,0),MATCH(EX615,AJ603:AT603,0))</f>
        <v>#N/A</v>
      </c>
      <c r="EY621" s="665" t="e">
        <f>INDEX(DT598:EA599,MATCH(DR621,DR598:DR599,0),MATCH(EY614,DT596:EA596,0))*INDEX(AJ604:AT611,MATCH(EY614,AI604:AI611,0),MATCH(EY615,AJ603:AT603,0))</f>
        <v>#N/A</v>
      </c>
      <c r="EZ621" s="665" t="e">
        <f>INDEX(DT598:EA599,MATCH(DR621,DR598:DR599,0),MATCH(EZ614,DT596:EA596,0))*INDEX(AJ604:AT611,MATCH(EZ614,AI604:AI611,0),MATCH(EZ615,AJ603:AT603,0))</f>
        <v>#N/A</v>
      </c>
      <c r="FA621" s="665" t="e">
        <f>INDEX(DT598:EA599,MATCH(DR621,DR598:DR599,0),MATCH(FA614,DT596:EA596,0))*INDEX(AJ604:AT611,MATCH(FA614,AI604:AI611,0),MATCH(FA615,AJ603:AT603,0))</f>
        <v>#N/A</v>
      </c>
      <c r="FB621" s="665" t="e">
        <f>INDEX(DT598:EA599,MATCH(DR621,DR598:DR599,0),MATCH(FB614,DT596:EA596,0))*INDEX(AJ604:AT611,MATCH(FB614,AI604:AI611,0),MATCH(FB615,AJ603:AT603,0))</f>
        <v>#N/A</v>
      </c>
      <c r="FC621" s="665" t="e">
        <f>INDEX(DT598:EA599,MATCH(DR621,DR598:DR599,0),MATCH(FC614,DT596:EA596,0))*INDEX(AJ604:AT611,MATCH(FC614,AI604:AI611,0),MATCH(FC615,AJ603:AT603,0))</f>
        <v>#N/A</v>
      </c>
      <c r="FD621" s="665" t="e">
        <f>INDEX(DT598:EA599,MATCH(DR621,DR598:DR599,0),MATCH(FD614,DT596:EA596,0))*INDEX(AJ604:AT611,MATCH(FD614,AI604:AI611,0),MATCH(FD615,AJ603:AT603,0))</f>
        <v>#N/A</v>
      </c>
      <c r="FE621" s="665" t="e">
        <f>INDEX(DT598:EA599,MATCH(DR621,DR598:DR599,0),MATCH(FE614,DT596:EA596,0))*INDEX(AJ604:AT611,MATCH(FE614,AI604:AI611,0),MATCH(FE615,AJ603:AT603,0))</f>
        <v>#N/A</v>
      </c>
      <c r="FF621" s="665" t="e">
        <f>INDEX(DT598:EA599,MATCH(DR621,DR598:DR599,0),MATCH(FF614,DT596:EA596,0))*INDEX(AJ604:AT611,MATCH(FF614,AI604:AI611,0),MATCH(FF615,AJ603:AT603,0))</f>
        <v>#N/A</v>
      </c>
      <c r="FG621" s="665" t="e">
        <f>INDEX(DT598:EA599,MATCH(DR621,DR598:DR599,0),MATCH(FG614,DT596:EA596,0))*INDEX(AJ604:AT611,MATCH(FG614,AI604:AI611,0),MATCH(FG615,AJ603:AT603,0))</f>
        <v>#N/A</v>
      </c>
      <c r="FH621" s="665" t="e">
        <f>INDEX(DT598:EA599,MATCH(DR621,DR598:DR599,0),MATCH(FH614,DT596:EA596,0))*INDEX(AJ604:AT611,MATCH(FH614,AI604:AI611,0),MATCH(FH615,AJ603:AT603,0))</f>
        <v>#N/A</v>
      </c>
      <c r="FI621" s="665" t="e">
        <f>INDEX(DT598:EA599,MATCH(DR621,DR598:DR599,0),MATCH(FI614,DT596:EA596,0))*INDEX(AJ604:AT611,MATCH(FI614,AI604:AI611,0),MATCH(FI615,AJ603:AT603,0))</f>
        <v>#N/A</v>
      </c>
      <c r="FJ621" s="665" t="e">
        <f>INDEX(DT598:EA599,MATCH(DR621,DR598:DR599,0),MATCH(FJ614,DT596:EA596,0))*INDEX(AJ604:AT611,MATCH(FJ614,AI604:AI611,0),MATCH(FJ615,AJ603:AT603,0))</f>
        <v>#N/A</v>
      </c>
      <c r="FK621" s="665" t="e">
        <f>INDEX(DT598:EA599,MATCH(DR621,DR598:DR599,0),MATCH(FK614,DT596:EA596,0))*INDEX(AJ604:AT611,MATCH(FK614,AI604:AI611,0),MATCH(FK615,AJ603:AT603,0))</f>
        <v>#N/A</v>
      </c>
      <c r="FL621" s="665" t="e">
        <f>INDEX(DT598:EA599,MATCH(DR621,DR598:DR599,0),MATCH(FL614,DT596:EA596,0))*INDEX(AJ604:AT611,MATCH(FL614,AI604:AI611,0),MATCH(FL615,AJ603:AT603,0))</f>
        <v>#N/A</v>
      </c>
      <c r="FM621" s="665" t="e">
        <f>INDEX(DT598:EA599,MATCH(DR621,DR598:DR599,0),MATCH(FM614,DT596:EA596,0))*INDEX(AJ604:AT611,MATCH(FM614,AI604:AI611,0),MATCH(FM615,AJ603:AT603,0))</f>
        <v>#N/A</v>
      </c>
      <c r="FN621" s="665" t="e">
        <f>INDEX(DT598:EA599,MATCH(DR621,DR598:DR599,0),MATCH(FN614,DT596:EA596,0))*INDEX(AJ604:AT611,MATCH(FN614,AI604:AI611,0),MATCH(FN615,AJ603:AT603,0))</f>
        <v>#N/A</v>
      </c>
      <c r="FO621" s="665" t="e">
        <f>INDEX(DT598:EA599,MATCH(DR621,DR598:DR599,0),MATCH(FO614,DT596:EA596,0))*INDEX(AJ604:AT611,MATCH(FO614,AI604:AI611,0),MATCH(FO615,AJ603:AT603,0))</f>
        <v>#N/A</v>
      </c>
      <c r="FP621" s="665" t="e">
        <f>INDEX(DT598:EA599,MATCH(DR621,DR598:DR599,0),MATCH(FP614,DT596:EA596,0))*INDEX(AJ604:AT611,MATCH(FP614,AI604:AI611,0),MATCH(FP615,AJ603:AT603,0))</f>
        <v>#N/A</v>
      </c>
      <c r="FQ621" s="665" t="e">
        <f>INDEX(DT598:EA599,MATCH(DR621,DR598:DR599,0),MATCH(FQ614,DT596:EA596,0))*INDEX(AJ604:AT611,MATCH(FQ614,AI604:AI611,0),MATCH(FQ615,AJ603:AT603,0))</f>
        <v>#N/A</v>
      </c>
      <c r="FR621" s="665" t="e">
        <f>INDEX(DT598:EA599,MATCH(DR621,DR598:DR599,0),MATCH(FR614,DT596:EA596,0))*INDEX(AJ604:AT611,MATCH(FR614,AI604:AI611,0),MATCH(FR615,AJ603:AT603,0))</f>
        <v>#N/A</v>
      </c>
      <c r="FS621" s="665" t="e">
        <f>INDEX(DT598:EA599,MATCH(DR621,DR598:DR599,0),MATCH(FS614,DT596:EA596,0))*INDEX(AJ604:AT611,MATCH(FS614,AI604:AI611,0),MATCH(FS615,AJ603:AT603,0))</f>
        <v>#N/A</v>
      </c>
      <c r="FT621" s="665" t="e">
        <f>INDEX(DT598:EA599,MATCH(DR621,DR598:DR599,0),MATCH(FT614,DT596:EA596,0))*INDEX(AJ604:AT611,MATCH(FT614,AI604:AI611,0),MATCH(FT615,AJ603:AT603,0))</f>
        <v>#N/A</v>
      </c>
      <c r="FU621" s="665" t="e">
        <f>INDEX(DT598:EA599,MATCH(DR621,DR598:DR599,0),MATCH(FU614,DT596:EA596,0))*INDEX(AJ604:AT611,MATCH(FU614,AI604:AI611,0),MATCH(FU615,AJ603:AT603,0))</f>
        <v>#N/A</v>
      </c>
      <c r="FV621" s="665" t="e">
        <f>INDEX(DT598:EA599,MATCH(DR621,DR598:DR599,0),MATCH(FV614,DT596:EA596,0))*INDEX(AJ604:AT611,MATCH(FV614,AI604:AI611,0),MATCH(FV615,AJ603:AT603,0))</f>
        <v>#N/A</v>
      </c>
      <c r="FW621" s="665" t="e">
        <f>INDEX(DT598:EA599,MATCH(DR621,DR598:DR599,0),MATCH(FW614,DT596:EA596,0))*INDEX(AJ604:AT611,MATCH(FW614,AI604:AI611,0),MATCH(FW615,AJ603:AT603,0))</f>
        <v>#N/A</v>
      </c>
      <c r="FX621" s="665" t="e">
        <f>INDEX(DT598:EA599,MATCH(DR621,DR598:DR599,0),MATCH(FX614,DT596:EA596,0))*INDEX(AJ604:AT611,MATCH(FX614,AI604:AI611,0),MATCH(FX615,AJ603:AT603,0))</f>
        <v>#N/A</v>
      </c>
      <c r="FY621" s="665" t="e">
        <f>INDEX(DT598:EA599,MATCH(DR621,DR598:DR599,0),MATCH(FY614,DT596:EA596,0))*INDEX(AJ604:AT611,MATCH(FY614,AI604:AI611,0),MATCH(FY615,AJ603:AT603,0))</f>
        <v>#N/A</v>
      </c>
      <c r="FZ621" s="665" t="e">
        <f>INDEX(DT598:EA599,MATCH(DR621,DR598:DR599,0),MATCH(FZ614,DT596:EA596,0))*INDEX(AJ604:AT611,MATCH(FZ614,AI604:AI611,0),MATCH(FZ615,AJ603:AT603,0))</f>
        <v>#N/A</v>
      </c>
      <c r="GA621" s="665" t="e">
        <f>INDEX(DT598:EA599,MATCH(DR621,DR598:DR599,0),MATCH(GA614,DT596:EA596,0))*INDEX(AJ604:AT611,MATCH(GA614,AI604:AI611,0),MATCH(GA615,AJ603:AT603,0))</f>
        <v>#N/A</v>
      </c>
      <c r="GB621" s="665" t="e">
        <f>INDEX(DT598:EA599,MATCH(DR621,DR598:DR599,0),MATCH(GB614,DT596:EA596,0))*INDEX(AJ604:AT611,MATCH(GB614,AI604:AI611,0),MATCH(GB615,AJ603:AT603,0))</f>
        <v>#N/A</v>
      </c>
      <c r="GC621" s="665" t="e">
        <f>INDEX(DT598:EA599,MATCH(DR621,DR598:DR599,0),MATCH(GC614,DT596:EA596,0))*INDEX(AJ604:AT611,MATCH(GC614,AI604:AI611,0),MATCH(GC615,AJ603:AT603,0))</f>
        <v>#N/A</v>
      </c>
      <c r="GD621" s="665" t="e">
        <f>INDEX(DT598:EA599,MATCH(DR621,DR598:DR599,0),MATCH(GD614,DT596:EA596,0))*INDEX(AJ604:AT611,MATCH(GD614,AI604:AI611,0),MATCH(GD615,AJ603:AT603,0))</f>
        <v>#N/A</v>
      </c>
      <c r="GE621" s="665" t="e">
        <f>INDEX(DT598:EA599,MATCH(DR621,DR598:DR599,0),MATCH(GE614,DT596:EA596,0))*INDEX(AJ604:AT611,MATCH(GE614,AI604:AI611,0),MATCH(GE615,AJ603:AT603,0))</f>
        <v>#N/A</v>
      </c>
      <c r="GF621" s="665" t="e">
        <f>INDEX(DT598:EA599,MATCH(DR621,DR598:DR599,0),MATCH(GF614,DT596:EA596,0))*INDEX(AJ604:AT611,MATCH(GF614,AI604:AI611,0),MATCH(GF615,AJ603:AT603,0))</f>
        <v>#N/A</v>
      </c>
      <c r="GG621" s="665" t="e">
        <f>INDEX(DT598:EA599,MATCH(DR621,DR598:DR599,0),MATCH(GG614,DT596:EA596,0))*INDEX(AJ604:AT611,MATCH(GG614,AI604:AI611,0),MATCH(GG615,AJ603:AT603,0))</f>
        <v>#N/A</v>
      </c>
      <c r="GH621" s="665" t="e">
        <f>INDEX(DT598:EA599,MATCH(DR621,DR598:DR599,0),MATCH(GH614,DT596:EA596,0))*INDEX(AJ604:AT611,MATCH(GH614,AI604:AI611,0),MATCH(GH615,AJ603:AT603,0))</f>
        <v>#N/A</v>
      </c>
      <c r="GI621" s="665" t="e">
        <f>INDEX(DT598:EA599,MATCH(DR621,DR598:DR599,0),MATCH(GI614,DT596:EA596,0))*INDEX(AJ604:AT611,MATCH(GI614,AI604:AI611,0),MATCH(GI615,AJ603:AT603,0))</f>
        <v>#N/A</v>
      </c>
      <c r="GJ621" s="665" t="e">
        <f>INDEX(DT598:EA599,MATCH(DR621,DR598:DR599,0),MATCH(GJ614,DT596:EA596,0))*INDEX(AJ604:AT611,MATCH(GJ614,AI604:AI611,0),MATCH(GJ615,AJ603:AT603,0))</f>
        <v>#N/A</v>
      </c>
      <c r="GK621" s="665" t="e">
        <f>INDEX(DT598:EA599,MATCH(DR621,DR598:DR599,0),MATCH(GK614,DT596:EA596,0))*INDEX(AJ604:AT611,MATCH(GK614,AI604:AI611,0),MATCH(GK615,AJ603:AT603,0))</f>
        <v>#N/A</v>
      </c>
      <c r="GL621" s="665" t="e">
        <f>SUM(DS621:GK621)=#REF!-SUM(HB621:HK621)</f>
        <v>#N/A</v>
      </c>
      <c r="GM621" s="667"/>
      <c r="GN621" s="749">
        <v>2028</v>
      </c>
      <c r="GO621" s="664" t="e">
        <f>SUMIF(DS603:EN603,GO603,DS621:EN621)</f>
        <v>#N/A</v>
      </c>
      <c r="GP621" s="668" t="e">
        <f>SUMIF(DS603:GK603,GP603,DS621:GK621)</f>
        <v>#N/A</v>
      </c>
      <c r="GQ621" s="668" t="e">
        <f>SUMIF(DS603:GK603,GQ603,DS621:GK621)</f>
        <v>#N/A</v>
      </c>
      <c r="GR621" s="668" t="e">
        <f>SUMIF(DS603:GK603,GR603,DS621:GK621)</f>
        <v>#N/A</v>
      </c>
      <c r="GS621" s="668" t="e">
        <f>SUMIF(DS603:GK603,GS603,DS621:GK621)</f>
        <v>#N/A</v>
      </c>
      <c r="GT621" s="668" t="e">
        <f>SUMIF(DS603:GK603,GT603,DS621:GK621)</f>
        <v>#N/A</v>
      </c>
      <c r="GU621" s="668" t="e">
        <f>SUMIF(DS603:GK603,GU603,DS621:GK621)</f>
        <v>#N/A</v>
      </c>
      <c r="GV621" s="668" t="e">
        <f>SUMIF(DS603:GK603,GV603,DS621:GK621)</f>
        <v>#N/A</v>
      </c>
      <c r="GW621" s="668" t="e">
        <f>SUMIF(DS603:GK603,GW603,DS621:GK621)</f>
        <v>#N/A</v>
      </c>
      <c r="GX621" s="668" t="e">
        <f>SUMIF(DS603:GK603,GX603,DS621:GK621)</f>
        <v>#N/A</v>
      </c>
      <c r="GY621" s="668" t="e">
        <f>SUMIF(DS603:GK603,GY603,DS621:GK621)</f>
        <v>#N/A</v>
      </c>
      <c r="GZ621" s="646" t="e">
        <f>#REF!=SUM(GO621:GY621)</f>
        <v>#REF!</v>
      </c>
      <c r="HB621" s="668" t="e">
        <f>IF(GZ621,0,(#REF!-SUM(GO621:GY621))*INDEX(AK604:AT611,MATCH(GN621,AI604:AI611,0),MATCH(HB615,AK603:AT603,0)))</f>
        <v>#REF!</v>
      </c>
      <c r="HC621" s="668" t="e">
        <f>IF(GZ621,0,(#REF!-SUM(GO621:GY621))*INDEX(AK604:AT611,MATCH(GN621,AI604:AI611,0),MATCH(HC615,AK603:AT603,0)))</f>
        <v>#REF!</v>
      </c>
      <c r="HD621" s="668" t="e">
        <f>IF(GZ621,0,(#REF!-SUM(GO621:GY621))*INDEX(AK604:AT611,MATCH(GN621,AI604:AI611,0),MATCH(HD615,AK603:AT603,0)))</f>
        <v>#REF!</v>
      </c>
      <c r="HE621" s="668" t="e">
        <f>IF(GZ621,0,(#REF!-SUM(GO621:GY621))*INDEX(AK604:AT611,MATCH(GN621,AI604:AI611,0),MATCH(HE615,AK603:AT603,0)))</f>
        <v>#REF!</v>
      </c>
      <c r="HF621" s="668" t="e">
        <f>IF(GZ621,0,(#REF!-SUM(GO621:GY621))*INDEX(AK604:AT611,MATCH(GN621,AI604:AI611,0),MATCH(HF615,AK603:AT603,0)))</f>
        <v>#REF!</v>
      </c>
      <c r="HG621" s="668" t="e">
        <f>IF(GZ621,0,(#REF!-SUM(GO621:GY621))*INDEX(AK604:AT611,MATCH(GN621,AI604:AI611,0),MATCH(HG615,AK603:AT603,0)))</f>
        <v>#REF!</v>
      </c>
      <c r="HH621" s="668" t="e">
        <f>IF(GZ621,0,(#REF!-SUM(GO621:GY621))*INDEX(AK604:AT611,MATCH(GN621,AI604:AI611,0),MATCH(HH615,AK603:AT603,0)))</f>
        <v>#REF!</v>
      </c>
      <c r="HI621" s="668" t="e">
        <f>IF(GZ621,0,(#REF!-SUM(GO621:GY621))*INDEX(AK604:AT611,MATCH(GN621,AI604:AI611,0),MATCH(HI615,AK603:AT603,0)))</f>
        <v>#REF!</v>
      </c>
      <c r="HJ621" s="668" t="e">
        <f>IF(GZ621,0,(#REF!-SUM(GO621:GY621))*INDEX(AK604:AT611,MATCH(GN621,AI604:AI611,0),MATCH(HJ615,AK603:AT603,0)))</f>
        <v>#REF!</v>
      </c>
      <c r="HK621" s="668" t="e">
        <f>IF(GZ621,0,(#REF!-SUM(GO621:GY621))*INDEX(AK604:AT611,MATCH(GN621,AI604:AI611,0),MATCH(HK615,AK603:AT603,0)))</f>
        <v>#REF!</v>
      </c>
      <c r="HL621" s="668" t="e">
        <f>(SUM(HB621:HK621)+SUM(GO621:GY621))=#REF!</f>
        <v>#REF!</v>
      </c>
      <c r="HM621" s="674"/>
      <c r="HN621" s="674"/>
      <c r="HO621" s="674"/>
      <c r="HP621" s="674"/>
      <c r="HQ621" s="674"/>
      <c r="HR621" s="674"/>
      <c r="HS621" s="674"/>
      <c r="HT621" s="674"/>
      <c r="HU621" s="674"/>
      <c r="HV621" s="674"/>
      <c r="HW621" s="674"/>
      <c r="HX621" s="674"/>
      <c r="HY621" s="674"/>
      <c r="HZ621" s="674"/>
    </row>
    <row r="622" spans="1:234" hidden="1" x14ac:dyDescent="0.25">
      <c r="A622" s="643" t="s">
        <v>208</v>
      </c>
      <c r="S622" s="663"/>
      <c r="DR622" s="749">
        <v>2029</v>
      </c>
      <c r="DS622" s="665" t="e">
        <f>INDEX(DT598:EA599,MATCH(DR622,DR598:DR599,0),MATCH(DS614,DT596:EA596,0))*INDEX(AJ604:AT611,MATCH(DS614,AI604:AI611,0),MATCH(DS615,AJ603:AT603,0))</f>
        <v>#N/A</v>
      </c>
      <c r="DT622" s="665" t="e">
        <f>INDEX(DT598:EA599,MATCH(DR622,DR598:DR599,0),MATCH(DT614,DT596:EA596,0))*INDEX(AJ604:AT611,MATCH(DT614,AI604:AI611,0),MATCH(DT615,AJ603:AT603,0))</f>
        <v>#N/A</v>
      </c>
      <c r="DU622" s="665" t="e">
        <f>INDEX(DT598:EA599,MATCH(DR622,DR598:DR599,0),MATCH(DU614,DT596:EA596,0))*INDEX(AJ604:AT611,MATCH(DU614,AI604:AI611,0),MATCH(DU615,AJ603:AT603,0))</f>
        <v>#N/A</v>
      </c>
      <c r="DV622" s="665" t="e">
        <f>INDEX(DT598:EA599,MATCH(DR622,DR598:DR599,0),MATCH(DV614,DT596:EA596,0))*INDEX(AJ604:AT611,MATCH(DV614,AI604:AI611,0),MATCH(DV615,AJ603:AT603,0))</f>
        <v>#N/A</v>
      </c>
      <c r="DW622" s="665" t="e">
        <f>INDEX(DT598:EA599,MATCH(DR622,DR598:DR599,0),MATCH(DW614,DT596:EA596,0))*INDEX(AJ604:AT611,MATCH(DW614,AI604:AI611,0),MATCH(DW615,AJ603:AT603,0))</f>
        <v>#N/A</v>
      </c>
      <c r="DX622" s="665" t="e">
        <f>INDEX(DT598:EA599,MATCH(DR622,DR598:DR599,0),MATCH(DX614,DT596:EA596,0))*INDEX(AJ604:AT611,MATCH(DX614,AI604:AI611,0),MATCH(DX615,AJ603:AT603,0))</f>
        <v>#N/A</v>
      </c>
      <c r="DY622" s="665" t="e">
        <f>INDEX(DT598:EA599,MATCH(DR622,DR598:DR599,0),MATCH(DY614,DT596:EA596,0))*INDEX(AJ604:AT611,MATCH(DY614,AI604:AI611,0),MATCH(DY615,AJ603:AT603,0))</f>
        <v>#N/A</v>
      </c>
      <c r="DZ622" s="665" t="e">
        <f>INDEX(DT598:EA599,MATCH(DR622,DR598:DR599,0),MATCH(DZ614,DT596:EA596,0))*INDEX(AJ604:AT611,MATCH(DZ614,AI604:AI611,0),MATCH(DZ615,AJ603:AT603,0))</f>
        <v>#N/A</v>
      </c>
      <c r="EA622" s="665" t="e">
        <f>INDEX(DT598:EA599,MATCH(DR622,DR598:DR599,0),MATCH(EA614,DT596:EA596,0))*INDEX(AJ604:AT611,MATCH(EA614,AI604:AI611,0),MATCH(EA615,AJ603:AT603,0))</f>
        <v>#N/A</v>
      </c>
      <c r="EB622" s="665" t="e">
        <f>INDEX(DT598:EA599,MATCH(DR622,DR598:DR599,0),MATCH(EB614,DT596:EA596,0))*INDEX(AJ604:AT611,MATCH(EB614,AI604:AI611,0),MATCH(EB615,AJ603:AT603,0))</f>
        <v>#N/A</v>
      </c>
      <c r="EC622" s="665" t="e">
        <f>INDEX(DT598:EA599,MATCH(DR622,DR598:DR599,0),MATCH(EC614,DT596:EA596,0))*INDEX(AJ604:AT611,MATCH(EC614,AI604:AI611,0),MATCH(EC615,AJ603:AT603,0))</f>
        <v>#N/A</v>
      </c>
      <c r="ED622" s="665" t="e">
        <f>INDEX(DT598:EA599,MATCH(DR622,DR598:DR599,0),MATCH(ED614,DT596:EA596,0))*INDEX(AJ604:AT611,MATCH(ED614,AI604:AI611,0),MATCH(ED615,AJ603:AT603,0))</f>
        <v>#N/A</v>
      </c>
      <c r="EE622" s="665" t="e">
        <f>INDEX(DT598:EA599,MATCH(DR622,DR598:DR599,0),MATCH(EE614,DT596:EA596,0))*INDEX(AJ604:AT611,MATCH(EE614,AI604:AI611,0),MATCH(EE615,AJ603:AT603,0))</f>
        <v>#N/A</v>
      </c>
      <c r="EF622" s="665" t="e">
        <f>INDEX(DT598:EA599,MATCH(DR622,DR598:DR599,0),MATCH(EF614,DT596:EA596,0))*INDEX(AJ604:AT611,MATCH(EF614,AI604:AI611,0),MATCH(EF615,AJ603:AT603,0))</f>
        <v>#N/A</v>
      </c>
      <c r="EG622" s="665" t="e">
        <f>INDEX(DT598:EA599,MATCH(DR622,DR598:DR599,0),MATCH(EG614,DT596:EA596,0))*INDEX(AJ604:AT611,MATCH(EG614,AI604:AI611,0),MATCH(EG615,AJ603:AT603,0))</f>
        <v>#N/A</v>
      </c>
      <c r="EH622" s="665" t="e">
        <f>INDEX(DT598:EA599,MATCH(DR622,DR598:DR599,0),MATCH(EH614,DT596:EA596,0))*INDEX(AJ604:AT611,MATCH(EH614,AI604:AI611,0),MATCH(EH615,AJ603:AT603,0))</f>
        <v>#N/A</v>
      </c>
      <c r="EI622" s="665" t="e">
        <f>INDEX(DT598:EA599,MATCH(DR622,DR598:DR599,0),MATCH(EI614,DT596:EA596,0))*INDEX(AJ604:AT611,MATCH(EI614,AI604:AI611,0),MATCH(EI615,AJ603:AT603,0))</f>
        <v>#N/A</v>
      </c>
      <c r="EJ622" s="665" t="e">
        <f>INDEX(DT598:EA599,MATCH(DR622,DR598:DR599,0),MATCH(EJ614,DT596:EA596,0))*INDEX(AJ604:AT611,MATCH(EJ614,AI604:AI611,0),MATCH(EJ615,AJ603:AT603,0))</f>
        <v>#N/A</v>
      </c>
      <c r="EK622" s="665" t="e">
        <f>INDEX(DT598:EA599,MATCH(DR622,DR598:DR599,0),MATCH(EK614,DT596:EA596,0))*INDEX(AJ604:AT611,MATCH(EK614,AI604:AI611,0),MATCH(EK615,AJ603:AT603,0))</f>
        <v>#N/A</v>
      </c>
      <c r="EL622" s="665" t="e">
        <f>INDEX(DT598:EA599,MATCH(DR622,DR598:DR599,0),MATCH(EL614,DT596:EA596,0))*INDEX(AJ604:AT611,MATCH(EL614,AI604:AI611,0),MATCH(EL615,AJ603:AT603,0))</f>
        <v>#N/A</v>
      </c>
      <c r="EM622" s="665" t="e">
        <f>INDEX(DT598:EA599,MATCH(DR622,DR598:DR599,0),MATCH(EM614,DT596:EA596,0))*INDEX(AJ604:AT611,MATCH(EM614,AI604:AI611,0),MATCH(EM615,AJ603:AT603,0))</f>
        <v>#N/A</v>
      </c>
      <c r="EN622" s="665" t="e">
        <f>INDEX(DT598:EA599,MATCH(DR622,DR598:DR599,0),MATCH(EN614,DT596:EA596,0))*INDEX(AJ604:AT611,MATCH(EN614,AI604:AI611,0),MATCH(EN615,AJ603:AT603,0))</f>
        <v>#N/A</v>
      </c>
      <c r="EO622" s="665" t="e">
        <f>INDEX(DT598:EA599,MATCH(DR622,DR598:DR599,0),MATCH(EO614,DT596:EA596,0))*INDEX(AJ604:AT611,MATCH(EO614,AI604:AI611,0),MATCH(EO615,AJ603:AT603,0))</f>
        <v>#N/A</v>
      </c>
      <c r="EP622" s="665" t="e">
        <f>INDEX(DT598:EA599,MATCH(DR622,DR598:DR599,0),MATCH(EP614,DT596:EA596,0))*INDEX(AJ604:AT611,MATCH(EP614,AI604:AI611,0),MATCH(EP615,AJ603:AT603,0))</f>
        <v>#N/A</v>
      </c>
      <c r="EQ622" s="665" t="e">
        <f>INDEX(DT598:EA599,MATCH(DR622,DR598:DR599,0),MATCH(EQ614,DT596:EA596,0))*INDEX(AJ604:AT611,MATCH(EQ614,AI604:AI611,0),MATCH(EQ615,AJ603:AT603,0))</f>
        <v>#N/A</v>
      </c>
      <c r="ER622" s="665" t="e">
        <f>INDEX(DT598:EA599,MATCH(DR622,DR598:DR599,0),MATCH(ER614,DT596:EA596,0))*INDEX(AJ604:AT611,MATCH(ER614,AI604:AI611,0),MATCH(ER615,AJ603:AT603,0))</f>
        <v>#N/A</v>
      </c>
      <c r="ES622" s="665" t="e">
        <f>INDEX(DT598:EA599,MATCH(DR622,DR598:DR599,0),MATCH(ES614,DT596:EA596,0))*INDEX(AJ604:AT611,MATCH(ES614,AI604:AI611,0),MATCH(ES615,AJ603:AT603,0))</f>
        <v>#N/A</v>
      </c>
      <c r="ET622" s="665" t="e">
        <f>INDEX(DT598:EA599,MATCH(DR622,DR598:DR599,0),MATCH(ET614,DT596:EA596,0))*INDEX(AJ604:AT611,MATCH(ET614,AI604:AI611,0),MATCH(ET615,AJ603:AT603,0))</f>
        <v>#N/A</v>
      </c>
      <c r="EU622" s="665" t="e">
        <f>INDEX(DT598:EA599,MATCH(DR622,DR598:DR599,0),MATCH(EU614,DT596:EA596,0))*INDEX(AJ604:AT611,MATCH(EU614,AI604:AI611,0),MATCH(EU615,AJ603:AT603,0))</f>
        <v>#N/A</v>
      </c>
      <c r="EV622" s="665" t="e">
        <f>INDEX(DT598:EA599,MATCH(DR622,DR598:DR599,0),MATCH(EV614,DT596:EA596,0))*INDEX(AJ604:AT611,MATCH(EV614,AI604:AI611,0),MATCH(EV615,AJ603:AT603,0))</f>
        <v>#N/A</v>
      </c>
      <c r="EW622" s="665" t="e">
        <f>INDEX(DT598:EA599,MATCH(DR622,DR598:DR599,0),MATCH(EW614,DT596:EA596,0))*INDEX(AJ604:AT611,MATCH(EW614,AI604:AI611,0),MATCH(EW615,AJ603:AT603,0))</f>
        <v>#N/A</v>
      </c>
      <c r="EX622" s="665" t="e">
        <f>INDEX(DT598:EA599,MATCH(DR622,DR598:DR599,0),MATCH(EX614,DT596:EA596,0))*INDEX(AJ604:AT611,MATCH(EX614,AI604:AI611,0),MATCH(EX615,AJ603:AT603,0))</f>
        <v>#N/A</v>
      </c>
      <c r="EY622" s="665" t="e">
        <f>INDEX(DT598:EA599,MATCH(DR622,DR598:DR599,0),MATCH(EY614,DT596:EA596,0))*INDEX(AJ604:AT611,MATCH(EY614,AI604:AI611,0),MATCH(EY615,AJ603:AT603,0))</f>
        <v>#N/A</v>
      </c>
      <c r="EZ622" s="665" t="e">
        <f>INDEX(DT598:EA599,MATCH(DR622,DR598:DR599,0),MATCH(EZ614,DT596:EA596,0))*INDEX(AJ604:AT611,MATCH(EZ614,AI604:AI611,0),MATCH(EZ615,AJ603:AT603,0))</f>
        <v>#N/A</v>
      </c>
      <c r="FA622" s="665" t="e">
        <f>INDEX(DT598:EA599,MATCH(DR622,DR598:DR599,0),MATCH(FA614,DT596:EA596,0))*INDEX(AJ604:AT611,MATCH(FA614,AI604:AI611,0),MATCH(FA615,AJ603:AT603,0))</f>
        <v>#N/A</v>
      </c>
      <c r="FB622" s="665" t="e">
        <f>INDEX(DT598:EA599,MATCH(DR622,DR598:DR599,0),MATCH(FB614,DT596:EA596,0))*INDEX(AJ604:AT611,MATCH(FB614,AI604:AI611,0),MATCH(FB615,AJ603:AT603,0))</f>
        <v>#N/A</v>
      </c>
      <c r="FC622" s="665" t="e">
        <f>INDEX(DT598:EA599,MATCH(DR622,DR598:DR599,0),MATCH(FC614,DT596:EA596,0))*INDEX(AJ604:AT611,MATCH(FC614,AI604:AI611,0),MATCH(FC615,AJ603:AT603,0))</f>
        <v>#N/A</v>
      </c>
      <c r="FD622" s="665" t="e">
        <f>INDEX(DT598:EA599,MATCH(DR622,DR598:DR599,0),MATCH(FD614,DT596:EA596,0))*INDEX(AJ604:AT611,MATCH(FD614,AI604:AI611,0),MATCH(FD615,AJ603:AT603,0))</f>
        <v>#N/A</v>
      </c>
      <c r="FE622" s="665" t="e">
        <f>INDEX(DT598:EA599,MATCH(DR622,DR598:DR599,0),MATCH(FE614,DT596:EA596,0))*INDEX(AJ604:AT611,MATCH(FE614,AI604:AI611,0),MATCH(FE615,AJ603:AT603,0))</f>
        <v>#N/A</v>
      </c>
      <c r="FF622" s="665" t="e">
        <f>INDEX(DT598:EA599,MATCH(DR622,DR598:DR599,0),MATCH(FF614,DT596:EA596,0))*INDEX(AJ604:AT611,MATCH(FF614,AI604:AI611,0),MATCH(FF615,AJ603:AT603,0))</f>
        <v>#N/A</v>
      </c>
      <c r="FG622" s="665" t="e">
        <f>INDEX(DT598:EA599,MATCH(DR622,DR598:DR599,0),MATCH(FG614,DT596:EA596,0))*INDEX(AJ604:AT611,MATCH(FG614,AI604:AI611,0),MATCH(FG615,AJ603:AT603,0))</f>
        <v>#N/A</v>
      </c>
      <c r="FH622" s="665" t="e">
        <f>INDEX(DT598:EA599,MATCH(DR622,DR598:DR599,0),MATCH(FH614,DT596:EA596,0))*INDEX(AJ604:AT611,MATCH(FH614,AI604:AI611,0),MATCH(FH615,AJ603:AT603,0))</f>
        <v>#N/A</v>
      </c>
      <c r="FI622" s="665" t="e">
        <f>INDEX(DT598:EA599,MATCH(DR622,DR598:DR599,0),MATCH(FI614,DT596:EA596,0))*INDEX(AJ604:AT611,MATCH(FI614,AI604:AI611,0),MATCH(FI615,AJ603:AT603,0))</f>
        <v>#N/A</v>
      </c>
      <c r="FJ622" s="665" t="e">
        <f>INDEX(DT598:EA599,MATCH(DR622,DR598:DR599,0),MATCH(FJ614,DT596:EA596,0))*INDEX(AJ604:AT611,MATCH(FJ614,AI604:AI611,0),MATCH(FJ615,AJ603:AT603,0))</f>
        <v>#N/A</v>
      </c>
      <c r="FK622" s="665" t="e">
        <f>INDEX(DT598:EA599,MATCH(DR622,DR598:DR599,0),MATCH(FK614,DT596:EA596,0))*INDEX(AJ604:AT611,MATCH(FK614,AI604:AI611,0),MATCH(FK615,AJ603:AT603,0))</f>
        <v>#N/A</v>
      </c>
      <c r="FL622" s="665" t="e">
        <f>INDEX(DT598:EA599,MATCH(DR622,DR598:DR599,0),MATCH(FL614,DT596:EA596,0))*INDEX(AJ604:AT611,MATCH(FL614,AI604:AI611,0),MATCH(FL615,AJ603:AT603,0))</f>
        <v>#N/A</v>
      </c>
      <c r="FM622" s="665" t="e">
        <f>INDEX(DT598:EA599,MATCH(DR622,DR598:DR599,0),MATCH(FM614,DT596:EA596,0))*INDEX(AJ604:AT611,MATCH(FM614,AI604:AI611,0),MATCH(FM615,AJ603:AT603,0))</f>
        <v>#N/A</v>
      </c>
      <c r="FN622" s="665" t="e">
        <f>INDEX(DT598:EA599,MATCH(DR622,DR598:DR599,0),MATCH(FN614,DT596:EA596,0))*INDEX(AJ604:AT611,MATCH(FN614,AI604:AI611,0),MATCH(FN615,AJ603:AT603,0))</f>
        <v>#N/A</v>
      </c>
      <c r="FO622" s="665" t="e">
        <f>INDEX(DT598:EA599,MATCH(DR622,DR598:DR599,0),MATCH(FO614,DT596:EA596,0))*INDEX(AJ604:AT611,MATCH(FO614,AI604:AI611,0),MATCH(FO615,AJ603:AT603,0))</f>
        <v>#N/A</v>
      </c>
      <c r="FP622" s="665" t="e">
        <f>INDEX(DT598:EA599,MATCH(DR622,DR598:DR599,0),MATCH(FP614,DT596:EA596,0))*INDEX(AJ604:AT611,MATCH(FP614,AI604:AI611,0),MATCH(FP615,AJ603:AT603,0))</f>
        <v>#N/A</v>
      </c>
      <c r="FQ622" s="665" t="e">
        <f>INDEX(DT598:EA599,MATCH(DR622,DR598:DR599,0),MATCH(FQ614,DT596:EA596,0))*INDEX(AJ604:AT611,MATCH(FQ614,AI604:AI611,0),MATCH(FQ615,AJ603:AT603,0))</f>
        <v>#N/A</v>
      </c>
      <c r="FR622" s="665" t="e">
        <f>INDEX(DT598:EA599,MATCH(DR622,DR598:DR599,0),MATCH(FR614,DT596:EA596,0))*INDEX(AJ604:AT611,MATCH(FR614,AI604:AI611,0),MATCH(FR615,AJ603:AT603,0))</f>
        <v>#N/A</v>
      </c>
      <c r="FS622" s="665" t="e">
        <f>INDEX(DT598:EA599,MATCH(DR622,DR598:DR599,0),MATCH(FS614,DT596:EA596,0))*INDEX(AJ604:AT611,MATCH(FS614,AI604:AI611,0),MATCH(FS615,AJ603:AT603,0))</f>
        <v>#N/A</v>
      </c>
      <c r="FT622" s="665" t="e">
        <f>INDEX(DT598:EA599,MATCH(DR622,DR598:DR599,0),MATCH(FT614,DT596:EA596,0))*INDEX(AJ604:AT611,MATCH(FT614,AI604:AI611,0),MATCH(FT615,AJ603:AT603,0))</f>
        <v>#N/A</v>
      </c>
      <c r="FU622" s="665" t="e">
        <f>INDEX(DT598:EA599,MATCH(DR622,DR598:DR599,0),MATCH(FU614,DT596:EA596,0))*INDEX(AJ604:AT611,MATCH(FU614,AI604:AI611,0),MATCH(FU615,AJ603:AT603,0))</f>
        <v>#N/A</v>
      </c>
      <c r="FV622" s="665" t="e">
        <f>INDEX(DT598:EA599,MATCH(DR622,DR598:DR599,0),MATCH(FV614,DT596:EA596,0))*INDEX(AJ604:AT611,MATCH(FV614,AI604:AI611,0),MATCH(FV615,AJ603:AT603,0))</f>
        <v>#N/A</v>
      </c>
      <c r="FW622" s="665" t="e">
        <f>INDEX(DT598:EA599,MATCH(DR622,DR598:DR599,0),MATCH(FW614,DT596:EA596,0))*INDEX(AJ604:AT611,MATCH(FW614,AI604:AI611,0),MATCH(FW615,AJ603:AT603,0))</f>
        <v>#N/A</v>
      </c>
      <c r="FX622" s="665" t="e">
        <f>INDEX(DT598:EA599,MATCH(DR622,DR598:DR599,0),MATCH(FX614,DT596:EA596,0))*INDEX(AJ604:AT611,MATCH(FX614,AI604:AI611,0),MATCH(FX615,AJ603:AT603,0))</f>
        <v>#N/A</v>
      </c>
      <c r="FY622" s="665" t="e">
        <f>INDEX(DT598:EA599,MATCH(DR622,DR598:DR599,0),MATCH(FY614,DT596:EA596,0))*INDEX(AJ604:AT611,MATCH(FY614,AI604:AI611,0),MATCH(FY615,AJ603:AT603,0))</f>
        <v>#N/A</v>
      </c>
      <c r="FZ622" s="665" t="e">
        <f>INDEX(DT598:EA599,MATCH(DR622,DR598:DR599,0),MATCH(FZ614,DT596:EA596,0))*INDEX(AJ604:AT611,MATCH(FZ614,AI604:AI611,0),MATCH(FZ615,AJ603:AT603,0))</f>
        <v>#N/A</v>
      </c>
      <c r="GA622" s="665" t="e">
        <f>INDEX(DT598:EA599,MATCH(DR622,DR598:DR599,0),MATCH(GA614,DT596:EA596,0))*INDEX(AJ604:AT611,MATCH(GA614,AI604:AI611,0),MATCH(GA615,AJ603:AT603,0))</f>
        <v>#N/A</v>
      </c>
      <c r="GB622" s="665" t="e">
        <f>INDEX(DT598:EA599,MATCH(DR622,DR598:DR599,0),MATCH(GB614,DT596:EA596,0))*INDEX(AJ604:AT611,MATCH(GB614,AI604:AI611,0),MATCH(GB615,AJ603:AT603,0))</f>
        <v>#N/A</v>
      </c>
      <c r="GC622" s="665" t="e">
        <f>INDEX(DT598:EA599,MATCH(DR622,DR598:DR599,0),MATCH(GC614,DT596:EA596,0))*INDEX(AJ604:AT611,MATCH(GC614,AI604:AI611,0),MATCH(GC615,AJ603:AT603,0))</f>
        <v>#N/A</v>
      </c>
      <c r="GD622" s="665" t="e">
        <f>INDEX(DT598:EA599,MATCH(DR622,DR598:DR599,0),MATCH(GD614,DT596:EA596,0))*INDEX(AJ604:AT611,MATCH(GD614,AI604:AI611,0),MATCH(GD615,AJ603:AT603,0))</f>
        <v>#N/A</v>
      </c>
      <c r="GE622" s="665" t="e">
        <f>INDEX(DT598:EA599,MATCH(DR622,DR598:DR599,0),MATCH(GE614,DT596:EA596,0))*INDEX(AJ604:AT611,MATCH(GE614,AI604:AI611,0),MATCH(GE615,AJ603:AT603,0))</f>
        <v>#N/A</v>
      </c>
      <c r="GF622" s="665" t="e">
        <f>INDEX(DT598:EA599,MATCH(DR622,DR598:DR599,0),MATCH(GF614,DT596:EA596,0))*INDEX(AJ604:AT611,MATCH(GF614,AI604:AI611,0),MATCH(GF615,AJ603:AT603,0))</f>
        <v>#N/A</v>
      </c>
      <c r="GG622" s="665" t="e">
        <f>INDEX(DT598:EA599,MATCH(DR622,DR598:DR599,0),MATCH(GG614,DT596:EA596,0))*INDEX(AJ604:AT611,MATCH(GG614,AI604:AI611,0),MATCH(GG615,AJ603:AT603,0))</f>
        <v>#N/A</v>
      </c>
      <c r="GH622" s="665" t="e">
        <f>INDEX(DT598:EA599,MATCH(DR622,DR598:DR599,0),MATCH(GH614,DT596:EA596,0))*INDEX(AJ604:AT611,MATCH(GH614,AI604:AI611,0),MATCH(GH615,AJ603:AT603,0))</f>
        <v>#N/A</v>
      </c>
      <c r="GI622" s="665" t="e">
        <f>INDEX(DT598:EA599,MATCH(DR622,DR598:DR599,0),MATCH(GI614,DT596:EA596,0))*INDEX(AJ604:AT611,MATCH(GI614,AI604:AI611,0),MATCH(GI615,AJ603:AT603,0))</f>
        <v>#N/A</v>
      </c>
      <c r="GJ622" s="665" t="e">
        <f>INDEX(DT598:EA599,MATCH(DR622,DR598:DR599,0),MATCH(GJ614,DT596:EA596,0))*INDEX(AJ604:AT611,MATCH(GJ614,AI604:AI611,0),MATCH(GJ615,AJ603:AT603,0))</f>
        <v>#N/A</v>
      </c>
      <c r="GK622" s="665" t="e">
        <f>INDEX(DT598:EA599,MATCH(DR622,DR598:DR599,0),MATCH(GK614,DT596:EA596,0))*INDEX(AJ604:AT611,MATCH(GK614,AI604:AI611,0),MATCH(GK615,AJ603:AT603,0))</f>
        <v>#N/A</v>
      </c>
      <c r="GL622" s="665" t="e">
        <f>SUM(DS622:GK622)=#REF!-SUM(HB622:HK622)</f>
        <v>#N/A</v>
      </c>
      <c r="GM622" s="667"/>
      <c r="GN622" s="749">
        <v>2029</v>
      </c>
      <c r="GO622" s="664" t="e">
        <f>SUMIF(DS603:EN603,GO603,DS622:EN622)</f>
        <v>#N/A</v>
      </c>
      <c r="GP622" s="668" t="e">
        <f>SUMIF(DS603:GK603,GP603,DS622:GK622)</f>
        <v>#N/A</v>
      </c>
      <c r="GQ622" s="668" t="e">
        <f>SUMIF(DS603:GK603,GQ603,DS622:GK622)</f>
        <v>#N/A</v>
      </c>
      <c r="GR622" s="668" t="e">
        <f>SUMIF(DS603:GK603,GR603,DS622:GK622)</f>
        <v>#N/A</v>
      </c>
      <c r="GS622" s="668" t="e">
        <f>SUMIF(DS603:GK603,GS603,DS622:GK622)</f>
        <v>#N/A</v>
      </c>
      <c r="GT622" s="668" t="e">
        <f>SUMIF(DS603:GK603,GT603,DS622:GK622)</f>
        <v>#N/A</v>
      </c>
      <c r="GU622" s="668" t="e">
        <f>SUMIF(DS603:GK603,GU603,DS622:GK622)</f>
        <v>#N/A</v>
      </c>
      <c r="GV622" s="668" t="e">
        <f>SUMIF(DS603:GK603,GV603,DS622:GK622)</f>
        <v>#N/A</v>
      </c>
      <c r="GW622" s="668" t="e">
        <f>SUMIF(DS603:GK603,GW603,DS622:GK622)</f>
        <v>#N/A</v>
      </c>
      <c r="GX622" s="668" t="e">
        <f>SUMIF(DS603:GK603,GX603,DS622:GK622)</f>
        <v>#N/A</v>
      </c>
      <c r="GY622" s="668" t="e">
        <f>SUMIF(DS603:GK603,GY603,DS622:GK622)</f>
        <v>#N/A</v>
      </c>
      <c r="GZ622" s="646" t="e">
        <f>#REF!=SUM(GO622:GY622)</f>
        <v>#REF!</v>
      </c>
      <c r="HB622" s="668" t="e">
        <f>IF(GZ622,0,(#REF!-SUM(GO622:GY622))*INDEX(AK604:AT611,MATCH(GN622,AI604:AI611,0),MATCH(HB615,AK603:AT603,0)))</f>
        <v>#REF!</v>
      </c>
      <c r="HC622" s="668" t="e">
        <f>IF(GZ622,0,(#REF!-SUM(GO622:GY622))*INDEX(AK604:AT611,MATCH(GN622,AI604:AI611,0),MATCH(HC615,AK603:AT603,0)))</f>
        <v>#REF!</v>
      </c>
      <c r="HD622" s="668" t="e">
        <f>IF(GZ622,0,(#REF!-SUM(GO622:GY622))*INDEX(AK604:AT611,MATCH(GN622,AI604:AI611,0),MATCH(HD615,AK603:AT603,0)))</f>
        <v>#REF!</v>
      </c>
      <c r="HE622" s="668" t="e">
        <f>IF(GZ622,0,(#REF!-SUM(GO622:GY622))*INDEX(AK604:AT611,MATCH(GN622,AI604:AI611,0),MATCH(HE615,AK603:AT603,0)))</f>
        <v>#REF!</v>
      </c>
      <c r="HF622" s="668" t="e">
        <f>IF(GZ622,0,(#REF!-SUM(GO622:GY622))*INDEX(AK604:AT611,MATCH(GN622,AI604:AI611,0),MATCH(HF615,AK603:AT603,0)))</f>
        <v>#REF!</v>
      </c>
      <c r="HG622" s="668" t="e">
        <f>IF(GZ622,0,(#REF!-SUM(GO622:GY622))*INDEX(AK604:AT611,MATCH(GN622,AI604:AI611,0),MATCH(HG615,AK603:AT603,0)))</f>
        <v>#REF!</v>
      </c>
      <c r="HH622" s="668" t="e">
        <f>IF(GZ622,0,(#REF!-SUM(GO622:GY622))*INDEX(AK604:AT611,MATCH(GN622,AI604:AI611,0),MATCH(HH615,AK603:AT603,0)))</f>
        <v>#REF!</v>
      </c>
      <c r="HI622" s="668" t="e">
        <f>IF(GZ622,0,(#REF!-SUM(GO622:GY622))*INDEX(AK604:AT611,MATCH(GN622,AI604:AI611,0),MATCH(HI615,AK603:AT603,0)))</f>
        <v>#REF!</v>
      </c>
      <c r="HJ622" s="668" t="e">
        <f>IF(GZ622,0,(#REF!-SUM(GO622:GY622))*INDEX(AK604:AT611,MATCH(GN622,AI604:AI611,0),MATCH(HJ615,AK603:AT603,0)))</f>
        <v>#REF!</v>
      </c>
      <c r="HK622" s="668" t="e">
        <f>IF(GZ622,0,(#REF!-SUM(GO622:GY622))*INDEX(AK604:AT611,MATCH(GN622,AI604:AI611,0),MATCH(HK615,AK603:AT603,0)))</f>
        <v>#REF!</v>
      </c>
      <c r="HL622" s="668" t="e">
        <f>(SUM(HB622:HK622)+SUM(GO622:GY622))=#REF!</f>
        <v>#REF!</v>
      </c>
    </row>
    <row r="623" spans="1:234" hidden="1" x14ac:dyDescent="0.25">
      <c r="A623" s="643" t="s">
        <v>208</v>
      </c>
      <c r="DR623" s="749">
        <v>2030</v>
      </c>
      <c r="DS623" s="665" t="e">
        <f>INDEX(DT598:EA599,MATCH(DR623,DR598:DR599,0),MATCH(DS614,DT596:EA596,0))*INDEX(AJ604:AT611,MATCH(DS614,AI604:AI611,0),MATCH(DS615,AJ603:AT603,0))</f>
        <v>#N/A</v>
      </c>
      <c r="DT623" s="665" t="e">
        <f>INDEX(DT598:EA599,MATCH(DR623,DR598:DR599,0),MATCH(DT614,DT596:EA596,0))*INDEX(AJ604:AT611,MATCH(DT614,AI604:AI611,0),MATCH(DT615,AJ603:AT603,0))</f>
        <v>#N/A</v>
      </c>
      <c r="DU623" s="665" t="e">
        <f>INDEX(DT598:EA599,MATCH(DR623,DR598:DR599,0),MATCH(DU614,DT596:EA596,0))*INDEX(AJ604:AT611,MATCH(DU614,AI604:AI611,0),MATCH(DU615,AJ603:AT603,0))</f>
        <v>#N/A</v>
      </c>
      <c r="DV623" s="665" t="e">
        <f>INDEX(DT598:EA599,MATCH(DR623,DR598:DR599,0),MATCH(DV614,DT596:EA596,0))*INDEX(AJ604:AT611,MATCH(DV614,AI604:AI611,0),MATCH(DV615,AJ603:AT603,0))</f>
        <v>#N/A</v>
      </c>
      <c r="DW623" s="665" t="e">
        <f>INDEX(DT598:EA599,MATCH(DR623,DR598:DR599,0),MATCH(DW614,DT596:EA596,0))*INDEX(AJ604:AT611,MATCH(DW614,AI604:AI611,0),MATCH(DW615,AJ603:AT603,0))</f>
        <v>#N/A</v>
      </c>
      <c r="DX623" s="665" t="e">
        <f>INDEX(DT598:EA599,MATCH(DR623,DR598:DR599,0),MATCH(DX614,DT596:EA596,0))*INDEX(AJ604:AT611,MATCH(DX614,AI604:AI611,0),MATCH(DX615,AJ603:AT603,0))</f>
        <v>#N/A</v>
      </c>
      <c r="DY623" s="665" t="e">
        <f>INDEX(DT598:EA599,MATCH(DR623,DR598:DR599,0),MATCH(DY614,DT596:EA596,0))*INDEX(AJ604:AT611,MATCH(DY614,AI604:AI611,0),MATCH(DY615,AJ603:AT603,0))</f>
        <v>#N/A</v>
      </c>
      <c r="DZ623" s="665" t="e">
        <f>INDEX(DT598:EA599,MATCH(DR623,DR598:DR599,0),MATCH(DZ614,DT596:EA596,0))*INDEX(AJ604:AT611,MATCH(DZ614,AI604:AI611,0),MATCH(DZ615,AJ603:AT603,0))</f>
        <v>#N/A</v>
      </c>
      <c r="EA623" s="665" t="e">
        <f>INDEX(DT598:EA599,MATCH(DR623,DR598:DR599,0),MATCH(EA614,DT596:EA596,0))*INDEX(AJ604:AT611,MATCH(EA614,AI604:AI611,0),MATCH(EA615,AJ603:AT603,0))</f>
        <v>#N/A</v>
      </c>
      <c r="EB623" s="665" t="e">
        <f>INDEX(DT598:EA599,MATCH(DR623,DR598:DR599,0),MATCH(EB614,DT596:EA596,0))*INDEX(AJ604:AT611,MATCH(EB614,AI604:AI611,0),MATCH(EB615,AJ603:AT603,0))</f>
        <v>#N/A</v>
      </c>
      <c r="EC623" s="665" t="e">
        <f>INDEX(DT598:EA599,MATCH(DR623,DR598:DR599,0),MATCH(EC614,DT596:EA596,0))*INDEX(AJ604:AT611,MATCH(EC614,AI604:AI611,0),MATCH(EC615,AJ603:AT603,0))</f>
        <v>#N/A</v>
      </c>
      <c r="ED623" s="665" t="e">
        <f>INDEX(DT598:EA599,MATCH(DR623,DR598:DR599,0),MATCH(ED614,DT596:EA596,0))*INDEX(AJ604:AT611,MATCH(ED614,AI604:AI611,0),MATCH(ED615,AJ603:AT603,0))</f>
        <v>#N/A</v>
      </c>
      <c r="EE623" s="665" t="e">
        <f>INDEX(DT598:EA599,MATCH(DR623,DR598:DR599,0),MATCH(EE614,DT596:EA596,0))*INDEX(AJ604:AT611,MATCH(EE614,AI604:AI611,0),MATCH(EE615,AJ603:AT603,0))</f>
        <v>#N/A</v>
      </c>
      <c r="EF623" s="665" t="e">
        <f>INDEX(DT598:EA599,MATCH(DR623,DR598:DR599,0),MATCH(EF614,DT596:EA596,0))*INDEX(AJ604:AT611,MATCH(EF614,AI604:AI611,0),MATCH(EF615,AJ603:AT603,0))</f>
        <v>#N/A</v>
      </c>
      <c r="EG623" s="665" t="e">
        <f>INDEX(DT598:EA599,MATCH(DR623,DR598:DR599,0),MATCH(EG614,DT596:EA596,0))*INDEX(AJ604:AT611,MATCH(EG614,AI604:AI611,0),MATCH(EG615,AJ603:AT603,0))</f>
        <v>#N/A</v>
      </c>
      <c r="EH623" s="665" t="e">
        <f>INDEX(DT598:EA599,MATCH(DR623,DR598:DR599,0),MATCH(EH614,DT596:EA596,0))*INDEX(AJ604:AT611,MATCH(EH614,AI604:AI611,0),MATCH(EH615,AJ603:AT603,0))</f>
        <v>#N/A</v>
      </c>
      <c r="EI623" s="665" t="e">
        <f>INDEX(DT598:EA599,MATCH(DR623,DR598:DR599,0),MATCH(EI614,DT596:EA596,0))*INDEX(AJ604:AT611,MATCH(EI614,AI604:AI611,0),MATCH(EI615,AJ603:AT603,0))</f>
        <v>#N/A</v>
      </c>
      <c r="EJ623" s="665" t="e">
        <f>INDEX(DT598:EA599,MATCH(DR623,DR598:DR599,0),MATCH(EJ614,DT596:EA596,0))*INDEX(AJ604:AT611,MATCH(EJ614,AI604:AI611,0),MATCH(EJ615,AJ603:AT603,0))</f>
        <v>#N/A</v>
      </c>
      <c r="EK623" s="665" t="e">
        <f>INDEX(DT598:EA599,MATCH(DR623,DR598:DR599,0),MATCH(EK614,DT596:EA596,0))*INDEX(AJ604:AT611,MATCH(EK614,AI604:AI611,0),MATCH(EK615,AJ603:AT603,0))</f>
        <v>#N/A</v>
      </c>
      <c r="EL623" s="665" t="e">
        <f>INDEX(DT598:EA599,MATCH(DR623,DR598:DR599,0),MATCH(EL614,DT596:EA596,0))*INDEX(AJ604:AT611,MATCH(EL614,AI604:AI611,0),MATCH(EL615,AJ603:AT603,0))</f>
        <v>#N/A</v>
      </c>
      <c r="EM623" s="665" t="e">
        <f>INDEX(DT598:EA599,MATCH(DR623,DR598:DR599,0),MATCH(EM614,DT596:EA596,0))*INDEX(AJ604:AT611,MATCH(EM614,AI604:AI611,0),MATCH(EM615,AJ603:AT603,0))</f>
        <v>#N/A</v>
      </c>
      <c r="EN623" s="665" t="e">
        <f>INDEX(DT598:EA599,MATCH(DR623,DR598:DR599,0),MATCH(EN614,DT596:EA596,0))*INDEX(AJ604:AT611,MATCH(EN614,AI604:AI611,0),MATCH(EN615,AJ603:AT603,0))</f>
        <v>#N/A</v>
      </c>
      <c r="EO623" s="665" t="e">
        <f>INDEX(DT598:EA599,MATCH(DR623,DR598:DR599,0),MATCH(EO614,DT596:EA596,0))*INDEX(AJ604:AT611,MATCH(EO614,AI604:AI611,0),MATCH(EO615,AJ603:AT603,0))</f>
        <v>#N/A</v>
      </c>
      <c r="EP623" s="665" t="e">
        <f>INDEX(DT598:EA599,MATCH(DR623,DR598:DR599,0),MATCH(EP614,DT596:EA596,0))*INDEX(AJ604:AT611,MATCH(EP614,AI604:AI611,0),MATCH(EP615,AJ603:AT603,0))</f>
        <v>#N/A</v>
      </c>
      <c r="EQ623" s="665" t="e">
        <f>INDEX(DT598:EA599,MATCH(DR623,DR598:DR599,0),MATCH(EQ614,DT596:EA596,0))*INDEX(AJ604:AT611,MATCH(EQ614,AI604:AI611,0),MATCH(EQ615,AJ603:AT603,0))</f>
        <v>#N/A</v>
      </c>
      <c r="ER623" s="665" t="e">
        <f>INDEX(DT598:EA599,MATCH(DR623,DR598:DR599,0),MATCH(ER614,DT596:EA596,0))*INDEX(AJ604:AT611,MATCH(ER614,AI604:AI611,0),MATCH(ER615,AJ603:AT603,0))</f>
        <v>#N/A</v>
      </c>
      <c r="ES623" s="665" t="e">
        <f>INDEX(DT598:EA599,MATCH(DR623,DR598:DR599,0),MATCH(ES614,DT596:EA596,0))*INDEX(AJ604:AT611,MATCH(ES614,AI604:AI611,0),MATCH(ES615,AJ603:AT603,0))</f>
        <v>#N/A</v>
      </c>
      <c r="ET623" s="665" t="e">
        <f>INDEX(DT598:EA599,MATCH(DR623,DR598:DR599,0),MATCH(ET614,DT596:EA596,0))*INDEX(AJ604:AT611,MATCH(ET614,AI604:AI611,0),MATCH(ET615,AJ603:AT603,0))</f>
        <v>#N/A</v>
      </c>
      <c r="EU623" s="665" t="e">
        <f>INDEX(DT598:EA599,MATCH(DR623,DR598:DR599,0),MATCH(EU614,DT596:EA596,0))*INDEX(AJ604:AT611,MATCH(EU614,AI604:AI611,0),MATCH(EU615,AJ603:AT603,0))</f>
        <v>#N/A</v>
      </c>
      <c r="EV623" s="665" t="e">
        <f>INDEX(DT598:EA599,MATCH(DR623,DR598:DR599,0),MATCH(EV614,DT596:EA596,0))*INDEX(AJ604:AT611,MATCH(EV614,AI604:AI611,0),MATCH(EV615,AJ603:AT603,0))</f>
        <v>#N/A</v>
      </c>
      <c r="EW623" s="665" t="e">
        <f>INDEX(DT598:EA599,MATCH(DR623,DR598:DR599,0),MATCH(EW614,DT596:EA596,0))*INDEX(AJ604:AT611,MATCH(EW614,AI604:AI611,0),MATCH(EW615,AJ603:AT603,0))</f>
        <v>#N/A</v>
      </c>
      <c r="EX623" s="665" t="e">
        <f>INDEX(DT598:EA599,MATCH(DR623,DR598:DR599,0),MATCH(EX614,DT596:EA596,0))*INDEX(AJ604:AT611,MATCH(EX614,AI604:AI611,0),MATCH(EX615,AJ603:AT603,0))</f>
        <v>#N/A</v>
      </c>
      <c r="EY623" s="665" t="e">
        <f>INDEX(DT598:EA599,MATCH(DR623,DR598:DR599,0),MATCH(EY614,DT596:EA596,0))*INDEX(AJ604:AT611,MATCH(EY614,AI604:AI611,0),MATCH(EY615,AJ603:AT603,0))</f>
        <v>#N/A</v>
      </c>
      <c r="EZ623" s="665" t="e">
        <f>INDEX(DT598:EA599,MATCH(DR623,DR598:DR599,0),MATCH(EZ614,DT596:EA596,0))*INDEX(AJ604:AT611,MATCH(EZ614,AI604:AI611,0),MATCH(EZ615,AJ603:AT603,0))</f>
        <v>#N/A</v>
      </c>
      <c r="FA623" s="665" t="e">
        <f>INDEX(DT598:EA599,MATCH(DR623,DR598:DR599,0),MATCH(FA614,DT596:EA596,0))*INDEX(AJ604:AT611,MATCH(FA614,AI604:AI611,0),MATCH(FA615,AJ603:AT603,0))</f>
        <v>#N/A</v>
      </c>
      <c r="FB623" s="665" t="e">
        <f>INDEX(DT598:EA599,MATCH(DR623,DR598:DR599,0),MATCH(FB614,DT596:EA596,0))*INDEX(AJ604:AT611,MATCH(FB614,AI604:AI611,0),MATCH(FB615,AJ603:AT603,0))</f>
        <v>#N/A</v>
      </c>
      <c r="FC623" s="665" t="e">
        <f>INDEX(DT598:EA599,MATCH(DR623,DR598:DR599,0),MATCH(FC614,DT596:EA596,0))*INDEX(AJ604:AT611,MATCH(FC614,AI604:AI611,0),MATCH(FC615,AJ603:AT603,0))</f>
        <v>#N/A</v>
      </c>
      <c r="FD623" s="665" t="e">
        <f>INDEX(DT598:EA599,MATCH(DR623,DR598:DR599,0),MATCH(FD614,DT596:EA596,0))*INDEX(AJ604:AT611,MATCH(FD614,AI604:AI611,0),MATCH(FD615,AJ603:AT603,0))</f>
        <v>#N/A</v>
      </c>
      <c r="FE623" s="665" t="e">
        <f>INDEX(DT598:EA599,MATCH(DR623,DR598:DR599,0),MATCH(FE614,DT596:EA596,0))*INDEX(AJ604:AT611,MATCH(FE614,AI604:AI611,0),MATCH(FE615,AJ603:AT603,0))</f>
        <v>#N/A</v>
      </c>
      <c r="FF623" s="665" t="e">
        <f>INDEX(DT598:EA599,MATCH(DR623,DR598:DR599,0),MATCH(FF614,DT596:EA596,0))*INDEX(AJ604:AT611,MATCH(FF614,AI604:AI611,0),MATCH(FF615,AJ603:AT603,0))</f>
        <v>#N/A</v>
      </c>
      <c r="FG623" s="665" t="e">
        <f>INDEX(DT598:EA599,MATCH(DR623,DR598:DR599,0),MATCH(FG614,DT596:EA596,0))*INDEX(AJ604:AT611,MATCH(FG614,AI604:AI611,0),MATCH(FG615,AJ603:AT603,0))</f>
        <v>#N/A</v>
      </c>
      <c r="FH623" s="665" t="e">
        <f>INDEX(DT598:EA599,MATCH(DR623,DR598:DR599,0),MATCH(FH614,DT596:EA596,0))*INDEX(AJ604:AT611,MATCH(FH614,AI604:AI611,0),MATCH(FH615,AJ603:AT603,0))</f>
        <v>#N/A</v>
      </c>
      <c r="FI623" s="665" t="e">
        <f>INDEX(DT598:EA599,MATCH(DR623,DR598:DR599,0),MATCH(FI614,DT596:EA596,0))*INDEX(AJ604:AT611,MATCH(FI614,AI604:AI611,0),MATCH(FI615,AJ603:AT603,0))</f>
        <v>#N/A</v>
      </c>
      <c r="FJ623" s="665" t="e">
        <f>INDEX(DT598:EA599,MATCH(DR623,DR598:DR599,0),MATCH(FJ614,DT596:EA596,0))*INDEX(AJ604:AT611,MATCH(FJ614,AI604:AI611,0),MATCH(FJ615,AJ603:AT603,0))</f>
        <v>#N/A</v>
      </c>
      <c r="FK623" s="665" t="e">
        <f>INDEX(DT598:EA599,MATCH(DR623,DR598:DR599,0),MATCH(FK614,DT596:EA596,0))*INDEX(AJ604:AT611,MATCH(FK614,AI604:AI611,0),MATCH(FK615,AJ603:AT603,0))</f>
        <v>#N/A</v>
      </c>
      <c r="FL623" s="665" t="e">
        <f>INDEX(DT598:EA599,MATCH(DR623,DR598:DR599,0),MATCH(FL614,DT596:EA596,0))*INDEX(AJ604:AT611,MATCH(FL614,AI604:AI611,0),MATCH(FL615,AJ603:AT603,0))</f>
        <v>#N/A</v>
      </c>
      <c r="FM623" s="665" t="e">
        <f>INDEX(DT598:EA599,MATCH(DR623,DR598:DR599,0),MATCH(FM614,DT596:EA596,0))*INDEX(AJ604:AT611,MATCH(FM614,AI604:AI611,0),MATCH(FM615,AJ603:AT603,0))</f>
        <v>#N/A</v>
      </c>
      <c r="FN623" s="665" t="e">
        <f>INDEX(DT598:EA599,MATCH(DR623,DR598:DR599,0),MATCH(FN614,DT596:EA596,0))*INDEX(AJ604:AT611,MATCH(FN614,AI604:AI611,0),MATCH(FN615,AJ603:AT603,0))</f>
        <v>#N/A</v>
      </c>
      <c r="FO623" s="665" t="e">
        <f>INDEX(DT598:EA599,MATCH(DR623,DR598:DR599,0),MATCH(FO614,DT596:EA596,0))*INDEX(AJ604:AT611,MATCH(FO614,AI604:AI611,0),MATCH(FO615,AJ603:AT603,0))</f>
        <v>#N/A</v>
      </c>
      <c r="FP623" s="665" t="e">
        <f>INDEX(DT598:EA599,MATCH(DR623,DR598:DR599,0),MATCH(FP614,DT596:EA596,0))*INDEX(AJ604:AT611,MATCH(FP614,AI604:AI611,0),MATCH(FP615,AJ603:AT603,0))</f>
        <v>#N/A</v>
      </c>
      <c r="FQ623" s="665" t="e">
        <f>INDEX(DT598:EA599,MATCH(DR623,DR598:DR599,0),MATCH(FQ614,DT596:EA596,0))*INDEX(AJ604:AT611,MATCH(FQ614,AI604:AI611,0),MATCH(FQ615,AJ603:AT603,0))</f>
        <v>#N/A</v>
      </c>
      <c r="FR623" s="665" t="e">
        <f>INDEX(DT598:EA599,MATCH(DR623,DR598:DR599,0),MATCH(FR614,DT596:EA596,0))*INDEX(AJ604:AT611,MATCH(FR614,AI604:AI611,0),MATCH(FR615,AJ603:AT603,0))</f>
        <v>#N/A</v>
      </c>
      <c r="FS623" s="665" t="e">
        <f>INDEX(DT598:EA599,MATCH(DR623,DR598:DR599,0),MATCH(FS614,DT596:EA596,0))*INDEX(AJ604:AT611,MATCH(FS614,AI604:AI611,0),MATCH(FS615,AJ603:AT603,0))</f>
        <v>#N/A</v>
      </c>
      <c r="FT623" s="665" t="e">
        <f>INDEX(DT598:EA599,MATCH(DR623,DR598:DR599,0),MATCH(FT614,DT596:EA596,0))*INDEX(AJ604:AT611,MATCH(FT614,AI604:AI611,0),MATCH(FT615,AJ603:AT603,0))</f>
        <v>#N/A</v>
      </c>
      <c r="FU623" s="665" t="e">
        <f>INDEX(DT598:EA599,MATCH(DR623,DR598:DR599,0),MATCH(FU614,DT596:EA596,0))*INDEX(AJ604:AT611,MATCH(FU614,AI604:AI611,0),MATCH(FU615,AJ603:AT603,0))</f>
        <v>#N/A</v>
      </c>
      <c r="FV623" s="665" t="e">
        <f>INDEX(DT598:EA599,MATCH(DR623,DR598:DR599,0),MATCH(FV614,DT596:EA596,0))*INDEX(AJ604:AT611,MATCH(FV614,AI604:AI611,0),MATCH(FV615,AJ603:AT603,0))</f>
        <v>#N/A</v>
      </c>
      <c r="FW623" s="665" t="e">
        <f>INDEX(DT598:EA599,MATCH(DR623,DR598:DR599,0),MATCH(FW614,DT596:EA596,0))*INDEX(AJ604:AT611,MATCH(FW614,AI604:AI611,0),MATCH(FW615,AJ603:AT603,0))</f>
        <v>#N/A</v>
      </c>
      <c r="FX623" s="665" t="e">
        <f>INDEX(DT598:EA599,MATCH(DR623,DR598:DR599,0),MATCH(FX614,DT596:EA596,0))*INDEX(AJ604:AT611,MATCH(FX614,AI604:AI611,0),MATCH(FX615,AJ603:AT603,0))</f>
        <v>#N/A</v>
      </c>
      <c r="FY623" s="665" t="e">
        <f>INDEX(DT598:EA599,MATCH(DR623,DR598:DR599,0),MATCH(FY614,DT596:EA596,0))*INDEX(AJ604:AT611,MATCH(FY614,AI604:AI611,0),MATCH(FY615,AJ603:AT603,0))</f>
        <v>#N/A</v>
      </c>
      <c r="FZ623" s="665" t="e">
        <f>INDEX(DT598:EA599,MATCH(DR623,DR598:DR599,0),MATCH(FZ614,DT596:EA596,0))*INDEX(AJ604:AT611,MATCH(FZ614,AI604:AI611,0),MATCH(FZ615,AJ603:AT603,0))</f>
        <v>#N/A</v>
      </c>
      <c r="GA623" s="665" t="e">
        <f>INDEX(DT598:EA599,MATCH(DR623,DR598:DR599,0),MATCH(GA614,DT596:EA596,0))*INDEX(AJ604:AT611,MATCH(GA614,AI604:AI611,0),MATCH(GA615,AJ603:AT603,0))</f>
        <v>#N/A</v>
      </c>
      <c r="GB623" s="665" t="e">
        <f>INDEX(DT598:EA599,MATCH(DR623,DR598:DR599,0),MATCH(GB614,DT596:EA596,0))*INDEX(AJ604:AT611,MATCH(GB614,AI604:AI611,0),MATCH(GB615,AJ603:AT603,0))</f>
        <v>#N/A</v>
      </c>
      <c r="GC623" s="665" t="e">
        <f>INDEX(DT598:EA599,MATCH(DR623,DR598:DR599,0),MATCH(GC614,DT596:EA596,0))*INDEX(AJ604:AT611,MATCH(GC614,AI604:AI611,0),MATCH(GC615,AJ603:AT603,0))</f>
        <v>#N/A</v>
      </c>
      <c r="GD623" s="665" t="e">
        <f>INDEX(DT598:EA599,MATCH(DR623,DR598:DR599,0),MATCH(GD614,DT596:EA596,0))*INDEX(AJ604:AT611,MATCH(GD614,AI604:AI611,0),MATCH(GD615,AJ603:AT603,0))</f>
        <v>#N/A</v>
      </c>
      <c r="GE623" s="665" t="e">
        <f>INDEX(DT598:EA599,MATCH(DR623,DR598:DR599,0),MATCH(GE614,DT596:EA596,0))*INDEX(AJ604:AT611,MATCH(GE614,AI604:AI611,0),MATCH(GE615,AJ603:AT603,0))</f>
        <v>#N/A</v>
      </c>
      <c r="GF623" s="665" t="e">
        <f>INDEX(DT598:EA599,MATCH(DR623,DR598:DR599,0),MATCH(GF614,DT596:EA596,0))*INDEX(AJ604:AT611,MATCH(GF614,AI604:AI611,0),MATCH(GF615,AJ603:AT603,0))</f>
        <v>#N/A</v>
      </c>
      <c r="GG623" s="665" t="e">
        <f>INDEX(DT598:EA599,MATCH(DR623,DR598:DR599,0),MATCH(GG614,DT596:EA596,0))*INDEX(AJ604:AT611,MATCH(GG614,AI604:AI611,0),MATCH(GG615,AJ603:AT603,0))</f>
        <v>#N/A</v>
      </c>
      <c r="GH623" s="665" t="e">
        <f>INDEX(DT598:EA599,MATCH(DR623,DR598:DR599,0),MATCH(GH614,DT596:EA596,0))*INDEX(AJ604:AT611,MATCH(GH614,AI604:AI611,0),MATCH(GH615,AJ603:AT603,0))</f>
        <v>#N/A</v>
      </c>
      <c r="GI623" s="665" t="e">
        <f>INDEX(DT598:EA599,MATCH(DR623,DR598:DR599,0),MATCH(GI614,DT596:EA596,0))*INDEX(AJ604:AT611,MATCH(GI614,AI604:AI611,0),MATCH(GI615,AJ603:AT603,0))</f>
        <v>#N/A</v>
      </c>
      <c r="GJ623" s="665" t="e">
        <f>INDEX(DT598:EA599,MATCH(DR623,DR598:DR599,0),MATCH(GJ614,DT596:EA596,0))*INDEX(AJ604:AT611,MATCH(GJ614,AI604:AI611,0),MATCH(GJ615,AJ603:AT603,0))</f>
        <v>#N/A</v>
      </c>
      <c r="GK623" s="665" t="e">
        <f>INDEX(DT598:EA599,MATCH(DR623,DR598:DR599,0),MATCH(GK614,DT596:EA596,0))*INDEX(AJ604:AT611,MATCH(GK614,AI604:AI611,0),MATCH(GK615,AJ603:AT603,0))</f>
        <v>#N/A</v>
      </c>
      <c r="GL623" s="665" t="e">
        <f>SUM(DS623:GK623)=#REF!-SUM(HB623:HK623)</f>
        <v>#N/A</v>
      </c>
      <c r="GN623" s="749">
        <v>2030</v>
      </c>
      <c r="GO623" s="664" t="e">
        <f>SUMIF(DS603:EN603,GO603,DS623:EN623)</f>
        <v>#N/A</v>
      </c>
      <c r="GP623" s="668" t="e">
        <f>SUMIF(DS603:GK603,GP603,DS623:GK623)</f>
        <v>#N/A</v>
      </c>
      <c r="GQ623" s="668" t="e">
        <f>SUMIF(DS603:GK603,GQ603,DS623:GK623)</f>
        <v>#N/A</v>
      </c>
      <c r="GR623" s="668" t="e">
        <f>SUMIF(DS603:GK603,GR603,DS623:GK623)</f>
        <v>#N/A</v>
      </c>
      <c r="GS623" s="668" t="e">
        <f>SUMIF(DS603:GK603,GS603,DS623:GK623)</f>
        <v>#N/A</v>
      </c>
      <c r="GT623" s="668" t="e">
        <f>SUMIF(DS603:GK603,GT603,DS623:GK623)</f>
        <v>#N/A</v>
      </c>
      <c r="GU623" s="668" t="e">
        <f>SUMIF(DS603:GK603,GU603,DS623:GK623)</f>
        <v>#N/A</v>
      </c>
      <c r="GV623" s="668" t="e">
        <f>SUMIF(DS603:GK603,GV603,DS623:GK623)</f>
        <v>#N/A</v>
      </c>
      <c r="GW623" s="668" t="e">
        <f>SUMIF(DS603:GK603,GW603,DS623:GK623)</f>
        <v>#N/A</v>
      </c>
      <c r="GX623" s="668" t="e">
        <f>SUMIF(DS603:GK603,GX603,DS623:GK623)</f>
        <v>#N/A</v>
      </c>
      <c r="GY623" s="668" t="e">
        <f>SUMIF(DS603:GK603,GY603,DS623:GK623)</f>
        <v>#N/A</v>
      </c>
      <c r="GZ623" s="646" t="e">
        <f>#REF!=SUM(GO623:GY623)</f>
        <v>#REF!</v>
      </c>
      <c r="HB623" s="668" t="e">
        <f>IF(GZ623,0,(#REF!-SUM(GO623:GY623))*INDEX(AK604:AT611,MATCH(GN623,AI604:AI611,0),MATCH(HB615,AK603:AT603,0)))</f>
        <v>#REF!</v>
      </c>
      <c r="HC623" s="668" t="e">
        <f>IF(GZ623,0,(#REF!-SUM(GO623:GY623))*INDEX(AK604:AT611,MATCH(GN623,AI604:AI611,0),MATCH(HC615,AK603:AT603,0)))</f>
        <v>#REF!</v>
      </c>
      <c r="HD623" s="668" t="e">
        <f>IF(GZ623,0,(#REF!-SUM(GO623:GY623))*INDEX(AK604:AT611,MATCH(GN623,AI604:AI611,0),MATCH(HD615,AK603:AT603,0)))</f>
        <v>#REF!</v>
      </c>
      <c r="HE623" s="668" t="e">
        <f>IF(GZ623,0,(#REF!-SUM(GO623:GY623))*INDEX(AK604:AT611,MATCH(GN623,AI604:AI611,0),MATCH(HE615,AK603:AT603,0)))</f>
        <v>#REF!</v>
      </c>
      <c r="HF623" s="668" t="e">
        <f>IF(GZ623,0,(#REF!-SUM(GO623:GY623))*INDEX(AK604:AT611,MATCH(GN623,AI604:AI611,0),MATCH(HF615,AK603:AT603,0)))</f>
        <v>#REF!</v>
      </c>
      <c r="HG623" s="668" t="e">
        <f>IF(GZ623,0,(#REF!-SUM(GO623:GY623))*INDEX(AK604:AT611,MATCH(GN623,AI604:AI611,0),MATCH(HG615,AK603:AT603,0)))</f>
        <v>#REF!</v>
      </c>
      <c r="HH623" s="668" t="e">
        <f>IF(GZ623,0,(#REF!-SUM(GO623:GY623))*INDEX(AK604:AT611,MATCH(GN623,AI604:AI611,0),MATCH(HH615,AK603:AT603,0)))</f>
        <v>#REF!</v>
      </c>
      <c r="HI623" s="668" t="e">
        <f>IF(GZ623,0,(#REF!-SUM(GO623:GY623))*INDEX(AK604:AT611,MATCH(GN623,AI604:AI611,0),MATCH(HI615,AK603:AT603,0)))</f>
        <v>#REF!</v>
      </c>
      <c r="HJ623" s="668" t="e">
        <f>IF(GZ623,0,(#REF!-SUM(GO623:GY623))*INDEX(AK604:AT611,MATCH(GN623,AI604:AI611,0),MATCH(HJ615,AK603:AT603,0)))</f>
        <v>#REF!</v>
      </c>
      <c r="HK623" s="668" t="e">
        <f>IF(GZ623,0,(#REF!-SUM(GO623:GY623))*INDEX(AK604:AT611,MATCH(GN623,AI604:AI611,0),MATCH(HK615,AK603:AT603,0)))</f>
        <v>#REF!</v>
      </c>
      <c r="HL623" s="668" t="e">
        <f>(SUM(HB623:HK623)+SUM(GO623:GY623))=#REF!</f>
        <v>#REF!</v>
      </c>
    </row>
    <row r="624" spans="1:234" hidden="1" x14ac:dyDescent="0.25">
      <c r="A624" s="643" t="s">
        <v>208</v>
      </c>
    </row>
    <row r="625" spans="1:234" ht="12.75" customHeight="1" x14ac:dyDescent="0.25">
      <c r="D625" s="4" t="s">
        <v>127</v>
      </c>
      <c r="E625" s="764" t="s">
        <v>1694</v>
      </c>
      <c r="F625" s="764"/>
      <c r="G625" s="764"/>
      <c r="H625" s="764"/>
      <c r="I625" s="764"/>
      <c r="J625" s="764"/>
      <c r="K625" s="764"/>
      <c r="L625" s="764"/>
      <c r="M625" s="764"/>
      <c r="N625" s="764"/>
      <c r="O625" s="764"/>
      <c r="P625" s="764"/>
      <c r="Q625" s="764"/>
    </row>
    <row r="626" spans="1:234" ht="12.75" customHeight="1" x14ac:dyDescent="0.25">
      <c r="D626" s="4"/>
      <c r="E626" s="892" t="s">
        <v>1698</v>
      </c>
      <c r="F626" s="892"/>
      <c r="G626" s="892"/>
      <c r="H626" s="892"/>
      <c r="I626" s="892"/>
      <c r="J626" s="892"/>
      <c r="K626" s="892"/>
      <c r="L626" s="892"/>
      <c r="M626" s="892"/>
      <c r="N626" s="892"/>
      <c r="O626" s="892"/>
      <c r="P626" s="892"/>
      <c r="Q626" s="892"/>
    </row>
    <row r="627" spans="1:234" ht="5.0999999999999996" customHeight="1" x14ac:dyDescent="0.25"/>
    <row r="628" spans="1:234" ht="5.0999999999999996" customHeight="1" x14ac:dyDescent="0.25">
      <c r="E628" s="676"/>
      <c r="F628" s="677"/>
      <c r="G628" s="677"/>
      <c r="H628" s="677"/>
      <c r="I628" s="677"/>
      <c r="J628" s="677"/>
      <c r="K628" s="677"/>
      <c r="L628" s="677"/>
      <c r="M628" s="677"/>
      <c r="N628" s="677"/>
      <c r="O628" s="677"/>
      <c r="P628" s="677"/>
      <c r="Q628" s="677"/>
    </row>
    <row r="629" spans="1:234" x14ac:dyDescent="0.25">
      <c r="E629" s="678" t="s">
        <v>1682</v>
      </c>
      <c r="F629" s="670"/>
      <c r="G629" s="670"/>
      <c r="H629" s="905">
        <f>E568</f>
        <v>0</v>
      </c>
      <c r="I629" s="906"/>
      <c r="J629" s="906"/>
      <c r="K629" s="906"/>
      <c r="L629" s="906"/>
      <c r="M629" s="906"/>
      <c r="N629" s="906"/>
      <c r="O629" s="906"/>
      <c r="P629" s="906"/>
      <c r="Q629" s="907"/>
    </row>
    <row r="630" spans="1:234" x14ac:dyDescent="0.25">
      <c r="E630" s="678" t="s">
        <v>1836</v>
      </c>
      <c r="F630" s="670"/>
      <c r="G630" s="670"/>
      <c r="H630" s="908" t="s">
        <v>1522</v>
      </c>
      <c r="I630" s="909"/>
      <c r="J630" s="909"/>
      <c r="K630" s="909"/>
      <c r="L630" s="909"/>
      <c r="M630" s="909"/>
      <c r="N630" s="909"/>
      <c r="O630" s="909"/>
      <c r="P630" s="909"/>
      <c r="Q630" s="910"/>
      <c r="T630" s="679" t="str">
        <f>IF(H630="","",H630)</f>
        <v/>
      </c>
    </row>
    <row r="631" spans="1:234" x14ac:dyDescent="0.25">
      <c r="E631" s="678" t="s">
        <v>1837</v>
      </c>
      <c r="F631" s="670"/>
      <c r="G631" s="670"/>
      <c r="H631" s="905" t="str">
        <f>IF(H630="","",INDEX(E574:E583,MATCH(H630,U574:U583,0)))</f>
        <v/>
      </c>
      <c r="I631" s="906"/>
      <c r="J631" s="906"/>
      <c r="K631" s="906"/>
      <c r="L631" s="906"/>
      <c r="M631" s="906"/>
      <c r="N631" s="906"/>
      <c r="O631" s="906"/>
      <c r="P631" s="906"/>
      <c r="Q631" s="907"/>
    </row>
    <row r="632" spans="1:234" x14ac:dyDescent="0.25">
      <c r="E632" s="678" t="s">
        <v>1838</v>
      </c>
      <c r="F632" s="670"/>
      <c r="G632" s="670"/>
      <c r="H632" s="916" t="str">
        <f>IF(H630="","",INDEX(N574:N583,MATCH(H630,U574:U583,0)))</f>
        <v/>
      </c>
      <c r="I632" s="916"/>
      <c r="J632" s="916"/>
      <c r="K632" s="916"/>
      <c r="L632" s="916"/>
      <c r="M632" s="916"/>
      <c r="N632" s="916"/>
      <c r="O632" s="916"/>
      <c r="P632" s="916"/>
      <c r="Q632" s="916"/>
      <c r="DR632" s="643" t="s">
        <v>1669</v>
      </c>
    </row>
    <row r="633" spans="1:234" x14ac:dyDescent="0.25">
      <c r="E633" s="678"/>
      <c r="F633" s="670"/>
      <c r="G633" s="670"/>
      <c r="H633" s="670"/>
      <c r="I633" s="670"/>
      <c r="J633" s="670"/>
      <c r="K633" s="670"/>
      <c r="L633" s="670"/>
      <c r="M633" s="670"/>
      <c r="N633" s="670"/>
      <c r="O633" s="670"/>
      <c r="P633" s="670"/>
      <c r="Q633" s="670"/>
      <c r="DR633" s="661"/>
      <c r="DS633" s="647">
        <v>2023</v>
      </c>
      <c r="DT633" s="647">
        <v>2024</v>
      </c>
      <c r="DU633" s="647">
        <v>2024</v>
      </c>
      <c r="DV633" s="647">
        <v>2024</v>
      </c>
      <c r="DW633" s="647">
        <v>2024</v>
      </c>
      <c r="DX633" s="647">
        <v>2024</v>
      </c>
      <c r="DY633" s="647">
        <v>2024</v>
      </c>
      <c r="DZ633" s="647">
        <v>2024</v>
      </c>
      <c r="EA633" s="647">
        <v>2024</v>
      </c>
      <c r="EB633" s="647">
        <v>2024</v>
      </c>
      <c r="EC633" s="647">
        <v>2024</v>
      </c>
      <c r="ED633" s="647">
        <v>2025</v>
      </c>
      <c r="EE633" s="647">
        <v>2025</v>
      </c>
      <c r="EF633" s="647">
        <v>2025</v>
      </c>
      <c r="EG633" s="647">
        <v>2025</v>
      </c>
      <c r="EH633" s="647">
        <v>2025</v>
      </c>
      <c r="EI633" s="647">
        <v>2025</v>
      </c>
      <c r="EJ633" s="647">
        <v>2025</v>
      </c>
      <c r="EK633" s="647">
        <v>2025</v>
      </c>
      <c r="EL633" s="647">
        <v>2025</v>
      </c>
      <c r="EM633" s="647">
        <v>2025</v>
      </c>
      <c r="EN633" s="647">
        <v>2026</v>
      </c>
      <c r="EO633" s="647">
        <v>2026</v>
      </c>
      <c r="EP633" s="647">
        <v>2026</v>
      </c>
      <c r="EQ633" s="647">
        <v>2026</v>
      </c>
      <c r="ER633" s="647">
        <v>2026</v>
      </c>
      <c r="ES633" s="647">
        <v>2026</v>
      </c>
      <c r="ET633" s="647">
        <v>2026</v>
      </c>
      <c r="EU633" s="647">
        <v>2026</v>
      </c>
      <c r="EV633" s="647">
        <v>2026</v>
      </c>
      <c r="EW633" s="647">
        <v>2026</v>
      </c>
      <c r="EX633" s="647">
        <v>2027</v>
      </c>
      <c r="EY633" s="647">
        <v>2027</v>
      </c>
      <c r="EZ633" s="647">
        <v>2027</v>
      </c>
      <c r="FA633" s="647">
        <v>2027</v>
      </c>
      <c r="FB633" s="647">
        <v>2027</v>
      </c>
      <c r="FC633" s="647">
        <v>2027</v>
      </c>
      <c r="FD633" s="647">
        <v>2027</v>
      </c>
      <c r="FE633" s="647">
        <v>2027</v>
      </c>
      <c r="FF633" s="647">
        <v>2027</v>
      </c>
      <c r="FG633" s="647">
        <v>2027</v>
      </c>
      <c r="FH633" s="647">
        <v>2028</v>
      </c>
      <c r="FI633" s="647">
        <v>2028</v>
      </c>
      <c r="FJ633" s="647">
        <v>2028</v>
      </c>
      <c r="FK633" s="647">
        <v>2028</v>
      </c>
      <c r="FL633" s="647">
        <v>2028</v>
      </c>
      <c r="FM633" s="647">
        <v>2028</v>
      </c>
      <c r="FN633" s="647">
        <v>2028</v>
      </c>
      <c r="FO633" s="647">
        <v>2028</v>
      </c>
      <c r="FP633" s="647">
        <v>2028</v>
      </c>
      <c r="FQ633" s="647">
        <v>2028</v>
      </c>
      <c r="FR633" s="647">
        <v>2029</v>
      </c>
      <c r="FS633" s="647">
        <v>2029</v>
      </c>
      <c r="FT633" s="647">
        <v>2029</v>
      </c>
      <c r="FU633" s="647">
        <v>2029</v>
      </c>
      <c r="FV633" s="647">
        <v>2029</v>
      </c>
      <c r="FW633" s="647">
        <v>2029</v>
      </c>
      <c r="FX633" s="647">
        <v>2029</v>
      </c>
      <c r="FY633" s="647">
        <v>2029</v>
      </c>
      <c r="FZ633" s="647">
        <v>2029</v>
      </c>
      <c r="GA633" s="647">
        <v>2029</v>
      </c>
      <c r="GB633" s="647">
        <v>2030</v>
      </c>
      <c r="GC633" s="647">
        <v>2030</v>
      </c>
      <c r="GD633" s="647">
        <v>2030</v>
      </c>
      <c r="GE633" s="647">
        <v>2030</v>
      </c>
      <c r="GF633" s="647">
        <v>2030</v>
      </c>
      <c r="GG633" s="647">
        <v>2030</v>
      </c>
      <c r="GH633" s="647">
        <v>2030</v>
      </c>
      <c r="GI633" s="647">
        <v>2030</v>
      </c>
      <c r="GJ633" s="647">
        <v>2030</v>
      </c>
      <c r="GK633" s="647">
        <v>2030</v>
      </c>
      <c r="GL633" s="747" t="s">
        <v>1662</v>
      </c>
      <c r="GO633" s="643" t="s">
        <v>1670</v>
      </c>
    </row>
    <row r="634" spans="1:234" s="643" customFormat="1" ht="24" customHeight="1" x14ac:dyDescent="0.25">
      <c r="B634" s="644"/>
      <c r="C634" s="644"/>
      <c r="D634" s="644"/>
      <c r="E634" s="678"/>
      <c r="F634" s="670"/>
      <c r="G634" s="680" t="s">
        <v>1679</v>
      </c>
      <c r="H634" s="681" t="s">
        <v>1685</v>
      </c>
      <c r="I634" s="681" t="s">
        <v>1651</v>
      </c>
      <c r="J634" s="681" t="s">
        <v>1683</v>
      </c>
      <c r="K634" s="681" t="s">
        <v>1684</v>
      </c>
      <c r="L634" s="681" t="s">
        <v>1436</v>
      </c>
      <c r="M634" s="683" t="s">
        <v>1690</v>
      </c>
      <c r="N634" s="697" t="str">
        <f>IF(G593="","/",G593)</f>
        <v>/</v>
      </c>
      <c r="O634" s="683" t="s">
        <v>410</v>
      </c>
      <c r="P634" s="697" t="str">
        <f>IF(G594="","/",G594)</f>
        <v>/</v>
      </c>
      <c r="Q634" s="698" t="s">
        <v>1725</v>
      </c>
      <c r="R634" s="644"/>
      <c r="DR634" s="662" t="s">
        <v>1665</v>
      </c>
      <c r="DS634" s="647" t="s">
        <v>1664</v>
      </c>
      <c r="DT634" s="647" t="str">
        <f t="shared" ref="DT634" si="2431">E597</f>
        <v/>
      </c>
      <c r="DU634" s="647" t="str">
        <f t="shared" ref="DU634" si="2432">F597</f>
        <v/>
      </c>
      <c r="DV634" s="647" t="str">
        <f t="shared" ref="DV634" si="2433">G597</f>
        <v/>
      </c>
      <c r="DW634" s="647" t="str">
        <f t="shared" ref="DW634" si="2434">H597</f>
        <v/>
      </c>
      <c r="DX634" s="647" t="str">
        <f t="shared" ref="DX634" si="2435">I597</f>
        <v/>
      </c>
      <c r="DY634" s="647" t="str">
        <f t="shared" ref="DY634" si="2436">J597</f>
        <v/>
      </c>
      <c r="DZ634" s="647" t="str">
        <f t="shared" ref="DZ634" si="2437">K597</f>
        <v/>
      </c>
      <c r="EA634" s="647" t="str">
        <f t="shared" ref="EA634" si="2438">L597</f>
        <v/>
      </c>
      <c r="EB634" s="647" t="str">
        <f t="shared" ref="EB634" si="2439">M597</f>
        <v/>
      </c>
      <c r="EC634" s="647" t="str">
        <f t="shared" ref="EC634" si="2440">N597</f>
        <v/>
      </c>
      <c r="ED634" s="647" t="str">
        <f t="shared" ref="ED634" si="2441">E597</f>
        <v/>
      </c>
      <c r="EE634" s="647" t="str">
        <f t="shared" ref="EE634" si="2442">F597</f>
        <v/>
      </c>
      <c r="EF634" s="647" t="str">
        <f t="shared" ref="EF634" si="2443">G597</f>
        <v/>
      </c>
      <c r="EG634" s="647" t="str">
        <f t="shared" ref="EG634" si="2444">H597</f>
        <v/>
      </c>
      <c r="EH634" s="647" t="str">
        <f t="shared" ref="EH634" si="2445">I597</f>
        <v/>
      </c>
      <c r="EI634" s="647" t="str">
        <f t="shared" ref="EI634" si="2446">J597</f>
        <v/>
      </c>
      <c r="EJ634" s="647" t="str">
        <f t="shared" ref="EJ634" si="2447">K597</f>
        <v/>
      </c>
      <c r="EK634" s="647" t="str">
        <f t="shared" ref="EK634" si="2448">L597</f>
        <v/>
      </c>
      <c r="EL634" s="647" t="str">
        <f t="shared" ref="EL634" si="2449">M597</f>
        <v/>
      </c>
      <c r="EM634" s="647" t="str">
        <f t="shared" ref="EM634" si="2450">N597</f>
        <v/>
      </c>
      <c r="EN634" s="647" t="str">
        <f t="shared" ref="EN634" si="2451">E597</f>
        <v/>
      </c>
      <c r="EO634" s="647" t="str">
        <f t="shared" ref="EO634" si="2452">F597</f>
        <v/>
      </c>
      <c r="EP634" s="647" t="str">
        <f t="shared" ref="EP634" si="2453">G597</f>
        <v/>
      </c>
      <c r="EQ634" s="647" t="str">
        <f t="shared" ref="EQ634" si="2454">H597</f>
        <v/>
      </c>
      <c r="ER634" s="647" t="str">
        <f t="shared" ref="ER634" si="2455">I597</f>
        <v/>
      </c>
      <c r="ES634" s="647" t="str">
        <f t="shared" ref="ES634" si="2456">J597</f>
        <v/>
      </c>
      <c r="ET634" s="647" t="str">
        <f t="shared" ref="ET634" si="2457">K597</f>
        <v/>
      </c>
      <c r="EU634" s="647" t="str">
        <f t="shared" ref="EU634" si="2458">L597</f>
        <v/>
      </c>
      <c r="EV634" s="647" t="str">
        <f t="shared" ref="EV634" si="2459">M597</f>
        <v/>
      </c>
      <c r="EW634" s="647" t="str">
        <f t="shared" ref="EW634" si="2460">N597</f>
        <v/>
      </c>
      <c r="EX634" s="647" t="str">
        <f t="shared" ref="EX634" si="2461">E597</f>
        <v/>
      </c>
      <c r="EY634" s="647" t="str">
        <f t="shared" ref="EY634" si="2462">F597</f>
        <v/>
      </c>
      <c r="EZ634" s="647" t="str">
        <f t="shared" ref="EZ634" si="2463">G597</f>
        <v/>
      </c>
      <c r="FA634" s="647" t="str">
        <f t="shared" ref="FA634" si="2464">H597</f>
        <v/>
      </c>
      <c r="FB634" s="647" t="str">
        <f t="shared" ref="FB634" si="2465">I597</f>
        <v/>
      </c>
      <c r="FC634" s="647" t="str">
        <f t="shared" ref="FC634" si="2466">J597</f>
        <v/>
      </c>
      <c r="FD634" s="647" t="str">
        <f t="shared" ref="FD634" si="2467">K597</f>
        <v/>
      </c>
      <c r="FE634" s="647" t="str">
        <f t="shared" ref="FE634" si="2468">L597</f>
        <v/>
      </c>
      <c r="FF634" s="647" t="str">
        <f t="shared" ref="FF634" si="2469">M597</f>
        <v/>
      </c>
      <c r="FG634" s="647" t="str">
        <f t="shared" ref="FG634" si="2470">N597</f>
        <v/>
      </c>
      <c r="FH634" s="647" t="str">
        <f t="shared" ref="FH634" si="2471">E597</f>
        <v/>
      </c>
      <c r="FI634" s="647" t="str">
        <f t="shared" ref="FI634" si="2472">F597</f>
        <v/>
      </c>
      <c r="FJ634" s="647" t="str">
        <f t="shared" ref="FJ634" si="2473">G597</f>
        <v/>
      </c>
      <c r="FK634" s="647" t="str">
        <f t="shared" ref="FK634" si="2474">H597</f>
        <v/>
      </c>
      <c r="FL634" s="647" t="str">
        <f t="shared" ref="FL634" si="2475">I597</f>
        <v/>
      </c>
      <c r="FM634" s="647" t="str">
        <f t="shared" ref="FM634" si="2476">J597</f>
        <v/>
      </c>
      <c r="FN634" s="647" t="str">
        <f t="shared" ref="FN634" si="2477">K597</f>
        <v/>
      </c>
      <c r="FO634" s="647" t="str">
        <f t="shared" ref="FO634" si="2478">L597</f>
        <v/>
      </c>
      <c r="FP634" s="647" t="str">
        <f t="shared" ref="FP634" si="2479">M597</f>
        <v/>
      </c>
      <c r="FQ634" s="647" t="str">
        <f t="shared" ref="FQ634" si="2480">N597</f>
        <v/>
      </c>
      <c r="FR634" s="647" t="str">
        <f t="shared" ref="FR634" si="2481">E597</f>
        <v/>
      </c>
      <c r="FS634" s="647" t="str">
        <f t="shared" ref="FS634" si="2482">F597</f>
        <v/>
      </c>
      <c r="FT634" s="647" t="str">
        <f t="shared" ref="FT634" si="2483">G597</f>
        <v/>
      </c>
      <c r="FU634" s="647" t="str">
        <f t="shared" ref="FU634" si="2484">H597</f>
        <v/>
      </c>
      <c r="FV634" s="647" t="str">
        <f t="shared" ref="FV634" si="2485">I597</f>
        <v/>
      </c>
      <c r="FW634" s="647" t="str">
        <f t="shared" ref="FW634" si="2486">J597</f>
        <v/>
      </c>
      <c r="FX634" s="647" t="str">
        <f t="shared" ref="FX634" si="2487">K597</f>
        <v/>
      </c>
      <c r="FY634" s="647" t="str">
        <f t="shared" ref="FY634" si="2488">L597</f>
        <v/>
      </c>
      <c r="FZ634" s="647" t="str">
        <f t="shared" ref="FZ634" si="2489">M597</f>
        <v/>
      </c>
      <c r="GA634" s="647" t="str">
        <f t="shared" ref="GA634" si="2490">N597</f>
        <v/>
      </c>
      <c r="GB634" s="647" t="str">
        <f t="shared" ref="GB634" si="2491">E597</f>
        <v/>
      </c>
      <c r="GC634" s="647" t="str">
        <f t="shared" ref="GC634" si="2492">F597</f>
        <v/>
      </c>
      <c r="GD634" s="647" t="str">
        <f t="shared" ref="GD634" si="2493">G597</f>
        <v/>
      </c>
      <c r="GE634" s="647" t="str">
        <f t="shared" ref="GE634" si="2494">H597</f>
        <v/>
      </c>
      <c r="GF634" s="647" t="str">
        <f t="shared" ref="GF634" si="2495">I597</f>
        <v/>
      </c>
      <c r="GG634" s="647" t="str">
        <f t="shared" ref="GG634" si="2496">J597</f>
        <v/>
      </c>
      <c r="GH634" s="647" t="str">
        <f t="shared" ref="GH634" si="2497">K597</f>
        <v/>
      </c>
      <c r="GI634" s="647" t="str">
        <f t="shared" ref="GI634" si="2498">L597</f>
        <v/>
      </c>
      <c r="GJ634" s="647" t="str">
        <f t="shared" ref="GJ634" si="2499">M597</f>
        <v/>
      </c>
      <c r="GK634" s="647" t="str">
        <f t="shared" ref="GK634" si="2500">N597</f>
        <v/>
      </c>
      <c r="GL634" s="748"/>
      <c r="GN634" s="662" t="s">
        <v>1665</v>
      </c>
      <c r="GO634" s="646" t="s">
        <v>1664</v>
      </c>
      <c r="GP634" s="646" t="str">
        <f t="shared" ref="GP634" si="2501">E597</f>
        <v/>
      </c>
      <c r="GQ634" s="646" t="str">
        <f t="shared" ref="GQ634" si="2502">F597</f>
        <v/>
      </c>
      <c r="GR634" s="646" t="str">
        <f t="shared" ref="GR634" si="2503">G597</f>
        <v/>
      </c>
      <c r="GS634" s="646" t="str">
        <f t="shared" ref="GS634" si="2504">H597</f>
        <v/>
      </c>
      <c r="GT634" s="646" t="str">
        <f t="shared" ref="GT634" si="2505">I597</f>
        <v/>
      </c>
      <c r="GU634" s="646" t="str">
        <f t="shared" ref="GU634" si="2506">J597</f>
        <v/>
      </c>
      <c r="GV634" s="646" t="str">
        <f t="shared" ref="GV634" si="2507">K597</f>
        <v/>
      </c>
      <c r="GW634" s="646" t="str">
        <f t="shared" ref="GW634" si="2508">L597</f>
        <v/>
      </c>
      <c r="GX634" s="646" t="str">
        <f t="shared" ref="GX634" si="2509">M597</f>
        <v/>
      </c>
      <c r="GY634" s="646" t="str">
        <f t="shared" ref="GY634" si="2510">N597</f>
        <v/>
      </c>
      <c r="GZ634" s="646" t="s">
        <v>1662</v>
      </c>
      <c r="HM634" s="644"/>
      <c r="HN634" s="644"/>
      <c r="HO634" s="644"/>
      <c r="HP634" s="644"/>
      <c r="HQ634" s="644"/>
      <c r="HR634" s="644"/>
      <c r="HS634" s="644"/>
      <c r="HT634" s="644"/>
      <c r="HU634" s="644"/>
      <c r="HV634" s="644"/>
      <c r="HW634" s="644"/>
      <c r="HX634" s="644"/>
      <c r="HY634" s="644"/>
      <c r="HZ634" s="644"/>
    </row>
    <row r="635" spans="1:234" s="643" customFormat="1" hidden="1" x14ac:dyDescent="0.25">
      <c r="A635" s="643" t="s">
        <v>208</v>
      </c>
      <c r="B635" s="644"/>
      <c r="C635" s="644"/>
      <c r="D635" s="644"/>
      <c r="E635" s="678"/>
      <c r="F635" s="670"/>
      <c r="G635" s="670"/>
      <c r="H635" s="670"/>
      <c r="I635" s="670"/>
      <c r="J635" s="670"/>
      <c r="K635" s="670"/>
      <c r="L635" s="670"/>
      <c r="M635" s="670"/>
      <c r="N635" s="670"/>
      <c r="O635" s="670"/>
      <c r="P635" s="670"/>
      <c r="Q635" s="670"/>
      <c r="R635" s="682"/>
      <c r="DR635" s="749">
        <v>2023</v>
      </c>
      <c r="DS635" s="665">
        <f t="shared" ref="DS635:GD638" si="2511">DS604-DS616</f>
        <v>0</v>
      </c>
      <c r="DT635" s="665">
        <f t="shared" si="2511"/>
        <v>0</v>
      </c>
      <c r="DU635" s="665">
        <f t="shared" si="2511"/>
        <v>0</v>
      </c>
      <c r="DV635" s="665">
        <f t="shared" si="2511"/>
        <v>0</v>
      </c>
      <c r="DW635" s="665">
        <f t="shared" si="2511"/>
        <v>0</v>
      </c>
      <c r="DX635" s="665">
        <f t="shared" si="2511"/>
        <v>0</v>
      </c>
      <c r="DY635" s="665">
        <f t="shared" si="2511"/>
        <v>0</v>
      </c>
      <c r="DZ635" s="665">
        <f t="shared" si="2511"/>
        <v>0</v>
      </c>
      <c r="EA635" s="665">
        <f t="shared" si="2511"/>
        <v>0</v>
      </c>
      <c r="EB635" s="665">
        <f t="shared" si="2511"/>
        <v>0</v>
      </c>
      <c r="EC635" s="665">
        <f t="shared" si="2511"/>
        <v>0</v>
      </c>
      <c r="ED635" s="665">
        <f t="shared" si="2511"/>
        <v>0</v>
      </c>
      <c r="EE635" s="665">
        <f t="shared" si="2511"/>
        <v>0</v>
      </c>
      <c r="EF635" s="665">
        <f t="shared" si="2511"/>
        <v>0</v>
      </c>
      <c r="EG635" s="665">
        <f t="shared" si="2511"/>
        <v>0</v>
      </c>
      <c r="EH635" s="665">
        <f t="shared" si="2511"/>
        <v>0</v>
      </c>
      <c r="EI635" s="665">
        <f t="shared" si="2511"/>
        <v>0</v>
      </c>
      <c r="EJ635" s="665">
        <f t="shared" si="2511"/>
        <v>0</v>
      </c>
      <c r="EK635" s="665">
        <f t="shared" si="2511"/>
        <v>0</v>
      </c>
      <c r="EL635" s="665">
        <f t="shared" si="2511"/>
        <v>0</v>
      </c>
      <c r="EM635" s="665">
        <f t="shared" si="2511"/>
        <v>0</v>
      </c>
      <c r="EN635" s="665">
        <f t="shared" si="2511"/>
        <v>0</v>
      </c>
      <c r="EO635" s="665">
        <f t="shared" si="2511"/>
        <v>0</v>
      </c>
      <c r="EP635" s="665">
        <f t="shared" si="2511"/>
        <v>0</v>
      </c>
      <c r="EQ635" s="665">
        <f t="shared" si="2511"/>
        <v>0</v>
      </c>
      <c r="ER635" s="665">
        <f t="shared" si="2511"/>
        <v>0</v>
      </c>
      <c r="ES635" s="665">
        <f t="shared" si="2511"/>
        <v>0</v>
      </c>
      <c r="ET635" s="665">
        <f t="shared" si="2511"/>
        <v>0</v>
      </c>
      <c r="EU635" s="665">
        <f t="shared" si="2511"/>
        <v>0</v>
      </c>
      <c r="EV635" s="665">
        <f t="shared" si="2511"/>
        <v>0</v>
      </c>
      <c r="EW635" s="665">
        <f t="shared" si="2511"/>
        <v>0</v>
      </c>
      <c r="EX635" s="665">
        <f t="shared" si="2511"/>
        <v>0</v>
      </c>
      <c r="EY635" s="665">
        <f t="shared" si="2511"/>
        <v>0</v>
      </c>
      <c r="EZ635" s="665">
        <f t="shared" si="2511"/>
        <v>0</v>
      </c>
      <c r="FA635" s="665">
        <f t="shared" si="2511"/>
        <v>0</v>
      </c>
      <c r="FB635" s="665">
        <f t="shared" si="2511"/>
        <v>0</v>
      </c>
      <c r="FC635" s="665">
        <f t="shared" si="2511"/>
        <v>0</v>
      </c>
      <c r="FD635" s="665">
        <f t="shared" si="2511"/>
        <v>0</v>
      </c>
      <c r="FE635" s="665">
        <f t="shared" si="2511"/>
        <v>0</v>
      </c>
      <c r="FF635" s="665">
        <f t="shared" si="2511"/>
        <v>0</v>
      </c>
      <c r="FG635" s="665">
        <f t="shared" si="2511"/>
        <v>0</v>
      </c>
      <c r="FH635" s="665">
        <f t="shared" si="2511"/>
        <v>0</v>
      </c>
      <c r="FI635" s="665">
        <f t="shared" si="2511"/>
        <v>0</v>
      </c>
      <c r="FJ635" s="665">
        <f t="shared" si="2511"/>
        <v>0</v>
      </c>
      <c r="FK635" s="665">
        <f t="shared" si="2511"/>
        <v>0</v>
      </c>
      <c r="FL635" s="665">
        <f t="shared" si="2511"/>
        <v>0</v>
      </c>
      <c r="FM635" s="665">
        <f t="shared" si="2511"/>
        <v>0</v>
      </c>
      <c r="FN635" s="665">
        <f t="shared" si="2511"/>
        <v>0</v>
      </c>
      <c r="FO635" s="665">
        <f t="shared" si="2511"/>
        <v>0</v>
      </c>
      <c r="FP635" s="665">
        <f t="shared" si="2511"/>
        <v>0</v>
      </c>
      <c r="FQ635" s="665">
        <f t="shared" si="2511"/>
        <v>0</v>
      </c>
      <c r="FR635" s="665">
        <f t="shared" si="2511"/>
        <v>0</v>
      </c>
      <c r="FS635" s="665">
        <f t="shared" si="2511"/>
        <v>0</v>
      </c>
      <c r="FT635" s="665">
        <f t="shared" si="2511"/>
        <v>0</v>
      </c>
      <c r="FU635" s="665">
        <f t="shared" si="2511"/>
        <v>0</v>
      </c>
      <c r="FV635" s="665">
        <f t="shared" si="2511"/>
        <v>0</v>
      </c>
      <c r="FW635" s="665">
        <f t="shared" si="2511"/>
        <v>0</v>
      </c>
      <c r="FX635" s="665">
        <f t="shared" si="2511"/>
        <v>0</v>
      </c>
      <c r="FY635" s="665">
        <f t="shared" si="2511"/>
        <v>0</v>
      </c>
      <c r="FZ635" s="665">
        <f t="shared" si="2511"/>
        <v>0</v>
      </c>
      <c r="GA635" s="665">
        <f t="shared" si="2511"/>
        <v>0</v>
      </c>
      <c r="GB635" s="665">
        <f t="shared" si="2511"/>
        <v>0</v>
      </c>
      <c r="GC635" s="665">
        <f t="shared" si="2511"/>
        <v>0</v>
      </c>
      <c r="GD635" s="665">
        <f t="shared" si="2511"/>
        <v>0</v>
      </c>
      <c r="GE635" s="665">
        <f t="shared" ref="GE635:GK635" si="2512">GE604-GE616</f>
        <v>0</v>
      </c>
      <c r="GF635" s="665">
        <f t="shared" si="2512"/>
        <v>0</v>
      </c>
      <c r="GG635" s="665">
        <f t="shared" si="2512"/>
        <v>0</v>
      </c>
      <c r="GH635" s="665">
        <f t="shared" si="2512"/>
        <v>0</v>
      </c>
      <c r="GI635" s="665">
        <f t="shared" si="2512"/>
        <v>0</v>
      </c>
      <c r="GJ635" s="665">
        <f t="shared" si="2512"/>
        <v>0</v>
      </c>
      <c r="GK635" s="665">
        <f t="shared" si="2512"/>
        <v>0</v>
      </c>
      <c r="GL635" s="665" t="b">
        <f>SUM(DS635:GK635)+SUM(Y598:AH598)-SUM(HB616:HK616)=Q598</f>
        <v>1</v>
      </c>
      <c r="GN635" s="749">
        <v>2023</v>
      </c>
      <c r="GO635" s="664">
        <f>SUMIF(DS603:GK603,GO603,DS635:GK635)</f>
        <v>0</v>
      </c>
      <c r="GP635" s="668">
        <f>SUMIF(DS603:GK603,GP603,DS635:GK635)</f>
        <v>0</v>
      </c>
      <c r="GQ635" s="668">
        <f>SUMIF(DS603:GK603,GQ603,DS635:GK635)</f>
        <v>0</v>
      </c>
      <c r="GR635" s="668">
        <f>SUMIF(DS603:GK603,GR603,DS635:GK635)</f>
        <v>0</v>
      </c>
      <c r="GS635" s="668">
        <f>SUMIF(DS603:GK603,GS603,DS635:GK635)</f>
        <v>0</v>
      </c>
      <c r="GT635" s="668">
        <f>SUMIF(DS603:GK603,GT603,DS635:GK635)</f>
        <v>0</v>
      </c>
      <c r="GU635" s="668">
        <f>SUMIF(DS603:GK603,GU603,DS635:GK635)</f>
        <v>0</v>
      </c>
      <c r="GV635" s="668">
        <f>SUMIF(DS603:GK603,GV603,DS635:GK635)</f>
        <v>0</v>
      </c>
      <c r="GW635" s="668">
        <f>SUMIF(DS603:GK603,GW603,DS635:GK635)</f>
        <v>0</v>
      </c>
      <c r="GX635" s="668">
        <f>SUMIF(DS603:GK603,GX603,DS635:GK635)</f>
        <v>0</v>
      </c>
      <c r="GY635" s="668">
        <f>SUMIF(DS603:GK603,GY603,DS635:GK635)</f>
        <v>0</v>
      </c>
      <c r="GZ635" s="646" t="b">
        <f>SUM(GO635:GY635)-SUM(HB616:HK616)=(Q598-SUM(Y598:AH598))</f>
        <v>1</v>
      </c>
      <c r="HM635" s="682"/>
      <c r="HN635" s="682"/>
      <c r="HO635" s="682"/>
      <c r="HP635" s="682"/>
      <c r="HQ635" s="682"/>
      <c r="HR635" s="682"/>
      <c r="HS635" s="682"/>
      <c r="HT635" s="682"/>
      <c r="HU635" s="682"/>
      <c r="HV635" s="682"/>
      <c r="HW635" s="682"/>
      <c r="HX635" s="682"/>
      <c r="HY635" s="682"/>
      <c r="HZ635" s="682"/>
    </row>
    <row r="636" spans="1:234" s="643" customFormat="1" x14ac:dyDescent="0.25">
      <c r="B636" s="644"/>
      <c r="C636" s="644"/>
      <c r="D636" s="644"/>
      <c r="E636" s="678"/>
      <c r="F636" s="670"/>
      <c r="G636" s="652">
        <v>2024</v>
      </c>
      <c r="H636" s="656">
        <f>IF(G636&gt;CNTR_ReportingYear,"",INDEX(E599:N599,MATCH(T630,E597:N597,0)))</f>
        <v>0</v>
      </c>
      <c r="I636" s="656">
        <f>IF(G636&gt;CNTR_ReportingYear,"",INDEX(GP636:GY642,MATCH(G636,GN636:GN642,0),MATCH(T630,GP634:GY634,0))-INDEX(HB617:HK623,MATCH(G636,GN617:GN623,0),MATCH(T630,HB615:HK615,0))+INDEX(Y598:AH599,MATCH(G636,D598:D599,0),MATCH(T630,Y597:AH597,0)))</f>
        <v>0</v>
      </c>
      <c r="J636" s="656">
        <f>IF(G636&gt;CNTR_ReportingYear,"",SUMIFS(AX604:DP604,AX603:DP603,T630))</f>
        <v>0</v>
      </c>
      <c r="K636" s="656">
        <f>IF(G636&gt;CNTR_ReportingYear,"",SUMIFS(AX605:DP605,AX603:DP603,T630))</f>
        <v>0</v>
      </c>
      <c r="L636" s="656">
        <f>IF(G636&gt;CNTR_ReportingYear,"",INDEX(GP617:GY623,MATCH(G636,GN617:GN623,0),MATCH(T630,GP615:GY615,0))+INDEX(HB617:HK623,MATCH(G636,GN617:GN623,0),MATCH(T630,HB615:HK615,0)))</f>
        <v>0</v>
      </c>
      <c r="M636" s="674"/>
      <c r="N636" s="588" t="str">
        <f>H634</f>
        <v>Purchase</v>
      </c>
      <c r="O636" s="917" t="s">
        <v>1688</v>
      </c>
      <c r="P636" s="917"/>
      <c r="Q636" s="917"/>
      <c r="R636" s="674"/>
      <c r="DR636" s="749">
        <v>2024</v>
      </c>
      <c r="DS636" s="665">
        <f t="shared" si="2511"/>
        <v>0</v>
      </c>
      <c r="DT636" s="665">
        <f t="shared" si="2511"/>
        <v>0</v>
      </c>
      <c r="DU636" s="665">
        <f t="shared" si="2511"/>
        <v>0</v>
      </c>
      <c r="DV636" s="665">
        <f t="shared" si="2511"/>
        <v>0</v>
      </c>
      <c r="DW636" s="665">
        <f t="shared" si="2511"/>
        <v>0</v>
      </c>
      <c r="DX636" s="665">
        <f t="shared" si="2511"/>
        <v>0</v>
      </c>
      <c r="DY636" s="665">
        <f t="shared" si="2511"/>
        <v>0</v>
      </c>
      <c r="DZ636" s="665">
        <f t="shared" si="2511"/>
        <v>0</v>
      </c>
      <c r="EA636" s="665">
        <f t="shared" si="2511"/>
        <v>0</v>
      </c>
      <c r="EB636" s="665">
        <f t="shared" si="2511"/>
        <v>0</v>
      </c>
      <c r="EC636" s="665">
        <f t="shared" si="2511"/>
        <v>0</v>
      </c>
      <c r="ED636" s="665">
        <f t="shared" si="2511"/>
        <v>0</v>
      </c>
      <c r="EE636" s="665">
        <f t="shared" si="2511"/>
        <v>0</v>
      </c>
      <c r="EF636" s="665">
        <f t="shared" si="2511"/>
        <v>0</v>
      </c>
      <c r="EG636" s="665">
        <f t="shared" si="2511"/>
        <v>0</v>
      </c>
      <c r="EH636" s="665">
        <f t="shared" si="2511"/>
        <v>0</v>
      </c>
      <c r="EI636" s="665">
        <f t="shared" si="2511"/>
        <v>0</v>
      </c>
      <c r="EJ636" s="665">
        <f t="shared" si="2511"/>
        <v>0</v>
      </c>
      <c r="EK636" s="665">
        <f t="shared" si="2511"/>
        <v>0</v>
      </c>
      <c r="EL636" s="665">
        <f t="shared" si="2511"/>
        <v>0</v>
      </c>
      <c r="EM636" s="665">
        <f t="shared" si="2511"/>
        <v>0</v>
      </c>
      <c r="EN636" s="665">
        <f t="shared" si="2511"/>
        <v>0</v>
      </c>
      <c r="EO636" s="665">
        <f t="shared" si="2511"/>
        <v>0</v>
      </c>
      <c r="EP636" s="665">
        <f t="shared" si="2511"/>
        <v>0</v>
      </c>
      <c r="EQ636" s="665">
        <f t="shared" si="2511"/>
        <v>0</v>
      </c>
      <c r="ER636" s="665">
        <f t="shared" si="2511"/>
        <v>0</v>
      </c>
      <c r="ES636" s="665">
        <f t="shared" si="2511"/>
        <v>0</v>
      </c>
      <c r="ET636" s="665">
        <f t="shared" si="2511"/>
        <v>0</v>
      </c>
      <c r="EU636" s="665">
        <f t="shared" si="2511"/>
        <v>0</v>
      </c>
      <c r="EV636" s="665">
        <f t="shared" si="2511"/>
        <v>0</v>
      </c>
      <c r="EW636" s="665">
        <f t="shared" si="2511"/>
        <v>0</v>
      </c>
      <c r="EX636" s="665">
        <f t="shared" si="2511"/>
        <v>0</v>
      </c>
      <c r="EY636" s="665">
        <f t="shared" si="2511"/>
        <v>0</v>
      </c>
      <c r="EZ636" s="665">
        <f t="shared" si="2511"/>
        <v>0</v>
      </c>
      <c r="FA636" s="665">
        <f t="shared" si="2511"/>
        <v>0</v>
      </c>
      <c r="FB636" s="665">
        <f t="shared" si="2511"/>
        <v>0</v>
      </c>
      <c r="FC636" s="665">
        <f t="shared" si="2511"/>
        <v>0</v>
      </c>
      <c r="FD636" s="665">
        <f t="shared" si="2511"/>
        <v>0</v>
      </c>
      <c r="FE636" s="665">
        <f t="shared" si="2511"/>
        <v>0</v>
      </c>
      <c r="FF636" s="665">
        <f t="shared" si="2511"/>
        <v>0</v>
      </c>
      <c r="FG636" s="665">
        <f t="shared" si="2511"/>
        <v>0</v>
      </c>
      <c r="FH636" s="665">
        <f t="shared" si="2511"/>
        <v>0</v>
      </c>
      <c r="FI636" s="665">
        <f t="shared" si="2511"/>
        <v>0</v>
      </c>
      <c r="FJ636" s="665">
        <f t="shared" si="2511"/>
        <v>0</v>
      </c>
      <c r="FK636" s="665">
        <f t="shared" si="2511"/>
        <v>0</v>
      </c>
      <c r="FL636" s="665">
        <f t="shared" si="2511"/>
        <v>0</v>
      </c>
      <c r="FM636" s="665">
        <f t="shared" si="2511"/>
        <v>0</v>
      </c>
      <c r="FN636" s="665">
        <f t="shared" si="2511"/>
        <v>0</v>
      </c>
      <c r="FO636" s="665">
        <f t="shared" si="2511"/>
        <v>0</v>
      </c>
      <c r="FP636" s="665">
        <f t="shared" si="2511"/>
        <v>0</v>
      </c>
      <c r="FQ636" s="665">
        <f t="shared" si="2511"/>
        <v>0</v>
      </c>
      <c r="FR636" s="665">
        <f t="shared" si="2511"/>
        <v>0</v>
      </c>
      <c r="FS636" s="665">
        <f t="shared" si="2511"/>
        <v>0</v>
      </c>
      <c r="FT636" s="665">
        <f t="shared" si="2511"/>
        <v>0</v>
      </c>
      <c r="FU636" s="665">
        <f t="shared" si="2511"/>
        <v>0</v>
      </c>
      <c r="FV636" s="665">
        <f t="shared" si="2511"/>
        <v>0</v>
      </c>
      <c r="FW636" s="665">
        <f t="shared" si="2511"/>
        <v>0</v>
      </c>
      <c r="FX636" s="665">
        <f t="shared" si="2511"/>
        <v>0</v>
      </c>
      <c r="FY636" s="665">
        <f t="shared" si="2511"/>
        <v>0</v>
      </c>
      <c r="FZ636" s="665">
        <f t="shared" si="2511"/>
        <v>0</v>
      </c>
      <c r="GA636" s="665">
        <f t="shared" si="2511"/>
        <v>0</v>
      </c>
      <c r="GB636" s="665">
        <f t="shared" si="2511"/>
        <v>0</v>
      </c>
      <c r="GC636" s="665">
        <f t="shared" si="2511"/>
        <v>0</v>
      </c>
      <c r="GD636" s="665">
        <f t="shared" si="2511"/>
        <v>0</v>
      </c>
      <c r="GE636" s="665">
        <f t="shared" ref="GE636:GK636" si="2513">GE605-GE617</f>
        <v>0</v>
      </c>
      <c r="GF636" s="665">
        <f t="shared" si="2513"/>
        <v>0</v>
      </c>
      <c r="GG636" s="665">
        <f t="shared" si="2513"/>
        <v>0</v>
      </c>
      <c r="GH636" s="665">
        <f t="shared" si="2513"/>
        <v>0</v>
      </c>
      <c r="GI636" s="665">
        <f t="shared" si="2513"/>
        <v>0</v>
      </c>
      <c r="GJ636" s="665">
        <f t="shared" si="2513"/>
        <v>0</v>
      </c>
      <c r="GK636" s="665">
        <f t="shared" si="2513"/>
        <v>0</v>
      </c>
      <c r="GL636" s="665" t="b">
        <f>SUM(DS636:GK636)+SUM(Y599:AH599)-SUM(HB617:HK617)=Q599</f>
        <v>1</v>
      </c>
      <c r="GN636" s="749">
        <v>2024</v>
      </c>
      <c r="GO636" s="664">
        <f>SUMIF(DS603:GK603,GO603,DS636:GK636)</f>
        <v>0</v>
      </c>
      <c r="GP636" s="668">
        <f>SUMIF(DS603:GK603,GP603,DS636:GK636)</f>
        <v>0</v>
      </c>
      <c r="GQ636" s="668">
        <f>SUMIF(DS603:GK603,GQ603,DS636:GK636)</f>
        <v>0</v>
      </c>
      <c r="GR636" s="668">
        <f>SUMIF(DS603:GK603,GR603,DS636:GK636)</f>
        <v>0</v>
      </c>
      <c r="GS636" s="668">
        <f>SUMIF(DS603:GK603,GS603,DS636:GK636)</f>
        <v>0</v>
      </c>
      <c r="GT636" s="668">
        <f>SUMIF(DS603:GK603,GT603,DS636:GK636)</f>
        <v>0</v>
      </c>
      <c r="GU636" s="668">
        <f>SUMIF(DS603:GK603,GU603,DS636:GK636)</f>
        <v>0</v>
      </c>
      <c r="GV636" s="668">
        <f>SUMIF(DS603:GK603,GV603,DS636:GK636)</f>
        <v>0</v>
      </c>
      <c r="GW636" s="668">
        <f>SUMIF(DS603:GK603,GW603,DS636:GK636)</f>
        <v>0</v>
      </c>
      <c r="GX636" s="668">
        <f>SUMIF(DS603:GK603,GX603,DS636:GK636)</f>
        <v>0</v>
      </c>
      <c r="GY636" s="668">
        <f>SUMIF(DS603:GK603,GY603,DS636:GK636)</f>
        <v>0</v>
      </c>
      <c r="GZ636" s="646" t="b">
        <f>SUM(GO636:GY636)-SUM(HB617:HK617)=(Q599-SUM(Y599:AH599))</f>
        <v>1</v>
      </c>
      <c r="HM636" s="674"/>
      <c r="HN636" s="674"/>
      <c r="HO636" s="674"/>
      <c r="HP636" s="674"/>
      <c r="HQ636" s="674"/>
      <c r="HR636" s="674"/>
      <c r="HS636" s="674"/>
      <c r="HT636" s="674"/>
      <c r="HU636" s="674"/>
      <c r="HV636" s="674"/>
      <c r="HW636" s="674"/>
      <c r="HX636" s="674"/>
      <c r="HY636" s="674"/>
      <c r="HZ636" s="674"/>
    </row>
    <row r="637" spans="1:234" s="643" customFormat="1" x14ac:dyDescent="0.25">
      <c r="B637" s="644"/>
      <c r="C637" s="644"/>
      <c r="D637" s="644"/>
      <c r="E637" s="678"/>
      <c r="F637" s="670"/>
      <c r="G637" s="644"/>
      <c r="H637" s="644"/>
      <c r="I637" s="644"/>
      <c r="J637" s="644"/>
      <c r="K637" s="644"/>
      <c r="L637" s="644"/>
      <c r="M637" s="674"/>
      <c r="N637" s="588" t="str">
        <f>I634</f>
        <v>Consumption</v>
      </c>
      <c r="O637" s="918" t="s">
        <v>1687</v>
      </c>
      <c r="P637" s="918"/>
      <c r="Q637" s="918"/>
      <c r="R637" s="674"/>
      <c r="DR637" s="749">
        <v>2025</v>
      </c>
      <c r="DS637" s="665" t="e">
        <f t="shared" si="2511"/>
        <v>#REF!</v>
      </c>
      <c r="DT637" s="665" t="e">
        <f t="shared" si="2511"/>
        <v>#N/A</v>
      </c>
      <c r="DU637" s="665" t="e">
        <f t="shared" si="2511"/>
        <v>#N/A</v>
      </c>
      <c r="DV637" s="665" t="e">
        <f t="shared" si="2511"/>
        <v>#N/A</v>
      </c>
      <c r="DW637" s="665" t="e">
        <f t="shared" si="2511"/>
        <v>#N/A</v>
      </c>
      <c r="DX637" s="665" t="e">
        <f t="shared" si="2511"/>
        <v>#N/A</v>
      </c>
      <c r="DY637" s="665" t="e">
        <f t="shared" si="2511"/>
        <v>#N/A</v>
      </c>
      <c r="DZ637" s="665" t="e">
        <f t="shared" si="2511"/>
        <v>#N/A</v>
      </c>
      <c r="EA637" s="665" t="e">
        <f t="shared" si="2511"/>
        <v>#N/A</v>
      </c>
      <c r="EB637" s="665" t="e">
        <f t="shared" si="2511"/>
        <v>#N/A</v>
      </c>
      <c r="EC637" s="665" t="e">
        <f t="shared" si="2511"/>
        <v>#N/A</v>
      </c>
      <c r="ED637" s="665" t="e">
        <f t="shared" si="2511"/>
        <v>#N/A</v>
      </c>
      <c r="EE637" s="665" t="e">
        <f t="shared" si="2511"/>
        <v>#N/A</v>
      </c>
      <c r="EF637" s="665" t="e">
        <f t="shared" si="2511"/>
        <v>#N/A</v>
      </c>
      <c r="EG637" s="665" t="e">
        <f t="shared" si="2511"/>
        <v>#N/A</v>
      </c>
      <c r="EH637" s="665" t="e">
        <f t="shared" si="2511"/>
        <v>#N/A</v>
      </c>
      <c r="EI637" s="665" t="e">
        <f t="shared" si="2511"/>
        <v>#N/A</v>
      </c>
      <c r="EJ637" s="665" t="e">
        <f t="shared" si="2511"/>
        <v>#N/A</v>
      </c>
      <c r="EK637" s="665" t="e">
        <f t="shared" si="2511"/>
        <v>#N/A</v>
      </c>
      <c r="EL637" s="665" t="e">
        <f t="shared" si="2511"/>
        <v>#N/A</v>
      </c>
      <c r="EM637" s="665" t="e">
        <f t="shared" si="2511"/>
        <v>#N/A</v>
      </c>
      <c r="EN637" s="665" t="e">
        <f t="shared" si="2511"/>
        <v>#N/A</v>
      </c>
      <c r="EO637" s="665" t="e">
        <f t="shared" si="2511"/>
        <v>#N/A</v>
      </c>
      <c r="EP637" s="665" t="e">
        <f t="shared" si="2511"/>
        <v>#N/A</v>
      </c>
      <c r="EQ637" s="665" t="e">
        <f t="shared" si="2511"/>
        <v>#N/A</v>
      </c>
      <c r="ER637" s="665" t="e">
        <f t="shared" si="2511"/>
        <v>#N/A</v>
      </c>
      <c r="ES637" s="665" t="e">
        <f t="shared" si="2511"/>
        <v>#N/A</v>
      </c>
      <c r="ET637" s="665" t="e">
        <f t="shared" si="2511"/>
        <v>#N/A</v>
      </c>
      <c r="EU637" s="665" t="e">
        <f t="shared" si="2511"/>
        <v>#N/A</v>
      </c>
      <c r="EV637" s="665" t="e">
        <f t="shared" si="2511"/>
        <v>#N/A</v>
      </c>
      <c r="EW637" s="665" t="e">
        <f t="shared" si="2511"/>
        <v>#N/A</v>
      </c>
      <c r="EX637" s="665" t="e">
        <f t="shared" si="2511"/>
        <v>#N/A</v>
      </c>
      <c r="EY637" s="665" t="e">
        <f t="shared" si="2511"/>
        <v>#N/A</v>
      </c>
      <c r="EZ637" s="665" t="e">
        <f t="shared" si="2511"/>
        <v>#N/A</v>
      </c>
      <c r="FA637" s="665" t="e">
        <f t="shared" si="2511"/>
        <v>#N/A</v>
      </c>
      <c r="FB637" s="665" t="e">
        <f t="shared" si="2511"/>
        <v>#N/A</v>
      </c>
      <c r="FC637" s="665" t="e">
        <f t="shared" si="2511"/>
        <v>#N/A</v>
      </c>
      <c r="FD637" s="665" t="e">
        <f t="shared" si="2511"/>
        <v>#N/A</v>
      </c>
      <c r="FE637" s="665" t="e">
        <f t="shared" si="2511"/>
        <v>#N/A</v>
      </c>
      <c r="FF637" s="665" t="e">
        <f t="shared" si="2511"/>
        <v>#N/A</v>
      </c>
      <c r="FG637" s="665" t="e">
        <f t="shared" si="2511"/>
        <v>#N/A</v>
      </c>
      <c r="FH637" s="665" t="e">
        <f t="shared" si="2511"/>
        <v>#N/A</v>
      </c>
      <c r="FI637" s="665" t="e">
        <f t="shared" si="2511"/>
        <v>#N/A</v>
      </c>
      <c r="FJ637" s="665" t="e">
        <f t="shared" si="2511"/>
        <v>#N/A</v>
      </c>
      <c r="FK637" s="665" t="e">
        <f t="shared" si="2511"/>
        <v>#N/A</v>
      </c>
      <c r="FL637" s="665" t="e">
        <f t="shared" si="2511"/>
        <v>#N/A</v>
      </c>
      <c r="FM637" s="665" t="e">
        <f t="shared" si="2511"/>
        <v>#N/A</v>
      </c>
      <c r="FN637" s="665" t="e">
        <f t="shared" si="2511"/>
        <v>#N/A</v>
      </c>
      <c r="FO637" s="665" t="e">
        <f t="shared" si="2511"/>
        <v>#N/A</v>
      </c>
      <c r="FP637" s="665" t="e">
        <f t="shared" si="2511"/>
        <v>#N/A</v>
      </c>
      <c r="FQ637" s="665" t="e">
        <f t="shared" si="2511"/>
        <v>#N/A</v>
      </c>
      <c r="FR637" s="665" t="e">
        <f t="shared" si="2511"/>
        <v>#N/A</v>
      </c>
      <c r="FS637" s="665" t="e">
        <f t="shared" si="2511"/>
        <v>#N/A</v>
      </c>
      <c r="FT637" s="665" t="e">
        <f t="shared" si="2511"/>
        <v>#N/A</v>
      </c>
      <c r="FU637" s="665" t="e">
        <f t="shared" si="2511"/>
        <v>#N/A</v>
      </c>
      <c r="FV637" s="665" t="e">
        <f t="shared" si="2511"/>
        <v>#N/A</v>
      </c>
      <c r="FW637" s="665" t="e">
        <f t="shared" si="2511"/>
        <v>#N/A</v>
      </c>
      <c r="FX637" s="665" t="e">
        <f t="shared" si="2511"/>
        <v>#N/A</v>
      </c>
      <c r="FY637" s="665" t="e">
        <f t="shared" si="2511"/>
        <v>#N/A</v>
      </c>
      <c r="FZ637" s="665" t="e">
        <f t="shared" si="2511"/>
        <v>#N/A</v>
      </c>
      <c r="GA637" s="665" t="e">
        <f t="shared" si="2511"/>
        <v>#N/A</v>
      </c>
      <c r="GB637" s="665" t="e">
        <f t="shared" si="2511"/>
        <v>#N/A</v>
      </c>
      <c r="GC637" s="665" t="e">
        <f t="shared" si="2511"/>
        <v>#N/A</v>
      </c>
      <c r="GD637" s="665" t="e">
        <f t="shared" si="2511"/>
        <v>#N/A</v>
      </c>
      <c r="GE637" s="665" t="e">
        <f t="shared" ref="GE637:GK637" si="2514">GE606-GE618</f>
        <v>#N/A</v>
      </c>
      <c r="GF637" s="665" t="e">
        <f t="shared" si="2514"/>
        <v>#N/A</v>
      </c>
      <c r="GG637" s="665" t="e">
        <f t="shared" si="2514"/>
        <v>#N/A</v>
      </c>
      <c r="GH637" s="665" t="e">
        <f t="shared" si="2514"/>
        <v>#N/A</v>
      </c>
      <c r="GI637" s="665" t="e">
        <f t="shared" si="2514"/>
        <v>#N/A</v>
      </c>
      <c r="GJ637" s="665" t="e">
        <f t="shared" si="2514"/>
        <v>#N/A</v>
      </c>
      <c r="GK637" s="665" t="e">
        <f t="shared" si="2514"/>
        <v>#N/A</v>
      </c>
      <c r="GL637" s="665" t="e">
        <f>SUM(DS637:GK637)+SUM(#REF!)-SUM(HB618:HK618)=#REF!</f>
        <v>#REF!</v>
      </c>
      <c r="GN637" s="749">
        <v>2025</v>
      </c>
      <c r="GO637" s="664" t="e">
        <f>SUMIF(DS603:GK603,GO603,DS637:GK637)</f>
        <v>#REF!</v>
      </c>
      <c r="GP637" s="668" t="e">
        <f>SUMIF(DS603:GK603,GP603,DS637:GK637)</f>
        <v>#N/A</v>
      </c>
      <c r="GQ637" s="668" t="e">
        <f>SUMIF(DS603:GK603,GQ603,DS637:GK637)</f>
        <v>#N/A</v>
      </c>
      <c r="GR637" s="668" t="e">
        <f>SUMIF(DS603:GK603,GR603,DS637:GK637)</f>
        <v>#N/A</v>
      </c>
      <c r="GS637" s="668" t="e">
        <f>SUMIF(DS603:GK603,GS603,DS637:GK637)</f>
        <v>#N/A</v>
      </c>
      <c r="GT637" s="668" t="e">
        <f>SUMIF(DS603:GK603,GT603,DS637:GK637)</f>
        <v>#N/A</v>
      </c>
      <c r="GU637" s="668" t="e">
        <f>SUMIF(DS603:GK603,GU603,DS637:GK637)</f>
        <v>#N/A</v>
      </c>
      <c r="GV637" s="668" t="e">
        <f>SUMIF(DS603:GK603,GV603,DS637:GK637)</f>
        <v>#N/A</v>
      </c>
      <c r="GW637" s="668" t="e">
        <f>SUMIF(DS603:GK603,GW603,DS637:GK637)</f>
        <v>#N/A</v>
      </c>
      <c r="GX637" s="668" t="e">
        <f>SUMIF(DS603:GK603,GX603,DS637:GK637)</f>
        <v>#N/A</v>
      </c>
      <c r="GY637" s="668" t="e">
        <f>SUMIF(DS603:GK603,GY603,DS637:GK637)</f>
        <v>#N/A</v>
      </c>
      <c r="GZ637" s="646" t="e">
        <f>SUM(GO637:GY637)-SUM(HB618:HK618)=(#REF!-SUM(#REF!))</f>
        <v>#REF!</v>
      </c>
      <c r="HM637" s="674"/>
      <c r="HN637" s="674"/>
      <c r="HO637" s="674"/>
      <c r="HP637" s="674"/>
      <c r="HQ637" s="674"/>
      <c r="HR637" s="674"/>
      <c r="HS637" s="674"/>
      <c r="HT637" s="674"/>
      <c r="HU637" s="674"/>
      <c r="HV637" s="674"/>
      <c r="HW637" s="674"/>
      <c r="HX637" s="674"/>
      <c r="HY637" s="674"/>
      <c r="HZ637" s="674"/>
    </row>
    <row r="638" spans="1:234" s="643" customFormat="1" x14ac:dyDescent="0.25">
      <c r="B638" s="644"/>
      <c r="C638" s="644"/>
      <c r="D638" s="644"/>
      <c r="E638" s="678"/>
      <c r="F638" s="670"/>
      <c r="G638" s="644"/>
      <c r="H638" s="644"/>
      <c r="I638" s="644"/>
      <c r="J638" s="644"/>
      <c r="K638" s="644"/>
      <c r="L638" s="644"/>
      <c r="M638" s="674"/>
      <c r="N638" s="588" t="str">
        <f>J634</f>
        <v>Stock (start)</v>
      </c>
      <c r="O638" s="917" t="s">
        <v>1686</v>
      </c>
      <c r="P638" s="917"/>
      <c r="Q638" s="917"/>
      <c r="R638" s="674"/>
      <c r="DR638" s="749">
        <v>2026</v>
      </c>
      <c r="DS638" s="665" t="e">
        <f t="shared" si="2511"/>
        <v>#REF!</v>
      </c>
      <c r="DT638" s="665" t="e">
        <f t="shared" si="2511"/>
        <v>#N/A</v>
      </c>
      <c r="DU638" s="665" t="e">
        <f t="shared" si="2511"/>
        <v>#N/A</v>
      </c>
      <c r="DV638" s="665" t="e">
        <f t="shared" si="2511"/>
        <v>#N/A</v>
      </c>
      <c r="DW638" s="665" t="e">
        <f t="shared" si="2511"/>
        <v>#N/A</v>
      </c>
      <c r="DX638" s="665" t="e">
        <f t="shared" si="2511"/>
        <v>#N/A</v>
      </c>
      <c r="DY638" s="665" t="e">
        <f t="shared" si="2511"/>
        <v>#N/A</v>
      </c>
      <c r="DZ638" s="665" t="e">
        <f t="shared" si="2511"/>
        <v>#N/A</v>
      </c>
      <c r="EA638" s="665" t="e">
        <f t="shared" si="2511"/>
        <v>#N/A</v>
      </c>
      <c r="EB638" s="665" t="e">
        <f t="shared" si="2511"/>
        <v>#N/A</v>
      </c>
      <c r="EC638" s="665" t="e">
        <f t="shared" si="2511"/>
        <v>#N/A</v>
      </c>
      <c r="ED638" s="665" t="e">
        <f t="shared" si="2511"/>
        <v>#N/A</v>
      </c>
      <c r="EE638" s="665" t="e">
        <f t="shared" si="2511"/>
        <v>#N/A</v>
      </c>
      <c r="EF638" s="665" t="e">
        <f t="shared" si="2511"/>
        <v>#N/A</v>
      </c>
      <c r="EG638" s="665" t="e">
        <f t="shared" si="2511"/>
        <v>#N/A</v>
      </c>
      <c r="EH638" s="665" t="e">
        <f t="shared" si="2511"/>
        <v>#N/A</v>
      </c>
      <c r="EI638" s="665" t="e">
        <f t="shared" si="2511"/>
        <v>#N/A</v>
      </c>
      <c r="EJ638" s="665" t="e">
        <f t="shared" si="2511"/>
        <v>#N/A</v>
      </c>
      <c r="EK638" s="665" t="e">
        <f t="shared" si="2511"/>
        <v>#N/A</v>
      </c>
      <c r="EL638" s="665" t="e">
        <f t="shared" si="2511"/>
        <v>#N/A</v>
      </c>
      <c r="EM638" s="665" t="e">
        <f t="shared" si="2511"/>
        <v>#N/A</v>
      </c>
      <c r="EN638" s="665" t="e">
        <f t="shared" si="2511"/>
        <v>#N/A</v>
      </c>
      <c r="EO638" s="665" t="e">
        <f t="shared" si="2511"/>
        <v>#N/A</v>
      </c>
      <c r="EP638" s="665" t="e">
        <f t="shared" si="2511"/>
        <v>#N/A</v>
      </c>
      <c r="EQ638" s="665" t="e">
        <f t="shared" si="2511"/>
        <v>#N/A</v>
      </c>
      <c r="ER638" s="665" t="e">
        <f t="shared" si="2511"/>
        <v>#N/A</v>
      </c>
      <c r="ES638" s="665" t="e">
        <f t="shared" si="2511"/>
        <v>#N/A</v>
      </c>
      <c r="ET638" s="665" t="e">
        <f t="shared" si="2511"/>
        <v>#N/A</v>
      </c>
      <c r="EU638" s="665" t="e">
        <f t="shared" si="2511"/>
        <v>#N/A</v>
      </c>
      <c r="EV638" s="665" t="e">
        <f t="shared" si="2511"/>
        <v>#N/A</v>
      </c>
      <c r="EW638" s="665" t="e">
        <f t="shared" si="2511"/>
        <v>#N/A</v>
      </c>
      <c r="EX638" s="665" t="e">
        <f t="shared" si="2511"/>
        <v>#N/A</v>
      </c>
      <c r="EY638" s="665" t="e">
        <f t="shared" si="2511"/>
        <v>#N/A</v>
      </c>
      <c r="EZ638" s="665" t="e">
        <f t="shared" si="2511"/>
        <v>#N/A</v>
      </c>
      <c r="FA638" s="665" t="e">
        <f t="shared" si="2511"/>
        <v>#N/A</v>
      </c>
      <c r="FB638" s="665" t="e">
        <f t="shared" si="2511"/>
        <v>#N/A</v>
      </c>
      <c r="FC638" s="665" t="e">
        <f t="shared" si="2511"/>
        <v>#N/A</v>
      </c>
      <c r="FD638" s="665" t="e">
        <f t="shared" si="2511"/>
        <v>#N/A</v>
      </c>
      <c r="FE638" s="665" t="e">
        <f t="shared" si="2511"/>
        <v>#N/A</v>
      </c>
      <c r="FF638" s="665" t="e">
        <f t="shared" si="2511"/>
        <v>#N/A</v>
      </c>
      <c r="FG638" s="665" t="e">
        <f t="shared" si="2511"/>
        <v>#N/A</v>
      </c>
      <c r="FH638" s="665" t="e">
        <f t="shared" si="2511"/>
        <v>#N/A</v>
      </c>
      <c r="FI638" s="665" t="e">
        <f t="shared" si="2511"/>
        <v>#N/A</v>
      </c>
      <c r="FJ638" s="665" t="e">
        <f t="shared" si="2511"/>
        <v>#N/A</v>
      </c>
      <c r="FK638" s="665" t="e">
        <f t="shared" si="2511"/>
        <v>#N/A</v>
      </c>
      <c r="FL638" s="665" t="e">
        <f t="shared" si="2511"/>
        <v>#N/A</v>
      </c>
      <c r="FM638" s="665" t="e">
        <f t="shared" si="2511"/>
        <v>#N/A</v>
      </c>
      <c r="FN638" s="665" t="e">
        <f t="shared" si="2511"/>
        <v>#N/A</v>
      </c>
      <c r="FO638" s="665" t="e">
        <f t="shared" si="2511"/>
        <v>#N/A</v>
      </c>
      <c r="FP638" s="665" t="e">
        <f t="shared" si="2511"/>
        <v>#N/A</v>
      </c>
      <c r="FQ638" s="665" t="e">
        <f t="shared" si="2511"/>
        <v>#N/A</v>
      </c>
      <c r="FR638" s="665" t="e">
        <f t="shared" si="2511"/>
        <v>#N/A</v>
      </c>
      <c r="FS638" s="665" t="e">
        <f t="shared" si="2511"/>
        <v>#N/A</v>
      </c>
      <c r="FT638" s="665" t="e">
        <f t="shared" si="2511"/>
        <v>#N/A</v>
      </c>
      <c r="FU638" s="665" t="e">
        <f t="shared" si="2511"/>
        <v>#N/A</v>
      </c>
      <c r="FV638" s="665" t="e">
        <f t="shared" si="2511"/>
        <v>#N/A</v>
      </c>
      <c r="FW638" s="665" t="e">
        <f t="shared" si="2511"/>
        <v>#N/A</v>
      </c>
      <c r="FX638" s="665" t="e">
        <f t="shared" si="2511"/>
        <v>#N/A</v>
      </c>
      <c r="FY638" s="665" t="e">
        <f t="shared" si="2511"/>
        <v>#N/A</v>
      </c>
      <c r="FZ638" s="665" t="e">
        <f t="shared" si="2511"/>
        <v>#N/A</v>
      </c>
      <c r="GA638" s="665" t="e">
        <f t="shared" si="2511"/>
        <v>#N/A</v>
      </c>
      <c r="GB638" s="665" t="e">
        <f t="shared" si="2511"/>
        <v>#N/A</v>
      </c>
      <c r="GC638" s="665" t="e">
        <f t="shared" si="2511"/>
        <v>#N/A</v>
      </c>
      <c r="GD638" s="665" t="e">
        <f t="shared" ref="GD638:GK638" si="2515">GD607-GD619</f>
        <v>#N/A</v>
      </c>
      <c r="GE638" s="665" t="e">
        <f t="shared" si="2515"/>
        <v>#N/A</v>
      </c>
      <c r="GF638" s="665" t="e">
        <f t="shared" si="2515"/>
        <v>#N/A</v>
      </c>
      <c r="GG638" s="665" t="e">
        <f t="shared" si="2515"/>
        <v>#N/A</v>
      </c>
      <c r="GH638" s="665" t="e">
        <f t="shared" si="2515"/>
        <v>#N/A</v>
      </c>
      <c r="GI638" s="665" t="e">
        <f t="shared" si="2515"/>
        <v>#N/A</v>
      </c>
      <c r="GJ638" s="665" t="e">
        <f t="shared" si="2515"/>
        <v>#N/A</v>
      </c>
      <c r="GK638" s="665" t="e">
        <f t="shared" si="2515"/>
        <v>#N/A</v>
      </c>
      <c r="GL638" s="665" t="e">
        <f>SUM(DS638:GK638)+SUM(#REF!)-SUM(HB619:HK619)=#REF!</f>
        <v>#REF!</v>
      </c>
      <c r="GN638" s="749">
        <v>2026</v>
      </c>
      <c r="GO638" s="664" t="e">
        <f>SUMIF(DS603:GK603,GO603,DS638:GK638)</f>
        <v>#REF!</v>
      </c>
      <c r="GP638" s="668" t="e">
        <f>SUMIF(DS603:GK603,GP603,DS638:GK638)</f>
        <v>#N/A</v>
      </c>
      <c r="GQ638" s="668" t="e">
        <f>SUMIF(DS603:GK603,GQ603,DS638:GK638)</f>
        <v>#N/A</v>
      </c>
      <c r="GR638" s="668" t="e">
        <f>SUMIF(DS603:GK603,GR603,DS638:GK638)</f>
        <v>#N/A</v>
      </c>
      <c r="GS638" s="668" t="e">
        <f>SUMIF(DS603:GK603,GS603,DS638:GK638)</f>
        <v>#N/A</v>
      </c>
      <c r="GT638" s="668" t="e">
        <f>SUMIF(DS603:GK603,GT603,DS638:GK638)</f>
        <v>#N/A</v>
      </c>
      <c r="GU638" s="668" t="e">
        <f>SUMIF(DS603:GK603,GU603,DS638:GK638)</f>
        <v>#N/A</v>
      </c>
      <c r="GV638" s="668" t="e">
        <f>SUMIF(DS603:GK603,GV603,DS638:GK638)</f>
        <v>#N/A</v>
      </c>
      <c r="GW638" s="668" t="e">
        <f>SUMIF(DS603:GK603,GW603,DS638:GK638)</f>
        <v>#N/A</v>
      </c>
      <c r="GX638" s="668" t="e">
        <f>SUMIF(DS603:GK603,GX603,DS638:GK638)</f>
        <v>#N/A</v>
      </c>
      <c r="GY638" s="668" t="e">
        <f>SUMIF(DS603:GK603,GY603,DS638:GK638)</f>
        <v>#N/A</v>
      </c>
      <c r="GZ638" s="646" t="e">
        <f>SUM(GO638:GY638)-SUM(HB619:HK619)=(#REF!-SUM(#REF!))</f>
        <v>#REF!</v>
      </c>
      <c r="HM638" s="674"/>
      <c r="HN638" s="674"/>
      <c r="HO638" s="674"/>
      <c r="HP638" s="674"/>
      <c r="HQ638" s="674"/>
      <c r="HR638" s="674"/>
      <c r="HS638" s="674"/>
      <c r="HT638" s="674"/>
      <c r="HU638" s="674"/>
      <c r="HV638" s="674"/>
      <c r="HW638" s="674"/>
      <c r="HX638" s="674"/>
      <c r="HY638" s="674"/>
      <c r="HZ638" s="674"/>
    </row>
    <row r="639" spans="1:234" s="643" customFormat="1" x14ac:dyDescent="0.25">
      <c r="B639" s="644"/>
      <c r="C639" s="644"/>
      <c r="D639" s="644"/>
      <c r="E639" s="678"/>
      <c r="F639" s="670"/>
      <c r="G639" s="644"/>
      <c r="H639" s="644"/>
      <c r="I639" s="644"/>
      <c r="J639" s="644"/>
      <c r="K639" s="644"/>
      <c r="L639" s="644"/>
      <c r="M639" s="674"/>
      <c r="N639" s="588" t="str">
        <f>K634</f>
        <v>Stock (end)</v>
      </c>
      <c r="O639" s="917" t="s">
        <v>1692</v>
      </c>
      <c r="P639" s="917"/>
      <c r="Q639" s="917"/>
      <c r="R639" s="674"/>
      <c r="DR639" s="749">
        <v>2027</v>
      </c>
      <c r="DS639" s="665" t="e">
        <f t="shared" ref="DS639:GD642" si="2516">DS608-DS620</f>
        <v>#REF!</v>
      </c>
      <c r="DT639" s="665" t="e">
        <f t="shared" si="2516"/>
        <v>#N/A</v>
      </c>
      <c r="DU639" s="665" t="e">
        <f t="shared" si="2516"/>
        <v>#N/A</v>
      </c>
      <c r="DV639" s="665" t="e">
        <f t="shared" si="2516"/>
        <v>#N/A</v>
      </c>
      <c r="DW639" s="665" t="e">
        <f t="shared" si="2516"/>
        <v>#N/A</v>
      </c>
      <c r="DX639" s="665" t="e">
        <f t="shared" si="2516"/>
        <v>#N/A</v>
      </c>
      <c r="DY639" s="665" t="e">
        <f t="shared" si="2516"/>
        <v>#N/A</v>
      </c>
      <c r="DZ639" s="665" t="e">
        <f t="shared" si="2516"/>
        <v>#N/A</v>
      </c>
      <c r="EA639" s="665" t="e">
        <f t="shared" si="2516"/>
        <v>#N/A</v>
      </c>
      <c r="EB639" s="665" t="e">
        <f t="shared" si="2516"/>
        <v>#N/A</v>
      </c>
      <c r="EC639" s="665" t="e">
        <f t="shared" si="2516"/>
        <v>#N/A</v>
      </c>
      <c r="ED639" s="665" t="e">
        <f t="shared" si="2516"/>
        <v>#N/A</v>
      </c>
      <c r="EE639" s="665" t="e">
        <f t="shared" si="2516"/>
        <v>#N/A</v>
      </c>
      <c r="EF639" s="665" t="e">
        <f t="shared" si="2516"/>
        <v>#N/A</v>
      </c>
      <c r="EG639" s="665" t="e">
        <f t="shared" si="2516"/>
        <v>#N/A</v>
      </c>
      <c r="EH639" s="665" t="e">
        <f t="shared" si="2516"/>
        <v>#N/A</v>
      </c>
      <c r="EI639" s="665" t="e">
        <f t="shared" si="2516"/>
        <v>#N/A</v>
      </c>
      <c r="EJ639" s="665" t="e">
        <f t="shared" si="2516"/>
        <v>#N/A</v>
      </c>
      <c r="EK639" s="665" t="e">
        <f t="shared" si="2516"/>
        <v>#N/A</v>
      </c>
      <c r="EL639" s="665" t="e">
        <f t="shared" si="2516"/>
        <v>#N/A</v>
      </c>
      <c r="EM639" s="665" t="e">
        <f t="shared" si="2516"/>
        <v>#N/A</v>
      </c>
      <c r="EN639" s="665" t="e">
        <f t="shared" si="2516"/>
        <v>#N/A</v>
      </c>
      <c r="EO639" s="665" t="e">
        <f t="shared" si="2516"/>
        <v>#N/A</v>
      </c>
      <c r="EP639" s="665" t="e">
        <f t="shared" si="2516"/>
        <v>#N/A</v>
      </c>
      <c r="EQ639" s="665" t="e">
        <f t="shared" si="2516"/>
        <v>#N/A</v>
      </c>
      <c r="ER639" s="665" t="e">
        <f t="shared" si="2516"/>
        <v>#N/A</v>
      </c>
      <c r="ES639" s="665" t="e">
        <f t="shared" si="2516"/>
        <v>#N/A</v>
      </c>
      <c r="ET639" s="665" t="e">
        <f t="shared" si="2516"/>
        <v>#N/A</v>
      </c>
      <c r="EU639" s="665" t="e">
        <f t="shared" si="2516"/>
        <v>#N/A</v>
      </c>
      <c r="EV639" s="665" t="e">
        <f t="shared" si="2516"/>
        <v>#N/A</v>
      </c>
      <c r="EW639" s="665" t="e">
        <f t="shared" si="2516"/>
        <v>#N/A</v>
      </c>
      <c r="EX639" s="665" t="e">
        <f t="shared" si="2516"/>
        <v>#N/A</v>
      </c>
      <c r="EY639" s="665" t="e">
        <f t="shared" si="2516"/>
        <v>#N/A</v>
      </c>
      <c r="EZ639" s="665" t="e">
        <f t="shared" si="2516"/>
        <v>#N/A</v>
      </c>
      <c r="FA639" s="665" t="e">
        <f t="shared" si="2516"/>
        <v>#N/A</v>
      </c>
      <c r="FB639" s="665" t="e">
        <f t="shared" si="2516"/>
        <v>#N/A</v>
      </c>
      <c r="FC639" s="665" t="e">
        <f t="shared" si="2516"/>
        <v>#N/A</v>
      </c>
      <c r="FD639" s="665" t="e">
        <f t="shared" si="2516"/>
        <v>#N/A</v>
      </c>
      <c r="FE639" s="665" t="e">
        <f t="shared" si="2516"/>
        <v>#N/A</v>
      </c>
      <c r="FF639" s="665" t="e">
        <f t="shared" si="2516"/>
        <v>#N/A</v>
      </c>
      <c r="FG639" s="665" t="e">
        <f t="shared" si="2516"/>
        <v>#N/A</v>
      </c>
      <c r="FH639" s="665" t="e">
        <f t="shared" si="2516"/>
        <v>#N/A</v>
      </c>
      <c r="FI639" s="665" t="e">
        <f t="shared" si="2516"/>
        <v>#N/A</v>
      </c>
      <c r="FJ639" s="665" t="e">
        <f t="shared" si="2516"/>
        <v>#N/A</v>
      </c>
      <c r="FK639" s="665" t="e">
        <f t="shared" si="2516"/>
        <v>#N/A</v>
      </c>
      <c r="FL639" s="665" t="e">
        <f t="shared" si="2516"/>
        <v>#N/A</v>
      </c>
      <c r="FM639" s="665" t="e">
        <f t="shared" si="2516"/>
        <v>#N/A</v>
      </c>
      <c r="FN639" s="665" t="e">
        <f t="shared" si="2516"/>
        <v>#N/A</v>
      </c>
      <c r="FO639" s="665" t="e">
        <f t="shared" si="2516"/>
        <v>#N/A</v>
      </c>
      <c r="FP639" s="665" t="e">
        <f t="shared" si="2516"/>
        <v>#N/A</v>
      </c>
      <c r="FQ639" s="665" t="e">
        <f t="shared" si="2516"/>
        <v>#N/A</v>
      </c>
      <c r="FR639" s="665" t="e">
        <f t="shared" si="2516"/>
        <v>#N/A</v>
      </c>
      <c r="FS639" s="665" t="e">
        <f t="shared" si="2516"/>
        <v>#N/A</v>
      </c>
      <c r="FT639" s="665" t="e">
        <f t="shared" si="2516"/>
        <v>#N/A</v>
      </c>
      <c r="FU639" s="665" t="e">
        <f t="shared" si="2516"/>
        <v>#N/A</v>
      </c>
      <c r="FV639" s="665" t="e">
        <f t="shared" si="2516"/>
        <v>#N/A</v>
      </c>
      <c r="FW639" s="665" t="e">
        <f t="shared" si="2516"/>
        <v>#N/A</v>
      </c>
      <c r="FX639" s="665" t="e">
        <f t="shared" si="2516"/>
        <v>#N/A</v>
      </c>
      <c r="FY639" s="665" t="e">
        <f t="shared" si="2516"/>
        <v>#N/A</v>
      </c>
      <c r="FZ639" s="665" t="e">
        <f t="shared" si="2516"/>
        <v>#N/A</v>
      </c>
      <c r="GA639" s="665" t="e">
        <f t="shared" si="2516"/>
        <v>#N/A</v>
      </c>
      <c r="GB639" s="665" t="e">
        <f t="shared" si="2516"/>
        <v>#N/A</v>
      </c>
      <c r="GC639" s="665" t="e">
        <f t="shared" si="2516"/>
        <v>#N/A</v>
      </c>
      <c r="GD639" s="665" t="e">
        <f t="shared" si="2516"/>
        <v>#N/A</v>
      </c>
      <c r="GE639" s="665" t="e">
        <f t="shared" ref="GE639:GK639" si="2517">GE608-GE620</f>
        <v>#N/A</v>
      </c>
      <c r="GF639" s="665" t="e">
        <f t="shared" si="2517"/>
        <v>#N/A</v>
      </c>
      <c r="GG639" s="665" t="e">
        <f t="shared" si="2517"/>
        <v>#N/A</v>
      </c>
      <c r="GH639" s="665" t="e">
        <f t="shared" si="2517"/>
        <v>#N/A</v>
      </c>
      <c r="GI639" s="665" t="e">
        <f t="shared" si="2517"/>
        <v>#N/A</v>
      </c>
      <c r="GJ639" s="665" t="e">
        <f t="shared" si="2517"/>
        <v>#N/A</v>
      </c>
      <c r="GK639" s="665" t="e">
        <f t="shared" si="2517"/>
        <v>#N/A</v>
      </c>
      <c r="GL639" s="665" t="e">
        <f>SUM(DS639:GK639)+SUM(#REF!)-SUM(HB620:HK620)=#REF!</f>
        <v>#REF!</v>
      </c>
      <c r="GN639" s="749">
        <v>2027</v>
      </c>
      <c r="GO639" s="664" t="e">
        <f>SUMIF(DS603:GK603,GO603,DS639:GK639)</f>
        <v>#REF!</v>
      </c>
      <c r="GP639" s="668" t="e">
        <f>SUMIF(DS603:GK603,GP603,DS639:GK639)</f>
        <v>#N/A</v>
      </c>
      <c r="GQ639" s="668" t="e">
        <f>SUMIF(DS603:GK603,GQ603,DS639:GK639)</f>
        <v>#N/A</v>
      </c>
      <c r="GR639" s="668" t="e">
        <f>SUMIF(DS603:GK603,GR603,DS639:GK639)</f>
        <v>#N/A</v>
      </c>
      <c r="GS639" s="668" t="e">
        <f>SUMIF(DS603:GK603,GS603,DS639:GK639)</f>
        <v>#N/A</v>
      </c>
      <c r="GT639" s="668" t="e">
        <f>SUMIF(DS603:GK603,GT603,DS639:GK639)</f>
        <v>#N/A</v>
      </c>
      <c r="GU639" s="668" t="e">
        <f>SUMIF(DS603:GK603,GU603,DS639:GK639)</f>
        <v>#N/A</v>
      </c>
      <c r="GV639" s="668" t="e">
        <f>SUMIF(DS603:GK603,GV603,DS639:GK639)</f>
        <v>#N/A</v>
      </c>
      <c r="GW639" s="668" t="e">
        <f>SUMIF(DS603:GK603,GW603,DS639:GK639)</f>
        <v>#N/A</v>
      </c>
      <c r="GX639" s="668" t="e">
        <f>SUMIF(DS603:GK603,GX603,DS639:GK639)</f>
        <v>#N/A</v>
      </c>
      <c r="GY639" s="668" t="e">
        <f>SUMIF(DS603:GK603,GY603,DS639:GK639)</f>
        <v>#N/A</v>
      </c>
      <c r="GZ639" s="646" t="e">
        <f>SUM(GO639:GY639)-SUM(HB620:HK620)=(#REF!-SUM(#REF!))</f>
        <v>#REF!</v>
      </c>
      <c r="HM639" s="674"/>
      <c r="HN639" s="674"/>
      <c r="HO639" s="674"/>
      <c r="HP639" s="674"/>
      <c r="HQ639" s="674"/>
      <c r="HR639" s="674"/>
      <c r="HS639" s="674"/>
      <c r="HT639" s="674"/>
      <c r="HU639" s="674"/>
      <c r="HV639" s="674"/>
      <c r="HW639" s="674"/>
      <c r="HX639" s="674"/>
      <c r="HY639" s="674"/>
      <c r="HZ639" s="674"/>
    </row>
    <row r="640" spans="1:234" s="643" customFormat="1" x14ac:dyDescent="0.25">
      <c r="B640" s="644"/>
      <c r="C640" s="644"/>
      <c r="D640" s="644"/>
      <c r="E640" s="678"/>
      <c r="F640" s="670"/>
      <c r="G640" s="644"/>
      <c r="H640" s="644"/>
      <c r="I640" s="644"/>
      <c r="J640" s="644"/>
      <c r="K640" s="644"/>
      <c r="L640" s="644"/>
      <c r="M640" s="674"/>
      <c r="N640" s="589" t="str">
        <f>L634</f>
        <v>Export</v>
      </c>
      <c r="O640" s="919" t="s">
        <v>1689</v>
      </c>
      <c r="P640" s="919"/>
      <c r="Q640" s="919"/>
      <c r="R640" s="674"/>
      <c r="DR640" s="749">
        <v>2028</v>
      </c>
      <c r="DS640" s="665" t="e">
        <f t="shared" si="2516"/>
        <v>#REF!</v>
      </c>
      <c r="DT640" s="665" t="e">
        <f t="shared" si="2516"/>
        <v>#N/A</v>
      </c>
      <c r="DU640" s="665" t="e">
        <f t="shared" si="2516"/>
        <v>#N/A</v>
      </c>
      <c r="DV640" s="665" t="e">
        <f t="shared" si="2516"/>
        <v>#N/A</v>
      </c>
      <c r="DW640" s="665" t="e">
        <f t="shared" si="2516"/>
        <v>#N/A</v>
      </c>
      <c r="DX640" s="665" t="e">
        <f t="shared" si="2516"/>
        <v>#N/A</v>
      </c>
      <c r="DY640" s="665" t="e">
        <f t="shared" si="2516"/>
        <v>#N/A</v>
      </c>
      <c r="DZ640" s="665" t="e">
        <f t="shared" si="2516"/>
        <v>#N/A</v>
      </c>
      <c r="EA640" s="665" t="e">
        <f t="shared" si="2516"/>
        <v>#N/A</v>
      </c>
      <c r="EB640" s="665" t="e">
        <f t="shared" si="2516"/>
        <v>#N/A</v>
      </c>
      <c r="EC640" s="665" t="e">
        <f t="shared" si="2516"/>
        <v>#N/A</v>
      </c>
      <c r="ED640" s="665" t="e">
        <f t="shared" si="2516"/>
        <v>#N/A</v>
      </c>
      <c r="EE640" s="665" t="e">
        <f t="shared" si="2516"/>
        <v>#N/A</v>
      </c>
      <c r="EF640" s="665" t="e">
        <f t="shared" si="2516"/>
        <v>#N/A</v>
      </c>
      <c r="EG640" s="665" t="e">
        <f t="shared" si="2516"/>
        <v>#N/A</v>
      </c>
      <c r="EH640" s="665" t="e">
        <f t="shared" si="2516"/>
        <v>#N/A</v>
      </c>
      <c r="EI640" s="665" t="e">
        <f t="shared" si="2516"/>
        <v>#N/A</v>
      </c>
      <c r="EJ640" s="665" t="e">
        <f t="shared" si="2516"/>
        <v>#N/A</v>
      </c>
      <c r="EK640" s="665" t="e">
        <f t="shared" si="2516"/>
        <v>#N/A</v>
      </c>
      <c r="EL640" s="665" t="e">
        <f t="shared" si="2516"/>
        <v>#N/A</v>
      </c>
      <c r="EM640" s="665" t="e">
        <f t="shared" si="2516"/>
        <v>#N/A</v>
      </c>
      <c r="EN640" s="665" t="e">
        <f t="shared" si="2516"/>
        <v>#N/A</v>
      </c>
      <c r="EO640" s="665" t="e">
        <f t="shared" si="2516"/>
        <v>#N/A</v>
      </c>
      <c r="EP640" s="665" t="e">
        <f t="shared" si="2516"/>
        <v>#N/A</v>
      </c>
      <c r="EQ640" s="665" t="e">
        <f t="shared" si="2516"/>
        <v>#N/A</v>
      </c>
      <c r="ER640" s="665" t="e">
        <f t="shared" si="2516"/>
        <v>#N/A</v>
      </c>
      <c r="ES640" s="665" t="e">
        <f t="shared" si="2516"/>
        <v>#N/A</v>
      </c>
      <c r="ET640" s="665" t="e">
        <f t="shared" si="2516"/>
        <v>#N/A</v>
      </c>
      <c r="EU640" s="665" t="e">
        <f t="shared" si="2516"/>
        <v>#N/A</v>
      </c>
      <c r="EV640" s="665" t="e">
        <f t="shared" si="2516"/>
        <v>#N/A</v>
      </c>
      <c r="EW640" s="665" t="e">
        <f t="shared" si="2516"/>
        <v>#N/A</v>
      </c>
      <c r="EX640" s="665" t="e">
        <f t="shared" si="2516"/>
        <v>#N/A</v>
      </c>
      <c r="EY640" s="665" t="e">
        <f t="shared" si="2516"/>
        <v>#N/A</v>
      </c>
      <c r="EZ640" s="665" t="e">
        <f t="shared" si="2516"/>
        <v>#N/A</v>
      </c>
      <c r="FA640" s="665" t="e">
        <f t="shared" si="2516"/>
        <v>#N/A</v>
      </c>
      <c r="FB640" s="665" t="e">
        <f t="shared" si="2516"/>
        <v>#N/A</v>
      </c>
      <c r="FC640" s="665" t="e">
        <f t="shared" si="2516"/>
        <v>#N/A</v>
      </c>
      <c r="FD640" s="665" t="e">
        <f t="shared" si="2516"/>
        <v>#N/A</v>
      </c>
      <c r="FE640" s="665" t="e">
        <f t="shared" si="2516"/>
        <v>#N/A</v>
      </c>
      <c r="FF640" s="665" t="e">
        <f t="shared" si="2516"/>
        <v>#N/A</v>
      </c>
      <c r="FG640" s="665" t="e">
        <f t="shared" si="2516"/>
        <v>#N/A</v>
      </c>
      <c r="FH640" s="665" t="e">
        <f t="shared" si="2516"/>
        <v>#N/A</v>
      </c>
      <c r="FI640" s="665" t="e">
        <f t="shared" si="2516"/>
        <v>#N/A</v>
      </c>
      <c r="FJ640" s="665" t="e">
        <f t="shared" si="2516"/>
        <v>#N/A</v>
      </c>
      <c r="FK640" s="665" t="e">
        <f t="shared" si="2516"/>
        <v>#N/A</v>
      </c>
      <c r="FL640" s="665" t="e">
        <f t="shared" si="2516"/>
        <v>#N/A</v>
      </c>
      <c r="FM640" s="665" t="e">
        <f t="shared" si="2516"/>
        <v>#N/A</v>
      </c>
      <c r="FN640" s="665" t="e">
        <f t="shared" si="2516"/>
        <v>#N/A</v>
      </c>
      <c r="FO640" s="665" t="e">
        <f t="shared" si="2516"/>
        <v>#N/A</v>
      </c>
      <c r="FP640" s="665" t="e">
        <f t="shared" si="2516"/>
        <v>#N/A</v>
      </c>
      <c r="FQ640" s="665" t="e">
        <f t="shared" si="2516"/>
        <v>#N/A</v>
      </c>
      <c r="FR640" s="665" t="e">
        <f t="shared" si="2516"/>
        <v>#N/A</v>
      </c>
      <c r="FS640" s="665" t="e">
        <f t="shared" si="2516"/>
        <v>#N/A</v>
      </c>
      <c r="FT640" s="665" t="e">
        <f t="shared" si="2516"/>
        <v>#N/A</v>
      </c>
      <c r="FU640" s="665" t="e">
        <f t="shared" si="2516"/>
        <v>#N/A</v>
      </c>
      <c r="FV640" s="665" t="e">
        <f t="shared" si="2516"/>
        <v>#N/A</v>
      </c>
      <c r="FW640" s="665" t="e">
        <f t="shared" si="2516"/>
        <v>#N/A</v>
      </c>
      <c r="FX640" s="665" t="e">
        <f t="shared" si="2516"/>
        <v>#N/A</v>
      </c>
      <c r="FY640" s="665" t="e">
        <f t="shared" si="2516"/>
        <v>#N/A</v>
      </c>
      <c r="FZ640" s="665" t="e">
        <f t="shared" si="2516"/>
        <v>#N/A</v>
      </c>
      <c r="GA640" s="665" t="e">
        <f t="shared" si="2516"/>
        <v>#N/A</v>
      </c>
      <c r="GB640" s="665" t="e">
        <f t="shared" si="2516"/>
        <v>#N/A</v>
      </c>
      <c r="GC640" s="665" t="e">
        <f t="shared" si="2516"/>
        <v>#N/A</v>
      </c>
      <c r="GD640" s="665" t="e">
        <f t="shared" si="2516"/>
        <v>#N/A</v>
      </c>
      <c r="GE640" s="665" t="e">
        <f t="shared" ref="GE640:GK640" si="2518">GE609-GE621</f>
        <v>#N/A</v>
      </c>
      <c r="GF640" s="665" t="e">
        <f t="shared" si="2518"/>
        <v>#N/A</v>
      </c>
      <c r="GG640" s="665" t="e">
        <f t="shared" si="2518"/>
        <v>#N/A</v>
      </c>
      <c r="GH640" s="665" t="e">
        <f t="shared" si="2518"/>
        <v>#N/A</v>
      </c>
      <c r="GI640" s="665" t="e">
        <f t="shared" si="2518"/>
        <v>#N/A</v>
      </c>
      <c r="GJ640" s="665" t="e">
        <f t="shared" si="2518"/>
        <v>#N/A</v>
      </c>
      <c r="GK640" s="665" t="e">
        <f t="shared" si="2518"/>
        <v>#N/A</v>
      </c>
      <c r="GL640" s="665" t="e">
        <f>SUM(DS640:GK640)+SUM(#REF!)-SUM(HB621:HK621)=#REF!</f>
        <v>#REF!</v>
      </c>
      <c r="GN640" s="749">
        <v>2028</v>
      </c>
      <c r="GO640" s="664" t="e">
        <f>SUMIF(DS603:GK603,GO603,DS640:GK640)</f>
        <v>#REF!</v>
      </c>
      <c r="GP640" s="668" t="e">
        <f>SUMIF(DS603:GK603,GP603,DS640:GK640)</f>
        <v>#N/A</v>
      </c>
      <c r="GQ640" s="668" t="e">
        <f>SUMIF(DS603:GK603,GQ603,DS640:GK640)</f>
        <v>#N/A</v>
      </c>
      <c r="GR640" s="668" t="e">
        <f>SUMIF(DS603:GK603,GR603,DS640:GK640)</f>
        <v>#N/A</v>
      </c>
      <c r="GS640" s="668" t="e">
        <f>SUMIF(DS603:GK603,GS603,DS640:GK640)</f>
        <v>#N/A</v>
      </c>
      <c r="GT640" s="668" t="e">
        <f>SUMIF(DS603:GK603,GT603,DS640:GK640)</f>
        <v>#N/A</v>
      </c>
      <c r="GU640" s="668" t="e">
        <f>SUMIF(DS603:GK603,GU603,DS640:GK640)</f>
        <v>#N/A</v>
      </c>
      <c r="GV640" s="668" t="e">
        <f>SUMIF(DS603:GK603,GV603,DS640:GK640)</f>
        <v>#N/A</v>
      </c>
      <c r="GW640" s="668" t="e">
        <f>SUMIF(DS603:GK603,GW603,DS640:GK640)</f>
        <v>#N/A</v>
      </c>
      <c r="GX640" s="668" t="e">
        <f>SUMIF(DS603:GK603,GX603,DS640:GK640)</f>
        <v>#N/A</v>
      </c>
      <c r="GY640" s="668" t="e">
        <f>SUMIF(DS603:GK603,GY603,DS640:GK640)</f>
        <v>#N/A</v>
      </c>
      <c r="GZ640" s="646" t="e">
        <f>SUM(GO640:GY640)-SUM(HB621:HK621)=(#REF!-SUM(#REF!))</f>
        <v>#REF!</v>
      </c>
      <c r="HM640" s="674"/>
      <c r="HN640" s="674"/>
      <c r="HO640" s="674"/>
      <c r="HP640" s="674"/>
      <c r="HQ640" s="674"/>
      <c r="HR640" s="674"/>
      <c r="HS640" s="674"/>
      <c r="HT640" s="674"/>
      <c r="HU640" s="674"/>
      <c r="HV640" s="674"/>
      <c r="HW640" s="674"/>
      <c r="HX640" s="674"/>
      <c r="HY640" s="674"/>
      <c r="HZ640" s="674"/>
    </row>
    <row r="641" spans="1:234" s="643" customFormat="1" x14ac:dyDescent="0.25">
      <c r="B641" s="644"/>
      <c r="C641" s="644"/>
      <c r="D641" s="644"/>
      <c r="E641" s="678"/>
      <c r="F641" s="670"/>
      <c r="G641" s="644"/>
      <c r="H641" s="644"/>
      <c r="I641" s="644"/>
      <c r="J641" s="644"/>
      <c r="K641" s="644"/>
      <c r="L641" s="644"/>
      <c r="M641" s="674"/>
      <c r="N641" s="674"/>
      <c r="O641" s="919"/>
      <c r="P641" s="919"/>
      <c r="Q641" s="919"/>
      <c r="R641" s="674"/>
      <c r="DR641" s="749">
        <v>2029</v>
      </c>
      <c r="DS641" s="665" t="e">
        <f t="shared" si="2516"/>
        <v>#REF!</v>
      </c>
      <c r="DT641" s="665" t="e">
        <f t="shared" si="2516"/>
        <v>#N/A</v>
      </c>
      <c r="DU641" s="665" t="e">
        <f t="shared" si="2516"/>
        <v>#N/A</v>
      </c>
      <c r="DV641" s="665" t="e">
        <f t="shared" si="2516"/>
        <v>#N/A</v>
      </c>
      <c r="DW641" s="665" t="e">
        <f t="shared" si="2516"/>
        <v>#N/A</v>
      </c>
      <c r="DX641" s="665" t="e">
        <f t="shared" si="2516"/>
        <v>#N/A</v>
      </c>
      <c r="DY641" s="665" t="e">
        <f t="shared" si="2516"/>
        <v>#N/A</v>
      </c>
      <c r="DZ641" s="665" t="e">
        <f t="shared" si="2516"/>
        <v>#N/A</v>
      </c>
      <c r="EA641" s="665" t="e">
        <f t="shared" si="2516"/>
        <v>#N/A</v>
      </c>
      <c r="EB641" s="665" t="e">
        <f t="shared" si="2516"/>
        <v>#N/A</v>
      </c>
      <c r="EC641" s="665" t="e">
        <f t="shared" si="2516"/>
        <v>#N/A</v>
      </c>
      <c r="ED641" s="665" t="e">
        <f t="shared" si="2516"/>
        <v>#N/A</v>
      </c>
      <c r="EE641" s="665" t="e">
        <f t="shared" si="2516"/>
        <v>#N/A</v>
      </c>
      <c r="EF641" s="665" t="e">
        <f t="shared" si="2516"/>
        <v>#N/A</v>
      </c>
      <c r="EG641" s="665" t="e">
        <f t="shared" si="2516"/>
        <v>#N/A</v>
      </c>
      <c r="EH641" s="665" t="e">
        <f t="shared" si="2516"/>
        <v>#N/A</v>
      </c>
      <c r="EI641" s="665" t="e">
        <f t="shared" si="2516"/>
        <v>#N/A</v>
      </c>
      <c r="EJ641" s="665" t="e">
        <f t="shared" si="2516"/>
        <v>#N/A</v>
      </c>
      <c r="EK641" s="665" t="e">
        <f t="shared" si="2516"/>
        <v>#N/A</v>
      </c>
      <c r="EL641" s="665" t="e">
        <f t="shared" si="2516"/>
        <v>#N/A</v>
      </c>
      <c r="EM641" s="665" t="e">
        <f t="shared" si="2516"/>
        <v>#N/A</v>
      </c>
      <c r="EN641" s="665" t="e">
        <f t="shared" si="2516"/>
        <v>#N/A</v>
      </c>
      <c r="EO641" s="665" t="e">
        <f t="shared" si="2516"/>
        <v>#N/A</v>
      </c>
      <c r="EP641" s="665" t="e">
        <f t="shared" si="2516"/>
        <v>#N/A</v>
      </c>
      <c r="EQ641" s="665" t="e">
        <f t="shared" si="2516"/>
        <v>#N/A</v>
      </c>
      <c r="ER641" s="665" t="e">
        <f t="shared" si="2516"/>
        <v>#N/A</v>
      </c>
      <c r="ES641" s="665" t="e">
        <f t="shared" si="2516"/>
        <v>#N/A</v>
      </c>
      <c r="ET641" s="665" t="e">
        <f t="shared" si="2516"/>
        <v>#N/A</v>
      </c>
      <c r="EU641" s="665" t="e">
        <f t="shared" si="2516"/>
        <v>#N/A</v>
      </c>
      <c r="EV641" s="665" t="e">
        <f t="shared" si="2516"/>
        <v>#N/A</v>
      </c>
      <c r="EW641" s="665" t="e">
        <f t="shared" si="2516"/>
        <v>#N/A</v>
      </c>
      <c r="EX641" s="665" t="e">
        <f t="shared" si="2516"/>
        <v>#N/A</v>
      </c>
      <c r="EY641" s="665" t="e">
        <f t="shared" si="2516"/>
        <v>#N/A</v>
      </c>
      <c r="EZ641" s="665" t="e">
        <f t="shared" si="2516"/>
        <v>#N/A</v>
      </c>
      <c r="FA641" s="665" t="e">
        <f t="shared" si="2516"/>
        <v>#N/A</v>
      </c>
      <c r="FB641" s="665" t="e">
        <f t="shared" si="2516"/>
        <v>#N/A</v>
      </c>
      <c r="FC641" s="665" t="e">
        <f t="shared" si="2516"/>
        <v>#N/A</v>
      </c>
      <c r="FD641" s="665" t="e">
        <f t="shared" si="2516"/>
        <v>#N/A</v>
      </c>
      <c r="FE641" s="665" t="e">
        <f t="shared" si="2516"/>
        <v>#N/A</v>
      </c>
      <c r="FF641" s="665" t="e">
        <f t="shared" si="2516"/>
        <v>#N/A</v>
      </c>
      <c r="FG641" s="665" t="e">
        <f t="shared" si="2516"/>
        <v>#N/A</v>
      </c>
      <c r="FH641" s="665" t="e">
        <f t="shared" si="2516"/>
        <v>#N/A</v>
      </c>
      <c r="FI641" s="665" t="e">
        <f t="shared" si="2516"/>
        <v>#N/A</v>
      </c>
      <c r="FJ641" s="665" t="e">
        <f t="shared" si="2516"/>
        <v>#N/A</v>
      </c>
      <c r="FK641" s="665" t="e">
        <f t="shared" si="2516"/>
        <v>#N/A</v>
      </c>
      <c r="FL641" s="665" t="e">
        <f t="shared" si="2516"/>
        <v>#N/A</v>
      </c>
      <c r="FM641" s="665" t="e">
        <f t="shared" si="2516"/>
        <v>#N/A</v>
      </c>
      <c r="FN641" s="665" t="e">
        <f t="shared" si="2516"/>
        <v>#N/A</v>
      </c>
      <c r="FO641" s="665" t="e">
        <f t="shared" si="2516"/>
        <v>#N/A</v>
      </c>
      <c r="FP641" s="665" t="e">
        <f t="shared" si="2516"/>
        <v>#N/A</v>
      </c>
      <c r="FQ641" s="665" t="e">
        <f t="shared" si="2516"/>
        <v>#N/A</v>
      </c>
      <c r="FR641" s="665" t="e">
        <f t="shared" si="2516"/>
        <v>#N/A</v>
      </c>
      <c r="FS641" s="665" t="e">
        <f t="shared" si="2516"/>
        <v>#N/A</v>
      </c>
      <c r="FT641" s="665" t="e">
        <f t="shared" si="2516"/>
        <v>#N/A</v>
      </c>
      <c r="FU641" s="665" t="e">
        <f t="shared" si="2516"/>
        <v>#N/A</v>
      </c>
      <c r="FV641" s="665" t="e">
        <f t="shared" si="2516"/>
        <v>#N/A</v>
      </c>
      <c r="FW641" s="665" t="e">
        <f t="shared" si="2516"/>
        <v>#N/A</v>
      </c>
      <c r="FX641" s="665" t="e">
        <f t="shared" si="2516"/>
        <v>#N/A</v>
      </c>
      <c r="FY641" s="665" t="e">
        <f t="shared" si="2516"/>
        <v>#N/A</v>
      </c>
      <c r="FZ641" s="665" t="e">
        <f t="shared" si="2516"/>
        <v>#N/A</v>
      </c>
      <c r="GA641" s="665" t="e">
        <f t="shared" si="2516"/>
        <v>#N/A</v>
      </c>
      <c r="GB641" s="665" t="e">
        <f t="shared" si="2516"/>
        <v>#N/A</v>
      </c>
      <c r="GC641" s="665" t="e">
        <f t="shared" si="2516"/>
        <v>#N/A</v>
      </c>
      <c r="GD641" s="665" t="e">
        <f t="shared" si="2516"/>
        <v>#N/A</v>
      </c>
      <c r="GE641" s="665" t="e">
        <f t="shared" ref="GE641:GK641" si="2519">GE610-GE622</f>
        <v>#N/A</v>
      </c>
      <c r="GF641" s="665" t="e">
        <f t="shared" si="2519"/>
        <v>#N/A</v>
      </c>
      <c r="GG641" s="665" t="e">
        <f t="shared" si="2519"/>
        <v>#N/A</v>
      </c>
      <c r="GH641" s="665" t="e">
        <f t="shared" si="2519"/>
        <v>#N/A</v>
      </c>
      <c r="GI641" s="665" t="e">
        <f t="shared" si="2519"/>
        <v>#N/A</v>
      </c>
      <c r="GJ641" s="665" t="e">
        <f t="shared" si="2519"/>
        <v>#N/A</v>
      </c>
      <c r="GK641" s="665" t="e">
        <f t="shared" si="2519"/>
        <v>#N/A</v>
      </c>
      <c r="GL641" s="665" t="e">
        <f>SUM(DS641:GK641)+SUM(#REF!)-SUM(HB622:HK622)=#REF!</f>
        <v>#REF!</v>
      </c>
      <c r="GN641" s="749">
        <v>2029</v>
      </c>
      <c r="GO641" s="664" t="e">
        <f>SUMIF(DS603:GK603,GO603,DS641:GK641)</f>
        <v>#REF!</v>
      </c>
      <c r="GP641" s="668" t="e">
        <f>SUMIF(DS603:GK603,GP603,DS641:GK641)</f>
        <v>#N/A</v>
      </c>
      <c r="GQ641" s="668" t="e">
        <f>SUMIF(DS603:GK603,GQ603,DS641:GK641)</f>
        <v>#N/A</v>
      </c>
      <c r="GR641" s="668" t="e">
        <f>SUMIF(DS603:GK603,GR603,DS641:GK641)</f>
        <v>#N/A</v>
      </c>
      <c r="GS641" s="668" t="e">
        <f>SUMIF(DS603:GK603,GS603,DS641:GK641)</f>
        <v>#N/A</v>
      </c>
      <c r="GT641" s="668" t="e">
        <f>SUMIF(DS603:GK603,GT603,DS641:GK641)</f>
        <v>#N/A</v>
      </c>
      <c r="GU641" s="668" t="e">
        <f>SUMIF(DS603:GK603,GU603,DS641:GK641)</f>
        <v>#N/A</v>
      </c>
      <c r="GV641" s="668" t="e">
        <f>SUMIF(DS603:GK603,GV603,DS641:GK641)</f>
        <v>#N/A</v>
      </c>
      <c r="GW641" s="668" t="e">
        <f>SUMIF(DS603:GK603,GW603,DS641:GK641)</f>
        <v>#N/A</v>
      </c>
      <c r="GX641" s="668" t="e">
        <f>SUMIF(DS603:GK603,GX603,DS641:GK641)</f>
        <v>#N/A</v>
      </c>
      <c r="GY641" s="668" t="e">
        <f>SUMIF(DS603:GK603,GY603,DS641:GK641)</f>
        <v>#N/A</v>
      </c>
      <c r="GZ641" s="646" t="e">
        <f>SUM(GO641:GY641)-SUM(HB622:HK622)=(#REF!-SUM(#REF!))</f>
        <v>#REF!</v>
      </c>
      <c r="HM641" s="674"/>
      <c r="HN641" s="674"/>
      <c r="HO641" s="674"/>
      <c r="HP641" s="674"/>
      <c r="HQ641" s="674"/>
      <c r="HR641" s="674"/>
      <c r="HS641" s="674"/>
      <c r="HT641" s="674"/>
      <c r="HU641" s="674"/>
      <c r="HV641" s="674"/>
      <c r="HW641" s="674"/>
      <c r="HX641" s="674"/>
      <c r="HY641" s="674"/>
      <c r="HZ641" s="674"/>
    </row>
    <row r="642" spans="1:234" s="643" customFormat="1" x14ac:dyDescent="0.25">
      <c r="B642" s="644"/>
      <c r="C642" s="644"/>
      <c r="D642" s="644"/>
      <c r="E642" s="678"/>
      <c r="F642" s="670"/>
      <c r="G642" s="644"/>
      <c r="H642" s="644"/>
      <c r="I642" s="644"/>
      <c r="J642" s="644"/>
      <c r="K642" s="644"/>
      <c r="L642" s="644"/>
      <c r="M642" s="674"/>
      <c r="N642" s="684"/>
      <c r="O642" s="919"/>
      <c r="P642" s="919"/>
      <c r="Q642" s="919"/>
      <c r="R642" s="674"/>
      <c r="DR642" s="749">
        <v>2030</v>
      </c>
      <c r="DS642" s="665" t="e">
        <f t="shared" si="2516"/>
        <v>#REF!</v>
      </c>
      <c r="DT642" s="665" t="e">
        <f t="shared" si="2516"/>
        <v>#N/A</v>
      </c>
      <c r="DU642" s="665" t="e">
        <f t="shared" si="2516"/>
        <v>#N/A</v>
      </c>
      <c r="DV642" s="665" t="e">
        <f t="shared" si="2516"/>
        <v>#N/A</v>
      </c>
      <c r="DW642" s="665" t="e">
        <f t="shared" si="2516"/>
        <v>#N/A</v>
      </c>
      <c r="DX642" s="665" t="e">
        <f t="shared" si="2516"/>
        <v>#N/A</v>
      </c>
      <c r="DY642" s="665" t="e">
        <f t="shared" si="2516"/>
        <v>#N/A</v>
      </c>
      <c r="DZ642" s="665" t="e">
        <f t="shared" si="2516"/>
        <v>#N/A</v>
      </c>
      <c r="EA642" s="665" t="e">
        <f t="shared" si="2516"/>
        <v>#N/A</v>
      </c>
      <c r="EB642" s="665" t="e">
        <f t="shared" si="2516"/>
        <v>#N/A</v>
      </c>
      <c r="EC642" s="665" t="e">
        <f t="shared" si="2516"/>
        <v>#N/A</v>
      </c>
      <c r="ED642" s="665" t="e">
        <f t="shared" si="2516"/>
        <v>#N/A</v>
      </c>
      <c r="EE642" s="665" t="e">
        <f t="shared" si="2516"/>
        <v>#N/A</v>
      </c>
      <c r="EF642" s="665" t="e">
        <f t="shared" si="2516"/>
        <v>#N/A</v>
      </c>
      <c r="EG642" s="665" t="e">
        <f t="shared" si="2516"/>
        <v>#N/A</v>
      </c>
      <c r="EH642" s="665" t="e">
        <f t="shared" si="2516"/>
        <v>#N/A</v>
      </c>
      <c r="EI642" s="665" t="e">
        <f t="shared" si="2516"/>
        <v>#N/A</v>
      </c>
      <c r="EJ642" s="665" t="e">
        <f t="shared" si="2516"/>
        <v>#N/A</v>
      </c>
      <c r="EK642" s="665" t="e">
        <f t="shared" si="2516"/>
        <v>#N/A</v>
      </c>
      <c r="EL642" s="665" t="e">
        <f t="shared" si="2516"/>
        <v>#N/A</v>
      </c>
      <c r="EM642" s="665" t="e">
        <f t="shared" si="2516"/>
        <v>#N/A</v>
      </c>
      <c r="EN642" s="665" t="e">
        <f t="shared" si="2516"/>
        <v>#N/A</v>
      </c>
      <c r="EO642" s="665" t="e">
        <f t="shared" si="2516"/>
        <v>#N/A</v>
      </c>
      <c r="EP642" s="665" t="e">
        <f t="shared" si="2516"/>
        <v>#N/A</v>
      </c>
      <c r="EQ642" s="665" t="e">
        <f t="shared" si="2516"/>
        <v>#N/A</v>
      </c>
      <c r="ER642" s="665" t="e">
        <f t="shared" si="2516"/>
        <v>#N/A</v>
      </c>
      <c r="ES642" s="665" t="e">
        <f t="shared" si="2516"/>
        <v>#N/A</v>
      </c>
      <c r="ET642" s="665" t="e">
        <f t="shared" si="2516"/>
        <v>#N/A</v>
      </c>
      <c r="EU642" s="665" t="e">
        <f t="shared" si="2516"/>
        <v>#N/A</v>
      </c>
      <c r="EV642" s="665" t="e">
        <f t="shared" si="2516"/>
        <v>#N/A</v>
      </c>
      <c r="EW642" s="665" t="e">
        <f t="shared" si="2516"/>
        <v>#N/A</v>
      </c>
      <c r="EX642" s="665" t="e">
        <f t="shared" si="2516"/>
        <v>#N/A</v>
      </c>
      <c r="EY642" s="665" t="e">
        <f t="shared" si="2516"/>
        <v>#N/A</v>
      </c>
      <c r="EZ642" s="665" t="e">
        <f t="shared" si="2516"/>
        <v>#N/A</v>
      </c>
      <c r="FA642" s="665" t="e">
        <f t="shared" si="2516"/>
        <v>#N/A</v>
      </c>
      <c r="FB642" s="665" t="e">
        <f t="shared" si="2516"/>
        <v>#N/A</v>
      </c>
      <c r="FC642" s="665" t="e">
        <f t="shared" si="2516"/>
        <v>#N/A</v>
      </c>
      <c r="FD642" s="665" t="e">
        <f t="shared" si="2516"/>
        <v>#N/A</v>
      </c>
      <c r="FE642" s="665" t="e">
        <f t="shared" si="2516"/>
        <v>#N/A</v>
      </c>
      <c r="FF642" s="665" t="e">
        <f t="shared" si="2516"/>
        <v>#N/A</v>
      </c>
      <c r="FG642" s="665" t="e">
        <f t="shared" si="2516"/>
        <v>#N/A</v>
      </c>
      <c r="FH642" s="665" t="e">
        <f t="shared" si="2516"/>
        <v>#N/A</v>
      </c>
      <c r="FI642" s="665" t="e">
        <f t="shared" si="2516"/>
        <v>#N/A</v>
      </c>
      <c r="FJ642" s="665" t="e">
        <f t="shared" si="2516"/>
        <v>#N/A</v>
      </c>
      <c r="FK642" s="665" t="e">
        <f t="shared" si="2516"/>
        <v>#N/A</v>
      </c>
      <c r="FL642" s="665" t="e">
        <f t="shared" si="2516"/>
        <v>#N/A</v>
      </c>
      <c r="FM642" s="665" t="e">
        <f t="shared" si="2516"/>
        <v>#N/A</v>
      </c>
      <c r="FN642" s="665" t="e">
        <f t="shared" si="2516"/>
        <v>#N/A</v>
      </c>
      <c r="FO642" s="665" t="e">
        <f t="shared" si="2516"/>
        <v>#N/A</v>
      </c>
      <c r="FP642" s="665" t="e">
        <f t="shared" si="2516"/>
        <v>#N/A</v>
      </c>
      <c r="FQ642" s="665" t="e">
        <f t="shared" si="2516"/>
        <v>#N/A</v>
      </c>
      <c r="FR642" s="665" t="e">
        <f t="shared" si="2516"/>
        <v>#N/A</v>
      </c>
      <c r="FS642" s="665" t="e">
        <f t="shared" si="2516"/>
        <v>#N/A</v>
      </c>
      <c r="FT642" s="665" t="e">
        <f t="shared" si="2516"/>
        <v>#N/A</v>
      </c>
      <c r="FU642" s="665" t="e">
        <f t="shared" si="2516"/>
        <v>#N/A</v>
      </c>
      <c r="FV642" s="665" t="e">
        <f t="shared" si="2516"/>
        <v>#N/A</v>
      </c>
      <c r="FW642" s="665" t="e">
        <f t="shared" si="2516"/>
        <v>#N/A</v>
      </c>
      <c r="FX642" s="665" t="e">
        <f t="shared" si="2516"/>
        <v>#N/A</v>
      </c>
      <c r="FY642" s="665" t="e">
        <f t="shared" si="2516"/>
        <v>#N/A</v>
      </c>
      <c r="FZ642" s="665" t="e">
        <f t="shared" si="2516"/>
        <v>#N/A</v>
      </c>
      <c r="GA642" s="665" t="e">
        <f t="shared" si="2516"/>
        <v>#N/A</v>
      </c>
      <c r="GB642" s="665" t="e">
        <f t="shared" si="2516"/>
        <v>#N/A</v>
      </c>
      <c r="GC642" s="665" t="e">
        <f t="shared" si="2516"/>
        <v>#N/A</v>
      </c>
      <c r="GD642" s="665" t="e">
        <f t="shared" ref="GD642:GK642" si="2520">GD611-GD623</f>
        <v>#N/A</v>
      </c>
      <c r="GE642" s="665" t="e">
        <f t="shared" si="2520"/>
        <v>#N/A</v>
      </c>
      <c r="GF642" s="665" t="e">
        <f t="shared" si="2520"/>
        <v>#N/A</v>
      </c>
      <c r="GG642" s="665" t="e">
        <f t="shared" si="2520"/>
        <v>#N/A</v>
      </c>
      <c r="GH642" s="665" t="e">
        <f t="shared" si="2520"/>
        <v>#N/A</v>
      </c>
      <c r="GI642" s="665" t="e">
        <f t="shared" si="2520"/>
        <v>#N/A</v>
      </c>
      <c r="GJ642" s="665" t="e">
        <f t="shared" si="2520"/>
        <v>#N/A</v>
      </c>
      <c r="GK642" s="665" t="e">
        <f t="shared" si="2520"/>
        <v>#N/A</v>
      </c>
      <c r="GL642" s="665" t="e">
        <f>SUM(DS642:GK642)+SUM(#REF!)-SUM(HB623:HK623)=#REF!</f>
        <v>#REF!</v>
      </c>
      <c r="GN642" s="749">
        <v>2030</v>
      </c>
      <c r="GO642" s="664" t="e">
        <f>SUMIF(DS603:GK603,GO603,DS642:GK642)</f>
        <v>#REF!</v>
      </c>
      <c r="GP642" s="668" t="e">
        <f>SUMIF(DS603:GK603,GP603,DS642:GK642)</f>
        <v>#N/A</v>
      </c>
      <c r="GQ642" s="668" t="e">
        <f>SUMIF(DS603:GK603,GQ603,DS642:GK642)</f>
        <v>#N/A</v>
      </c>
      <c r="GR642" s="668" t="e">
        <f>SUMIF(DS603:GK603,GR603,DS642:GK642)</f>
        <v>#N/A</v>
      </c>
      <c r="GS642" s="668" t="e">
        <f>SUMIF(DS603:GK603,GS603,DS642:GK642)</f>
        <v>#N/A</v>
      </c>
      <c r="GT642" s="668" t="e">
        <f>SUMIF(DS603:GK603,GT603,DS642:GK642)</f>
        <v>#N/A</v>
      </c>
      <c r="GU642" s="668" t="e">
        <f>SUMIF(DS603:GK603,GU603,DS642:GK642)</f>
        <v>#N/A</v>
      </c>
      <c r="GV642" s="668" t="e">
        <f>SUMIF(DS603:GK603,GV603,DS642:GK642)</f>
        <v>#N/A</v>
      </c>
      <c r="GW642" s="668" t="e">
        <f>SUMIF(DS603:GK603,GW603,DS642:GK642)</f>
        <v>#N/A</v>
      </c>
      <c r="GX642" s="668" t="e">
        <f>SUMIF(DS603:GK603,GX603,DS642:GK642)</f>
        <v>#N/A</v>
      </c>
      <c r="GY642" s="668" t="e">
        <f>SUMIF(DS603:GK603,GY603,DS642:GK642)</f>
        <v>#N/A</v>
      </c>
      <c r="GZ642" s="646" t="e">
        <f>SUM(GO642:GY642)-SUM(HB623:HK623)=(#REF!-SUM(#REF!))</f>
        <v>#REF!</v>
      </c>
      <c r="HM642" s="674"/>
      <c r="HN642" s="674"/>
      <c r="HO642" s="674"/>
      <c r="HP642" s="674"/>
      <c r="HQ642" s="674"/>
      <c r="HR642" s="674"/>
      <c r="HS642" s="674"/>
      <c r="HT642" s="674"/>
      <c r="HU642" s="674"/>
      <c r="HV642" s="674"/>
      <c r="HW642" s="674"/>
      <c r="HX642" s="674"/>
      <c r="HY642" s="674"/>
      <c r="HZ642" s="674"/>
    </row>
    <row r="643" spans="1:234" s="643" customFormat="1" x14ac:dyDescent="0.25">
      <c r="B643" s="644"/>
      <c r="C643" s="644"/>
      <c r="D643" s="644"/>
      <c r="E643" s="685"/>
      <c r="F643" s="686"/>
      <c r="G643" s="686"/>
      <c r="H643" s="686"/>
      <c r="I643" s="686"/>
      <c r="J643" s="686"/>
      <c r="K643" s="686"/>
      <c r="L643" s="686"/>
      <c r="M643" s="686"/>
      <c r="N643" s="686"/>
      <c r="O643" s="686"/>
      <c r="P643" s="686"/>
      <c r="Q643" s="686"/>
      <c r="R643" s="644"/>
      <c r="HM643" s="644"/>
      <c r="HN643" s="644"/>
      <c r="HO643" s="644"/>
      <c r="HP643" s="644"/>
      <c r="HQ643" s="644"/>
      <c r="HR643" s="644"/>
      <c r="HS643" s="644"/>
      <c r="HT643" s="644"/>
      <c r="HU643" s="644"/>
      <c r="HV643" s="644"/>
      <c r="HW643" s="644"/>
      <c r="HX643" s="644"/>
      <c r="HY643" s="644"/>
      <c r="HZ643" s="644"/>
    </row>
    <row r="644" spans="1:234" s="643" customFormat="1" ht="13.8" thickBot="1" x14ac:dyDescent="0.3">
      <c r="B644" s="3"/>
      <c r="C644" s="220"/>
      <c r="D644" s="12"/>
      <c r="E644" s="222"/>
      <c r="F644" s="11"/>
      <c r="G644" s="11"/>
      <c r="H644" s="11"/>
      <c r="I644" s="11"/>
      <c r="J644" s="11"/>
      <c r="K644" s="11"/>
      <c r="L644" s="11"/>
      <c r="M644" s="11"/>
      <c r="N644" s="11"/>
      <c r="O644" s="11"/>
      <c r="P644" s="11"/>
      <c r="Q644" s="11"/>
      <c r="R644" s="644"/>
      <c r="HM644" s="644"/>
      <c r="HN644" s="644"/>
      <c r="HO644" s="644"/>
      <c r="HP644" s="644"/>
      <c r="HQ644" s="644"/>
      <c r="HR644" s="644"/>
      <c r="HS644" s="644"/>
      <c r="HT644" s="644"/>
      <c r="HU644" s="644"/>
      <c r="HV644" s="644"/>
      <c r="HW644" s="644"/>
      <c r="HX644" s="644"/>
      <c r="HY644" s="644"/>
      <c r="HZ644" s="644"/>
    </row>
    <row r="646" spans="1:234" ht="19.2" customHeight="1" thickBot="1" x14ac:dyDescent="0.3">
      <c r="A646" s="286"/>
      <c r="B646" s="218"/>
      <c r="C646" s="218"/>
      <c r="D646" s="85"/>
      <c r="E646" s="93" t="s">
        <v>1703</v>
      </c>
      <c r="F646" s="218"/>
      <c r="G646" s="218"/>
      <c r="H646" s="218"/>
      <c r="I646" s="218"/>
      <c r="J646" s="218"/>
      <c r="K646" s="218"/>
      <c r="L646" s="218"/>
      <c r="M646" s="218"/>
      <c r="N646" s="218"/>
      <c r="O646" s="218"/>
      <c r="P646" s="218"/>
      <c r="Q646" s="218"/>
    </row>
    <row r="647" spans="1:234" ht="14.4" thickBot="1" x14ac:dyDescent="0.3">
      <c r="A647" s="290" t="str">
        <f>IF(E647="","","PRINT")</f>
        <v/>
      </c>
      <c r="B647" s="82"/>
      <c r="C647" s="225">
        <v>9</v>
      </c>
      <c r="D647" s="82"/>
      <c r="E647" s="889"/>
      <c r="F647" s="890"/>
      <c r="G647" s="890"/>
      <c r="H647" s="890"/>
      <c r="I647" s="890"/>
      <c r="J647" s="891"/>
      <c r="K647" s="689"/>
      <c r="L647" s="690"/>
      <c r="R647" s="689"/>
      <c r="HM647" s="689"/>
      <c r="HN647" s="689"/>
      <c r="HO647" s="689"/>
      <c r="HP647" s="689"/>
      <c r="HQ647" s="689"/>
      <c r="HR647" s="689"/>
      <c r="HS647" s="689"/>
      <c r="HT647" s="689"/>
      <c r="HU647" s="689"/>
      <c r="HV647" s="689"/>
      <c r="HW647" s="689"/>
      <c r="HX647" s="689"/>
      <c r="HY647" s="689"/>
      <c r="HZ647" s="689"/>
    </row>
    <row r="649" spans="1:234" ht="12.75" customHeight="1" x14ac:dyDescent="0.25">
      <c r="D649" s="4" t="s">
        <v>8</v>
      </c>
      <c r="E649" s="764" t="s">
        <v>1680</v>
      </c>
      <c r="F649" s="764"/>
      <c r="G649" s="764"/>
      <c r="H649" s="764"/>
      <c r="I649" s="764"/>
      <c r="J649" s="764"/>
      <c r="K649" s="764"/>
      <c r="L649" s="764"/>
      <c r="M649" s="764"/>
      <c r="N649" s="764"/>
      <c r="O649" s="764"/>
      <c r="P649" s="764"/>
      <c r="Q649" s="764"/>
    </row>
    <row r="650" spans="1:234" ht="12.75" customHeight="1" x14ac:dyDescent="0.25">
      <c r="D650" s="4"/>
      <c r="E650" s="892" t="s">
        <v>1825</v>
      </c>
      <c r="F650" s="892"/>
      <c r="G650" s="892"/>
      <c r="H650" s="892"/>
      <c r="I650" s="892"/>
      <c r="J650" s="892"/>
      <c r="K650" s="892"/>
      <c r="L650" s="892"/>
      <c r="M650" s="892"/>
      <c r="N650" s="892"/>
      <c r="O650" s="892"/>
      <c r="P650" s="892"/>
      <c r="Q650" s="892"/>
    </row>
    <row r="651" spans="1:234" ht="5.0999999999999996" customHeight="1" x14ac:dyDescent="0.25">
      <c r="D651" s="4"/>
      <c r="E651" s="746"/>
      <c r="F651" s="746"/>
      <c r="G651" s="746"/>
      <c r="H651" s="746"/>
      <c r="I651" s="746"/>
      <c r="J651" s="746"/>
      <c r="K651" s="746"/>
      <c r="L651" s="746"/>
      <c r="M651" s="746"/>
      <c r="N651" s="746"/>
    </row>
    <row r="652" spans="1:234" ht="49.2" customHeight="1" x14ac:dyDescent="0.25">
      <c r="E652" s="893" t="s">
        <v>1823</v>
      </c>
      <c r="F652" s="893"/>
      <c r="G652" s="893"/>
      <c r="H652" s="893" t="s">
        <v>1832</v>
      </c>
      <c r="I652" s="893"/>
      <c r="J652" s="893"/>
      <c r="K652" s="893"/>
      <c r="L652" s="893"/>
      <c r="M652" s="893"/>
      <c r="N652" s="893" t="s">
        <v>1824</v>
      </c>
      <c r="O652" s="893"/>
      <c r="P652" s="893"/>
      <c r="Q652" s="893"/>
      <c r="S652" s="644"/>
      <c r="T652" s="644"/>
      <c r="U652" s="644"/>
      <c r="V652" s="644"/>
      <c r="W652" s="644"/>
      <c r="X652" s="644"/>
      <c r="Y652" s="644"/>
      <c r="Z652" s="644"/>
      <c r="AA652" s="644"/>
      <c r="AB652" s="644"/>
      <c r="AC652" s="644"/>
      <c r="AD652" s="644"/>
      <c r="AE652" s="644"/>
      <c r="AF652" s="644"/>
      <c r="AG652" s="644"/>
      <c r="AH652" s="644"/>
      <c r="AI652" s="644"/>
      <c r="AJ652" s="644"/>
      <c r="AK652" s="644"/>
      <c r="AL652" s="644"/>
      <c r="AM652" s="644"/>
      <c r="AN652" s="644"/>
      <c r="AO652" s="644"/>
      <c r="AP652" s="644"/>
      <c r="AQ652" s="644"/>
      <c r="AR652" s="644"/>
      <c r="AS652" s="644"/>
      <c r="AT652" s="644"/>
      <c r="AU652" s="644"/>
      <c r="AV652" s="644"/>
      <c r="AW652" s="644"/>
      <c r="AX652" s="644"/>
      <c r="AY652" s="644"/>
      <c r="AZ652" s="644"/>
      <c r="BA652" s="644"/>
      <c r="BB652" s="644"/>
      <c r="BC652" s="644"/>
      <c r="BD652" s="644"/>
      <c r="BE652" s="644"/>
      <c r="BF652" s="644"/>
      <c r="BG652" s="644"/>
      <c r="BH652" s="644"/>
      <c r="BI652" s="644"/>
      <c r="BJ652" s="644"/>
      <c r="BK652" s="644"/>
      <c r="BL652" s="644"/>
      <c r="BM652" s="644"/>
      <c r="BN652" s="644"/>
      <c r="BO652" s="644"/>
      <c r="BP652" s="644"/>
      <c r="BQ652" s="644"/>
      <c r="BR652" s="644"/>
      <c r="BS652" s="644"/>
      <c r="BT652" s="644"/>
      <c r="BU652" s="644"/>
      <c r="BV652" s="644"/>
      <c r="BW652" s="644"/>
      <c r="BX652" s="644"/>
      <c r="BY652" s="644"/>
      <c r="BZ652" s="644"/>
      <c r="CA652" s="644"/>
      <c r="CB652" s="644"/>
      <c r="CC652" s="644"/>
      <c r="CD652" s="644"/>
      <c r="CE652" s="644"/>
      <c r="CF652" s="644"/>
      <c r="CG652" s="644"/>
      <c r="CH652" s="644"/>
      <c r="CI652" s="644"/>
      <c r="CJ652" s="644"/>
      <c r="CK652" s="644"/>
      <c r="CL652" s="644"/>
      <c r="CM652" s="644"/>
      <c r="CN652" s="644"/>
      <c r="CO652" s="644"/>
      <c r="CP652" s="644"/>
      <c r="CQ652" s="644"/>
      <c r="CR652" s="644"/>
      <c r="CS652" s="644"/>
      <c r="CT652" s="644"/>
      <c r="CU652" s="644"/>
      <c r="CV652" s="644"/>
      <c r="CW652" s="644"/>
      <c r="CX652" s="644"/>
      <c r="CY652" s="644"/>
      <c r="CZ652" s="644"/>
      <c r="DA652" s="644"/>
      <c r="DB652" s="644"/>
      <c r="DC652" s="644"/>
      <c r="DD652" s="644"/>
      <c r="DE652" s="644"/>
      <c r="DF652" s="644"/>
      <c r="DG652" s="644"/>
      <c r="DH652" s="644"/>
      <c r="DI652" s="644"/>
      <c r="DJ652" s="644"/>
      <c r="DK652" s="644"/>
      <c r="DL652" s="644"/>
      <c r="DM652" s="644"/>
      <c r="DN652" s="644"/>
      <c r="DO652" s="644"/>
      <c r="DP652" s="644"/>
      <c r="DQ652" s="644"/>
      <c r="DR652" s="644"/>
      <c r="DS652" s="644"/>
      <c r="DT652" s="644"/>
      <c r="DU652" s="644"/>
      <c r="DV652" s="644"/>
      <c r="DW652" s="644"/>
      <c r="DX652" s="644"/>
      <c r="DY652" s="644"/>
      <c r="DZ652" s="644"/>
      <c r="EA652" s="644"/>
      <c r="EB652" s="644"/>
      <c r="EC652" s="644"/>
      <c r="ED652" s="644"/>
      <c r="EE652" s="644"/>
      <c r="EF652" s="644"/>
      <c r="EG652" s="644"/>
      <c r="EH652" s="644"/>
      <c r="EI652" s="644"/>
      <c r="EJ652" s="644"/>
      <c r="EK652" s="644"/>
      <c r="EL652" s="644"/>
      <c r="EM652" s="644"/>
      <c r="EN652" s="644"/>
      <c r="EO652" s="644"/>
      <c r="EP652" s="644"/>
      <c r="EQ652" s="644"/>
      <c r="ER652" s="644"/>
      <c r="ES652" s="644"/>
      <c r="ET652" s="644"/>
      <c r="EU652" s="644"/>
      <c r="EV652" s="644"/>
      <c r="EW652" s="644"/>
      <c r="EX652" s="644"/>
      <c r="EY652" s="644"/>
      <c r="EZ652" s="644"/>
      <c r="FA652" s="644"/>
      <c r="FB652" s="644"/>
      <c r="FC652" s="644"/>
      <c r="FD652" s="644"/>
      <c r="FE652" s="644"/>
      <c r="FF652" s="644"/>
      <c r="FG652" s="644"/>
      <c r="FH652" s="644"/>
      <c r="FI652" s="644"/>
      <c r="FJ652" s="644"/>
      <c r="FK652" s="644"/>
      <c r="FL652" s="644"/>
      <c r="FM652" s="644"/>
      <c r="FN652" s="644"/>
      <c r="FO652" s="644"/>
      <c r="FP652" s="644"/>
      <c r="FQ652" s="644"/>
      <c r="FR652" s="644"/>
      <c r="FS652" s="644"/>
      <c r="FT652" s="644"/>
      <c r="FU652" s="644"/>
      <c r="FV652" s="644"/>
      <c r="FW652" s="644"/>
      <c r="FX652" s="644"/>
      <c r="FY652" s="644"/>
      <c r="FZ652" s="644"/>
      <c r="GA652" s="644"/>
      <c r="GB652" s="644"/>
      <c r="GC652" s="644"/>
      <c r="GD652" s="644"/>
      <c r="GE652" s="644"/>
      <c r="GF652" s="644"/>
      <c r="GG652" s="644"/>
      <c r="GH652" s="644"/>
      <c r="GI652" s="644"/>
      <c r="GJ652" s="644"/>
      <c r="GK652" s="644"/>
      <c r="GL652" s="644"/>
      <c r="GM652" s="644"/>
      <c r="GN652" s="644"/>
      <c r="GO652" s="644"/>
      <c r="GP652" s="644"/>
      <c r="GQ652" s="644"/>
      <c r="GR652" s="644"/>
      <c r="GS652" s="644"/>
      <c r="GT652" s="644"/>
      <c r="GU652" s="644"/>
      <c r="GV652" s="644"/>
      <c r="GW652" s="644"/>
      <c r="GX652" s="644"/>
      <c r="GY652" s="644"/>
      <c r="GZ652" s="644"/>
      <c r="HA652" s="644"/>
      <c r="HB652" s="644"/>
      <c r="HC652" s="644"/>
      <c r="HD652" s="644"/>
      <c r="HE652" s="644"/>
      <c r="HF652" s="644"/>
      <c r="HG652" s="644"/>
      <c r="HH652" s="644"/>
      <c r="HI652" s="644"/>
      <c r="HJ652" s="644"/>
      <c r="HK652" s="644"/>
      <c r="HL652" s="644"/>
    </row>
    <row r="653" spans="1:234" x14ac:dyDescent="0.25">
      <c r="D653" s="645">
        <v>1</v>
      </c>
      <c r="E653" s="878"/>
      <c r="F653" s="879"/>
      <c r="G653" s="880"/>
      <c r="H653" s="878"/>
      <c r="I653" s="879"/>
      <c r="J653" s="879"/>
      <c r="K653" s="879"/>
      <c r="L653" s="879"/>
      <c r="M653" s="880"/>
      <c r="N653" s="881"/>
      <c r="O653" s="882"/>
      <c r="P653" s="882"/>
      <c r="Q653" s="883"/>
      <c r="S653" s="644"/>
      <c r="T653" s="644"/>
      <c r="U653" s="644" t="str">
        <f>IF(H653="","",D653&amp;". "&amp;H653)</f>
        <v/>
      </c>
      <c r="V653" s="644"/>
      <c r="W653" s="644"/>
      <c r="X653" s="644"/>
      <c r="Y653" s="644"/>
      <c r="Z653" s="644"/>
      <c r="AA653" s="644"/>
      <c r="AB653" s="644"/>
      <c r="AC653" s="644"/>
      <c r="AD653" s="644"/>
      <c r="AE653" s="644"/>
      <c r="AF653" s="644"/>
      <c r="AG653" s="644"/>
      <c r="AH653" s="644"/>
      <c r="AI653" s="644"/>
      <c r="AJ653" s="644"/>
      <c r="AK653" s="644"/>
      <c r="AL653" s="644"/>
      <c r="AM653" s="644"/>
      <c r="AN653" s="644"/>
      <c r="AO653" s="644"/>
      <c r="AP653" s="644"/>
      <c r="AQ653" s="644"/>
      <c r="AR653" s="644"/>
      <c r="AS653" s="644"/>
      <c r="AT653" s="644"/>
      <c r="AU653" s="644"/>
      <c r="AV653" s="644"/>
      <c r="AW653" s="644"/>
      <c r="AX653" s="644"/>
      <c r="AY653" s="644"/>
      <c r="AZ653" s="644"/>
      <c r="BA653" s="644"/>
      <c r="BB653" s="644"/>
      <c r="BC653" s="644"/>
      <c r="BD653" s="644"/>
      <c r="BE653" s="644"/>
      <c r="BF653" s="644"/>
      <c r="BG653" s="644"/>
      <c r="BH653" s="644"/>
      <c r="BI653" s="644"/>
      <c r="BJ653" s="644"/>
      <c r="BK653" s="644"/>
      <c r="BL653" s="644"/>
      <c r="BM653" s="644"/>
      <c r="BN653" s="644"/>
      <c r="BO653" s="644"/>
      <c r="BP653" s="644"/>
      <c r="BQ653" s="644"/>
      <c r="BR653" s="644"/>
      <c r="BS653" s="644"/>
      <c r="BT653" s="644"/>
      <c r="BU653" s="644"/>
      <c r="BV653" s="644"/>
      <c r="BW653" s="644"/>
      <c r="BX653" s="644"/>
      <c r="BY653" s="644"/>
      <c r="BZ653" s="644"/>
      <c r="CA653" s="644"/>
      <c r="CB653" s="644"/>
      <c r="CC653" s="644"/>
      <c r="CD653" s="644"/>
      <c r="CE653" s="644"/>
      <c r="CF653" s="644"/>
      <c r="CG653" s="644"/>
      <c r="CH653" s="644"/>
      <c r="CI653" s="644"/>
      <c r="CJ653" s="644"/>
      <c r="CK653" s="644"/>
      <c r="CL653" s="644"/>
      <c r="CM653" s="644"/>
      <c r="CN653" s="644"/>
      <c r="CO653" s="644"/>
      <c r="CP653" s="644"/>
      <c r="CQ653" s="644"/>
      <c r="CR653" s="644"/>
      <c r="CS653" s="644"/>
      <c r="CT653" s="644"/>
      <c r="CU653" s="644"/>
      <c r="CV653" s="644"/>
      <c r="CW653" s="644"/>
      <c r="CX653" s="644"/>
      <c r="CY653" s="644"/>
      <c r="CZ653" s="644"/>
      <c r="DA653" s="644"/>
      <c r="DB653" s="644"/>
      <c r="DC653" s="644"/>
      <c r="DD653" s="644"/>
      <c r="DE653" s="644"/>
      <c r="DF653" s="644"/>
      <c r="DG653" s="644"/>
      <c r="DH653" s="644"/>
      <c r="DI653" s="644"/>
      <c r="DJ653" s="644"/>
      <c r="DK653" s="644"/>
      <c r="DL653" s="644"/>
      <c r="DM653" s="644"/>
      <c r="DN653" s="644"/>
      <c r="DO653" s="644"/>
      <c r="DP653" s="644"/>
      <c r="DQ653" s="644"/>
      <c r="DR653" s="644"/>
      <c r="DS653" s="644"/>
      <c r="DT653" s="644"/>
      <c r="DU653" s="644"/>
      <c r="DV653" s="644"/>
      <c r="DW653" s="644"/>
      <c r="DX653" s="644"/>
      <c r="DY653" s="644"/>
      <c r="DZ653" s="644"/>
      <c r="EA653" s="644"/>
      <c r="EB653" s="644"/>
      <c r="EC653" s="644"/>
      <c r="ED653" s="644"/>
      <c r="EE653" s="644"/>
      <c r="EF653" s="644"/>
      <c r="EG653" s="644"/>
      <c r="EH653" s="644"/>
      <c r="EI653" s="644"/>
      <c r="EJ653" s="644"/>
      <c r="EK653" s="644"/>
      <c r="EL653" s="644"/>
      <c r="EM653" s="644"/>
      <c r="EN653" s="644"/>
      <c r="EO653" s="644"/>
      <c r="EP653" s="644"/>
      <c r="EQ653" s="644"/>
      <c r="ER653" s="644"/>
      <c r="ES653" s="644"/>
      <c r="ET653" s="644"/>
      <c r="EU653" s="644"/>
      <c r="EV653" s="644"/>
      <c r="EW653" s="644"/>
      <c r="EX653" s="644"/>
      <c r="EY653" s="644"/>
      <c r="EZ653" s="644"/>
      <c r="FA653" s="644"/>
      <c r="FB653" s="644"/>
      <c r="FC653" s="644"/>
      <c r="FD653" s="644"/>
      <c r="FE653" s="644"/>
      <c r="FF653" s="644"/>
      <c r="FG653" s="644"/>
      <c r="FH653" s="644"/>
      <c r="FI653" s="644"/>
      <c r="FJ653" s="644"/>
      <c r="FK653" s="644"/>
      <c r="FL653" s="644"/>
      <c r="FM653" s="644"/>
      <c r="FN653" s="644"/>
      <c r="FO653" s="644"/>
      <c r="FP653" s="644"/>
      <c r="FQ653" s="644"/>
      <c r="FR653" s="644"/>
      <c r="FS653" s="644"/>
      <c r="FT653" s="644"/>
      <c r="FU653" s="644"/>
      <c r="FV653" s="644"/>
      <c r="FW653" s="644"/>
      <c r="FX653" s="644"/>
      <c r="FY653" s="644"/>
      <c r="FZ653" s="644"/>
      <c r="GA653" s="644"/>
      <c r="GB653" s="644"/>
      <c r="GC653" s="644"/>
      <c r="GD653" s="644"/>
      <c r="GE653" s="644"/>
      <c r="GF653" s="644"/>
      <c r="GG653" s="644"/>
      <c r="GH653" s="644"/>
      <c r="GI653" s="644"/>
      <c r="GJ653" s="644"/>
      <c r="GK653" s="644"/>
      <c r="GL653" s="644"/>
      <c r="GM653" s="644"/>
      <c r="GN653" s="644"/>
      <c r="GO653" s="644"/>
      <c r="GP653" s="644"/>
      <c r="GQ653" s="644"/>
      <c r="GR653" s="644"/>
      <c r="GS653" s="644"/>
      <c r="GT653" s="644"/>
      <c r="GU653" s="644"/>
      <c r="GV653" s="644"/>
      <c r="GW653" s="644"/>
      <c r="GX653" s="644"/>
      <c r="GY653" s="644"/>
      <c r="GZ653" s="644"/>
      <c r="HA653" s="644"/>
      <c r="HB653" s="644"/>
      <c r="HC653" s="644"/>
      <c r="HD653" s="644"/>
      <c r="HE653" s="644"/>
      <c r="HF653" s="644"/>
      <c r="HG653" s="644"/>
      <c r="HH653" s="644"/>
      <c r="HI653" s="644"/>
      <c r="HJ653" s="644"/>
      <c r="HK653" s="644"/>
      <c r="HL653" s="644"/>
    </row>
    <row r="654" spans="1:234" x14ac:dyDescent="0.25">
      <c r="D654" s="645">
        <v>2</v>
      </c>
      <c r="E654" s="878"/>
      <c r="F654" s="879"/>
      <c r="G654" s="880"/>
      <c r="H654" s="878"/>
      <c r="I654" s="879"/>
      <c r="J654" s="879" t="s">
        <v>1704</v>
      </c>
      <c r="K654" s="879"/>
      <c r="L654" s="879"/>
      <c r="M654" s="880"/>
      <c r="N654" s="881"/>
      <c r="O654" s="882"/>
      <c r="P654" s="882"/>
      <c r="Q654" s="883"/>
      <c r="S654" s="644"/>
      <c r="T654" s="644"/>
      <c r="U654" s="644" t="str">
        <f t="shared" ref="U654:U662" si="2521">IF(H654="","",D654&amp;". "&amp;H654)</f>
        <v/>
      </c>
      <c r="V654" s="644"/>
      <c r="W654" s="644"/>
      <c r="X654" s="644"/>
      <c r="Y654" s="644"/>
      <c r="Z654" s="644"/>
      <c r="AA654" s="644"/>
      <c r="AB654" s="644"/>
      <c r="AC654" s="644"/>
      <c r="AD654" s="644"/>
      <c r="AE654" s="644"/>
      <c r="AF654" s="644"/>
      <c r="AG654" s="644"/>
      <c r="AH654" s="644"/>
      <c r="AI654" s="644"/>
      <c r="AJ654" s="644"/>
      <c r="AK654" s="644"/>
      <c r="AL654" s="644"/>
      <c r="AM654" s="644"/>
      <c r="AN654" s="644"/>
      <c r="AO654" s="644"/>
      <c r="AP654" s="644"/>
      <c r="AQ654" s="644"/>
      <c r="AR654" s="644"/>
      <c r="AS654" s="644"/>
      <c r="AT654" s="644"/>
      <c r="AU654" s="644"/>
      <c r="AV654" s="644"/>
      <c r="AW654" s="644"/>
      <c r="AX654" s="644"/>
      <c r="AY654" s="644"/>
      <c r="AZ654" s="644"/>
      <c r="BA654" s="644"/>
      <c r="BB654" s="644"/>
      <c r="BC654" s="644"/>
      <c r="BD654" s="644"/>
      <c r="BE654" s="644"/>
      <c r="BF654" s="644"/>
      <c r="BG654" s="644"/>
      <c r="BH654" s="644"/>
      <c r="BI654" s="644"/>
      <c r="BJ654" s="644"/>
      <c r="BK654" s="644"/>
      <c r="BL654" s="644"/>
      <c r="BM654" s="644"/>
      <c r="BN654" s="644"/>
      <c r="BO654" s="644"/>
      <c r="BP654" s="644"/>
      <c r="BQ654" s="644"/>
      <c r="BR654" s="644"/>
      <c r="BS654" s="644"/>
      <c r="BT654" s="644"/>
      <c r="BU654" s="644"/>
      <c r="BV654" s="644"/>
      <c r="BW654" s="644"/>
      <c r="BX654" s="644"/>
      <c r="BY654" s="644"/>
      <c r="BZ654" s="644"/>
      <c r="CA654" s="644"/>
      <c r="CB654" s="644"/>
      <c r="CC654" s="644"/>
      <c r="CD654" s="644"/>
      <c r="CE654" s="644"/>
      <c r="CF654" s="644"/>
      <c r="CG654" s="644"/>
      <c r="CH654" s="644"/>
      <c r="CI654" s="644"/>
      <c r="CJ654" s="644"/>
      <c r="CK654" s="644"/>
      <c r="CL654" s="644"/>
      <c r="CM654" s="644"/>
      <c r="CN654" s="644"/>
      <c r="CO654" s="644"/>
      <c r="CP654" s="644"/>
      <c r="CQ654" s="644"/>
      <c r="CR654" s="644"/>
      <c r="CS654" s="644"/>
      <c r="CT654" s="644"/>
      <c r="CU654" s="644"/>
      <c r="CV654" s="644"/>
      <c r="CW654" s="644"/>
      <c r="CX654" s="644"/>
      <c r="CY654" s="644"/>
      <c r="CZ654" s="644"/>
      <c r="DA654" s="644"/>
      <c r="DB654" s="644"/>
      <c r="DC654" s="644"/>
      <c r="DD654" s="644"/>
      <c r="DE654" s="644"/>
      <c r="DF654" s="644"/>
      <c r="DG654" s="644"/>
      <c r="DH654" s="644"/>
      <c r="DI654" s="644"/>
      <c r="DJ654" s="644"/>
      <c r="DK654" s="644"/>
      <c r="DL654" s="644"/>
      <c r="DM654" s="644"/>
      <c r="DN654" s="644"/>
      <c r="DO654" s="644"/>
      <c r="DP654" s="644"/>
      <c r="DQ654" s="644"/>
      <c r="DR654" s="644"/>
      <c r="DS654" s="644"/>
      <c r="DT654" s="644"/>
      <c r="DU654" s="644"/>
      <c r="DV654" s="644"/>
      <c r="DW654" s="644"/>
      <c r="DX654" s="644"/>
      <c r="DY654" s="644"/>
      <c r="DZ654" s="644"/>
      <c r="EA654" s="644"/>
      <c r="EB654" s="644"/>
      <c r="EC654" s="644"/>
      <c r="ED654" s="644"/>
      <c r="EE654" s="644"/>
      <c r="EF654" s="644"/>
      <c r="EG654" s="644"/>
      <c r="EH654" s="644"/>
      <c r="EI654" s="644"/>
      <c r="EJ654" s="644"/>
      <c r="EK654" s="644"/>
      <c r="EL654" s="644"/>
      <c r="EM654" s="644"/>
      <c r="EN654" s="644"/>
      <c r="EO654" s="644"/>
      <c r="EP654" s="644"/>
      <c r="EQ654" s="644"/>
      <c r="ER654" s="644"/>
      <c r="ES654" s="644"/>
      <c r="ET654" s="644"/>
      <c r="EU654" s="644"/>
      <c r="EV654" s="644"/>
      <c r="EW654" s="644"/>
      <c r="EX654" s="644"/>
      <c r="EY654" s="644"/>
      <c r="EZ654" s="644"/>
      <c r="FA654" s="644"/>
      <c r="FB654" s="644"/>
      <c r="FC654" s="644"/>
      <c r="FD654" s="644"/>
      <c r="FE654" s="644"/>
      <c r="FF654" s="644"/>
      <c r="FG654" s="644"/>
      <c r="FH654" s="644"/>
      <c r="FI654" s="644"/>
      <c r="FJ654" s="644"/>
      <c r="FK654" s="644"/>
      <c r="FL654" s="644"/>
      <c r="FM654" s="644"/>
      <c r="FN654" s="644"/>
      <c r="FO654" s="644"/>
      <c r="FP654" s="644"/>
      <c r="FQ654" s="644"/>
      <c r="FR654" s="644"/>
      <c r="FS654" s="644"/>
      <c r="FT654" s="644"/>
      <c r="FU654" s="644"/>
      <c r="FV654" s="644"/>
      <c r="FW654" s="644"/>
      <c r="FX654" s="644"/>
      <c r="FY654" s="644"/>
      <c r="FZ654" s="644"/>
      <c r="GA654" s="644"/>
      <c r="GB654" s="644"/>
      <c r="GC654" s="644"/>
      <c r="GD654" s="644"/>
      <c r="GE654" s="644"/>
      <c r="GF654" s="644"/>
      <c r="GG654" s="644"/>
      <c r="GH654" s="644"/>
      <c r="GI654" s="644"/>
      <c r="GJ654" s="644"/>
      <c r="GK654" s="644"/>
      <c r="GL654" s="644"/>
      <c r="GM654" s="644"/>
      <c r="GN654" s="644"/>
      <c r="GO654" s="644"/>
      <c r="GP654" s="644"/>
      <c r="GQ654" s="644"/>
      <c r="GR654" s="644"/>
      <c r="GS654" s="644"/>
      <c r="GT654" s="644"/>
      <c r="GU654" s="644"/>
      <c r="GV654" s="644"/>
      <c r="GW654" s="644"/>
      <c r="GX654" s="644"/>
      <c r="GY654" s="644"/>
      <c r="GZ654" s="644"/>
      <c r="HA654" s="644"/>
      <c r="HB654" s="644"/>
      <c r="HC654" s="644"/>
      <c r="HD654" s="644"/>
      <c r="HE654" s="644"/>
      <c r="HF654" s="644"/>
      <c r="HG654" s="644"/>
      <c r="HH654" s="644"/>
      <c r="HI654" s="644"/>
      <c r="HJ654" s="644"/>
      <c r="HK654" s="644"/>
      <c r="HL654" s="644"/>
    </row>
    <row r="655" spans="1:234" x14ac:dyDescent="0.25">
      <c r="D655" s="645">
        <v>3</v>
      </c>
      <c r="E655" s="878"/>
      <c r="F655" s="879"/>
      <c r="G655" s="880"/>
      <c r="H655" s="878"/>
      <c r="I655" s="879"/>
      <c r="J655" s="879"/>
      <c r="K655" s="879"/>
      <c r="L655" s="879"/>
      <c r="M655" s="880"/>
      <c r="N655" s="881"/>
      <c r="O655" s="882"/>
      <c r="P655" s="882"/>
      <c r="Q655" s="883"/>
      <c r="S655" s="644"/>
      <c r="T655" s="644"/>
      <c r="U655" s="644" t="str">
        <f t="shared" si="2521"/>
        <v/>
      </c>
      <c r="V655" s="644"/>
      <c r="W655" s="644"/>
      <c r="X655" s="644"/>
      <c r="Y655" s="644"/>
      <c r="Z655" s="644"/>
      <c r="AA655" s="644"/>
      <c r="AB655" s="644"/>
      <c r="AC655" s="644"/>
      <c r="AD655" s="644"/>
      <c r="AE655" s="644"/>
      <c r="AF655" s="644"/>
      <c r="AG655" s="644"/>
      <c r="AH655" s="644"/>
      <c r="AI655" s="644"/>
      <c r="AJ655" s="644"/>
      <c r="AK655" s="644"/>
      <c r="AL655" s="644"/>
      <c r="AM655" s="644"/>
      <c r="AN655" s="644"/>
      <c r="AO655" s="644"/>
      <c r="AP655" s="644"/>
      <c r="AQ655" s="644"/>
      <c r="AR655" s="644"/>
      <c r="AS655" s="644"/>
      <c r="AT655" s="644"/>
      <c r="AU655" s="644"/>
      <c r="AV655" s="644"/>
      <c r="AW655" s="644"/>
      <c r="AX655" s="644"/>
      <c r="AY655" s="644"/>
      <c r="AZ655" s="644"/>
      <c r="BA655" s="644"/>
      <c r="BB655" s="644"/>
      <c r="BC655" s="644"/>
      <c r="BD655" s="644"/>
      <c r="BE655" s="644"/>
      <c r="BF655" s="644"/>
      <c r="BG655" s="644"/>
      <c r="BH655" s="644"/>
      <c r="BI655" s="644"/>
      <c r="BJ655" s="644"/>
      <c r="BK655" s="644"/>
      <c r="BL655" s="644"/>
      <c r="BM655" s="644"/>
      <c r="BN655" s="644"/>
      <c r="BO655" s="644"/>
      <c r="BP655" s="644"/>
      <c r="BQ655" s="644"/>
      <c r="BR655" s="644"/>
      <c r="BS655" s="644"/>
      <c r="BT655" s="644"/>
      <c r="BU655" s="644"/>
      <c r="BV655" s="644"/>
      <c r="BW655" s="644"/>
      <c r="BX655" s="644"/>
      <c r="BY655" s="644"/>
      <c r="BZ655" s="644"/>
      <c r="CA655" s="644"/>
      <c r="CB655" s="644"/>
      <c r="CC655" s="644"/>
      <c r="CD655" s="644"/>
      <c r="CE655" s="644"/>
      <c r="CF655" s="644"/>
      <c r="CG655" s="644"/>
      <c r="CH655" s="644"/>
      <c r="CI655" s="644"/>
      <c r="CJ655" s="644"/>
      <c r="CK655" s="644"/>
      <c r="CL655" s="644"/>
      <c r="CM655" s="644"/>
      <c r="CN655" s="644"/>
      <c r="CO655" s="644"/>
      <c r="CP655" s="644"/>
      <c r="CQ655" s="644"/>
      <c r="CR655" s="644"/>
      <c r="CS655" s="644"/>
      <c r="CT655" s="644"/>
      <c r="CU655" s="644"/>
      <c r="CV655" s="644"/>
      <c r="CW655" s="644"/>
      <c r="CX655" s="644"/>
      <c r="CY655" s="644"/>
      <c r="CZ655" s="644"/>
      <c r="DA655" s="644"/>
      <c r="DB655" s="644"/>
      <c r="DC655" s="644"/>
      <c r="DD655" s="644"/>
      <c r="DE655" s="644"/>
      <c r="DF655" s="644"/>
      <c r="DG655" s="644"/>
      <c r="DH655" s="644"/>
      <c r="DI655" s="644"/>
      <c r="DJ655" s="644"/>
      <c r="DK655" s="644"/>
      <c r="DL655" s="644"/>
      <c r="DM655" s="644"/>
      <c r="DN655" s="644"/>
      <c r="DO655" s="644"/>
      <c r="DP655" s="644"/>
      <c r="DQ655" s="644"/>
      <c r="DR655" s="644"/>
      <c r="DS655" s="644"/>
      <c r="DT655" s="644"/>
      <c r="DU655" s="644"/>
      <c r="DV655" s="644"/>
      <c r="DW655" s="644"/>
      <c r="DX655" s="644"/>
      <c r="DY655" s="644"/>
      <c r="DZ655" s="644"/>
      <c r="EA655" s="644"/>
      <c r="EB655" s="644"/>
      <c r="EC655" s="644"/>
      <c r="ED655" s="644"/>
      <c r="EE655" s="644"/>
      <c r="EF655" s="644"/>
      <c r="EG655" s="644"/>
      <c r="EH655" s="644"/>
      <c r="EI655" s="644"/>
      <c r="EJ655" s="644"/>
      <c r="EK655" s="644"/>
      <c r="EL655" s="644"/>
      <c r="EM655" s="644"/>
      <c r="EN655" s="644"/>
      <c r="EO655" s="644"/>
      <c r="EP655" s="644"/>
      <c r="EQ655" s="644"/>
      <c r="ER655" s="644"/>
      <c r="ES655" s="644"/>
      <c r="ET655" s="644"/>
      <c r="EU655" s="644"/>
      <c r="EV655" s="644"/>
      <c r="EW655" s="644"/>
      <c r="EX655" s="644"/>
      <c r="EY655" s="644"/>
      <c r="EZ655" s="644"/>
      <c r="FA655" s="644"/>
      <c r="FB655" s="644"/>
      <c r="FC655" s="644"/>
      <c r="FD655" s="644"/>
      <c r="FE655" s="644"/>
      <c r="FF655" s="644"/>
      <c r="FG655" s="644"/>
      <c r="FH655" s="644"/>
      <c r="FI655" s="644"/>
      <c r="FJ655" s="644"/>
      <c r="FK655" s="644"/>
      <c r="FL655" s="644"/>
      <c r="FM655" s="644"/>
      <c r="FN655" s="644"/>
      <c r="FO655" s="644"/>
      <c r="FP655" s="644"/>
      <c r="FQ655" s="644"/>
      <c r="FR655" s="644"/>
      <c r="FS655" s="644"/>
      <c r="FT655" s="644"/>
      <c r="FU655" s="644"/>
      <c r="FV655" s="644"/>
      <c r="FW655" s="644"/>
      <c r="FX655" s="644"/>
      <c r="FY655" s="644"/>
      <c r="FZ655" s="644"/>
      <c r="GA655" s="644"/>
      <c r="GB655" s="644"/>
      <c r="GC655" s="644"/>
      <c r="GD655" s="644"/>
      <c r="GE655" s="644"/>
      <c r="GF655" s="644"/>
      <c r="GG655" s="644"/>
      <c r="GH655" s="644"/>
      <c r="GI655" s="644"/>
      <c r="GJ655" s="644"/>
      <c r="GK655" s="644"/>
      <c r="GL655" s="644"/>
      <c r="GM655" s="644"/>
      <c r="GN655" s="644"/>
      <c r="GO655" s="644"/>
      <c r="GP655" s="644"/>
      <c r="GQ655" s="644"/>
      <c r="GR655" s="644"/>
      <c r="GS655" s="644"/>
      <c r="GT655" s="644"/>
      <c r="GU655" s="644"/>
      <c r="GV655" s="644"/>
      <c r="GW655" s="644"/>
      <c r="GX655" s="644"/>
      <c r="GY655" s="644"/>
      <c r="GZ655" s="644"/>
      <c r="HA655" s="644"/>
      <c r="HB655" s="644"/>
      <c r="HC655" s="644"/>
      <c r="HD655" s="644"/>
      <c r="HE655" s="644"/>
      <c r="HF655" s="644"/>
      <c r="HG655" s="644"/>
      <c r="HH655" s="644"/>
      <c r="HI655" s="644"/>
      <c r="HJ655" s="644"/>
      <c r="HK655" s="644"/>
      <c r="HL655" s="644"/>
    </row>
    <row r="656" spans="1:234" x14ac:dyDescent="0.25">
      <c r="D656" s="645">
        <v>4</v>
      </c>
      <c r="E656" s="878"/>
      <c r="F656" s="879"/>
      <c r="G656" s="880"/>
      <c r="H656" s="878"/>
      <c r="I656" s="879"/>
      <c r="J656" s="879"/>
      <c r="K656" s="879"/>
      <c r="L656" s="879"/>
      <c r="M656" s="880"/>
      <c r="N656" s="881"/>
      <c r="O656" s="882"/>
      <c r="P656" s="882"/>
      <c r="Q656" s="883"/>
      <c r="S656" s="644"/>
      <c r="T656" s="644"/>
      <c r="U656" s="644" t="str">
        <f t="shared" si="2521"/>
        <v/>
      </c>
      <c r="V656" s="644"/>
      <c r="W656" s="644"/>
      <c r="X656" s="644"/>
      <c r="Y656" s="644"/>
      <c r="Z656" s="644"/>
      <c r="AA656" s="644"/>
      <c r="AB656" s="644"/>
      <c r="AC656" s="644"/>
      <c r="AD656" s="644"/>
      <c r="AE656" s="644"/>
      <c r="AF656" s="644"/>
      <c r="AG656" s="644"/>
      <c r="AH656" s="644"/>
      <c r="AI656" s="644"/>
      <c r="AJ656" s="644"/>
      <c r="AK656" s="644"/>
      <c r="AL656" s="644"/>
      <c r="AM656" s="644"/>
      <c r="AN656" s="644"/>
      <c r="AO656" s="644"/>
      <c r="AP656" s="644"/>
      <c r="AQ656" s="644"/>
      <c r="AR656" s="644"/>
      <c r="AS656" s="644"/>
      <c r="AT656" s="644"/>
      <c r="AU656" s="644"/>
      <c r="AV656" s="644"/>
      <c r="AW656" s="644"/>
      <c r="AX656" s="644"/>
      <c r="AY656" s="644"/>
      <c r="AZ656" s="644"/>
      <c r="BA656" s="644"/>
      <c r="BB656" s="644"/>
      <c r="BC656" s="644"/>
      <c r="BD656" s="644"/>
      <c r="BE656" s="644"/>
      <c r="BF656" s="644"/>
      <c r="BG656" s="644"/>
      <c r="BH656" s="644"/>
      <c r="BI656" s="644"/>
      <c r="BJ656" s="644"/>
      <c r="BK656" s="644"/>
      <c r="BL656" s="644"/>
      <c r="BM656" s="644"/>
      <c r="BN656" s="644"/>
      <c r="BO656" s="644"/>
      <c r="BP656" s="644"/>
      <c r="BQ656" s="644"/>
      <c r="BR656" s="644"/>
      <c r="BS656" s="644"/>
      <c r="BT656" s="644"/>
      <c r="BU656" s="644"/>
      <c r="BV656" s="644"/>
      <c r="BW656" s="644"/>
      <c r="BX656" s="644"/>
      <c r="BY656" s="644"/>
      <c r="BZ656" s="644"/>
      <c r="CA656" s="644"/>
      <c r="CB656" s="644"/>
      <c r="CC656" s="644"/>
      <c r="CD656" s="644"/>
      <c r="CE656" s="644"/>
      <c r="CF656" s="644"/>
      <c r="CG656" s="644"/>
      <c r="CH656" s="644"/>
      <c r="CI656" s="644"/>
      <c r="CJ656" s="644"/>
      <c r="CK656" s="644"/>
      <c r="CL656" s="644"/>
      <c r="CM656" s="644"/>
      <c r="CN656" s="644"/>
      <c r="CO656" s="644"/>
      <c r="CP656" s="644"/>
      <c r="CQ656" s="644"/>
      <c r="CR656" s="644"/>
      <c r="CS656" s="644"/>
      <c r="CT656" s="644"/>
      <c r="CU656" s="644"/>
      <c r="CV656" s="644"/>
      <c r="CW656" s="644"/>
      <c r="CX656" s="644"/>
      <c r="CY656" s="644"/>
      <c r="CZ656" s="644"/>
      <c r="DA656" s="644"/>
      <c r="DB656" s="644"/>
      <c r="DC656" s="644"/>
      <c r="DD656" s="644"/>
      <c r="DE656" s="644"/>
      <c r="DF656" s="644"/>
      <c r="DG656" s="644"/>
      <c r="DH656" s="644"/>
      <c r="DI656" s="644"/>
      <c r="DJ656" s="644"/>
      <c r="DK656" s="644"/>
      <c r="DL656" s="644"/>
      <c r="DM656" s="644"/>
      <c r="DN656" s="644"/>
      <c r="DO656" s="644"/>
      <c r="DP656" s="644"/>
      <c r="DQ656" s="644"/>
      <c r="DR656" s="644"/>
      <c r="DS656" s="644"/>
      <c r="DT656" s="644"/>
      <c r="DU656" s="644"/>
      <c r="DV656" s="644"/>
      <c r="DW656" s="644"/>
      <c r="DX656" s="644"/>
      <c r="DY656" s="644"/>
      <c r="DZ656" s="644"/>
      <c r="EA656" s="644"/>
      <c r="EB656" s="644"/>
      <c r="EC656" s="644"/>
      <c r="ED656" s="644"/>
      <c r="EE656" s="644"/>
      <c r="EF656" s="644"/>
      <c r="EG656" s="644"/>
      <c r="EH656" s="644"/>
      <c r="EI656" s="644"/>
      <c r="EJ656" s="644"/>
      <c r="EK656" s="644"/>
      <c r="EL656" s="644"/>
      <c r="EM656" s="644"/>
      <c r="EN656" s="644"/>
      <c r="EO656" s="644"/>
      <c r="EP656" s="644"/>
      <c r="EQ656" s="644"/>
      <c r="ER656" s="644"/>
      <c r="ES656" s="644"/>
      <c r="ET656" s="644"/>
      <c r="EU656" s="644"/>
      <c r="EV656" s="644"/>
      <c r="EW656" s="644"/>
      <c r="EX656" s="644"/>
      <c r="EY656" s="644"/>
      <c r="EZ656" s="644"/>
      <c r="FA656" s="644"/>
      <c r="FB656" s="644"/>
      <c r="FC656" s="644"/>
      <c r="FD656" s="644"/>
      <c r="FE656" s="644"/>
      <c r="FF656" s="644"/>
      <c r="FG656" s="644"/>
      <c r="FH656" s="644"/>
      <c r="FI656" s="644"/>
      <c r="FJ656" s="644"/>
      <c r="FK656" s="644"/>
      <c r="FL656" s="644"/>
      <c r="FM656" s="644"/>
      <c r="FN656" s="644"/>
      <c r="FO656" s="644"/>
      <c r="FP656" s="644"/>
      <c r="FQ656" s="644"/>
      <c r="FR656" s="644"/>
      <c r="FS656" s="644"/>
      <c r="FT656" s="644"/>
      <c r="FU656" s="644"/>
      <c r="FV656" s="644"/>
      <c r="FW656" s="644"/>
      <c r="FX656" s="644"/>
      <c r="FY656" s="644"/>
      <c r="FZ656" s="644"/>
      <c r="GA656" s="644"/>
      <c r="GB656" s="644"/>
      <c r="GC656" s="644"/>
      <c r="GD656" s="644"/>
      <c r="GE656" s="644"/>
      <c r="GF656" s="644"/>
      <c r="GG656" s="644"/>
      <c r="GH656" s="644"/>
      <c r="GI656" s="644"/>
      <c r="GJ656" s="644"/>
      <c r="GK656" s="644"/>
      <c r="GL656" s="644"/>
      <c r="GM656" s="644"/>
      <c r="GN656" s="644"/>
      <c r="GO656" s="644"/>
      <c r="GP656" s="644"/>
      <c r="GQ656" s="644"/>
      <c r="GR656" s="644"/>
      <c r="GS656" s="644"/>
      <c r="GT656" s="644"/>
      <c r="GU656" s="644"/>
      <c r="GV656" s="644"/>
      <c r="GW656" s="644"/>
      <c r="GX656" s="644"/>
      <c r="GY656" s="644"/>
      <c r="GZ656" s="644"/>
      <c r="HA656" s="644"/>
      <c r="HB656" s="644"/>
      <c r="HC656" s="644"/>
      <c r="HD656" s="644"/>
      <c r="HE656" s="644"/>
      <c r="HF656" s="644"/>
      <c r="HG656" s="644"/>
      <c r="HH656" s="644"/>
      <c r="HI656" s="644"/>
      <c r="HJ656" s="644"/>
      <c r="HK656" s="644"/>
      <c r="HL656" s="644"/>
    </row>
    <row r="657" spans="2:234" x14ac:dyDescent="0.25">
      <c r="D657" s="645">
        <v>5</v>
      </c>
      <c r="E657" s="878"/>
      <c r="F657" s="879"/>
      <c r="G657" s="880"/>
      <c r="H657" s="878"/>
      <c r="I657" s="879"/>
      <c r="J657" s="879"/>
      <c r="K657" s="879"/>
      <c r="L657" s="879"/>
      <c r="M657" s="880"/>
      <c r="N657" s="881"/>
      <c r="O657" s="882"/>
      <c r="P657" s="882"/>
      <c r="Q657" s="883"/>
      <c r="S657" s="644"/>
      <c r="T657" s="644"/>
      <c r="U657" s="644" t="str">
        <f t="shared" si="2521"/>
        <v/>
      </c>
      <c r="V657" s="644"/>
      <c r="W657" s="644"/>
      <c r="X657" s="644"/>
      <c r="Y657" s="644"/>
      <c r="Z657" s="644"/>
      <c r="AA657" s="644"/>
      <c r="AB657" s="644"/>
      <c r="AC657" s="644"/>
      <c r="AD657" s="644"/>
      <c r="AE657" s="644"/>
      <c r="AF657" s="644"/>
      <c r="AG657" s="644"/>
      <c r="AH657" s="644"/>
      <c r="AI657" s="644"/>
      <c r="AJ657" s="644"/>
      <c r="AK657" s="644"/>
      <c r="AL657" s="644"/>
      <c r="AM657" s="644"/>
      <c r="AN657" s="644"/>
      <c r="AO657" s="644"/>
      <c r="AP657" s="644"/>
      <c r="AQ657" s="644"/>
      <c r="AR657" s="644"/>
      <c r="AS657" s="644"/>
      <c r="AT657" s="644"/>
      <c r="AU657" s="644"/>
      <c r="AV657" s="644"/>
      <c r="AW657" s="644"/>
      <c r="AX657" s="644"/>
      <c r="AY657" s="644"/>
      <c r="AZ657" s="644"/>
      <c r="BA657" s="644"/>
      <c r="BB657" s="644"/>
      <c r="BC657" s="644"/>
      <c r="BD657" s="644"/>
      <c r="BE657" s="644"/>
      <c r="BF657" s="644"/>
      <c r="BG657" s="644"/>
      <c r="BH657" s="644"/>
      <c r="BI657" s="644"/>
      <c r="BJ657" s="644"/>
      <c r="BK657" s="644"/>
      <c r="BL657" s="644"/>
      <c r="BM657" s="644"/>
      <c r="BN657" s="644"/>
      <c r="BO657" s="644"/>
      <c r="BP657" s="644"/>
      <c r="BQ657" s="644"/>
      <c r="BR657" s="644"/>
      <c r="BS657" s="644"/>
      <c r="BT657" s="644"/>
      <c r="BU657" s="644"/>
      <c r="BV657" s="644"/>
      <c r="BW657" s="644"/>
      <c r="BX657" s="644"/>
      <c r="BY657" s="644"/>
      <c r="BZ657" s="644"/>
      <c r="CA657" s="644"/>
      <c r="CB657" s="644"/>
      <c r="CC657" s="644"/>
      <c r="CD657" s="644"/>
      <c r="CE657" s="644"/>
      <c r="CF657" s="644"/>
      <c r="CG657" s="644"/>
      <c r="CH657" s="644"/>
      <c r="CI657" s="644"/>
      <c r="CJ657" s="644"/>
      <c r="CK657" s="644"/>
      <c r="CL657" s="644"/>
      <c r="CM657" s="644"/>
      <c r="CN657" s="644"/>
      <c r="CO657" s="644"/>
      <c r="CP657" s="644"/>
      <c r="CQ657" s="644"/>
      <c r="CR657" s="644"/>
      <c r="CS657" s="644"/>
      <c r="CT657" s="644"/>
      <c r="CU657" s="644"/>
      <c r="CV657" s="644"/>
      <c r="CW657" s="644"/>
      <c r="CX657" s="644"/>
      <c r="CY657" s="644"/>
      <c r="CZ657" s="644"/>
      <c r="DA657" s="644"/>
      <c r="DB657" s="644"/>
      <c r="DC657" s="644"/>
      <c r="DD657" s="644"/>
      <c r="DE657" s="644"/>
      <c r="DF657" s="644"/>
      <c r="DG657" s="644"/>
      <c r="DH657" s="644"/>
      <c r="DI657" s="644"/>
      <c r="DJ657" s="644"/>
      <c r="DK657" s="644"/>
      <c r="DL657" s="644"/>
      <c r="DM657" s="644"/>
      <c r="DN657" s="644"/>
      <c r="DO657" s="644"/>
      <c r="DP657" s="644"/>
      <c r="DQ657" s="644"/>
      <c r="DR657" s="644"/>
      <c r="DS657" s="644"/>
      <c r="DT657" s="644"/>
      <c r="DU657" s="644"/>
      <c r="DV657" s="644"/>
      <c r="DW657" s="644"/>
      <c r="DX657" s="644"/>
      <c r="DY657" s="644"/>
      <c r="DZ657" s="644"/>
      <c r="EA657" s="644"/>
      <c r="EB657" s="644"/>
      <c r="EC657" s="644"/>
      <c r="ED657" s="644"/>
      <c r="EE657" s="644"/>
      <c r="EF657" s="644"/>
      <c r="EG657" s="644"/>
      <c r="EH657" s="644"/>
      <c r="EI657" s="644"/>
      <c r="EJ657" s="644"/>
      <c r="EK657" s="644"/>
      <c r="EL657" s="644"/>
      <c r="EM657" s="644"/>
      <c r="EN657" s="644"/>
      <c r="EO657" s="644"/>
      <c r="EP657" s="644"/>
      <c r="EQ657" s="644"/>
      <c r="ER657" s="644"/>
      <c r="ES657" s="644"/>
      <c r="ET657" s="644"/>
      <c r="EU657" s="644"/>
      <c r="EV657" s="644"/>
      <c r="EW657" s="644"/>
      <c r="EX657" s="644"/>
      <c r="EY657" s="644"/>
      <c r="EZ657" s="644"/>
      <c r="FA657" s="644"/>
      <c r="FB657" s="644"/>
      <c r="FC657" s="644"/>
      <c r="FD657" s="644"/>
      <c r="FE657" s="644"/>
      <c r="FF657" s="644"/>
      <c r="FG657" s="644"/>
      <c r="FH657" s="644"/>
      <c r="FI657" s="644"/>
      <c r="FJ657" s="644"/>
      <c r="FK657" s="644"/>
      <c r="FL657" s="644"/>
      <c r="FM657" s="644"/>
      <c r="FN657" s="644"/>
      <c r="FO657" s="644"/>
      <c r="FP657" s="644"/>
      <c r="FQ657" s="644"/>
      <c r="FR657" s="644"/>
      <c r="FS657" s="644"/>
      <c r="FT657" s="644"/>
      <c r="FU657" s="644"/>
      <c r="FV657" s="644"/>
      <c r="FW657" s="644"/>
      <c r="FX657" s="644"/>
      <c r="FY657" s="644"/>
      <c r="FZ657" s="644"/>
      <c r="GA657" s="644"/>
      <c r="GB657" s="644"/>
      <c r="GC657" s="644"/>
      <c r="GD657" s="644"/>
      <c r="GE657" s="644"/>
      <c r="GF657" s="644"/>
      <c r="GG657" s="644"/>
      <c r="GH657" s="644"/>
      <c r="GI657" s="644"/>
      <c r="GJ657" s="644"/>
      <c r="GK657" s="644"/>
      <c r="GL657" s="644"/>
      <c r="GM657" s="644"/>
      <c r="GN657" s="644"/>
      <c r="GO657" s="644"/>
      <c r="GP657" s="644"/>
      <c r="GQ657" s="644"/>
      <c r="GR657" s="644"/>
      <c r="GS657" s="644"/>
      <c r="GT657" s="644"/>
      <c r="GU657" s="644"/>
      <c r="GV657" s="644"/>
      <c r="GW657" s="644"/>
      <c r="GX657" s="644"/>
      <c r="GY657" s="644"/>
      <c r="GZ657" s="644"/>
      <c r="HA657" s="644"/>
      <c r="HB657" s="644"/>
      <c r="HC657" s="644"/>
      <c r="HD657" s="644"/>
      <c r="HE657" s="644"/>
      <c r="HF657" s="644"/>
      <c r="HG657" s="644"/>
      <c r="HH657" s="644"/>
      <c r="HI657" s="644"/>
      <c r="HJ657" s="644"/>
      <c r="HK657" s="644"/>
      <c r="HL657" s="644"/>
    </row>
    <row r="658" spans="2:234" x14ac:dyDescent="0.25">
      <c r="D658" s="645">
        <v>6</v>
      </c>
      <c r="E658" s="878"/>
      <c r="F658" s="879"/>
      <c r="G658" s="880"/>
      <c r="H658" s="878"/>
      <c r="I658" s="879"/>
      <c r="J658" s="879"/>
      <c r="K658" s="879"/>
      <c r="L658" s="879"/>
      <c r="M658" s="880"/>
      <c r="N658" s="881"/>
      <c r="O658" s="882"/>
      <c r="P658" s="882"/>
      <c r="Q658" s="883"/>
      <c r="S658" s="644"/>
      <c r="T658" s="644"/>
      <c r="U658" s="644" t="str">
        <f t="shared" si="2521"/>
        <v/>
      </c>
      <c r="V658" s="644"/>
      <c r="W658" s="644"/>
      <c r="X658" s="644"/>
      <c r="Y658" s="644"/>
      <c r="Z658" s="644"/>
      <c r="AA658" s="644"/>
      <c r="AB658" s="644"/>
      <c r="AC658" s="644"/>
      <c r="AD658" s="644"/>
      <c r="AE658" s="644"/>
      <c r="AF658" s="644"/>
      <c r="AG658" s="644"/>
      <c r="AH658" s="644"/>
      <c r="AI658" s="644"/>
      <c r="AJ658" s="644"/>
      <c r="AK658" s="644"/>
      <c r="AL658" s="644"/>
      <c r="AM658" s="644"/>
      <c r="AN658" s="644"/>
      <c r="AO658" s="644"/>
      <c r="AP658" s="644"/>
      <c r="AQ658" s="644"/>
      <c r="AR658" s="644"/>
      <c r="AS658" s="644"/>
      <c r="AT658" s="644"/>
      <c r="AU658" s="644"/>
      <c r="AV658" s="644"/>
      <c r="AW658" s="644"/>
      <c r="AX658" s="644"/>
      <c r="AY658" s="644"/>
      <c r="AZ658" s="644"/>
      <c r="BA658" s="644"/>
      <c r="BB658" s="644"/>
      <c r="BC658" s="644"/>
      <c r="BD658" s="644"/>
      <c r="BE658" s="644"/>
      <c r="BF658" s="644"/>
      <c r="BG658" s="644"/>
      <c r="BH658" s="644"/>
      <c r="BI658" s="644"/>
      <c r="BJ658" s="644"/>
      <c r="BK658" s="644"/>
      <c r="BL658" s="644"/>
      <c r="BM658" s="644"/>
      <c r="BN658" s="644"/>
      <c r="BO658" s="644"/>
      <c r="BP658" s="644"/>
      <c r="BQ658" s="644"/>
      <c r="BR658" s="644"/>
      <c r="BS658" s="644"/>
      <c r="BT658" s="644"/>
      <c r="BU658" s="644"/>
      <c r="BV658" s="644"/>
      <c r="BW658" s="644"/>
      <c r="BX658" s="644"/>
      <c r="BY658" s="644"/>
      <c r="BZ658" s="644"/>
      <c r="CA658" s="644"/>
      <c r="CB658" s="644"/>
      <c r="CC658" s="644"/>
      <c r="CD658" s="644"/>
      <c r="CE658" s="644"/>
      <c r="CF658" s="644"/>
      <c r="CG658" s="644"/>
      <c r="CH658" s="644"/>
      <c r="CI658" s="644"/>
      <c r="CJ658" s="644"/>
      <c r="CK658" s="644"/>
      <c r="CL658" s="644"/>
      <c r="CM658" s="644"/>
      <c r="CN658" s="644"/>
      <c r="CO658" s="644"/>
      <c r="CP658" s="644"/>
      <c r="CQ658" s="644"/>
      <c r="CR658" s="644"/>
      <c r="CS658" s="644"/>
      <c r="CT658" s="644"/>
      <c r="CU658" s="644"/>
      <c r="CV658" s="644"/>
      <c r="CW658" s="644"/>
      <c r="CX658" s="644"/>
      <c r="CY658" s="644"/>
      <c r="CZ658" s="644"/>
      <c r="DA658" s="644"/>
      <c r="DB658" s="644"/>
      <c r="DC658" s="644"/>
      <c r="DD658" s="644"/>
      <c r="DE658" s="644"/>
      <c r="DF658" s="644"/>
      <c r="DG658" s="644"/>
      <c r="DH658" s="644"/>
      <c r="DI658" s="644"/>
      <c r="DJ658" s="644"/>
      <c r="DK658" s="644"/>
      <c r="DL658" s="644"/>
      <c r="DM658" s="644"/>
      <c r="DN658" s="644"/>
      <c r="DO658" s="644"/>
      <c r="DP658" s="644"/>
      <c r="DQ658" s="644"/>
      <c r="DR658" s="644"/>
      <c r="DS658" s="644"/>
      <c r="DT658" s="644"/>
      <c r="DU658" s="644"/>
      <c r="DV658" s="644"/>
      <c r="DW658" s="644"/>
      <c r="DX658" s="644"/>
      <c r="DY658" s="644"/>
      <c r="DZ658" s="644"/>
      <c r="EA658" s="644"/>
      <c r="EB658" s="644"/>
      <c r="EC658" s="644"/>
      <c r="ED658" s="644"/>
      <c r="EE658" s="644"/>
      <c r="EF658" s="644"/>
      <c r="EG658" s="644"/>
      <c r="EH658" s="644"/>
      <c r="EI658" s="644"/>
      <c r="EJ658" s="644"/>
      <c r="EK658" s="644"/>
      <c r="EL658" s="644"/>
      <c r="EM658" s="644"/>
      <c r="EN658" s="644"/>
      <c r="EO658" s="644"/>
      <c r="EP658" s="644"/>
      <c r="EQ658" s="644"/>
      <c r="ER658" s="644"/>
      <c r="ES658" s="644"/>
      <c r="ET658" s="644"/>
      <c r="EU658" s="644"/>
      <c r="EV658" s="644"/>
      <c r="EW658" s="644"/>
      <c r="EX658" s="644"/>
      <c r="EY658" s="644"/>
      <c r="EZ658" s="644"/>
      <c r="FA658" s="644"/>
      <c r="FB658" s="644"/>
      <c r="FC658" s="644"/>
      <c r="FD658" s="644"/>
      <c r="FE658" s="644"/>
      <c r="FF658" s="644"/>
      <c r="FG658" s="644"/>
      <c r="FH658" s="644"/>
      <c r="FI658" s="644"/>
      <c r="FJ658" s="644"/>
      <c r="FK658" s="644"/>
      <c r="FL658" s="644"/>
      <c r="FM658" s="644"/>
      <c r="FN658" s="644"/>
      <c r="FO658" s="644"/>
      <c r="FP658" s="644"/>
      <c r="FQ658" s="644"/>
      <c r="FR658" s="644"/>
      <c r="FS658" s="644"/>
      <c r="FT658" s="644"/>
      <c r="FU658" s="644"/>
      <c r="FV658" s="644"/>
      <c r="FW658" s="644"/>
      <c r="FX658" s="644"/>
      <c r="FY658" s="644"/>
      <c r="FZ658" s="644"/>
      <c r="GA658" s="644"/>
      <c r="GB658" s="644"/>
      <c r="GC658" s="644"/>
      <c r="GD658" s="644"/>
      <c r="GE658" s="644"/>
      <c r="GF658" s="644"/>
      <c r="GG658" s="644"/>
      <c r="GH658" s="644"/>
      <c r="GI658" s="644"/>
      <c r="GJ658" s="644"/>
      <c r="GK658" s="644"/>
      <c r="GL658" s="644"/>
      <c r="GM658" s="644"/>
      <c r="GN658" s="644"/>
      <c r="GO658" s="644"/>
      <c r="GP658" s="644"/>
      <c r="GQ658" s="644"/>
      <c r="GR658" s="644"/>
      <c r="GS658" s="644"/>
      <c r="GT658" s="644"/>
      <c r="GU658" s="644"/>
      <c r="GV658" s="644"/>
      <c r="GW658" s="644"/>
      <c r="GX658" s="644"/>
      <c r="GY658" s="644"/>
      <c r="GZ658" s="644"/>
      <c r="HA658" s="644"/>
      <c r="HB658" s="644"/>
      <c r="HC658" s="644"/>
      <c r="HD658" s="644"/>
      <c r="HE658" s="644"/>
      <c r="HF658" s="644"/>
      <c r="HG658" s="644"/>
      <c r="HH658" s="644"/>
      <c r="HI658" s="644"/>
      <c r="HJ658" s="644"/>
      <c r="HK658" s="644"/>
      <c r="HL658" s="644"/>
    </row>
    <row r="659" spans="2:234" x14ac:dyDescent="0.25">
      <c r="D659" s="645">
        <v>7</v>
      </c>
      <c r="E659" s="878"/>
      <c r="F659" s="879"/>
      <c r="G659" s="880"/>
      <c r="H659" s="878"/>
      <c r="I659" s="879"/>
      <c r="J659" s="879"/>
      <c r="K659" s="879"/>
      <c r="L659" s="879"/>
      <c r="M659" s="880"/>
      <c r="N659" s="881"/>
      <c r="O659" s="882"/>
      <c r="P659" s="882"/>
      <c r="Q659" s="883"/>
      <c r="S659" s="644"/>
      <c r="T659" s="644"/>
      <c r="U659" s="644" t="str">
        <f t="shared" si="2521"/>
        <v/>
      </c>
      <c r="V659" s="644"/>
      <c r="W659" s="644"/>
      <c r="X659" s="644"/>
      <c r="Y659" s="644"/>
      <c r="Z659" s="644"/>
      <c r="AA659" s="644"/>
      <c r="AB659" s="644"/>
      <c r="AC659" s="644"/>
      <c r="AD659" s="644"/>
      <c r="AE659" s="644"/>
      <c r="AF659" s="644"/>
      <c r="AG659" s="644"/>
      <c r="AH659" s="644"/>
      <c r="AI659" s="644"/>
      <c r="AJ659" s="644"/>
      <c r="AK659" s="644"/>
      <c r="AL659" s="644"/>
      <c r="AM659" s="644"/>
      <c r="AN659" s="644"/>
      <c r="AO659" s="644"/>
      <c r="AP659" s="644"/>
      <c r="AQ659" s="644"/>
      <c r="AR659" s="644"/>
      <c r="AS659" s="644"/>
      <c r="AT659" s="644"/>
      <c r="AU659" s="644"/>
      <c r="AV659" s="644"/>
      <c r="AW659" s="644"/>
      <c r="AX659" s="644"/>
      <c r="AY659" s="644"/>
      <c r="AZ659" s="644"/>
      <c r="BA659" s="644"/>
      <c r="BB659" s="644"/>
      <c r="BC659" s="644"/>
      <c r="BD659" s="644"/>
      <c r="BE659" s="644"/>
      <c r="BF659" s="644"/>
      <c r="BG659" s="644"/>
      <c r="BH659" s="644"/>
      <c r="BI659" s="644"/>
      <c r="BJ659" s="644"/>
      <c r="BK659" s="644"/>
      <c r="BL659" s="644"/>
      <c r="BM659" s="644"/>
      <c r="BN659" s="644"/>
      <c r="BO659" s="644"/>
      <c r="BP659" s="644"/>
      <c r="BQ659" s="644"/>
      <c r="BR659" s="644"/>
      <c r="BS659" s="644"/>
      <c r="BT659" s="644"/>
      <c r="BU659" s="644"/>
      <c r="BV659" s="644"/>
      <c r="BW659" s="644"/>
      <c r="BX659" s="644"/>
      <c r="BY659" s="644"/>
      <c r="BZ659" s="644"/>
      <c r="CA659" s="644"/>
      <c r="CB659" s="644"/>
      <c r="CC659" s="644"/>
      <c r="CD659" s="644"/>
      <c r="CE659" s="644"/>
      <c r="CF659" s="644"/>
      <c r="CG659" s="644"/>
      <c r="CH659" s="644"/>
      <c r="CI659" s="644"/>
      <c r="CJ659" s="644"/>
      <c r="CK659" s="644"/>
      <c r="CL659" s="644"/>
      <c r="CM659" s="644"/>
      <c r="CN659" s="644"/>
      <c r="CO659" s="644"/>
      <c r="CP659" s="644"/>
      <c r="CQ659" s="644"/>
      <c r="CR659" s="644"/>
      <c r="CS659" s="644"/>
      <c r="CT659" s="644"/>
      <c r="CU659" s="644"/>
      <c r="CV659" s="644"/>
      <c r="CW659" s="644"/>
      <c r="CX659" s="644"/>
      <c r="CY659" s="644"/>
      <c r="CZ659" s="644"/>
      <c r="DA659" s="644"/>
      <c r="DB659" s="644"/>
      <c r="DC659" s="644"/>
      <c r="DD659" s="644"/>
      <c r="DE659" s="644"/>
      <c r="DF659" s="644"/>
      <c r="DG659" s="644"/>
      <c r="DH659" s="644"/>
      <c r="DI659" s="644"/>
      <c r="DJ659" s="644"/>
      <c r="DK659" s="644"/>
      <c r="DL659" s="644"/>
      <c r="DM659" s="644"/>
      <c r="DN659" s="644"/>
      <c r="DO659" s="644"/>
      <c r="DP659" s="644"/>
      <c r="DQ659" s="644"/>
      <c r="DR659" s="644"/>
      <c r="DS659" s="644"/>
      <c r="DT659" s="644"/>
      <c r="DU659" s="644"/>
      <c r="DV659" s="644"/>
      <c r="DW659" s="644"/>
      <c r="DX659" s="644"/>
      <c r="DY659" s="644"/>
      <c r="DZ659" s="644"/>
      <c r="EA659" s="644"/>
      <c r="EB659" s="644"/>
      <c r="EC659" s="644"/>
      <c r="ED659" s="644"/>
      <c r="EE659" s="644"/>
      <c r="EF659" s="644"/>
      <c r="EG659" s="644"/>
      <c r="EH659" s="644"/>
      <c r="EI659" s="644"/>
      <c r="EJ659" s="644"/>
      <c r="EK659" s="644"/>
      <c r="EL659" s="644"/>
      <c r="EM659" s="644"/>
      <c r="EN659" s="644"/>
      <c r="EO659" s="644"/>
      <c r="EP659" s="644"/>
      <c r="EQ659" s="644"/>
      <c r="ER659" s="644"/>
      <c r="ES659" s="644"/>
      <c r="ET659" s="644"/>
      <c r="EU659" s="644"/>
      <c r="EV659" s="644"/>
      <c r="EW659" s="644"/>
      <c r="EX659" s="644"/>
      <c r="EY659" s="644"/>
      <c r="EZ659" s="644"/>
      <c r="FA659" s="644"/>
      <c r="FB659" s="644"/>
      <c r="FC659" s="644"/>
      <c r="FD659" s="644"/>
      <c r="FE659" s="644"/>
      <c r="FF659" s="644"/>
      <c r="FG659" s="644"/>
      <c r="FH659" s="644"/>
      <c r="FI659" s="644"/>
      <c r="FJ659" s="644"/>
      <c r="FK659" s="644"/>
      <c r="FL659" s="644"/>
      <c r="FM659" s="644"/>
      <c r="FN659" s="644"/>
      <c r="FO659" s="644"/>
      <c r="FP659" s="644"/>
      <c r="FQ659" s="644"/>
      <c r="FR659" s="644"/>
      <c r="FS659" s="644"/>
      <c r="FT659" s="644"/>
      <c r="FU659" s="644"/>
      <c r="FV659" s="644"/>
      <c r="FW659" s="644"/>
      <c r="FX659" s="644"/>
      <c r="FY659" s="644"/>
      <c r="FZ659" s="644"/>
      <c r="GA659" s="644"/>
      <c r="GB659" s="644"/>
      <c r="GC659" s="644"/>
      <c r="GD659" s="644"/>
      <c r="GE659" s="644"/>
      <c r="GF659" s="644"/>
      <c r="GG659" s="644"/>
      <c r="GH659" s="644"/>
      <c r="GI659" s="644"/>
      <c r="GJ659" s="644"/>
      <c r="GK659" s="644"/>
      <c r="GL659" s="644"/>
      <c r="GM659" s="644"/>
      <c r="GN659" s="644"/>
      <c r="GO659" s="644"/>
      <c r="GP659" s="644"/>
      <c r="GQ659" s="644"/>
      <c r="GR659" s="644"/>
      <c r="GS659" s="644"/>
      <c r="GT659" s="644"/>
      <c r="GU659" s="644"/>
      <c r="GV659" s="644"/>
      <c r="GW659" s="644"/>
      <c r="GX659" s="644"/>
      <c r="GY659" s="644"/>
      <c r="GZ659" s="644"/>
      <c r="HA659" s="644"/>
      <c r="HB659" s="644"/>
      <c r="HC659" s="644"/>
      <c r="HD659" s="644"/>
      <c r="HE659" s="644"/>
      <c r="HF659" s="644"/>
      <c r="HG659" s="644"/>
      <c r="HH659" s="644"/>
      <c r="HI659" s="644"/>
      <c r="HJ659" s="644"/>
      <c r="HK659" s="644"/>
      <c r="HL659" s="644"/>
    </row>
    <row r="660" spans="2:234" x14ac:dyDescent="0.25">
      <c r="D660" s="645">
        <v>8</v>
      </c>
      <c r="E660" s="878"/>
      <c r="F660" s="879"/>
      <c r="G660" s="880"/>
      <c r="H660" s="878"/>
      <c r="I660" s="879"/>
      <c r="J660" s="879"/>
      <c r="K660" s="879"/>
      <c r="L660" s="879"/>
      <c r="M660" s="880"/>
      <c r="N660" s="881"/>
      <c r="O660" s="882"/>
      <c r="P660" s="882"/>
      <c r="Q660" s="883"/>
      <c r="S660" s="644"/>
      <c r="T660" s="644"/>
      <c r="U660" s="644" t="str">
        <f t="shared" si="2521"/>
        <v/>
      </c>
      <c r="V660" s="644"/>
      <c r="W660" s="644"/>
      <c r="X660" s="644"/>
      <c r="Y660" s="644"/>
      <c r="Z660" s="644"/>
      <c r="AA660" s="644"/>
      <c r="AB660" s="644"/>
      <c r="AC660" s="644"/>
      <c r="AD660" s="644"/>
      <c r="AE660" s="644"/>
      <c r="AF660" s="644"/>
      <c r="AG660" s="644"/>
      <c r="AH660" s="644"/>
      <c r="AI660" s="644"/>
      <c r="AJ660" s="644"/>
      <c r="AK660" s="644"/>
      <c r="AL660" s="644"/>
      <c r="AM660" s="644"/>
      <c r="AN660" s="644"/>
      <c r="AO660" s="644"/>
      <c r="AP660" s="644"/>
      <c r="AQ660" s="644"/>
      <c r="AR660" s="644"/>
      <c r="AS660" s="644"/>
      <c r="AT660" s="644"/>
      <c r="AU660" s="644"/>
      <c r="AV660" s="644"/>
      <c r="AW660" s="644"/>
      <c r="AX660" s="644"/>
      <c r="AY660" s="644"/>
      <c r="AZ660" s="644"/>
      <c r="BA660" s="644"/>
      <c r="BB660" s="644"/>
      <c r="BC660" s="644"/>
      <c r="BD660" s="644"/>
      <c r="BE660" s="644"/>
      <c r="BF660" s="644"/>
      <c r="BG660" s="644"/>
      <c r="BH660" s="644"/>
      <c r="BI660" s="644"/>
      <c r="BJ660" s="644"/>
      <c r="BK660" s="644"/>
      <c r="BL660" s="644"/>
      <c r="BM660" s="644"/>
      <c r="BN660" s="644"/>
      <c r="BO660" s="644"/>
      <c r="BP660" s="644"/>
      <c r="BQ660" s="644"/>
      <c r="BR660" s="644"/>
      <c r="BS660" s="644"/>
      <c r="BT660" s="644"/>
      <c r="BU660" s="644"/>
      <c r="BV660" s="644"/>
      <c r="BW660" s="644"/>
      <c r="BX660" s="644"/>
      <c r="BY660" s="644"/>
      <c r="BZ660" s="644"/>
      <c r="CA660" s="644"/>
      <c r="CB660" s="644"/>
      <c r="CC660" s="644"/>
      <c r="CD660" s="644"/>
      <c r="CE660" s="644"/>
      <c r="CF660" s="644"/>
      <c r="CG660" s="644"/>
      <c r="CH660" s="644"/>
      <c r="CI660" s="644"/>
      <c r="CJ660" s="644"/>
      <c r="CK660" s="644"/>
      <c r="CL660" s="644"/>
      <c r="CM660" s="644"/>
      <c r="CN660" s="644"/>
      <c r="CO660" s="644"/>
      <c r="CP660" s="644"/>
      <c r="CQ660" s="644"/>
      <c r="CR660" s="644"/>
      <c r="CS660" s="644"/>
      <c r="CT660" s="644"/>
      <c r="CU660" s="644"/>
      <c r="CV660" s="644"/>
      <c r="CW660" s="644"/>
      <c r="CX660" s="644"/>
      <c r="CY660" s="644"/>
      <c r="CZ660" s="644"/>
      <c r="DA660" s="644"/>
      <c r="DB660" s="644"/>
      <c r="DC660" s="644"/>
      <c r="DD660" s="644"/>
      <c r="DE660" s="644"/>
      <c r="DF660" s="644"/>
      <c r="DG660" s="644"/>
      <c r="DH660" s="644"/>
      <c r="DI660" s="644"/>
      <c r="DJ660" s="644"/>
      <c r="DK660" s="644"/>
      <c r="DL660" s="644"/>
      <c r="DM660" s="644"/>
      <c r="DN660" s="644"/>
      <c r="DO660" s="644"/>
      <c r="DP660" s="644"/>
      <c r="DQ660" s="644"/>
      <c r="DR660" s="644"/>
      <c r="DS660" s="644"/>
      <c r="DT660" s="644"/>
      <c r="DU660" s="644"/>
      <c r="DV660" s="644"/>
      <c r="DW660" s="644"/>
      <c r="DX660" s="644"/>
      <c r="DY660" s="644"/>
      <c r="DZ660" s="644"/>
      <c r="EA660" s="644"/>
      <c r="EB660" s="644"/>
      <c r="EC660" s="644"/>
      <c r="ED660" s="644"/>
      <c r="EE660" s="644"/>
      <c r="EF660" s="644"/>
      <c r="EG660" s="644"/>
      <c r="EH660" s="644"/>
      <c r="EI660" s="644"/>
      <c r="EJ660" s="644"/>
      <c r="EK660" s="644"/>
      <c r="EL660" s="644"/>
      <c r="EM660" s="644"/>
      <c r="EN660" s="644"/>
      <c r="EO660" s="644"/>
      <c r="EP660" s="644"/>
      <c r="EQ660" s="644"/>
      <c r="ER660" s="644"/>
      <c r="ES660" s="644"/>
      <c r="ET660" s="644"/>
      <c r="EU660" s="644"/>
      <c r="EV660" s="644"/>
      <c r="EW660" s="644"/>
      <c r="EX660" s="644"/>
      <c r="EY660" s="644"/>
      <c r="EZ660" s="644"/>
      <c r="FA660" s="644"/>
      <c r="FB660" s="644"/>
      <c r="FC660" s="644"/>
      <c r="FD660" s="644"/>
      <c r="FE660" s="644"/>
      <c r="FF660" s="644"/>
      <c r="FG660" s="644"/>
      <c r="FH660" s="644"/>
      <c r="FI660" s="644"/>
      <c r="FJ660" s="644"/>
      <c r="FK660" s="644"/>
      <c r="FL660" s="644"/>
      <c r="FM660" s="644"/>
      <c r="FN660" s="644"/>
      <c r="FO660" s="644"/>
      <c r="FP660" s="644"/>
      <c r="FQ660" s="644"/>
      <c r="FR660" s="644"/>
      <c r="FS660" s="644"/>
      <c r="FT660" s="644"/>
      <c r="FU660" s="644"/>
      <c r="FV660" s="644"/>
      <c r="FW660" s="644"/>
      <c r="FX660" s="644"/>
      <c r="FY660" s="644"/>
      <c r="FZ660" s="644"/>
      <c r="GA660" s="644"/>
      <c r="GB660" s="644"/>
      <c r="GC660" s="644"/>
      <c r="GD660" s="644"/>
      <c r="GE660" s="644"/>
      <c r="GF660" s="644"/>
      <c r="GG660" s="644"/>
      <c r="GH660" s="644"/>
      <c r="GI660" s="644"/>
      <c r="GJ660" s="644"/>
      <c r="GK660" s="644"/>
      <c r="GL660" s="644"/>
      <c r="GM660" s="644"/>
      <c r="GN660" s="644"/>
      <c r="GO660" s="644"/>
      <c r="GP660" s="644"/>
      <c r="GQ660" s="644"/>
      <c r="GR660" s="644"/>
      <c r="GS660" s="644"/>
      <c r="GT660" s="644"/>
      <c r="GU660" s="644"/>
      <c r="GV660" s="644"/>
      <c r="GW660" s="644"/>
      <c r="GX660" s="644"/>
      <c r="GY660" s="644"/>
      <c r="GZ660" s="644"/>
      <c r="HA660" s="644"/>
      <c r="HB660" s="644"/>
      <c r="HC660" s="644"/>
      <c r="HD660" s="644"/>
      <c r="HE660" s="644"/>
      <c r="HF660" s="644"/>
      <c r="HG660" s="644"/>
      <c r="HH660" s="644"/>
      <c r="HI660" s="644"/>
      <c r="HJ660" s="644"/>
      <c r="HK660" s="644"/>
      <c r="HL660" s="644"/>
    </row>
    <row r="661" spans="2:234" x14ac:dyDescent="0.25">
      <c r="D661" s="645">
        <v>9</v>
      </c>
      <c r="E661" s="878"/>
      <c r="F661" s="879"/>
      <c r="G661" s="880"/>
      <c r="H661" s="878"/>
      <c r="I661" s="879"/>
      <c r="J661" s="879"/>
      <c r="K661" s="879"/>
      <c r="L661" s="879"/>
      <c r="M661" s="880"/>
      <c r="N661" s="881"/>
      <c r="O661" s="882"/>
      <c r="P661" s="882"/>
      <c r="Q661" s="883"/>
      <c r="S661" s="644"/>
      <c r="T661" s="644"/>
      <c r="U661" s="644" t="str">
        <f t="shared" si="2521"/>
        <v/>
      </c>
      <c r="V661" s="644"/>
      <c r="W661" s="644"/>
      <c r="X661" s="644"/>
      <c r="Y661" s="644"/>
      <c r="Z661" s="644"/>
      <c r="AA661" s="644"/>
      <c r="AB661" s="644"/>
      <c r="AC661" s="644"/>
      <c r="AD661" s="644"/>
      <c r="AE661" s="644"/>
      <c r="AF661" s="644"/>
      <c r="AG661" s="644"/>
      <c r="AH661" s="644"/>
      <c r="AI661" s="644"/>
      <c r="AJ661" s="644"/>
      <c r="AK661" s="644"/>
      <c r="AL661" s="644"/>
      <c r="AM661" s="644"/>
      <c r="AN661" s="644"/>
      <c r="AO661" s="644"/>
      <c r="AP661" s="644"/>
      <c r="AQ661" s="644"/>
      <c r="AR661" s="644"/>
      <c r="AS661" s="644"/>
      <c r="AT661" s="644"/>
      <c r="AU661" s="644"/>
      <c r="AV661" s="644"/>
      <c r="AW661" s="644"/>
      <c r="AX661" s="644"/>
      <c r="AY661" s="644"/>
      <c r="AZ661" s="644"/>
      <c r="BA661" s="644"/>
      <c r="BB661" s="644"/>
      <c r="BC661" s="644"/>
      <c r="BD661" s="644"/>
      <c r="BE661" s="644"/>
      <c r="BF661" s="644"/>
      <c r="BG661" s="644"/>
      <c r="BH661" s="644"/>
      <c r="BI661" s="644"/>
      <c r="BJ661" s="644"/>
      <c r="BK661" s="644"/>
      <c r="BL661" s="644"/>
      <c r="BM661" s="644"/>
      <c r="BN661" s="644"/>
      <c r="BO661" s="644"/>
      <c r="BP661" s="644"/>
      <c r="BQ661" s="644"/>
      <c r="BR661" s="644"/>
      <c r="BS661" s="644"/>
      <c r="BT661" s="644"/>
      <c r="BU661" s="644"/>
      <c r="BV661" s="644"/>
      <c r="BW661" s="644"/>
      <c r="BX661" s="644"/>
      <c r="BY661" s="644"/>
      <c r="BZ661" s="644"/>
      <c r="CA661" s="644"/>
      <c r="CB661" s="644"/>
      <c r="CC661" s="644"/>
      <c r="CD661" s="644"/>
      <c r="CE661" s="644"/>
      <c r="CF661" s="644"/>
      <c r="CG661" s="644"/>
      <c r="CH661" s="644"/>
      <c r="CI661" s="644"/>
      <c r="CJ661" s="644"/>
      <c r="CK661" s="644"/>
      <c r="CL661" s="644"/>
      <c r="CM661" s="644"/>
      <c r="CN661" s="644"/>
      <c r="CO661" s="644"/>
      <c r="CP661" s="644"/>
      <c r="CQ661" s="644"/>
      <c r="CR661" s="644"/>
      <c r="CS661" s="644"/>
      <c r="CT661" s="644"/>
      <c r="CU661" s="644"/>
      <c r="CV661" s="644"/>
      <c r="CW661" s="644"/>
      <c r="CX661" s="644"/>
      <c r="CY661" s="644"/>
      <c r="CZ661" s="644"/>
      <c r="DA661" s="644"/>
      <c r="DB661" s="644"/>
      <c r="DC661" s="644"/>
      <c r="DD661" s="644"/>
      <c r="DE661" s="644"/>
      <c r="DF661" s="644"/>
      <c r="DG661" s="644"/>
      <c r="DH661" s="644"/>
      <c r="DI661" s="644"/>
      <c r="DJ661" s="644"/>
      <c r="DK661" s="644"/>
      <c r="DL661" s="644"/>
      <c r="DM661" s="644"/>
      <c r="DN661" s="644"/>
      <c r="DO661" s="644"/>
      <c r="DP661" s="644"/>
      <c r="DQ661" s="644"/>
      <c r="DR661" s="644"/>
      <c r="DS661" s="644"/>
      <c r="DT661" s="644"/>
      <c r="DU661" s="644"/>
      <c r="DV661" s="644"/>
      <c r="DW661" s="644"/>
      <c r="DX661" s="644"/>
      <c r="DY661" s="644"/>
      <c r="DZ661" s="644"/>
      <c r="EA661" s="644"/>
      <c r="EB661" s="644"/>
      <c r="EC661" s="644"/>
      <c r="ED661" s="644"/>
      <c r="EE661" s="644"/>
      <c r="EF661" s="644"/>
      <c r="EG661" s="644"/>
      <c r="EH661" s="644"/>
      <c r="EI661" s="644"/>
      <c r="EJ661" s="644"/>
      <c r="EK661" s="644"/>
      <c r="EL661" s="644"/>
      <c r="EM661" s="644"/>
      <c r="EN661" s="644"/>
      <c r="EO661" s="644"/>
      <c r="EP661" s="644"/>
      <c r="EQ661" s="644"/>
      <c r="ER661" s="644"/>
      <c r="ES661" s="644"/>
      <c r="ET661" s="644"/>
      <c r="EU661" s="644"/>
      <c r="EV661" s="644"/>
      <c r="EW661" s="644"/>
      <c r="EX661" s="644"/>
      <c r="EY661" s="644"/>
      <c r="EZ661" s="644"/>
      <c r="FA661" s="644"/>
      <c r="FB661" s="644"/>
      <c r="FC661" s="644"/>
      <c r="FD661" s="644"/>
      <c r="FE661" s="644"/>
      <c r="FF661" s="644"/>
      <c r="FG661" s="644"/>
      <c r="FH661" s="644"/>
      <c r="FI661" s="644"/>
      <c r="FJ661" s="644"/>
      <c r="FK661" s="644"/>
      <c r="FL661" s="644"/>
      <c r="FM661" s="644"/>
      <c r="FN661" s="644"/>
      <c r="FO661" s="644"/>
      <c r="FP661" s="644"/>
      <c r="FQ661" s="644"/>
      <c r="FR661" s="644"/>
      <c r="FS661" s="644"/>
      <c r="FT661" s="644"/>
      <c r="FU661" s="644"/>
      <c r="FV661" s="644"/>
      <c r="FW661" s="644"/>
      <c r="FX661" s="644"/>
      <c r="FY661" s="644"/>
      <c r="FZ661" s="644"/>
      <c r="GA661" s="644"/>
      <c r="GB661" s="644"/>
      <c r="GC661" s="644"/>
      <c r="GD661" s="644"/>
      <c r="GE661" s="644"/>
      <c r="GF661" s="644"/>
      <c r="GG661" s="644"/>
      <c r="GH661" s="644"/>
      <c r="GI661" s="644"/>
      <c r="GJ661" s="644"/>
      <c r="GK661" s="644"/>
      <c r="GL661" s="644"/>
      <c r="GM661" s="644"/>
      <c r="GN661" s="644"/>
      <c r="GO661" s="644"/>
      <c r="GP661" s="644"/>
      <c r="GQ661" s="644"/>
      <c r="GR661" s="644"/>
      <c r="GS661" s="644"/>
      <c r="GT661" s="644"/>
      <c r="GU661" s="644"/>
      <c r="GV661" s="644"/>
      <c r="GW661" s="644"/>
      <c r="GX661" s="644"/>
      <c r="GY661" s="644"/>
      <c r="GZ661" s="644"/>
      <c r="HA661" s="644"/>
      <c r="HB661" s="644"/>
      <c r="HC661" s="644"/>
      <c r="HD661" s="644"/>
      <c r="HE661" s="644"/>
      <c r="HF661" s="644"/>
      <c r="HG661" s="644"/>
      <c r="HH661" s="644"/>
      <c r="HI661" s="644"/>
      <c r="HJ661" s="644"/>
      <c r="HK661" s="644"/>
      <c r="HL661" s="644"/>
    </row>
    <row r="662" spans="2:234" x14ac:dyDescent="0.25">
      <c r="D662" s="645">
        <v>10</v>
      </c>
      <c r="E662" s="878"/>
      <c r="F662" s="879"/>
      <c r="G662" s="880"/>
      <c r="H662" s="878"/>
      <c r="I662" s="879"/>
      <c r="J662" s="879"/>
      <c r="K662" s="879"/>
      <c r="L662" s="879"/>
      <c r="M662" s="880"/>
      <c r="N662" s="881"/>
      <c r="O662" s="882"/>
      <c r="P662" s="882"/>
      <c r="Q662" s="883"/>
      <c r="S662" s="644"/>
      <c r="T662" s="644"/>
      <c r="U662" s="644" t="str">
        <f t="shared" si="2521"/>
        <v/>
      </c>
      <c r="V662" s="644"/>
      <c r="W662" s="644"/>
      <c r="X662" s="644"/>
      <c r="Y662" s="644"/>
      <c r="Z662" s="644"/>
      <c r="AA662" s="644"/>
      <c r="AB662" s="644"/>
      <c r="AC662" s="644"/>
      <c r="AD662" s="644"/>
      <c r="AE662" s="644"/>
      <c r="AF662" s="644"/>
      <c r="AG662" s="644"/>
      <c r="AH662" s="644"/>
      <c r="AI662" s="644"/>
      <c r="AJ662" s="644"/>
      <c r="AK662" s="644"/>
      <c r="AL662" s="644"/>
      <c r="AM662" s="644"/>
      <c r="AN662" s="644"/>
      <c r="AO662" s="644"/>
      <c r="AP662" s="644"/>
      <c r="AQ662" s="644"/>
      <c r="AR662" s="644"/>
      <c r="AS662" s="644"/>
      <c r="AT662" s="644"/>
      <c r="AU662" s="644"/>
      <c r="AV662" s="644"/>
      <c r="AW662" s="644"/>
      <c r="AX662" s="644"/>
      <c r="AY662" s="644"/>
      <c r="AZ662" s="644"/>
      <c r="BA662" s="644"/>
      <c r="BB662" s="644"/>
      <c r="BC662" s="644"/>
      <c r="BD662" s="644"/>
      <c r="BE662" s="644"/>
      <c r="BF662" s="644"/>
      <c r="BG662" s="644"/>
      <c r="BH662" s="644"/>
      <c r="BI662" s="644"/>
      <c r="BJ662" s="644"/>
      <c r="BK662" s="644"/>
      <c r="BL662" s="644"/>
      <c r="BM662" s="644"/>
      <c r="BN662" s="644"/>
      <c r="BO662" s="644"/>
      <c r="BP662" s="644"/>
      <c r="BQ662" s="644"/>
      <c r="BR662" s="644"/>
      <c r="BS662" s="644"/>
      <c r="BT662" s="644"/>
      <c r="BU662" s="644"/>
      <c r="BV662" s="644"/>
      <c r="BW662" s="644"/>
      <c r="BX662" s="644"/>
      <c r="BY662" s="644"/>
      <c r="BZ662" s="644"/>
      <c r="CA662" s="644"/>
      <c r="CB662" s="644"/>
      <c r="CC662" s="644"/>
      <c r="CD662" s="644"/>
      <c r="CE662" s="644"/>
      <c r="CF662" s="644"/>
      <c r="CG662" s="644"/>
      <c r="CH662" s="644"/>
      <c r="CI662" s="644"/>
      <c r="CJ662" s="644"/>
      <c r="CK662" s="644"/>
      <c r="CL662" s="644"/>
      <c r="CM662" s="644"/>
      <c r="CN662" s="644"/>
      <c r="CO662" s="644"/>
      <c r="CP662" s="644"/>
      <c r="CQ662" s="644"/>
      <c r="CR662" s="644"/>
      <c r="CS662" s="644"/>
      <c r="CT662" s="644"/>
      <c r="CU662" s="644"/>
      <c r="CV662" s="644"/>
      <c r="CW662" s="644"/>
      <c r="CX662" s="644"/>
      <c r="CY662" s="644"/>
      <c r="CZ662" s="644"/>
      <c r="DA662" s="644"/>
      <c r="DB662" s="644"/>
      <c r="DC662" s="644"/>
      <c r="DD662" s="644"/>
      <c r="DE662" s="644"/>
      <c r="DF662" s="644"/>
      <c r="DG662" s="644"/>
      <c r="DH662" s="644"/>
      <c r="DI662" s="644"/>
      <c r="DJ662" s="644"/>
      <c r="DK662" s="644"/>
      <c r="DL662" s="644"/>
      <c r="DM662" s="644"/>
      <c r="DN662" s="644"/>
      <c r="DO662" s="644"/>
      <c r="DP662" s="644"/>
      <c r="DQ662" s="644"/>
      <c r="DR662" s="644"/>
      <c r="DS662" s="644"/>
      <c r="DT662" s="644"/>
      <c r="DU662" s="644"/>
      <c r="DV662" s="644"/>
      <c r="DW662" s="644"/>
      <c r="DX662" s="644"/>
      <c r="DY662" s="644"/>
      <c r="DZ662" s="644"/>
      <c r="EA662" s="644"/>
      <c r="EB662" s="644"/>
      <c r="EC662" s="644"/>
      <c r="ED662" s="644"/>
      <c r="EE662" s="644"/>
      <c r="EF662" s="644"/>
      <c r="EG662" s="644"/>
      <c r="EH662" s="644"/>
      <c r="EI662" s="644"/>
      <c r="EJ662" s="644"/>
      <c r="EK662" s="644"/>
      <c r="EL662" s="644"/>
      <c r="EM662" s="644"/>
      <c r="EN662" s="644"/>
      <c r="EO662" s="644"/>
      <c r="EP662" s="644"/>
      <c r="EQ662" s="644"/>
      <c r="ER662" s="644"/>
      <c r="ES662" s="644"/>
      <c r="ET662" s="644"/>
      <c r="EU662" s="644"/>
      <c r="EV662" s="644"/>
      <c r="EW662" s="644"/>
      <c r="EX662" s="644"/>
      <c r="EY662" s="644"/>
      <c r="EZ662" s="644"/>
      <c r="FA662" s="644"/>
      <c r="FB662" s="644"/>
      <c r="FC662" s="644"/>
      <c r="FD662" s="644"/>
      <c r="FE662" s="644"/>
      <c r="FF662" s="644"/>
      <c r="FG662" s="644"/>
      <c r="FH662" s="644"/>
      <c r="FI662" s="644"/>
      <c r="FJ662" s="644"/>
      <c r="FK662" s="644"/>
      <c r="FL662" s="644"/>
      <c r="FM662" s="644"/>
      <c r="FN662" s="644"/>
      <c r="FO662" s="644"/>
      <c r="FP662" s="644"/>
      <c r="FQ662" s="644"/>
      <c r="FR662" s="644"/>
      <c r="FS662" s="644"/>
      <c r="FT662" s="644"/>
      <c r="FU662" s="644"/>
      <c r="FV662" s="644"/>
      <c r="FW662" s="644"/>
      <c r="FX662" s="644"/>
      <c r="FY662" s="644"/>
      <c r="FZ662" s="644"/>
      <c r="GA662" s="644"/>
      <c r="GB662" s="644"/>
      <c r="GC662" s="644"/>
      <c r="GD662" s="644"/>
      <c r="GE662" s="644"/>
      <c r="GF662" s="644"/>
      <c r="GG662" s="644"/>
      <c r="GH662" s="644"/>
      <c r="GI662" s="644"/>
      <c r="GJ662" s="644"/>
      <c r="GK662" s="644"/>
      <c r="GL662" s="644"/>
      <c r="GM662" s="644"/>
      <c r="GN662" s="644"/>
      <c r="GO662" s="644"/>
      <c r="GP662" s="644"/>
      <c r="GQ662" s="644"/>
      <c r="GR662" s="644"/>
      <c r="GS662" s="644"/>
      <c r="GT662" s="644"/>
      <c r="GU662" s="644"/>
      <c r="GV662" s="644"/>
      <c r="GW662" s="644"/>
      <c r="GX662" s="644"/>
      <c r="GY662" s="644"/>
      <c r="GZ662" s="644"/>
      <c r="HA662" s="644"/>
      <c r="HB662" s="644"/>
      <c r="HC662" s="644"/>
      <c r="HD662" s="644"/>
      <c r="HE662" s="644"/>
      <c r="HF662" s="644"/>
      <c r="HG662" s="644"/>
      <c r="HH662" s="644"/>
      <c r="HI662" s="644"/>
      <c r="HJ662" s="644"/>
      <c r="HK662" s="644"/>
      <c r="HL662" s="644"/>
    </row>
    <row r="664" spans="2:234" ht="12.75" customHeight="1" x14ac:dyDescent="0.25">
      <c r="D664" s="4" t="s">
        <v>9</v>
      </c>
      <c r="E664" s="764" t="s">
        <v>1691</v>
      </c>
      <c r="F664" s="764"/>
      <c r="G664" s="764"/>
      <c r="H664" s="764"/>
      <c r="I664" s="764"/>
      <c r="J664" s="764"/>
      <c r="K664" s="764"/>
      <c r="L664" s="764"/>
      <c r="M664" s="764"/>
      <c r="N664" s="764"/>
      <c r="O664" s="764"/>
      <c r="P664" s="764"/>
      <c r="Q664" s="764"/>
    </row>
    <row r="665" spans="2:234" s="643" customFormat="1" x14ac:dyDescent="0.25">
      <c r="B665" s="644"/>
      <c r="C665" s="644"/>
      <c r="D665" s="4"/>
      <c r="E665" s="892" t="s">
        <v>1693</v>
      </c>
      <c r="F665" s="892"/>
      <c r="G665" s="892"/>
      <c r="H665" s="892"/>
      <c r="I665" s="892"/>
      <c r="J665" s="892"/>
      <c r="K665" s="892"/>
      <c r="L665" s="892"/>
      <c r="M665" s="892"/>
      <c r="N665" s="892"/>
      <c r="O665" s="892"/>
      <c r="P665" s="892"/>
      <c r="Q665" s="892"/>
      <c r="R665" s="644"/>
      <c r="HM665" s="644"/>
      <c r="HN665" s="644"/>
      <c r="HO665" s="644"/>
      <c r="HP665" s="644"/>
      <c r="HQ665" s="644"/>
      <c r="HR665" s="644"/>
      <c r="HS665" s="644"/>
      <c r="HT665" s="644"/>
      <c r="HU665" s="644"/>
      <c r="HV665" s="644"/>
      <c r="HW665" s="644"/>
      <c r="HX665" s="644"/>
      <c r="HY665" s="644"/>
      <c r="HZ665" s="644"/>
    </row>
    <row r="666" spans="2:234" s="643" customFormat="1" x14ac:dyDescent="0.25">
      <c r="B666" s="644"/>
      <c r="C666" s="644"/>
      <c r="D666" s="4"/>
      <c r="E666" s="752"/>
      <c r="F666" s="588" t="s">
        <v>1671</v>
      </c>
      <c r="G666" s="751" t="s">
        <v>1695</v>
      </c>
      <c r="H666" s="751"/>
      <c r="I666" s="751"/>
      <c r="J666" s="750"/>
      <c r="K666" s="750"/>
      <c r="L666" s="750"/>
      <c r="M666" s="752"/>
      <c r="N666" s="752"/>
      <c r="O666" s="752"/>
      <c r="P666" s="752"/>
      <c r="Q666" s="752"/>
      <c r="R666" s="644"/>
      <c r="HM666" s="644"/>
      <c r="HN666" s="644"/>
      <c r="HO666" s="644"/>
      <c r="HP666" s="644"/>
      <c r="HQ666" s="644"/>
      <c r="HR666" s="644"/>
      <c r="HS666" s="644"/>
      <c r="HT666" s="644"/>
      <c r="HU666" s="644"/>
      <c r="HV666" s="644"/>
      <c r="HW666" s="644"/>
      <c r="HX666" s="644"/>
      <c r="HY666" s="644"/>
      <c r="HZ666" s="644"/>
    </row>
    <row r="667" spans="2:234" s="643" customFormat="1" x14ac:dyDescent="0.25">
      <c r="B667" s="644"/>
      <c r="C667" s="644"/>
      <c r="D667" s="4"/>
      <c r="E667" s="752"/>
      <c r="F667" s="588" t="s">
        <v>1683</v>
      </c>
      <c r="G667" s="751" t="s">
        <v>1686</v>
      </c>
      <c r="H667" s="751"/>
      <c r="I667" s="751"/>
      <c r="J667" s="750"/>
      <c r="K667" s="750"/>
      <c r="L667" s="750"/>
      <c r="M667" s="752"/>
      <c r="N667" s="752"/>
      <c r="O667" s="752"/>
      <c r="P667" s="752"/>
      <c r="Q667" s="752"/>
      <c r="R667" s="644"/>
      <c r="HM667" s="644"/>
      <c r="HN667" s="644"/>
      <c r="HO667" s="644"/>
      <c r="HP667" s="644"/>
      <c r="HQ667" s="644"/>
      <c r="HR667" s="644"/>
      <c r="HS667" s="644"/>
      <c r="HT667" s="644"/>
      <c r="HU667" s="644"/>
      <c r="HV667" s="644"/>
      <c r="HW667" s="644"/>
      <c r="HX667" s="644"/>
      <c r="HY667" s="644"/>
      <c r="HZ667" s="644"/>
    </row>
    <row r="668" spans="2:234" s="643" customFormat="1" x14ac:dyDescent="0.25">
      <c r="B668" s="644"/>
      <c r="C668" s="644"/>
      <c r="D668" s="4"/>
      <c r="E668" s="752"/>
      <c r="F668" s="588" t="s">
        <v>1681</v>
      </c>
      <c r="G668" s="751" t="s">
        <v>1692</v>
      </c>
      <c r="H668" s="751"/>
      <c r="I668" s="751"/>
      <c r="J668" s="750"/>
      <c r="K668" s="750"/>
      <c r="L668" s="750"/>
      <c r="M668" s="752"/>
      <c r="N668" s="752"/>
      <c r="O668" s="752"/>
      <c r="P668" s="752"/>
      <c r="Q668" s="752"/>
      <c r="R668" s="644"/>
      <c r="HM668" s="644"/>
      <c r="HN668" s="644"/>
      <c r="HO668" s="644"/>
      <c r="HP668" s="644"/>
      <c r="HQ668" s="644"/>
      <c r="HR668" s="644"/>
      <c r="HS668" s="644"/>
      <c r="HT668" s="644"/>
      <c r="HU668" s="644"/>
      <c r="HV668" s="644"/>
      <c r="HW668" s="644"/>
      <c r="HX668" s="644"/>
      <c r="HY668" s="644"/>
      <c r="HZ668" s="644"/>
    </row>
    <row r="669" spans="2:234" s="643" customFormat="1" ht="12.75" customHeight="1" x14ac:dyDescent="0.25">
      <c r="B669" s="644"/>
      <c r="C669" s="644"/>
      <c r="D669" s="4"/>
      <c r="E669" s="752"/>
      <c r="F669" s="588" t="s">
        <v>1436</v>
      </c>
      <c r="G669" s="751" t="s">
        <v>1689</v>
      </c>
      <c r="H669" s="751"/>
      <c r="I669" s="751"/>
      <c r="J669" s="750"/>
      <c r="K669" s="750"/>
      <c r="L669" s="750"/>
      <c r="M669" s="752"/>
      <c r="N669" s="752"/>
      <c r="O669" s="752"/>
      <c r="P669" s="752"/>
      <c r="Q669" s="752"/>
      <c r="R669" s="644"/>
      <c r="HM669" s="644"/>
      <c r="HN669" s="644"/>
      <c r="HO669" s="644"/>
      <c r="HP669" s="644"/>
      <c r="HQ669" s="644"/>
      <c r="HR669" s="644"/>
      <c r="HS669" s="644"/>
      <c r="HT669" s="644"/>
      <c r="HU669" s="644"/>
      <c r="HV669" s="644"/>
      <c r="HW669" s="644"/>
      <c r="HX669" s="644"/>
      <c r="HY669" s="644"/>
      <c r="HZ669" s="644"/>
    </row>
    <row r="670" spans="2:234" s="643" customFormat="1" x14ac:dyDescent="0.25">
      <c r="B670" s="644"/>
      <c r="C670" s="644"/>
      <c r="D670" s="4"/>
      <c r="E670" s="752"/>
      <c r="F670" s="588" t="s">
        <v>1672</v>
      </c>
      <c r="G670" s="751" t="s">
        <v>1696</v>
      </c>
      <c r="H670" s="751"/>
      <c r="I670" s="751"/>
      <c r="J670" s="750"/>
      <c r="K670" s="750"/>
      <c r="L670" s="750"/>
      <c r="M670" s="752"/>
      <c r="N670" s="752"/>
      <c r="O670" s="752"/>
      <c r="P670" s="752"/>
      <c r="Q670" s="752"/>
      <c r="R670" s="644"/>
      <c r="HM670" s="644"/>
      <c r="HN670" s="644"/>
      <c r="HO670" s="644"/>
      <c r="HP670" s="644"/>
      <c r="HQ670" s="644"/>
      <c r="HR670" s="644"/>
      <c r="HS670" s="644"/>
      <c r="HT670" s="644"/>
      <c r="HU670" s="644"/>
      <c r="HV670" s="644"/>
      <c r="HW670" s="644"/>
      <c r="HX670" s="644"/>
      <c r="HY670" s="644"/>
      <c r="HZ670" s="644"/>
    </row>
    <row r="671" spans="2:234" s="643" customFormat="1" ht="10.8" customHeight="1" x14ac:dyDescent="0.25">
      <c r="B671" s="644"/>
      <c r="C671" s="644"/>
      <c r="D671" s="644"/>
      <c r="E671" s="644"/>
      <c r="F671" s="644"/>
      <c r="G671" s="644"/>
      <c r="H671" s="644"/>
      <c r="I671" s="644"/>
      <c r="J671" s="644"/>
      <c r="K671" s="644"/>
      <c r="L671" s="644"/>
      <c r="M671" s="644"/>
      <c r="N671" s="644"/>
      <c r="O671" s="644"/>
      <c r="P671" s="644"/>
      <c r="Q671" s="644"/>
      <c r="R671" s="644"/>
      <c r="HM671" s="644"/>
      <c r="HN671" s="644"/>
      <c r="HO671" s="644"/>
      <c r="HP671" s="644"/>
      <c r="HQ671" s="644"/>
      <c r="HR671" s="644"/>
      <c r="HS671" s="644"/>
      <c r="HT671" s="644"/>
      <c r="HU671" s="644"/>
      <c r="HV671" s="644"/>
      <c r="HW671" s="644"/>
      <c r="HX671" s="644"/>
      <c r="HY671" s="644"/>
      <c r="HZ671" s="644"/>
    </row>
    <row r="672" spans="2:234" s="643" customFormat="1" ht="12.6" customHeight="1" x14ac:dyDescent="0.25">
      <c r="B672" s="644"/>
      <c r="C672" s="644"/>
      <c r="D672" s="644"/>
      <c r="E672" s="894" t="s">
        <v>1702</v>
      </c>
      <c r="F672" s="895"/>
      <c r="G672" s="692"/>
      <c r="H672" s="644"/>
      <c r="I672" s="644"/>
      <c r="J672" s="644"/>
      <c r="K672" s="644"/>
      <c r="L672" s="644"/>
      <c r="M672" s="644"/>
      <c r="N672" s="644"/>
      <c r="O672" s="644"/>
      <c r="P672" s="644"/>
      <c r="Q672" s="644"/>
      <c r="R672" s="644"/>
      <c r="HM672" s="644"/>
      <c r="HN672" s="644"/>
      <c r="HO672" s="644"/>
      <c r="HP672" s="644"/>
      <c r="HQ672" s="644"/>
      <c r="HR672" s="644"/>
      <c r="HS672" s="644"/>
      <c r="HT672" s="644"/>
      <c r="HU672" s="644"/>
      <c r="HV672" s="644"/>
      <c r="HW672" s="644"/>
      <c r="HX672" s="644"/>
      <c r="HY672" s="644"/>
      <c r="HZ672" s="644"/>
    </row>
    <row r="673" spans="1:234" s="643" customFormat="1" ht="12.6" customHeight="1" x14ac:dyDescent="0.25">
      <c r="B673" s="644"/>
      <c r="C673" s="644"/>
      <c r="D673" s="644"/>
      <c r="E673" s="894" t="s">
        <v>1724</v>
      </c>
      <c r="F673" s="895"/>
      <c r="G673" s="693"/>
      <c r="H673" s="691" t="s">
        <v>1708</v>
      </c>
      <c r="I673" s="644"/>
      <c r="J673" s="644"/>
      <c r="K673" s="644"/>
      <c r="L673" s="644"/>
      <c r="M673" s="644"/>
      <c r="N673" s="644"/>
      <c r="O673" s="644"/>
      <c r="P673" s="644"/>
      <c r="Q673" s="644"/>
      <c r="R673" s="644"/>
      <c r="HM673" s="644"/>
      <c r="HN673" s="644"/>
      <c r="HO673" s="644"/>
      <c r="HP673" s="644"/>
      <c r="HQ673" s="644"/>
      <c r="HR673" s="644"/>
      <c r="HS673" s="644"/>
      <c r="HT673" s="644"/>
      <c r="HU673" s="644"/>
      <c r="HV673" s="644"/>
      <c r="HW673" s="644"/>
      <c r="HX673" s="644"/>
      <c r="HY673" s="644"/>
      <c r="HZ673" s="644"/>
    </row>
    <row r="674" spans="1:234" s="643" customFormat="1" ht="12.6" customHeight="1" x14ac:dyDescent="0.25">
      <c r="B674" s="644"/>
      <c r="C674" s="644"/>
      <c r="D674" s="644"/>
      <c r="E674" s="644"/>
      <c r="F674" s="644"/>
      <c r="G674" s="644"/>
      <c r="H674" s="644"/>
      <c r="I674" s="644"/>
      <c r="J674" s="644"/>
      <c r="K674" s="644"/>
      <c r="L674" s="644"/>
      <c r="M674" s="644"/>
      <c r="N674" s="644"/>
      <c r="O674" s="644"/>
      <c r="P674" s="644"/>
      <c r="Q674" s="644"/>
      <c r="R674" s="644"/>
      <c r="HM674" s="644"/>
      <c r="HN674" s="644"/>
      <c r="HO674" s="644"/>
      <c r="HP674" s="644"/>
      <c r="HQ674" s="644"/>
      <c r="HR674" s="644"/>
      <c r="HS674" s="644"/>
      <c r="HT674" s="644"/>
      <c r="HU674" s="644"/>
      <c r="HV674" s="644"/>
      <c r="HW674" s="644"/>
      <c r="HX674" s="644"/>
      <c r="HY674" s="644"/>
      <c r="HZ674" s="644"/>
    </row>
    <row r="675" spans="1:234" s="643" customFormat="1" x14ac:dyDescent="0.25">
      <c r="B675" s="644"/>
      <c r="C675" s="644"/>
      <c r="D675" s="896" t="s">
        <v>1679</v>
      </c>
      <c r="E675" s="897" t="s">
        <v>1671</v>
      </c>
      <c r="F675" s="898"/>
      <c r="G675" s="898"/>
      <c r="H675" s="898"/>
      <c r="I675" s="898"/>
      <c r="J675" s="898"/>
      <c r="K675" s="898"/>
      <c r="L675" s="898"/>
      <c r="M675" s="898"/>
      <c r="N675" s="899"/>
      <c r="O675" s="900" t="s">
        <v>1436</v>
      </c>
      <c r="P675" s="900" t="s">
        <v>1681</v>
      </c>
      <c r="Q675" s="900" t="s">
        <v>1672</v>
      </c>
      <c r="R675" s="644"/>
      <c r="T675" s="911" t="s">
        <v>1652</v>
      </c>
      <c r="U675" s="903" t="s">
        <v>1673</v>
      </c>
      <c r="V675" s="646" t="s">
        <v>1653</v>
      </c>
      <c r="W675" s="646" t="s">
        <v>1653</v>
      </c>
      <c r="Y675" s="913" t="s">
        <v>1674</v>
      </c>
      <c r="Z675" s="914"/>
      <c r="AA675" s="915"/>
      <c r="AT675" s="903" t="s">
        <v>1654</v>
      </c>
      <c r="AV675" s="643" t="s">
        <v>1655</v>
      </c>
      <c r="AW675" s="647" t="s">
        <v>1656</v>
      </c>
      <c r="AX675" s="647">
        <v>2023</v>
      </c>
      <c r="AY675" s="647">
        <v>2024</v>
      </c>
      <c r="AZ675" s="647">
        <v>2025</v>
      </c>
      <c r="BA675" s="647">
        <v>2026</v>
      </c>
      <c r="BB675" s="647">
        <v>2027</v>
      </c>
      <c r="BC675" s="647">
        <v>2028</v>
      </c>
      <c r="BD675" s="647">
        <v>2029</v>
      </c>
      <c r="BE675" s="647">
        <v>2030</v>
      </c>
      <c r="BF675" s="647" t="s">
        <v>1657</v>
      </c>
      <c r="BH675" s="643" t="s">
        <v>1675</v>
      </c>
      <c r="BI675" s="647" t="s">
        <v>1656</v>
      </c>
      <c r="BJ675" s="647">
        <v>2023</v>
      </c>
      <c r="BK675" s="647">
        <v>2024</v>
      </c>
      <c r="BL675" s="647">
        <v>2025</v>
      </c>
      <c r="BM675" s="647">
        <v>2026</v>
      </c>
      <c r="BN675" s="647">
        <v>2027</v>
      </c>
      <c r="BO675" s="647">
        <v>2028</v>
      </c>
      <c r="BP675" s="647">
        <v>2029</v>
      </c>
      <c r="BQ675" s="647">
        <v>2030</v>
      </c>
      <c r="BR675" s="647" t="s">
        <v>1657</v>
      </c>
      <c r="BS675" s="648"/>
      <c r="BT675" s="648"/>
      <c r="BU675" s="648"/>
      <c r="BV675" s="648"/>
      <c r="BW675" s="648"/>
      <c r="BX675" s="648"/>
      <c r="BY675" s="648"/>
      <c r="BZ675" s="648"/>
      <c r="CA675" s="648"/>
      <c r="CB675" s="648"/>
      <c r="CC675" s="648"/>
      <c r="CD675" s="648"/>
      <c r="CE675" s="648"/>
      <c r="CF675" s="648"/>
      <c r="CG675" s="648"/>
      <c r="CH675" s="648"/>
      <c r="CI675" s="648"/>
      <c r="CJ675" s="648"/>
      <c r="CK675" s="648"/>
      <c r="CL675" s="648"/>
      <c r="CM675" s="648"/>
      <c r="CN675" s="648"/>
      <c r="CO675" s="648"/>
      <c r="CP675" s="648"/>
      <c r="CQ675" s="648"/>
      <c r="CR675" s="648"/>
      <c r="CS675" s="648"/>
      <c r="CT675" s="648"/>
      <c r="CU675" s="648"/>
      <c r="CV675" s="648"/>
      <c r="CW675" s="648"/>
      <c r="CX675" s="648"/>
      <c r="CY675" s="648"/>
      <c r="CZ675" s="648"/>
      <c r="DA675" s="648"/>
      <c r="DB675" s="648"/>
      <c r="DC675" s="648"/>
      <c r="DD675" s="648"/>
      <c r="DE675" s="648"/>
      <c r="DF675" s="648"/>
      <c r="DG675" s="648"/>
      <c r="DH675" s="648"/>
      <c r="DI675" s="648"/>
      <c r="DJ675" s="648"/>
      <c r="DK675" s="648"/>
      <c r="DL675" s="648"/>
      <c r="DM675" s="648"/>
      <c r="DN675" s="648"/>
      <c r="DO675" s="648"/>
      <c r="DP675" s="648"/>
      <c r="DR675" s="643" t="s">
        <v>1658</v>
      </c>
      <c r="DS675" s="647" t="s">
        <v>1656</v>
      </c>
      <c r="DT675" s="647">
        <v>2023</v>
      </c>
      <c r="DU675" s="647">
        <v>2024</v>
      </c>
      <c r="DV675" s="647">
        <v>2025</v>
      </c>
      <c r="DW675" s="647">
        <v>2026</v>
      </c>
      <c r="DX675" s="647">
        <v>2027</v>
      </c>
      <c r="DY675" s="647">
        <v>2028</v>
      </c>
      <c r="DZ675" s="647">
        <v>2029</v>
      </c>
      <c r="EA675" s="647">
        <v>2030</v>
      </c>
      <c r="EB675" s="647" t="s">
        <v>1657</v>
      </c>
      <c r="HM675" s="644"/>
      <c r="HN675" s="644"/>
      <c r="HO675" s="644"/>
      <c r="HP675" s="644"/>
      <c r="HQ675" s="644"/>
      <c r="HR675" s="644"/>
      <c r="HS675" s="644"/>
      <c r="HT675" s="644"/>
      <c r="HU675" s="644"/>
      <c r="HV675" s="644"/>
      <c r="HW675" s="644"/>
      <c r="HX675" s="644"/>
      <c r="HY675" s="644"/>
      <c r="HZ675" s="644"/>
    </row>
    <row r="676" spans="1:234" s="643" customFormat="1" ht="77.400000000000006" customHeight="1" x14ac:dyDescent="0.25">
      <c r="B676" s="644"/>
      <c r="C676" s="644"/>
      <c r="D676" s="896"/>
      <c r="E676" s="649" t="str">
        <f>INDEX(U653:U662,COLUMNS(E676:E676))</f>
        <v/>
      </c>
      <c r="F676" s="649" t="str">
        <f>INDEX(U653:U662,COLUMNS(E676:F676))</f>
        <v/>
      </c>
      <c r="G676" s="649" t="str">
        <f>INDEX(U653:U662,COLUMNS(E676:G676))</f>
        <v/>
      </c>
      <c r="H676" s="649" t="str">
        <f>INDEX(U653:U662,COLUMNS(E676:H676))</f>
        <v/>
      </c>
      <c r="I676" s="649" t="str">
        <f>INDEX(U653:U662,COLUMNS(E676:I676))</f>
        <v/>
      </c>
      <c r="J676" s="649" t="str">
        <f>INDEX(U653:U662,COLUMNS(E676:J676))</f>
        <v/>
      </c>
      <c r="K676" s="649" t="str">
        <f>INDEX(U653:U662,COLUMNS(E676:K676))</f>
        <v/>
      </c>
      <c r="L676" s="649" t="str">
        <f>INDEX(U653:U662,COLUMNS(E676:L676))</f>
        <v/>
      </c>
      <c r="M676" s="649" t="str">
        <f>INDEX(U653:U662,COLUMNS(E676:M676))</f>
        <v/>
      </c>
      <c r="N676" s="649" t="str">
        <f>INDEX(U653:U662,COLUMNS(E676:N676))</f>
        <v/>
      </c>
      <c r="O676" s="901"/>
      <c r="P676" s="901"/>
      <c r="Q676" s="902"/>
      <c r="R676" s="644"/>
      <c r="S676" s="650"/>
      <c r="T676" s="912"/>
      <c r="U676" s="904"/>
      <c r="V676" s="647" t="s">
        <v>1676</v>
      </c>
      <c r="W676" s="647" t="s">
        <v>1659</v>
      </c>
      <c r="Y676" s="647" t="str">
        <f t="shared" ref="Y676" si="2522">E676</f>
        <v/>
      </c>
      <c r="Z676" s="647" t="str">
        <f t="shared" ref="Z676" si="2523">F676</f>
        <v/>
      </c>
      <c r="AA676" s="647" t="str">
        <f t="shared" ref="AA676" si="2524">G676</f>
        <v/>
      </c>
      <c r="AB676" s="647" t="str">
        <f t="shared" ref="AB676" si="2525">H676</f>
        <v/>
      </c>
      <c r="AC676" s="647" t="str">
        <f t="shared" ref="AC676" si="2526">I676</f>
        <v/>
      </c>
      <c r="AD676" s="647" t="str">
        <f t="shared" ref="AD676" si="2527">J676</f>
        <v/>
      </c>
      <c r="AE676" s="647" t="str">
        <f t="shared" ref="AE676" si="2528">K676</f>
        <v/>
      </c>
      <c r="AF676" s="647" t="str">
        <f t="shared" ref="AF676" si="2529">L676</f>
        <v/>
      </c>
      <c r="AG676" s="647" t="str">
        <f t="shared" ref="AG676" si="2530">M676</f>
        <v/>
      </c>
      <c r="AH676" s="647" t="str">
        <f t="shared" ref="AH676" si="2531">N676</f>
        <v/>
      </c>
      <c r="AI676" s="648"/>
      <c r="AJ676" s="650"/>
      <c r="AK676" s="650"/>
      <c r="AM676" s="650"/>
      <c r="AN676" s="650"/>
      <c r="AO676" s="650"/>
      <c r="AP676" s="650"/>
      <c r="AQ676" s="650"/>
      <c r="AR676" s="650"/>
      <c r="AS676" s="650"/>
      <c r="AT676" s="904"/>
      <c r="AU676" s="650"/>
      <c r="AV676" s="643" t="s">
        <v>1660</v>
      </c>
      <c r="AW676" s="647">
        <v>0</v>
      </c>
      <c r="AX676" s="647">
        <v>0</v>
      </c>
      <c r="AY676" s="647">
        <v>0</v>
      </c>
      <c r="AZ676" s="647">
        <v>0</v>
      </c>
      <c r="BA676" s="647">
        <v>0</v>
      </c>
      <c r="BB676" s="647">
        <v>0</v>
      </c>
      <c r="BC676" s="647">
        <v>0</v>
      </c>
      <c r="BD676" s="647">
        <v>0</v>
      </c>
      <c r="BE676" s="647">
        <v>0</v>
      </c>
      <c r="BF676" s="647"/>
      <c r="BG676" s="650"/>
      <c r="BH676" s="643" t="s">
        <v>1660</v>
      </c>
      <c r="BI676" s="647">
        <v>0</v>
      </c>
      <c r="BJ676" s="647">
        <v>0</v>
      </c>
      <c r="BK676" s="647">
        <v>0</v>
      </c>
      <c r="BL676" s="647">
        <v>0</v>
      </c>
      <c r="BM676" s="647">
        <v>0</v>
      </c>
      <c r="BN676" s="647">
        <v>0</v>
      </c>
      <c r="BO676" s="647">
        <v>0</v>
      </c>
      <c r="BP676" s="647">
        <v>0</v>
      </c>
      <c r="BQ676" s="647">
        <v>0</v>
      </c>
      <c r="BR676" s="647"/>
      <c r="BS676" s="648"/>
      <c r="BT676" s="648"/>
      <c r="BU676" s="648"/>
      <c r="BV676" s="648"/>
      <c r="BW676" s="648"/>
      <c r="BX676" s="648"/>
      <c r="BY676" s="648"/>
      <c r="BZ676" s="648"/>
      <c r="CA676" s="648"/>
      <c r="CB676" s="648"/>
      <c r="CC676" s="648"/>
      <c r="CD676" s="648"/>
      <c r="CE676" s="648"/>
      <c r="CF676" s="648"/>
      <c r="CG676" s="648"/>
      <c r="CH676" s="648"/>
      <c r="CI676" s="648"/>
      <c r="CJ676" s="648"/>
      <c r="CK676" s="648"/>
      <c r="CL676" s="648"/>
      <c r="CM676" s="648"/>
      <c r="CN676" s="648"/>
      <c r="CO676" s="648"/>
      <c r="CP676" s="648"/>
      <c r="CQ676" s="648"/>
      <c r="CR676" s="648"/>
      <c r="CS676" s="648"/>
      <c r="CT676" s="648"/>
      <c r="CU676" s="648"/>
      <c r="CV676" s="648"/>
      <c r="CW676" s="648"/>
      <c r="CX676" s="648"/>
      <c r="CY676" s="648"/>
      <c r="CZ676" s="648"/>
      <c r="DA676" s="648"/>
      <c r="DB676" s="648"/>
      <c r="DC676" s="648"/>
      <c r="DD676" s="648"/>
      <c r="DE676" s="648"/>
      <c r="DF676" s="648"/>
      <c r="DG676" s="648"/>
      <c r="DH676" s="648"/>
      <c r="DI676" s="648"/>
      <c r="DJ676" s="648"/>
      <c r="DK676" s="648"/>
      <c r="DL676" s="648"/>
      <c r="DM676" s="648"/>
      <c r="DN676" s="648"/>
      <c r="DO676" s="648"/>
      <c r="DP676" s="648"/>
      <c r="DQ676" s="643" t="s">
        <v>1436</v>
      </c>
      <c r="DR676" s="643" t="s">
        <v>1660</v>
      </c>
      <c r="DS676" s="647">
        <v>0</v>
      </c>
      <c r="DT676" s="647">
        <v>0</v>
      </c>
      <c r="DU676" s="647">
        <v>0</v>
      </c>
      <c r="DV676" s="647">
        <v>0</v>
      </c>
      <c r="DW676" s="647">
        <v>0</v>
      </c>
      <c r="DX676" s="647">
        <v>0</v>
      </c>
      <c r="DY676" s="647">
        <v>0</v>
      </c>
      <c r="DZ676" s="647">
        <v>0</v>
      </c>
      <c r="EA676" s="647">
        <v>0</v>
      </c>
      <c r="EB676" s="647"/>
      <c r="HM676" s="644"/>
      <c r="HN676" s="644"/>
      <c r="HO676" s="644"/>
      <c r="HP676" s="644"/>
      <c r="HQ676" s="644"/>
      <c r="HR676" s="644"/>
      <c r="HS676" s="644"/>
      <c r="HT676" s="644"/>
      <c r="HU676" s="644"/>
      <c r="HV676" s="644"/>
      <c r="HW676" s="644"/>
      <c r="HX676" s="644"/>
      <c r="HY676" s="644"/>
      <c r="HZ676" s="644"/>
    </row>
    <row r="677" spans="1:234" s="643" customFormat="1" x14ac:dyDescent="0.25">
      <c r="B677" s="644"/>
      <c r="C677" s="644"/>
      <c r="D677" s="651">
        <v>2023</v>
      </c>
      <c r="E677" s="652"/>
      <c r="F677" s="652"/>
      <c r="G677" s="652"/>
      <c r="H677" s="652"/>
      <c r="I677" s="652"/>
      <c r="J677" s="652"/>
      <c r="K677" s="652"/>
      <c r="L677" s="652"/>
      <c r="M677" s="652"/>
      <c r="N677" s="652"/>
      <c r="O677" s="652"/>
      <c r="P677" s="687"/>
      <c r="Q677" s="653"/>
      <c r="R677" s="644"/>
      <c r="T677" s="646">
        <f t="shared" ref="T677:T678" si="2532">SUM(E677:N677)</f>
        <v>0</v>
      </c>
      <c r="U677" s="646"/>
      <c r="V677" s="646"/>
      <c r="W677" s="646">
        <f>P677</f>
        <v>0</v>
      </c>
      <c r="Y677" s="646"/>
      <c r="Z677" s="646"/>
      <c r="AA677" s="646"/>
      <c r="AB677" s="646"/>
      <c r="AC677" s="646"/>
      <c r="AD677" s="646"/>
      <c r="AE677" s="646"/>
      <c r="AF677" s="646"/>
      <c r="AG677" s="646"/>
      <c r="AH677" s="646"/>
      <c r="AT677" s="647">
        <v>0</v>
      </c>
      <c r="AV677" s="647">
        <v>2023</v>
      </c>
      <c r="AW677" s="647">
        <v>0</v>
      </c>
      <c r="AX677" s="654">
        <f>IF(AX675=AV677,W677,IF(AW677=0,MAX(AX676-MAX(AT677-SUM(AW676:AW676),0),0),AX676))</f>
        <v>0</v>
      </c>
      <c r="AY677" s="654">
        <f>IF(AY675=AV677,W677,IF(AX677=0,MAX(AY676-MAX(AT677-SUM(AW676:AX676),0),0),AY676))</f>
        <v>0</v>
      </c>
      <c r="AZ677" s="654">
        <f>IF(AZ675=AV677,W677,IF(AY677=0,MAX(AZ676-MAX(AT677-SUM(AW676:AY676),0),0),AZ676))</f>
        <v>0</v>
      </c>
      <c r="BA677" s="654">
        <f>IF(BA675=AV677,W677,IF(AZ677=0,MAX(BA676-MAX(AT677-SUM(AW676:AZ676),0),0),BA676))</f>
        <v>0</v>
      </c>
      <c r="BB677" s="654">
        <f>IF(BB675=AV677,W677,IF(BA677=0,MAX(BB676-MAX(AT677-SUM(AW676:BA676),0),0),BB676))</f>
        <v>0</v>
      </c>
      <c r="BC677" s="654">
        <f>IF(BC675=AV677,W677,IF(BB677=0,MAX(BC676-MAX(AT677-SUM(AW676:BB676),0),0),BC676))</f>
        <v>0</v>
      </c>
      <c r="BD677" s="654">
        <f>IF(BD675=AV677,W677,IF(BC677=0,MAX(BD676-MAX(AT677-SUM(AW676:BC676),0),0),BD676))</f>
        <v>0</v>
      </c>
      <c r="BE677" s="654">
        <f>IF(BE675=AV677,W677,IF(BD677=0,MAX(BE676-MAX(AT677-SUM(AW676:BD676),0),0),BE676))</f>
        <v>0</v>
      </c>
      <c r="BF677" s="654" t="b">
        <f t="shared" ref="BF677:BF678" si="2533">SUM(AX677:BE677)=P677</f>
        <v>1</v>
      </c>
      <c r="BH677" s="647">
        <v>2023</v>
      </c>
      <c r="BI677" s="647">
        <v>0</v>
      </c>
      <c r="BJ677" s="654">
        <f>IF(BH677&gt;BJ675,AX676-AX677,0)</f>
        <v>0</v>
      </c>
      <c r="BK677" s="654">
        <f>IF(BH677&gt;BK675,AY676-AY677,0)</f>
        <v>0</v>
      </c>
      <c r="BL677" s="654">
        <f>IF(BH677&gt;BL675,AZ676-AZ677,0)</f>
        <v>0</v>
      </c>
      <c r="BM677" s="654">
        <f>IF(BH677&gt;BM675,BA676-BA677,0)</f>
        <v>0</v>
      </c>
      <c r="BN677" s="654">
        <f>IF(BH677&gt;BN675,BB676-BB677,0)</f>
        <v>0</v>
      </c>
      <c r="BO677" s="654">
        <f>IF(BH677&gt;BO675,BC676-BC677,0)</f>
        <v>0</v>
      </c>
      <c r="BP677" s="654">
        <f>IF(BH677&gt;BP675,BD676-BD677,0)</f>
        <v>0</v>
      </c>
      <c r="BQ677" s="654">
        <f>IF(BH677&gt;BQ675,BE676-BE677,0)</f>
        <v>0</v>
      </c>
      <c r="BR677" s="654" t="b">
        <f>SUM(BJ677:BQ677)=U677-SUM(Y677:AH677)</f>
        <v>1</v>
      </c>
      <c r="BS677" s="655"/>
      <c r="BT677" s="655"/>
      <c r="BU677" s="655"/>
      <c r="BV677" s="655"/>
      <c r="BW677" s="655"/>
      <c r="BX677" s="655"/>
      <c r="BY677" s="655"/>
      <c r="BZ677" s="655"/>
      <c r="CA677" s="655"/>
      <c r="CB677" s="655"/>
      <c r="CC677" s="655"/>
      <c r="CD677" s="655"/>
      <c r="CE677" s="655"/>
      <c r="CF677" s="655"/>
      <c r="CG677" s="655"/>
      <c r="CH677" s="655"/>
      <c r="CI677" s="655"/>
      <c r="CJ677" s="655"/>
      <c r="CK677" s="655"/>
      <c r="CL677" s="655"/>
      <c r="CM677" s="655"/>
      <c r="CN677" s="655"/>
      <c r="CO677" s="655"/>
      <c r="CP677" s="655"/>
      <c r="CQ677" s="655"/>
      <c r="CR677" s="655"/>
      <c r="CS677" s="655"/>
      <c r="CT677" s="655"/>
      <c r="CU677" s="655"/>
      <c r="CV677" s="655"/>
      <c r="CW677" s="655"/>
      <c r="CX677" s="655"/>
      <c r="CY677" s="655"/>
      <c r="CZ677" s="655"/>
      <c r="DA677" s="655"/>
      <c r="DB677" s="655"/>
      <c r="DC677" s="655"/>
      <c r="DD677" s="655"/>
      <c r="DE677" s="655"/>
      <c r="DF677" s="655"/>
      <c r="DG677" s="655"/>
      <c r="DH677" s="655"/>
      <c r="DI677" s="655"/>
      <c r="DJ677" s="655"/>
      <c r="DK677" s="655"/>
      <c r="DL677" s="655"/>
      <c r="DM677" s="655"/>
      <c r="DN677" s="655"/>
      <c r="DO677" s="655"/>
      <c r="DP677" s="655"/>
      <c r="DQ677" s="650">
        <f>O677</f>
        <v>0</v>
      </c>
      <c r="DR677" s="647">
        <v>2023</v>
      </c>
      <c r="DS677" s="647">
        <v>0</v>
      </c>
      <c r="DT677" s="654">
        <f>IF(DR677&gt;DT675,IF(DQ677&lt;=BJ677,DQ677,BJ677),0)</f>
        <v>0</v>
      </c>
      <c r="DU677" s="654">
        <f>IF(DR677&gt;DU675,IF(DQ677&lt;=BK677,DQ677,BK677),0)</f>
        <v>0</v>
      </c>
      <c r="DV677" s="654">
        <f>IF(DR677&gt;DV675,IF(DQ677&lt;=BL677,DQ677,BL677),0)</f>
        <v>0</v>
      </c>
      <c r="DW677" s="654">
        <f>IF(DR677&gt;DW675,IF(DQ677&lt;=BM677,DQ677,BM677),0)</f>
        <v>0</v>
      </c>
      <c r="DX677" s="654">
        <f>IF(DR677&gt;DX675,IF(DQ677&lt;=BN677,DQ677,BN677),0)</f>
        <v>0</v>
      </c>
      <c r="DY677" s="654">
        <f>IF(DR677&gt;DY675,IF(DQ677&lt;=BO677,DQ677,BO677),0)</f>
        <v>0</v>
      </c>
      <c r="DZ677" s="654">
        <f>IF(DR677&gt;DZ675,IF(DQ677&lt;=BP677,DQ677,BP677),0)</f>
        <v>0</v>
      </c>
      <c r="EA677" s="654">
        <f>IF(DR677&gt;EA675,IF(DQ677&lt;=BQ677,DQ677,BQ677),0)</f>
        <v>0</v>
      </c>
      <c r="EB677" s="654" t="b">
        <f>SUM(DT677:EA677)+SUM(HB695:HK695)=O677</f>
        <v>1</v>
      </c>
      <c r="HM677" s="644"/>
      <c r="HN677" s="644"/>
      <c r="HO677" s="644"/>
      <c r="HP677" s="644"/>
      <c r="HQ677" s="644"/>
      <c r="HR677" s="644"/>
      <c r="HS677" s="644"/>
      <c r="HT677" s="644"/>
      <c r="HU677" s="644"/>
      <c r="HV677" s="644"/>
      <c r="HW677" s="644"/>
      <c r="HX677" s="644"/>
      <c r="HY677" s="644"/>
      <c r="HZ677" s="644"/>
    </row>
    <row r="678" spans="1:234" s="643" customFormat="1" x14ac:dyDescent="0.25">
      <c r="B678" s="644"/>
      <c r="C678" s="644"/>
      <c r="D678" s="651">
        <v>2024</v>
      </c>
      <c r="E678" s="687"/>
      <c r="F678" s="687"/>
      <c r="G678" s="687"/>
      <c r="H678" s="687"/>
      <c r="I678" s="687"/>
      <c r="J678" s="687"/>
      <c r="K678" s="687"/>
      <c r="L678" s="687"/>
      <c r="M678" s="687"/>
      <c r="N678" s="687"/>
      <c r="O678" s="687"/>
      <c r="P678" s="687"/>
      <c r="Q678" s="656">
        <f>SUM(E678:N678)-O678+(P677-P678)</f>
        <v>0</v>
      </c>
      <c r="R678" s="657"/>
      <c r="T678" s="646">
        <f t="shared" si="2532"/>
        <v>0</v>
      </c>
      <c r="U678" s="654">
        <f>O678+Q678</f>
        <v>0</v>
      </c>
      <c r="V678" s="658">
        <f>U678-P677</f>
        <v>0</v>
      </c>
      <c r="W678" s="658">
        <f t="shared" ref="W678" si="2534">IF(V678&gt;0,P678,P677+V678+(P678-P677))</f>
        <v>0</v>
      </c>
      <c r="X678" s="659"/>
      <c r="Y678" s="660">
        <f>IF(V678&lt;=0,0,V678*E678/SUM(E678:N678))</f>
        <v>0</v>
      </c>
      <c r="Z678" s="660">
        <f>IF(V678&lt;=0,0,V678*F678/SUM(E678:N678))</f>
        <v>0</v>
      </c>
      <c r="AA678" s="660">
        <f>IF(V678&lt;=0,0,V678*G678/SUM(E678:N678))</f>
        <v>0</v>
      </c>
      <c r="AB678" s="660">
        <f>IF(V678&lt;=0,0,V678*H678/SUM(E678:N678))</f>
        <v>0</v>
      </c>
      <c r="AC678" s="660">
        <f>IF(V678&lt;=0,0,V678*I678/SUM(E678:N678))</f>
        <v>0</v>
      </c>
      <c r="AD678" s="660">
        <f>IF(V678&lt;=0,0,V678*J678/SUM(E678:N678))</f>
        <v>0</v>
      </c>
      <c r="AE678" s="660">
        <f>IF(V678&lt;=0,0,V678*K678/SUM(E678:N678))</f>
        <v>0</v>
      </c>
      <c r="AF678" s="660">
        <f>IF(V678&lt;=0,0,V678*L678/SUM(E678:N678))</f>
        <v>0</v>
      </c>
      <c r="AG678" s="660">
        <f>IF(V678&lt;=0,0,V678*M678/SUM(E678:N678))</f>
        <v>0</v>
      </c>
      <c r="AH678" s="660">
        <f>IF(V678&lt;=0,0,V678*N678/SUM(E678:N678))</f>
        <v>0</v>
      </c>
      <c r="AI678" s="659"/>
      <c r="AJ678" s="659"/>
      <c r="AK678" s="659"/>
      <c r="AM678" s="659"/>
      <c r="AN678" s="659"/>
      <c r="AO678" s="659"/>
      <c r="AP678" s="659"/>
      <c r="AQ678" s="659"/>
      <c r="AR678" s="659"/>
      <c r="AS678" s="659"/>
      <c r="AT678" s="647">
        <f>IF(U678&lt;P677,U678,P677)</f>
        <v>0</v>
      </c>
      <c r="AU678" s="659"/>
      <c r="AV678" s="647">
        <v>2024</v>
      </c>
      <c r="AW678" s="647">
        <v>0</v>
      </c>
      <c r="AX678" s="654">
        <f>IF(AX675=AV678,W678,IF(AW678=0,MAX(AX677-MAX(AT678-SUM(AW677:AW677),0),0),AX677))</f>
        <v>0</v>
      </c>
      <c r="AY678" s="654">
        <f>IF(AY675=AV678,W678,IF(AX678=0,MAX(AY677-MAX(AT678-SUM(AW677:AX677),0),0),AY677))</f>
        <v>0</v>
      </c>
      <c r="AZ678" s="654">
        <f>IF(AZ675=AV678,W678,IF(AY678=0,MAX(AZ677-MAX(AT678-SUM(AW677:AY677),0),0),AZ677))</f>
        <v>0</v>
      </c>
      <c r="BA678" s="654">
        <f>IF(BA675=AV678,W678,IF(AZ678=0,MAX(BA677-MAX(AT678-SUM(AW677:AZ677),0),0),BA677))</f>
        <v>0</v>
      </c>
      <c r="BB678" s="654">
        <f>IF(BB675=AV678,W678,IF(BA678=0,MAX(BB677-MAX(AT678-SUM(AW677:BA677),0),0),BB677))</f>
        <v>0</v>
      </c>
      <c r="BC678" s="654">
        <f>IF(BC675=AV678,W678,IF(BB678=0,MAX(BC677-MAX(AT678-SUM(AW677:BB677),0),0),BC677))</f>
        <v>0</v>
      </c>
      <c r="BD678" s="654">
        <f>IF(BD675=AV678,W678,IF(BC678=0,MAX(BD677-MAX(AT678-SUM(AW677:BC677),0),0),BD677))</f>
        <v>0</v>
      </c>
      <c r="BE678" s="654">
        <f>IF(BE675=AV678,W678,IF(BD678=0,MAX(BE677-MAX(AT678-SUM(AW677:BD677),0),0),BE677))</f>
        <v>0</v>
      </c>
      <c r="BF678" s="654" t="b">
        <f t="shared" si="2533"/>
        <v>1</v>
      </c>
      <c r="BH678" s="647">
        <v>2024</v>
      </c>
      <c r="BI678" s="647">
        <v>0</v>
      </c>
      <c r="BJ678" s="654">
        <f>IF(BH678&gt;BJ675,AX677-AX678,0)</f>
        <v>0</v>
      </c>
      <c r="BK678" s="654">
        <f>IF(BH678&gt;BK675,AY677-AY678,0)</f>
        <v>0</v>
      </c>
      <c r="BL678" s="654">
        <f>IF(BH678&gt;BL675,AZ677-AZ678,0)</f>
        <v>0</v>
      </c>
      <c r="BM678" s="654">
        <f>IF(BH678&gt;BM675,BA677-BA678,0)</f>
        <v>0</v>
      </c>
      <c r="BN678" s="654">
        <f>IF(BH678&gt;BN675,BB677-BB678,0)</f>
        <v>0</v>
      </c>
      <c r="BO678" s="654">
        <f>IF(BH678&gt;BO675,BC677-BC678,0)</f>
        <v>0</v>
      </c>
      <c r="BP678" s="654">
        <f>IF(BH678&gt;BP675,BD677-BD678,0)</f>
        <v>0</v>
      </c>
      <c r="BQ678" s="654">
        <f>IF(BH678&gt;BQ675,BE677-BE678,0)</f>
        <v>0</v>
      </c>
      <c r="BR678" s="654" t="b">
        <f>SUM(BJ678:BQ678)=U678-SUM(Y678:AH678)</f>
        <v>1</v>
      </c>
      <c r="BS678" s="655"/>
      <c r="BT678" s="655"/>
      <c r="BU678" s="655"/>
      <c r="BV678" s="655"/>
      <c r="BW678" s="655"/>
      <c r="BX678" s="655"/>
      <c r="BY678" s="655"/>
      <c r="BZ678" s="655"/>
      <c r="CA678" s="655"/>
      <c r="CB678" s="655"/>
      <c r="CC678" s="655"/>
      <c r="CD678" s="655"/>
      <c r="CE678" s="655"/>
      <c r="CF678" s="655"/>
      <c r="CG678" s="655"/>
      <c r="CH678" s="655"/>
      <c r="CI678" s="655"/>
      <c r="CJ678" s="655"/>
      <c r="CK678" s="655"/>
      <c r="CL678" s="655"/>
      <c r="CM678" s="655"/>
      <c r="CN678" s="655"/>
      <c r="CO678" s="655"/>
      <c r="CP678" s="655"/>
      <c r="CQ678" s="655"/>
      <c r="CR678" s="655"/>
      <c r="CS678" s="655"/>
      <c r="CT678" s="655"/>
      <c r="CU678" s="655"/>
      <c r="CV678" s="655"/>
      <c r="CW678" s="655"/>
      <c r="CX678" s="655"/>
      <c r="CY678" s="655"/>
      <c r="CZ678" s="655"/>
      <c r="DA678" s="655"/>
      <c r="DB678" s="655"/>
      <c r="DC678" s="655"/>
      <c r="DD678" s="655"/>
      <c r="DE678" s="655"/>
      <c r="DF678" s="655"/>
      <c r="DG678" s="655"/>
      <c r="DH678" s="655"/>
      <c r="DI678" s="655"/>
      <c r="DJ678" s="655"/>
      <c r="DK678" s="655"/>
      <c r="DL678" s="655"/>
      <c r="DM678" s="655"/>
      <c r="DN678" s="655"/>
      <c r="DO678" s="655"/>
      <c r="DP678" s="655"/>
      <c r="DQ678" s="738">
        <f>O678</f>
        <v>0</v>
      </c>
      <c r="DR678" s="647">
        <v>2024</v>
      </c>
      <c r="DS678" s="647">
        <v>0</v>
      </c>
      <c r="DT678" s="654">
        <f>IF(DR678&gt;DT675,IF(DQ678&lt;=BJ678,DQ678,BJ678),0)</f>
        <v>0</v>
      </c>
      <c r="DU678" s="654">
        <f>IF(DR678&gt;DU675,IF(DQ678&lt;=BK678,DQ678,BK678),0)</f>
        <v>0</v>
      </c>
      <c r="DV678" s="654">
        <f>IF(DR678&gt;DV675,IF(DQ678&lt;=BL678,DQ678,BL678),0)</f>
        <v>0</v>
      </c>
      <c r="DW678" s="654">
        <f>IF(DR678&gt;DW675,IF(DQ678&lt;=BM678,DQ678,BM678),0)</f>
        <v>0</v>
      </c>
      <c r="DX678" s="654">
        <f>IF(DR678&gt;DX675,IF(DQ678&lt;=BN678,DQ678,BN678),0)</f>
        <v>0</v>
      </c>
      <c r="DY678" s="654">
        <f>IF(DR678&gt;DY675,IF(DQ678&lt;=BO678,DQ678,BO678),0)</f>
        <v>0</v>
      </c>
      <c r="DZ678" s="654">
        <f>IF(DR678&gt;DZ675,IF(DQ678&lt;=BP678,DQ678,BP678),0)</f>
        <v>0</v>
      </c>
      <c r="EA678" s="654">
        <f>IF(DR678&gt;EA675,IF(DQ678&lt;=BQ678,DQ678,BQ678),0)</f>
        <v>0</v>
      </c>
      <c r="EB678" s="654" t="b">
        <f>SUM(DT678:EA678)+SUM(HB696:HK696)=O678</f>
        <v>1</v>
      </c>
      <c r="HM678" s="657"/>
      <c r="HN678" s="657"/>
      <c r="HO678" s="657"/>
      <c r="HP678" s="657"/>
      <c r="HQ678" s="657"/>
      <c r="HR678" s="657"/>
      <c r="HS678" s="657"/>
      <c r="HT678" s="657"/>
      <c r="HU678" s="657"/>
      <c r="HV678" s="657"/>
      <c r="HW678" s="657"/>
      <c r="HX678" s="657"/>
      <c r="HY678" s="657"/>
      <c r="HZ678" s="657"/>
    </row>
    <row r="680" spans="1:234" s="643" customFormat="1" hidden="1" x14ac:dyDescent="0.25">
      <c r="A680" s="643" t="s">
        <v>208</v>
      </c>
      <c r="B680" s="644"/>
      <c r="C680" s="644"/>
      <c r="D680" s="644"/>
      <c r="E680" s="644"/>
      <c r="F680" s="644"/>
      <c r="G680" s="644"/>
      <c r="H680" s="644"/>
      <c r="I680" s="644"/>
      <c r="J680" s="644"/>
      <c r="K680" s="644"/>
      <c r="L680" s="644"/>
      <c r="M680" s="644"/>
      <c r="N680" s="644"/>
      <c r="O680" s="644"/>
      <c r="P680" s="644"/>
      <c r="Q680" s="644"/>
      <c r="R680" s="644"/>
      <c r="DR680" s="643" t="s">
        <v>1677</v>
      </c>
      <c r="HM680" s="644"/>
      <c r="HN680" s="644"/>
      <c r="HO680" s="644"/>
      <c r="HP680" s="644"/>
      <c r="HQ680" s="644"/>
      <c r="HR680" s="644"/>
      <c r="HS680" s="644"/>
      <c r="HT680" s="644"/>
      <c r="HU680" s="644"/>
      <c r="HV680" s="644"/>
      <c r="HW680" s="644"/>
      <c r="HX680" s="644"/>
      <c r="HY680" s="644"/>
      <c r="HZ680" s="644"/>
    </row>
    <row r="681" spans="1:234" hidden="1" x14ac:dyDescent="0.25">
      <c r="A681" s="643" t="s">
        <v>208</v>
      </c>
      <c r="AI681" s="913" t="s">
        <v>1661</v>
      </c>
      <c r="AJ681" s="914"/>
      <c r="AK681" s="914"/>
      <c r="AL681" s="914"/>
      <c r="AM681" s="914"/>
      <c r="AN681" s="914"/>
      <c r="AO681" s="914"/>
      <c r="AP681" s="914"/>
      <c r="AQ681" s="914"/>
      <c r="AR681" s="914"/>
      <c r="AS681" s="914"/>
      <c r="AT681" s="915"/>
      <c r="AU681" s="648"/>
      <c r="AW681" s="661" t="s">
        <v>1656</v>
      </c>
      <c r="AX681" s="647">
        <v>2023</v>
      </c>
      <c r="AY681" s="647">
        <v>2024</v>
      </c>
      <c r="AZ681" s="647">
        <v>2024</v>
      </c>
      <c r="BA681" s="647">
        <v>2024</v>
      </c>
      <c r="BB681" s="647">
        <v>2024</v>
      </c>
      <c r="BC681" s="647">
        <v>2024</v>
      </c>
      <c r="BD681" s="647">
        <v>2024</v>
      </c>
      <c r="BE681" s="647">
        <v>2024</v>
      </c>
      <c r="BF681" s="647">
        <v>2024</v>
      </c>
      <c r="BG681" s="647">
        <v>2024</v>
      </c>
      <c r="BH681" s="647">
        <v>2024</v>
      </c>
      <c r="BI681" s="647">
        <v>2025</v>
      </c>
      <c r="BJ681" s="647">
        <v>2025</v>
      </c>
      <c r="BK681" s="647">
        <v>2025</v>
      </c>
      <c r="BL681" s="647">
        <v>2025</v>
      </c>
      <c r="BM681" s="647">
        <v>2025</v>
      </c>
      <c r="BN681" s="647">
        <v>2025</v>
      </c>
      <c r="BO681" s="647">
        <v>2025</v>
      </c>
      <c r="BP681" s="647">
        <v>2025</v>
      </c>
      <c r="BQ681" s="647">
        <v>2025</v>
      </c>
      <c r="BR681" s="647">
        <v>2025</v>
      </c>
      <c r="BS681" s="647">
        <v>2026</v>
      </c>
      <c r="BT681" s="647">
        <v>2026</v>
      </c>
      <c r="BU681" s="647">
        <v>2026</v>
      </c>
      <c r="BV681" s="647">
        <v>2026</v>
      </c>
      <c r="BW681" s="647">
        <v>2026</v>
      </c>
      <c r="BX681" s="647">
        <v>2026</v>
      </c>
      <c r="BY681" s="647">
        <v>2026</v>
      </c>
      <c r="BZ681" s="647">
        <v>2026</v>
      </c>
      <c r="CA681" s="647">
        <v>2026</v>
      </c>
      <c r="CB681" s="647">
        <v>2026</v>
      </c>
      <c r="CC681" s="647">
        <v>2027</v>
      </c>
      <c r="CD681" s="647">
        <v>2027</v>
      </c>
      <c r="CE681" s="647">
        <v>2027</v>
      </c>
      <c r="CF681" s="647">
        <v>2027</v>
      </c>
      <c r="CG681" s="647">
        <v>2027</v>
      </c>
      <c r="CH681" s="647">
        <v>2027</v>
      </c>
      <c r="CI681" s="647">
        <v>2027</v>
      </c>
      <c r="CJ681" s="647">
        <v>2027</v>
      </c>
      <c r="CK681" s="647">
        <v>2027</v>
      </c>
      <c r="CL681" s="647">
        <v>2027</v>
      </c>
      <c r="CM681" s="647">
        <v>2028</v>
      </c>
      <c r="CN681" s="647">
        <v>2028</v>
      </c>
      <c r="CO681" s="647">
        <v>2028</v>
      </c>
      <c r="CP681" s="647">
        <v>2028</v>
      </c>
      <c r="CQ681" s="647">
        <v>2028</v>
      </c>
      <c r="CR681" s="647">
        <v>2028</v>
      </c>
      <c r="CS681" s="647">
        <v>2028</v>
      </c>
      <c r="CT681" s="647">
        <v>2028</v>
      </c>
      <c r="CU681" s="647">
        <v>2028</v>
      </c>
      <c r="CV681" s="647">
        <v>2028</v>
      </c>
      <c r="CW681" s="647">
        <v>2029</v>
      </c>
      <c r="CX681" s="647">
        <v>2029</v>
      </c>
      <c r="CY681" s="647">
        <v>2029</v>
      </c>
      <c r="CZ681" s="647">
        <v>2029</v>
      </c>
      <c r="DA681" s="647">
        <v>2029</v>
      </c>
      <c r="DB681" s="647">
        <v>2029</v>
      </c>
      <c r="DC681" s="647">
        <v>2029</v>
      </c>
      <c r="DD681" s="647">
        <v>2029</v>
      </c>
      <c r="DE681" s="647">
        <v>2029</v>
      </c>
      <c r="DF681" s="647">
        <v>2029</v>
      </c>
      <c r="DG681" s="647">
        <v>2030</v>
      </c>
      <c r="DH681" s="647">
        <v>2030</v>
      </c>
      <c r="DI681" s="647">
        <v>2030</v>
      </c>
      <c r="DJ681" s="647">
        <v>2030</v>
      </c>
      <c r="DK681" s="647">
        <v>2030</v>
      </c>
      <c r="DL681" s="647">
        <v>2030</v>
      </c>
      <c r="DM681" s="647">
        <v>2030</v>
      </c>
      <c r="DN681" s="647">
        <v>2030</v>
      </c>
      <c r="DO681" s="647">
        <v>2030</v>
      </c>
      <c r="DP681" s="647">
        <v>2030</v>
      </c>
      <c r="DR681" s="661"/>
      <c r="DS681" s="647">
        <v>2023</v>
      </c>
      <c r="DT681" s="647">
        <v>2024</v>
      </c>
      <c r="DU681" s="647">
        <v>2024</v>
      </c>
      <c r="DV681" s="647">
        <v>2024</v>
      </c>
      <c r="DW681" s="647">
        <v>2024</v>
      </c>
      <c r="DX681" s="647">
        <v>2024</v>
      </c>
      <c r="DY681" s="647">
        <v>2024</v>
      </c>
      <c r="DZ681" s="647">
        <v>2024</v>
      </c>
      <c r="EA681" s="647">
        <v>2024</v>
      </c>
      <c r="EB681" s="647">
        <v>2024</v>
      </c>
      <c r="EC681" s="647">
        <v>2024</v>
      </c>
      <c r="ED681" s="647">
        <v>2025</v>
      </c>
      <c r="EE681" s="647">
        <v>2025</v>
      </c>
      <c r="EF681" s="647">
        <v>2025</v>
      </c>
      <c r="EG681" s="647">
        <v>2025</v>
      </c>
      <c r="EH681" s="647">
        <v>2025</v>
      </c>
      <c r="EI681" s="647">
        <v>2025</v>
      </c>
      <c r="EJ681" s="647">
        <v>2025</v>
      </c>
      <c r="EK681" s="647">
        <v>2025</v>
      </c>
      <c r="EL681" s="647">
        <v>2025</v>
      </c>
      <c r="EM681" s="647">
        <v>2025</v>
      </c>
      <c r="EN681" s="647">
        <v>2026</v>
      </c>
      <c r="EO681" s="647">
        <v>2026</v>
      </c>
      <c r="EP681" s="647">
        <v>2026</v>
      </c>
      <c r="EQ681" s="647">
        <v>2026</v>
      </c>
      <c r="ER681" s="647">
        <v>2026</v>
      </c>
      <c r="ES681" s="647">
        <v>2026</v>
      </c>
      <c r="ET681" s="647">
        <v>2026</v>
      </c>
      <c r="EU681" s="647">
        <v>2026</v>
      </c>
      <c r="EV681" s="647">
        <v>2026</v>
      </c>
      <c r="EW681" s="647">
        <v>2026</v>
      </c>
      <c r="EX681" s="647">
        <v>2027</v>
      </c>
      <c r="EY681" s="647">
        <v>2027</v>
      </c>
      <c r="EZ681" s="647">
        <v>2027</v>
      </c>
      <c r="FA681" s="647">
        <v>2027</v>
      </c>
      <c r="FB681" s="647">
        <v>2027</v>
      </c>
      <c r="FC681" s="647">
        <v>2027</v>
      </c>
      <c r="FD681" s="647">
        <v>2027</v>
      </c>
      <c r="FE681" s="647">
        <v>2027</v>
      </c>
      <c r="FF681" s="647">
        <v>2027</v>
      </c>
      <c r="FG681" s="647">
        <v>2027</v>
      </c>
      <c r="FH681" s="647">
        <v>2028</v>
      </c>
      <c r="FI681" s="647">
        <v>2028</v>
      </c>
      <c r="FJ681" s="647">
        <v>2028</v>
      </c>
      <c r="FK681" s="647">
        <v>2028</v>
      </c>
      <c r="FL681" s="647">
        <v>2028</v>
      </c>
      <c r="FM681" s="647">
        <v>2028</v>
      </c>
      <c r="FN681" s="647">
        <v>2028</v>
      </c>
      <c r="FO681" s="647">
        <v>2028</v>
      </c>
      <c r="FP681" s="647">
        <v>2028</v>
      </c>
      <c r="FQ681" s="647">
        <v>2028</v>
      </c>
      <c r="FR681" s="647">
        <v>2029</v>
      </c>
      <c r="FS681" s="647">
        <v>2029</v>
      </c>
      <c r="FT681" s="647">
        <v>2029</v>
      </c>
      <c r="FU681" s="647">
        <v>2029</v>
      </c>
      <c r="FV681" s="647">
        <v>2029</v>
      </c>
      <c r="FW681" s="647">
        <v>2029</v>
      </c>
      <c r="FX681" s="647">
        <v>2029</v>
      </c>
      <c r="FY681" s="647">
        <v>2029</v>
      </c>
      <c r="FZ681" s="647">
        <v>2029</v>
      </c>
      <c r="GA681" s="647">
        <v>2029</v>
      </c>
      <c r="GB681" s="647">
        <v>2030</v>
      </c>
      <c r="GC681" s="647">
        <v>2030</v>
      </c>
      <c r="GD681" s="647">
        <v>2030</v>
      </c>
      <c r="GE681" s="647">
        <v>2030</v>
      </c>
      <c r="GF681" s="647">
        <v>2030</v>
      </c>
      <c r="GG681" s="647">
        <v>2030</v>
      </c>
      <c r="GH681" s="647">
        <v>2030</v>
      </c>
      <c r="GI681" s="647">
        <v>2030</v>
      </c>
      <c r="GJ681" s="647">
        <v>2030</v>
      </c>
      <c r="GK681" s="647">
        <v>2030</v>
      </c>
      <c r="GL681" s="903" t="s">
        <v>1662</v>
      </c>
      <c r="GO681" s="643" t="s">
        <v>1678</v>
      </c>
    </row>
    <row r="682" spans="1:234" hidden="1" x14ac:dyDescent="0.25">
      <c r="A682" s="643" t="s">
        <v>208</v>
      </c>
      <c r="AI682" s="647" t="s">
        <v>1663</v>
      </c>
      <c r="AJ682" s="647" t="s">
        <v>1664</v>
      </c>
      <c r="AK682" s="647" t="str">
        <f t="shared" ref="AK682" si="2535">E676</f>
        <v/>
      </c>
      <c r="AL682" s="647" t="str">
        <f t="shared" ref="AL682" si="2536">F676</f>
        <v/>
      </c>
      <c r="AM682" s="647" t="str">
        <f t="shared" ref="AM682" si="2537">G676</f>
        <v/>
      </c>
      <c r="AN682" s="647" t="str">
        <f t="shared" ref="AN682" si="2538">H676</f>
        <v/>
      </c>
      <c r="AO682" s="647" t="str">
        <f t="shared" ref="AO682" si="2539">I676</f>
        <v/>
      </c>
      <c r="AP682" s="647" t="str">
        <f t="shared" ref="AP682" si="2540">J676</f>
        <v/>
      </c>
      <c r="AQ682" s="647" t="str">
        <f t="shared" ref="AQ682" si="2541">K676</f>
        <v/>
      </c>
      <c r="AR682" s="647" t="str">
        <f t="shared" ref="AR682" si="2542">L676</f>
        <v/>
      </c>
      <c r="AS682" s="647" t="str">
        <f t="shared" ref="AS682" si="2543">M676</f>
        <v/>
      </c>
      <c r="AT682" s="647" t="str">
        <f t="shared" ref="AT682" si="2544">N676</f>
        <v/>
      </c>
      <c r="AU682" s="648"/>
      <c r="AW682" s="662" t="s">
        <v>1663</v>
      </c>
      <c r="AX682" s="647" t="s">
        <v>1664</v>
      </c>
      <c r="AY682" s="647" t="str">
        <f t="shared" ref="AY682" si="2545">E676</f>
        <v/>
      </c>
      <c r="AZ682" s="647" t="str">
        <f t="shared" ref="AZ682" si="2546">F676</f>
        <v/>
      </c>
      <c r="BA682" s="647" t="str">
        <f t="shared" ref="BA682" si="2547">G676</f>
        <v/>
      </c>
      <c r="BB682" s="647" t="str">
        <f t="shared" ref="BB682" si="2548">H676</f>
        <v/>
      </c>
      <c r="BC682" s="647" t="str">
        <f t="shared" ref="BC682" si="2549">I676</f>
        <v/>
      </c>
      <c r="BD682" s="647" t="str">
        <f t="shared" ref="BD682" si="2550">J676</f>
        <v/>
      </c>
      <c r="BE682" s="647" t="str">
        <f t="shared" ref="BE682" si="2551">K676</f>
        <v/>
      </c>
      <c r="BF682" s="647" t="str">
        <f t="shared" ref="BF682" si="2552">L676</f>
        <v/>
      </c>
      <c r="BG682" s="647" t="str">
        <f t="shared" ref="BG682" si="2553">M676</f>
        <v/>
      </c>
      <c r="BH682" s="647" t="str">
        <f t="shared" ref="BH682" si="2554">N676</f>
        <v/>
      </c>
      <c r="BI682" s="647" t="str">
        <f t="shared" ref="BI682" si="2555">E676</f>
        <v/>
      </c>
      <c r="BJ682" s="647" t="str">
        <f t="shared" ref="BJ682" si="2556">F676</f>
        <v/>
      </c>
      <c r="BK682" s="647" t="str">
        <f t="shared" ref="BK682" si="2557">G676</f>
        <v/>
      </c>
      <c r="BL682" s="647" t="str">
        <f t="shared" ref="BL682" si="2558">H676</f>
        <v/>
      </c>
      <c r="BM682" s="647" t="str">
        <f t="shared" ref="BM682" si="2559">I676</f>
        <v/>
      </c>
      <c r="BN682" s="647" t="str">
        <f t="shared" ref="BN682" si="2560">J676</f>
        <v/>
      </c>
      <c r="BO682" s="647" t="str">
        <f t="shared" ref="BO682" si="2561">K676</f>
        <v/>
      </c>
      <c r="BP682" s="647" t="str">
        <f t="shared" ref="BP682" si="2562">L676</f>
        <v/>
      </c>
      <c r="BQ682" s="647" t="str">
        <f t="shared" ref="BQ682" si="2563">M676</f>
        <v/>
      </c>
      <c r="BR682" s="647" t="str">
        <f t="shared" ref="BR682" si="2564">N676</f>
        <v/>
      </c>
      <c r="BS682" s="647" t="str">
        <f t="shared" ref="BS682" si="2565">E676</f>
        <v/>
      </c>
      <c r="BT682" s="647" t="str">
        <f t="shared" ref="BT682" si="2566">F676</f>
        <v/>
      </c>
      <c r="BU682" s="647" t="str">
        <f t="shared" ref="BU682" si="2567">G676</f>
        <v/>
      </c>
      <c r="BV682" s="647" t="str">
        <f t="shared" ref="BV682" si="2568">H676</f>
        <v/>
      </c>
      <c r="BW682" s="647" t="str">
        <f t="shared" ref="BW682" si="2569">I676</f>
        <v/>
      </c>
      <c r="BX682" s="647" t="str">
        <f t="shared" ref="BX682" si="2570">J676</f>
        <v/>
      </c>
      <c r="BY682" s="647" t="str">
        <f t="shared" ref="BY682" si="2571">K676</f>
        <v/>
      </c>
      <c r="BZ682" s="647" t="str">
        <f t="shared" ref="BZ682" si="2572">L676</f>
        <v/>
      </c>
      <c r="CA682" s="647" t="str">
        <f t="shared" ref="CA682" si="2573">M676</f>
        <v/>
      </c>
      <c r="CB682" s="647" t="str">
        <f t="shared" ref="CB682" si="2574">N676</f>
        <v/>
      </c>
      <c r="CC682" s="647" t="str">
        <f t="shared" ref="CC682" si="2575">E676</f>
        <v/>
      </c>
      <c r="CD682" s="647" t="str">
        <f t="shared" ref="CD682" si="2576">F676</f>
        <v/>
      </c>
      <c r="CE682" s="647" t="str">
        <f t="shared" ref="CE682" si="2577">G676</f>
        <v/>
      </c>
      <c r="CF682" s="647" t="str">
        <f t="shared" ref="CF682" si="2578">H676</f>
        <v/>
      </c>
      <c r="CG682" s="647" t="str">
        <f t="shared" ref="CG682" si="2579">I676</f>
        <v/>
      </c>
      <c r="CH682" s="647" t="str">
        <f t="shared" ref="CH682" si="2580">J676</f>
        <v/>
      </c>
      <c r="CI682" s="647" t="str">
        <f t="shared" ref="CI682" si="2581">K676</f>
        <v/>
      </c>
      <c r="CJ682" s="647" t="str">
        <f t="shared" ref="CJ682" si="2582">L676</f>
        <v/>
      </c>
      <c r="CK682" s="647" t="str">
        <f t="shared" ref="CK682" si="2583">M676</f>
        <v/>
      </c>
      <c r="CL682" s="647" t="str">
        <f t="shared" ref="CL682" si="2584">N676</f>
        <v/>
      </c>
      <c r="CM682" s="647" t="str">
        <f t="shared" ref="CM682" si="2585">E676</f>
        <v/>
      </c>
      <c r="CN682" s="647" t="str">
        <f t="shared" ref="CN682" si="2586">F676</f>
        <v/>
      </c>
      <c r="CO682" s="647" t="str">
        <f t="shared" ref="CO682" si="2587">G676</f>
        <v/>
      </c>
      <c r="CP682" s="647" t="str">
        <f t="shared" ref="CP682" si="2588">H676</f>
        <v/>
      </c>
      <c r="CQ682" s="647" t="str">
        <f t="shared" ref="CQ682" si="2589">I676</f>
        <v/>
      </c>
      <c r="CR682" s="647" t="str">
        <f t="shared" ref="CR682" si="2590">J676</f>
        <v/>
      </c>
      <c r="CS682" s="647" t="str">
        <f t="shared" ref="CS682" si="2591">K676</f>
        <v/>
      </c>
      <c r="CT682" s="647" t="str">
        <f t="shared" ref="CT682" si="2592">L676</f>
        <v/>
      </c>
      <c r="CU682" s="647" t="str">
        <f t="shared" ref="CU682" si="2593">M676</f>
        <v/>
      </c>
      <c r="CV682" s="647" t="str">
        <f t="shared" ref="CV682" si="2594">N676</f>
        <v/>
      </c>
      <c r="CW682" s="647" t="str">
        <f t="shared" ref="CW682" si="2595">E676</f>
        <v/>
      </c>
      <c r="CX682" s="647" t="str">
        <f t="shared" ref="CX682" si="2596">F676</f>
        <v/>
      </c>
      <c r="CY682" s="647" t="str">
        <f t="shared" ref="CY682" si="2597">G676</f>
        <v/>
      </c>
      <c r="CZ682" s="647" t="str">
        <f t="shared" ref="CZ682" si="2598">H676</f>
        <v/>
      </c>
      <c r="DA682" s="647" t="str">
        <f t="shared" ref="DA682" si="2599">I676</f>
        <v/>
      </c>
      <c r="DB682" s="647" t="str">
        <f t="shared" ref="DB682" si="2600">J676</f>
        <v/>
      </c>
      <c r="DC682" s="647" t="str">
        <f t="shared" ref="DC682" si="2601">K676</f>
        <v/>
      </c>
      <c r="DD682" s="647" t="str">
        <f t="shared" ref="DD682" si="2602">L676</f>
        <v/>
      </c>
      <c r="DE682" s="647" t="str">
        <f t="shared" ref="DE682" si="2603">M676</f>
        <v/>
      </c>
      <c r="DF682" s="647" t="str">
        <f t="shared" ref="DF682" si="2604">N676</f>
        <v/>
      </c>
      <c r="DG682" s="647" t="str">
        <f t="shared" ref="DG682" si="2605">E676</f>
        <v/>
      </c>
      <c r="DH682" s="647" t="str">
        <f t="shared" ref="DH682" si="2606">F676</f>
        <v/>
      </c>
      <c r="DI682" s="647" t="str">
        <f t="shared" ref="DI682" si="2607">G676</f>
        <v/>
      </c>
      <c r="DJ682" s="647" t="str">
        <f t="shared" ref="DJ682" si="2608">H676</f>
        <v/>
      </c>
      <c r="DK682" s="647" t="str">
        <f t="shared" ref="DK682" si="2609">I676</f>
        <v/>
      </c>
      <c r="DL682" s="647" t="str">
        <f t="shared" ref="DL682" si="2610">J676</f>
        <v/>
      </c>
      <c r="DM682" s="647" t="str">
        <f t="shared" ref="DM682" si="2611">K676</f>
        <v/>
      </c>
      <c r="DN682" s="647" t="str">
        <f t="shared" ref="DN682" si="2612">L676</f>
        <v/>
      </c>
      <c r="DO682" s="647" t="str">
        <f t="shared" ref="DO682" si="2613">M676</f>
        <v/>
      </c>
      <c r="DP682" s="647" t="str">
        <f t="shared" ref="DP682" si="2614">N676</f>
        <v/>
      </c>
      <c r="DQ682" s="643" t="s">
        <v>1657</v>
      </c>
      <c r="DR682" s="662" t="s">
        <v>1665</v>
      </c>
      <c r="DS682" s="647" t="s">
        <v>1664</v>
      </c>
      <c r="DT682" s="647" t="str">
        <f t="shared" ref="DT682" si="2615">E676</f>
        <v/>
      </c>
      <c r="DU682" s="647" t="str">
        <f t="shared" ref="DU682" si="2616">F676</f>
        <v/>
      </c>
      <c r="DV682" s="647" t="str">
        <f t="shared" ref="DV682" si="2617">G676</f>
        <v/>
      </c>
      <c r="DW682" s="647" t="str">
        <f t="shared" ref="DW682" si="2618">H676</f>
        <v/>
      </c>
      <c r="DX682" s="647" t="str">
        <f t="shared" ref="DX682" si="2619">I676</f>
        <v/>
      </c>
      <c r="DY682" s="647" t="str">
        <f t="shared" ref="DY682" si="2620">J676</f>
        <v/>
      </c>
      <c r="DZ682" s="647" t="str">
        <f t="shared" ref="DZ682" si="2621">K676</f>
        <v/>
      </c>
      <c r="EA682" s="647" t="str">
        <f t="shared" ref="EA682" si="2622">L676</f>
        <v/>
      </c>
      <c r="EB682" s="647" t="str">
        <f t="shared" ref="EB682" si="2623">M676</f>
        <v/>
      </c>
      <c r="EC682" s="647" t="str">
        <f t="shared" ref="EC682" si="2624">N676</f>
        <v/>
      </c>
      <c r="ED682" s="647" t="str">
        <f t="shared" ref="ED682" si="2625">E676</f>
        <v/>
      </c>
      <c r="EE682" s="647" t="str">
        <f t="shared" ref="EE682" si="2626">F676</f>
        <v/>
      </c>
      <c r="EF682" s="647" t="str">
        <f t="shared" ref="EF682" si="2627">G676</f>
        <v/>
      </c>
      <c r="EG682" s="647" t="str">
        <f t="shared" ref="EG682" si="2628">H676</f>
        <v/>
      </c>
      <c r="EH682" s="647" t="str">
        <f t="shared" ref="EH682" si="2629">I676</f>
        <v/>
      </c>
      <c r="EI682" s="647" t="str">
        <f t="shared" ref="EI682" si="2630">J676</f>
        <v/>
      </c>
      <c r="EJ682" s="647" t="str">
        <f t="shared" ref="EJ682" si="2631">K676</f>
        <v/>
      </c>
      <c r="EK682" s="647" t="str">
        <f t="shared" ref="EK682" si="2632">L676</f>
        <v/>
      </c>
      <c r="EL682" s="647" t="str">
        <f t="shared" ref="EL682" si="2633">M676</f>
        <v/>
      </c>
      <c r="EM682" s="647" t="str">
        <f t="shared" ref="EM682" si="2634">N676</f>
        <v/>
      </c>
      <c r="EN682" s="647" t="str">
        <f t="shared" ref="EN682" si="2635">E676</f>
        <v/>
      </c>
      <c r="EO682" s="647" t="str">
        <f t="shared" ref="EO682" si="2636">F676</f>
        <v/>
      </c>
      <c r="EP682" s="647" t="str">
        <f t="shared" ref="EP682" si="2637">G676</f>
        <v/>
      </c>
      <c r="EQ682" s="647" t="str">
        <f t="shared" ref="EQ682" si="2638">H676</f>
        <v/>
      </c>
      <c r="ER682" s="647" t="str">
        <f t="shared" ref="ER682" si="2639">I676</f>
        <v/>
      </c>
      <c r="ES682" s="647" t="str">
        <f t="shared" ref="ES682" si="2640">J676</f>
        <v/>
      </c>
      <c r="ET682" s="647" t="str">
        <f t="shared" ref="ET682" si="2641">K676</f>
        <v/>
      </c>
      <c r="EU682" s="647" t="str">
        <f t="shared" ref="EU682" si="2642">L676</f>
        <v/>
      </c>
      <c r="EV682" s="647" t="str">
        <f t="shared" ref="EV682" si="2643">M676</f>
        <v/>
      </c>
      <c r="EW682" s="647" t="str">
        <f t="shared" ref="EW682" si="2644">N676</f>
        <v/>
      </c>
      <c r="EX682" s="647" t="str">
        <f t="shared" ref="EX682" si="2645">E676</f>
        <v/>
      </c>
      <c r="EY682" s="647" t="str">
        <f t="shared" ref="EY682" si="2646">F676</f>
        <v/>
      </c>
      <c r="EZ682" s="647" t="str">
        <f t="shared" ref="EZ682" si="2647">G676</f>
        <v/>
      </c>
      <c r="FA682" s="647" t="str">
        <f t="shared" ref="FA682" si="2648">H676</f>
        <v/>
      </c>
      <c r="FB682" s="647" t="str">
        <f t="shared" ref="FB682" si="2649">I676</f>
        <v/>
      </c>
      <c r="FC682" s="647" t="str">
        <f t="shared" ref="FC682" si="2650">J676</f>
        <v/>
      </c>
      <c r="FD682" s="647" t="str">
        <f t="shared" ref="FD682" si="2651">K676</f>
        <v/>
      </c>
      <c r="FE682" s="647" t="str">
        <f t="shared" ref="FE682" si="2652">L676</f>
        <v/>
      </c>
      <c r="FF682" s="647" t="str">
        <f t="shared" ref="FF682" si="2653">M676</f>
        <v/>
      </c>
      <c r="FG682" s="647" t="str">
        <f t="shared" ref="FG682" si="2654">N676</f>
        <v/>
      </c>
      <c r="FH682" s="647" t="str">
        <f t="shared" ref="FH682" si="2655">E676</f>
        <v/>
      </c>
      <c r="FI682" s="647" t="str">
        <f t="shared" ref="FI682" si="2656">F676</f>
        <v/>
      </c>
      <c r="FJ682" s="647" t="str">
        <f t="shared" ref="FJ682" si="2657">G676</f>
        <v/>
      </c>
      <c r="FK682" s="647" t="str">
        <f t="shared" ref="FK682" si="2658">H676</f>
        <v/>
      </c>
      <c r="FL682" s="647" t="str">
        <f t="shared" ref="FL682" si="2659">I676</f>
        <v/>
      </c>
      <c r="FM682" s="647" t="str">
        <f t="shared" ref="FM682" si="2660">J676</f>
        <v/>
      </c>
      <c r="FN682" s="647" t="str">
        <f t="shared" ref="FN682" si="2661">K676</f>
        <v/>
      </c>
      <c r="FO682" s="647" t="str">
        <f t="shared" ref="FO682" si="2662">L676</f>
        <v/>
      </c>
      <c r="FP682" s="647" t="str">
        <f t="shared" ref="FP682" si="2663">M676</f>
        <v/>
      </c>
      <c r="FQ682" s="647" t="str">
        <f t="shared" ref="FQ682" si="2664">N676</f>
        <v/>
      </c>
      <c r="FR682" s="647" t="str">
        <f t="shared" ref="FR682" si="2665">E676</f>
        <v/>
      </c>
      <c r="FS682" s="647" t="str">
        <f t="shared" ref="FS682" si="2666">F676</f>
        <v/>
      </c>
      <c r="FT682" s="647" t="str">
        <f t="shared" ref="FT682" si="2667">G676</f>
        <v/>
      </c>
      <c r="FU682" s="647" t="str">
        <f t="shared" ref="FU682" si="2668">H676</f>
        <v/>
      </c>
      <c r="FV682" s="647" t="str">
        <f t="shared" ref="FV682" si="2669">I676</f>
        <v/>
      </c>
      <c r="FW682" s="647" t="str">
        <f t="shared" ref="FW682" si="2670">J676</f>
        <v/>
      </c>
      <c r="FX682" s="647" t="str">
        <f t="shared" ref="FX682" si="2671">K676</f>
        <v/>
      </c>
      <c r="FY682" s="647" t="str">
        <f t="shared" ref="FY682" si="2672">L676</f>
        <v/>
      </c>
      <c r="FZ682" s="647" t="str">
        <f t="shared" ref="FZ682" si="2673">M676</f>
        <v/>
      </c>
      <c r="GA682" s="647" t="str">
        <f t="shared" ref="GA682" si="2674">N676</f>
        <v/>
      </c>
      <c r="GB682" s="647" t="str">
        <f t="shared" ref="GB682" si="2675">E676</f>
        <v/>
      </c>
      <c r="GC682" s="647" t="str">
        <f t="shared" ref="GC682" si="2676">F676</f>
        <v/>
      </c>
      <c r="GD682" s="647" t="str">
        <f t="shared" ref="GD682" si="2677">G676</f>
        <v/>
      </c>
      <c r="GE682" s="647" t="str">
        <f t="shared" ref="GE682" si="2678">H676</f>
        <v/>
      </c>
      <c r="GF682" s="647" t="str">
        <f t="shared" ref="GF682" si="2679">I676</f>
        <v/>
      </c>
      <c r="GG682" s="647" t="str">
        <f t="shared" ref="GG682" si="2680">J676</f>
        <v/>
      </c>
      <c r="GH682" s="647" t="str">
        <f t="shared" ref="GH682" si="2681">K676</f>
        <v/>
      </c>
      <c r="GI682" s="647" t="str">
        <f t="shared" ref="GI682" si="2682">L676</f>
        <v/>
      </c>
      <c r="GJ682" s="647" t="str">
        <f t="shared" ref="GJ682" si="2683">M676</f>
        <v/>
      </c>
      <c r="GK682" s="647" t="str">
        <f t="shared" ref="GK682" si="2684">N676</f>
        <v/>
      </c>
      <c r="GL682" s="904"/>
      <c r="GM682" s="663"/>
      <c r="GN682" s="662" t="s">
        <v>1665</v>
      </c>
      <c r="GO682" s="646" t="s">
        <v>1664</v>
      </c>
      <c r="GP682" s="646" t="str">
        <f t="shared" ref="GP682" si="2685">E676</f>
        <v/>
      </c>
      <c r="GQ682" s="646" t="str">
        <f t="shared" ref="GQ682" si="2686">F676</f>
        <v/>
      </c>
      <c r="GR682" s="646" t="str">
        <f t="shared" ref="GR682" si="2687">G676</f>
        <v/>
      </c>
      <c r="GS682" s="646" t="str">
        <f t="shared" ref="GS682" si="2688">H676</f>
        <v/>
      </c>
      <c r="GT682" s="646" t="str">
        <f t="shared" ref="GT682" si="2689">I676</f>
        <v/>
      </c>
      <c r="GU682" s="646" t="str">
        <f t="shared" ref="GU682" si="2690">J676</f>
        <v/>
      </c>
      <c r="GV682" s="646" t="str">
        <f t="shared" ref="GV682" si="2691">K676</f>
        <v/>
      </c>
      <c r="GW682" s="646" t="str">
        <f t="shared" ref="GW682" si="2692">L676</f>
        <v/>
      </c>
      <c r="GX682" s="646" t="str">
        <f t="shared" ref="GX682" si="2693">M676</f>
        <v/>
      </c>
      <c r="GY682" s="646" t="str">
        <f t="shared" ref="GY682" si="2694">N676</f>
        <v/>
      </c>
      <c r="GZ682" s="646" t="s">
        <v>1662</v>
      </c>
    </row>
    <row r="683" spans="1:234" hidden="1" x14ac:dyDescent="0.25">
      <c r="A683" s="643" t="s">
        <v>208</v>
      </c>
      <c r="AI683" s="664">
        <v>2023</v>
      </c>
      <c r="AJ683" s="664">
        <v>1</v>
      </c>
      <c r="AK683" s="665">
        <v>0</v>
      </c>
      <c r="AL683" s="665">
        <v>0</v>
      </c>
      <c r="AM683" s="665">
        <v>0</v>
      </c>
      <c r="AN683" s="665">
        <v>0</v>
      </c>
      <c r="AO683" s="665">
        <v>0</v>
      </c>
      <c r="AP683" s="665">
        <v>0</v>
      </c>
      <c r="AQ683" s="665">
        <v>0</v>
      </c>
      <c r="AR683" s="665">
        <v>0</v>
      </c>
      <c r="AS683" s="665">
        <v>0</v>
      </c>
      <c r="AT683" s="665">
        <v>0</v>
      </c>
      <c r="AU683" s="666"/>
      <c r="AW683" s="749">
        <v>2023</v>
      </c>
      <c r="AX683" s="665">
        <f>AX677</f>
        <v>0</v>
      </c>
      <c r="AY683" s="665">
        <f>INDEX(AX677:BE678,MATCH(AW683,AV677:AV678,0),MATCH(AY681,AX675:BE675,0))</f>
        <v>0</v>
      </c>
      <c r="AZ683" s="665">
        <f>INDEX(AX677:BE678,MATCH(AW683,AV677:AV678,0),MATCH(AZ681,AX675:BE675,0))*(INDEX(AK683:AT690,MATCH(AZ681,AI683:AI690,0),MATCH(AZ682,AK682:AT682,0)))</f>
        <v>0</v>
      </c>
      <c r="BA683" s="665">
        <f>INDEX(AX677:BE678,MATCH(AW683,AV677:AV678,0),MATCH(BA681,AX675:BE675,0))*(INDEX(AK683:AT690,MATCH(BA681,AI683:AI690,0),MATCH(BA682,AK682:AT682,0)))</f>
        <v>0</v>
      </c>
      <c r="BB683" s="665">
        <f>INDEX(AX677:BE678,MATCH(AW683,AV677:AV678,0),MATCH(BB681,AX675:BE675,0))*(INDEX(AK683:AT690,MATCH(BB681,AI683:AI690,0),MATCH(BB682,AK682:AT682,0)))</f>
        <v>0</v>
      </c>
      <c r="BC683" s="665">
        <f>INDEX(AX677:BE678,MATCH(AW683,AV677:AV678,0),MATCH(BC681,AX675:BE675,0))*(INDEX(AK683:AT690,MATCH(BC681,AI683:AI690,0),MATCH(BC682,AK682:AT682,0)))</f>
        <v>0</v>
      </c>
      <c r="BD683" s="665">
        <f>INDEX(AX677:BE678,MATCH(AW683,AV677:AV678,0),MATCH(BD681,AX675:BE675,0))*(INDEX(AK683:AT690,MATCH(BD681,AI683:AI690,0),MATCH(BD682,AK682:AT682,0)))</f>
        <v>0</v>
      </c>
      <c r="BE683" s="665">
        <f>INDEX(AX677:BE678,MATCH(AW683,AV677:AV678,0),MATCH(BE681,AX675:BE675,0))*(INDEX(AK683:AT690,MATCH(BE681,AI683:AI690,0),MATCH(BE682,AK682:AT682,0)))</f>
        <v>0</v>
      </c>
      <c r="BF683" s="665">
        <f>INDEX(AX677:BE678,MATCH(AW683,AV677:AV678,0),MATCH(BF681,AX675:BE675,0))*(INDEX(AK683:AT690,MATCH(BF681,AI683:AI690,0),MATCH(BF682,AK682:AT682,0)))</f>
        <v>0</v>
      </c>
      <c r="BG683" s="665">
        <f>INDEX(AX677:BE678,MATCH(AW683,AV677:AV678,0),MATCH(BG681,AX675:BE675,0))*(INDEX(AK683:AT690,MATCH(BG681,AI683:AI690,0),MATCH(BG682,AK682:AT682,0)))</f>
        <v>0</v>
      </c>
      <c r="BH683" s="665">
        <f>INDEX(AX677:BE678,MATCH(AW683,AV677:AV678,0),MATCH(BH681,AX675:BE675,0))*(INDEX(AK683:AT690,MATCH(BH681,AI683:AI690,0),MATCH(BH682,AK682:AT682,0)))</f>
        <v>0</v>
      </c>
      <c r="BI683" s="665">
        <f>INDEX(AX677:BE678,MATCH(AW683,AV677:AV678,0),MATCH(BI681,AX675:BE675,0))*(INDEX(AK683:AT690,MATCH(BI681,AI683:AI690,0),MATCH(BI682,AK682:AT682,0)))</f>
        <v>0</v>
      </c>
      <c r="BJ683" s="665">
        <f>INDEX(AX677:BE678,MATCH(AW683,AV677:AV678,0),MATCH(BJ681,AX675:BE675,0))*(INDEX(AK683:AT690,MATCH(BJ681,AI683:AI690,0),MATCH(BJ682,AK682:AT682,0)))</f>
        <v>0</v>
      </c>
      <c r="BK683" s="665">
        <f>INDEX(AX677:BE678,MATCH(AW683,AV677:AV678,0),MATCH(BK681,AX675:BE675,0))*(INDEX(AK683:AT690,MATCH(BK681,AI683:AI690,0),MATCH(BK682,AK682:AT682,0)))</f>
        <v>0</v>
      </c>
      <c r="BL683" s="665">
        <f>INDEX(AX677:BE678,MATCH(AW683,AV677:AV678,0),MATCH(BL681,AX675:BE675,0))*(INDEX(AK683:AT690,MATCH(BL681,AI683:AI690,0),MATCH(BL682,AK682:AT682,0)))</f>
        <v>0</v>
      </c>
      <c r="BM683" s="665">
        <f>INDEX(AX677:BE678,MATCH(AW683,AV677:AV678,0),MATCH(BM681,AX675:BE675,0))*(INDEX(AK683:AT690,MATCH(BM681,AI683:AI690,0),MATCH(BM682,AK682:AT682,0)))</f>
        <v>0</v>
      </c>
      <c r="BN683" s="665">
        <f>INDEX(AX677:BE678,MATCH(AW683,AV677:AV678,0),MATCH(BN681,AX675:BE675,0))*(INDEX(AK683:AT690,MATCH(BN681,AI683:AI690,0),MATCH(BN682,AK682:AT682,0)))</f>
        <v>0</v>
      </c>
      <c r="BO683" s="665">
        <f>INDEX(AX677:BE678,MATCH(AW683,AV677:AV678,0),MATCH(BO681,AX675:BE675,0))*(INDEX(AK683:AT690,MATCH(BO681,AI683:AI690,0),MATCH(BO682,AK682:AT682,0)))</f>
        <v>0</v>
      </c>
      <c r="BP683" s="665">
        <f>INDEX(AX677:BE678,MATCH(AW683,AV677:AV678,0),MATCH(BP681,AX675:BE675,0))*(INDEX(AK683:AT690,MATCH(BP681,AI683:AI690,0),MATCH(BP682,AK682:AT682,0)))</f>
        <v>0</v>
      </c>
      <c r="BQ683" s="665">
        <f>INDEX(AX677:BE678,MATCH(AW683,AV677:AV678,0),MATCH(BQ681,AX675:BE675,0))*(INDEX(AK683:AT690,MATCH(BQ681,AI683:AI690,0),MATCH(BQ682,AK682:AT682,0)))</f>
        <v>0</v>
      </c>
      <c r="BR683" s="665">
        <f>INDEX(AX677:BE678,MATCH(AW683,AV677:AV678,0),MATCH(BR681,AX675:BE675,0))*(INDEX(AK683:AT690,MATCH(BR681,AI683:AI690,0),MATCH(BR682,AK682:AT682,0)))</f>
        <v>0</v>
      </c>
      <c r="BS683" s="665">
        <f>INDEX(AX677:BE678,MATCH(AW683,AV677:AV678,0),MATCH(BS681,AX675:BE675,0))*(INDEX(AK683:AT690,MATCH(BS681,AI683:AI690,0),MATCH(BS682,AK682:AT682,0)))</f>
        <v>0</v>
      </c>
      <c r="BT683" s="665">
        <f>INDEX(AX677:BE678,MATCH(AW683,AV677:AV678,0),MATCH(BT681,AX675:BE675,0))*(INDEX(AK683:AT690,MATCH(BT681,AI683:AI690,0),MATCH(BT682,AK682:AT682,0)))</f>
        <v>0</v>
      </c>
      <c r="BU683" s="665">
        <f>INDEX(AX677:BE678,MATCH(AW683,AV677:AV678,0),MATCH(BU681,AX675:BE675,0))*(INDEX(AK683:AT690,MATCH(BU681,AI683:AI690,0),MATCH(BU682,AK682:AT682,0)))</f>
        <v>0</v>
      </c>
      <c r="BV683" s="665">
        <f>INDEX(AX677:BE678,MATCH(AW683,AV677:AV678,0),MATCH(BV681,AX675:BE675,0))*(INDEX(AK683:AT690,MATCH(BV681,AI683:AI690,0),MATCH(BV682,AK682:AT682,0)))</f>
        <v>0</v>
      </c>
      <c r="BW683" s="665">
        <f>INDEX(AX677:BE678,MATCH(AW683,AV677:AV678,0),MATCH(BW681,AX675:BE675,0))*(INDEX(AK683:AT690,MATCH(BW681,AI683:AI690,0),MATCH(BW682,AK682:AT682,0)))</f>
        <v>0</v>
      </c>
      <c r="BX683" s="665">
        <f>INDEX(AX677:BE678,MATCH(AW683,AV677:AV678,0),MATCH(BX681,AX675:BE675,0))*(INDEX(AK683:AT690,MATCH(BX681,AI683:AI690,0),MATCH(BX682,AK682:AT682,0)))</f>
        <v>0</v>
      </c>
      <c r="BY683" s="665">
        <f>INDEX(AX677:BE678,MATCH(AW683,AV677:AV678,0),MATCH(BY681,AX675:BE675,0))*(INDEX(AK683:AT690,MATCH(BY681,AI683:AI690,0),MATCH(BY682,AK682:AT682,0)))</f>
        <v>0</v>
      </c>
      <c r="BZ683" s="665">
        <f>INDEX(AX677:BE678,MATCH(AW683,AV677:AV678,0),MATCH(BZ681,AX675:BE675,0))*(INDEX(AK683:AT690,MATCH(BZ681,AI683:AI690,0),MATCH(BZ682,AK682:AT682,0)))</f>
        <v>0</v>
      </c>
      <c r="CA683" s="665">
        <f>INDEX(AX677:BE678,MATCH(AW683,AV677:AV678,0),MATCH(CA681,AX675:BE675,0))*(INDEX(AK683:AT690,MATCH(CA681,AI683:AI690,0),MATCH(CA682,AK682:AT682,0)))</f>
        <v>0</v>
      </c>
      <c r="CB683" s="665">
        <f>INDEX(AX677:BE678,MATCH(AW683,AV677:AV678,0),MATCH(CB681,AX675:BE675,0))*(INDEX(AK683:AT690,MATCH(CB681,AI683:AI690,0),MATCH(CB682,AK682:AT682,0)))</f>
        <v>0</v>
      </c>
      <c r="CC683" s="665">
        <f>INDEX(AX677:BE678,MATCH(AW683,AV677:AV678,0),MATCH(CC681,AX675:BE675,0))*(INDEX(AK683:AT690,MATCH(CC681,AI683:AI690,0),MATCH(CC682,AK682:AT682,0)))</f>
        <v>0</v>
      </c>
      <c r="CD683" s="665">
        <f>INDEX(AX677:BE678,MATCH(AW683,AV677:AV678,0),MATCH(CD681,AX675:BE675,0))*(INDEX(AK683:AT690,MATCH(CD681,AI683:AI690,0),MATCH(CD682,AK682:AT682,0)))</f>
        <v>0</v>
      </c>
      <c r="CE683" s="665">
        <f>INDEX(AX677:BE678,MATCH(AW683,AV677:AV678,0),MATCH(CE681,AX675:BE675,0))*(INDEX(AK683:AT690,MATCH(CE681,AI683:AI690,0),MATCH(CE682,AK682:AT682,0)))</f>
        <v>0</v>
      </c>
      <c r="CF683" s="665">
        <f>INDEX(AX677:BE678,MATCH(AW683,AV677:AV678,0),MATCH(CF681,AX675:BE675,0))*(INDEX(AK683:AT690,MATCH(CF681,AI683:AI690,0),MATCH(CF682,AK682:AT682,0)))</f>
        <v>0</v>
      </c>
      <c r="CG683" s="665">
        <f>INDEX(AX677:BE678,MATCH(AW683,AV677:AV678,0),MATCH(CG681,AX675:BE675,0))*(INDEX(AK683:AT690,MATCH(CG681,AI683:AI690,0),MATCH(CG682,AK682:AT682,0)))</f>
        <v>0</v>
      </c>
      <c r="CH683" s="665">
        <f>INDEX(AX677:BE678,MATCH(AW683,AV677:AV678,0),MATCH(CH681,AX675:BE675,0))*(INDEX(AK683:AT690,MATCH(CH681,AI683:AI690,0),MATCH(CH682,AK682:AT682,0)))</f>
        <v>0</v>
      </c>
      <c r="CI683" s="665">
        <f>INDEX(AX677:BE678,MATCH(AW683,AV677:AV678,0),MATCH(CI681,AX675:BE675,0))*(INDEX(AK683:AT690,MATCH(CI681,AI683:AI690,0),MATCH(CI682,AK682:AT682,0)))</f>
        <v>0</v>
      </c>
      <c r="CJ683" s="665">
        <f>INDEX(AX677:BE678,MATCH(AW683,AV677:AV678,0),MATCH(CJ681,AX675:BE675,0))*(INDEX(AK683:AT690,MATCH(CJ681,AI683:AI690,0),MATCH(CJ682,AK682:AT682,0)))</f>
        <v>0</v>
      </c>
      <c r="CK683" s="665">
        <f>INDEX(AX677:BE678,MATCH(AW683,AV677:AV678,0),MATCH(CK681,AX675:BE675,0))*(INDEX(AK683:AT690,MATCH(CK681,AI683:AI690,0),MATCH(CK682,AK682:AT682,0)))</f>
        <v>0</v>
      </c>
      <c r="CL683" s="665">
        <f>INDEX(AX677:BE678,MATCH(AW683,AV677:AV678,0),MATCH(CL681,AX675:BE675,0))*(INDEX(AK683:AT690,MATCH(CL681,AI683:AI690,0),MATCH(CL682,AK682:AT682,0)))</f>
        <v>0</v>
      </c>
      <c r="CM683" s="665">
        <f>INDEX(AX677:BE678,MATCH(AW683,AV677:AV678,0),MATCH(CM681,AX675:BE675,0))*(INDEX(AK683:AT690,MATCH(CM681,AI683:AI690,0),MATCH(CM682,AK682:AT682,0)))</f>
        <v>0</v>
      </c>
      <c r="CN683" s="665">
        <f>INDEX(AX677:BE678,MATCH(AW683,AV677:AV678,0),MATCH(CN681,AX675:BE675,0))*(INDEX(AK683:AT690,MATCH(CN681,AI683:AI690,0),MATCH(CN682,AK682:AT682,0)))</f>
        <v>0</v>
      </c>
      <c r="CO683" s="665">
        <f>INDEX(AX677:BE678,MATCH(AW683,AV677:AV678,0),MATCH(CO681,AX675:BE675,0))*(INDEX(AK683:AT690,MATCH(CO681,AI683:AI690,0),MATCH(CO682,AK682:AT682,0)))</f>
        <v>0</v>
      </c>
      <c r="CP683" s="665">
        <f>INDEX(AX677:BE678,MATCH(AW683,AV677:AV678,0),MATCH(CP681,AX675:BE675,0))*(INDEX(AK683:AT690,MATCH(CP681,AI683:AI690,0),MATCH(CP682,AK682:AT682,0)))</f>
        <v>0</v>
      </c>
      <c r="CQ683" s="665">
        <f>INDEX(AX677:BE678,MATCH(AW683,AV677:AV678,0),MATCH(CQ681,AX675:BE675,0))*(INDEX(AK683:AT690,MATCH(CQ681,AI683:AI690,0),MATCH(CQ682,AK682:AT682,0)))</f>
        <v>0</v>
      </c>
      <c r="CR683" s="665">
        <f>INDEX(AX677:BE678,MATCH(AW683,AV677:AV678,0),MATCH(CR681,AX675:BE675,0))*(INDEX(AK683:AT690,MATCH(CR681,AI683:AI690,0),MATCH(CR682,AK682:AT682,0)))</f>
        <v>0</v>
      </c>
      <c r="CS683" s="665">
        <f>INDEX(AX677:BE678,MATCH(AW683,AV677:AV678,0),MATCH(CS681,AX675:BE675,0))*(INDEX(AK683:AT690,MATCH(CS681,AI683:AI690,0),MATCH(CS682,AK682:AT682,0)))</f>
        <v>0</v>
      </c>
      <c r="CT683" s="665">
        <f>INDEX(AX677:BE678,MATCH(AW683,AV677:AV678,0),MATCH(CT681,AX675:BE675,0))*(INDEX(AK683:AT690,MATCH(CT681,AI683:AI690,0),MATCH(CT682,AK682:AT682,0)))</f>
        <v>0</v>
      </c>
      <c r="CU683" s="665">
        <f>INDEX(AX677:BE678,MATCH(AW683,AV677:AV678,0),MATCH(CU681,AX675:BE675,0))*(INDEX(AK683:AT690,MATCH(CU681,AI683:AI690,0),MATCH(CU682,AK682:AT682,0)))</f>
        <v>0</v>
      </c>
      <c r="CV683" s="665">
        <f>INDEX(AX677:BE678,MATCH(AW683,AV677:AV678,0),MATCH(CV681,AX675:BE675,0))*(INDEX(AK683:AT690,MATCH(CV681,AI683:AI690,0),MATCH(CV682,AK682:AT682,0)))</f>
        <v>0</v>
      </c>
      <c r="CW683" s="665">
        <f>INDEX(AX677:BE678,MATCH(AW683,AV677:AV678,0),MATCH(CW681,AX675:BE675,0))*(INDEX(AK683:AT690,MATCH(CW681,AI683:AI690,0),MATCH(CW682,AK682:AT682,0)))</f>
        <v>0</v>
      </c>
      <c r="CX683" s="665">
        <f>INDEX(AX677:BE678,MATCH(AW683,AV677:AV678,0),MATCH(CX681,AX675:BE675,0))*(INDEX(AK683:AT690,MATCH(CX681,AI683:AI690,0),MATCH(CX682,AK682:AT682,0)))</f>
        <v>0</v>
      </c>
      <c r="CY683" s="665">
        <f>INDEX(AX677:BE678,MATCH(AW683,AV677:AV678,0),MATCH(CY681,AX675:BE675,0))*(INDEX(AK683:AT690,MATCH(CY681,AI683:AI690,0),MATCH(CY682,AK682:AT682,0)))</f>
        <v>0</v>
      </c>
      <c r="CZ683" s="665">
        <f>INDEX(AX677:BE678,MATCH(AW683,AV677:AV678,0),MATCH(CZ681,AX675:BE675,0))*(INDEX(AK683:AT690,MATCH(CZ681,AI683:AI690,0),MATCH(CZ682,AK682:AT682,0)))</f>
        <v>0</v>
      </c>
      <c r="DA683" s="665">
        <f>INDEX(AX677:BE678,MATCH(AW683,AV677:AV678,0),MATCH(DA681,AX675:BE675,0))*(INDEX(AK683:AT690,MATCH(DA681,AI683:AI690,0),MATCH(DA682,AK682:AT682,0)))</f>
        <v>0</v>
      </c>
      <c r="DB683" s="665">
        <f>INDEX(AX677:BE678,MATCH(AW683,AV677:AV678,0),MATCH(DB681,AX675:BE675,0))*(INDEX(AK683:AT690,MATCH(DB681,AI683:AI690,0),MATCH(DB682,AK682:AT682,0)))</f>
        <v>0</v>
      </c>
      <c r="DC683" s="665">
        <f>INDEX(AX677:BE678,MATCH(AW683,AV677:AV678,0),MATCH(DC681,AX675:BE675,0))*(INDEX(AK683:AT690,MATCH(DC681,AI683:AI690,0),MATCH(DC682,AK682:AT682,0)))</f>
        <v>0</v>
      </c>
      <c r="DD683" s="665">
        <f>INDEX(AX677:BE678,MATCH(AW683,AV677:AV678,0),MATCH(DD681,AX675:BE675,0))*(INDEX(AK683:AT690,MATCH(DD681,AI683:AI690,0),MATCH(DD682,AK682:AT682,0)))</f>
        <v>0</v>
      </c>
      <c r="DE683" s="665">
        <f>INDEX(AX677:BE678,MATCH(AW683,AV677:AV678,0),MATCH(DE681,AX675:BE675,0))*(INDEX(AK683:AT690,MATCH(DE681,AI683:AI690,0),MATCH(DE682,AK682:AT682,0)))</f>
        <v>0</v>
      </c>
      <c r="DF683" s="665">
        <f>INDEX(AX677:BE678,MATCH(AW683,AV677:AV678,0),MATCH(DF681,AX675:BE675,0))*(INDEX(AK683:AT690,MATCH(DF681,AI683:AI690,0),MATCH(DF682,AK682:AT682,0)))</f>
        <v>0</v>
      </c>
      <c r="DG683" s="665">
        <f>INDEX(AX677:BE678,MATCH(AW683,AV677:AV678,0),MATCH(DG681,AX675:BE675,0))*(INDEX(AK683:AT690,MATCH(DG681,AI683:AI690,0),MATCH(DG682,AK682:AT682,0)))</f>
        <v>0</v>
      </c>
      <c r="DH683" s="665">
        <f>INDEX(AX677:BE678,MATCH(AW683,AV677:AV678,0),MATCH(DH681,AX675:BE675,0))*(INDEX(AK683:AT690,MATCH(DH681,AI683:AI690,0),MATCH(DH682,AK682:AT682,0)))</f>
        <v>0</v>
      </c>
      <c r="DI683" s="665">
        <f>INDEX(AX677:BE678,MATCH(AW683,AV677:AV678,0),MATCH(DI681,AX675:BE675,0))*(INDEX(AK683:AT690,MATCH(DI681,AI683:AI690,0),MATCH(DI682,AK682:AT682,0)))</f>
        <v>0</v>
      </c>
      <c r="DJ683" s="665">
        <f>INDEX(AX677:BE678,MATCH(AW683,AV677:AV678,0),MATCH(DJ681,AX675:BE675,0))*(INDEX(AK683:AT690,MATCH(DJ681,AI683:AI690,0),MATCH(DJ682,AK682:AT682,0)))</f>
        <v>0</v>
      </c>
      <c r="DK683" s="665">
        <f>INDEX(AX677:BE678,MATCH(AW683,AV677:AV678,0),MATCH(DK681,AX675:BE675,0))*(INDEX(AK683:AT690,MATCH(DK681,AI683:AI690,0),MATCH(DK682,AK682:AT682,0)))</f>
        <v>0</v>
      </c>
      <c r="DL683" s="665">
        <f>INDEX(AX677:BE678,MATCH(AW683,AV677:AV678,0),MATCH(DL681,AX675:BE675,0))*(INDEX(AK683:AT690,MATCH(DL681,AI683:AI690,0),MATCH(DL682,AK682:AT682,0)))</f>
        <v>0</v>
      </c>
      <c r="DM683" s="665">
        <f>INDEX(AX677:BE678,MATCH(AW683,AV677:AV678,0),MATCH(DM681,AX675:BE675,0))*(INDEX(AK683:AT690,MATCH(DM681,AI683:AI690,0),MATCH(DM682,AK682:AT682,0)))</f>
        <v>0</v>
      </c>
      <c r="DN683" s="665">
        <f>INDEX(AX677:BE678,MATCH(AW683,AV677:AV678,0),MATCH(DN681,AX675:BE675,0))*(INDEX(AK683:AT690,MATCH(DN681,AI683:AI690,0),MATCH(DN682,AK682:AT682,0)))</f>
        <v>0</v>
      </c>
      <c r="DO683" s="665">
        <f>INDEX(AX677:BE678,MATCH(AW683,AV677:AV678,0),MATCH(DO681,AX675:BE675,0))*(INDEX(AK683:AT690,MATCH(DO681,AI683:AI690,0),MATCH(DO682,AK682:AT682,0)))</f>
        <v>0</v>
      </c>
      <c r="DP683" s="665">
        <f>INDEX(AX677:BE678,MATCH(AW683,AV677:AV678,0),MATCH(DP681,AX675:BE675,0))*(INDEX(AK683:AT690,MATCH(DP681,AI683:AI690,0),MATCH(DP682,AK682:AT682,0)))</f>
        <v>0</v>
      </c>
      <c r="DQ683" s="643" t="b">
        <f>SUM(AX683:DP683)=P677</f>
        <v>1</v>
      </c>
      <c r="DR683" s="749">
        <v>2023</v>
      </c>
      <c r="DS683" s="665">
        <f>IF(DR683&gt;DS681,AX682-AX683,0)</f>
        <v>0</v>
      </c>
      <c r="DT683" s="665">
        <f>IF(DR683&gt;DT681,AY682-AY683,0)</f>
        <v>0</v>
      </c>
      <c r="DU683" s="665">
        <f>IF(DR683&gt;DU681,AZ682-AZ683,0)</f>
        <v>0</v>
      </c>
      <c r="DV683" s="665">
        <f>IF(DR683&gt;DV681,BA682-BA683,0)</f>
        <v>0</v>
      </c>
      <c r="DW683" s="665">
        <f>IF(DR683&gt;DW681,BB682-BB683,0)</f>
        <v>0</v>
      </c>
      <c r="DX683" s="665">
        <f>IF(DR683&gt;DX681,BC682-BC683,0)</f>
        <v>0</v>
      </c>
      <c r="DY683" s="665">
        <f>IF(DR683&gt;DY681,BD682-BD683,0)</f>
        <v>0</v>
      </c>
      <c r="DZ683" s="665">
        <f>IF(DR683&gt;DZ681,BE682-BE683,0)</f>
        <v>0</v>
      </c>
      <c r="EA683" s="665">
        <f>IF(DR683&gt;EA681,BF682-BF683,0)</f>
        <v>0</v>
      </c>
      <c r="EB683" s="665">
        <f>IF(DR683&gt;EB681,BG682-BG683,0)</f>
        <v>0</v>
      </c>
      <c r="EC683" s="665">
        <f>IF(DR683&gt;EC681,BH682-BH683,0)</f>
        <v>0</v>
      </c>
      <c r="ED683" s="665">
        <f>IF(DR683&gt;ED681,BI682-BI683,0)</f>
        <v>0</v>
      </c>
      <c r="EE683" s="665">
        <f>IF(DR683&gt;EE681,BJ682-BJ683,0)</f>
        <v>0</v>
      </c>
      <c r="EF683" s="665">
        <f>IF(DR683&gt;EF681,BK682-BK683,0)</f>
        <v>0</v>
      </c>
      <c r="EG683" s="665">
        <f>IF(DR683&gt;EG681,BL682-BL683,0)</f>
        <v>0</v>
      </c>
      <c r="EH683" s="665">
        <f>IF(DR683&gt;EH681,BM682-BM683,0)</f>
        <v>0</v>
      </c>
      <c r="EI683" s="665">
        <f>IF(DR683&gt;EI681,BN682-BN683,0)</f>
        <v>0</v>
      </c>
      <c r="EJ683" s="665">
        <f>IF(DR683&gt;EJ681,BO682-BO683,0)</f>
        <v>0</v>
      </c>
      <c r="EK683" s="665">
        <f>IF(DR683&gt;EK681,BP682-BP683,0)</f>
        <v>0</v>
      </c>
      <c r="EL683" s="665">
        <f>IF(DR683&gt;EL681,BQ682-BQ683,0)</f>
        <v>0</v>
      </c>
      <c r="EM683" s="665">
        <f>IF(DR683&gt;EM681,BR682-BR683,0)</f>
        <v>0</v>
      </c>
      <c r="EN683" s="665">
        <f>IF(DR683&gt;EN681,BS682-BS683,0)</f>
        <v>0</v>
      </c>
      <c r="EO683" s="665">
        <f>IF(DR683&gt;EO681,BT682-BT683,0)</f>
        <v>0</v>
      </c>
      <c r="EP683" s="665">
        <f>IF(DR683&gt;EP681,BU682-BU683,0)</f>
        <v>0</v>
      </c>
      <c r="EQ683" s="665">
        <f>IF(DR683&gt;EQ681,BV682-BV683,0)</f>
        <v>0</v>
      </c>
      <c r="ER683" s="665">
        <f>IF(DR683&gt;ER681,BW682-BW683,0)</f>
        <v>0</v>
      </c>
      <c r="ES683" s="665">
        <f>IF(DR683&gt;ES681,BX682-BX683,0)</f>
        <v>0</v>
      </c>
      <c r="ET683" s="665">
        <f>IF(DR683&gt;ET681,BY682-BY683,0)</f>
        <v>0</v>
      </c>
      <c r="EU683" s="665">
        <f>IF(DR683&gt;EU681,BZ682-BZ683,0)</f>
        <v>0</v>
      </c>
      <c r="EV683" s="665">
        <f>IF(DR683&gt;EV681,CA682-CA683,0)</f>
        <v>0</v>
      </c>
      <c r="EW683" s="665">
        <f>IF(DR683&gt;EW681,CB682-CB683,0)</f>
        <v>0</v>
      </c>
      <c r="EX683" s="665">
        <f>IF(DR683&gt;EX681,CC682-CC683,0)</f>
        <v>0</v>
      </c>
      <c r="EY683" s="665">
        <f>IF(DR683&gt;EY681,CD682-CD683,0)</f>
        <v>0</v>
      </c>
      <c r="EZ683" s="665">
        <f>IF(DR683&gt;EZ681,CE682-CE683,0)</f>
        <v>0</v>
      </c>
      <c r="FA683" s="665">
        <f>IF(DR683&gt;FA681,CF682-CF683,0)</f>
        <v>0</v>
      </c>
      <c r="FB683" s="665">
        <f>IF(DR683&gt;FB681,CG682-CG683,0)</f>
        <v>0</v>
      </c>
      <c r="FC683" s="665">
        <f>IF(DR683&gt;FC681,CH682-CH683,0)</f>
        <v>0</v>
      </c>
      <c r="FD683" s="665">
        <f>IF(DR683&gt;FD681,CI682-CI683,0)</f>
        <v>0</v>
      </c>
      <c r="FE683" s="665">
        <f>IF(DR683&gt;FE681,CJ682-CJ683,0)</f>
        <v>0</v>
      </c>
      <c r="FF683" s="665">
        <f>IF(DR683&gt;FF681,CK682-CK683,0)</f>
        <v>0</v>
      </c>
      <c r="FG683" s="665">
        <f>IF(DR683&gt;FG681,CL682-CL683,0)</f>
        <v>0</v>
      </c>
      <c r="FH683" s="665">
        <f>IF(DR683&gt;FH681,CM682-CM683,0)</f>
        <v>0</v>
      </c>
      <c r="FI683" s="665">
        <f>IF(DR683&gt;FI681,CN682-CN683,0)</f>
        <v>0</v>
      </c>
      <c r="FJ683" s="665">
        <f>IF(DR683&gt;FJ681,CO682-CO683,0)</f>
        <v>0</v>
      </c>
      <c r="FK683" s="665">
        <f>IF(DR683&gt;FK681,CP682-CP683,0)</f>
        <v>0</v>
      </c>
      <c r="FL683" s="665">
        <f>IF(DR683&gt;FL681,CQ682-CQ683,0)</f>
        <v>0</v>
      </c>
      <c r="FM683" s="665">
        <f>IF(DR683&gt;FM681,CR682-CR683,0)</f>
        <v>0</v>
      </c>
      <c r="FN683" s="665">
        <f>IF(DR683&gt;FN681,CS682-CS683,0)</f>
        <v>0</v>
      </c>
      <c r="FO683" s="665">
        <f>IF(DR683&gt;FO681,CT682-CT683,0)</f>
        <v>0</v>
      </c>
      <c r="FP683" s="665">
        <f>IF(DR683&gt;FP681,CU682-CU683,0)</f>
        <v>0</v>
      </c>
      <c r="FQ683" s="665">
        <f>IF(DR683&gt;FQ681,CV682-CV683,0)</f>
        <v>0</v>
      </c>
      <c r="FR683" s="665">
        <f>IF(DR683&gt;FR681,CW682-CW683,0)</f>
        <v>0</v>
      </c>
      <c r="FS683" s="665">
        <f>IF(DR683&gt;FS681,CX682-CX683,0)</f>
        <v>0</v>
      </c>
      <c r="FT683" s="665">
        <f>IF(DR683&gt;FT681,CY682-CY683,0)</f>
        <v>0</v>
      </c>
      <c r="FU683" s="665">
        <f>IF(DR683&gt;FU681,CZ682-CZ683,0)</f>
        <v>0</v>
      </c>
      <c r="FV683" s="665">
        <f>IF(DR683&gt;FV681,DA682-DA683,0)</f>
        <v>0</v>
      </c>
      <c r="FW683" s="665">
        <f>IF(DR683&gt;FW681,DB682-DB683,0)</f>
        <v>0</v>
      </c>
      <c r="FX683" s="665">
        <f>IF(DR683&gt;FX681,DC682-DC683,0)</f>
        <v>0</v>
      </c>
      <c r="FY683" s="665">
        <f>IF(DR683&gt;FY681,DD682-DD683,0)</f>
        <v>0</v>
      </c>
      <c r="FZ683" s="665">
        <f>IF(DR683&gt;FZ681,DE682-DE683,0)</f>
        <v>0</v>
      </c>
      <c r="GA683" s="665">
        <f>IF(DR683&gt;GA681,DF682-DF683,0)</f>
        <v>0</v>
      </c>
      <c r="GB683" s="665">
        <f>IF(DR683&gt;GB681,DG682-DG683,0)</f>
        <v>0</v>
      </c>
      <c r="GC683" s="665">
        <f>IF(DR683&gt;GC681,DH682-DH683,0)</f>
        <v>0</v>
      </c>
      <c r="GD683" s="665">
        <f>IF(DR683&gt;GD681,DI682-DI683,0)</f>
        <v>0</v>
      </c>
      <c r="GE683" s="665">
        <f>IF(DR683&gt;GE681,DJ682-DJ683,0)</f>
        <v>0</v>
      </c>
      <c r="GF683" s="665">
        <f>IF(DR683&gt;GF681,DK682-DK683,0)</f>
        <v>0</v>
      </c>
      <c r="GG683" s="665">
        <f>IF(DR683&gt;GG681,DL682-DL683,0)</f>
        <v>0</v>
      </c>
      <c r="GH683" s="665">
        <f>IF(DR683&gt;GH681,DM682-DM683,0)</f>
        <v>0</v>
      </c>
      <c r="GI683" s="665">
        <f>IF(DR683&gt;GI681,DN682-DN683,0)</f>
        <v>0</v>
      </c>
      <c r="GJ683" s="665">
        <f>IF(DR683&gt;GJ681,DO682-DO683,0)</f>
        <v>0</v>
      </c>
      <c r="GK683" s="665">
        <f>IF(DR683&gt;GK681,DP682-DP683,0)</f>
        <v>0</v>
      </c>
      <c r="GL683" s="665" t="b">
        <f>SUM(DS683:GK683)+SUM(Y677:AH677)=U677</f>
        <v>1</v>
      </c>
      <c r="GM683" s="667"/>
      <c r="GN683" s="749">
        <v>2023</v>
      </c>
      <c r="GO683" s="664">
        <f>SUMIF(DS682:GK682,GO682,DS683:GK683)</f>
        <v>0</v>
      </c>
      <c r="GP683" s="668">
        <f>SUMIF(DS682:GK682,GP682,DS683:GK683)</f>
        <v>0</v>
      </c>
      <c r="GQ683" s="668">
        <f>SUMIF(DS682:GK682,GQ682,DS683:GK683)</f>
        <v>0</v>
      </c>
      <c r="GR683" s="668">
        <f>SUMIF(DS682:GK682,GR682,DS683:GK683)</f>
        <v>0</v>
      </c>
      <c r="GS683" s="668">
        <f>SUMIF(DS682:GK682,GS682,DS683:GK683)</f>
        <v>0</v>
      </c>
      <c r="GT683" s="668">
        <f>SUMIF(DS682:GK682,GT682,DS683:GK683)</f>
        <v>0</v>
      </c>
      <c r="GU683" s="668">
        <f>SUMIF(DS682:GK682,GU682,DS683:GK683)</f>
        <v>0</v>
      </c>
      <c r="GV683" s="668">
        <f>SUMIF(DS682:GK682,GV682,DS683:GK683)</f>
        <v>0</v>
      </c>
      <c r="GW683" s="668">
        <f>SUMIF(DS682:GK682,GW682,DS683:GK683)</f>
        <v>0</v>
      </c>
      <c r="GX683" s="668">
        <f>SUMIF(DS682:GK682,GX682,DS683:GK683)</f>
        <v>0</v>
      </c>
      <c r="GY683" s="668">
        <f>SUMIF(DS682:GK682,GY682,DS683:GK683)</f>
        <v>0</v>
      </c>
      <c r="GZ683" s="646" t="b">
        <f>SUM(GO683:GY683)=(U677-SUM(Y677:AH677))</f>
        <v>1</v>
      </c>
    </row>
    <row r="684" spans="1:234" hidden="1" x14ac:dyDescent="0.25">
      <c r="A684" s="643" t="s">
        <v>208</v>
      </c>
      <c r="AI684" s="664">
        <v>2024</v>
      </c>
      <c r="AJ684" s="664">
        <v>0</v>
      </c>
      <c r="AK684" s="665">
        <f>IFERROR(E678/T678,0)</f>
        <v>0</v>
      </c>
      <c r="AL684" s="665">
        <f>IFERROR(F678/T678,0)</f>
        <v>0</v>
      </c>
      <c r="AM684" s="665">
        <f>IFERROR(G678/T678,0)</f>
        <v>0</v>
      </c>
      <c r="AN684" s="669">
        <f>IFERROR(H678/T678,0)</f>
        <v>0</v>
      </c>
      <c r="AO684" s="669">
        <f>IFERROR(I678/T678,0)</f>
        <v>0</v>
      </c>
      <c r="AP684" s="669">
        <f>IFERROR(J678/T678,0)</f>
        <v>0</v>
      </c>
      <c r="AQ684" s="669">
        <f>IFERROR(K678/T678,0)</f>
        <v>0</v>
      </c>
      <c r="AR684" s="669">
        <f>IFERROR(L678/T678,0)</f>
        <v>0</v>
      </c>
      <c r="AS684" s="669">
        <f>IFERROR(M678/T678,0)</f>
        <v>0</v>
      </c>
      <c r="AT684" s="669">
        <f>IFERROR(N678/T678,0)</f>
        <v>0</v>
      </c>
      <c r="AU684" s="666"/>
      <c r="AW684" s="749">
        <v>2024</v>
      </c>
      <c r="AX684" s="665">
        <f>AX678</f>
        <v>0</v>
      </c>
      <c r="AY684" s="665">
        <f>INDEX(AX677:BE678,MATCH(AW684,AV677:AV678,0),MATCH(AY681,AX675:BE675,0))*(INDEX(AK683:AT690,MATCH(AY681,AI683:AI690,0),MATCH(AY682,AK682:AT682,0)))</f>
        <v>0</v>
      </c>
      <c r="AZ684" s="665">
        <f>INDEX(AX677:BE678,MATCH(AW684,AV677:AV678,0),MATCH(AZ681,AX675:BE675,0))*(INDEX(AK683:AT690,MATCH(AZ681,AI683:AI690,0),MATCH(AZ682,AK682:AT682,0)))</f>
        <v>0</v>
      </c>
      <c r="BA684" s="665">
        <f>INDEX(AX677:BE678,MATCH(AW684,AV677:AV678,0),MATCH(BA681,AX675:BE675,0))*(INDEX(AK683:AT690,MATCH(BA681,AI683:AI690,0),MATCH(BA682,AK682:AT682,0)))</f>
        <v>0</v>
      </c>
      <c r="BB684" s="665">
        <f>INDEX(AX677:BE678,MATCH(AW684,AV677:AV678,0),MATCH(BB681,AX675:BE675,0))*(INDEX(AK683:AT690,MATCH(BB681,AI683:AI690,0),MATCH(BB682,AK682:AT682,0)))</f>
        <v>0</v>
      </c>
      <c r="BC684" s="665">
        <f>INDEX(AX677:BE678,MATCH(AW684,AV677:AV678,0),MATCH(BC681,AX675:BE675,0))*(INDEX(AK683:AT690,MATCH(BC681,AI683:AI690,0),MATCH(BC682,AK682:AT682,0)))</f>
        <v>0</v>
      </c>
      <c r="BD684" s="665">
        <f>INDEX(AX677:BE678,MATCH(AW684,AV677:AV678,0),MATCH(BD681,AX675:BE675,0))*(INDEX(AK683:AT690,MATCH(BD681,AI683:AI690,0),MATCH(BD682,AK682:AT682,0)))</f>
        <v>0</v>
      </c>
      <c r="BE684" s="665">
        <f>INDEX(AX677:BE678,MATCH(AW684,AV677:AV678,0),MATCH(BE681,AX675:BE675,0))*(INDEX(AK683:AT690,MATCH(BE681,AI683:AI690,0),MATCH(BE682,AK682:AT682,0)))</f>
        <v>0</v>
      </c>
      <c r="BF684" s="665">
        <f>INDEX(AX677:BE678,MATCH(AW684,AV677:AV678,0),MATCH(BF681,AX675:BE675,0))*(INDEX(AK683:AT690,MATCH(BF681,AI683:AI690,0),MATCH(BF682,AK682:AT682,0)))</f>
        <v>0</v>
      </c>
      <c r="BG684" s="665">
        <f>INDEX(AX677:BE678,MATCH(AW684,AV677:AV678,0),MATCH(BG681,AX675:BE675,0))*(INDEX(AK683:AT690,MATCH(BG681,AI683:AI690,0),MATCH(BG682,AK682:AT682,0)))</f>
        <v>0</v>
      </c>
      <c r="BH684" s="665">
        <f>INDEX(AX677:BE678,MATCH(AW684,AV677:AV678,0),MATCH(BH681,AX675:BE675,0))*(INDEX(AK683:AT690,MATCH(BH681,AI683:AI690,0),MATCH(BH682,AK682:AT682,0)))</f>
        <v>0</v>
      </c>
      <c r="BI684" s="665">
        <f>INDEX(AX677:BE678,MATCH(AW684,AV677:AV678,0),MATCH(BI681,AX675:BE675,0))*(INDEX(AK683:AT690,MATCH(BI681,AI683:AI690,0),MATCH(BI682,AK682:AT682,0)))</f>
        <v>0</v>
      </c>
      <c r="BJ684" s="665">
        <f>INDEX(AX677:BE678,MATCH(AW684,AV677:AV678,0),MATCH(BJ681,AX675:BE675,0))*(INDEX(AK683:AT690,MATCH(BJ681,AI683:AI690,0),MATCH(BJ682,AK682:AT682,0)))</f>
        <v>0</v>
      </c>
      <c r="BK684" s="665">
        <f>INDEX(AX677:BE678,MATCH(AW684,AV677:AV678,0),MATCH(BK681,AX675:BE675,0))*(INDEX(AK683:AT690,MATCH(BK681,AI683:AI690,0),MATCH(BK682,AK682:AT682,0)))</f>
        <v>0</v>
      </c>
      <c r="BL684" s="665">
        <f>INDEX(AX677:BE678,MATCH(AW684,AV677:AV678,0),MATCH(BL681,AX675:BE675,0))*(INDEX(AK683:AT690,MATCH(BL681,AI683:AI690,0),MATCH(BL682,AK682:AT682,0)))</f>
        <v>0</v>
      </c>
      <c r="BM684" s="665">
        <f>INDEX(AX677:BE678,MATCH(AW684,AV677:AV678,0),MATCH(BM681,AX675:BE675,0))*(INDEX(AK683:AT690,MATCH(BM681,AI683:AI690,0),MATCH(BM682,AK682:AT682,0)))</f>
        <v>0</v>
      </c>
      <c r="BN684" s="665">
        <f>INDEX(AX677:BE678,MATCH(AW684,AV677:AV678,0),MATCH(BN681,AX675:BE675,0))*(INDEX(AK683:AT690,MATCH(BN681,AI683:AI690,0),MATCH(BN682,AK682:AT682,0)))</f>
        <v>0</v>
      </c>
      <c r="BO684" s="665">
        <f>INDEX(AX677:BE678,MATCH(AW684,AV677:AV678,0),MATCH(BO681,AX675:BE675,0))*(INDEX(AK683:AT690,MATCH(BO681,AI683:AI690,0),MATCH(BO682,AK682:AT682,0)))</f>
        <v>0</v>
      </c>
      <c r="BP684" s="665">
        <f>INDEX(AX677:BE678,MATCH(AW684,AV677:AV678,0),MATCH(BP681,AX675:BE675,0))*(INDEX(AK683:AT690,MATCH(BP681,AI683:AI690,0),MATCH(BP682,AK682:AT682,0)))</f>
        <v>0</v>
      </c>
      <c r="BQ684" s="665">
        <f>INDEX(AX677:BE678,MATCH(AW684,AV677:AV678,0),MATCH(BQ681,AX675:BE675,0))*(INDEX(AK683:AT690,MATCH(BQ681,AI683:AI690,0),MATCH(BQ682,AK682:AT682,0)))</f>
        <v>0</v>
      </c>
      <c r="BR684" s="665">
        <f>INDEX(AX677:BE678,MATCH(AW684,AV677:AV678,0),MATCH(BR681,AX675:BE675,0))*(INDEX(AK683:AT690,MATCH(BR681,AI683:AI690,0),MATCH(BR682,AK682:AT682,0)))</f>
        <v>0</v>
      </c>
      <c r="BS684" s="665">
        <f>INDEX(AX677:BE678,MATCH(AW684,AV677:AV678,0),MATCH(BS681,AX675:BE675,0))*(INDEX(AK683:AT690,MATCH(BS681,AI683:AI690,0),MATCH(BS682,AK682:AT682,0)))</f>
        <v>0</v>
      </c>
      <c r="BT684" s="665">
        <f>INDEX(AX677:BE678,MATCH(AW684,AV677:AV678,0),MATCH(BT681,AX675:BE675,0))*(INDEX(AK683:AT690,MATCH(BT681,AI683:AI690,0),MATCH(BT682,AK682:AT682,0)))</f>
        <v>0</v>
      </c>
      <c r="BU684" s="665">
        <f>INDEX(AX677:BE678,MATCH(AW684,AV677:AV678,0),MATCH(BU681,AX675:BE675,0))*(INDEX(AK683:AT690,MATCH(BU681,AI683:AI690,0),MATCH(BU682,AK682:AT682,0)))</f>
        <v>0</v>
      </c>
      <c r="BV684" s="665">
        <f>INDEX(AX677:BE678,MATCH(AW684,AV677:AV678,0),MATCH(BV681,AX675:BE675,0))*(INDEX(AK683:AT690,MATCH(BV681,AI683:AI690,0),MATCH(BV682,AK682:AT682,0)))</f>
        <v>0</v>
      </c>
      <c r="BW684" s="665">
        <f>INDEX(AX677:BE678,MATCH(AW684,AV677:AV678,0),MATCH(BW681,AX675:BE675,0))*(INDEX(AK683:AT690,MATCH(BW681,AI683:AI690,0),MATCH(BW682,AK682:AT682,0)))</f>
        <v>0</v>
      </c>
      <c r="BX684" s="665">
        <f>INDEX(AX677:BE678,MATCH(AW684,AV677:AV678,0),MATCH(BX681,AX675:BE675,0))*(INDEX(AK683:AT690,MATCH(BX681,AI683:AI690,0),MATCH(BX682,AK682:AT682,0)))</f>
        <v>0</v>
      </c>
      <c r="BY684" s="665">
        <f>INDEX(AX677:BE678,MATCH(AW684,AV677:AV678,0),MATCH(BY681,AX675:BE675,0))*(INDEX(AK683:AT690,MATCH(BY681,AI683:AI690,0),MATCH(BY682,AK682:AT682,0)))</f>
        <v>0</v>
      </c>
      <c r="BZ684" s="665">
        <f>INDEX(AX677:BE678,MATCH(AW684,AV677:AV678,0),MATCH(BZ681,AX675:BE675,0))*(INDEX(AK683:AT690,MATCH(BZ681,AI683:AI690,0),MATCH(BZ682,AK682:AT682,0)))</f>
        <v>0</v>
      </c>
      <c r="CA684" s="665">
        <f>INDEX(AX677:BE678,MATCH(AW684,AV677:AV678,0),MATCH(CA681,AX675:BE675,0))*(INDEX(AK683:AT690,MATCH(CA681,AI683:AI690,0),MATCH(CA682,AK682:AT682,0)))</f>
        <v>0</v>
      </c>
      <c r="CB684" s="665">
        <f>INDEX(AX677:BE678,MATCH(AW684,AV677:AV678,0),MATCH(CB681,AX675:BE675,0))*(INDEX(AK683:AT690,MATCH(CB681,AI683:AI690,0),MATCH(CB682,AK682:AT682,0)))</f>
        <v>0</v>
      </c>
      <c r="CC684" s="665">
        <f>INDEX(AX677:BE678,MATCH(AW684,AV677:AV678,0),MATCH(CC681,AX675:BE675,0))*(INDEX(AK683:AT690,MATCH(CC681,AI683:AI690,0),MATCH(CC682,AK682:AT682,0)))</f>
        <v>0</v>
      </c>
      <c r="CD684" s="665">
        <f>INDEX(AX677:BE678,MATCH(AW684,AV677:AV678,0),MATCH(CD681,AX675:BE675,0))*(INDEX(AK683:AT690,MATCH(CD681,AI683:AI690,0),MATCH(CD682,AK682:AT682,0)))</f>
        <v>0</v>
      </c>
      <c r="CE684" s="665">
        <f>INDEX(AX677:BE678,MATCH(AW684,AV677:AV678,0),MATCH(CE681,AX675:BE675,0))*(INDEX(AK683:AT690,MATCH(CE681,AI683:AI690,0),MATCH(CE682,AK682:AT682,0)))</f>
        <v>0</v>
      </c>
      <c r="CF684" s="665">
        <f>INDEX(AX677:BE678,MATCH(AW684,AV677:AV678,0),MATCH(CF681,AX675:BE675,0))*(INDEX(AK683:AT690,MATCH(CF681,AI683:AI690,0),MATCH(CF682,AK682:AT682,0)))</f>
        <v>0</v>
      </c>
      <c r="CG684" s="665">
        <f>INDEX(AX677:BE678,MATCH(AW684,AV677:AV678,0),MATCH(CG681,AX675:BE675,0))*(INDEX(AK683:AT690,MATCH(CG681,AI683:AI690,0),MATCH(CG682,AK682:AT682,0)))</f>
        <v>0</v>
      </c>
      <c r="CH684" s="665">
        <f>INDEX(AX677:BE678,MATCH(AW684,AV677:AV678,0),MATCH(CH681,AX675:BE675,0))*(INDEX(AK683:AT690,MATCH(CH681,AI683:AI690,0),MATCH(CH682,AK682:AT682,0)))</f>
        <v>0</v>
      </c>
      <c r="CI684" s="665">
        <f>INDEX(AX677:BE678,MATCH(AW684,AV677:AV678,0),MATCH(CI681,AX675:BE675,0))*(INDEX(AK683:AT690,MATCH(CI681,AI683:AI690,0),MATCH(CI682,AK682:AT682,0)))</f>
        <v>0</v>
      </c>
      <c r="CJ684" s="665">
        <f>INDEX(AX677:BE678,MATCH(AW684,AV677:AV678,0),MATCH(CJ681,AX675:BE675,0))*(INDEX(AK683:AT690,MATCH(CJ681,AI683:AI690,0),MATCH(CJ682,AK682:AT682,0)))</f>
        <v>0</v>
      </c>
      <c r="CK684" s="665">
        <f>INDEX(AX677:BE678,MATCH(AW684,AV677:AV678,0),MATCH(CK681,AX675:BE675,0))*(INDEX(AK683:AT690,MATCH(CK681,AI683:AI690,0),MATCH(CK682,AK682:AT682,0)))</f>
        <v>0</v>
      </c>
      <c r="CL684" s="665">
        <f>INDEX(AX677:BE678,MATCH(AW684,AV677:AV678,0),MATCH(CL681,AX675:BE675,0))*(INDEX(AK683:AT690,MATCH(CL681,AI683:AI690,0),MATCH(CL682,AK682:AT682,0)))</f>
        <v>0</v>
      </c>
      <c r="CM684" s="665">
        <f>INDEX(AX677:BE678,MATCH(AW684,AV677:AV678,0),MATCH(CM681,AX675:BE675,0))*(INDEX(AK683:AT690,MATCH(CM681,AI683:AI690,0),MATCH(CM682,AK682:AT682,0)))</f>
        <v>0</v>
      </c>
      <c r="CN684" s="665">
        <f>INDEX(AX677:BE678,MATCH(AW684,AV677:AV678,0),MATCH(CN681,AX675:BE675,0))*(INDEX(AK683:AT690,MATCH(CN681,AI683:AI690,0),MATCH(CN682,AK682:AT682,0)))</f>
        <v>0</v>
      </c>
      <c r="CO684" s="665">
        <f>INDEX(AX677:BE678,MATCH(AW684,AV677:AV678,0),MATCH(CO681,AX675:BE675,0))*(INDEX(AK683:AT690,MATCH(CO681,AI683:AI690,0),MATCH(CO682,AK682:AT682,0)))</f>
        <v>0</v>
      </c>
      <c r="CP684" s="665">
        <f>INDEX(AX677:BE678,MATCH(AW684,AV677:AV678,0),MATCH(CP681,AX675:BE675,0))*(INDEX(AK683:AT690,MATCH(CP681,AI683:AI690,0),MATCH(CP682,AK682:AT682,0)))</f>
        <v>0</v>
      </c>
      <c r="CQ684" s="665">
        <f>INDEX(AX677:BE678,MATCH(AW684,AV677:AV678,0),MATCH(CQ681,AX675:BE675,0))*(INDEX(AK683:AT690,MATCH(CQ681,AI683:AI690,0),MATCH(CQ682,AK682:AT682,0)))</f>
        <v>0</v>
      </c>
      <c r="CR684" s="665">
        <f>INDEX(AX677:BE678,MATCH(AW684,AV677:AV678,0),MATCH(CR681,AX675:BE675,0))*(INDEX(AK683:AT690,MATCH(CR681,AI683:AI690,0),MATCH(CR682,AK682:AT682,0)))</f>
        <v>0</v>
      </c>
      <c r="CS684" s="665">
        <f>INDEX(AX677:BE678,MATCH(AW684,AV677:AV678,0),MATCH(CS681,AX675:BE675,0))*(INDEX(AK683:AT690,MATCH(CS681,AI683:AI690,0),MATCH(CS682,AK682:AT682,0)))</f>
        <v>0</v>
      </c>
      <c r="CT684" s="665">
        <f>INDEX(AX677:BE678,MATCH(AW684,AV677:AV678,0),MATCH(CT681,AX675:BE675,0))*(INDEX(AK683:AT690,MATCH(CT681,AI683:AI690,0),MATCH(CT682,AK682:AT682,0)))</f>
        <v>0</v>
      </c>
      <c r="CU684" s="665">
        <f>INDEX(AX677:BE678,MATCH(AW684,AV677:AV678,0),MATCH(CU681,AX675:BE675,0))*(INDEX(AK683:AT690,MATCH(CU681,AI683:AI690,0),MATCH(CU682,AK682:AT682,0)))</f>
        <v>0</v>
      </c>
      <c r="CV684" s="665">
        <f>INDEX(AX677:BE678,MATCH(AW684,AV677:AV678,0),MATCH(CV681,AX675:BE675,0))*(INDEX(AK683:AT690,MATCH(CV681,AI683:AI690,0),MATCH(CV682,AK682:AT682,0)))</f>
        <v>0</v>
      </c>
      <c r="CW684" s="665">
        <f>INDEX(AX677:BE678,MATCH(AW684,AV677:AV678,0),MATCH(CW681,AX675:BE675,0))*(INDEX(AK683:AT690,MATCH(CW681,AI683:AI690,0),MATCH(CW682,AK682:AT682,0)))</f>
        <v>0</v>
      </c>
      <c r="CX684" s="665">
        <f>INDEX(AX677:BE678,MATCH(AW684,AV677:AV678,0),MATCH(CX681,AX675:BE675,0))*(INDEX(AK683:AT690,MATCH(CX681,AI683:AI690,0),MATCH(CX682,AK682:AT682,0)))</f>
        <v>0</v>
      </c>
      <c r="CY684" s="665">
        <f>INDEX(AX677:BE678,MATCH(AW684,AV677:AV678,0),MATCH(CY681,AX675:BE675,0))*(INDEX(AK683:AT690,MATCH(CY681,AI683:AI690,0),MATCH(CY682,AK682:AT682,0)))</f>
        <v>0</v>
      </c>
      <c r="CZ684" s="665">
        <f>INDEX(AX677:BE678,MATCH(AW684,AV677:AV678,0),MATCH(CZ681,AX675:BE675,0))*(INDEX(AK683:AT690,MATCH(CZ681,AI683:AI690,0),MATCH(CZ682,AK682:AT682,0)))</f>
        <v>0</v>
      </c>
      <c r="DA684" s="665">
        <f>INDEX(AX677:BE678,MATCH(AW684,AV677:AV678,0),MATCH(DA681,AX675:BE675,0))*(INDEX(AK683:AT690,MATCH(DA681,AI683:AI690,0),MATCH(DA682,AK682:AT682,0)))</f>
        <v>0</v>
      </c>
      <c r="DB684" s="665">
        <f>INDEX(AX677:BE678,MATCH(AW684,AV677:AV678,0),MATCH(DB681,AX675:BE675,0))*(INDEX(AK683:AT690,MATCH(DB681,AI683:AI690,0),MATCH(DB682,AK682:AT682,0)))</f>
        <v>0</v>
      </c>
      <c r="DC684" s="665">
        <f>INDEX(AX677:BE678,MATCH(AW684,AV677:AV678,0),MATCH(DC681,AX675:BE675,0))*(INDEX(AK683:AT690,MATCH(DC681,AI683:AI690,0),MATCH(DC682,AK682:AT682,0)))</f>
        <v>0</v>
      </c>
      <c r="DD684" s="665">
        <f>INDEX(AX677:BE678,MATCH(AW684,AV677:AV678,0),MATCH(DD681,AX675:BE675,0))*(INDEX(AK683:AT690,MATCH(DD681,AI683:AI690,0),MATCH(DD682,AK682:AT682,0)))</f>
        <v>0</v>
      </c>
      <c r="DE684" s="665">
        <f>INDEX(AX677:BE678,MATCH(AW684,AV677:AV678,0),MATCH(DE681,AX675:BE675,0))*(INDEX(AK683:AT690,MATCH(DE681,AI683:AI690,0),MATCH(DE682,AK682:AT682,0)))</f>
        <v>0</v>
      </c>
      <c r="DF684" s="665">
        <f>INDEX(AX677:BE678,MATCH(AW684,AV677:AV678,0),MATCH(DF681,AX675:BE675,0))*(INDEX(AK683:AT690,MATCH(DF681,AI683:AI690,0),MATCH(DF682,AK682:AT682,0)))</f>
        <v>0</v>
      </c>
      <c r="DG684" s="665">
        <f>INDEX(AX677:BE678,MATCH(AW684,AV677:AV678,0),MATCH(DG681,AX675:BE675,0))*(INDEX(AK683:AT690,MATCH(DG681,AI683:AI690,0),MATCH(DG682,AK682:AT682,0)))</f>
        <v>0</v>
      </c>
      <c r="DH684" s="665">
        <f>INDEX(AX677:BE678,MATCH(AW684,AV677:AV678,0),MATCH(DH681,AX675:BE675,0))*(INDEX(AK683:AT690,MATCH(DH681,AI683:AI690,0),MATCH(DH682,AK682:AT682,0)))</f>
        <v>0</v>
      </c>
      <c r="DI684" s="665">
        <f>INDEX(AX677:BE678,MATCH(AW684,AV677:AV678,0),MATCH(DI681,AX675:BE675,0))*(INDEX(AK683:AT690,MATCH(DI681,AI683:AI690,0),MATCH(DI682,AK682:AT682,0)))</f>
        <v>0</v>
      </c>
      <c r="DJ684" s="665">
        <f>INDEX(AX677:BE678,MATCH(AW684,AV677:AV678,0),MATCH(DJ681,AX675:BE675,0))*(INDEX(AK683:AT690,MATCH(DJ681,AI683:AI690,0),MATCH(DJ682,AK682:AT682,0)))</f>
        <v>0</v>
      </c>
      <c r="DK684" s="665">
        <f>INDEX(AX677:BE678,MATCH(AW684,AV677:AV678,0),MATCH(DK681,AX675:BE675,0))*(INDEX(AK683:AT690,MATCH(DK681,AI683:AI690,0),MATCH(DK682,AK682:AT682,0)))</f>
        <v>0</v>
      </c>
      <c r="DL684" s="665">
        <f>INDEX(AX677:BE678,MATCH(AW684,AV677:AV678,0),MATCH(DL681,AX675:BE675,0))*(INDEX(AK683:AT690,MATCH(DL681,AI683:AI690,0),MATCH(DL682,AK682:AT682,0)))</f>
        <v>0</v>
      </c>
      <c r="DM684" s="665">
        <f>INDEX(AX677:BE678,MATCH(AW684,AV677:AV678,0),MATCH(DM681,AX675:BE675,0))*(INDEX(AK683:AT690,MATCH(DM681,AI683:AI690,0),MATCH(DM682,AK682:AT682,0)))</f>
        <v>0</v>
      </c>
      <c r="DN684" s="665">
        <f>INDEX(AX677:BE678,MATCH(AW684,AV677:AV678,0),MATCH(DN681,AX675:BE675,0))*(INDEX(AK683:AT690,MATCH(DN681,AI683:AI690,0),MATCH(DN682,AK682:AT682,0)))</f>
        <v>0</v>
      </c>
      <c r="DO684" s="665">
        <f>INDEX(AX677:BE678,MATCH(AW684,AV677:AV678,0),MATCH(DO681,AX675:BE675,0))*(INDEX(AK683:AT690,MATCH(DO681,AI683:AI690,0),MATCH(DO682,AK682:AT682,0)))</f>
        <v>0</v>
      </c>
      <c r="DP684" s="665">
        <f>INDEX(AX677:BE678,MATCH(AW684,AV677:AV678,0),MATCH(DP681,AX675:BE675,0))*(INDEX(AK683:AT690,MATCH(DP681,AI683:AI690,0),MATCH(DP682,AK682:AT682,0)))</f>
        <v>0</v>
      </c>
      <c r="DQ684" s="643" t="b">
        <f>SUM(AX684:DP684)=P678</f>
        <v>1</v>
      </c>
      <c r="DR684" s="749">
        <v>2024</v>
      </c>
      <c r="DS684" s="665">
        <f>IF(DR684&gt;DS681,AX683-AX684,0)</f>
        <v>0</v>
      </c>
      <c r="DT684" s="665">
        <f>IF(DR684&gt;DT681,AY683-AY684,0)</f>
        <v>0</v>
      </c>
      <c r="DU684" s="665">
        <f>IF(DR684&gt;DU681,AZ683-AZ684,0)</f>
        <v>0</v>
      </c>
      <c r="DV684" s="665">
        <f>IF(DR684&gt;DV681,BA683-BA684,0)</f>
        <v>0</v>
      </c>
      <c r="DW684" s="665">
        <f>IF(DR684&gt;DW681,BB683-BB684,0)</f>
        <v>0</v>
      </c>
      <c r="DX684" s="665">
        <f>IF(DR684&gt;DX681,BC683-BC684,0)</f>
        <v>0</v>
      </c>
      <c r="DY684" s="665">
        <f>IF(DR684&gt;DY681,BD683-BD684,0)</f>
        <v>0</v>
      </c>
      <c r="DZ684" s="665">
        <f>IF(DR684&gt;DZ681,BE683-BE684,0)</f>
        <v>0</v>
      </c>
      <c r="EA684" s="665">
        <f>IF(DR684&gt;EA681,BF683-BF684,0)</f>
        <v>0</v>
      </c>
      <c r="EB684" s="665">
        <f>IF(DR684&gt;EB681,BG683-BG684,0)</f>
        <v>0</v>
      </c>
      <c r="EC684" s="665">
        <f>IF(DR684&gt;EC681,BH683-BH684,0)</f>
        <v>0</v>
      </c>
      <c r="ED684" s="665">
        <f>IF(DR684&gt;ED681,BI683-BI684,0)</f>
        <v>0</v>
      </c>
      <c r="EE684" s="665">
        <f>IF(DR684&gt;EE681,BJ683-BJ684,0)</f>
        <v>0</v>
      </c>
      <c r="EF684" s="665">
        <f>IF(DR684&gt;EF681,BK683-BK684,0)</f>
        <v>0</v>
      </c>
      <c r="EG684" s="665">
        <f>IF(DR684&gt;EG681,BL683-BL684,0)</f>
        <v>0</v>
      </c>
      <c r="EH684" s="665">
        <f>IF(DR684&gt;EH681,BM683-BM684,0)</f>
        <v>0</v>
      </c>
      <c r="EI684" s="665">
        <f>IF(DR684&gt;EI681,BN683-BN684,0)</f>
        <v>0</v>
      </c>
      <c r="EJ684" s="665">
        <f>IF(DR684&gt;EJ681,BO683-BO684,0)</f>
        <v>0</v>
      </c>
      <c r="EK684" s="665">
        <f>IF(DR684&gt;EK681,BP683-BP684,0)</f>
        <v>0</v>
      </c>
      <c r="EL684" s="665">
        <f>IF(DR684&gt;EL681,BQ683-BQ684,0)</f>
        <v>0</v>
      </c>
      <c r="EM684" s="665">
        <f>IF(DR684&gt;EM681,BR683-BR684,0)</f>
        <v>0</v>
      </c>
      <c r="EN684" s="665">
        <f>IF(DR684&gt;EN681,BS683-BS684,0)</f>
        <v>0</v>
      </c>
      <c r="EO684" s="665">
        <f>IF(DR684&gt;EO681,BT683-BT684,0)</f>
        <v>0</v>
      </c>
      <c r="EP684" s="665">
        <f>IF(DR684&gt;EP681,BU683-BU684,0)</f>
        <v>0</v>
      </c>
      <c r="EQ684" s="665">
        <f>IF(DR684&gt;EQ681,BV683-BV684,0)</f>
        <v>0</v>
      </c>
      <c r="ER684" s="665">
        <f>IF(DR684&gt;ER681,BW683-BW684,0)</f>
        <v>0</v>
      </c>
      <c r="ES684" s="665">
        <f>IF(DR684&gt;ES681,BX683-BX684,0)</f>
        <v>0</v>
      </c>
      <c r="ET684" s="665">
        <f>IF(DR684&gt;ET681,BY683-BY684,0)</f>
        <v>0</v>
      </c>
      <c r="EU684" s="665">
        <f>IF(DR684&gt;EU681,BZ683-BZ684,0)</f>
        <v>0</v>
      </c>
      <c r="EV684" s="665">
        <f>IF(DR684&gt;EV681,CA683-CA684,0)</f>
        <v>0</v>
      </c>
      <c r="EW684" s="665">
        <f>IF(DR684&gt;EW681,CB683-CB684,0)</f>
        <v>0</v>
      </c>
      <c r="EX684" s="665">
        <f>IF(DR684&gt;EX681,CC683-CC684,0)</f>
        <v>0</v>
      </c>
      <c r="EY684" s="665">
        <f>IF(DR684&gt;EY681,CD683-CD684,0)</f>
        <v>0</v>
      </c>
      <c r="EZ684" s="665">
        <f>IF(DR684&gt;EZ681,CE683-CE684,0)</f>
        <v>0</v>
      </c>
      <c r="FA684" s="665">
        <f>IF(DR684&gt;FA681,CF683-CF684,0)</f>
        <v>0</v>
      </c>
      <c r="FB684" s="665">
        <f>IF(DR684&gt;FB681,CG683-CG684,0)</f>
        <v>0</v>
      </c>
      <c r="FC684" s="665">
        <f>IF(DR684&gt;FC681,CH683-CH684,0)</f>
        <v>0</v>
      </c>
      <c r="FD684" s="665">
        <f>IF(DR684&gt;FD681,CI683-CI684,0)</f>
        <v>0</v>
      </c>
      <c r="FE684" s="665">
        <f>IF(DR684&gt;FE681,CJ683-CJ684,0)</f>
        <v>0</v>
      </c>
      <c r="FF684" s="665">
        <f>IF(DR684&gt;FF681,CK683-CK684,0)</f>
        <v>0</v>
      </c>
      <c r="FG684" s="665">
        <f>IF(DR684&gt;FG681,CL683-CL684,0)</f>
        <v>0</v>
      </c>
      <c r="FH684" s="665">
        <f>IF(DR684&gt;FH681,CM683-CM684,0)</f>
        <v>0</v>
      </c>
      <c r="FI684" s="665">
        <f>IF(DR684&gt;FI681,CN683-CN684,0)</f>
        <v>0</v>
      </c>
      <c r="FJ684" s="665">
        <f>IF(DR684&gt;FJ681,CO683-CO684,0)</f>
        <v>0</v>
      </c>
      <c r="FK684" s="665">
        <f>IF(DR684&gt;FK681,CP683-CP684,0)</f>
        <v>0</v>
      </c>
      <c r="FL684" s="665">
        <f>IF(DR684&gt;FL681,CQ683-CQ684,0)</f>
        <v>0</v>
      </c>
      <c r="FM684" s="665">
        <f>IF(DR684&gt;FM681,CR683-CR684,0)</f>
        <v>0</v>
      </c>
      <c r="FN684" s="665">
        <f>IF(DR684&gt;FN681,CS683-CS684,0)</f>
        <v>0</v>
      </c>
      <c r="FO684" s="665">
        <f>IF(DR684&gt;FO681,CT683-CT684,0)</f>
        <v>0</v>
      </c>
      <c r="FP684" s="665">
        <f>IF(DR684&gt;FP681,CU683-CU684,0)</f>
        <v>0</v>
      </c>
      <c r="FQ684" s="665">
        <f>IF(DR684&gt;FQ681,CV683-CV684,0)</f>
        <v>0</v>
      </c>
      <c r="FR684" s="665">
        <f>IF(DR684&gt;FR681,CW683-CW684,0)</f>
        <v>0</v>
      </c>
      <c r="FS684" s="665">
        <f>IF(DR684&gt;FS681,CX683-CX684,0)</f>
        <v>0</v>
      </c>
      <c r="FT684" s="665">
        <f>IF(DR684&gt;FT681,CY683-CY684,0)</f>
        <v>0</v>
      </c>
      <c r="FU684" s="665">
        <f>IF(DR684&gt;FU681,CZ683-CZ684,0)</f>
        <v>0</v>
      </c>
      <c r="FV684" s="665">
        <f>IF(DR684&gt;FV681,DA683-DA684,0)</f>
        <v>0</v>
      </c>
      <c r="FW684" s="665">
        <f>IF(DR684&gt;FW681,DB683-DB684,0)</f>
        <v>0</v>
      </c>
      <c r="FX684" s="665">
        <f>IF(DR684&gt;FX681,DC683-DC684,0)</f>
        <v>0</v>
      </c>
      <c r="FY684" s="665">
        <f>IF(DR684&gt;FY681,DD683-DD684,0)</f>
        <v>0</v>
      </c>
      <c r="FZ684" s="665">
        <f>IF(DR684&gt;FZ681,DE683-DE684,0)</f>
        <v>0</v>
      </c>
      <c r="GA684" s="665">
        <f>IF(DR684&gt;GA681,DF683-DF684,0)</f>
        <v>0</v>
      </c>
      <c r="GB684" s="665">
        <f>IF(DR684&gt;GB681,DG683-DG684,0)</f>
        <v>0</v>
      </c>
      <c r="GC684" s="665">
        <f>IF(DR684&gt;GC681,DH683-DH684,0)</f>
        <v>0</v>
      </c>
      <c r="GD684" s="665">
        <f>IF(DR684&gt;GD681,DI683-DI684,0)</f>
        <v>0</v>
      </c>
      <c r="GE684" s="665">
        <f>IF(DR684&gt;GE681,DJ683-DJ684,0)</f>
        <v>0</v>
      </c>
      <c r="GF684" s="665">
        <f>IF(DR684&gt;GF681,DK683-DK684,0)</f>
        <v>0</v>
      </c>
      <c r="GG684" s="665">
        <f>IF(DR684&gt;GG681,DL683-DL684,0)</f>
        <v>0</v>
      </c>
      <c r="GH684" s="665">
        <f>IF(DR684&gt;GH681,DM683-DM684,0)</f>
        <v>0</v>
      </c>
      <c r="GI684" s="665">
        <f>IF(DR684&gt;GI681,DN683-DN684,0)</f>
        <v>0</v>
      </c>
      <c r="GJ684" s="665">
        <f>IF(DR684&gt;GJ681,DO683-DO684,0)</f>
        <v>0</v>
      </c>
      <c r="GK684" s="665">
        <f>IF(DR684&gt;GK681,DP683-DP684,0)</f>
        <v>0</v>
      </c>
      <c r="GL684" s="665" t="b">
        <f>SUM(DS684:GK684)+SUM(Y678:AH678)=U678</f>
        <v>1</v>
      </c>
      <c r="GM684" s="667"/>
      <c r="GN684" s="749">
        <v>2024</v>
      </c>
      <c r="GO684" s="664">
        <f>SUMIF(DS682:GK682,GO682,DS684:GK684)</f>
        <v>0</v>
      </c>
      <c r="GP684" s="668">
        <f>SUMIF(DS682:GK682,GP682,DS684:GK684)</f>
        <v>0</v>
      </c>
      <c r="GQ684" s="668">
        <f>SUMIF(DS682:GK682,GQ682,DS684:GK684)</f>
        <v>0</v>
      </c>
      <c r="GR684" s="668">
        <f>SUMIF(DS682:GK682,GR682,DS684:GK684)</f>
        <v>0</v>
      </c>
      <c r="GS684" s="668">
        <f>SUMIF(DS682:GK682,GS682,DS684:GK684)</f>
        <v>0</v>
      </c>
      <c r="GT684" s="668">
        <f>SUMIF(DS682:GK682,GT682,DS684:GK684)</f>
        <v>0</v>
      </c>
      <c r="GU684" s="668">
        <f>SUMIF(DS682:GK682,GU682,DS684:GK684)</f>
        <v>0</v>
      </c>
      <c r="GV684" s="668">
        <f>SUMIF(DS682:GK682,GV682,DS684:GK684)</f>
        <v>0</v>
      </c>
      <c r="GW684" s="668">
        <f>SUMIF(DS682:GK682,GW682,DS684:GK684)</f>
        <v>0</v>
      </c>
      <c r="GX684" s="668">
        <f>SUMIF(DS682:GK682,GX682,DS684:GK684)</f>
        <v>0</v>
      </c>
      <c r="GY684" s="668">
        <f>SUMIF(DS682:GK682,GY682,DS684:GK684)</f>
        <v>0</v>
      </c>
      <c r="GZ684" s="646" t="b">
        <f>SUM(GO684:GY684)=(U678-SUM(Y678:AH678))</f>
        <v>1</v>
      </c>
    </row>
    <row r="685" spans="1:234" hidden="1" x14ac:dyDescent="0.25">
      <c r="A685" s="643" t="s">
        <v>208</v>
      </c>
      <c r="AI685" s="664">
        <v>2025</v>
      </c>
      <c r="AJ685" s="664">
        <v>0</v>
      </c>
      <c r="AK685" s="665">
        <f>IFERROR(#REF!/#REF!,0)</f>
        <v>0</v>
      </c>
      <c r="AL685" s="665">
        <f>IFERROR(#REF!/#REF!,0)</f>
        <v>0</v>
      </c>
      <c r="AM685" s="665">
        <f>IFERROR(#REF!/#REF!,0)</f>
        <v>0</v>
      </c>
      <c r="AN685" s="669">
        <f>IFERROR(#REF!/#REF!,0)</f>
        <v>0</v>
      </c>
      <c r="AO685" s="669">
        <f>IFERROR(#REF!/#REF!,0)</f>
        <v>0</v>
      </c>
      <c r="AP685" s="669">
        <f>IFERROR(#REF!/#REF!,0)</f>
        <v>0</v>
      </c>
      <c r="AQ685" s="669">
        <f>IFERROR(#REF!/#REF!,0)</f>
        <v>0</v>
      </c>
      <c r="AR685" s="669">
        <f>IFERROR(#REF!/#REF!,0)</f>
        <v>0</v>
      </c>
      <c r="AS685" s="669">
        <f>IFERROR(#REF!/#REF!,0)</f>
        <v>0</v>
      </c>
      <c r="AT685" s="669">
        <f>IFERROR(#REF!/#REF!,0)</f>
        <v>0</v>
      </c>
      <c r="AU685" s="666"/>
      <c r="AW685" s="749">
        <v>2025</v>
      </c>
      <c r="AX685" s="665" t="e">
        <f>#REF!</f>
        <v>#REF!</v>
      </c>
      <c r="AY685" s="665" t="e">
        <f>INDEX(AX677:BE678,MATCH(AW685,AV677:AV678,0),MATCH(AY681,AX675:BE675,0))*(INDEX(AK683:AT690,MATCH(AY681,AI683:AI690,0),MATCH(AY682,AK682:AT682,0)))</f>
        <v>#N/A</v>
      </c>
      <c r="AZ685" s="665" t="e">
        <f>INDEX(AX677:BE678,MATCH(AW685,AV677:AV678,0),MATCH(AZ681,AX675:BE675,0))*(INDEX(AK683:AT690,MATCH(AZ681,AI683:AI690,0),MATCH(AZ682,AK682:AT682,0)))</f>
        <v>#N/A</v>
      </c>
      <c r="BA685" s="665" t="e">
        <f>INDEX(AX677:BE678,MATCH(AW685,AV677:AV678,0),MATCH(BA681,AX675:BE675,0))*(INDEX(AK683:AT690,MATCH(BA681,AI683:AI690,0),MATCH(BA682,AK682:AT682,0)))</f>
        <v>#N/A</v>
      </c>
      <c r="BB685" s="665" t="e">
        <f>INDEX(AX677:BE678,MATCH(AW685,AV677:AV678,0),MATCH(BB681,AX675:BE675,0))*(INDEX(AK683:AT690,MATCH(BB681,AI683:AI690,0),MATCH(BB682,AK682:AT682,0)))</f>
        <v>#N/A</v>
      </c>
      <c r="BC685" s="665" t="e">
        <f>INDEX(AX677:BE678,MATCH(AW685,AV677:AV678,0),MATCH(BC681,AX675:BE675,0))*(INDEX(AK683:AT690,MATCH(BC681,AI683:AI690,0),MATCH(BC682,AK682:AT682,0)))</f>
        <v>#N/A</v>
      </c>
      <c r="BD685" s="665" t="e">
        <f>INDEX(AX677:BE678,MATCH(AW685,AV677:AV678,0),MATCH(BD681,AX675:BE675,0))*(INDEX(AK683:AT690,MATCH(BD681,AI683:AI690,0),MATCH(BD682,AK682:AT682,0)))</f>
        <v>#N/A</v>
      </c>
      <c r="BE685" s="665" t="e">
        <f>INDEX(AX677:BE678,MATCH(AW685,AV677:AV678,0),MATCH(BE681,AX675:BE675,0))*(INDEX(AK683:AT690,MATCH(BE681,AI683:AI690,0),MATCH(BE682,AK682:AT682,0)))</f>
        <v>#N/A</v>
      </c>
      <c r="BF685" s="665" t="e">
        <f>INDEX(AX677:BE678,MATCH(AW685,AV677:AV678,0),MATCH(BF681,AX675:BE675,0))*(INDEX(AK683:AT690,MATCH(BF681,AI683:AI690,0),MATCH(BF682,AK682:AT682,0)))</f>
        <v>#N/A</v>
      </c>
      <c r="BG685" s="665" t="e">
        <f>INDEX(AX677:BE678,MATCH(AW685,AV677:AV678,0),MATCH(BG681,AX675:BE675,0))*(INDEX(AK683:AT690,MATCH(BG681,AI683:AI690,0),MATCH(BG682,AK682:AT682,0)))</f>
        <v>#N/A</v>
      </c>
      <c r="BH685" s="665" t="e">
        <f>INDEX(AX677:BE678,MATCH(AW685,AV677:AV678,0),MATCH(BH681,AX675:BE675,0))*(INDEX(AK683:AT690,MATCH(BH681,AI683:AI690,0),MATCH(BH682,AK682:AT682,0)))</f>
        <v>#N/A</v>
      </c>
      <c r="BI685" s="665" t="e">
        <f>INDEX(AX677:BE678,MATCH(AW685,AV677:AV678,0),MATCH(BI681,AX675:BE675,0))*(INDEX(AK683:AT690,MATCH(BI681,AI683:AI690,0),MATCH(BI682,AK682:AT682,0)))</f>
        <v>#N/A</v>
      </c>
      <c r="BJ685" s="665" t="e">
        <f>INDEX(AX677:BE678,MATCH(AW685,AV677:AV678,0),MATCH(BJ681,AX675:BE675,0))*(INDEX(AK683:AT690,MATCH(BJ681,AI683:AI690,0),MATCH(BJ682,AK682:AT682,0)))</f>
        <v>#N/A</v>
      </c>
      <c r="BK685" s="665" t="e">
        <f>INDEX(AX677:BE678,MATCH(AW685,AV677:AV678,0),MATCH(BK681,AX675:BE675,0))*(INDEX(AK683:AT690,MATCH(BK681,AI683:AI690,0),MATCH(BK682,AK682:AT682,0)))</f>
        <v>#N/A</v>
      </c>
      <c r="BL685" s="665" t="e">
        <f>INDEX(AX677:BE678,MATCH(AW685,AV677:AV678,0),MATCH(BL681,AX675:BE675,0))*(INDEX(AK683:AT690,MATCH(BL681,AI683:AI690,0),MATCH(BL682,AK682:AT682,0)))</f>
        <v>#N/A</v>
      </c>
      <c r="BM685" s="665" t="e">
        <f>INDEX(AX677:BE678,MATCH(AW685,AV677:AV678,0),MATCH(BM681,AX675:BE675,0))*(INDEX(AK683:AT690,MATCH(BM681,AI683:AI690,0),MATCH(BM682,AK682:AT682,0)))</f>
        <v>#N/A</v>
      </c>
      <c r="BN685" s="665" t="e">
        <f>INDEX(AX677:BE678,MATCH(AW685,AV677:AV678,0),MATCH(BN681,AX675:BE675,0))*(INDEX(AK683:AT690,MATCH(BN681,AI683:AI690,0),MATCH(BN682,AK682:AT682,0)))</f>
        <v>#N/A</v>
      </c>
      <c r="BO685" s="665" t="e">
        <f>INDEX(AX677:BE678,MATCH(AW685,AV677:AV678,0),MATCH(BO681,AX675:BE675,0))*(INDEX(AK683:AT690,MATCH(BO681,AI683:AI690,0),MATCH(BO682,AK682:AT682,0)))</f>
        <v>#N/A</v>
      </c>
      <c r="BP685" s="665" t="e">
        <f>INDEX(AX677:BE678,MATCH(AW685,AV677:AV678,0),MATCH(BP681,AX675:BE675,0))*(INDEX(AK683:AT690,MATCH(BP681,AI683:AI690,0),MATCH(BP682,AK682:AT682,0)))</f>
        <v>#N/A</v>
      </c>
      <c r="BQ685" s="665" t="e">
        <f>INDEX(AX677:BE678,MATCH(AW685,AV677:AV678,0),MATCH(BQ681,AX675:BE675,0))*(INDEX(AK683:AT690,MATCH(BQ681,AI683:AI690,0),MATCH(BQ682,AK682:AT682,0)))</f>
        <v>#N/A</v>
      </c>
      <c r="BR685" s="665" t="e">
        <f>INDEX(AX677:BE678,MATCH(AW685,AV677:AV678,0),MATCH(BR681,AX675:BE675,0))*(INDEX(AK683:AT690,MATCH(BR681,AI683:AI690,0),MATCH(BR682,AK682:AT682,0)))</f>
        <v>#N/A</v>
      </c>
      <c r="BS685" s="665" t="e">
        <f>INDEX(AX677:BE678,MATCH(AW685,AV677:AV678,0),MATCH(BS681,AX675:BE675,0))*(INDEX(AK683:AT690,MATCH(BS681,AI683:AI690,0),MATCH(BS682,AK682:AT682,0)))</f>
        <v>#N/A</v>
      </c>
      <c r="BT685" s="665" t="e">
        <f>INDEX(AX677:BE678,MATCH(AW685,AV677:AV678,0),MATCH(BT681,AX675:BE675,0))*(INDEX(AK683:AT690,MATCH(BT681,AI683:AI690,0),MATCH(BT682,AK682:AT682,0)))</f>
        <v>#N/A</v>
      </c>
      <c r="BU685" s="665" t="e">
        <f>INDEX(AX677:BE678,MATCH(AW685,AV677:AV678,0),MATCH(BU681,AX675:BE675,0))*(INDEX(AK683:AT690,MATCH(BU681,AI683:AI690,0),MATCH(BU682,AK682:AT682,0)))</f>
        <v>#N/A</v>
      </c>
      <c r="BV685" s="665" t="e">
        <f>INDEX(AX677:BE678,MATCH(AW685,AV677:AV678,0),MATCH(BV681,AX675:BE675,0))*(INDEX(AK683:AT690,MATCH(BV681,AI683:AI690,0),MATCH(BV682,AK682:AT682,0)))</f>
        <v>#N/A</v>
      </c>
      <c r="BW685" s="665" t="e">
        <f>INDEX(AX677:BE678,MATCH(AW685,AV677:AV678,0),MATCH(BW681,AX675:BE675,0))*(INDEX(AK683:AT690,MATCH(BW681,AI683:AI690,0),MATCH(BW682,AK682:AT682,0)))</f>
        <v>#N/A</v>
      </c>
      <c r="BX685" s="665" t="e">
        <f>INDEX(AX677:BE678,MATCH(AW685,AV677:AV678,0),MATCH(BX681,AX675:BE675,0))*(INDEX(AK683:AT690,MATCH(BX681,AI683:AI690,0),MATCH(BX682,AK682:AT682,0)))</f>
        <v>#N/A</v>
      </c>
      <c r="BY685" s="665" t="e">
        <f>INDEX(AX677:BE678,MATCH(AW685,AV677:AV678,0),MATCH(BY681,AX675:BE675,0))*(INDEX(AK683:AT690,MATCH(BY681,AI683:AI690,0),MATCH(BY682,AK682:AT682,0)))</f>
        <v>#N/A</v>
      </c>
      <c r="BZ685" s="665" t="e">
        <f>INDEX(AX677:BE678,MATCH(AW685,AV677:AV678,0),MATCH(BZ681,AX675:BE675,0))*(INDEX(AK683:AT690,MATCH(BZ681,AI683:AI690,0),MATCH(BZ682,AK682:AT682,0)))</f>
        <v>#N/A</v>
      </c>
      <c r="CA685" s="665" t="e">
        <f>INDEX(AX677:BE678,MATCH(AW685,AV677:AV678,0),MATCH(CA681,AX675:BE675,0))*(INDEX(AK683:AT690,MATCH(CA681,AI683:AI690,0),MATCH(CA682,AK682:AT682,0)))</f>
        <v>#N/A</v>
      </c>
      <c r="CB685" s="665" t="e">
        <f>INDEX(AX677:BE678,MATCH(AW685,AV677:AV678,0),MATCH(CB681,AX675:BE675,0))*(INDEX(AK683:AT690,MATCH(CB681,AI683:AI690,0),MATCH(CB682,AK682:AT682,0)))</f>
        <v>#N/A</v>
      </c>
      <c r="CC685" s="665" t="e">
        <f>INDEX(AX677:BE678,MATCH(AW685,AV677:AV678,0),MATCH(CC681,AX675:BE675,0))*(INDEX(AK683:AT690,MATCH(CC681,AI683:AI690,0),MATCH(CC682,AK682:AT682,0)))</f>
        <v>#N/A</v>
      </c>
      <c r="CD685" s="665" t="e">
        <f>INDEX(AX677:BE678,MATCH(AW685,AV677:AV678,0),MATCH(CD681,AX675:BE675,0))*(INDEX(AK683:AT690,MATCH(CD681,AI683:AI690,0),MATCH(CD682,AK682:AT682,0)))</f>
        <v>#N/A</v>
      </c>
      <c r="CE685" s="665" t="e">
        <f>INDEX(AX677:BE678,MATCH(AW685,AV677:AV678,0),MATCH(CE681,AX675:BE675,0))*(INDEX(AK683:AT690,MATCH(CE681,AI683:AI690,0),MATCH(CE682,AK682:AT682,0)))</f>
        <v>#N/A</v>
      </c>
      <c r="CF685" s="665" t="e">
        <f>INDEX(AX677:BE678,MATCH(AW685,AV677:AV678,0),MATCH(CF681,AX675:BE675,0))*(INDEX(AK683:AT690,MATCH(CF681,AI683:AI690,0),MATCH(CF682,AK682:AT682,0)))</f>
        <v>#N/A</v>
      </c>
      <c r="CG685" s="665" t="e">
        <f>INDEX(AX677:BE678,MATCH(AW685,AV677:AV678,0),MATCH(CG681,AX675:BE675,0))*(INDEX(AK683:AT690,MATCH(CG681,AI683:AI690,0),MATCH(CG682,AK682:AT682,0)))</f>
        <v>#N/A</v>
      </c>
      <c r="CH685" s="665" t="e">
        <f>INDEX(AX677:BE678,MATCH(AW685,AV677:AV678,0),MATCH(CH681,AX675:BE675,0))*(INDEX(AK683:AT690,MATCH(CH681,AI683:AI690,0),MATCH(CH682,AK682:AT682,0)))</f>
        <v>#N/A</v>
      </c>
      <c r="CI685" s="665" t="e">
        <f>INDEX(AX677:BE678,MATCH(AW685,AV677:AV678,0),MATCH(CI681,AX675:BE675,0))*(INDEX(AK683:AT690,MATCH(CI681,AI683:AI690,0),MATCH(CI682,AK682:AT682,0)))</f>
        <v>#N/A</v>
      </c>
      <c r="CJ685" s="665" t="e">
        <f>INDEX(AX677:BE678,MATCH(AW685,AV677:AV678,0),MATCH(CJ681,AX675:BE675,0))*(INDEX(AK683:AT690,MATCH(CJ681,AI683:AI690,0),MATCH(CJ682,AK682:AT682,0)))</f>
        <v>#N/A</v>
      </c>
      <c r="CK685" s="665" t="e">
        <f>INDEX(AX677:BE678,MATCH(AW685,AV677:AV678,0),MATCH(CK681,AX675:BE675,0))*(INDEX(AK683:AT690,MATCH(CK681,AI683:AI690,0),MATCH(CK682,AK682:AT682,0)))</f>
        <v>#N/A</v>
      </c>
      <c r="CL685" s="665" t="e">
        <f>INDEX(AX677:BE678,MATCH(AW685,AV677:AV678,0),MATCH(CL681,AX675:BE675,0))*(INDEX(AK683:AT690,MATCH(CL681,AI683:AI690,0),MATCH(CL682,AK682:AT682,0)))</f>
        <v>#N/A</v>
      </c>
      <c r="CM685" s="665" t="e">
        <f>INDEX(AX677:BE678,MATCH(AW685,AV677:AV678,0),MATCH(CM681,AX675:BE675,0))*(INDEX(AK683:AT690,MATCH(CM681,AI683:AI690,0),MATCH(CM682,AK682:AT682,0)))</f>
        <v>#N/A</v>
      </c>
      <c r="CN685" s="665" t="e">
        <f>INDEX(AX677:BE678,MATCH(AW685,AV677:AV678,0),MATCH(CN681,AX675:BE675,0))*(INDEX(AK683:AT690,MATCH(CN681,AI683:AI690,0),MATCH(CN682,AK682:AT682,0)))</f>
        <v>#N/A</v>
      </c>
      <c r="CO685" s="665" t="e">
        <f>INDEX(AX677:BE678,MATCH(AW685,AV677:AV678,0),MATCH(CO681,AX675:BE675,0))*(INDEX(AK683:AT690,MATCH(CO681,AI683:AI690,0),MATCH(CO682,AK682:AT682,0)))</f>
        <v>#N/A</v>
      </c>
      <c r="CP685" s="665" t="e">
        <f>INDEX(AX677:BE678,MATCH(AW685,AV677:AV678,0),MATCH(CP681,AX675:BE675,0))*(INDEX(AK683:AT690,MATCH(CP681,AI683:AI690,0),MATCH(CP682,AK682:AT682,0)))</f>
        <v>#N/A</v>
      </c>
      <c r="CQ685" s="665" t="e">
        <f>INDEX(AX677:BE678,MATCH(AW685,AV677:AV678,0),MATCH(CQ681,AX675:BE675,0))*(INDEX(AK683:AT690,MATCH(CQ681,AI683:AI690,0),MATCH(CQ682,AK682:AT682,0)))</f>
        <v>#N/A</v>
      </c>
      <c r="CR685" s="665" t="e">
        <f>INDEX(AX677:BE678,MATCH(AW685,AV677:AV678,0),MATCH(CR681,AX675:BE675,0))*(INDEX(AK683:AT690,MATCH(CR681,AI683:AI690,0),MATCH(CR682,AK682:AT682,0)))</f>
        <v>#N/A</v>
      </c>
      <c r="CS685" s="665" t="e">
        <f>INDEX(AX677:BE678,MATCH(AW685,AV677:AV678,0),MATCH(CS681,AX675:BE675,0))*(INDEX(AK683:AT690,MATCH(CS681,AI683:AI690,0),MATCH(CS682,AK682:AT682,0)))</f>
        <v>#N/A</v>
      </c>
      <c r="CT685" s="665" t="e">
        <f>INDEX(AX677:BE678,MATCH(AW685,AV677:AV678,0),MATCH(CT681,AX675:BE675,0))*(INDEX(AK683:AT690,MATCH(CT681,AI683:AI690,0),MATCH(CT682,AK682:AT682,0)))</f>
        <v>#N/A</v>
      </c>
      <c r="CU685" s="665" t="e">
        <f>INDEX(AX677:BE678,MATCH(AW685,AV677:AV678,0),MATCH(CU681,AX675:BE675,0))*(INDEX(AK683:AT690,MATCH(CU681,AI683:AI690,0),MATCH(CU682,AK682:AT682,0)))</f>
        <v>#N/A</v>
      </c>
      <c r="CV685" s="665" t="e">
        <f>INDEX(AX677:BE678,MATCH(AW685,AV677:AV678,0),MATCH(CV681,AX675:BE675,0))*(INDEX(AK683:AT690,MATCH(CV681,AI683:AI690,0),MATCH(CV682,AK682:AT682,0)))</f>
        <v>#N/A</v>
      </c>
      <c r="CW685" s="665" t="e">
        <f>INDEX(AX677:BE678,MATCH(AW685,AV677:AV678,0),MATCH(CW681,AX675:BE675,0))*(INDEX(AK683:AT690,MATCH(CW681,AI683:AI690,0),MATCH(CW682,AK682:AT682,0)))</f>
        <v>#N/A</v>
      </c>
      <c r="CX685" s="665" t="e">
        <f>INDEX(AX677:BE678,MATCH(AW685,AV677:AV678,0),MATCH(CX681,AX675:BE675,0))*(INDEX(AK683:AT690,MATCH(CX681,AI683:AI690,0),MATCH(CX682,AK682:AT682,0)))</f>
        <v>#N/A</v>
      </c>
      <c r="CY685" s="665" t="e">
        <f>INDEX(AX677:BE678,MATCH(AW685,AV677:AV678,0),MATCH(CY681,AX675:BE675,0))*(INDEX(AK683:AT690,MATCH(CY681,AI683:AI690,0),MATCH(CY682,AK682:AT682,0)))</f>
        <v>#N/A</v>
      </c>
      <c r="CZ685" s="665" t="e">
        <f>INDEX(AX677:BE678,MATCH(AW685,AV677:AV678,0),MATCH(CZ681,AX675:BE675,0))*(INDEX(AK683:AT690,MATCH(CZ681,AI683:AI690,0),MATCH(CZ682,AK682:AT682,0)))</f>
        <v>#N/A</v>
      </c>
      <c r="DA685" s="665" t="e">
        <f>INDEX(AX677:BE678,MATCH(AW685,AV677:AV678,0),MATCH(DA681,AX675:BE675,0))*(INDEX(AK683:AT690,MATCH(DA681,AI683:AI690,0),MATCH(DA682,AK682:AT682,0)))</f>
        <v>#N/A</v>
      </c>
      <c r="DB685" s="665" t="e">
        <f>INDEX(AX677:BE678,MATCH(AW685,AV677:AV678,0),MATCH(DB681,AX675:BE675,0))*(INDEX(AK683:AT690,MATCH(DB681,AI683:AI690,0),MATCH(DB682,AK682:AT682,0)))</f>
        <v>#N/A</v>
      </c>
      <c r="DC685" s="665" t="e">
        <f>INDEX(AX677:BE678,MATCH(AW685,AV677:AV678,0),MATCH(DC681,AX675:BE675,0))*(INDEX(AK683:AT690,MATCH(DC681,AI683:AI690,0),MATCH(DC682,AK682:AT682,0)))</f>
        <v>#N/A</v>
      </c>
      <c r="DD685" s="665" t="e">
        <f>INDEX(AX677:BE678,MATCH(AW685,AV677:AV678,0),MATCH(DD681,AX675:BE675,0))*(INDEX(AK683:AT690,MATCH(DD681,AI683:AI690,0),MATCH(DD682,AK682:AT682,0)))</f>
        <v>#N/A</v>
      </c>
      <c r="DE685" s="665" t="e">
        <f>INDEX(AX677:BE678,MATCH(AW685,AV677:AV678,0),MATCH(DE681,AX675:BE675,0))*(INDEX(AK683:AT690,MATCH(DE681,AI683:AI690,0),MATCH(DE682,AK682:AT682,0)))</f>
        <v>#N/A</v>
      </c>
      <c r="DF685" s="665" t="e">
        <f>INDEX(AX677:BE678,MATCH(AW685,AV677:AV678,0),MATCH(DF681,AX675:BE675,0))*(INDEX(AK683:AT690,MATCH(DF681,AI683:AI690,0),MATCH(DF682,AK682:AT682,0)))</f>
        <v>#N/A</v>
      </c>
      <c r="DG685" s="665" t="e">
        <f>INDEX(AX677:BE678,MATCH(AW685,AV677:AV678,0),MATCH(DG681,AX675:BE675,0))*(INDEX(AK683:AT690,MATCH(DG681,AI683:AI690,0),MATCH(DG682,AK682:AT682,0)))</f>
        <v>#N/A</v>
      </c>
      <c r="DH685" s="665" t="e">
        <f>INDEX(AX677:BE678,MATCH(AW685,AV677:AV678,0),MATCH(DH681,AX675:BE675,0))*(INDEX(AK683:AT690,MATCH(DH681,AI683:AI690,0),MATCH(DH682,AK682:AT682,0)))</f>
        <v>#N/A</v>
      </c>
      <c r="DI685" s="665" t="e">
        <f>INDEX(AX677:BE678,MATCH(AW685,AV677:AV678,0),MATCH(DI681,AX675:BE675,0))*(INDEX(AK683:AT690,MATCH(DI681,AI683:AI690,0),MATCH(DI682,AK682:AT682,0)))</f>
        <v>#N/A</v>
      </c>
      <c r="DJ685" s="665" t="e">
        <f>INDEX(AX677:BE678,MATCH(AW685,AV677:AV678,0),MATCH(DJ681,AX675:BE675,0))*(INDEX(AK683:AT690,MATCH(DJ681,AI683:AI690,0),MATCH(DJ682,AK682:AT682,0)))</f>
        <v>#N/A</v>
      </c>
      <c r="DK685" s="665" t="e">
        <f>INDEX(AX677:BE678,MATCH(AW685,AV677:AV678,0),MATCH(DK681,AX675:BE675,0))*(INDEX(AK683:AT690,MATCH(DK681,AI683:AI690,0),MATCH(DK682,AK682:AT682,0)))</f>
        <v>#N/A</v>
      </c>
      <c r="DL685" s="665" t="e">
        <f>INDEX(AX677:BE678,MATCH(AW685,AV677:AV678,0),MATCH(DL681,AX675:BE675,0))*(INDEX(AK683:AT690,MATCH(DL681,AI683:AI690,0),MATCH(DL682,AK682:AT682,0)))</f>
        <v>#N/A</v>
      </c>
      <c r="DM685" s="665" t="e">
        <f>INDEX(AX677:BE678,MATCH(AW685,AV677:AV678,0),MATCH(DM681,AX675:BE675,0))*(INDEX(AK683:AT690,MATCH(DM681,AI683:AI690,0),MATCH(DM682,AK682:AT682,0)))</f>
        <v>#N/A</v>
      </c>
      <c r="DN685" s="665" t="e">
        <f>INDEX(AX677:BE678,MATCH(AW685,AV677:AV678,0),MATCH(DN681,AX675:BE675,0))*(INDEX(AK683:AT690,MATCH(DN681,AI683:AI690,0),MATCH(DN682,AK682:AT682,0)))</f>
        <v>#N/A</v>
      </c>
      <c r="DO685" s="665" t="e">
        <f>INDEX(AX677:BE678,MATCH(AW685,AV677:AV678,0),MATCH(DO681,AX675:BE675,0))*(INDEX(AK683:AT690,MATCH(DO681,AI683:AI690,0),MATCH(DO682,AK682:AT682,0)))</f>
        <v>#N/A</v>
      </c>
      <c r="DP685" s="665" t="e">
        <f>INDEX(AX677:BE678,MATCH(AW685,AV677:AV678,0),MATCH(DP681,AX675:BE675,0))*(INDEX(AK683:AT690,MATCH(DP681,AI683:AI690,0),MATCH(DP682,AK682:AT682,0)))</f>
        <v>#N/A</v>
      </c>
      <c r="DQ685" s="643" t="e">
        <f>SUM(AX685:DP685)=#REF!</f>
        <v>#REF!</v>
      </c>
      <c r="DR685" s="749">
        <v>2025</v>
      </c>
      <c r="DS685" s="665" t="e">
        <f>IF(DR685&gt;DS681,AX684-AX685,0)</f>
        <v>#REF!</v>
      </c>
      <c r="DT685" s="665" t="e">
        <f>IF(DR685&gt;DT681,AY684-AY685,0)</f>
        <v>#N/A</v>
      </c>
      <c r="DU685" s="665" t="e">
        <f>IF(DR685&gt;DU681,AZ684-AZ685,0)</f>
        <v>#N/A</v>
      </c>
      <c r="DV685" s="665" t="e">
        <f>IF(DR685&gt;DV681,BA684-BA685,0)</f>
        <v>#N/A</v>
      </c>
      <c r="DW685" s="665" t="e">
        <f>IF(DR685&gt;DW681,BB684-BB685,0)</f>
        <v>#N/A</v>
      </c>
      <c r="DX685" s="665" t="e">
        <f>IF(DR685&gt;DX681,BC684-BC685,0)</f>
        <v>#N/A</v>
      </c>
      <c r="DY685" s="665" t="e">
        <f>IF(DR685&gt;DY681,BD684-BD685,0)</f>
        <v>#N/A</v>
      </c>
      <c r="DZ685" s="665" t="e">
        <f>IF(DR685&gt;DZ681,BE684-BE685,0)</f>
        <v>#N/A</v>
      </c>
      <c r="EA685" s="665" t="e">
        <f>IF(DR685&gt;EA681,BF684-BF685,0)</f>
        <v>#N/A</v>
      </c>
      <c r="EB685" s="665" t="e">
        <f>IF(DR685&gt;EB681,BG684-BG685,0)</f>
        <v>#N/A</v>
      </c>
      <c r="EC685" s="665" t="e">
        <f>IF(DR685&gt;EC681,BH684-BH685,0)</f>
        <v>#N/A</v>
      </c>
      <c r="ED685" s="665">
        <f>IF(DR685&gt;ED681,BI684-BI685,0)</f>
        <v>0</v>
      </c>
      <c r="EE685" s="665">
        <f>IF(DR685&gt;EE681,BJ684-BJ685,0)</f>
        <v>0</v>
      </c>
      <c r="EF685" s="665">
        <f>IF(DR685&gt;EF681,BK684-BK685,0)</f>
        <v>0</v>
      </c>
      <c r="EG685" s="665">
        <f>IF(DR685&gt;EG681,BL684-BL685,0)</f>
        <v>0</v>
      </c>
      <c r="EH685" s="665">
        <f>IF(DR685&gt;EH681,BM684-BM685,0)</f>
        <v>0</v>
      </c>
      <c r="EI685" s="665">
        <f>IF(DR685&gt;EI681,BN684-BN685,0)</f>
        <v>0</v>
      </c>
      <c r="EJ685" s="665">
        <f>IF(DR685&gt;EJ681,BO684-BO685,0)</f>
        <v>0</v>
      </c>
      <c r="EK685" s="665">
        <f>IF(DR685&gt;EK681,BP684-BP685,0)</f>
        <v>0</v>
      </c>
      <c r="EL685" s="665">
        <f>IF(DR685&gt;EL681,BQ684-BQ685,0)</f>
        <v>0</v>
      </c>
      <c r="EM685" s="665">
        <f>IF(DR685&gt;EM681,BR684-BR685,0)</f>
        <v>0</v>
      </c>
      <c r="EN685" s="665">
        <f>IF(DR685&gt;EN681,BS684-BS685,0)</f>
        <v>0</v>
      </c>
      <c r="EO685" s="665">
        <f>IF(DR685&gt;EO681,BT684-BT685,0)</f>
        <v>0</v>
      </c>
      <c r="EP685" s="665">
        <f>IF(DR685&gt;EP681,BU684-BU685,0)</f>
        <v>0</v>
      </c>
      <c r="EQ685" s="665">
        <f>IF(DR685&gt;EQ681,BV684-BV685,0)</f>
        <v>0</v>
      </c>
      <c r="ER685" s="665">
        <f>IF(DR685&gt;ER681,BW684-BW685,0)</f>
        <v>0</v>
      </c>
      <c r="ES685" s="665">
        <f>IF(DR685&gt;ES681,BX684-BX685,0)</f>
        <v>0</v>
      </c>
      <c r="ET685" s="665">
        <f>IF(DR685&gt;ET681,BY684-BY685,0)</f>
        <v>0</v>
      </c>
      <c r="EU685" s="665">
        <f>IF(DR685&gt;EU681,BZ684-BZ685,0)</f>
        <v>0</v>
      </c>
      <c r="EV685" s="665">
        <f>IF(DR685&gt;EV681,CA684-CA685,0)</f>
        <v>0</v>
      </c>
      <c r="EW685" s="665">
        <f>IF(DR685&gt;EW681,CB684-CB685,0)</f>
        <v>0</v>
      </c>
      <c r="EX685" s="665">
        <f>IF(DR685&gt;EX681,CC684-CC685,0)</f>
        <v>0</v>
      </c>
      <c r="EY685" s="665">
        <f>IF(DR685&gt;EY681,CD684-CD685,0)</f>
        <v>0</v>
      </c>
      <c r="EZ685" s="665">
        <f>IF(DR685&gt;EZ681,CE684-CE685,0)</f>
        <v>0</v>
      </c>
      <c r="FA685" s="665">
        <f>IF(DR685&gt;FA681,CF684-CF685,0)</f>
        <v>0</v>
      </c>
      <c r="FB685" s="665">
        <f>IF(DR685&gt;FB681,CG684-CG685,0)</f>
        <v>0</v>
      </c>
      <c r="FC685" s="665">
        <f>IF(DR685&gt;FC681,CH684-CH685,0)</f>
        <v>0</v>
      </c>
      <c r="FD685" s="665">
        <f>IF(DR685&gt;FD681,CI684-CI685,0)</f>
        <v>0</v>
      </c>
      <c r="FE685" s="665">
        <f>IF(DR685&gt;FE681,CJ684-CJ685,0)</f>
        <v>0</v>
      </c>
      <c r="FF685" s="665">
        <f>IF(DR685&gt;FF681,CK684-CK685,0)</f>
        <v>0</v>
      </c>
      <c r="FG685" s="665">
        <f>IF(DR685&gt;FG681,CL684-CL685,0)</f>
        <v>0</v>
      </c>
      <c r="FH685" s="665">
        <f>IF(DR685&gt;FH681,CM684-CM685,0)</f>
        <v>0</v>
      </c>
      <c r="FI685" s="665">
        <f>IF(DR685&gt;FI681,CN684-CN685,0)</f>
        <v>0</v>
      </c>
      <c r="FJ685" s="665">
        <f>IF(DR685&gt;FJ681,CO684-CO685,0)</f>
        <v>0</v>
      </c>
      <c r="FK685" s="665">
        <f>IF(DR685&gt;FK681,CP684-CP685,0)</f>
        <v>0</v>
      </c>
      <c r="FL685" s="665">
        <f>IF(DR685&gt;FL681,CQ684-CQ685,0)</f>
        <v>0</v>
      </c>
      <c r="FM685" s="665">
        <f>IF(DR685&gt;FM681,CR684-CR685,0)</f>
        <v>0</v>
      </c>
      <c r="FN685" s="665">
        <f>IF(DR685&gt;FN681,CS684-CS685,0)</f>
        <v>0</v>
      </c>
      <c r="FO685" s="665">
        <f>IF(DR685&gt;FO681,CT684-CT685,0)</f>
        <v>0</v>
      </c>
      <c r="FP685" s="665">
        <f>IF(DR685&gt;FP681,CU684-CU685,0)</f>
        <v>0</v>
      </c>
      <c r="FQ685" s="665">
        <f>IF(DR685&gt;FQ681,CV684-CV685,0)</f>
        <v>0</v>
      </c>
      <c r="FR685" s="665">
        <f>IF(DR685&gt;FR681,CW684-CW685,0)</f>
        <v>0</v>
      </c>
      <c r="FS685" s="665">
        <f>IF(DR685&gt;FS681,CX684-CX685,0)</f>
        <v>0</v>
      </c>
      <c r="FT685" s="665">
        <f>IF(DR685&gt;FT681,CY684-CY685,0)</f>
        <v>0</v>
      </c>
      <c r="FU685" s="665">
        <f>IF(DR685&gt;FU681,CZ684-CZ685,0)</f>
        <v>0</v>
      </c>
      <c r="FV685" s="665">
        <f>IF(DR685&gt;FV681,DA684-DA685,0)</f>
        <v>0</v>
      </c>
      <c r="FW685" s="665">
        <f>IF(DR685&gt;FW681,DB684-DB685,0)</f>
        <v>0</v>
      </c>
      <c r="FX685" s="665">
        <f>IF(DR685&gt;FX681,DC684-DC685,0)</f>
        <v>0</v>
      </c>
      <c r="FY685" s="665">
        <f>IF(DR685&gt;FY681,DD684-DD685,0)</f>
        <v>0</v>
      </c>
      <c r="FZ685" s="665">
        <f>IF(DR685&gt;FZ681,DE684-DE685,0)</f>
        <v>0</v>
      </c>
      <c r="GA685" s="665">
        <f>IF(DR685&gt;GA681,DF684-DF685,0)</f>
        <v>0</v>
      </c>
      <c r="GB685" s="665">
        <f>IF(DR685&gt;GB681,DG684-DG685,0)</f>
        <v>0</v>
      </c>
      <c r="GC685" s="665">
        <f>IF(DR685&gt;GC681,DH684-DH685,0)</f>
        <v>0</v>
      </c>
      <c r="GD685" s="665">
        <f>IF(DR685&gt;GD681,DI684-DI685,0)</f>
        <v>0</v>
      </c>
      <c r="GE685" s="665">
        <f>IF(DR685&gt;GE681,DJ684-DJ685,0)</f>
        <v>0</v>
      </c>
      <c r="GF685" s="665">
        <f>IF(DR685&gt;GF681,DK684-DK685,0)</f>
        <v>0</v>
      </c>
      <c r="GG685" s="665">
        <f>IF(DR685&gt;GG681,DL684-DL685,0)</f>
        <v>0</v>
      </c>
      <c r="GH685" s="665">
        <f>IF(DR685&gt;GH681,DM684-DM685,0)</f>
        <v>0</v>
      </c>
      <c r="GI685" s="665">
        <f>IF(DR685&gt;GI681,DN684-DN685,0)</f>
        <v>0</v>
      </c>
      <c r="GJ685" s="665">
        <f>IF(DR685&gt;GJ681,DO684-DO685,0)</f>
        <v>0</v>
      </c>
      <c r="GK685" s="665">
        <f>IF(DR685&gt;GK681,DP684-DP685,0)</f>
        <v>0</v>
      </c>
      <c r="GL685" s="665" t="e">
        <f>SUM(DS685:GK685)+SUM(#REF!)=#REF!</f>
        <v>#REF!</v>
      </c>
      <c r="GM685" s="667"/>
      <c r="GN685" s="749">
        <v>2025</v>
      </c>
      <c r="GO685" s="664" t="e">
        <f>SUMIF(DS682:GK682,GO682,DS685:GK685)</f>
        <v>#REF!</v>
      </c>
      <c r="GP685" s="668" t="e">
        <f>SUMIF(DS682:GK682,GP682,DS685:GK685)</f>
        <v>#N/A</v>
      </c>
      <c r="GQ685" s="668" t="e">
        <f>SUMIF(DS682:GK682,GQ682,DS685:GK685)</f>
        <v>#N/A</v>
      </c>
      <c r="GR685" s="668" t="e">
        <f>SUMIF(DS682:GK682,GR682,DS685:GK685)</f>
        <v>#N/A</v>
      </c>
      <c r="GS685" s="668" t="e">
        <f>SUMIF(DS682:GK682,GS682,DS685:GK685)</f>
        <v>#N/A</v>
      </c>
      <c r="GT685" s="668" t="e">
        <f>SUMIF(DS682:GK682,GT682,DS685:GK685)</f>
        <v>#N/A</v>
      </c>
      <c r="GU685" s="668" t="e">
        <f>SUMIF(DS682:GK682,GU682,DS685:GK685)</f>
        <v>#N/A</v>
      </c>
      <c r="GV685" s="668" t="e">
        <f>SUMIF(DS682:GK682,GV682,DS685:GK685)</f>
        <v>#N/A</v>
      </c>
      <c r="GW685" s="668" t="e">
        <f>SUMIF(DS682:GK682,GW682,DS685:GK685)</f>
        <v>#N/A</v>
      </c>
      <c r="GX685" s="668" t="e">
        <f>SUMIF(DS682:GK682,GX682,DS685:GK685)</f>
        <v>#N/A</v>
      </c>
      <c r="GY685" s="668" t="e">
        <f>SUMIF(DS682:GK682,GY682,DS685:GK685)</f>
        <v>#N/A</v>
      </c>
      <c r="GZ685" s="646" t="e">
        <f>SUM(GO685:GY685)=(#REF!-SUM(#REF!))</f>
        <v>#REF!</v>
      </c>
    </row>
    <row r="686" spans="1:234" hidden="1" x14ac:dyDescent="0.25">
      <c r="A686" s="643" t="s">
        <v>208</v>
      </c>
      <c r="AI686" s="664">
        <v>2026</v>
      </c>
      <c r="AJ686" s="664">
        <v>0</v>
      </c>
      <c r="AK686" s="665">
        <f>IFERROR(#REF!/#REF!,0)</f>
        <v>0</v>
      </c>
      <c r="AL686" s="665">
        <f>IFERROR(#REF!/#REF!,0)</f>
        <v>0</v>
      </c>
      <c r="AM686" s="665">
        <f>IFERROR(#REF!/#REF!,0)</f>
        <v>0</v>
      </c>
      <c r="AN686" s="669">
        <f>IFERROR(#REF!/#REF!,0)</f>
        <v>0</v>
      </c>
      <c r="AO686" s="669">
        <f>IFERROR(#REF!/#REF!,0)</f>
        <v>0</v>
      </c>
      <c r="AP686" s="669">
        <f>IFERROR(#REF!/#REF!,0)</f>
        <v>0</v>
      </c>
      <c r="AQ686" s="669">
        <f>IFERROR(#REF!/#REF!,0)</f>
        <v>0</v>
      </c>
      <c r="AR686" s="669">
        <f>IFERROR(#REF!/#REF!,0)</f>
        <v>0</v>
      </c>
      <c r="AS686" s="669">
        <f>IFERROR(#REF!/#REF!,0)</f>
        <v>0</v>
      </c>
      <c r="AT686" s="669">
        <f>IFERROR(#REF!/#REF!,0)</f>
        <v>0</v>
      </c>
      <c r="AU686" s="666"/>
      <c r="AW686" s="749">
        <v>2026</v>
      </c>
      <c r="AX686" s="665" t="e">
        <f>#REF!</f>
        <v>#REF!</v>
      </c>
      <c r="AY686" s="665" t="e">
        <f>INDEX(AX677:BE678,MATCH(AW686,AV677:AV678,0),MATCH(AY681,AX675:BE675,0))*(INDEX(AK683:AT690,MATCH(AY681,AI683:AI690,0),MATCH(AY682,AK682:AT682,0)))</f>
        <v>#N/A</v>
      </c>
      <c r="AZ686" s="665" t="e">
        <f>INDEX(AX677:BE678,MATCH(AW686,AV677:AV678,0),MATCH(AZ681,AX675:BE675,0))*(INDEX(AK683:AT690,MATCH(AZ681,AI683:AI690,0),MATCH(AZ682,AK682:AT682,0)))</f>
        <v>#N/A</v>
      </c>
      <c r="BA686" s="665" t="e">
        <f>INDEX(AX677:BE678,MATCH(AW686,AV677:AV678,0),MATCH(BA681,AX675:BE675,0))*(INDEX(AK683:AT690,MATCH(BA681,AI683:AI690,0),MATCH(BA682,AK682:AT682,0)))</f>
        <v>#N/A</v>
      </c>
      <c r="BB686" s="665" t="e">
        <f>INDEX(AX677:BE678,MATCH(AW686,AV677:AV678,0),MATCH(BB681,AX675:BE675,0))*(INDEX(AK683:AT690,MATCH(BB681,AI683:AI690,0),MATCH(BB682,AK682:AT682,0)))</f>
        <v>#N/A</v>
      </c>
      <c r="BC686" s="665" t="e">
        <f>INDEX(AX677:BE678,MATCH(AW686,AV677:AV678,0),MATCH(BC681,AX675:BE675,0))*(INDEX(AK683:AT690,MATCH(BC681,AI683:AI690,0),MATCH(BC682,AK682:AT682,0)))</f>
        <v>#N/A</v>
      </c>
      <c r="BD686" s="665" t="e">
        <f>INDEX(AX677:BE678,MATCH(AW686,AV677:AV678,0),MATCH(BD681,AX675:BE675,0))*(INDEX(AK683:AT690,MATCH(BD681,AI683:AI690,0),MATCH(BD682,AK682:AT682,0)))</f>
        <v>#N/A</v>
      </c>
      <c r="BE686" s="665" t="e">
        <f>INDEX(AX677:BE678,MATCH(AW686,AV677:AV678,0),MATCH(BE681,AX675:BE675,0))*(INDEX(AK683:AT690,MATCH(BE681,AI683:AI690,0),MATCH(BE682,AK682:AT682,0)))</f>
        <v>#N/A</v>
      </c>
      <c r="BF686" s="665" t="e">
        <f>INDEX(AX677:BE678,MATCH(AW686,AV677:AV678,0),MATCH(BF681,AX675:BE675,0))*(INDEX(AK683:AT690,MATCH(BF681,AI683:AI690,0),MATCH(BF682,AK682:AT682,0)))</f>
        <v>#N/A</v>
      </c>
      <c r="BG686" s="665" t="e">
        <f>INDEX(AX677:BE678,MATCH(AW686,AV677:AV678,0),MATCH(BG681,AX675:BE675,0))*(INDEX(AK683:AT690,MATCH(BG681,AI683:AI690,0),MATCH(BG682,AK682:AT682,0)))</f>
        <v>#N/A</v>
      </c>
      <c r="BH686" s="665" t="e">
        <f>INDEX(AX677:BE678,MATCH(AW686,AV677:AV678,0),MATCH(BH681,AX675:BE675,0))*(INDEX(AK683:AT690,MATCH(BH681,AI683:AI690,0),MATCH(BH682,AK682:AT682,0)))</f>
        <v>#N/A</v>
      </c>
      <c r="BI686" s="665" t="e">
        <f>INDEX(AX677:BE678,MATCH(AW686,AV677:AV678,0),MATCH(BI681,AX675:BE675,0))*(INDEX(AK683:AT690,MATCH(BI681,AI683:AI690,0),MATCH(BI682,AK682:AT682,0)))</f>
        <v>#N/A</v>
      </c>
      <c r="BJ686" s="665" t="e">
        <f>INDEX(AX677:BE678,MATCH(AW686,AV677:AV678,0),MATCH(BJ681,AX675:BE675,0))*(INDEX(AK683:AT690,MATCH(BJ681,AI683:AI690,0),MATCH(BJ682,AK682:AT682,0)))</f>
        <v>#N/A</v>
      </c>
      <c r="BK686" s="665" t="e">
        <f>INDEX(AX677:BE678,MATCH(AW686,AV677:AV678,0),MATCH(BK681,AX675:BE675,0))*(INDEX(AK683:AT690,MATCH(BK681,AI683:AI690,0),MATCH(BK682,AK682:AT682,0)))</f>
        <v>#N/A</v>
      </c>
      <c r="BL686" s="665" t="e">
        <f>INDEX(AX677:BE678,MATCH(AW686,AV677:AV678,0),MATCH(BL681,AX675:BE675,0))*(INDEX(AK683:AT690,MATCH(BL681,AI683:AI690,0),MATCH(BL682,AK682:AT682,0)))</f>
        <v>#N/A</v>
      </c>
      <c r="BM686" s="665" t="e">
        <f>INDEX(AX677:BE678,MATCH(AW686,AV677:AV678,0),MATCH(BM681,AX675:BE675,0))*(INDEX(AK683:AT690,MATCH(BM681,AI683:AI690,0),MATCH(BM682,AK682:AT682,0)))</f>
        <v>#N/A</v>
      </c>
      <c r="BN686" s="665" t="e">
        <f>INDEX(AX677:BE678,MATCH(AW686,AV677:AV678,0),MATCH(BN681,AX675:BE675,0))*(INDEX(AK683:AT690,MATCH(BN681,AI683:AI690,0),MATCH(BN682,AK682:AT682,0)))</f>
        <v>#N/A</v>
      </c>
      <c r="BO686" s="665" t="e">
        <f>INDEX(AX677:BE678,MATCH(AW686,AV677:AV678,0),MATCH(BO681,AX675:BE675,0))*(INDEX(AK683:AT690,MATCH(BO681,AI683:AI690,0),MATCH(BO682,AK682:AT682,0)))</f>
        <v>#N/A</v>
      </c>
      <c r="BP686" s="665" t="e">
        <f>INDEX(AX677:BE678,MATCH(AW686,AV677:AV678,0),MATCH(BP681,AX675:BE675,0))*(INDEX(AK683:AT690,MATCH(BP681,AI683:AI690,0),MATCH(BP682,AK682:AT682,0)))</f>
        <v>#N/A</v>
      </c>
      <c r="BQ686" s="665" t="e">
        <f>INDEX(AX677:BE678,MATCH(AW686,AV677:AV678,0),MATCH(BQ681,AX675:BE675,0))*(INDEX(AK683:AT690,MATCH(BQ681,AI683:AI690,0),MATCH(BQ682,AK682:AT682,0)))</f>
        <v>#N/A</v>
      </c>
      <c r="BR686" s="665" t="e">
        <f>INDEX(AX677:BE678,MATCH(AW686,AV677:AV678,0),MATCH(BR681,AX675:BE675,0))*(INDEX(AK683:AT690,MATCH(BR681,AI683:AI690,0),MATCH(BR682,AK682:AT682,0)))</f>
        <v>#N/A</v>
      </c>
      <c r="BS686" s="665" t="e">
        <f>INDEX(AX677:BE678,MATCH(AW686,AV677:AV678,0),MATCH(BS681,AX675:BE675,0))*(INDEX(AK683:AT690,MATCH(BS681,AI683:AI690,0),MATCH(BS682,AK682:AT682,0)))</f>
        <v>#N/A</v>
      </c>
      <c r="BT686" s="665" t="e">
        <f>INDEX(AX677:BE678,MATCH(AW686,AV677:AV678,0),MATCH(BT681,AX675:BE675,0))*(INDEX(AK683:AT690,MATCH(BT681,AI683:AI690,0),MATCH(BT682,AK682:AT682,0)))</f>
        <v>#N/A</v>
      </c>
      <c r="BU686" s="665" t="e">
        <f>INDEX(AX677:BE678,MATCH(AW686,AV677:AV678,0),MATCH(BU681,AX675:BE675,0))*(INDEX(AK683:AT690,MATCH(BU681,AI683:AI690,0),MATCH(BU682,AK682:AT682,0)))</f>
        <v>#N/A</v>
      </c>
      <c r="BV686" s="665" t="e">
        <f>INDEX(AX677:BE678,MATCH(AW686,AV677:AV678,0),MATCH(BV681,AX675:BE675,0))*(INDEX(AK683:AT690,MATCH(BV681,AI683:AI690,0),MATCH(BV682,AK682:AT682,0)))</f>
        <v>#N/A</v>
      </c>
      <c r="BW686" s="665" t="e">
        <f>INDEX(AX677:BE678,MATCH(AW686,AV677:AV678,0),MATCH(BW681,AX675:BE675,0))*(INDEX(AK683:AT690,MATCH(BW681,AI683:AI690,0),MATCH(BW682,AK682:AT682,0)))</f>
        <v>#N/A</v>
      </c>
      <c r="BX686" s="665" t="e">
        <f>INDEX(AX677:BE678,MATCH(AW686,AV677:AV678,0),MATCH(BX681,AX675:BE675,0))*(INDEX(AK683:AT690,MATCH(BX681,AI683:AI690,0),MATCH(BX682,AK682:AT682,0)))</f>
        <v>#N/A</v>
      </c>
      <c r="BY686" s="665" t="e">
        <f>INDEX(AX677:BE678,MATCH(AW686,AV677:AV678,0),MATCH(BY681,AX675:BE675,0))*(INDEX(AK683:AT690,MATCH(BY681,AI683:AI690,0),MATCH(BY682,AK682:AT682,0)))</f>
        <v>#N/A</v>
      </c>
      <c r="BZ686" s="665" t="e">
        <f>INDEX(AX677:BE678,MATCH(AW686,AV677:AV678,0),MATCH(BZ681,AX675:BE675,0))*(INDEX(AK683:AT690,MATCH(BZ681,AI683:AI690,0),MATCH(BZ682,AK682:AT682,0)))</f>
        <v>#N/A</v>
      </c>
      <c r="CA686" s="665" t="e">
        <f>INDEX(AX677:BE678,MATCH(AW686,AV677:AV678,0),MATCH(CA681,AX675:BE675,0))*(INDEX(AK683:AT690,MATCH(CA681,AI683:AI690,0),MATCH(CA682,AK682:AT682,0)))</f>
        <v>#N/A</v>
      </c>
      <c r="CB686" s="665" t="e">
        <f>INDEX(AX677:BE678,MATCH(AW686,AV677:AV678,0),MATCH(CB681,AX675:BE675,0))*(INDEX(AK683:AT690,MATCH(CB681,AI683:AI690,0),MATCH(CB682,AK682:AT682,0)))</f>
        <v>#N/A</v>
      </c>
      <c r="CC686" s="665" t="e">
        <f>INDEX(AX677:BE678,MATCH(AW686,AV677:AV678,0),MATCH(CC681,AX675:BE675,0))*(INDEX(AK683:AT690,MATCH(CC681,AI683:AI690,0),MATCH(CC682,AK682:AT682,0)))</f>
        <v>#N/A</v>
      </c>
      <c r="CD686" s="665" t="e">
        <f>INDEX(AX677:BE678,MATCH(AW686,AV677:AV678,0),MATCH(CD681,AX675:BE675,0))*(INDEX(AK683:AT690,MATCH(CD681,AI683:AI690,0),MATCH(CD682,AK682:AT682,0)))</f>
        <v>#N/A</v>
      </c>
      <c r="CE686" s="665" t="e">
        <f>INDEX(AX677:BE678,MATCH(AW686,AV677:AV678,0),MATCH(CE681,AX675:BE675,0))*(INDEX(AK683:AT690,MATCH(CE681,AI683:AI690,0),MATCH(CE682,AK682:AT682,0)))</f>
        <v>#N/A</v>
      </c>
      <c r="CF686" s="665" t="e">
        <f>INDEX(AX677:BE678,MATCH(AW686,AV677:AV678,0),MATCH(CF681,AX675:BE675,0))*(INDEX(AK683:AT690,MATCH(CF681,AI683:AI690,0),MATCH(CF682,AK682:AT682,0)))</f>
        <v>#N/A</v>
      </c>
      <c r="CG686" s="665" t="e">
        <f>INDEX(AX677:BE678,MATCH(AW686,AV677:AV678,0),MATCH(CG681,AX675:BE675,0))*(INDEX(AK683:AT690,MATCH(CG681,AI683:AI690,0),MATCH(CG682,AK682:AT682,0)))</f>
        <v>#N/A</v>
      </c>
      <c r="CH686" s="665" t="e">
        <f>INDEX(AX677:BE678,MATCH(AW686,AV677:AV678,0),MATCH(CH681,AX675:BE675,0))*(INDEX(AK683:AT690,MATCH(CH681,AI683:AI690,0),MATCH(CH682,AK682:AT682,0)))</f>
        <v>#N/A</v>
      </c>
      <c r="CI686" s="665" t="e">
        <f>INDEX(AX677:BE678,MATCH(AW686,AV677:AV678,0),MATCH(CI681,AX675:BE675,0))*(INDEX(AK683:AT690,MATCH(CI681,AI683:AI690,0),MATCH(CI682,AK682:AT682,0)))</f>
        <v>#N/A</v>
      </c>
      <c r="CJ686" s="665" t="e">
        <f>INDEX(AX677:BE678,MATCH(AW686,AV677:AV678,0),MATCH(CJ681,AX675:BE675,0))*(INDEX(AK683:AT690,MATCH(CJ681,AI683:AI690,0),MATCH(CJ682,AK682:AT682,0)))</f>
        <v>#N/A</v>
      </c>
      <c r="CK686" s="665" t="e">
        <f>INDEX(AX677:BE678,MATCH(AW686,AV677:AV678,0),MATCH(CK681,AX675:BE675,0))*(INDEX(AK683:AT690,MATCH(CK681,AI683:AI690,0),MATCH(CK682,AK682:AT682,0)))</f>
        <v>#N/A</v>
      </c>
      <c r="CL686" s="665" t="e">
        <f>INDEX(AX677:BE678,MATCH(AW686,AV677:AV678,0),MATCH(CL681,AX675:BE675,0))*(INDEX(AK683:AT690,MATCH(CL681,AI683:AI690,0),MATCH(CL682,AK682:AT682,0)))</f>
        <v>#N/A</v>
      </c>
      <c r="CM686" s="665" t="e">
        <f>INDEX(AX677:BE678,MATCH(AW686,AV677:AV678,0),MATCH(CM681,AX675:BE675,0))*(INDEX(AK683:AT690,MATCH(CM681,AI683:AI690,0),MATCH(CM682,AK682:AT682,0)))</f>
        <v>#N/A</v>
      </c>
      <c r="CN686" s="665" t="e">
        <f>INDEX(AX677:BE678,MATCH(AW686,AV677:AV678,0),MATCH(CN681,AX675:BE675,0))*(INDEX(AK683:AT690,MATCH(CN681,AI683:AI690,0),MATCH(CN682,AK682:AT682,0)))</f>
        <v>#N/A</v>
      </c>
      <c r="CO686" s="665" t="e">
        <f>INDEX(AX677:BE678,MATCH(AW686,AV677:AV678,0),MATCH(CO681,AX675:BE675,0))*(INDEX(AK683:AT690,MATCH(CO681,AI683:AI690,0),MATCH(CO682,AK682:AT682,0)))</f>
        <v>#N/A</v>
      </c>
      <c r="CP686" s="665" t="e">
        <f>INDEX(AX677:BE678,MATCH(AW686,AV677:AV678,0),MATCH(CP681,AX675:BE675,0))*(INDEX(AK683:AT690,MATCH(CP681,AI683:AI690,0),MATCH(CP682,AK682:AT682,0)))</f>
        <v>#N/A</v>
      </c>
      <c r="CQ686" s="665" t="e">
        <f>INDEX(AX677:BE678,MATCH(AW686,AV677:AV678,0),MATCH(CQ681,AX675:BE675,0))*(INDEX(AK683:AT690,MATCH(CQ681,AI683:AI690,0),MATCH(CQ682,AK682:AT682,0)))</f>
        <v>#N/A</v>
      </c>
      <c r="CR686" s="665" t="e">
        <f>INDEX(AX677:BE678,MATCH(AW686,AV677:AV678,0),MATCH(CR681,AX675:BE675,0))*(INDEX(AK683:AT690,MATCH(CR681,AI683:AI690,0),MATCH(CR682,AK682:AT682,0)))</f>
        <v>#N/A</v>
      </c>
      <c r="CS686" s="665" t="e">
        <f>INDEX(AX677:BE678,MATCH(AW686,AV677:AV678,0),MATCH(CS681,AX675:BE675,0))*(INDEX(AK683:AT690,MATCH(CS681,AI683:AI690,0),MATCH(CS682,AK682:AT682,0)))</f>
        <v>#N/A</v>
      </c>
      <c r="CT686" s="665" t="e">
        <f>INDEX(AX677:BE678,MATCH(AW686,AV677:AV678,0),MATCH(CT681,AX675:BE675,0))*(INDEX(AK683:AT690,MATCH(CT681,AI683:AI690,0),MATCH(CT682,AK682:AT682,0)))</f>
        <v>#N/A</v>
      </c>
      <c r="CU686" s="665" t="e">
        <f>INDEX(AX677:BE678,MATCH(AW686,AV677:AV678,0),MATCH(CU681,AX675:BE675,0))*(INDEX(AK683:AT690,MATCH(CU681,AI683:AI690,0),MATCH(CU682,AK682:AT682,0)))</f>
        <v>#N/A</v>
      </c>
      <c r="CV686" s="665" t="e">
        <f>INDEX(AX677:BE678,MATCH(AW686,AV677:AV678,0),MATCH(CV681,AX675:BE675,0))*(INDEX(AK683:AT690,MATCH(CV681,AI683:AI690,0),MATCH(CV682,AK682:AT682,0)))</f>
        <v>#N/A</v>
      </c>
      <c r="CW686" s="665" t="e">
        <f>INDEX(AX677:BE678,MATCH(AW686,AV677:AV678,0),MATCH(CW681,AX675:BE675,0))*(INDEX(AK683:AT690,MATCH(CW681,AI683:AI690,0),MATCH(CW682,AK682:AT682,0)))</f>
        <v>#N/A</v>
      </c>
      <c r="CX686" s="665" t="e">
        <f>INDEX(AX677:BE678,MATCH(AW686,AV677:AV678,0),MATCH(CX681,AX675:BE675,0))*(INDEX(AK683:AT690,MATCH(CX681,AI683:AI690,0),MATCH(CX682,AK682:AT682,0)))</f>
        <v>#N/A</v>
      </c>
      <c r="CY686" s="665" t="e">
        <f>INDEX(AX677:BE678,MATCH(AW686,AV677:AV678,0),MATCH(CY681,AX675:BE675,0))*(INDEX(AK683:AT690,MATCH(CY681,AI683:AI690,0),MATCH(CY682,AK682:AT682,0)))</f>
        <v>#N/A</v>
      </c>
      <c r="CZ686" s="665" t="e">
        <f>INDEX(AX677:BE678,MATCH(AW686,AV677:AV678,0),MATCH(CZ681,AX675:BE675,0))*(INDEX(AK683:AT690,MATCH(CZ681,AI683:AI690,0),MATCH(CZ682,AK682:AT682,0)))</f>
        <v>#N/A</v>
      </c>
      <c r="DA686" s="665" t="e">
        <f>INDEX(AX677:BE678,MATCH(AW686,AV677:AV678,0),MATCH(DA681,AX675:BE675,0))*(INDEX(AK683:AT690,MATCH(DA681,AI683:AI690,0),MATCH(DA682,AK682:AT682,0)))</f>
        <v>#N/A</v>
      </c>
      <c r="DB686" s="665" t="e">
        <f>INDEX(AX677:BE678,MATCH(AW686,AV677:AV678,0),MATCH(DB681,AX675:BE675,0))*(INDEX(AK683:AT690,MATCH(DB681,AI683:AI690,0),MATCH(DB682,AK682:AT682,0)))</f>
        <v>#N/A</v>
      </c>
      <c r="DC686" s="665" t="e">
        <f>INDEX(AX677:BE678,MATCH(AW686,AV677:AV678,0),MATCH(DC681,AX675:BE675,0))*(INDEX(AK683:AT690,MATCH(DC681,AI683:AI690,0),MATCH(DC682,AK682:AT682,0)))</f>
        <v>#N/A</v>
      </c>
      <c r="DD686" s="665" t="e">
        <f>INDEX(AX677:BE678,MATCH(AW686,AV677:AV678,0),MATCH(DD681,AX675:BE675,0))*(INDEX(AK683:AT690,MATCH(DD681,AI683:AI690,0),MATCH(DD682,AK682:AT682,0)))</f>
        <v>#N/A</v>
      </c>
      <c r="DE686" s="665" t="e">
        <f>INDEX(AX677:BE678,MATCH(AW686,AV677:AV678,0),MATCH(DE681,AX675:BE675,0))*(INDEX(AK683:AT690,MATCH(DE681,AI683:AI690,0),MATCH(DE682,AK682:AT682,0)))</f>
        <v>#N/A</v>
      </c>
      <c r="DF686" s="665" t="e">
        <f>INDEX(AX677:BE678,MATCH(AW686,AV677:AV678,0),MATCH(DF681,AX675:BE675,0))*(INDEX(AK683:AT690,MATCH(DF681,AI683:AI690,0),MATCH(DF682,AK682:AT682,0)))</f>
        <v>#N/A</v>
      </c>
      <c r="DG686" s="665" t="e">
        <f>INDEX(AX677:BE678,MATCH(AW686,AV677:AV678,0),MATCH(DG681,AX675:BE675,0))*(INDEX(AK683:AT690,MATCH(DG681,AI683:AI690,0),MATCH(DG682,AK682:AT682,0)))</f>
        <v>#N/A</v>
      </c>
      <c r="DH686" s="665" t="e">
        <f>INDEX(AX677:BE678,MATCH(AW686,AV677:AV678,0),MATCH(DH681,AX675:BE675,0))*(INDEX(AK683:AT690,MATCH(DH681,AI683:AI690,0),MATCH(DH682,AK682:AT682,0)))</f>
        <v>#N/A</v>
      </c>
      <c r="DI686" s="665" t="e">
        <f>INDEX(AX677:BE678,MATCH(AW686,AV677:AV678,0),MATCH(DI681,AX675:BE675,0))*(INDEX(AK683:AT690,MATCH(DI681,AI683:AI690,0),MATCH(DI682,AK682:AT682,0)))</f>
        <v>#N/A</v>
      </c>
      <c r="DJ686" s="665" t="e">
        <f>INDEX(AX677:BE678,MATCH(AW686,AV677:AV678,0),MATCH(DJ681,AX675:BE675,0))*(INDEX(AK683:AT690,MATCH(DJ681,AI683:AI690,0),MATCH(DJ682,AK682:AT682,0)))</f>
        <v>#N/A</v>
      </c>
      <c r="DK686" s="665" t="e">
        <f>INDEX(AX677:BE678,MATCH(AW686,AV677:AV678,0),MATCH(DK681,AX675:BE675,0))*(INDEX(AK683:AT690,MATCH(DK681,AI683:AI690,0),MATCH(DK682,AK682:AT682,0)))</f>
        <v>#N/A</v>
      </c>
      <c r="DL686" s="665" t="e">
        <f>INDEX(AX677:BE678,MATCH(AW686,AV677:AV678,0),MATCH(DL681,AX675:BE675,0))*(INDEX(AK683:AT690,MATCH(DL681,AI683:AI690,0),MATCH(DL682,AK682:AT682,0)))</f>
        <v>#N/A</v>
      </c>
      <c r="DM686" s="665" t="e">
        <f>INDEX(AX677:BE678,MATCH(AW686,AV677:AV678,0),MATCH(DM681,AX675:BE675,0))*(INDEX(AK683:AT690,MATCH(DM681,AI683:AI690,0),MATCH(DM682,AK682:AT682,0)))</f>
        <v>#N/A</v>
      </c>
      <c r="DN686" s="665" t="e">
        <f>INDEX(AX677:BE678,MATCH(AW686,AV677:AV678,0),MATCH(DN681,AX675:BE675,0))*(INDEX(AK683:AT690,MATCH(DN681,AI683:AI690,0),MATCH(DN682,AK682:AT682,0)))</f>
        <v>#N/A</v>
      </c>
      <c r="DO686" s="665" t="e">
        <f>INDEX(AX677:BE678,MATCH(AW686,AV677:AV678,0),MATCH(DO681,AX675:BE675,0))*(INDEX(AK683:AT690,MATCH(DO681,AI683:AI690,0),MATCH(DO682,AK682:AT682,0)))</f>
        <v>#N/A</v>
      </c>
      <c r="DP686" s="665" t="e">
        <f>INDEX(AX677:BE678,MATCH(AW686,AV677:AV678,0),MATCH(DP681,AX675:BE675,0))*(INDEX(AK683:AT690,MATCH(DP681,AI683:AI690,0),MATCH(DP682,AK682:AT682,0)))</f>
        <v>#N/A</v>
      </c>
      <c r="DQ686" s="643" t="e">
        <f>SUM(AX686:DP686)=#REF!</f>
        <v>#REF!</v>
      </c>
      <c r="DR686" s="749">
        <v>2026</v>
      </c>
      <c r="DS686" s="665" t="e">
        <f>IF(DR686&gt;DS681,AX685-AX686,0)</f>
        <v>#REF!</v>
      </c>
      <c r="DT686" s="665" t="e">
        <f>IF(DR686&gt;DT681,AY685-AY686,0)</f>
        <v>#N/A</v>
      </c>
      <c r="DU686" s="665" t="e">
        <f>IF(DR686&gt;DU681,AZ685-AZ686,0)</f>
        <v>#N/A</v>
      </c>
      <c r="DV686" s="665" t="e">
        <f>IF(DR686&gt;DV681,BA685-BA686,0)</f>
        <v>#N/A</v>
      </c>
      <c r="DW686" s="665" t="e">
        <f>IF(DR686&gt;DW681,BB685-BB686,0)</f>
        <v>#N/A</v>
      </c>
      <c r="DX686" s="665" t="e">
        <f>IF(DR686&gt;DX681,BC685-BC686,0)</f>
        <v>#N/A</v>
      </c>
      <c r="DY686" s="665" t="e">
        <f>IF(DR686&gt;DY681,BD685-BD686,0)</f>
        <v>#N/A</v>
      </c>
      <c r="DZ686" s="665" t="e">
        <f>IF(DR686&gt;DZ681,BE685-BE686,0)</f>
        <v>#N/A</v>
      </c>
      <c r="EA686" s="665" t="e">
        <f>IF(DR686&gt;EA681,BF685-BF686,0)</f>
        <v>#N/A</v>
      </c>
      <c r="EB686" s="665" t="e">
        <f>IF(DR686&gt;EB681,BG685-BG686,0)</f>
        <v>#N/A</v>
      </c>
      <c r="EC686" s="665" t="e">
        <f>IF(DR686&gt;EC681,BH685-BH686,0)</f>
        <v>#N/A</v>
      </c>
      <c r="ED686" s="665" t="e">
        <f>IF(DR686&gt;ED681,BI685-BI686,0)</f>
        <v>#N/A</v>
      </c>
      <c r="EE686" s="665" t="e">
        <f>IF(DR686&gt;EE681,BJ685-BJ686,0)</f>
        <v>#N/A</v>
      </c>
      <c r="EF686" s="665" t="e">
        <f>IF(DR686&gt;EF681,BK685-BK686,0)</f>
        <v>#N/A</v>
      </c>
      <c r="EG686" s="665" t="e">
        <f>IF(DR686&gt;EG681,BL685-BL686,0)</f>
        <v>#N/A</v>
      </c>
      <c r="EH686" s="665" t="e">
        <f>IF(DR686&gt;EH681,BM685-BM686,0)</f>
        <v>#N/A</v>
      </c>
      <c r="EI686" s="665" t="e">
        <f>IF(DR686&gt;EI681,BN685-BN686,0)</f>
        <v>#N/A</v>
      </c>
      <c r="EJ686" s="665" t="e">
        <f>IF(DR686&gt;EJ681,BO685-BO686,0)</f>
        <v>#N/A</v>
      </c>
      <c r="EK686" s="665" t="e">
        <f>IF(DR686&gt;EK681,BP685-BP686,0)</f>
        <v>#N/A</v>
      </c>
      <c r="EL686" s="665" t="e">
        <f>IF(DR686&gt;EL681,BQ685-BQ686,0)</f>
        <v>#N/A</v>
      </c>
      <c r="EM686" s="665" t="e">
        <f>IF(DR686&gt;EM681,BR685-BR686,0)</f>
        <v>#N/A</v>
      </c>
      <c r="EN686" s="665">
        <f>IF(DR686&gt;EN681,BS685-BS686,0)</f>
        <v>0</v>
      </c>
      <c r="EO686" s="665">
        <f>IF(DR686&gt;EO681,BT685-BT686,0)</f>
        <v>0</v>
      </c>
      <c r="EP686" s="665">
        <f>IF(DR686&gt;EP681,BU685-BU686,0)</f>
        <v>0</v>
      </c>
      <c r="EQ686" s="665">
        <f>IF(DR686&gt;EQ681,BV685-BV686,0)</f>
        <v>0</v>
      </c>
      <c r="ER686" s="665">
        <f>IF(DR686&gt;ER681,BW685-BW686,0)</f>
        <v>0</v>
      </c>
      <c r="ES686" s="665">
        <f>IF(DR686&gt;ES681,BX685-BX686,0)</f>
        <v>0</v>
      </c>
      <c r="ET686" s="665">
        <f>IF(DR686&gt;ET681,BY685-BY686,0)</f>
        <v>0</v>
      </c>
      <c r="EU686" s="665">
        <f>IF(DR686&gt;EU681,BZ685-BZ686,0)</f>
        <v>0</v>
      </c>
      <c r="EV686" s="665">
        <f>IF(DR686&gt;EV681,CA685-CA686,0)</f>
        <v>0</v>
      </c>
      <c r="EW686" s="665">
        <f>IF(DR686&gt;EW681,CB685-CB686,0)</f>
        <v>0</v>
      </c>
      <c r="EX686" s="665">
        <f>IF(DR686&gt;EX681,CC685-CC686,0)</f>
        <v>0</v>
      </c>
      <c r="EY686" s="665">
        <f>IF(DR686&gt;EY681,CD685-CD686,0)</f>
        <v>0</v>
      </c>
      <c r="EZ686" s="665">
        <f>IF(DR686&gt;EZ681,CE685-CE686,0)</f>
        <v>0</v>
      </c>
      <c r="FA686" s="665">
        <f>IF(DR686&gt;FA681,CF685-CF686,0)</f>
        <v>0</v>
      </c>
      <c r="FB686" s="665">
        <f>IF(DR686&gt;FB681,CG685-CG686,0)</f>
        <v>0</v>
      </c>
      <c r="FC686" s="665">
        <f>IF(DR686&gt;FC681,CH685-CH686,0)</f>
        <v>0</v>
      </c>
      <c r="FD686" s="665">
        <f>IF(DR686&gt;FD681,CI685-CI686,0)</f>
        <v>0</v>
      </c>
      <c r="FE686" s="665">
        <f>IF(DR686&gt;FE681,CJ685-CJ686,0)</f>
        <v>0</v>
      </c>
      <c r="FF686" s="665">
        <f>IF(DR686&gt;FF681,CK685-CK686,0)</f>
        <v>0</v>
      </c>
      <c r="FG686" s="665">
        <f>IF(DR686&gt;FG681,CL685-CL686,0)</f>
        <v>0</v>
      </c>
      <c r="FH686" s="665">
        <f>IF(DR686&gt;FH681,CM685-CM686,0)</f>
        <v>0</v>
      </c>
      <c r="FI686" s="665">
        <f>IF(DR686&gt;FI681,CN685-CN686,0)</f>
        <v>0</v>
      </c>
      <c r="FJ686" s="665">
        <f>IF(DR686&gt;FJ681,CO685-CO686,0)</f>
        <v>0</v>
      </c>
      <c r="FK686" s="665">
        <f>IF(DR686&gt;FK681,CP685-CP686,0)</f>
        <v>0</v>
      </c>
      <c r="FL686" s="665">
        <f>IF(DR686&gt;FL681,CQ685-CQ686,0)</f>
        <v>0</v>
      </c>
      <c r="FM686" s="665">
        <f>IF(DR686&gt;FM681,CR685-CR686,0)</f>
        <v>0</v>
      </c>
      <c r="FN686" s="665">
        <f>IF(DR686&gt;FN681,CS685-CS686,0)</f>
        <v>0</v>
      </c>
      <c r="FO686" s="665">
        <f>IF(DR686&gt;FO681,CT685-CT686,0)</f>
        <v>0</v>
      </c>
      <c r="FP686" s="665">
        <f>IF(DR686&gt;FP681,CU685-CU686,0)</f>
        <v>0</v>
      </c>
      <c r="FQ686" s="665">
        <f>IF(DR686&gt;FQ681,CV685-CV686,0)</f>
        <v>0</v>
      </c>
      <c r="FR686" s="665">
        <f>IF(DR686&gt;FR681,CW685-CW686,0)</f>
        <v>0</v>
      </c>
      <c r="FS686" s="665">
        <f>IF(DR686&gt;FS681,CX685-CX686,0)</f>
        <v>0</v>
      </c>
      <c r="FT686" s="665">
        <f>IF(DR686&gt;FT681,CY685-CY686,0)</f>
        <v>0</v>
      </c>
      <c r="FU686" s="665">
        <f>IF(DR686&gt;FU681,CZ685-CZ686,0)</f>
        <v>0</v>
      </c>
      <c r="FV686" s="665">
        <f>IF(DR686&gt;FV681,DA685-DA686,0)</f>
        <v>0</v>
      </c>
      <c r="FW686" s="665">
        <f>IF(DR686&gt;FW681,DB685-DB686,0)</f>
        <v>0</v>
      </c>
      <c r="FX686" s="665">
        <f>IF(DR686&gt;FX681,DC685-DC686,0)</f>
        <v>0</v>
      </c>
      <c r="FY686" s="665">
        <f>IF(DR686&gt;FY681,DD685-DD686,0)</f>
        <v>0</v>
      </c>
      <c r="FZ686" s="665">
        <f>IF(DR686&gt;FZ681,DE685-DE686,0)</f>
        <v>0</v>
      </c>
      <c r="GA686" s="665">
        <f>IF(DR686&gt;GA681,DF685-DF686,0)</f>
        <v>0</v>
      </c>
      <c r="GB686" s="665">
        <f>IF(DR686&gt;GB681,DG685-DG686,0)</f>
        <v>0</v>
      </c>
      <c r="GC686" s="665">
        <f>IF(DR686&gt;GC681,DH685-DH686,0)</f>
        <v>0</v>
      </c>
      <c r="GD686" s="665">
        <f>IF(DR686&gt;GD681,DI685-DI686,0)</f>
        <v>0</v>
      </c>
      <c r="GE686" s="665">
        <f>IF(DR686&gt;GE681,DJ685-DJ686,0)</f>
        <v>0</v>
      </c>
      <c r="GF686" s="665">
        <f>IF(DR686&gt;GF681,DK685-DK686,0)</f>
        <v>0</v>
      </c>
      <c r="GG686" s="665">
        <f>IF(DR686&gt;GG681,DL685-DL686,0)</f>
        <v>0</v>
      </c>
      <c r="GH686" s="665">
        <f>IF(DR686&gt;GH681,DM685-DM686,0)</f>
        <v>0</v>
      </c>
      <c r="GI686" s="665">
        <f>IF(DR686&gt;GI681,DN685-DN686,0)</f>
        <v>0</v>
      </c>
      <c r="GJ686" s="665">
        <f>IF(DR686&gt;GJ681,DO685-DO686,0)</f>
        <v>0</v>
      </c>
      <c r="GK686" s="665">
        <f>IF(DR686&gt;GK681,DP685-DP686,0)</f>
        <v>0</v>
      </c>
      <c r="GL686" s="665" t="e">
        <f>SUM(DS686:GK686)+SUM(#REF!)=#REF!</f>
        <v>#REF!</v>
      </c>
      <c r="GM686" s="667"/>
      <c r="GN686" s="749">
        <v>2026</v>
      </c>
      <c r="GO686" s="664" t="e">
        <f>SUMIF(DS682:GK682,GO682,DS686:GK686)</f>
        <v>#REF!</v>
      </c>
      <c r="GP686" s="668" t="e">
        <f>SUMIF(DS682:GK682,GP682,DS686:GK686)</f>
        <v>#N/A</v>
      </c>
      <c r="GQ686" s="668" t="e">
        <f>SUMIF(DS682:GK682,GQ682,DS686:GK686)</f>
        <v>#N/A</v>
      </c>
      <c r="GR686" s="668" t="e">
        <f>SUMIF(DS682:GK682,GR682,DS686:GK686)</f>
        <v>#N/A</v>
      </c>
      <c r="GS686" s="668" t="e">
        <f>SUMIF(DS682:GK682,GS682,DS686:GK686)</f>
        <v>#N/A</v>
      </c>
      <c r="GT686" s="668" t="e">
        <f>SUMIF(DS682:GK682,GT682,DS686:GK686)</f>
        <v>#N/A</v>
      </c>
      <c r="GU686" s="668" t="e">
        <f>SUMIF(DS682:GK682,GU682,DS686:GK686)</f>
        <v>#N/A</v>
      </c>
      <c r="GV686" s="668" t="e">
        <f>SUMIF(DS682:GK682,GV682,DS686:GK686)</f>
        <v>#N/A</v>
      </c>
      <c r="GW686" s="668" t="e">
        <f>SUMIF(DS682:GK682,GW682,DS686:GK686)</f>
        <v>#N/A</v>
      </c>
      <c r="GX686" s="668" t="e">
        <f>SUMIF(DS682:GK682,GX682,DS686:GK686)</f>
        <v>#N/A</v>
      </c>
      <c r="GY686" s="668" t="e">
        <f>SUMIF(DS682:GK682,GY682,DS686:GK686)</f>
        <v>#N/A</v>
      </c>
      <c r="GZ686" s="646" t="e">
        <f>SUM(GO686:GY686)=(#REF!-SUM(#REF!))</f>
        <v>#REF!</v>
      </c>
    </row>
    <row r="687" spans="1:234" hidden="1" x14ac:dyDescent="0.25">
      <c r="A687" s="643" t="s">
        <v>208</v>
      </c>
      <c r="AI687" s="664">
        <v>2027</v>
      </c>
      <c r="AJ687" s="664">
        <v>0</v>
      </c>
      <c r="AK687" s="665">
        <f>IFERROR(#REF!/#REF!,0)</f>
        <v>0</v>
      </c>
      <c r="AL687" s="665">
        <f>IFERROR(#REF!/#REF!,0)</f>
        <v>0</v>
      </c>
      <c r="AM687" s="665">
        <f>IFERROR(#REF!/#REF!,0)</f>
        <v>0</v>
      </c>
      <c r="AN687" s="669">
        <f>IFERROR(#REF!/#REF!,0)</f>
        <v>0</v>
      </c>
      <c r="AO687" s="669">
        <f>IFERROR(#REF!/#REF!,0)</f>
        <v>0</v>
      </c>
      <c r="AP687" s="669">
        <f>IFERROR(#REF!/#REF!,0)</f>
        <v>0</v>
      </c>
      <c r="AQ687" s="669">
        <f>IFERROR(#REF!/#REF!,0)</f>
        <v>0</v>
      </c>
      <c r="AR687" s="669">
        <f>IFERROR(#REF!/#REF!,0)</f>
        <v>0</v>
      </c>
      <c r="AS687" s="669">
        <f>IFERROR(#REF!/#REF!,0)</f>
        <v>0</v>
      </c>
      <c r="AT687" s="669">
        <f>IFERROR(#REF!/#REF!,0)</f>
        <v>0</v>
      </c>
      <c r="AU687" s="666"/>
      <c r="AW687" s="749">
        <v>2027</v>
      </c>
      <c r="AX687" s="665" t="e">
        <f>#REF!</f>
        <v>#REF!</v>
      </c>
      <c r="AY687" s="665" t="e">
        <f>INDEX(AX677:BE678,MATCH(AW687,AV677:AV678,0),MATCH(AY681,AX675:BE675,0))*(INDEX(AK683:AT690,MATCH(AY681,AI683:AI690,0),MATCH(AY682,AK682:AT682,0)))</f>
        <v>#N/A</v>
      </c>
      <c r="AZ687" s="665" t="e">
        <f>INDEX(AX677:BE678,MATCH(AW687,AV677:AV678,0),MATCH(AZ681,AX675:BE675,0))*(INDEX(AK683:AT690,MATCH(AZ681,AI683:AI690,0),MATCH(AZ682,AK682:AT682,0)))</f>
        <v>#N/A</v>
      </c>
      <c r="BA687" s="665" t="e">
        <f>INDEX(AX677:BE678,MATCH(AW687,AV677:AV678,0),MATCH(BA681,AX675:BE675,0))*(INDEX(AK683:AT690,MATCH(BA681,AI683:AI690,0),MATCH(BA682,AK682:AT682,0)))</f>
        <v>#N/A</v>
      </c>
      <c r="BB687" s="665" t="e">
        <f>INDEX(AX677:BE678,MATCH(AW687,AV677:AV678,0),MATCH(BB681,AX675:BE675,0))*(INDEX(AK683:AT690,MATCH(BB681,AI683:AI690,0),MATCH(BB682,AK682:AT682,0)))</f>
        <v>#N/A</v>
      </c>
      <c r="BC687" s="665" t="e">
        <f>INDEX(AX677:BE678,MATCH(AW687,AV677:AV678,0),MATCH(BC681,AX675:BE675,0))*(INDEX(AK683:AT690,MATCH(BC681,AI683:AI690,0),MATCH(BC682,AK682:AT682,0)))</f>
        <v>#N/A</v>
      </c>
      <c r="BD687" s="665" t="e">
        <f>INDEX(AX677:BE678,MATCH(AW687,AV677:AV678,0),MATCH(BD681,AX675:BE675,0))*(INDEX(AK683:AT690,MATCH(BD681,AI683:AI690,0),MATCH(BD682,AK682:AT682,0)))</f>
        <v>#N/A</v>
      </c>
      <c r="BE687" s="665" t="e">
        <f>INDEX(AX677:BE678,MATCH(AW687,AV677:AV678,0),MATCH(BE681,AX675:BE675,0))*(INDEX(AK683:AT690,MATCH(BE681,AI683:AI690,0),MATCH(BE682,AK682:AT682,0)))</f>
        <v>#N/A</v>
      </c>
      <c r="BF687" s="665" t="e">
        <f>INDEX(AX677:BE678,MATCH(AW687,AV677:AV678,0),MATCH(BF681,AX675:BE675,0))*(INDEX(AK683:AT690,MATCH(BF681,AI683:AI690,0),MATCH(BF682,AK682:AT682,0)))</f>
        <v>#N/A</v>
      </c>
      <c r="BG687" s="665" t="e">
        <f>INDEX(AX677:BE678,MATCH(AW687,AV677:AV678,0),MATCH(BG681,AX675:BE675,0))*(INDEX(AK683:AT690,MATCH(BG681,AI683:AI690,0),MATCH(BG682,AK682:AT682,0)))</f>
        <v>#N/A</v>
      </c>
      <c r="BH687" s="665" t="e">
        <f>INDEX(AX677:BE678,MATCH(AW687,AV677:AV678,0),MATCH(BH681,AX675:BE675,0))*(INDEX(AK683:AT690,MATCH(BH681,AI683:AI690,0),MATCH(BH682,AK682:AT682,0)))</f>
        <v>#N/A</v>
      </c>
      <c r="BI687" s="665" t="e">
        <f>INDEX(AX677:BE678,MATCH(AW687,AV677:AV678,0),MATCH(BI681,AX675:BE675,0))*(INDEX(AK683:AT690,MATCH(BI681,AI683:AI690,0),MATCH(BI682,AK682:AT682,0)))</f>
        <v>#N/A</v>
      </c>
      <c r="BJ687" s="665" t="e">
        <f>INDEX(AX677:BE678,MATCH(AW687,AV677:AV678,0),MATCH(BJ681,AX675:BE675,0))*(INDEX(AK683:AT690,MATCH(BJ681,AI683:AI690,0),MATCH(BJ682,AK682:AT682,0)))</f>
        <v>#N/A</v>
      </c>
      <c r="BK687" s="665" t="e">
        <f>INDEX(AX677:BE678,MATCH(AW687,AV677:AV678,0),MATCH(BK681,AX675:BE675,0))*(INDEX(AK683:AT690,MATCH(BK681,AI683:AI690,0),MATCH(BK682,AK682:AT682,0)))</f>
        <v>#N/A</v>
      </c>
      <c r="BL687" s="665" t="e">
        <f>INDEX(AX677:BE678,MATCH(AW687,AV677:AV678,0),MATCH(BL681,AX675:BE675,0))*(INDEX(AK683:AT690,MATCH(BL681,AI683:AI690,0),MATCH(BL682,AK682:AT682,0)))</f>
        <v>#N/A</v>
      </c>
      <c r="BM687" s="665" t="e">
        <f>INDEX(AX677:BE678,MATCH(AW687,AV677:AV678,0),MATCH(BM681,AX675:BE675,0))*(INDEX(AK683:AT690,MATCH(BM681,AI683:AI690,0),MATCH(BM682,AK682:AT682,0)))</f>
        <v>#N/A</v>
      </c>
      <c r="BN687" s="665" t="e">
        <f>INDEX(AX677:BE678,MATCH(AW687,AV677:AV678,0),MATCH(BN681,AX675:BE675,0))*(INDEX(AK683:AT690,MATCH(BN681,AI683:AI690,0),MATCH(BN682,AK682:AT682,0)))</f>
        <v>#N/A</v>
      </c>
      <c r="BO687" s="665" t="e">
        <f>INDEX(AX677:BE678,MATCH(AW687,AV677:AV678,0),MATCH(BO681,AX675:BE675,0))*(INDEX(AK683:AT690,MATCH(BO681,AI683:AI690,0),MATCH(BO682,AK682:AT682,0)))</f>
        <v>#N/A</v>
      </c>
      <c r="BP687" s="665" t="e">
        <f>INDEX(AX677:BE678,MATCH(AW687,AV677:AV678,0),MATCH(BP681,AX675:BE675,0))*(INDEX(AK683:AT690,MATCH(BP681,AI683:AI690,0),MATCH(BP682,AK682:AT682,0)))</f>
        <v>#N/A</v>
      </c>
      <c r="BQ687" s="665" t="e">
        <f>INDEX(AX677:BE678,MATCH(AW687,AV677:AV678,0),MATCH(BQ681,AX675:BE675,0))*(INDEX(AK683:AT690,MATCH(BQ681,AI683:AI690,0),MATCH(BQ682,AK682:AT682,0)))</f>
        <v>#N/A</v>
      </c>
      <c r="BR687" s="665" t="e">
        <f>INDEX(AX677:BE678,MATCH(AW687,AV677:AV678,0),MATCH(BR681,AX675:BE675,0))*(INDEX(AK683:AT690,MATCH(BR681,AI683:AI690,0),MATCH(BR682,AK682:AT682,0)))</f>
        <v>#N/A</v>
      </c>
      <c r="BS687" s="665" t="e">
        <f>INDEX(AX677:BE678,MATCH(AW687,AV677:AV678,0),MATCH(BS681,AX675:BE675,0))*(INDEX(AK683:AT690,MATCH(BS681,AI683:AI690,0),MATCH(BS682,AK682:AT682,0)))</f>
        <v>#N/A</v>
      </c>
      <c r="BT687" s="665" t="e">
        <f>INDEX(AX677:BE678,MATCH(AW687,AV677:AV678,0),MATCH(BT681,AX675:BE675,0))*(INDEX(AK683:AT690,MATCH(BT681,AI683:AI690,0),MATCH(BT682,AK682:AT682,0)))</f>
        <v>#N/A</v>
      </c>
      <c r="BU687" s="665" t="e">
        <f>INDEX(AX677:BE678,MATCH(AW687,AV677:AV678,0),MATCH(BU681,AX675:BE675,0))*(INDEX(AK683:AT690,MATCH(BU681,AI683:AI690,0),MATCH(BU682,AK682:AT682,0)))</f>
        <v>#N/A</v>
      </c>
      <c r="BV687" s="665" t="e">
        <f>INDEX(AX677:BE678,MATCH(AW687,AV677:AV678,0),MATCH(BV681,AX675:BE675,0))*(INDEX(AK683:AT690,MATCH(BV681,AI683:AI690,0),MATCH(BV682,AK682:AT682,0)))</f>
        <v>#N/A</v>
      </c>
      <c r="BW687" s="665" t="e">
        <f>INDEX(AX677:BE678,MATCH(AW687,AV677:AV678,0),MATCH(BW681,AX675:BE675,0))*(INDEX(AK683:AT690,MATCH(BW681,AI683:AI690,0),MATCH(BW682,AK682:AT682,0)))</f>
        <v>#N/A</v>
      </c>
      <c r="BX687" s="665" t="e">
        <f>INDEX(AX677:BE678,MATCH(AW687,AV677:AV678,0),MATCH(BX681,AX675:BE675,0))*(INDEX(AK683:AT690,MATCH(BX681,AI683:AI690,0),MATCH(BX682,AK682:AT682,0)))</f>
        <v>#N/A</v>
      </c>
      <c r="BY687" s="665" t="e">
        <f>INDEX(AX677:BE678,MATCH(AW687,AV677:AV678,0),MATCH(BY681,AX675:BE675,0))*(INDEX(AK683:AT690,MATCH(BY681,AI683:AI690,0),MATCH(BY682,AK682:AT682,0)))</f>
        <v>#N/A</v>
      </c>
      <c r="BZ687" s="665" t="e">
        <f>INDEX(AX677:BE678,MATCH(AW687,AV677:AV678,0),MATCH(BZ681,AX675:BE675,0))*(INDEX(AK683:AT690,MATCH(BZ681,AI683:AI690,0),MATCH(BZ682,AK682:AT682,0)))</f>
        <v>#N/A</v>
      </c>
      <c r="CA687" s="665" t="e">
        <f>INDEX(AX677:BE678,MATCH(AW687,AV677:AV678,0),MATCH(CA681,AX675:BE675,0))*(INDEX(AK683:AT690,MATCH(CA681,AI683:AI690,0),MATCH(CA682,AK682:AT682,0)))</f>
        <v>#N/A</v>
      </c>
      <c r="CB687" s="665" t="e">
        <f>INDEX(AX677:BE678,MATCH(AW687,AV677:AV678,0),MATCH(CB681,AX675:BE675,0))*(INDEX(AK683:AT690,MATCH(CB681,AI683:AI690,0),MATCH(CB682,AK682:AT682,0)))</f>
        <v>#N/A</v>
      </c>
      <c r="CC687" s="665" t="e">
        <f>INDEX(AX677:BE678,MATCH(AW687,AV677:AV678,0),MATCH(CC681,AX675:BE675,0))*(INDEX(AK683:AT690,MATCH(CC681,AI683:AI690,0),MATCH(CC682,AK682:AT682,0)))</f>
        <v>#N/A</v>
      </c>
      <c r="CD687" s="665" t="e">
        <f>INDEX(AX677:BE678,MATCH(AW687,AV677:AV678,0),MATCH(CD681,AX675:BE675,0))*(INDEX(AK683:AT690,MATCH(CD681,AI683:AI690,0),MATCH(CD682,AK682:AT682,0)))</f>
        <v>#N/A</v>
      </c>
      <c r="CE687" s="665" t="e">
        <f>INDEX(AX677:BE678,MATCH(AW687,AV677:AV678,0),MATCH(CE681,AX675:BE675,0))*(INDEX(AK683:AT690,MATCH(CE681,AI683:AI690,0),MATCH(CE682,AK682:AT682,0)))</f>
        <v>#N/A</v>
      </c>
      <c r="CF687" s="665" t="e">
        <f>INDEX(AX677:BE678,MATCH(AW687,AV677:AV678,0),MATCH(CF681,AX675:BE675,0))*(INDEX(AK683:AT690,MATCH(CF681,AI683:AI690,0),MATCH(CF682,AK682:AT682,0)))</f>
        <v>#N/A</v>
      </c>
      <c r="CG687" s="665" t="e">
        <f>INDEX(AX677:BE678,MATCH(AW687,AV677:AV678,0),MATCH(CG681,AX675:BE675,0))*(INDEX(AK683:AT690,MATCH(CG681,AI683:AI690,0),MATCH(CG682,AK682:AT682,0)))</f>
        <v>#N/A</v>
      </c>
      <c r="CH687" s="665" t="e">
        <f>INDEX(AX677:BE678,MATCH(AW687,AV677:AV678,0),MATCH(CH681,AX675:BE675,0))*(INDEX(AK683:AT690,MATCH(CH681,AI683:AI690,0),MATCH(CH682,AK682:AT682,0)))</f>
        <v>#N/A</v>
      </c>
      <c r="CI687" s="665" t="e">
        <f>INDEX(AX677:BE678,MATCH(AW687,AV677:AV678,0),MATCH(CI681,AX675:BE675,0))*(INDEX(AK683:AT690,MATCH(CI681,AI683:AI690,0),MATCH(CI682,AK682:AT682,0)))</f>
        <v>#N/A</v>
      </c>
      <c r="CJ687" s="665" t="e">
        <f>INDEX(AX677:BE678,MATCH(AW687,AV677:AV678,0),MATCH(CJ681,AX675:BE675,0))*(INDEX(AK683:AT690,MATCH(CJ681,AI683:AI690,0),MATCH(CJ682,AK682:AT682,0)))</f>
        <v>#N/A</v>
      </c>
      <c r="CK687" s="665" t="e">
        <f>INDEX(AX677:BE678,MATCH(AW687,AV677:AV678,0),MATCH(CK681,AX675:BE675,0))*(INDEX(AK683:AT690,MATCH(CK681,AI683:AI690,0),MATCH(CK682,AK682:AT682,0)))</f>
        <v>#N/A</v>
      </c>
      <c r="CL687" s="665" t="e">
        <f>INDEX(AX677:BE678,MATCH(AW687,AV677:AV678,0),MATCH(CL681,AX675:BE675,0))*(INDEX(AK683:AT690,MATCH(CL681,AI683:AI690,0),MATCH(CL682,AK682:AT682,0)))</f>
        <v>#N/A</v>
      </c>
      <c r="CM687" s="665" t="e">
        <f>INDEX(AX677:BE678,MATCH(AW687,AV677:AV678,0),MATCH(CM681,AX675:BE675,0))*(INDEX(AK683:AT690,MATCH(CM681,AI683:AI690,0),MATCH(CM682,AK682:AT682,0)))</f>
        <v>#N/A</v>
      </c>
      <c r="CN687" s="665" t="e">
        <f>INDEX(AX677:BE678,MATCH(AW687,AV677:AV678,0),MATCH(CN681,AX675:BE675,0))*(INDEX(AK683:AT690,MATCH(CN681,AI683:AI690,0),MATCH(CN682,AK682:AT682,0)))</f>
        <v>#N/A</v>
      </c>
      <c r="CO687" s="665" t="e">
        <f>INDEX(AX677:BE678,MATCH(AW687,AV677:AV678,0),MATCH(CO681,AX675:BE675,0))*(INDEX(AK683:AT690,MATCH(CO681,AI683:AI690,0),MATCH(CO682,AK682:AT682,0)))</f>
        <v>#N/A</v>
      </c>
      <c r="CP687" s="665" t="e">
        <f>INDEX(AX677:BE678,MATCH(AW687,AV677:AV678,0),MATCH(CP681,AX675:BE675,0))*(INDEX(AK683:AT690,MATCH(CP681,AI683:AI690,0),MATCH(CP682,AK682:AT682,0)))</f>
        <v>#N/A</v>
      </c>
      <c r="CQ687" s="665" t="e">
        <f>INDEX(AX677:BE678,MATCH(AW687,AV677:AV678,0),MATCH(CQ681,AX675:BE675,0))*(INDEX(AK683:AT690,MATCH(CQ681,AI683:AI690,0),MATCH(CQ682,AK682:AT682,0)))</f>
        <v>#N/A</v>
      </c>
      <c r="CR687" s="665" t="e">
        <f>INDEX(AX677:BE678,MATCH(AW687,AV677:AV678,0),MATCH(CR681,AX675:BE675,0))*(INDEX(AK683:AT690,MATCH(CR681,AI683:AI690,0),MATCH(CR682,AK682:AT682,0)))</f>
        <v>#N/A</v>
      </c>
      <c r="CS687" s="665" t="e">
        <f>INDEX(AX677:BE678,MATCH(AW687,AV677:AV678,0),MATCH(CS681,AX675:BE675,0))*(INDEX(AK683:AT690,MATCH(CS681,AI683:AI690,0),MATCH(CS682,AK682:AT682,0)))</f>
        <v>#N/A</v>
      </c>
      <c r="CT687" s="665" t="e">
        <f>INDEX(AX677:BE678,MATCH(AW687,AV677:AV678,0),MATCH(CT681,AX675:BE675,0))*(INDEX(AK683:AT690,MATCH(CT681,AI683:AI690,0),MATCH(CT682,AK682:AT682,0)))</f>
        <v>#N/A</v>
      </c>
      <c r="CU687" s="665" t="e">
        <f>INDEX(AX677:BE678,MATCH(AW687,AV677:AV678,0),MATCH(CU681,AX675:BE675,0))*(INDEX(AK683:AT690,MATCH(CU681,AI683:AI690,0),MATCH(CU682,AK682:AT682,0)))</f>
        <v>#N/A</v>
      </c>
      <c r="CV687" s="665" t="e">
        <f>INDEX(AX677:BE678,MATCH(AW687,AV677:AV678,0),MATCH(CV681,AX675:BE675,0))*(INDEX(AK683:AT690,MATCH(CV681,AI683:AI690,0),MATCH(CV682,AK682:AT682,0)))</f>
        <v>#N/A</v>
      </c>
      <c r="CW687" s="665" t="e">
        <f>INDEX(AX677:BE678,MATCH(AW687,AV677:AV678,0),MATCH(CW681,AX675:BE675,0))*(INDEX(AK683:AT690,MATCH(CW681,AI683:AI690,0),MATCH(CW682,AK682:AT682,0)))</f>
        <v>#N/A</v>
      </c>
      <c r="CX687" s="665" t="e">
        <f>INDEX(AX677:BE678,MATCH(AW687,AV677:AV678,0),MATCH(CX681,AX675:BE675,0))*(INDEX(AK683:AT690,MATCH(CX681,AI683:AI690,0),MATCH(CX682,AK682:AT682,0)))</f>
        <v>#N/A</v>
      </c>
      <c r="CY687" s="665" t="e">
        <f>INDEX(AX677:BE678,MATCH(AW687,AV677:AV678,0),MATCH(CY681,AX675:BE675,0))*(INDEX(AK683:AT690,MATCH(CY681,AI683:AI690,0),MATCH(CY682,AK682:AT682,0)))</f>
        <v>#N/A</v>
      </c>
      <c r="CZ687" s="665" t="e">
        <f>INDEX(AX677:BE678,MATCH(AW687,AV677:AV678,0),MATCH(CZ681,AX675:BE675,0))*(INDEX(AK683:AT690,MATCH(CZ681,AI683:AI690,0),MATCH(CZ682,AK682:AT682,0)))</f>
        <v>#N/A</v>
      </c>
      <c r="DA687" s="665" t="e">
        <f>INDEX(AX677:BE678,MATCH(AW687,AV677:AV678,0),MATCH(DA681,AX675:BE675,0))*(INDEX(AK683:AT690,MATCH(DA681,AI683:AI690,0),MATCH(DA682,AK682:AT682,0)))</f>
        <v>#N/A</v>
      </c>
      <c r="DB687" s="665" t="e">
        <f>INDEX(AX677:BE678,MATCH(AW687,AV677:AV678,0),MATCH(DB681,AX675:BE675,0))*(INDEX(AK683:AT690,MATCH(DB681,AI683:AI690,0),MATCH(DB682,AK682:AT682,0)))</f>
        <v>#N/A</v>
      </c>
      <c r="DC687" s="665" t="e">
        <f>INDEX(AX677:BE678,MATCH(AW687,AV677:AV678,0),MATCH(DC681,AX675:BE675,0))*(INDEX(AK683:AT690,MATCH(DC681,AI683:AI690,0),MATCH(DC682,AK682:AT682,0)))</f>
        <v>#N/A</v>
      </c>
      <c r="DD687" s="665" t="e">
        <f>INDEX(AX677:BE678,MATCH(AW687,AV677:AV678,0),MATCH(DD681,AX675:BE675,0))*(INDEX(AK683:AT690,MATCH(DD681,AI683:AI690,0),MATCH(DD682,AK682:AT682,0)))</f>
        <v>#N/A</v>
      </c>
      <c r="DE687" s="665" t="e">
        <f>INDEX(AX677:BE678,MATCH(AW687,AV677:AV678,0),MATCH(DE681,AX675:BE675,0))*(INDEX(AK683:AT690,MATCH(DE681,AI683:AI690,0),MATCH(DE682,AK682:AT682,0)))</f>
        <v>#N/A</v>
      </c>
      <c r="DF687" s="665" t="e">
        <f>INDEX(AX677:BE678,MATCH(AW687,AV677:AV678,0),MATCH(DF681,AX675:BE675,0))*(INDEX(AK683:AT690,MATCH(DF681,AI683:AI690,0),MATCH(DF682,AK682:AT682,0)))</f>
        <v>#N/A</v>
      </c>
      <c r="DG687" s="665" t="e">
        <f>INDEX(AX677:BE678,MATCH(AW687,AV677:AV678,0),MATCH(DG681,AX675:BE675,0))*(INDEX(AK683:AT690,MATCH(DG681,AI683:AI690,0),MATCH(DG682,AK682:AT682,0)))</f>
        <v>#N/A</v>
      </c>
      <c r="DH687" s="665" t="e">
        <f>INDEX(AX677:BE678,MATCH(AW687,AV677:AV678,0),MATCH(DH681,AX675:BE675,0))*(INDEX(AK683:AT690,MATCH(DH681,AI683:AI690,0),MATCH(DH682,AK682:AT682,0)))</f>
        <v>#N/A</v>
      </c>
      <c r="DI687" s="665" t="e">
        <f>INDEX(AX677:BE678,MATCH(AW687,AV677:AV678,0),MATCH(DI681,AX675:BE675,0))*(INDEX(AK683:AT690,MATCH(DI681,AI683:AI690,0),MATCH(DI682,AK682:AT682,0)))</f>
        <v>#N/A</v>
      </c>
      <c r="DJ687" s="665" t="e">
        <f>INDEX(AX677:BE678,MATCH(AW687,AV677:AV678,0),MATCH(DJ681,AX675:BE675,0))*(INDEX(AK683:AT690,MATCH(DJ681,AI683:AI690,0),MATCH(DJ682,AK682:AT682,0)))</f>
        <v>#N/A</v>
      </c>
      <c r="DK687" s="665" t="e">
        <f>INDEX(AX677:BE678,MATCH(AW687,AV677:AV678,0),MATCH(DK681,AX675:BE675,0))*(INDEX(AK683:AT690,MATCH(DK681,AI683:AI690,0),MATCH(DK682,AK682:AT682,0)))</f>
        <v>#N/A</v>
      </c>
      <c r="DL687" s="665" t="e">
        <f>INDEX(AX677:BE678,MATCH(AW687,AV677:AV678,0),MATCH(DL681,AX675:BE675,0))*(INDEX(AK683:AT690,MATCH(DL681,AI683:AI690,0),MATCH(DL682,AK682:AT682,0)))</f>
        <v>#N/A</v>
      </c>
      <c r="DM687" s="665" t="e">
        <f>INDEX(AX677:BE678,MATCH(AW687,AV677:AV678,0),MATCH(DM681,AX675:BE675,0))*(INDEX(AK683:AT690,MATCH(DM681,AI683:AI690,0),MATCH(DM682,AK682:AT682,0)))</f>
        <v>#N/A</v>
      </c>
      <c r="DN687" s="665" t="e">
        <f>INDEX(AX677:BE678,MATCH(AW687,AV677:AV678,0),MATCH(DN681,AX675:BE675,0))*(INDEX(AK683:AT690,MATCH(DN681,AI683:AI690,0),MATCH(DN682,AK682:AT682,0)))</f>
        <v>#N/A</v>
      </c>
      <c r="DO687" s="665" t="e">
        <f>INDEX(AX677:BE678,MATCH(AW687,AV677:AV678,0),MATCH(DO681,AX675:BE675,0))*(INDEX(AK683:AT690,MATCH(DO681,AI683:AI690,0),MATCH(DO682,AK682:AT682,0)))</f>
        <v>#N/A</v>
      </c>
      <c r="DP687" s="665" t="e">
        <f>INDEX(AX677:BE678,MATCH(AW687,AV677:AV678,0),MATCH(DP681,AX675:BE675,0))*(INDEX(AK683:AT690,MATCH(DP681,AI683:AI690,0),MATCH(DP682,AK682:AT682,0)))</f>
        <v>#N/A</v>
      </c>
      <c r="DQ687" s="643" t="e">
        <f>SUM(AX687:DP687)=#REF!</f>
        <v>#REF!</v>
      </c>
      <c r="DR687" s="749">
        <v>2027</v>
      </c>
      <c r="DS687" s="665" t="e">
        <f>IF(DR687&gt;DS681,AX686-AX687,0)</f>
        <v>#REF!</v>
      </c>
      <c r="DT687" s="665" t="e">
        <f>IF(DR687&gt;DT681,AY686-AY687,0)</f>
        <v>#N/A</v>
      </c>
      <c r="DU687" s="665" t="e">
        <f>IF(DR687&gt;DU681,AZ686-AZ687,0)</f>
        <v>#N/A</v>
      </c>
      <c r="DV687" s="665" t="e">
        <f>IF(DR687&gt;DV681,BA686-BA687,0)</f>
        <v>#N/A</v>
      </c>
      <c r="DW687" s="665" t="e">
        <f>IF(DR687&gt;DW681,BB686-BB687,0)</f>
        <v>#N/A</v>
      </c>
      <c r="DX687" s="665" t="e">
        <f>IF(DR687&gt;DX681,BC686-BC687,0)</f>
        <v>#N/A</v>
      </c>
      <c r="DY687" s="665" t="e">
        <f>IF(DR687&gt;DY681,BD686-BD687,0)</f>
        <v>#N/A</v>
      </c>
      <c r="DZ687" s="665" t="e">
        <f>IF(DR687&gt;DZ681,BE686-BE687,0)</f>
        <v>#N/A</v>
      </c>
      <c r="EA687" s="665" t="e">
        <f>IF(DR687&gt;EA681,BF686-BF687,0)</f>
        <v>#N/A</v>
      </c>
      <c r="EB687" s="665" t="e">
        <f>IF(DR687&gt;EB681,BG686-BG687,0)</f>
        <v>#N/A</v>
      </c>
      <c r="EC687" s="665" t="e">
        <f>IF(DR687&gt;EC681,BH686-BH687,0)</f>
        <v>#N/A</v>
      </c>
      <c r="ED687" s="665" t="e">
        <f>IF(DR687&gt;ED681,BI686-BI687,0)</f>
        <v>#N/A</v>
      </c>
      <c r="EE687" s="665" t="e">
        <f>IF(DR687&gt;EE681,BJ686-BJ687,0)</f>
        <v>#N/A</v>
      </c>
      <c r="EF687" s="665" t="e">
        <f>IF(DR687&gt;EF681,BK686-BK687,0)</f>
        <v>#N/A</v>
      </c>
      <c r="EG687" s="665" t="e">
        <f>IF(DR687&gt;EG681,BL686-BL687,0)</f>
        <v>#N/A</v>
      </c>
      <c r="EH687" s="665" t="e">
        <f>IF(DR687&gt;EH681,BM686-BM687,0)</f>
        <v>#N/A</v>
      </c>
      <c r="EI687" s="665" t="e">
        <f>IF(DR687&gt;EI681,BN686-BN687,0)</f>
        <v>#N/A</v>
      </c>
      <c r="EJ687" s="665" t="e">
        <f>IF(DR687&gt;EJ681,BO686-BO687,0)</f>
        <v>#N/A</v>
      </c>
      <c r="EK687" s="665" t="e">
        <f>IF(DR687&gt;EK681,BP686-BP687,0)</f>
        <v>#N/A</v>
      </c>
      <c r="EL687" s="665" t="e">
        <f>IF(DR687&gt;EL681,BQ686-BQ687,0)</f>
        <v>#N/A</v>
      </c>
      <c r="EM687" s="665" t="e">
        <f>IF(DR687&gt;EM681,BR686-BR687,0)</f>
        <v>#N/A</v>
      </c>
      <c r="EN687" s="665" t="e">
        <f>IF(DR687&gt;EN681,BS686-BS687,0)</f>
        <v>#N/A</v>
      </c>
      <c r="EO687" s="665" t="e">
        <f>IF(DR687&gt;EO681,BT686-BT687,0)</f>
        <v>#N/A</v>
      </c>
      <c r="EP687" s="665" t="e">
        <f>IF(DR687&gt;EP681,BU686-BU687,0)</f>
        <v>#N/A</v>
      </c>
      <c r="EQ687" s="665" t="e">
        <f>IF(DR687&gt;EQ681,BV686-BV687,0)</f>
        <v>#N/A</v>
      </c>
      <c r="ER687" s="665" t="e">
        <f>IF(DR687&gt;ER681,BW686-BW687,0)</f>
        <v>#N/A</v>
      </c>
      <c r="ES687" s="665" t="e">
        <f>IF(DR687&gt;ES681,BX686-BX687,0)</f>
        <v>#N/A</v>
      </c>
      <c r="ET687" s="665" t="e">
        <f>IF(DR687&gt;ET681,BY686-BY687,0)</f>
        <v>#N/A</v>
      </c>
      <c r="EU687" s="665" t="e">
        <f>IF(DR687&gt;EU681,BZ686-BZ687,0)</f>
        <v>#N/A</v>
      </c>
      <c r="EV687" s="665" t="e">
        <f>IF(DR687&gt;EV681,CA686-CA687,0)</f>
        <v>#N/A</v>
      </c>
      <c r="EW687" s="665" t="e">
        <f>IF(DR687&gt;EW681,CB686-CB687,0)</f>
        <v>#N/A</v>
      </c>
      <c r="EX687" s="665">
        <f>IF(DR687&gt;EX681,CC686-CC687,0)</f>
        <v>0</v>
      </c>
      <c r="EY687" s="665">
        <f>IF(DR687&gt;EY681,CD686-CD687,0)</f>
        <v>0</v>
      </c>
      <c r="EZ687" s="665">
        <f>IF(DR687&gt;EZ681,CE686-CE687,0)</f>
        <v>0</v>
      </c>
      <c r="FA687" s="665">
        <f>IF(DR687&gt;FA681,CF686-CF687,0)</f>
        <v>0</v>
      </c>
      <c r="FB687" s="665">
        <f>IF(DR687&gt;FB681,CG686-CG687,0)</f>
        <v>0</v>
      </c>
      <c r="FC687" s="665">
        <f>IF(DR687&gt;FC681,CH686-CH687,0)</f>
        <v>0</v>
      </c>
      <c r="FD687" s="665">
        <f>IF(DR687&gt;FD681,CI686-CI687,0)</f>
        <v>0</v>
      </c>
      <c r="FE687" s="665">
        <f>IF(DR687&gt;FE681,CJ686-CJ687,0)</f>
        <v>0</v>
      </c>
      <c r="FF687" s="665">
        <f>IF(DR687&gt;FF681,CK686-CK687,0)</f>
        <v>0</v>
      </c>
      <c r="FG687" s="665">
        <f>IF(DR687&gt;FG681,CL686-CL687,0)</f>
        <v>0</v>
      </c>
      <c r="FH687" s="665">
        <f>IF(DR687&gt;FH681,CM686-CM687,0)</f>
        <v>0</v>
      </c>
      <c r="FI687" s="665">
        <f>IF(DR687&gt;FI681,CN686-CN687,0)</f>
        <v>0</v>
      </c>
      <c r="FJ687" s="665">
        <f>IF(DR687&gt;FJ681,CO686-CO687,0)</f>
        <v>0</v>
      </c>
      <c r="FK687" s="665">
        <f>IF(DR687&gt;FK681,CP686-CP687,0)</f>
        <v>0</v>
      </c>
      <c r="FL687" s="665">
        <f>IF(DR687&gt;FL681,CQ686-CQ687,0)</f>
        <v>0</v>
      </c>
      <c r="FM687" s="665">
        <f>IF(DR687&gt;FM681,CR686-CR687,0)</f>
        <v>0</v>
      </c>
      <c r="FN687" s="665">
        <f>IF(DR687&gt;FN681,CS686-CS687,0)</f>
        <v>0</v>
      </c>
      <c r="FO687" s="665">
        <f>IF(DR687&gt;FO681,CT686-CT687,0)</f>
        <v>0</v>
      </c>
      <c r="FP687" s="665">
        <f>IF(DR687&gt;FP681,CU686-CU687,0)</f>
        <v>0</v>
      </c>
      <c r="FQ687" s="665">
        <f>IF(DR687&gt;FQ681,CV686-CV687,0)</f>
        <v>0</v>
      </c>
      <c r="FR687" s="665">
        <f>IF(DR687&gt;FR681,CW686-CW687,0)</f>
        <v>0</v>
      </c>
      <c r="FS687" s="665">
        <f>IF(DR687&gt;FS681,CX686-CX687,0)</f>
        <v>0</v>
      </c>
      <c r="FT687" s="665">
        <f>IF(DR687&gt;FT681,CY686-CY687,0)</f>
        <v>0</v>
      </c>
      <c r="FU687" s="665">
        <f>IF(DR687&gt;FU681,CZ686-CZ687,0)</f>
        <v>0</v>
      </c>
      <c r="FV687" s="665">
        <f>IF(DR687&gt;FV681,DA686-DA687,0)</f>
        <v>0</v>
      </c>
      <c r="FW687" s="665">
        <f>IF(DR687&gt;FW681,DB686-DB687,0)</f>
        <v>0</v>
      </c>
      <c r="FX687" s="665">
        <f>IF(DR687&gt;FX681,DC686-DC687,0)</f>
        <v>0</v>
      </c>
      <c r="FY687" s="665">
        <f>IF(DR687&gt;FY681,DD686-DD687,0)</f>
        <v>0</v>
      </c>
      <c r="FZ687" s="665">
        <f>IF(DR687&gt;FZ681,DE686-DE687,0)</f>
        <v>0</v>
      </c>
      <c r="GA687" s="665">
        <f>IF(DR687&gt;GA681,DF686-DF687,0)</f>
        <v>0</v>
      </c>
      <c r="GB687" s="665">
        <f>IF(DR687&gt;GB681,DG686-DG687,0)</f>
        <v>0</v>
      </c>
      <c r="GC687" s="665">
        <f>IF(DR687&gt;GC681,DH686-DH687,0)</f>
        <v>0</v>
      </c>
      <c r="GD687" s="665">
        <f>IF(DR687&gt;GD681,DI686-DI687,0)</f>
        <v>0</v>
      </c>
      <c r="GE687" s="665">
        <f>IF(DR687&gt;GE681,DJ686-DJ687,0)</f>
        <v>0</v>
      </c>
      <c r="GF687" s="665">
        <f>IF(DR687&gt;GF681,DK686-DK687,0)</f>
        <v>0</v>
      </c>
      <c r="GG687" s="665">
        <f>IF(DR687&gt;GG681,DL686-DL687,0)</f>
        <v>0</v>
      </c>
      <c r="GH687" s="665">
        <f>IF(DR687&gt;GH681,DM686-DM687,0)</f>
        <v>0</v>
      </c>
      <c r="GI687" s="665">
        <f>IF(DR687&gt;GI681,DN686-DN687,0)</f>
        <v>0</v>
      </c>
      <c r="GJ687" s="665">
        <f>IF(DR687&gt;GJ681,DO686-DO687,0)</f>
        <v>0</v>
      </c>
      <c r="GK687" s="665">
        <f>IF(DR687&gt;GK681,DP686-DP687,0)</f>
        <v>0</v>
      </c>
      <c r="GL687" s="665" t="e">
        <f>SUM(DS687:GK687)+SUM(#REF!)=#REF!</f>
        <v>#REF!</v>
      </c>
      <c r="GM687" s="667"/>
      <c r="GN687" s="749">
        <v>2027</v>
      </c>
      <c r="GO687" s="664" t="e">
        <f>SUMIF(DS682:GK682,GO682,DS687:GK687)</f>
        <v>#REF!</v>
      </c>
      <c r="GP687" s="668" t="e">
        <f>SUMIF(DS682:GK682,GP682,DS687:GK687)</f>
        <v>#N/A</v>
      </c>
      <c r="GQ687" s="668" t="e">
        <f>SUMIF(DS682:GK682,GQ682,DS687:GK687)</f>
        <v>#N/A</v>
      </c>
      <c r="GR687" s="668" t="e">
        <f>SUMIF(DS682:GK682,GR682,DS687:GK687)</f>
        <v>#N/A</v>
      </c>
      <c r="GS687" s="668" t="e">
        <f>SUMIF(DS682:GK682,GS682,DS687:GK687)</f>
        <v>#N/A</v>
      </c>
      <c r="GT687" s="668" t="e">
        <f>SUMIF(DS682:GK682,GT682,DS687:GK687)</f>
        <v>#N/A</v>
      </c>
      <c r="GU687" s="668" t="e">
        <f>SUMIF(DS682:GK682,GU682,DS687:GK687)</f>
        <v>#N/A</v>
      </c>
      <c r="GV687" s="668" t="e">
        <f>SUMIF(DS682:GK682,GV682,DS687:GK687)</f>
        <v>#N/A</v>
      </c>
      <c r="GW687" s="668" t="e">
        <f>SUMIF(DS682:GK682,GW682,DS687:GK687)</f>
        <v>#N/A</v>
      </c>
      <c r="GX687" s="668" t="e">
        <f>SUMIF(DS682:GK682,GX682,DS687:GK687)</f>
        <v>#N/A</v>
      </c>
      <c r="GY687" s="668" t="e">
        <f>SUMIF(DS682:GK682,GY682,DS687:GK687)</f>
        <v>#N/A</v>
      </c>
      <c r="GZ687" s="646" t="e">
        <f>SUM(GO687:GY687)=(#REF!-SUM(#REF!))</f>
        <v>#REF!</v>
      </c>
    </row>
    <row r="688" spans="1:234" hidden="1" x14ac:dyDescent="0.25">
      <c r="A688" s="643" t="s">
        <v>208</v>
      </c>
      <c r="AI688" s="664">
        <v>2028</v>
      </c>
      <c r="AJ688" s="664">
        <v>0</v>
      </c>
      <c r="AK688" s="665">
        <f>IFERROR(#REF!/#REF!,0)</f>
        <v>0</v>
      </c>
      <c r="AL688" s="665">
        <f>IFERROR(#REF!/#REF!,0)</f>
        <v>0</v>
      </c>
      <c r="AM688" s="665">
        <f>IFERROR(#REF!/#REF!,0)</f>
        <v>0</v>
      </c>
      <c r="AN688" s="669">
        <f>IFERROR(#REF!/#REF!,0)</f>
        <v>0</v>
      </c>
      <c r="AO688" s="669">
        <f>IFERROR(#REF!/#REF!,0)</f>
        <v>0</v>
      </c>
      <c r="AP688" s="669">
        <f>IFERROR(#REF!/#REF!,0)</f>
        <v>0</v>
      </c>
      <c r="AQ688" s="669">
        <f>IFERROR(#REF!/#REF!,0)</f>
        <v>0</v>
      </c>
      <c r="AR688" s="669">
        <f>IFERROR(#REF!/#REF!,0)</f>
        <v>0</v>
      </c>
      <c r="AS688" s="669">
        <f>IFERROR(#REF!/#REF!,0)</f>
        <v>0</v>
      </c>
      <c r="AT688" s="669">
        <f>IFERROR(#REF!/#REF!,0)</f>
        <v>0</v>
      </c>
      <c r="AU688" s="666"/>
      <c r="AW688" s="749">
        <v>2028</v>
      </c>
      <c r="AX688" s="665" t="e">
        <f>#REF!</f>
        <v>#REF!</v>
      </c>
      <c r="AY688" s="665" t="e">
        <f>INDEX(AX677:BE678,MATCH(AW688,AV677:AV678,0),MATCH(AY681,AX675:BE675,0))*(INDEX(AK683:AT690,MATCH(AY681,AI683:AI690,0),MATCH(AY682,AK682:AT682,0)))</f>
        <v>#N/A</v>
      </c>
      <c r="AZ688" s="665" t="e">
        <f>INDEX(AX677:BE678,MATCH(AW688,AV677:AV678,0),MATCH(AZ681,AX675:BE675,0))*(INDEX(AK683:AT690,MATCH(AZ681,AI683:AI690,0),MATCH(AZ682,AK682:AT682,0)))</f>
        <v>#N/A</v>
      </c>
      <c r="BA688" s="665" t="e">
        <f>INDEX(AX677:BE678,MATCH(AW688,AV677:AV678,0),MATCH(BA681,AX675:BE675,0))*(INDEX(AK683:AT690,MATCH(BA681,AI683:AI690,0),MATCH(BA682,AK682:AT682,0)))</f>
        <v>#N/A</v>
      </c>
      <c r="BB688" s="665" t="e">
        <f>INDEX(AX677:BE678,MATCH(AW688,AV677:AV678,0),MATCH(BB681,AX675:BE675,0))*(INDEX(AK683:AT690,MATCH(BB681,AI683:AI690,0),MATCH(BB682,AK682:AT682,0)))</f>
        <v>#N/A</v>
      </c>
      <c r="BC688" s="665" t="e">
        <f>INDEX(AX677:BE678,MATCH(AW688,AV677:AV678,0),MATCH(BC681,AX675:BE675,0))*(INDEX(AK683:AT690,MATCH(BC681,AI683:AI690,0),MATCH(BC682,AK682:AT682,0)))</f>
        <v>#N/A</v>
      </c>
      <c r="BD688" s="665" t="e">
        <f>INDEX(AX677:BE678,MATCH(AW688,AV677:AV678,0),MATCH(BD681,AX675:BE675,0))*(INDEX(AK683:AT690,MATCH(BD681,AI683:AI690,0),MATCH(BD682,AK682:AT682,0)))</f>
        <v>#N/A</v>
      </c>
      <c r="BE688" s="665" t="e">
        <f>INDEX(AX677:BE678,MATCH(AW688,AV677:AV678,0),MATCH(BE681,AX675:BE675,0))*(INDEX(AK683:AT690,MATCH(BE681,AI683:AI690,0),MATCH(BE682,AK682:AT682,0)))</f>
        <v>#N/A</v>
      </c>
      <c r="BF688" s="665" t="e">
        <f>INDEX(AX677:BE678,MATCH(AW688,AV677:AV678,0),MATCH(BF681,AX675:BE675,0))*(INDEX(AK683:AT690,MATCH(BF681,AI683:AI690,0),MATCH(BF682,AK682:AT682,0)))</f>
        <v>#N/A</v>
      </c>
      <c r="BG688" s="665" t="e">
        <f>INDEX(AX677:BE678,MATCH(AW688,AV677:AV678,0),MATCH(BG681,AX675:BE675,0))*(INDEX(AK683:AT690,MATCH(BG681,AI683:AI690,0),MATCH(BG682,AK682:AT682,0)))</f>
        <v>#N/A</v>
      </c>
      <c r="BH688" s="665" t="e">
        <f>INDEX(AX677:BE678,MATCH(AW688,AV677:AV678,0),MATCH(BH681,AX675:BE675,0))*(INDEX(AK683:AT690,MATCH(BH681,AI683:AI690,0),MATCH(BH682,AK682:AT682,0)))</f>
        <v>#N/A</v>
      </c>
      <c r="BI688" s="665" t="e">
        <f>INDEX(AX677:BE678,MATCH(AW688,AV677:AV678,0),MATCH(BI681,AX675:BE675,0))*(INDEX(AK683:AT690,MATCH(BI681,AI683:AI690,0),MATCH(BI682,AK682:AT682,0)))</f>
        <v>#N/A</v>
      </c>
      <c r="BJ688" s="665" t="e">
        <f>INDEX(AX677:BE678,MATCH(AW688,AV677:AV678,0),MATCH(BJ681,AX675:BE675,0))*(INDEX(AK683:AT690,MATCH(BJ681,AI683:AI690,0),MATCH(BJ682,AK682:AT682,0)))</f>
        <v>#N/A</v>
      </c>
      <c r="BK688" s="665" t="e">
        <f>INDEX(AX677:BE678,MATCH(AW688,AV677:AV678,0),MATCH(BK681,AX675:BE675,0))*(INDEX(AK683:AT690,MATCH(BK681,AI683:AI690,0),MATCH(BK682,AK682:AT682,0)))</f>
        <v>#N/A</v>
      </c>
      <c r="BL688" s="665" t="e">
        <f>INDEX(AX677:BE678,MATCH(AW688,AV677:AV678,0),MATCH(BL681,AX675:BE675,0))*(INDEX(AK683:AT690,MATCH(BL681,AI683:AI690,0),MATCH(BL682,AK682:AT682,0)))</f>
        <v>#N/A</v>
      </c>
      <c r="BM688" s="665" t="e">
        <f>INDEX(AX677:BE678,MATCH(AW688,AV677:AV678,0),MATCH(BM681,AX675:BE675,0))*(INDEX(AK683:AT690,MATCH(BM681,AI683:AI690,0),MATCH(BM682,AK682:AT682,0)))</f>
        <v>#N/A</v>
      </c>
      <c r="BN688" s="665" t="e">
        <f>INDEX(AX677:BE678,MATCH(AW688,AV677:AV678,0),MATCH(BN681,AX675:BE675,0))*(INDEX(AK683:AT690,MATCH(BN681,AI683:AI690,0),MATCH(BN682,AK682:AT682,0)))</f>
        <v>#N/A</v>
      </c>
      <c r="BO688" s="665" t="e">
        <f>INDEX(AX677:BE678,MATCH(AW688,AV677:AV678,0),MATCH(BO681,AX675:BE675,0))*(INDEX(AK683:AT690,MATCH(BO681,AI683:AI690,0),MATCH(BO682,AK682:AT682,0)))</f>
        <v>#N/A</v>
      </c>
      <c r="BP688" s="665" t="e">
        <f>INDEX(AX677:BE678,MATCH(AW688,AV677:AV678,0),MATCH(BP681,AX675:BE675,0))*(INDEX(AK683:AT690,MATCH(BP681,AI683:AI690,0),MATCH(BP682,AK682:AT682,0)))</f>
        <v>#N/A</v>
      </c>
      <c r="BQ688" s="665" t="e">
        <f>INDEX(AX677:BE678,MATCH(AW688,AV677:AV678,0),MATCH(BQ681,AX675:BE675,0))*(INDEX(AK683:AT690,MATCH(BQ681,AI683:AI690,0),MATCH(BQ682,AK682:AT682,0)))</f>
        <v>#N/A</v>
      </c>
      <c r="BR688" s="665" t="e">
        <f>INDEX(AX677:BE678,MATCH(AW688,AV677:AV678,0),MATCH(BR681,AX675:BE675,0))*(INDEX(AK683:AT690,MATCH(BR681,AI683:AI690,0),MATCH(BR682,AK682:AT682,0)))</f>
        <v>#N/A</v>
      </c>
      <c r="BS688" s="665" t="e">
        <f>INDEX(AX677:BE678,MATCH(AW688,AV677:AV678,0),MATCH(BS681,AX675:BE675,0))*(INDEX(AK683:AT690,MATCH(BS681,AI683:AI690,0),MATCH(BS682,AK682:AT682,0)))</f>
        <v>#N/A</v>
      </c>
      <c r="BT688" s="665" t="e">
        <f>INDEX(AX677:BE678,MATCH(AW688,AV677:AV678,0),MATCH(BT681,AX675:BE675,0))*(INDEX(AK683:AT690,MATCH(BT681,AI683:AI690,0),MATCH(BT682,AK682:AT682,0)))</f>
        <v>#N/A</v>
      </c>
      <c r="BU688" s="665" t="e">
        <f>INDEX(AX677:BE678,MATCH(AW688,AV677:AV678,0),MATCH(BU681,AX675:BE675,0))*(INDEX(AK683:AT690,MATCH(BU681,AI683:AI690,0),MATCH(BU682,AK682:AT682,0)))</f>
        <v>#N/A</v>
      </c>
      <c r="BV688" s="665" t="e">
        <f>INDEX(AX677:BE678,MATCH(AW688,AV677:AV678,0),MATCH(BV681,AX675:BE675,0))*(INDEX(AK683:AT690,MATCH(BV681,AI683:AI690,0),MATCH(BV682,AK682:AT682,0)))</f>
        <v>#N/A</v>
      </c>
      <c r="BW688" s="665" t="e">
        <f>INDEX(AX677:BE678,MATCH(AW688,AV677:AV678,0),MATCH(BW681,AX675:BE675,0))*(INDEX(AK683:AT690,MATCH(BW681,AI683:AI690,0),MATCH(BW682,AK682:AT682,0)))</f>
        <v>#N/A</v>
      </c>
      <c r="BX688" s="665" t="e">
        <f>INDEX(AX677:BE678,MATCH(AW688,AV677:AV678,0),MATCH(BX681,AX675:BE675,0))*(INDEX(AK683:AT690,MATCH(BX681,AI683:AI690,0),MATCH(BX682,AK682:AT682,0)))</f>
        <v>#N/A</v>
      </c>
      <c r="BY688" s="665" t="e">
        <f>INDEX(AX677:BE678,MATCH(AW688,AV677:AV678,0),MATCH(BY681,AX675:BE675,0))*(INDEX(AK683:AT690,MATCH(BY681,AI683:AI690,0),MATCH(BY682,AK682:AT682,0)))</f>
        <v>#N/A</v>
      </c>
      <c r="BZ688" s="665" t="e">
        <f>INDEX(AX677:BE678,MATCH(AW688,AV677:AV678,0),MATCH(BZ681,AX675:BE675,0))*(INDEX(AK683:AT690,MATCH(BZ681,AI683:AI690,0),MATCH(BZ682,AK682:AT682,0)))</f>
        <v>#N/A</v>
      </c>
      <c r="CA688" s="665" t="e">
        <f>INDEX(AX677:BE678,MATCH(AW688,AV677:AV678,0),MATCH(CA681,AX675:BE675,0))*(INDEX(AK683:AT690,MATCH(CA681,AI683:AI690,0),MATCH(CA682,AK682:AT682,0)))</f>
        <v>#N/A</v>
      </c>
      <c r="CB688" s="665" t="e">
        <f>INDEX(AX677:BE678,MATCH(AW688,AV677:AV678,0),MATCH(CB681,AX675:BE675,0))*(INDEX(AK683:AT690,MATCH(CB681,AI683:AI690,0),MATCH(CB682,AK682:AT682,0)))</f>
        <v>#N/A</v>
      </c>
      <c r="CC688" s="665" t="e">
        <f>INDEX(AX677:BE678,MATCH(AW688,AV677:AV678,0),MATCH(CC681,AX675:BE675,0))*(INDEX(AK683:AT690,MATCH(CC681,AI683:AI690,0),MATCH(CC682,AK682:AT682,0)))</f>
        <v>#N/A</v>
      </c>
      <c r="CD688" s="665" t="e">
        <f>INDEX(AX677:BE678,MATCH(AW688,AV677:AV678,0),MATCH(CD681,AX675:BE675,0))*(INDEX(AK683:AT690,MATCH(CD681,AI683:AI690,0),MATCH(CD682,AK682:AT682,0)))</f>
        <v>#N/A</v>
      </c>
      <c r="CE688" s="665" t="e">
        <f>INDEX(AX677:BE678,MATCH(AW688,AV677:AV678,0),MATCH(CE681,AX675:BE675,0))*(INDEX(AK683:AT690,MATCH(CE681,AI683:AI690,0),MATCH(CE682,AK682:AT682,0)))</f>
        <v>#N/A</v>
      </c>
      <c r="CF688" s="665" t="e">
        <f>INDEX(AX677:BE678,MATCH(AW688,AV677:AV678,0),MATCH(CF681,AX675:BE675,0))*(INDEX(AK683:AT690,MATCH(CF681,AI683:AI690,0),MATCH(CF682,AK682:AT682,0)))</f>
        <v>#N/A</v>
      </c>
      <c r="CG688" s="665" t="e">
        <f>INDEX(AX677:BE678,MATCH(AW688,AV677:AV678,0),MATCH(CG681,AX675:BE675,0))*(INDEX(AK683:AT690,MATCH(CG681,AI683:AI690,0),MATCH(CG682,AK682:AT682,0)))</f>
        <v>#N/A</v>
      </c>
      <c r="CH688" s="665" t="e">
        <f>INDEX(AX677:BE678,MATCH(AW688,AV677:AV678,0),MATCH(CH681,AX675:BE675,0))*(INDEX(AK683:AT690,MATCH(CH681,AI683:AI690,0),MATCH(CH682,AK682:AT682,0)))</f>
        <v>#N/A</v>
      </c>
      <c r="CI688" s="665" t="e">
        <f>INDEX(AX677:BE678,MATCH(AW688,AV677:AV678,0),MATCH(CI681,AX675:BE675,0))*(INDEX(AK683:AT690,MATCH(CI681,AI683:AI690,0),MATCH(CI682,AK682:AT682,0)))</f>
        <v>#N/A</v>
      </c>
      <c r="CJ688" s="665" t="e">
        <f>INDEX(AX677:BE678,MATCH(AW688,AV677:AV678,0),MATCH(CJ681,AX675:BE675,0))*(INDEX(AK683:AT690,MATCH(CJ681,AI683:AI690,0),MATCH(CJ682,AK682:AT682,0)))</f>
        <v>#N/A</v>
      </c>
      <c r="CK688" s="665" t="e">
        <f>INDEX(AX677:BE678,MATCH(AW688,AV677:AV678,0),MATCH(CK681,AX675:BE675,0))*(INDEX(AK683:AT690,MATCH(CK681,AI683:AI690,0),MATCH(CK682,AK682:AT682,0)))</f>
        <v>#N/A</v>
      </c>
      <c r="CL688" s="665" t="e">
        <f>INDEX(AX677:BE678,MATCH(AW688,AV677:AV678,0),MATCH(CL681,AX675:BE675,0))*(INDEX(AK683:AT690,MATCH(CL681,AI683:AI690,0),MATCH(CL682,AK682:AT682,0)))</f>
        <v>#N/A</v>
      </c>
      <c r="CM688" s="665" t="e">
        <f>INDEX(AX677:BE678,MATCH(AW688,AV677:AV678,0),MATCH(CM681,AX675:BE675,0))*(INDEX(AK683:AT690,MATCH(CM681,AI683:AI690,0),MATCH(CM682,AK682:AT682,0)))</f>
        <v>#N/A</v>
      </c>
      <c r="CN688" s="665" t="e">
        <f>INDEX(AX677:BE678,MATCH(AW688,AV677:AV678,0),MATCH(CN681,AX675:BE675,0))*(INDEX(AK683:AT690,MATCH(CN681,AI683:AI690,0),MATCH(CN682,AK682:AT682,0)))</f>
        <v>#N/A</v>
      </c>
      <c r="CO688" s="665" t="e">
        <f>INDEX(AX677:BE678,MATCH(AW688,AV677:AV678,0),MATCH(CO681,AX675:BE675,0))*(INDEX(AK683:AT690,MATCH(CO681,AI683:AI690,0),MATCH(CO682,AK682:AT682,0)))</f>
        <v>#N/A</v>
      </c>
      <c r="CP688" s="665" t="e">
        <f>INDEX(AX677:BE678,MATCH(AW688,AV677:AV678,0),MATCH(CP681,AX675:BE675,0))*(INDEX(AK683:AT690,MATCH(CP681,AI683:AI690,0),MATCH(CP682,AK682:AT682,0)))</f>
        <v>#N/A</v>
      </c>
      <c r="CQ688" s="665" t="e">
        <f>INDEX(AX677:BE678,MATCH(AW688,AV677:AV678,0),MATCH(CQ681,AX675:BE675,0))*(INDEX(AK683:AT690,MATCH(CQ681,AI683:AI690,0),MATCH(CQ682,AK682:AT682,0)))</f>
        <v>#N/A</v>
      </c>
      <c r="CR688" s="665" t="e">
        <f>INDEX(AX677:BE678,MATCH(AW688,AV677:AV678,0),MATCH(CR681,AX675:BE675,0))*(INDEX(AK683:AT690,MATCH(CR681,AI683:AI690,0),MATCH(CR682,AK682:AT682,0)))</f>
        <v>#N/A</v>
      </c>
      <c r="CS688" s="665" t="e">
        <f>INDEX(AX677:BE678,MATCH(AW688,AV677:AV678,0),MATCH(CS681,AX675:BE675,0))*(INDEX(AK683:AT690,MATCH(CS681,AI683:AI690,0),MATCH(CS682,AK682:AT682,0)))</f>
        <v>#N/A</v>
      </c>
      <c r="CT688" s="665" t="e">
        <f>INDEX(AX677:BE678,MATCH(AW688,AV677:AV678,0),MATCH(CT681,AX675:BE675,0))*(INDEX(AK683:AT690,MATCH(CT681,AI683:AI690,0),MATCH(CT682,AK682:AT682,0)))</f>
        <v>#N/A</v>
      </c>
      <c r="CU688" s="665" t="e">
        <f>INDEX(AX677:BE678,MATCH(AW688,AV677:AV678,0),MATCH(CU681,AX675:BE675,0))*(INDEX(AK683:AT690,MATCH(CU681,AI683:AI690,0),MATCH(CU682,AK682:AT682,0)))</f>
        <v>#N/A</v>
      </c>
      <c r="CV688" s="665" t="e">
        <f>INDEX(AX677:BE678,MATCH(AW688,AV677:AV678,0),MATCH(CV681,AX675:BE675,0))*(INDEX(AK683:AT690,MATCH(CV681,AI683:AI690,0),MATCH(CV682,AK682:AT682,0)))</f>
        <v>#N/A</v>
      </c>
      <c r="CW688" s="665" t="e">
        <f>INDEX(AX677:BE678,MATCH(AW688,AV677:AV678,0),MATCH(CW681,AX675:BE675,0))*(INDEX(AK683:AT690,MATCH(CW681,AI683:AI690,0),MATCH(CW682,AK682:AT682,0)))</f>
        <v>#N/A</v>
      </c>
      <c r="CX688" s="665" t="e">
        <f>INDEX(AX677:BE678,MATCH(AW688,AV677:AV678,0),MATCH(CX681,AX675:BE675,0))*(INDEX(AK683:AT690,MATCH(CX681,AI683:AI690,0),MATCH(CX682,AK682:AT682,0)))</f>
        <v>#N/A</v>
      </c>
      <c r="CY688" s="665" t="e">
        <f>INDEX(AX677:BE678,MATCH(AW688,AV677:AV678,0),MATCH(CY681,AX675:BE675,0))*(INDEX(AK683:AT690,MATCH(CY681,AI683:AI690,0),MATCH(CY682,AK682:AT682,0)))</f>
        <v>#N/A</v>
      </c>
      <c r="CZ688" s="665" t="e">
        <f>INDEX(AX677:BE678,MATCH(AW688,AV677:AV678,0),MATCH(CZ681,AX675:BE675,0))*(INDEX(AK683:AT690,MATCH(CZ681,AI683:AI690,0),MATCH(CZ682,AK682:AT682,0)))</f>
        <v>#N/A</v>
      </c>
      <c r="DA688" s="665" t="e">
        <f>INDEX(AX677:BE678,MATCH(AW688,AV677:AV678,0),MATCH(DA681,AX675:BE675,0))*(INDEX(AK683:AT690,MATCH(DA681,AI683:AI690,0),MATCH(DA682,AK682:AT682,0)))</f>
        <v>#N/A</v>
      </c>
      <c r="DB688" s="665" t="e">
        <f>INDEX(AX677:BE678,MATCH(AW688,AV677:AV678,0),MATCH(DB681,AX675:BE675,0))*(INDEX(AK683:AT690,MATCH(DB681,AI683:AI690,0),MATCH(DB682,AK682:AT682,0)))</f>
        <v>#N/A</v>
      </c>
      <c r="DC688" s="665" t="e">
        <f>INDEX(AX677:BE678,MATCH(AW688,AV677:AV678,0),MATCH(DC681,AX675:BE675,0))*(INDEX(AK683:AT690,MATCH(DC681,AI683:AI690,0),MATCH(DC682,AK682:AT682,0)))</f>
        <v>#N/A</v>
      </c>
      <c r="DD688" s="665" t="e">
        <f>INDEX(AX677:BE678,MATCH(AW688,AV677:AV678,0),MATCH(DD681,AX675:BE675,0))*(INDEX(AK683:AT690,MATCH(DD681,AI683:AI690,0),MATCH(DD682,AK682:AT682,0)))</f>
        <v>#N/A</v>
      </c>
      <c r="DE688" s="665" t="e">
        <f>INDEX(AX677:BE678,MATCH(AW688,AV677:AV678,0),MATCH(DE681,AX675:BE675,0))*(INDEX(AK683:AT690,MATCH(DE681,AI683:AI690,0),MATCH(DE682,AK682:AT682,0)))</f>
        <v>#N/A</v>
      </c>
      <c r="DF688" s="665" t="e">
        <f>INDEX(AX677:BE678,MATCH(AW688,AV677:AV678,0),MATCH(DF681,AX675:BE675,0))*(INDEX(AK683:AT690,MATCH(DF681,AI683:AI690,0),MATCH(DF682,AK682:AT682,0)))</f>
        <v>#N/A</v>
      </c>
      <c r="DG688" s="665" t="e">
        <f>INDEX(AX677:BE678,MATCH(AW688,AV677:AV678,0),MATCH(DG681,AX675:BE675,0))*(INDEX(AK683:AT690,MATCH(DG681,AI683:AI690,0),MATCH(DG682,AK682:AT682,0)))</f>
        <v>#N/A</v>
      </c>
      <c r="DH688" s="665" t="e">
        <f>INDEX(AX677:BE678,MATCH(AW688,AV677:AV678,0),MATCH(DH681,AX675:BE675,0))*(INDEX(AK683:AT690,MATCH(DH681,AI683:AI690,0),MATCH(DH682,AK682:AT682,0)))</f>
        <v>#N/A</v>
      </c>
      <c r="DI688" s="665" t="e">
        <f>INDEX(AX677:BE678,MATCH(AW688,AV677:AV678,0),MATCH(DI681,AX675:BE675,0))*(INDEX(AK683:AT690,MATCH(DI681,AI683:AI690,0),MATCH(DI682,AK682:AT682,0)))</f>
        <v>#N/A</v>
      </c>
      <c r="DJ688" s="665" t="e">
        <f>INDEX(AX677:BE678,MATCH(AW688,AV677:AV678,0),MATCH(DJ681,AX675:BE675,0))*(INDEX(AK683:AT690,MATCH(DJ681,AI683:AI690,0),MATCH(DJ682,AK682:AT682,0)))</f>
        <v>#N/A</v>
      </c>
      <c r="DK688" s="665" t="e">
        <f>INDEX(AX677:BE678,MATCH(AW688,AV677:AV678,0),MATCH(DK681,AX675:BE675,0))*(INDEX(AK683:AT690,MATCH(DK681,AI683:AI690,0),MATCH(DK682,AK682:AT682,0)))</f>
        <v>#N/A</v>
      </c>
      <c r="DL688" s="665" t="e">
        <f>INDEX(AX677:BE678,MATCH(AW688,AV677:AV678,0),MATCH(DL681,AX675:BE675,0))*(INDEX(AK683:AT690,MATCH(DL681,AI683:AI690,0),MATCH(DL682,AK682:AT682,0)))</f>
        <v>#N/A</v>
      </c>
      <c r="DM688" s="665" t="e">
        <f>INDEX(AX677:BE678,MATCH(AW688,AV677:AV678,0),MATCH(DM681,AX675:BE675,0))*(INDEX(AK683:AT690,MATCH(DM681,AI683:AI690,0),MATCH(DM682,AK682:AT682,0)))</f>
        <v>#N/A</v>
      </c>
      <c r="DN688" s="665" t="e">
        <f>INDEX(AX677:BE678,MATCH(AW688,AV677:AV678,0),MATCH(DN681,AX675:BE675,0))*(INDEX(AK683:AT690,MATCH(DN681,AI683:AI690,0),MATCH(DN682,AK682:AT682,0)))</f>
        <v>#N/A</v>
      </c>
      <c r="DO688" s="665" t="e">
        <f>INDEX(AX677:BE678,MATCH(AW688,AV677:AV678,0),MATCH(DO681,AX675:BE675,0))*(INDEX(AK683:AT690,MATCH(DO681,AI683:AI690,0),MATCH(DO682,AK682:AT682,0)))</f>
        <v>#N/A</v>
      </c>
      <c r="DP688" s="665" t="e">
        <f>INDEX(AX677:BE678,MATCH(AW688,AV677:AV678,0),MATCH(DP681,AX675:BE675,0))*(INDEX(AK683:AT690,MATCH(DP681,AI683:AI690,0),MATCH(DP682,AK682:AT682,0)))</f>
        <v>#N/A</v>
      </c>
      <c r="DQ688" s="643" t="e">
        <f>SUM(AX688:DP688)=#REF!</f>
        <v>#REF!</v>
      </c>
      <c r="DR688" s="749">
        <v>2028</v>
      </c>
      <c r="DS688" s="665" t="e">
        <f>IF(DR688&gt;DS681,AX687-AX688,0)</f>
        <v>#REF!</v>
      </c>
      <c r="DT688" s="665" t="e">
        <f>IF(DR688&gt;DT681,AY687-AY688,0)</f>
        <v>#N/A</v>
      </c>
      <c r="DU688" s="665" t="e">
        <f>IF(DR688&gt;DU681,AZ687-AZ688,0)</f>
        <v>#N/A</v>
      </c>
      <c r="DV688" s="665" t="e">
        <f>IF(DR688&gt;DV681,BA687-BA688,0)</f>
        <v>#N/A</v>
      </c>
      <c r="DW688" s="665" t="e">
        <f>IF(DR688&gt;DW681,BB687-BB688,0)</f>
        <v>#N/A</v>
      </c>
      <c r="DX688" s="665" t="e">
        <f>IF(DR688&gt;DX681,BC687-BC688,0)</f>
        <v>#N/A</v>
      </c>
      <c r="DY688" s="665" t="e">
        <f>IF(DR688&gt;DY681,BD687-BD688,0)</f>
        <v>#N/A</v>
      </c>
      <c r="DZ688" s="665" t="e">
        <f>IF(DR688&gt;DZ681,BE687-BE688,0)</f>
        <v>#N/A</v>
      </c>
      <c r="EA688" s="665" t="e">
        <f>IF(DR688&gt;EA681,BF687-BF688,0)</f>
        <v>#N/A</v>
      </c>
      <c r="EB688" s="665" t="e">
        <f>IF(DR688&gt;EB681,BG687-BG688,0)</f>
        <v>#N/A</v>
      </c>
      <c r="EC688" s="665" t="e">
        <f>IF(DR688&gt;EC681,BH687-BH688,0)</f>
        <v>#N/A</v>
      </c>
      <c r="ED688" s="665" t="e">
        <f>IF(DR688&gt;ED681,BI687-BI688,0)</f>
        <v>#N/A</v>
      </c>
      <c r="EE688" s="665" t="e">
        <f>IF(DR688&gt;EE681,BJ687-BJ688,0)</f>
        <v>#N/A</v>
      </c>
      <c r="EF688" s="665" t="e">
        <f>IF(DR688&gt;EF681,BK687-BK688,0)</f>
        <v>#N/A</v>
      </c>
      <c r="EG688" s="665" t="e">
        <f>IF(DR688&gt;EG681,BL687-BL688,0)</f>
        <v>#N/A</v>
      </c>
      <c r="EH688" s="665" t="e">
        <f>IF(DR688&gt;EH681,BM687-BM688,0)</f>
        <v>#N/A</v>
      </c>
      <c r="EI688" s="665" t="e">
        <f>IF(DR688&gt;EI681,BN687-BN688,0)</f>
        <v>#N/A</v>
      </c>
      <c r="EJ688" s="665" t="e">
        <f>IF(DR688&gt;EJ681,BO687-BO688,0)</f>
        <v>#N/A</v>
      </c>
      <c r="EK688" s="665" t="e">
        <f>IF(DR688&gt;EK681,BP687-BP688,0)</f>
        <v>#N/A</v>
      </c>
      <c r="EL688" s="665" t="e">
        <f>IF(DR688&gt;EL681,BQ687-BQ688,0)</f>
        <v>#N/A</v>
      </c>
      <c r="EM688" s="665" t="e">
        <f>IF(DR688&gt;EM681,BR687-BR688,0)</f>
        <v>#N/A</v>
      </c>
      <c r="EN688" s="665" t="e">
        <f>IF(DR688&gt;EN681,BS687-BS688,0)</f>
        <v>#N/A</v>
      </c>
      <c r="EO688" s="665" t="e">
        <f>IF(DR688&gt;EO681,BT687-BT688,0)</f>
        <v>#N/A</v>
      </c>
      <c r="EP688" s="665" t="e">
        <f>IF(DR688&gt;EP681,BU687-BU688,0)</f>
        <v>#N/A</v>
      </c>
      <c r="EQ688" s="665" t="e">
        <f>IF(DR688&gt;EQ681,BV687-BV688,0)</f>
        <v>#N/A</v>
      </c>
      <c r="ER688" s="665" t="e">
        <f>IF(DR688&gt;ER681,BW687-BW688,0)</f>
        <v>#N/A</v>
      </c>
      <c r="ES688" s="665" t="e">
        <f>IF(DR688&gt;ES681,BX687-BX688,0)</f>
        <v>#N/A</v>
      </c>
      <c r="ET688" s="665" t="e">
        <f>IF(DR688&gt;ET681,BY687-BY688,0)</f>
        <v>#N/A</v>
      </c>
      <c r="EU688" s="665" t="e">
        <f>IF(DR688&gt;EU681,BZ687-BZ688,0)</f>
        <v>#N/A</v>
      </c>
      <c r="EV688" s="665" t="e">
        <f>IF(DR688&gt;EV681,CA687-CA688,0)</f>
        <v>#N/A</v>
      </c>
      <c r="EW688" s="665" t="e">
        <f>IF(DR688&gt;EW681,CB687-CB688,0)</f>
        <v>#N/A</v>
      </c>
      <c r="EX688" s="665" t="e">
        <f>IF(DR688&gt;EX681,CC687-CC688,0)</f>
        <v>#N/A</v>
      </c>
      <c r="EY688" s="665" t="e">
        <f>IF(DR688&gt;EY681,CD687-CD688,0)</f>
        <v>#N/A</v>
      </c>
      <c r="EZ688" s="665" t="e">
        <f>IF(DR688&gt;EZ681,CE687-CE688,0)</f>
        <v>#N/A</v>
      </c>
      <c r="FA688" s="665" t="e">
        <f>IF(DR688&gt;FA681,CF687-CF688,0)</f>
        <v>#N/A</v>
      </c>
      <c r="FB688" s="665" t="e">
        <f>IF(DR688&gt;FB681,CG687-CG688,0)</f>
        <v>#N/A</v>
      </c>
      <c r="FC688" s="665" t="e">
        <f>IF(DR688&gt;FC681,CH687-CH688,0)</f>
        <v>#N/A</v>
      </c>
      <c r="FD688" s="665" t="e">
        <f>IF(DR688&gt;FD681,CI687-CI688,0)</f>
        <v>#N/A</v>
      </c>
      <c r="FE688" s="665" t="e">
        <f>IF(DR688&gt;FE681,CJ687-CJ688,0)</f>
        <v>#N/A</v>
      </c>
      <c r="FF688" s="665" t="e">
        <f>IF(DR688&gt;FF681,CK687-CK688,0)</f>
        <v>#N/A</v>
      </c>
      <c r="FG688" s="665" t="e">
        <f>IF(DR688&gt;FG681,CL687-CL688,0)</f>
        <v>#N/A</v>
      </c>
      <c r="FH688" s="665">
        <f>IF(DR688&gt;FH681,CM687-CM688,0)</f>
        <v>0</v>
      </c>
      <c r="FI688" s="665">
        <f>IF(DR688&gt;FI681,CN687-CN688,0)</f>
        <v>0</v>
      </c>
      <c r="FJ688" s="665">
        <f>IF(DR688&gt;FJ681,CO687-CO688,0)</f>
        <v>0</v>
      </c>
      <c r="FK688" s="665">
        <f>IF(DR688&gt;FK681,CP687-CP688,0)</f>
        <v>0</v>
      </c>
      <c r="FL688" s="665">
        <f>IF(DR688&gt;FL681,CQ687-CQ688,0)</f>
        <v>0</v>
      </c>
      <c r="FM688" s="665">
        <f>IF(DR688&gt;FM681,CR687-CR688,0)</f>
        <v>0</v>
      </c>
      <c r="FN688" s="665">
        <f>IF(DR688&gt;FN681,CS687-CS688,0)</f>
        <v>0</v>
      </c>
      <c r="FO688" s="665">
        <f>IF(DR688&gt;FO681,CT687-CT688,0)</f>
        <v>0</v>
      </c>
      <c r="FP688" s="665">
        <f>IF(DR688&gt;FP681,CU687-CU688,0)</f>
        <v>0</v>
      </c>
      <c r="FQ688" s="665">
        <f>IF(DR688&gt;FQ681,CV687-CV688,0)</f>
        <v>0</v>
      </c>
      <c r="FR688" s="665">
        <f>IF(DR688&gt;FR681,CW687-CW688,0)</f>
        <v>0</v>
      </c>
      <c r="FS688" s="665">
        <f>IF(DR688&gt;FS681,CX687-CX688,0)</f>
        <v>0</v>
      </c>
      <c r="FT688" s="665">
        <f>IF(DR688&gt;FT681,CY687-CY688,0)</f>
        <v>0</v>
      </c>
      <c r="FU688" s="665">
        <f>IF(DR688&gt;FU681,CZ687-CZ688,0)</f>
        <v>0</v>
      </c>
      <c r="FV688" s="665">
        <f>IF(DR688&gt;FV681,DA687-DA688,0)</f>
        <v>0</v>
      </c>
      <c r="FW688" s="665">
        <f>IF(DR688&gt;FW681,DB687-DB688,0)</f>
        <v>0</v>
      </c>
      <c r="FX688" s="665">
        <f>IF(DR688&gt;FX681,DC687-DC688,0)</f>
        <v>0</v>
      </c>
      <c r="FY688" s="665">
        <f>IF(DR688&gt;FY681,DD687-DD688,0)</f>
        <v>0</v>
      </c>
      <c r="FZ688" s="665">
        <f>IF(DR688&gt;FZ681,DE687-DE688,0)</f>
        <v>0</v>
      </c>
      <c r="GA688" s="665">
        <f>IF(DR688&gt;GA681,DF687-DF688,0)</f>
        <v>0</v>
      </c>
      <c r="GB688" s="665">
        <f>IF(DR688&gt;GB681,DG687-DG688,0)</f>
        <v>0</v>
      </c>
      <c r="GC688" s="665">
        <f>IF(DR688&gt;GC681,DH687-DH688,0)</f>
        <v>0</v>
      </c>
      <c r="GD688" s="665">
        <f>IF(DR688&gt;GD681,DI687-DI688,0)</f>
        <v>0</v>
      </c>
      <c r="GE688" s="665">
        <f>IF(DR688&gt;GE681,DJ687-DJ688,0)</f>
        <v>0</v>
      </c>
      <c r="GF688" s="665">
        <f>IF(DR688&gt;GF681,DK687-DK688,0)</f>
        <v>0</v>
      </c>
      <c r="GG688" s="665">
        <f>IF(DR688&gt;GG681,DL687-DL688,0)</f>
        <v>0</v>
      </c>
      <c r="GH688" s="665">
        <f>IF(DR688&gt;GH681,DM687-DM688,0)</f>
        <v>0</v>
      </c>
      <c r="GI688" s="665">
        <f>IF(DR688&gt;GI681,DN687-DN688,0)</f>
        <v>0</v>
      </c>
      <c r="GJ688" s="665">
        <f>IF(DR688&gt;GJ681,DO687-DO688,0)</f>
        <v>0</v>
      </c>
      <c r="GK688" s="665">
        <f>IF(DR688&gt;GK681,DP687-DP688,0)</f>
        <v>0</v>
      </c>
      <c r="GL688" s="665" t="e">
        <f>SUM(DS688:GK688)+SUM(#REF!)=#REF!</f>
        <v>#REF!</v>
      </c>
      <c r="GM688" s="667"/>
      <c r="GN688" s="749">
        <v>2028</v>
      </c>
      <c r="GO688" s="664" t="e">
        <f>SUMIF(DS682:GK682,GO682,DS688:GK688)</f>
        <v>#REF!</v>
      </c>
      <c r="GP688" s="668" t="e">
        <f>SUMIF(DS682:GK682,GP682,DS688:GK688)</f>
        <v>#N/A</v>
      </c>
      <c r="GQ688" s="668" t="e">
        <f>SUMIF(DS682:GK682,GQ682,DS688:GK688)</f>
        <v>#N/A</v>
      </c>
      <c r="GR688" s="668" t="e">
        <f>SUMIF(DS682:GK682,GR682,DS688:GK688)</f>
        <v>#N/A</v>
      </c>
      <c r="GS688" s="668" t="e">
        <f>SUMIF(DS682:GK682,GS682,DS688:GK688)</f>
        <v>#N/A</v>
      </c>
      <c r="GT688" s="668" t="e">
        <f>SUMIF(DS682:GK682,GT682,DS688:GK688)</f>
        <v>#N/A</v>
      </c>
      <c r="GU688" s="668" t="e">
        <f>SUMIF(DS682:GK682,GU682,DS688:GK688)</f>
        <v>#N/A</v>
      </c>
      <c r="GV688" s="668" t="e">
        <f>SUMIF(DS682:GK682,GV682,DS688:GK688)</f>
        <v>#N/A</v>
      </c>
      <c r="GW688" s="668" t="e">
        <f>SUMIF(DS682:GK682,GW682,DS688:GK688)</f>
        <v>#N/A</v>
      </c>
      <c r="GX688" s="668" t="e">
        <f>SUMIF(DS682:GK682,GX682,DS688:GK688)</f>
        <v>#N/A</v>
      </c>
      <c r="GY688" s="668" t="e">
        <f>SUMIF(DS682:GK682,GY682,DS688:GK688)</f>
        <v>#N/A</v>
      </c>
      <c r="GZ688" s="646" t="e">
        <f>SUM(GO688:GY688)=(#REF!-SUM(#REF!))</f>
        <v>#REF!</v>
      </c>
    </row>
    <row r="689" spans="1:234" ht="15.75" hidden="1" customHeight="1" x14ac:dyDescent="0.25">
      <c r="A689" s="643" t="s">
        <v>208</v>
      </c>
      <c r="AI689" s="664">
        <v>2029</v>
      </c>
      <c r="AJ689" s="664">
        <v>0</v>
      </c>
      <c r="AK689" s="665">
        <f>IFERROR(#REF!/#REF!,0)</f>
        <v>0</v>
      </c>
      <c r="AL689" s="665">
        <f>IFERROR(#REF!/#REF!,0)</f>
        <v>0</v>
      </c>
      <c r="AM689" s="665">
        <f>IFERROR(#REF!/#REF!,0)</f>
        <v>0</v>
      </c>
      <c r="AN689" s="669">
        <f>IFERROR(#REF!/#REF!,0)</f>
        <v>0</v>
      </c>
      <c r="AO689" s="669">
        <f>IFERROR(#REF!/#REF!,0)</f>
        <v>0</v>
      </c>
      <c r="AP689" s="669">
        <f>IFERROR(#REF!/#REF!,0)</f>
        <v>0</v>
      </c>
      <c r="AQ689" s="669">
        <f>IFERROR(#REF!/#REF!,0)</f>
        <v>0</v>
      </c>
      <c r="AR689" s="669">
        <f>IFERROR(#REF!/#REF!,0)</f>
        <v>0</v>
      </c>
      <c r="AS689" s="669">
        <f>IFERROR(#REF!/#REF!,0)</f>
        <v>0</v>
      </c>
      <c r="AT689" s="669">
        <f>IFERROR(#REF!/#REF!,0)</f>
        <v>0</v>
      </c>
      <c r="AU689" s="666"/>
      <c r="AW689" s="749">
        <v>2029</v>
      </c>
      <c r="AX689" s="665" t="e">
        <f>#REF!</f>
        <v>#REF!</v>
      </c>
      <c r="AY689" s="665" t="e">
        <f>INDEX(AX677:BE678,MATCH(AW689,AV677:AV678,0),MATCH(AY681,AX675:BE675,0))*(INDEX(AK683:AT690,MATCH(AY681,AI683:AI690,0),MATCH(AY682,AK682:AT682,0)))</f>
        <v>#N/A</v>
      </c>
      <c r="AZ689" s="665" t="e">
        <f>INDEX(AX677:BE678,MATCH(AW689,AV677:AV678,0),MATCH(AZ681,AX675:BE675,0))*(INDEX(AK683:AT690,MATCH(AZ681,AI683:AI690,0),MATCH(AZ682,AK682:AT682,0)))</f>
        <v>#N/A</v>
      </c>
      <c r="BA689" s="665" t="e">
        <f>INDEX(AX677:BE678,MATCH(AW689,AV677:AV678,0),MATCH(BA681,AX675:BE675,0))*(INDEX(AK683:AT690,MATCH(BA681,AI683:AI690,0),MATCH(BA682,AK682:AT682,0)))</f>
        <v>#N/A</v>
      </c>
      <c r="BB689" s="665" t="e">
        <f>INDEX(AX677:BE678,MATCH(AW689,AV677:AV678,0),MATCH(BB681,AX675:BE675,0))*(INDEX(AK683:AT690,MATCH(BB681,AI683:AI690,0),MATCH(BB682,AK682:AT682,0)))</f>
        <v>#N/A</v>
      </c>
      <c r="BC689" s="665" t="e">
        <f>INDEX(AX677:BE678,MATCH(AW689,AV677:AV678,0),MATCH(BC681,AX675:BE675,0))*(INDEX(AK683:AT690,MATCH(BC681,AI683:AI690,0),MATCH(BC682,AK682:AT682,0)))</f>
        <v>#N/A</v>
      </c>
      <c r="BD689" s="665" t="e">
        <f>INDEX(AX677:BE678,MATCH(AW689,AV677:AV678,0),MATCH(BD681,AX675:BE675,0))*(INDEX(AK683:AT690,MATCH(BD681,AI683:AI690,0),MATCH(BD682,AK682:AT682,0)))</f>
        <v>#N/A</v>
      </c>
      <c r="BE689" s="665" t="e">
        <f>INDEX(AX677:BE678,MATCH(AW689,AV677:AV678,0),MATCH(BE681,AX675:BE675,0))*(INDEX(AK683:AT690,MATCH(BE681,AI683:AI690,0),MATCH(BE682,AK682:AT682,0)))</f>
        <v>#N/A</v>
      </c>
      <c r="BF689" s="665" t="e">
        <f>INDEX(AX677:BE678,MATCH(AW689,AV677:AV678,0),MATCH(BF681,AX675:BE675,0))*(INDEX(AK683:AT690,MATCH(BF681,AI683:AI690,0),MATCH(BF682,AK682:AT682,0)))</f>
        <v>#N/A</v>
      </c>
      <c r="BG689" s="665" t="e">
        <f>INDEX(AX677:BE678,MATCH(AW689,AV677:AV678,0),MATCH(BG681,AX675:BE675,0))*(INDEX(AK683:AT690,MATCH(BG681,AI683:AI690,0),MATCH(BG682,AK682:AT682,0)))</f>
        <v>#N/A</v>
      </c>
      <c r="BH689" s="665" t="e">
        <f>INDEX(AX677:BE678,MATCH(AW689,AV677:AV678,0),MATCH(BH681,AX675:BE675,0))*(INDEX(AK683:AT690,MATCH(BH681,AI683:AI690,0),MATCH(BH682,AK682:AT682,0)))</f>
        <v>#N/A</v>
      </c>
      <c r="BI689" s="665" t="e">
        <f>INDEX(AX677:BE678,MATCH(AW689,AV677:AV678,0),MATCH(BI681,AX675:BE675,0))*(INDEX(AK683:AT690,MATCH(BI681,AI683:AI690,0),MATCH(BI682,AK682:AT682,0)))</f>
        <v>#N/A</v>
      </c>
      <c r="BJ689" s="665" t="e">
        <f>INDEX(AX677:BE678,MATCH(AW689,AV677:AV678,0),MATCH(BJ681,AX675:BE675,0))*(INDEX(AK683:AT690,MATCH(BJ681,AI683:AI690,0),MATCH(BJ682,AK682:AT682,0)))</f>
        <v>#N/A</v>
      </c>
      <c r="BK689" s="665" t="e">
        <f>INDEX(AX677:BE678,MATCH(AW689,AV677:AV678,0),MATCH(BK681,AX675:BE675,0))*(INDEX(AK683:AT690,MATCH(BK681,AI683:AI690,0),MATCH(BK682,AK682:AT682,0)))</f>
        <v>#N/A</v>
      </c>
      <c r="BL689" s="665" t="e">
        <f>INDEX(AX677:BE678,MATCH(AW689,AV677:AV678,0),MATCH(BL681,AX675:BE675,0))*(INDEX(AK683:AT690,MATCH(BL681,AI683:AI690,0),MATCH(BL682,AK682:AT682,0)))</f>
        <v>#N/A</v>
      </c>
      <c r="BM689" s="665" t="e">
        <f>INDEX(AX677:BE678,MATCH(AW689,AV677:AV678,0),MATCH(BM681,AX675:BE675,0))*(INDEX(AK683:AT690,MATCH(BM681,AI683:AI690,0),MATCH(BM682,AK682:AT682,0)))</f>
        <v>#N/A</v>
      </c>
      <c r="BN689" s="665" t="e">
        <f>INDEX(AX677:BE678,MATCH(AW689,AV677:AV678,0),MATCH(BN681,AX675:BE675,0))*(INDEX(AK683:AT690,MATCH(BN681,AI683:AI690,0),MATCH(BN682,AK682:AT682,0)))</f>
        <v>#N/A</v>
      </c>
      <c r="BO689" s="665" t="e">
        <f>INDEX(AX677:BE678,MATCH(AW689,AV677:AV678,0),MATCH(BO681,AX675:BE675,0))*(INDEX(AK683:AT690,MATCH(BO681,AI683:AI690,0),MATCH(BO682,AK682:AT682,0)))</f>
        <v>#N/A</v>
      </c>
      <c r="BP689" s="665" t="e">
        <f>INDEX(AX677:BE678,MATCH(AW689,AV677:AV678,0),MATCH(BP681,AX675:BE675,0))*(INDEX(AK683:AT690,MATCH(BP681,AI683:AI690,0),MATCH(BP682,AK682:AT682,0)))</f>
        <v>#N/A</v>
      </c>
      <c r="BQ689" s="665" t="e">
        <f>INDEX(AX677:BE678,MATCH(AW689,AV677:AV678,0),MATCH(BQ681,AX675:BE675,0))*(INDEX(AK683:AT690,MATCH(BQ681,AI683:AI690,0),MATCH(BQ682,AK682:AT682,0)))</f>
        <v>#N/A</v>
      </c>
      <c r="BR689" s="665" t="e">
        <f>INDEX(AX677:BE678,MATCH(AW689,AV677:AV678,0),MATCH(BR681,AX675:BE675,0))*(INDEX(AK683:AT690,MATCH(BR681,AI683:AI690,0),MATCH(BR682,AK682:AT682,0)))</f>
        <v>#N/A</v>
      </c>
      <c r="BS689" s="665" t="e">
        <f>INDEX(AX677:BE678,MATCH(AW689,AV677:AV678,0),MATCH(BS681,AX675:BE675,0))*(INDEX(AK683:AT690,MATCH(BS681,AI683:AI690,0),MATCH(BS682,AK682:AT682,0)))</f>
        <v>#N/A</v>
      </c>
      <c r="BT689" s="665" t="e">
        <f>INDEX(AX677:BE678,MATCH(AW689,AV677:AV678,0),MATCH(BT681,AX675:BE675,0))*(INDEX(AK683:AT690,MATCH(BT681,AI683:AI690,0),MATCH(BT682,AK682:AT682,0)))</f>
        <v>#N/A</v>
      </c>
      <c r="BU689" s="665" t="e">
        <f>INDEX(AX677:BE678,MATCH(AW689,AV677:AV678,0),MATCH(BU681,AX675:BE675,0))*(INDEX(AK683:AT690,MATCH(BU681,AI683:AI690,0),MATCH(BU682,AK682:AT682,0)))</f>
        <v>#N/A</v>
      </c>
      <c r="BV689" s="665" t="e">
        <f>INDEX(AX677:BE678,MATCH(AW689,AV677:AV678,0),MATCH(BV681,AX675:BE675,0))*(INDEX(AK683:AT690,MATCH(BV681,AI683:AI690,0),MATCH(BV682,AK682:AT682,0)))</f>
        <v>#N/A</v>
      </c>
      <c r="BW689" s="665" t="e">
        <f>INDEX(AX677:BE678,MATCH(AW689,AV677:AV678,0),MATCH(BW681,AX675:BE675,0))*(INDEX(AK683:AT690,MATCH(BW681,AI683:AI690,0),MATCH(BW682,AK682:AT682,0)))</f>
        <v>#N/A</v>
      </c>
      <c r="BX689" s="665" t="e">
        <f>INDEX(AX677:BE678,MATCH(AW689,AV677:AV678,0),MATCH(BX681,AX675:BE675,0))*(INDEX(AK683:AT690,MATCH(BX681,AI683:AI690,0),MATCH(BX682,AK682:AT682,0)))</f>
        <v>#N/A</v>
      </c>
      <c r="BY689" s="665" t="e">
        <f>INDEX(AX677:BE678,MATCH(AW689,AV677:AV678,0),MATCH(BY681,AX675:BE675,0))*(INDEX(AK683:AT690,MATCH(BY681,AI683:AI690,0),MATCH(BY682,AK682:AT682,0)))</f>
        <v>#N/A</v>
      </c>
      <c r="BZ689" s="665" t="e">
        <f>INDEX(AX677:BE678,MATCH(AW689,AV677:AV678,0),MATCH(BZ681,AX675:BE675,0))*(INDEX(AK683:AT690,MATCH(BZ681,AI683:AI690,0),MATCH(BZ682,AK682:AT682,0)))</f>
        <v>#N/A</v>
      </c>
      <c r="CA689" s="665" t="e">
        <f>INDEX(AX677:BE678,MATCH(AW689,AV677:AV678,0),MATCH(CA681,AX675:BE675,0))*(INDEX(AK683:AT690,MATCH(CA681,AI683:AI690,0),MATCH(CA682,AK682:AT682,0)))</f>
        <v>#N/A</v>
      </c>
      <c r="CB689" s="665" t="e">
        <f>INDEX(AX677:BE678,MATCH(AW689,AV677:AV678,0),MATCH(CB681,AX675:BE675,0))*(INDEX(AK683:AT690,MATCH(CB681,AI683:AI690,0),MATCH(CB682,AK682:AT682,0)))</f>
        <v>#N/A</v>
      </c>
      <c r="CC689" s="665" t="e">
        <f>INDEX(AX677:BE678,MATCH(AW689,AV677:AV678,0),MATCH(CC681,AX675:BE675,0))*(INDEX(AK683:AT690,MATCH(CC681,AI683:AI690,0),MATCH(CC682,AK682:AT682,0)))</f>
        <v>#N/A</v>
      </c>
      <c r="CD689" s="665" t="e">
        <f>INDEX(AX677:BE678,MATCH(AW689,AV677:AV678,0),MATCH(CD681,AX675:BE675,0))*(INDEX(AK683:AT690,MATCH(CD681,AI683:AI690,0),MATCH(CD682,AK682:AT682,0)))</f>
        <v>#N/A</v>
      </c>
      <c r="CE689" s="665" t="e">
        <f>INDEX(AX677:BE678,MATCH(AW689,AV677:AV678,0),MATCH(CE681,AX675:BE675,0))*(INDEX(AK683:AT690,MATCH(CE681,AI683:AI690,0),MATCH(CE682,AK682:AT682,0)))</f>
        <v>#N/A</v>
      </c>
      <c r="CF689" s="665" t="e">
        <f>INDEX(AX677:BE678,MATCH(AW689,AV677:AV678,0),MATCH(CF681,AX675:BE675,0))*(INDEX(AK683:AT690,MATCH(CF681,AI683:AI690,0),MATCH(CF682,AK682:AT682,0)))</f>
        <v>#N/A</v>
      </c>
      <c r="CG689" s="665" t="e">
        <f>INDEX(AX677:BE678,MATCH(AW689,AV677:AV678,0),MATCH(CG681,AX675:BE675,0))*(INDEX(AK683:AT690,MATCH(CG681,AI683:AI690,0),MATCH(CG682,AK682:AT682,0)))</f>
        <v>#N/A</v>
      </c>
      <c r="CH689" s="665" t="e">
        <f>INDEX(AX677:BE678,MATCH(AW689,AV677:AV678,0),MATCH(CH681,AX675:BE675,0))*(INDEX(AK683:AT690,MATCH(CH681,AI683:AI690,0),MATCH(CH682,AK682:AT682,0)))</f>
        <v>#N/A</v>
      </c>
      <c r="CI689" s="665" t="e">
        <f>INDEX(AX677:BE678,MATCH(AW689,AV677:AV678,0),MATCH(CI681,AX675:BE675,0))*(INDEX(AK683:AT690,MATCH(CI681,AI683:AI690,0),MATCH(CI682,AK682:AT682,0)))</f>
        <v>#N/A</v>
      </c>
      <c r="CJ689" s="665" t="e">
        <f>INDEX(AX677:BE678,MATCH(AW689,AV677:AV678,0),MATCH(CJ681,AX675:BE675,0))*(INDEX(AK683:AT690,MATCH(CJ681,AI683:AI690,0),MATCH(CJ682,AK682:AT682,0)))</f>
        <v>#N/A</v>
      </c>
      <c r="CK689" s="665" t="e">
        <f>INDEX(AX677:BE678,MATCH(AW689,AV677:AV678,0),MATCH(CK681,AX675:BE675,0))*(INDEX(AK683:AT690,MATCH(CK681,AI683:AI690,0),MATCH(CK682,AK682:AT682,0)))</f>
        <v>#N/A</v>
      </c>
      <c r="CL689" s="665" t="e">
        <f>INDEX(AX677:BE678,MATCH(AW689,AV677:AV678,0),MATCH(CL681,AX675:BE675,0))*(INDEX(AK683:AT690,MATCH(CL681,AI683:AI690,0),MATCH(CL682,AK682:AT682,0)))</f>
        <v>#N/A</v>
      </c>
      <c r="CM689" s="665" t="e">
        <f>INDEX(AX677:BE678,MATCH(AW689,AV677:AV678,0),MATCH(CM681,AX675:BE675,0))*(INDEX(AK683:AT690,MATCH(CM681,AI683:AI690,0),MATCH(CM682,AK682:AT682,0)))</f>
        <v>#N/A</v>
      </c>
      <c r="CN689" s="665" t="e">
        <f>INDEX(AX677:BE678,MATCH(AW689,AV677:AV678,0),MATCH(CN681,AX675:BE675,0))*(INDEX(AK683:AT690,MATCH(CN681,AI683:AI690,0),MATCH(CN682,AK682:AT682,0)))</f>
        <v>#N/A</v>
      </c>
      <c r="CO689" s="665" t="e">
        <f>INDEX(AX677:BE678,MATCH(AW689,AV677:AV678,0),MATCH(CO681,AX675:BE675,0))*(INDEX(AK683:AT690,MATCH(CO681,AI683:AI690,0),MATCH(CO682,AK682:AT682,0)))</f>
        <v>#N/A</v>
      </c>
      <c r="CP689" s="665" t="e">
        <f>INDEX(AX677:BE678,MATCH(AW689,AV677:AV678,0),MATCH(CP681,AX675:BE675,0))*(INDEX(AK683:AT690,MATCH(CP681,AI683:AI690,0),MATCH(CP682,AK682:AT682,0)))</f>
        <v>#N/A</v>
      </c>
      <c r="CQ689" s="665" t="e">
        <f>INDEX(AX677:BE678,MATCH(AW689,AV677:AV678,0),MATCH(CQ681,AX675:BE675,0))*(INDEX(AK683:AT690,MATCH(CQ681,AI683:AI690,0),MATCH(CQ682,AK682:AT682,0)))</f>
        <v>#N/A</v>
      </c>
      <c r="CR689" s="665" t="e">
        <f>INDEX(AX677:BE678,MATCH(AW689,AV677:AV678,0),MATCH(CR681,AX675:BE675,0))*(INDEX(AK683:AT690,MATCH(CR681,AI683:AI690,0),MATCH(CR682,AK682:AT682,0)))</f>
        <v>#N/A</v>
      </c>
      <c r="CS689" s="665" t="e">
        <f>INDEX(AX677:BE678,MATCH(AW689,AV677:AV678,0),MATCH(CS681,AX675:BE675,0))*(INDEX(AK683:AT690,MATCH(CS681,AI683:AI690,0),MATCH(CS682,AK682:AT682,0)))</f>
        <v>#N/A</v>
      </c>
      <c r="CT689" s="665" t="e">
        <f>INDEX(AX677:BE678,MATCH(AW689,AV677:AV678,0),MATCH(CT681,AX675:BE675,0))*(INDEX(AK683:AT690,MATCH(CT681,AI683:AI690,0),MATCH(CT682,AK682:AT682,0)))</f>
        <v>#N/A</v>
      </c>
      <c r="CU689" s="665" t="e">
        <f>INDEX(AX677:BE678,MATCH(AW689,AV677:AV678,0),MATCH(CU681,AX675:BE675,0))*(INDEX(AK683:AT690,MATCH(CU681,AI683:AI690,0),MATCH(CU682,AK682:AT682,0)))</f>
        <v>#N/A</v>
      </c>
      <c r="CV689" s="665" t="e">
        <f>INDEX(AX677:BE678,MATCH(AW689,AV677:AV678,0),MATCH(CV681,AX675:BE675,0))*(INDEX(AK683:AT690,MATCH(CV681,AI683:AI690,0),MATCH(CV682,AK682:AT682,0)))</f>
        <v>#N/A</v>
      </c>
      <c r="CW689" s="665" t="e">
        <f>INDEX(AX677:BE678,MATCH(AW689,AV677:AV678,0),MATCH(CW681,AX675:BE675,0))*(INDEX(AK683:AT690,MATCH(CW681,AI683:AI690,0),MATCH(CW682,AK682:AT682,0)))</f>
        <v>#N/A</v>
      </c>
      <c r="CX689" s="665" t="e">
        <f>INDEX(AX677:BE678,MATCH(AW689,AV677:AV678,0),MATCH(CX681,AX675:BE675,0))*(INDEX(AK683:AT690,MATCH(CX681,AI683:AI690,0),MATCH(CX682,AK682:AT682,0)))</f>
        <v>#N/A</v>
      </c>
      <c r="CY689" s="665" t="e">
        <f>INDEX(AX677:BE678,MATCH(AW689,AV677:AV678,0),MATCH(CY681,AX675:BE675,0))*(INDEX(AK683:AT690,MATCH(CY681,AI683:AI690,0),MATCH(CY682,AK682:AT682,0)))</f>
        <v>#N/A</v>
      </c>
      <c r="CZ689" s="665" t="e">
        <f>INDEX(AX677:BE678,MATCH(AW689,AV677:AV678,0),MATCH(CZ681,AX675:BE675,0))*(INDEX(AK683:AT690,MATCH(CZ681,AI683:AI690,0),MATCH(CZ682,AK682:AT682,0)))</f>
        <v>#N/A</v>
      </c>
      <c r="DA689" s="665" t="e">
        <f>INDEX(AX677:BE678,MATCH(AW689,AV677:AV678,0),MATCH(DA681,AX675:BE675,0))*(INDEX(AK683:AT690,MATCH(DA681,AI683:AI690,0),MATCH(DA682,AK682:AT682,0)))</f>
        <v>#N/A</v>
      </c>
      <c r="DB689" s="665" t="e">
        <f>INDEX(AX677:BE678,MATCH(AW689,AV677:AV678,0),MATCH(DB681,AX675:BE675,0))*(INDEX(AK683:AT690,MATCH(DB681,AI683:AI690,0),MATCH(DB682,AK682:AT682,0)))</f>
        <v>#N/A</v>
      </c>
      <c r="DC689" s="665" t="e">
        <f>INDEX(AX677:BE678,MATCH(AW689,AV677:AV678,0),MATCH(DC681,AX675:BE675,0))*(INDEX(AK683:AT690,MATCH(DC681,AI683:AI690,0),MATCH(DC682,AK682:AT682,0)))</f>
        <v>#N/A</v>
      </c>
      <c r="DD689" s="665" t="e">
        <f>INDEX(AX677:BE678,MATCH(AW689,AV677:AV678,0),MATCH(DD681,AX675:BE675,0))*(INDEX(AK683:AT690,MATCH(DD681,AI683:AI690,0),MATCH(DD682,AK682:AT682,0)))</f>
        <v>#N/A</v>
      </c>
      <c r="DE689" s="665" t="e">
        <f>INDEX(AX677:BE678,MATCH(AW689,AV677:AV678,0),MATCH(DE681,AX675:BE675,0))*(INDEX(AK683:AT690,MATCH(DE681,AI683:AI690,0),MATCH(DE682,AK682:AT682,0)))</f>
        <v>#N/A</v>
      </c>
      <c r="DF689" s="665" t="e">
        <f>INDEX(AX677:BE678,MATCH(AW689,AV677:AV678,0),MATCH(DF681,AX675:BE675,0))*(INDEX(AK683:AT690,MATCH(DF681,AI683:AI690,0),MATCH(DF682,AK682:AT682,0)))</f>
        <v>#N/A</v>
      </c>
      <c r="DG689" s="665" t="e">
        <f>INDEX(AX677:BE678,MATCH(AW689,AV677:AV678,0),MATCH(DG681,AX675:BE675,0))*(INDEX(AK683:AT690,MATCH(DG681,AI683:AI690,0),MATCH(DG682,AK682:AT682,0)))</f>
        <v>#N/A</v>
      </c>
      <c r="DH689" s="665" t="e">
        <f>INDEX(AX677:BE678,MATCH(AW689,AV677:AV678,0),MATCH(DH681,AX675:BE675,0))*(INDEX(AK683:AT690,MATCH(DH681,AI683:AI690,0),MATCH(DH682,AK682:AT682,0)))</f>
        <v>#N/A</v>
      </c>
      <c r="DI689" s="665" t="e">
        <f>INDEX(AX677:BE678,MATCH(AW689,AV677:AV678,0),MATCH(DI681,AX675:BE675,0))*(INDEX(AK683:AT690,MATCH(DI681,AI683:AI690,0),MATCH(DI682,AK682:AT682,0)))</f>
        <v>#N/A</v>
      </c>
      <c r="DJ689" s="665" t="e">
        <f>INDEX(AX677:BE678,MATCH(AW689,AV677:AV678,0),MATCH(DJ681,AX675:BE675,0))*(INDEX(AK683:AT690,MATCH(DJ681,AI683:AI690,0),MATCH(DJ682,AK682:AT682,0)))</f>
        <v>#N/A</v>
      </c>
      <c r="DK689" s="665" t="e">
        <f>INDEX(AX677:BE678,MATCH(AW689,AV677:AV678,0),MATCH(DK681,AX675:BE675,0))*(INDEX(AK683:AT690,MATCH(DK681,AI683:AI690,0),MATCH(DK682,AK682:AT682,0)))</f>
        <v>#N/A</v>
      </c>
      <c r="DL689" s="665" t="e">
        <f>INDEX(AX677:BE678,MATCH(AW689,AV677:AV678,0),MATCH(DL681,AX675:BE675,0))*(INDEX(AK683:AT690,MATCH(DL681,AI683:AI690,0),MATCH(DL682,AK682:AT682,0)))</f>
        <v>#N/A</v>
      </c>
      <c r="DM689" s="665" t="e">
        <f>INDEX(AX677:BE678,MATCH(AW689,AV677:AV678,0),MATCH(DM681,AX675:BE675,0))*(INDEX(AK683:AT690,MATCH(DM681,AI683:AI690,0),MATCH(DM682,AK682:AT682,0)))</f>
        <v>#N/A</v>
      </c>
      <c r="DN689" s="665" t="e">
        <f>INDEX(AX677:BE678,MATCH(AW689,AV677:AV678,0),MATCH(DN681,AX675:BE675,0))*(INDEX(AK683:AT690,MATCH(DN681,AI683:AI690,0),MATCH(DN682,AK682:AT682,0)))</f>
        <v>#N/A</v>
      </c>
      <c r="DO689" s="665" t="e">
        <f>INDEX(AX677:BE678,MATCH(AW689,AV677:AV678,0),MATCH(DO681,AX675:BE675,0))*(INDEX(AK683:AT690,MATCH(DO681,AI683:AI690,0),MATCH(DO682,AK682:AT682,0)))</f>
        <v>#N/A</v>
      </c>
      <c r="DP689" s="665" t="e">
        <f>INDEX(AX677:BE678,MATCH(AW689,AV677:AV678,0),MATCH(DP681,AX675:BE675,0))*(INDEX(AK683:AT690,MATCH(DP681,AI683:AI690,0),MATCH(DP682,AK682:AT682,0)))</f>
        <v>#N/A</v>
      </c>
      <c r="DQ689" s="643" t="e">
        <f>SUM(AX689:DP689)=#REF!</f>
        <v>#REF!</v>
      </c>
      <c r="DR689" s="749">
        <v>2029</v>
      </c>
      <c r="DS689" s="665" t="e">
        <f>IF(DR689&gt;DS681,AX688-AX689,0)</f>
        <v>#REF!</v>
      </c>
      <c r="DT689" s="665" t="e">
        <f>IF(DR689&gt;DT681,AY688-AY689,0)</f>
        <v>#N/A</v>
      </c>
      <c r="DU689" s="665" t="e">
        <f>IF(DR689&gt;DU681,AZ688-AZ689,0)</f>
        <v>#N/A</v>
      </c>
      <c r="DV689" s="665" t="e">
        <f>IF(DR689&gt;DV681,BA688-BA689,0)</f>
        <v>#N/A</v>
      </c>
      <c r="DW689" s="665" t="e">
        <f>IF(DR689&gt;DW681,BB688-BB689,0)</f>
        <v>#N/A</v>
      </c>
      <c r="DX689" s="665" t="e">
        <f>IF(DR689&gt;DX681,BC688-BC689,0)</f>
        <v>#N/A</v>
      </c>
      <c r="DY689" s="665" t="e">
        <f>IF(DR689&gt;DY681,BD688-BD689,0)</f>
        <v>#N/A</v>
      </c>
      <c r="DZ689" s="665" t="e">
        <f>IF(DR689&gt;DZ681,BE688-BE689,0)</f>
        <v>#N/A</v>
      </c>
      <c r="EA689" s="665" t="e">
        <f>IF(DR689&gt;EA681,BF688-BF689,0)</f>
        <v>#N/A</v>
      </c>
      <c r="EB689" s="665" t="e">
        <f>IF(DR689&gt;EB681,BG688-BG689,0)</f>
        <v>#N/A</v>
      </c>
      <c r="EC689" s="665" t="e">
        <f>IF(DR689&gt;EC681,BH688-BH689,0)</f>
        <v>#N/A</v>
      </c>
      <c r="ED689" s="665" t="e">
        <f>IF(DR689&gt;ED681,BI688-BI689,0)</f>
        <v>#N/A</v>
      </c>
      <c r="EE689" s="665" t="e">
        <f>IF(DR689&gt;EE681,BJ688-BJ689,0)</f>
        <v>#N/A</v>
      </c>
      <c r="EF689" s="665" t="e">
        <f>IF(DR689&gt;EF681,BK688-BK689,0)</f>
        <v>#N/A</v>
      </c>
      <c r="EG689" s="665" t="e">
        <f>IF(DR689&gt;EG681,BL688-BL689,0)</f>
        <v>#N/A</v>
      </c>
      <c r="EH689" s="665" t="e">
        <f>IF(DR689&gt;EH681,BM688-BM689,0)</f>
        <v>#N/A</v>
      </c>
      <c r="EI689" s="665" t="e">
        <f>IF(DR689&gt;EI681,BN688-BN689,0)</f>
        <v>#N/A</v>
      </c>
      <c r="EJ689" s="665" t="e">
        <f>IF(DR689&gt;EJ681,BO688-BO689,0)</f>
        <v>#N/A</v>
      </c>
      <c r="EK689" s="665" t="e">
        <f>IF(DR689&gt;EK681,BP688-BP689,0)</f>
        <v>#N/A</v>
      </c>
      <c r="EL689" s="665" t="e">
        <f>IF(DR689&gt;EL681,BQ688-BQ689,0)</f>
        <v>#N/A</v>
      </c>
      <c r="EM689" s="665" t="e">
        <f>IF(DR689&gt;EM681,BR688-BR689,0)</f>
        <v>#N/A</v>
      </c>
      <c r="EN689" s="665" t="e">
        <f>IF(DR689&gt;EN681,BS688-BS689,0)</f>
        <v>#N/A</v>
      </c>
      <c r="EO689" s="665" t="e">
        <f>IF(DR689&gt;EO681,BT688-BT689,0)</f>
        <v>#N/A</v>
      </c>
      <c r="EP689" s="665" t="e">
        <f>IF(DR689&gt;EP681,BU688-BU689,0)</f>
        <v>#N/A</v>
      </c>
      <c r="EQ689" s="665" t="e">
        <f>IF(DR689&gt;EQ681,BV688-BV689,0)</f>
        <v>#N/A</v>
      </c>
      <c r="ER689" s="665" t="e">
        <f>IF(DR689&gt;ER681,BW688-BW689,0)</f>
        <v>#N/A</v>
      </c>
      <c r="ES689" s="665" t="e">
        <f>IF(DR689&gt;ES681,BX688-BX689,0)</f>
        <v>#N/A</v>
      </c>
      <c r="ET689" s="665" t="e">
        <f>IF(DR689&gt;ET681,BY688-BY689,0)</f>
        <v>#N/A</v>
      </c>
      <c r="EU689" s="665" t="e">
        <f>IF(DR689&gt;EU681,BZ688-BZ689,0)</f>
        <v>#N/A</v>
      </c>
      <c r="EV689" s="665" t="e">
        <f>IF(DR689&gt;EV681,CA688-CA689,0)</f>
        <v>#N/A</v>
      </c>
      <c r="EW689" s="665" t="e">
        <f>IF(DR689&gt;EW681,CB688-CB689,0)</f>
        <v>#N/A</v>
      </c>
      <c r="EX689" s="665" t="e">
        <f>IF(DR689&gt;EX681,CC688-CC689,0)</f>
        <v>#N/A</v>
      </c>
      <c r="EY689" s="665" t="e">
        <f>IF(DR689&gt;EY681,CD688-CD689,0)</f>
        <v>#N/A</v>
      </c>
      <c r="EZ689" s="665" t="e">
        <f>IF(DR689&gt;EZ681,CE688-CE689,0)</f>
        <v>#N/A</v>
      </c>
      <c r="FA689" s="665" t="e">
        <f>IF(DR689&gt;FA681,CF688-CF689,0)</f>
        <v>#N/A</v>
      </c>
      <c r="FB689" s="665" t="e">
        <f>IF(DR689&gt;FB681,CG688-CG689,0)</f>
        <v>#N/A</v>
      </c>
      <c r="FC689" s="665" t="e">
        <f>IF(DR689&gt;FC681,CH688-CH689,0)</f>
        <v>#N/A</v>
      </c>
      <c r="FD689" s="665" t="e">
        <f>IF(DR689&gt;FD681,CI688-CI689,0)</f>
        <v>#N/A</v>
      </c>
      <c r="FE689" s="665" t="e">
        <f>IF(DR689&gt;FE681,CJ688-CJ689,0)</f>
        <v>#N/A</v>
      </c>
      <c r="FF689" s="665" t="e">
        <f>IF(DR689&gt;FF681,CK688-CK689,0)</f>
        <v>#N/A</v>
      </c>
      <c r="FG689" s="665" t="e">
        <f>IF(DR689&gt;FG681,CL688-CL689,0)</f>
        <v>#N/A</v>
      </c>
      <c r="FH689" s="665" t="e">
        <f>IF(DR689&gt;FH681,CM688-CM689,0)</f>
        <v>#N/A</v>
      </c>
      <c r="FI689" s="665" t="e">
        <f>IF(DR689&gt;FI681,CN688-CN689,0)</f>
        <v>#N/A</v>
      </c>
      <c r="FJ689" s="665" t="e">
        <f>IF(DR689&gt;FJ681,CO688-CO689,0)</f>
        <v>#N/A</v>
      </c>
      <c r="FK689" s="665" t="e">
        <f>IF(DR689&gt;FK681,CP688-CP689,0)</f>
        <v>#N/A</v>
      </c>
      <c r="FL689" s="665" t="e">
        <f>IF(DR689&gt;FL681,CQ688-CQ689,0)</f>
        <v>#N/A</v>
      </c>
      <c r="FM689" s="665" t="e">
        <f>IF(DR689&gt;FM681,CR688-CR689,0)</f>
        <v>#N/A</v>
      </c>
      <c r="FN689" s="665" t="e">
        <f>IF(DR689&gt;FN681,CS688-CS689,0)</f>
        <v>#N/A</v>
      </c>
      <c r="FO689" s="665" t="e">
        <f>IF(DR689&gt;FO681,CT688-CT689,0)</f>
        <v>#N/A</v>
      </c>
      <c r="FP689" s="665" t="e">
        <f>IF(DR689&gt;FP681,CU688-CU689,0)</f>
        <v>#N/A</v>
      </c>
      <c r="FQ689" s="665" t="e">
        <f>IF(DR689&gt;FQ681,CV688-CV689,0)</f>
        <v>#N/A</v>
      </c>
      <c r="FR689" s="665">
        <f>IF(DR689&gt;FR681,CW688-CW689,0)</f>
        <v>0</v>
      </c>
      <c r="FS689" s="665">
        <f>IF(DR689&gt;FS681,CX688-CX689,0)</f>
        <v>0</v>
      </c>
      <c r="FT689" s="665">
        <f>IF(DR689&gt;FT681,CY688-CY689,0)</f>
        <v>0</v>
      </c>
      <c r="FU689" s="665">
        <f>IF(DR689&gt;FU681,CZ688-CZ689,0)</f>
        <v>0</v>
      </c>
      <c r="FV689" s="665">
        <f>IF(DR689&gt;FV681,DA688-DA689,0)</f>
        <v>0</v>
      </c>
      <c r="FW689" s="665">
        <f>IF(DR689&gt;FW681,DB688-DB689,0)</f>
        <v>0</v>
      </c>
      <c r="FX689" s="665">
        <f>IF(DR689&gt;FX681,DC688-DC689,0)</f>
        <v>0</v>
      </c>
      <c r="FY689" s="665">
        <f>IF(DR689&gt;FY681,DD688-DD689,0)</f>
        <v>0</v>
      </c>
      <c r="FZ689" s="665">
        <f>IF(DR689&gt;FZ681,DE688-DE689,0)</f>
        <v>0</v>
      </c>
      <c r="GA689" s="665">
        <f>IF(DR689&gt;GA681,DF688-DF689,0)</f>
        <v>0</v>
      </c>
      <c r="GB689" s="665">
        <f>IF(DR689&gt;GB681,DG688-DG689,0)</f>
        <v>0</v>
      </c>
      <c r="GC689" s="665">
        <f>IF(DR689&gt;GC681,DH688-DH689,0)</f>
        <v>0</v>
      </c>
      <c r="GD689" s="665">
        <f>IF(DR689&gt;GD681,DI688-DI689,0)</f>
        <v>0</v>
      </c>
      <c r="GE689" s="665">
        <f>IF(DR689&gt;GE681,DJ688-DJ689,0)</f>
        <v>0</v>
      </c>
      <c r="GF689" s="665">
        <f>IF(DR689&gt;GF681,DK688-DK689,0)</f>
        <v>0</v>
      </c>
      <c r="GG689" s="665">
        <f>IF(DR689&gt;GG681,DL688-DL689,0)</f>
        <v>0</v>
      </c>
      <c r="GH689" s="665">
        <f>IF(DR689&gt;GH681,DM688-DM689,0)</f>
        <v>0</v>
      </c>
      <c r="GI689" s="665">
        <f>IF(DR689&gt;GI681,DN688-DN689,0)</f>
        <v>0</v>
      </c>
      <c r="GJ689" s="665">
        <f>IF(DR689&gt;GJ681,DO688-DO689,0)</f>
        <v>0</v>
      </c>
      <c r="GK689" s="665">
        <f>IF(DR689&gt;GK681,DP688-DP689,0)</f>
        <v>0</v>
      </c>
      <c r="GL689" s="665" t="e">
        <f>SUM(DS689:GK689)+SUM(#REF!)=#REF!</f>
        <v>#REF!</v>
      </c>
      <c r="GM689" s="667"/>
      <c r="GN689" s="749">
        <v>2029</v>
      </c>
      <c r="GO689" s="664" t="e">
        <f>SUMIF(DS682:GK682,GO682,DS689:GK689)</f>
        <v>#REF!</v>
      </c>
      <c r="GP689" s="668" t="e">
        <f>SUMIF(DS682:GK682,GP682,DS689:GK689)</f>
        <v>#N/A</v>
      </c>
      <c r="GQ689" s="668" t="e">
        <f>SUMIF(DS682:GK682,GQ682,DS689:GK689)</f>
        <v>#N/A</v>
      </c>
      <c r="GR689" s="668" t="e">
        <f>SUMIF(DS682:GK682,GR682,DS689:GK689)</f>
        <v>#N/A</v>
      </c>
      <c r="GS689" s="668" t="e">
        <f>SUMIF(DS682:GK682,GS682,DS689:GK689)</f>
        <v>#N/A</v>
      </c>
      <c r="GT689" s="668" t="e">
        <f>SUMIF(DS682:GK682,GT682,DS689:GK689)</f>
        <v>#N/A</v>
      </c>
      <c r="GU689" s="668" t="e">
        <f>SUMIF(DS682:GK682,GU682,DS689:GK689)</f>
        <v>#N/A</v>
      </c>
      <c r="GV689" s="668" t="e">
        <f>SUMIF(DS682:GK682,GV682,DS689:GK689)</f>
        <v>#N/A</v>
      </c>
      <c r="GW689" s="668" t="e">
        <f>SUMIF(DS682:GK682,GW682,DS689:GK689)</f>
        <v>#N/A</v>
      </c>
      <c r="GX689" s="668" t="e">
        <f>SUMIF(DS682:GK682,GX682,DS689:GK689)</f>
        <v>#N/A</v>
      </c>
      <c r="GY689" s="668" t="e">
        <f>SUMIF(DS682:GK682,GY682,DS689:GK689)</f>
        <v>#N/A</v>
      </c>
      <c r="GZ689" s="646" t="e">
        <f>SUM(GO689:GY689)=(#REF!-SUM(#REF!))</f>
        <v>#REF!</v>
      </c>
    </row>
    <row r="690" spans="1:234" hidden="1" x14ac:dyDescent="0.25">
      <c r="A690" s="643" t="s">
        <v>208</v>
      </c>
      <c r="AI690" s="664">
        <v>2030</v>
      </c>
      <c r="AJ690" s="664">
        <v>0</v>
      </c>
      <c r="AK690" s="665">
        <f>IFERROR(#REF!/#REF!,0)</f>
        <v>0</v>
      </c>
      <c r="AL690" s="665">
        <f>IFERROR(#REF!/#REF!,0)</f>
        <v>0</v>
      </c>
      <c r="AM690" s="665">
        <f>IFERROR(#REF!/#REF!,0)</f>
        <v>0</v>
      </c>
      <c r="AN690" s="669">
        <f>IFERROR(#REF!/#REF!,0)</f>
        <v>0</v>
      </c>
      <c r="AO690" s="669">
        <f>IFERROR(#REF!/#REF!,0)</f>
        <v>0</v>
      </c>
      <c r="AP690" s="669">
        <f>IFERROR(#REF!/#REF!,0)</f>
        <v>0</v>
      </c>
      <c r="AQ690" s="669">
        <f>IFERROR(#REF!/#REF!,0)</f>
        <v>0</v>
      </c>
      <c r="AR690" s="669">
        <f>IFERROR(#REF!/#REF!,0)</f>
        <v>0</v>
      </c>
      <c r="AS690" s="669">
        <f>IFERROR(#REF!/#REF!,0)</f>
        <v>0</v>
      </c>
      <c r="AT690" s="669">
        <f>IFERROR(#REF!/#REF!,0)</f>
        <v>0</v>
      </c>
      <c r="AU690" s="666"/>
      <c r="AW690" s="749">
        <v>2030</v>
      </c>
      <c r="AX690" s="665" t="e">
        <f>#REF!</f>
        <v>#REF!</v>
      </c>
      <c r="AY690" s="665" t="e">
        <f>INDEX(AX677:BE678,MATCH(AW690,AV677:AV678,0),MATCH(AY681,AX675:BE675,0))*(INDEX(AK683:AT690,MATCH(AY681,AI683:AI690,0),MATCH(AY682,AK682:AT682,0)))</f>
        <v>#N/A</v>
      </c>
      <c r="AZ690" s="665" t="e">
        <f>INDEX(AX677:BE678,MATCH(AW690,AV677:AV678,0),MATCH(AZ681,AX675:BE675,0))*(INDEX(AK683:AT690,MATCH(AZ681,AI683:AI690,0),MATCH(AZ682,AK682:AT682,0)))</f>
        <v>#N/A</v>
      </c>
      <c r="BA690" s="665" t="e">
        <f>INDEX(AX677:BE678,MATCH(AW690,AV677:AV678,0),MATCH(BA681,AX675:BE675,0))*(INDEX(AK683:AT690,MATCH(BA681,AI683:AI690,0),MATCH(BA682,AK682:AT682,0)))</f>
        <v>#N/A</v>
      </c>
      <c r="BB690" s="665" t="e">
        <f>INDEX(AX677:BE678,MATCH(AW690,AV677:AV678,0),MATCH(BB681,AX675:BE675,0))*(INDEX(AK683:AT690,MATCH(BB681,AI683:AI690,0),MATCH(BB682,AK682:AT682,0)))</f>
        <v>#N/A</v>
      </c>
      <c r="BC690" s="665" t="e">
        <f>INDEX(AX677:BE678,MATCH(AW690,AV677:AV678,0),MATCH(BC681,AX675:BE675,0))*(INDEX(AK683:AT690,MATCH(BC681,AI683:AI690,0),MATCH(BC682,AK682:AT682,0)))</f>
        <v>#N/A</v>
      </c>
      <c r="BD690" s="665" t="e">
        <f>INDEX(AX677:BE678,MATCH(AW690,AV677:AV678,0),MATCH(BD681,AX675:BE675,0))*(INDEX(AK683:AT690,MATCH(BD681,AI683:AI690,0),MATCH(BD682,AK682:AT682,0)))</f>
        <v>#N/A</v>
      </c>
      <c r="BE690" s="665" t="e">
        <f>INDEX(AX677:BE678,MATCH(AW690,AV677:AV678,0),MATCH(BE681,AX675:BE675,0))*(INDEX(AK683:AT690,MATCH(BE681,AI683:AI690,0),MATCH(BE682,AK682:AT682,0)))</f>
        <v>#N/A</v>
      </c>
      <c r="BF690" s="665" t="e">
        <f>INDEX(AX677:BE678,MATCH(AW690,AV677:AV678,0),MATCH(BF681,AX675:BE675,0))*(INDEX(AK683:AT690,MATCH(BF681,AI683:AI690,0),MATCH(BF682,AK682:AT682,0)))</f>
        <v>#N/A</v>
      </c>
      <c r="BG690" s="665" t="e">
        <f>INDEX(AX677:BE678,MATCH(AW690,AV677:AV678,0),MATCH(BG681,AX675:BE675,0))*(INDEX(AK683:AT690,MATCH(BG681,AI683:AI690,0),MATCH(BG682,AK682:AT682,0)))</f>
        <v>#N/A</v>
      </c>
      <c r="BH690" s="665" t="e">
        <f>INDEX(AX677:BE678,MATCH(AW690,AV677:AV678,0),MATCH(BH681,AX675:BE675,0))*(INDEX(AK683:AT690,MATCH(BH681,AI683:AI690,0),MATCH(BH682,AK682:AT682,0)))</f>
        <v>#N/A</v>
      </c>
      <c r="BI690" s="665" t="e">
        <f>INDEX(AX677:BE678,MATCH(AW690,AV677:AV678,0),MATCH(BI681,AX675:BE675,0))*(INDEX(AK683:AT690,MATCH(BI681,AI683:AI690,0),MATCH(BI682,AK682:AT682,0)))</f>
        <v>#N/A</v>
      </c>
      <c r="BJ690" s="665" t="e">
        <f>INDEX(AX677:BE678,MATCH(AW690,AV677:AV678,0),MATCH(BJ681,AX675:BE675,0))*(INDEX(AK683:AT690,MATCH(BJ681,AI683:AI690,0),MATCH(BJ682,AK682:AT682,0)))</f>
        <v>#N/A</v>
      </c>
      <c r="BK690" s="665" t="e">
        <f>INDEX(AX677:BE678,MATCH(AW690,AV677:AV678,0),MATCH(BK681,AX675:BE675,0))*(INDEX(AK683:AT690,MATCH(BK681,AI683:AI690,0),MATCH(BK682,AK682:AT682,0)))</f>
        <v>#N/A</v>
      </c>
      <c r="BL690" s="665" t="e">
        <f>INDEX(AX677:BE678,MATCH(AW690,AV677:AV678,0),MATCH(BL681,AX675:BE675,0))*(INDEX(AK683:AT690,MATCH(BL681,AI683:AI690,0),MATCH(BL682,AK682:AT682,0)))</f>
        <v>#N/A</v>
      </c>
      <c r="BM690" s="665" t="e">
        <f>INDEX(AX677:BE678,MATCH(AW690,AV677:AV678,0),MATCH(BM681,AX675:BE675,0))*(INDEX(AK683:AT690,MATCH(BM681,AI683:AI690,0),MATCH(BM682,AK682:AT682,0)))</f>
        <v>#N/A</v>
      </c>
      <c r="BN690" s="665" t="e">
        <f>INDEX(AX677:BE678,MATCH(AW690,AV677:AV678,0),MATCH(BN681,AX675:BE675,0))*(INDEX(AK683:AT690,MATCH(BN681,AI683:AI690,0),MATCH(BN682,AK682:AT682,0)))</f>
        <v>#N/A</v>
      </c>
      <c r="BO690" s="665" t="e">
        <f>INDEX(AX677:BE678,MATCH(AW690,AV677:AV678,0),MATCH(BO681,AX675:BE675,0))*(INDEX(AK683:AT690,MATCH(BO681,AI683:AI690,0),MATCH(BO682,AK682:AT682,0)))</f>
        <v>#N/A</v>
      </c>
      <c r="BP690" s="665" t="e">
        <f>INDEX(AX677:BE678,MATCH(AW690,AV677:AV678,0),MATCH(BP681,AX675:BE675,0))*(INDEX(AK683:AT690,MATCH(BP681,AI683:AI690,0),MATCH(BP682,AK682:AT682,0)))</f>
        <v>#N/A</v>
      </c>
      <c r="BQ690" s="665" t="e">
        <f>INDEX(AX677:BE678,MATCH(AW690,AV677:AV678,0),MATCH(BQ681,AX675:BE675,0))*(INDEX(AK683:AT690,MATCH(BQ681,AI683:AI690,0),MATCH(BQ682,AK682:AT682,0)))</f>
        <v>#N/A</v>
      </c>
      <c r="BR690" s="665" t="e">
        <f>INDEX(AX677:BE678,MATCH(AW690,AV677:AV678,0),MATCH(BR681,AX675:BE675,0))*(INDEX(AK683:AT690,MATCH(BR681,AI683:AI690,0),MATCH(BR682,AK682:AT682,0)))</f>
        <v>#N/A</v>
      </c>
      <c r="BS690" s="665" t="e">
        <f>INDEX(AX677:BE678,MATCH(AW690,AV677:AV678,0),MATCH(BS681,AX675:BE675,0))*(INDEX(AK683:AT690,MATCH(BS681,AI683:AI690,0),MATCH(BS682,AK682:AT682,0)))</f>
        <v>#N/A</v>
      </c>
      <c r="BT690" s="665" t="e">
        <f>INDEX(AX677:BE678,MATCH(AW690,AV677:AV678,0),MATCH(BT681,AX675:BE675,0))*(INDEX(AK683:AT690,MATCH(BT681,AI683:AI690,0),MATCH(BT682,AK682:AT682,0)))</f>
        <v>#N/A</v>
      </c>
      <c r="BU690" s="665" t="e">
        <f>INDEX(AX677:BE678,MATCH(AW690,AV677:AV678,0),MATCH(BU681,AX675:BE675,0))*(INDEX(AK683:AT690,MATCH(BU681,AI683:AI690,0),MATCH(BU682,AK682:AT682,0)))</f>
        <v>#N/A</v>
      </c>
      <c r="BV690" s="665" t="e">
        <f>INDEX(AX677:BE678,MATCH(AW690,AV677:AV678,0),MATCH(BV681,AX675:BE675,0))*(INDEX(AK683:AT690,MATCH(BV681,AI683:AI690,0),MATCH(BV682,AK682:AT682,0)))</f>
        <v>#N/A</v>
      </c>
      <c r="BW690" s="665" t="e">
        <f>INDEX(AX677:BE678,MATCH(AW690,AV677:AV678,0),MATCH(BW681,AX675:BE675,0))*(INDEX(AK683:AT690,MATCH(BW681,AI683:AI690,0),MATCH(BW682,AK682:AT682,0)))</f>
        <v>#N/A</v>
      </c>
      <c r="BX690" s="665" t="e">
        <f>INDEX(AX677:BE678,MATCH(AW690,AV677:AV678,0),MATCH(BX681,AX675:BE675,0))*(INDEX(AK683:AT690,MATCH(BX681,AI683:AI690,0),MATCH(BX682,AK682:AT682,0)))</f>
        <v>#N/A</v>
      </c>
      <c r="BY690" s="665" t="e">
        <f>INDEX(AX677:BE678,MATCH(AW690,AV677:AV678,0),MATCH(BY681,AX675:BE675,0))*(INDEX(AK683:AT690,MATCH(BY681,AI683:AI690,0),MATCH(BY682,AK682:AT682,0)))</f>
        <v>#N/A</v>
      </c>
      <c r="BZ690" s="665" t="e">
        <f>INDEX(AX677:BE678,MATCH(AW690,AV677:AV678,0),MATCH(BZ681,AX675:BE675,0))*(INDEX(AK683:AT690,MATCH(BZ681,AI683:AI690,0),MATCH(BZ682,AK682:AT682,0)))</f>
        <v>#N/A</v>
      </c>
      <c r="CA690" s="665" t="e">
        <f>INDEX(AX677:BE678,MATCH(AW690,AV677:AV678,0),MATCH(CA681,AX675:BE675,0))*(INDEX(AK683:AT690,MATCH(CA681,AI683:AI690,0),MATCH(CA682,AK682:AT682,0)))</f>
        <v>#N/A</v>
      </c>
      <c r="CB690" s="665" t="e">
        <f>INDEX(AX677:BE678,MATCH(AW690,AV677:AV678,0),MATCH(CB681,AX675:BE675,0))*(INDEX(AK683:AT690,MATCH(CB681,AI683:AI690,0),MATCH(CB682,AK682:AT682,0)))</f>
        <v>#N/A</v>
      </c>
      <c r="CC690" s="665" t="e">
        <f>INDEX(AX677:BE678,MATCH(AW690,AV677:AV678,0),MATCH(CC681,AX675:BE675,0))*(INDEX(AK683:AT690,MATCH(CC681,AI683:AI690,0),MATCH(CC682,AK682:AT682,0)))</f>
        <v>#N/A</v>
      </c>
      <c r="CD690" s="665" t="e">
        <f>INDEX(AX677:BE678,MATCH(AW690,AV677:AV678,0),MATCH(CD681,AX675:BE675,0))*(INDEX(AK683:AT690,MATCH(CD681,AI683:AI690,0),MATCH(CD682,AK682:AT682,0)))</f>
        <v>#N/A</v>
      </c>
      <c r="CE690" s="665" t="e">
        <f>INDEX(AX677:BE678,MATCH(AW690,AV677:AV678,0),MATCH(CE681,AX675:BE675,0))*(INDEX(AK683:AT690,MATCH(CE681,AI683:AI690,0),MATCH(CE682,AK682:AT682,0)))</f>
        <v>#N/A</v>
      </c>
      <c r="CF690" s="665" t="e">
        <f>INDEX(AX677:BE678,MATCH(AW690,AV677:AV678,0),MATCH(CF681,AX675:BE675,0))*(INDEX(AK683:AT690,MATCH(CF681,AI683:AI690,0),MATCH(CF682,AK682:AT682,0)))</f>
        <v>#N/A</v>
      </c>
      <c r="CG690" s="665" t="e">
        <f>INDEX(AX677:BE678,MATCH(AW690,AV677:AV678,0),MATCH(CG681,AX675:BE675,0))*(INDEX(AK683:AT690,MATCH(CG681,AI683:AI690,0),MATCH(CG682,AK682:AT682,0)))</f>
        <v>#N/A</v>
      </c>
      <c r="CH690" s="665" t="e">
        <f>INDEX(AX677:BE678,MATCH(AW690,AV677:AV678,0),MATCH(CH681,AX675:BE675,0))*(INDEX(AK683:AT690,MATCH(CH681,AI683:AI690,0),MATCH(CH682,AK682:AT682,0)))</f>
        <v>#N/A</v>
      </c>
      <c r="CI690" s="665" t="e">
        <f>INDEX(AX677:BE678,MATCH(AW690,AV677:AV678,0),MATCH(CI681,AX675:BE675,0))*(INDEX(AK683:AT690,MATCH(CI681,AI683:AI690,0),MATCH(CI682,AK682:AT682,0)))</f>
        <v>#N/A</v>
      </c>
      <c r="CJ690" s="665" t="e">
        <f>INDEX(AX677:BE678,MATCH(AW690,AV677:AV678,0),MATCH(CJ681,AX675:BE675,0))*(INDEX(AK683:AT690,MATCH(CJ681,AI683:AI690,0),MATCH(CJ682,AK682:AT682,0)))</f>
        <v>#N/A</v>
      </c>
      <c r="CK690" s="665" t="e">
        <f>INDEX(AX677:BE678,MATCH(AW690,AV677:AV678,0),MATCH(CK681,AX675:BE675,0))*(INDEX(AK683:AT690,MATCH(CK681,AI683:AI690,0),MATCH(CK682,AK682:AT682,0)))</f>
        <v>#N/A</v>
      </c>
      <c r="CL690" s="665" t="e">
        <f>INDEX(AX677:BE678,MATCH(AW690,AV677:AV678,0),MATCH(CL681,AX675:BE675,0))*(INDEX(AK683:AT690,MATCH(CL681,AI683:AI690,0),MATCH(CL682,AK682:AT682,0)))</f>
        <v>#N/A</v>
      </c>
      <c r="CM690" s="665" t="e">
        <f>INDEX(AX677:BE678,MATCH(AW690,AV677:AV678,0),MATCH(CM681,AX675:BE675,0))*(INDEX(AK683:AT690,MATCH(CM681,AI683:AI690,0),MATCH(CM682,AK682:AT682,0)))</f>
        <v>#N/A</v>
      </c>
      <c r="CN690" s="665" t="e">
        <f>INDEX(AX677:BE678,MATCH(AW690,AV677:AV678,0),MATCH(CN681,AX675:BE675,0))*(INDEX(AK683:AT690,MATCH(CN681,AI683:AI690,0),MATCH(CN682,AK682:AT682,0)))</f>
        <v>#N/A</v>
      </c>
      <c r="CO690" s="665" t="e">
        <f>INDEX(AX677:BE678,MATCH(AW690,AV677:AV678,0),MATCH(CO681,AX675:BE675,0))*(INDEX(AK683:AT690,MATCH(CO681,AI683:AI690,0),MATCH(CO682,AK682:AT682,0)))</f>
        <v>#N/A</v>
      </c>
      <c r="CP690" s="665" t="e">
        <f>INDEX(AX677:BE678,MATCH(AW690,AV677:AV678,0),MATCH(CP681,AX675:BE675,0))*(INDEX(AK683:AT690,MATCH(CP681,AI683:AI690,0),MATCH(CP682,AK682:AT682,0)))</f>
        <v>#N/A</v>
      </c>
      <c r="CQ690" s="665" t="e">
        <f>INDEX(AX677:BE678,MATCH(AW690,AV677:AV678,0),MATCH(CQ681,AX675:BE675,0))*(INDEX(AK683:AT690,MATCH(CQ681,AI683:AI690,0),MATCH(CQ682,AK682:AT682,0)))</f>
        <v>#N/A</v>
      </c>
      <c r="CR690" s="665" t="e">
        <f>INDEX(AX677:BE678,MATCH(AW690,AV677:AV678,0),MATCH(CR681,AX675:BE675,0))*(INDEX(AK683:AT690,MATCH(CR681,AI683:AI690,0),MATCH(CR682,AK682:AT682,0)))</f>
        <v>#N/A</v>
      </c>
      <c r="CS690" s="665" t="e">
        <f>INDEX(AX677:BE678,MATCH(AW690,AV677:AV678,0),MATCH(CS681,AX675:BE675,0))*(INDEX(AK683:AT690,MATCH(CS681,AI683:AI690,0),MATCH(CS682,AK682:AT682,0)))</f>
        <v>#N/A</v>
      </c>
      <c r="CT690" s="665" t="e">
        <f>INDEX(AX677:BE678,MATCH(AW690,AV677:AV678,0),MATCH(CT681,AX675:BE675,0))*(INDEX(AK683:AT690,MATCH(CT681,AI683:AI690,0),MATCH(CT682,AK682:AT682,0)))</f>
        <v>#N/A</v>
      </c>
      <c r="CU690" s="665" t="e">
        <f>INDEX(AX677:BE678,MATCH(AW690,AV677:AV678,0),MATCH(CU681,AX675:BE675,0))*(INDEX(AK683:AT690,MATCH(CU681,AI683:AI690,0),MATCH(CU682,AK682:AT682,0)))</f>
        <v>#N/A</v>
      </c>
      <c r="CV690" s="665" t="e">
        <f>INDEX(AX677:BE678,MATCH(AW690,AV677:AV678,0),MATCH(CV681,AX675:BE675,0))*(INDEX(AK683:AT690,MATCH(CV681,AI683:AI690,0),MATCH(CV682,AK682:AT682,0)))</f>
        <v>#N/A</v>
      </c>
      <c r="CW690" s="665" t="e">
        <f>INDEX(AX677:BE678,MATCH(AW690,AV677:AV678,0),MATCH(CW681,AX675:BE675,0))*(INDEX(AK683:AT690,MATCH(CW681,AI683:AI690,0),MATCH(CW682,AK682:AT682,0)))</f>
        <v>#N/A</v>
      </c>
      <c r="CX690" s="665" t="e">
        <f>INDEX(AX677:BE678,MATCH(AW690,AV677:AV678,0),MATCH(CX681,AX675:BE675,0))*(INDEX(AK683:AT690,MATCH(CX681,AI683:AI690,0),MATCH(CX682,AK682:AT682,0)))</f>
        <v>#N/A</v>
      </c>
      <c r="CY690" s="665" t="e">
        <f>INDEX(AX677:BE678,MATCH(AW690,AV677:AV678,0),MATCH(CY681,AX675:BE675,0))*(INDEX(AK683:AT690,MATCH(CY681,AI683:AI690,0),MATCH(CY682,AK682:AT682,0)))</f>
        <v>#N/A</v>
      </c>
      <c r="CZ690" s="665" t="e">
        <f>INDEX(AX677:BE678,MATCH(AW690,AV677:AV678,0),MATCH(CZ681,AX675:BE675,0))*(INDEX(AK683:AT690,MATCH(CZ681,AI683:AI690,0),MATCH(CZ682,AK682:AT682,0)))</f>
        <v>#N/A</v>
      </c>
      <c r="DA690" s="665" t="e">
        <f>INDEX(AX677:BE678,MATCH(AW690,AV677:AV678,0),MATCH(DA681,AX675:BE675,0))*(INDEX(AK683:AT690,MATCH(DA681,AI683:AI690,0),MATCH(DA682,AK682:AT682,0)))</f>
        <v>#N/A</v>
      </c>
      <c r="DB690" s="665" t="e">
        <f>INDEX(AX677:BE678,MATCH(AW690,AV677:AV678,0),MATCH(DB681,AX675:BE675,0))*(INDEX(AK683:AT690,MATCH(DB681,AI683:AI690,0),MATCH(DB682,AK682:AT682,0)))</f>
        <v>#N/A</v>
      </c>
      <c r="DC690" s="665" t="e">
        <f>INDEX(AX677:BE678,MATCH(AW690,AV677:AV678,0),MATCH(DC681,AX675:BE675,0))*(INDEX(AK683:AT690,MATCH(DC681,AI683:AI690,0),MATCH(DC682,AK682:AT682,0)))</f>
        <v>#N/A</v>
      </c>
      <c r="DD690" s="665" t="e">
        <f>INDEX(AX677:BE678,MATCH(AW690,AV677:AV678,0),MATCH(DD681,AX675:BE675,0))*(INDEX(AK683:AT690,MATCH(DD681,AI683:AI690,0),MATCH(DD682,AK682:AT682,0)))</f>
        <v>#N/A</v>
      </c>
      <c r="DE690" s="665" t="e">
        <f>INDEX(AX677:BE678,MATCH(AW690,AV677:AV678,0),MATCH(DE681,AX675:BE675,0))*(INDEX(AK683:AT690,MATCH(DE681,AI683:AI690,0),MATCH(DE682,AK682:AT682,0)))</f>
        <v>#N/A</v>
      </c>
      <c r="DF690" s="665" t="e">
        <f>INDEX(AX677:BE678,MATCH(AW690,AV677:AV678,0),MATCH(DF681,AX675:BE675,0))*(INDEX(AK683:AT690,MATCH(DF681,AI683:AI690,0),MATCH(DF682,AK682:AT682,0)))</f>
        <v>#N/A</v>
      </c>
      <c r="DG690" s="665" t="e">
        <f>INDEX(AX677:BE678,MATCH(AW690,AV677:AV678,0),MATCH(DG681,AX675:BE675,0))*(INDEX(AK683:AT690,MATCH(DG681,AI683:AI690,0),MATCH(DG682,AK682:AT682,0)))</f>
        <v>#N/A</v>
      </c>
      <c r="DH690" s="665" t="e">
        <f>INDEX(AX677:BE678,MATCH(AW690,AV677:AV678,0),MATCH(DH681,AX675:BE675,0))*(INDEX(AK683:AT690,MATCH(DH681,AI683:AI690,0),MATCH(DH682,AK682:AT682,0)))</f>
        <v>#N/A</v>
      </c>
      <c r="DI690" s="665" t="e">
        <f>INDEX(AX677:BE678,MATCH(AW690,AV677:AV678,0),MATCH(DI681,AX675:BE675,0))*(INDEX(AK683:AT690,MATCH(DI681,AI683:AI690,0),MATCH(DI682,AK682:AT682,0)))</f>
        <v>#N/A</v>
      </c>
      <c r="DJ690" s="665" t="e">
        <f>INDEX(AX677:BE678,MATCH(AW690,AV677:AV678,0),MATCH(DJ681,AX675:BE675,0))*(INDEX(AK683:AT690,MATCH(DJ681,AI683:AI690,0),MATCH(DJ682,AK682:AT682,0)))</f>
        <v>#N/A</v>
      </c>
      <c r="DK690" s="665" t="e">
        <f>INDEX(AX677:BE678,MATCH(AW690,AV677:AV678,0),MATCH(DK681,AX675:BE675,0))*(INDEX(AK683:AT690,MATCH(DK681,AI683:AI690,0),MATCH(DK682,AK682:AT682,0)))</f>
        <v>#N/A</v>
      </c>
      <c r="DL690" s="665" t="e">
        <f>INDEX(AX677:BE678,MATCH(AW690,AV677:AV678,0),MATCH(DL681,AX675:BE675,0))*(INDEX(AK683:AT690,MATCH(DL681,AI683:AI690,0),MATCH(DL682,AK682:AT682,0)))</f>
        <v>#N/A</v>
      </c>
      <c r="DM690" s="665" t="e">
        <f>INDEX(AX677:BE678,MATCH(AW690,AV677:AV678,0),MATCH(DM681,AX675:BE675,0))*(INDEX(AK683:AT690,MATCH(DM681,AI683:AI690,0),MATCH(DM682,AK682:AT682,0)))</f>
        <v>#N/A</v>
      </c>
      <c r="DN690" s="665" t="e">
        <f>INDEX(AX677:BE678,MATCH(AW690,AV677:AV678,0),MATCH(DN681,AX675:BE675,0))*(INDEX(AK683:AT690,MATCH(DN681,AI683:AI690,0),MATCH(DN682,AK682:AT682,0)))</f>
        <v>#N/A</v>
      </c>
      <c r="DO690" s="665" t="e">
        <f>INDEX(AX677:BE678,MATCH(AW690,AV677:AV678,0),MATCH(DO681,AX675:BE675,0))*(INDEX(AK683:AT690,MATCH(DO681,AI683:AI690,0),MATCH(DO682,AK682:AT682,0)))</f>
        <v>#N/A</v>
      </c>
      <c r="DP690" s="665" t="e">
        <f>INDEX(AX677:BE678,MATCH(AW690,AV677:AV678,0),MATCH(DP681,AX675:BE675,0))*(INDEX(AK683:AT690,MATCH(DP681,AI683:AI690,0),MATCH(DP682,AK682:AT682,0)))</f>
        <v>#N/A</v>
      </c>
      <c r="DQ690" s="643" t="e">
        <f>SUM(AX690:DP690)=#REF!</f>
        <v>#REF!</v>
      </c>
      <c r="DR690" s="749">
        <v>2030</v>
      </c>
      <c r="DS690" s="665" t="e">
        <f>IF(DR690&gt;DS681,AX689-AX690,0)</f>
        <v>#REF!</v>
      </c>
      <c r="DT690" s="665" t="e">
        <f>IF(DR690&gt;DT681,AY689-AY690,0)</f>
        <v>#N/A</v>
      </c>
      <c r="DU690" s="665" t="e">
        <f>IF(DR690&gt;DU681,AZ689-AZ690,0)</f>
        <v>#N/A</v>
      </c>
      <c r="DV690" s="665" t="e">
        <f>IF(DR690&gt;DV681,BA689-BA690,0)</f>
        <v>#N/A</v>
      </c>
      <c r="DW690" s="665" t="e">
        <f>IF(DR690&gt;DW681,BB689-BB690,0)</f>
        <v>#N/A</v>
      </c>
      <c r="DX690" s="665" t="e">
        <f>IF(DR690&gt;DX681,BC689-BC690,0)</f>
        <v>#N/A</v>
      </c>
      <c r="DY690" s="665" t="e">
        <f>IF(DR690&gt;DY681,BD689-BD690,0)</f>
        <v>#N/A</v>
      </c>
      <c r="DZ690" s="665" t="e">
        <f>IF(DR690&gt;DZ681,BE689-BE690,0)</f>
        <v>#N/A</v>
      </c>
      <c r="EA690" s="665" t="e">
        <f>IF(DR690&gt;EA681,BF689-BF690,0)</f>
        <v>#N/A</v>
      </c>
      <c r="EB690" s="665" t="e">
        <f>IF(DR690&gt;EB681,BG689-BG690,0)</f>
        <v>#N/A</v>
      </c>
      <c r="EC690" s="665" t="e">
        <f>IF(DR690&gt;EC681,BH689-BH690,0)</f>
        <v>#N/A</v>
      </c>
      <c r="ED690" s="665" t="e">
        <f>IF(DR690&gt;ED681,BI689-BI690,0)</f>
        <v>#N/A</v>
      </c>
      <c r="EE690" s="665" t="e">
        <f>IF(DR690&gt;EE681,BJ689-BJ690,0)</f>
        <v>#N/A</v>
      </c>
      <c r="EF690" s="665" t="e">
        <f>IF(DR690&gt;EF681,BK689-BK690,0)</f>
        <v>#N/A</v>
      </c>
      <c r="EG690" s="665" t="e">
        <f>IF(DR690&gt;EG681,BL689-BL690,0)</f>
        <v>#N/A</v>
      </c>
      <c r="EH690" s="665" t="e">
        <f>IF(DR690&gt;EH681,BM689-BM690,0)</f>
        <v>#N/A</v>
      </c>
      <c r="EI690" s="665" t="e">
        <f>IF(DR690&gt;EI681,BN689-BN690,0)</f>
        <v>#N/A</v>
      </c>
      <c r="EJ690" s="665" t="e">
        <f>IF(DR690&gt;EJ681,BO689-BO690,0)</f>
        <v>#N/A</v>
      </c>
      <c r="EK690" s="665" t="e">
        <f>IF(DR690&gt;EK681,BP689-BP690,0)</f>
        <v>#N/A</v>
      </c>
      <c r="EL690" s="665" t="e">
        <f>IF(DR690&gt;EL681,BQ689-BQ690,0)</f>
        <v>#N/A</v>
      </c>
      <c r="EM690" s="665" t="e">
        <f>IF(DR690&gt;EM681,BR689-BR690,0)</f>
        <v>#N/A</v>
      </c>
      <c r="EN690" s="665" t="e">
        <f>IF(DR690&gt;EN681,BS689-BS690,0)</f>
        <v>#N/A</v>
      </c>
      <c r="EO690" s="665" t="e">
        <f>IF(DR690&gt;EO681,BT689-BT690,0)</f>
        <v>#N/A</v>
      </c>
      <c r="EP690" s="665" t="e">
        <f>IF(DR690&gt;EP681,BU689-BU690,0)</f>
        <v>#N/A</v>
      </c>
      <c r="EQ690" s="665" t="e">
        <f>IF(DR690&gt;EQ681,BV689-BV690,0)</f>
        <v>#N/A</v>
      </c>
      <c r="ER690" s="665" t="e">
        <f>IF(DR690&gt;ER681,BW689-BW690,0)</f>
        <v>#N/A</v>
      </c>
      <c r="ES690" s="665" t="e">
        <f>IF(DR690&gt;ES681,BX689-BX690,0)</f>
        <v>#N/A</v>
      </c>
      <c r="ET690" s="665" t="e">
        <f>IF(DR690&gt;ET681,BY689-BY690,0)</f>
        <v>#N/A</v>
      </c>
      <c r="EU690" s="665" t="e">
        <f>IF(DR690&gt;EU681,BZ689-BZ690,0)</f>
        <v>#N/A</v>
      </c>
      <c r="EV690" s="665" t="e">
        <f>IF(DR690&gt;EV681,CA689-CA690,0)</f>
        <v>#N/A</v>
      </c>
      <c r="EW690" s="665" t="e">
        <f>IF(DR690&gt;EW681,CB689-CB690,0)</f>
        <v>#N/A</v>
      </c>
      <c r="EX690" s="665" t="e">
        <f>IF(DR690&gt;EX681,CC689-CC690,0)</f>
        <v>#N/A</v>
      </c>
      <c r="EY690" s="665" t="e">
        <f>IF(DR690&gt;EY681,CD689-CD690,0)</f>
        <v>#N/A</v>
      </c>
      <c r="EZ690" s="665" t="e">
        <f>IF(DR690&gt;EZ681,CE689-CE690,0)</f>
        <v>#N/A</v>
      </c>
      <c r="FA690" s="665" t="e">
        <f>IF(DR690&gt;FA681,CF689-CF690,0)</f>
        <v>#N/A</v>
      </c>
      <c r="FB690" s="665" t="e">
        <f>IF(DR690&gt;FB681,CG689-CG690,0)</f>
        <v>#N/A</v>
      </c>
      <c r="FC690" s="665" t="e">
        <f>IF(DR690&gt;FC681,CH689-CH690,0)</f>
        <v>#N/A</v>
      </c>
      <c r="FD690" s="665" t="e">
        <f>IF(DR690&gt;FD681,CI689-CI690,0)</f>
        <v>#N/A</v>
      </c>
      <c r="FE690" s="665" t="e">
        <f>IF(DR690&gt;FE681,CJ689-CJ690,0)</f>
        <v>#N/A</v>
      </c>
      <c r="FF690" s="665" t="e">
        <f>IF(DR690&gt;FF681,CK689-CK690,0)</f>
        <v>#N/A</v>
      </c>
      <c r="FG690" s="665" t="e">
        <f>IF(DR690&gt;FG681,CL689-CL690,0)</f>
        <v>#N/A</v>
      </c>
      <c r="FH690" s="665" t="e">
        <f>IF(DR690&gt;FH681,CM689-CM690,0)</f>
        <v>#N/A</v>
      </c>
      <c r="FI690" s="665" t="e">
        <f>IF(DR690&gt;FI681,CN689-CN690,0)</f>
        <v>#N/A</v>
      </c>
      <c r="FJ690" s="665" t="e">
        <f>IF(DR690&gt;FJ681,CO689-CO690,0)</f>
        <v>#N/A</v>
      </c>
      <c r="FK690" s="665" t="e">
        <f>IF(DR690&gt;FK681,CP689-CP690,0)</f>
        <v>#N/A</v>
      </c>
      <c r="FL690" s="665" t="e">
        <f>IF(DR690&gt;FL681,CQ689-CQ690,0)</f>
        <v>#N/A</v>
      </c>
      <c r="FM690" s="665" t="e">
        <f>IF(DR690&gt;FM681,CR689-CR690,0)</f>
        <v>#N/A</v>
      </c>
      <c r="FN690" s="665" t="e">
        <f>IF(DR690&gt;FN681,CS689-CS690,0)</f>
        <v>#N/A</v>
      </c>
      <c r="FO690" s="665" t="e">
        <f>IF(DR690&gt;FO681,CT689-CT690,0)</f>
        <v>#N/A</v>
      </c>
      <c r="FP690" s="665" t="e">
        <f>IF(DR690&gt;FP681,CU689-CU690,0)</f>
        <v>#N/A</v>
      </c>
      <c r="FQ690" s="665" t="e">
        <f>IF(DR690&gt;FQ681,CV689-CV690,0)</f>
        <v>#N/A</v>
      </c>
      <c r="FR690" s="665" t="e">
        <f>IF(DR690&gt;FR681,CW689-CW690,0)</f>
        <v>#N/A</v>
      </c>
      <c r="FS690" s="665" t="e">
        <f>IF(DR690&gt;FS681,CX689-CX690,0)</f>
        <v>#N/A</v>
      </c>
      <c r="FT690" s="665" t="e">
        <f>IF(DR690&gt;FT681,CY689-CY690,0)</f>
        <v>#N/A</v>
      </c>
      <c r="FU690" s="665" t="e">
        <f>IF(DR690&gt;FU681,CZ689-CZ690,0)</f>
        <v>#N/A</v>
      </c>
      <c r="FV690" s="665" t="e">
        <f>IF(DR690&gt;FV681,DA689-DA690,0)</f>
        <v>#N/A</v>
      </c>
      <c r="FW690" s="665" t="e">
        <f>IF(DR690&gt;FW681,DB689-DB690,0)</f>
        <v>#N/A</v>
      </c>
      <c r="FX690" s="665" t="e">
        <f>IF(DR690&gt;FX681,DC689-DC690,0)</f>
        <v>#N/A</v>
      </c>
      <c r="FY690" s="665" t="e">
        <f>IF(DR690&gt;FY681,DD689-DD690,0)</f>
        <v>#N/A</v>
      </c>
      <c r="FZ690" s="665" t="e">
        <f>IF(DR690&gt;FZ681,DE689-DE690,0)</f>
        <v>#N/A</v>
      </c>
      <c r="GA690" s="665" t="e">
        <f>IF(DR690&gt;GA681,DF689-DF690,0)</f>
        <v>#N/A</v>
      </c>
      <c r="GB690" s="665">
        <f>IF(DR690&gt;GB681,DG689-DG690,0)</f>
        <v>0</v>
      </c>
      <c r="GC690" s="665">
        <f>IF(DR690&gt;GC681,DH689-DH690,0)</f>
        <v>0</v>
      </c>
      <c r="GD690" s="665">
        <f>IF(DR690&gt;GD681,DI689-DI690,0)</f>
        <v>0</v>
      </c>
      <c r="GE690" s="665">
        <f>IF(DR690&gt;GE681,DJ689-DJ690,0)</f>
        <v>0</v>
      </c>
      <c r="GF690" s="665">
        <f>IF(DR690&gt;GF681,DK689-DK690,0)</f>
        <v>0</v>
      </c>
      <c r="GG690" s="665">
        <f>IF(DR690&gt;GG681,DL689-DL690,0)</f>
        <v>0</v>
      </c>
      <c r="GH690" s="665">
        <f>IF(DR690&gt;GH681,DM689-DM690,0)</f>
        <v>0</v>
      </c>
      <c r="GI690" s="665">
        <f>IF(DR690&gt;GI681,DN689-DN690,0)</f>
        <v>0</v>
      </c>
      <c r="GJ690" s="665">
        <f>IF(DR690&gt;GJ681,DO689-DO690,0)</f>
        <v>0</v>
      </c>
      <c r="GK690" s="665">
        <f>IF(DR690&gt;GK681,DP689-DP690,0)</f>
        <v>0</v>
      </c>
      <c r="GL690" s="665" t="e">
        <f>SUM(DS690:GK690)+SUM(#REF!)=#REF!</f>
        <v>#REF!</v>
      </c>
      <c r="GM690" s="667"/>
      <c r="GN690" s="749">
        <v>2030</v>
      </c>
      <c r="GO690" s="664" t="e">
        <f>SUMIF(DS682:GK682,GO682,DS690:GK690)</f>
        <v>#REF!</v>
      </c>
      <c r="GP690" s="668" t="e">
        <f>SUMIF(DS682:GK682,GP682,DS690:GK690)</f>
        <v>#N/A</v>
      </c>
      <c r="GQ690" s="668" t="e">
        <f>SUMIF(DS682:GK682,GQ682,DS690:GK690)</f>
        <v>#N/A</v>
      </c>
      <c r="GR690" s="668" t="e">
        <f>SUMIF(DS682:GK682,GR682,DS690:GK690)</f>
        <v>#N/A</v>
      </c>
      <c r="GS690" s="668" t="e">
        <f>SUMIF(DS682:GK682,GS682,DS690:GK690)</f>
        <v>#N/A</v>
      </c>
      <c r="GT690" s="668" t="e">
        <f>SUMIF(DS682:GK682,GT682,DS690:GK690)</f>
        <v>#N/A</v>
      </c>
      <c r="GU690" s="668" t="e">
        <f>SUMIF(DS682:GK682,GU682,DS690:GK690)</f>
        <v>#N/A</v>
      </c>
      <c r="GV690" s="668" t="e">
        <f>SUMIF(DS682:GK682,GV682,DS690:GK690)</f>
        <v>#N/A</v>
      </c>
      <c r="GW690" s="668" t="e">
        <f>SUMIF(DS682:GK682,GW682,DS690:GK690)</f>
        <v>#N/A</v>
      </c>
      <c r="GX690" s="668" t="e">
        <f>SUMIF(DS682:GK682,GX682,DS690:GK690)</f>
        <v>#N/A</v>
      </c>
      <c r="GY690" s="668" t="e">
        <f>SUMIF(DS682:GK682,GY682,DS690:GK690)</f>
        <v>#N/A</v>
      </c>
      <c r="GZ690" s="646" t="e">
        <f>SUM(GO690:GY690)=(#REF!-SUM(#REF!))</f>
        <v>#REF!</v>
      </c>
    </row>
    <row r="691" spans="1:234" hidden="1" x14ac:dyDescent="0.25">
      <c r="A691" s="643" t="s">
        <v>208</v>
      </c>
      <c r="GM691" s="663"/>
      <c r="GN691" s="663"/>
    </row>
    <row r="692" spans="1:234" hidden="1" x14ac:dyDescent="0.25">
      <c r="A692" s="643" t="s">
        <v>208</v>
      </c>
      <c r="G692" s="670"/>
      <c r="H692" s="671"/>
      <c r="I692" s="671"/>
      <c r="J692" s="671"/>
      <c r="K692" s="671"/>
      <c r="L692" s="671"/>
      <c r="M692" s="671"/>
      <c r="N692" s="671"/>
      <c r="O692" s="671"/>
      <c r="P692" s="671"/>
      <c r="Q692" s="671"/>
      <c r="R692" s="671"/>
      <c r="S692" s="672"/>
      <c r="DR692" s="643" t="s">
        <v>1666</v>
      </c>
      <c r="GM692" s="672"/>
      <c r="GN692" s="672"/>
      <c r="GO692" s="672"/>
      <c r="GP692" s="672"/>
      <c r="GQ692" s="672"/>
      <c r="GR692" s="672"/>
      <c r="GS692" s="672"/>
      <c r="GT692" s="672"/>
      <c r="GU692" s="672"/>
      <c r="GV692" s="672"/>
      <c r="GW692" s="672"/>
      <c r="GX692" s="672"/>
      <c r="GY692" s="672"/>
      <c r="HM692" s="671"/>
      <c r="HN692" s="671"/>
      <c r="HO692" s="671"/>
      <c r="HP692" s="671"/>
      <c r="HQ692" s="671"/>
      <c r="HR692" s="671"/>
      <c r="HS692" s="671"/>
      <c r="HT692" s="671"/>
      <c r="HU692" s="671"/>
      <c r="HV692" s="671"/>
      <c r="HW692" s="671"/>
      <c r="HX692" s="671"/>
      <c r="HY692" s="671"/>
      <c r="HZ692" s="671"/>
    </row>
    <row r="693" spans="1:234" hidden="1" x14ac:dyDescent="0.25">
      <c r="A693" s="643" t="s">
        <v>208</v>
      </c>
      <c r="G693" s="670"/>
      <c r="H693" s="673"/>
      <c r="I693" s="673"/>
      <c r="J693" s="673"/>
      <c r="K693" s="673"/>
      <c r="L693" s="673"/>
      <c r="M693" s="673"/>
      <c r="N693" s="673"/>
      <c r="O693" s="673"/>
      <c r="P693" s="673"/>
      <c r="Q693" s="673"/>
      <c r="R693" s="673"/>
      <c r="S693" s="648"/>
      <c r="DR693" s="661"/>
      <c r="DS693" s="647">
        <v>2023</v>
      </c>
      <c r="DT693" s="647">
        <v>2024</v>
      </c>
      <c r="DU693" s="647">
        <v>2024</v>
      </c>
      <c r="DV693" s="647">
        <v>2024</v>
      </c>
      <c r="DW693" s="647">
        <v>2024</v>
      </c>
      <c r="DX693" s="647">
        <v>2024</v>
      </c>
      <c r="DY693" s="647">
        <v>2024</v>
      </c>
      <c r="DZ693" s="647">
        <v>2024</v>
      </c>
      <c r="EA693" s="647">
        <v>2024</v>
      </c>
      <c r="EB693" s="647">
        <v>2024</v>
      </c>
      <c r="EC693" s="647">
        <v>2024</v>
      </c>
      <c r="ED693" s="647">
        <v>2025</v>
      </c>
      <c r="EE693" s="647">
        <v>2025</v>
      </c>
      <c r="EF693" s="647">
        <v>2025</v>
      </c>
      <c r="EG693" s="647">
        <v>2025</v>
      </c>
      <c r="EH693" s="647">
        <v>2025</v>
      </c>
      <c r="EI693" s="647">
        <v>2025</v>
      </c>
      <c r="EJ693" s="647">
        <v>2025</v>
      </c>
      <c r="EK693" s="647">
        <v>2025</v>
      </c>
      <c r="EL693" s="647">
        <v>2025</v>
      </c>
      <c r="EM693" s="647">
        <v>2025</v>
      </c>
      <c r="EN693" s="647">
        <v>2026</v>
      </c>
      <c r="EO693" s="647">
        <v>2026</v>
      </c>
      <c r="EP693" s="647">
        <v>2026</v>
      </c>
      <c r="EQ693" s="647">
        <v>2026</v>
      </c>
      <c r="ER693" s="647">
        <v>2026</v>
      </c>
      <c r="ES693" s="647">
        <v>2026</v>
      </c>
      <c r="ET693" s="647">
        <v>2026</v>
      </c>
      <c r="EU693" s="647">
        <v>2026</v>
      </c>
      <c r="EV693" s="647">
        <v>2026</v>
      </c>
      <c r="EW693" s="647">
        <v>2026</v>
      </c>
      <c r="EX693" s="647">
        <v>2027</v>
      </c>
      <c r="EY693" s="647">
        <v>2027</v>
      </c>
      <c r="EZ693" s="647">
        <v>2027</v>
      </c>
      <c r="FA693" s="647">
        <v>2027</v>
      </c>
      <c r="FB693" s="647">
        <v>2027</v>
      </c>
      <c r="FC693" s="647">
        <v>2027</v>
      </c>
      <c r="FD693" s="647">
        <v>2027</v>
      </c>
      <c r="FE693" s="647">
        <v>2027</v>
      </c>
      <c r="FF693" s="647">
        <v>2027</v>
      </c>
      <c r="FG693" s="647">
        <v>2027</v>
      </c>
      <c r="FH693" s="647">
        <v>2028</v>
      </c>
      <c r="FI693" s="647">
        <v>2028</v>
      </c>
      <c r="FJ693" s="647">
        <v>2028</v>
      </c>
      <c r="FK693" s="647">
        <v>2028</v>
      </c>
      <c r="FL693" s="647">
        <v>2028</v>
      </c>
      <c r="FM693" s="647">
        <v>2028</v>
      </c>
      <c r="FN693" s="647">
        <v>2028</v>
      </c>
      <c r="FO693" s="647">
        <v>2028</v>
      </c>
      <c r="FP693" s="647">
        <v>2028</v>
      </c>
      <c r="FQ693" s="647">
        <v>2028</v>
      </c>
      <c r="FR693" s="647">
        <v>2029</v>
      </c>
      <c r="FS693" s="647">
        <v>2029</v>
      </c>
      <c r="FT693" s="647">
        <v>2029</v>
      </c>
      <c r="FU693" s="647">
        <v>2029</v>
      </c>
      <c r="FV693" s="647">
        <v>2029</v>
      </c>
      <c r="FW693" s="647">
        <v>2029</v>
      </c>
      <c r="FX693" s="647">
        <v>2029</v>
      </c>
      <c r="FY693" s="647">
        <v>2029</v>
      </c>
      <c r="FZ693" s="647">
        <v>2029</v>
      </c>
      <c r="GA693" s="647">
        <v>2029</v>
      </c>
      <c r="GB693" s="647">
        <v>2030</v>
      </c>
      <c r="GC693" s="647">
        <v>2030</v>
      </c>
      <c r="GD693" s="647">
        <v>2030</v>
      </c>
      <c r="GE693" s="647">
        <v>2030</v>
      </c>
      <c r="GF693" s="647">
        <v>2030</v>
      </c>
      <c r="GG693" s="647">
        <v>2030</v>
      </c>
      <c r="GH693" s="647">
        <v>2030</v>
      </c>
      <c r="GI693" s="647">
        <v>2030</v>
      </c>
      <c r="GJ693" s="647">
        <v>2030</v>
      </c>
      <c r="GK693" s="647">
        <v>2030</v>
      </c>
      <c r="GL693" s="903" t="s">
        <v>1662</v>
      </c>
      <c r="GM693" s="648"/>
      <c r="GN693" s="648"/>
      <c r="GO693" s="648" t="s">
        <v>1667</v>
      </c>
      <c r="GP693" s="648"/>
      <c r="GQ693" s="648"/>
      <c r="GR693" s="648"/>
      <c r="GS693" s="648"/>
      <c r="GT693" s="648"/>
      <c r="GU693" s="648"/>
      <c r="GV693" s="648"/>
      <c r="GW693" s="648"/>
      <c r="GX693" s="648"/>
      <c r="GY693" s="648"/>
      <c r="HB693" s="643" t="s">
        <v>1668</v>
      </c>
      <c r="HM693" s="673"/>
      <c r="HN693" s="673"/>
      <c r="HO693" s="673"/>
      <c r="HP693" s="673"/>
      <c r="HQ693" s="673"/>
      <c r="HR693" s="673"/>
      <c r="HS693" s="673"/>
      <c r="HT693" s="673"/>
      <c r="HU693" s="673"/>
      <c r="HV693" s="673"/>
      <c r="HW693" s="673"/>
      <c r="HX693" s="673"/>
      <c r="HY693" s="673"/>
      <c r="HZ693" s="673"/>
    </row>
    <row r="694" spans="1:234" hidden="1" x14ac:dyDescent="0.25">
      <c r="A694" s="643" t="s">
        <v>208</v>
      </c>
      <c r="G694" s="670"/>
      <c r="H694" s="670"/>
      <c r="I694" s="674"/>
      <c r="J694" s="674"/>
      <c r="K694" s="674"/>
      <c r="L694" s="674"/>
      <c r="M694" s="674"/>
      <c r="N694" s="674"/>
      <c r="O694" s="674"/>
      <c r="P694" s="674"/>
      <c r="Q694" s="674"/>
      <c r="R694" s="674"/>
      <c r="S694" s="675"/>
      <c r="DR694" s="662" t="s">
        <v>1665</v>
      </c>
      <c r="DS694" s="647" t="s">
        <v>1664</v>
      </c>
      <c r="DT694" s="647" t="str">
        <f t="shared" ref="DT694" si="2695">E676</f>
        <v/>
      </c>
      <c r="DU694" s="647" t="str">
        <f t="shared" ref="DU694" si="2696">F676</f>
        <v/>
      </c>
      <c r="DV694" s="647" t="str">
        <f t="shared" ref="DV694" si="2697">G676</f>
        <v/>
      </c>
      <c r="DW694" s="647" t="str">
        <f t="shared" ref="DW694" si="2698">H676</f>
        <v/>
      </c>
      <c r="DX694" s="647" t="str">
        <f t="shared" ref="DX694" si="2699">I676</f>
        <v/>
      </c>
      <c r="DY694" s="647" t="str">
        <f t="shared" ref="DY694" si="2700">J676</f>
        <v/>
      </c>
      <c r="DZ694" s="647" t="str">
        <f t="shared" ref="DZ694" si="2701">K676</f>
        <v/>
      </c>
      <c r="EA694" s="647" t="str">
        <f t="shared" ref="EA694" si="2702">L676</f>
        <v/>
      </c>
      <c r="EB694" s="647" t="str">
        <f t="shared" ref="EB694" si="2703">M676</f>
        <v/>
      </c>
      <c r="EC694" s="647" t="str">
        <f t="shared" ref="EC694" si="2704">N676</f>
        <v/>
      </c>
      <c r="ED694" s="647" t="str">
        <f t="shared" ref="ED694" si="2705">E676</f>
        <v/>
      </c>
      <c r="EE694" s="647" t="str">
        <f t="shared" ref="EE694" si="2706">F676</f>
        <v/>
      </c>
      <c r="EF694" s="647" t="str">
        <f t="shared" ref="EF694" si="2707">G676</f>
        <v/>
      </c>
      <c r="EG694" s="647" t="str">
        <f t="shared" ref="EG694" si="2708">H676</f>
        <v/>
      </c>
      <c r="EH694" s="647" t="str">
        <f t="shared" ref="EH694" si="2709">I676</f>
        <v/>
      </c>
      <c r="EI694" s="647" t="str">
        <f t="shared" ref="EI694" si="2710">J676</f>
        <v/>
      </c>
      <c r="EJ694" s="647" t="str">
        <f t="shared" ref="EJ694" si="2711">K676</f>
        <v/>
      </c>
      <c r="EK694" s="647" t="str">
        <f t="shared" ref="EK694" si="2712">L676</f>
        <v/>
      </c>
      <c r="EL694" s="647" t="str">
        <f t="shared" ref="EL694" si="2713">M676</f>
        <v/>
      </c>
      <c r="EM694" s="647" t="str">
        <f t="shared" ref="EM694" si="2714">N676</f>
        <v/>
      </c>
      <c r="EN694" s="647" t="str">
        <f t="shared" ref="EN694" si="2715">E676</f>
        <v/>
      </c>
      <c r="EO694" s="647" t="str">
        <f t="shared" ref="EO694" si="2716">F676</f>
        <v/>
      </c>
      <c r="EP694" s="647" t="str">
        <f t="shared" ref="EP694" si="2717">G676</f>
        <v/>
      </c>
      <c r="EQ694" s="647" t="str">
        <f t="shared" ref="EQ694" si="2718">H676</f>
        <v/>
      </c>
      <c r="ER694" s="647" t="str">
        <f t="shared" ref="ER694" si="2719">I676</f>
        <v/>
      </c>
      <c r="ES694" s="647" t="str">
        <f t="shared" ref="ES694" si="2720">J676</f>
        <v/>
      </c>
      <c r="ET694" s="647" t="str">
        <f t="shared" ref="ET694" si="2721">K676</f>
        <v/>
      </c>
      <c r="EU694" s="647" t="str">
        <f t="shared" ref="EU694" si="2722">L676</f>
        <v/>
      </c>
      <c r="EV694" s="647" t="str">
        <f t="shared" ref="EV694" si="2723">M676</f>
        <v/>
      </c>
      <c r="EW694" s="647" t="str">
        <f t="shared" ref="EW694" si="2724">N676</f>
        <v/>
      </c>
      <c r="EX694" s="647" t="str">
        <f t="shared" ref="EX694" si="2725">E676</f>
        <v/>
      </c>
      <c r="EY694" s="647" t="str">
        <f t="shared" ref="EY694" si="2726">F676</f>
        <v/>
      </c>
      <c r="EZ694" s="647" t="str">
        <f t="shared" ref="EZ694" si="2727">G676</f>
        <v/>
      </c>
      <c r="FA694" s="647" t="str">
        <f t="shared" ref="FA694" si="2728">H676</f>
        <v/>
      </c>
      <c r="FB694" s="647" t="str">
        <f t="shared" ref="FB694" si="2729">I676</f>
        <v/>
      </c>
      <c r="FC694" s="647" t="str">
        <f t="shared" ref="FC694" si="2730">J676</f>
        <v/>
      </c>
      <c r="FD694" s="647" t="str">
        <f t="shared" ref="FD694" si="2731">K676</f>
        <v/>
      </c>
      <c r="FE694" s="647" t="str">
        <f t="shared" ref="FE694" si="2732">L676</f>
        <v/>
      </c>
      <c r="FF694" s="647" t="str">
        <f t="shared" ref="FF694" si="2733">M676</f>
        <v/>
      </c>
      <c r="FG694" s="647" t="str">
        <f t="shared" ref="FG694" si="2734">N676</f>
        <v/>
      </c>
      <c r="FH694" s="647" t="str">
        <f t="shared" ref="FH694" si="2735">E676</f>
        <v/>
      </c>
      <c r="FI694" s="647" t="str">
        <f t="shared" ref="FI694" si="2736">F676</f>
        <v/>
      </c>
      <c r="FJ694" s="647" t="str">
        <f t="shared" ref="FJ694" si="2737">G676</f>
        <v/>
      </c>
      <c r="FK694" s="647" t="str">
        <f t="shared" ref="FK694" si="2738">H676</f>
        <v/>
      </c>
      <c r="FL694" s="647" t="str">
        <f t="shared" ref="FL694" si="2739">I676</f>
        <v/>
      </c>
      <c r="FM694" s="647" t="str">
        <f t="shared" ref="FM694" si="2740">J676</f>
        <v/>
      </c>
      <c r="FN694" s="647" t="str">
        <f t="shared" ref="FN694" si="2741">K676</f>
        <v/>
      </c>
      <c r="FO694" s="647" t="str">
        <f t="shared" ref="FO694" si="2742">L676</f>
        <v/>
      </c>
      <c r="FP694" s="647" t="str">
        <f t="shared" ref="FP694" si="2743">M676</f>
        <v/>
      </c>
      <c r="FQ694" s="647" t="str">
        <f t="shared" ref="FQ694" si="2744">N676</f>
        <v/>
      </c>
      <c r="FR694" s="647" t="str">
        <f t="shared" ref="FR694" si="2745">E676</f>
        <v/>
      </c>
      <c r="FS694" s="647" t="str">
        <f t="shared" ref="FS694" si="2746">F676</f>
        <v/>
      </c>
      <c r="FT694" s="647" t="str">
        <f t="shared" ref="FT694" si="2747">G676</f>
        <v/>
      </c>
      <c r="FU694" s="647" t="str">
        <f t="shared" ref="FU694" si="2748">H676</f>
        <v/>
      </c>
      <c r="FV694" s="647" t="str">
        <f t="shared" ref="FV694" si="2749">I676</f>
        <v/>
      </c>
      <c r="FW694" s="647" t="str">
        <f t="shared" ref="FW694" si="2750">J676</f>
        <v/>
      </c>
      <c r="FX694" s="647" t="str">
        <f t="shared" ref="FX694" si="2751">K676</f>
        <v/>
      </c>
      <c r="FY694" s="647" t="str">
        <f t="shared" ref="FY694" si="2752">L676</f>
        <v/>
      </c>
      <c r="FZ694" s="647" t="str">
        <f t="shared" ref="FZ694" si="2753">M676</f>
        <v/>
      </c>
      <c r="GA694" s="647" t="str">
        <f t="shared" ref="GA694" si="2754">N676</f>
        <v/>
      </c>
      <c r="GB694" s="647" t="str">
        <f t="shared" ref="GB694" si="2755">E676</f>
        <v/>
      </c>
      <c r="GC694" s="647" t="str">
        <f t="shared" ref="GC694" si="2756">F676</f>
        <v/>
      </c>
      <c r="GD694" s="647" t="str">
        <f t="shared" ref="GD694" si="2757">G676</f>
        <v/>
      </c>
      <c r="GE694" s="647" t="str">
        <f t="shared" ref="GE694" si="2758">H676</f>
        <v/>
      </c>
      <c r="GF694" s="647" t="str">
        <f t="shared" ref="GF694" si="2759">I676</f>
        <v/>
      </c>
      <c r="GG694" s="647" t="str">
        <f t="shared" ref="GG694" si="2760">J676</f>
        <v/>
      </c>
      <c r="GH694" s="647" t="str">
        <f t="shared" ref="GH694" si="2761">K676</f>
        <v/>
      </c>
      <c r="GI694" s="647" t="str">
        <f t="shared" ref="GI694" si="2762">L676</f>
        <v/>
      </c>
      <c r="GJ694" s="647" t="str">
        <f t="shared" ref="GJ694" si="2763">M676</f>
        <v/>
      </c>
      <c r="GK694" s="647" t="str">
        <f t="shared" ref="GK694" si="2764">N676</f>
        <v/>
      </c>
      <c r="GL694" s="904"/>
      <c r="GM694" s="667"/>
      <c r="GN694" s="662" t="s">
        <v>1665</v>
      </c>
      <c r="GO694" s="646" t="s">
        <v>1664</v>
      </c>
      <c r="GP694" s="646" t="str">
        <f t="shared" ref="GP694" si="2765">E676</f>
        <v/>
      </c>
      <c r="GQ694" s="646" t="str">
        <f t="shared" ref="GQ694" si="2766">F676</f>
        <v/>
      </c>
      <c r="GR694" s="646" t="str">
        <f t="shared" ref="GR694" si="2767">G676</f>
        <v/>
      </c>
      <c r="GS694" s="646" t="str">
        <f t="shared" ref="GS694" si="2768">H676</f>
        <v/>
      </c>
      <c r="GT694" s="646" t="str">
        <f t="shared" ref="GT694" si="2769">I676</f>
        <v/>
      </c>
      <c r="GU694" s="646" t="str">
        <f t="shared" ref="GU694" si="2770">J676</f>
        <v/>
      </c>
      <c r="GV694" s="646" t="str">
        <f t="shared" ref="GV694" si="2771">K676</f>
        <v/>
      </c>
      <c r="GW694" s="646" t="str">
        <f t="shared" ref="GW694" si="2772">L676</f>
        <v/>
      </c>
      <c r="GX694" s="646" t="str">
        <f t="shared" ref="GX694" si="2773">M676</f>
        <v/>
      </c>
      <c r="GY694" s="646" t="str">
        <f t="shared" ref="GY694" si="2774">N676</f>
        <v/>
      </c>
      <c r="GZ694" s="646" t="s">
        <v>1662</v>
      </c>
      <c r="HB694" s="646" t="str">
        <f t="shared" ref="HB694" si="2775">E676</f>
        <v/>
      </c>
      <c r="HC694" s="646" t="str">
        <f t="shared" ref="HC694" si="2776">F676</f>
        <v/>
      </c>
      <c r="HD694" s="646" t="str">
        <f t="shared" ref="HD694" si="2777">G676</f>
        <v/>
      </c>
      <c r="HE694" s="646" t="str">
        <f t="shared" ref="HE694" si="2778">H676</f>
        <v/>
      </c>
      <c r="HF694" s="646" t="str">
        <f t="shared" ref="HF694" si="2779">I676</f>
        <v/>
      </c>
      <c r="HG694" s="646" t="str">
        <f t="shared" ref="HG694" si="2780">J676</f>
        <v/>
      </c>
      <c r="HH694" s="646" t="str">
        <f t="shared" ref="HH694" si="2781">K676</f>
        <v/>
      </c>
      <c r="HI694" s="646" t="str">
        <f t="shared" ref="HI694" si="2782">L676</f>
        <v/>
      </c>
      <c r="HJ694" s="646" t="str">
        <f t="shared" ref="HJ694" si="2783">M676</f>
        <v/>
      </c>
      <c r="HK694" s="646" t="str">
        <f t="shared" ref="HK694" si="2784">N676</f>
        <v/>
      </c>
      <c r="HL694" s="646" t="s">
        <v>1662</v>
      </c>
      <c r="HM694" s="674"/>
      <c r="HN694" s="674"/>
      <c r="HO694" s="674"/>
      <c r="HP694" s="674"/>
      <c r="HQ694" s="674"/>
      <c r="HR694" s="674"/>
      <c r="HS694" s="674"/>
      <c r="HT694" s="674"/>
      <c r="HU694" s="674"/>
      <c r="HV694" s="674"/>
      <c r="HW694" s="674"/>
      <c r="HX694" s="674"/>
      <c r="HY694" s="674"/>
      <c r="HZ694" s="674"/>
    </row>
    <row r="695" spans="1:234" hidden="1" x14ac:dyDescent="0.25">
      <c r="A695" s="643" t="s">
        <v>208</v>
      </c>
      <c r="G695" s="670"/>
      <c r="H695" s="670"/>
      <c r="I695" s="674"/>
      <c r="J695" s="674"/>
      <c r="K695" s="674"/>
      <c r="L695" s="674"/>
      <c r="M695" s="674"/>
      <c r="N695" s="674"/>
      <c r="O695" s="674"/>
      <c r="P695" s="674"/>
      <c r="Q695" s="674"/>
      <c r="R695" s="674"/>
      <c r="S695" s="675"/>
      <c r="DR695" s="749">
        <v>2023</v>
      </c>
      <c r="DS695" s="665">
        <f>INDEX(DT677:EA678,MATCH(DR695,DR677:DR678,0),MATCH(DS693,DT675:EA675,0))*INDEX(AJ683:AT690,MATCH(DS693,AI683:AI690,0),MATCH(DS694,AJ682:AT682,0))</f>
        <v>0</v>
      </c>
      <c r="DT695" s="665">
        <f>INDEX(DT677:EA678,MATCH(DR695,DR677:DR678,0),MATCH(DT693,DT675:EA675,0))*INDEX(AJ683:AT690,MATCH(DT693,AI683:AI690,0),MATCH(DT694,AJ682:AT682,0))</f>
        <v>0</v>
      </c>
      <c r="DU695" s="665">
        <f>INDEX(DT677:EA678,MATCH(DR695,DR677:DR678,0),MATCH(DU693,DT675:EA675,0))*INDEX(AJ683:AT690,MATCH(DU693,AI683:AI690,0),MATCH(DU694,AJ682:AT682,0))</f>
        <v>0</v>
      </c>
      <c r="DV695" s="665">
        <f>INDEX(DT677:EA678,MATCH(DR695,DR677:DR678,0),MATCH(DV693,DT675:EA675,0))*INDEX(AJ683:AT690,MATCH(DV693,AI683:AI690,0),MATCH(DV694,AJ682:AT682,0))</f>
        <v>0</v>
      </c>
      <c r="DW695" s="665">
        <f>INDEX(DT677:EA678,MATCH(DR695,DR677:DR678,0),MATCH(DW693,DT675:EA675,0))*INDEX(AJ683:AT690,MATCH(DW693,AI683:AI690,0),MATCH(DW694,AJ682:AT682,0))</f>
        <v>0</v>
      </c>
      <c r="DX695" s="665">
        <f>INDEX(DT677:EA678,MATCH(DR695,DR677:DR678,0),MATCH(DX693,DT675:EA675,0))*INDEX(AJ683:AT690,MATCH(DX693,AI683:AI690,0),MATCH(DX694,AJ682:AT682,0))</f>
        <v>0</v>
      </c>
      <c r="DY695" s="665">
        <f>INDEX(DT677:EA678,MATCH(DR695,DR677:DR678,0),MATCH(DY693,DT675:EA675,0))*INDEX(AJ683:AT690,MATCH(DY693,AI683:AI690,0),MATCH(DY694,AJ682:AT682,0))</f>
        <v>0</v>
      </c>
      <c r="DZ695" s="665">
        <f>INDEX(DT677:EA678,MATCH(DR695,DR677:DR678,0),MATCH(DZ693,DT675:EA675,0))*INDEX(AJ683:AT690,MATCH(DZ693,AI683:AI690,0),MATCH(DZ694,AJ682:AT682,0))</f>
        <v>0</v>
      </c>
      <c r="EA695" s="665">
        <f>INDEX(DT677:EA678,MATCH(DR695,DR677:DR678,0),MATCH(EA693,DT675:EA675,0))*INDEX(AJ683:AT690,MATCH(EA693,AI683:AI690,0),MATCH(EA694,AJ682:AT682,0))</f>
        <v>0</v>
      </c>
      <c r="EB695" s="665">
        <f>INDEX(DT677:EA678,MATCH(DR695,DR677:DR678,0),MATCH(EB693,DT675:EA675,0))*INDEX(AJ683:AT690,MATCH(EB693,AI683:AI690,0),MATCH(EB694,AJ682:AT682,0))</f>
        <v>0</v>
      </c>
      <c r="EC695" s="665">
        <f>INDEX(DT677:EA678,MATCH(DR695,DR677:DR678,0),MATCH(EC693,DT675:EA675,0))*INDEX(AJ683:AT690,MATCH(EC693,AI683:AI690,0),MATCH(EC694,AJ682:AT682,0))</f>
        <v>0</v>
      </c>
      <c r="ED695" s="665">
        <f>INDEX(DT677:EA678,MATCH(DR695,DR677:DR678,0),MATCH(ED693,DT675:EA675,0))*INDEX(AJ683:AT690,MATCH(ED693,AI683:AI690,0),MATCH(ED694,AJ682:AT682,0))</f>
        <v>0</v>
      </c>
      <c r="EE695" s="665">
        <f>INDEX(DT677:EA678,MATCH(DR695,DR677:DR678,0),MATCH(EE693,DT675:EA675,0))*INDEX(AJ683:AT690,MATCH(EE693,AI683:AI690,0),MATCH(EE694,AJ682:AT682,0))</f>
        <v>0</v>
      </c>
      <c r="EF695" s="665">
        <f>INDEX(DT677:EA678,MATCH(DR695,DR677:DR678,0),MATCH(EF693,DT675:EA675,0))*INDEX(AJ683:AT690,MATCH(EF693,AI683:AI690,0),MATCH(EF694,AJ682:AT682,0))</f>
        <v>0</v>
      </c>
      <c r="EG695" s="665">
        <f>INDEX(DT677:EA678,MATCH(DR695,DR677:DR678,0),MATCH(EG693,DT675:EA675,0))*INDEX(AJ683:AT690,MATCH(EG693,AI683:AI690,0),MATCH(EG694,AJ682:AT682,0))</f>
        <v>0</v>
      </c>
      <c r="EH695" s="665">
        <f>INDEX(DT677:EA678,MATCH(DR695,DR677:DR678,0),MATCH(EH693,DT675:EA675,0))*INDEX(AJ683:AT690,MATCH(EH693,AI683:AI690,0),MATCH(EH694,AJ682:AT682,0))</f>
        <v>0</v>
      </c>
      <c r="EI695" s="665">
        <f>INDEX(DT677:EA678,MATCH(DR695,DR677:DR678,0),MATCH(EI693,DT675:EA675,0))*INDEX(AJ683:AT690,MATCH(EI693,AI683:AI690,0),MATCH(EI694,AJ682:AT682,0))</f>
        <v>0</v>
      </c>
      <c r="EJ695" s="665">
        <f>INDEX(DT677:EA678,MATCH(DR695,DR677:DR678,0),MATCH(EJ693,DT675:EA675,0))*INDEX(AJ683:AT690,MATCH(EJ693,AI683:AI690,0),MATCH(EJ694,AJ682:AT682,0))</f>
        <v>0</v>
      </c>
      <c r="EK695" s="665">
        <f>INDEX(DT677:EA678,MATCH(DR695,DR677:DR678,0),MATCH(EK693,DT675:EA675,0))*INDEX(AJ683:AT690,MATCH(EK693,AI683:AI690,0),MATCH(EK694,AJ682:AT682,0))</f>
        <v>0</v>
      </c>
      <c r="EL695" s="665">
        <f>INDEX(DT677:EA678,MATCH(DR695,DR677:DR678,0),MATCH(EL693,DT675:EA675,0))*INDEX(AJ683:AT690,MATCH(EL693,AI683:AI690,0),MATCH(EL694,AJ682:AT682,0))</f>
        <v>0</v>
      </c>
      <c r="EM695" s="665">
        <f>INDEX(DT677:EA678,MATCH(DR695,DR677:DR678,0),MATCH(EM693,DT675:EA675,0))*INDEX(AJ683:AT690,MATCH(EM693,AI683:AI690,0),MATCH(EM694,AJ682:AT682,0))</f>
        <v>0</v>
      </c>
      <c r="EN695" s="665">
        <f>INDEX(DT677:EA678,MATCH(DR695,DR677:DR678,0),MATCH(EN693,DT675:EA675,0))*INDEX(AJ683:AT690,MATCH(EN693,AI683:AI690,0),MATCH(EN694,AJ682:AT682,0))</f>
        <v>0</v>
      </c>
      <c r="EO695" s="665">
        <f>INDEX(DT677:EA678,MATCH(DR695,DR677:DR678,0),MATCH(EO693,DT675:EA675,0))*INDEX(AJ683:AT690,MATCH(EO693,AI683:AI690,0),MATCH(EO694,AJ682:AT682,0))</f>
        <v>0</v>
      </c>
      <c r="EP695" s="665">
        <f>INDEX(DT677:EA678,MATCH(DR695,DR677:DR678,0),MATCH(EP693,DT675:EA675,0))*INDEX(AJ683:AT690,MATCH(EP693,AI683:AI690,0),MATCH(EP694,AJ682:AT682,0))</f>
        <v>0</v>
      </c>
      <c r="EQ695" s="665">
        <f>INDEX(DT677:EA678,MATCH(DR695,DR677:DR678,0),MATCH(EQ693,DT675:EA675,0))*INDEX(AJ683:AT690,MATCH(EQ693,AI683:AI690,0),MATCH(EQ694,AJ682:AT682,0))</f>
        <v>0</v>
      </c>
      <c r="ER695" s="665">
        <f>INDEX(DT677:EA678,MATCH(DR695,DR677:DR678,0),MATCH(ER693,DT675:EA675,0))*INDEX(AJ683:AT690,MATCH(ER693,AI683:AI690,0),MATCH(ER694,AJ682:AT682,0))</f>
        <v>0</v>
      </c>
      <c r="ES695" s="665">
        <f>INDEX(DT677:EA678,MATCH(DR695,DR677:DR678,0),MATCH(ES693,DT675:EA675,0))*INDEX(AJ683:AT690,MATCH(ES693,AI683:AI690,0),MATCH(ES694,AJ682:AT682,0))</f>
        <v>0</v>
      </c>
      <c r="ET695" s="665">
        <f>INDEX(DT677:EA678,MATCH(DR695,DR677:DR678,0),MATCH(ET693,DT675:EA675,0))*INDEX(AJ683:AT690,MATCH(ET693,AI683:AI690,0),MATCH(ET694,AJ682:AT682,0))</f>
        <v>0</v>
      </c>
      <c r="EU695" s="665">
        <f>INDEX(DT677:EA678,MATCH(DR695,DR677:DR678,0),MATCH(EU693,DT675:EA675,0))*INDEX(AJ683:AT690,MATCH(EU693,AI683:AI690,0),MATCH(EU694,AJ682:AT682,0))</f>
        <v>0</v>
      </c>
      <c r="EV695" s="665">
        <f>INDEX(DT677:EA678,MATCH(DR695,DR677:DR678,0),MATCH(EV693,DT675:EA675,0))*INDEX(AJ683:AT690,MATCH(EV693,AI683:AI690,0),MATCH(EV694,AJ682:AT682,0))</f>
        <v>0</v>
      </c>
      <c r="EW695" s="665">
        <f>INDEX(DT677:EA678,MATCH(DR695,DR677:DR678,0),MATCH(EW693,DT675:EA675,0))*INDEX(AJ683:AT690,MATCH(EW693,AI683:AI690,0),MATCH(EW694,AJ682:AT682,0))</f>
        <v>0</v>
      </c>
      <c r="EX695" s="665">
        <f>INDEX(DT677:EA678,MATCH(DR695,DR677:DR678,0),MATCH(EX693,DT675:EA675,0))*INDEX(AJ683:AT690,MATCH(EX693,AI683:AI690,0),MATCH(EX694,AJ682:AT682,0))</f>
        <v>0</v>
      </c>
      <c r="EY695" s="665">
        <f>INDEX(DT677:EA678,MATCH(DR695,DR677:DR678,0),MATCH(EY693,DT675:EA675,0))*INDEX(AJ683:AT690,MATCH(EY693,AI683:AI690,0),MATCH(EY694,AJ682:AT682,0))</f>
        <v>0</v>
      </c>
      <c r="EZ695" s="665">
        <f>INDEX(DT677:EA678,MATCH(DR695,DR677:DR678,0),MATCH(EZ693,DT675:EA675,0))*INDEX(AJ683:AT690,MATCH(EZ693,AI683:AI690,0),MATCH(EZ694,AJ682:AT682,0))</f>
        <v>0</v>
      </c>
      <c r="FA695" s="665">
        <f>INDEX(DT677:EA678,MATCH(DR695,DR677:DR678,0),MATCH(FA693,DT675:EA675,0))*INDEX(AJ683:AT690,MATCH(FA693,AI683:AI690,0),MATCH(FA694,AJ682:AT682,0))</f>
        <v>0</v>
      </c>
      <c r="FB695" s="665">
        <f>INDEX(DT677:EA678,MATCH(DR695,DR677:DR678,0),MATCH(FB693,DT675:EA675,0))*INDEX(AJ683:AT690,MATCH(FB693,AI683:AI690,0),MATCH(FB694,AJ682:AT682,0))</f>
        <v>0</v>
      </c>
      <c r="FC695" s="665">
        <f>INDEX(DT677:EA678,MATCH(DR695,DR677:DR678,0),MATCH(FC693,DT675:EA675,0))*INDEX(AJ683:AT690,MATCH(FC693,AI683:AI690,0),MATCH(FC694,AJ682:AT682,0))</f>
        <v>0</v>
      </c>
      <c r="FD695" s="665">
        <f>INDEX(DT677:EA678,MATCH(DR695,DR677:DR678,0),MATCH(FD693,DT675:EA675,0))*INDEX(AJ683:AT690,MATCH(FD693,AI683:AI690,0),MATCH(FD694,AJ682:AT682,0))</f>
        <v>0</v>
      </c>
      <c r="FE695" s="665">
        <f>INDEX(DT677:EA678,MATCH(DR695,DR677:DR678,0),MATCH(FE693,DT675:EA675,0))*INDEX(AJ683:AT690,MATCH(FE693,AI683:AI690,0),MATCH(FE694,AJ682:AT682,0))</f>
        <v>0</v>
      </c>
      <c r="FF695" s="665">
        <f>INDEX(DT677:EA678,MATCH(DR695,DR677:DR678,0),MATCH(FF693,DT675:EA675,0))*INDEX(AJ683:AT690,MATCH(FF693,AI683:AI690,0),MATCH(FF694,AJ682:AT682,0))</f>
        <v>0</v>
      </c>
      <c r="FG695" s="665">
        <f>INDEX(DT677:EA678,MATCH(DR695,DR677:DR678,0),MATCH(FG693,DT675:EA675,0))*INDEX(AJ683:AT690,MATCH(FG693,AI683:AI690,0),MATCH(FG694,AJ682:AT682,0))</f>
        <v>0</v>
      </c>
      <c r="FH695" s="665">
        <f>INDEX(DT677:EA678,MATCH(DR695,DR677:DR678,0),MATCH(FH693,DT675:EA675,0))*INDEX(AJ683:AT690,MATCH(FH693,AI683:AI690,0),MATCH(FH694,AJ682:AT682,0))</f>
        <v>0</v>
      </c>
      <c r="FI695" s="665">
        <f>INDEX(DT677:EA678,MATCH(DR695,DR677:DR678,0),MATCH(FI693,DT675:EA675,0))*INDEX(AJ683:AT690,MATCH(FI693,AI683:AI690,0),MATCH(FI694,AJ682:AT682,0))</f>
        <v>0</v>
      </c>
      <c r="FJ695" s="665">
        <f>INDEX(DT677:EA678,MATCH(DR695,DR677:DR678,0),MATCH(FJ693,DT675:EA675,0))*INDEX(AJ683:AT690,MATCH(FJ693,AI683:AI690,0),MATCH(FJ694,AJ682:AT682,0))</f>
        <v>0</v>
      </c>
      <c r="FK695" s="665">
        <f>INDEX(DT677:EA678,MATCH(DR695,DR677:DR678,0),MATCH(FK693,DT675:EA675,0))*INDEX(AJ683:AT690,MATCH(FK693,AI683:AI690,0),MATCH(FK694,AJ682:AT682,0))</f>
        <v>0</v>
      </c>
      <c r="FL695" s="665">
        <f>INDEX(DT677:EA678,MATCH(DR695,DR677:DR678,0),MATCH(FL693,DT675:EA675,0))*INDEX(AJ683:AT690,MATCH(FL693,AI683:AI690,0),MATCH(FL694,AJ682:AT682,0))</f>
        <v>0</v>
      </c>
      <c r="FM695" s="665">
        <f>INDEX(DT677:EA678,MATCH(DR695,DR677:DR678,0),MATCH(FM693,DT675:EA675,0))*INDEX(AJ683:AT690,MATCH(FM693,AI683:AI690,0),MATCH(FM694,AJ682:AT682,0))</f>
        <v>0</v>
      </c>
      <c r="FN695" s="665">
        <f>INDEX(DT677:EA678,MATCH(DR695,DR677:DR678,0),MATCH(FN693,DT675:EA675,0))*INDEX(AJ683:AT690,MATCH(FN693,AI683:AI690,0),MATCH(FN694,AJ682:AT682,0))</f>
        <v>0</v>
      </c>
      <c r="FO695" s="665">
        <f>INDEX(DT677:EA678,MATCH(DR695,DR677:DR678,0),MATCH(FO693,DT675:EA675,0))*INDEX(AJ683:AT690,MATCH(FO693,AI683:AI690,0),MATCH(FO694,AJ682:AT682,0))</f>
        <v>0</v>
      </c>
      <c r="FP695" s="665">
        <f>INDEX(DT677:EA678,MATCH(DR695,DR677:DR678,0),MATCH(FP693,DT675:EA675,0))*INDEX(AJ683:AT690,MATCH(FP693,AI683:AI690,0),MATCH(FP694,AJ682:AT682,0))</f>
        <v>0</v>
      </c>
      <c r="FQ695" s="665">
        <f>INDEX(DT677:EA678,MATCH(DR695,DR677:DR678,0),MATCH(FQ693,DT675:EA675,0))*INDEX(AJ683:AT690,MATCH(FQ693,AI683:AI690,0),MATCH(FQ694,AJ682:AT682,0))</f>
        <v>0</v>
      </c>
      <c r="FR695" s="665">
        <f>INDEX(DT677:EA678,MATCH(DR695,DR677:DR678,0),MATCH(FR693,DT675:EA675,0))*INDEX(AJ683:AT690,MATCH(FR693,AI683:AI690,0),MATCH(FR694,AJ682:AT682,0))</f>
        <v>0</v>
      </c>
      <c r="FS695" s="665">
        <f>INDEX(DT677:EA678,MATCH(DR695,DR677:DR678,0),MATCH(FS693,DT675:EA675,0))*INDEX(AJ683:AT690,MATCH(FS693,AI683:AI690,0),MATCH(FS694,AJ682:AT682,0))</f>
        <v>0</v>
      </c>
      <c r="FT695" s="665">
        <f>INDEX(DT677:EA678,MATCH(DR695,DR677:DR678,0),MATCH(FT693,DT675:EA675,0))*INDEX(AJ683:AT690,MATCH(FT693,AI683:AI690,0),MATCH(FT694,AJ682:AT682,0))</f>
        <v>0</v>
      </c>
      <c r="FU695" s="665">
        <f>INDEX(DT677:EA678,MATCH(DR695,DR677:DR678,0),MATCH(FU693,DT675:EA675,0))*INDEX(AJ683:AT690,MATCH(FU693,AI683:AI690,0),MATCH(FU694,AJ682:AT682,0))</f>
        <v>0</v>
      </c>
      <c r="FV695" s="665">
        <f>INDEX(DT677:EA678,MATCH(DR695,DR677:DR678,0),MATCH(FV693,DT675:EA675,0))*INDEX(AJ683:AT690,MATCH(FV693,AI683:AI690,0),MATCH(FV694,AJ682:AT682,0))</f>
        <v>0</v>
      </c>
      <c r="FW695" s="665">
        <f>INDEX(DT677:EA678,MATCH(DR695,DR677:DR678,0),MATCH(FW693,DT675:EA675,0))*INDEX(AJ683:AT690,MATCH(FW693,AI683:AI690,0),MATCH(FW694,AJ682:AT682,0))</f>
        <v>0</v>
      </c>
      <c r="FX695" s="665">
        <f>INDEX(DT677:EA678,MATCH(DR695,DR677:DR678,0),MATCH(FX693,DT675:EA675,0))*INDEX(AJ683:AT690,MATCH(FX693,AI683:AI690,0),MATCH(FX694,AJ682:AT682,0))</f>
        <v>0</v>
      </c>
      <c r="FY695" s="665">
        <f>INDEX(DT677:EA678,MATCH(DR695,DR677:DR678,0),MATCH(FY693,DT675:EA675,0))*INDEX(AJ683:AT690,MATCH(FY693,AI683:AI690,0),MATCH(FY694,AJ682:AT682,0))</f>
        <v>0</v>
      </c>
      <c r="FZ695" s="665">
        <f>INDEX(DT677:EA678,MATCH(DR695,DR677:DR678,0),MATCH(FZ693,DT675:EA675,0))*INDEX(AJ683:AT690,MATCH(FZ693,AI683:AI690,0),MATCH(FZ694,AJ682:AT682,0))</f>
        <v>0</v>
      </c>
      <c r="GA695" s="665">
        <f>INDEX(DT677:EA678,MATCH(DR695,DR677:DR678,0),MATCH(GA693,DT675:EA675,0))*INDEX(AJ683:AT690,MATCH(GA693,AI683:AI690,0),MATCH(GA694,AJ682:AT682,0))</f>
        <v>0</v>
      </c>
      <c r="GB695" s="665">
        <f>INDEX(DT677:EA678,MATCH(DR695,DR677:DR678,0),MATCH(GB693,DT675:EA675,0))*INDEX(AJ683:AT690,MATCH(GB693,AI683:AI690,0),MATCH(GB694,AJ682:AT682,0))</f>
        <v>0</v>
      </c>
      <c r="GC695" s="665">
        <f>INDEX(DT677:EA678,MATCH(DR695,DR677:DR678,0),MATCH(GC693,DT675:EA675,0))*INDEX(AJ683:AT690,MATCH(GC693,AI683:AI690,0),MATCH(GC694,AJ682:AT682,0))</f>
        <v>0</v>
      </c>
      <c r="GD695" s="665">
        <f>INDEX(DT677:EA678,MATCH(DR695,DR677:DR678,0),MATCH(GD693,DT675:EA675,0))*INDEX(AJ683:AT690,MATCH(GD693,AI683:AI690,0),MATCH(GD694,AJ682:AT682,0))</f>
        <v>0</v>
      </c>
      <c r="GE695" s="665">
        <f>INDEX(DT677:EA678,MATCH(DR695,DR677:DR678,0),MATCH(GE693,DT675:EA675,0))*INDEX(AJ683:AT690,MATCH(GE693,AI683:AI690,0),MATCH(GE694,AJ682:AT682,0))</f>
        <v>0</v>
      </c>
      <c r="GF695" s="665">
        <f>INDEX(DT677:EA678,MATCH(DR695,DR677:DR678,0),MATCH(GF693,DT675:EA675,0))*INDEX(AJ683:AT690,MATCH(GF693,AI683:AI690,0),MATCH(GF694,AJ682:AT682,0))</f>
        <v>0</v>
      </c>
      <c r="GG695" s="665">
        <f>INDEX(DT677:EA678,MATCH(DR695,DR677:DR678,0),MATCH(GG693,DT675:EA675,0))*INDEX(AJ683:AT690,MATCH(GG693,AI683:AI690,0),MATCH(GG694,AJ682:AT682,0))</f>
        <v>0</v>
      </c>
      <c r="GH695" s="665">
        <f>INDEX(DT677:EA678,MATCH(DR695,DR677:DR678,0),MATCH(GH693,DT675:EA675,0))*INDEX(AJ683:AT690,MATCH(GH693,AI683:AI690,0),MATCH(GH694,AJ682:AT682,0))</f>
        <v>0</v>
      </c>
      <c r="GI695" s="665">
        <f>INDEX(DT677:EA678,MATCH(DR695,DR677:DR678,0),MATCH(GI693,DT675:EA675,0))*INDEX(AJ683:AT690,MATCH(GI693,AI683:AI690,0),MATCH(GI694,AJ682:AT682,0))</f>
        <v>0</v>
      </c>
      <c r="GJ695" s="665">
        <f>INDEX(DT677:EA678,MATCH(DR695,DR677:DR678,0),MATCH(GJ693,DT675:EA675,0))*INDEX(AJ683:AT690,MATCH(GJ693,AI683:AI690,0),MATCH(GJ694,AJ682:AT682,0))</f>
        <v>0</v>
      </c>
      <c r="GK695" s="665">
        <f>INDEX(DT677:EA678,MATCH(DR695,DR677:DR678,0),MATCH(GK693,DT675:EA675,0))*INDEX(AJ683:AT690,MATCH(GK693,AI683:AI690,0),MATCH(GK694,AJ682:AT682,0))</f>
        <v>0</v>
      </c>
      <c r="GL695" s="665" t="b">
        <f>SUM(DS695:GK695)=O677-SUM(HB695:HK695)</f>
        <v>1</v>
      </c>
      <c r="GM695" s="667"/>
      <c r="GN695" s="749">
        <v>2023</v>
      </c>
      <c r="GO695" s="664">
        <f>SUMIF(DS682:EN682,GO682,DS695:EN695)</f>
        <v>0</v>
      </c>
      <c r="GP695" s="668">
        <f>SUMIF(DS682:GK682,GP682,DS695:GK695)</f>
        <v>0</v>
      </c>
      <c r="GQ695" s="668">
        <f>SUMIF(DS682:GK682,GQ682,DS695:GK695)</f>
        <v>0</v>
      </c>
      <c r="GR695" s="668">
        <f>SUMIF(DS682:GK682,GR682,DS695:GK695)</f>
        <v>0</v>
      </c>
      <c r="GS695" s="668">
        <f>SUMIF(DS682:GK682,GS682,DS695:GK695)</f>
        <v>0</v>
      </c>
      <c r="GT695" s="668">
        <f>SUMIF(DS682:GK682,GT682,DS695:GK695)</f>
        <v>0</v>
      </c>
      <c r="GU695" s="668">
        <f>SUMIF(DS682:GK682,GU682,DS695:GK695)</f>
        <v>0</v>
      </c>
      <c r="GV695" s="668">
        <f>SUMIF(DS682:GK682,GV682,DS695:GK695)</f>
        <v>0</v>
      </c>
      <c r="GW695" s="668">
        <f>SUMIF(DS682:GK682,GW682,DS695:GK695)</f>
        <v>0</v>
      </c>
      <c r="GX695" s="668">
        <f>SUMIF(DS682:GK682,GX682,DS695:GK695)</f>
        <v>0</v>
      </c>
      <c r="GY695" s="668">
        <f>SUMIF(DS682:GK682,GY682,DS695:GK695)</f>
        <v>0</v>
      </c>
      <c r="GZ695" s="646" t="b">
        <f>O677=SUM(GO695:GY695)</f>
        <v>1</v>
      </c>
      <c r="HB695" s="668">
        <f>IF(GZ695,0,(O677-SUM(GO695:GY695))*INDEX(AK683:AT690,MATCH(GN695,AI683:AI690,0),MATCH(HB694,AK682:AT682,0)))</f>
        <v>0</v>
      </c>
      <c r="HC695" s="668">
        <f>IF(GZ695,0,(O677-SUM(GO695:GY695))*INDEX(AK683:AT690,MATCH(GN695,AI683:AI690,0),MATCH(HC694,AK682:AT682,0)))</f>
        <v>0</v>
      </c>
      <c r="HD695" s="668">
        <f>IF(GZ695,0,(O677-SUM(GO695:GY695))*INDEX(AK683:AT690,MATCH(GN695,AI683:AI690,0),MATCH(HD694,AK682:AT682,0)))</f>
        <v>0</v>
      </c>
      <c r="HE695" s="668">
        <f>IF(GZ695,0,(O677-SUM(GO695:GY695))*INDEX(AK683:AT690,MATCH(GN695,AI683:AI690,0),MATCH(HE694,AK682:AT682,0)))</f>
        <v>0</v>
      </c>
      <c r="HF695" s="668">
        <f>IF(GZ695,0,(O677-SUM(GO695:GY695))*INDEX(AK683:AT690,MATCH(GN695,AI683:AI690,0),MATCH(HF694,AK682:AT682,0)))</f>
        <v>0</v>
      </c>
      <c r="HG695" s="668">
        <f>IF(GZ695,0,(O677-SUM(GO695:GY695))*INDEX(AK683:AT690,MATCH(GN695,AI683:AI690,0),MATCH(HG694,AK682:AT682,0)))</f>
        <v>0</v>
      </c>
      <c r="HH695" s="668">
        <f>IF(GZ695,0,(O677-SUM(GO695:GY695))*INDEX(AK683:AT690,MATCH(GN695,AI683:AI690,0),MATCH(HH694,AK682:AT682,0)))</f>
        <v>0</v>
      </c>
      <c r="HI695" s="668">
        <f>IF(GZ695,0,(O677-SUM(GO695:GY695))*INDEX(AK683:AT690,MATCH(GN695,AI683:AI690,0),MATCH(HI694,AK682:AT682,0)))</f>
        <v>0</v>
      </c>
      <c r="HJ695" s="668">
        <f>IF(GZ695,0,(O677-SUM(GO695:GY695))*INDEX(AK683:AT690,MATCH(GN695,AI683:AI690,0),MATCH(HJ694,AK682:AT682,0)))</f>
        <v>0</v>
      </c>
      <c r="HK695" s="668">
        <f>IF(GZ695,0,(O677-SUM(GO695:GY695))*INDEX(AK683:AT690,MATCH(GN695,AI683:AI690,0),MATCH(HK694,AK682:AT682,0)))</f>
        <v>0</v>
      </c>
      <c r="HL695" s="668" t="b">
        <f>(SUM(HB695:HK695)+SUM(GO695:GY695))=O677</f>
        <v>1</v>
      </c>
      <c r="HM695" s="674"/>
      <c r="HN695" s="674"/>
      <c r="HO695" s="674"/>
      <c r="HP695" s="674"/>
      <c r="HQ695" s="674"/>
      <c r="HR695" s="674"/>
      <c r="HS695" s="674"/>
      <c r="HT695" s="674"/>
      <c r="HU695" s="674"/>
      <c r="HV695" s="674"/>
      <c r="HW695" s="674"/>
      <c r="HX695" s="674"/>
      <c r="HY695" s="674"/>
      <c r="HZ695" s="674"/>
    </row>
    <row r="696" spans="1:234" hidden="1" x14ac:dyDescent="0.25">
      <c r="A696" s="643" t="s">
        <v>208</v>
      </c>
      <c r="G696" s="670"/>
      <c r="H696" s="670"/>
      <c r="I696" s="674"/>
      <c r="J696" s="674"/>
      <c r="K696" s="674"/>
      <c r="L696" s="674"/>
      <c r="M696" s="674"/>
      <c r="N696" s="674"/>
      <c r="O696" s="674"/>
      <c r="P696" s="674"/>
      <c r="Q696" s="674"/>
      <c r="R696" s="674"/>
      <c r="S696" s="675"/>
      <c r="DR696" s="749">
        <v>2024</v>
      </c>
      <c r="DS696" s="665">
        <f>INDEX(DT677:EA678,MATCH(DR696,DR677:DR678,0),MATCH(DS693,DT675:EA675,0))*INDEX(AJ683:AT690,MATCH(DS693,AI683:AI690,0),MATCH(DS694,AJ682:AT682,0))</f>
        <v>0</v>
      </c>
      <c r="DT696" s="665">
        <f>INDEX(DT677:EA678,MATCH(DR696,DR677:DR678,0),MATCH(DT693,DT675:EA675,0))*INDEX(AJ683:AT690,MATCH(DT693,AI683:AI690,0),MATCH(DT694,AJ682:AT682,0))</f>
        <v>0</v>
      </c>
      <c r="DU696" s="665">
        <f>INDEX(DT677:EA678,MATCH(DR696,DR677:DR678,0),MATCH(DU693,DT675:EA675,0))*INDEX(AJ683:AT690,MATCH(DU693,AI683:AI690,0),MATCH(DU694,AJ682:AT682,0))</f>
        <v>0</v>
      </c>
      <c r="DV696" s="665">
        <f>INDEX(DT677:EA678,MATCH(DR696,DR677:DR678,0),MATCH(DV693,DT675:EA675,0))*INDEX(AJ683:AT690,MATCH(DV693,AI683:AI690,0),MATCH(DV694,AJ682:AT682,0))</f>
        <v>0</v>
      </c>
      <c r="DW696" s="665">
        <f>INDEX(DT677:EA678,MATCH(DR696,DR677:DR678,0),MATCH(DW693,DT675:EA675,0))*INDEX(AJ683:AT690,MATCH(DW693,AI683:AI690,0),MATCH(DW694,AJ682:AT682,0))</f>
        <v>0</v>
      </c>
      <c r="DX696" s="665">
        <f>INDEX(DT677:EA678,MATCH(DR696,DR677:DR678,0),MATCH(DX693,DT675:EA675,0))*INDEX(AJ683:AT690,MATCH(DX693,AI683:AI690,0),MATCH(DX694,AJ682:AT682,0))</f>
        <v>0</v>
      </c>
      <c r="DY696" s="665">
        <f>INDEX(DT677:EA678,MATCH(DR696,DR677:DR678,0),MATCH(DY693,DT675:EA675,0))*INDEX(AJ683:AT690,MATCH(DY693,AI683:AI690,0),MATCH(DY694,AJ682:AT682,0))</f>
        <v>0</v>
      </c>
      <c r="DZ696" s="665">
        <f>INDEX(DT677:EA678,MATCH(DR696,DR677:DR678,0),MATCH(DZ693,DT675:EA675,0))*INDEX(AJ683:AT690,MATCH(DZ693,AI683:AI690,0),MATCH(DZ694,AJ682:AT682,0))</f>
        <v>0</v>
      </c>
      <c r="EA696" s="665">
        <f>INDEX(DT677:EA678,MATCH(DR696,DR677:DR678,0),MATCH(EA693,DT675:EA675,0))*INDEX(AJ683:AT690,MATCH(EA693,AI683:AI690,0),MATCH(EA694,AJ682:AT682,0))</f>
        <v>0</v>
      </c>
      <c r="EB696" s="665">
        <f>INDEX(DT677:EA678,MATCH(DR696,DR677:DR678,0),MATCH(EB693,DT675:EA675,0))*INDEX(AJ683:AT690,MATCH(EB693,AI683:AI690,0),MATCH(EB694,AJ682:AT682,0))</f>
        <v>0</v>
      </c>
      <c r="EC696" s="665">
        <f>INDEX(DT677:EA678,MATCH(DR696,DR677:DR678,0),MATCH(EC693,DT675:EA675,0))*INDEX(AJ683:AT690,MATCH(EC693,AI683:AI690,0),MATCH(EC694,AJ682:AT682,0))</f>
        <v>0</v>
      </c>
      <c r="ED696" s="665">
        <f>INDEX(DT677:EA678,MATCH(DR696,DR677:DR678,0),MATCH(ED693,DT675:EA675,0))*INDEX(AJ683:AT690,MATCH(ED693,AI683:AI690,0),MATCH(ED694,AJ682:AT682,0))</f>
        <v>0</v>
      </c>
      <c r="EE696" s="665">
        <f>INDEX(DT677:EA678,MATCH(DR696,DR677:DR678,0),MATCH(EE693,DT675:EA675,0))*INDEX(AJ683:AT690,MATCH(EE693,AI683:AI690,0),MATCH(EE694,AJ682:AT682,0))</f>
        <v>0</v>
      </c>
      <c r="EF696" s="665">
        <f>INDEX(DT677:EA678,MATCH(DR696,DR677:DR678,0),MATCH(EF693,DT675:EA675,0))*INDEX(AJ683:AT690,MATCH(EF693,AI683:AI690,0),MATCH(EF694,AJ682:AT682,0))</f>
        <v>0</v>
      </c>
      <c r="EG696" s="665">
        <f>INDEX(DT677:EA678,MATCH(DR696,DR677:DR678,0),MATCH(EG693,DT675:EA675,0))*INDEX(AJ683:AT690,MATCH(EG693,AI683:AI690,0),MATCH(EG694,AJ682:AT682,0))</f>
        <v>0</v>
      </c>
      <c r="EH696" s="665">
        <f>INDEX(DT677:EA678,MATCH(DR696,DR677:DR678,0),MATCH(EH693,DT675:EA675,0))*INDEX(AJ683:AT690,MATCH(EH693,AI683:AI690,0),MATCH(EH694,AJ682:AT682,0))</f>
        <v>0</v>
      </c>
      <c r="EI696" s="665">
        <f>INDEX(DT677:EA678,MATCH(DR696,DR677:DR678,0),MATCH(EI693,DT675:EA675,0))*INDEX(AJ683:AT690,MATCH(EI693,AI683:AI690,0),MATCH(EI694,AJ682:AT682,0))</f>
        <v>0</v>
      </c>
      <c r="EJ696" s="665">
        <f>INDEX(DT677:EA678,MATCH(DR696,DR677:DR678,0),MATCH(EJ693,DT675:EA675,0))*INDEX(AJ683:AT690,MATCH(EJ693,AI683:AI690,0),MATCH(EJ694,AJ682:AT682,0))</f>
        <v>0</v>
      </c>
      <c r="EK696" s="665">
        <f>INDEX(DT677:EA678,MATCH(DR696,DR677:DR678,0),MATCH(EK693,DT675:EA675,0))*INDEX(AJ683:AT690,MATCH(EK693,AI683:AI690,0),MATCH(EK694,AJ682:AT682,0))</f>
        <v>0</v>
      </c>
      <c r="EL696" s="665">
        <f>INDEX(DT677:EA678,MATCH(DR696,DR677:DR678,0),MATCH(EL693,DT675:EA675,0))*INDEX(AJ683:AT690,MATCH(EL693,AI683:AI690,0),MATCH(EL694,AJ682:AT682,0))</f>
        <v>0</v>
      </c>
      <c r="EM696" s="665">
        <f>INDEX(DT677:EA678,MATCH(DR696,DR677:DR678,0),MATCH(EM693,DT675:EA675,0))*INDEX(AJ683:AT690,MATCH(EM693,AI683:AI690,0),MATCH(EM694,AJ682:AT682,0))</f>
        <v>0</v>
      </c>
      <c r="EN696" s="665">
        <f>INDEX(DT677:EA678,MATCH(DR696,DR677:DR678,0),MATCH(EN693,DT675:EA675,0))*INDEX(AJ683:AT690,MATCH(EN693,AI683:AI690,0),MATCH(EN694,AJ682:AT682,0))</f>
        <v>0</v>
      </c>
      <c r="EO696" s="665">
        <f>INDEX(DT677:EA678,MATCH(DR696,DR677:DR678,0),MATCH(EO693,DT675:EA675,0))*INDEX(AJ683:AT690,MATCH(EO693,AI683:AI690,0),MATCH(EO694,AJ682:AT682,0))</f>
        <v>0</v>
      </c>
      <c r="EP696" s="665">
        <f>INDEX(DT677:EA678,MATCH(DR696,DR677:DR678,0),MATCH(EP693,DT675:EA675,0))*INDEX(AJ683:AT690,MATCH(EP693,AI683:AI690,0),MATCH(EP694,AJ682:AT682,0))</f>
        <v>0</v>
      </c>
      <c r="EQ696" s="665">
        <f>INDEX(DT677:EA678,MATCH(DR696,DR677:DR678,0),MATCH(EQ693,DT675:EA675,0))*INDEX(AJ683:AT690,MATCH(EQ693,AI683:AI690,0),MATCH(EQ694,AJ682:AT682,0))</f>
        <v>0</v>
      </c>
      <c r="ER696" s="665">
        <f>INDEX(DT677:EA678,MATCH(DR696,DR677:DR678,0),MATCH(ER693,DT675:EA675,0))*INDEX(AJ683:AT690,MATCH(ER693,AI683:AI690,0),MATCH(ER694,AJ682:AT682,0))</f>
        <v>0</v>
      </c>
      <c r="ES696" s="665">
        <f>INDEX(DT677:EA678,MATCH(DR696,DR677:DR678,0),MATCH(ES693,DT675:EA675,0))*INDEX(AJ683:AT690,MATCH(ES693,AI683:AI690,0),MATCH(ES694,AJ682:AT682,0))</f>
        <v>0</v>
      </c>
      <c r="ET696" s="665">
        <f>INDEX(DT677:EA678,MATCH(DR696,DR677:DR678,0),MATCH(ET693,DT675:EA675,0))*INDEX(AJ683:AT690,MATCH(ET693,AI683:AI690,0),MATCH(ET694,AJ682:AT682,0))</f>
        <v>0</v>
      </c>
      <c r="EU696" s="665">
        <f>INDEX(DT677:EA678,MATCH(DR696,DR677:DR678,0),MATCH(EU693,DT675:EA675,0))*INDEX(AJ683:AT690,MATCH(EU693,AI683:AI690,0),MATCH(EU694,AJ682:AT682,0))</f>
        <v>0</v>
      </c>
      <c r="EV696" s="665">
        <f>INDEX(DT677:EA678,MATCH(DR696,DR677:DR678,0),MATCH(EV693,DT675:EA675,0))*INDEX(AJ683:AT690,MATCH(EV693,AI683:AI690,0),MATCH(EV694,AJ682:AT682,0))</f>
        <v>0</v>
      </c>
      <c r="EW696" s="665">
        <f>INDEX(DT677:EA678,MATCH(DR696,DR677:DR678,0),MATCH(EW693,DT675:EA675,0))*INDEX(AJ683:AT690,MATCH(EW693,AI683:AI690,0),MATCH(EW694,AJ682:AT682,0))</f>
        <v>0</v>
      </c>
      <c r="EX696" s="665">
        <f>INDEX(DT677:EA678,MATCH(DR696,DR677:DR678,0),MATCH(EX693,DT675:EA675,0))*INDEX(AJ683:AT690,MATCH(EX693,AI683:AI690,0),MATCH(EX694,AJ682:AT682,0))</f>
        <v>0</v>
      </c>
      <c r="EY696" s="665">
        <f>INDEX(DT677:EA678,MATCH(DR696,DR677:DR678,0),MATCH(EY693,DT675:EA675,0))*INDEX(AJ683:AT690,MATCH(EY693,AI683:AI690,0),MATCH(EY694,AJ682:AT682,0))</f>
        <v>0</v>
      </c>
      <c r="EZ696" s="665">
        <f>INDEX(DT677:EA678,MATCH(DR696,DR677:DR678,0),MATCH(EZ693,DT675:EA675,0))*INDEX(AJ683:AT690,MATCH(EZ693,AI683:AI690,0),MATCH(EZ694,AJ682:AT682,0))</f>
        <v>0</v>
      </c>
      <c r="FA696" s="665">
        <f>INDEX(DT677:EA678,MATCH(DR696,DR677:DR678,0),MATCH(FA693,DT675:EA675,0))*INDEX(AJ683:AT690,MATCH(FA693,AI683:AI690,0),MATCH(FA694,AJ682:AT682,0))</f>
        <v>0</v>
      </c>
      <c r="FB696" s="665">
        <f>INDEX(DT677:EA678,MATCH(DR696,DR677:DR678,0),MATCH(FB693,DT675:EA675,0))*INDEX(AJ683:AT690,MATCH(FB693,AI683:AI690,0),MATCH(FB694,AJ682:AT682,0))</f>
        <v>0</v>
      </c>
      <c r="FC696" s="665">
        <f>INDEX(DT677:EA678,MATCH(DR696,DR677:DR678,0),MATCH(FC693,DT675:EA675,0))*INDEX(AJ683:AT690,MATCH(FC693,AI683:AI690,0),MATCH(FC694,AJ682:AT682,0))</f>
        <v>0</v>
      </c>
      <c r="FD696" s="665">
        <f>INDEX(DT677:EA678,MATCH(DR696,DR677:DR678,0),MATCH(FD693,DT675:EA675,0))*INDEX(AJ683:AT690,MATCH(FD693,AI683:AI690,0),MATCH(FD694,AJ682:AT682,0))</f>
        <v>0</v>
      </c>
      <c r="FE696" s="665">
        <f>INDEX(DT677:EA678,MATCH(DR696,DR677:DR678,0),MATCH(FE693,DT675:EA675,0))*INDEX(AJ683:AT690,MATCH(FE693,AI683:AI690,0),MATCH(FE694,AJ682:AT682,0))</f>
        <v>0</v>
      </c>
      <c r="FF696" s="665">
        <f>INDEX(DT677:EA678,MATCH(DR696,DR677:DR678,0),MATCH(FF693,DT675:EA675,0))*INDEX(AJ683:AT690,MATCH(FF693,AI683:AI690,0),MATCH(FF694,AJ682:AT682,0))</f>
        <v>0</v>
      </c>
      <c r="FG696" s="665">
        <f>INDEX(DT677:EA678,MATCH(DR696,DR677:DR678,0),MATCH(FG693,DT675:EA675,0))*INDEX(AJ683:AT690,MATCH(FG693,AI683:AI690,0),MATCH(FG694,AJ682:AT682,0))</f>
        <v>0</v>
      </c>
      <c r="FH696" s="665">
        <f>INDEX(DT677:EA678,MATCH(DR696,DR677:DR678,0),MATCH(FH693,DT675:EA675,0))*INDEX(AJ683:AT690,MATCH(FH693,AI683:AI690,0),MATCH(FH694,AJ682:AT682,0))</f>
        <v>0</v>
      </c>
      <c r="FI696" s="665">
        <f>INDEX(DT677:EA678,MATCH(DR696,DR677:DR678,0),MATCH(FI693,DT675:EA675,0))*INDEX(AJ683:AT690,MATCH(FI693,AI683:AI690,0),MATCH(FI694,AJ682:AT682,0))</f>
        <v>0</v>
      </c>
      <c r="FJ696" s="665">
        <f>INDEX(DT677:EA678,MATCH(DR696,DR677:DR678,0),MATCH(FJ693,DT675:EA675,0))*INDEX(AJ683:AT690,MATCH(FJ693,AI683:AI690,0),MATCH(FJ694,AJ682:AT682,0))</f>
        <v>0</v>
      </c>
      <c r="FK696" s="665">
        <f>INDEX(DT677:EA678,MATCH(DR696,DR677:DR678,0),MATCH(FK693,DT675:EA675,0))*INDEX(AJ683:AT690,MATCH(FK693,AI683:AI690,0),MATCH(FK694,AJ682:AT682,0))</f>
        <v>0</v>
      </c>
      <c r="FL696" s="665">
        <f>INDEX(DT677:EA678,MATCH(DR696,DR677:DR678,0),MATCH(FL693,DT675:EA675,0))*INDEX(AJ683:AT690,MATCH(FL693,AI683:AI690,0),MATCH(FL694,AJ682:AT682,0))</f>
        <v>0</v>
      </c>
      <c r="FM696" s="665">
        <f>INDEX(DT677:EA678,MATCH(DR696,DR677:DR678,0),MATCH(FM693,DT675:EA675,0))*INDEX(AJ683:AT690,MATCH(FM693,AI683:AI690,0),MATCH(FM694,AJ682:AT682,0))</f>
        <v>0</v>
      </c>
      <c r="FN696" s="665">
        <f>INDEX(DT677:EA678,MATCH(DR696,DR677:DR678,0),MATCH(FN693,DT675:EA675,0))*INDEX(AJ683:AT690,MATCH(FN693,AI683:AI690,0),MATCH(FN694,AJ682:AT682,0))</f>
        <v>0</v>
      </c>
      <c r="FO696" s="665">
        <f>INDEX(DT677:EA678,MATCH(DR696,DR677:DR678,0),MATCH(FO693,DT675:EA675,0))*INDEX(AJ683:AT690,MATCH(FO693,AI683:AI690,0),MATCH(FO694,AJ682:AT682,0))</f>
        <v>0</v>
      </c>
      <c r="FP696" s="665">
        <f>INDEX(DT677:EA678,MATCH(DR696,DR677:DR678,0),MATCH(FP693,DT675:EA675,0))*INDEX(AJ683:AT690,MATCH(FP693,AI683:AI690,0),MATCH(FP694,AJ682:AT682,0))</f>
        <v>0</v>
      </c>
      <c r="FQ696" s="665">
        <f>INDEX(DT677:EA678,MATCH(DR696,DR677:DR678,0),MATCH(FQ693,DT675:EA675,0))*INDEX(AJ683:AT690,MATCH(FQ693,AI683:AI690,0),MATCH(FQ694,AJ682:AT682,0))</f>
        <v>0</v>
      </c>
      <c r="FR696" s="665">
        <f>INDEX(DT677:EA678,MATCH(DR696,DR677:DR678,0),MATCH(FR693,DT675:EA675,0))*INDEX(AJ683:AT690,MATCH(FR693,AI683:AI690,0),MATCH(FR694,AJ682:AT682,0))</f>
        <v>0</v>
      </c>
      <c r="FS696" s="665">
        <f>INDEX(DT677:EA678,MATCH(DR696,DR677:DR678,0),MATCH(FS693,DT675:EA675,0))*INDEX(AJ683:AT690,MATCH(FS693,AI683:AI690,0),MATCH(FS694,AJ682:AT682,0))</f>
        <v>0</v>
      </c>
      <c r="FT696" s="665">
        <f>INDEX(DT677:EA678,MATCH(DR696,DR677:DR678,0),MATCH(FT693,DT675:EA675,0))*INDEX(AJ683:AT690,MATCH(FT693,AI683:AI690,0),MATCH(FT694,AJ682:AT682,0))</f>
        <v>0</v>
      </c>
      <c r="FU696" s="665">
        <f>INDEX(DT677:EA678,MATCH(DR696,DR677:DR678,0),MATCH(FU693,DT675:EA675,0))*INDEX(AJ683:AT690,MATCH(FU693,AI683:AI690,0),MATCH(FU694,AJ682:AT682,0))</f>
        <v>0</v>
      </c>
      <c r="FV696" s="665">
        <f>INDEX(DT677:EA678,MATCH(DR696,DR677:DR678,0),MATCH(FV693,DT675:EA675,0))*INDEX(AJ683:AT690,MATCH(FV693,AI683:AI690,0),MATCH(FV694,AJ682:AT682,0))</f>
        <v>0</v>
      </c>
      <c r="FW696" s="665">
        <f>INDEX(DT677:EA678,MATCH(DR696,DR677:DR678,0),MATCH(FW693,DT675:EA675,0))*INDEX(AJ683:AT690,MATCH(FW693,AI683:AI690,0),MATCH(FW694,AJ682:AT682,0))</f>
        <v>0</v>
      </c>
      <c r="FX696" s="665">
        <f>INDEX(DT677:EA678,MATCH(DR696,DR677:DR678,0),MATCH(FX693,DT675:EA675,0))*INDEX(AJ683:AT690,MATCH(FX693,AI683:AI690,0),MATCH(FX694,AJ682:AT682,0))</f>
        <v>0</v>
      </c>
      <c r="FY696" s="665">
        <f>INDEX(DT677:EA678,MATCH(DR696,DR677:DR678,0),MATCH(FY693,DT675:EA675,0))*INDEX(AJ683:AT690,MATCH(FY693,AI683:AI690,0),MATCH(FY694,AJ682:AT682,0))</f>
        <v>0</v>
      </c>
      <c r="FZ696" s="665">
        <f>INDEX(DT677:EA678,MATCH(DR696,DR677:DR678,0),MATCH(FZ693,DT675:EA675,0))*INDEX(AJ683:AT690,MATCH(FZ693,AI683:AI690,0),MATCH(FZ694,AJ682:AT682,0))</f>
        <v>0</v>
      </c>
      <c r="GA696" s="665">
        <f>INDEX(DT677:EA678,MATCH(DR696,DR677:DR678,0),MATCH(GA693,DT675:EA675,0))*INDEX(AJ683:AT690,MATCH(GA693,AI683:AI690,0),MATCH(GA694,AJ682:AT682,0))</f>
        <v>0</v>
      </c>
      <c r="GB696" s="665">
        <f>INDEX(DT677:EA678,MATCH(DR696,DR677:DR678,0),MATCH(GB693,DT675:EA675,0))*INDEX(AJ683:AT690,MATCH(GB693,AI683:AI690,0),MATCH(GB694,AJ682:AT682,0))</f>
        <v>0</v>
      </c>
      <c r="GC696" s="665">
        <f>INDEX(DT677:EA678,MATCH(DR696,DR677:DR678,0),MATCH(GC693,DT675:EA675,0))*INDEX(AJ683:AT690,MATCH(GC693,AI683:AI690,0),MATCH(GC694,AJ682:AT682,0))</f>
        <v>0</v>
      </c>
      <c r="GD696" s="665">
        <f>INDEX(DT677:EA678,MATCH(DR696,DR677:DR678,0),MATCH(GD693,DT675:EA675,0))*INDEX(AJ683:AT690,MATCH(GD693,AI683:AI690,0),MATCH(GD694,AJ682:AT682,0))</f>
        <v>0</v>
      </c>
      <c r="GE696" s="665">
        <f>INDEX(DT677:EA678,MATCH(DR696,DR677:DR678,0),MATCH(GE693,DT675:EA675,0))*INDEX(AJ683:AT690,MATCH(GE693,AI683:AI690,0),MATCH(GE694,AJ682:AT682,0))</f>
        <v>0</v>
      </c>
      <c r="GF696" s="665">
        <f>INDEX(DT677:EA678,MATCH(DR696,DR677:DR678,0),MATCH(GF693,DT675:EA675,0))*INDEX(AJ683:AT690,MATCH(GF693,AI683:AI690,0),MATCH(GF694,AJ682:AT682,0))</f>
        <v>0</v>
      </c>
      <c r="GG696" s="665">
        <f>INDEX(DT677:EA678,MATCH(DR696,DR677:DR678,0),MATCH(GG693,DT675:EA675,0))*INDEX(AJ683:AT690,MATCH(GG693,AI683:AI690,0),MATCH(GG694,AJ682:AT682,0))</f>
        <v>0</v>
      </c>
      <c r="GH696" s="665">
        <f>INDEX(DT677:EA678,MATCH(DR696,DR677:DR678,0),MATCH(GH693,DT675:EA675,0))*INDEX(AJ683:AT690,MATCH(GH693,AI683:AI690,0),MATCH(GH694,AJ682:AT682,0))</f>
        <v>0</v>
      </c>
      <c r="GI696" s="665">
        <f>INDEX(DT677:EA678,MATCH(DR696,DR677:DR678,0),MATCH(GI693,DT675:EA675,0))*INDEX(AJ683:AT690,MATCH(GI693,AI683:AI690,0),MATCH(GI694,AJ682:AT682,0))</f>
        <v>0</v>
      </c>
      <c r="GJ696" s="665">
        <f>INDEX(DT677:EA678,MATCH(DR696,DR677:DR678,0),MATCH(GJ693,DT675:EA675,0))*INDEX(AJ683:AT690,MATCH(GJ693,AI683:AI690,0),MATCH(GJ694,AJ682:AT682,0))</f>
        <v>0</v>
      </c>
      <c r="GK696" s="665">
        <f>INDEX(DT677:EA678,MATCH(DR696,DR677:DR678,0),MATCH(GK693,DT675:EA675,0))*INDEX(AJ683:AT690,MATCH(GK693,AI683:AI690,0),MATCH(GK694,AJ682:AT682,0))</f>
        <v>0</v>
      </c>
      <c r="GL696" s="665" t="b">
        <f>SUM(DS696:GK696)=O678-SUM(HB696:HK696)</f>
        <v>1</v>
      </c>
      <c r="GM696" s="667"/>
      <c r="GN696" s="749">
        <v>2024</v>
      </c>
      <c r="GO696" s="664">
        <f>SUMIF(DS682:EN682,GO682,DS696:EN696)</f>
        <v>0</v>
      </c>
      <c r="GP696" s="668">
        <f>SUMIF(DS682:GK682,GP682,DS696:GK696)</f>
        <v>0</v>
      </c>
      <c r="GQ696" s="668">
        <f>SUMIF(DS682:GK682,GQ682,DS696:GK696)</f>
        <v>0</v>
      </c>
      <c r="GR696" s="668">
        <f>SUMIF(DS682:GK682,GR682,DS696:GK696)</f>
        <v>0</v>
      </c>
      <c r="GS696" s="668">
        <f>SUMIF(DS682:GK682,GS682,DS696:GK696)</f>
        <v>0</v>
      </c>
      <c r="GT696" s="668">
        <f>SUMIF(DS682:GK682,GT682,DS696:GK696)</f>
        <v>0</v>
      </c>
      <c r="GU696" s="668">
        <f>SUMIF(DS682:GK682,GU682,DS696:GK696)</f>
        <v>0</v>
      </c>
      <c r="GV696" s="668">
        <f>SUMIF(DS682:GK682,GV682,DS696:GK696)</f>
        <v>0</v>
      </c>
      <c r="GW696" s="668">
        <f>SUMIF(DS682:GK682,GW682,DS696:GK696)</f>
        <v>0</v>
      </c>
      <c r="GX696" s="668">
        <f>SUMIF(DS682:GK682,GX682,DS696:GK696)</f>
        <v>0</v>
      </c>
      <c r="GY696" s="668">
        <f>SUMIF(DS682:GK682,GY682,DS696:GK696)</f>
        <v>0</v>
      </c>
      <c r="GZ696" s="646" t="b">
        <f>O678=SUM(GO696:GY696)</f>
        <v>1</v>
      </c>
      <c r="HB696" s="668">
        <f>IF(GZ696,0,(O678-SUM(GO696:GY696))*INDEX(AK683:AT690,MATCH(GN696,AI683:AI690,0),MATCH(HB694,AK682:AT682,0)))</f>
        <v>0</v>
      </c>
      <c r="HC696" s="668">
        <f>IF(GZ696,0,(O678-SUM(GO696:GY696))*INDEX(AK683:AT690,MATCH(GN696,AI683:AI690,0),MATCH(HC694,AK682:AT682,0)))</f>
        <v>0</v>
      </c>
      <c r="HD696" s="668">
        <f>IF(GZ696,0,(O678-SUM(GO696:GY696))*INDEX(AK683:AT690,MATCH(GN696,AI683:AI690,0),MATCH(HD694,AK682:AT682,0)))</f>
        <v>0</v>
      </c>
      <c r="HE696" s="668">
        <f>IF(GZ696,0,(O678-SUM(GO696:GY696))*INDEX(AK683:AT690,MATCH(GN696,AI683:AI690,0),MATCH(HE694,AK682:AT682,0)))</f>
        <v>0</v>
      </c>
      <c r="HF696" s="668">
        <f>IF(GZ696,0,(O678-SUM(GO696:GY696))*INDEX(AK683:AT690,MATCH(GN696,AI683:AI690,0),MATCH(HF694,AK682:AT682,0)))</f>
        <v>0</v>
      </c>
      <c r="HG696" s="668">
        <f>IF(GZ696,0,(O678-SUM(GO696:GY696))*INDEX(AK683:AT690,MATCH(GN696,AI683:AI690,0),MATCH(HG694,AK682:AT682,0)))</f>
        <v>0</v>
      </c>
      <c r="HH696" s="668">
        <f>IF(GZ696,0,(O678-SUM(GO696:GY696))*INDEX(AK683:AT690,MATCH(GN696,AI683:AI690,0),MATCH(HH694,AK682:AT682,0)))</f>
        <v>0</v>
      </c>
      <c r="HI696" s="668">
        <f>IF(GZ696,0,(O678-SUM(GO696:GY696))*INDEX(AK683:AT690,MATCH(GN696,AI683:AI690,0),MATCH(HI694,AK682:AT682,0)))</f>
        <v>0</v>
      </c>
      <c r="HJ696" s="668">
        <f>IF(GZ696,0,(O678-SUM(GO696:GY696))*INDEX(AK683:AT690,MATCH(GN696,AI683:AI690,0),MATCH(HJ694,AK682:AT682,0)))</f>
        <v>0</v>
      </c>
      <c r="HK696" s="668">
        <f>IF(GZ696,0,(O678-SUM(GO696:GY696))*INDEX(AK683:AT690,MATCH(GN696,AI683:AI690,0),MATCH(HK694,AK682:AT682,0)))</f>
        <v>0</v>
      </c>
      <c r="HL696" s="668" t="b">
        <f>(SUM(HB696:HK696)+SUM(GO696:GY696))=O678</f>
        <v>1</v>
      </c>
      <c r="HM696" s="674"/>
      <c r="HN696" s="674"/>
      <c r="HO696" s="674"/>
      <c r="HP696" s="674"/>
      <c r="HQ696" s="674"/>
      <c r="HR696" s="674"/>
      <c r="HS696" s="674"/>
      <c r="HT696" s="674"/>
      <c r="HU696" s="674"/>
      <c r="HV696" s="674"/>
      <c r="HW696" s="674"/>
      <c r="HX696" s="674"/>
      <c r="HY696" s="674"/>
      <c r="HZ696" s="674"/>
    </row>
    <row r="697" spans="1:234" hidden="1" x14ac:dyDescent="0.25">
      <c r="A697" s="643" t="s">
        <v>208</v>
      </c>
      <c r="G697" s="670"/>
      <c r="H697" s="670"/>
      <c r="I697" s="674"/>
      <c r="J697" s="674"/>
      <c r="K697" s="674"/>
      <c r="L697" s="674"/>
      <c r="M697" s="674"/>
      <c r="N697" s="674"/>
      <c r="O697" s="674"/>
      <c r="P697" s="674"/>
      <c r="Q697" s="674"/>
      <c r="R697" s="674"/>
      <c r="S697" s="675"/>
      <c r="DR697" s="749">
        <v>2025</v>
      </c>
      <c r="DS697" s="665" t="e">
        <f>INDEX(DT677:EA678,MATCH(DR697,DR677:DR678,0),MATCH(DS693,DT675:EA675,0))*INDEX(AJ683:AT690,MATCH(DS693,AI683:AI690,0),MATCH(DS694,AJ682:AT682,0))</f>
        <v>#N/A</v>
      </c>
      <c r="DT697" s="665" t="e">
        <f>INDEX(DT677:EA678,MATCH(DR697,DR677:DR678,0),MATCH(DT693,DT675:EA675,0))*INDEX(AJ683:AT690,MATCH(DT693,AI683:AI690,0),MATCH(DT694,AJ682:AT682,0))</f>
        <v>#N/A</v>
      </c>
      <c r="DU697" s="665" t="e">
        <f>INDEX(DT677:EA678,MATCH(DR697,DR677:DR678,0),MATCH(DU693,DT675:EA675,0))*INDEX(AJ683:AT690,MATCH(DU693,AI683:AI690,0),MATCH(DU694,AJ682:AT682,0))</f>
        <v>#N/A</v>
      </c>
      <c r="DV697" s="665" t="e">
        <f>INDEX(DT677:EA678,MATCH(DR697,DR677:DR678,0),MATCH(DV693,DT675:EA675,0))*INDEX(AJ683:AT690,MATCH(DV693,AI683:AI690,0),MATCH(DV694,AJ682:AT682,0))</f>
        <v>#N/A</v>
      </c>
      <c r="DW697" s="665" t="e">
        <f>INDEX(DT677:EA678,MATCH(DR697,DR677:DR678,0),MATCH(DW693,DT675:EA675,0))*INDEX(AJ683:AT690,MATCH(DW693,AI683:AI690,0),MATCH(DW694,AJ682:AT682,0))</f>
        <v>#N/A</v>
      </c>
      <c r="DX697" s="665" t="e">
        <f>INDEX(DT677:EA678,MATCH(DR697,DR677:DR678,0),MATCH(DX693,DT675:EA675,0))*INDEX(AJ683:AT690,MATCH(DX693,AI683:AI690,0),MATCH(DX694,AJ682:AT682,0))</f>
        <v>#N/A</v>
      </c>
      <c r="DY697" s="665" t="e">
        <f>INDEX(DT677:EA678,MATCH(DR697,DR677:DR678,0),MATCH(DY693,DT675:EA675,0))*INDEX(AJ683:AT690,MATCH(DY693,AI683:AI690,0),MATCH(DY694,AJ682:AT682,0))</f>
        <v>#N/A</v>
      </c>
      <c r="DZ697" s="665" t="e">
        <f>INDEX(DT677:EA678,MATCH(DR697,DR677:DR678,0),MATCH(DZ693,DT675:EA675,0))*INDEX(AJ683:AT690,MATCH(DZ693,AI683:AI690,0),MATCH(DZ694,AJ682:AT682,0))</f>
        <v>#N/A</v>
      </c>
      <c r="EA697" s="665" t="e">
        <f>INDEX(DT677:EA678,MATCH(DR697,DR677:DR678,0),MATCH(EA693,DT675:EA675,0))*INDEX(AJ683:AT690,MATCH(EA693,AI683:AI690,0),MATCH(EA694,AJ682:AT682,0))</f>
        <v>#N/A</v>
      </c>
      <c r="EB697" s="665" t="e">
        <f>INDEX(DT677:EA678,MATCH(DR697,DR677:DR678,0),MATCH(EB693,DT675:EA675,0))*INDEX(AJ683:AT690,MATCH(EB693,AI683:AI690,0),MATCH(EB694,AJ682:AT682,0))</f>
        <v>#N/A</v>
      </c>
      <c r="EC697" s="665" t="e">
        <f>INDEX(DT677:EA678,MATCH(DR697,DR677:DR678,0),MATCH(EC693,DT675:EA675,0))*INDEX(AJ683:AT690,MATCH(EC693,AI683:AI690,0),MATCH(EC694,AJ682:AT682,0))</f>
        <v>#N/A</v>
      </c>
      <c r="ED697" s="665" t="e">
        <f>INDEX(DT677:EA678,MATCH(DR697,DR677:DR678,0),MATCH(ED693,DT675:EA675,0))*INDEX(AJ683:AT690,MATCH(ED693,AI683:AI690,0),MATCH(ED694,AJ682:AT682,0))</f>
        <v>#N/A</v>
      </c>
      <c r="EE697" s="665" t="e">
        <f>INDEX(DT677:EA678,MATCH(DR697,DR677:DR678,0),MATCH(EE693,DT675:EA675,0))*INDEX(AJ683:AT690,MATCH(EE693,AI683:AI690,0),MATCH(EE694,AJ682:AT682,0))</f>
        <v>#N/A</v>
      </c>
      <c r="EF697" s="665" t="e">
        <f>INDEX(DT677:EA678,MATCH(DR697,DR677:DR678,0),MATCH(EF693,DT675:EA675,0))*INDEX(AJ683:AT690,MATCH(EF693,AI683:AI690,0),MATCH(EF694,AJ682:AT682,0))</f>
        <v>#N/A</v>
      </c>
      <c r="EG697" s="665" t="e">
        <f>INDEX(DT677:EA678,MATCH(DR697,DR677:DR678,0),MATCH(EG693,DT675:EA675,0))*INDEX(AJ683:AT690,MATCH(EG693,AI683:AI690,0),MATCH(EG694,AJ682:AT682,0))</f>
        <v>#N/A</v>
      </c>
      <c r="EH697" s="665" t="e">
        <f>INDEX(DT677:EA678,MATCH(DR697,DR677:DR678,0),MATCH(EH693,DT675:EA675,0))*INDEX(AJ683:AT690,MATCH(EH693,AI683:AI690,0),MATCH(EH694,AJ682:AT682,0))</f>
        <v>#N/A</v>
      </c>
      <c r="EI697" s="665" t="e">
        <f>INDEX(DT677:EA678,MATCH(DR697,DR677:DR678,0),MATCH(EI693,DT675:EA675,0))*INDEX(AJ683:AT690,MATCH(EI693,AI683:AI690,0),MATCH(EI694,AJ682:AT682,0))</f>
        <v>#N/A</v>
      </c>
      <c r="EJ697" s="665" t="e">
        <f>INDEX(DT677:EA678,MATCH(DR697,DR677:DR678,0),MATCH(EJ693,DT675:EA675,0))*INDEX(AJ683:AT690,MATCH(EJ693,AI683:AI690,0),MATCH(EJ694,AJ682:AT682,0))</f>
        <v>#N/A</v>
      </c>
      <c r="EK697" s="665" t="e">
        <f>INDEX(DT677:EA678,MATCH(DR697,DR677:DR678,0),MATCH(EK693,DT675:EA675,0))*INDEX(AJ683:AT690,MATCH(EK693,AI683:AI690,0),MATCH(EK694,AJ682:AT682,0))</f>
        <v>#N/A</v>
      </c>
      <c r="EL697" s="665" t="e">
        <f>INDEX(DT677:EA678,MATCH(DR697,DR677:DR678,0),MATCH(EL693,DT675:EA675,0))*INDEX(AJ683:AT690,MATCH(EL693,AI683:AI690,0),MATCH(EL694,AJ682:AT682,0))</f>
        <v>#N/A</v>
      </c>
      <c r="EM697" s="665" t="e">
        <f>INDEX(DT677:EA678,MATCH(DR697,DR677:DR678,0),MATCH(EM693,DT675:EA675,0))*INDEX(AJ683:AT690,MATCH(EM693,AI683:AI690,0),MATCH(EM694,AJ682:AT682,0))</f>
        <v>#N/A</v>
      </c>
      <c r="EN697" s="665" t="e">
        <f>INDEX(DT677:EA678,MATCH(DR697,DR677:DR678,0),MATCH(EN693,DT675:EA675,0))*INDEX(AJ683:AT690,MATCH(EN693,AI683:AI690,0),MATCH(EN694,AJ682:AT682,0))</f>
        <v>#N/A</v>
      </c>
      <c r="EO697" s="665" t="e">
        <f>INDEX(DT677:EA678,MATCH(DR697,DR677:DR678,0),MATCH(EO693,DT675:EA675,0))*INDEX(AJ683:AT690,MATCH(EO693,AI683:AI690,0),MATCH(EO694,AJ682:AT682,0))</f>
        <v>#N/A</v>
      </c>
      <c r="EP697" s="665" t="e">
        <f>INDEX(DT677:EA678,MATCH(DR697,DR677:DR678,0),MATCH(EP693,DT675:EA675,0))*INDEX(AJ683:AT690,MATCH(EP693,AI683:AI690,0),MATCH(EP694,AJ682:AT682,0))</f>
        <v>#N/A</v>
      </c>
      <c r="EQ697" s="665" t="e">
        <f>INDEX(DT677:EA678,MATCH(DR697,DR677:DR678,0),MATCH(EQ693,DT675:EA675,0))*INDEX(AJ683:AT690,MATCH(EQ693,AI683:AI690,0),MATCH(EQ694,AJ682:AT682,0))</f>
        <v>#N/A</v>
      </c>
      <c r="ER697" s="665" t="e">
        <f>INDEX(DT677:EA678,MATCH(DR697,DR677:DR678,0),MATCH(ER693,DT675:EA675,0))*INDEX(AJ683:AT690,MATCH(ER693,AI683:AI690,0),MATCH(ER694,AJ682:AT682,0))</f>
        <v>#N/A</v>
      </c>
      <c r="ES697" s="665" t="e">
        <f>INDEX(DT677:EA678,MATCH(DR697,DR677:DR678,0),MATCH(ES693,DT675:EA675,0))*INDEX(AJ683:AT690,MATCH(ES693,AI683:AI690,0),MATCH(ES694,AJ682:AT682,0))</f>
        <v>#N/A</v>
      </c>
      <c r="ET697" s="665" t="e">
        <f>INDEX(DT677:EA678,MATCH(DR697,DR677:DR678,0),MATCH(ET693,DT675:EA675,0))*INDEX(AJ683:AT690,MATCH(ET693,AI683:AI690,0),MATCH(ET694,AJ682:AT682,0))</f>
        <v>#N/A</v>
      </c>
      <c r="EU697" s="665" t="e">
        <f>INDEX(DT677:EA678,MATCH(DR697,DR677:DR678,0),MATCH(EU693,DT675:EA675,0))*INDEX(AJ683:AT690,MATCH(EU693,AI683:AI690,0),MATCH(EU694,AJ682:AT682,0))</f>
        <v>#N/A</v>
      </c>
      <c r="EV697" s="665" t="e">
        <f>INDEX(DT677:EA678,MATCH(DR697,DR677:DR678,0),MATCH(EV693,DT675:EA675,0))*INDEX(AJ683:AT690,MATCH(EV693,AI683:AI690,0),MATCH(EV694,AJ682:AT682,0))</f>
        <v>#N/A</v>
      </c>
      <c r="EW697" s="665" t="e">
        <f>INDEX(DT677:EA678,MATCH(DR697,DR677:DR678,0),MATCH(EW693,DT675:EA675,0))*INDEX(AJ683:AT690,MATCH(EW693,AI683:AI690,0),MATCH(EW694,AJ682:AT682,0))</f>
        <v>#N/A</v>
      </c>
      <c r="EX697" s="665" t="e">
        <f>INDEX(DT677:EA678,MATCH(DR697,DR677:DR678,0),MATCH(EX693,DT675:EA675,0))*INDEX(AJ683:AT690,MATCH(EX693,AI683:AI690,0),MATCH(EX694,AJ682:AT682,0))</f>
        <v>#N/A</v>
      </c>
      <c r="EY697" s="665" t="e">
        <f>INDEX(DT677:EA678,MATCH(DR697,DR677:DR678,0),MATCH(EY693,DT675:EA675,0))*INDEX(AJ683:AT690,MATCH(EY693,AI683:AI690,0),MATCH(EY694,AJ682:AT682,0))</f>
        <v>#N/A</v>
      </c>
      <c r="EZ697" s="665" t="e">
        <f>INDEX(DT677:EA678,MATCH(DR697,DR677:DR678,0),MATCH(EZ693,DT675:EA675,0))*INDEX(AJ683:AT690,MATCH(EZ693,AI683:AI690,0),MATCH(EZ694,AJ682:AT682,0))</f>
        <v>#N/A</v>
      </c>
      <c r="FA697" s="665" t="e">
        <f>INDEX(DT677:EA678,MATCH(DR697,DR677:DR678,0),MATCH(FA693,DT675:EA675,0))*INDEX(AJ683:AT690,MATCH(FA693,AI683:AI690,0),MATCH(FA694,AJ682:AT682,0))</f>
        <v>#N/A</v>
      </c>
      <c r="FB697" s="665" t="e">
        <f>INDEX(DT677:EA678,MATCH(DR697,DR677:DR678,0),MATCH(FB693,DT675:EA675,0))*INDEX(AJ683:AT690,MATCH(FB693,AI683:AI690,0),MATCH(FB694,AJ682:AT682,0))</f>
        <v>#N/A</v>
      </c>
      <c r="FC697" s="665" t="e">
        <f>INDEX(DT677:EA678,MATCH(DR697,DR677:DR678,0),MATCH(FC693,DT675:EA675,0))*INDEX(AJ683:AT690,MATCH(FC693,AI683:AI690,0),MATCH(FC694,AJ682:AT682,0))</f>
        <v>#N/A</v>
      </c>
      <c r="FD697" s="665" t="e">
        <f>INDEX(DT677:EA678,MATCH(DR697,DR677:DR678,0),MATCH(FD693,DT675:EA675,0))*INDEX(AJ683:AT690,MATCH(FD693,AI683:AI690,0),MATCH(FD694,AJ682:AT682,0))</f>
        <v>#N/A</v>
      </c>
      <c r="FE697" s="665" t="e">
        <f>INDEX(DT677:EA678,MATCH(DR697,DR677:DR678,0),MATCH(FE693,DT675:EA675,0))*INDEX(AJ683:AT690,MATCH(FE693,AI683:AI690,0),MATCH(FE694,AJ682:AT682,0))</f>
        <v>#N/A</v>
      </c>
      <c r="FF697" s="665" t="e">
        <f>INDEX(DT677:EA678,MATCH(DR697,DR677:DR678,0),MATCH(FF693,DT675:EA675,0))*INDEX(AJ683:AT690,MATCH(FF693,AI683:AI690,0),MATCH(FF694,AJ682:AT682,0))</f>
        <v>#N/A</v>
      </c>
      <c r="FG697" s="665" t="e">
        <f>INDEX(DT677:EA678,MATCH(DR697,DR677:DR678,0),MATCH(FG693,DT675:EA675,0))*INDEX(AJ683:AT690,MATCH(FG693,AI683:AI690,0),MATCH(FG694,AJ682:AT682,0))</f>
        <v>#N/A</v>
      </c>
      <c r="FH697" s="665" t="e">
        <f>INDEX(DT677:EA678,MATCH(DR697,DR677:DR678,0),MATCH(FH693,DT675:EA675,0))*INDEX(AJ683:AT690,MATCH(FH693,AI683:AI690,0),MATCH(FH694,AJ682:AT682,0))</f>
        <v>#N/A</v>
      </c>
      <c r="FI697" s="665" t="e">
        <f>INDEX(DT677:EA678,MATCH(DR697,DR677:DR678,0),MATCH(FI693,DT675:EA675,0))*INDEX(AJ683:AT690,MATCH(FI693,AI683:AI690,0),MATCH(FI694,AJ682:AT682,0))</f>
        <v>#N/A</v>
      </c>
      <c r="FJ697" s="665" t="e">
        <f>INDEX(DT677:EA678,MATCH(DR697,DR677:DR678,0),MATCH(FJ693,DT675:EA675,0))*INDEX(AJ683:AT690,MATCH(FJ693,AI683:AI690,0),MATCH(FJ694,AJ682:AT682,0))</f>
        <v>#N/A</v>
      </c>
      <c r="FK697" s="665" t="e">
        <f>INDEX(DT677:EA678,MATCH(DR697,DR677:DR678,0),MATCH(FK693,DT675:EA675,0))*INDEX(AJ683:AT690,MATCH(FK693,AI683:AI690,0),MATCH(FK694,AJ682:AT682,0))</f>
        <v>#N/A</v>
      </c>
      <c r="FL697" s="665" t="e">
        <f>INDEX(DT677:EA678,MATCH(DR697,DR677:DR678,0),MATCH(FL693,DT675:EA675,0))*INDEX(AJ683:AT690,MATCH(FL693,AI683:AI690,0),MATCH(FL694,AJ682:AT682,0))</f>
        <v>#N/A</v>
      </c>
      <c r="FM697" s="665" t="e">
        <f>INDEX(DT677:EA678,MATCH(DR697,DR677:DR678,0),MATCH(FM693,DT675:EA675,0))*INDEX(AJ683:AT690,MATCH(FM693,AI683:AI690,0),MATCH(FM694,AJ682:AT682,0))</f>
        <v>#N/A</v>
      </c>
      <c r="FN697" s="665" t="e">
        <f>INDEX(DT677:EA678,MATCH(DR697,DR677:DR678,0),MATCH(FN693,DT675:EA675,0))*INDEX(AJ683:AT690,MATCH(FN693,AI683:AI690,0),MATCH(FN694,AJ682:AT682,0))</f>
        <v>#N/A</v>
      </c>
      <c r="FO697" s="665" t="e">
        <f>INDEX(DT677:EA678,MATCH(DR697,DR677:DR678,0),MATCH(FO693,DT675:EA675,0))*INDEX(AJ683:AT690,MATCH(FO693,AI683:AI690,0),MATCH(FO694,AJ682:AT682,0))</f>
        <v>#N/A</v>
      </c>
      <c r="FP697" s="665" t="e">
        <f>INDEX(DT677:EA678,MATCH(DR697,DR677:DR678,0),MATCH(FP693,DT675:EA675,0))*INDEX(AJ683:AT690,MATCH(FP693,AI683:AI690,0),MATCH(FP694,AJ682:AT682,0))</f>
        <v>#N/A</v>
      </c>
      <c r="FQ697" s="665" t="e">
        <f>INDEX(DT677:EA678,MATCH(DR697,DR677:DR678,0),MATCH(FQ693,DT675:EA675,0))*INDEX(AJ683:AT690,MATCH(FQ693,AI683:AI690,0),MATCH(FQ694,AJ682:AT682,0))</f>
        <v>#N/A</v>
      </c>
      <c r="FR697" s="665" t="e">
        <f>INDEX(DT677:EA678,MATCH(DR697,DR677:DR678,0),MATCH(FR693,DT675:EA675,0))*INDEX(AJ683:AT690,MATCH(FR693,AI683:AI690,0),MATCH(FR694,AJ682:AT682,0))</f>
        <v>#N/A</v>
      </c>
      <c r="FS697" s="665" t="e">
        <f>INDEX(DT677:EA678,MATCH(DR697,DR677:DR678,0),MATCH(FS693,DT675:EA675,0))*INDEX(AJ683:AT690,MATCH(FS693,AI683:AI690,0),MATCH(FS694,AJ682:AT682,0))</f>
        <v>#N/A</v>
      </c>
      <c r="FT697" s="665" t="e">
        <f>INDEX(DT677:EA678,MATCH(DR697,DR677:DR678,0),MATCH(FT693,DT675:EA675,0))*INDEX(AJ683:AT690,MATCH(FT693,AI683:AI690,0),MATCH(FT694,AJ682:AT682,0))</f>
        <v>#N/A</v>
      </c>
      <c r="FU697" s="665" t="e">
        <f>INDEX(DT677:EA678,MATCH(DR697,DR677:DR678,0),MATCH(FU693,DT675:EA675,0))*INDEX(AJ683:AT690,MATCH(FU693,AI683:AI690,0),MATCH(FU694,AJ682:AT682,0))</f>
        <v>#N/A</v>
      </c>
      <c r="FV697" s="665" t="e">
        <f>INDEX(DT677:EA678,MATCH(DR697,DR677:DR678,0),MATCH(FV693,DT675:EA675,0))*INDEX(AJ683:AT690,MATCH(FV693,AI683:AI690,0),MATCH(FV694,AJ682:AT682,0))</f>
        <v>#N/A</v>
      </c>
      <c r="FW697" s="665" t="e">
        <f>INDEX(DT677:EA678,MATCH(DR697,DR677:DR678,0),MATCH(FW693,DT675:EA675,0))*INDEX(AJ683:AT690,MATCH(FW693,AI683:AI690,0),MATCH(FW694,AJ682:AT682,0))</f>
        <v>#N/A</v>
      </c>
      <c r="FX697" s="665" t="e">
        <f>INDEX(DT677:EA678,MATCH(DR697,DR677:DR678,0),MATCH(FX693,DT675:EA675,0))*INDEX(AJ683:AT690,MATCH(FX693,AI683:AI690,0),MATCH(FX694,AJ682:AT682,0))</f>
        <v>#N/A</v>
      </c>
      <c r="FY697" s="665" t="e">
        <f>INDEX(DT677:EA678,MATCH(DR697,DR677:DR678,0),MATCH(FY693,DT675:EA675,0))*INDEX(AJ683:AT690,MATCH(FY693,AI683:AI690,0),MATCH(FY694,AJ682:AT682,0))</f>
        <v>#N/A</v>
      </c>
      <c r="FZ697" s="665" t="e">
        <f>INDEX(DT677:EA678,MATCH(DR697,DR677:DR678,0),MATCH(FZ693,DT675:EA675,0))*INDEX(AJ683:AT690,MATCH(FZ693,AI683:AI690,0),MATCH(FZ694,AJ682:AT682,0))</f>
        <v>#N/A</v>
      </c>
      <c r="GA697" s="665" t="e">
        <f>INDEX(DT677:EA678,MATCH(DR697,DR677:DR678,0),MATCH(GA693,DT675:EA675,0))*INDEX(AJ683:AT690,MATCH(GA693,AI683:AI690,0),MATCH(GA694,AJ682:AT682,0))</f>
        <v>#N/A</v>
      </c>
      <c r="GB697" s="665" t="e">
        <f>INDEX(DT677:EA678,MATCH(DR697,DR677:DR678,0),MATCH(GB693,DT675:EA675,0))*INDEX(AJ683:AT690,MATCH(GB693,AI683:AI690,0),MATCH(GB694,AJ682:AT682,0))</f>
        <v>#N/A</v>
      </c>
      <c r="GC697" s="665" t="e">
        <f>INDEX(DT677:EA678,MATCH(DR697,DR677:DR678,0),MATCH(GC693,DT675:EA675,0))*INDEX(AJ683:AT690,MATCH(GC693,AI683:AI690,0),MATCH(GC694,AJ682:AT682,0))</f>
        <v>#N/A</v>
      </c>
      <c r="GD697" s="665" t="e">
        <f>INDEX(DT677:EA678,MATCH(DR697,DR677:DR678,0),MATCH(GD693,DT675:EA675,0))*INDEX(AJ683:AT690,MATCH(GD693,AI683:AI690,0),MATCH(GD694,AJ682:AT682,0))</f>
        <v>#N/A</v>
      </c>
      <c r="GE697" s="665" t="e">
        <f>INDEX(DT677:EA678,MATCH(DR697,DR677:DR678,0),MATCH(GE693,DT675:EA675,0))*INDEX(AJ683:AT690,MATCH(GE693,AI683:AI690,0),MATCH(GE694,AJ682:AT682,0))</f>
        <v>#N/A</v>
      </c>
      <c r="GF697" s="665" t="e">
        <f>INDEX(DT677:EA678,MATCH(DR697,DR677:DR678,0),MATCH(GF693,DT675:EA675,0))*INDEX(AJ683:AT690,MATCH(GF693,AI683:AI690,0),MATCH(GF694,AJ682:AT682,0))</f>
        <v>#N/A</v>
      </c>
      <c r="GG697" s="665" t="e">
        <f>INDEX(DT677:EA678,MATCH(DR697,DR677:DR678,0),MATCH(GG693,DT675:EA675,0))*INDEX(AJ683:AT690,MATCH(GG693,AI683:AI690,0),MATCH(GG694,AJ682:AT682,0))</f>
        <v>#N/A</v>
      </c>
      <c r="GH697" s="665" t="e">
        <f>INDEX(DT677:EA678,MATCH(DR697,DR677:DR678,0),MATCH(GH693,DT675:EA675,0))*INDEX(AJ683:AT690,MATCH(GH693,AI683:AI690,0),MATCH(GH694,AJ682:AT682,0))</f>
        <v>#N/A</v>
      </c>
      <c r="GI697" s="665" t="e">
        <f>INDEX(DT677:EA678,MATCH(DR697,DR677:DR678,0),MATCH(GI693,DT675:EA675,0))*INDEX(AJ683:AT690,MATCH(GI693,AI683:AI690,0),MATCH(GI694,AJ682:AT682,0))</f>
        <v>#N/A</v>
      </c>
      <c r="GJ697" s="665" t="e">
        <f>INDEX(DT677:EA678,MATCH(DR697,DR677:DR678,0),MATCH(GJ693,DT675:EA675,0))*INDEX(AJ683:AT690,MATCH(GJ693,AI683:AI690,0),MATCH(GJ694,AJ682:AT682,0))</f>
        <v>#N/A</v>
      </c>
      <c r="GK697" s="665" t="e">
        <f>INDEX(DT677:EA678,MATCH(DR697,DR677:DR678,0),MATCH(GK693,DT675:EA675,0))*INDEX(AJ683:AT690,MATCH(GK693,AI683:AI690,0),MATCH(GK694,AJ682:AT682,0))</f>
        <v>#N/A</v>
      </c>
      <c r="GL697" s="665" t="e">
        <f>SUM(DS697:GK697)=#REF!-SUM(HB697:HK697)</f>
        <v>#N/A</v>
      </c>
      <c r="GM697" s="667"/>
      <c r="GN697" s="749">
        <v>2025</v>
      </c>
      <c r="GO697" s="664" t="e">
        <f>SUMIF(DS682:EN682,GO682,DS697:EN697)</f>
        <v>#N/A</v>
      </c>
      <c r="GP697" s="668" t="e">
        <f>SUMIF(DS682:GK682,GP682,DS697:GK697)</f>
        <v>#N/A</v>
      </c>
      <c r="GQ697" s="668" t="e">
        <f>SUMIF(DS682:GK682,GQ682,DS697:GK697)</f>
        <v>#N/A</v>
      </c>
      <c r="GR697" s="668" t="e">
        <f>SUMIF(DS682:GK682,GR682,DS697:GK697)</f>
        <v>#N/A</v>
      </c>
      <c r="GS697" s="668" t="e">
        <f>SUMIF(DS682:GK682,GS682,DS697:GK697)</f>
        <v>#N/A</v>
      </c>
      <c r="GT697" s="668" t="e">
        <f>SUMIF(DS682:GK682,GT682,DS697:GK697)</f>
        <v>#N/A</v>
      </c>
      <c r="GU697" s="668" t="e">
        <f>SUMIF(DS682:GK682,GU682,DS697:GK697)</f>
        <v>#N/A</v>
      </c>
      <c r="GV697" s="668" t="e">
        <f>SUMIF(DS682:GK682,GV682,DS697:GK697)</f>
        <v>#N/A</v>
      </c>
      <c r="GW697" s="668" t="e">
        <f>SUMIF(DS682:GK682,GW682,DS697:GK697)</f>
        <v>#N/A</v>
      </c>
      <c r="GX697" s="668" t="e">
        <f>SUMIF(DS682:GK682,GX682,DS697:GK697)</f>
        <v>#N/A</v>
      </c>
      <c r="GY697" s="668" t="e">
        <f>SUMIF(DS682:GK682,GY682,DS697:GK697)</f>
        <v>#N/A</v>
      </c>
      <c r="GZ697" s="646" t="e">
        <f>#REF!=SUM(GO697:GY697)</f>
        <v>#REF!</v>
      </c>
      <c r="HB697" s="668" t="e">
        <f>IF(GZ697,0,(#REF!-SUM(GO697:GY697))*INDEX(AK683:AT690,MATCH(GN697,AI683:AI690,0),MATCH(HB694,AK682:AT682,0)))</f>
        <v>#REF!</v>
      </c>
      <c r="HC697" s="668" t="e">
        <f>IF(GZ697,0,(#REF!-SUM(GO697:GY697))*INDEX(AK683:AT690,MATCH(GN697,AI683:AI690,0),MATCH(HC694,AK682:AT682,0)))</f>
        <v>#REF!</v>
      </c>
      <c r="HD697" s="668" t="e">
        <f>IF(GZ697,0,(#REF!-SUM(GO697:GY697))*INDEX(AK683:AT690,MATCH(GN697,AI683:AI690,0),MATCH(HD694,AK682:AT682,0)))</f>
        <v>#REF!</v>
      </c>
      <c r="HE697" s="668" t="e">
        <f>IF(GZ697,0,(#REF!-SUM(GO697:GY697))*INDEX(AK683:AT690,MATCH(GN697,AI683:AI690,0),MATCH(HE694,AK682:AT682,0)))</f>
        <v>#REF!</v>
      </c>
      <c r="HF697" s="668" t="e">
        <f>IF(GZ697,0,(#REF!-SUM(GO697:GY697))*INDEX(AK683:AT690,MATCH(GN697,AI683:AI690,0),MATCH(HF694,AK682:AT682,0)))</f>
        <v>#REF!</v>
      </c>
      <c r="HG697" s="668" t="e">
        <f>IF(GZ697,0,(#REF!-SUM(GO697:GY697))*INDEX(AK683:AT690,MATCH(GN697,AI683:AI690,0),MATCH(HG694,AK682:AT682,0)))</f>
        <v>#REF!</v>
      </c>
      <c r="HH697" s="668" t="e">
        <f>IF(GZ697,0,(#REF!-SUM(GO697:GY697))*INDEX(AK683:AT690,MATCH(GN697,AI683:AI690,0),MATCH(HH694,AK682:AT682,0)))</f>
        <v>#REF!</v>
      </c>
      <c r="HI697" s="668" t="e">
        <f>IF(GZ697,0,(#REF!-SUM(GO697:GY697))*INDEX(AK683:AT690,MATCH(GN697,AI683:AI690,0),MATCH(HI694,AK682:AT682,0)))</f>
        <v>#REF!</v>
      </c>
      <c r="HJ697" s="668" t="e">
        <f>IF(GZ697,0,(#REF!-SUM(GO697:GY697))*INDEX(AK683:AT690,MATCH(GN697,AI683:AI690,0),MATCH(HJ694,AK682:AT682,0)))</f>
        <v>#REF!</v>
      </c>
      <c r="HK697" s="668" t="e">
        <f>IF(GZ697,0,(#REF!-SUM(GO697:GY697))*INDEX(AK683:AT690,MATCH(GN697,AI683:AI690,0),MATCH(HK694,AK682:AT682,0)))</f>
        <v>#REF!</v>
      </c>
      <c r="HL697" s="668" t="e">
        <f>(SUM(HB697:HK697)+SUM(GO697:GY697))=#REF!</f>
        <v>#REF!</v>
      </c>
      <c r="HM697" s="674"/>
      <c r="HN697" s="674"/>
      <c r="HO697" s="674"/>
      <c r="HP697" s="674"/>
      <c r="HQ697" s="674"/>
      <c r="HR697" s="674"/>
      <c r="HS697" s="674"/>
      <c r="HT697" s="674"/>
      <c r="HU697" s="674"/>
      <c r="HV697" s="674"/>
      <c r="HW697" s="674"/>
      <c r="HX697" s="674"/>
      <c r="HY697" s="674"/>
      <c r="HZ697" s="674"/>
    </row>
    <row r="698" spans="1:234" hidden="1" x14ac:dyDescent="0.25">
      <c r="A698" s="643" t="s">
        <v>208</v>
      </c>
      <c r="G698" s="670"/>
      <c r="H698" s="670"/>
      <c r="I698" s="674"/>
      <c r="J698" s="674"/>
      <c r="K698" s="674"/>
      <c r="L698" s="674"/>
      <c r="M698" s="674"/>
      <c r="N698" s="674"/>
      <c r="O698" s="674"/>
      <c r="P698" s="674"/>
      <c r="Q698" s="674"/>
      <c r="R698" s="674"/>
      <c r="S698" s="675"/>
      <c r="DR698" s="749">
        <v>2026</v>
      </c>
      <c r="DS698" s="665" t="e">
        <f>INDEX(DT677:EA678,MATCH(DR698,DR677:DR678,0),MATCH(DS693,DT675:EA675,0))*INDEX(AJ683:AT690,MATCH(DS693,AI683:AI690,0),MATCH(DS694,AJ682:AT682,0))</f>
        <v>#N/A</v>
      </c>
      <c r="DT698" s="665" t="e">
        <f>INDEX(DT677:EA678,MATCH(DR698,DR677:DR678,0),MATCH(DT693,DT675:EA675,0))*INDEX(AJ683:AT690,MATCH(DT693,AI683:AI690,0),MATCH(DT694,AJ682:AT682,0))</f>
        <v>#N/A</v>
      </c>
      <c r="DU698" s="665" t="e">
        <f>INDEX(DT677:EA678,MATCH(DR698,DR677:DR678,0),MATCH(DU693,DT675:EA675,0))*INDEX(AJ683:AT690,MATCH(DU693,AI683:AI690,0),MATCH(DU694,AJ682:AT682,0))</f>
        <v>#N/A</v>
      </c>
      <c r="DV698" s="665" t="e">
        <f>INDEX(DT677:EA678,MATCH(DR698,DR677:DR678,0),MATCH(DV693,DT675:EA675,0))*INDEX(AJ683:AT690,MATCH(DV693,AI683:AI690,0),MATCH(DV694,AJ682:AT682,0))</f>
        <v>#N/A</v>
      </c>
      <c r="DW698" s="665" t="e">
        <f>INDEX(DT677:EA678,MATCH(DR698,DR677:DR678,0),MATCH(DW693,DT675:EA675,0))*INDEX(AJ683:AT690,MATCH(DW693,AI683:AI690,0),MATCH(DW694,AJ682:AT682,0))</f>
        <v>#N/A</v>
      </c>
      <c r="DX698" s="665" t="e">
        <f>INDEX(DT677:EA678,MATCH(DR698,DR677:DR678,0),MATCH(DX693,DT675:EA675,0))*INDEX(AJ683:AT690,MATCH(DX693,AI683:AI690,0),MATCH(DX694,AJ682:AT682,0))</f>
        <v>#N/A</v>
      </c>
      <c r="DY698" s="665" t="e">
        <f>INDEX(DT677:EA678,MATCH(DR698,DR677:DR678,0),MATCH(DY693,DT675:EA675,0))*INDEX(AJ683:AT690,MATCH(DY693,AI683:AI690,0),MATCH(DY694,AJ682:AT682,0))</f>
        <v>#N/A</v>
      </c>
      <c r="DZ698" s="665" t="e">
        <f>INDEX(DT677:EA678,MATCH(DR698,DR677:DR678,0),MATCH(DZ693,DT675:EA675,0))*INDEX(AJ683:AT690,MATCH(DZ693,AI683:AI690,0),MATCH(DZ694,AJ682:AT682,0))</f>
        <v>#N/A</v>
      </c>
      <c r="EA698" s="665" t="e">
        <f>INDEX(DT677:EA678,MATCH(DR698,DR677:DR678,0),MATCH(EA693,DT675:EA675,0))*INDEX(AJ683:AT690,MATCH(EA693,AI683:AI690,0),MATCH(EA694,AJ682:AT682,0))</f>
        <v>#N/A</v>
      </c>
      <c r="EB698" s="665" t="e">
        <f>INDEX(DT677:EA678,MATCH(DR698,DR677:DR678,0),MATCH(EB693,DT675:EA675,0))*INDEX(AJ683:AT690,MATCH(EB693,AI683:AI690,0),MATCH(EB694,AJ682:AT682,0))</f>
        <v>#N/A</v>
      </c>
      <c r="EC698" s="665" t="e">
        <f>INDEX(DT677:EA678,MATCH(DR698,DR677:DR678,0),MATCH(EC693,DT675:EA675,0))*INDEX(AJ683:AT690,MATCH(EC693,AI683:AI690,0),MATCH(EC694,AJ682:AT682,0))</f>
        <v>#N/A</v>
      </c>
      <c r="ED698" s="665" t="e">
        <f>INDEX(DT677:EA678,MATCH(DR698,DR677:DR678,0),MATCH(ED693,DT675:EA675,0))*INDEX(AJ683:AT690,MATCH(ED693,AI683:AI690,0),MATCH(ED694,AJ682:AT682,0))</f>
        <v>#N/A</v>
      </c>
      <c r="EE698" s="665" t="e">
        <f>INDEX(DT677:EA678,MATCH(DR698,DR677:DR678,0),MATCH(EE693,DT675:EA675,0))*INDEX(AJ683:AT690,MATCH(EE693,AI683:AI690,0),MATCH(EE694,AJ682:AT682,0))</f>
        <v>#N/A</v>
      </c>
      <c r="EF698" s="665" t="e">
        <f>INDEX(DT677:EA678,MATCH(DR698,DR677:DR678,0),MATCH(EF693,DT675:EA675,0))*INDEX(AJ683:AT690,MATCH(EF693,AI683:AI690,0),MATCH(EF694,AJ682:AT682,0))</f>
        <v>#N/A</v>
      </c>
      <c r="EG698" s="665" t="e">
        <f>INDEX(DT677:EA678,MATCH(DR698,DR677:DR678,0),MATCH(EG693,DT675:EA675,0))*INDEX(AJ683:AT690,MATCH(EG693,AI683:AI690,0),MATCH(EG694,AJ682:AT682,0))</f>
        <v>#N/A</v>
      </c>
      <c r="EH698" s="665" t="e">
        <f>INDEX(DT677:EA678,MATCH(DR698,DR677:DR678,0),MATCH(EH693,DT675:EA675,0))*INDEX(AJ683:AT690,MATCH(EH693,AI683:AI690,0),MATCH(EH694,AJ682:AT682,0))</f>
        <v>#N/A</v>
      </c>
      <c r="EI698" s="665" t="e">
        <f>INDEX(DT677:EA678,MATCH(DR698,DR677:DR678,0),MATCH(EI693,DT675:EA675,0))*INDEX(AJ683:AT690,MATCH(EI693,AI683:AI690,0),MATCH(EI694,AJ682:AT682,0))</f>
        <v>#N/A</v>
      </c>
      <c r="EJ698" s="665" t="e">
        <f>INDEX(DT677:EA678,MATCH(DR698,DR677:DR678,0),MATCH(EJ693,DT675:EA675,0))*INDEX(AJ683:AT690,MATCH(EJ693,AI683:AI690,0),MATCH(EJ694,AJ682:AT682,0))</f>
        <v>#N/A</v>
      </c>
      <c r="EK698" s="665" t="e">
        <f>INDEX(DT677:EA678,MATCH(DR698,DR677:DR678,0),MATCH(EK693,DT675:EA675,0))*INDEX(AJ683:AT690,MATCH(EK693,AI683:AI690,0),MATCH(EK694,AJ682:AT682,0))</f>
        <v>#N/A</v>
      </c>
      <c r="EL698" s="665" t="e">
        <f>INDEX(DT677:EA678,MATCH(DR698,DR677:DR678,0),MATCH(EL693,DT675:EA675,0))*INDEX(AJ683:AT690,MATCH(EL693,AI683:AI690,0),MATCH(EL694,AJ682:AT682,0))</f>
        <v>#N/A</v>
      </c>
      <c r="EM698" s="665" t="e">
        <f>INDEX(DT677:EA678,MATCH(DR698,DR677:DR678,0),MATCH(EM693,DT675:EA675,0))*INDEX(AJ683:AT690,MATCH(EM693,AI683:AI690,0),MATCH(EM694,AJ682:AT682,0))</f>
        <v>#N/A</v>
      </c>
      <c r="EN698" s="665" t="e">
        <f>INDEX(DT677:EA678,MATCH(DR698,DR677:DR678,0),MATCH(EN693,DT675:EA675,0))*INDEX(AJ683:AT690,MATCH(EN693,AI683:AI690,0),MATCH(EN694,AJ682:AT682,0))</f>
        <v>#N/A</v>
      </c>
      <c r="EO698" s="665" t="e">
        <f>INDEX(DT677:EA678,MATCH(DR698,DR677:DR678,0),MATCH(EO693,DT675:EA675,0))*INDEX(AJ683:AT690,MATCH(EO693,AI683:AI690,0),MATCH(EO694,AJ682:AT682,0))</f>
        <v>#N/A</v>
      </c>
      <c r="EP698" s="665" t="e">
        <f>INDEX(DT677:EA678,MATCH(DR698,DR677:DR678,0),MATCH(EP693,DT675:EA675,0))*INDEX(AJ683:AT690,MATCH(EP693,AI683:AI690,0),MATCH(EP694,AJ682:AT682,0))</f>
        <v>#N/A</v>
      </c>
      <c r="EQ698" s="665" t="e">
        <f>INDEX(DT677:EA678,MATCH(DR698,DR677:DR678,0),MATCH(EQ693,DT675:EA675,0))*INDEX(AJ683:AT690,MATCH(EQ693,AI683:AI690,0),MATCH(EQ694,AJ682:AT682,0))</f>
        <v>#N/A</v>
      </c>
      <c r="ER698" s="665" t="e">
        <f>INDEX(DT677:EA678,MATCH(DR698,DR677:DR678,0),MATCH(ER693,DT675:EA675,0))*INDEX(AJ683:AT690,MATCH(ER693,AI683:AI690,0),MATCH(ER694,AJ682:AT682,0))</f>
        <v>#N/A</v>
      </c>
      <c r="ES698" s="665" t="e">
        <f>INDEX(DT677:EA678,MATCH(DR698,DR677:DR678,0),MATCH(ES693,DT675:EA675,0))*INDEX(AJ683:AT690,MATCH(ES693,AI683:AI690,0),MATCH(ES694,AJ682:AT682,0))</f>
        <v>#N/A</v>
      </c>
      <c r="ET698" s="665" t="e">
        <f>INDEX(DT677:EA678,MATCH(DR698,DR677:DR678,0),MATCH(ET693,DT675:EA675,0))*INDEX(AJ683:AT690,MATCH(ET693,AI683:AI690,0),MATCH(ET694,AJ682:AT682,0))</f>
        <v>#N/A</v>
      </c>
      <c r="EU698" s="665" t="e">
        <f>INDEX(DT677:EA678,MATCH(DR698,DR677:DR678,0),MATCH(EU693,DT675:EA675,0))*INDEX(AJ683:AT690,MATCH(EU693,AI683:AI690,0),MATCH(EU694,AJ682:AT682,0))</f>
        <v>#N/A</v>
      </c>
      <c r="EV698" s="665" t="e">
        <f>INDEX(DT677:EA678,MATCH(DR698,DR677:DR678,0),MATCH(EV693,DT675:EA675,0))*INDEX(AJ683:AT690,MATCH(EV693,AI683:AI690,0),MATCH(EV694,AJ682:AT682,0))</f>
        <v>#N/A</v>
      </c>
      <c r="EW698" s="665" t="e">
        <f>INDEX(DT677:EA678,MATCH(DR698,DR677:DR678,0),MATCH(EW693,DT675:EA675,0))*INDEX(AJ683:AT690,MATCH(EW693,AI683:AI690,0),MATCH(EW694,AJ682:AT682,0))</f>
        <v>#N/A</v>
      </c>
      <c r="EX698" s="665" t="e">
        <f>INDEX(DT677:EA678,MATCH(DR698,DR677:DR678,0),MATCH(EX693,DT675:EA675,0))*INDEX(AJ683:AT690,MATCH(EX693,AI683:AI690,0),MATCH(EX694,AJ682:AT682,0))</f>
        <v>#N/A</v>
      </c>
      <c r="EY698" s="665" t="e">
        <f>INDEX(DT677:EA678,MATCH(DR698,DR677:DR678,0),MATCH(EY693,DT675:EA675,0))*INDEX(AJ683:AT690,MATCH(EY693,AI683:AI690,0),MATCH(EY694,AJ682:AT682,0))</f>
        <v>#N/A</v>
      </c>
      <c r="EZ698" s="665" t="e">
        <f>INDEX(DT677:EA678,MATCH(DR698,DR677:DR678,0),MATCH(EZ693,DT675:EA675,0))*INDEX(AJ683:AT690,MATCH(EZ693,AI683:AI690,0),MATCH(EZ694,AJ682:AT682,0))</f>
        <v>#N/A</v>
      </c>
      <c r="FA698" s="665" t="e">
        <f>INDEX(DT677:EA678,MATCH(DR698,DR677:DR678,0),MATCH(FA693,DT675:EA675,0))*INDEX(AJ683:AT690,MATCH(FA693,AI683:AI690,0),MATCH(FA694,AJ682:AT682,0))</f>
        <v>#N/A</v>
      </c>
      <c r="FB698" s="665" t="e">
        <f>INDEX(DT677:EA678,MATCH(DR698,DR677:DR678,0),MATCH(FB693,DT675:EA675,0))*INDEX(AJ683:AT690,MATCH(FB693,AI683:AI690,0),MATCH(FB694,AJ682:AT682,0))</f>
        <v>#N/A</v>
      </c>
      <c r="FC698" s="665" t="e">
        <f>INDEX(DT677:EA678,MATCH(DR698,DR677:DR678,0),MATCH(FC693,DT675:EA675,0))*INDEX(AJ683:AT690,MATCH(FC693,AI683:AI690,0),MATCH(FC694,AJ682:AT682,0))</f>
        <v>#N/A</v>
      </c>
      <c r="FD698" s="665" t="e">
        <f>INDEX(DT677:EA678,MATCH(DR698,DR677:DR678,0),MATCH(FD693,DT675:EA675,0))*INDEX(AJ683:AT690,MATCH(FD693,AI683:AI690,0),MATCH(FD694,AJ682:AT682,0))</f>
        <v>#N/A</v>
      </c>
      <c r="FE698" s="665" t="e">
        <f>INDEX(DT677:EA678,MATCH(DR698,DR677:DR678,0),MATCH(FE693,DT675:EA675,0))*INDEX(AJ683:AT690,MATCH(FE693,AI683:AI690,0),MATCH(FE694,AJ682:AT682,0))</f>
        <v>#N/A</v>
      </c>
      <c r="FF698" s="665" t="e">
        <f>INDEX(DT677:EA678,MATCH(DR698,DR677:DR678,0),MATCH(FF693,DT675:EA675,0))*INDEX(AJ683:AT690,MATCH(FF693,AI683:AI690,0),MATCH(FF694,AJ682:AT682,0))</f>
        <v>#N/A</v>
      </c>
      <c r="FG698" s="665" t="e">
        <f>INDEX(DT677:EA678,MATCH(DR698,DR677:DR678,0),MATCH(FG693,DT675:EA675,0))*INDEX(AJ683:AT690,MATCH(FG693,AI683:AI690,0),MATCH(FG694,AJ682:AT682,0))</f>
        <v>#N/A</v>
      </c>
      <c r="FH698" s="665" t="e">
        <f>INDEX(DT677:EA678,MATCH(DR698,DR677:DR678,0),MATCH(FH693,DT675:EA675,0))*INDEX(AJ683:AT690,MATCH(FH693,AI683:AI690,0),MATCH(FH694,AJ682:AT682,0))</f>
        <v>#N/A</v>
      </c>
      <c r="FI698" s="665" t="e">
        <f>INDEX(DT677:EA678,MATCH(DR698,DR677:DR678,0),MATCH(FI693,DT675:EA675,0))*INDEX(AJ683:AT690,MATCH(FI693,AI683:AI690,0),MATCH(FI694,AJ682:AT682,0))</f>
        <v>#N/A</v>
      </c>
      <c r="FJ698" s="665" t="e">
        <f>INDEX(DT677:EA678,MATCH(DR698,DR677:DR678,0),MATCH(FJ693,DT675:EA675,0))*INDEX(AJ683:AT690,MATCH(FJ693,AI683:AI690,0),MATCH(FJ694,AJ682:AT682,0))</f>
        <v>#N/A</v>
      </c>
      <c r="FK698" s="665" t="e">
        <f>INDEX(DT677:EA678,MATCH(DR698,DR677:DR678,0),MATCH(FK693,DT675:EA675,0))*INDEX(AJ683:AT690,MATCH(FK693,AI683:AI690,0),MATCH(FK694,AJ682:AT682,0))</f>
        <v>#N/A</v>
      </c>
      <c r="FL698" s="665" t="e">
        <f>INDEX(DT677:EA678,MATCH(DR698,DR677:DR678,0),MATCH(FL693,DT675:EA675,0))*INDEX(AJ683:AT690,MATCH(FL693,AI683:AI690,0),MATCH(FL694,AJ682:AT682,0))</f>
        <v>#N/A</v>
      </c>
      <c r="FM698" s="665" t="e">
        <f>INDEX(DT677:EA678,MATCH(DR698,DR677:DR678,0),MATCH(FM693,DT675:EA675,0))*INDEX(AJ683:AT690,MATCH(FM693,AI683:AI690,0),MATCH(FM694,AJ682:AT682,0))</f>
        <v>#N/A</v>
      </c>
      <c r="FN698" s="665" t="e">
        <f>INDEX(DT677:EA678,MATCH(DR698,DR677:DR678,0),MATCH(FN693,DT675:EA675,0))*INDEX(AJ683:AT690,MATCH(FN693,AI683:AI690,0),MATCH(FN694,AJ682:AT682,0))</f>
        <v>#N/A</v>
      </c>
      <c r="FO698" s="665" t="e">
        <f>INDEX(DT677:EA678,MATCH(DR698,DR677:DR678,0),MATCH(FO693,DT675:EA675,0))*INDEX(AJ683:AT690,MATCH(FO693,AI683:AI690,0),MATCH(FO694,AJ682:AT682,0))</f>
        <v>#N/A</v>
      </c>
      <c r="FP698" s="665" t="e">
        <f>INDEX(DT677:EA678,MATCH(DR698,DR677:DR678,0),MATCH(FP693,DT675:EA675,0))*INDEX(AJ683:AT690,MATCH(FP693,AI683:AI690,0),MATCH(FP694,AJ682:AT682,0))</f>
        <v>#N/A</v>
      </c>
      <c r="FQ698" s="665" t="e">
        <f>INDEX(DT677:EA678,MATCH(DR698,DR677:DR678,0),MATCH(FQ693,DT675:EA675,0))*INDEX(AJ683:AT690,MATCH(FQ693,AI683:AI690,0),MATCH(FQ694,AJ682:AT682,0))</f>
        <v>#N/A</v>
      </c>
      <c r="FR698" s="665" t="e">
        <f>INDEX(DT677:EA678,MATCH(DR698,DR677:DR678,0),MATCH(FR693,DT675:EA675,0))*INDEX(AJ683:AT690,MATCH(FR693,AI683:AI690,0),MATCH(FR694,AJ682:AT682,0))</f>
        <v>#N/A</v>
      </c>
      <c r="FS698" s="665" t="e">
        <f>INDEX(DT677:EA678,MATCH(DR698,DR677:DR678,0),MATCH(FS693,DT675:EA675,0))*INDEX(AJ683:AT690,MATCH(FS693,AI683:AI690,0),MATCH(FS694,AJ682:AT682,0))</f>
        <v>#N/A</v>
      </c>
      <c r="FT698" s="665" t="e">
        <f>INDEX(DT677:EA678,MATCH(DR698,DR677:DR678,0),MATCH(FT693,DT675:EA675,0))*INDEX(AJ683:AT690,MATCH(FT693,AI683:AI690,0),MATCH(FT694,AJ682:AT682,0))</f>
        <v>#N/A</v>
      </c>
      <c r="FU698" s="665" t="e">
        <f>INDEX(DT677:EA678,MATCH(DR698,DR677:DR678,0),MATCH(FU693,DT675:EA675,0))*INDEX(AJ683:AT690,MATCH(FU693,AI683:AI690,0),MATCH(FU694,AJ682:AT682,0))</f>
        <v>#N/A</v>
      </c>
      <c r="FV698" s="665" t="e">
        <f>INDEX(DT677:EA678,MATCH(DR698,DR677:DR678,0),MATCH(FV693,DT675:EA675,0))*INDEX(AJ683:AT690,MATCH(FV693,AI683:AI690,0),MATCH(FV694,AJ682:AT682,0))</f>
        <v>#N/A</v>
      </c>
      <c r="FW698" s="665" t="e">
        <f>INDEX(DT677:EA678,MATCH(DR698,DR677:DR678,0),MATCH(FW693,DT675:EA675,0))*INDEX(AJ683:AT690,MATCH(FW693,AI683:AI690,0),MATCH(FW694,AJ682:AT682,0))</f>
        <v>#N/A</v>
      </c>
      <c r="FX698" s="665" t="e">
        <f>INDEX(DT677:EA678,MATCH(DR698,DR677:DR678,0),MATCH(FX693,DT675:EA675,0))*INDEX(AJ683:AT690,MATCH(FX693,AI683:AI690,0),MATCH(FX694,AJ682:AT682,0))</f>
        <v>#N/A</v>
      </c>
      <c r="FY698" s="665" t="e">
        <f>INDEX(DT677:EA678,MATCH(DR698,DR677:DR678,0),MATCH(FY693,DT675:EA675,0))*INDEX(AJ683:AT690,MATCH(FY693,AI683:AI690,0),MATCH(FY694,AJ682:AT682,0))</f>
        <v>#N/A</v>
      </c>
      <c r="FZ698" s="665" t="e">
        <f>INDEX(DT677:EA678,MATCH(DR698,DR677:DR678,0),MATCH(FZ693,DT675:EA675,0))*INDEX(AJ683:AT690,MATCH(FZ693,AI683:AI690,0),MATCH(FZ694,AJ682:AT682,0))</f>
        <v>#N/A</v>
      </c>
      <c r="GA698" s="665" t="e">
        <f>INDEX(DT677:EA678,MATCH(DR698,DR677:DR678,0),MATCH(GA693,DT675:EA675,0))*INDEX(AJ683:AT690,MATCH(GA693,AI683:AI690,0),MATCH(GA694,AJ682:AT682,0))</f>
        <v>#N/A</v>
      </c>
      <c r="GB698" s="665" t="e">
        <f>INDEX(DT677:EA678,MATCH(DR698,DR677:DR678,0),MATCH(GB693,DT675:EA675,0))*INDEX(AJ683:AT690,MATCH(GB693,AI683:AI690,0),MATCH(GB694,AJ682:AT682,0))</f>
        <v>#N/A</v>
      </c>
      <c r="GC698" s="665" t="e">
        <f>INDEX(DT677:EA678,MATCH(DR698,DR677:DR678,0),MATCH(GC693,DT675:EA675,0))*INDEX(AJ683:AT690,MATCH(GC693,AI683:AI690,0),MATCH(GC694,AJ682:AT682,0))</f>
        <v>#N/A</v>
      </c>
      <c r="GD698" s="665" t="e">
        <f>INDEX(DT677:EA678,MATCH(DR698,DR677:DR678,0),MATCH(GD693,DT675:EA675,0))*INDEX(AJ683:AT690,MATCH(GD693,AI683:AI690,0),MATCH(GD694,AJ682:AT682,0))</f>
        <v>#N/A</v>
      </c>
      <c r="GE698" s="665" t="e">
        <f>INDEX(DT677:EA678,MATCH(DR698,DR677:DR678,0),MATCH(GE693,DT675:EA675,0))*INDEX(AJ683:AT690,MATCH(GE693,AI683:AI690,0),MATCH(GE694,AJ682:AT682,0))</f>
        <v>#N/A</v>
      </c>
      <c r="GF698" s="665" t="e">
        <f>INDEX(DT677:EA678,MATCH(DR698,DR677:DR678,0),MATCH(GF693,DT675:EA675,0))*INDEX(AJ683:AT690,MATCH(GF693,AI683:AI690,0),MATCH(GF694,AJ682:AT682,0))</f>
        <v>#N/A</v>
      </c>
      <c r="GG698" s="665" t="e">
        <f>INDEX(DT677:EA678,MATCH(DR698,DR677:DR678,0),MATCH(GG693,DT675:EA675,0))*INDEX(AJ683:AT690,MATCH(GG693,AI683:AI690,0),MATCH(GG694,AJ682:AT682,0))</f>
        <v>#N/A</v>
      </c>
      <c r="GH698" s="665" t="e">
        <f>INDEX(DT677:EA678,MATCH(DR698,DR677:DR678,0),MATCH(GH693,DT675:EA675,0))*INDEX(AJ683:AT690,MATCH(GH693,AI683:AI690,0),MATCH(GH694,AJ682:AT682,0))</f>
        <v>#N/A</v>
      </c>
      <c r="GI698" s="665" t="e">
        <f>INDEX(DT677:EA678,MATCH(DR698,DR677:DR678,0),MATCH(GI693,DT675:EA675,0))*INDEX(AJ683:AT690,MATCH(GI693,AI683:AI690,0),MATCH(GI694,AJ682:AT682,0))</f>
        <v>#N/A</v>
      </c>
      <c r="GJ698" s="665" t="e">
        <f>INDEX(DT677:EA678,MATCH(DR698,DR677:DR678,0),MATCH(GJ693,DT675:EA675,0))*INDEX(AJ683:AT690,MATCH(GJ693,AI683:AI690,0),MATCH(GJ694,AJ682:AT682,0))</f>
        <v>#N/A</v>
      </c>
      <c r="GK698" s="665" t="e">
        <f>INDEX(DT677:EA678,MATCH(DR698,DR677:DR678,0),MATCH(GK693,DT675:EA675,0))*INDEX(AJ683:AT690,MATCH(GK693,AI683:AI690,0),MATCH(GK694,AJ682:AT682,0))</f>
        <v>#N/A</v>
      </c>
      <c r="GL698" s="665" t="e">
        <f>SUM(DS698:GK698)=#REF!-SUM(HB698:HK698)</f>
        <v>#N/A</v>
      </c>
      <c r="GM698" s="667"/>
      <c r="GN698" s="749">
        <v>2026</v>
      </c>
      <c r="GO698" s="664" t="e">
        <f>SUMIF(DS682:EN682,GO682,DS698:EN698)</f>
        <v>#N/A</v>
      </c>
      <c r="GP698" s="668" t="e">
        <f>SUMIF(DS682:GK682,GP682,DS698:GK698)</f>
        <v>#N/A</v>
      </c>
      <c r="GQ698" s="668" t="e">
        <f>SUMIF(DS682:GK682,GQ682,DS698:GK698)</f>
        <v>#N/A</v>
      </c>
      <c r="GR698" s="668" t="e">
        <f>SUMIF(DS682:GK682,GR682,DS698:GK698)</f>
        <v>#N/A</v>
      </c>
      <c r="GS698" s="668" t="e">
        <f>SUMIF(DS682:GK682,GS682,DS698:GK698)</f>
        <v>#N/A</v>
      </c>
      <c r="GT698" s="668" t="e">
        <f>SUMIF(DS682:GK682,GT682,DS698:GK698)</f>
        <v>#N/A</v>
      </c>
      <c r="GU698" s="668" t="e">
        <f>SUMIF(DS682:GK682,GU682,DS698:GK698)</f>
        <v>#N/A</v>
      </c>
      <c r="GV698" s="668" t="e">
        <f>SUMIF(DS682:GK682,GV682,DS698:GK698)</f>
        <v>#N/A</v>
      </c>
      <c r="GW698" s="668" t="e">
        <f>SUMIF(DS682:GK682,GW682,DS698:GK698)</f>
        <v>#N/A</v>
      </c>
      <c r="GX698" s="668" t="e">
        <f>SUMIF(DS682:GK682,GX682,DS698:GK698)</f>
        <v>#N/A</v>
      </c>
      <c r="GY698" s="668" t="e">
        <f>SUMIF(DS682:GK682,GY682,DS698:GK698)</f>
        <v>#N/A</v>
      </c>
      <c r="GZ698" s="646" t="e">
        <f>#REF!=SUM(GO698:GY698)</f>
        <v>#REF!</v>
      </c>
      <c r="HB698" s="668" t="e">
        <f>IF(GZ698,0,(#REF!-SUM(GO698:GY698))*INDEX(AK683:AT690,MATCH(GN698,AI683:AI690,0),MATCH(HB694,AK682:AT682,0)))</f>
        <v>#REF!</v>
      </c>
      <c r="HC698" s="668" t="e">
        <f>IF(GZ698,0,(#REF!-SUM(GO698:GY698))*INDEX(AK683:AT690,MATCH(GN698,AI683:AI690,0),MATCH(HC694,AK682:AT682,0)))</f>
        <v>#REF!</v>
      </c>
      <c r="HD698" s="668" t="e">
        <f>IF(GZ698,0,(#REF!-SUM(GO698:GY698))*INDEX(AK683:AT690,MATCH(GN698,AI683:AI690,0),MATCH(HD694,AK682:AT682,0)))</f>
        <v>#REF!</v>
      </c>
      <c r="HE698" s="668" t="e">
        <f>IF(GZ698,0,(#REF!-SUM(GO698:GY698))*INDEX(AK683:AT690,MATCH(GN698,AI683:AI690,0),MATCH(HE694,AK682:AT682,0)))</f>
        <v>#REF!</v>
      </c>
      <c r="HF698" s="668" t="e">
        <f>IF(GZ698,0,(#REF!-SUM(GO698:GY698))*INDEX(AK683:AT690,MATCH(GN698,AI683:AI690,0),MATCH(HF694,AK682:AT682,0)))</f>
        <v>#REF!</v>
      </c>
      <c r="HG698" s="668" t="e">
        <f>IF(GZ698,0,(#REF!-SUM(GO698:GY698))*INDEX(AK683:AT690,MATCH(GN698,AI683:AI690,0),MATCH(HG694,AK682:AT682,0)))</f>
        <v>#REF!</v>
      </c>
      <c r="HH698" s="668" t="e">
        <f>IF(GZ698,0,(#REF!-SUM(GO698:GY698))*INDEX(AK683:AT690,MATCH(GN698,AI683:AI690,0),MATCH(HH694,AK682:AT682,0)))</f>
        <v>#REF!</v>
      </c>
      <c r="HI698" s="668" t="e">
        <f>IF(GZ698,0,(#REF!-SUM(GO698:GY698))*INDEX(AK683:AT690,MATCH(GN698,AI683:AI690,0),MATCH(HI694,AK682:AT682,0)))</f>
        <v>#REF!</v>
      </c>
      <c r="HJ698" s="668" t="e">
        <f>IF(GZ698,0,(#REF!-SUM(GO698:GY698))*INDEX(AK683:AT690,MATCH(GN698,AI683:AI690,0),MATCH(HJ694,AK682:AT682,0)))</f>
        <v>#REF!</v>
      </c>
      <c r="HK698" s="668" t="e">
        <f>IF(GZ698,0,(#REF!-SUM(GO698:GY698))*INDEX(AK683:AT690,MATCH(GN698,AI683:AI690,0),MATCH(HK694,AK682:AT682,0)))</f>
        <v>#REF!</v>
      </c>
      <c r="HL698" s="668" t="e">
        <f>(SUM(HB698:HK698)+SUM(GO698:GY698))=#REF!</f>
        <v>#REF!</v>
      </c>
      <c r="HM698" s="674"/>
      <c r="HN698" s="674"/>
      <c r="HO698" s="674"/>
      <c r="HP698" s="674"/>
      <c r="HQ698" s="674"/>
      <c r="HR698" s="674"/>
      <c r="HS698" s="674"/>
      <c r="HT698" s="674"/>
      <c r="HU698" s="674"/>
      <c r="HV698" s="674"/>
      <c r="HW698" s="674"/>
      <c r="HX698" s="674"/>
      <c r="HY698" s="674"/>
      <c r="HZ698" s="674"/>
    </row>
    <row r="699" spans="1:234" hidden="1" x14ac:dyDescent="0.25">
      <c r="A699" s="643" t="s">
        <v>208</v>
      </c>
      <c r="G699" s="670"/>
      <c r="H699" s="670"/>
      <c r="I699" s="674"/>
      <c r="J699" s="674"/>
      <c r="K699" s="674"/>
      <c r="L699" s="674"/>
      <c r="M699" s="674"/>
      <c r="N699" s="674"/>
      <c r="O699" s="674"/>
      <c r="P699" s="674"/>
      <c r="Q699" s="674"/>
      <c r="R699" s="674"/>
      <c r="S699" s="675"/>
      <c r="DR699" s="749">
        <v>2027</v>
      </c>
      <c r="DS699" s="665" t="e">
        <f>INDEX(DT677:EA678,MATCH(DR699,DR677:DR678,0),MATCH(DS693,DT675:EA675,0))*INDEX(AJ683:AT690,MATCH(DS693,AI683:AI690,0),MATCH(DS694,AJ682:AT682,0))</f>
        <v>#N/A</v>
      </c>
      <c r="DT699" s="665" t="e">
        <f>INDEX(DT677:EA678,MATCH(DR699,DR677:DR678,0),MATCH(DT693,DT675:EA675,0))*INDEX(AJ683:AT690,MATCH(DT693,AI683:AI690,0),MATCH(DT694,AJ682:AT682,0))</f>
        <v>#N/A</v>
      </c>
      <c r="DU699" s="665" t="e">
        <f>INDEX(DT677:EA678,MATCH(DR699,DR677:DR678,0),MATCH(DU693,DT675:EA675,0))*INDEX(AJ683:AT690,MATCH(DU693,AI683:AI690,0),MATCH(DU694,AJ682:AT682,0))</f>
        <v>#N/A</v>
      </c>
      <c r="DV699" s="665" t="e">
        <f>INDEX(DT677:EA678,MATCH(DR699,DR677:DR678,0),MATCH(DV693,DT675:EA675,0))*INDEX(AJ683:AT690,MATCH(DV693,AI683:AI690,0),MATCH(DV694,AJ682:AT682,0))</f>
        <v>#N/A</v>
      </c>
      <c r="DW699" s="665" t="e">
        <f>INDEX(DT677:EA678,MATCH(DR699,DR677:DR678,0),MATCH(DW693,DT675:EA675,0))*INDEX(AJ683:AT690,MATCH(DW693,AI683:AI690,0),MATCH(DW694,AJ682:AT682,0))</f>
        <v>#N/A</v>
      </c>
      <c r="DX699" s="665" t="e">
        <f>INDEX(DT677:EA678,MATCH(DR699,DR677:DR678,0),MATCH(DX693,DT675:EA675,0))*INDEX(AJ683:AT690,MATCH(DX693,AI683:AI690,0),MATCH(DX694,AJ682:AT682,0))</f>
        <v>#N/A</v>
      </c>
      <c r="DY699" s="665" t="e">
        <f>INDEX(DT677:EA678,MATCH(DR699,DR677:DR678,0),MATCH(DY693,DT675:EA675,0))*INDEX(AJ683:AT690,MATCH(DY693,AI683:AI690,0),MATCH(DY694,AJ682:AT682,0))</f>
        <v>#N/A</v>
      </c>
      <c r="DZ699" s="665" t="e">
        <f>INDEX(DT677:EA678,MATCH(DR699,DR677:DR678,0),MATCH(DZ693,DT675:EA675,0))*INDEX(AJ683:AT690,MATCH(DZ693,AI683:AI690,0),MATCH(DZ694,AJ682:AT682,0))</f>
        <v>#N/A</v>
      </c>
      <c r="EA699" s="665" t="e">
        <f>INDEX(DT677:EA678,MATCH(DR699,DR677:DR678,0),MATCH(EA693,DT675:EA675,0))*INDEX(AJ683:AT690,MATCH(EA693,AI683:AI690,0),MATCH(EA694,AJ682:AT682,0))</f>
        <v>#N/A</v>
      </c>
      <c r="EB699" s="665" t="e">
        <f>INDEX(DT677:EA678,MATCH(DR699,DR677:DR678,0),MATCH(EB693,DT675:EA675,0))*INDEX(AJ683:AT690,MATCH(EB693,AI683:AI690,0),MATCH(EB694,AJ682:AT682,0))</f>
        <v>#N/A</v>
      </c>
      <c r="EC699" s="665" t="e">
        <f>INDEX(DT677:EA678,MATCH(DR699,DR677:DR678,0),MATCH(EC693,DT675:EA675,0))*INDEX(AJ683:AT690,MATCH(EC693,AI683:AI690,0),MATCH(EC694,AJ682:AT682,0))</f>
        <v>#N/A</v>
      </c>
      <c r="ED699" s="665" t="e">
        <f>INDEX(DT677:EA678,MATCH(DR699,DR677:DR678,0),MATCH(ED693,DT675:EA675,0))*INDEX(AJ683:AT690,MATCH(ED693,AI683:AI690,0),MATCH(ED694,AJ682:AT682,0))</f>
        <v>#N/A</v>
      </c>
      <c r="EE699" s="665" t="e">
        <f>INDEX(DT677:EA678,MATCH(DR699,DR677:DR678,0),MATCH(EE693,DT675:EA675,0))*INDEX(AJ683:AT690,MATCH(EE693,AI683:AI690,0),MATCH(EE694,AJ682:AT682,0))</f>
        <v>#N/A</v>
      </c>
      <c r="EF699" s="665" t="e">
        <f>INDEX(DT677:EA678,MATCH(DR699,DR677:DR678,0),MATCH(EF693,DT675:EA675,0))*INDEX(AJ683:AT690,MATCH(EF693,AI683:AI690,0),MATCH(EF694,AJ682:AT682,0))</f>
        <v>#N/A</v>
      </c>
      <c r="EG699" s="665" t="e">
        <f>INDEX(DT677:EA678,MATCH(DR699,DR677:DR678,0),MATCH(EG693,DT675:EA675,0))*INDEX(AJ683:AT690,MATCH(EG693,AI683:AI690,0),MATCH(EG694,AJ682:AT682,0))</f>
        <v>#N/A</v>
      </c>
      <c r="EH699" s="665" t="e">
        <f>INDEX(DT677:EA678,MATCH(DR699,DR677:DR678,0),MATCH(EH693,DT675:EA675,0))*INDEX(AJ683:AT690,MATCH(EH693,AI683:AI690,0),MATCH(EH694,AJ682:AT682,0))</f>
        <v>#N/A</v>
      </c>
      <c r="EI699" s="665" t="e">
        <f>INDEX(DT677:EA678,MATCH(DR699,DR677:DR678,0),MATCH(EI693,DT675:EA675,0))*INDEX(AJ683:AT690,MATCH(EI693,AI683:AI690,0),MATCH(EI694,AJ682:AT682,0))</f>
        <v>#N/A</v>
      </c>
      <c r="EJ699" s="665" t="e">
        <f>INDEX(DT677:EA678,MATCH(DR699,DR677:DR678,0),MATCH(EJ693,DT675:EA675,0))*INDEX(AJ683:AT690,MATCH(EJ693,AI683:AI690,0),MATCH(EJ694,AJ682:AT682,0))</f>
        <v>#N/A</v>
      </c>
      <c r="EK699" s="665" t="e">
        <f>INDEX(DT677:EA678,MATCH(DR699,DR677:DR678,0),MATCH(EK693,DT675:EA675,0))*INDEX(AJ683:AT690,MATCH(EK693,AI683:AI690,0),MATCH(EK694,AJ682:AT682,0))</f>
        <v>#N/A</v>
      </c>
      <c r="EL699" s="665" t="e">
        <f>INDEX(DT677:EA678,MATCH(DR699,DR677:DR678,0),MATCH(EL693,DT675:EA675,0))*INDEX(AJ683:AT690,MATCH(EL693,AI683:AI690,0),MATCH(EL694,AJ682:AT682,0))</f>
        <v>#N/A</v>
      </c>
      <c r="EM699" s="665" t="e">
        <f>INDEX(DT677:EA678,MATCH(DR699,DR677:DR678,0),MATCH(EM693,DT675:EA675,0))*INDEX(AJ683:AT690,MATCH(EM693,AI683:AI690,0),MATCH(EM694,AJ682:AT682,0))</f>
        <v>#N/A</v>
      </c>
      <c r="EN699" s="665" t="e">
        <f>INDEX(DT677:EA678,MATCH(DR699,DR677:DR678,0),MATCH(EN693,DT675:EA675,0))*INDEX(AJ683:AT690,MATCH(EN693,AI683:AI690,0),MATCH(EN694,AJ682:AT682,0))</f>
        <v>#N/A</v>
      </c>
      <c r="EO699" s="665" t="e">
        <f>INDEX(DT677:EA678,MATCH(DR699,DR677:DR678,0),MATCH(EO693,DT675:EA675,0))*INDEX(AJ683:AT690,MATCH(EO693,AI683:AI690,0),MATCH(EO694,AJ682:AT682,0))</f>
        <v>#N/A</v>
      </c>
      <c r="EP699" s="665" t="e">
        <f>INDEX(DT677:EA678,MATCH(DR699,DR677:DR678,0),MATCH(EP693,DT675:EA675,0))*INDEX(AJ683:AT690,MATCH(EP693,AI683:AI690,0),MATCH(EP694,AJ682:AT682,0))</f>
        <v>#N/A</v>
      </c>
      <c r="EQ699" s="665" t="e">
        <f>INDEX(DT677:EA678,MATCH(DR699,DR677:DR678,0),MATCH(EQ693,DT675:EA675,0))*INDEX(AJ683:AT690,MATCH(EQ693,AI683:AI690,0),MATCH(EQ694,AJ682:AT682,0))</f>
        <v>#N/A</v>
      </c>
      <c r="ER699" s="665" t="e">
        <f>INDEX(DT677:EA678,MATCH(DR699,DR677:DR678,0),MATCH(ER693,DT675:EA675,0))*INDEX(AJ683:AT690,MATCH(ER693,AI683:AI690,0),MATCH(ER694,AJ682:AT682,0))</f>
        <v>#N/A</v>
      </c>
      <c r="ES699" s="665" t="e">
        <f>INDEX(DT677:EA678,MATCH(DR699,DR677:DR678,0),MATCH(ES693,DT675:EA675,0))*INDEX(AJ683:AT690,MATCH(ES693,AI683:AI690,0),MATCH(ES694,AJ682:AT682,0))</f>
        <v>#N/A</v>
      </c>
      <c r="ET699" s="665" t="e">
        <f>INDEX(DT677:EA678,MATCH(DR699,DR677:DR678,0),MATCH(ET693,DT675:EA675,0))*INDEX(AJ683:AT690,MATCH(ET693,AI683:AI690,0),MATCH(ET694,AJ682:AT682,0))</f>
        <v>#N/A</v>
      </c>
      <c r="EU699" s="665" t="e">
        <f>INDEX(DT677:EA678,MATCH(DR699,DR677:DR678,0),MATCH(EU693,DT675:EA675,0))*INDEX(AJ683:AT690,MATCH(EU693,AI683:AI690,0),MATCH(EU694,AJ682:AT682,0))</f>
        <v>#N/A</v>
      </c>
      <c r="EV699" s="665" t="e">
        <f>INDEX(DT677:EA678,MATCH(DR699,DR677:DR678,0),MATCH(EV693,DT675:EA675,0))*INDEX(AJ683:AT690,MATCH(EV693,AI683:AI690,0),MATCH(EV694,AJ682:AT682,0))</f>
        <v>#N/A</v>
      </c>
      <c r="EW699" s="665" t="e">
        <f>INDEX(DT677:EA678,MATCH(DR699,DR677:DR678,0),MATCH(EW693,DT675:EA675,0))*INDEX(AJ683:AT690,MATCH(EW693,AI683:AI690,0),MATCH(EW694,AJ682:AT682,0))</f>
        <v>#N/A</v>
      </c>
      <c r="EX699" s="665" t="e">
        <f>INDEX(DT677:EA678,MATCH(DR699,DR677:DR678,0),MATCH(EX693,DT675:EA675,0))*INDEX(AJ683:AT690,MATCH(EX693,AI683:AI690,0),MATCH(EX694,AJ682:AT682,0))</f>
        <v>#N/A</v>
      </c>
      <c r="EY699" s="665" t="e">
        <f>INDEX(DT677:EA678,MATCH(DR699,DR677:DR678,0),MATCH(EY693,DT675:EA675,0))*INDEX(AJ683:AT690,MATCH(EY693,AI683:AI690,0),MATCH(EY694,AJ682:AT682,0))</f>
        <v>#N/A</v>
      </c>
      <c r="EZ699" s="665" t="e">
        <f>INDEX(DT677:EA678,MATCH(DR699,DR677:DR678,0),MATCH(EZ693,DT675:EA675,0))*INDEX(AJ683:AT690,MATCH(EZ693,AI683:AI690,0),MATCH(EZ694,AJ682:AT682,0))</f>
        <v>#N/A</v>
      </c>
      <c r="FA699" s="665" t="e">
        <f>INDEX(DT677:EA678,MATCH(DR699,DR677:DR678,0),MATCH(FA693,DT675:EA675,0))*INDEX(AJ683:AT690,MATCH(FA693,AI683:AI690,0),MATCH(FA694,AJ682:AT682,0))</f>
        <v>#N/A</v>
      </c>
      <c r="FB699" s="665" t="e">
        <f>INDEX(DT677:EA678,MATCH(DR699,DR677:DR678,0),MATCH(FB693,DT675:EA675,0))*INDEX(AJ683:AT690,MATCH(FB693,AI683:AI690,0),MATCH(FB694,AJ682:AT682,0))</f>
        <v>#N/A</v>
      </c>
      <c r="FC699" s="665" t="e">
        <f>INDEX(DT677:EA678,MATCH(DR699,DR677:DR678,0),MATCH(FC693,DT675:EA675,0))*INDEX(AJ683:AT690,MATCH(FC693,AI683:AI690,0),MATCH(FC694,AJ682:AT682,0))</f>
        <v>#N/A</v>
      </c>
      <c r="FD699" s="665" t="e">
        <f>INDEX(DT677:EA678,MATCH(DR699,DR677:DR678,0),MATCH(FD693,DT675:EA675,0))*INDEX(AJ683:AT690,MATCH(FD693,AI683:AI690,0),MATCH(FD694,AJ682:AT682,0))</f>
        <v>#N/A</v>
      </c>
      <c r="FE699" s="665" t="e">
        <f>INDEX(DT677:EA678,MATCH(DR699,DR677:DR678,0),MATCH(FE693,DT675:EA675,0))*INDEX(AJ683:AT690,MATCH(FE693,AI683:AI690,0),MATCH(FE694,AJ682:AT682,0))</f>
        <v>#N/A</v>
      </c>
      <c r="FF699" s="665" t="e">
        <f>INDEX(DT677:EA678,MATCH(DR699,DR677:DR678,0),MATCH(FF693,DT675:EA675,0))*INDEX(AJ683:AT690,MATCH(FF693,AI683:AI690,0),MATCH(FF694,AJ682:AT682,0))</f>
        <v>#N/A</v>
      </c>
      <c r="FG699" s="665" t="e">
        <f>INDEX(DT677:EA678,MATCH(DR699,DR677:DR678,0),MATCH(FG693,DT675:EA675,0))*INDEX(AJ683:AT690,MATCH(FG693,AI683:AI690,0),MATCH(FG694,AJ682:AT682,0))</f>
        <v>#N/A</v>
      </c>
      <c r="FH699" s="665" t="e">
        <f>INDEX(DT677:EA678,MATCH(DR699,DR677:DR678,0),MATCH(FH693,DT675:EA675,0))*INDEX(AJ683:AT690,MATCH(FH693,AI683:AI690,0),MATCH(FH694,AJ682:AT682,0))</f>
        <v>#N/A</v>
      </c>
      <c r="FI699" s="665" t="e">
        <f>INDEX(DT677:EA678,MATCH(DR699,DR677:DR678,0),MATCH(FI693,DT675:EA675,0))*INDEX(AJ683:AT690,MATCH(FI693,AI683:AI690,0),MATCH(FI694,AJ682:AT682,0))</f>
        <v>#N/A</v>
      </c>
      <c r="FJ699" s="665" t="e">
        <f>INDEX(DT677:EA678,MATCH(DR699,DR677:DR678,0),MATCH(FJ693,DT675:EA675,0))*INDEX(AJ683:AT690,MATCH(FJ693,AI683:AI690,0),MATCH(FJ694,AJ682:AT682,0))</f>
        <v>#N/A</v>
      </c>
      <c r="FK699" s="665" t="e">
        <f>INDEX(DT677:EA678,MATCH(DR699,DR677:DR678,0),MATCH(FK693,DT675:EA675,0))*INDEX(AJ683:AT690,MATCH(FK693,AI683:AI690,0),MATCH(FK694,AJ682:AT682,0))</f>
        <v>#N/A</v>
      </c>
      <c r="FL699" s="665" t="e">
        <f>INDEX(DT677:EA678,MATCH(DR699,DR677:DR678,0),MATCH(FL693,DT675:EA675,0))*INDEX(AJ683:AT690,MATCH(FL693,AI683:AI690,0),MATCH(FL694,AJ682:AT682,0))</f>
        <v>#N/A</v>
      </c>
      <c r="FM699" s="665" t="e">
        <f>INDEX(DT677:EA678,MATCH(DR699,DR677:DR678,0),MATCH(FM693,DT675:EA675,0))*INDEX(AJ683:AT690,MATCH(FM693,AI683:AI690,0),MATCH(FM694,AJ682:AT682,0))</f>
        <v>#N/A</v>
      </c>
      <c r="FN699" s="665" t="e">
        <f>INDEX(DT677:EA678,MATCH(DR699,DR677:DR678,0),MATCH(FN693,DT675:EA675,0))*INDEX(AJ683:AT690,MATCH(FN693,AI683:AI690,0),MATCH(FN694,AJ682:AT682,0))</f>
        <v>#N/A</v>
      </c>
      <c r="FO699" s="665" t="e">
        <f>INDEX(DT677:EA678,MATCH(DR699,DR677:DR678,0),MATCH(FO693,DT675:EA675,0))*INDEX(AJ683:AT690,MATCH(FO693,AI683:AI690,0),MATCH(FO694,AJ682:AT682,0))</f>
        <v>#N/A</v>
      </c>
      <c r="FP699" s="665" t="e">
        <f>INDEX(DT677:EA678,MATCH(DR699,DR677:DR678,0),MATCH(FP693,DT675:EA675,0))*INDEX(AJ683:AT690,MATCH(FP693,AI683:AI690,0),MATCH(FP694,AJ682:AT682,0))</f>
        <v>#N/A</v>
      </c>
      <c r="FQ699" s="665" t="e">
        <f>INDEX(DT677:EA678,MATCH(DR699,DR677:DR678,0),MATCH(FQ693,DT675:EA675,0))*INDEX(AJ683:AT690,MATCH(FQ693,AI683:AI690,0),MATCH(FQ694,AJ682:AT682,0))</f>
        <v>#N/A</v>
      </c>
      <c r="FR699" s="665" t="e">
        <f>INDEX(DT677:EA678,MATCH(DR699,DR677:DR678,0),MATCH(FR693,DT675:EA675,0))*INDEX(AJ683:AT690,MATCH(FR693,AI683:AI690,0),MATCH(FR694,AJ682:AT682,0))</f>
        <v>#N/A</v>
      </c>
      <c r="FS699" s="665" t="e">
        <f>INDEX(DT677:EA678,MATCH(DR699,DR677:DR678,0),MATCH(FS693,DT675:EA675,0))*INDEX(AJ683:AT690,MATCH(FS693,AI683:AI690,0),MATCH(FS694,AJ682:AT682,0))</f>
        <v>#N/A</v>
      </c>
      <c r="FT699" s="665" t="e">
        <f>INDEX(DT677:EA678,MATCH(DR699,DR677:DR678,0),MATCH(FT693,DT675:EA675,0))*INDEX(AJ683:AT690,MATCH(FT693,AI683:AI690,0),MATCH(FT694,AJ682:AT682,0))</f>
        <v>#N/A</v>
      </c>
      <c r="FU699" s="665" t="e">
        <f>INDEX(DT677:EA678,MATCH(DR699,DR677:DR678,0),MATCH(FU693,DT675:EA675,0))*INDEX(AJ683:AT690,MATCH(FU693,AI683:AI690,0),MATCH(FU694,AJ682:AT682,0))</f>
        <v>#N/A</v>
      </c>
      <c r="FV699" s="665" t="e">
        <f>INDEX(DT677:EA678,MATCH(DR699,DR677:DR678,0),MATCH(FV693,DT675:EA675,0))*INDEX(AJ683:AT690,MATCH(FV693,AI683:AI690,0),MATCH(FV694,AJ682:AT682,0))</f>
        <v>#N/A</v>
      </c>
      <c r="FW699" s="665" t="e">
        <f>INDEX(DT677:EA678,MATCH(DR699,DR677:DR678,0),MATCH(FW693,DT675:EA675,0))*INDEX(AJ683:AT690,MATCH(FW693,AI683:AI690,0),MATCH(FW694,AJ682:AT682,0))</f>
        <v>#N/A</v>
      </c>
      <c r="FX699" s="665" t="e">
        <f>INDEX(DT677:EA678,MATCH(DR699,DR677:DR678,0),MATCH(FX693,DT675:EA675,0))*INDEX(AJ683:AT690,MATCH(FX693,AI683:AI690,0),MATCH(FX694,AJ682:AT682,0))</f>
        <v>#N/A</v>
      </c>
      <c r="FY699" s="665" t="e">
        <f>INDEX(DT677:EA678,MATCH(DR699,DR677:DR678,0),MATCH(FY693,DT675:EA675,0))*INDEX(AJ683:AT690,MATCH(FY693,AI683:AI690,0),MATCH(FY694,AJ682:AT682,0))</f>
        <v>#N/A</v>
      </c>
      <c r="FZ699" s="665" t="e">
        <f>INDEX(DT677:EA678,MATCH(DR699,DR677:DR678,0),MATCH(FZ693,DT675:EA675,0))*INDEX(AJ683:AT690,MATCH(FZ693,AI683:AI690,0),MATCH(FZ694,AJ682:AT682,0))</f>
        <v>#N/A</v>
      </c>
      <c r="GA699" s="665" t="e">
        <f>INDEX(DT677:EA678,MATCH(DR699,DR677:DR678,0),MATCH(GA693,DT675:EA675,0))*INDEX(AJ683:AT690,MATCH(GA693,AI683:AI690,0),MATCH(GA694,AJ682:AT682,0))</f>
        <v>#N/A</v>
      </c>
      <c r="GB699" s="665" t="e">
        <f>INDEX(DT677:EA678,MATCH(DR699,DR677:DR678,0),MATCH(GB693,DT675:EA675,0))*INDEX(AJ683:AT690,MATCH(GB693,AI683:AI690,0),MATCH(GB694,AJ682:AT682,0))</f>
        <v>#N/A</v>
      </c>
      <c r="GC699" s="665" t="e">
        <f>INDEX(DT677:EA678,MATCH(DR699,DR677:DR678,0),MATCH(GC693,DT675:EA675,0))*INDEX(AJ683:AT690,MATCH(GC693,AI683:AI690,0),MATCH(GC694,AJ682:AT682,0))</f>
        <v>#N/A</v>
      </c>
      <c r="GD699" s="665" t="e">
        <f>INDEX(DT677:EA678,MATCH(DR699,DR677:DR678,0),MATCH(GD693,DT675:EA675,0))*INDEX(AJ683:AT690,MATCH(GD693,AI683:AI690,0),MATCH(GD694,AJ682:AT682,0))</f>
        <v>#N/A</v>
      </c>
      <c r="GE699" s="665" t="e">
        <f>INDEX(DT677:EA678,MATCH(DR699,DR677:DR678,0),MATCH(GE693,DT675:EA675,0))*INDEX(AJ683:AT690,MATCH(GE693,AI683:AI690,0),MATCH(GE694,AJ682:AT682,0))</f>
        <v>#N/A</v>
      </c>
      <c r="GF699" s="665" t="e">
        <f>INDEX(DT677:EA678,MATCH(DR699,DR677:DR678,0),MATCH(GF693,DT675:EA675,0))*INDEX(AJ683:AT690,MATCH(GF693,AI683:AI690,0),MATCH(GF694,AJ682:AT682,0))</f>
        <v>#N/A</v>
      </c>
      <c r="GG699" s="665" t="e">
        <f>INDEX(DT677:EA678,MATCH(DR699,DR677:DR678,0),MATCH(GG693,DT675:EA675,0))*INDEX(AJ683:AT690,MATCH(GG693,AI683:AI690,0),MATCH(GG694,AJ682:AT682,0))</f>
        <v>#N/A</v>
      </c>
      <c r="GH699" s="665" t="e">
        <f>INDEX(DT677:EA678,MATCH(DR699,DR677:DR678,0),MATCH(GH693,DT675:EA675,0))*INDEX(AJ683:AT690,MATCH(GH693,AI683:AI690,0),MATCH(GH694,AJ682:AT682,0))</f>
        <v>#N/A</v>
      </c>
      <c r="GI699" s="665" t="e">
        <f>INDEX(DT677:EA678,MATCH(DR699,DR677:DR678,0),MATCH(GI693,DT675:EA675,0))*INDEX(AJ683:AT690,MATCH(GI693,AI683:AI690,0),MATCH(GI694,AJ682:AT682,0))</f>
        <v>#N/A</v>
      </c>
      <c r="GJ699" s="665" t="e">
        <f>INDEX(DT677:EA678,MATCH(DR699,DR677:DR678,0),MATCH(GJ693,DT675:EA675,0))*INDEX(AJ683:AT690,MATCH(GJ693,AI683:AI690,0),MATCH(GJ694,AJ682:AT682,0))</f>
        <v>#N/A</v>
      </c>
      <c r="GK699" s="665" t="e">
        <f>INDEX(DT677:EA678,MATCH(DR699,DR677:DR678,0),MATCH(GK693,DT675:EA675,0))*INDEX(AJ683:AT690,MATCH(GK693,AI683:AI690,0),MATCH(GK694,AJ682:AT682,0))</f>
        <v>#N/A</v>
      </c>
      <c r="GL699" s="665" t="e">
        <f>SUM(DS699:GK699)=#REF!-SUM(HB699:HK699)</f>
        <v>#N/A</v>
      </c>
      <c r="GM699" s="667"/>
      <c r="GN699" s="749">
        <v>2027</v>
      </c>
      <c r="GO699" s="664" t="e">
        <f>SUMIF(DS682:EN682,GO682,DS699:EN699)</f>
        <v>#N/A</v>
      </c>
      <c r="GP699" s="668" t="e">
        <f>SUMIF(DS682:GK682,GP682,DS699:GK699)</f>
        <v>#N/A</v>
      </c>
      <c r="GQ699" s="668" t="e">
        <f>SUMIF(DS682:GK682,GQ682,DS699:GK699)</f>
        <v>#N/A</v>
      </c>
      <c r="GR699" s="668" t="e">
        <f>SUMIF(DS682:GK682,GR682,DS699:GK699)</f>
        <v>#N/A</v>
      </c>
      <c r="GS699" s="668" t="e">
        <f>SUMIF(DS682:GK682,GS682,DS699:GK699)</f>
        <v>#N/A</v>
      </c>
      <c r="GT699" s="668" t="e">
        <f>SUMIF(DS682:GK682,GT682,DS699:GK699)</f>
        <v>#N/A</v>
      </c>
      <c r="GU699" s="668" t="e">
        <f>SUMIF(DS682:GK682,GU682,DS699:GK699)</f>
        <v>#N/A</v>
      </c>
      <c r="GV699" s="668" t="e">
        <f>SUMIF(DS682:GK682,GV682,DS699:GK699)</f>
        <v>#N/A</v>
      </c>
      <c r="GW699" s="668" t="e">
        <f>SUMIF(DS682:GK682,GW682,DS699:GK699)</f>
        <v>#N/A</v>
      </c>
      <c r="GX699" s="668" t="e">
        <f>SUMIF(DS682:GK682,GX682,DS699:GK699)</f>
        <v>#N/A</v>
      </c>
      <c r="GY699" s="668" t="e">
        <f>SUMIF(DS682:GK682,GY682,DS699:GK699)</f>
        <v>#N/A</v>
      </c>
      <c r="GZ699" s="646" t="e">
        <f>#REF!=SUM(GO699:GY699)</f>
        <v>#REF!</v>
      </c>
      <c r="HB699" s="668" t="e">
        <f>IF(GZ699,0,(#REF!-SUM(GO699:GY699))*INDEX(AK683:AT690,MATCH(GN699,AI683:AI690,0),MATCH(HB694,AK682:AT682,0)))</f>
        <v>#REF!</v>
      </c>
      <c r="HC699" s="668" t="e">
        <f>IF(GZ699,0,(#REF!-SUM(GO699:GY699))*INDEX(AK683:AT690,MATCH(GN699,AI683:AI690,0),MATCH(HC694,AK682:AT682,0)))</f>
        <v>#REF!</v>
      </c>
      <c r="HD699" s="668" t="e">
        <f>IF(GZ699,0,(#REF!-SUM(GO699:GY699))*INDEX(AK683:AT690,MATCH(GN699,AI683:AI690,0),MATCH(HD694,AK682:AT682,0)))</f>
        <v>#REF!</v>
      </c>
      <c r="HE699" s="668" t="e">
        <f>IF(GZ699,0,(#REF!-SUM(GO699:GY699))*INDEX(AK683:AT690,MATCH(GN699,AI683:AI690,0),MATCH(HE694,AK682:AT682,0)))</f>
        <v>#REF!</v>
      </c>
      <c r="HF699" s="668" t="e">
        <f>IF(GZ699,0,(#REF!-SUM(GO699:GY699))*INDEX(AK683:AT690,MATCH(GN699,AI683:AI690,0),MATCH(HF694,AK682:AT682,0)))</f>
        <v>#REF!</v>
      </c>
      <c r="HG699" s="668" t="e">
        <f>IF(GZ699,0,(#REF!-SUM(GO699:GY699))*INDEX(AK683:AT690,MATCH(GN699,AI683:AI690,0),MATCH(HG694,AK682:AT682,0)))</f>
        <v>#REF!</v>
      </c>
      <c r="HH699" s="668" t="e">
        <f>IF(GZ699,0,(#REF!-SUM(GO699:GY699))*INDEX(AK683:AT690,MATCH(GN699,AI683:AI690,0),MATCH(HH694,AK682:AT682,0)))</f>
        <v>#REF!</v>
      </c>
      <c r="HI699" s="668" t="e">
        <f>IF(GZ699,0,(#REF!-SUM(GO699:GY699))*INDEX(AK683:AT690,MATCH(GN699,AI683:AI690,0),MATCH(HI694,AK682:AT682,0)))</f>
        <v>#REF!</v>
      </c>
      <c r="HJ699" s="668" t="e">
        <f>IF(GZ699,0,(#REF!-SUM(GO699:GY699))*INDEX(AK683:AT690,MATCH(GN699,AI683:AI690,0),MATCH(HJ694,AK682:AT682,0)))</f>
        <v>#REF!</v>
      </c>
      <c r="HK699" s="668" t="e">
        <f>IF(GZ699,0,(#REF!-SUM(GO699:GY699))*INDEX(AK683:AT690,MATCH(GN699,AI683:AI690,0),MATCH(HK694,AK682:AT682,0)))</f>
        <v>#REF!</v>
      </c>
      <c r="HL699" s="668" t="e">
        <f>(SUM(HB699:HK699)+SUM(GO699:GY699))=#REF!</f>
        <v>#REF!</v>
      </c>
      <c r="HM699" s="674"/>
      <c r="HN699" s="674"/>
      <c r="HO699" s="674"/>
      <c r="HP699" s="674"/>
      <c r="HQ699" s="674"/>
      <c r="HR699" s="674"/>
      <c r="HS699" s="674"/>
      <c r="HT699" s="674"/>
      <c r="HU699" s="674"/>
      <c r="HV699" s="674"/>
      <c r="HW699" s="674"/>
      <c r="HX699" s="674"/>
      <c r="HY699" s="674"/>
      <c r="HZ699" s="674"/>
    </row>
    <row r="700" spans="1:234" hidden="1" x14ac:dyDescent="0.25">
      <c r="A700" s="643" t="s">
        <v>208</v>
      </c>
      <c r="G700" s="670"/>
      <c r="H700" s="670"/>
      <c r="I700" s="674"/>
      <c r="J700" s="674"/>
      <c r="K700" s="674"/>
      <c r="L700" s="674"/>
      <c r="M700" s="674"/>
      <c r="N700" s="674"/>
      <c r="O700" s="674"/>
      <c r="P700" s="674"/>
      <c r="Q700" s="674"/>
      <c r="R700" s="674"/>
      <c r="S700" s="675"/>
      <c r="DR700" s="749">
        <v>2028</v>
      </c>
      <c r="DS700" s="665" t="e">
        <f>INDEX(DT677:EA678,MATCH(DR700,DR677:DR678,0),MATCH(DS693,DT675:EA675,0))*INDEX(AJ683:AT690,MATCH(DS693,AI683:AI690,0),MATCH(DS694,AJ682:AT682,0))</f>
        <v>#N/A</v>
      </c>
      <c r="DT700" s="665" t="e">
        <f>INDEX(DT677:EA678,MATCH(DR700,DR677:DR678,0),MATCH(DT693,DT675:EA675,0))*INDEX(AJ683:AT690,MATCH(DT693,AI683:AI690,0),MATCH(DT694,AJ682:AT682,0))</f>
        <v>#N/A</v>
      </c>
      <c r="DU700" s="665" t="e">
        <f>INDEX(DT677:EA678,MATCH(DR700,DR677:DR678,0),MATCH(DU693,DT675:EA675,0))*INDEX(AJ683:AT690,MATCH(DU693,AI683:AI690,0),MATCH(DU694,AJ682:AT682,0))</f>
        <v>#N/A</v>
      </c>
      <c r="DV700" s="665" t="e">
        <f>INDEX(DT677:EA678,MATCH(DR700,DR677:DR678,0),MATCH(DV693,DT675:EA675,0))*INDEX(AJ683:AT690,MATCH(DV693,AI683:AI690,0),MATCH(DV694,AJ682:AT682,0))</f>
        <v>#N/A</v>
      </c>
      <c r="DW700" s="665" t="e">
        <f>INDEX(DT677:EA678,MATCH(DR700,DR677:DR678,0),MATCH(DW693,DT675:EA675,0))*INDEX(AJ683:AT690,MATCH(DW693,AI683:AI690,0),MATCH(DW694,AJ682:AT682,0))</f>
        <v>#N/A</v>
      </c>
      <c r="DX700" s="665" t="e">
        <f>INDEX(DT677:EA678,MATCH(DR700,DR677:DR678,0),MATCH(DX693,DT675:EA675,0))*INDEX(AJ683:AT690,MATCH(DX693,AI683:AI690,0),MATCH(DX694,AJ682:AT682,0))</f>
        <v>#N/A</v>
      </c>
      <c r="DY700" s="665" t="e">
        <f>INDEX(DT677:EA678,MATCH(DR700,DR677:DR678,0),MATCH(DY693,DT675:EA675,0))*INDEX(AJ683:AT690,MATCH(DY693,AI683:AI690,0),MATCH(DY694,AJ682:AT682,0))</f>
        <v>#N/A</v>
      </c>
      <c r="DZ700" s="665" t="e">
        <f>INDEX(DT677:EA678,MATCH(DR700,DR677:DR678,0),MATCH(DZ693,DT675:EA675,0))*INDEX(AJ683:AT690,MATCH(DZ693,AI683:AI690,0),MATCH(DZ694,AJ682:AT682,0))</f>
        <v>#N/A</v>
      </c>
      <c r="EA700" s="665" t="e">
        <f>INDEX(DT677:EA678,MATCH(DR700,DR677:DR678,0),MATCH(EA693,DT675:EA675,0))*INDEX(AJ683:AT690,MATCH(EA693,AI683:AI690,0),MATCH(EA694,AJ682:AT682,0))</f>
        <v>#N/A</v>
      </c>
      <c r="EB700" s="665" t="e">
        <f>INDEX(DT677:EA678,MATCH(DR700,DR677:DR678,0),MATCH(EB693,DT675:EA675,0))*INDEX(AJ683:AT690,MATCH(EB693,AI683:AI690,0),MATCH(EB694,AJ682:AT682,0))</f>
        <v>#N/A</v>
      </c>
      <c r="EC700" s="665" t="e">
        <f>INDEX(DT677:EA678,MATCH(DR700,DR677:DR678,0),MATCH(EC693,DT675:EA675,0))*INDEX(AJ683:AT690,MATCH(EC693,AI683:AI690,0),MATCH(EC694,AJ682:AT682,0))</f>
        <v>#N/A</v>
      </c>
      <c r="ED700" s="665" t="e">
        <f>INDEX(DT677:EA678,MATCH(DR700,DR677:DR678,0),MATCH(ED693,DT675:EA675,0))*INDEX(AJ683:AT690,MATCH(ED693,AI683:AI690,0),MATCH(ED694,AJ682:AT682,0))</f>
        <v>#N/A</v>
      </c>
      <c r="EE700" s="665" t="e">
        <f>INDEX(DT677:EA678,MATCH(DR700,DR677:DR678,0),MATCH(EE693,DT675:EA675,0))*INDEX(AJ683:AT690,MATCH(EE693,AI683:AI690,0),MATCH(EE694,AJ682:AT682,0))</f>
        <v>#N/A</v>
      </c>
      <c r="EF700" s="665" t="e">
        <f>INDEX(DT677:EA678,MATCH(DR700,DR677:DR678,0),MATCH(EF693,DT675:EA675,0))*INDEX(AJ683:AT690,MATCH(EF693,AI683:AI690,0),MATCH(EF694,AJ682:AT682,0))</f>
        <v>#N/A</v>
      </c>
      <c r="EG700" s="665" t="e">
        <f>INDEX(DT677:EA678,MATCH(DR700,DR677:DR678,0),MATCH(EG693,DT675:EA675,0))*INDEX(AJ683:AT690,MATCH(EG693,AI683:AI690,0),MATCH(EG694,AJ682:AT682,0))</f>
        <v>#N/A</v>
      </c>
      <c r="EH700" s="665" t="e">
        <f>INDEX(DT677:EA678,MATCH(DR700,DR677:DR678,0),MATCH(EH693,DT675:EA675,0))*INDEX(AJ683:AT690,MATCH(EH693,AI683:AI690,0),MATCH(EH694,AJ682:AT682,0))</f>
        <v>#N/A</v>
      </c>
      <c r="EI700" s="665" t="e">
        <f>INDEX(DT677:EA678,MATCH(DR700,DR677:DR678,0),MATCH(EI693,DT675:EA675,0))*INDEX(AJ683:AT690,MATCH(EI693,AI683:AI690,0),MATCH(EI694,AJ682:AT682,0))</f>
        <v>#N/A</v>
      </c>
      <c r="EJ700" s="665" t="e">
        <f>INDEX(DT677:EA678,MATCH(DR700,DR677:DR678,0),MATCH(EJ693,DT675:EA675,0))*INDEX(AJ683:AT690,MATCH(EJ693,AI683:AI690,0),MATCH(EJ694,AJ682:AT682,0))</f>
        <v>#N/A</v>
      </c>
      <c r="EK700" s="665" t="e">
        <f>INDEX(DT677:EA678,MATCH(DR700,DR677:DR678,0),MATCH(EK693,DT675:EA675,0))*INDEX(AJ683:AT690,MATCH(EK693,AI683:AI690,0),MATCH(EK694,AJ682:AT682,0))</f>
        <v>#N/A</v>
      </c>
      <c r="EL700" s="665" t="e">
        <f>INDEX(DT677:EA678,MATCH(DR700,DR677:DR678,0),MATCH(EL693,DT675:EA675,0))*INDEX(AJ683:AT690,MATCH(EL693,AI683:AI690,0),MATCH(EL694,AJ682:AT682,0))</f>
        <v>#N/A</v>
      </c>
      <c r="EM700" s="665" t="e">
        <f>INDEX(DT677:EA678,MATCH(DR700,DR677:DR678,0),MATCH(EM693,DT675:EA675,0))*INDEX(AJ683:AT690,MATCH(EM693,AI683:AI690,0),MATCH(EM694,AJ682:AT682,0))</f>
        <v>#N/A</v>
      </c>
      <c r="EN700" s="665" t="e">
        <f>INDEX(DT677:EA678,MATCH(DR700,DR677:DR678,0),MATCH(EN693,DT675:EA675,0))*INDEX(AJ683:AT690,MATCH(EN693,AI683:AI690,0),MATCH(EN694,AJ682:AT682,0))</f>
        <v>#N/A</v>
      </c>
      <c r="EO700" s="665" t="e">
        <f>INDEX(DT677:EA678,MATCH(DR700,DR677:DR678,0),MATCH(EO693,DT675:EA675,0))*INDEX(AJ683:AT690,MATCH(EO693,AI683:AI690,0),MATCH(EO694,AJ682:AT682,0))</f>
        <v>#N/A</v>
      </c>
      <c r="EP700" s="665" t="e">
        <f>INDEX(DT677:EA678,MATCH(DR700,DR677:DR678,0),MATCH(EP693,DT675:EA675,0))*INDEX(AJ683:AT690,MATCH(EP693,AI683:AI690,0),MATCH(EP694,AJ682:AT682,0))</f>
        <v>#N/A</v>
      </c>
      <c r="EQ700" s="665" t="e">
        <f>INDEX(DT677:EA678,MATCH(DR700,DR677:DR678,0),MATCH(EQ693,DT675:EA675,0))*INDEX(AJ683:AT690,MATCH(EQ693,AI683:AI690,0),MATCH(EQ694,AJ682:AT682,0))</f>
        <v>#N/A</v>
      </c>
      <c r="ER700" s="665" t="e">
        <f>INDEX(DT677:EA678,MATCH(DR700,DR677:DR678,0),MATCH(ER693,DT675:EA675,0))*INDEX(AJ683:AT690,MATCH(ER693,AI683:AI690,0),MATCH(ER694,AJ682:AT682,0))</f>
        <v>#N/A</v>
      </c>
      <c r="ES700" s="665" t="e">
        <f>INDEX(DT677:EA678,MATCH(DR700,DR677:DR678,0),MATCH(ES693,DT675:EA675,0))*INDEX(AJ683:AT690,MATCH(ES693,AI683:AI690,0),MATCH(ES694,AJ682:AT682,0))</f>
        <v>#N/A</v>
      </c>
      <c r="ET700" s="665" t="e">
        <f>INDEX(DT677:EA678,MATCH(DR700,DR677:DR678,0),MATCH(ET693,DT675:EA675,0))*INDEX(AJ683:AT690,MATCH(ET693,AI683:AI690,0),MATCH(ET694,AJ682:AT682,0))</f>
        <v>#N/A</v>
      </c>
      <c r="EU700" s="665" t="e">
        <f>INDEX(DT677:EA678,MATCH(DR700,DR677:DR678,0),MATCH(EU693,DT675:EA675,0))*INDEX(AJ683:AT690,MATCH(EU693,AI683:AI690,0),MATCH(EU694,AJ682:AT682,0))</f>
        <v>#N/A</v>
      </c>
      <c r="EV700" s="665" t="e">
        <f>INDEX(DT677:EA678,MATCH(DR700,DR677:DR678,0),MATCH(EV693,DT675:EA675,0))*INDEX(AJ683:AT690,MATCH(EV693,AI683:AI690,0),MATCH(EV694,AJ682:AT682,0))</f>
        <v>#N/A</v>
      </c>
      <c r="EW700" s="665" t="e">
        <f>INDEX(DT677:EA678,MATCH(DR700,DR677:DR678,0),MATCH(EW693,DT675:EA675,0))*INDEX(AJ683:AT690,MATCH(EW693,AI683:AI690,0),MATCH(EW694,AJ682:AT682,0))</f>
        <v>#N/A</v>
      </c>
      <c r="EX700" s="665" t="e">
        <f>INDEX(DT677:EA678,MATCH(DR700,DR677:DR678,0),MATCH(EX693,DT675:EA675,0))*INDEX(AJ683:AT690,MATCH(EX693,AI683:AI690,0),MATCH(EX694,AJ682:AT682,0))</f>
        <v>#N/A</v>
      </c>
      <c r="EY700" s="665" t="e">
        <f>INDEX(DT677:EA678,MATCH(DR700,DR677:DR678,0),MATCH(EY693,DT675:EA675,0))*INDEX(AJ683:AT690,MATCH(EY693,AI683:AI690,0),MATCH(EY694,AJ682:AT682,0))</f>
        <v>#N/A</v>
      </c>
      <c r="EZ700" s="665" t="e">
        <f>INDEX(DT677:EA678,MATCH(DR700,DR677:DR678,0),MATCH(EZ693,DT675:EA675,0))*INDEX(AJ683:AT690,MATCH(EZ693,AI683:AI690,0),MATCH(EZ694,AJ682:AT682,0))</f>
        <v>#N/A</v>
      </c>
      <c r="FA700" s="665" t="e">
        <f>INDEX(DT677:EA678,MATCH(DR700,DR677:DR678,0),MATCH(FA693,DT675:EA675,0))*INDEX(AJ683:AT690,MATCH(FA693,AI683:AI690,0),MATCH(FA694,AJ682:AT682,0))</f>
        <v>#N/A</v>
      </c>
      <c r="FB700" s="665" t="e">
        <f>INDEX(DT677:EA678,MATCH(DR700,DR677:DR678,0),MATCH(FB693,DT675:EA675,0))*INDEX(AJ683:AT690,MATCH(FB693,AI683:AI690,0),MATCH(FB694,AJ682:AT682,0))</f>
        <v>#N/A</v>
      </c>
      <c r="FC700" s="665" t="e">
        <f>INDEX(DT677:EA678,MATCH(DR700,DR677:DR678,0),MATCH(FC693,DT675:EA675,0))*INDEX(AJ683:AT690,MATCH(FC693,AI683:AI690,0),MATCH(FC694,AJ682:AT682,0))</f>
        <v>#N/A</v>
      </c>
      <c r="FD700" s="665" t="e">
        <f>INDEX(DT677:EA678,MATCH(DR700,DR677:DR678,0),MATCH(FD693,DT675:EA675,0))*INDEX(AJ683:AT690,MATCH(FD693,AI683:AI690,0),MATCH(FD694,AJ682:AT682,0))</f>
        <v>#N/A</v>
      </c>
      <c r="FE700" s="665" t="e">
        <f>INDEX(DT677:EA678,MATCH(DR700,DR677:DR678,0),MATCH(FE693,DT675:EA675,0))*INDEX(AJ683:AT690,MATCH(FE693,AI683:AI690,0),MATCH(FE694,AJ682:AT682,0))</f>
        <v>#N/A</v>
      </c>
      <c r="FF700" s="665" t="e">
        <f>INDEX(DT677:EA678,MATCH(DR700,DR677:DR678,0),MATCH(FF693,DT675:EA675,0))*INDEX(AJ683:AT690,MATCH(FF693,AI683:AI690,0),MATCH(FF694,AJ682:AT682,0))</f>
        <v>#N/A</v>
      </c>
      <c r="FG700" s="665" t="e">
        <f>INDEX(DT677:EA678,MATCH(DR700,DR677:DR678,0),MATCH(FG693,DT675:EA675,0))*INDEX(AJ683:AT690,MATCH(FG693,AI683:AI690,0),MATCH(FG694,AJ682:AT682,0))</f>
        <v>#N/A</v>
      </c>
      <c r="FH700" s="665" t="e">
        <f>INDEX(DT677:EA678,MATCH(DR700,DR677:DR678,0),MATCH(FH693,DT675:EA675,0))*INDEX(AJ683:AT690,MATCH(FH693,AI683:AI690,0),MATCH(FH694,AJ682:AT682,0))</f>
        <v>#N/A</v>
      </c>
      <c r="FI700" s="665" t="e">
        <f>INDEX(DT677:EA678,MATCH(DR700,DR677:DR678,0),MATCH(FI693,DT675:EA675,0))*INDEX(AJ683:AT690,MATCH(FI693,AI683:AI690,0),MATCH(FI694,AJ682:AT682,0))</f>
        <v>#N/A</v>
      </c>
      <c r="FJ700" s="665" t="e">
        <f>INDEX(DT677:EA678,MATCH(DR700,DR677:DR678,0),MATCH(FJ693,DT675:EA675,0))*INDEX(AJ683:AT690,MATCH(FJ693,AI683:AI690,0),MATCH(FJ694,AJ682:AT682,0))</f>
        <v>#N/A</v>
      </c>
      <c r="FK700" s="665" t="e">
        <f>INDEX(DT677:EA678,MATCH(DR700,DR677:DR678,0),MATCH(FK693,DT675:EA675,0))*INDEX(AJ683:AT690,MATCH(FK693,AI683:AI690,0),MATCH(FK694,AJ682:AT682,0))</f>
        <v>#N/A</v>
      </c>
      <c r="FL700" s="665" t="e">
        <f>INDEX(DT677:EA678,MATCH(DR700,DR677:DR678,0),MATCH(FL693,DT675:EA675,0))*INDEX(AJ683:AT690,MATCH(FL693,AI683:AI690,0),MATCH(FL694,AJ682:AT682,0))</f>
        <v>#N/A</v>
      </c>
      <c r="FM700" s="665" t="e">
        <f>INDEX(DT677:EA678,MATCH(DR700,DR677:DR678,0),MATCH(FM693,DT675:EA675,0))*INDEX(AJ683:AT690,MATCH(FM693,AI683:AI690,0),MATCH(FM694,AJ682:AT682,0))</f>
        <v>#N/A</v>
      </c>
      <c r="FN700" s="665" t="e">
        <f>INDEX(DT677:EA678,MATCH(DR700,DR677:DR678,0),MATCH(FN693,DT675:EA675,0))*INDEX(AJ683:AT690,MATCH(FN693,AI683:AI690,0),MATCH(FN694,AJ682:AT682,0))</f>
        <v>#N/A</v>
      </c>
      <c r="FO700" s="665" t="e">
        <f>INDEX(DT677:EA678,MATCH(DR700,DR677:DR678,0),MATCH(FO693,DT675:EA675,0))*INDEX(AJ683:AT690,MATCH(FO693,AI683:AI690,0),MATCH(FO694,AJ682:AT682,0))</f>
        <v>#N/A</v>
      </c>
      <c r="FP700" s="665" t="e">
        <f>INDEX(DT677:EA678,MATCH(DR700,DR677:DR678,0),MATCH(FP693,DT675:EA675,0))*INDEX(AJ683:AT690,MATCH(FP693,AI683:AI690,0),MATCH(FP694,AJ682:AT682,0))</f>
        <v>#N/A</v>
      </c>
      <c r="FQ700" s="665" t="e">
        <f>INDEX(DT677:EA678,MATCH(DR700,DR677:DR678,0),MATCH(FQ693,DT675:EA675,0))*INDEX(AJ683:AT690,MATCH(FQ693,AI683:AI690,0),MATCH(FQ694,AJ682:AT682,0))</f>
        <v>#N/A</v>
      </c>
      <c r="FR700" s="665" t="e">
        <f>INDEX(DT677:EA678,MATCH(DR700,DR677:DR678,0),MATCH(FR693,DT675:EA675,0))*INDEX(AJ683:AT690,MATCH(FR693,AI683:AI690,0),MATCH(FR694,AJ682:AT682,0))</f>
        <v>#N/A</v>
      </c>
      <c r="FS700" s="665" t="e">
        <f>INDEX(DT677:EA678,MATCH(DR700,DR677:DR678,0),MATCH(FS693,DT675:EA675,0))*INDEX(AJ683:AT690,MATCH(FS693,AI683:AI690,0),MATCH(FS694,AJ682:AT682,0))</f>
        <v>#N/A</v>
      </c>
      <c r="FT700" s="665" t="e">
        <f>INDEX(DT677:EA678,MATCH(DR700,DR677:DR678,0),MATCH(FT693,DT675:EA675,0))*INDEX(AJ683:AT690,MATCH(FT693,AI683:AI690,0),MATCH(FT694,AJ682:AT682,0))</f>
        <v>#N/A</v>
      </c>
      <c r="FU700" s="665" t="e">
        <f>INDEX(DT677:EA678,MATCH(DR700,DR677:DR678,0),MATCH(FU693,DT675:EA675,0))*INDEX(AJ683:AT690,MATCH(FU693,AI683:AI690,0),MATCH(FU694,AJ682:AT682,0))</f>
        <v>#N/A</v>
      </c>
      <c r="FV700" s="665" t="e">
        <f>INDEX(DT677:EA678,MATCH(DR700,DR677:DR678,0),MATCH(FV693,DT675:EA675,0))*INDEX(AJ683:AT690,MATCH(FV693,AI683:AI690,0),MATCH(FV694,AJ682:AT682,0))</f>
        <v>#N/A</v>
      </c>
      <c r="FW700" s="665" t="e">
        <f>INDEX(DT677:EA678,MATCH(DR700,DR677:DR678,0),MATCH(FW693,DT675:EA675,0))*INDEX(AJ683:AT690,MATCH(FW693,AI683:AI690,0),MATCH(FW694,AJ682:AT682,0))</f>
        <v>#N/A</v>
      </c>
      <c r="FX700" s="665" t="e">
        <f>INDEX(DT677:EA678,MATCH(DR700,DR677:DR678,0),MATCH(FX693,DT675:EA675,0))*INDEX(AJ683:AT690,MATCH(FX693,AI683:AI690,0),MATCH(FX694,AJ682:AT682,0))</f>
        <v>#N/A</v>
      </c>
      <c r="FY700" s="665" t="e">
        <f>INDEX(DT677:EA678,MATCH(DR700,DR677:DR678,0),MATCH(FY693,DT675:EA675,0))*INDEX(AJ683:AT690,MATCH(FY693,AI683:AI690,0),MATCH(FY694,AJ682:AT682,0))</f>
        <v>#N/A</v>
      </c>
      <c r="FZ700" s="665" t="e">
        <f>INDEX(DT677:EA678,MATCH(DR700,DR677:DR678,0),MATCH(FZ693,DT675:EA675,0))*INDEX(AJ683:AT690,MATCH(FZ693,AI683:AI690,0),MATCH(FZ694,AJ682:AT682,0))</f>
        <v>#N/A</v>
      </c>
      <c r="GA700" s="665" t="e">
        <f>INDEX(DT677:EA678,MATCH(DR700,DR677:DR678,0),MATCH(GA693,DT675:EA675,0))*INDEX(AJ683:AT690,MATCH(GA693,AI683:AI690,0),MATCH(GA694,AJ682:AT682,0))</f>
        <v>#N/A</v>
      </c>
      <c r="GB700" s="665" t="e">
        <f>INDEX(DT677:EA678,MATCH(DR700,DR677:DR678,0),MATCH(GB693,DT675:EA675,0))*INDEX(AJ683:AT690,MATCH(GB693,AI683:AI690,0),MATCH(GB694,AJ682:AT682,0))</f>
        <v>#N/A</v>
      </c>
      <c r="GC700" s="665" t="e">
        <f>INDEX(DT677:EA678,MATCH(DR700,DR677:DR678,0),MATCH(GC693,DT675:EA675,0))*INDEX(AJ683:AT690,MATCH(GC693,AI683:AI690,0),MATCH(GC694,AJ682:AT682,0))</f>
        <v>#N/A</v>
      </c>
      <c r="GD700" s="665" t="e">
        <f>INDEX(DT677:EA678,MATCH(DR700,DR677:DR678,0),MATCH(GD693,DT675:EA675,0))*INDEX(AJ683:AT690,MATCH(GD693,AI683:AI690,0),MATCH(GD694,AJ682:AT682,0))</f>
        <v>#N/A</v>
      </c>
      <c r="GE700" s="665" t="e">
        <f>INDEX(DT677:EA678,MATCH(DR700,DR677:DR678,0),MATCH(GE693,DT675:EA675,0))*INDEX(AJ683:AT690,MATCH(GE693,AI683:AI690,0),MATCH(GE694,AJ682:AT682,0))</f>
        <v>#N/A</v>
      </c>
      <c r="GF700" s="665" t="e">
        <f>INDEX(DT677:EA678,MATCH(DR700,DR677:DR678,0),MATCH(GF693,DT675:EA675,0))*INDEX(AJ683:AT690,MATCH(GF693,AI683:AI690,0),MATCH(GF694,AJ682:AT682,0))</f>
        <v>#N/A</v>
      </c>
      <c r="GG700" s="665" t="e">
        <f>INDEX(DT677:EA678,MATCH(DR700,DR677:DR678,0),MATCH(GG693,DT675:EA675,0))*INDEX(AJ683:AT690,MATCH(GG693,AI683:AI690,0),MATCH(GG694,AJ682:AT682,0))</f>
        <v>#N/A</v>
      </c>
      <c r="GH700" s="665" t="e">
        <f>INDEX(DT677:EA678,MATCH(DR700,DR677:DR678,0),MATCH(GH693,DT675:EA675,0))*INDEX(AJ683:AT690,MATCH(GH693,AI683:AI690,0),MATCH(GH694,AJ682:AT682,0))</f>
        <v>#N/A</v>
      </c>
      <c r="GI700" s="665" t="e">
        <f>INDEX(DT677:EA678,MATCH(DR700,DR677:DR678,0),MATCH(GI693,DT675:EA675,0))*INDEX(AJ683:AT690,MATCH(GI693,AI683:AI690,0),MATCH(GI694,AJ682:AT682,0))</f>
        <v>#N/A</v>
      </c>
      <c r="GJ700" s="665" t="e">
        <f>INDEX(DT677:EA678,MATCH(DR700,DR677:DR678,0),MATCH(GJ693,DT675:EA675,0))*INDEX(AJ683:AT690,MATCH(GJ693,AI683:AI690,0),MATCH(GJ694,AJ682:AT682,0))</f>
        <v>#N/A</v>
      </c>
      <c r="GK700" s="665" t="e">
        <f>INDEX(DT677:EA678,MATCH(DR700,DR677:DR678,0),MATCH(GK693,DT675:EA675,0))*INDEX(AJ683:AT690,MATCH(GK693,AI683:AI690,0),MATCH(GK694,AJ682:AT682,0))</f>
        <v>#N/A</v>
      </c>
      <c r="GL700" s="665" t="e">
        <f>SUM(DS700:GK700)=#REF!-SUM(HB700:HK700)</f>
        <v>#N/A</v>
      </c>
      <c r="GM700" s="667"/>
      <c r="GN700" s="749">
        <v>2028</v>
      </c>
      <c r="GO700" s="664" t="e">
        <f>SUMIF(DS682:EN682,GO682,DS700:EN700)</f>
        <v>#N/A</v>
      </c>
      <c r="GP700" s="668" t="e">
        <f>SUMIF(DS682:GK682,GP682,DS700:GK700)</f>
        <v>#N/A</v>
      </c>
      <c r="GQ700" s="668" t="e">
        <f>SUMIF(DS682:GK682,GQ682,DS700:GK700)</f>
        <v>#N/A</v>
      </c>
      <c r="GR700" s="668" t="e">
        <f>SUMIF(DS682:GK682,GR682,DS700:GK700)</f>
        <v>#N/A</v>
      </c>
      <c r="GS700" s="668" t="e">
        <f>SUMIF(DS682:GK682,GS682,DS700:GK700)</f>
        <v>#N/A</v>
      </c>
      <c r="GT700" s="668" t="e">
        <f>SUMIF(DS682:GK682,GT682,DS700:GK700)</f>
        <v>#N/A</v>
      </c>
      <c r="GU700" s="668" t="e">
        <f>SUMIF(DS682:GK682,GU682,DS700:GK700)</f>
        <v>#N/A</v>
      </c>
      <c r="GV700" s="668" t="e">
        <f>SUMIF(DS682:GK682,GV682,DS700:GK700)</f>
        <v>#N/A</v>
      </c>
      <c r="GW700" s="668" t="e">
        <f>SUMIF(DS682:GK682,GW682,DS700:GK700)</f>
        <v>#N/A</v>
      </c>
      <c r="GX700" s="668" t="e">
        <f>SUMIF(DS682:GK682,GX682,DS700:GK700)</f>
        <v>#N/A</v>
      </c>
      <c r="GY700" s="668" t="e">
        <f>SUMIF(DS682:GK682,GY682,DS700:GK700)</f>
        <v>#N/A</v>
      </c>
      <c r="GZ700" s="646" t="e">
        <f>#REF!=SUM(GO700:GY700)</f>
        <v>#REF!</v>
      </c>
      <c r="HB700" s="668" t="e">
        <f>IF(GZ700,0,(#REF!-SUM(GO700:GY700))*INDEX(AK683:AT690,MATCH(GN700,AI683:AI690,0),MATCH(HB694,AK682:AT682,0)))</f>
        <v>#REF!</v>
      </c>
      <c r="HC700" s="668" t="e">
        <f>IF(GZ700,0,(#REF!-SUM(GO700:GY700))*INDEX(AK683:AT690,MATCH(GN700,AI683:AI690,0),MATCH(HC694,AK682:AT682,0)))</f>
        <v>#REF!</v>
      </c>
      <c r="HD700" s="668" t="e">
        <f>IF(GZ700,0,(#REF!-SUM(GO700:GY700))*INDEX(AK683:AT690,MATCH(GN700,AI683:AI690,0),MATCH(HD694,AK682:AT682,0)))</f>
        <v>#REF!</v>
      </c>
      <c r="HE700" s="668" t="e">
        <f>IF(GZ700,0,(#REF!-SUM(GO700:GY700))*INDEX(AK683:AT690,MATCH(GN700,AI683:AI690,0),MATCH(HE694,AK682:AT682,0)))</f>
        <v>#REF!</v>
      </c>
      <c r="HF700" s="668" t="e">
        <f>IF(GZ700,0,(#REF!-SUM(GO700:GY700))*INDEX(AK683:AT690,MATCH(GN700,AI683:AI690,0),MATCH(HF694,AK682:AT682,0)))</f>
        <v>#REF!</v>
      </c>
      <c r="HG700" s="668" t="e">
        <f>IF(GZ700,0,(#REF!-SUM(GO700:GY700))*INDEX(AK683:AT690,MATCH(GN700,AI683:AI690,0),MATCH(HG694,AK682:AT682,0)))</f>
        <v>#REF!</v>
      </c>
      <c r="HH700" s="668" t="e">
        <f>IF(GZ700,0,(#REF!-SUM(GO700:GY700))*INDEX(AK683:AT690,MATCH(GN700,AI683:AI690,0),MATCH(HH694,AK682:AT682,0)))</f>
        <v>#REF!</v>
      </c>
      <c r="HI700" s="668" t="e">
        <f>IF(GZ700,0,(#REF!-SUM(GO700:GY700))*INDEX(AK683:AT690,MATCH(GN700,AI683:AI690,0),MATCH(HI694,AK682:AT682,0)))</f>
        <v>#REF!</v>
      </c>
      <c r="HJ700" s="668" t="e">
        <f>IF(GZ700,0,(#REF!-SUM(GO700:GY700))*INDEX(AK683:AT690,MATCH(GN700,AI683:AI690,0),MATCH(HJ694,AK682:AT682,0)))</f>
        <v>#REF!</v>
      </c>
      <c r="HK700" s="668" t="e">
        <f>IF(GZ700,0,(#REF!-SUM(GO700:GY700))*INDEX(AK683:AT690,MATCH(GN700,AI683:AI690,0),MATCH(HK694,AK682:AT682,0)))</f>
        <v>#REF!</v>
      </c>
      <c r="HL700" s="668" t="e">
        <f>(SUM(HB700:HK700)+SUM(GO700:GY700))=#REF!</f>
        <v>#REF!</v>
      </c>
      <c r="HM700" s="674"/>
      <c r="HN700" s="674"/>
      <c r="HO700" s="674"/>
      <c r="HP700" s="674"/>
      <c r="HQ700" s="674"/>
      <c r="HR700" s="674"/>
      <c r="HS700" s="674"/>
      <c r="HT700" s="674"/>
      <c r="HU700" s="674"/>
      <c r="HV700" s="674"/>
      <c r="HW700" s="674"/>
      <c r="HX700" s="674"/>
      <c r="HY700" s="674"/>
      <c r="HZ700" s="674"/>
    </row>
    <row r="701" spans="1:234" hidden="1" x14ac:dyDescent="0.25">
      <c r="A701" s="643" t="s">
        <v>208</v>
      </c>
      <c r="S701" s="663"/>
      <c r="DR701" s="749">
        <v>2029</v>
      </c>
      <c r="DS701" s="665" t="e">
        <f>INDEX(DT677:EA678,MATCH(DR701,DR677:DR678,0),MATCH(DS693,DT675:EA675,0))*INDEX(AJ683:AT690,MATCH(DS693,AI683:AI690,0),MATCH(DS694,AJ682:AT682,0))</f>
        <v>#N/A</v>
      </c>
      <c r="DT701" s="665" t="e">
        <f>INDEX(DT677:EA678,MATCH(DR701,DR677:DR678,0),MATCH(DT693,DT675:EA675,0))*INDEX(AJ683:AT690,MATCH(DT693,AI683:AI690,0),MATCH(DT694,AJ682:AT682,0))</f>
        <v>#N/A</v>
      </c>
      <c r="DU701" s="665" t="e">
        <f>INDEX(DT677:EA678,MATCH(DR701,DR677:DR678,0),MATCH(DU693,DT675:EA675,0))*INDEX(AJ683:AT690,MATCH(DU693,AI683:AI690,0),MATCH(DU694,AJ682:AT682,0))</f>
        <v>#N/A</v>
      </c>
      <c r="DV701" s="665" t="e">
        <f>INDEX(DT677:EA678,MATCH(DR701,DR677:DR678,0),MATCH(DV693,DT675:EA675,0))*INDEX(AJ683:AT690,MATCH(DV693,AI683:AI690,0),MATCH(DV694,AJ682:AT682,0))</f>
        <v>#N/A</v>
      </c>
      <c r="DW701" s="665" t="e">
        <f>INDEX(DT677:EA678,MATCH(DR701,DR677:DR678,0),MATCH(DW693,DT675:EA675,0))*INDEX(AJ683:AT690,MATCH(DW693,AI683:AI690,0),MATCH(DW694,AJ682:AT682,0))</f>
        <v>#N/A</v>
      </c>
      <c r="DX701" s="665" t="e">
        <f>INDEX(DT677:EA678,MATCH(DR701,DR677:DR678,0),MATCH(DX693,DT675:EA675,0))*INDEX(AJ683:AT690,MATCH(DX693,AI683:AI690,0),MATCH(DX694,AJ682:AT682,0))</f>
        <v>#N/A</v>
      </c>
      <c r="DY701" s="665" t="e">
        <f>INDEX(DT677:EA678,MATCH(DR701,DR677:DR678,0),MATCH(DY693,DT675:EA675,0))*INDEX(AJ683:AT690,MATCH(DY693,AI683:AI690,0),MATCH(DY694,AJ682:AT682,0))</f>
        <v>#N/A</v>
      </c>
      <c r="DZ701" s="665" t="e">
        <f>INDEX(DT677:EA678,MATCH(DR701,DR677:DR678,0),MATCH(DZ693,DT675:EA675,0))*INDEX(AJ683:AT690,MATCH(DZ693,AI683:AI690,0),MATCH(DZ694,AJ682:AT682,0))</f>
        <v>#N/A</v>
      </c>
      <c r="EA701" s="665" t="e">
        <f>INDEX(DT677:EA678,MATCH(DR701,DR677:DR678,0),MATCH(EA693,DT675:EA675,0))*INDEX(AJ683:AT690,MATCH(EA693,AI683:AI690,0),MATCH(EA694,AJ682:AT682,0))</f>
        <v>#N/A</v>
      </c>
      <c r="EB701" s="665" t="e">
        <f>INDEX(DT677:EA678,MATCH(DR701,DR677:DR678,0),MATCH(EB693,DT675:EA675,0))*INDEX(AJ683:AT690,MATCH(EB693,AI683:AI690,0),MATCH(EB694,AJ682:AT682,0))</f>
        <v>#N/A</v>
      </c>
      <c r="EC701" s="665" t="e">
        <f>INDEX(DT677:EA678,MATCH(DR701,DR677:DR678,0),MATCH(EC693,DT675:EA675,0))*INDEX(AJ683:AT690,MATCH(EC693,AI683:AI690,0),MATCH(EC694,AJ682:AT682,0))</f>
        <v>#N/A</v>
      </c>
      <c r="ED701" s="665" t="e">
        <f>INDEX(DT677:EA678,MATCH(DR701,DR677:DR678,0),MATCH(ED693,DT675:EA675,0))*INDEX(AJ683:AT690,MATCH(ED693,AI683:AI690,0),MATCH(ED694,AJ682:AT682,0))</f>
        <v>#N/A</v>
      </c>
      <c r="EE701" s="665" t="e">
        <f>INDEX(DT677:EA678,MATCH(DR701,DR677:DR678,0),MATCH(EE693,DT675:EA675,0))*INDEX(AJ683:AT690,MATCH(EE693,AI683:AI690,0),MATCH(EE694,AJ682:AT682,0))</f>
        <v>#N/A</v>
      </c>
      <c r="EF701" s="665" t="e">
        <f>INDEX(DT677:EA678,MATCH(DR701,DR677:DR678,0),MATCH(EF693,DT675:EA675,0))*INDEX(AJ683:AT690,MATCH(EF693,AI683:AI690,0),MATCH(EF694,AJ682:AT682,0))</f>
        <v>#N/A</v>
      </c>
      <c r="EG701" s="665" t="e">
        <f>INDEX(DT677:EA678,MATCH(DR701,DR677:DR678,0),MATCH(EG693,DT675:EA675,0))*INDEX(AJ683:AT690,MATCH(EG693,AI683:AI690,0),MATCH(EG694,AJ682:AT682,0))</f>
        <v>#N/A</v>
      </c>
      <c r="EH701" s="665" t="e">
        <f>INDEX(DT677:EA678,MATCH(DR701,DR677:DR678,0),MATCH(EH693,DT675:EA675,0))*INDEX(AJ683:AT690,MATCH(EH693,AI683:AI690,0),MATCH(EH694,AJ682:AT682,0))</f>
        <v>#N/A</v>
      </c>
      <c r="EI701" s="665" t="e">
        <f>INDEX(DT677:EA678,MATCH(DR701,DR677:DR678,0),MATCH(EI693,DT675:EA675,0))*INDEX(AJ683:AT690,MATCH(EI693,AI683:AI690,0),MATCH(EI694,AJ682:AT682,0))</f>
        <v>#N/A</v>
      </c>
      <c r="EJ701" s="665" t="e">
        <f>INDEX(DT677:EA678,MATCH(DR701,DR677:DR678,0),MATCH(EJ693,DT675:EA675,0))*INDEX(AJ683:AT690,MATCH(EJ693,AI683:AI690,0),MATCH(EJ694,AJ682:AT682,0))</f>
        <v>#N/A</v>
      </c>
      <c r="EK701" s="665" t="e">
        <f>INDEX(DT677:EA678,MATCH(DR701,DR677:DR678,0),MATCH(EK693,DT675:EA675,0))*INDEX(AJ683:AT690,MATCH(EK693,AI683:AI690,0),MATCH(EK694,AJ682:AT682,0))</f>
        <v>#N/A</v>
      </c>
      <c r="EL701" s="665" t="e">
        <f>INDEX(DT677:EA678,MATCH(DR701,DR677:DR678,0),MATCH(EL693,DT675:EA675,0))*INDEX(AJ683:AT690,MATCH(EL693,AI683:AI690,0),MATCH(EL694,AJ682:AT682,0))</f>
        <v>#N/A</v>
      </c>
      <c r="EM701" s="665" t="e">
        <f>INDEX(DT677:EA678,MATCH(DR701,DR677:DR678,0),MATCH(EM693,DT675:EA675,0))*INDEX(AJ683:AT690,MATCH(EM693,AI683:AI690,0),MATCH(EM694,AJ682:AT682,0))</f>
        <v>#N/A</v>
      </c>
      <c r="EN701" s="665" t="e">
        <f>INDEX(DT677:EA678,MATCH(DR701,DR677:DR678,0),MATCH(EN693,DT675:EA675,0))*INDEX(AJ683:AT690,MATCH(EN693,AI683:AI690,0),MATCH(EN694,AJ682:AT682,0))</f>
        <v>#N/A</v>
      </c>
      <c r="EO701" s="665" t="e">
        <f>INDEX(DT677:EA678,MATCH(DR701,DR677:DR678,0),MATCH(EO693,DT675:EA675,0))*INDEX(AJ683:AT690,MATCH(EO693,AI683:AI690,0),MATCH(EO694,AJ682:AT682,0))</f>
        <v>#N/A</v>
      </c>
      <c r="EP701" s="665" t="e">
        <f>INDEX(DT677:EA678,MATCH(DR701,DR677:DR678,0),MATCH(EP693,DT675:EA675,0))*INDEX(AJ683:AT690,MATCH(EP693,AI683:AI690,0),MATCH(EP694,AJ682:AT682,0))</f>
        <v>#N/A</v>
      </c>
      <c r="EQ701" s="665" t="e">
        <f>INDEX(DT677:EA678,MATCH(DR701,DR677:DR678,0),MATCH(EQ693,DT675:EA675,0))*INDEX(AJ683:AT690,MATCH(EQ693,AI683:AI690,0),MATCH(EQ694,AJ682:AT682,0))</f>
        <v>#N/A</v>
      </c>
      <c r="ER701" s="665" t="e">
        <f>INDEX(DT677:EA678,MATCH(DR701,DR677:DR678,0),MATCH(ER693,DT675:EA675,0))*INDEX(AJ683:AT690,MATCH(ER693,AI683:AI690,0),MATCH(ER694,AJ682:AT682,0))</f>
        <v>#N/A</v>
      </c>
      <c r="ES701" s="665" t="e">
        <f>INDEX(DT677:EA678,MATCH(DR701,DR677:DR678,0),MATCH(ES693,DT675:EA675,0))*INDEX(AJ683:AT690,MATCH(ES693,AI683:AI690,0),MATCH(ES694,AJ682:AT682,0))</f>
        <v>#N/A</v>
      </c>
      <c r="ET701" s="665" t="e">
        <f>INDEX(DT677:EA678,MATCH(DR701,DR677:DR678,0),MATCH(ET693,DT675:EA675,0))*INDEX(AJ683:AT690,MATCH(ET693,AI683:AI690,0),MATCH(ET694,AJ682:AT682,0))</f>
        <v>#N/A</v>
      </c>
      <c r="EU701" s="665" t="e">
        <f>INDEX(DT677:EA678,MATCH(DR701,DR677:DR678,0),MATCH(EU693,DT675:EA675,0))*INDEX(AJ683:AT690,MATCH(EU693,AI683:AI690,0),MATCH(EU694,AJ682:AT682,0))</f>
        <v>#N/A</v>
      </c>
      <c r="EV701" s="665" t="e">
        <f>INDEX(DT677:EA678,MATCH(DR701,DR677:DR678,0),MATCH(EV693,DT675:EA675,0))*INDEX(AJ683:AT690,MATCH(EV693,AI683:AI690,0),MATCH(EV694,AJ682:AT682,0))</f>
        <v>#N/A</v>
      </c>
      <c r="EW701" s="665" t="e">
        <f>INDEX(DT677:EA678,MATCH(DR701,DR677:DR678,0),MATCH(EW693,DT675:EA675,0))*INDEX(AJ683:AT690,MATCH(EW693,AI683:AI690,0),MATCH(EW694,AJ682:AT682,0))</f>
        <v>#N/A</v>
      </c>
      <c r="EX701" s="665" t="e">
        <f>INDEX(DT677:EA678,MATCH(DR701,DR677:DR678,0),MATCH(EX693,DT675:EA675,0))*INDEX(AJ683:AT690,MATCH(EX693,AI683:AI690,0),MATCH(EX694,AJ682:AT682,0))</f>
        <v>#N/A</v>
      </c>
      <c r="EY701" s="665" t="e">
        <f>INDEX(DT677:EA678,MATCH(DR701,DR677:DR678,0),MATCH(EY693,DT675:EA675,0))*INDEX(AJ683:AT690,MATCH(EY693,AI683:AI690,0),MATCH(EY694,AJ682:AT682,0))</f>
        <v>#N/A</v>
      </c>
      <c r="EZ701" s="665" t="e">
        <f>INDEX(DT677:EA678,MATCH(DR701,DR677:DR678,0),MATCH(EZ693,DT675:EA675,0))*INDEX(AJ683:AT690,MATCH(EZ693,AI683:AI690,0),MATCH(EZ694,AJ682:AT682,0))</f>
        <v>#N/A</v>
      </c>
      <c r="FA701" s="665" t="e">
        <f>INDEX(DT677:EA678,MATCH(DR701,DR677:DR678,0),MATCH(FA693,DT675:EA675,0))*INDEX(AJ683:AT690,MATCH(FA693,AI683:AI690,0),MATCH(FA694,AJ682:AT682,0))</f>
        <v>#N/A</v>
      </c>
      <c r="FB701" s="665" t="e">
        <f>INDEX(DT677:EA678,MATCH(DR701,DR677:DR678,0),MATCH(FB693,DT675:EA675,0))*INDEX(AJ683:AT690,MATCH(FB693,AI683:AI690,0),MATCH(FB694,AJ682:AT682,0))</f>
        <v>#N/A</v>
      </c>
      <c r="FC701" s="665" t="e">
        <f>INDEX(DT677:EA678,MATCH(DR701,DR677:DR678,0),MATCH(FC693,DT675:EA675,0))*INDEX(AJ683:AT690,MATCH(FC693,AI683:AI690,0),MATCH(FC694,AJ682:AT682,0))</f>
        <v>#N/A</v>
      </c>
      <c r="FD701" s="665" t="e">
        <f>INDEX(DT677:EA678,MATCH(DR701,DR677:DR678,0),MATCH(FD693,DT675:EA675,0))*INDEX(AJ683:AT690,MATCH(FD693,AI683:AI690,0),MATCH(FD694,AJ682:AT682,0))</f>
        <v>#N/A</v>
      </c>
      <c r="FE701" s="665" t="e">
        <f>INDEX(DT677:EA678,MATCH(DR701,DR677:DR678,0),MATCH(FE693,DT675:EA675,0))*INDEX(AJ683:AT690,MATCH(FE693,AI683:AI690,0),MATCH(FE694,AJ682:AT682,0))</f>
        <v>#N/A</v>
      </c>
      <c r="FF701" s="665" t="e">
        <f>INDEX(DT677:EA678,MATCH(DR701,DR677:DR678,0),MATCH(FF693,DT675:EA675,0))*INDEX(AJ683:AT690,MATCH(FF693,AI683:AI690,0),MATCH(FF694,AJ682:AT682,0))</f>
        <v>#N/A</v>
      </c>
      <c r="FG701" s="665" t="e">
        <f>INDEX(DT677:EA678,MATCH(DR701,DR677:DR678,0),MATCH(FG693,DT675:EA675,0))*INDEX(AJ683:AT690,MATCH(FG693,AI683:AI690,0),MATCH(FG694,AJ682:AT682,0))</f>
        <v>#N/A</v>
      </c>
      <c r="FH701" s="665" t="e">
        <f>INDEX(DT677:EA678,MATCH(DR701,DR677:DR678,0),MATCH(FH693,DT675:EA675,0))*INDEX(AJ683:AT690,MATCH(FH693,AI683:AI690,0),MATCH(FH694,AJ682:AT682,0))</f>
        <v>#N/A</v>
      </c>
      <c r="FI701" s="665" t="e">
        <f>INDEX(DT677:EA678,MATCH(DR701,DR677:DR678,0),MATCH(FI693,DT675:EA675,0))*INDEX(AJ683:AT690,MATCH(FI693,AI683:AI690,0),MATCH(FI694,AJ682:AT682,0))</f>
        <v>#N/A</v>
      </c>
      <c r="FJ701" s="665" t="e">
        <f>INDEX(DT677:EA678,MATCH(DR701,DR677:DR678,0),MATCH(FJ693,DT675:EA675,0))*INDEX(AJ683:AT690,MATCH(FJ693,AI683:AI690,0),MATCH(FJ694,AJ682:AT682,0))</f>
        <v>#N/A</v>
      </c>
      <c r="FK701" s="665" t="e">
        <f>INDEX(DT677:EA678,MATCH(DR701,DR677:DR678,0),MATCH(FK693,DT675:EA675,0))*INDEX(AJ683:AT690,MATCH(FK693,AI683:AI690,0),MATCH(FK694,AJ682:AT682,0))</f>
        <v>#N/A</v>
      </c>
      <c r="FL701" s="665" t="e">
        <f>INDEX(DT677:EA678,MATCH(DR701,DR677:DR678,0),MATCH(FL693,DT675:EA675,0))*INDEX(AJ683:AT690,MATCH(FL693,AI683:AI690,0),MATCH(FL694,AJ682:AT682,0))</f>
        <v>#N/A</v>
      </c>
      <c r="FM701" s="665" t="e">
        <f>INDEX(DT677:EA678,MATCH(DR701,DR677:DR678,0),MATCH(FM693,DT675:EA675,0))*INDEX(AJ683:AT690,MATCH(FM693,AI683:AI690,0),MATCH(FM694,AJ682:AT682,0))</f>
        <v>#N/A</v>
      </c>
      <c r="FN701" s="665" t="e">
        <f>INDEX(DT677:EA678,MATCH(DR701,DR677:DR678,0),MATCH(FN693,DT675:EA675,0))*INDEX(AJ683:AT690,MATCH(FN693,AI683:AI690,0),MATCH(FN694,AJ682:AT682,0))</f>
        <v>#N/A</v>
      </c>
      <c r="FO701" s="665" t="e">
        <f>INDEX(DT677:EA678,MATCH(DR701,DR677:DR678,0),MATCH(FO693,DT675:EA675,0))*INDEX(AJ683:AT690,MATCH(FO693,AI683:AI690,0),MATCH(FO694,AJ682:AT682,0))</f>
        <v>#N/A</v>
      </c>
      <c r="FP701" s="665" t="e">
        <f>INDEX(DT677:EA678,MATCH(DR701,DR677:DR678,0),MATCH(FP693,DT675:EA675,0))*INDEX(AJ683:AT690,MATCH(FP693,AI683:AI690,0),MATCH(FP694,AJ682:AT682,0))</f>
        <v>#N/A</v>
      </c>
      <c r="FQ701" s="665" t="e">
        <f>INDEX(DT677:EA678,MATCH(DR701,DR677:DR678,0),MATCH(FQ693,DT675:EA675,0))*INDEX(AJ683:AT690,MATCH(FQ693,AI683:AI690,0),MATCH(FQ694,AJ682:AT682,0))</f>
        <v>#N/A</v>
      </c>
      <c r="FR701" s="665" t="e">
        <f>INDEX(DT677:EA678,MATCH(DR701,DR677:DR678,0),MATCH(FR693,DT675:EA675,0))*INDEX(AJ683:AT690,MATCH(FR693,AI683:AI690,0),MATCH(FR694,AJ682:AT682,0))</f>
        <v>#N/A</v>
      </c>
      <c r="FS701" s="665" t="e">
        <f>INDEX(DT677:EA678,MATCH(DR701,DR677:DR678,0),MATCH(FS693,DT675:EA675,0))*INDEX(AJ683:AT690,MATCH(FS693,AI683:AI690,0),MATCH(FS694,AJ682:AT682,0))</f>
        <v>#N/A</v>
      </c>
      <c r="FT701" s="665" t="e">
        <f>INDEX(DT677:EA678,MATCH(DR701,DR677:DR678,0),MATCH(FT693,DT675:EA675,0))*INDEX(AJ683:AT690,MATCH(FT693,AI683:AI690,0),MATCH(FT694,AJ682:AT682,0))</f>
        <v>#N/A</v>
      </c>
      <c r="FU701" s="665" t="e">
        <f>INDEX(DT677:EA678,MATCH(DR701,DR677:DR678,0),MATCH(FU693,DT675:EA675,0))*INDEX(AJ683:AT690,MATCH(FU693,AI683:AI690,0),MATCH(FU694,AJ682:AT682,0))</f>
        <v>#N/A</v>
      </c>
      <c r="FV701" s="665" t="e">
        <f>INDEX(DT677:EA678,MATCH(DR701,DR677:DR678,0),MATCH(FV693,DT675:EA675,0))*INDEX(AJ683:AT690,MATCH(FV693,AI683:AI690,0),MATCH(FV694,AJ682:AT682,0))</f>
        <v>#N/A</v>
      </c>
      <c r="FW701" s="665" t="e">
        <f>INDEX(DT677:EA678,MATCH(DR701,DR677:DR678,0),MATCH(FW693,DT675:EA675,0))*INDEX(AJ683:AT690,MATCH(FW693,AI683:AI690,0),MATCH(FW694,AJ682:AT682,0))</f>
        <v>#N/A</v>
      </c>
      <c r="FX701" s="665" t="e">
        <f>INDEX(DT677:EA678,MATCH(DR701,DR677:DR678,0),MATCH(FX693,DT675:EA675,0))*INDEX(AJ683:AT690,MATCH(FX693,AI683:AI690,0),MATCH(FX694,AJ682:AT682,0))</f>
        <v>#N/A</v>
      </c>
      <c r="FY701" s="665" t="e">
        <f>INDEX(DT677:EA678,MATCH(DR701,DR677:DR678,0),MATCH(FY693,DT675:EA675,0))*INDEX(AJ683:AT690,MATCH(FY693,AI683:AI690,0),MATCH(FY694,AJ682:AT682,0))</f>
        <v>#N/A</v>
      </c>
      <c r="FZ701" s="665" t="e">
        <f>INDEX(DT677:EA678,MATCH(DR701,DR677:DR678,0),MATCH(FZ693,DT675:EA675,0))*INDEX(AJ683:AT690,MATCH(FZ693,AI683:AI690,0),MATCH(FZ694,AJ682:AT682,0))</f>
        <v>#N/A</v>
      </c>
      <c r="GA701" s="665" t="e">
        <f>INDEX(DT677:EA678,MATCH(DR701,DR677:DR678,0),MATCH(GA693,DT675:EA675,0))*INDEX(AJ683:AT690,MATCH(GA693,AI683:AI690,0),MATCH(GA694,AJ682:AT682,0))</f>
        <v>#N/A</v>
      </c>
      <c r="GB701" s="665" t="e">
        <f>INDEX(DT677:EA678,MATCH(DR701,DR677:DR678,0),MATCH(GB693,DT675:EA675,0))*INDEX(AJ683:AT690,MATCH(GB693,AI683:AI690,0),MATCH(GB694,AJ682:AT682,0))</f>
        <v>#N/A</v>
      </c>
      <c r="GC701" s="665" t="e">
        <f>INDEX(DT677:EA678,MATCH(DR701,DR677:DR678,0),MATCH(GC693,DT675:EA675,0))*INDEX(AJ683:AT690,MATCH(GC693,AI683:AI690,0),MATCH(GC694,AJ682:AT682,0))</f>
        <v>#N/A</v>
      </c>
      <c r="GD701" s="665" t="e">
        <f>INDEX(DT677:EA678,MATCH(DR701,DR677:DR678,0),MATCH(GD693,DT675:EA675,0))*INDEX(AJ683:AT690,MATCH(GD693,AI683:AI690,0),MATCH(GD694,AJ682:AT682,0))</f>
        <v>#N/A</v>
      </c>
      <c r="GE701" s="665" t="e">
        <f>INDEX(DT677:EA678,MATCH(DR701,DR677:DR678,0),MATCH(GE693,DT675:EA675,0))*INDEX(AJ683:AT690,MATCH(GE693,AI683:AI690,0),MATCH(GE694,AJ682:AT682,0))</f>
        <v>#N/A</v>
      </c>
      <c r="GF701" s="665" t="e">
        <f>INDEX(DT677:EA678,MATCH(DR701,DR677:DR678,0),MATCH(GF693,DT675:EA675,0))*INDEX(AJ683:AT690,MATCH(GF693,AI683:AI690,0),MATCH(GF694,AJ682:AT682,0))</f>
        <v>#N/A</v>
      </c>
      <c r="GG701" s="665" t="e">
        <f>INDEX(DT677:EA678,MATCH(DR701,DR677:DR678,0),MATCH(GG693,DT675:EA675,0))*INDEX(AJ683:AT690,MATCH(GG693,AI683:AI690,0),MATCH(GG694,AJ682:AT682,0))</f>
        <v>#N/A</v>
      </c>
      <c r="GH701" s="665" t="e">
        <f>INDEX(DT677:EA678,MATCH(DR701,DR677:DR678,0),MATCH(GH693,DT675:EA675,0))*INDEX(AJ683:AT690,MATCH(GH693,AI683:AI690,0),MATCH(GH694,AJ682:AT682,0))</f>
        <v>#N/A</v>
      </c>
      <c r="GI701" s="665" t="e">
        <f>INDEX(DT677:EA678,MATCH(DR701,DR677:DR678,0),MATCH(GI693,DT675:EA675,0))*INDEX(AJ683:AT690,MATCH(GI693,AI683:AI690,0),MATCH(GI694,AJ682:AT682,0))</f>
        <v>#N/A</v>
      </c>
      <c r="GJ701" s="665" t="e">
        <f>INDEX(DT677:EA678,MATCH(DR701,DR677:DR678,0),MATCH(GJ693,DT675:EA675,0))*INDEX(AJ683:AT690,MATCH(GJ693,AI683:AI690,0),MATCH(GJ694,AJ682:AT682,0))</f>
        <v>#N/A</v>
      </c>
      <c r="GK701" s="665" t="e">
        <f>INDEX(DT677:EA678,MATCH(DR701,DR677:DR678,0),MATCH(GK693,DT675:EA675,0))*INDEX(AJ683:AT690,MATCH(GK693,AI683:AI690,0),MATCH(GK694,AJ682:AT682,0))</f>
        <v>#N/A</v>
      </c>
      <c r="GL701" s="665" t="e">
        <f>SUM(DS701:GK701)=#REF!-SUM(HB701:HK701)</f>
        <v>#N/A</v>
      </c>
      <c r="GM701" s="667"/>
      <c r="GN701" s="749">
        <v>2029</v>
      </c>
      <c r="GO701" s="664" t="e">
        <f>SUMIF(DS682:EN682,GO682,DS701:EN701)</f>
        <v>#N/A</v>
      </c>
      <c r="GP701" s="668" t="e">
        <f>SUMIF(DS682:GK682,GP682,DS701:GK701)</f>
        <v>#N/A</v>
      </c>
      <c r="GQ701" s="668" t="e">
        <f>SUMIF(DS682:GK682,GQ682,DS701:GK701)</f>
        <v>#N/A</v>
      </c>
      <c r="GR701" s="668" t="e">
        <f>SUMIF(DS682:GK682,GR682,DS701:GK701)</f>
        <v>#N/A</v>
      </c>
      <c r="GS701" s="668" t="e">
        <f>SUMIF(DS682:GK682,GS682,DS701:GK701)</f>
        <v>#N/A</v>
      </c>
      <c r="GT701" s="668" t="e">
        <f>SUMIF(DS682:GK682,GT682,DS701:GK701)</f>
        <v>#N/A</v>
      </c>
      <c r="GU701" s="668" t="e">
        <f>SUMIF(DS682:GK682,GU682,DS701:GK701)</f>
        <v>#N/A</v>
      </c>
      <c r="GV701" s="668" t="e">
        <f>SUMIF(DS682:GK682,GV682,DS701:GK701)</f>
        <v>#N/A</v>
      </c>
      <c r="GW701" s="668" t="e">
        <f>SUMIF(DS682:GK682,GW682,DS701:GK701)</f>
        <v>#N/A</v>
      </c>
      <c r="GX701" s="668" t="e">
        <f>SUMIF(DS682:GK682,GX682,DS701:GK701)</f>
        <v>#N/A</v>
      </c>
      <c r="GY701" s="668" t="e">
        <f>SUMIF(DS682:GK682,GY682,DS701:GK701)</f>
        <v>#N/A</v>
      </c>
      <c r="GZ701" s="646" t="e">
        <f>#REF!=SUM(GO701:GY701)</f>
        <v>#REF!</v>
      </c>
      <c r="HB701" s="668" t="e">
        <f>IF(GZ701,0,(#REF!-SUM(GO701:GY701))*INDEX(AK683:AT690,MATCH(GN701,AI683:AI690,0),MATCH(HB694,AK682:AT682,0)))</f>
        <v>#REF!</v>
      </c>
      <c r="HC701" s="668" t="e">
        <f>IF(GZ701,0,(#REF!-SUM(GO701:GY701))*INDEX(AK683:AT690,MATCH(GN701,AI683:AI690,0),MATCH(HC694,AK682:AT682,0)))</f>
        <v>#REF!</v>
      </c>
      <c r="HD701" s="668" t="e">
        <f>IF(GZ701,0,(#REF!-SUM(GO701:GY701))*INDEX(AK683:AT690,MATCH(GN701,AI683:AI690,0),MATCH(HD694,AK682:AT682,0)))</f>
        <v>#REF!</v>
      </c>
      <c r="HE701" s="668" t="e">
        <f>IF(GZ701,0,(#REF!-SUM(GO701:GY701))*INDEX(AK683:AT690,MATCH(GN701,AI683:AI690,0),MATCH(HE694,AK682:AT682,0)))</f>
        <v>#REF!</v>
      </c>
      <c r="HF701" s="668" t="e">
        <f>IF(GZ701,0,(#REF!-SUM(GO701:GY701))*INDEX(AK683:AT690,MATCH(GN701,AI683:AI690,0),MATCH(HF694,AK682:AT682,0)))</f>
        <v>#REF!</v>
      </c>
      <c r="HG701" s="668" t="e">
        <f>IF(GZ701,0,(#REF!-SUM(GO701:GY701))*INDEX(AK683:AT690,MATCH(GN701,AI683:AI690,0),MATCH(HG694,AK682:AT682,0)))</f>
        <v>#REF!</v>
      </c>
      <c r="HH701" s="668" t="e">
        <f>IF(GZ701,0,(#REF!-SUM(GO701:GY701))*INDEX(AK683:AT690,MATCH(GN701,AI683:AI690,0),MATCH(HH694,AK682:AT682,0)))</f>
        <v>#REF!</v>
      </c>
      <c r="HI701" s="668" t="e">
        <f>IF(GZ701,0,(#REF!-SUM(GO701:GY701))*INDEX(AK683:AT690,MATCH(GN701,AI683:AI690,0),MATCH(HI694,AK682:AT682,0)))</f>
        <v>#REF!</v>
      </c>
      <c r="HJ701" s="668" t="e">
        <f>IF(GZ701,0,(#REF!-SUM(GO701:GY701))*INDEX(AK683:AT690,MATCH(GN701,AI683:AI690,0),MATCH(HJ694,AK682:AT682,0)))</f>
        <v>#REF!</v>
      </c>
      <c r="HK701" s="668" t="e">
        <f>IF(GZ701,0,(#REF!-SUM(GO701:GY701))*INDEX(AK683:AT690,MATCH(GN701,AI683:AI690,0),MATCH(HK694,AK682:AT682,0)))</f>
        <v>#REF!</v>
      </c>
      <c r="HL701" s="668" t="e">
        <f>(SUM(HB701:HK701)+SUM(GO701:GY701))=#REF!</f>
        <v>#REF!</v>
      </c>
    </row>
    <row r="702" spans="1:234" hidden="1" x14ac:dyDescent="0.25">
      <c r="A702" s="643" t="s">
        <v>208</v>
      </c>
      <c r="DR702" s="749">
        <v>2030</v>
      </c>
      <c r="DS702" s="665" t="e">
        <f>INDEX(DT677:EA678,MATCH(DR702,DR677:DR678,0),MATCH(DS693,DT675:EA675,0))*INDEX(AJ683:AT690,MATCH(DS693,AI683:AI690,0),MATCH(DS694,AJ682:AT682,0))</f>
        <v>#N/A</v>
      </c>
      <c r="DT702" s="665" t="e">
        <f>INDEX(DT677:EA678,MATCH(DR702,DR677:DR678,0),MATCH(DT693,DT675:EA675,0))*INDEX(AJ683:AT690,MATCH(DT693,AI683:AI690,0),MATCH(DT694,AJ682:AT682,0))</f>
        <v>#N/A</v>
      </c>
      <c r="DU702" s="665" t="e">
        <f>INDEX(DT677:EA678,MATCH(DR702,DR677:DR678,0),MATCH(DU693,DT675:EA675,0))*INDEX(AJ683:AT690,MATCH(DU693,AI683:AI690,0),MATCH(DU694,AJ682:AT682,0))</f>
        <v>#N/A</v>
      </c>
      <c r="DV702" s="665" t="e">
        <f>INDEX(DT677:EA678,MATCH(DR702,DR677:DR678,0),MATCH(DV693,DT675:EA675,0))*INDEX(AJ683:AT690,MATCH(DV693,AI683:AI690,0),MATCH(DV694,AJ682:AT682,0))</f>
        <v>#N/A</v>
      </c>
      <c r="DW702" s="665" t="e">
        <f>INDEX(DT677:EA678,MATCH(DR702,DR677:DR678,0),MATCH(DW693,DT675:EA675,0))*INDEX(AJ683:AT690,MATCH(DW693,AI683:AI690,0),MATCH(DW694,AJ682:AT682,0))</f>
        <v>#N/A</v>
      </c>
      <c r="DX702" s="665" t="e">
        <f>INDEX(DT677:EA678,MATCH(DR702,DR677:DR678,0),MATCH(DX693,DT675:EA675,0))*INDEX(AJ683:AT690,MATCH(DX693,AI683:AI690,0),MATCH(DX694,AJ682:AT682,0))</f>
        <v>#N/A</v>
      </c>
      <c r="DY702" s="665" t="e">
        <f>INDEX(DT677:EA678,MATCH(DR702,DR677:DR678,0),MATCH(DY693,DT675:EA675,0))*INDEX(AJ683:AT690,MATCH(DY693,AI683:AI690,0),MATCH(DY694,AJ682:AT682,0))</f>
        <v>#N/A</v>
      </c>
      <c r="DZ702" s="665" t="e">
        <f>INDEX(DT677:EA678,MATCH(DR702,DR677:DR678,0),MATCH(DZ693,DT675:EA675,0))*INDEX(AJ683:AT690,MATCH(DZ693,AI683:AI690,0),MATCH(DZ694,AJ682:AT682,0))</f>
        <v>#N/A</v>
      </c>
      <c r="EA702" s="665" t="e">
        <f>INDEX(DT677:EA678,MATCH(DR702,DR677:DR678,0),MATCH(EA693,DT675:EA675,0))*INDEX(AJ683:AT690,MATCH(EA693,AI683:AI690,0),MATCH(EA694,AJ682:AT682,0))</f>
        <v>#N/A</v>
      </c>
      <c r="EB702" s="665" t="e">
        <f>INDEX(DT677:EA678,MATCH(DR702,DR677:DR678,0),MATCH(EB693,DT675:EA675,0))*INDEX(AJ683:AT690,MATCH(EB693,AI683:AI690,0),MATCH(EB694,AJ682:AT682,0))</f>
        <v>#N/A</v>
      </c>
      <c r="EC702" s="665" t="e">
        <f>INDEX(DT677:EA678,MATCH(DR702,DR677:DR678,0),MATCH(EC693,DT675:EA675,0))*INDEX(AJ683:AT690,MATCH(EC693,AI683:AI690,0),MATCH(EC694,AJ682:AT682,0))</f>
        <v>#N/A</v>
      </c>
      <c r="ED702" s="665" t="e">
        <f>INDEX(DT677:EA678,MATCH(DR702,DR677:DR678,0),MATCH(ED693,DT675:EA675,0))*INDEX(AJ683:AT690,MATCH(ED693,AI683:AI690,0),MATCH(ED694,AJ682:AT682,0))</f>
        <v>#N/A</v>
      </c>
      <c r="EE702" s="665" t="e">
        <f>INDEX(DT677:EA678,MATCH(DR702,DR677:DR678,0),MATCH(EE693,DT675:EA675,0))*INDEX(AJ683:AT690,MATCH(EE693,AI683:AI690,0),MATCH(EE694,AJ682:AT682,0))</f>
        <v>#N/A</v>
      </c>
      <c r="EF702" s="665" t="e">
        <f>INDEX(DT677:EA678,MATCH(DR702,DR677:DR678,0),MATCH(EF693,DT675:EA675,0))*INDEX(AJ683:AT690,MATCH(EF693,AI683:AI690,0),MATCH(EF694,AJ682:AT682,0))</f>
        <v>#N/A</v>
      </c>
      <c r="EG702" s="665" t="e">
        <f>INDEX(DT677:EA678,MATCH(DR702,DR677:DR678,0),MATCH(EG693,DT675:EA675,0))*INDEX(AJ683:AT690,MATCH(EG693,AI683:AI690,0),MATCH(EG694,AJ682:AT682,0))</f>
        <v>#N/A</v>
      </c>
      <c r="EH702" s="665" t="e">
        <f>INDEX(DT677:EA678,MATCH(DR702,DR677:DR678,0),MATCH(EH693,DT675:EA675,0))*INDEX(AJ683:AT690,MATCH(EH693,AI683:AI690,0),MATCH(EH694,AJ682:AT682,0))</f>
        <v>#N/A</v>
      </c>
      <c r="EI702" s="665" t="e">
        <f>INDEX(DT677:EA678,MATCH(DR702,DR677:DR678,0),MATCH(EI693,DT675:EA675,0))*INDEX(AJ683:AT690,MATCH(EI693,AI683:AI690,0),MATCH(EI694,AJ682:AT682,0))</f>
        <v>#N/A</v>
      </c>
      <c r="EJ702" s="665" t="e">
        <f>INDEX(DT677:EA678,MATCH(DR702,DR677:DR678,0),MATCH(EJ693,DT675:EA675,0))*INDEX(AJ683:AT690,MATCH(EJ693,AI683:AI690,0),MATCH(EJ694,AJ682:AT682,0))</f>
        <v>#N/A</v>
      </c>
      <c r="EK702" s="665" t="e">
        <f>INDEX(DT677:EA678,MATCH(DR702,DR677:DR678,0),MATCH(EK693,DT675:EA675,0))*INDEX(AJ683:AT690,MATCH(EK693,AI683:AI690,0),MATCH(EK694,AJ682:AT682,0))</f>
        <v>#N/A</v>
      </c>
      <c r="EL702" s="665" t="e">
        <f>INDEX(DT677:EA678,MATCH(DR702,DR677:DR678,0),MATCH(EL693,DT675:EA675,0))*INDEX(AJ683:AT690,MATCH(EL693,AI683:AI690,0),MATCH(EL694,AJ682:AT682,0))</f>
        <v>#N/A</v>
      </c>
      <c r="EM702" s="665" t="e">
        <f>INDEX(DT677:EA678,MATCH(DR702,DR677:DR678,0),MATCH(EM693,DT675:EA675,0))*INDEX(AJ683:AT690,MATCH(EM693,AI683:AI690,0),MATCH(EM694,AJ682:AT682,0))</f>
        <v>#N/A</v>
      </c>
      <c r="EN702" s="665" t="e">
        <f>INDEX(DT677:EA678,MATCH(DR702,DR677:DR678,0),MATCH(EN693,DT675:EA675,0))*INDEX(AJ683:AT690,MATCH(EN693,AI683:AI690,0),MATCH(EN694,AJ682:AT682,0))</f>
        <v>#N/A</v>
      </c>
      <c r="EO702" s="665" t="e">
        <f>INDEX(DT677:EA678,MATCH(DR702,DR677:DR678,0),MATCH(EO693,DT675:EA675,0))*INDEX(AJ683:AT690,MATCH(EO693,AI683:AI690,0),MATCH(EO694,AJ682:AT682,0))</f>
        <v>#N/A</v>
      </c>
      <c r="EP702" s="665" t="e">
        <f>INDEX(DT677:EA678,MATCH(DR702,DR677:DR678,0),MATCH(EP693,DT675:EA675,0))*INDEX(AJ683:AT690,MATCH(EP693,AI683:AI690,0),MATCH(EP694,AJ682:AT682,0))</f>
        <v>#N/A</v>
      </c>
      <c r="EQ702" s="665" t="e">
        <f>INDEX(DT677:EA678,MATCH(DR702,DR677:DR678,0),MATCH(EQ693,DT675:EA675,0))*INDEX(AJ683:AT690,MATCH(EQ693,AI683:AI690,0),MATCH(EQ694,AJ682:AT682,0))</f>
        <v>#N/A</v>
      </c>
      <c r="ER702" s="665" t="e">
        <f>INDEX(DT677:EA678,MATCH(DR702,DR677:DR678,0),MATCH(ER693,DT675:EA675,0))*INDEX(AJ683:AT690,MATCH(ER693,AI683:AI690,0),MATCH(ER694,AJ682:AT682,0))</f>
        <v>#N/A</v>
      </c>
      <c r="ES702" s="665" t="e">
        <f>INDEX(DT677:EA678,MATCH(DR702,DR677:DR678,0),MATCH(ES693,DT675:EA675,0))*INDEX(AJ683:AT690,MATCH(ES693,AI683:AI690,0),MATCH(ES694,AJ682:AT682,0))</f>
        <v>#N/A</v>
      </c>
      <c r="ET702" s="665" t="e">
        <f>INDEX(DT677:EA678,MATCH(DR702,DR677:DR678,0),MATCH(ET693,DT675:EA675,0))*INDEX(AJ683:AT690,MATCH(ET693,AI683:AI690,0),MATCH(ET694,AJ682:AT682,0))</f>
        <v>#N/A</v>
      </c>
      <c r="EU702" s="665" t="e">
        <f>INDEX(DT677:EA678,MATCH(DR702,DR677:DR678,0),MATCH(EU693,DT675:EA675,0))*INDEX(AJ683:AT690,MATCH(EU693,AI683:AI690,0),MATCH(EU694,AJ682:AT682,0))</f>
        <v>#N/A</v>
      </c>
      <c r="EV702" s="665" t="e">
        <f>INDEX(DT677:EA678,MATCH(DR702,DR677:DR678,0),MATCH(EV693,DT675:EA675,0))*INDEX(AJ683:AT690,MATCH(EV693,AI683:AI690,0),MATCH(EV694,AJ682:AT682,0))</f>
        <v>#N/A</v>
      </c>
      <c r="EW702" s="665" t="e">
        <f>INDEX(DT677:EA678,MATCH(DR702,DR677:DR678,0),MATCH(EW693,DT675:EA675,0))*INDEX(AJ683:AT690,MATCH(EW693,AI683:AI690,0),MATCH(EW694,AJ682:AT682,0))</f>
        <v>#N/A</v>
      </c>
      <c r="EX702" s="665" t="e">
        <f>INDEX(DT677:EA678,MATCH(DR702,DR677:DR678,0),MATCH(EX693,DT675:EA675,0))*INDEX(AJ683:AT690,MATCH(EX693,AI683:AI690,0),MATCH(EX694,AJ682:AT682,0))</f>
        <v>#N/A</v>
      </c>
      <c r="EY702" s="665" t="e">
        <f>INDEX(DT677:EA678,MATCH(DR702,DR677:DR678,0),MATCH(EY693,DT675:EA675,0))*INDEX(AJ683:AT690,MATCH(EY693,AI683:AI690,0),MATCH(EY694,AJ682:AT682,0))</f>
        <v>#N/A</v>
      </c>
      <c r="EZ702" s="665" t="e">
        <f>INDEX(DT677:EA678,MATCH(DR702,DR677:DR678,0),MATCH(EZ693,DT675:EA675,0))*INDEX(AJ683:AT690,MATCH(EZ693,AI683:AI690,0),MATCH(EZ694,AJ682:AT682,0))</f>
        <v>#N/A</v>
      </c>
      <c r="FA702" s="665" t="e">
        <f>INDEX(DT677:EA678,MATCH(DR702,DR677:DR678,0),MATCH(FA693,DT675:EA675,0))*INDEX(AJ683:AT690,MATCH(FA693,AI683:AI690,0),MATCH(FA694,AJ682:AT682,0))</f>
        <v>#N/A</v>
      </c>
      <c r="FB702" s="665" t="e">
        <f>INDEX(DT677:EA678,MATCH(DR702,DR677:DR678,0),MATCH(FB693,DT675:EA675,0))*INDEX(AJ683:AT690,MATCH(FB693,AI683:AI690,0),MATCH(FB694,AJ682:AT682,0))</f>
        <v>#N/A</v>
      </c>
      <c r="FC702" s="665" t="e">
        <f>INDEX(DT677:EA678,MATCH(DR702,DR677:DR678,0),MATCH(FC693,DT675:EA675,0))*INDEX(AJ683:AT690,MATCH(FC693,AI683:AI690,0),MATCH(FC694,AJ682:AT682,0))</f>
        <v>#N/A</v>
      </c>
      <c r="FD702" s="665" t="e">
        <f>INDEX(DT677:EA678,MATCH(DR702,DR677:DR678,0),MATCH(FD693,DT675:EA675,0))*INDEX(AJ683:AT690,MATCH(FD693,AI683:AI690,0),MATCH(FD694,AJ682:AT682,0))</f>
        <v>#N/A</v>
      </c>
      <c r="FE702" s="665" t="e">
        <f>INDEX(DT677:EA678,MATCH(DR702,DR677:DR678,0),MATCH(FE693,DT675:EA675,0))*INDEX(AJ683:AT690,MATCH(FE693,AI683:AI690,0),MATCH(FE694,AJ682:AT682,0))</f>
        <v>#N/A</v>
      </c>
      <c r="FF702" s="665" t="e">
        <f>INDEX(DT677:EA678,MATCH(DR702,DR677:DR678,0),MATCH(FF693,DT675:EA675,0))*INDEX(AJ683:AT690,MATCH(FF693,AI683:AI690,0),MATCH(FF694,AJ682:AT682,0))</f>
        <v>#N/A</v>
      </c>
      <c r="FG702" s="665" t="e">
        <f>INDEX(DT677:EA678,MATCH(DR702,DR677:DR678,0),MATCH(FG693,DT675:EA675,0))*INDEX(AJ683:AT690,MATCH(FG693,AI683:AI690,0),MATCH(FG694,AJ682:AT682,0))</f>
        <v>#N/A</v>
      </c>
      <c r="FH702" s="665" t="e">
        <f>INDEX(DT677:EA678,MATCH(DR702,DR677:DR678,0),MATCH(FH693,DT675:EA675,0))*INDEX(AJ683:AT690,MATCH(FH693,AI683:AI690,0),MATCH(FH694,AJ682:AT682,0))</f>
        <v>#N/A</v>
      </c>
      <c r="FI702" s="665" t="e">
        <f>INDEX(DT677:EA678,MATCH(DR702,DR677:DR678,0),MATCH(FI693,DT675:EA675,0))*INDEX(AJ683:AT690,MATCH(FI693,AI683:AI690,0),MATCH(FI694,AJ682:AT682,0))</f>
        <v>#N/A</v>
      </c>
      <c r="FJ702" s="665" t="e">
        <f>INDEX(DT677:EA678,MATCH(DR702,DR677:DR678,0),MATCH(FJ693,DT675:EA675,0))*INDEX(AJ683:AT690,MATCH(FJ693,AI683:AI690,0),MATCH(FJ694,AJ682:AT682,0))</f>
        <v>#N/A</v>
      </c>
      <c r="FK702" s="665" t="e">
        <f>INDEX(DT677:EA678,MATCH(DR702,DR677:DR678,0),MATCH(FK693,DT675:EA675,0))*INDEX(AJ683:AT690,MATCH(FK693,AI683:AI690,0),MATCH(FK694,AJ682:AT682,0))</f>
        <v>#N/A</v>
      </c>
      <c r="FL702" s="665" t="e">
        <f>INDEX(DT677:EA678,MATCH(DR702,DR677:DR678,0),MATCH(FL693,DT675:EA675,0))*INDEX(AJ683:AT690,MATCH(FL693,AI683:AI690,0),MATCH(FL694,AJ682:AT682,0))</f>
        <v>#N/A</v>
      </c>
      <c r="FM702" s="665" t="e">
        <f>INDEX(DT677:EA678,MATCH(DR702,DR677:DR678,0),MATCH(FM693,DT675:EA675,0))*INDEX(AJ683:AT690,MATCH(FM693,AI683:AI690,0),MATCH(FM694,AJ682:AT682,0))</f>
        <v>#N/A</v>
      </c>
      <c r="FN702" s="665" t="e">
        <f>INDEX(DT677:EA678,MATCH(DR702,DR677:DR678,0),MATCH(FN693,DT675:EA675,0))*INDEX(AJ683:AT690,MATCH(FN693,AI683:AI690,0),MATCH(FN694,AJ682:AT682,0))</f>
        <v>#N/A</v>
      </c>
      <c r="FO702" s="665" t="e">
        <f>INDEX(DT677:EA678,MATCH(DR702,DR677:DR678,0),MATCH(FO693,DT675:EA675,0))*INDEX(AJ683:AT690,MATCH(FO693,AI683:AI690,0),MATCH(FO694,AJ682:AT682,0))</f>
        <v>#N/A</v>
      </c>
      <c r="FP702" s="665" t="e">
        <f>INDEX(DT677:EA678,MATCH(DR702,DR677:DR678,0),MATCH(FP693,DT675:EA675,0))*INDEX(AJ683:AT690,MATCH(FP693,AI683:AI690,0),MATCH(FP694,AJ682:AT682,0))</f>
        <v>#N/A</v>
      </c>
      <c r="FQ702" s="665" t="e">
        <f>INDEX(DT677:EA678,MATCH(DR702,DR677:DR678,0),MATCH(FQ693,DT675:EA675,0))*INDEX(AJ683:AT690,MATCH(FQ693,AI683:AI690,0),MATCH(FQ694,AJ682:AT682,0))</f>
        <v>#N/A</v>
      </c>
      <c r="FR702" s="665" t="e">
        <f>INDEX(DT677:EA678,MATCH(DR702,DR677:DR678,0),MATCH(FR693,DT675:EA675,0))*INDEX(AJ683:AT690,MATCH(FR693,AI683:AI690,0),MATCH(FR694,AJ682:AT682,0))</f>
        <v>#N/A</v>
      </c>
      <c r="FS702" s="665" t="e">
        <f>INDEX(DT677:EA678,MATCH(DR702,DR677:DR678,0),MATCH(FS693,DT675:EA675,0))*INDEX(AJ683:AT690,MATCH(FS693,AI683:AI690,0),MATCH(FS694,AJ682:AT682,0))</f>
        <v>#N/A</v>
      </c>
      <c r="FT702" s="665" t="e">
        <f>INDEX(DT677:EA678,MATCH(DR702,DR677:DR678,0),MATCH(FT693,DT675:EA675,0))*INDEX(AJ683:AT690,MATCH(FT693,AI683:AI690,0),MATCH(FT694,AJ682:AT682,0))</f>
        <v>#N/A</v>
      </c>
      <c r="FU702" s="665" t="e">
        <f>INDEX(DT677:EA678,MATCH(DR702,DR677:DR678,0),MATCH(FU693,DT675:EA675,0))*INDEX(AJ683:AT690,MATCH(FU693,AI683:AI690,0),MATCH(FU694,AJ682:AT682,0))</f>
        <v>#N/A</v>
      </c>
      <c r="FV702" s="665" t="e">
        <f>INDEX(DT677:EA678,MATCH(DR702,DR677:DR678,0),MATCH(FV693,DT675:EA675,0))*INDEX(AJ683:AT690,MATCH(FV693,AI683:AI690,0),MATCH(FV694,AJ682:AT682,0))</f>
        <v>#N/A</v>
      </c>
      <c r="FW702" s="665" t="e">
        <f>INDEX(DT677:EA678,MATCH(DR702,DR677:DR678,0),MATCH(FW693,DT675:EA675,0))*INDEX(AJ683:AT690,MATCH(FW693,AI683:AI690,0),MATCH(FW694,AJ682:AT682,0))</f>
        <v>#N/A</v>
      </c>
      <c r="FX702" s="665" t="e">
        <f>INDEX(DT677:EA678,MATCH(DR702,DR677:DR678,0),MATCH(FX693,DT675:EA675,0))*INDEX(AJ683:AT690,MATCH(FX693,AI683:AI690,0),MATCH(FX694,AJ682:AT682,0))</f>
        <v>#N/A</v>
      </c>
      <c r="FY702" s="665" t="e">
        <f>INDEX(DT677:EA678,MATCH(DR702,DR677:DR678,0),MATCH(FY693,DT675:EA675,0))*INDEX(AJ683:AT690,MATCH(FY693,AI683:AI690,0),MATCH(FY694,AJ682:AT682,0))</f>
        <v>#N/A</v>
      </c>
      <c r="FZ702" s="665" t="e">
        <f>INDEX(DT677:EA678,MATCH(DR702,DR677:DR678,0),MATCH(FZ693,DT675:EA675,0))*INDEX(AJ683:AT690,MATCH(FZ693,AI683:AI690,0),MATCH(FZ694,AJ682:AT682,0))</f>
        <v>#N/A</v>
      </c>
      <c r="GA702" s="665" t="e">
        <f>INDEX(DT677:EA678,MATCH(DR702,DR677:DR678,0),MATCH(GA693,DT675:EA675,0))*INDEX(AJ683:AT690,MATCH(GA693,AI683:AI690,0),MATCH(GA694,AJ682:AT682,0))</f>
        <v>#N/A</v>
      </c>
      <c r="GB702" s="665" t="e">
        <f>INDEX(DT677:EA678,MATCH(DR702,DR677:DR678,0),MATCH(GB693,DT675:EA675,0))*INDEX(AJ683:AT690,MATCH(GB693,AI683:AI690,0),MATCH(GB694,AJ682:AT682,0))</f>
        <v>#N/A</v>
      </c>
      <c r="GC702" s="665" t="e">
        <f>INDEX(DT677:EA678,MATCH(DR702,DR677:DR678,0),MATCH(GC693,DT675:EA675,0))*INDEX(AJ683:AT690,MATCH(GC693,AI683:AI690,0),MATCH(GC694,AJ682:AT682,0))</f>
        <v>#N/A</v>
      </c>
      <c r="GD702" s="665" t="e">
        <f>INDEX(DT677:EA678,MATCH(DR702,DR677:DR678,0),MATCH(GD693,DT675:EA675,0))*INDEX(AJ683:AT690,MATCH(GD693,AI683:AI690,0),MATCH(GD694,AJ682:AT682,0))</f>
        <v>#N/A</v>
      </c>
      <c r="GE702" s="665" t="e">
        <f>INDEX(DT677:EA678,MATCH(DR702,DR677:DR678,0),MATCH(GE693,DT675:EA675,0))*INDEX(AJ683:AT690,MATCH(GE693,AI683:AI690,0),MATCH(GE694,AJ682:AT682,0))</f>
        <v>#N/A</v>
      </c>
      <c r="GF702" s="665" t="e">
        <f>INDEX(DT677:EA678,MATCH(DR702,DR677:DR678,0),MATCH(GF693,DT675:EA675,0))*INDEX(AJ683:AT690,MATCH(GF693,AI683:AI690,0),MATCH(GF694,AJ682:AT682,0))</f>
        <v>#N/A</v>
      </c>
      <c r="GG702" s="665" t="e">
        <f>INDEX(DT677:EA678,MATCH(DR702,DR677:DR678,0),MATCH(GG693,DT675:EA675,0))*INDEX(AJ683:AT690,MATCH(GG693,AI683:AI690,0),MATCH(GG694,AJ682:AT682,0))</f>
        <v>#N/A</v>
      </c>
      <c r="GH702" s="665" t="e">
        <f>INDEX(DT677:EA678,MATCH(DR702,DR677:DR678,0),MATCH(GH693,DT675:EA675,0))*INDEX(AJ683:AT690,MATCH(GH693,AI683:AI690,0),MATCH(GH694,AJ682:AT682,0))</f>
        <v>#N/A</v>
      </c>
      <c r="GI702" s="665" t="e">
        <f>INDEX(DT677:EA678,MATCH(DR702,DR677:DR678,0),MATCH(GI693,DT675:EA675,0))*INDEX(AJ683:AT690,MATCH(GI693,AI683:AI690,0),MATCH(GI694,AJ682:AT682,0))</f>
        <v>#N/A</v>
      </c>
      <c r="GJ702" s="665" t="e">
        <f>INDEX(DT677:EA678,MATCH(DR702,DR677:DR678,0),MATCH(GJ693,DT675:EA675,0))*INDEX(AJ683:AT690,MATCH(GJ693,AI683:AI690,0),MATCH(GJ694,AJ682:AT682,0))</f>
        <v>#N/A</v>
      </c>
      <c r="GK702" s="665" t="e">
        <f>INDEX(DT677:EA678,MATCH(DR702,DR677:DR678,0),MATCH(GK693,DT675:EA675,0))*INDEX(AJ683:AT690,MATCH(GK693,AI683:AI690,0),MATCH(GK694,AJ682:AT682,0))</f>
        <v>#N/A</v>
      </c>
      <c r="GL702" s="665" t="e">
        <f>SUM(DS702:GK702)=#REF!-SUM(HB702:HK702)</f>
        <v>#N/A</v>
      </c>
      <c r="GN702" s="749">
        <v>2030</v>
      </c>
      <c r="GO702" s="664" t="e">
        <f>SUMIF(DS682:EN682,GO682,DS702:EN702)</f>
        <v>#N/A</v>
      </c>
      <c r="GP702" s="668" t="e">
        <f>SUMIF(DS682:GK682,GP682,DS702:GK702)</f>
        <v>#N/A</v>
      </c>
      <c r="GQ702" s="668" t="e">
        <f>SUMIF(DS682:GK682,GQ682,DS702:GK702)</f>
        <v>#N/A</v>
      </c>
      <c r="GR702" s="668" t="e">
        <f>SUMIF(DS682:GK682,GR682,DS702:GK702)</f>
        <v>#N/A</v>
      </c>
      <c r="GS702" s="668" t="e">
        <f>SUMIF(DS682:GK682,GS682,DS702:GK702)</f>
        <v>#N/A</v>
      </c>
      <c r="GT702" s="668" t="e">
        <f>SUMIF(DS682:GK682,GT682,DS702:GK702)</f>
        <v>#N/A</v>
      </c>
      <c r="GU702" s="668" t="e">
        <f>SUMIF(DS682:GK682,GU682,DS702:GK702)</f>
        <v>#N/A</v>
      </c>
      <c r="GV702" s="668" t="e">
        <f>SUMIF(DS682:GK682,GV682,DS702:GK702)</f>
        <v>#N/A</v>
      </c>
      <c r="GW702" s="668" t="e">
        <f>SUMIF(DS682:GK682,GW682,DS702:GK702)</f>
        <v>#N/A</v>
      </c>
      <c r="GX702" s="668" t="e">
        <f>SUMIF(DS682:GK682,GX682,DS702:GK702)</f>
        <v>#N/A</v>
      </c>
      <c r="GY702" s="668" t="e">
        <f>SUMIF(DS682:GK682,GY682,DS702:GK702)</f>
        <v>#N/A</v>
      </c>
      <c r="GZ702" s="646" t="e">
        <f>#REF!=SUM(GO702:GY702)</f>
        <v>#REF!</v>
      </c>
      <c r="HB702" s="668" t="e">
        <f>IF(GZ702,0,(#REF!-SUM(GO702:GY702))*INDEX(AK683:AT690,MATCH(GN702,AI683:AI690,0),MATCH(HB694,AK682:AT682,0)))</f>
        <v>#REF!</v>
      </c>
      <c r="HC702" s="668" t="e">
        <f>IF(GZ702,0,(#REF!-SUM(GO702:GY702))*INDEX(AK683:AT690,MATCH(GN702,AI683:AI690,0),MATCH(HC694,AK682:AT682,0)))</f>
        <v>#REF!</v>
      </c>
      <c r="HD702" s="668" t="e">
        <f>IF(GZ702,0,(#REF!-SUM(GO702:GY702))*INDEX(AK683:AT690,MATCH(GN702,AI683:AI690,0),MATCH(HD694,AK682:AT682,0)))</f>
        <v>#REF!</v>
      </c>
      <c r="HE702" s="668" t="e">
        <f>IF(GZ702,0,(#REF!-SUM(GO702:GY702))*INDEX(AK683:AT690,MATCH(GN702,AI683:AI690,0),MATCH(HE694,AK682:AT682,0)))</f>
        <v>#REF!</v>
      </c>
      <c r="HF702" s="668" t="e">
        <f>IF(GZ702,0,(#REF!-SUM(GO702:GY702))*INDEX(AK683:AT690,MATCH(GN702,AI683:AI690,0),MATCH(HF694,AK682:AT682,0)))</f>
        <v>#REF!</v>
      </c>
      <c r="HG702" s="668" t="e">
        <f>IF(GZ702,0,(#REF!-SUM(GO702:GY702))*INDEX(AK683:AT690,MATCH(GN702,AI683:AI690,0),MATCH(HG694,AK682:AT682,0)))</f>
        <v>#REF!</v>
      </c>
      <c r="HH702" s="668" t="e">
        <f>IF(GZ702,0,(#REF!-SUM(GO702:GY702))*INDEX(AK683:AT690,MATCH(GN702,AI683:AI690,0),MATCH(HH694,AK682:AT682,0)))</f>
        <v>#REF!</v>
      </c>
      <c r="HI702" s="668" t="e">
        <f>IF(GZ702,0,(#REF!-SUM(GO702:GY702))*INDEX(AK683:AT690,MATCH(GN702,AI683:AI690,0),MATCH(HI694,AK682:AT682,0)))</f>
        <v>#REF!</v>
      </c>
      <c r="HJ702" s="668" t="e">
        <f>IF(GZ702,0,(#REF!-SUM(GO702:GY702))*INDEX(AK683:AT690,MATCH(GN702,AI683:AI690,0),MATCH(HJ694,AK682:AT682,0)))</f>
        <v>#REF!</v>
      </c>
      <c r="HK702" s="668" t="e">
        <f>IF(GZ702,0,(#REF!-SUM(GO702:GY702))*INDEX(AK683:AT690,MATCH(GN702,AI683:AI690,0),MATCH(HK694,AK682:AT682,0)))</f>
        <v>#REF!</v>
      </c>
      <c r="HL702" s="668" t="e">
        <f>(SUM(HB702:HK702)+SUM(GO702:GY702))=#REF!</f>
        <v>#REF!</v>
      </c>
    </row>
    <row r="703" spans="1:234" hidden="1" x14ac:dyDescent="0.25">
      <c r="A703" s="643" t="s">
        <v>208</v>
      </c>
    </row>
    <row r="704" spans="1:234" ht="12.75" customHeight="1" x14ac:dyDescent="0.25">
      <c r="D704" s="4" t="s">
        <v>127</v>
      </c>
      <c r="E704" s="764" t="s">
        <v>1694</v>
      </c>
      <c r="F704" s="764"/>
      <c r="G704" s="764"/>
      <c r="H704" s="764"/>
      <c r="I704" s="764"/>
      <c r="J704" s="764"/>
      <c r="K704" s="764"/>
      <c r="L704" s="764"/>
      <c r="M704" s="764"/>
      <c r="N704" s="764"/>
      <c r="O704" s="764"/>
      <c r="P704" s="764"/>
      <c r="Q704" s="764"/>
    </row>
    <row r="705" spans="1:234" ht="12.75" customHeight="1" x14ac:dyDescent="0.25">
      <c r="D705" s="4"/>
      <c r="E705" s="892" t="s">
        <v>1698</v>
      </c>
      <c r="F705" s="892"/>
      <c r="G705" s="892"/>
      <c r="H705" s="892"/>
      <c r="I705" s="892"/>
      <c r="J705" s="892"/>
      <c r="K705" s="892"/>
      <c r="L705" s="892"/>
      <c r="M705" s="892"/>
      <c r="N705" s="892"/>
      <c r="O705" s="892"/>
      <c r="P705" s="892"/>
      <c r="Q705" s="892"/>
    </row>
    <row r="706" spans="1:234" ht="5.0999999999999996" customHeight="1" x14ac:dyDescent="0.25"/>
    <row r="707" spans="1:234" ht="5.0999999999999996" customHeight="1" x14ac:dyDescent="0.25">
      <c r="E707" s="676"/>
      <c r="F707" s="677"/>
      <c r="G707" s="677"/>
      <c r="H707" s="677"/>
      <c r="I707" s="677"/>
      <c r="J707" s="677"/>
      <c r="K707" s="677"/>
      <c r="L707" s="677"/>
      <c r="M707" s="677"/>
      <c r="N707" s="677"/>
      <c r="O707" s="677"/>
      <c r="P707" s="677"/>
      <c r="Q707" s="677"/>
    </row>
    <row r="708" spans="1:234" x14ac:dyDescent="0.25">
      <c r="E708" s="678" t="s">
        <v>1682</v>
      </c>
      <c r="F708" s="670"/>
      <c r="G708" s="670"/>
      <c r="H708" s="905">
        <f>E647</f>
        <v>0</v>
      </c>
      <c r="I708" s="906"/>
      <c r="J708" s="906"/>
      <c r="K708" s="906"/>
      <c r="L708" s="906"/>
      <c r="M708" s="906"/>
      <c r="N708" s="906"/>
      <c r="O708" s="906"/>
      <c r="P708" s="906"/>
      <c r="Q708" s="907"/>
    </row>
    <row r="709" spans="1:234" x14ac:dyDescent="0.25">
      <c r="E709" s="678" t="s">
        <v>1836</v>
      </c>
      <c r="F709" s="670"/>
      <c r="G709" s="670"/>
      <c r="H709" s="908" t="s">
        <v>1522</v>
      </c>
      <c r="I709" s="909"/>
      <c r="J709" s="909"/>
      <c r="K709" s="909"/>
      <c r="L709" s="909"/>
      <c r="M709" s="909"/>
      <c r="N709" s="909"/>
      <c r="O709" s="909"/>
      <c r="P709" s="909"/>
      <c r="Q709" s="910"/>
      <c r="T709" s="679" t="str">
        <f>IF(H709="","",H709)</f>
        <v/>
      </c>
    </row>
    <row r="710" spans="1:234" x14ac:dyDescent="0.25">
      <c r="E710" s="678" t="s">
        <v>1837</v>
      </c>
      <c r="F710" s="670"/>
      <c r="G710" s="670"/>
      <c r="H710" s="905" t="str">
        <f>IF(H709="","",INDEX(E653:E662,MATCH(H709,U653:U662,0)))</f>
        <v/>
      </c>
      <c r="I710" s="906"/>
      <c r="J710" s="906"/>
      <c r="K710" s="906"/>
      <c r="L710" s="906"/>
      <c r="M710" s="906"/>
      <c r="N710" s="906"/>
      <c r="O710" s="906"/>
      <c r="P710" s="906"/>
      <c r="Q710" s="907"/>
    </row>
    <row r="711" spans="1:234" x14ac:dyDescent="0.25">
      <c r="E711" s="678" t="s">
        <v>1838</v>
      </c>
      <c r="F711" s="670"/>
      <c r="G711" s="670"/>
      <c r="H711" s="916" t="str">
        <f>IF(H709="","",INDEX(N653:N662,MATCH(H709,U653:U662,0)))</f>
        <v/>
      </c>
      <c r="I711" s="916"/>
      <c r="J711" s="916"/>
      <c r="K711" s="916"/>
      <c r="L711" s="916"/>
      <c r="M711" s="916"/>
      <c r="N711" s="916"/>
      <c r="O711" s="916"/>
      <c r="P711" s="916"/>
      <c r="Q711" s="916"/>
      <c r="DR711" s="643" t="s">
        <v>1669</v>
      </c>
    </row>
    <row r="712" spans="1:234" x14ac:dyDescent="0.25">
      <c r="E712" s="678"/>
      <c r="F712" s="670"/>
      <c r="G712" s="670"/>
      <c r="H712" s="670"/>
      <c r="I712" s="670"/>
      <c r="J712" s="670"/>
      <c r="K712" s="670"/>
      <c r="L712" s="670"/>
      <c r="M712" s="670"/>
      <c r="N712" s="670"/>
      <c r="O712" s="670"/>
      <c r="P712" s="670"/>
      <c r="Q712" s="670"/>
      <c r="DR712" s="661"/>
      <c r="DS712" s="647">
        <v>2023</v>
      </c>
      <c r="DT712" s="647">
        <v>2024</v>
      </c>
      <c r="DU712" s="647">
        <v>2024</v>
      </c>
      <c r="DV712" s="647">
        <v>2024</v>
      </c>
      <c r="DW712" s="647">
        <v>2024</v>
      </c>
      <c r="DX712" s="647">
        <v>2024</v>
      </c>
      <c r="DY712" s="647">
        <v>2024</v>
      </c>
      <c r="DZ712" s="647">
        <v>2024</v>
      </c>
      <c r="EA712" s="647">
        <v>2024</v>
      </c>
      <c r="EB712" s="647">
        <v>2024</v>
      </c>
      <c r="EC712" s="647">
        <v>2024</v>
      </c>
      <c r="ED712" s="647">
        <v>2025</v>
      </c>
      <c r="EE712" s="647">
        <v>2025</v>
      </c>
      <c r="EF712" s="647">
        <v>2025</v>
      </c>
      <c r="EG712" s="647">
        <v>2025</v>
      </c>
      <c r="EH712" s="647">
        <v>2025</v>
      </c>
      <c r="EI712" s="647">
        <v>2025</v>
      </c>
      <c r="EJ712" s="647">
        <v>2025</v>
      </c>
      <c r="EK712" s="647">
        <v>2025</v>
      </c>
      <c r="EL712" s="647">
        <v>2025</v>
      </c>
      <c r="EM712" s="647">
        <v>2025</v>
      </c>
      <c r="EN712" s="647">
        <v>2026</v>
      </c>
      <c r="EO712" s="647">
        <v>2026</v>
      </c>
      <c r="EP712" s="647">
        <v>2026</v>
      </c>
      <c r="EQ712" s="647">
        <v>2026</v>
      </c>
      <c r="ER712" s="647">
        <v>2026</v>
      </c>
      <c r="ES712" s="647">
        <v>2026</v>
      </c>
      <c r="ET712" s="647">
        <v>2026</v>
      </c>
      <c r="EU712" s="647">
        <v>2026</v>
      </c>
      <c r="EV712" s="647">
        <v>2026</v>
      </c>
      <c r="EW712" s="647">
        <v>2026</v>
      </c>
      <c r="EX712" s="647">
        <v>2027</v>
      </c>
      <c r="EY712" s="647">
        <v>2027</v>
      </c>
      <c r="EZ712" s="647">
        <v>2027</v>
      </c>
      <c r="FA712" s="647">
        <v>2027</v>
      </c>
      <c r="FB712" s="647">
        <v>2027</v>
      </c>
      <c r="FC712" s="647">
        <v>2027</v>
      </c>
      <c r="FD712" s="647">
        <v>2027</v>
      </c>
      <c r="FE712" s="647">
        <v>2027</v>
      </c>
      <c r="FF712" s="647">
        <v>2027</v>
      </c>
      <c r="FG712" s="647">
        <v>2027</v>
      </c>
      <c r="FH712" s="647">
        <v>2028</v>
      </c>
      <c r="FI712" s="647">
        <v>2028</v>
      </c>
      <c r="FJ712" s="647">
        <v>2028</v>
      </c>
      <c r="FK712" s="647">
        <v>2028</v>
      </c>
      <c r="FL712" s="647">
        <v>2028</v>
      </c>
      <c r="FM712" s="647">
        <v>2028</v>
      </c>
      <c r="FN712" s="647">
        <v>2028</v>
      </c>
      <c r="FO712" s="647">
        <v>2028</v>
      </c>
      <c r="FP712" s="647">
        <v>2028</v>
      </c>
      <c r="FQ712" s="647">
        <v>2028</v>
      </c>
      <c r="FR712" s="647">
        <v>2029</v>
      </c>
      <c r="FS712" s="647">
        <v>2029</v>
      </c>
      <c r="FT712" s="647">
        <v>2029</v>
      </c>
      <c r="FU712" s="647">
        <v>2029</v>
      </c>
      <c r="FV712" s="647">
        <v>2029</v>
      </c>
      <c r="FW712" s="647">
        <v>2029</v>
      </c>
      <c r="FX712" s="647">
        <v>2029</v>
      </c>
      <c r="FY712" s="647">
        <v>2029</v>
      </c>
      <c r="FZ712" s="647">
        <v>2029</v>
      </c>
      <c r="GA712" s="647">
        <v>2029</v>
      </c>
      <c r="GB712" s="647">
        <v>2030</v>
      </c>
      <c r="GC712" s="647">
        <v>2030</v>
      </c>
      <c r="GD712" s="647">
        <v>2030</v>
      </c>
      <c r="GE712" s="647">
        <v>2030</v>
      </c>
      <c r="GF712" s="647">
        <v>2030</v>
      </c>
      <c r="GG712" s="647">
        <v>2030</v>
      </c>
      <c r="GH712" s="647">
        <v>2030</v>
      </c>
      <c r="GI712" s="647">
        <v>2030</v>
      </c>
      <c r="GJ712" s="647">
        <v>2030</v>
      </c>
      <c r="GK712" s="647">
        <v>2030</v>
      </c>
      <c r="GL712" s="747" t="s">
        <v>1662</v>
      </c>
      <c r="GO712" s="643" t="s">
        <v>1670</v>
      </c>
    </row>
    <row r="713" spans="1:234" s="643" customFormat="1" ht="24" customHeight="1" x14ac:dyDescent="0.25">
      <c r="B713" s="644"/>
      <c r="C713" s="644"/>
      <c r="D713" s="644"/>
      <c r="E713" s="678"/>
      <c r="F713" s="670"/>
      <c r="G713" s="680" t="s">
        <v>1679</v>
      </c>
      <c r="H713" s="681" t="s">
        <v>1685</v>
      </c>
      <c r="I713" s="681" t="s">
        <v>1651</v>
      </c>
      <c r="J713" s="681" t="s">
        <v>1683</v>
      </c>
      <c r="K713" s="681" t="s">
        <v>1684</v>
      </c>
      <c r="L713" s="681" t="s">
        <v>1436</v>
      </c>
      <c r="M713" s="683" t="s">
        <v>1690</v>
      </c>
      <c r="N713" s="697" t="str">
        <f>IF(G672="","/",G672)</f>
        <v>/</v>
      </c>
      <c r="O713" s="683" t="s">
        <v>410</v>
      </c>
      <c r="P713" s="697" t="str">
        <f>IF(G673="","/",G673)</f>
        <v>/</v>
      </c>
      <c r="Q713" s="698" t="s">
        <v>1725</v>
      </c>
      <c r="R713" s="644"/>
      <c r="DR713" s="662" t="s">
        <v>1665</v>
      </c>
      <c r="DS713" s="647" t="s">
        <v>1664</v>
      </c>
      <c r="DT713" s="647" t="str">
        <f t="shared" ref="DT713" si="2785">E676</f>
        <v/>
      </c>
      <c r="DU713" s="647" t="str">
        <f t="shared" ref="DU713" si="2786">F676</f>
        <v/>
      </c>
      <c r="DV713" s="647" t="str">
        <f t="shared" ref="DV713" si="2787">G676</f>
        <v/>
      </c>
      <c r="DW713" s="647" t="str">
        <f t="shared" ref="DW713" si="2788">H676</f>
        <v/>
      </c>
      <c r="DX713" s="647" t="str">
        <f t="shared" ref="DX713" si="2789">I676</f>
        <v/>
      </c>
      <c r="DY713" s="647" t="str">
        <f t="shared" ref="DY713" si="2790">J676</f>
        <v/>
      </c>
      <c r="DZ713" s="647" t="str">
        <f t="shared" ref="DZ713" si="2791">K676</f>
        <v/>
      </c>
      <c r="EA713" s="647" t="str">
        <f t="shared" ref="EA713" si="2792">L676</f>
        <v/>
      </c>
      <c r="EB713" s="647" t="str">
        <f t="shared" ref="EB713" si="2793">M676</f>
        <v/>
      </c>
      <c r="EC713" s="647" t="str">
        <f t="shared" ref="EC713" si="2794">N676</f>
        <v/>
      </c>
      <c r="ED713" s="647" t="str">
        <f t="shared" ref="ED713" si="2795">E676</f>
        <v/>
      </c>
      <c r="EE713" s="647" t="str">
        <f t="shared" ref="EE713" si="2796">F676</f>
        <v/>
      </c>
      <c r="EF713" s="647" t="str">
        <f t="shared" ref="EF713" si="2797">G676</f>
        <v/>
      </c>
      <c r="EG713" s="647" t="str">
        <f t="shared" ref="EG713" si="2798">H676</f>
        <v/>
      </c>
      <c r="EH713" s="647" t="str">
        <f t="shared" ref="EH713" si="2799">I676</f>
        <v/>
      </c>
      <c r="EI713" s="647" t="str">
        <f t="shared" ref="EI713" si="2800">J676</f>
        <v/>
      </c>
      <c r="EJ713" s="647" t="str">
        <f t="shared" ref="EJ713" si="2801">K676</f>
        <v/>
      </c>
      <c r="EK713" s="647" t="str">
        <f t="shared" ref="EK713" si="2802">L676</f>
        <v/>
      </c>
      <c r="EL713" s="647" t="str">
        <f t="shared" ref="EL713" si="2803">M676</f>
        <v/>
      </c>
      <c r="EM713" s="647" t="str">
        <f t="shared" ref="EM713" si="2804">N676</f>
        <v/>
      </c>
      <c r="EN713" s="647" t="str">
        <f t="shared" ref="EN713" si="2805">E676</f>
        <v/>
      </c>
      <c r="EO713" s="647" t="str">
        <f t="shared" ref="EO713" si="2806">F676</f>
        <v/>
      </c>
      <c r="EP713" s="647" t="str">
        <f t="shared" ref="EP713" si="2807">G676</f>
        <v/>
      </c>
      <c r="EQ713" s="647" t="str">
        <f t="shared" ref="EQ713" si="2808">H676</f>
        <v/>
      </c>
      <c r="ER713" s="647" t="str">
        <f t="shared" ref="ER713" si="2809">I676</f>
        <v/>
      </c>
      <c r="ES713" s="647" t="str">
        <f t="shared" ref="ES713" si="2810">J676</f>
        <v/>
      </c>
      <c r="ET713" s="647" t="str">
        <f t="shared" ref="ET713" si="2811">K676</f>
        <v/>
      </c>
      <c r="EU713" s="647" t="str">
        <f t="shared" ref="EU713" si="2812">L676</f>
        <v/>
      </c>
      <c r="EV713" s="647" t="str">
        <f t="shared" ref="EV713" si="2813">M676</f>
        <v/>
      </c>
      <c r="EW713" s="647" t="str">
        <f t="shared" ref="EW713" si="2814">N676</f>
        <v/>
      </c>
      <c r="EX713" s="647" t="str">
        <f t="shared" ref="EX713" si="2815">E676</f>
        <v/>
      </c>
      <c r="EY713" s="647" t="str">
        <f t="shared" ref="EY713" si="2816">F676</f>
        <v/>
      </c>
      <c r="EZ713" s="647" t="str">
        <f t="shared" ref="EZ713" si="2817">G676</f>
        <v/>
      </c>
      <c r="FA713" s="647" t="str">
        <f t="shared" ref="FA713" si="2818">H676</f>
        <v/>
      </c>
      <c r="FB713" s="647" t="str">
        <f t="shared" ref="FB713" si="2819">I676</f>
        <v/>
      </c>
      <c r="FC713" s="647" t="str">
        <f t="shared" ref="FC713" si="2820">J676</f>
        <v/>
      </c>
      <c r="FD713" s="647" t="str">
        <f t="shared" ref="FD713" si="2821">K676</f>
        <v/>
      </c>
      <c r="FE713" s="647" t="str">
        <f t="shared" ref="FE713" si="2822">L676</f>
        <v/>
      </c>
      <c r="FF713" s="647" t="str">
        <f t="shared" ref="FF713" si="2823">M676</f>
        <v/>
      </c>
      <c r="FG713" s="647" t="str">
        <f t="shared" ref="FG713" si="2824">N676</f>
        <v/>
      </c>
      <c r="FH713" s="647" t="str">
        <f t="shared" ref="FH713" si="2825">E676</f>
        <v/>
      </c>
      <c r="FI713" s="647" t="str">
        <f t="shared" ref="FI713" si="2826">F676</f>
        <v/>
      </c>
      <c r="FJ713" s="647" t="str">
        <f t="shared" ref="FJ713" si="2827">G676</f>
        <v/>
      </c>
      <c r="FK713" s="647" t="str">
        <f t="shared" ref="FK713" si="2828">H676</f>
        <v/>
      </c>
      <c r="FL713" s="647" t="str">
        <f t="shared" ref="FL713" si="2829">I676</f>
        <v/>
      </c>
      <c r="FM713" s="647" t="str">
        <f t="shared" ref="FM713" si="2830">J676</f>
        <v/>
      </c>
      <c r="FN713" s="647" t="str">
        <f t="shared" ref="FN713" si="2831">K676</f>
        <v/>
      </c>
      <c r="FO713" s="647" t="str">
        <f t="shared" ref="FO713" si="2832">L676</f>
        <v/>
      </c>
      <c r="FP713" s="647" t="str">
        <f t="shared" ref="FP713" si="2833">M676</f>
        <v/>
      </c>
      <c r="FQ713" s="647" t="str">
        <f t="shared" ref="FQ713" si="2834">N676</f>
        <v/>
      </c>
      <c r="FR713" s="647" t="str">
        <f t="shared" ref="FR713" si="2835">E676</f>
        <v/>
      </c>
      <c r="FS713" s="647" t="str">
        <f t="shared" ref="FS713" si="2836">F676</f>
        <v/>
      </c>
      <c r="FT713" s="647" t="str">
        <f t="shared" ref="FT713" si="2837">G676</f>
        <v/>
      </c>
      <c r="FU713" s="647" t="str">
        <f t="shared" ref="FU713" si="2838">H676</f>
        <v/>
      </c>
      <c r="FV713" s="647" t="str">
        <f t="shared" ref="FV713" si="2839">I676</f>
        <v/>
      </c>
      <c r="FW713" s="647" t="str">
        <f t="shared" ref="FW713" si="2840">J676</f>
        <v/>
      </c>
      <c r="FX713" s="647" t="str">
        <f t="shared" ref="FX713" si="2841">K676</f>
        <v/>
      </c>
      <c r="FY713" s="647" t="str">
        <f t="shared" ref="FY713" si="2842">L676</f>
        <v/>
      </c>
      <c r="FZ713" s="647" t="str">
        <f t="shared" ref="FZ713" si="2843">M676</f>
        <v/>
      </c>
      <c r="GA713" s="647" t="str">
        <f t="shared" ref="GA713" si="2844">N676</f>
        <v/>
      </c>
      <c r="GB713" s="647" t="str">
        <f t="shared" ref="GB713" si="2845">E676</f>
        <v/>
      </c>
      <c r="GC713" s="647" t="str">
        <f t="shared" ref="GC713" si="2846">F676</f>
        <v/>
      </c>
      <c r="GD713" s="647" t="str">
        <f t="shared" ref="GD713" si="2847">G676</f>
        <v/>
      </c>
      <c r="GE713" s="647" t="str">
        <f t="shared" ref="GE713" si="2848">H676</f>
        <v/>
      </c>
      <c r="GF713" s="647" t="str">
        <f t="shared" ref="GF713" si="2849">I676</f>
        <v/>
      </c>
      <c r="GG713" s="647" t="str">
        <f t="shared" ref="GG713" si="2850">J676</f>
        <v/>
      </c>
      <c r="GH713" s="647" t="str">
        <f t="shared" ref="GH713" si="2851">K676</f>
        <v/>
      </c>
      <c r="GI713" s="647" t="str">
        <f t="shared" ref="GI713" si="2852">L676</f>
        <v/>
      </c>
      <c r="GJ713" s="647" t="str">
        <f t="shared" ref="GJ713" si="2853">M676</f>
        <v/>
      </c>
      <c r="GK713" s="647" t="str">
        <f t="shared" ref="GK713" si="2854">N676</f>
        <v/>
      </c>
      <c r="GL713" s="748"/>
      <c r="GN713" s="662" t="s">
        <v>1665</v>
      </c>
      <c r="GO713" s="646" t="s">
        <v>1664</v>
      </c>
      <c r="GP713" s="646" t="str">
        <f t="shared" ref="GP713" si="2855">E676</f>
        <v/>
      </c>
      <c r="GQ713" s="646" t="str">
        <f t="shared" ref="GQ713" si="2856">F676</f>
        <v/>
      </c>
      <c r="GR713" s="646" t="str">
        <f t="shared" ref="GR713" si="2857">G676</f>
        <v/>
      </c>
      <c r="GS713" s="646" t="str">
        <f t="shared" ref="GS713" si="2858">H676</f>
        <v/>
      </c>
      <c r="GT713" s="646" t="str">
        <f t="shared" ref="GT713" si="2859">I676</f>
        <v/>
      </c>
      <c r="GU713" s="646" t="str">
        <f t="shared" ref="GU713" si="2860">J676</f>
        <v/>
      </c>
      <c r="GV713" s="646" t="str">
        <f t="shared" ref="GV713" si="2861">K676</f>
        <v/>
      </c>
      <c r="GW713" s="646" t="str">
        <f t="shared" ref="GW713" si="2862">L676</f>
        <v/>
      </c>
      <c r="GX713" s="646" t="str">
        <f t="shared" ref="GX713" si="2863">M676</f>
        <v/>
      </c>
      <c r="GY713" s="646" t="str">
        <f t="shared" ref="GY713" si="2864">N676</f>
        <v/>
      </c>
      <c r="GZ713" s="646" t="s">
        <v>1662</v>
      </c>
      <c r="HM713" s="644"/>
      <c r="HN713" s="644"/>
      <c r="HO713" s="644"/>
      <c r="HP713" s="644"/>
      <c r="HQ713" s="644"/>
      <c r="HR713" s="644"/>
      <c r="HS713" s="644"/>
      <c r="HT713" s="644"/>
      <c r="HU713" s="644"/>
      <c r="HV713" s="644"/>
      <c r="HW713" s="644"/>
      <c r="HX713" s="644"/>
      <c r="HY713" s="644"/>
      <c r="HZ713" s="644"/>
    </row>
    <row r="714" spans="1:234" s="643" customFormat="1" hidden="1" x14ac:dyDescent="0.25">
      <c r="A714" s="643" t="s">
        <v>208</v>
      </c>
      <c r="B714" s="644"/>
      <c r="C714" s="644"/>
      <c r="D714" s="644"/>
      <c r="E714" s="678"/>
      <c r="F714" s="670"/>
      <c r="G714" s="670"/>
      <c r="H714" s="670"/>
      <c r="I714" s="670"/>
      <c r="J714" s="670"/>
      <c r="K714" s="670"/>
      <c r="L714" s="670"/>
      <c r="M714" s="670"/>
      <c r="N714" s="670"/>
      <c r="O714" s="670"/>
      <c r="P714" s="670"/>
      <c r="Q714" s="670"/>
      <c r="R714" s="682"/>
      <c r="DR714" s="749">
        <v>2023</v>
      </c>
      <c r="DS714" s="665">
        <f t="shared" ref="DS714:GD717" si="2865">DS683-DS695</f>
        <v>0</v>
      </c>
      <c r="DT714" s="665">
        <f t="shared" si="2865"/>
        <v>0</v>
      </c>
      <c r="DU714" s="665">
        <f t="shared" si="2865"/>
        <v>0</v>
      </c>
      <c r="DV714" s="665">
        <f t="shared" si="2865"/>
        <v>0</v>
      </c>
      <c r="DW714" s="665">
        <f t="shared" si="2865"/>
        <v>0</v>
      </c>
      <c r="DX714" s="665">
        <f t="shared" si="2865"/>
        <v>0</v>
      </c>
      <c r="DY714" s="665">
        <f t="shared" si="2865"/>
        <v>0</v>
      </c>
      <c r="DZ714" s="665">
        <f t="shared" si="2865"/>
        <v>0</v>
      </c>
      <c r="EA714" s="665">
        <f t="shared" si="2865"/>
        <v>0</v>
      </c>
      <c r="EB714" s="665">
        <f t="shared" si="2865"/>
        <v>0</v>
      </c>
      <c r="EC714" s="665">
        <f t="shared" si="2865"/>
        <v>0</v>
      </c>
      <c r="ED714" s="665">
        <f t="shared" si="2865"/>
        <v>0</v>
      </c>
      <c r="EE714" s="665">
        <f t="shared" si="2865"/>
        <v>0</v>
      </c>
      <c r="EF714" s="665">
        <f t="shared" si="2865"/>
        <v>0</v>
      </c>
      <c r="EG714" s="665">
        <f t="shared" si="2865"/>
        <v>0</v>
      </c>
      <c r="EH714" s="665">
        <f t="shared" si="2865"/>
        <v>0</v>
      </c>
      <c r="EI714" s="665">
        <f t="shared" si="2865"/>
        <v>0</v>
      </c>
      <c r="EJ714" s="665">
        <f t="shared" si="2865"/>
        <v>0</v>
      </c>
      <c r="EK714" s="665">
        <f t="shared" si="2865"/>
        <v>0</v>
      </c>
      <c r="EL714" s="665">
        <f t="shared" si="2865"/>
        <v>0</v>
      </c>
      <c r="EM714" s="665">
        <f t="shared" si="2865"/>
        <v>0</v>
      </c>
      <c r="EN714" s="665">
        <f t="shared" si="2865"/>
        <v>0</v>
      </c>
      <c r="EO714" s="665">
        <f t="shared" si="2865"/>
        <v>0</v>
      </c>
      <c r="EP714" s="665">
        <f t="shared" si="2865"/>
        <v>0</v>
      </c>
      <c r="EQ714" s="665">
        <f t="shared" si="2865"/>
        <v>0</v>
      </c>
      <c r="ER714" s="665">
        <f t="shared" si="2865"/>
        <v>0</v>
      </c>
      <c r="ES714" s="665">
        <f t="shared" si="2865"/>
        <v>0</v>
      </c>
      <c r="ET714" s="665">
        <f t="shared" si="2865"/>
        <v>0</v>
      </c>
      <c r="EU714" s="665">
        <f t="shared" si="2865"/>
        <v>0</v>
      </c>
      <c r="EV714" s="665">
        <f t="shared" si="2865"/>
        <v>0</v>
      </c>
      <c r="EW714" s="665">
        <f t="shared" si="2865"/>
        <v>0</v>
      </c>
      <c r="EX714" s="665">
        <f t="shared" si="2865"/>
        <v>0</v>
      </c>
      <c r="EY714" s="665">
        <f t="shared" si="2865"/>
        <v>0</v>
      </c>
      <c r="EZ714" s="665">
        <f t="shared" si="2865"/>
        <v>0</v>
      </c>
      <c r="FA714" s="665">
        <f t="shared" si="2865"/>
        <v>0</v>
      </c>
      <c r="FB714" s="665">
        <f t="shared" si="2865"/>
        <v>0</v>
      </c>
      <c r="FC714" s="665">
        <f t="shared" si="2865"/>
        <v>0</v>
      </c>
      <c r="FD714" s="665">
        <f t="shared" si="2865"/>
        <v>0</v>
      </c>
      <c r="FE714" s="665">
        <f t="shared" si="2865"/>
        <v>0</v>
      </c>
      <c r="FF714" s="665">
        <f t="shared" si="2865"/>
        <v>0</v>
      </c>
      <c r="FG714" s="665">
        <f t="shared" si="2865"/>
        <v>0</v>
      </c>
      <c r="FH714" s="665">
        <f t="shared" si="2865"/>
        <v>0</v>
      </c>
      <c r="FI714" s="665">
        <f t="shared" si="2865"/>
        <v>0</v>
      </c>
      <c r="FJ714" s="665">
        <f t="shared" si="2865"/>
        <v>0</v>
      </c>
      <c r="FK714" s="665">
        <f t="shared" si="2865"/>
        <v>0</v>
      </c>
      <c r="FL714" s="665">
        <f t="shared" si="2865"/>
        <v>0</v>
      </c>
      <c r="FM714" s="665">
        <f t="shared" si="2865"/>
        <v>0</v>
      </c>
      <c r="FN714" s="665">
        <f t="shared" si="2865"/>
        <v>0</v>
      </c>
      <c r="FO714" s="665">
        <f t="shared" si="2865"/>
        <v>0</v>
      </c>
      <c r="FP714" s="665">
        <f t="shared" si="2865"/>
        <v>0</v>
      </c>
      <c r="FQ714" s="665">
        <f t="shared" si="2865"/>
        <v>0</v>
      </c>
      <c r="FR714" s="665">
        <f t="shared" si="2865"/>
        <v>0</v>
      </c>
      <c r="FS714" s="665">
        <f t="shared" si="2865"/>
        <v>0</v>
      </c>
      <c r="FT714" s="665">
        <f t="shared" si="2865"/>
        <v>0</v>
      </c>
      <c r="FU714" s="665">
        <f t="shared" si="2865"/>
        <v>0</v>
      </c>
      <c r="FV714" s="665">
        <f t="shared" si="2865"/>
        <v>0</v>
      </c>
      <c r="FW714" s="665">
        <f t="shared" si="2865"/>
        <v>0</v>
      </c>
      <c r="FX714" s="665">
        <f t="shared" si="2865"/>
        <v>0</v>
      </c>
      <c r="FY714" s="665">
        <f t="shared" si="2865"/>
        <v>0</v>
      </c>
      <c r="FZ714" s="665">
        <f t="shared" si="2865"/>
        <v>0</v>
      </c>
      <c r="GA714" s="665">
        <f t="shared" si="2865"/>
        <v>0</v>
      </c>
      <c r="GB714" s="665">
        <f t="shared" si="2865"/>
        <v>0</v>
      </c>
      <c r="GC714" s="665">
        <f t="shared" si="2865"/>
        <v>0</v>
      </c>
      <c r="GD714" s="665">
        <f t="shared" si="2865"/>
        <v>0</v>
      </c>
      <c r="GE714" s="665">
        <f t="shared" ref="GE714:GK714" si="2866">GE683-GE695</f>
        <v>0</v>
      </c>
      <c r="GF714" s="665">
        <f t="shared" si="2866"/>
        <v>0</v>
      </c>
      <c r="GG714" s="665">
        <f t="shared" si="2866"/>
        <v>0</v>
      </c>
      <c r="GH714" s="665">
        <f t="shared" si="2866"/>
        <v>0</v>
      </c>
      <c r="GI714" s="665">
        <f t="shared" si="2866"/>
        <v>0</v>
      </c>
      <c r="GJ714" s="665">
        <f t="shared" si="2866"/>
        <v>0</v>
      </c>
      <c r="GK714" s="665">
        <f t="shared" si="2866"/>
        <v>0</v>
      </c>
      <c r="GL714" s="665" t="b">
        <f>SUM(DS714:GK714)+SUM(Y677:AH677)-SUM(HB695:HK695)=Q677</f>
        <v>1</v>
      </c>
      <c r="GN714" s="749">
        <v>2023</v>
      </c>
      <c r="GO714" s="664">
        <f>SUMIF(DS682:GK682,GO682,DS714:GK714)</f>
        <v>0</v>
      </c>
      <c r="GP714" s="668">
        <f>SUMIF(DS682:GK682,GP682,DS714:GK714)</f>
        <v>0</v>
      </c>
      <c r="GQ714" s="668">
        <f>SUMIF(DS682:GK682,GQ682,DS714:GK714)</f>
        <v>0</v>
      </c>
      <c r="GR714" s="668">
        <f>SUMIF(DS682:GK682,GR682,DS714:GK714)</f>
        <v>0</v>
      </c>
      <c r="GS714" s="668">
        <f>SUMIF(DS682:GK682,GS682,DS714:GK714)</f>
        <v>0</v>
      </c>
      <c r="GT714" s="668">
        <f>SUMIF(DS682:GK682,GT682,DS714:GK714)</f>
        <v>0</v>
      </c>
      <c r="GU714" s="668">
        <f>SUMIF(DS682:GK682,GU682,DS714:GK714)</f>
        <v>0</v>
      </c>
      <c r="GV714" s="668">
        <f>SUMIF(DS682:GK682,GV682,DS714:GK714)</f>
        <v>0</v>
      </c>
      <c r="GW714" s="668">
        <f>SUMIF(DS682:GK682,GW682,DS714:GK714)</f>
        <v>0</v>
      </c>
      <c r="GX714" s="668">
        <f>SUMIF(DS682:GK682,GX682,DS714:GK714)</f>
        <v>0</v>
      </c>
      <c r="GY714" s="668">
        <f>SUMIF(DS682:GK682,GY682,DS714:GK714)</f>
        <v>0</v>
      </c>
      <c r="GZ714" s="646" t="b">
        <f>SUM(GO714:GY714)-SUM(HB695:HK695)=(Q677-SUM(Y677:AH677))</f>
        <v>1</v>
      </c>
      <c r="HM714" s="682"/>
      <c r="HN714" s="682"/>
      <c r="HO714" s="682"/>
      <c r="HP714" s="682"/>
      <c r="HQ714" s="682"/>
      <c r="HR714" s="682"/>
      <c r="HS714" s="682"/>
      <c r="HT714" s="682"/>
      <c r="HU714" s="682"/>
      <c r="HV714" s="682"/>
      <c r="HW714" s="682"/>
      <c r="HX714" s="682"/>
      <c r="HY714" s="682"/>
      <c r="HZ714" s="682"/>
    </row>
    <row r="715" spans="1:234" s="643" customFormat="1" x14ac:dyDescent="0.25">
      <c r="B715" s="644"/>
      <c r="C715" s="644"/>
      <c r="D715" s="644"/>
      <c r="E715" s="678"/>
      <c r="F715" s="670"/>
      <c r="G715" s="652">
        <v>2024</v>
      </c>
      <c r="H715" s="656">
        <f>IF(G715&gt;CNTR_ReportingYear,"",INDEX(E678:N678,MATCH(T709,E676:N676,0)))</f>
        <v>0</v>
      </c>
      <c r="I715" s="656">
        <f>IF(G715&gt;CNTR_ReportingYear,"",INDEX(GP715:GY721,MATCH(G715,GN715:GN721,0),MATCH(T709,GP713:GY713,0))-INDEX(HB696:HK702,MATCH(G715,GN696:GN702,0),MATCH(T709,HB694:HK694,0))+INDEX(Y677:AH678,MATCH(G715,D677:D678,0),MATCH(T709,Y676:AH676,0)))</f>
        <v>0</v>
      </c>
      <c r="J715" s="656">
        <f>IF(G715&gt;CNTR_ReportingYear,"",SUMIFS(AX683:DP683,AX682:DP682,T709))</f>
        <v>0</v>
      </c>
      <c r="K715" s="656">
        <f>IF(G715&gt;CNTR_ReportingYear,"",SUMIFS(AX684:DP684,AX682:DP682,T709))</f>
        <v>0</v>
      </c>
      <c r="L715" s="656">
        <f>IF(G715&gt;CNTR_ReportingYear,"",INDEX(GP696:GY702,MATCH(G715,GN696:GN702,0),MATCH(T709,GP694:GY694,0))+INDEX(HB696:HK702,MATCH(G715,GN696:GN702,0),MATCH(T709,HB694:HK694,0)))</f>
        <v>0</v>
      </c>
      <c r="M715" s="674"/>
      <c r="N715" s="588" t="str">
        <f>H713</f>
        <v>Purchase</v>
      </c>
      <c r="O715" s="917" t="s">
        <v>1688</v>
      </c>
      <c r="P715" s="917"/>
      <c r="Q715" s="917"/>
      <c r="R715" s="674"/>
      <c r="DR715" s="749">
        <v>2024</v>
      </c>
      <c r="DS715" s="665">
        <f t="shared" si="2865"/>
        <v>0</v>
      </c>
      <c r="DT715" s="665">
        <f t="shared" si="2865"/>
        <v>0</v>
      </c>
      <c r="DU715" s="665">
        <f t="shared" si="2865"/>
        <v>0</v>
      </c>
      <c r="DV715" s="665">
        <f t="shared" si="2865"/>
        <v>0</v>
      </c>
      <c r="DW715" s="665">
        <f t="shared" si="2865"/>
        <v>0</v>
      </c>
      <c r="DX715" s="665">
        <f t="shared" si="2865"/>
        <v>0</v>
      </c>
      <c r="DY715" s="665">
        <f t="shared" si="2865"/>
        <v>0</v>
      </c>
      <c r="DZ715" s="665">
        <f t="shared" si="2865"/>
        <v>0</v>
      </c>
      <c r="EA715" s="665">
        <f t="shared" si="2865"/>
        <v>0</v>
      </c>
      <c r="EB715" s="665">
        <f t="shared" si="2865"/>
        <v>0</v>
      </c>
      <c r="EC715" s="665">
        <f t="shared" si="2865"/>
        <v>0</v>
      </c>
      <c r="ED715" s="665">
        <f t="shared" si="2865"/>
        <v>0</v>
      </c>
      <c r="EE715" s="665">
        <f t="shared" si="2865"/>
        <v>0</v>
      </c>
      <c r="EF715" s="665">
        <f t="shared" si="2865"/>
        <v>0</v>
      </c>
      <c r="EG715" s="665">
        <f t="shared" si="2865"/>
        <v>0</v>
      </c>
      <c r="EH715" s="665">
        <f t="shared" si="2865"/>
        <v>0</v>
      </c>
      <c r="EI715" s="665">
        <f t="shared" si="2865"/>
        <v>0</v>
      </c>
      <c r="EJ715" s="665">
        <f t="shared" si="2865"/>
        <v>0</v>
      </c>
      <c r="EK715" s="665">
        <f t="shared" si="2865"/>
        <v>0</v>
      </c>
      <c r="EL715" s="665">
        <f t="shared" si="2865"/>
        <v>0</v>
      </c>
      <c r="EM715" s="665">
        <f t="shared" si="2865"/>
        <v>0</v>
      </c>
      <c r="EN715" s="665">
        <f t="shared" si="2865"/>
        <v>0</v>
      </c>
      <c r="EO715" s="665">
        <f t="shared" si="2865"/>
        <v>0</v>
      </c>
      <c r="EP715" s="665">
        <f t="shared" si="2865"/>
        <v>0</v>
      </c>
      <c r="EQ715" s="665">
        <f t="shared" si="2865"/>
        <v>0</v>
      </c>
      <c r="ER715" s="665">
        <f t="shared" si="2865"/>
        <v>0</v>
      </c>
      <c r="ES715" s="665">
        <f t="shared" si="2865"/>
        <v>0</v>
      </c>
      <c r="ET715" s="665">
        <f t="shared" si="2865"/>
        <v>0</v>
      </c>
      <c r="EU715" s="665">
        <f t="shared" si="2865"/>
        <v>0</v>
      </c>
      <c r="EV715" s="665">
        <f t="shared" si="2865"/>
        <v>0</v>
      </c>
      <c r="EW715" s="665">
        <f t="shared" si="2865"/>
        <v>0</v>
      </c>
      <c r="EX715" s="665">
        <f t="shared" si="2865"/>
        <v>0</v>
      </c>
      <c r="EY715" s="665">
        <f t="shared" si="2865"/>
        <v>0</v>
      </c>
      <c r="EZ715" s="665">
        <f t="shared" si="2865"/>
        <v>0</v>
      </c>
      <c r="FA715" s="665">
        <f t="shared" si="2865"/>
        <v>0</v>
      </c>
      <c r="FB715" s="665">
        <f t="shared" si="2865"/>
        <v>0</v>
      </c>
      <c r="FC715" s="665">
        <f t="shared" si="2865"/>
        <v>0</v>
      </c>
      <c r="FD715" s="665">
        <f t="shared" si="2865"/>
        <v>0</v>
      </c>
      <c r="FE715" s="665">
        <f t="shared" si="2865"/>
        <v>0</v>
      </c>
      <c r="FF715" s="665">
        <f t="shared" si="2865"/>
        <v>0</v>
      </c>
      <c r="FG715" s="665">
        <f t="shared" si="2865"/>
        <v>0</v>
      </c>
      <c r="FH715" s="665">
        <f t="shared" si="2865"/>
        <v>0</v>
      </c>
      <c r="FI715" s="665">
        <f t="shared" si="2865"/>
        <v>0</v>
      </c>
      <c r="FJ715" s="665">
        <f t="shared" si="2865"/>
        <v>0</v>
      </c>
      <c r="FK715" s="665">
        <f t="shared" si="2865"/>
        <v>0</v>
      </c>
      <c r="FL715" s="665">
        <f t="shared" si="2865"/>
        <v>0</v>
      </c>
      <c r="FM715" s="665">
        <f t="shared" si="2865"/>
        <v>0</v>
      </c>
      <c r="FN715" s="665">
        <f t="shared" si="2865"/>
        <v>0</v>
      </c>
      <c r="FO715" s="665">
        <f t="shared" si="2865"/>
        <v>0</v>
      </c>
      <c r="FP715" s="665">
        <f t="shared" si="2865"/>
        <v>0</v>
      </c>
      <c r="FQ715" s="665">
        <f t="shared" si="2865"/>
        <v>0</v>
      </c>
      <c r="FR715" s="665">
        <f t="shared" si="2865"/>
        <v>0</v>
      </c>
      <c r="FS715" s="665">
        <f t="shared" si="2865"/>
        <v>0</v>
      </c>
      <c r="FT715" s="665">
        <f t="shared" si="2865"/>
        <v>0</v>
      </c>
      <c r="FU715" s="665">
        <f t="shared" si="2865"/>
        <v>0</v>
      </c>
      <c r="FV715" s="665">
        <f t="shared" si="2865"/>
        <v>0</v>
      </c>
      <c r="FW715" s="665">
        <f t="shared" si="2865"/>
        <v>0</v>
      </c>
      <c r="FX715" s="665">
        <f t="shared" si="2865"/>
        <v>0</v>
      </c>
      <c r="FY715" s="665">
        <f t="shared" si="2865"/>
        <v>0</v>
      </c>
      <c r="FZ715" s="665">
        <f t="shared" si="2865"/>
        <v>0</v>
      </c>
      <c r="GA715" s="665">
        <f t="shared" si="2865"/>
        <v>0</v>
      </c>
      <c r="GB715" s="665">
        <f t="shared" si="2865"/>
        <v>0</v>
      </c>
      <c r="GC715" s="665">
        <f t="shared" si="2865"/>
        <v>0</v>
      </c>
      <c r="GD715" s="665">
        <f t="shared" si="2865"/>
        <v>0</v>
      </c>
      <c r="GE715" s="665">
        <f t="shared" ref="GE715:GK715" si="2867">GE684-GE696</f>
        <v>0</v>
      </c>
      <c r="GF715" s="665">
        <f t="shared" si="2867"/>
        <v>0</v>
      </c>
      <c r="GG715" s="665">
        <f t="shared" si="2867"/>
        <v>0</v>
      </c>
      <c r="GH715" s="665">
        <f t="shared" si="2867"/>
        <v>0</v>
      </c>
      <c r="GI715" s="665">
        <f t="shared" si="2867"/>
        <v>0</v>
      </c>
      <c r="GJ715" s="665">
        <f t="shared" si="2867"/>
        <v>0</v>
      </c>
      <c r="GK715" s="665">
        <f t="shared" si="2867"/>
        <v>0</v>
      </c>
      <c r="GL715" s="665" t="b">
        <f>SUM(DS715:GK715)+SUM(Y678:AH678)-SUM(HB696:HK696)=Q678</f>
        <v>1</v>
      </c>
      <c r="GN715" s="749">
        <v>2024</v>
      </c>
      <c r="GO715" s="664">
        <f>SUMIF(DS682:GK682,GO682,DS715:GK715)</f>
        <v>0</v>
      </c>
      <c r="GP715" s="668">
        <f>SUMIF(DS682:GK682,GP682,DS715:GK715)</f>
        <v>0</v>
      </c>
      <c r="GQ715" s="668">
        <f>SUMIF(DS682:GK682,GQ682,DS715:GK715)</f>
        <v>0</v>
      </c>
      <c r="GR715" s="668">
        <f>SUMIF(DS682:GK682,GR682,DS715:GK715)</f>
        <v>0</v>
      </c>
      <c r="GS715" s="668">
        <f>SUMIF(DS682:GK682,GS682,DS715:GK715)</f>
        <v>0</v>
      </c>
      <c r="GT715" s="668">
        <f>SUMIF(DS682:GK682,GT682,DS715:GK715)</f>
        <v>0</v>
      </c>
      <c r="GU715" s="668">
        <f>SUMIF(DS682:GK682,GU682,DS715:GK715)</f>
        <v>0</v>
      </c>
      <c r="GV715" s="668">
        <f>SUMIF(DS682:GK682,GV682,DS715:GK715)</f>
        <v>0</v>
      </c>
      <c r="GW715" s="668">
        <f>SUMIF(DS682:GK682,GW682,DS715:GK715)</f>
        <v>0</v>
      </c>
      <c r="GX715" s="668">
        <f>SUMIF(DS682:GK682,GX682,DS715:GK715)</f>
        <v>0</v>
      </c>
      <c r="GY715" s="668">
        <f>SUMIF(DS682:GK682,GY682,DS715:GK715)</f>
        <v>0</v>
      </c>
      <c r="GZ715" s="646" t="b">
        <f>SUM(GO715:GY715)-SUM(HB696:HK696)=(Q678-SUM(Y678:AH678))</f>
        <v>1</v>
      </c>
      <c r="HM715" s="674"/>
      <c r="HN715" s="674"/>
      <c r="HO715" s="674"/>
      <c r="HP715" s="674"/>
      <c r="HQ715" s="674"/>
      <c r="HR715" s="674"/>
      <c r="HS715" s="674"/>
      <c r="HT715" s="674"/>
      <c r="HU715" s="674"/>
      <c r="HV715" s="674"/>
      <c r="HW715" s="674"/>
      <c r="HX715" s="674"/>
      <c r="HY715" s="674"/>
      <c r="HZ715" s="674"/>
    </row>
    <row r="716" spans="1:234" s="643" customFormat="1" x14ac:dyDescent="0.25">
      <c r="B716" s="644"/>
      <c r="C716" s="644"/>
      <c r="D716" s="644"/>
      <c r="E716" s="678"/>
      <c r="F716" s="670"/>
      <c r="G716" s="644"/>
      <c r="H716" s="644"/>
      <c r="I716" s="644"/>
      <c r="J716" s="644"/>
      <c r="K716" s="644"/>
      <c r="L716" s="644"/>
      <c r="M716" s="674"/>
      <c r="N716" s="588" t="str">
        <f>I713</f>
        <v>Consumption</v>
      </c>
      <c r="O716" s="918" t="s">
        <v>1687</v>
      </c>
      <c r="P716" s="918"/>
      <c r="Q716" s="918"/>
      <c r="R716" s="674"/>
      <c r="DR716" s="749">
        <v>2025</v>
      </c>
      <c r="DS716" s="665" t="e">
        <f t="shared" si="2865"/>
        <v>#REF!</v>
      </c>
      <c r="DT716" s="665" t="e">
        <f t="shared" si="2865"/>
        <v>#N/A</v>
      </c>
      <c r="DU716" s="665" t="e">
        <f t="shared" si="2865"/>
        <v>#N/A</v>
      </c>
      <c r="DV716" s="665" t="e">
        <f t="shared" si="2865"/>
        <v>#N/A</v>
      </c>
      <c r="DW716" s="665" t="e">
        <f t="shared" si="2865"/>
        <v>#N/A</v>
      </c>
      <c r="DX716" s="665" t="e">
        <f t="shared" si="2865"/>
        <v>#N/A</v>
      </c>
      <c r="DY716" s="665" t="e">
        <f t="shared" si="2865"/>
        <v>#N/A</v>
      </c>
      <c r="DZ716" s="665" t="e">
        <f t="shared" si="2865"/>
        <v>#N/A</v>
      </c>
      <c r="EA716" s="665" t="e">
        <f t="shared" si="2865"/>
        <v>#N/A</v>
      </c>
      <c r="EB716" s="665" t="e">
        <f t="shared" si="2865"/>
        <v>#N/A</v>
      </c>
      <c r="EC716" s="665" t="e">
        <f t="shared" si="2865"/>
        <v>#N/A</v>
      </c>
      <c r="ED716" s="665" t="e">
        <f t="shared" si="2865"/>
        <v>#N/A</v>
      </c>
      <c r="EE716" s="665" t="e">
        <f t="shared" si="2865"/>
        <v>#N/A</v>
      </c>
      <c r="EF716" s="665" t="e">
        <f t="shared" si="2865"/>
        <v>#N/A</v>
      </c>
      <c r="EG716" s="665" t="e">
        <f t="shared" si="2865"/>
        <v>#N/A</v>
      </c>
      <c r="EH716" s="665" t="e">
        <f t="shared" si="2865"/>
        <v>#N/A</v>
      </c>
      <c r="EI716" s="665" t="e">
        <f t="shared" si="2865"/>
        <v>#N/A</v>
      </c>
      <c r="EJ716" s="665" t="e">
        <f t="shared" si="2865"/>
        <v>#N/A</v>
      </c>
      <c r="EK716" s="665" t="e">
        <f t="shared" si="2865"/>
        <v>#N/A</v>
      </c>
      <c r="EL716" s="665" t="e">
        <f t="shared" si="2865"/>
        <v>#N/A</v>
      </c>
      <c r="EM716" s="665" t="e">
        <f t="shared" si="2865"/>
        <v>#N/A</v>
      </c>
      <c r="EN716" s="665" t="e">
        <f t="shared" si="2865"/>
        <v>#N/A</v>
      </c>
      <c r="EO716" s="665" t="e">
        <f t="shared" si="2865"/>
        <v>#N/A</v>
      </c>
      <c r="EP716" s="665" t="e">
        <f t="shared" si="2865"/>
        <v>#N/A</v>
      </c>
      <c r="EQ716" s="665" t="e">
        <f t="shared" si="2865"/>
        <v>#N/A</v>
      </c>
      <c r="ER716" s="665" t="e">
        <f t="shared" si="2865"/>
        <v>#N/A</v>
      </c>
      <c r="ES716" s="665" t="e">
        <f t="shared" si="2865"/>
        <v>#N/A</v>
      </c>
      <c r="ET716" s="665" t="e">
        <f t="shared" si="2865"/>
        <v>#N/A</v>
      </c>
      <c r="EU716" s="665" t="e">
        <f t="shared" si="2865"/>
        <v>#N/A</v>
      </c>
      <c r="EV716" s="665" t="e">
        <f t="shared" si="2865"/>
        <v>#N/A</v>
      </c>
      <c r="EW716" s="665" t="e">
        <f t="shared" si="2865"/>
        <v>#N/A</v>
      </c>
      <c r="EX716" s="665" t="e">
        <f t="shared" si="2865"/>
        <v>#N/A</v>
      </c>
      <c r="EY716" s="665" t="e">
        <f t="shared" si="2865"/>
        <v>#N/A</v>
      </c>
      <c r="EZ716" s="665" t="e">
        <f t="shared" si="2865"/>
        <v>#N/A</v>
      </c>
      <c r="FA716" s="665" t="e">
        <f t="shared" si="2865"/>
        <v>#N/A</v>
      </c>
      <c r="FB716" s="665" t="e">
        <f t="shared" si="2865"/>
        <v>#N/A</v>
      </c>
      <c r="FC716" s="665" t="e">
        <f t="shared" si="2865"/>
        <v>#N/A</v>
      </c>
      <c r="FD716" s="665" t="e">
        <f t="shared" si="2865"/>
        <v>#N/A</v>
      </c>
      <c r="FE716" s="665" t="e">
        <f t="shared" si="2865"/>
        <v>#N/A</v>
      </c>
      <c r="FF716" s="665" t="e">
        <f t="shared" si="2865"/>
        <v>#N/A</v>
      </c>
      <c r="FG716" s="665" t="e">
        <f t="shared" si="2865"/>
        <v>#N/A</v>
      </c>
      <c r="FH716" s="665" t="e">
        <f t="shared" si="2865"/>
        <v>#N/A</v>
      </c>
      <c r="FI716" s="665" t="e">
        <f t="shared" si="2865"/>
        <v>#N/A</v>
      </c>
      <c r="FJ716" s="665" t="e">
        <f t="shared" si="2865"/>
        <v>#N/A</v>
      </c>
      <c r="FK716" s="665" t="e">
        <f t="shared" si="2865"/>
        <v>#N/A</v>
      </c>
      <c r="FL716" s="665" t="e">
        <f t="shared" si="2865"/>
        <v>#N/A</v>
      </c>
      <c r="FM716" s="665" t="e">
        <f t="shared" si="2865"/>
        <v>#N/A</v>
      </c>
      <c r="FN716" s="665" t="e">
        <f t="shared" si="2865"/>
        <v>#N/A</v>
      </c>
      <c r="FO716" s="665" t="e">
        <f t="shared" si="2865"/>
        <v>#N/A</v>
      </c>
      <c r="FP716" s="665" t="e">
        <f t="shared" si="2865"/>
        <v>#N/A</v>
      </c>
      <c r="FQ716" s="665" t="e">
        <f t="shared" si="2865"/>
        <v>#N/A</v>
      </c>
      <c r="FR716" s="665" t="e">
        <f t="shared" si="2865"/>
        <v>#N/A</v>
      </c>
      <c r="FS716" s="665" t="e">
        <f t="shared" si="2865"/>
        <v>#N/A</v>
      </c>
      <c r="FT716" s="665" t="e">
        <f t="shared" si="2865"/>
        <v>#N/A</v>
      </c>
      <c r="FU716" s="665" t="e">
        <f t="shared" si="2865"/>
        <v>#N/A</v>
      </c>
      <c r="FV716" s="665" t="e">
        <f t="shared" si="2865"/>
        <v>#N/A</v>
      </c>
      <c r="FW716" s="665" t="e">
        <f t="shared" si="2865"/>
        <v>#N/A</v>
      </c>
      <c r="FX716" s="665" t="e">
        <f t="shared" si="2865"/>
        <v>#N/A</v>
      </c>
      <c r="FY716" s="665" t="e">
        <f t="shared" si="2865"/>
        <v>#N/A</v>
      </c>
      <c r="FZ716" s="665" t="e">
        <f t="shared" si="2865"/>
        <v>#N/A</v>
      </c>
      <c r="GA716" s="665" t="e">
        <f t="shared" si="2865"/>
        <v>#N/A</v>
      </c>
      <c r="GB716" s="665" t="e">
        <f t="shared" si="2865"/>
        <v>#N/A</v>
      </c>
      <c r="GC716" s="665" t="e">
        <f t="shared" si="2865"/>
        <v>#N/A</v>
      </c>
      <c r="GD716" s="665" t="e">
        <f t="shared" si="2865"/>
        <v>#N/A</v>
      </c>
      <c r="GE716" s="665" t="e">
        <f t="shared" ref="GE716:GK716" si="2868">GE685-GE697</f>
        <v>#N/A</v>
      </c>
      <c r="GF716" s="665" t="e">
        <f t="shared" si="2868"/>
        <v>#N/A</v>
      </c>
      <c r="GG716" s="665" t="e">
        <f t="shared" si="2868"/>
        <v>#N/A</v>
      </c>
      <c r="GH716" s="665" t="e">
        <f t="shared" si="2868"/>
        <v>#N/A</v>
      </c>
      <c r="GI716" s="665" t="e">
        <f t="shared" si="2868"/>
        <v>#N/A</v>
      </c>
      <c r="GJ716" s="665" t="e">
        <f t="shared" si="2868"/>
        <v>#N/A</v>
      </c>
      <c r="GK716" s="665" t="e">
        <f t="shared" si="2868"/>
        <v>#N/A</v>
      </c>
      <c r="GL716" s="665" t="e">
        <f>SUM(DS716:GK716)+SUM(#REF!)-SUM(HB697:HK697)=#REF!</f>
        <v>#REF!</v>
      </c>
      <c r="GN716" s="749">
        <v>2025</v>
      </c>
      <c r="GO716" s="664" t="e">
        <f>SUMIF(DS682:GK682,GO682,DS716:GK716)</f>
        <v>#REF!</v>
      </c>
      <c r="GP716" s="668" t="e">
        <f>SUMIF(DS682:GK682,GP682,DS716:GK716)</f>
        <v>#N/A</v>
      </c>
      <c r="GQ716" s="668" t="e">
        <f>SUMIF(DS682:GK682,GQ682,DS716:GK716)</f>
        <v>#N/A</v>
      </c>
      <c r="GR716" s="668" t="e">
        <f>SUMIF(DS682:GK682,GR682,DS716:GK716)</f>
        <v>#N/A</v>
      </c>
      <c r="GS716" s="668" t="e">
        <f>SUMIF(DS682:GK682,GS682,DS716:GK716)</f>
        <v>#N/A</v>
      </c>
      <c r="GT716" s="668" t="e">
        <f>SUMIF(DS682:GK682,GT682,DS716:GK716)</f>
        <v>#N/A</v>
      </c>
      <c r="GU716" s="668" t="e">
        <f>SUMIF(DS682:GK682,GU682,DS716:GK716)</f>
        <v>#N/A</v>
      </c>
      <c r="GV716" s="668" t="e">
        <f>SUMIF(DS682:GK682,GV682,DS716:GK716)</f>
        <v>#N/A</v>
      </c>
      <c r="GW716" s="668" t="e">
        <f>SUMIF(DS682:GK682,GW682,DS716:GK716)</f>
        <v>#N/A</v>
      </c>
      <c r="GX716" s="668" t="e">
        <f>SUMIF(DS682:GK682,GX682,DS716:GK716)</f>
        <v>#N/A</v>
      </c>
      <c r="GY716" s="668" t="e">
        <f>SUMIF(DS682:GK682,GY682,DS716:GK716)</f>
        <v>#N/A</v>
      </c>
      <c r="GZ716" s="646" t="e">
        <f>SUM(GO716:GY716)-SUM(HB697:HK697)=(#REF!-SUM(#REF!))</f>
        <v>#REF!</v>
      </c>
      <c r="HM716" s="674"/>
      <c r="HN716" s="674"/>
      <c r="HO716" s="674"/>
      <c r="HP716" s="674"/>
      <c r="HQ716" s="674"/>
      <c r="HR716" s="674"/>
      <c r="HS716" s="674"/>
      <c r="HT716" s="674"/>
      <c r="HU716" s="674"/>
      <c r="HV716" s="674"/>
      <c r="HW716" s="674"/>
      <c r="HX716" s="674"/>
      <c r="HY716" s="674"/>
      <c r="HZ716" s="674"/>
    </row>
    <row r="717" spans="1:234" s="643" customFormat="1" x14ac:dyDescent="0.25">
      <c r="B717" s="644"/>
      <c r="C717" s="644"/>
      <c r="D717" s="644"/>
      <c r="E717" s="678"/>
      <c r="F717" s="670"/>
      <c r="G717" s="644"/>
      <c r="H717" s="644"/>
      <c r="I717" s="644"/>
      <c r="J717" s="644"/>
      <c r="K717" s="644"/>
      <c r="L717" s="644"/>
      <c r="M717" s="674"/>
      <c r="N717" s="588" t="str">
        <f>J713</f>
        <v>Stock (start)</v>
      </c>
      <c r="O717" s="917" t="s">
        <v>1686</v>
      </c>
      <c r="P717" s="917"/>
      <c r="Q717" s="917"/>
      <c r="R717" s="674"/>
      <c r="DR717" s="749">
        <v>2026</v>
      </c>
      <c r="DS717" s="665" t="e">
        <f t="shared" si="2865"/>
        <v>#REF!</v>
      </c>
      <c r="DT717" s="665" t="e">
        <f t="shared" si="2865"/>
        <v>#N/A</v>
      </c>
      <c r="DU717" s="665" t="e">
        <f t="shared" si="2865"/>
        <v>#N/A</v>
      </c>
      <c r="DV717" s="665" t="e">
        <f t="shared" si="2865"/>
        <v>#N/A</v>
      </c>
      <c r="DW717" s="665" t="e">
        <f t="shared" si="2865"/>
        <v>#N/A</v>
      </c>
      <c r="DX717" s="665" t="e">
        <f t="shared" si="2865"/>
        <v>#N/A</v>
      </c>
      <c r="DY717" s="665" t="e">
        <f t="shared" si="2865"/>
        <v>#N/A</v>
      </c>
      <c r="DZ717" s="665" t="e">
        <f t="shared" si="2865"/>
        <v>#N/A</v>
      </c>
      <c r="EA717" s="665" t="e">
        <f t="shared" si="2865"/>
        <v>#N/A</v>
      </c>
      <c r="EB717" s="665" t="e">
        <f t="shared" si="2865"/>
        <v>#N/A</v>
      </c>
      <c r="EC717" s="665" t="e">
        <f t="shared" si="2865"/>
        <v>#N/A</v>
      </c>
      <c r="ED717" s="665" t="e">
        <f t="shared" si="2865"/>
        <v>#N/A</v>
      </c>
      <c r="EE717" s="665" t="e">
        <f t="shared" si="2865"/>
        <v>#N/A</v>
      </c>
      <c r="EF717" s="665" t="e">
        <f t="shared" si="2865"/>
        <v>#N/A</v>
      </c>
      <c r="EG717" s="665" t="e">
        <f t="shared" si="2865"/>
        <v>#N/A</v>
      </c>
      <c r="EH717" s="665" t="e">
        <f t="shared" si="2865"/>
        <v>#N/A</v>
      </c>
      <c r="EI717" s="665" t="e">
        <f t="shared" si="2865"/>
        <v>#N/A</v>
      </c>
      <c r="EJ717" s="665" t="e">
        <f t="shared" si="2865"/>
        <v>#N/A</v>
      </c>
      <c r="EK717" s="665" t="e">
        <f t="shared" si="2865"/>
        <v>#N/A</v>
      </c>
      <c r="EL717" s="665" t="e">
        <f t="shared" si="2865"/>
        <v>#N/A</v>
      </c>
      <c r="EM717" s="665" t="e">
        <f t="shared" si="2865"/>
        <v>#N/A</v>
      </c>
      <c r="EN717" s="665" t="e">
        <f t="shared" si="2865"/>
        <v>#N/A</v>
      </c>
      <c r="EO717" s="665" t="e">
        <f t="shared" si="2865"/>
        <v>#N/A</v>
      </c>
      <c r="EP717" s="665" t="e">
        <f t="shared" si="2865"/>
        <v>#N/A</v>
      </c>
      <c r="EQ717" s="665" t="e">
        <f t="shared" si="2865"/>
        <v>#N/A</v>
      </c>
      <c r="ER717" s="665" t="e">
        <f t="shared" si="2865"/>
        <v>#N/A</v>
      </c>
      <c r="ES717" s="665" t="e">
        <f t="shared" si="2865"/>
        <v>#N/A</v>
      </c>
      <c r="ET717" s="665" t="e">
        <f t="shared" si="2865"/>
        <v>#N/A</v>
      </c>
      <c r="EU717" s="665" t="e">
        <f t="shared" si="2865"/>
        <v>#N/A</v>
      </c>
      <c r="EV717" s="665" t="e">
        <f t="shared" si="2865"/>
        <v>#N/A</v>
      </c>
      <c r="EW717" s="665" t="e">
        <f t="shared" si="2865"/>
        <v>#N/A</v>
      </c>
      <c r="EX717" s="665" t="e">
        <f t="shared" si="2865"/>
        <v>#N/A</v>
      </c>
      <c r="EY717" s="665" t="e">
        <f t="shared" si="2865"/>
        <v>#N/A</v>
      </c>
      <c r="EZ717" s="665" t="e">
        <f t="shared" si="2865"/>
        <v>#N/A</v>
      </c>
      <c r="FA717" s="665" t="e">
        <f t="shared" si="2865"/>
        <v>#N/A</v>
      </c>
      <c r="FB717" s="665" t="e">
        <f t="shared" si="2865"/>
        <v>#N/A</v>
      </c>
      <c r="FC717" s="665" t="e">
        <f t="shared" si="2865"/>
        <v>#N/A</v>
      </c>
      <c r="FD717" s="665" t="e">
        <f t="shared" si="2865"/>
        <v>#N/A</v>
      </c>
      <c r="FE717" s="665" t="e">
        <f t="shared" si="2865"/>
        <v>#N/A</v>
      </c>
      <c r="FF717" s="665" t="e">
        <f t="shared" si="2865"/>
        <v>#N/A</v>
      </c>
      <c r="FG717" s="665" t="e">
        <f t="shared" si="2865"/>
        <v>#N/A</v>
      </c>
      <c r="FH717" s="665" t="e">
        <f t="shared" si="2865"/>
        <v>#N/A</v>
      </c>
      <c r="FI717" s="665" t="e">
        <f t="shared" si="2865"/>
        <v>#N/A</v>
      </c>
      <c r="FJ717" s="665" t="e">
        <f t="shared" si="2865"/>
        <v>#N/A</v>
      </c>
      <c r="FK717" s="665" t="e">
        <f t="shared" si="2865"/>
        <v>#N/A</v>
      </c>
      <c r="FL717" s="665" t="e">
        <f t="shared" si="2865"/>
        <v>#N/A</v>
      </c>
      <c r="FM717" s="665" t="e">
        <f t="shared" si="2865"/>
        <v>#N/A</v>
      </c>
      <c r="FN717" s="665" t="e">
        <f t="shared" si="2865"/>
        <v>#N/A</v>
      </c>
      <c r="FO717" s="665" t="e">
        <f t="shared" si="2865"/>
        <v>#N/A</v>
      </c>
      <c r="FP717" s="665" t="e">
        <f t="shared" si="2865"/>
        <v>#N/A</v>
      </c>
      <c r="FQ717" s="665" t="e">
        <f t="shared" si="2865"/>
        <v>#N/A</v>
      </c>
      <c r="FR717" s="665" t="e">
        <f t="shared" si="2865"/>
        <v>#N/A</v>
      </c>
      <c r="FS717" s="665" t="e">
        <f t="shared" si="2865"/>
        <v>#N/A</v>
      </c>
      <c r="FT717" s="665" t="e">
        <f t="shared" si="2865"/>
        <v>#N/A</v>
      </c>
      <c r="FU717" s="665" t="e">
        <f t="shared" si="2865"/>
        <v>#N/A</v>
      </c>
      <c r="FV717" s="665" t="e">
        <f t="shared" si="2865"/>
        <v>#N/A</v>
      </c>
      <c r="FW717" s="665" t="e">
        <f t="shared" si="2865"/>
        <v>#N/A</v>
      </c>
      <c r="FX717" s="665" t="e">
        <f t="shared" si="2865"/>
        <v>#N/A</v>
      </c>
      <c r="FY717" s="665" t="e">
        <f t="shared" si="2865"/>
        <v>#N/A</v>
      </c>
      <c r="FZ717" s="665" t="e">
        <f t="shared" si="2865"/>
        <v>#N/A</v>
      </c>
      <c r="GA717" s="665" t="e">
        <f t="shared" si="2865"/>
        <v>#N/A</v>
      </c>
      <c r="GB717" s="665" t="e">
        <f t="shared" si="2865"/>
        <v>#N/A</v>
      </c>
      <c r="GC717" s="665" t="e">
        <f t="shared" si="2865"/>
        <v>#N/A</v>
      </c>
      <c r="GD717" s="665" t="e">
        <f t="shared" ref="GD717:GK717" si="2869">GD686-GD698</f>
        <v>#N/A</v>
      </c>
      <c r="GE717" s="665" t="e">
        <f t="shared" si="2869"/>
        <v>#N/A</v>
      </c>
      <c r="GF717" s="665" t="e">
        <f t="shared" si="2869"/>
        <v>#N/A</v>
      </c>
      <c r="GG717" s="665" t="e">
        <f t="shared" si="2869"/>
        <v>#N/A</v>
      </c>
      <c r="GH717" s="665" t="e">
        <f t="shared" si="2869"/>
        <v>#N/A</v>
      </c>
      <c r="GI717" s="665" t="e">
        <f t="shared" si="2869"/>
        <v>#N/A</v>
      </c>
      <c r="GJ717" s="665" t="e">
        <f t="shared" si="2869"/>
        <v>#N/A</v>
      </c>
      <c r="GK717" s="665" t="e">
        <f t="shared" si="2869"/>
        <v>#N/A</v>
      </c>
      <c r="GL717" s="665" t="e">
        <f>SUM(DS717:GK717)+SUM(#REF!)-SUM(HB698:HK698)=#REF!</f>
        <v>#REF!</v>
      </c>
      <c r="GN717" s="749">
        <v>2026</v>
      </c>
      <c r="GO717" s="664" t="e">
        <f>SUMIF(DS682:GK682,GO682,DS717:GK717)</f>
        <v>#REF!</v>
      </c>
      <c r="GP717" s="668" t="e">
        <f>SUMIF(DS682:GK682,GP682,DS717:GK717)</f>
        <v>#N/A</v>
      </c>
      <c r="GQ717" s="668" t="e">
        <f>SUMIF(DS682:GK682,GQ682,DS717:GK717)</f>
        <v>#N/A</v>
      </c>
      <c r="GR717" s="668" t="e">
        <f>SUMIF(DS682:GK682,GR682,DS717:GK717)</f>
        <v>#N/A</v>
      </c>
      <c r="GS717" s="668" t="e">
        <f>SUMIF(DS682:GK682,GS682,DS717:GK717)</f>
        <v>#N/A</v>
      </c>
      <c r="GT717" s="668" t="e">
        <f>SUMIF(DS682:GK682,GT682,DS717:GK717)</f>
        <v>#N/A</v>
      </c>
      <c r="GU717" s="668" t="e">
        <f>SUMIF(DS682:GK682,GU682,DS717:GK717)</f>
        <v>#N/A</v>
      </c>
      <c r="GV717" s="668" t="e">
        <f>SUMIF(DS682:GK682,GV682,DS717:GK717)</f>
        <v>#N/A</v>
      </c>
      <c r="GW717" s="668" t="e">
        <f>SUMIF(DS682:GK682,GW682,DS717:GK717)</f>
        <v>#N/A</v>
      </c>
      <c r="GX717" s="668" t="e">
        <f>SUMIF(DS682:GK682,GX682,DS717:GK717)</f>
        <v>#N/A</v>
      </c>
      <c r="GY717" s="668" t="e">
        <f>SUMIF(DS682:GK682,GY682,DS717:GK717)</f>
        <v>#N/A</v>
      </c>
      <c r="GZ717" s="646" t="e">
        <f>SUM(GO717:GY717)-SUM(HB698:HK698)=(#REF!-SUM(#REF!))</f>
        <v>#REF!</v>
      </c>
      <c r="HM717" s="674"/>
      <c r="HN717" s="674"/>
      <c r="HO717" s="674"/>
      <c r="HP717" s="674"/>
      <c r="HQ717" s="674"/>
      <c r="HR717" s="674"/>
      <c r="HS717" s="674"/>
      <c r="HT717" s="674"/>
      <c r="HU717" s="674"/>
      <c r="HV717" s="674"/>
      <c r="HW717" s="674"/>
      <c r="HX717" s="674"/>
      <c r="HY717" s="674"/>
      <c r="HZ717" s="674"/>
    </row>
    <row r="718" spans="1:234" s="643" customFormat="1" x14ac:dyDescent="0.25">
      <c r="B718" s="644"/>
      <c r="C718" s="644"/>
      <c r="D718" s="644"/>
      <c r="E718" s="678"/>
      <c r="F718" s="670"/>
      <c r="G718" s="644"/>
      <c r="H718" s="644"/>
      <c r="I718" s="644"/>
      <c r="J718" s="644"/>
      <c r="K718" s="644"/>
      <c r="L718" s="644"/>
      <c r="M718" s="674"/>
      <c r="N718" s="588" t="str">
        <f>K713</f>
        <v>Stock (end)</v>
      </c>
      <c r="O718" s="917" t="s">
        <v>1692</v>
      </c>
      <c r="P718" s="917"/>
      <c r="Q718" s="917"/>
      <c r="R718" s="674"/>
      <c r="DR718" s="749">
        <v>2027</v>
      </c>
      <c r="DS718" s="665" t="e">
        <f t="shared" ref="DS718:GD721" si="2870">DS687-DS699</f>
        <v>#REF!</v>
      </c>
      <c r="DT718" s="665" t="e">
        <f t="shared" si="2870"/>
        <v>#N/A</v>
      </c>
      <c r="DU718" s="665" t="e">
        <f t="shared" si="2870"/>
        <v>#N/A</v>
      </c>
      <c r="DV718" s="665" t="e">
        <f t="shared" si="2870"/>
        <v>#N/A</v>
      </c>
      <c r="DW718" s="665" t="e">
        <f t="shared" si="2870"/>
        <v>#N/A</v>
      </c>
      <c r="DX718" s="665" t="e">
        <f t="shared" si="2870"/>
        <v>#N/A</v>
      </c>
      <c r="DY718" s="665" t="e">
        <f t="shared" si="2870"/>
        <v>#N/A</v>
      </c>
      <c r="DZ718" s="665" t="e">
        <f t="shared" si="2870"/>
        <v>#N/A</v>
      </c>
      <c r="EA718" s="665" t="e">
        <f t="shared" si="2870"/>
        <v>#N/A</v>
      </c>
      <c r="EB718" s="665" t="e">
        <f t="shared" si="2870"/>
        <v>#N/A</v>
      </c>
      <c r="EC718" s="665" t="e">
        <f t="shared" si="2870"/>
        <v>#N/A</v>
      </c>
      <c r="ED718" s="665" t="e">
        <f t="shared" si="2870"/>
        <v>#N/A</v>
      </c>
      <c r="EE718" s="665" t="e">
        <f t="shared" si="2870"/>
        <v>#N/A</v>
      </c>
      <c r="EF718" s="665" t="e">
        <f t="shared" si="2870"/>
        <v>#N/A</v>
      </c>
      <c r="EG718" s="665" t="e">
        <f t="shared" si="2870"/>
        <v>#N/A</v>
      </c>
      <c r="EH718" s="665" t="e">
        <f t="shared" si="2870"/>
        <v>#N/A</v>
      </c>
      <c r="EI718" s="665" t="e">
        <f t="shared" si="2870"/>
        <v>#N/A</v>
      </c>
      <c r="EJ718" s="665" t="e">
        <f t="shared" si="2870"/>
        <v>#N/A</v>
      </c>
      <c r="EK718" s="665" t="e">
        <f t="shared" si="2870"/>
        <v>#N/A</v>
      </c>
      <c r="EL718" s="665" t="e">
        <f t="shared" si="2870"/>
        <v>#N/A</v>
      </c>
      <c r="EM718" s="665" t="e">
        <f t="shared" si="2870"/>
        <v>#N/A</v>
      </c>
      <c r="EN718" s="665" t="e">
        <f t="shared" si="2870"/>
        <v>#N/A</v>
      </c>
      <c r="EO718" s="665" t="e">
        <f t="shared" si="2870"/>
        <v>#N/A</v>
      </c>
      <c r="EP718" s="665" t="e">
        <f t="shared" si="2870"/>
        <v>#N/A</v>
      </c>
      <c r="EQ718" s="665" t="e">
        <f t="shared" si="2870"/>
        <v>#N/A</v>
      </c>
      <c r="ER718" s="665" t="e">
        <f t="shared" si="2870"/>
        <v>#N/A</v>
      </c>
      <c r="ES718" s="665" t="e">
        <f t="shared" si="2870"/>
        <v>#N/A</v>
      </c>
      <c r="ET718" s="665" t="e">
        <f t="shared" si="2870"/>
        <v>#N/A</v>
      </c>
      <c r="EU718" s="665" t="e">
        <f t="shared" si="2870"/>
        <v>#N/A</v>
      </c>
      <c r="EV718" s="665" t="e">
        <f t="shared" si="2870"/>
        <v>#N/A</v>
      </c>
      <c r="EW718" s="665" t="e">
        <f t="shared" si="2870"/>
        <v>#N/A</v>
      </c>
      <c r="EX718" s="665" t="e">
        <f t="shared" si="2870"/>
        <v>#N/A</v>
      </c>
      <c r="EY718" s="665" t="e">
        <f t="shared" si="2870"/>
        <v>#N/A</v>
      </c>
      <c r="EZ718" s="665" t="e">
        <f t="shared" si="2870"/>
        <v>#N/A</v>
      </c>
      <c r="FA718" s="665" t="e">
        <f t="shared" si="2870"/>
        <v>#N/A</v>
      </c>
      <c r="FB718" s="665" t="e">
        <f t="shared" si="2870"/>
        <v>#N/A</v>
      </c>
      <c r="FC718" s="665" t="e">
        <f t="shared" si="2870"/>
        <v>#N/A</v>
      </c>
      <c r="FD718" s="665" t="e">
        <f t="shared" si="2870"/>
        <v>#N/A</v>
      </c>
      <c r="FE718" s="665" t="e">
        <f t="shared" si="2870"/>
        <v>#N/A</v>
      </c>
      <c r="FF718" s="665" t="e">
        <f t="shared" si="2870"/>
        <v>#N/A</v>
      </c>
      <c r="FG718" s="665" t="e">
        <f t="shared" si="2870"/>
        <v>#N/A</v>
      </c>
      <c r="FH718" s="665" t="e">
        <f t="shared" si="2870"/>
        <v>#N/A</v>
      </c>
      <c r="FI718" s="665" t="e">
        <f t="shared" si="2870"/>
        <v>#N/A</v>
      </c>
      <c r="FJ718" s="665" t="e">
        <f t="shared" si="2870"/>
        <v>#N/A</v>
      </c>
      <c r="FK718" s="665" t="e">
        <f t="shared" si="2870"/>
        <v>#N/A</v>
      </c>
      <c r="FL718" s="665" t="e">
        <f t="shared" si="2870"/>
        <v>#N/A</v>
      </c>
      <c r="FM718" s="665" t="e">
        <f t="shared" si="2870"/>
        <v>#N/A</v>
      </c>
      <c r="FN718" s="665" t="e">
        <f t="shared" si="2870"/>
        <v>#N/A</v>
      </c>
      <c r="FO718" s="665" t="e">
        <f t="shared" si="2870"/>
        <v>#N/A</v>
      </c>
      <c r="FP718" s="665" t="e">
        <f t="shared" si="2870"/>
        <v>#N/A</v>
      </c>
      <c r="FQ718" s="665" t="e">
        <f t="shared" si="2870"/>
        <v>#N/A</v>
      </c>
      <c r="FR718" s="665" t="e">
        <f t="shared" si="2870"/>
        <v>#N/A</v>
      </c>
      <c r="FS718" s="665" t="e">
        <f t="shared" si="2870"/>
        <v>#N/A</v>
      </c>
      <c r="FT718" s="665" t="e">
        <f t="shared" si="2870"/>
        <v>#N/A</v>
      </c>
      <c r="FU718" s="665" t="e">
        <f t="shared" si="2870"/>
        <v>#N/A</v>
      </c>
      <c r="FV718" s="665" t="e">
        <f t="shared" si="2870"/>
        <v>#N/A</v>
      </c>
      <c r="FW718" s="665" t="e">
        <f t="shared" si="2870"/>
        <v>#N/A</v>
      </c>
      <c r="FX718" s="665" t="e">
        <f t="shared" si="2870"/>
        <v>#N/A</v>
      </c>
      <c r="FY718" s="665" t="e">
        <f t="shared" si="2870"/>
        <v>#N/A</v>
      </c>
      <c r="FZ718" s="665" t="e">
        <f t="shared" si="2870"/>
        <v>#N/A</v>
      </c>
      <c r="GA718" s="665" t="e">
        <f t="shared" si="2870"/>
        <v>#N/A</v>
      </c>
      <c r="GB718" s="665" t="e">
        <f t="shared" si="2870"/>
        <v>#N/A</v>
      </c>
      <c r="GC718" s="665" t="e">
        <f t="shared" si="2870"/>
        <v>#N/A</v>
      </c>
      <c r="GD718" s="665" t="e">
        <f t="shared" si="2870"/>
        <v>#N/A</v>
      </c>
      <c r="GE718" s="665" t="e">
        <f t="shared" ref="GE718:GK718" si="2871">GE687-GE699</f>
        <v>#N/A</v>
      </c>
      <c r="GF718" s="665" t="e">
        <f t="shared" si="2871"/>
        <v>#N/A</v>
      </c>
      <c r="GG718" s="665" t="e">
        <f t="shared" si="2871"/>
        <v>#N/A</v>
      </c>
      <c r="GH718" s="665" t="e">
        <f t="shared" si="2871"/>
        <v>#N/A</v>
      </c>
      <c r="GI718" s="665" t="e">
        <f t="shared" si="2871"/>
        <v>#N/A</v>
      </c>
      <c r="GJ718" s="665" t="e">
        <f t="shared" si="2871"/>
        <v>#N/A</v>
      </c>
      <c r="GK718" s="665" t="e">
        <f t="shared" si="2871"/>
        <v>#N/A</v>
      </c>
      <c r="GL718" s="665" t="e">
        <f>SUM(DS718:GK718)+SUM(#REF!)-SUM(HB699:HK699)=#REF!</f>
        <v>#REF!</v>
      </c>
      <c r="GN718" s="749">
        <v>2027</v>
      </c>
      <c r="GO718" s="664" t="e">
        <f>SUMIF(DS682:GK682,GO682,DS718:GK718)</f>
        <v>#REF!</v>
      </c>
      <c r="GP718" s="668" t="e">
        <f>SUMIF(DS682:GK682,GP682,DS718:GK718)</f>
        <v>#N/A</v>
      </c>
      <c r="GQ718" s="668" t="e">
        <f>SUMIF(DS682:GK682,GQ682,DS718:GK718)</f>
        <v>#N/A</v>
      </c>
      <c r="GR718" s="668" t="e">
        <f>SUMIF(DS682:GK682,GR682,DS718:GK718)</f>
        <v>#N/A</v>
      </c>
      <c r="GS718" s="668" t="e">
        <f>SUMIF(DS682:GK682,GS682,DS718:GK718)</f>
        <v>#N/A</v>
      </c>
      <c r="GT718" s="668" t="e">
        <f>SUMIF(DS682:GK682,GT682,DS718:GK718)</f>
        <v>#N/A</v>
      </c>
      <c r="GU718" s="668" t="e">
        <f>SUMIF(DS682:GK682,GU682,DS718:GK718)</f>
        <v>#N/A</v>
      </c>
      <c r="GV718" s="668" t="e">
        <f>SUMIF(DS682:GK682,GV682,DS718:GK718)</f>
        <v>#N/A</v>
      </c>
      <c r="GW718" s="668" t="e">
        <f>SUMIF(DS682:GK682,GW682,DS718:GK718)</f>
        <v>#N/A</v>
      </c>
      <c r="GX718" s="668" t="e">
        <f>SUMIF(DS682:GK682,GX682,DS718:GK718)</f>
        <v>#N/A</v>
      </c>
      <c r="GY718" s="668" t="e">
        <f>SUMIF(DS682:GK682,GY682,DS718:GK718)</f>
        <v>#N/A</v>
      </c>
      <c r="GZ718" s="646" t="e">
        <f>SUM(GO718:GY718)-SUM(HB699:HK699)=(#REF!-SUM(#REF!))</f>
        <v>#REF!</v>
      </c>
      <c r="HM718" s="674"/>
      <c r="HN718" s="674"/>
      <c r="HO718" s="674"/>
      <c r="HP718" s="674"/>
      <c r="HQ718" s="674"/>
      <c r="HR718" s="674"/>
      <c r="HS718" s="674"/>
      <c r="HT718" s="674"/>
      <c r="HU718" s="674"/>
      <c r="HV718" s="674"/>
      <c r="HW718" s="674"/>
      <c r="HX718" s="674"/>
      <c r="HY718" s="674"/>
      <c r="HZ718" s="674"/>
    </row>
    <row r="719" spans="1:234" s="643" customFormat="1" x14ac:dyDescent="0.25">
      <c r="B719" s="644"/>
      <c r="C719" s="644"/>
      <c r="D719" s="644"/>
      <c r="E719" s="678"/>
      <c r="F719" s="670"/>
      <c r="G719" s="644"/>
      <c r="H719" s="644"/>
      <c r="I719" s="644"/>
      <c r="J719" s="644"/>
      <c r="K719" s="644"/>
      <c r="L719" s="644"/>
      <c r="M719" s="674"/>
      <c r="N719" s="589" t="str">
        <f>L713</f>
        <v>Export</v>
      </c>
      <c r="O719" s="919" t="s">
        <v>1689</v>
      </c>
      <c r="P719" s="919"/>
      <c r="Q719" s="919"/>
      <c r="R719" s="674"/>
      <c r="DR719" s="749">
        <v>2028</v>
      </c>
      <c r="DS719" s="665" t="e">
        <f t="shared" si="2870"/>
        <v>#REF!</v>
      </c>
      <c r="DT719" s="665" t="e">
        <f t="shared" si="2870"/>
        <v>#N/A</v>
      </c>
      <c r="DU719" s="665" t="e">
        <f t="shared" si="2870"/>
        <v>#N/A</v>
      </c>
      <c r="DV719" s="665" t="e">
        <f t="shared" si="2870"/>
        <v>#N/A</v>
      </c>
      <c r="DW719" s="665" t="e">
        <f t="shared" si="2870"/>
        <v>#N/A</v>
      </c>
      <c r="DX719" s="665" t="e">
        <f t="shared" si="2870"/>
        <v>#N/A</v>
      </c>
      <c r="DY719" s="665" t="e">
        <f t="shared" si="2870"/>
        <v>#N/A</v>
      </c>
      <c r="DZ719" s="665" t="e">
        <f t="shared" si="2870"/>
        <v>#N/A</v>
      </c>
      <c r="EA719" s="665" t="e">
        <f t="shared" si="2870"/>
        <v>#N/A</v>
      </c>
      <c r="EB719" s="665" t="e">
        <f t="shared" si="2870"/>
        <v>#N/A</v>
      </c>
      <c r="EC719" s="665" t="e">
        <f t="shared" si="2870"/>
        <v>#N/A</v>
      </c>
      <c r="ED719" s="665" t="e">
        <f t="shared" si="2870"/>
        <v>#N/A</v>
      </c>
      <c r="EE719" s="665" t="e">
        <f t="shared" si="2870"/>
        <v>#N/A</v>
      </c>
      <c r="EF719" s="665" t="e">
        <f t="shared" si="2870"/>
        <v>#N/A</v>
      </c>
      <c r="EG719" s="665" t="e">
        <f t="shared" si="2870"/>
        <v>#N/A</v>
      </c>
      <c r="EH719" s="665" t="e">
        <f t="shared" si="2870"/>
        <v>#N/A</v>
      </c>
      <c r="EI719" s="665" t="e">
        <f t="shared" si="2870"/>
        <v>#N/A</v>
      </c>
      <c r="EJ719" s="665" t="e">
        <f t="shared" si="2870"/>
        <v>#N/A</v>
      </c>
      <c r="EK719" s="665" t="e">
        <f t="shared" si="2870"/>
        <v>#N/A</v>
      </c>
      <c r="EL719" s="665" t="e">
        <f t="shared" si="2870"/>
        <v>#N/A</v>
      </c>
      <c r="EM719" s="665" t="e">
        <f t="shared" si="2870"/>
        <v>#N/A</v>
      </c>
      <c r="EN719" s="665" t="e">
        <f t="shared" si="2870"/>
        <v>#N/A</v>
      </c>
      <c r="EO719" s="665" t="e">
        <f t="shared" si="2870"/>
        <v>#N/A</v>
      </c>
      <c r="EP719" s="665" t="e">
        <f t="shared" si="2870"/>
        <v>#N/A</v>
      </c>
      <c r="EQ719" s="665" t="e">
        <f t="shared" si="2870"/>
        <v>#N/A</v>
      </c>
      <c r="ER719" s="665" t="e">
        <f t="shared" si="2870"/>
        <v>#N/A</v>
      </c>
      <c r="ES719" s="665" t="e">
        <f t="shared" si="2870"/>
        <v>#N/A</v>
      </c>
      <c r="ET719" s="665" t="e">
        <f t="shared" si="2870"/>
        <v>#N/A</v>
      </c>
      <c r="EU719" s="665" t="e">
        <f t="shared" si="2870"/>
        <v>#N/A</v>
      </c>
      <c r="EV719" s="665" t="e">
        <f t="shared" si="2870"/>
        <v>#N/A</v>
      </c>
      <c r="EW719" s="665" t="e">
        <f t="shared" si="2870"/>
        <v>#N/A</v>
      </c>
      <c r="EX719" s="665" t="e">
        <f t="shared" si="2870"/>
        <v>#N/A</v>
      </c>
      <c r="EY719" s="665" t="e">
        <f t="shared" si="2870"/>
        <v>#N/A</v>
      </c>
      <c r="EZ719" s="665" t="e">
        <f t="shared" si="2870"/>
        <v>#N/A</v>
      </c>
      <c r="FA719" s="665" t="e">
        <f t="shared" si="2870"/>
        <v>#N/A</v>
      </c>
      <c r="FB719" s="665" t="e">
        <f t="shared" si="2870"/>
        <v>#N/A</v>
      </c>
      <c r="FC719" s="665" t="e">
        <f t="shared" si="2870"/>
        <v>#N/A</v>
      </c>
      <c r="FD719" s="665" t="e">
        <f t="shared" si="2870"/>
        <v>#N/A</v>
      </c>
      <c r="FE719" s="665" t="e">
        <f t="shared" si="2870"/>
        <v>#N/A</v>
      </c>
      <c r="FF719" s="665" t="e">
        <f t="shared" si="2870"/>
        <v>#N/A</v>
      </c>
      <c r="FG719" s="665" t="e">
        <f t="shared" si="2870"/>
        <v>#N/A</v>
      </c>
      <c r="FH719" s="665" t="e">
        <f t="shared" si="2870"/>
        <v>#N/A</v>
      </c>
      <c r="FI719" s="665" t="e">
        <f t="shared" si="2870"/>
        <v>#N/A</v>
      </c>
      <c r="FJ719" s="665" t="e">
        <f t="shared" si="2870"/>
        <v>#N/A</v>
      </c>
      <c r="FK719" s="665" t="e">
        <f t="shared" si="2870"/>
        <v>#N/A</v>
      </c>
      <c r="FL719" s="665" t="e">
        <f t="shared" si="2870"/>
        <v>#N/A</v>
      </c>
      <c r="FM719" s="665" t="e">
        <f t="shared" si="2870"/>
        <v>#N/A</v>
      </c>
      <c r="FN719" s="665" t="e">
        <f t="shared" si="2870"/>
        <v>#N/A</v>
      </c>
      <c r="FO719" s="665" t="e">
        <f t="shared" si="2870"/>
        <v>#N/A</v>
      </c>
      <c r="FP719" s="665" t="e">
        <f t="shared" si="2870"/>
        <v>#N/A</v>
      </c>
      <c r="FQ719" s="665" t="e">
        <f t="shared" si="2870"/>
        <v>#N/A</v>
      </c>
      <c r="FR719" s="665" t="e">
        <f t="shared" si="2870"/>
        <v>#N/A</v>
      </c>
      <c r="FS719" s="665" t="e">
        <f t="shared" si="2870"/>
        <v>#N/A</v>
      </c>
      <c r="FT719" s="665" t="e">
        <f t="shared" si="2870"/>
        <v>#N/A</v>
      </c>
      <c r="FU719" s="665" t="e">
        <f t="shared" si="2870"/>
        <v>#N/A</v>
      </c>
      <c r="FV719" s="665" t="e">
        <f t="shared" si="2870"/>
        <v>#N/A</v>
      </c>
      <c r="FW719" s="665" t="e">
        <f t="shared" si="2870"/>
        <v>#N/A</v>
      </c>
      <c r="FX719" s="665" t="e">
        <f t="shared" si="2870"/>
        <v>#N/A</v>
      </c>
      <c r="FY719" s="665" t="e">
        <f t="shared" si="2870"/>
        <v>#N/A</v>
      </c>
      <c r="FZ719" s="665" t="e">
        <f t="shared" si="2870"/>
        <v>#N/A</v>
      </c>
      <c r="GA719" s="665" t="e">
        <f t="shared" si="2870"/>
        <v>#N/A</v>
      </c>
      <c r="GB719" s="665" t="e">
        <f t="shared" si="2870"/>
        <v>#N/A</v>
      </c>
      <c r="GC719" s="665" t="e">
        <f t="shared" si="2870"/>
        <v>#N/A</v>
      </c>
      <c r="GD719" s="665" t="e">
        <f t="shared" si="2870"/>
        <v>#N/A</v>
      </c>
      <c r="GE719" s="665" t="e">
        <f t="shared" ref="GE719:GK719" si="2872">GE688-GE700</f>
        <v>#N/A</v>
      </c>
      <c r="GF719" s="665" t="e">
        <f t="shared" si="2872"/>
        <v>#N/A</v>
      </c>
      <c r="GG719" s="665" t="e">
        <f t="shared" si="2872"/>
        <v>#N/A</v>
      </c>
      <c r="GH719" s="665" t="e">
        <f t="shared" si="2872"/>
        <v>#N/A</v>
      </c>
      <c r="GI719" s="665" t="e">
        <f t="shared" si="2872"/>
        <v>#N/A</v>
      </c>
      <c r="GJ719" s="665" t="e">
        <f t="shared" si="2872"/>
        <v>#N/A</v>
      </c>
      <c r="GK719" s="665" t="e">
        <f t="shared" si="2872"/>
        <v>#N/A</v>
      </c>
      <c r="GL719" s="665" t="e">
        <f>SUM(DS719:GK719)+SUM(#REF!)-SUM(HB700:HK700)=#REF!</f>
        <v>#REF!</v>
      </c>
      <c r="GN719" s="749">
        <v>2028</v>
      </c>
      <c r="GO719" s="664" t="e">
        <f>SUMIF(DS682:GK682,GO682,DS719:GK719)</f>
        <v>#REF!</v>
      </c>
      <c r="GP719" s="668" t="e">
        <f>SUMIF(DS682:GK682,GP682,DS719:GK719)</f>
        <v>#N/A</v>
      </c>
      <c r="GQ719" s="668" t="e">
        <f>SUMIF(DS682:GK682,GQ682,DS719:GK719)</f>
        <v>#N/A</v>
      </c>
      <c r="GR719" s="668" t="e">
        <f>SUMIF(DS682:GK682,GR682,DS719:GK719)</f>
        <v>#N/A</v>
      </c>
      <c r="GS719" s="668" t="e">
        <f>SUMIF(DS682:GK682,GS682,DS719:GK719)</f>
        <v>#N/A</v>
      </c>
      <c r="GT719" s="668" t="e">
        <f>SUMIF(DS682:GK682,GT682,DS719:GK719)</f>
        <v>#N/A</v>
      </c>
      <c r="GU719" s="668" t="e">
        <f>SUMIF(DS682:GK682,GU682,DS719:GK719)</f>
        <v>#N/A</v>
      </c>
      <c r="GV719" s="668" t="e">
        <f>SUMIF(DS682:GK682,GV682,DS719:GK719)</f>
        <v>#N/A</v>
      </c>
      <c r="GW719" s="668" t="e">
        <f>SUMIF(DS682:GK682,GW682,DS719:GK719)</f>
        <v>#N/A</v>
      </c>
      <c r="GX719" s="668" t="e">
        <f>SUMIF(DS682:GK682,GX682,DS719:GK719)</f>
        <v>#N/A</v>
      </c>
      <c r="GY719" s="668" t="e">
        <f>SUMIF(DS682:GK682,GY682,DS719:GK719)</f>
        <v>#N/A</v>
      </c>
      <c r="GZ719" s="646" t="e">
        <f>SUM(GO719:GY719)-SUM(HB700:HK700)=(#REF!-SUM(#REF!))</f>
        <v>#REF!</v>
      </c>
      <c r="HM719" s="674"/>
      <c r="HN719" s="674"/>
      <c r="HO719" s="674"/>
      <c r="HP719" s="674"/>
      <c r="HQ719" s="674"/>
      <c r="HR719" s="674"/>
      <c r="HS719" s="674"/>
      <c r="HT719" s="674"/>
      <c r="HU719" s="674"/>
      <c r="HV719" s="674"/>
      <c r="HW719" s="674"/>
      <c r="HX719" s="674"/>
      <c r="HY719" s="674"/>
      <c r="HZ719" s="674"/>
    </row>
    <row r="720" spans="1:234" s="643" customFormat="1" x14ac:dyDescent="0.25">
      <c r="B720" s="644"/>
      <c r="C720" s="644"/>
      <c r="D720" s="644"/>
      <c r="E720" s="678"/>
      <c r="F720" s="670"/>
      <c r="G720" s="644"/>
      <c r="H720" s="644"/>
      <c r="I720" s="644"/>
      <c r="J720" s="644"/>
      <c r="K720" s="644"/>
      <c r="L720" s="644"/>
      <c r="M720" s="674"/>
      <c r="N720" s="674"/>
      <c r="O720" s="919"/>
      <c r="P720" s="919"/>
      <c r="Q720" s="919"/>
      <c r="R720" s="674"/>
      <c r="DR720" s="749">
        <v>2029</v>
      </c>
      <c r="DS720" s="665" t="e">
        <f t="shared" si="2870"/>
        <v>#REF!</v>
      </c>
      <c r="DT720" s="665" t="e">
        <f t="shared" si="2870"/>
        <v>#N/A</v>
      </c>
      <c r="DU720" s="665" t="e">
        <f t="shared" si="2870"/>
        <v>#N/A</v>
      </c>
      <c r="DV720" s="665" t="e">
        <f t="shared" si="2870"/>
        <v>#N/A</v>
      </c>
      <c r="DW720" s="665" t="e">
        <f t="shared" si="2870"/>
        <v>#N/A</v>
      </c>
      <c r="DX720" s="665" t="e">
        <f t="shared" si="2870"/>
        <v>#N/A</v>
      </c>
      <c r="DY720" s="665" t="e">
        <f t="shared" si="2870"/>
        <v>#N/A</v>
      </c>
      <c r="DZ720" s="665" t="e">
        <f t="shared" si="2870"/>
        <v>#N/A</v>
      </c>
      <c r="EA720" s="665" t="e">
        <f t="shared" si="2870"/>
        <v>#N/A</v>
      </c>
      <c r="EB720" s="665" t="e">
        <f t="shared" si="2870"/>
        <v>#N/A</v>
      </c>
      <c r="EC720" s="665" t="e">
        <f t="shared" si="2870"/>
        <v>#N/A</v>
      </c>
      <c r="ED720" s="665" t="e">
        <f t="shared" si="2870"/>
        <v>#N/A</v>
      </c>
      <c r="EE720" s="665" t="e">
        <f t="shared" si="2870"/>
        <v>#N/A</v>
      </c>
      <c r="EF720" s="665" t="e">
        <f t="shared" si="2870"/>
        <v>#N/A</v>
      </c>
      <c r="EG720" s="665" t="e">
        <f t="shared" si="2870"/>
        <v>#N/A</v>
      </c>
      <c r="EH720" s="665" t="e">
        <f t="shared" si="2870"/>
        <v>#N/A</v>
      </c>
      <c r="EI720" s="665" t="e">
        <f t="shared" si="2870"/>
        <v>#N/A</v>
      </c>
      <c r="EJ720" s="665" t="e">
        <f t="shared" si="2870"/>
        <v>#N/A</v>
      </c>
      <c r="EK720" s="665" t="e">
        <f t="shared" si="2870"/>
        <v>#N/A</v>
      </c>
      <c r="EL720" s="665" t="e">
        <f t="shared" si="2870"/>
        <v>#N/A</v>
      </c>
      <c r="EM720" s="665" t="e">
        <f t="shared" si="2870"/>
        <v>#N/A</v>
      </c>
      <c r="EN720" s="665" t="e">
        <f t="shared" si="2870"/>
        <v>#N/A</v>
      </c>
      <c r="EO720" s="665" t="e">
        <f t="shared" si="2870"/>
        <v>#N/A</v>
      </c>
      <c r="EP720" s="665" t="e">
        <f t="shared" si="2870"/>
        <v>#N/A</v>
      </c>
      <c r="EQ720" s="665" t="e">
        <f t="shared" si="2870"/>
        <v>#N/A</v>
      </c>
      <c r="ER720" s="665" t="e">
        <f t="shared" si="2870"/>
        <v>#N/A</v>
      </c>
      <c r="ES720" s="665" t="e">
        <f t="shared" si="2870"/>
        <v>#N/A</v>
      </c>
      <c r="ET720" s="665" t="e">
        <f t="shared" si="2870"/>
        <v>#N/A</v>
      </c>
      <c r="EU720" s="665" t="e">
        <f t="shared" si="2870"/>
        <v>#N/A</v>
      </c>
      <c r="EV720" s="665" t="e">
        <f t="shared" si="2870"/>
        <v>#N/A</v>
      </c>
      <c r="EW720" s="665" t="e">
        <f t="shared" si="2870"/>
        <v>#N/A</v>
      </c>
      <c r="EX720" s="665" t="e">
        <f t="shared" si="2870"/>
        <v>#N/A</v>
      </c>
      <c r="EY720" s="665" t="e">
        <f t="shared" si="2870"/>
        <v>#N/A</v>
      </c>
      <c r="EZ720" s="665" t="e">
        <f t="shared" si="2870"/>
        <v>#N/A</v>
      </c>
      <c r="FA720" s="665" t="e">
        <f t="shared" si="2870"/>
        <v>#N/A</v>
      </c>
      <c r="FB720" s="665" t="e">
        <f t="shared" si="2870"/>
        <v>#N/A</v>
      </c>
      <c r="FC720" s="665" t="e">
        <f t="shared" si="2870"/>
        <v>#N/A</v>
      </c>
      <c r="FD720" s="665" t="e">
        <f t="shared" si="2870"/>
        <v>#N/A</v>
      </c>
      <c r="FE720" s="665" t="e">
        <f t="shared" si="2870"/>
        <v>#N/A</v>
      </c>
      <c r="FF720" s="665" t="e">
        <f t="shared" si="2870"/>
        <v>#N/A</v>
      </c>
      <c r="FG720" s="665" t="e">
        <f t="shared" si="2870"/>
        <v>#N/A</v>
      </c>
      <c r="FH720" s="665" t="e">
        <f t="shared" si="2870"/>
        <v>#N/A</v>
      </c>
      <c r="FI720" s="665" t="e">
        <f t="shared" si="2870"/>
        <v>#N/A</v>
      </c>
      <c r="FJ720" s="665" t="e">
        <f t="shared" si="2870"/>
        <v>#N/A</v>
      </c>
      <c r="FK720" s="665" t="e">
        <f t="shared" si="2870"/>
        <v>#N/A</v>
      </c>
      <c r="FL720" s="665" t="e">
        <f t="shared" si="2870"/>
        <v>#N/A</v>
      </c>
      <c r="FM720" s="665" t="e">
        <f t="shared" si="2870"/>
        <v>#N/A</v>
      </c>
      <c r="FN720" s="665" t="e">
        <f t="shared" si="2870"/>
        <v>#N/A</v>
      </c>
      <c r="FO720" s="665" t="e">
        <f t="shared" si="2870"/>
        <v>#N/A</v>
      </c>
      <c r="FP720" s="665" t="e">
        <f t="shared" si="2870"/>
        <v>#N/A</v>
      </c>
      <c r="FQ720" s="665" t="e">
        <f t="shared" si="2870"/>
        <v>#N/A</v>
      </c>
      <c r="FR720" s="665" t="e">
        <f t="shared" si="2870"/>
        <v>#N/A</v>
      </c>
      <c r="FS720" s="665" t="e">
        <f t="shared" si="2870"/>
        <v>#N/A</v>
      </c>
      <c r="FT720" s="665" t="e">
        <f t="shared" si="2870"/>
        <v>#N/A</v>
      </c>
      <c r="FU720" s="665" t="e">
        <f t="shared" si="2870"/>
        <v>#N/A</v>
      </c>
      <c r="FV720" s="665" t="e">
        <f t="shared" si="2870"/>
        <v>#N/A</v>
      </c>
      <c r="FW720" s="665" t="e">
        <f t="shared" si="2870"/>
        <v>#N/A</v>
      </c>
      <c r="FX720" s="665" t="e">
        <f t="shared" si="2870"/>
        <v>#N/A</v>
      </c>
      <c r="FY720" s="665" t="e">
        <f t="shared" si="2870"/>
        <v>#N/A</v>
      </c>
      <c r="FZ720" s="665" t="e">
        <f t="shared" si="2870"/>
        <v>#N/A</v>
      </c>
      <c r="GA720" s="665" t="e">
        <f t="shared" si="2870"/>
        <v>#N/A</v>
      </c>
      <c r="GB720" s="665" t="e">
        <f t="shared" si="2870"/>
        <v>#N/A</v>
      </c>
      <c r="GC720" s="665" t="e">
        <f t="shared" si="2870"/>
        <v>#N/A</v>
      </c>
      <c r="GD720" s="665" t="e">
        <f t="shared" si="2870"/>
        <v>#N/A</v>
      </c>
      <c r="GE720" s="665" t="e">
        <f t="shared" ref="GE720:GK720" si="2873">GE689-GE701</f>
        <v>#N/A</v>
      </c>
      <c r="GF720" s="665" t="e">
        <f t="shared" si="2873"/>
        <v>#N/A</v>
      </c>
      <c r="GG720" s="665" t="e">
        <f t="shared" si="2873"/>
        <v>#N/A</v>
      </c>
      <c r="GH720" s="665" t="e">
        <f t="shared" si="2873"/>
        <v>#N/A</v>
      </c>
      <c r="GI720" s="665" t="e">
        <f t="shared" si="2873"/>
        <v>#N/A</v>
      </c>
      <c r="GJ720" s="665" t="e">
        <f t="shared" si="2873"/>
        <v>#N/A</v>
      </c>
      <c r="GK720" s="665" t="e">
        <f t="shared" si="2873"/>
        <v>#N/A</v>
      </c>
      <c r="GL720" s="665" t="e">
        <f>SUM(DS720:GK720)+SUM(#REF!)-SUM(HB701:HK701)=#REF!</f>
        <v>#REF!</v>
      </c>
      <c r="GN720" s="749">
        <v>2029</v>
      </c>
      <c r="GO720" s="664" t="e">
        <f>SUMIF(DS682:GK682,GO682,DS720:GK720)</f>
        <v>#REF!</v>
      </c>
      <c r="GP720" s="668" t="e">
        <f>SUMIF(DS682:GK682,GP682,DS720:GK720)</f>
        <v>#N/A</v>
      </c>
      <c r="GQ720" s="668" t="e">
        <f>SUMIF(DS682:GK682,GQ682,DS720:GK720)</f>
        <v>#N/A</v>
      </c>
      <c r="GR720" s="668" t="e">
        <f>SUMIF(DS682:GK682,GR682,DS720:GK720)</f>
        <v>#N/A</v>
      </c>
      <c r="GS720" s="668" t="e">
        <f>SUMIF(DS682:GK682,GS682,DS720:GK720)</f>
        <v>#N/A</v>
      </c>
      <c r="GT720" s="668" t="e">
        <f>SUMIF(DS682:GK682,GT682,DS720:GK720)</f>
        <v>#N/A</v>
      </c>
      <c r="GU720" s="668" t="e">
        <f>SUMIF(DS682:GK682,GU682,DS720:GK720)</f>
        <v>#N/A</v>
      </c>
      <c r="GV720" s="668" t="e">
        <f>SUMIF(DS682:GK682,GV682,DS720:GK720)</f>
        <v>#N/A</v>
      </c>
      <c r="GW720" s="668" t="e">
        <f>SUMIF(DS682:GK682,GW682,DS720:GK720)</f>
        <v>#N/A</v>
      </c>
      <c r="GX720" s="668" t="e">
        <f>SUMIF(DS682:GK682,GX682,DS720:GK720)</f>
        <v>#N/A</v>
      </c>
      <c r="GY720" s="668" t="e">
        <f>SUMIF(DS682:GK682,GY682,DS720:GK720)</f>
        <v>#N/A</v>
      </c>
      <c r="GZ720" s="646" t="e">
        <f>SUM(GO720:GY720)-SUM(HB701:HK701)=(#REF!-SUM(#REF!))</f>
        <v>#REF!</v>
      </c>
      <c r="HM720" s="674"/>
      <c r="HN720" s="674"/>
      <c r="HO720" s="674"/>
      <c r="HP720" s="674"/>
      <c r="HQ720" s="674"/>
      <c r="HR720" s="674"/>
      <c r="HS720" s="674"/>
      <c r="HT720" s="674"/>
      <c r="HU720" s="674"/>
      <c r="HV720" s="674"/>
      <c r="HW720" s="674"/>
      <c r="HX720" s="674"/>
      <c r="HY720" s="674"/>
      <c r="HZ720" s="674"/>
    </row>
    <row r="721" spans="1:234" s="643" customFormat="1" x14ac:dyDescent="0.25">
      <c r="B721" s="644"/>
      <c r="C721" s="644"/>
      <c r="D721" s="644"/>
      <c r="E721" s="678"/>
      <c r="F721" s="670"/>
      <c r="G721" s="644"/>
      <c r="H721" s="644"/>
      <c r="I721" s="644"/>
      <c r="J721" s="644"/>
      <c r="K721" s="644"/>
      <c r="L721" s="644"/>
      <c r="M721" s="674"/>
      <c r="N721" s="684"/>
      <c r="O721" s="919"/>
      <c r="P721" s="919"/>
      <c r="Q721" s="919"/>
      <c r="R721" s="674"/>
      <c r="DR721" s="749">
        <v>2030</v>
      </c>
      <c r="DS721" s="665" t="e">
        <f t="shared" si="2870"/>
        <v>#REF!</v>
      </c>
      <c r="DT721" s="665" t="e">
        <f t="shared" si="2870"/>
        <v>#N/A</v>
      </c>
      <c r="DU721" s="665" t="e">
        <f t="shared" si="2870"/>
        <v>#N/A</v>
      </c>
      <c r="DV721" s="665" t="e">
        <f t="shared" si="2870"/>
        <v>#N/A</v>
      </c>
      <c r="DW721" s="665" t="e">
        <f t="shared" si="2870"/>
        <v>#N/A</v>
      </c>
      <c r="DX721" s="665" t="e">
        <f t="shared" si="2870"/>
        <v>#N/A</v>
      </c>
      <c r="DY721" s="665" t="e">
        <f t="shared" si="2870"/>
        <v>#N/A</v>
      </c>
      <c r="DZ721" s="665" t="e">
        <f t="shared" si="2870"/>
        <v>#N/A</v>
      </c>
      <c r="EA721" s="665" t="e">
        <f t="shared" si="2870"/>
        <v>#N/A</v>
      </c>
      <c r="EB721" s="665" t="e">
        <f t="shared" si="2870"/>
        <v>#N/A</v>
      </c>
      <c r="EC721" s="665" t="e">
        <f t="shared" si="2870"/>
        <v>#N/A</v>
      </c>
      <c r="ED721" s="665" t="e">
        <f t="shared" si="2870"/>
        <v>#N/A</v>
      </c>
      <c r="EE721" s="665" t="e">
        <f t="shared" si="2870"/>
        <v>#N/A</v>
      </c>
      <c r="EF721" s="665" t="e">
        <f t="shared" si="2870"/>
        <v>#N/A</v>
      </c>
      <c r="EG721" s="665" t="e">
        <f t="shared" si="2870"/>
        <v>#N/A</v>
      </c>
      <c r="EH721" s="665" t="e">
        <f t="shared" si="2870"/>
        <v>#N/A</v>
      </c>
      <c r="EI721" s="665" t="e">
        <f t="shared" si="2870"/>
        <v>#N/A</v>
      </c>
      <c r="EJ721" s="665" t="e">
        <f t="shared" si="2870"/>
        <v>#N/A</v>
      </c>
      <c r="EK721" s="665" t="e">
        <f t="shared" si="2870"/>
        <v>#N/A</v>
      </c>
      <c r="EL721" s="665" t="e">
        <f t="shared" si="2870"/>
        <v>#N/A</v>
      </c>
      <c r="EM721" s="665" t="e">
        <f t="shared" si="2870"/>
        <v>#N/A</v>
      </c>
      <c r="EN721" s="665" t="e">
        <f t="shared" si="2870"/>
        <v>#N/A</v>
      </c>
      <c r="EO721" s="665" t="e">
        <f t="shared" si="2870"/>
        <v>#N/A</v>
      </c>
      <c r="EP721" s="665" t="e">
        <f t="shared" si="2870"/>
        <v>#N/A</v>
      </c>
      <c r="EQ721" s="665" t="e">
        <f t="shared" si="2870"/>
        <v>#N/A</v>
      </c>
      <c r="ER721" s="665" t="e">
        <f t="shared" si="2870"/>
        <v>#N/A</v>
      </c>
      <c r="ES721" s="665" t="e">
        <f t="shared" si="2870"/>
        <v>#N/A</v>
      </c>
      <c r="ET721" s="665" t="e">
        <f t="shared" si="2870"/>
        <v>#N/A</v>
      </c>
      <c r="EU721" s="665" t="e">
        <f t="shared" si="2870"/>
        <v>#N/A</v>
      </c>
      <c r="EV721" s="665" t="e">
        <f t="shared" si="2870"/>
        <v>#N/A</v>
      </c>
      <c r="EW721" s="665" t="e">
        <f t="shared" si="2870"/>
        <v>#N/A</v>
      </c>
      <c r="EX721" s="665" t="e">
        <f t="shared" si="2870"/>
        <v>#N/A</v>
      </c>
      <c r="EY721" s="665" t="e">
        <f t="shared" si="2870"/>
        <v>#N/A</v>
      </c>
      <c r="EZ721" s="665" t="e">
        <f t="shared" si="2870"/>
        <v>#N/A</v>
      </c>
      <c r="FA721" s="665" t="e">
        <f t="shared" si="2870"/>
        <v>#N/A</v>
      </c>
      <c r="FB721" s="665" t="e">
        <f t="shared" si="2870"/>
        <v>#N/A</v>
      </c>
      <c r="FC721" s="665" t="e">
        <f t="shared" si="2870"/>
        <v>#N/A</v>
      </c>
      <c r="FD721" s="665" t="e">
        <f t="shared" si="2870"/>
        <v>#N/A</v>
      </c>
      <c r="FE721" s="665" t="e">
        <f t="shared" si="2870"/>
        <v>#N/A</v>
      </c>
      <c r="FF721" s="665" t="e">
        <f t="shared" si="2870"/>
        <v>#N/A</v>
      </c>
      <c r="FG721" s="665" t="e">
        <f t="shared" si="2870"/>
        <v>#N/A</v>
      </c>
      <c r="FH721" s="665" t="e">
        <f t="shared" si="2870"/>
        <v>#N/A</v>
      </c>
      <c r="FI721" s="665" t="e">
        <f t="shared" si="2870"/>
        <v>#N/A</v>
      </c>
      <c r="FJ721" s="665" t="e">
        <f t="shared" si="2870"/>
        <v>#N/A</v>
      </c>
      <c r="FK721" s="665" t="e">
        <f t="shared" si="2870"/>
        <v>#N/A</v>
      </c>
      <c r="FL721" s="665" t="e">
        <f t="shared" si="2870"/>
        <v>#N/A</v>
      </c>
      <c r="FM721" s="665" t="e">
        <f t="shared" si="2870"/>
        <v>#N/A</v>
      </c>
      <c r="FN721" s="665" t="e">
        <f t="shared" si="2870"/>
        <v>#N/A</v>
      </c>
      <c r="FO721" s="665" t="e">
        <f t="shared" si="2870"/>
        <v>#N/A</v>
      </c>
      <c r="FP721" s="665" t="e">
        <f t="shared" si="2870"/>
        <v>#N/A</v>
      </c>
      <c r="FQ721" s="665" t="e">
        <f t="shared" si="2870"/>
        <v>#N/A</v>
      </c>
      <c r="FR721" s="665" t="e">
        <f t="shared" si="2870"/>
        <v>#N/A</v>
      </c>
      <c r="FS721" s="665" t="e">
        <f t="shared" si="2870"/>
        <v>#N/A</v>
      </c>
      <c r="FT721" s="665" t="e">
        <f t="shared" si="2870"/>
        <v>#N/A</v>
      </c>
      <c r="FU721" s="665" t="e">
        <f t="shared" si="2870"/>
        <v>#N/A</v>
      </c>
      <c r="FV721" s="665" t="e">
        <f t="shared" si="2870"/>
        <v>#N/A</v>
      </c>
      <c r="FW721" s="665" t="e">
        <f t="shared" si="2870"/>
        <v>#N/A</v>
      </c>
      <c r="FX721" s="665" t="e">
        <f t="shared" si="2870"/>
        <v>#N/A</v>
      </c>
      <c r="FY721" s="665" t="e">
        <f t="shared" si="2870"/>
        <v>#N/A</v>
      </c>
      <c r="FZ721" s="665" t="e">
        <f t="shared" si="2870"/>
        <v>#N/A</v>
      </c>
      <c r="GA721" s="665" t="e">
        <f t="shared" si="2870"/>
        <v>#N/A</v>
      </c>
      <c r="GB721" s="665" t="e">
        <f t="shared" si="2870"/>
        <v>#N/A</v>
      </c>
      <c r="GC721" s="665" t="e">
        <f t="shared" si="2870"/>
        <v>#N/A</v>
      </c>
      <c r="GD721" s="665" t="e">
        <f t="shared" ref="GD721:GK721" si="2874">GD690-GD702</f>
        <v>#N/A</v>
      </c>
      <c r="GE721" s="665" t="e">
        <f t="shared" si="2874"/>
        <v>#N/A</v>
      </c>
      <c r="GF721" s="665" t="e">
        <f t="shared" si="2874"/>
        <v>#N/A</v>
      </c>
      <c r="GG721" s="665" t="e">
        <f t="shared" si="2874"/>
        <v>#N/A</v>
      </c>
      <c r="GH721" s="665" t="e">
        <f t="shared" si="2874"/>
        <v>#N/A</v>
      </c>
      <c r="GI721" s="665" t="e">
        <f t="shared" si="2874"/>
        <v>#N/A</v>
      </c>
      <c r="GJ721" s="665" t="e">
        <f t="shared" si="2874"/>
        <v>#N/A</v>
      </c>
      <c r="GK721" s="665" t="e">
        <f t="shared" si="2874"/>
        <v>#N/A</v>
      </c>
      <c r="GL721" s="665" t="e">
        <f>SUM(DS721:GK721)+SUM(#REF!)-SUM(HB702:HK702)=#REF!</f>
        <v>#REF!</v>
      </c>
      <c r="GN721" s="749">
        <v>2030</v>
      </c>
      <c r="GO721" s="664" t="e">
        <f>SUMIF(DS682:GK682,GO682,DS721:GK721)</f>
        <v>#REF!</v>
      </c>
      <c r="GP721" s="668" t="e">
        <f>SUMIF(DS682:GK682,GP682,DS721:GK721)</f>
        <v>#N/A</v>
      </c>
      <c r="GQ721" s="668" t="e">
        <f>SUMIF(DS682:GK682,GQ682,DS721:GK721)</f>
        <v>#N/A</v>
      </c>
      <c r="GR721" s="668" t="e">
        <f>SUMIF(DS682:GK682,GR682,DS721:GK721)</f>
        <v>#N/A</v>
      </c>
      <c r="GS721" s="668" t="e">
        <f>SUMIF(DS682:GK682,GS682,DS721:GK721)</f>
        <v>#N/A</v>
      </c>
      <c r="GT721" s="668" t="e">
        <f>SUMIF(DS682:GK682,GT682,DS721:GK721)</f>
        <v>#N/A</v>
      </c>
      <c r="GU721" s="668" t="e">
        <f>SUMIF(DS682:GK682,GU682,DS721:GK721)</f>
        <v>#N/A</v>
      </c>
      <c r="GV721" s="668" t="e">
        <f>SUMIF(DS682:GK682,GV682,DS721:GK721)</f>
        <v>#N/A</v>
      </c>
      <c r="GW721" s="668" t="e">
        <f>SUMIF(DS682:GK682,GW682,DS721:GK721)</f>
        <v>#N/A</v>
      </c>
      <c r="GX721" s="668" t="e">
        <f>SUMIF(DS682:GK682,GX682,DS721:GK721)</f>
        <v>#N/A</v>
      </c>
      <c r="GY721" s="668" t="e">
        <f>SUMIF(DS682:GK682,GY682,DS721:GK721)</f>
        <v>#N/A</v>
      </c>
      <c r="GZ721" s="646" t="e">
        <f>SUM(GO721:GY721)-SUM(HB702:HK702)=(#REF!-SUM(#REF!))</f>
        <v>#REF!</v>
      </c>
      <c r="HM721" s="674"/>
      <c r="HN721" s="674"/>
      <c r="HO721" s="674"/>
      <c r="HP721" s="674"/>
      <c r="HQ721" s="674"/>
      <c r="HR721" s="674"/>
      <c r="HS721" s="674"/>
      <c r="HT721" s="674"/>
      <c r="HU721" s="674"/>
      <c r="HV721" s="674"/>
      <c r="HW721" s="674"/>
      <c r="HX721" s="674"/>
      <c r="HY721" s="674"/>
      <c r="HZ721" s="674"/>
    </row>
    <row r="722" spans="1:234" s="643" customFormat="1" x14ac:dyDescent="0.25">
      <c r="B722" s="644"/>
      <c r="C722" s="644"/>
      <c r="D722" s="644"/>
      <c r="E722" s="685"/>
      <c r="F722" s="686"/>
      <c r="G722" s="686"/>
      <c r="H722" s="686"/>
      <c r="I722" s="686"/>
      <c r="J722" s="686"/>
      <c r="K722" s="686"/>
      <c r="L722" s="686"/>
      <c r="M722" s="686"/>
      <c r="N722" s="686"/>
      <c r="O722" s="686"/>
      <c r="P722" s="686"/>
      <c r="Q722" s="686"/>
      <c r="R722" s="644"/>
      <c r="HM722" s="644"/>
      <c r="HN722" s="644"/>
      <c r="HO722" s="644"/>
      <c r="HP722" s="644"/>
      <c r="HQ722" s="644"/>
      <c r="HR722" s="644"/>
      <c r="HS722" s="644"/>
      <c r="HT722" s="644"/>
      <c r="HU722" s="644"/>
      <c r="HV722" s="644"/>
      <c r="HW722" s="644"/>
      <c r="HX722" s="644"/>
      <c r="HY722" s="644"/>
      <c r="HZ722" s="644"/>
    </row>
    <row r="723" spans="1:234" s="643" customFormat="1" ht="13.8" thickBot="1" x14ac:dyDescent="0.3">
      <c r="B723" s="3"/>
      <c r="C723" s="220"/>
      <c r="D723" s="12"/>
      <c r="E723" s="222"/>
      <c r="F723" s="11"/>
      <c r="G723" s="11"/>
      <c r="H723" s="11"/>
      <c r="I723" s="11"/>
      <c r="J723" s="11"/>
      <c r="K723" s="11"/>
      <c r="L723" s="11"/>
      <c r="M723" s="11"/>
      <c r="N723" s="11"/>
      <c r="O723" s="11"/>
      <c r="P723" s="11"/>
      <c r="Q723" s="11"/>
      <c r="R723" s="644"/>
      <c r="HM723" s="644"/>
      <c r="HN723" s="644"/>
      <c r="HO723" s="644"/>
      <c r="HP723" s="644"/>
      <c r="HQ723" s="644"/>
      <c r="HR723" s="644"/>
      <c r="HS723" s="644"/>
      <c r="HT723" s="644"/>
      <c r="HU723" s="644"/>
      <c r="HV723" s="644"/>
      <c r="HW723" s="644"/>
      <c r="HX723" s="644"/>
      <c r="HY723" s="644"/>
      <c r="HZ723" s="644"/>
    </row>
    <row r="725" spans="1:234" ht="19.2" customHeight="1" thickBot="1" x14ac:dyDescent="0.3">
      <c r="A725" s="286"/>
      <c r="B725" s="218"/>
      <c r="C725" s="218"/>
      <c r="D725" s="85"/>
      <c r="E725" s="93" t="s">
        <v>1703</v>
      </c>
      <c r="F725" s="218"/>
      <c r="G725" s="218"/>
      <c r="H725" s="218"/>
      <c r="I725" s="218"/>
      <c r="J725" s="218"/>
      <c r="K725" s="218"/>
      <c r="L725" s="218"/>
      <c r="M725" s="218"/>
      <c r="N725" s="218"/>
      <c r="O725" s="218"/>
      <c r="P725" s="218"/>
      <c r="Q725" s="218"/>
    </row>
    <row r="726" spans="1:234" ht="14.4" thickBot="1" x14ac:dyDescent="0.3">
      <c r="A726" s="290" t="str">
        <f>IF(E726="","","PRINT")</f>
        <v/>
      </c>
      <c r="B726" s="82"/>
      <c r="C726" s="225">
        <v>10</v>
      </c>
      <c r="D726" s="82"/>
      <c r="E726" s="889"/>
      <c r="F726" s="890"/>
      <c r="G726" s="890"/>
      <c r="H726" s="890"/>
      <c r="I726" s="890"/>
      <c r="J726" s="891"/>
      <c r="K726" s="689"/>
      <c r="L726" s="690"/>
      <c r="R726" s="689"/>
      <c r="HM726" s="689"/>
      <c r="HN726" s="689"/>
      <c r="HO726" s="689"/>
      <c r="HP726" s="689"/>
      <c r="HQ726" s="689"/>
      <c r="HR726" s="689"/>
      <c r="HS726" s="689"/>
      <c r="HT726" s="689"/>
      <c r="HU726" s="689"/>
      <c r="HV726" s="689"/>
      <c r="HW726" s="689"/>
      <c r="HX726" s="689"/>
      <c r="HY726" s="689"/>
      <c r="HZ726" s="689"/>
    </row>
    <row r="728" spans="1:234" ht="12.75" customHeight="1" x14ac:dyDescent="0.25">
      <c r="D728" s="4" t="s">
        <v>8</v>
      </c>
      <c r="E728" s="764" t="s">
        <v>1680</v>
      </c>
      <c r="F728" s="764"/>
      <c r="G728" s="764"/>
      <c r="H728" s="764"/>
      <c r="I728" s="764"/>
      <c r="J728" s="764"/>
      <c r="K728" s="764"/>
      <c r="L728" s="764"/>
      <c r="M728" s="764"/>
      <c r="N728" s="764"/>
      <c r="O728" s="764"/>
      <c r="P728" s="764"/>
      <c r="Q728" s="764"/>
    </row>
    <row r="729" spans="1:234" ht="12.75" customHeight="1" x14ac:dyDescent="0.25">
      <c r="D729" s="4"/>
      <c r="E729" s="892" t="s">
        <v>1825</v>
      </c>
      <c r="F729" s="892"/>
      <c r="G729" s="892"/>
      <c r="H729" s="892"/>
      <c r="I729" s="892"/>
      <c r="J729" s="892"/>
      <c r="K729" s="892"/>
      <c r="L729" s="892"/>
      <c r="M729" s="892"/>
      <c r="N729" s="892"/>
      <c r="O729" s="892"/>
      <c r="P729" s="892"/>
      <c r="Q729" s="892"/>
    </row>
    <row r="730" spans="1:234" ht="5.0999999999999996" customHeight="1" x14ac:dyDescent="0.25">
      <c r="D730" s="4"/>
      <c r="E730" s="746"/>
      <c r="F730" s="746"/>
      <c r="G730" s="746"/>
      <c r="H730" s="746"/>
      <c r="I730" s="746"/>
      <c r="J730" s="746"/>
      <c r="K730" s="746"/>
      <c r="L730" s="746"/>
      <c r="M730" s="746"/>
      <c r="N730" s="746"/>
    </row>
    <row r="731" spans="1:234" ht="49.2" customHeight="1" x14ac:dyDescent="0.25">
      <c r="E731" s="893" t="s">
        <v>1823</v>
      </c>
      <c r="F731" s="893"/>
      <c r="G731" s="893"/>
      <c r="H731" s="893" t="s">
        <v>1832</v>
      </c>
      <c r="I731" s="893"/>
      <c r="J731" s="893"/>
      <c r="K731" s="893"/>
      <c r="L731" s="893"/>
      <c r="M731" s="893"/>
      <c r="N731" s="893" t="s">
        <v>1824</v>
      </c>
      <c r="O731" s="893"/>
      <c r="P731" s="893"/>
      <c r="Q731" s="893"/>
      <c r="S731" s="644"/>
      <c r="T731" s="644"/>
      <c r="U731" s="644"/>
      <c r="V731" s="644"/>
      <c r="W731" s="644"/>
      <c r="X731" s="644"/>
      <c r="Y731" s="644"/>
      <c r="Z731" s="644"/>
      <c r="AA731" s="644"/>
      <c r="AB731" s="644"/>
      <c r="AC731" s="644"/>
      <c r="AD731" s="644"/>
      <c r="AE731" s="644"/>
      <c r="AF731" s="644"/>
      <c r="AG731" s="644"/>
      <c r="AH731" s="644"/>
      <c r="AI731" s="644"/>
      <c r="AJ731" s="644"/>
      <c r="AK731" s="644"/>
      <c r="AL731" s="644"/>
      <c r="AM731" s="644"/>
      <c r="AN731" s="644"/>
      <c r="AO731" s="644"/>
      <c r="AP731" s="644"/>
      <c r="AQ731" s="644"/>
      <c r="AR731" s="644"/>
      <c r="AS731" s="644"/>
      <c r="AT731" s="644"/>
      <c r="AU731" s="644"/>
      <c r="AV731" s="644"/>
      <c r="AW731" s="644"/>
      <c r="AX731" s="644"/>
      <c r="AY731" s="644"/>
      <c r="AZ731" s="644"/>
      <c r="BA731" s="644"/>
      <c r="BB731" s="644"/>
      <c r="BC731" s="644"/>
      <c r="BD731" s="644"/>
      <c r="BE731" s="644"/>
      <c r="BF731" s="644"/>
      <c r="BG731" s="644"/>
      <c r="BH731" s="644"/>
      <c r="BI731" s="644"/>
      <c r="BJ731" s="644"/>
      <c r="BK731" s="644"/>
      <c r="BL731" s="644"/>
      <c r="BM731" s="644"/>
      <c r="BN731" s="644"/>
      <c r="BO731" s="644"/>
      <c r="BP731" s="644"/>
      <c r="BQ731" s="644"/>
      <c r="BR731" s="644"/>
      <c r="BS731" s="644"/>
      <c r="BT731" s="644"/>
      <c r="BU731" s="644"/>
      <c r="BV731" s="644"/>
      <c r="BW731" s="644"/>
      <c r="BX731" s="644"/>
      <c r="BY731" s="644"/>
      <c r="BZ731" s="644"/>
      <c r="CA731" s="644"/>
      <c r="CB731" s="644"/>
      <c r="CC731" s="644"/>
      <c r="CD731" s="644"/>
      <c r="CE731" s="644"/>
      <c r="CF731" s="644"/>
      <c r="CG731" s="644"/>
      <c r="CH731" s="644"/>
      <c r="CI731" s="644"/>
      <c r="CJ731" s="644"/>
      <c r="CK731" s="644"/>
      <c r="CL731" s="644"/>
      <c r="CM731" s="644"/>
      <c r="CN731" s="644"/>
      <c r="CO731" s="644"/>
      <c r="CP731" s="644"/>
      <c r="CQ731" s="644"/>
      <c r="CR731" s="644"/>
      <c r="CS731" s="644"/>
      <c r="CT731" s="644"/>
      <c r="CU731" s="644"/>
      <c r="CV731" s="644"/>
      <c r="CW731" s="644"/>
      <c r="CX731" s="644"/>
      <c r="CY731" s="644"/>
      <c r="CZ731" s="644"/>
      <c r="DA731" s="644"/>
      <c r="DB731" s="644"/>
      <c r="DC731" s="644"/>
      <c r="DD731" s="644"/>
      <c r="DE731" s="644"/>
      <c r="DF731" s="644"/>
      <c r="DG731" s="644"/>
      <c r="DH731" s="644"/>
      <c r="DI731" s="644"/>
      <c r="DJ731" s="644"/>
      <c r="DK731" s="644"/>
      <c r="DL731" s="644"/>
      <c r="DM731" s="644"/>
      <c r="DN731" s="644"/>
      <c r="DO731" s="644"/>
      <c r="DP731" s="644"/>
      <c r="DQ731" s="644"/>
      <c r="DR731" s="644"/>
      <c r="DS731" s="644"/>
      <c r="DT731" s="644"/>
      <c r="DU731" s="644"/>
      <c r="DV731" s="644"/>
      <c r="DW731" s="644"/>
      <c r="DX731" s="644"/>
      <c r="DY731" s="644"/>
      <c r="DZ731" s="644"/>
      <c r="EA731" s="644"/>
      <c r="EB731" s="644"/>
      <c r="EC731" s="644"/>
      <c r="ED731" s="644"/>
      <c r="EE731" s="644"/>
      <c r="EF731" s="644"/>
      <c r="EG731" s="644"/>
      <c r="EH731" s="644"/>
      <c r="EI731" s="644"/>
      <c r="EJ731" s="644"/>
      <c r="EK731" s="644"/>
      <c r="EL731" s="644"/>
      <c r="EM731" s="644"/>
      <c r="EN731" s="644"/>
      <c r="EO731" s="644"/>
      <c r="EP731" s="644"/>
      <c r="EQ731" s="644"/>
      <c r="ER731" s="644"/>
      <c r="ES731" s="644"/>
      <c r="ET731" s="644"/>
      <c r="EU731" s="644"/>
      <c r="EV731" s="644"/>
      <c r="EW731" s="644"/>
      <c r="EX731" s="644"/>
      <c r="EY731" s="644"/>
      <c r="EZ731" s="644"/>
      <c r="FA731" s="644"/>
      <c r="FB731" s="644"/>
      <c r="FC731" s="644"/>
      <c r="FD731" s="644"/>
      <c r="FE731" s="644"/>
      <c r="FF731" s="644"/>
      <c r="FG731" s="644"/>
      <c r="FH731" s="644"/>
      <c r="FI731" s="644"/>
      <c r="FJ731" s="644"/>
      <c r="FK731" s="644"/>
      <c r="FL731" s="644"/>
      <c r="FM731" s="644"/>
      <c r="FN731" s="644"/>
      <c r="FO731" s="644"/>
      <c r="FP731" s="644"/>
      <c r="FQ731" s="644"/>
      <c r="FR731" s="644"/>
      <c r="FS731" s="644"/>
      <c r="FT731" s="644"/>
      <c r="FU731" s="644"/>
      <c r="FV731" s="644"/>
      <c r="FW731" s="644"/>
      <c r="FX731" s="644"/>
      <c r="FY731" s="644"/>
      <c r="FZ731" s="644"/>
      <c r="GA731" s="644"/>
      <c r="GB731" s="644"/>
      <c r="GC731" s="644"/>
      <c r="GD731" s="644"/>
      <c r="GE731" s="644"/>
      <c r="GF731" s="644"/>
      <c r="GG731" s="644"/>
      <c r="GH731" s="644"/>
      <c r="GI731" s="644"/>
      <c r="GJ731" s="644"/>
      <c r="GK731" s="644"/>
      <c r="GL731" s="644"/>
      <c r="GM731" s="644"/>
      <c r="GN731" s="644"/>
      <c r="GO731" s="644"/>
      <c r="GP731" s="644"/>
      <c r="GQ731" s="644"/>
      <c r="GR731" s="644"/>
      <c r="GS731" s="644"/>
      <c r="GT731" s="644"/>
      <c r="GU731" s="644"/>
      <c r="GV731" s="644"/>
      <c r="GW731" s="644"/>
      <c r="GX731" s="644"/>
      <c r="GY731" s="644"/>
      <c r="GZ731" s="644"/>
      <c r="HA731" s="644"/>
      <c r="HB731" s="644"/>
      <c r="HC731" s="644"/>
      <c r="HD731" s="644"/>
      <c r="HE731" s="644"/>
      <c r="HF731" s="644"/>
      <c r="HG731" s="644"/>
      <c r="HH731" s="644"/>
      <c r="HI731" s="644"/>
      <c r="HJ731" s="644"/>
      <c r="HK731" s="644"/>
      <c r="HL731" s="644"/>
    </row>
    <row r="732" spans="1:234" x14ac:dyDescent="0.25">
      <c r="D732" s="645">
        <v>1</v>
      </c>
      <c r="E732" s="878"/>
      <c r="F732" s="879"/>
      <c r="G732" s="880"/>
      <c r="H732" s="878"/>
      <c r="I732" s="879"/>
      <c r="J732" s="879"/>
      <c r="K732" s="879"/>
      <c r="L732" s="879"/>
      <c r="M732" s="880"/>
      <c r="N732" s="881"/>
      <c r="O732" s="882"/>
      <c r="P732" s="882"/>
      <c r="Q732" s="883"/>
      <c r="S732" s="644"/>
      <c r="T732" s="644"/>
      <c r="U732" s="644" t="str">
        <f>IF(H732="","",D732&amp;". "&amp;H732)</f>
        <v/>
      </c>
      <c r="V732" s="644"/>
      <c r="W732" s="644"/>
      <c r="X732" s="644"/>
      <c r="Y732" s="644"/>
      <c r="Z732" s="644"/>
      <c r="AA732" s="644"/>
      <c r="AB732" s="644"/>
      <c r="AC732" s="644"/>
      <c r="AD732" s="644"/>
      <c r="AE732" s="644"/>
      <c r="AF732" s="644"/>
      <c r="AG732" s="644"/>
      <c r="AH732" s="644"/>
      <c r="AI732" s="644"/>
      <c r="AJ732" s="644"/>
      <c r="AK732" s="644"/>
      <c r="AL732" s="644"/>
      <c r="AM732" s="644"/>
      <c r="AN732" s="644"/>
      <c r="AO732" s="644"/>
      <c r="AP732" s="644"/>
      <c r="AQ732" s="644"/>
      <c r="AR732" s="644"/>
      <c r="AS732" s="644"/>
      <c r="AT732" s="644"/>
      <c r="AU732" s="644"/>
      <c r="AV732" s="644"/>
      <c r="AW732" s="644"/>
      <c r="AX732" s="644"/>
      <c r="AY732" s="644"/>
      <c r="AZ732" s="644"/>
      <c r="BA732" s="644"/>
      <c r="BB732" s="644"/>
      <c r="BC732" s="644"/>
      <c r="BD732" s="644"/>
      <c r="BE732" s="644"/>
      <c r="BF732" s="644"/>
      <c r="BG732" s="644"/>
      <c r="BH732" s="644"/>
      <c r="BI732" s="644"/>
      <c r="BJ732" s="644"/>
      <c r="BK732" s="644"/>
      <c r="BL732" s="644"/>
      <c r="BM732" s="644"/>
      <c r="BN732" s="644"/>
      <c r="BO732" s="644"/>
      <c r="BP732" s="644"/>
      <c r="BQ732" s="644"/>
      <c r="BR732" s="644"/>
      <c r="BS732" s="644"/>
      <c r="BT732" s="644"/>
      <c r="BU732" s="644"/>
      <c r="BV732" s="644"/>
      <c r="BW732" s="644"/>
      <c r="BX732" s="644"/>
      <c r="BY732" s="644"/>
      <c r="BZ732" s="644"/>
      <c r="CA732" s="644"/>
      <c r="CB732" s="644"/>
      <c r="CC732" s="644"/>
      <c r="CD732" s="644"/>
      <c r="CE732" s="644"/>
      <c r="CF732" s="644"/>
      <c r="CG732" s="644"/>
      <c r="CH732" s="644"/>
      <c r="CI732" s="644"/>
      <c r="CJ732" s="644"/>
      <c r="CK732" s="644"/>
      <c r="CL732" s="644"/>
      <c r="CM732" s="644"/>
      <c r="CN732" s="644"/>
      <c r="CO732" s="644"/>
      <c r="CP732" s="644"/>
      <c r="CQ732" s="644"/>
      <c r="CR732" s="644"/>
      <c r="CS732" s="644"/>
      <c r="CT732" s="644"/>
      <c r="CU732" s="644"/>
      <c r="CV732" s="644"/>
      <c r="CW732" s="644"/>
      <c r="CX732" s="644"/>
      <c r="CY732" s="644"/>
      <c r="CZ732" s="644"/>
      <c r="DA732" s="644"/>
      <c r="DB732" s="644"/>
      <c r="DC732" s="644"/>
      <c r="DD732" s="644"/>
      <c r="DE732" s="644"/>
      <c r="DF732" s="644"/>
      <c r="DG732" s="644"/>
      <c r="DH732" s="644"/>
      <c r="DI732" s="644"/>
      <c r="DJ732" s="644"/>
      <c r="DK732" s="644"/>
      <c r="DL732" s="644"/>
      <c r="DM732" s="644"/>
      <c r="DN732" s="644"/>
      <c r="DO732" s="644"/>
      <c r="DP732" s="644"/>
      <c r="DQ732" s="644"/>
      <c r="DR732" s="644"/>
      <c r="DS732" s="644"/>
      <c r="DT732" s="644"/>
      <c r="DU732" s="644"/>
      <c r="DV732" s="644"/>
      <c r="DW732" s="644"/>
      <c r="DX732" s="644"/>
      <c r="DY732" s="644"/>
      <c r="DZ732" s="644"/>
      <c r="EA732" s="644"/>
      <c r="EB732" s="644"/>
      <c r="EC732" s="644"/>
      <c r="ED732" s="644"/>
      <c r="EE732" s="644"/>
      <c r="EF732" s="644"/>
      <c r="EG732" s="644"/>
      <c r="EH732" s="644"/>
      <c r="EI732" s="644"/>
      <c r="EJ732" s="644"/>
      <c r="EK732" s="644"/>
      <c r="EL732" s="644"/>
      <c r="EM732" s="644"/>
      <c r="EN732" s="644"/>
      <c r="EO732" s="644"/>
      <c r="EP732" s="644"/>
      <c r="EQ732" s="644"/>
      <c r="ER732" s="644"/>
      <c r="ES732" s="644"/>
      <c r="ET732" s="644"/>
      <c r="EU732" s="644"/>
      <c r="EV732" s="644"/>
      <c r="EW732" s="644"/>
      <c r="EX732" s="644"/>
      <c r="EY732" s="644"/>
      <c r="EZ732" s="644"/>
      <c r="FA732" s="644"/>
      <c r="FB732" s="644"/>
      <c r="FC732" s="644"/>
      <c r="FD732" s="644"/>
      <c r="FE732" s="644"/>
      <c r="FF732" s="644"/>
      <c r="FG732" s="644"/>
      <c r="FH732" s="644"/>
      <c r="FI732" s="644"/>
      <c r="FJ732" s="644"/>
      <c r="FK732" s="644"/>
      <c r="FL732" s="644"/>
      <c r="FM732" s="644"/>
      <c r="FN732" s="644"/>
      <c r="FO732" s="644"/>
      <c r="FP732" s="644"/>
      <c r="FQ732" s="644"/>
      <c r="FR732" s="644"/>
      <c r="FS732" s="644"/>
      <c r="FT732" s="644"/>
      <c r="FU732" s="644"/>
      <c r="FV732" s="644"/>
      <c r="FW732" s="644"/>
      <c r="FX732" s="644"/>
      <c r="FY732" s="644"/>
      <c r="FZ732" s="644"/>
      <c r="GA732" s="644"/>
      <c r="GB732" s="644"/>
      <c r="GC732" s="644"/>
      <c r="GD732" s="644"/>
      <c r="GE732" s="644"/>
      <c r="GF732" s="644"/>
      <c r="GG732" s="644"/>
      <c r="GH732" s="644"/>
      <c r="GI732" s="644"/>
      <c r="GJ732" s="644"/>
      <c r="GK732" s="644"/>
      <c r="GL732" s="644"/>
      <c r="GM732" s="644"/>
      <c r="GN732" s="644"/>
      <c r="GO732" s="644"/>
      <c r="GP732" s="644"/>
      <c r="GQ732" s="644"/>
      <c r="GR732" s="644"/>
      <c r="GS732" s="644"/>
      <c r="GT732" s="644"/>
      <c r="GU732" s="644"/>
      <c r="GV732" s="644"/>
      <c r="GW732" s="644"/>
      <c r="GX732" s="644"/>
      <c r="GY732" s="644"/>
      <c r="GZ732" s="644"/>
      <c r="HA732" s="644"/>
      <c r="HB732" s="644"/>
      <c r="HC732" s="644"/>
      <c r="HD732" s="644"/>
      <c r="HE732" s="644"/>
      <c r="HF732" s="644"/>
      <c r="HG732" s="644"/>
      <c r="HH732" s="644"/>
      <c r="HI732" s="644"/>
      <c r="HJ732" s="644"/>
      <c r="HK732" s="644"/>
      <c r="HL732" s="644"/>
    </row>
    <row r="733" spans="1:234" x14ac:dyDescent="0.25">
      <c r="D733" s="645">
        <v>2</v>
      </c>
      <c r="E733" s="878"/>
      <c r="F733" s="879"/>
      <c r="G733" s="880"/>
      <c r="H733" s="878"/>
      <c r="I733" s="879"/>
      <c r="J733" s="879" t="s">
        <v>1704</v>
      </c>
      <c r="K733" s="879"/>
      <c r="L733" s="879"/>
      <c r="M733" s="880"/>
      <c r="N733" s="881"/>
      <c r="O733" s="882"/>
      <c r="P733" s="882"/>
      <c r="Q733" s="883"/>
      <c r="S733" s="644"/>
      <c r="T733" s="644"/>
      <c r="U733" s="644" t="str">
        <f t="shared" ref="U733:U741" si="2875">IF(H733="","",D733&amp;". "&amp;H733)</f>
        <v/>
      </c>
      <c r="V733" s="644"/>
      <c r="W733" s="644"/>
      <c r="X733" s="644"/>
      <c r="Y733" s="644"/>
      <c r="Z733" s="644"/>
      <c r="AA733" s="644"/>
      <c r="AB733" s="644"/>
      <c r="AC733" s="644"/>
      <c r="AD733" s="644"/>
      <c r="AE733" s="644"/>
      <c r="AF733" s="644"/>
      <c r="AG733" s="644"/>
      <c r="AH733" s="644"/>
      <c r="AI733" s="644"/>
      <c r="AJ733" s="644"/>
      <c r="AK733" s="644"/>
      <c r="AL733" s="644"/>
      <c r="AM733" s="644"/>
      <c r="AN733" s="644"/>
      <c r="AO733" s="644"/>
      <c r="AP733" s="644"/>
      <c r="AQ733" s="644"/>
      <c r="AR733" s="644"/>
      <c r="AS733" s="644"/>
      <c r="AT733" s="644"/>
      <c r="AU733" s="644"/>
      <c r="AV733" s="644"/>
      <c r="AW733" s="644"/>
      <c r="AX733" s="644"/>
      <c r="AY733" s="644"/>
      <c r="AZ733" s="644"/>
      <c r="BA733" s="644"/>
      <c r="BB733" s="644"/>
      <c r="BC733" s="644"/>
      <c r="BD733" s="644"/>
      <c r="BE733" s="644"/>
      <c r="BF733" s="644"/>
      <c r="BG733" s="644"/>
      <c r="BH733" s="644"/>
      <c r="BI733" s="644"/>
      <c r="BJ733" s="644"/>
      <c r="BK733" s="644"/>
      <c r="BL733" s="644"/>
      <c r="BM733" s="644"/>
      <c r="BN733" s="644"/>
      <c r="BO733" s="644"/>
      <c r="BP733" s="644"/>
      <c r="BQ733" s="644"/>
      <c r="BR733" s="644"/>
      <c r="BS733" s="644"/>
      <c r="BT733" s="644"/>
      <c r="BU733" s="644"/>
      <c r="BV733" s="644"/>
      <c r="BW733" s="644"/>
      <c r="BX733" s="644"/>
      <c r="BY733" s="644"/>
      <c r="BZ733" s="644"/>
      <c r="CA733" s="644"/>
      <c r="CB733" s="644"/>
      <c r="CC733" s="644"/>
      <c r="CD733" s="644"/>
      <c r="CE733" s="644"/>
      <c r="CF733" s="644"/>
      <c r="CG733" s="644"/>
      <c r="CH733" s="644"/>
      <c r="CI733" s="644"/>
      <c r="CJ733" s="644"/>
      <c r="CK733" s="644"/>
      <c r="CL733" s="644"/>
      <c r="CM733" s="644"/>
      <c r="CN733" s="644"/>
      <c r="CO733" s="644"/>
      <c r="CP733" s="644"/>
      <c r="CQ733" s="644"/>
      <c r="CR733" s="644"/>
      <c r="CS733" s="644"/>
      <c r="CT733" s="644"/>
      <c r="CU733" s="644"/>
      <c r="CV733" s="644"/>
      <c r="CW733" s="644"/>
      <c r="CX733" s="644"/>
      <c r="CY733" s="644"/>
      <c r="CZ733" s="644"/>
      <c r="DA733" s="644"/>
      <c r="DB733" s="644"/>
      <c r="DC733" s="644"/>
      <c r="DD733" s="644"/>
      <c r="DE733" s="644"/>
      <c r="DF733" s="644"/>
      <c r="DG733" s="644"/>
      <c r="DH733" s="644"/>
      <c r="DI733" s="644"/>
      <c r="DJ733" s="644"/>
      <c r="DK733" s="644"/>
      <c r="DL733" s="644"/>
      <c r="DM733" s="644"/>
      <c r="DN733" s="644"/>
      <c r="DO733" s="644"/>
      <c r="DP733" s="644"/>
      <c r="DQ733" s="644"/>
      <c r="DR733" s="644"/>
      <c r="DS733" s="644"/>
      <c r="DT733" s="644"/>
      <c r="DU733" s="644"/>
      <c r="DV733" s="644"/>
      <c r="DW733" s="644"/>
      <c r="DX733" s="644"/>
      <c r="DY733" s="644"/>
      <c r="DZ733" s="644"/>
      <c r="EA733" s="644"/>
      <c r="EB733" s="644"/>
      <c r="EC733" s="644"/>
      <c r="ED733" s="644"/>
      <c r="EE733" s="644"/>
      <c r="EF733" s="644"/>
      <c r="EG733" s="644"/>
      <c r="EH733" s="644"/>
      <c r="EI733" s="644"/>
      <c r="EJ733" s="644"/>
      <c r="EK733" s="644"/>
      <c r="EL733" s="644"/>
      <c r="EM733" s="644"/>
      <c r="EN733" s="644"/>
      <c r="EO733" s="644"/>
      <c r="EP733" s="644"/>
      <c r="EQ733" s="644"/>
      <c r="ER733" s="644"/>
      <c r="ES733" s="644"/>
      <c r="ET733" s="644"/>
      <c r="EU733" s="644"/>
      <c r="EV733" s="644"/>
      <c r="EW733" s="644"/>
      <c r="EX733" s="644"/>
      <c r="EY733" s="644"/>
      <c r="EZ733" s="644"/>
      <c r="FA733" s="644"/>
      <c r="FB733" s="644"/>
      <c r="FC733" s="644"/>
      <c r="FD733" s="644"/>
      <c r="FE733" s="644"/>
      <c r="FF733" s="644"/>
      <c r="FG733" s="644"/>
      <c r="FH733" s="644"/>
      <c r="FI733" s="644"/>
      <c r="FJ733" s="644"/>
      <c r="FK733" s="644"/>
      <c r="FL733" s="644"/>
      <c r="FM733" s="644"/>
      <c r="FN733" s="644"/>
      <c r="FO733" s="644"/>
      <c r="FP733" s="644"/>
      <c r="FQ733" s="644"/>
      <c r="FR733" s="644"/>
      <c r="FS733" s="644"/>
      <c r="FT733" s="644"/>
      <c r="FU733" s="644"/>
      <c r="FV733" s="644"/>
      <c r="FW733" s="644"/>
      <c r="FX733" s="644"/>
      <c r="FY733" s="644"/>
      <c r="FZ733" s="644"/>
      <c r="GA733" s="644"/>
      <c r="GB733" s="644"/>
      <c r="GC733" s="644"/>
      <c r="GD733" s="644"/>
      <c r="GE733" s="644"/>
      <c r="GF733" s="644"/>
      <c r="GG733" s="644"/>
      <c r="GH733" s="644"/>
      <c r="GI733" s="644"/>
      <c r="GJ733" s="644"/>
      <c r="GK733" s="644"/>
      <c r="GL733" s="644"/>
      <c r="GM733" s="644"/>
      <c r="GN733" s="644"/>
      <c r="GO733" s="644"/>
      <c r="GP733" s="644"/>
      <c r="GQ733" s="644"/>
      <c r="GR733" s="644"/>
      <c r="GS733" s="644"/>
      <c r="GT733" s="644"/>
      <c r="GU733" s="644"/>
      <c r="GV733" s="644"/>
      <c r="GW733" s="644"/>
      <c r="GX733" s="644"/>
      <c r="GY733" s="644"/>
      <c r="GZ733" s="644"/>
      <c r="HA733" s="644"/>
      <c r="HB733" s="644"/>
      <c r="HC733" s="644"/>
      <c r="HD733" s="644"/>
      <c r="HE733" s="644"/>
      <c r="HF733" s="644"/>
      <c r="HG733" s="644"/>
      <c r="HH733" s="644"/>
      <c r="HI733" s="644"/>
      <c r="HJ733" s="644"/>
      <c r="HK733" s="644"/>
      <c r="HL733" s="644"/>
    </row>
    <row r="734" spans="1:234" x14ac:dyDescent="0.25">
      <c r="D734" s="645">
        <v>3</v>
      </c>
      <c r="E734" s="878"/>
      <c r="F734" s="879"/>
      <c r="G734" s="880"/>
      <c r="H734" s="878"/>
      <c r="I734" s="879"/>
      <c r="J734" s="879"/>
      <c r="K734" s="879"/>
      <c r="L734" s="879"/>
      <c r="M734" s="880"/>
      <c r="N734" s="881"/>
      <c r="O734" s="882"/>
      <c r="P734" s="882"/>
      <c r="Q734" s="883"/>
      <c r="S734" s="644"/>
      <c r="T734" s="644"/>
      <c r="U734" s="644" t="str">
        <f t="shared" si="2875"/>
        <v/>
      </c>
      <c r="V734" s="644"/>
      <c r="W734" s="644"/>
      <c r="X734" s="644"/>
      <c r="Y734" s="644"/>
      <c r="Z734" s="644"/>
      <c r="AA734" s="644"/>
      <c r="AB734" s="644"/>
      <c r="AC734" s="644"/>
      <c r="AD734" s="644"/>
      <c r="AE734" s="644"/>
      <c r="AF734" s="644"/>
      <c r="AG734" s="644"/>
      <c r="AH734" s="644"/>
      <c r="AI734" s="644"/>
      <c r="AJ734" s="644"/>
      <c r="AK734" s="644"/>
      <c r="AL734" s="644"/>
      <c r="AM734" s="644"/>
      <c r="AN734" s="644"/>
      <c r="AO734" s="644"/>
      <c r="AP734" s="644"/>
      <c r="AQ734" s="644"/>
      <c r="AR734" s="644"/>
      <c r="AS734" s="644"/>
      <c r="AT734" s="644"/>
      <c r="AU734" s="644"/>
      <c r="AV734" s="644"/>
      <c r="AW734" s="644"/>
      <c r="AX734" s="644"/>
      <c r="AY734" s="644"/>
      <c r="AZ734" s="644"/>
      <c r="BA734" s="644"/>
      <c r="BB734" s="644"/>
      <c r="BC734" s="644"/>
      <c r="BD734" s="644"/>
      <c r="BE734" s="644"/>
      <c r="BF734" s="644"/>
      <c r="BG734" s="644"/>
      <c r="BH734" s="644"/>
      <c r="BI734" s="644"/>
      <c r="BJ734" s="644"/>
      <c r="BK734" s="644"/>
      <c r="BL734" s="644"/>
      <c r="BM734" s="644"/>
      <c r="BN734" s="644"/>
      <c r="BO734" s="644"/>
      <c r="BP734" s="644"/>
      <c r="BQ734" s="644"/>
      <c r="BR734" s="644"/>
      <c r="BS734" s="644"/>
      <c r="BT734" s="644"/>
      <c r="BU734" s="644"/>
      <c r="BV734" s="644"/>
      <c r="BW734" s="644"/>
      <c r="BX734" s="644"/>
      <c r="BY734" s="644"/>
      <c r="BZ734" s="644"/>
      <c r="CA734" s="644"/>
      <c r="CB734" s="644"/>
      <c r="CC734" s="644"/>
      <c r="CD734" s="644"/>
      <c r="CE734" s="644"/>
      <c r="CF734" s="644"/>
      <c r="CG734" s="644"/>
      <c r="CH734" s="644"/>
      <c r="CI734" s="644"/>
      <c r="CJ734" s="644"/>
      <c r="CK734" s="644"/>
      <c r="CL734" s="644"/>
      <c r="CM734" s="644"/>
      <c r="CN734" s="644"/>
      <c r="CO734" s="644"/>
      <c r="CP734" s="644"/>
      <c r="CQ734" s="644"/>
      <c r="CR734" s="644"/>
      <c r="CS734" s="644"/>
      <c r="CT734" s="644"/>
      <c r="CU734" s="644"/>
      <c r="CV734" s="644"/>
      <c r="CW734" s="644"/>
      <c r="CX734" s="644"/>
      <c r="CY734" s="644"/>
      <c r="CZ734" s="644"/>
      <c r="DA734" s="644"/>
      <c r="DB734" s="644"/>
      <c r="DC734" s="644"/>
      <c r="DD734" s="644"/>
      <c r="DE734" s="644"/>
      <c r="DF734" s="644"/>
      <c r="DG734" s="644"/>
      <c r="DH734" s="644"/>
      <c r="DI734" s="644"/>
      <c r="DJ734" s="644"/>
      <c r="DK734" s="644"/>
      <c r="DL734" s="644"/>
      <c r="DM734" s="644"/>
      <c r="DN734" s="644"/>
      <c r="DO734" s="644"/>
      <c r="DP734" s="644"/>
      <c r="DQ734" s="644"/>
      <c r="DR734" s="644"/>
      <c r="DS734" s="644"/>
      <c r="DT734" s="644"/>
      <c r="DU734" s="644"/>
      <c r="DV734" s="644"/>
      <c r="DW734" s="644"/>
      <c r="DX734" s="644"/>
      <c r="DY734" s="644"/>
      <c r="DZ734" s="644"/>
      <c r="EA734" s="644"/>
      <c r="EB734" s="644"/>
      <c r="EC734" s="644"/>
      <c r="ED734" s="644"/>
      <c r="EE734" s="644"/>
      <c r="EF734" s="644"/>
      <c r="EG734" s="644"/>
      <c r="EH734" s="644"/>
      <c r="EI734" s="644"/>
      <c r="EJ734" s="644"/>
      <c r="EK734" s="644"/>
      <c r="EL734" s="644"/>
      <c r="EM734" s="644"/>
      <c r="EN734" s="644"/>
      <c r="EO734" s="644"/>
      <c r="EP734" s="644"/>
      <c r="EQ734" s="644"/>
      <c r="ER734" s="644"/>
      <c r="ES734" s="644"/>
      <c r="ET734" s="644"/>
      <c r="EU734" s="644"/>
      <c r="EV734" s="644"/>
      <c r="EW734" s="644"/>
      <c r="EX734" s="644"/>
      <c r="EY734" s="644"/>
      <c r="EZ734" s="644"/>
      <c r="FA734" s="644"/>
      <c r="FB734" s="644"/>
      <c r="FC734" s="644"/>
      <c r="FD734" s="644"/>
      <c r="FE734" s="644"/>
      <c r="FF734" s="644"/>
      <c r="FG734" s="644"/>
      <c r="FH734" s="644"/>
      <c r="FI734" s="644"/>
      <c r="FJ734" s="644"/>
      <c r="FK734" s="644"/>
      <c r="FL734" s="644"/>
      <c r="FM734" s="644"/>
      <c r="FN734" s="644"/>
      <c r="FO734" s="644"/>
      <c r="FP734" s="644"/>
      <c r="FQ734" s="644"/>
      <c r="FR734" s="644"/>
      <c r="FS734" s="644"/>
      <c r="FT734" s="644"/>
      <c r="FU734" s="644"/>
      <c r="FV734" s="644"/>
      <c r="FW734" s="644"/>
      <c r="FX734" s="644"/>
      <c r="FY734" s="644"/>
      <c r="FZ734" s="644"/>
      <c r="GA734" s="644"/>
      <c r="GB734" s="644"/>
      <c r="GC734" s="644"/>
      <c r="GD734" s="644"/>
      <c r="GE734" s="644"/>
      <c r="GF734" s="644"/>
      <c r="GG734" s="644"/>
      <c r="GH734" s="644"/>
      <c r="GI734" s="644"/>
      <c r="GJ734" s="644"/>
      <c r="GK734" s="644"/>
      <c r="GL734" s="644"/>
      <c r="GM734" s="644"/>
      <c r="GN734" s="644"/>
      <c r="GO734" s="644"/>
      <c r="GP734" s="644"/>
      <c r="GQ734" s="644"/>
      <c r="GR734" s="644"/>
      <c r="GS734" s="644"/>
      <c r="GT734" s="644"/>
      <c r="GU734" s="644"/>
      <c r="GV734" s="644"/>
      <c r="GW734" s="644"/>
      <c r="GX734" s="644"/>
      <c r="GY734" s="644"/>
      <c r="GZ734" s="644"/>
      <c r="HA734" s="644"/>
      <c r="HB734" s="644"/>
      <c r="HC734" s="644"/>
      <c r="HD734" s="644"/>
      <c r="HE734" s="644"/>
      <c r="HF734" s="644"/>
      <c r="HG734" s="644"/>
      <c r="HH734" s="644"/>
      <c r="HI734" s="644"/>
      <c r="HJ734" s="644"/>
      <c r="HK734" s="644"/>
      <c r="HL734" s="644"/>
    </row>
    <row r="735" spans="1:234" x14ac:dyDescent="0.25">
      <c r="D735" s="645">
        <v>4</v>
      </c>
      <c r="E735" s="878"/>
      <c r="F735" s="879"/>
      <c r="G735" s="880"/>
      <c r="H735" s="878"/>
      <c r="I735" s="879"/>
      <c r="J735" s="879"/>
      <c r="K735" s="879"/>
      <c r="L735" s="879"/>
      <c r="M735" s="880"/>
      <c r="N735" s="881"/>
      <c r="O735" s="882"/>
      <c r="P735" s="882"/>
      <c r="Q735" s="883"/>
      <c r="S735" s="644"/>
      <c r="T735" s="644"/>
      <c r="U735" s="644" t="str">
        <f t="shared" si="2875"/>
        <v/>
      </c>
      <c r="V735" s="644"/>
      <c r="W735" s="644"/>
      <c r="X735" s="644"/>
      <c r="Y735" s="644"/>
      <c r="Z735" s="644"/>
      <c r="AA735" s="644"/>
      <c r="AB735" s="644"/>
      <c r="AC735" s="644"/>
      <c r="AD735" s="644"/>
      <c r="AE735" s="644"/>
      <c r="AF735" s="644"/>
      <c r="AG735" s="644"/>
      <c r="AH735" s="644"/>
      <c r="AI735" s="644"/>
      <c r="AJ735" s="644"/>
      <c r="AK735" s="644"/>
      <c r="AL735" s="644"/>
      <c r="AM735" s="644"/>
      <c r="AN735" s="644"/>
      <c r="AO735" s="644"/>
      <c r="AP735" s="644"/>
      <c r="AQ735" s="644"/>
      <c r="AR735" s="644"/>
      <c r="AS735" s="644"/>
      <c r="AT735" s="644"/>
      <c r="AU735" s="644"/>
      <c r="AV735" s="644"/>
      <c r="AW735" s="644"/>
      <c r="AX735" s="644"/>
      <c r="AY735" s="644"/>
      <c r="AZ735" s="644"/>
      <c r="BA735" s="644"/>
      <c r="BB735" s="644"/>
      <c r="BC735" s="644"/>
      <c r="BD735" s="644"/>
      <c r="BE735" s="644"/>
      <c r="BF735" s="644"/>
      <c r="BG735" s="644"/>
      <c r="BH735" s="644"/>
      <c r="BI735" s="644"/>
      <c r="BJ735" s="644"/>
      <c r="BK735" s="644"/>
      <c r="BL735" s="644"/>
      <c r="BM735" s="644"/>
      <c r="BN735" s="644"/>
      <c r="BO735" s="644"/>
      <c r="BP735" s="644"/>
      <c r="BQ735" s="644"/>
      <c r="BR735" s="644"/>
      <c r="BS735" s="644"/>
      <c r="BT735" s="644"/>
      <c r="BU735" s="644"/>
      <c r="BV735" s="644"/>
      <c r="BW735" s="644"/>
      <c r="BX735" s="644"/>
      <c r="BY735" s="644"/>
      <c r="BZ735" s="644"/>
      <c r="CA735" s="644"/>
      <c r="CB735" s="644"/>
      <c r="CC735" s="644"/>
      <c r="CD735" s="644"/>
      <c r="CE735" s="644"/>
      <c r="CF735" s="644"/>
      <c r="CG735" s="644"/>
      <c r="CH735" s="644"/>
      <c r="CI735" s="644"/>
      <c r="CJ735" s="644"/>
      <c r="CK735" s="644"/>
      <c r="CL735" s="644"/>
      <c r="CM735" s="644"/>
      <c r="CN735" s="644"/>
      <c r="CO735" s="644"/>
      <c r="CP735" s="644"/>
      <c r="CQ735" s="644"/>
      <c r="CR735" s="644"/>
      <c r="CS735" s="644"/>
      <c r="CT735" s="644"/>
      <c r="CU735" s="644"/>
      <c r="CV735" s="644"/>
      <c r="CW735" s="644"/>
      <c r="CX735" s="644"/>
      <c r="CY735" s="644"/>
      <c r="CZ735" s="644"/>
      <c r="DA735" s="644"/>
      <c r="DB735" s="644"/>
      <c r="DC735" s="644"/>
      <c r="DD735" s="644"/>
      <c r="DE735" s="644"/>
      <c r="DF735" s="644"/>
      <c r="DG735" s="644"/>
      <c r="DH735" s="644"/>
      <c r="DI735" s="644"/>
      <c r="DJ735" s="644"/>
      <c r="DK735" s="644"/>
      <c r="DL735" s="644"/>
      <c r="DM735" s="644"/>
      <c r="DN735" s="644"/>
      <c r="DO735" s="644"/>
      <c r="DP735" s="644"/>
      <c r="DQ735" s="644"/>
      <c r="DR735" s="644"/>
      <c r="DS735" s="644"/>
      <c r="DT735" s="644"/>
      <c r="DU735" s="644"/>
      <c r="DV735" s="644"/>
      <c r="DW735" s="644"/>
      <c r="DX735" s="644"/>
      <c r="DY735" s="644"/>
      <c r="DZ735" s="644"/>
      <c r="EA735" s="644"/>
      <c r="EB735" s="644"/>
      <c r="EC735" s="644"/>
      <c r="ED735" s="644"/>
      <c r="EE735" s="644"/>
      <c r="EF735" s="644"/>
      <c r="EG735" s="644"/>
      <c r="EH735" s="644"/>
      <c r="EI735" s="644"/>
      <c r="EJ735" s="644"/>
      <c r="EK735" s="644"/>
      <c r="EL735" s="644"/>
      <c r="EM735" s="644"/>
      <c r="EN735" s="644"/>
      <c r="EO735" s="644"/>
      <c r="EP735" s="644"/>
      <c r="EQ735" s="644"/>
      <c r="ER735" s="644"/>
      <c r="ES735" s="644"/>
      <c r="ET735" s="644"/>
      <c r="EU735" s="644"/>
      <c r="EV735" s="644"/>
      <c r="EW735" s="644"/>
      <c r="EX735" s="644"/>
      <c r="EY735" s="644"/>
      <c r="EZ735" s="644"/>
      <c r="FA735" s="644"/>
      <c r="FB735" s="644"/>
      <c r="FC735" s="644"/>
      <c r="FD735" s="644"/>
      <c r="FE735" s="644"/>
      <c r="FF735" s="644"/>
      <c r="FG735" s="644"/>
      <c r="FH735" s="644"/>
      <c r="FI735" s="644"/>
      <c r="FJ735" s="644"/>
      <c r="FK735" s="644"/>
      <c r="FL735" s="644"/>
      <c r="FM735" s="644"/>
      <c r="FN735" s="644"/>
      <c r="FO735" s="644"/>
      <c r="FP735" s="644"/>
      <c r="FQ735" s="644"/>
      <c r="FR735" s="644"/>
      <c r="FS735" s="644"/>
      <c r="FT735" s="644"/>
      <c r="FU735" s="644"/>
      <c r="FV735" s="644"/>
      <c r="FW735" s="644"/>
      <c r="FX735" s="644"/>
      <c r="FY735" s="644"/>
      <c r="FZ735" s="644"/>
      <c r="GA735" s="644"/>
      <c r="GB735" s="644"/>
      <c r="GC735" s="644"/>
      <c r="GD735" s="644"/>
      <c r="GE735" s="644"/>
      <c r="GF735" s="644"/>
      <c r="GG735" s="644"/>
      <c r="GH735" s="644"/>
      <c r="GI735" s="644"/>
      <c r="GJ735" s="644"/>
      <c r="GK735" s="644"/>
      <c r="GL735" s="644"/>
      <c r="GM735" s="644"/>
      <c r="GN735" s="644"/>
      <c r="GO735" s="644"/>
      <c r="GP735" s="644"/>
      <c r="GQ735" s="644"/>
      <c r="GR735" s="644"/>
      <c r="GS735" s="644"/>
      <c r="GT735" s="644"/>
      <c r="GU735" s="644"/>
      <c r="GV735" s="644"/>
      <c r="GW735" s="644"/>
      <c r="GX735" s="644"/>
      <c r="GY735" s="644"/>
      <c r="GZ735" s="644"/>
      <c r="HA735" s="644"/>
      <c r="HB735" s="644"/>
      <c r="HC735" s="644"/>
      <c r="HD735" s="644"/>
      <c r="HE735" s="644"/>
      <c r="HF735" s="644"/>
      <c r="HG735" s="644"/>
      <c r="HH735" s="644"/>
      <c r="HI735" s="644"/>
      <c r="HJ735" s="644"/>
      <c r="HK735" s="644"/>
      <c r="HL735" s="644"/>
    </row>
    <row r="736" spans="1:234" x14ac:dyDescent="0.25">
      <c r="D736" s="645">
        <v>5</v>
      </c>
      <c r="E736" s="878"/>
      <c r="F736" s="879"/>
      <c r="G736" s="880"/>
      <c r="H736" s="878"/>
      <c r="I736" s="879"/>
      <c r="J736" s="879"/>
      <c r="K736" s="879"/>
      <c r="L736" s="879"/>
      <c r="M736" s="880"/>
      <c r="N736" s="881"/>
      <c r="O736" s="882"/>
      <c r="P736" s="882"/>
      <c r="Q736" s="883"/>
      <c r="S736" s="644"/>
      <c r="T736" s="644"/>
      <c r="U736" s="644" t="str">
        <f t="shared" si="2875"/>
        <v/>
      </c>
      <c r="V736" s="644"/>
      <c r="W736" s="644"/>
      <c r="X736" s="644"/>
      <c r="Y736" s="644"/>
      <c r="Z736" s="644"/>
      <c r="AA736" s="644"/>
      <c r="AB736" s="644"/>
      <c r="AC736" s="644"/>
      <c r="AD736" s="644"/>
      <c r="AE736" s="644"/>
      <c r="AF736" s="644"/>
      <c r="AG736" s="644"/>
      <c r="AH736" s="644"/>
      <c r="AI736" s="644"/>
      <c r="AJ736" s="644"/>
      <c r="AK736" s="644"/>
      <c r="AL736" s="644"/>
      <c r="AM736" s="644"/>
      <c r="AN736" s="644"/>
      <c r="AO736" s="644"/>
      <c r="AP736" s="644"/>
      <c r="AQ736" s="644"/>
      <c r="AR736" s="644"/>
      <c r="AS736" s="644"/>
      <c r="AT736" s="644"/>
      <c r="AU736" s="644"/>
      <c r="AV736" s="644"/>
      <c r="AW736" s="644"/>
      <c r="AX736" s="644"/>
      <c r="AY736" s="644"/>
      <c r="AZ736" s="644"/>
      <c r="BA736" s="644"/>
      <c r="BB736" s="644"/>
      <c r="BC736" s="644"/>
      <c r="BD736" s="644"/>
      <c r="BE736" s="644"/>
      <c r="BF736" s="644"/>
      <c r="BG736" s="644"/>
      <c r="BH736" s="644"/>
      <c r="BI736" s="644"/>
      <c r="BJ736" s="644"/>
      <c r="BK736" s="644"/>
      <c r="BL736" s="644"/>
      <c r="BM736" s="644"/>
      <c r="BN736" s="644"/>
      <c r="BO736" s="644"/>
      <c r="BP736" s="644"/>
      <c r="BQ736" s="644"/>
      <c r="BR736" s="644"/>
      <c r="BS736" s="644"/>
      <c r="BT736" s="644"/>
      <c r="BU736" s="644"/>
      <c r="BV736" s="644"/>
      <c r="BW736" s="644"/>
      <c r="BX736" s="644"/>
      <c r="BY736" s="644"/>
      <c r="BZ736" s="644"/>
      <c r="CA736" s="644"/>
      <c r="CB736" s="644"/>
      <c r="CC736" s="644"/>
      <c r="CD736" s="644"/>
      <c r="CE736" s="644"/>
      <c r="CF736" s="644"/>
      <c r="CG736" s="644"/>
      <c r="CH736" s="644"/>
      <c r="CI736" s="644"/>
      <c r="CJ736" s="644"/>
      <c r="CK736" s="644"/>
      <c r="CL736" s="644"/>
      <c r="CM736" s="644"/>
      <c r="CN736" s="644"/>
      <c r="CO736" s="644"/>
      <c r="CP736" s="644"/>
      <c r="CQ736" s="644"/>
      <c r="CR736" s="644"/>
      <c r="CS736" s="644"/>
      <c r="CT736" s="644"/>
      <c r="CU736" s="644"/>
      <c r="CV736" s="644"/>
      <c r="CW736" s="644"/>
      <c r="CX736" s="644"/>
      <c r="CY736" s="644"/>
      <c r="CZ736" s="644"/>
      <c r="DA736" s="644"/>
      <c r="DB736" s="644"/>
      <c r="DC736" s="644"/>
      <c r="DD736" s="644"/>
      <c r="DE736" s="644"/>
      <c r="DF736" s="644"/>
      <c r="DG736" s="644"/>
      <c r="DH736" s="644"/>
      <c r="DI736" s="644"/>
      <c r="DJ736" s="644"/>
      <c r="DK736" s="644"/>
      <c r="DL736" s="644"/>
      <c r="DM736" s="644"/>
      <c r="DN736" s="644"/>
      <c r="DO736" s="644"/>
      <c r="DP736" s="644"/>
      <c r="DQ736" s="644"/>
      <c r="DR736" s="644"/>
      <c r="DS736" s="644"/>
      <c r="DT736" s="644"/>
      <c r="DU736" s="644"/>
      <c r="DV736" s="644"/>
      <c r="DW736" s="644"/>
      <c r="DX736" s="644"/>
      <c r="DY736" s="644"/>
      <c r="DZ736" s="644"/>
      <c r="EA736" s="644"/>
      <c r="EB736" s="644"/>
      <c r="EC736" s="644"/>
      <c r="ED736" s="644"/>
      <c r="EE736" s="644"/>
      <c r="EF736" s="644"/>
      <c r="EG736" s="644"/>
      <c r="EH736" s="644"/>
      <c r="EI736" s="644"/>
      <c r="EJ736" s="644"/>
      <c r="EK736" s="644"/>
      <c r="EL736" s="644"/>
      <c r="EM736" s="644"/>
      <c r="EN736" s="644"/>
      <c r="EO736" s="644"/>
      <c r="EP736" s="644"/>
      <c r="EQ736" s="644"/>
      <c r="ER736" s="644"/>
      <c r="ES736" s="644"/>
      <c r="ET736" s="644"/>
      <c r="EU736" s="644"/>
      <c r="EV736" s="644"/>
      <c r="EW736" s="644"/>
      <c r="EX736" s="644"/>
      <c r="EY736" s="644"/>
      <c r="EZ736" s="644"/>
      <c r="FA736" s="644"/>
      <c r="FB736" s="644"/>
      <c r="FC736" s="644"/>
      <c r="FD736" s="644"/>
      <c r="FE736" s="644"/>
      <c r="FF736" s="644"/>
      <c r="FG736" s="644"/>
      <c r="FH736" s="644"/>
      <c r="FI736" s="644"/>
      <c r="FJ736" s="644"/>
      <c r="FK736" s="644"/>
      <c r="FL736" s="644"/>
      <c r="FM736" s="644"/>
      <c r="FN736" s="644"/>
      <c r="FO736" s="644"/>
      <c r="FP736" s="644"/>
      <c r="FQ736" s="644"/>
      <c r="FR736" s="644"/>
      <c r="FS736" s="644"/>
      <c r="FT736" s="644"/>
      <c r="FU736" s="644"/>
      <c r="FV736" s="644"/>
      <c r="FW736" s="644"/>
      <c r="FX736" s="644"/>
      <c r="FY736" s="644"/>
      <c r="FZ736" s="644"/>
      <c r="GA736" s="644"/>
      <c r="GB736" s="644"/>
      <c r="GC736" s="644"/>
      <c r="GD736" s="644"/>
      <c r="GE736" s="644"/>
      <c r="GF736" s="644"/>
      <c r="GG736" s="644"/>
      <c r="GH736" s="644"/>
      <c r="GI736" s="644"/>
      <c r="GJ736" s="644"/>
      <c r="GK736" s="644"/>
      <c r="GL736" s="644"/>
      <c r="GM736" s="644"/>
      <c r="GN736" s="644"/>
      <c r="GO736" s="644"/>
      <c r="GP736" s="644"/>
      <c r="GQ736" s="644"/>
      <c r="GR736" s="644"/>
      <c r="GS736" s="644"/>
      <c r="GT736" s="644"/>
      <c r="GU736" s="644"/>
      <c r="GV736" s="644"/>
      <c r="GW736" s="644"/>
      <c r="GX736" s="644"/>
      <c r="GY736" s="644"/>
      <c r="GZ736" s="644"/>
      <c r="HA736" s="644"/>
      <c r="HB736" s="644"/>
      <c r="HC736" s="644"/>
      <c r="HD736" s="644"/>
      <c r="HE736" s="644"/>
      <c r="HF736" s="644"/>
      <c r="HG736" s="644"/>
      <c r="HH736" s="644"/>
      <c r="HI736" s="644"/>
      <c r="HJ736" s="644"/>
      <c r="HK736" s="644"/>
      <c r="HL736" s="644"/>
    </row>
    <row r="737" spans="2:234" x14ac:dyDescent="0.25">
      <c r="D737" s="645">
        <v>6</v>
      </c>
      <c r="E737" s="878"/>
      <c r="F737" s="879"/>
      <c r="G737" s="880"/>
      <c r="H737" s="878"/>
      <c r="I737" s="879"/>
      <c r="J737" s="879"/>
      <c r="K737" s="879"/>
      <c r="L737" s="879"/>
      <c r="M737" s="880"/>
      <c r="N737" s="881"/>
      <c r="O737" s="882"/>
      <c r="P737" s="882"/>
      <c r="Q737" s="883"/>
      <c r="S737" s="644"/>
      <c r="T737" s="644"/>
      <c r="U737" s="644" t="str">
        <f t="shared" si="2875"/>
        <v/>
      </c>
      <c r="V737" s="644"/>
      <c r="W737" s="644"/>
      <c r="X737" s="644"/>
      <c r="Y737" s="644"/>
      <c r="Z737" s="644"/>
      <c r="AA737" s="644"/>
      <c r="AB737" s="644"/>
      <c r="AC737" s="644"/>
      <c r="AD737" s="644"/>
      <c r="AE737" s="644"/>
      <c r="AF737" s="644"/>
      <c r="AG737" s="644"/>
      <c r="AH737" s="644"/>
      <c r="AI737" s="644"/>
      <c r="AJ737" s="644"/>
      <c r="AK737" s="644"/>
      <c r="AL737" s="644"/>
      <c r="AM737" s="644"/>
      <c r="AN737" s="644"/>
      <c r="AO737" s="644"/>
      <c r="AP737" s="644"/>
      <c r="AQ737" s="644"/>
      <c r="AR737" s="644"/>
      <c r="AS737" s="644"/>
      <c r="AT737" s="644"/>
      <c r="AU737" s="644"/>
      <c r="AV737" s="644"/>
      <c r="AW737" s="644"/>
      <c r="AX737" s="644"/>
      <c r="AY737" s="644"/>
      <c r="AZ737" s="644"/>
      <c r="BA737" s="644"/>
      <c r="BB737" s="644"/>
      <c r="BC737" s="644"/>
      <c r="BD737" s="644"/>
      <c r="BE737" s="644"/>
      <c r="BF737" s="644"/>
      <c r="BG737" s="644"/>
      <c r="BH737" s="644"/>
      <c r="BI737" s="644"/>
      <c r="BJ737" s="644"/>
      <c r="BK737" s="644"/>
      <c r="BL737" s="644"/>
      <c r="BM737" s="644"/>
      <c r="BN737" s="644"/>
      <c r="BO737" s="644"/>
      <c r="BP737" s="644"/>
      <c r="BQ737" s="644"/>
      <c r="BR737" s="644"/>
      <c r="BS737" s="644"/>
      <c r="BT737" s="644"/>
      <c r="BU737" s="644"/>
      <c r="BV737" s="644"/>
      <c r="BW737" s="644"/>
      <c r="BX737" s="644"/>
      <c r="BY737" s="644"/>
      <c r="BZ737" s="644"/>
      <c r="CA737" s="644"/>
      <c r="CB737" s="644"/>
      <c r="CC737" s="644"/>
      <c r="CD737" s="644"/>
      <c r="CE737" s="644"/>
      <c r="CF737" s="644"/>
      <c r="CG737" s="644"/>
      <c r="CH737" s="644"/>
      <c r="CI737" s="644"/>
      <c r="CJ737" s="644"/>
      <c r="CK737" s="644"/>
      <c r="CL737" s="644"/>
      <c r="CM737" s="644"/>
      <c r="CN737" s="644"/>
      <c r="CO737" s="644"/>
      <c r="CP737" s="644"/>
      <c r="CQ737" s="644"/>
      <c r="CR737" s="644"/>
      <c r="CS737" s="644"/>
      <c r="CT737" s="644"/>
      <c r="CU737" s="644"/>
      <c r="CV737" s="644"/>
      <c r="CW737" s="644"/>
      <c r="CX737" s="644"/>
      <c r="CY737" s="644"/>
      <c r="CZ737" s="644"/>
      <c r="DA737" s="644"/>
      <c r="DB737" s="644"/>
      <c r="DC737" s="644"/>
      <c r="DD737" s="644"/>
      <c r="DE737" s="644"/>
      <c r="DF737" s="644"/>
      <c r="DG737" s="644"/>
      <c r="DH737" s="644"/>
      <c r="DI737" s="644"/>
      <c r="DJ737" s="644"/>
      <c r="DK737" s="644"/>
      <c r="DL737" s="644"/>
      <c r="DM737" s="644"/>
      <c r="DN737" s="644"/>
      <c r="DO737" s="644"/>
      <c r="DP737" s="644"/>
      <c r="DQ737" s="644"/>
      <c r="DR737" s="644"/>
      <c r="DS737" s="644"/>
      <c r="DT737" s="644"/>
      <c r="DU737" s="644"/>
      <c r="DV737" s="644"/>
      <c r="DW737" s="644"/>
      <c r="DX737" s="644"/>
      <c r="DY737" s="644"/>
      <c r="DZ737" s="644"/>
      <c r="EA737" s="644"/>
      <c r="EB737" s="644"/>
      <c r="EC737" s="644"/>
      <c r="ED737" s="644"/>
      <c r="EE737" s="644"/>
      <c r="EF737" s="644"/>
      <c r="EG737" s="644"/>
      <c r="EH737" s="644"/>
      <c r="EI737" s="644"/>
      <c r="EJ737" s="644"/>
      <c r="EK737" s="644"/>
      <c r="EL737" s="644"/>
      <c r="EM737" s="644"/>
      <c r="EN737" s="644"/>
      <c r="EO737" s="644"/>
      <c r="EP737" s="644"/>
      <c r="EQ737" s="644"/>
      <c r="ER737" s="644"/>
      <c r="ES737" s="644"/>
      <c r="ET737" s="644"/>
      <c r="EU737" s="644"/>
      <c r="EV737" s="644"/>
      <c r="EW737" s="644"/>
      <c r="EX737" s="644"/>
      <c r="EY737" s="644"/>
      <c r="EZ737" s="644"/>
      <c r="FA737" s="644"/>
      <c r="FB737" s="644"/>
      <c r="FC737" s="644"/>
      <c r="FD737" s="644"/>
      <c r="FE737" s="644"/>
      <c r="FF737" s="644"/>
      <c r="FG737" s="644"/>
      <c r="FH737" s="644"/>
      <c r="FI737" s="644"/>
      <c r="FJ737" s="644"/>
      <c r="FK737" s="644"/>
      <c r="FL737" s="644"/>
      <c r="FM737" s="644"/>
      <c r="FN737" s="644"/>
      <c r="FO737" s="644"/>
      <c r="FP737" s="644"/>
      <c r="FQ737" s="644"/>
      <c r="FR737" s="644"/>
      <c r="FS737" s="644"/>
      <c r="FT737" s="644"/>
      <c r="FU737" s="644"/>
      <c r="FV737" s="644"/>
      <c r="FW737" s="644"/>
      <c r="FX737" s="644"/>
      <c r="FY737" s="644"/>
      <c r="FZ737" s="644"/>
      <c r="GA737" s="644"/>
      <c r="GB737" s="644"/>
      <c r="GC737" s="644"/>
      <c r="GD737" s="644"/>
      <c r="GE737" s="644"/>
      <c r="GF737" s="644"/>
      <c r="GG737" s="644"/>
      <c r="GH737" s="644"/>
      <c r="GI737" s="644"/>
      <c r="GJ737" s="644"/>
      <c r="GK737" s="644"/>
      <c r="GL737" s="644"/>
      <c r="GM737" s="644"/>
      <c r="GN737" s="644"/>
      <c r="GO737" s="644"/>
      <c r="GP737" s="644"/>
      <c r="GQ737" s="644"/>
      <c r="GR737" s="644"/>
      <c r="GS737" s="644"/>
      <c r="GT737" s="644"/>
      <c r="GU737" s="644"/>
      <c r="GV737" s="644"/>
      <c r="GW737" s="644"/>
      <c r="GX737" s="644"/>
      <c r="GY737" s="644"/>
      <c r="GZ737" s="644"/>
      <c r="HA737" s="644"/>
      <c r="HB737" s="644"/>
      <c r="HC737" s="644"/>
      <c r="HD737" s="644"/>
      <c r="HE737" s="644"/>
      <c r="HF737" s="644"/>
      <c r="HG737" s="644"/>
      <c r="HH737" s="644"/>
      <c r="HI737" s="644"/>
      <c r="HJ737" s="644"/>
      <c r="HK737" s="644"/>
      <c r="HL737" s="644"/>
    </row>
    <row r="738" spans="2:234" x14ac:dyDescent="0.25">
      <c r="D738" s="645">
        <v>7</v>
      </c>
      <c r="E738" s="878"/>
      <c r="F738" s="879"/>
      <c r="G738" s="880"/>
      <c r="H738" s="878"/>
      <c r="I738" s="879"/>
      <c r="J738" s="879"/>
      <c r="K738" s="879"/>
      <c r="L738" s="879"/>
      <c r="M738" s="880"/>
      <c r="N738" s="881"/>
      <c r="O738" s="882"/>
      <c r="P738" s="882"/>
      <c r="Q738" s="883"/>
      <c r="S738" s="644"/>
      <c r="T738" s="644"/>
      <c r="U738" s="644" t="str">
        <f t="shared" si="2875"/>
        <v/>
      </c>
      <c r="V738" s="644"/>
      <c r="W738" s="644"/>
      <c r="X738" s="644"/>
      <c r="Y738" s="644"/>
      <c r="Z738" s="644"/>
      <c r="AA738" s="644"/>
      <c r="AB738" s="644"/>
      <c r="AC738" s="644"/>
      <c r="AD738" s="644"/>
      <c r="AE738" s="644"/>
      <c r="AF738" s="644"/>
      <c r="AG738" s="644"/>
      <c r="AH738" s="644"/>
      <c r="AI738" s="644"/>
      <c r="AJ738" s="644"/>
      <c r="AK738" s="644"/>
      <c r="AL738" s="644"/>
      <c r="AM738" s="644"/>
      <c r="AN738" s="644"/>
      <c r="AO738" s="644"/>
      <c r="AP738" s="644"/>
      <c r="AQ738" s="644"/>
      <c r="AR738" s="644"/>
      <c r="AS738" s="644"/>
      <c r="AT738" s="644"/>
      <c r="AU738" s="644"/>
      <c r="AV738" s="644"/>
      <c r="AW738" s="644"/>
      <c r="AX738" s="644"/>
      <c r="AY738" s="644"/>
      <c r="AZ738" s="644"/>
      <c r="BA738" s="644"/>
      <c r="BB738" s="644"/>
      <c r="BC738" s="644"/>
      <c r="BD738" s="644"/>
      <c r="BE738" s="644"/>
      <c r="BF738" s="644"/>
      <c r="BG738" s="644"/>
      <c r="BH738" s="644"/>
      <c r="BI738" s="644"/>
      <c r="BJ738" s="644"/>
      <c r="BK738" s="644"/>
      <c r="BL738" s="644"/>
      <c r="BM738" s="644"/>
      <c r="BN738" s="644"/>
      <c r="BO738" s="644"/>
      <c r="BP738" s="644"/>
      <c r="BQ738" s="644"/>
      <c r="BR738" s="644"/>
      <c r="BS738" s="644"/>
      <c r="BT738" s="644"/>
      <c r="BU738" s="644"/>
      <c r="BV738" s="644"/>
      <c r="BW738" s="644"/>
      <c r="BX738" s="644"/>
      <c r="BY738" s="644"/>
      <c r="BZ738" s="644"/>
      <c r="CA738" s="644"/>
      <c r="CB738" s="644"/>
      <c r="CC738" s="644"/>
      <c r="CD738" s="644"/>
      <c r="CE738" s="644"/>
      <c r="CF738" s="644"/>
      <c r="CG738" s="644"/>
      <c r="CH738" s="644"/>
      <c r="CI738" s="644"/>
      <c r="CJ738" s="644"/>
      <c r="CK738" s="644"/>
      <c r="CL738" s="644"/>
      <c r="CM738" s="644"/>
      <c r="CN738" s="644"/>
      <c r="CO738" s="644"/>
      <c r="CP738" s="644"/>
      <c r="CQ738" s="644"/>
      <c r="CR738" s="644"/>
      <c r="CS738" s="644"/>
      <c r="CT738" s="644"/>
      <c r="CU738" s="644"/>
      <c r="CV738" s="644"/>
      <c r="CW738" s="644"/>
      <c r="CX738" s="644"/>
      <c r="CY738" s="644"/>
      <c r="CZ738" s="644"/>
      <c r="DA738" s="644"/>
      <c r="DB738" s="644"/>
      <c r="DC738" s="644"/>
      <c r="DD738" s="644"/>
      <c r="DE738" s="644"/>
      <c r="DF738" s="644"/>
      <c r="DG738" s="644"/>
      <c r="DH738" s="644"/>
      <c r="DI738" s="644"/>
      <c r="DJ738" s="644"/>
      <c r="DK738" s="644"/>
      <c r="DL738" s="644"/>
      <c r="DM738" s="644"/>
      <c r="DN738" s="644"/>
      <c r="DO738" s="644"/>
      <c r="DP738" s="644"/>
      <c r="DQ738" s="644"/>
      <c r="DR738" s="644"/>
      <c r="DS738" s="644"/>
      <c r="DT738" s="644"/>
      <c r="DU738" s="644"/>
      <c r="DV738" s="644"/>
      <c r="DW738" s="644"/>
      <c r="DX738" s="644"/>
      <c r="DY738" s="644"/>
      <c r="DZ738" s="644"/>
      <c r="EA738" s="644"/>
      <c r="EB738" s="644"/>
      <c r="EC738" s="644"/>
      <c r="ED738" s="644"/>
      <c r="EE738" s="644"/>
      <c r="EF738" s="644"/>
      <c r="EG738" s="644"/>
      <c r="EH738" s="644"/>
      <c r="EI738" s="644"/>
      <c r="EJ738" s="644"/>
      <c r="EK738" s="644"/>
      <c r="EL738" s="644"/>
      <c r="EM738" s="644"/>
      <c r="EN738" s="644"/>
      <c r="EO738" s="644"/>
      <c r="EP738" s="644"/>
      <c r="EQ738" s="644"/>
      <c r="ER738" s="644"/>
      <c r="ES738" s="644"/>
      <c r="ET738" s="644"/>
      <c r="EU738" s="644"/>
      <c r="EV738" s="644"/>
      <c r="EW738" s="644"/>
      <c r="EX738" s="644"/>
      <c r="EY738" s="644"/>
      <c r="EZ738" s="644"/>
      <c r="FA738" s="644"/>
      <c r="FB738" s="644"/>
      <c r="FC738" s="644"/>
      <c r="FD738" s="644"/>
      <c r="FE738" s="644"/>
      <c r="FF738" s="644"/>
      <c r="FG738" s="644"/>
      <c r="FH738" s="644"/>
      <c r="FI738" s="644"/>
      <c r="FJ738" s="644"/>
      <c r="FK738" s="644"/>
      <c r="FL738" s="644"/>
      <c r="FM738" s="644"/>
      <c r="FN738" s="644"/>
      <c r="FO738" s="644"/>
      <c r="FP738" s="644"/>
      <c r="FQ738" s="644"/>
      <c r="FR738" s="644"/>
      <c r="FS738" s="644"/>
      <c r="FT738" s="644"/>
      <c r="FU738" s="644"/>
      <c r="FV738" s="644"/>
      <c r="FW738" s="644"/>
      <c r="FX738" s="644"/>
      <c r="FY738" s="644"/>
      <c r="FZ738" s="644"/>
      <c r="GA738" s="644"/>
      <c r="GB738" s="644"/>
      <c r="GC738" s="644"/>
      <c r="GD738" s="644"/>
      <c r="GE738" s="644"/>
      <c r="GF738" s="644"/>
      <c r="GG738" s="644"/>
      <c r="GH738" s="644"/>
      <c r="GI738" s="644"/>
      <c r="GJ738" s="644"/>
      <c r="GK738" s="644"/>
      <c r="GL738" s="644"/>
      <c r="GM738" s="644"/>
      <c r="GN738" s="644"/>
      <c r="GO738" s="644"/>
      <c r="GP738" s="644"/>
      <c r="GQ738" s="644"/>
      <c r="GR738" s="644"/>
      <c r="GS738" s="644"/>
      <c r="GT738" s="644"/>
      <c r="GU738" s="644"/>
      <c r="GV738" s="644"/>
      <c r="GW738" s="644"/>
      <c r="GX738" s="644"/>
      <c r="GY738" s="644"/>
      <c r="GZ738" s="644"/>
      <c r="HA738" s="644"/>
      <c r="HB738" s="644"/>
      <c r="HC738" s="644"/>
      <c r="HD738" s="644"/>
      <c r="HE738" s="644"/>
      <c r="HF738" s="644"/>
      <c r="HG738" s="644"/>
      <c r="HH738" s="644"/>
      <c r="HI738" s="644"/>
      <c r="HJ738" s="644"/>
      <c r="HK738" s="644"/>
      <c r="HL738" s="644"/>
    </row>
    <row r="739" spans="2:234" x14ac:dyDescent="0.25">
      <c r="D739" s="645">
        <v>8</v>
      </c>
      <c r="E739" s="878"/>
      <c r="F739" s="879"/>
      <c r="G739" s="880"/>
      <c r="H739" s="878"/>
      <c r="I739" s="879"/>
      <c r="J739" s="879"/>
      <c r="K739" s="879"/>
      <c r="L739" s="879"/>
      <c r="M739" s="880"/>
      <c r="N739" s="881"/>
      <c r="O739" s="882"/>
      <c r="P739" s="882"/>
      <c r="Q739" s="883"/>
      <c r="S739" s="644"/>
      <c r="T739" s="644"/>
      <c r="U739" s="644" t="str">
        <f t="shared" si="2875"/>
        <v/>
      </c>
      <c r="V739" s="644"/>
      <c r="W739" s="644"/>
      <c r="X739" s="644"/>
      <c r="Y739" s="644"/>
      <c r="Z739" s="644"/>
      <c r="AA739" s="644"/>
      <c r="AB739" s="644"/>
      <c r="AC739" s="644"/>
      <c r="AD739" s="644"/>
      <c r="AE739" s="644"/>
      <c r="AF739" s="644"/>
      <c r="AG739" s="644"/>
      <c r="AH739" s="644"/>
      <c r="AI739" s="644"/>
      <c r="AJ739" s="644"/>
      <c r="AK739" s="644"/>
      <c r="AL739" s="644"/>
      <c r="AM739" s="644"/>
      <c r="AN739" s="644"/>
      <c r="AO739" s="644"/>
      <c r="AP739" s="644"/>
      <c r="AQ739" s="644"/>
      <c r="AR739" s="644"/>
      <c r="AS739" s="644"/>
      <c r="AT739" s="644"/>
      <c r="AU739" s="644"/>
      <c r="AV739" s="644"/>
      <c r="AW739" s="644"/>
      <c r="AX739" s="644"/>
      <c r="AY739" s="644"/>
      <c r="AZ739" s="644"/>
      <c r="BA739" s="644"/>
      <c r="BB739" s="644"/>
      <c r="BC739" s="644"/>
      <c r="BD739" s="644"/>
      <c r="BE739" s="644"/>
      <c r="BF739" s="644"/>
      <c r="BG739" s="644"/>
      <c r="BH739" s="644"/>
      <c r="BI739" s="644"/>
      <c r="BJ739" s="644"/>
      <c r="BK739" s="644"/>
      <c r="BL739" s="644"/>
      <c r="BM739" s="644"/>
      <c r="BN739" s="644"/>
      <c r="BO739" s="644"/>
      <c r="BP739" s="644"/>
      <c r="BQ739" s="644"/>
      <c r="BR739" s="644"/>
      <c r="BS739" s="644"/>
      <c r="BT739" s="644"/>
      <c r="BU739" s="644"/>
      <c r="BV739" s="644"/>
      <c r="BW739" s="644"/>
      <c r="BX739" s="644"/>
      <c r="BY739" s="644"/>
      <c r="BZ739" s="644"/>
      <c r="CA739" s="644"/>
      <c r="CB739" s="644"/>
      <c r="CC739" s="644"/>
      <c r="CD739" s="644"/>
      <c r="CE739" s="644"/>
      <c r="CF739" s="644"/>
      <c r="CG739" s="644"/>
      <c r="CH739" s="644"/>
      <c r="CI739" s="644"/>
      <c r="CJ739" s="644"/>
      <c r="CK739" s="644"/>
      <c r="CL739" s="644"/>
      <c r="CM739" s="644"/>
      <c r="CN739" s="644"/>
      <c r="CO739" s="644"/>
      <c r="CP739" s="644"/>
      <c r="CQ739" s="644"/>
      <c r="CR739" s="644"/>
      <c r="CS739" s="644"/>
      <c r="CT739" s="644"/>
      <c r="CU739" s="644"/>
      <c r="CV739" s="644"/>
      <c r="CW739" s="644"/>
      <c r="CX739" s="644"/>
      <c r="CY739" s="644"/>
      <c r="CZ739" s="644"/>
      <c r="DA739" s="644"/>
      <c r="DB739" s="644"/>
      <c r="DC739" s="644"/>
      <c r="DD739" s="644"/>
      <c r="DE739" s="644"/>
      <c r="DF739" s="644"/>
      <c r="DG739" s="644"/>
      <c r="DH739" s="644"/>
      <c r="DI739" s="644"/>
      <c r="DJ739" s="644"/>
      <c r="DK739" s="644"/>
      <c r="DL739" s="644"/>
      <c r="DM739" s="644"/>
      <c r="DN739" s="644"/>
      <c r="DO739" s="644"/>
      <c r="DP739" s="644"/>
      <c r="DQ739" s="644"/>
      <c r="DR739" s="644"/>
      <c r="DS739" s="644"/>
      <c r="DT739" s="644"/>
      <c r="DU739" s="644"/>
      <c r="DV739" s="644"/>
      <c r="DW739" s="644"/>
      <c r="DX739" s="644"/>
      <c r="DY739" s="644"/>
      <c r="DZ739" s="644"/>
      <c r="EA739" s="644"/>
      <c r="EB739" s="644"/>
      <c r="EC739" s="644"/>
      <c r="ED739" s="644"/>
      <c r="EE739" s="644"/>
      <c r="EF739" s="644"/>
      <c r="EG739" s="644"/>
      <c r="EH739" s="644"/>
      <c r="EI739" s="644"/>
      <c r="EJ739" s="644"/>
      <c r="EK739" s="644"/>
      <c r="EL739" s="644"/>
      <c r="EM739" s="644"/>
      <c r="EN739" s="644"/>
      <c r="EO739" s="644"/>
      <c r="EP739" s="644"/>
      <c r="EQ739" s="644"/>
      <c r="ER739" s="644"/>
      <c r="ES739" s="644"/>
      <c r="ET739" s="644"/>
      <c r="EU739" s="644"/>
      <c r="EV739" s="644"/>
      <c r="EW739" s="644"/>
      <c r="EX739" s="644"/>
      <c r="EY739" s="644"/>
      <c r="EZ739" s="644"/>
      <c r="FA739" s="644"/>
      <c r="FB739" s="644"/>
      <c r="FC739" s="644"/>
      <c r="FD739" s="644"/>
      <c r="FE739" s="644"/>
      <c r="FF739" s="644"/>
      <c r="FG739" s="644"/>
      <c r="FH739" s="644"/>
      <c r="FI739" s="644"/>
      <c r="FJ739" s="644"/>
      <c r="FK739" s="644"/>
      <c r="FL739" s="644"/>
      <c r="FM739" s="644"/>
      <c r="FN739" s="644"/>
      <c r="FO739" s="644"/>
      <c r="FP739" s="644"/>
      <c r="FQ739" s="644"/>
      <c r="FR739" s="644"/>
      <c r="FS739" s="644"/>
      <c r="FT739" s="644"/>
      <c r="FU739" s="644"/>
      <c r="FV739" s="644"/>
      <c r="FW739" s="644"/>
      <c r="FX739" s="644"/>
      <c r="FY739" s="644"/>
      <c r="FZ739" s="644"/>
      <c r="GA739" s="644"/>
      <c r="GB739" s="644"/>
      <c r="GC739" s="644"/>
      <c r="GD739" s="644"/>
      <c r="GE739" s="644"/>
      <c r="GF739" s="644"/>
      <c r="GG739" s="644"/>
      <c r="GH739" s="644"/>
      <c r="GI739" s="644"/>
      <c r="GJ739" s="644"/>
      <c r="GK739" s="644"/>
      <c r="GL739" s="644"/>
      <c r="GM739" s="644"/>
      <c r="GN739" s="644"/>
      <c r="GO739" s="644"/>
      <c r="GP739" s="644"/>
      <c r="GQ739" s="644"/>
      <c r="GR739" s="644"/>
      <c r="GS739" s="644"/>
      <c r="GT739" s="644"/>
      <c r="GU739" s="644"/>
      <c r="GV739" s="644"/>
      <c r="GW739" s="644"/>
      <c r="GX739" s="644"/>
      <c r="GY739" s="644"/>
      <c r="GZ739" s="644"/>
      <c r="HA739" s="644"/>
      <c r="HB739" s="644"/>
      <c r="HC739" s="644"/>
      <c r="HD739" s="644"/>
      <c r="HE739" s="644"/>
      <c r="HF739" s="644"/>
      <c r="HG739" s="644"/>
      <c r="HH739" s="644"/>
      <c r="HI739" s="644"/>
      <c r="HJ739" s="644"/>
      <c r="HK739" s="644"/>
      <c r="HL739" s="644"/>
    </row>
    <row r="740" spans="2:234" x14ac:dyDescent="0.25">
      <c r="D740" s="645">
        <v>9</v>
      </c>
      <c r="E740" s="878"/>
      <c r="F740" s="879"/>
      <c r="G740" s="880"/>
      <c r="H740" s="878"/>
      <c r="I740" s="879"/>
      <c r="J740" s="879"/>
      <c r="K740" s="879"/>
      <c r="L740" s="879"/>
      <c r="M740" s="880"/>
      <c r="N740" s="881"/>
      <c r="O740" s="882"/>
      <c r="P740" s="882"/>
      <c r="Q740" s="883"/>
      <c r="S740" s="644"/>
      <c r="T740" s="644"/>
      <c r="U740" s="644" t="str">
        <f t="shared" si="2875"/>
        <v/>
      </c>
      <c r="V740" s="644"/>
      <c r="W740" s="644"/>
      <c r="X740" s="644"/>
      <c r="Y740" s="644"/>
      <c r="Z740" s="644"/>
      <c r="AA740" s="644"/>
      <c r="AB740" s="644"/>
      <c r="AC740" s="644"/>
      <c r="AD740" s="644"/>
      <c r="AE740" s="644"/>
      <c r="AF740" s="644"/>
      <c r="AG740" s="644"/>
      <c r="AH740" s="644"/>
      <c r="AI740" s="644"/>
      <c r="AJ740" s="644"/>
      <c r="AK740" s="644"/>
      <c r="AL740" s="644"/>
      <c r="AM740" s="644"/>
      <c r="AN740" s="644"/>
      <c r="AO740" s="644"/>
      <c r="AP740" s="644"/>
      <c r="AQ740" s="644"/>
      <c r="AR740" s="644"/>
      <c r="AS740" s="644"/>
      <c r="AT740" s="644"/>
      <c r="AU740" s="644"/>
      <c r="AV740" s="644"/>
      <c r="AW740" s="644"/>
      <c r="AX740" s="644"/>
      <c r="AY740" s="644"/>
      <c r="AZ740" s="644"/>
      <c r="BA740" s="644"/>
      <c r="BB740" s="644"/>
      <c r="BC740" s="644"/>
      <c r="BD740" s="644"/>
      <c r="BE740" s="644"/>
      <c r="BF740" s="644"/>
      <c r="BG740" s="644"/>
      <c r="BH740" s="644"/>
      <c r="BI740" s="644"/>
      <c r="BJ740" s="644"/>
      <c r="BK740" s="644"/>
      <c r="BL740" s="644"/>
      <c r="BM740" s="644"/>
      <c r="BN740" s="644"/>
      <c r="BO740" s="644"/>
      <c r="BP740" s="644"/>
      <c r="BQ740" s="644"/>
      <c r="BR740" s="644"/>
      <c r="BS740" s="644"/>
      <c r="BT740" s="644"/>
      <c r="BU740" s="644"/>
      <c r="BV740" s="644"/>
      <c r="BW740" s="644"/>
      <c r="BX740" s="644"/>
      <c r="BY740" s="644"/>
      <c r="BZ740" s="644"/>
      <c r="CA740" s="644"/>
      <c r="CB740" s="644"/>
      <c r="CC740" s="644"/>
      <c r="CD740" s="644"/>
      <c r="CE740" s="644"/>
      <c r="CF740" s="644"/>
      <c r="CG740" s="644"/>
      <c r="CH740" s="644"/>
      <c r="CI740" s="644"/>
      <c r="CJ740" s="644"/>
      <c r="CK740" s="644"/>
      <c r="CL740" s="644"/>
      <c r="CM740" s="644"/>
      <c r="CN740" s="644"/>
      <c r="CO740" s="644"/>
      <c r="CP740" s="644"/>
      <c r="CQ740" s="644"/>
      <c r="CR740" s="644"/>
      <c r="CS740" s="644"/>
      <c r="CT740" s="644"/>
      <c r="CU740" s="644"/>
      <c r="CV740" s="644"/>
      <c r="CW740" s="644"/>
      <c r="CX740" s="644"/>
      <c r="CY740" s="644"/>
      <c r="CZ740" s="644"/>
      <c r="DA740" s="644"/>
      <c r="DB740" s="644"/>
      <c r="DC740" s="644"/>
      <c r="DD740" s="644"/>
      <c r="DE740" s="644"/>
      <c r="DF740" s="644"/>
      <c r="DG740" s="644"/>
      <c r="DH740" s="644"/>
      <c r="DI740" s="644"/>
      <c r="DJ740" s="644"/>
      <c r="DK740" s="644"/>
      <c r="DL740" s="644"/>
      <c r="DM740" s="644"/>
      <c r="DN740" s="644"/>
      <c r="DO740" s="644"/>
      <c r="DP740" s="644"/>
      <c r="DQ740" s="644"/>
      <c r="DR740" s="644"/>
      <c r="DS740" s="644"/>
      <c r="DT740" s="644"/>
      <c r="DU740" s="644"/>
      <c r="DV740" s="644"/>
      <c r="DW740" s="644"/>
      <c r="DX740" s="644"/>
      <c r="DY740" s="644"/>
      <c r="DZ740" s="644"/>
      <c r="EA740" s="644"/>
      <c r="EB740" s="644"/>
      <c r="EC740" s="644"/>
      <c r="ED740" s="644"/>
      <c r="EE740" s="644"/>
      <c r="EF740" s="644"/>
      <c r="EG740" s="644"/>
      <c r="EH740" s="644"/>
      <c r="EI740" s="644"/>
      <c r="EJ740" s="644"/>
      <c r="EK740" s="644"/>
      <c r="EL740" s="644"/>
      <c r="EM740" s="644"/>
      <c r="EN740" s="644"/>
      <c r="EO740" s="644"/>
      <c r="EP740" s="644"/>
      <c r="EQ740" s="644"/>
      <c r="ER740" s="644"/>
      <c r="ES740" s="644"/>
      <c r="ET740" s="644"/>
      <c r="EU740" s="644"/>
      <c r="EV740" s="644"/>
      <c r="EW740" s="644"/>
      <c r="EX740" s="644"/>
      <c r="EY740" s="644"/>
      <c r="EZ740" s="644"/>
      <c r="FA740" s="644"/>
      <c r="FB740" s="644"/>
      <c r="FC740" s="644"/>
      <c r="FD740" s="644"/>
      <c r="FE740" s="644"/>
      <c r="FF740" s="644"/>
      <c r="FG740" s="644"/>
      <c r="FH740" s="644"/>
      <c r="FI740" s="644"/>
      <c r="FJ740" s="644"/>
      <c r="FK740" s="644"/>
      <c r="FL740" s="644"/>
      <c r="FM740" s="644"/>
      <c r="FN740" s="644"/>
      <c r="FO740" s="644"/>
      <c r="FP740" s="644"/>
      <c r="FQ740" s="644"/>
      <c r="FR740" s="644"/>
      <c r="FS740" s="644"/>
      <c r="FT740" s="644"/>
      <c r="FU740" s="644"/>
      <c r="FV740" s="644"/>
      <c r="FW740" s="644"/>
      <c r="FX740" s="644"/>
      <c r="FY740" s="644"/>
      <c r="FZ740" s="644"/>
      <c r="GA740" s="644"/>
      <c r="GB740" s="644"/>
      <c r="GC740" s="644"/>
      <c r="GD740" s="644"/>
      <c r="GE740" s="644"/>
      <c r="GF740" s="644"/>
      <c r="GG740" s="644"/>
      <c r="GH740" s="644"/>
      <c r="GI740" s="644"/>
      <c r="GJ740" s="644"/>
      <c r="GK740" s="644"/>
      <c r="GL740" s="644"/>
      <c r="GM740" s="644"/>
      <c r="GN740" s="644"/>
      <c r="GO740" s="644"/>
      <c r="GP740" s="644"/>
      <c r="GQ740" s="644"/>
      <c r="GR740" s="644"/>
      <c r="GS740" s="644"/>
      <c r="GT740" s="644"/>
      <c r="GU740" s="644"/>
      <c r="GV740" s="644"/>
      <c r="GW740" s="644"/>
      <c r="GX740" s="644"/>
      <c r="GY740" s="644"/>
      <c r="GZ740" s="644"/>
      <c r="HA740" s="644"/>
      <c r="HB740" s="644"/>
      <c r="HC740" s="644"/>
      <c r="HD740" s="644"/>
      <c r="HE740" s="644"/>
      <c r="HF740" s="644"/>
      <c r="HG740" s="644"/>
      <c r="HH740" s="644"/>
      <c r="HI740" s="644"/>
      <c r="HJ740" s="644"/>
      <c r="HK740" s="644"/>
      <c r="HL740" s="644"/>
    </row>
    <row r="741" spans="2:234" x14ac:dyDescent="0.25">
      <c r="D741" s="645">
        <v>10</v>
      </c>
      <c r="E741" s="878"/>
      <c r="F741" s="879"/>
      <c r="G741" s="880"/>
      <c r="H741" s="878"/>
      <c r="I741" s="879"/>
      <c r="J741" s="879"/>
      <c r="K741" s="879"/>
      <c r="L741" s="879"/>
      <c r="M741" s="880"/>
      <c r="N741" s="881"/>
      <c r="O741" s="882"/>
      <c r="P741" s="882"/>
      <c r="Q741" s="883"/>
      <c r="S741" s="644"/>
      <c r="T741" s="644"/>
      <c r="U741" s="644" t="str">
        <f t="shared" si="2875"/>
        <v/>
      </c>
      <c r="V741" s="644"/>
      <c r="W741" s="644"/>
      <c r="X741" s="644"/>
      <c r="Y741" s="644"/>
      <c r="Z741" s="644"/>
      <c r="AA741" s="644"/>
      <c r="AB741" s="644"/>
      <c r="AC741" s="644"/>
      <c r="AD741" s="644"/>
      <c r="AE741" s="644"/>
      <c r="AF741" s="644"/>
      <c r="AG741" s="644"/>
      <c r="AH741" s="644"/>
      <c r="AI741" s="644"/>
      <c r="AJ741" s="644"/>
      <c r="AK741" s="644"/>
      <c r="AL741" s="644"/>
      <c r="AM741" s="644"/>
      <c r="AN741" s="644"/>
      <c r="AO741" s="644"/>
      <c r="AP741" s="644"/>
      <c r="AQ741" s="644"/>
      <c r="AR741" s="644"/>
      <c r="AS741" s="644"/>
      <c r="AT741" s="644"/>
      <c r="AU741" s="644"/>
      <c r="AV741" s="644"/>
      <c r="AW741" s="644"/>
      <c r="AX741" s="644"/>
      <c r="AY741" s="644"/>
      <c r="AZ741" s="644"/>
      <c r="BA741" s="644"/>
      <c r="BB741" s="644"/>
      <c r="BC741" s="644"/>
      <c r="BD741" s="644"/>
      <c r="BE741" s="644"/>
      <c r="BF741" s="644"/>
      <c r="BG741" s="644"/>
      <c r="BH741" s="644"/>
      <c r="BI741" s="644"/>
      <c r="BJ741" s="644"/>
      <c r="BK741" s="644"/>
      <c r="BL741" s="644"/>
      <c r="BM741" s="644"/>
      <c r="BN741" s="644"/>
      <c r="BO741" s="644"/>
      <c r="BP741" s="644"/>
      <c r="BQ741" s="644"/>
      <c r="BR741" s="644"/>
      <c r="BS741" s="644"/>
      <c r="BT741" s="644"/>
      <c r="BU741" s="644"/>
      <c r="BV741" s="644"/>
      <c r="BW741" s="644"/>
      <c r="BX741" s="644"/>
      <c r="BY741" s="644"/>
      <c r="BZ741" s="644"/>
      <c r="CA741" s="644"/>
      <c r="CB741" s="644"/>
      <c r="CC741" s="644"/>
      <c r="CD741" s="644"/>
      <c r="CE741" s="644"/>
      <c r="CF741" s="644"/>
      <c r="CG741" s="644"/>
      <c r="CH741" s="644"/>
      <c r="CI741" s="644"/>
      <c r="CJ741" s="644"/>
      <c r="CK741" s="644"/>
      <c r="CL741" s="644"/>
      <c r="CM741" s="644"/>
      <c r="CN741" s="644"/>
      <c r="CO741" s="644"/>
      <c r="CP741" s="644"/>
      <c r="CQ741" s="644"/>
      <c r="CR741" s="644"/>
      <c r="CS741" s="644"/>
      <c r="CT741" s="644"/>
      <c r="CU741" s="644"/>
      <c r="CV741" s="644"/>
      <c r="CW741" s="644"/>
      <c r="CX741" s="644"/>
      <c r="CY741" s="644"/>
      <c r="CZ741" s="644"/>
      <c r="DA741" s="644"/>
      <c r="DB741" s="644"/>
      <c r="DC741" s="644"/>
      <c r="DD741" s="644"/>
      <c r="DE741" s="644"/>
      <c r="DF741" s="644"/>
      <c r="DG741" s="644"/>
      <c r="DH741" s="644"/>
      <c r="DI741" s="644"/>
      <c r="DJ741" s="644"/>
      <c r="DK741" s="644"/>
      <c r="DL741" s="644"/>
      <c r="DM741" s="644"/>
      <c r="DN741" s="644"/>
      <c r="DO741" s="644"/>
      <c r="DP741" s="644"/>
      <c r="DQ741" s="644"/>
      <c r="DR741" s="644"/>
      <c r="DS741" s="644"/>
      <c r="DT741" s="644"/>
      <c r="DU741" s="644"/>
      <c r="DV741" s="644"/>
      <c r="DW741" s="644"/>
      <c r="DX741" s="644"/>
      <c r="DY741" s="644"/>
      <c r="DZ741" s="644"/>
      <c r="EA741" s="644"/>
      <c r="EB741" s="644"/>
      <c r="EC741" s="644"/>
      <c r="ED741" s="644"/>
      <c r="EE741" s="644"/>
      <c r="EF741" s="644"/>
      <c r="EG741" s="644"/>
      <c r="EH741" s="644"/>
      <c r="EI741" s="644"/>
      <c r="EJ741" s="644"/>
      <c r="EK741" s="644"/>
      <c r="EL741" s="644"/>
      <c r="EM741" s="644"/>
      <c r="EN741" s="644"/>
      <c r="EO741" s="644"/>
      <c r="EP741" s="644"/>
      <c r="EQ741" s="644"/>
      <c r="ER741" s="644"/>
      <c r="ES741" s="644"/>
      <c r="ET741" s="644"/>
      <c r="EU741" s="644"/>
      <c r="EV741" s="644"/>
      <c r="EW741" s="644"/>
      <c r="EX741" s="644"/>
      <c r="EY741" s="644"/>
      <c r="EZ741" s="644"/>
      <c r="FA741" s="644"/>
      <c r="FB741" s="644"/>
      <c r="FC741" s="644"/>
      <c r="FD741" s="644"/>
      <c r="FE741" s="644"/>
      <c r="FF741" s="644"/>
      <c r="FG741" s="644"/>
      <c r="FH741" s="644"/>
      <c r="FI741" s="644"/>
      <c r="FJ741" s="644"/>
      <c r="FK741" s="644"/>
      <c r="FL741" s="644"/>
      <c r="FM741" s="644"/>
      <c r="FN741" s="644"/>
      <c r="FO741" s="644"/>
      <c r="FP741" s="644"/>
      <c r="FQ741" s="644"/>
      <c r="FR741" s="644"/>
      <c r="FS741" s="644"/>
      <c r="FT741" s="644"/>
      <c r="FU741" s="644"/>
      <c r="FV741" s="644"/>
      <c r="FW741" s="644"/>
      <c r="FX741" s="644"/>
      <c r="FY741" s="644"/>
      <c r="FZ741" s="644"/>
      <c r="GA741" s="644"/>
      <c r="GB741" s="644"/>
      <c r="GC741" s="644"/>
      <c r="GD741" s="644"/>
      <c r="GE741" s="644"/>
      <c r="GF741" s="644"/>
      <c r="GG741" s="644"/>
      <c r="GH741" s="644"/>
      <c r="GI741" s="644"/>
      <c r="GJ741" s="644"/>
      <c r="GK741" s="644"/>
      <c r="GL741" s="644"/>
      <c r="GM741" s="644"/>
      <c r="GN741" s="644"/>
      <c r="GO741" s="644"/>
      <c r="GP741" s="644"/>
      <c r="GQ741" s="644"/>
      <c r="GR741" s="644"/>
      <c r="GS741" s="644"/>
      <c r="GT741" s="644"/>
      <c r="GU741" s="644"/>
      <c r="GV741" s="644"/>
      <c r="GW741" s="644"/>
      <c r="GX741" s="644"/>
      <c r="GY741" s="644"/>
      <c r="GZ741" s="644"/>
      <c r="HA741" s="644"/>
      <c r="HB741" s="644"/>
      <c r="HC741" s="644"/>
      <c r="HD741" s="644"/>
      <c r="HE741" s="644"/>
      <c r="HF741" s="644"/>
      <c r="HG741" s="644"/>
      <c r="HH741" s="644"/>
      <c r="HI741" s="644"/>
      <c r="HJ741" s="644"/>
      <c r="HK741" s="644"/>
      <c r="HL741" s="644"/>
    </row>
    <row r="743" spans="2:234" ht="12.75" customHeight="1" x14ac:dyDescent="0.25">
      <c r="D743" s="4" t="s">
        <v>9</v>
      </c>
      <c r="E743" s="764" t="s">
        <v>1691</v>
      </c>
      <c r="F743" s="764"/>
      <c r="G743" s="764"/>
      <c r="H743" s="764"/>
      <c r="I743" s="764"/>
      <c r="J743" s="764"/>
      <c r="K743" s="764"/>
      <c r="L743" s="764"/>
      <c r="M743" s="764"/>
      <c r="N743" s="764"/>
      <c r="O743" s="764"/>
      <c r="P743" s="764"/>
      <c r="Q743" s="764"/>
    </row>
    <row r="744" spans="2:234" s="643" customFormat="1" x14ac:dyDescent="0.25">
      <c r="B744" s="644"/>
      <c r="C744" s="644"/>
      <c r="D744" s="4"/>
      <c r="E744" s="892" t="s">
        <v>1693</v>
      </c>
      <c r="F744" s="892"/>
      <c r="G744" s="892"/>
      <c r="H744" s="892"/>
      <c r="I744" s="892"/>
      <c r="J744" s="892"/>
      <c r="K744" s="892"/>
      <c r="L744" s="892"/>
      <c r="M744" s="892"/>
      <c r="N744" s="892"/>
      <c r="O744" s="892"/>
      <c r="P744" s="892"/>
      <c r="Q744" s="892"/>
      <c r="R744" s="644"/>
      <c r="HM744" s="644"/>
      <c r="HN744" s="644"/>
      <c r="HO744" s="644"/>
      <c r="HP744" s="644"/>
      <c r="HQ744" s="644"/>
      <c r="HR744" s="644"/>
      <c r="HS744" s="644"/>
      <c r="HT744" s="644"/>
      <c r="HU744" s="644"/>
      <c r="HV744" s="644"/>
      <c r="HW744" s="644"/>
      <c r="HX744" s="644"/>
      <c r="HY744" s="644"/>
      <c r="HZ744" s="644"/>
    </row>
    <row r="745" spans="2:234" s="643" customFormat="1" x14ac:dyDescent="0.25">
      <c r="B745" s="644"/>
      <c r="C745" s="644"/>
      <c r="D745" s="4"/>
      <c r="E745" s="752"/>
      <c r="F745" s="588" t="s">
        <v>1671</v>
      </c>
      <c r="G745" s="751" t="s">
        <v>1695</v>
      </c>
      <c r="H745" s="751"/>
      <c r="I745" s="751"/>
      <c r="J745" s="750"/>
      <c r="K745" s="750"/>
      <c r="L745" s="750"/>
      <c r="M745" s="752"/>
      <c r="N745" s="752"/>
      <c r="O745" s="752"/>
      <c r="P745" s="752"/>
      <c r="Q745" s="752"/>
      <c r="R745" s="644"/>
      <c r="HM745" s="644"/>
      <c r="HN745" s="644"/>
      <c r="HO745" s="644"/>
      <c r="HP745" s="644"/>
      <c r="HQ745" s="644"/>
      <c r="HR745" s="644"/>
      <c r="HS745" s="644"/>
      <c r="HT745" s="644"/>
      <c r="HU745" s="644"/>
      <c r="HV745" s="644"/>
      <c r="HW745" s="644"/>
      <c r="HX745" s="644"/>
      <c r="HY745" s="644"/>
      <c r="HZ745" s="644"/>
    </row>
    <row r="746" spans="2:234" s="643" customFormat="1" x14ac:dyDescent="0.25">
      <c r="B746" s="644"/>
      <c r="C746" s="644"/>
      <c r="D746" s="4"/>
      <c r="E746" s="752"/>
      <c r="F746" s="588" t="s">
        <v>1683</v>
      </c>
      <c r="G746" s="751" t="s">
        <v>1686</v>
      </c>
      <c r="H746" s="751"/>
      <c r="I746" s="751"/>
      <c r="J746" s="750"/>
      <c r="K746" s="750"/>
      <c r="L746" s="750"/>
      <c r="M746" s="752"/>
      <c r="N746" s="752"/>
      <c r="O746" s="752"/>
      <c r="P746" s="752"/>
      <c r="Q746" s="752"/>
      <c r="R746" s="644"/>
      <c r="HM746" s="644"/>
      <c r="HN746" s="644"/>
      <c r="HO746" s="644"/>
      <c r="HP746" s="644"/>
      <c r="HQ746" s="644"/>
      <c r="HR746" s="644"/>
      <c r="HS746" s="644"/>
      <c r="HT746" s="644"/>
      <c r="HU746" s="644"/>
      <c r="HV746" s="644"/>
      <c r="HW746" s="644"/>
      <c r="HX746" s="644"/>
      <c r="HY746" s="644"/>
      <c r="HZ746" s="644"/>
    </row>
    <row r="747" spans="2:234" s="643" customFormat="1" x14ac:dyDescent="0.25">
      <c r="B747" s="644"/>
      <c r="C747" s="644"/>
      <c r="D747" s="4"/>
      <c r="E747" s="752"/>
      <c r="F747" s="588" t="s">
        <v>1681</v>
      </c>
      <c r="G747" s="751" t="s">
        <v>1692</v>
      </c>
      <c r="H747" s="751"/>
      <c r="I747" s="751"/>
      <c r="J747" s="750"/>
      <c r="K747" s="750"/>
      <c r="L747" s="750"/>
      <c r="M747" s="752"/>
      <c r="N747" s="752"/>
      <c r="O747" s="752"/>
      <c r="P747" s="752"/>
      <c r="Q747" s="752"/>
      <c r="R747" s="644"/>
      <c r="HM747" s="644"/>
      <c r="HN747" s="644"/>
      <c r="HO747" s="644"/>
      <c r="HP747" s="644"/>
      <c r="HQ747" s="644"/>
      <c r="HR747" s="644"/>
      <c r="HS747" s="644"/>
      <c r="HT747" s="644"/>
      <c r="HU747" s="644"/>
      <c r="HV747" s="644"/>
      <c r="HW747" s="644"/>
      <c r="HX747" s="644"/>
      <c r="HY747" s="644"/>
      <c r="HZ747" s="644"/>
    </row>
    <row r="748" spans="2:234" s="643" customFormat="1" ht="12.75" customHeight="1" x14ac:dyDescent="0.25">
      <c r="B748" s="644"/>
      <c r="C748" s="644"/>
      <c r="D748" s="4"/>
      <c r="E748" s="752"/>
      <c r="F748" s="588" t="s">
        <v>1436</v>
      </c>
      <c r="G748" s="751" t="s">
        <v>1689</v>
      </c>
      <c r="H748" s="751"/>
      <c r="I748" s="751"/>
      <c r="J748" s="750"/>
      <c r="K748" s="750"/>
      <c r="L748" s="750"/>
      <c r="M748" s="752"/>
      <c r="N748" s="752"/>
      <c r="O748" s="752"/>
      <c r="P748" s="752"/>
      <c r="Q748" s="752"/>
      <c r="R748" s="644"/>
      <c r="HM748" s="644"/>
      <c r="HN748" s="644"/>
      <c r="HO748" s="644"/>
      <c r="HP748" s="644"/>
      <c r="HQ748" s="644"/>
      <c r="HR748" s="644"/>
      <c r="HS748" s="644"/>
      <c r="HT748" s="644"/>
      <c r="HU748" s="644"/>
      <c r="HV748" s="644"/>
      <c r="HW748" s="644"/>
      <c r="HX748" s="644"/>
      <c r="HY748" s="644"/>
      <c r="HZ748" s="644"/>
    </row>
    <row r="749" spans="2:234" s="643" customFormat="1" x14ac:dyDescent="0.25">
      <c r="B749" s="644"/>
      <c r="C749" s="644"/>
      <c r="D749" s="4"/>
      <c r="E749" s="752"/>
      <c r="F749" s="588" t="s">
        <v>1672</v>
      </c>
      <c r="G749" s="751" t="s">
        <v>1696</v>
      </c>
      <c r="H749" s="751"/>
      <c r="I749" s="751"/>
      <c r="J749" s="750"/>
      <c r="K749" s="750"/>
      <c r="L749" s="750"/>
      <c r="M749" s="752"/>
      <c r="N749" s="752"/>
      <c r="O749" s="752"/>
      <c r="P749" s="752"/>
      <c r="Q749" s="752"/>
      <c r="R749" s="644"/>
      <c r="HM749" s="644"/>
      <c r="HN749" s="644"/>
      <c r="HO749" s="644"/>
      <c r="HP749" s="644"/>
      <c r="HQ749" s="644"/>
      <c r="HR749" s="644"/>
      <c r="HS749" s="644"/>
      <c r="HT749" s="644"/>
      <c r="HU749" s="644"/>
      <c r="HV749" s="644"/>
      <c r="HW749" s="644"/>
      <c r="HX749" s="644"/>
      <c r="HY749" s="644"/>
      <c r="HZ749" s="644"/>
    </row>
    <row r="750" spans="2:234" s="643" customFormat="1" ht="10.8" customHeight="1" x14ac:dyDescent="0.25">
      <c r="B750" s="644"/>
      <c r="C750" s="644"/>
      <c r="D750" s="644"/>
      <c r="E750" s="644"/>
      <c r="F750" s="644"/>
      <c r="G750" s="644"/>
      <c r="H750" s="644"/>
      <c r="I750" s="644"/>
      <c r="J750" s="644"/>
      <c r="K750" s="644"/>
      <c r="L750" s="644"/>
      <c r="M750" s="644"/>
      <c r="N750" s="644"/>
      <c r="O750" s="644"/>
      <c r="P750" s="644"/>
      <c r="Q750" s="644"/>
      <c r="R750" s="644"/>
      <c r="HM750" s="644"/>
      <c r="HN750" s="644"/>
      <c r="HO750" s="644"/>
      <c r="HP750" s="644"/>
      <c r="HQ750" s="644"/>
      <c r="HR750" s="644"/>
      <c r="HS750" s="644"/>
      <c r="HT750" s="644"/>
      <c r="HU750" s="644"/>
      <c r="HV750" s="644"/>
      <c r="HW750" s="644"/>
      <c r="HX750" s="644"/>
      <c r="HY750" s="644"/>
      <c r="HZ750" s="644"/>
    </row>
    <row r="751" spans="2:234" s="643" customFormat="1" ht="12.6" customHeight="1" x14ac:dyDescent="0.25">
      <c r="B751" s="644"/>
      <c r="C751" s="644"/>
      <c r="D751" s="644"/>
      <c r="E751" s="894" t="s">
        <v>1702</v>
      </c>
      <c r="F751" s="895"/>
      <c r="G751" s="692"/>
      <c r="H751" s="644"/>
      <c r="I751" s="644"/>
      <c r="J751" s="644"/>
      <c r="K751" s="644"/>
      <c r="L751" s="644"/>
      <c r="M751" s="644"/>
      <c r="N751" s="644"/>
      <c r="O751" s="644"/>
      <c r="P751" s="644"/>
      <c r="Q751" s="644"/>
      <c r="R751" s="644"/>
      <c r="HM751" s="644"/>
      <c r="HN751" s="644"/>
      <c r="HO751" s="644"/>
      <c r="HP751" s="644"/>
      <c r="HQ751" s="644"/>
      <c r="HR751" s="644"/>
      <c r="HS751" s="644"/>
      <c r="HT751" s="644"/>
      <c r="HU751" s="644"/>
      <c r="HV751" s="644"/>
      <c r="HW751" s="644"/>
      <c r="HX751" s="644"/>
      <c r="HY751" s="644"/>
      <c r="HZ751" s="644"/>
    </row>
    <row r="752" spans="2:234" s="643" customFormat="1" ht="12.6" customHeight="1" x14ac:dyDescent="0.25">
      <c r="B752" s="644"/>
      <c r="C752" s="644"/>
      <c r="D752" s="644"/>
      <c r="E752" s="894" t="s">
        <v>1724</v>
      </c>
      <c r="F752" s="895"/>
      <c r="G752" s="693"/>
      <c r="H752" s="691" t="s">
        <v>1708</v>
      </c>
      <c r="I752" s="644"/>
      <c r="J752" s="644"/>
      <c r="K752" s="644"/>
      <c r="L752" s="644"/>
      <c r="M752" s="644"/>
      <c r="N752" s="644"/>
      <c r="O752" s="644"/>
      <c r="P752" s="644"/>
      <c r="Q752" s="644"/>
      <c r="R752" s="644"/>
      <c r="HM752" s="644"/>
      <c r="HN752" s="644"/>
      <c r="HO752" s="644"/>
      <c r="HP752" s="644"/>
      <c r="HQ752" s="644"/>
      <c r="HR752" s="644"/>
      <c r="HS752" s="644"/>
      <c r="HT752" s="644"/>
      <c r="HU752" s="644"/>
      <c r="HV752" s="644"/>
      <c r="HW752" s="644"/>
      <c r="HX752" s="644"/>
      <c r="HY752" s="644"/>
      <c r="HZ752" s="644"/>
    </row>
    <row r="753" spans="1:234" s="643" customFormat="1" ht="12.6" customHeight="1" x14ac:dyDescent="0.25">
      <c r="B753" s="644"/>
      <c r="C753" s="644"/>
      <c r="D753" s="644"/>
      <c r="E753" s="644"/>
      <c r="F753" s="644"/>
      <c r="G753" s="644"/>
      <c r="H753" s="644"/>
      <c r="I753" s="644"/>
      <c r="J753" s="644"/>
      <c r="K753" s="644"/>
      <c r="L753" s="644"/>
      <c r="M753" s="644"/>
      <c r="N753" s="644"/>
      <c r="O753" s="644"/>
      <c r="P753" s="644"/>
      <c r="Q753" s="644"/>
      <c r="R753" s="644"/>
      <c r="HM753" s="644"/>
      <c r="HN753" s="644"/>
      <c r="HO753" s="644"/>
      <c r="HP753" s="644"/>
      <c r="HQ753" s="644"/>
      <c r="HR753" s="644"/>
      <c r="HS753" s="644"/>
      <c r="HT753" s="644"/>
      <c r="HU753" s="644"/>
      <c r="HV753" s="644"/>
      <c r="HW753" s="644"/>
      <c r="HX753" s="644"/>
      <c r="HY753" s="644"/>
      <c r="HZ753" s="644"/>
    </row>
    <row r="754" spans="1:234" s="643" customFormat="1" x14ac:dyDescent="0.25">
      <c r="B754" s="644"/>
      <c r="C754" s="644"/>
      <c r="D754" s="896" t="s">
        <v>1679</v>
      </c>
      <c r="E754" s="897" t="s">
        <v>1671</v>
      </c>
      <c r="F754" s="898"/>
      <c r="G754" s="898"/>
      <c r="H754" s="898"/>
      <c r="I754" s="898"/>
      <c r="J754" s="898"/>
      <c r="K754" s="898"/>
      <c r="L754" s="898"/>
      <c r="M754" s="898"/>
      <c r="N754" s="899"/>
      <c r="O754" s="900" t="s">
        <v>1436</v>
      </c>
      <c r="P754" s="900" t="s">
        <v>1681</v>
      </c>
      <c r="Q754" s="900" t="s">
        <v>1672</v>
      </c>
      <c r="R754" s="644"/>
      <c r="T754" s="911" t="s">
        <v>1652</v>
      </c>
      <c r="U754" s="903" t="s">
        <v>1673</v>
      </c>
      <c r="V754" s="646" t="s">
        <v>1653</v>
      </c>
      <c r="W754" s="646" t="s">
        <v>1653</v>
      </c>
      <c r="Y754" s="913" t="s">
        <v>1674</v>
      </c>
      <c r="Z754" s="914"/>
      <c r="AA754" s="915"/>
      <c r="AT754" s="903" t="s">
        <v>1654</v>
      </c>
      <c r="AV754" s="643" t="s">
        <v>1655</v>
      </c>
      <c r="AW754" s="647" t="s">
        <v>1656</v>
      </c>
      <c r="AX754" s="647">
        <v>2023</v>
      </c>
      <c r="AY754" s="647">
        <v>2024</v>
      </c>
      <c r="AZ754" s="647">
        <v>2025</v>
      </c>
      <c r="BA754" s="647">
        <v>2026</v>
      </c>
      <c r="BB754" s="647">
        <v>2027</v>
      </c>
      <c r="BC754" s="647">
        <v>2028</v>
      </c>
      <c r="BD754" s="647">
        <v>2029</v>
      </c>
      <c r="BE754" s="647">
        <v>2030</v>
      </c>
      <c r="BF754" s="647" t="s">
        <v>1657</v>
      </c>
      <c r="BH754" s="643" t="s">
        <v>1675</v>
      </c>
      <c r="BI754" s="647" t="s">
        <v>1656</v>
      </c>
      <c r="BJ754" s="647">
        <v>2023</v>
      </c>
      <c r="BK754" s="647">
        <v>2024</v>
      </c>
      <c r="BL754" s="647">
        <v>2025</v>
      </c>
      <c r="BM754" s="647">
        <v>2026</v>
      </c>
      <c r="BN754" s="647">
        <v>2027</v>
      </c>
      <c r="BO754" s="647">
        <v>2028</v>
      </c>
      <c r="BP754" s="647">
        <v>2029</v>
      </c>
      <c r="BQ754" s="647">
        <v>2030</v>
      </c>
      <c r="BR754" s="647" t="s">
        <v>1657</v>
      </c>
      <c r="BS754" s="648"/>
      <c r="BT754" s="648"/>
      <c r="BU754" s="648"/>
      <c r="BV754" s="648"/>
      <c r="BW754" s="648"/>
      <c r="BX754" s="648"/>
      <c r="BY754" s="648"/>
      <c r="BZ754" s="648"/>
      <c r="CA754" s="648"/>
      <c r="CB754" s="648"/>
      <c r="CC754" s="648"/>
      <c r="CD754" s="648"/>
      <c r="CE754" s="648"/>
      <c r="CF754" s="648"/>
      <c r="CG754" s="648"/>
      <c r="CH754" s="648"/>
      <c r="CI754" s="648"/>
      <c r="CJ754" s="648"/>
      <c r="CK754" s="648"/>
      <c r="CL754" s="648"/>
      <c r="CM754" s="648"/>
      <c r="CN754" s="648"/>
      <c r="CO754" s="648"/>
      <c r="CP754" s="648"/>
      <c r="CQ754" s="648"/>
      <c r="CR754" s="648"/>
      <c r="CS754" s="648"/>
      <c r="CT754" s="648"/>
      <c r="CU754" s="648"/>
      <c r="CV754" s="648"/>
      <c r="CW754" s="648"/>
      <c r="CX754" s="648"/>
      <c r="CY754" s="648"/>
      <c r="CZ754" s="648"/>
      <c r="DA754" s="648"/>
      <c r="DB754" s="648"/>
      <c r="DC754" s="648"/>
      <c r="DD754" s="648"/>
      <c r="DE754" s="648"/>
      <c r="DF754" s="648"/>
      <c r="DG754" s="648"/>
      <c r="DH754" s="648"/>
      <c r="DI754" s="648"/>
      <c r="DJ754" s="648"/>
      <c r="DK754" s="648"/>
      <c r="DL754" s="648"/>
      <c r="DM754" s="648"/>
      <c r="DN754" s="648"/>
      <c r="DO754" s="648"/>
      <c r="DP754" s="648"/>
      <c r="DR754" s="643" t="s">
        <v>1658</v>
      </c>
      <c r="DS754" s="647" t="s">
        <v>1656</v>
      </c>
      <c r="DT754" s="647">
        <v>2023</v>
      </c>
      <c r="DU754" s="647">
        <v>2024</v>
      </c>
      <c r="DV754" s="647">
        <v>2025</v>
      </c>
      <c r="DW754" s="647">
        <v>2026</v>
      </c>
      <c r="DX754" s="647">
        <v>2027</v>
      </c>
      <c r="DY754" s="647">
        <v>2028</v>
      </c>
      <c r="DZ754" s="647">
        <v>2029</v>
      </c>
      <c r="EA754" s="647">
        <v>2030</v>
      </c>
      <c r="EB754" s="647" t="s">
        <v>1657</v>
      </c>
      <c r="HM754" s="644"/>
      <c r="HN754" s="644"/>
      <c r="HO754" s="644"/>
      <c r="HP754" s="644"/>
      <c r="HQ754" s="644"/>
      <c r="HR754" s="644"/>
      <c r="HS754" s="644"/>
      <c r="HT754" s="644"/>
      <c r="HU754" s="644"/>
      <c r="HV754" s="644"/>
      <c r="HW754" s="644"/>
      <c r="HX754" s="644"/>
      <c r="HY754" s="644"/>
      <c r="HZ754" s="644"/>
    </row>
    <row r="755" spans="1:234" s="643" customFormat="1" ht="77.400000000000006" customHeight="1" x14ac:dyDescent="0.25">
      <c r="B755" s="644"/>
      <c r="C755" s="644"/>
      <c r="D755" s="896"/>
      <c r="E755" s="649" t="str">
        <f>INDEX(U732:U741,COLUMNS(E755:E755))</f>
        <v/>
      </c>
      <c r="F755" s="649" t="str">
        <f>INDEX(U732:U741,COLUMNS(E755:F755))</f>
        <v/>
      </c>
      <c r="G755" s="649" t="str">
        <f>INDEX(U732:U741,COLUMNS(E755:G755))</f>
        <v/>
      </c>
      <c r="H755" s="649" t="str">
        <f>INDEX(U732:U741,COLUMNS(E755:H755))</f>
        <v/>
      </c>
      <c r="I755" s="649" t="str">
        <f>INDEX(U732:U741,COLUMNS(E755:I755))</f>
        <v/>
      </c>
      <c r="J755" s="649" t="str">
        <f>INDEX(U732:U741,COLUMNS(E755:J755))</f>
        <v/>
      </c>
      <c r="K755" s="649" t="str">
        <f>INDEX(U732:U741,COLUMNS(E755:K755))</f>
        <v/>
      </c>
      <c r="L755" s="649" t="str">
        <f>INDEX(U732:U741,COLUMNS(E755:L755))</f>
        <v/>
      </c>
      <c r="M755" s="649" t="str">
        <f>INDEX(U732:U741,COLUMNS(E755:M755))</f>
        <v/>
      </c>
      <c r="N755" s="649" t="str">
        <f>INDEX(U732:U741,COLUMNS(E755:N755))</f>
        <v/>
      </c>
      <c r="O755" s="901"/>
      <c r="P755" s="901"/>
      <c r="Q755" s="902"/>
      <c r="R755" s="644"/>
      <c r="S755" s="650"/>
      <c r="T755" s="912"/>
      <c r="U755" s="904"/>
      <c r="V755" s="647" t="s">
        <v>1676</v>
      </c>
      <c r="W755" s="647" t="s">
        <v>1659</v>
      </c>
      <c r="Y755" s="647" t="str">
        <f t="shared" ref="Y755" si="2876">E755</f>
        <v/>
      </c>
      <c r="Z755" s="647" t="str">
        <f t="shared" ref="Z755" si="2877">F755</f>
        <v/>
      </c>
      <c r="AA755" s="647" t="str">
        <f t="shared" ref="AA755" si="2878">G755</f>
        <v/>
      </c>
      <c r="AB755" s="647" t="str">
        <f t="shared" ref="AB755" si="2879">H755</f>
        <v/>
      </c>
      <c r="AC755" s="647" t="str">
        <f t="shared" ref="AC755" si="2880">I755</f>
        <v/>
      </c>
      <c r="AD755" s="647" t="str">
        <f t="shared" ref="AD755" si="2881">J755</f>
        <v/>
      </c>
      <c r="AE755" s="647" t="str">
        <f t="shared" ref="AE755" si="2882">K755</f>
        <v/>
      </c>
      <c r="AF755" s="647" t="str">
        <f t="shared" ref="AF755" si="2883">L755</f>
        <v/>
      </c>
      <c r="AG755" s="647" t="str">
        <f t="shared" ref="AG755" si="2884">M755</f>
        <v/>
      </c>
      <c r="AH755" s="647" t="str">
        <f t="shared" ref="AH755" si="2885">N755</f>
        <v/>
      </c>
      <c r="AI755" s="648"/>
      <c r="AJ755" s="650"/>
      <c r="AK755" s="650"/>
      <c r="AM755" s="650"/>
      <c r="AN755" s="650"/>
      <c r="AO755" s="650"/>
      <c r="AP755" s="650"/>
      <c r="AQ755" s="650"/>
      <c r="AR755" s="650"/>
      <c r="AS755" s="650"/>
      <c r="AT755" s="904"/>
      <c r="AU755" s="650"/>
      <c r="AV755" s="643" t="s">
        <v>1660</v>
      </c>
      <c r="AW755" s="647">
        <v>0</v>
      </c>
      <c r="AX755" s="647">
        <v>0</v>
      </c>
      <c r="AY755" s="647">
        <v>0</v>
      </c>
      <c r="AZ755" s="647">
        <v>0</v>
      </c>
      <c r="BA755" s="647">
        <v>0</v>
      </c>
      <c r="BB755" s="647">
        <v>0</v>
      </c>
      <c r="BC755" s="647">
        <v>0</v>
      </c>
      <c r="BD755" s="647">
        <v>0</v>
      </c>
      <c r="BE755" s="647">
        <v>0</v>
      </c>
      <c r="BF755" s="647"/>
      <c r="BG755" s="650"/>
      <c r="BH755" s="643" t="s">
        <v>1660</v>
      </c>
      <c r="BI755" s="647">
        <v>0</v>
      </c>
      <c r="BJ755" s="647">
        <v>0</v>
      </c>
      <c r="BK755" s="647">
        <v>0</v>
      </c>
      <c r="BL755" s="647">
        <v>0</v>
      </c>
      <c r="BM755" s="647">
        <v>0</v>
      </c>
      <c r="BN755" s="647">
        <v>0</v>
      </c>
      <c r="BO755" s="647">
        <v>0</v>
      </c>
      <c r="BP755" s="647">
        <v>0</v>
      </c>
      <c r="BQ755" s="647">
        <v>0</v>
      </c>
      <c r="BR755" s="647"/>
      <c r="BS755" s="648"/>
      <c r="BT755" s="648"/>
      <c r="BU755" s="648"/>
      <c r="BV755" s="648"/>
      <c r="BW755" s="648"/>
      <c r="BX755" s="648"/>
      <c r="BY755" s="648"/>
      <c r="BZ755" s="648"/>
      <c r="CA755" s="648"/>
      <c r="CB755" s="648"/>
      <c r="CC755" s="648"/>
      <c r="CD755" s="648"/>
      <c r="CE755" s="648"/>
      <c r="CF755" s="648"/>
      <c r="CG755" s="648"/>
      <c r="CH755" s="648"/>
      <c r="CI755" s="648"/>
      <c r="CJ755" s="648"/>
      <c r="CK755" s="648"/>
      <c r="CL755" s="648"/>
      <c r="CM755" s="648"/>
      <c r="CN755" s="648"/>
      <c r="CO755" s="648"/>
      <c r="CP755" s="648"/>
      <c r="CQ755" s="648"/>
      <c r="CR755" s="648"/>
      <c r="CS755" s="648"/>
      <c r="CT755" s="648"/>
      <c r="CU755" s="648"/>
      <c r="CV755" s="648"/>
      <c r="CW755" s="648"/>
      <c r="CX755" s="648"/>
      <c r="CY755" s="648"/>
      <c r="CZ755" s="648"/>
      <c r="DA755" s="648"/>
      <c r="DB755" s="648"/>
      <c r="DC755" s="648"/>
      <c r="DD755" s="648"/>
      <c r="DE755" s="648"/>
      <c r="DF755" s="648"/>
      <c r="DG755" s="648"/>
      <c r="DH755" s="648"/>
      <c r="DI755" s="648"/>
      <c r="DJ755" s="648"/>
      <c r="DK755" s="648"/>
      <c r="DL755" s="648"/>
      <c r="DM755" s="648"/>
      <c r="DN755" s="648"/>
      <c r="DO755" s="648"/>
      <c r="DP755" s="648"/>
      <c r="DQ755" s="643" t="s">
        <v>1436</v>
      </c>
      <c r="DR755" s="643" t="s">
        <v>1660</v>
      </c>
      <c r="DS755" s="647">
        <v>0</v>
      </c>
      <c r="DT755" s="647">
        <v>0</v>
      </c>
      <c r="DU755" s="647">
        <v>0</v>
      </c>
      <c r="DV755" s="647">
        <v>0</v>
      </c>
      <c r="DW755" s="647">
        <v>0</v>
      </c>
      <c r="DX755" s="647">
        <v>0</v>
      </c>
      <c r="DY755" s="647">
        <v>0</v>
      </c>
      <c r="DZ755" s="647">
        <v>0</v>
      </c>
      <c r="EA755" s="647">
        <v>0</v>
      </c>
      <c r="EB755" s="647"/>
      <c r="HM755" s="644"/>
      <c r="HN755" s="644"/>
      <c r="HO755" s="644"/>
      <c r="HP755" s="644"/>
      <c r="HQ755" s="644"/>
      <c r="HR755" s="644"/>
      <c r="HS755" s="644"/>
      <c r="HT755" s="644"/>
      <c r="HU755" s="644"/>
      <c r="HV755" s="644"/>
      <c r="HW755" s="644"/>
      <c r="HX755" s="644"/>
      <c r="HY755" s="644"/>
      <c r="HZ755" s="644"/>
    </row>
    <row r="756" spans="1:234" s="643" customFormat="1" x14ac:dyDescent="0.25">
      <c r="B756" s="644"/>
      <c r="C756" s="644"/>
      <c r="D756" s="651">
        <v>2023</v>
      </c>
      <c r="E756" s="652"/>
      <c r="F756" s="652"/>
      <c r="G756" s="652"/>
      <c r="H756" s="652"/>
      <c r="I756" s="652"/>
      <c r="J756" s="652"/>
      <c r="K756" s="652"/>
      <c r="L756" s="652"/>
      <c r="M756" s="652"/>
      <c r="N756" s="652"/>
      <c r="O756" s="652"/>
      <c r="P756" s="687"/>
      <c r="Q756" s="653"/>
      <c r="R756" s="644"/>
      <c r="T756" s="646">
        <f t="shared" ref="T756:T757" si="2886">SUM(E756:N756)</f>
        <v>0</v>
      </c>
      <c r="U756" s="646"/>
      <c r="V756" s="646"/>
      <c r="W756" s="646">
        <f>P756</f>
        <v>0</v>
      </c>
      <c r="Y756" s="646"/>
      <c r="Z756" s="646"/>
      <c r="AA756" s="646"/>
      <c r="AB756" s="646"/>
      <c r="AC756" s="646"/>
      <c r="AD756" s="646"/>
      <c r="AE756" s="646"/>
      <c r="AF756" s="646"/>
      <c r="AG756" s="646"/>
      <c r="AH756" s="646"/>
      <c r="AT756" s="647">
        <v>0</v>
      </c>
      <c r="AV756" s="647">
        <v>2023</v>
      </c>
      <c r="AW756" s="647">
        <v>0</v>
      </c>
      <c r="AX756" s="654">
        <f>IF(AX754=AV756,W756,IF(AW756=0,MAX(AX755-MAX(AT756-SUM(AW755:AW755),0),0),AX755))</f>
        <v>0</v>
      </c>
      <c r="AY756" s="654">
        <f>IF(AY754=AV756,W756,IF(AX756=0,MAX(AY755-MAX(AT756-SUM(AW755:AX755),0),0),AY755))</f>
        <v>0</v>
      </c>
      <c r="AZ756" s="654">
        <f>IF(AZ754=AV756,W756,IF(AY756=0,MAX(AZ755-MAX(AT756-SUM(AW755:AY755),0),0),AZ755))</f>
        <v>0</v>
      </c>
      <c r="BA756" s="654">
        <f>IF(BA754=AV756,W756,IF(AZ756=0,MAX(BA755-MAX(AT756-SUM(AW755:AZ755),0),0),BA755))</f>
        <v>0</v>
      </c>
      <c r="BB756" s="654">
        <f>IF(BB754=AV756,W756,IF(BA756=0,MAX(BB755-MAX(AT756-SUM(AW755:BA755),0),0),BB755))</f>
        <v>0</v>
      </c>
      <c r="BC756" s="654">
        <f>IF(BC754=AV756,W756,IF(BB756=0,MAX(BC755-MAX(AT756-SUM(AW755:BB755),0),0),BC755))</f>
        <v>0</v>
      </c>
      <c r="BD756" s="654">
        <f>IF(BD754=AV756,W756,IF(BC756=0,MAX(BD755-MAX(AT756-SUM(AW755:BC755),0),0),BD755))</f>
        <v>0</v>
      </c>
      <c r="BE756" s="654">
        <f>IF(BE754=AV756,W756,IF(BD756=0,MAX(BE755-MAX(AT756-SUM(AW755:BD755),0),0),BE755))</f>
        <v>0</v>
      </c>
      <c r="BF756" s="654" t="b">
        <f t="shared" ref="BF756:BF757" si="2887">SUM(AX756:BE756)=P756</f>
        <v>1</v>
      </c>
      <c r="BH756" s="647">
        <v>2023</v>
      </c>
      <c r="BI756" s="647">
        <v>0</v>
      </c>
      <c r="BJ756" s="654">
        <f>IF(BH756&gt;BJ754,AX755-AX756,0)</f>
        <v>0</v>
      </c>
      <c r="BK756" s="654">
        <f>IF(BH756&gt;BK754,AY755-AY756,0)</f>
        <v>0</v>
      </c>
      <c r="BL756" s="654">
        <f>IF(BH756&gt;BL754,AZ755-AZ756,0)</f>
        <v>0</v>
      </c>
      <c r="BM756" s="654">
        <f>IF(BH756&gt;BM754,BA755-BA756,0)</f>
        <v>0</v>
      </c>
      <c r="BN756" s="654">
        <f>IF(BH756&gt;BN754,BB755-BB756,0)</f>
        <v>0</v>
      </c>
      <c r="BO756" s="654">
        <f>IF(BH756&gt;BO754,BC755-BC756,0)</f>
        <v>0</v>
      </c>
      <c r="BP756" s="654">
        <f>IF(BH756&gt;BP754,BD755-BD756,0)</f>
        <v>0</v>
      </c>
      <c r="BQ756" s="654">
        <f>IF(BH756&gt;BQ754,BE755-BE756,0)</f>
        <v>0</v>
      </c>
      <c r="BR756" s="654" t="b">
        <f>SUM(BJ756:BQ756)=U756-SUM(Y756:AH756)</f>
        <v>1</v>
      </c>
      <c r="BS756" s="655"/>
      <c r="BT756" s="655"/>
      <c r="BU756" s="655"/>
      <c r="BV756" s="655"/>
      <c r="BW756" s="655"/>
      <c r="BX756" s="655"/>
      <c r="BY756" s="655"/>
      <c r="BZ756" s="655"/>
      <c r="CA756" s="655"/>
      <c r="CB756" s="655"/>
      <c r="CC756" s="655"/>
      <c r="CD756" s="655"/>
      <c r="CE756" s="655"/>
      <c r="CF756" s="655"/>
      <c r="CG756" s="655"/>
      <c r="CH756" s="655"/>
      <c r="CI756" s="655"/>
      <c r="CJ756" s="655"/>
      <c r="CK756" s="655"/>
      <c r="CL756" s="655"/>
      <c r="CM756" s="655"/>
      <c r="CN756" s="655"/>
      <c r="CO756" s="655"/>
      <c r="CP756" s="655"/>
      <c r="CQ756" s="655"/>
      <c r="CR756" s="655"/>
      <c r="CS756" s="655"/>
      <c r="CT756" s="655"/>
      <c r="CU756" s="655"/>
      <c r="CV756" s="655"/>
      <c r="CW756" s="655"/>
      <c r="CX756" s="655"/>
      <c r="CY756" s="655"/>
      <c r="CZ756" s="655"/>
      <c r="DA756" s="655"/>
      <c r="DB756" s="655"/>
      <c r="DC756" s="655"/>
      <c r="DD756" s="655"/>
      <c r="DE756" s="655"/>
      <c r="DF756" s="655"/>
      <c r="DG756" s="655"/>
      <c r="DH756" s="655"/>
      <c r="DI756" s="655"/>
      <c r="DJ756" s="655"/>
      <c r="DK756" s="655"/>
      <c r="DL756" s="655"/>
      <c r="DM756" s="655"/>
      <c r="DN756" s="655"/>
      <c r="DO756" s="655"/>
      <c r="DP756" s="655"/>
      <c r="DQ756" s="650">
        <f>O756</f>
        <v>0</v>
      </c>
      <c r="DR756" s="647">
        <v>2023</v>
      </c>
      <c r="DS756" s="647">
        <v>0</v>
      </c>
      <c r="DT756" s="654">
        <f>IF(DR756&gt;DT754,IF(DQ756&lt;=BJ756,DQ756,BJ756),0)</f>
        <v>0</v>
      </c>
      <c r="DU756" s="654">
        <f>IF(DR756&gt;DU754,IF(DQ756&lt;=BK756,DQ756,BK756),0)</f>
        <v>0</v>
      </c>
      <c r="DV756" s="654">
        <f>IF(DR756&gt;DV754,IF(DQ756&lt;=BL756,DQ756,BL756),0)</f>
        <v>0</v>
      </c>
      <c r="DW756" s="654">
        <f>IF(DR756&gt;DW754,IF(DQ756&lt;=BM756,DQ756,BM756),0)</f>
        <v>0</v>
      </c>
      <c r="DX756" s="654">
        <f>IF(DR756&gt;DX754,IF(DQ756&lt;=BN756,DQ756,BN756),0)</f>
        <v>0</v>
      </c>
      <c r="DY756" s="654">
        <f>IF(DR756&gt;DY754,IF(DQ756&lt;=BO756,DQ756,BO756),0)</f>
        <v>0</v>
      </c>
      <c r="DZ756" s="654">
        <f>IF(DR756&gt;DZ754,IF(DQ756&lt;=BP756,DQ756,BP756),0)</f>
        <v>0</v>
      </c>
      <c r="EA756" s="654">
        <f>IF(DR756&gt;EA754,IF(DQ756&lt;=BQ756,DQ756,BQ756),0)</f>
        <v>0</v>
      </c>
      <c r="EB756" s="654" t="b">
        <f>SUM(DT756:EA756)+SUM(HB774:HK774)=O756</f>
        <v>1</v>
      </c>
      <c r="HM756" s="644"/>
      <c r="HN756" s="644"/>
      <c r="HO756" s="644"/>
      <c r="HP756" s="644"/>
      <c r="HQ756" s="644"/>
      <c r="HR756" s="644"/>
      <c r="HS756" s="644"/>
      <c r="HT756" s="644"/>
      <c r="HU756" s="644"/>
      <c r="HV756" s="644"/>
      <c r="HW756" s="644"/>
      <c r="HX756" s="644"/>
      <c r="HY756" s="644"/>
      <c r="HZ756" s="644"/>
    </row>
    <row r="757" spans="1:234" s="643" customFormat="1" x14ac:dyDescent="0.25">
      <c r="B757" s="644"/>
      <c r="C757" s="644"/>
      <c r="D757" s="651">
        <v>2024</v>
      </c>
      <c r="E757" s="687"/>
      <c r="F757" s="687"/>
      <c r="G757" s="687"/>
      <c r="H757" s="687"/>
      <c r="I757" s="687"/>
      <c r="J757" s="687"/>
      <c r="K757" s="687"/>
      <c r="L757" s="687"/>
      <c r="M757" s="687"/>
      <c r="N757" s="687"/>
      <c r="O757" s="687"/>
      <c r="P757" s="687"/>
      <c r="Q757" s="656">
        <f>SUM(E757:N757)-O757+(P756-P757)</f>
        <v>0</v>
      </c>
      <c r="R757" s="657"/>
      <c r="T757" s="646">
        <f t="shared" si="2886"/>
        <v>0</v>
      </c>
      <c r="U757" s="654">
        <f>O757+Q757</f>
        <v>0</v>
      </c>
      <c r="V757" s="658">
        <f>U757-P756</f>
        <v>0</v>
      </c>
      <c r="W757" s="658">
        <f t="shared" ref="W757" si="2888">IF(V757&gt;0,P757,P756+V757+(P757-P756))</f>
        <v>0</v>
      </c>
      <c r="X757" s="659"/>
      <c r="Y757" s="660">
        <f>IF(V757&lt;=0,0,V757*E757/SUM(E757:N757))</f>
        <v>0</v>
      </c>
      <c r="Z757" s="660">
        <f>IF(V757&lt;=0,0,V757*F757/SUM(E757:N757))</f>
        <v>0</v>
      </c>
      <c r="AA757" s="660">
        <f>IF(V757&lt;=0,0,V757*G757/SUM(E757:N757))</f>
        <v>0</v>
      </c>
      <c r="AB757" s="660">
        <f>IF(V757&lt;=0,0,V757*H757/SUM(E757:N757))</f>
        <v>0</v>
      </c>
      <c r="AC757" s="660">
        <f>IF(V757&lt;=0,0,V757*I757/SUM(E757:N757))</f>
        <v>0</v>
      </c>
      <c r="AD757" s="660">
        <f>IF(V757&lt;=0,0,V757*J757/SUM(E757:N757))</f>
        <v>0</v>
      </c>
      <c r="AE757" s="660">
        <f>IF(V757&lt;=0,0,V757*K757/SUM(E757:N757))</f>
        <v>0</v>
      </c>
      <c r="AF757" s="660">
        <f>IF(V757&lt;=0,0,V757*L757/SUM(E757:N757))</f>
        <v>0</v>
      </c>
      <c r="AG757" s="660">
        <f>IF(V757&lt;=0,0,V757*M757/SUM(E757:N757))</f>
        <v>0</v>
      </c>
      <c r="AH757" s="660">
        <f>IF(V757&lt;=0,0,V757*N757/SUM(E757:N757))</f>
        <v>0</v>
      </c>
      <c r="AI757" s="659"/>
      <c r="AJ757" s="659"/>
      <c r="AK757" s="659"/>
      <c r="AM757" s="659"/>
      <c r="AN757" s="659"/>
      <c r="AO757" s="659"/>
      <c r="AP757" s="659"/>
      <c r="AQ757" s="659"/>
      <c r="AR757" s="659"/>
      <c r="AS757" s="659"/>
      <c r="AT757" s="647">
        <f>IF(U757&lt;P756,U757,P756)</f>
        <v>0</v>
      </c>
      <c r="AU757" s="659"/>
      <c r="AV757" s="647">
        <v>2024</v>
      </c>
      <c r="AW757" s="647">
        <v>0</v>
      </c>
      <c r="AX757" s="654">
        <f>IF(AX754=AV757,W757,IF(AW757=0,MAX(AX756-MAX(AT757-SUM(AW756:AW756),0),0),AX756))</f>
        <v>0</v>
      </c>
      <c r="AY757" s="654">
        <f>IF(AY754=AV757,W757,IF(AX757=0,MAX(AY756-MAX(AT757-SUM(AW756:AX756),0),0),AY756))</f>
        <v>0</v>
      </c>
      <c r="AZ757" s="654">
        <f>IF(AZ754=AV757,W757,IF(AY757=0,MAX(AZ756-MAX(AT757-SUM(AW756:AY756),0),0),AZ756))</f>
        <v>0</v>
      </c>
      <c r="BA757" s="654">
        <f>IF(BA754=AV757,W757,IF(AZ757=0,MAX(BA756-MAX(AT757-SUM(AW756:AZ756),0),0),BA756))</f>
        <v>0</v>
      </c>
      <c r="BB757" s="654">
        <f>IF(BB754=AV757,W757,IF(BA757=0,MAX(BB756-MAX(AT757-SUM(AW756:BA756),0),0),BB756))</f>
        <v>0</v>
      </c>
      <c r="BC757" s="654">
        <f>IF(BC754=AV757,W757,IF(BB757=0,MAX(BC756-MAX(AT757-SUM(AW756:BB756),0),0),BC756))</f>
        <v>0</v>
      </c>
      <c r="BD757" s="654">
        <f>IF(BD754=AV757,W757,IF(BC757=0,MAX(BD756-MAX(AT757-SUM(AW756:BC756),0),0),BD756))</f>
        <v>0</v>
      </c>
      <c r="BE757" s="654">
        <f>IF(BE754=AV757,W757,IF(BD757=0,MAX(BE756-MAX(AT757-SUM(AW756:BD756),0),0),BE756))</f>
        <v>0</v>
      </c>
      <c r="BF757" s="654" t="b">
        <f t="shared" si="2887"/>
        <v>1</v>
      </c>
      <c r="BH757" s="647">
        <v>2024</v>
      </c>
      <c r="BI757" s="647">
        <v>0</v>
      </c>
      <c r="BJ757" s="654">
        <f>IF(BH757&gt;BJ754,AX756-AX757,0)</f>
        <v>0</v>
      </c>
      <c r="BK757" s="654">
        <f>IF(BH757&gt;BK754,AY756-AY757,0)</f>
        <v>0</v>
      </c>
      <c r="BL757" s="654">
        <f>IF(BH757&gt;BL754,AZ756-AZ757,0)</f>
        <v>0</v>
      </c>
      <c r="BM757" s="654">
        <f>IF(BH757&gt;BM754,BA756-BA757,0)</f>
        <v>0</v>
      </c>
      <c r="BN757" s="654">
        <f>IF(BH757&gt;BN754,BB756-BB757,0)</f>
        <v>0</v>
      </c>
      <c r="BO757" s="654">
        <f>IF(BH757&gt;BO754,BC756-BC757,0)</f>
        <v>0</v>
      </c>
      <c r="BP757" s="654">
        <f>IF(BH757&gt;BP754,BD756-BD757,0)</f>
        <v>0</v>
      </c>
      <c r="BQ757" s="654">
        <f>IF(BH757&gt;BQ754,BE756-BE757,0)</f>
        <v>0</v>
      </c>
      <c r="BR757" s="654" t="b">
        <f>SUM(BJ757:BQ757)=U757-SUM(Y757:AH757)</f>
        <v>1</v>
      </c>
      <c r="BS757" s="655"/>
      <c r="BT757" s="655"/>
      <c r="BU757" s="655"/>
      <c r="BV757" s="655"/>
      <c r="BW757" s="655"/>
      <c r="BX757" s="655"/>
      <c r="BY757" s="655"/>
      <c r="BZ757" s="655"/>
      <c r="CA757" s="655"/>
      <c r="CB757" s="655"/>
      <c r="CC757" s="655"/>
      <c r="CD757" s="655"/>
      <c r="CE757" s="655"/>
      <c r="CF757" s="655"/>
      <c r="CG757" s="655"/>
      <c r="CH757" s="655"/>
      <c r="CI757" s="655"/>
      <c r="CJ757" s="655"/>
      <c r="CK757" s="655"/>
      <c r="CL757" s="655"/>
      <c r="CM757" s="655"/>
      <c r="CN757" s="655"/>
      <c r="CO757" s="655"/>
      <c r="CP757" s="655"/>
      <c r="CQ757" s="655"/>
      <c r="CR757" s="655"/>
      <c r="CS757" s="655"/>
      <c r="CT757" s="655"/>
      <c r="CU757" s="655"/>
      <c r="CV757" s="655"/>
      <c r="CW757" s="655"/>
      <c r="CX757" s="655"/>
      <c r="CY757" s="655"/>
      <c r="CZ757" s="655"/>
      <c r="DA757" s="655"/>
      <c r="DB757" s="655"/>
      <c r="DC757" s="655"/>
      <c r="DD757" s="655"/>
      <c r="DE757" s="655"/>
      <c r="DF757" s="655"/>
      <c r="DG757" s="655"/>
      <c r="DH757" s="655"/>
      <c r="DI757" s="655"/>
      <c r="DJ757" s="655"/>
      <c r="DK757" s="655"/>
      <c r="DL757" s="655"/>
      <c r="DM757" s="655"/>
      <c r="DN757" s="655"/>
      <c r="DO757" s="655"/>
      <c r="DP757" s="655"/>
      <c r="DQ757" s="738">
        <f>O757</f>
        <v>0</v>
      </c>
      <c r="DR757" s="647">
        <v>2024</v>
      </c>
      <c r="DS757" s="647">
        <v>0</v>
      </c>
      <c r="DT757" s="654">
        <f>IF(DR757&gt;DT754,IF(DQ757&lt;=BJ757,DQ757,BJ757),0)</f>
        <v>0</v>
      </c>
      <c r="DU757" s="654">
        <f>IF(DR757&gt;DU754,IF(DQ757&lt;=BK757,DQ757,BK757),0)</f>
        <v>0</v>
      </c>
      <c r="DV757" s="654">
        <f>IF(DR757&gt;DV754,IF(DQ757&lt;=BL757,DQ757,BL757),0)</f>
        <v>0</v>
      </c>
      <c r="DW757" s="654">
        <f>IF(DR757&gt;DW754,IF(DQ757&lt;=BM757,DQ757,BM757),0)</f>
        <v>0</v>
      </c>
      <c r="DX757" s="654">
        <f>IF(DR757&gt;DX754,IF(DQ757&lt;=BN757,DQ757,BN757),0)</f>
        <v>0</v>
      </c>
      <c r="DY757" s="654">
        <f>IF(DR757&gt;DY754,IF(DQ757&lt;=BO757,DQ757,BO757),0)</f>
        <v>0</v>
      </c>
      <c r="DZ757" s="654">
        <f>IF(DR757&gt;DZ754,IF(DQ757&lt;=BP757,DQ757,BP757),0)</f>
        <v>0</v>
      </c>
      <c r="EA757" s="654">
        <f>IF(DR757&gt;EA754,IF(DQ757&lt;=BQ757,DQ757,BQ757),0)</f>
        <v>0</v>
      </c>
      <c r="EB757" s="654" t="b">
        <f>SUM(DT757:EA757)+SUM(HB775:HK775)=O757</f>
        <v>1</v>
      </c>
      <c r="HM757" s="657"/>
      <c r="HN757" s="657"/>
      <c r="HO757" s="657"/>
      <c r="HP757" s="657"/>
      <c r="HQ757" s="657"/>
      <c r="HR757" s="657"/>
      <c r="HS757" s="657"/>
      <c r="HT757" s="657"/>
      <c r="HU757" s="657"/>
      <c r="HV757" s="657"/>
      <c r="HW757" s="657"/>
      <c r="HX757" s="657"/>
      <c r="HY757" s="657"/>
      <c r="HZ757" s="657"/>
    </row>
    <row r="759" spans="1:234" s="643" customFormat="1" hidden="1" x14ac:dyDescent="0.25">
      <c r="A759" s="643" t="s">
        <v>208</v>
      </c>
      <c r="B759" s="644"/>
      <c r="C759" s="644"/>
      <c r="D759" s="644"/>
      <c r="E759" s="644"/>
      <c r="F759" s="644"/>
      <c r="G759" s="644"/>
      <c r="H759" s="644"/>
      <c r="I759" s="644"/>
      <c r="J759" s="644"/>
      <c r="K759" s="644"/>
      <c r="L759" s="644"/>
      <c r="M759" s="644"/>
      <c r="N759" s="644"/>
      <c r="O759" s="644"/>
      <c r="P759" s="644"/>
      <c r="Q759" s="644"/>
      <c r="R759" s="644"/>
      <c r="DR759" s="643" t="s">
        <v>1677</v>
      </c>
      <c r="HM759" s="644"/>
      <c r="HN759" s="644"/>
      <c r="HO759" s="644"/>
      <c r="HP759" s="644"/>
      <c r="HQ759" s="644"/>
      <c r="HR759" s="644"/>
      <c r="HS759" s="644"/>
      <c r="HT759" s="644"/>
      <c r="HU759" s="644"/>
      <c r="HV759" s="644"/>
      <c r="HW759" s="644"/>
      <c r="HX759" s="644"/>
      <c r="HY759" s="644"/>
      <c r="HZ759" s="644"/>
    </row>
    <row r="760" spans="1:234" hidden="1" x14ac:dyDescent="0.25">
      <c r="A760" s="643" t="s">
        <v>208</v>
      </c>
      <c r="AI760" s="913" t="s">
        <v>1661</v>
      </c>
      <c r="AJ760" s="914"/>
      <c r="AK760" s="914"/>
      <c r="AL760" s="914"/>
      <c r="AM760" s="914"/>
      <c r="AN760" s="914"/>
      <c r="AO760" s="914"/>
      <c r="AP760" s="914"/>
      <c r="AQ760" s="914"/>
      <c r="AR760" s="914"/>
      <c r="AS760" s="914"/>
      <c r="AT760" s="915"/>
      <c r="AU760" s="648"/>
      <c r="AW760" s="661" t="s">
        <v>1656</v>
      </c>
      <c r="AX760" s="647">
        <v>2023</v>
      </c>
      <c r="AY760" s="647">
        <v>2024</v>
      </c>
      <c r="AZ760" s="647">
        <v>2024</v>
      </c>
      <c r="BA760" s="647">
        <v>2024</v>
      </c>
      <c r="BB760" s="647">
        <v>2024</v>
      </c>
      <c r="BC760" s="647">
        <v>2024</v>
      </c>
      <c r="BD760" s="647">
        <v>2024</v>
      </c>
      <c r="BE760" s="647">
        <v>2024</v>
      </c>
      <c r="BF760" s="647">
        <v>2024</v>
      </c>
      <c r="BG760" s="647">
        <v>2024</v>
      </c>
      <c r="BH760" s="647">
        <v>2024</v>
      </c>
      <c r="BI760" s="647">
        <v>2025</v>
      </c>
      <c r="BJ760" s="647">
        <v>2025</v>
      </c>
      <c r="BK760" s="647">
        <v>2025</v>
      </c>
      <c r="BL760" s="647">
        <v>2025</v>
      </c>
      <c r="BM760" s="647">
        <v>2025</v>
      </c>
      <c r="BN760" s="647">
        <v>2025</v>
      </c>
      <c r="BO760" s="647">
        <v>2025</v>
      </c>
      <c r="BP760" s="647">
        <v>2025</v>
      </c>
      <c r="BQ760" s="647">
        <v>2025</v>
      </c>
      <c r="BR760" s="647">
        <v>2025</v>
      </c>
      <c r="BS760" s="647">
        <v>2026</v>
      </c>
      <c r="BT760" s="647">
        <v>2026</v>
      </c>
      <c r="BU760" s="647">
        <v>2026</v>
      </c>
      <c r="BV760" s="647">
        <v>2026</v>
      </c>
      <c r="BW760" s="647">
        <v>2026</v>
      </c>
      <c r="BX760" s="647">
        <v>2026</v>
      </c>
      <c r="BY760" s="647">
        <v>2026</v>
      </c>
      <c r="BZ760" s="647">
        <v>2026</v>
      </c>
      <c r="CA760" s="647">
        <v>2026</v>
      </c>
      <c r="CB760" s="647">
        <v>2026</v>
      </c>
      <c r="CC760" s="647">
        <v>2027</v>
      </c>
      <c r="CD760" s="647">
        <v>2027</v>
      </c>
      <c r="CE760" s="647">
        <v>2027</v>
      </c>
      <c r="CF760" s="647">
        <v>2027</v>
      </c>
      <c r="CG760" s="647">
        <v>2027</v>
      </c>
      <c r="CH760" s="647">
        <v>2027</v>
      </c>
      <c r="CI760" s="647">
        <v>2027</v>
      </c>
      <c r="CJ760" s="647">
        <v>2027</v>
      </c>
      <c r="CK760" s="647">
        <v>2027</v>
      </c>
      <c r="CL760" s="647">
        <v>2027</v>
      </c>
      <c r="CM760" s="647">
        <v>2028</v>
      </c>
      <c r="CN760" s="647">
        <v>2028</v>
      </c>
      <c r="CO760" s="647">
        <v>2028</v>
      </c>
      <c r="CP760" s="647">
        <v>2028</v>
      </c>
      <c r="CQ760" s="647">
        <v>2028</v>
      </c>
      <c r="CR760" s="647">
        <v>2028</v>
      </c>
      <c r="CS760" s="647">
        <v>2028</v>
      </c>
      <c r="CT760" s="647">
        <v>2028</v>
      </c>
      <c r="CU760" s="647">
        <v>2028</v>
      </c>
      <c r="CV760" s="647">
        <v>2028</v>
      </c>
      <c r="CW760" s="647">
        <v>2029</v>
      </c>
      <c r="CX760" s="647">
        <v>2029</v>
      </c>
      <c r="CY760" s="647">
        <v>2029</v>
      </c>
      <c r="CZ760" s="647">
        <v>2029</v>
      </c>
      <c r="DA760" s="647">
        <v>2029</v>
      </c>
      <c r="DB760" s="647">
        <v>2029</v>
      </c>
      <c r="DC760" s="647">
        <v>2029</v>
      </c>
      <c r="DD760" s="647">
        <v>2029</v>
      </c>
      <c r="DE760" s="647">
        <v>2029</v>
      </c>
      <c r="DF760" s="647">
        <v>2029</v>
      </c>
      <c r="DG760" s="647">
        <v>2030</v>
      </c>
      <c r="DH760" s="647">
        <v>2030</v>
      </c>
      <c r="DI760" s="647">
        <v>2030</v>
      </c>
      <c r="DJ760" s="647">
        <v>2030</v>
      </c>
      <c r="DK760" s="647">
        <v>2030</v>
      </c>
      <c r="DL760" s="647">
        <v>2030</v>
      </c>
      <c r="DM760" s="647">
        <v>2030</v>
      </c>
      <c r="DN760" s="647">
        <v>2030</v>
      </c>
      <c r="DO760" s="647">
        <v>2030</v>
      </c>
      <c r="DP760" s="647">
        <v>2030</v>
      </c>
      <c r="DR760" s="661"/>
      <c r="DS760" s="647">
        <v>2023</v>
      </c>
      <c r="DT760" s="647">
        <v>2024</v>
      </c>
      <c r="DU760" s="647">
        <v>2024</v>
      </c>
      <c r="DV760" s="647">
        <v>2024</v>
      </c>
      <c r="DW760" s="647">
        <v>2024</v>
      </c>
      <c r="DX760" s="647">
        <v>2024</v>
      </c>
      <c r="DY760" s="647">
        <v>2024</v>
      </c>
      <c r="DZ760" s="647">
        <v>2024</v>
      </c>
      <c r="EA760" s="647">
        <v>2024</v>
      </c>
      <c r="EB760" s="647">
        <v>2024</v>
      </c>
      <c r="EC760" s="647">
        <v>2024</v>
      </c>
      <c r="ED760" s="647">
        <v>2025</v>
      </c>
      <c r="EE760" s="647">
        <v>2025</v>
      </c>
      <c r="EF760" s="647">
        <v>2025</v>
      </c>
      <c r="EG760" s="647">
        <v>2025</v>
      </c>
      <c r="EH760" s="647">
        <v>2025</v>
      </c>
      <c r="EI760" s="647">
        <v>2025</v>
      </c>
      <c r="EJ760" s="647">
        <v>2025</v>
      </c>
      <c r="EK760" s="647">
        <v>2025</v>
      </c>
      <c r="EL760" s="647">
        <v>2025</v>
      </c>
      <c r="EM760" s="647">
        <v>2025</v>
      </c>
      <c r="EN760" s="647">
        <v>2026</v>
      </c>
      <c r="EO760" s="647">
        <v>2026</v>
      </c>
      <c r="EP760" s="647">
        <v>2026</v>
      </c>
      <c r="EQ760" s="647">
        <v>2026</v>
      </c>
      <c r="ER760" s="647">
        <v>2026</v>
      </c>
      <c r="ES760" s="647">
        <v>2026</v>
      </c>
      <c r="ET760" s="647">
        <v>2026</v>
      </c>
      <c r="EU760" s="647">
        <v>2026</v>
      </c>
      <c r="EV760" s="647">
        <v>2026</v>
      </c>
      <c r="EW760" s="647">
        <v>2026</v>
      </c>
      <c r="EX760" s="647">
        <v>2027</v>
      </c>
      <c r="EY760" s="647">
        <v>2027</v>
      </c>
      <c r="EZ760" s="647">
        <v>2027</v>
      </c>
      <c r="FA760" s="647">
        <v>2027</v>
      </c>
      <c r="FB760" s="647">
        <v>2027</v>
      </c>
      <c r="FC760" s="647">
        <v>2027</v>
      </c>
      <c r="FD760" s="647">
        <v>2027</v>
      </c>
      <c r="FE760" s="647">
        <v>2027</v>
      </c>
      <c r="FF760" s="647">
        <v>2027</v>
      </c>
      <c r="FG760" s="647">
        <v>2027</v>
      </c>
      <c r="FH760" s="647">
        <v>2028</v>
      </c>
      <c r="FI760" s="647">
        <v>2028</v>
      </c>
      <c r="FJ760" s="647">
        <v>2028</v>
      </c>
      <c r="FK760" s="647">
        <v>2028</v>
      </c>
      <c r="FL760" s="647">
        <v>2028</v>
      </c>
      <c r="FM760" s="647">
        <v>2028</v>
      </c>
      <c r="FN760" s="647">
        <v>2028</v>
      </c>
      <c r="FO760" s="647">
        <v>2028</v>
      </c>
      <c r="FP760" s="647">
        <v>2028</v>
      </c>
      <c r="FQ760" s="647">
        <v>2028</v>
      </c>
      <c r="FR760" s="647">
        <v>2029</v>
      </c>
      <c r="FS760" s="647">
        <v>2029</v>
      </c>
      <c r="FT760" s="647">
        <v>2029</v>
      </c>
      <c r="FU760" s="647">
        <v>2029</v>
      </c>
      <c r="FV760" s="647">
        <v>2029</v>
      </c>
      <c r="FW760" s="647">
        <v>2029</v>
      </c>
      <c r="FX760" s="647">
        <v>2029</v>
      </c>
      <c r="FY760" s="647">
        <v>2029</v>
      </c>
      <c r="FZ760" s="647">
        <v>2029</v>
      </c>
      <c r="GA760" s="647">
        <v>2029</v>
      </c>
      <c r="GB760" s="647">
        <v>2030</v>
      </c>
      <c r="GC760" s="647">
        <v>2030</v>
      </c>
      <c r="GD760" s="647">
        <v>2030</v>
      </c>
      <c r="GE760" s="647">
        <v>2030</v>
      </c>
      <c r="GF760" s="647">
        <v>2030</v>
      </c>
      <c r="GG760" s="647">
        <v>2030</v>
      </c>
      <c r="GH760" s="647">
        <v>2030</v>
      </c>
      <c r="GI760" s="647">
        <v>2030</v>
      </c>
      <c r="GJ760" s="647">
        <v>2030</v>
      </c>
      <c r="GK760" s="647">
        <v>2030</v>
      </c>
      <c r="GL760" s="903" t="s">
        <v>1662</v>
      </c>
      <c r="GO760" s="643" t="s">
        <v>1678</v>
      </c>
    </row>
    <row r="761" spans="1:234" hidden="1" x14ac:dyDescent="0.25">
      <c r="A761" s="643" t="s">
        <v>208</v>
      </c>
      <c r="AI761" s="647" t="s">
        <v>1663</v>
      </c>
      <c r="AJ761" s="647" t="s">
        <v>1664</v>
      </c>
      <c r="AK761" s="647" t="str">
        <f t="shared" ref="AK761" si="2889">E755</f>
        <v/>
      </c>
      <c r="AL761" s="647" t="str">
        <f t="shared" ref="AL761" si="2890">F755</f>
        <v/>
      </c>
      <c r="AM761" s="647" t="str">
        <f t="shared" ref="AM761" si="2891">G755</f>
        <v/>
      </c>
      <c r="AN761" s="647" t="str">
        <f t="shared" ref="AN761" si="2892">H755</f>
        <v/>
      </c>
      <c r="AO761" s="647" t="str">
        <f t="shared" ref="AO761" si="2893">I755</f>
        <v/>
      </c>
      <c r="AP761" s="647" t="str">
        <f t="shared" ref="AP761" si="2894">J755</f>
        <v/>
      </c>
      <c r="AQ761" s="647" t="str">
        <f t="shared" ref="AQ761" si="2895">K755</f>
        <v/>
      </c>
      <c r="AR761" s="647" t="str">
        <f t="shared" ref="AR761" si="2896">L755</f>
        <v/>
      </c>
      <c r="AS761" s="647" t="str">
        <f t="shared" ref="AS761" si="2897">M755</f>
        <v/>
      </c>
      <c r="AT761" s="647" t="str">
        <f t="shared" ref="AT761" si="2898">N755</f>
        <v/>
      </c>
      <c r="AU761" s="648"/>
      <c r="AW761" s="662" t="s">
        <v>1663</v>
      </c>
      <c r="AX761" s="647" t="s">
        <v>1664</v>
      </c>
      <c r="AY761" s="647" t="str">
        <f t="shared" ref="AY761" si="2899">E755</f>
        <v/>
      </c>
      <c r="AZ761" s="647" t="str">
        <f t="shared" ref="AZ761" si="2900">F755</f>
        <v/>
      </c>
      <c r="BA761" s="647" t="str">
        <f t="shared" ref="BA761" si="2901">G755</f>
        <v/>
      </c>
      <c r="BB761" s="647" t="str">
        <f t="shared" ref="BB761" si="2902">H755</f>
        <v/>
      </c>
      <c r="BC761" s="647" t="str">
        <f t="shared" ref="BC761" si="2903">I755</f>
        <v/>
      </c>
      <c r="BD761" s="647" t="str">
        <f t="shared" ref="BD761" si="2904">J755</f>
        <v/>
      </c>
      <c r="BE761" s="647" t="str">
        <f t="shared" ref="BE761" si="2905">K755</f>
        <v/>
      </c>
      <c r="BF761" s="647" t="str">
        <f t="shared" ref="BF761" si="2906">L755</f>
        <v/>
      </c>
      <c r="BG761" s="647" t="str">
        <f t="shared" ref="BG761" si="2907">M755</f>
        <v/>
      </c>
      <c r="BH761" s="647" t="str">
        <f t="shared" ref="BH761" si="2908">N755</f>
        <v/>
      </c>
      <c r="BI761" s="647" t="str">
        <f t="shared" ref="BI761" si="2909">E755</f>
        <v/>
      </c>
      <c r="BJ761" s="647" t="str">
        <f t="shared" ref="BJ761" si="2910">F755</f>
        <v/>
      </c>
      <c r="BK761" s="647" t="str">
        <f t="shared" ref="BK761" si="2911">G755</f>
        <v/>
      </c>
      <c r="BL761" s="647" t="str">
        <f t="shared" ref="BL761" si="2912">H755</f>
        <v/>
      </c>
      <c r="BM761" s="647" t="str">
        <f t="shared" ref="BM761" si="2913">I755</f>
        <v/>
      </c>
      <c r="BN761" s="647" t="str">
        <f t="shared" ref="BN761" si="2914">J755</f>
        <v/>
      </c>
      <c r="BO761" s="647" t="str">
        <f t="shared" ref="BO761" si="2915">K755</f>
        <v/>
      </c>
      <c r="BP761" s="647" t="str">
        <f t="shared" ref="BP761" si="2916">L755</f>
        <v/>
      </c>
      <c r="BQ761" s="647" t="str">
        <f t="shared" ref="BQ761" si="2917">M755</f>
        <v/>
      </c>
      <c r="BR761" s="647" t="str">
        <f t="shared" ref="BR761" si="2918">N755</f>
        <v/>
      </c>
      <c r="BS761" s="647" t="str">
        <f t="shared" ref="BS761" si="2919">E755</f>
        <v/>
      </c>
      <c r="BT761" s="647" t="str">
        <f t="shared" ref="BT761" si="2920">F755</f>
        <v/>
      </c>
      <c r="BU761" s="647" t="str">
        <f t="shared" ref="BU761" si="2921">G755</f>
        <v/>
      </c>
      <c r="BV761" s="647" t="str">
        <f t="shared" ref="BV761" si="2922">H755</f>
        <v/>
      </c>
      <c r="BW761" s="647" t="str">
        <f t="shared" ref="BW761" si="2923">I755</f>
        <v/>
      </c>
      <c r="BX761" s="647" t="str">
        <f t="shared" ref="BX761" si="2924">J755</f>
        <v/>
      </c>
      <c r="BY761" s="647" t="str">
        <f t="shared" ref="BY761" si="2925">K755</f>
        <v/>
      </c>
      <c r="BZ761" s="647" t="str">
        <f t="shared" ref="BZ761" si="2926">L755</f>
        <v/>
      </c>
      <c r="CA761" s="647" t="str">
        <f t="shared" ref="CA761" si="2927">M755</f>
        <v/>
      </c>
      <c r="CB761" s="647" t="str">
        <f t="shared" ref="CB761" si="2928">N755</f>
        <v/>
      </c>
      <c r="CC761" s="647" t="str">
        <f t="shared" ref="CC761" si="2929">E755</f>
        <v/>
      </c>
      <c r="CD761" s="647" t="str">
        <f t="shared" ref="CD761" si="2930">F755</f>
        <v/>
      </c>
      <c r="CE761" s="647" t="str">
        <f t="shared" ref="CE761" si="2931">G755</f>
        <v/>
      </c>
      <c r="CF761" s="647" t="str">
        <f t="shared" ref="CF761" si="2932">H755</f>
        <v/>
      </c>
      <c r="CG761" s="647" t="str">
        <f t="shared" ref="CG761" si="2933">I755</f>
        <v/>
      </c>
      <c r="CH761" s="647" t="str">
        <f t="shared" ref="CH761" si="2934">J755</f>
        <v/>
      </c>
      <c r="CI761" s="647" t="str">
        <f t="shared" ref="CI761" si="2935">K755</f>
        <v/>
      </c>
      <c r="CJ761" s="647" t="str">
        <f t="shared" ref="CJ761" si="2936">L755</f>
        <v/>
      </c>
      <c r="CK761" s="647" t="str">
        <f t="shared" ref="CK761" si="2937">M755</f>
        <v/>
      </c>
      <c r="CL761" s="647" t="str">
        <f t="shared" ref="CL761" si="2938">N755</f>
        <v/>
      </c>
      <c r="CM761" s="647" t="str">
        <f t="shared" ref="CM761" si="2939">E755</f>
        <v/>
      </c>
      <c r="CN761" s="647" t="str">
        <f t="shared" ref="CN761" si="2940">F755</f>
        <v/>
      </c>
      <c r="CO761" s="647" t="str">
        <f t="shared" ref="CO761" si="2941">G755</f>
        <v/>
      </c>
      <c r="CP761" s="647" t="str">
        <f t="shared" ref="CP761" si="2942">H755</f>
        <v/>
      </c>
      <c r="CQ761" s="647" t="str">
        <f t="shared" ref="CQ761" si="2943">I755</f>
        <v/>
      </c>
      <c r="CR761" s="647" t="str">
        <f t="shared" ref="CR761" si="2944">J755</f>
        <v/>
      </c>
      <c r="CS761" s="647" t="str">
        <f t="shared" ref="CS761" si="2945">K755</f>
        <v/>
      </c>
      <c r="CT761" s="647" t="str">
        <f t="shared" ref="CT761" si="2946">L755</f>
        <v/>
      </c>
      <c r="CU761" s="647" t="str">
        <f t="shared" ref="CU761" si="2947">M755</f>
        <v/>
      </c>
      <c r="CV761" s="647" t="str">
        <f t="shared" ref="CV761" si="2948">N755</f>
        <v/>
      </c>
      <c r="CW761" s="647" t="str">
        <f t="shared" ref="CW761" si="2949">E755</f>
        <v/>
      </c>
      <c r="CX761" s="647" t="str">
        <f t="shared" ref="CX761" si="2950">F755</f>
        <v/>
      </c>
      <c r="CY761" s="647" t="str">
        <f t="shared" ref="CY761" si="2951">G755</f>
        <v/>
      </c>
      <c r="CZ761" s="647" t="str">
        <f t="shared" ref="CZ761" si="2952">H755</f>
        <v/>
      </c>
      <c r="DA761" s="647" t="str">
        <f t="shared" ref="DA761" si="2953">I755</f>
        <v/>
      </c>
      <c r="DB761" s="647" t="str">
        <f t="shared" ref="DB761" si="2954">J755</f>
        <v/>
      </c>
      <c r="DC761" s="647" t="str">
        <f t="shared" ref="DC761" si="2955">K755</f>
        <v/>
      </c>
      <c r="DD761" s="647" t="str">
        <f t="shared" ref="DD761" si="2956">L755</f>
        <v/>
      </c>
      <c r="DE761" s="647" t="str">
        <f t="shared" ref="DE761" si="2957">M755</f>
        <v/>
      </c>
      <c r="DF761" s="647" t="str">
        <f t="shared" ref="DF761" si="2958">N755</f>
        <v/>
      </c>
      <c r="DG761" s="647" t="str">
        <f t="shared" ref="DG761" si="2959">E755</f>
        <v/>
      </c>
      <c r="DH761" s="647" t="str">
        <f t="shared" ref="DH761" si="2960">F755</f>
        <v/>
      </c>
      <c r="DI761" s="647" t="str">
        <f t="shared" ref="DI761" si="2961">G755</f>
        <v/>
      </c>
      <c r="DJ761" s="647" t="str">
        <f t="shared" ref="DJ761" si="2962">H755</f>
        <v/>
      </c>
      <c r="DK761" s="647" t="str">
        <f t="shared" ref="DK761" si="2963">I755</f>
        <v/>
      </c>
      <c r="DL761" s="647" t="str">
        <f t="shared" ref="DL761" si="2964">J755</f>
        <v/>
      </c>
      <c r="DM761" s="647" t="str">
        <f t="shared" ref="DM761" si="2965">K755</f>
        <v/>
      </c>
      <c r="DN761" s="647" t="str">
        <f t="shared" ref="DN761" si="2966">L755</f>
        <v/>
      </c>
      <c r="DO761" s="647" t="str">
        <f t="shared" ref="DO761" si="2967">M755</f>
        <v/>
      </c>
      <c r="DP761" s="647" t="str">
        <f t="shared" ref="DP761" si="2968">N755</f>
        <v/>
      </c>
      <c r="DQ761" s="643" t="s">
        <v>1657</v>
      </c>
      <c r="DR761" s="662" t="s">
        <v>1665</v>
      </c>
      <c r="DS761" s="647" t="s">
        <v>1664</v>
      </c>
      <c r="DT761" s="647" t="str">
        <f t="shared" ref="DT761" si="2969">E755</f>
        <v/>
      </c>
      <c r="DU761" s="647" t="str">
        <f t="shared" ref="DU761" si="2970">F755</f>
        <v/>
      </c>
      <c r="DV761" s="647" t="str">
        <f t="shared" ref="DV761" si="2971">G755</f>
        <v/>
      </c>
      <c r="DW761" s="647" t="str">
        <f t="shared" ref="DW761" si="2972">H755</f>
        <v/>
      </c>
      <c r="DX761" s="647" t="str">
        <f t="shared" ref="DX761" si="2973">I755</f>
        <v/>
      </c>
      <c r="DY761" s="647" t="str">
        <f t="shared" ref="DY761" si="2974">J755</f>
        <v/>
      </c>
      <c r="DZ761" s="647" t="str">
        <f t="shared" ref="DZ761" si="2975">K755</f>
        <v/>
      </c>
      <c r="EA761" s="647" t="str">
        <f t="shared" ref="EA761" si="2976">L755</f>
        <v/>
      </c>
      <c r="EB761" s="647" t="str">
        <f t="shared" ref="EB761" si="2977">M755</f>
        <v/>
      </c>
      <c r="EC761" s="647" t="str">
        <f t="shared" ref="EC761" si="2978">N755</f>
        <v/>
      </c>
      <c r="ED761" s="647" t="str">
        <f t="shared" ref="ED761" si="2979">E755</f>
        <v/>
      </c>
      <c r="EE761" s="647" t="str">
        <f t="shared" ref="EE761" si="2980">F755</f>
        <v/>
      </c>
      <c r="EF761" s="647" t="str">
        <f t="shared" ref="EF761" si="2981">G755</f>
        <v/>
      </c>
      <c r="EG761" s="647" t="str">
        <f t="shared" ref="EG761" si="2982">H755</f>
        <v/>
      </c>
      <c r="EH761" s="647" t="str">
        <f t="shared" ref="EH761" si="2983">I755</f>
        <v/>
      </c>
      <c r="EI761" s="647" t="str">
        <f t="shared" ref="EI761" si="2984">J755</f>
        <v/>
      </c>
      <c r="EJ761" s="647" t="str">
        <f t="shared" ref="EJ761" si="2985">K755</f>
        <v/>
      </c>
      <c r="EK761" s="647" t="str">
        <f t="shared" ref="EK761" si="2986">L755</f>
        <v/>
      </c>
      <c r="EL761" s="647" t="str">
        <f t="shared" ref="EL761" si="2987">M755</f>
        <v/>
      </c>
      <c r="EM761" s="647" t="str">
        <f t="shared" ref="EM761" si="2988">N755</f>
        <v/>
      </c>
      <c r="EN761" s="647" t="str">
        <f t="shared" ref="EN761" si="2989">E755</f>
        <v/>
      </c>
      <c r="EO761" s="647" t="str">
        <f t="shared" ref="EO761" si="2990">F755</f>
        <v/>
      </c>
      <c r="EP761" s="647" t="str">
        <f t="shared" ref="EP761" si="2991">G755</f>
        <v/>
      </c>
      <c r="EQ761" s="647" t="str">
        <f t="shared" ref="EQ761" si="2992">H755</f>
        <v/>
      </c>
      <c r="ER761" s="647" t="str">
        <f t="shared" ref="ER761" si="2993">I755</f>
        <v/>
      </c>
      <c r="ES761" s="647" t="str">
        <f t="shared" ref="ES761" si="2994">J755</f>
        <v/>
      </c>
      <c r="ET761" s="647" t="str">
        <f t="shared" ref="ET761" si="2995">K755</f>
        <v/>
      </c>
      <c r="EU761" s="647" t="str">
        <f t="shared" ref="EU761" si="2996">L755</f>
        <v/>
      </c>
      <c r="EV761" s="647" t="str">
        <f t="shared" ref="EV761" si="2997">M755</f>
        <v/>
      </c>
      <c r="EW761" s="647" t="str">
        <f t="shared" ref="EW761" si="2998">N755</f>
        <v/>
      </c>
      <c r="EX761" s="647" t="str">
        <f t="shared" ref="EX761" si="2999">E755</f>
        <v/>
      </c>
      <c r="EY761" s="647" t="str">
        <f t="shared" ref="EY761" si="3000">F755</f>
        <v/>
      </c>
      <c r="EZ761" s="647" t="str">
        <f t="shared" ref="EZ761" si="3001">G755</f>
        <v/>
      </c>
      <c r="FA761" s="647" t="str">
        <f t="shared" ref="FA761" si="3002">H755</f>
        <v/>
      </c>
      <c r="FB761" s="647" t="str">
        <f t="shared" ref="FB761" si="3003">I755</f>
        <v/>
      </c>
      <c r="FC761" s="647" t="str">
        <f t="shared" ref="FC761" si="3004">J755</f>
        <v/>
      </c>
      <c r="FD761" s="647" t="str">
        <f t="shared" ref="FD761" si="3005">K755</f>
        <v/>
      </c>
      <c r="FE761" s="647" t="str">
        <f t="shared" ref="FE761" si="3006">L755</f>
        <v/>
      </c>
      <c r="FF761" s="647" t="str">
        <f t="shared" ref="FF761" si="3007">M755</f>
        <v/>
      </c>
      <c r="FG761" s="647" t="str">
        <f t="shared" ref="FG761" si="3008">N755</f>
        <v/>
      </c>
      <c r="FH761" s="647" t="str">
        <f t="shared" ref="FH761" si="3009">E755</f>
        <v/>
      </c>
      <c r="FI761" s="647" t="str">
        <f t="shared" ref="FI761" si="3010">F755</f>
        <v/>
      </c>
      <c r="FJ761" s="647" t="str">
        <f t="shared" ref="FJ761" si="3011">G755</f>
        <v/>
      </c>
      <c r="FK761" s="647" t="str">
        <f t="shared" ref="FK761" si="3012">H755</f>
        <v/>
      </c>
      <c r="FL761" s="647" t="str">
        <f t="shared" ref="FL761" si="3013">I755</f>
        <v/>
      </c>
      <c r="FM761" s="647" t="str">
        <f t="shared" ref="FM761" si="3014">J755</f>
        <v/>
      </c>
      <c r="FN761" s="647" t="str">
        <f t="shared" ref="FN761" si="3015">K755</f>
        <v/>
      </c>
      <c r="FO761" s="647" t="str">
        <f t="shared" ref="FO761" si="3016">L755</f>
        <v/>
      </c>
      <c r="FP761" s="647" t="str">
        <f t="shared" ref="FP761" si="3017">M755</f>
        <v/>
      </c>
      <c r="FQ761" s="647" t="str">
        <f t="shared" ref="FQ761" si="3018">N755</f>
        <v/>
      </c>
      <c r="FR761" s="647" t="str">
        <f t="shared" ref="FR761" si="3019">E755</f>
        <v/>
      </c>
      <c r="FS761" s="647" t="str">
        <f t="shared" ref="FS761" si="3020">F755</f>
        <v/>
      </c>
      <c r="FT761" s="647" t="str">
        <f t="shared" ref="FT761" si="3021">G755</f>
        <v/>
      </c>
      <c r="FU761" s="647" t="str">
        <f t="shared" ref="FU761" si="3022">H755</f>
        <v/>
      </c>
      <c r="FV761" s="647" t="str">
        <f t="shared" ref="FV761" si="3023">I755</f>
        <v/>
      </c>
      <c r="FW761" s="647" t="str">
        <f t="shared" ref="FW761" si="3024">J755</f>
        <v/>
      </c>
      <c r="FX761" s="647" t="str">
        <f t="shared" ref="FX761" si="3025">K755</f>
        <v/>
      </c>
      <c r="FY761" s="647" t="str">
        <f t="shared" ref="FY761" si="3026">L755</f>
        <v/>
      </c>
      <c r="FZ761" s="647" t="str">
        <f t="shared" ref="FZ761" si="3027">M755</f>
        <v/>
      </c>
      <c r="GA761" s="647" t="str">
        <f t="shared" ref="GA761" si="3028">N755</f>
        <v/>
      </c>
      <c r="GB761" s="647" t="str">
        <f t="shared" ref="GB761" si="3029">E755</f>
        <v/>
      </c>
      <c r="GC761" s="647" t="str">
        <f t="shared" ref="GC761" si="3030">F755</f>
        <v/>
      </c>
      <c r="GD761" s="647" t="str">
        <f t="shared" ref="GD761" si="3031">G755</f>
        <v/>
      </c>
      <c r="GE761" s="647" t="str">
        <f t="shared" ref="GE761" si="3032">H755</f>
        <v/>
      </c>
      <c r="GF761" s="647" t="str">
        <f t="shared" ref="GF761" si="3033">I755</f>
        <v/>
      </c>
      <c r="GG761" s="647" t="str">
        <f t="shared" ref="GG761" si="3034">J755</f>
        <v/>
      </c>
      <c r="GH761" s="647" t="str">
        <f t="shared" ref="GH761" si="3035">K755</f>
        <v/>
      </c>
      <c r="GI761" s="647" t="str">
        <f t="shared" ref="GI761" si="3036">L755</f>
        <v/>
      </c>
      <c r="GJ761" s="647" t="str">
        <f t="shared" ref="GJ761" si="3037">M755</f>
        <v/>
      </c>
      <c r="GK761" s="647" t="str">
        <f t="shared" ref="GK761" si="3038">N755</f>
        <v/>
      </c>
      <c r="GL761" s="904"/>
      <c r="GM761" s="663"/>
      <c r="GN761" s="662" t="s">
        <v>1665</v>
      </c>
      <c r="GO761" s="646" t="s">
        <v>1664</v>
      </c>
      <c r="GP761" s="646" t="str">
        <f t="shared" ref="GP761" si="3039">E755</f>
        <v/>
      </c>
      <c r="GQ761" s="646" t="str">
        <f t="shared" ref="GQ761" si="3040">F755</f>
        <v/>
      </c>
      <c r="GR761" s="646" t="str">
        <f t="shared" ref="GR761" si="3041">G755</f>
        <v/>
      </c>
      <c r="GS761" s="646" t="str">
        <f t="shared" ref="GS761" si="3042">H755</f>
        <v/>
      </c>
      <c r="GT761" s="646" t="str">
        <f t="shared" ref="GT761" si="3043">I755</f>
        <v/>
      </c>
      <c r="GU761" s="646" t="str">
        <f t="shared" ref="GU761" si="3044">J755</f>
        <v/>
      </c>
      <c r="GV761" s="646" t="str">
        <f t="shared" ref="GV761" si="3045">K755</f>
        <v/>
      </c>
      <c r="GW761" s="646" t="str">
        <f t="shared" ref="GW761" si="3046">L755</f>
        <v/>
      </c>
      <c r="GX761" s="646" t="str">
        <f t="shared" ref="GX761" si="3047">M755</f>
        <v/>
      </c>
      <c r="GY761" s="646" t="str">
        <f t="shared" ref="GY761" si="3048">N755</f>
        <v/>
      </c>
      <c r="GZ761" s="646" t="s">
        <v>1662</v>
      </c>
    </row>
    <row r="762" spans="1:234" hidden="1" x14ac:dyDescent="0.25">
      <c r="A762" s="643" t="s">
        <v>208</v>
      </c>
      <c r="AI762" s="664">
        <v>2023</v>
      </c>
      <c r="AJ762" s="664">
        <v>1</v>
      </c>
      <c r="AK762" s="665">
        <v>0</v>
      </c>
      <c r="AL762" s="665">
        <v>0</v>
      </c>
      <c r="AM762" s="665">
        <v>0</v>
      </c>
      <c r="AN762" s="665">
        <v>0</v>
      </c>
      <c r="AO762" s="665">
        <v>0</v>
      </c>
      <c r="AP762" s="665">
        <v>0</v>
      </c>
      <c r="AQ762" s="665">
        <v>0</v>
      </c>
      <c r="AR762" s="665">
        <v>0</v>
      </c>
      <c r="AS762" s="665">
        <v>0</v>
      </c>
      <c r="AT762" s="665">
        <v>0</v>
      </c>
      <c r="AU762" s="666"/>
      <c r="AW762" s="749">
        <v>2023</v>
      </c>
      <c r="AX762" s="665">
        <f>AX756</f>
        <v>0</v>
      </c>
      <c r="AY762" s="665">
        <f>INDEX(AX756:BE757,MATCH(AW762,AV756:AV757,0),MATCH(AY760,AX754:BE754,0))</f>
        <v>0</v>
      </c>
      <c r="AZ762" s="665">
        <f>INDEX(AX756:BE757,MATCH(AW762,AV756:AV757,0),MATCH(AZ760,AX754:BE754,0))*(INDEX(AK762:AT769,MATCH(AZ760,AI762:AI769,0),MATCH(AZ761,AK761:AT761,0)))</f>
        <v>0</v>
      </c>
      <c r="BA762" s="665">
        <f>INDEX(AX756:BE757,MATCH(AW762,AV756:AV757,0),MATCH(BA760,AX754:BE754,0))*(INDEX(AK762:AT769,MATCH(BA760,AI762:AI769,0),MATCH(BA761,AK761:AT761,0)))</f>
        <v>0</v>
      </c>
      <c r="BB762" s="665">
        <f>INDEX(AX756:BE757,MATCH(AW762,AV756:AV757,0),MATCH(BB760,AX754:BE754,0))*(INDEX(AK762:AT769,MATCH(BB760,AI762:AI769,0),MATCH(BB761,AK761:AT761,0)))</f>
        <v>0</v>
      </c>
      <c r="BC762" s="665">
        <f>INDEX(AX756:BE757,MATCH(AW762,AV756:AV757,0),MATCH(BC760,AX754:BE754,0))*(INDEX(AK762:AT769,MATCH(BC760,AI762:AI769,0),MATCH(BC761,AK761:AT761,0)))</f>
        <v>0</v>
      </c>
      <c r="BD762" s="665">
        <f>INDEX(AX756:BE757,MATCH(AW762,AV756:AV757,0),MATCH(BD760,AX754:BE754,0))*(INDEX(AK762:AT769,MATCH(BD760,AI762:AI769,0),MATCH(BD761,AK761:AT761,0)))</f>
        <v>0</v>
      </c>
      <c r="BE762" s="665">
        <f>INDEX(AX756:BE757,MATCH(AW762,AV756:AV757,0),MATCH(BE760,AX754:BE754,0))*(INDEX(AK762:AT769,MATCH(BE760,AI762:AI769,0),MATCH(BE761,AK761:AT761,0)))</f>
        <v>0</v>
      </c>
      <c r="BF762" s="665">
        <f>INDEX(AX756:BE757,MATCH(AW762,AV756:AV757,0),MATCH(BF760,AX754:BE754,0))*(INDEX(AK762:AT769,MATCH(BF760,AI762:AI769,0),MATCH(BF761,AK761:AT761,0)))</f>
        <v>0</v>
      </c>
      <c r="BG762" s="665">
        <f>INDEX(AX756:BE757,MATCH(AW762,AV756:AV757,0),MATCH(BG760,AX754:BE754,0))*(INDEX(AK762:AT769,MATCH(BG760,AI762:AI769,0),MATCH(BG761,AK761:AT761,0)))</f>
        <v>0</v>
      </c>
      <c r="BH762" s="665">
        <f>INDEX(AX756:BE757,MATCH(AW762,AV756:AV757,0),MATCH(BH760,AX754:BE754,0))*(INDEX(AK762:AT769,MATCH(BH760,AI762:AI769,0),MATCH(BH761,AK761:AT761,0)))</f>
        <v>0</v>
      </c>
      <c r="BI762" s="665">
        <f>INDEX(AX756:BE757,MATCH(AW762,AV756:AV757,0),MATCH(BI760,AX754:BE754,0))*(INDEX(AK762:AT769,MATCH(BI760,AI762:AI769,0),MATCH(BI761,AK761:AT761,0)))</f>
        <v>0</v>
      </c>
      <c r="BJ762" s="665">
        <f>INDEX(AX756:BE757,MATCH(AW762,AV756:AV757,0),MATCH(BJ760,AX754:BE754,0))*(INDEX(AK762:AT769,MATCH(BJ760,AI762:AI769,0),MATCH(BJ761,AK761:AT761,0)))</f>
        <v>0</v>
      </c>
      <c r="BK762" s="665">
        <f>INDEX(AX756:BE757,MATCH(AW762,AV756:AV757,0),MATCH(BK760,AX754:BE754,0))*(INDEX(AK762:AT769,MATCH(BK760,AI762:AI769,0),MATCH(BK761,AK761:AT761,0)))</f>
        <v>0</v>
      </c>
      <c r="BL762" s="665">
        <f>INDEX(AX756:BE757,MATCH(AW762,AV756:AV757,0),MATCH(BL760,AX754:BE754,0))*(INDEX(AK762:AT769,MATCH(BL760,AI762:AI769,0),MATCH(BL761,AK761:AT761,0)))</f>
        <v>0</v>
      </c>
      <c r="BM762" s="665">
        <f>INDEX(AX756:BE757,MATCH(AW762,AV756:AV757,0),MATCH(BM760,AX754:BE754,0))*(INDEX(AK762:AT769,MATCH(BM760,AI762:AI769,0),MATCH(BM761,AK761:AT761,0)))</f>
        <v>0</v>
      </c>
      <c r="BN762" s="665">
        <f>INDEX(AX756:BE757,MATCH(AW762,AV756:AV757,0),MATCH(BN760,AX754:BE754,0))*(INDEX(AK762:AT769,MATCH(BN760,AI762:AI769,0),MATCH(BN761,AK761:AT761,0)))</f>
        <v>0</v>
      </c>
      <c r="BO762" s="665">
        <f>INDEX(AX756:BE757,MATCH(AW762,AV756:AV757,0),MATCH(BO760,AX754:BE754,0))*(INDEX(AK762:AT769,MATCH(BO760,AI762:AI769,0),MATCH(BO761,AK761:AT761,0)))</f>
        <v>0</v>
      </c>
      <c r="BP762" s="665">
        <f>INDEX(AX756:BE757,MATCH(AW762,AV756:AV757,0),MATCH(BP760,AX754:BE754,0))*(INDEX(AK762:AT769,MATCH(BP760,AI762:AI769,0),MATCH(BP761,AK761:AT761,0)))</f>
        <v>0</v>
      </c>
      <c r="BQ762" s="665">
        <f>INDEX(AX756:BE757,MATCH(AW762,AV756:AV757,0),MATCH(BQ760,AX754:BE754,0))*(INDEX(AK762:AT769,MATCH(BQ760,AI762:AI769,0),MATCH(BQ761,AK761:AT761,0)))</f>
        <v>0</v>
      </c>
      <c r="BR762" s="665">
        <f>INDEX(AX756:BE757,MATCH(AW762,AV756:AV757,0),MATCH(BR760,AX754:BE754,0))*(INDEX(AK762:AT769,MATCH(BR760,AI762:AI769,0),MATCH(BR761,AK761:AT761,0)))</f>
        <v>0</v>
      </c>
      <c r="BS762" s="665">
        <f>INDEX(AX756:BE757,MATCH(AW762,AV756:AV757,0),MATCH(BS760,AX754:BE754,0))*(INDEX(AK762:AT769,MATCH(BS760,AI762:AI769,0),MATCH(BS761,AK761:AT761,0)))</f>
        <v>0</v>
      </c>
      <c r="BT762" s="665">
        <f>INDEX(AX756:BE757,MATCH(AW762,AV756:AV757,0),MATCH(BT760,AX754:BE754,0))*(INDEX(AK762:AT769,MATCH(BT760,AI762:AI769,0),MATCH(BT761,AK761:AT761,0)))</f>
        <v>0</v>
      </c>
      <c r="BU762" s="665">
        <f>INDEX(AX756:BE757,MATCH(AW762,AV756:AV757,0),MATCH(BU760,AX754:BE754,0))*(INDEX(AK762:AT769,MATCH(BU760,AI762:AI769,0),MATCH(BU761,AK761:AT761,0)))</f>
        <v>0</v>
      </c>
      <c r="BV762" s="665">
        <f>INDEX(AX756:BE757,MATCH(AW762,AV756:AV757,0),MATCH(BV760,AX754:BE754,0))*(INDEX(AK762:AT769,MATCH(BV760,AI762:AI769,0),MATCH(BV761,AK761:AT761,0)))</f>
        <v>0</v>
      </c>
      <c r="BW762" s="665">
        <f>INDEX(AX756:BE757,MATCH(AW762,AV756:AV757,0),MATCH(BW760,AX754:BE754,0))*(INDEX(AK762:AT769,MATCH(BW760,AI762:AI769,0),MATCH(BW761,AK761:AT761,0)))</f>
        <v>0</v>
      </c>
      <c r="BX762" s="665">
        <f>INDEX(AX756:BE757,MATCH(AW762,AV756:AV757,0),MATCH(BX760,AX754:BE754,0))*(INDEX(AK762:AT769,MATCH(BX760,AI762:AI769,0),MATCH(BX761,AK761:AT761,0)))</f>
        <v>0</v>
      </c>
      <c r="BY762" s="665">
        <f>INDEX(AX756:BE757,MATCH(AW762,AV756:AV757,0),MATCH(BY760,AX754:BE754,0))*(INDEX(AK762:AT769,MATCH(BY760,AI762:AI769,0),MATCH(BY761,AK761:AT761,0)))</f>
        <v>0</v>
      </c>
      <c r="BZ762" s="665">
        <f>INDEX(AX756:BE757,MATCH(AW762,AV756:AV757,0),MATCH(BZ760,AX754:BE754,0))*(INDEX(AK762:AT769,MATCH(BZ760,AI762:AI769,0),MATCH(BZ761,AK761:AT761,0)))</f>
        <v>0</v>
      </c>
      <c r="CA762" s="665">
        <f>INDEX(AX756:BE757,MATCH(AW762,AV756:AV757,0),MATCH(CA760,AX754:BE754,0))*(INDEX(AK762:AT769,MATCH(CA760,AI762:AI769,0),MATCH(CA761,AK761:AT761,0)))</f>
        <v>0</v>
      </c>
      <c r="CB762" s="665">
        <f>INDEX(AX756:BE757,MATCH(AW762,AV756:AV757,0),MATCH(CB760,AX754:BE754,0))*(INDEX(AK762:AT769,MATCH(CB760,AI762:AI769,0),MATCH(CB761,AK761:AT761,0)))</f>
        <v>0</v>
      </c>
      <c r="CC762" s="665">
        <f>INDEX(AX756:BE757,MATCH(AW762,AV756:AV757,0),MATCH(CC760,AX754:BE754,0))*(INDEX(AK762:AT769,MATCH(CC760,AI762:AI769,0),MATCH(CC761,AK761:AT761,0)))</f>
        <v>0</v>
      </c>
      <c r="CD762" s="665">
        <f>INDEX(AX756:BE757,MATCH(AW762,AV756:AV757,0),MATCH(CD760,AX754:BE754,0))*(INDEX(AK762:AT769,MATCH(CD760,AI762:AI769,0),MATCH(CD761,AK761:AT761,0)))</f>
        <v>0</v>
      </c>
      <c r="CE762" s="665">
        <f>INDEX(AX756:BE757,MATCH(AW762,AV756:AV757,0),MATCH(CE760,AX754:BE754,0))*(INDEX(AK762:AT769,MATCH(CE760,AI762:AI769,0),MATCH(CE761,AK761:AT761,0)))</f>
        <v>0</v>
      </c>
      <c r="CF762" s="665">
        <f>INDEX(AX756:BE757,MATCH(AW762,AV756:AV757,0),MATCH(CF760,AX754:BE754,0))*(INDEX(AK762:AT769,MATCH(CF760,AI762:AI769,0),MATCH(CF761,AK761:AT761,0)))</f>
        <v>0</v>
      </c>
      <c r="CG762" s="665">
        <f>INDEX(AX756:BE757,MATCH(AW762,AV756:AV757,0),MATCH(CG760,AX754:BE754,0))*(INDEX(AK762:AT769,MATCH(CG760,AI762:AI769,0),MATCH(CG761,AK761:AT761,0)))</f>
        <v>0</v>
      </c>
      <c r="CH762" s="665">
        <f>INDEX(AX756:BE757,MATCH(AW762,AV756:AV757,0),MATCH(CH760,AX754:BE754,0))*(INDEX(AK762:AT769,MATCH(CH760,AI762:AI769,0),MATCH(CH761,AK761:AT761,0)))</f>
        <v>0</v>
      </c>
      <c r="CI762" s="665">
        <f>INDEX(AX756:BE757,MATCH(AW762,AV756:AV757,0),MATCH(CI760,AX754:BE754,0))*(INDEX(AK762:AT769,MATCH(CI760,AI762:AI769,0),MATCH(CI761,AK761:AT761,0)))</f>
        <v>0</v>
      </c>
      <c r="CJ762" s="665">
        <f>INDEX(AX756:BE757,MATCH(AW762,AV756:AV757,0),MATCH(CJ760,AX754:BE754,0))*(INDEX(AK762:AT769,MATCH(CJ760,AI762:AI769,0),MATCH(CJ761,AK761:AT761,0)))</f>
        <v>0</v>
      </c>
      <c r="CK762" s="665">
        <f>INDEX(AX756:BE757,MATCH(AW762,AV756:AV757,0),MATCH(CK760,AX754:BE754,0))*(INDEX(AK762:AT769,MATCH(CK760,AI762:AI769,0),MATCH(CK761,AK761:AT761,0)))</f>
        <v>0</v>
      </c>
      <c r="CL762" s="665">
        <f>INDEX(AX756:BE757,MATCH(AW762,AV756:AV757,0),MATCH(CL760,AX754:BE754,0))*(INDEX(AK762:AT769,MATCH(CL760,AI762:AI769,0),MATCH(CL761,AK761:AT761,0)))</f>
        <v>0</v>
      </c>
      <c r="CM762" s="665">
        <f>INDEX(AX756:BE757,MATCH(AW762,AV756:AV757,0),MATCH(CM760,AX754:BE754,0))*(INDEX(AK762:AT769,MATCH(CM760,AI762:AI769,0),MATCH(CM761,AK761:AT761,0)))</f>
        <v>0</v>
      </c>
      <c r="CN762" s="665">
        <f>INDEX(AX756:BE757,MATCH(AW762,AV756:AV757,0),MATCH(CN760,AX754:BE754,0))*(INDEX(AK762:AT769,MATCH(CN760,AI762:AI769,0),MATCH(CN761,AK761:AT761,0)))</f>
        <v>0</v>
      </c>
      <c r="CO762" s="665">
        <f>INDEX(AX756:BE757,MATCH(AW762,AV756:AV757,0),MATCH(CO760,AX754:BE754,0))*(INDEX(AK762:AT769,MATCH(CO760,AI762:AI769,0),MATCH(CO761,AK761:AT761,0)))</f>
        <v>0</v>
      </c>
      <c r="CP762" s="665">
        <f>INDEX(AX756:BE757,MATCH(AW762,AV756:AV757,0),MATCH(CP760,AX754:BE754,0))*(INDEX(AK762:AT769,MATCH(CP760,AI762:AI769,0),MATCH(CP761,AK761:AT761,0)))</f>
        <v>0</v>
      </c>
      <c r="CQ762" s="665">
        <f>INDEX(AX756:BE757,MATCH(AW762,AV756:AV757,0),MATCH(CQ760,AX754:BE754,0))*(INDEX(AK762:AT769,MATCH(CQ760,AI762:AI769,0),MATCH(CQ761,AK761:AT761,0)))</f>
        <v>0</v>
      </c>
      <c r="CR762" s="665">
        <f>INDEX(AX756:BE757,MATCH(AW762,AV756:AV757,0),MATCH(CR760,AX754:BE754,0))*(INDEX(AK762:AT769,MATCH(CR760,AI762:AI769,0),MATCH(CR761,AK761:AT761,0)))</f>
        <v>0</v>
      </c>
      <c r="CS762" s="665">
        <f>INDEX(AX756:BE757,MATCH(AW762,AV756:AV757,0),MATCH(CS760,AX754:BE754,0))*(INDEX(AK762:AT769,MATCH(CS760,AI762:AI769,0),MATCH(CS761,AK761:AT761,0)))</f>
        <v>0</v>
      </c>
      <c r="CT762" s="665">
        <f>INDEX(AX756:BE757,MATCH(AW762,AV756:AV757,0),MATCH(CT760,AX754:BE754,0))*(INDEX(AK762:AT769,MATCH(CT760,AI762:AI769,0),MATCH(CT761,AK761:AT761,0)))</f>
        <v>0</v>
      </c>
      <c r="CU762" s="665">
        <f>INDEX(AX756:BE757,MATCH(AW762,AV756:AV757,0),MATCH(CU760,AX754:BE754,0))*(INDEX(AK762:AT769,MATCH(CU760,AI762:AI769,0),MATCH(CU761,AK761:AT761,0)))</f>
        <v>0</v>
      </c>
      <c r="CV762" s="665">
        <f>INDEX(AX756:BE757,MATCH(AW762,AV756:AV757,0),MATCH(CV760,AX754:BE754,0))*(INDEX(AK762:AT769,MATCH(CV760,AI762:AI769,0),MATCH(CV761,AK761:AT761,0)))</f>
        <v>0</v>
      </c>
      <c r="CW762" s="665">
        <f>INDEX(AX756:BE757,MATCH(AW762,AV756:AV757,0),MATCH(CW760,AX754:BE754,0))*(INDEX(AK762:AT769,MATCH(CW760,AI762:AI769,0),MATCH(CW761,AK761:AT761,0)))</f>
        <v>0</v>
      </c>
      <c r="CX762" s="665">
        <f>INDEX(AX756:BE757,MATCH(AW762,AV756:AV757,0),MATCH(CX760,AX754:BE754,0))*(INDEX(AK762:AT769,MATCH(CX760,AI762:AI769,0),MATCH(CX761,AK761:AT761,0)))</f>
        <v>0</v>
      </c>
      <c r="CY762" s="665">
        <f>INDEX(AX756:BE757,MATCH(AW762,AV756:AV757,0),MATCH(CY760,AX754:BE754,0))*(INDEX(AK762:AT769,MATCH(CY760,AI762:AI769,0),MATCH(CY761,AK761:AT761,0)))</f>
        <v>0</v>
      </c>
      <c r="CZ762" s="665">
        <f>INDEX(AX756:BE757,MATCH(AW762,AV756:AV757,0),MATCH(CZ760,AX754:BE754,0))*(INDEX(AK762:AT769,MATCH(CZ760,AI762:AI769,0),MATCH(CZ761,AK761:AT761,0)))</f>
        <v>0</v>
      </c>
      <c r="DA762" s="665">
        <f>INDEX(AX756:BE757,MATCH(AW762,AV756:AV757,0),MATCH(DA760,AX754:BE754,0))*(INDEX(AK762:AT769,MATCH(DA760,AI762:AI769,0),MATCH(DA761,AK761:AT761,0)))</f>
        <v>0</v>
      </c>
      <c r="DB762" s="665">
        <f>INDEX(AX756:BE757,MATCH(AW762,AV756:AV757,0),MATCH(DB760,AX754:BE754,0))*(INDEX(AK762:AT769,MATCH(DB760,AI762:AI769,0),MATCH(DB761,AK761:AT761,0)))</f>
        <v>0</v>
      </c>
      <c r="DC762" s="665">
        <f>INDEX(AX756:BE757,MATCH(AW762,AV756:AV757,0),MATCH(DC760,AX754:BE754,0))*(INDEX(AK762:AT769,MATCH(DC760,AI762:AI769,0),MATCH(DC761,AK761:AT761,0)))</f>
        <v>0</v>
      </c>
      <c r="DD762" s="665">
        <f>INDEX(AX756:BE757,MATCH(AW762,AV756:AV757,0),MATCH(DD760,AX754:BE754,0))*(INDEX(AK762:AT769,MATCH(DD760,AI762:AI769,0),MATCH(DD761,AK761:AT761,0)))</f>
        <v>0</v>
      </c>
      <c r="DE762" s="665">
        <f>INDEX(AX756:BE757,MATCH(AW762,AV756:AV757,0),MATCH(DE760,AX754:BE754,0))*(INDEX(AK762:AT769,MATCH(DE760,AI762:AI769,0),MATCH(DE761,AK761:AT761,0)))</f>
        <v>0</v>
      </c>
      <c r="DF762" s="665">
        <f>INDEX(AX756:BE757,MATCH(AW762,AV756:AV757,0),MATCH(DF760,AX754:BE754,0))*(INDEX(AK762:AT769,MATCH(DF760,AI762:AI769,0),MATCH(DF761,AK761:AT761,0)))</f>
        <v>0</v>
      </c>
      <c r="DG762" s="665">
        <f>INDEX(AX756:BE757,MATCH(AW762,AV756:AV757,0),MATCH(DG760,AX754:BE754,0))*(INDEX(AK762:AT769,MATCH(DG760,AI762:AI769,0),MATCH(DG761,AK761:AT761,0)))</f>
        <v>0</v>
      </c>
      <c r="DH762" s="665">
        <f>INDEX(AX756:BE757,MATCH(AW762,AV756:AV757,0),MATCH(DH760,AX754:BE754,0))*(INDEX(AK762:AT769,MATCH(DH760,AI762:AI769,0),MATCH(DH761,AK761:AT761,0)))</f>
        <v>0</v>
      </c>
      <c r="DI762" s="665">
        <f>INDEX(AX756:BE757,MATCH(AW762,AV756:AV757,0),MATCH(DI760,AX754:BE754,0))*(INDEX(AK762:AT769,MATCH(DI760,AI762:AI769,0),MATCH(DI761,AK761:AT761,0)))</f>
        <v>0</v>
      </c>
      <c r="DJ762" s="665">
        <f>INDEX(AX756:BE757,MATCH(AW762,AV756:AV757,0),MATCH(DJ760,AX754:BE754,0))*(INDEX(AK762:AT769,MATCH(DJ760,AI762:AI769,0),MATCH(DJ761,AK761:AT761,0)))</f>
        <v>0</v>
      </c>
      <c r="DK762" s="665">
        <f>INDEX(AX756:BE757,MATCH(AW762,AV756:AV757,0),MATCH(DK760,AX754:BE754,0))*(INDEX(AK762:AT769,MATCH(DK760,AI762:AI769,0),MATCH(DK761,AK761:AT761,0)))</f>
        <v>0</v>
      </c>
      <c r="DL762" s="665">
        <f>INDEX(AX756:BE757,MATCH(AW762,AV756:AV757,0),MATCH(DL760,AX754:BE754,0))*(INDEX(AK762:AT769,MATCH(DL760,AI762:AI769,0),MATCH(DL761,AK761:AT761,0)))</f>
        <v>0</v>
      </c>
      <c r="DM762" s="665">
        <f>INDEX(AX756:BE757,MATCH(AW762,AV756:AV757,0),MATCH(DM760,AX754:BE754,0))*(INDEX(AK762:AT769,MATCH(DM760,AI762:AI769,0),MATCH(DM761,AK761:AT761,0)))</f>
        <v>0</v>
      </c>
      <c r="DN762" s="665">
        <f>INDEX(AX756:BE757,MATCH(AW762,AV756:AV757,0),MATCH(DN760,AX754:BE754,0))*(INDEX(AK762:AT769,MATCH(DN760,AI762:AI769,0),MATCH(DN761,AK761:AT761,0)))</f>
        <v>0</v>
      </c>
      <c r="DO762" s="665">
        <f>INDEX(AX756:BE757,MATCH(AW762,AV756:AV757,0),MATCH(DO760,AX754:BE754,0))*(INDEX(AK762:AT769,MATCH(DO760,AI762:AI769,0),MATCH(DO761,AK761:AT761,0)))</f>
        <v>0</v>
      </c>
      <c r="DP762" s="665">
        <f>INDEX(AX756:BE757,MATCH(AW762,AV756:AV757,0),MATCH(DP760,AX754:BE754,0))*(INDEX(AK762:AT769,MATCH(DP760,AI762:AI769,0),MATCH(DP761,AK761:AT761,0)))</f>
        <v>0</v>
      </c>
      <c r="DQ762" s="643" t="b">
        <f>SUM(AX762:DP762)=P756</f>
        <v>1</v>
      </c>
      <c r="DR762" s="749">
        <v>2023</v>
      </c>
      <c r="DS762" s="665">
        <f>IF(DR762&gt;DS760,AX761-AX762,0)</f>
        <v>0</v>
      </c>
      <c r="DT762" s="665">
        <f>IF(DR762&gt;DT760,AY761-AY762,0)</f>
        <v>0</v>
      </c>
      <c r="DU762" s="665">
        <f>IF(DR762&gt;DU760,AZ761-AZ762,0)</f>
        <v>0</v>
      </c>
      <c r="DV762" s="665">
        <f>IF(DR762&gt;DV760,BA761-BA762,0)</f>
        <v>0</v>
      </c>
      <c r="DW762" s="665">
        <f>IF(DR762&gt;DW760,BB761-BB762,0)</f>
        <v>0</v>
      </c>
      <c r="DX762" s="665">
        <f>IF(DR762&gt;DX760,BC761-BC762,0)</f>
        <v>0</v>
      </c>
      <c r="DY762" s="665">
        <f>IF(DR762&gt;DY760,BD761-BD762,0)</f>
        <v>0</v>
      </c>
      <c r="DZ762" s="665">
        <f>IF(DR762&gt;DZ760,BE761-BE762,0)</f>
        <v>0</v>
      </c>
      <c r="EA762" s="665">
        <f>IF(DR762&gt;EA760,BF761-BF762,0)</f>
        <v>0</v>
      </c>
      <c r="EB762" s="665">
        <f>IF(DR762&gt;EB760,BG761-BG762,0)</f>
        <v>0</v>
      </c>
      <c r="EC762" s="665">
        <f>IF(DR762&gt;EC760,BH761-BH762,0)</f>
        <v>0</v>
      </c>
      <c r="ED762" s="665">
        <f>IF(DR762&gt;ED760,BI761-BI762,0)</f>
        <v>0</v>
      </c>
      <c r="EE762" s="665">
        <f>IF(DR762&gt;EE760,BJ761-BJ762,0)</f>
        <v>0</v>
      </c>
      <c r="EF762" s="665">
        <f>IF(DR762&gt;EF760,BK761-BK762,0)</f>
        <v>0</v>
      </c>
      <c r="EG762" s="665">
        <f>IF(DR762&gt;EG760,BL761-BL762,0)</f>
        <v>0</v>
      </c>
      <c r="EH762" s="665">
        <f>IF(DR762&gt;EH760,BM761-BM762,0)</f>
        <v>0</v>
      </c>
      <c r="EI762" s="665">
        <f>IF(DR762&gt;EI760,BN761-BN762,0)</f>
        <v>0</v>
      </c>
      <c r="EJ762" s="665">
        <f>IF(DR762&gt;EJ760,BO761-BO762,0)</f>
        <v>0</v>
      </c>
      <c r="EK762" s="665">
        <f>IF(DR762&gt;EK760,BP761-BP762,0)</f>
        <v>0</v>
      </c>
      <c r="EL762" s="665">
        <f>IF(DR762&gt;EL760,BQ761-BQ762,0)</f>
        <v>0</v>
      </c>
      <c r="EM762" s="665">
        <f>IF(DR762&gt;EM760,BR761-BR762,0)</f>
        <v>0</v>
      </c>
      <c r="EN762" s="665">
        <f>IF(DR762&gt;EN760,BS761-BS762,0)</f>
        <v>0</v>
      </c>
      <c r="EO762" s="665">
        <f>IF(DR762&gt;EO760,BT761-BT762,0)</f>
        <v>0</v>
      </c>
      <c r="EP762" s="665">
        <f>IF(DR762&gt;EP760,BU761-BU762,0)</f>
        <v>0</v>
      </c>
      <c r="EQ762" s="665">
        <f>IF(DR762&gt;EQ760,BV761-BV762,0)</f>
        <v>0</v>
      </c>
      <c r="ER762" s="665">
        <f>IF(DR762&gt;ER760,BW761-BW762,0)</f>
        <v>0</v>
      </c>
      <c r="ES762" s="665">
        <f>IF(DR762&gt;ES760,BX761-BX762,0)</f>
        <v>0</v>
      </c>
      <c r="ET762" s="665">
        <f>IF(DR762&gt;ET760,BY761-BY762,0)</f>
        <v>0</v>
      </c>
      <c r="EU762" s="665">
        <f>IF(DR762&gt;EU760,BZ761-BZ762,0)</f>
        <v>0</v>
      </c>
      <c r="EV762" s="665">
        <f>IF(DR762&gt;EV760,CA761-CA762,0)</f>
        <v>0</v>
      </c>
      <c r="EW762" s="665">
        <f>IF(DR762&gt;EW760,CB761-CB762,0)</f>
        <v>0</v>
      </c>
      <c r="EX762" s="665">
        <f>IF(DR762&gt;EX760,CC761-CC762,0)</f>
        <v>0</v>
      </c>
      <c r="EY762" s="665">
        <f>IF(DR762&gt;EY760,CD761-CD762,0)</f>
        <v>0</v>
      </c>
      <c r="EZ762" s="665">
        <f>IF(DR762&gt;EZ760,CE761-CE762,0)</f>
        <v>0</v>
      </c>
      <c r="FA762" s="665">
        <f>IF(DR762&gt;FA760,CF761-CF762,0)</f>
        <v>0</v>
      </c>
      <c r="FB762" s="665">
        <f>IF(DR762&gt;FB760,CG761-CG762,0)</f>
        <v>0</v>
      </c>
      <c r="FC762" s="665">
        <f>IF(DR762&gt;FC760,CH761-CH762,0)</f>
        <v>0</v>
      </c>
      <c r="FD762" s="665">
        <f>IF(DR762&gt;FD760,CI761-CI762,0)</f>
        <v>0</v>
      </c>
      <c r="FE762" s="665">
        <f>IF(DR762&gt;FE760,CJ761-CJ762,0)</f>
        <v>0</v>
      </c>
      <c r="FF762" s="665">
        <f>IF(DR762&gt;FF760,CK761-CK762,0)</f>
        <v>0</v>
      </c>
      <c r="FG762" s="665">
        <f>IF(DR762&gt;FG760,CL761-CL762,0)</f>
        <v>0</v>
      </c>
      <c r="FH762" s="665">
        <f>IF(DR762&gt;FH760,CM761-CM762,0)</f>
        <v>0</v>
      </c>
      <c r="FI762" s="665">
        <f>IF(DR762&gt;FI760,CN761-CN762,0)</f>
        <v>0</v>
      </c>
      <c r="FJ762" s="665">
        <f>IF(DR762&gt;FJ760,CO761-CO762,0)</f>
        <v>0</v>
      </c>
      <c r="FK762" s="665">
        <f>IF(DR762&gt;FK760,CP761-CP762,0)</f>
        <v>0</v>
      </c>
      <c r="FL762" s="665">
        <f>IF(DR762&gt;FL760,CQ761-CQ762,0)</f>
        <v>0</v>
      </c>
      <c r="FM762" s="665">
        <f>IF(DR762&gt;FM760,CR761-CR762,0)</f>
        <v>0</v>
      </c>
      <c r="FN762" s="665">
        <f>IF(DR762&gt;FN760,CS761-CS762,0)</f>
        <v>0</v>
      </c>
      <c r="FO762" s="665">
        <f>IF(DR762&gt;FO760,CT761-CT762,0)</f>
        <v>0</v>
      </c>
      <c r="FP762" s="665">
        <f>IF(DR762&gt;FP760,CU761-CU762,0)</f>
        <v>0</v>
      </c>
      <c r="FQ762" s="665">
        <f>IF(DR762&gt;FQ760,CV761-CV762,0)</f>
        <v>0</v>
      </c>
      <c r="FR762" s="665">
        <f>IF(DR762&gt;FR760,CW761-CW762,0)</f>
        <v>0</v>
      </c>
      <c r="FS762" s="665">
        <f>IF(DR762&gt;FS760,CX761-CX762,0)</f>
        <v>0</v>
      </c>
      <c r="FT762" s="665">
        <f>IF(DR762&gt;FT760,CY761-CY762,0)</f>
        <v>0</v>
      </c>
      <c r="FU762" s="665">
        <f>IF(DR762&gt;FU760,CZ761-CZ762,0)</f>
        <v>0</v>
      </c>
      <c r="FV762" s="665">
        <f>IF(DR762&gt;FV760,DA761-DA762,0)</f>
        <v>0</v>
      </c>
      <c r="FW762" s="665">
        <f>IF(DR762&gt;FW760,DB761-DB762,0)</f>
        <v>0</v>
      </c>
      <c r="FX762" s="665">
        <f>IF(DR762&gt;FX760,DC761-DC762,0)</f>
        <v>0</v>
      </c>
      <c r="FY762" s="665">
        <f>IF(DR762&gt;FY760,DD761-DD762,0)</f>
        <v>0</v>
      </c>
      <c r="FZ762" s="665">
        <f>IF(DR762&gt;FZ760,DE761-DE762,0)</f>
        <v>0</v>
      </c>
      <c r="GA762" s="665">
        <f>IF(DR762&gt;GA760,DF761-DF762,0)</f>
        <v>0</v>
      </c>
      <c r="GB762" s="665">
        <f>IF(DR762&gt;GB760,DG761-DG762,0)</f>
        <v>0</v>
      </c>
      <c r="GC762" s="665">
        <f>IF(DR762&gt;GC760,DH761-DH762,0)</f>
        <v>0</v>
      </c>
      <c r="GD762" s="665">
        <f>IF(DR762&gt;GD760,DI761-DI762,0)</f>
        <v>0</v>
      </c>
      <c r="GE762" s="665">
        <f>IF(DR762&gt;GE760,DJ761-DJ762,0)</f>
        <v>0</v>
      </c>
      <c r="GF762" s="665">
        <f>IF(DR762&gt;GF760,DK761-DK762,0)</f>
        <v>0</v>
      </c>
      <c r="GG762" s="665">
        <f>IF(DR762&gt;GG760,DL761-DL762,0)</f>
        <v>0</v>
      </c>
      <c r="GH762" s="665">
        <f>IF(DR762&gt;GH760,DM761-DM762,0)</f>
        <v>0</v>
      </c>
      <c r="GI762" s="665">
        <f>IF(DR762&gt;GI760,DN761-DN762,0)</f>
        <v>0</v>
      </c>
      <c r="GJ762" s="665">
        <f>IF(DR762&gt;GJ760,DO761-DO762,0)</f>
        <v>0</v>
      </c>
      <c r="GK762" s="665">
        <f>IF(DR762&gt;GK760,DP761-DP762,0)</f>
        <v>0</v>
      </c>
      <c r="GL762" s="665" t="b">
        <f>SUM(DS762:GK762)+SUM(Y756:AH756)=U756</f>
        <v>1</v>
      </c>
      <c r="GM762" s="667"/>
      <c r="GN762" s="749">
        <v>2023</v>
      </c>
      <c r="GO762" s="664">
        <f>SUMIF(DS761:GK761,GO761,DS762:GK762)</f>
        <v>0</v>
      </c>
      <c r="GP762" s="668">
        <f>SUMIF(DS761:GK761,GP761,DS762:GK762)</f>
        <v>0</v>
      </c>
      <c r="GQ762" s="668">
        <f>SUMIF(DS761:GK761,GQ761,DS762:GK762)</f>
        <v>0</v>
      </c>
      <c r="GR762" s="668">
        <f>SUMIF(DS761:GK761,GR761,DS762:GK762)</f>
        <v>0</v>
      </c>
      <c r="GS762" s="668">
        <f>SUMIF(DS761:GK761,GS761,DS762:GK762)</f>
        <v>0</v>
      </c>
      <c r="GT762" s="668">
        <f>SUMIF(DS761:GK761,GT761,DS762:GK762)</f>
        <v>0</v>
      </c>
      <c r="GU762" s="668">
        <f>SUMIF(DS761:GK761,GU761,DS762:GK762)</f>
        <v>0</v>
      </c>
      <c r="GV762" s="668">
        <f>SUMIF(DS761:GK761,GV761,DS762:GK762)</f>
        <v>0</v>
      </c>
      <c r="GW762" s="668">
        <f>SUMIF(DS761:GK761,GW761,DS762:GK762)</f>
        <v>0</v>
      </c>
      <c r="GX762" s="668">
        <f>SUMIF(DS761:GK761,GX761,DS762:GK762)</f>
        <v>0</v>
      </c>
      <c r="GY762" s="668">
        <f>SUMIF(DS761:GK761,GY761,DS762:GK762)</f>
        <v>0</v>
      </c>
      <c r="GZ762" s="646" t="b">
        <f>SUM(GO762:GY762)=(U756-SUM(Y756:AH756))</f>
        <v>1</v>
      </c>
    </row>
    <row r="763" spans="1:234" hidden="1" x14ac:dyDescent="0.25">
      <c r="A763" s="643" t="s">
        <v>208</v>
      </c>
      <c r="AI763" s="664">
        <v>2024</v>
      </c>
      <c r="AJ763" s="664">
        <v>0</v>
      </c>
      <c r="AK763" s="665">
        <f>IFERROR(E757/T757,0)</f>
        <v>0</v>
      </c>
      <c r="AL763" s="665">
        <f>IFERROR(F757/T757,0)</f>
        <v>0</v>
      </c>
      <c r="AM763" s="665">
        <f>IFERROR(G757/T757,0)</f>
        <v>0</v>
      </c>
      <c r="AN763" s="669">
        <f>IFERROR(H757/T757,0)</f>
        <v>0</v>
      </c>
      <c r="AO763" s="669">
        <f>IFERROR(I757/T757,0)</f>
        <v>0</v>
      </c>
      <c r="AP763" s="669">
        <f>IFERROR(J757/T757,0)</f>
        <v>0</v>
      </c>
      <c r="AQ763" s="669">
        <f>IFERROR(K757/T757,0)</f>
        <v>0</v>
      </c>
      <c r="AR763" s="669">
        <f>IFERROR(L757/T757,0)</f>
        <v>0</v>
      </c>
      <c r="AS763" s="669">
        <f>IFERROR(M757/T757,0)</f>
        <v>0</v>
      </c>
      <c r="AT763" s="669">
        <f>IFERROR(N757/T757,0)</f>
        <v>0</v>
      </c>
      <c r="AU763" s="666"/>
      <c r="AW763" s="749">
        <v>2024</v>
      </c>
      <c r="AX763" s="665">
        <f>AX757</f>
        <v>0</v>
      </c>
      <c r="AY763" s="665">
        <f>INDEX(AX756:BE757,MATCH(AW763,AV756:AV757,0),MATCH(AY760,AX754:BE754,0))*(INDEX(AK762:AT769,MATCH(AY760,AI762:AI769,0),MATCH(AY761,AK761:AT761,0)))</f>
        <v>0</v>
      </c>
      <c r="AZ763" s="665">
        <f>INDEX(AX756:BE757,MATCH(AW763,AV756:AV757,0),MATCH(AZ760,AX754:BE754,0))*(INDEX(AK762:AT769,MATCH(AZ760,AI762:AI769,0),MATCH(AZ761,AK761:AT761,0)))</f>
        <v>0</v>
      </c>
      <c r="BA763" s="665">
        <f>INDEX(AX756:BE757,MATCH(AW763,AV756:AV757,0),MATCH(BA760,AX754:BE754,0))*(INDEX(AK762:AT769,MATCH(BA760,AI762:AI769,0),MATCH(BA761,AK761:AT761,0)))</f>
        <v>0</v>
      </c>
      <c r="BB763" s="665">
        <f>INDEX(AX756:BE757,MATCH(AW763,AV756:AV757,0),MATCH(BB760,AX754:BE754,0))*(INDEX(AK762:AT769,MATCH(BB760,AI762:AI769,0),MATCH(BB761,AK761:AT761,0)))</f>
        <v>0</v>
      </c>
      <c r="BC763" s="665">
        <f>INDEX(AX756:BE757,MATCH(AW763,AV756:AV757,0),MATCH(BC760,AX754:BE754,0))*(INDEX(AK762:AT769,MATCH(BC760,AI762:AI769,0),MATCH(BC761,AK761:AT761,0)))</f>
        <v>0</v>
      </c>
      <c r="BD763" s="665">
        <f>INDEX(AX756:BE757,MATCH(AW763,AV756:AV757,0),MATCH(BD760,AX754:BE754,0))*(INDEX(AK762:AT769,MATCH(BD760,AI762:AI769,0),MATCH(BD761,AK761:AT761,0)))</f>
        <v>0</v>
      </c>
      <c r="BE763" s="665">
        <f>INDEX(AX756:BE757,MATCH(AW763,AV756:AV757,0),MATCH(BE760,AX754:BE754,0))*(INDEX(AK762:AT769,MATCH(BE760,AI762:AI769,0),MATCH(BE761,AK761:AT761,0)))</f>
        <v>0</v>
      </c>
      <c r="BF763" s="665">
        <f>INDEX(AX756:BE757,MATCH(AW763,AV756:AV757,0),MATCH(BF760,AX754:BE754,0))*(INDEX(AK762:AT769,MATCH(BF760,AI762:AI769,0),MATCH(BF761,AK761:AT761,0)))</f>
        <v>0</v>
      </c>
      <c r="BG763" s="665">
        <f>INDEX(AX756:BE757,MATCH(AW763,AV756:AV757,0),MATCH(BG760,AX754:BE754,0))*(INDEX(AK762:AT769,MATCH(BG760,AI762:AI769,0),MATCH(BG761,AK761:AT761,0)))</f>
        <v>0</v>
      </c>
      <c r="BH763" s="665">
        <f>INDEX(AX756:BE757,MATCH(AW763,AV756:AV757,0),MATCH(BH760,AX754:BE754,0))*(INDEX(AK762:AT769,MATCH(BH760,AI762:AI769,0),MATCH(BH761,AK761:AT761,0)))</f>
        <v>0</v>
      </c>
      <c r="BI763" s="665">
        <f>INDEX(AX756:BE757,MATCH(AW763,AV756:AV757,0),MATCH(BI760,AX754:BE754,0))*(INDEX(AK762:AT769,MATCH(BI760,AI762:AI769,0),MATCH(BI761,AK761:AT761,0)))</f>
        <v>0</v>
      </c>
      <c r="BJ763" s="665">
        <f>INDEX(AX756:BE757,MATCH(AW763,AV756:AV757,0),MATCH(BJ760,AX754:BE754,0))*(INDEX(AK762:AT769,MATCH(BJ760,AI762:AI769,0),MATCH(BJ761,AK761:AT761,0)))</f>
        <v>0</v>
      </c>
      <c r="BK763" s="665">
        <f>INDEX(AX756:BE757,MATCH(AW763,AV756:AV757,0),MATCH(BK760,AX754:BE754,0))*(INDEX(AK762:AT769,MATCH(BK760,AI762:AI769,0),MATCH(BK761,AK761:AT761,0)))</f>
        <v>0</v>
      </c>
      <c r="BL763" s="665">
        <f>INDEX(AX756:BE757,MATCH(AW763,AV756:AV757,0),MATCH(BL760,AX754:BE754,0))*(INDEX(AK762:AT769,MATCH(BL760,AI762:AI769,0),MATCH(BL761,AK761:AT761,0)))</f>
        <v>0</v>
      </c>
      <c r="BM763" s="665">
        <f>INDEX(AX756:BE757,MATCH(AW763,AV756:AV757,0),MATCH(BM760,AX754:BE754,0))*(INDEX(AK762:AT769,MATCH(BM760,AI762:AI769,0),MATCH(BM761,AK761:AT761,0)))</f>
        <v>0</v>
      </c>
      <c r="BN763" s="665">
        <f>INDEX(AX756:BE757,MATCH(AW763,AV756:AV757,0),MATCH(BN760,AX754:BE754,0))*(INDEX(AK762:AT769,MATCH(BN760,AI762:AI769,0),MATCH(BN761,AK761:AT761,0)))</f>
        <v>0</v>
      </c>
      <c r="BO763" s="665">
        <f>INDEX(AX756:BE757,MATCH(AW763,AV756:AV757,0),MATCH(BO760,AX754:BE754,0))*(INDEX(AK762:AT769,MATCH(BO760,AI762:AI769,0),MATCH(BO761,AK761:AT761,0)))</f>
        <v>0</v>
      </c>
      <c r="BP763" s="665">
        <f>INDEX(AX756:BE757,MATCH(AW763,AV756:AV757,0),MATCH(BP760,AX754:BE754,0))*(INDEX(AK762:AT769,MATCH(BP760,AI762:AI769,0),MATCH(BP761,AK761:AT761,0)))</f>
        <v>0</v>
      </c>
      <c r="BQ763" s="665">
        <f>INDEX(AX756:BE757,MATCH(AW763,AV756:AV757,0),MATCH(BQ760,AX754:BE754,0))*(INDEX(AK762:AT769,MATCH(BQ760,AI762:AI769,0),MATCH(BQ761,AK761:AT761,0)))</f>
        <v>0</v>
      </c>
      <c r="BR763" s="665">
        <f>INDEX(AX756:BE757,MATCH(AW763,AV756:AV757,0),MATCH(BR760,AX754:BE754,0))*(INDEX(AK762:AT769,MATCH(BR760,AI762:AI769,0),MATCH(BR761,AK761:AT761,0)))</f>
        <v>0</v>
      </c>
      <c r="BS763" s="665">
        <f>INDEX(AX756:BE757,MATCH(AW763,AV756:AV757,0),MATCH(BS760,AX754:BE754,0))*(INDEX(AK762:AT769,MATCH(BS760,AI762:AI769,0),MATCH(BS761,AK761:AT761,0)))</f>
        <v>0</v>
      </c>
      <c r="BT763" s="665">
        <f>INDEX(AX756:BE757,MATCH(AW763,AV756:AV757,0),MATCH(BT760,AX754:BE754,0))*(INDEX(AK762:AT769,MATCH(BT760,AI762:AI769,0),MATCH(BT761,AK761:AT761,0)))</f>
        <v>0</v>
      </c>
      <c r="BU763" s="665">
        <f>INDEX(AX756:BE757,MATCH(AW763,AV756:AV757,0),MATCH(BU760,AX754:BE754,0))*(INDEX(AK762:AT769,MATCH(BU760,AI762:AI769,0),MATCH(BU761,AK761:AT761,0)))</f>
        <v>0</v>
      </c>
      <c r="BV763" s="665">
        <f>INDEX(AX756:BE757,MATCH(AW763,AV756:AV757,0),MATCH(BV760,AX754:BE754,0))*(INDEX(AK762:AT769,MATCH(BV760,AI762:AI769,0),MATCH(BV761,AK761:AT761,0)))</f>
        <v>0</v>
      </c>
      <c r="BW763" s="665">
        <f>INDEX(AX756:BE757,MATCH(AW763,AV756:AV757,0),MATCH(BW760,AX754:BE754,0))*(INDEX(AK762:AT769,MATCH(BW760,AI762:AI769,0),MATCH(BW761,AK761:AT761,0)))</f>
        <v>0</v>
      </c>
      <c r="BX763" s="665">
        <f>INDEX(AX756:BE757,MATCH(AW763,AV756:AV757,0),MATCH(BX760,AX754:BE754,0))*(INDEX(AK762:AT769,MATCH(BX760,AI762:AI769,0),MATCH(BX761,AK761:AT761,0)))</f>
        <v>0</v>
      </c>
      <c r="BY763" s="665">
        <f>INDEX(AX756:BE757,MATCH(AW763,AV756:AV757,0),MATCH(BY760,AX754:BE754,0))*(INDEX(AK762:AT769,MATCH(BY760,AI762:AI769,0),MATCH(BY761,AK761:AT761,0)))</f>
        <v>0</v>
      </c>
      <c r="BZ763" s="665">
        <f>INDEX(AX756:BE757,MATCH(AW763,AV756:AV757,0),MATCH(BZ760,AX754:BE754,0))*(INDEX(AK762:AT769,MATCH(BZ760,AI762:AI769,0),MATCH(BZ761,AK761:AT761,0)))</f>
        <v>0</v>
      </c>
      <c r="CA763" s="665">
        <f>INDEX(AX756:BE757,MATCH(AW763,AV756:AV757,0),MATCH(CA760,AX754:BE754,0))*(INDEX(AK762:AT769,MATCH(CA760,AI762:AI769,0),MATCH(CA761,AK761:AT761,0)))</f>
        <v>0</v>
      </c>
      <c r="CB763" s="665">
        <f>INDEX(AX756:BE757,MATCH(AW763,AV756:AV757,0),MATCH(CB760,AX754:BE754,0))*(INDEX(AK762:AT769,MATCH(CB760,AI762:AI769,0),MATCH(CB761,AK761:AT761,0)))</f>
        <v>0</v>
      </c>
      <c r="CC763" s="665">
        <f>INDEX(AX756:BE757,MATCH(AW763,AV756:AV757,0),MATCH(CC760,AX754:BE754,0))*(INDEX(AK762:AT769,MATCH(CC760,AI762:AI769,0),MATCH(CC761,AK761:AT761,0)))</f>
        <v>0</v>
      </c>
      <c r="CD763" s="665">
        <f>INDEX(AX756:BE757,MATCH(AW763,AV756:AV757,0),MATCH(CD760,AX754:BE754,0))*(INDEX(AK762:AT769,MATCH(CD760,AI762:AI769,0),MATCH(CD761,AK761:AT761,0)))</f>
        <v>0</v>
      </c>
      <c r="CE763" s="665">
        <f>INDEX(AX756:BE757,MATCH(AW763,AV756:AV757,0),MATCH(CE760,AX754:BE754,0))*(INDEX(AK762:AT769,MATCH(CE760,AI762:AI769,0),MATCH(CE761,AK761:AT761,0)))</f>
        <v>0</v>
      </c>
      <c r="CF763" s="665">
        <f>INDEX(AX756:BE757,MATCH(AW763,AV756:AV757,0),MATCH(CF760,AX754:BE754,0))*(INDEX(AK762:AT769,MATCH(CF760,AI762:AI769,0),MATCH(CF761,AK761:AT761,0)))</f>
        <v>0</v>
      </c>
      <c r="CG763" s="665">
        <f>INDEX(AX756:BE757,MATCH(AW763,AV756:AV757,0),MATCH(CG760,AX754:BE754,0))*(INDEX(AK762:AT769,MATCH(CG760,AI762:AI769,0),MATCH(CG761,AK761:AT761,0)))</f>
        <v>0</v>
      </c>
      <c r="CH763" s="665">
        <f>INDEX(AX756:BE757,MATCH(AW763,AV756:AV757,0),MATCH(CH760,AX754:BE754,0))*(INDEX(AK762:AT769,MATCH(CH760,AI762:AI769,0),MATCH(CH761,AK761:AT761,0)))</f>
        <v>0</v>
      </c>
      <c r="CI763" s="665">
        <f>INDEX(AX756:BE757,MATCH(AW763,AV756:AV757,0),MATCH(CI760,AX754:BE754,0))*(INDEX(AK762:AT769,MATCH(CI760,AI762:AI769,0),MATCH(CI761,AK761:AT761,0)))</f>
        <v>0</v>
      </c>
      <c r="CJ763" s="665">
        <f>INDEX(AX756:BE757,MATCH(AW763,AV756:AV757,0),MATCH(CJ760,AX754:BE754,0))*(INDEX(AK762:AT769,MATCH(CJ760,AI762:AI769,0),MATCH(CJ761,AK761:AT761,0)))</f>
        <v>0</v>
      </c>
      <c r="CK763" s="665">
        <f>INDEX(AX756:BE757,MATCH(AW763,AV756:AV757,0),MATCH(CK760,AX754:BE754,0))*(INDEX(AK762:AT769,MATCH(CK760,AI762:AI769,0),MATCH(CK761,AK761:AT761,0)))</f>
        <v>0</v>
      </c>
      <c r="CL763" s="665">
        <f>INDEX(AX756:BE757,MATCH(AW763,AV756:AV757,0),MATCH(CL760,AX754:BE754,0))*(INDEX(AK762:AT769,MATCH(CL760,AI762:AI769,0),MATCH(CL761,AK761:AT761,0)))</f>
        <v>0</v>
      </c>
      <c r="CM763" s="665">
        <f>INDEX(AX756:BE757,MATCH(AW763,AV756:AV757,0),MATCH(CM760,AX754:BE754,0))*(INDEX(AK762:AT769,MATCH(CM760,AI762:AI769,0),MATCH(CM761,AK761:AT761,0)))</f>
        <v>0</v>
      </c>
      <c r="CN763" s="665">
        <f>INDEX(AX756:BE757,MATCH(AW763,AV756:AV757,0),MATCH(CN760,AX754:BE754,0))*(INDEX(AK762:AT769,MATCH(CN760,AI762:AI769,0),MATCH(CN761,AK761:AT761,0)))</f>
        <v>0</v>
      </c>
      <c r="CO763" s="665">
        <f>INDEX(AX756:BE757,MATCH(AW763,AV756:AV757,0),MATCH(CO760,AX754:BE754,0))*(INDEX(AK762:AT769,MATCH(CO760,AI762:AI769,0),MATCH(CO761,AK761:AT761,0)))</f>
        <v>0</v>
      </c>
      <c r="CP763" s="665">
        <f>INDEX(AX756:BE757,MATCH(AW763,AV756:AV757,0),MATCH(CP760,AX754:BE754,0))*(INDEX(AK762:AT769,MATCH(CP760,AI762:AI769,0),MATCH(CP761,AK761:AT761,0)))</f>
        <v>0</v>
      </c>
      <c r="CQ763" s="665">
        <f>INDEX(AX756:BE757,MATCH(AW763,AV756:AV757,0),MATCH(CQ760,AX754:BE754,0))*(INDEX(AK762:AT769,MATCH(CQ760,AI762:AI769,0),MATCH(CQ761,AK761:AT761,0)))</f>
        <v>0</v>
      </c>
      <c r="CR763" s="665">
        <f>INDEX(AX756:BE757,MATCH(AW763,AV756:AV757,0),MATCH(CR760,AX754:BE754,0))*(INDEX(AK762:AT769,MATCH(CR760,AI762:AI769,0),MATCH(CR761,AK761:AT761,0)))</f>
        <v>0</v>
      </c>
      <c r="CS763" s="665">
        <f>INDEX(AX756:BE757,MATCH(AW763,AV756:AV757,0),MATCH(CS760,AX754:BE754,0))*(INDEX(AK762:AT769,MATCH(CS760,AI762:AI769,0),MATCH(CS761,AK761:AT761,0)))</f>
        <v>0</v>
      </c>
      <c r="CT763" s="665">
        <f>INDEX(AX756:BE757,MATCH(AW763,AV756:AV757,0),MATCH(CT760,AX754:BE754,0))*(INDEX(AK762:AT769,MATCH(CT760,AI762:AI769,0),MATCH(CT761,AK761:AT761,0)))</f>
        <v>0</v>
      </c>
      <c r="CU763" s="665">
        <f>INDEX(AX756:BE757,MATCH(AW763,AV756:AV757,0),MATCH(CU760,AX754:BE754,0))*(INDEX(AK762:AT769,MATCH(CU760,AI762:AI769,0),MATCH(CU761,AK761:AT761,0)))</f>
        <v>0</v>
      </c>
      <c r="CV763" s="665">
        <f>INDEX(AX756:BE757,MATCH(AW763,AV756:AV757,0),MATCH(CV760,AX754:BE754,0))*(INDEX(AK762:AT769,MATCH(CV760,AI762:AI769,0),MATCH(CV761,AK761:AT761,0)))</f>
        <v>0</v>
      </c>
      <c r="CW763" s="665">
        <f>INDEX(AX756:BE757,MATCH(AW763,AV756:AV757,0),MATCH(CW760,AX754:BE754,0))*(INDEX(AK762:AT769,MATCH(CW760,AI762:AI769,0),MATCH(CW761,AK761:AT761,0)))</f>
        <v>0</v>
      </c>
      <c r="CX763" s="665">
        <f>INDEX(AX756:BE757,MATCH(AW763,AV756:AV757,0),MATCH(CX760,AX754:BE754,0))*(INDEX(AK762:AT769,MATCH(CX760,AI762:AI769,0),MATCH(CX761,AK761:AT761,0)))</f>
        <v>0</v>
      </c>
      <c r="CY763" s="665">
        <f>INDEX(AX756:BE757,MATCH(AW763,AV756:AV757,0),MATCH(CY760,AX754:BE754,0))*(INDEX(AK762:AT769,MATCH(CY760,AI762:AI769,0),MATCH(CY761,AK761:AT761,0)))</f>
        <v>0</v>
      </c>
      <c r="CZ763" s="665">
        <f>INDEX(AX756:BE757,MATCH(AW763,AV756:AV757,0),MATCH(CZ760,AX754:BE754,0))*(INDEX(AK762:AT769,MATCH(CZ760,AI762:AI769,0),MATCH(CZ761,AK761:AT761,0)))</f>
        <v>0</v>
      </c>
      <c r="DA763" s="665">
        <f>INDEX(AX756:BE757,MATCH(AW763,AV756:AV757,0),MATCH(DA760,AX754:BE754,0))*(INDEX(AK762:AT769,MATCH(DA760,AI762:AI769,0),MATCH(DA761,AK761:AT761,0)))</f>
        <v>0</v>
      </c>
      <c r="DB763" s="665">
        <f>INDEX(AX756:BE757,MATCH(AW763,AV756:AV757,0),MATCH(DB760,AX754:BE754,0))*(INDEX(AK762:AT769,MATCH(DB760,AI762:AI769,0),MATCH(DB761,AK761:AT761,0)))</f>
        <v>0</v>
      </c>
      <c r="DC763" s="665">
        <f>INDEX(AX756:BE757,MATCH(AW763,AV756:AV757,0),MATCH(DC760,AX754:BE754,0))*(INDEX(AK762:AT769,MATCH(DC760,AI762:AI769,0),MATCH(DC761,AK761:AT761,0)))</f>
        <v>0</v>
      </c>
      <c r="DD763" s="665">
        <f>INDEX(AX756:BE757,MATCH(AW763,AV756:AV757,0),MATCH(DD760,AX754:BE754,0))*(INDEX(AK762:AT769,MATCH(DD760,AI762:AI769,0),MATCH(DD761,AK761:AT761,0)))</f>
        <v>0</v>
      </c>
      <c r="DE763" s="665">
        <f>INDEX(AX756:BE757,MATCH(AW763,AV756:AV757,0),MATCH(DE760,AX754:BE754,0))*(INDEX(AK762:AT769,MATCH(DE760,AI762:AI769,0),MATCH(DE761,AK761:AT761,0)))</f>
        <v>0</v>
      </c>
      <c r="DF763" s="665">
        <f>INDEX(AX756:BE757,MATCH(AW763,AV756:AV757,0),MATCH(DF760,AX754:BE754,0))*(INDEX(AK762:AT769,MATCH(DF760,AI762:AI769,0),MATCH(DF761,AK761:AT761,0)))</f>
        <v>0</v>
      </c>
      <c r="DG763" s="665">
        <f>INDEX(AX756:BE757,MATCH(AW763,AV756:AV757,0),MATCH(DG760,AX754:BE754,0))*(INDEX(AK762:AT769,MATCH(DG760,AI762:AI769,0),MATCH(DG761,AK761:AT761,0)))</f>
        <v>0</v>
      </c>
      <c r="DH763" s="665">
        <f>INDEX(AX756:BE757,MATCH(AW763,AV756:AV757,0),MATCH(DH760,AX754:BE754,0))*(INDEX(AK762:AT769,MATCH(DH760,AI762:AI769,0),MATCH(DH761,AK761:AT761,0)))</f>
        <v>0</v>
      </c>
      <c r="DI763" s="665">
        <f>INDEX(AX756:BE757,MATCH(AW763,AV756:AV757,0),MATCH(DI760,AX754:BE754,0))*(INDEX(AK762:AT769,MATCH(DI760,AI762:AI769,0),MATCH(DI761,AK761:AT761,0)))</f>
        <v>0</v>
      </c>
      <c r="DJ763" s="665">
        <f>INDEX(AX756:BE757,MATCH(AW763,AV756:AV757,0),MATCH(DJ760,AX754:BE754,0))*(INDEX(AK762:AT769,MATCH(DJ760,AI762:AI769,0),MATCH(DJ761,AK761:AT761,0)))</f>
        <v>0</v>
      </c>
      <c r="DK763" s="665">
        <f>INDEX(AX756:BE757,MATCH(AW763,AV756:AV757,0),MATCH(DK760,AX754:BE754,0))*(INDEX(AK762:AT769,MATCH(DK760,AI762:AI769,0),MATCH(DK761,AK761:AT761,0)))</f>
        <v>0</v>
      </c>
      <c r="DL763" s="665">
        <f>INDEX(AX756:BE757,MATCH(AW763,AV756:AV757,0),MATCH(DL760,AX754:BE754,0))*(INDEX(AK762:AT769,MATCH(DL760,AI762:AI769,0),MATCH(DL761,AK761:AT761,0)))</f>
        <v>0</v>
      </c>
      <c r="DM763" s="665">
        <f>INDEX(AX756:BE757,MATCH(AW763,AV756:AV757,0),MATCH(DM760,AX754:BE754,0))*(INDEX(AK762:AT769,MATCH(DM760,AI762:AI769,0),MATCH(DM761,AK761:AT761,0)))</f>
        <v>0</v>
      </c>
      <c r="DN763" s="665">
        <f>INDEX(AX756:BE757,MATCH(AW763,AV756:AV757,0),MATCH(DN760,AX754:BE754,0))*(INDEX(AK762:AT769,MATCH(DN760,AI762:AI769,0),MATCH(DN761,AK761:AT761,0)))</f>
        <v>0</v>
      </c>
      <c r="DO763" s="665">
        <f>INDEX(AX756:BE757,MATCH(AW763,AV756:AV757,0),MATCH(DO760,AX754:BE754,0))*(INDEX(AK762:AT769,MATCH(DO760,AI762:AI769,0),MATCH(DO761,AK761:AT761,0)))</f>
        <v>0</v>
      </c>
      <c r="DP763" s="665">
        <f>INDEX(AX756:BE757,MATCH(AW763,AV756:AV757,0),MATCH(DP760,AX754:BE754,0))*(INDEX(AK762:AT769,MATCH(DP760,AI762:AI769,0),MATCH(DP761,AK761:AT761,0)))</f>
        <v>0</v>
      </c>
      <c r="DQ763" s="643" t="b">
        <f>SUM(AX763:DP763)=P757</f>
        <v>1</v>
      </c>
      <c r="DR763" s="749">
        <v>2024</v>
      </c>
      <c r="DS763" s="665">
        <f>IF(DR763&gt;DS760,AX762-AX763,0)</f>
        <v>0</v>
      </c>
      <c r="DT763" s="665">
        <f>IF(DR763&gt;DT760,AY762-AY763,0)</f>
        <v>0</v>
      </c>
      <c r="DU763" s="665">
        <f>IF(DR763&gt;DU760,AZ762-AZ763,0)</f>
        <v>0</v>
      </c>
      <c r="DV763" s="665">
        <f>IF(DR763&gt;DV760,BA762-BA763,0)</f>
        <v>0</v>
      </c>
      <c r="DW763" s="665">
        <f>IF(DR763&gt;DW760,BB762-BB763,0)</f>
        <v>0</v>
      </c>
      <c r="DX763" s="665">
        <f>IF(DR763&gt;DX760,BC762-BC763,0)</f>
        <v>0</v>
      </c>
      <c r="DY763" s="665">
        <f>IF(DR763&gt;DY760,BD762-BD763,0)</f>
        <v>0</v>
      </c>
      <c r="DZ763" s="665">
        <f>IF(DR763&gt;DZ760,BE762-BE763,0)</f>
        <v>0</v>
      </c>
      <c r="EA763" s="665">
        <f>IF(DR763&gt;EA760,BF762-BF763,0)</f>
        <v>0</v>
      </c>
      <c r="EB763" s="665">
        <f>IF(DR763&gt;EB760,BG762-BG763,0)</f>
        <v>0</v>
      </c>
      <c r="EC763" s="665">
        <f>IF(DR763&gt;EC760,BH762-BH763,0)</f>
        <v>0</v>
      </c>
      <c r="ED763" s="665">
        <f>IF(DR763&gt;ED760,BI762-BI763,0)</f>
        <v>0</v>
      </c>
      <c r="EE763" s="665">
        <f>IF(DR763&gt;EE760,BJ762-BJ763,0)</f>
        <v>0</v>
      </c>
      <c r="EF763" s="665">
        <f>IF(DR763&gt;EF760,BK762-BK763,0)</f>
        <v>0</v>
      </c>
      <c r="EG763" s="665">
        <f>IF(DR763&gt;EG760,BL762-BL763,0)</f>
        <v>0</v>
      </c>
      <c r="EH763" s="665">
        <f>IF(DR763&gt;EH760,BM762-BM763,0)</f>
        <v>0</v>
      </c>
      <c r="EI763" s="665">
        <f>IF(DR763&gt;EI760,BN762-BN763,0)</f>
        <v>0</v>
      </c>
      <c r="EJ763" s="665">
        <f>IF(DR763&gt;EJ760,BO762-BO763,0)</f>
        <v>0</v>
      </c>
      <c r="EK763" s="665">
        <f>IF(DR763&gt;EK760,BP762-BP763,0)</f>
        <v>0</v>
      </c>
      <c r="EL763" s="665">
        <f>IF(DR763&gt;EL760,BQ762-BQ763,0)</f>
        <v>0</v>
      </c>
      <c r="EM763" s="665">
        <f>IF(DR763&gt;EM760,BR762-BR763,0)</f>
        <v>0</v>
      </c>
      <c r="EN763" s="665">
        <f>IF(DR763&gt;EN760,BS762-BS763,0)</f>
        <v>0</v>
      </c>
      <c r="EO763" s="665">
        <f>IF(DR763&gt;EO760,BT762-BT763,0)</f>
        <v>0</v>
      </c>
      <c r="EP763" s="665">
        <f>IF(DR763&gt;EP760,BU762-BU763,0)</f>
        <v>0</v>
      </c>
      <c r="EQ763" s="665">
        <f>IF(DR763&gt;EQ760,BV762-BV763,0)</f>
        <v>0</v>
      </c>
      <c r="ER763" s="665">
        <f>IF(DR763&gt;ER760,BW762-BW763,0)</f>
        <v>0</v>
      </c>
      <c r="ES763" s="665">
        <f>IF(DR763&gt;ES760,BX762-BX763,0)</f>
        <v>0</v>
      </c>
      <c r="ET763" s="665">
        <f>IF(DR763&gt;ET760,BY762-BY763,0)</f>
        <v>0</v>
      </c>
      <c r="EU763" s="665">
        <f>IF(DR763&gt;EU760,BZ762-BZ763,0)</f>
        <v>0</v>
      </c>
      <c r="EV763" s="665">
        <f>IF(DR763&gt;EV760,CA762-CA763,0)</f>
        <v>0</v>
      </c>
      <c r="EW763" s="665">
        <f>IF(DR763&gt;EW760,CB762-CB763,0)</f>
        <v>0</v>
      </c>
      <c r="EX763" s="665">
        <f>IF(DR763&gt;EX760,CC762-CC763,0)</f>
        <v>0</v>
      </c>
      <c r="EY763" s="665">
        <f>IF(DR763&gt;EY760,CD762-CD763,0)</f>
        <v>0</v>
      </c>
      <c r="EZ763" s="665">
        <f>IF(DR763&gt;EZ760,CE762-CE763,0)</f>
        <v>0</v>
      </c>
      <c r="FA763" s="665">
        <f>IF(DR763&gt;FA760,CF762-CF763,0)</f>
        <v>0</v>
      </c>
      <c r="FB763" s="665">
        <f>IF(DR763&gt;FB760,CG762-CG763,0)</f>
        <v>0</v>
      </c>
      <c r="FC763" s="665">
        <f>IF(DR763&gt;FC760,CH762-CH763,0)</f>
        <v>0</v>
      </c>
      <c r="FD763" s="665">
        <f>IF(DR763&gt;FD760,CI762-CI763,0)</f>
        <v>0</v>
      </c>
      <c r="FE763" s="665">
        <f>IF(DR763&gt;FE760,CJ762-CJ763,0)</f>
        <v>0</v>
      </c>
      <c r="FF763" s="665">
        <f>IF(DR763&gt;FF760,CK762-CK763,0)</f>
        <v>0</v>
      </c>
      <c r="FG763" s="665">
        <f>IF(DR763&gt;FG760,CL762-CL763,0)</f>
        <v>0</v>
      </c>
      <c r="FH763" s="665">
        <f>IF(DR763&gt;FH760,CM762-CM763,0)</f>
        <v>0</v>
      </c>
      <c r="FI763" s="665">
        <f>IF(DR763&gt;FI760,CN762-CN763,0)</f>
        <v>0</v>
      </c>
      <c r="FJ763" s="665">
        <f>IF(DR763&gt;FJ760,CO762-CO763,0)</f>
        <v>0</v>
      </c>
      <c r="FK763" s="665">
        <f>IF(DR763&gt;FK760,CP762-CP763,0)</f>
        <v>0</v>
      </c>
      <c r="FL763" s="665">
        <f>IF(DR763&gt;FL760,CQ762-CQ763,0)</f>
        <v>0</v>
      </c>
      <c r="FM763" s="665">
        <f>IF(DR763&gt;FM760,CR762-CR763,0)</f>
        <v>0</v>
      </c>
      <c r="FN763" s="665">
        <f>IF(DR763&gt;FN760,CS762-CS763,0)</f>
        <v>0</v>
      </c>
      <c r="FO763" s="665">
        <f>IF(DR763&gt;FO760,CT762-CT763,0)</f>
        <v>0</v>
      </c>
      <c r="FP763" s="665">
        <f>IF(DR763&gt;FP760,CU762-CU763,0)</f>
        <v>0</v>
      </c>
      <c r="FQ763" s="665">
        <f>IF(DR763&gt;FQ760,CV762-CV763,0)</f>
        <v>0</v>
      </c>
      <c r="FR763" s="665">
        <f>IF(DR763&gt;FR760,CW762-CW763,0)</f>
        <v>0</v>
      </c>
      <c r="FS763" s="665">
        <f>IF(DR763&gt;FS760,CX762-CX763,0)</f>
        <v>0</v>
      </c>
      <c r="FT763" s="665">
        <f>IF(DR763&gt;FT760,CY762-CY763,0)</f>
        <v>0</v>
      </c>
      <c r="FU763" s="665">
        <f>IF(DR763&gt;FU760,CZ762-CZ763,0)</f>
        <v>0</v>
      </c>
      <c r="FV763" s="665">
        <f>IF(DR763&gt;FV760,DA762-DA763,0)</f>
        <v>0</v>
      </c>
      <c r="FW763" s="665">
        <f>IF(DR763&gt;FW760,DB762-DB763,0)</f>
        <v>0</v>
      </c>
      <c r="FX763" s="665">
        <f>IF(DR763&gt;FX760,DC762-DC763,0)</f>
        <v>0</v>
      </c>
      <c r="FY763" s="665">
        <f>IF(DR763&gt;FY760,DD762-DD763,0)</f>
        <v>0</v>
      </c>
      <c r="FZ763" s="665">
        <f>IF(DR763&gt;FZ760,DE762-DE763,0)</f>
        <v>0</v>
      </c>
      <c r="GA763" s="665">
        <f>IF(DR763&gt;GA760,DF762-DF763,0)</f>
        <v>0</v>
      </c>
      <c r="GB763" s="665">
        <f>IF(DR763&gt;GB760,DG762-DG763,0)</f>
        <v>0</v>
      </c>
      <c r="GC763" s="665">
        <f>IF(DR763&gt;GC760,DH762-DH763,0)</f>
        <v>0</v>
      </c>
      <c r="GD763" s="665">
        <f>IF(DR763&gt;GD760,DI762-DI763,0)</f>
        <v>0</v>
      </c>
      <c r="GE763" s="665">
        <f>IF(DR763&gt;GE760,DJ762-DJ763,0)</f>
        <v>0</v>
      </c>
      <c r="GF763" s="665">
        <f>IF(DR763&gt;GF760,DK762-DK763,0)</f>
        <v>0</v>
      </c>
      <c r="GG763" s="665">
        <f>IF(DR763&gt;GG760,DL762-DL763,0)</f>
        <v>0</v>
      </c>
      <c r="GH763" s="665">
        <f>IF(DR763&gt;GH760,DM762-DM763,0)</f>
        <v>0</v>
      </c>
      <c r="GI763" s="665">
        <f>IF(DR763&gt;GI760,DN762-DN763,0)</f>
        <v>0</v>
      </c>
      <c r="GJ763" s="665">
        <f>IF(DR763&gt;GJ760,DO762-DO763,0)</f>
        <v>0</v>
      </c>
      <c r="GK763" s="665">
        <f>IF(DR763&gt;GK760,DP762-DP763,0)</f>
        <v>0</v>
      </c>
      <c r="GL763" s="665" t="b">
        <f>SUM(DS763:GK763)+SUM(Y757:AH757)=U757</f>
        <v>1</v>
      </c>
      <c r="GM763" s="667"/>
      <c r="GN763" s="749">
        <v>2024</v>
      </c>
      <c r="GO763" s="664">
        <f>SUMIF(DS761:GK761,GO761,DS763:GK763)</f>
        <v>0</v>
      </c>
      <c r="GP763" s="668">
        <f>SUMIF(DS761:GK761,GP761,DS763:GK763)</f>
        <v>0</v>
      </c>
      <c r="GQ763" s="668">
        <f>SUMIF(DS761:GK761,GQ761,DS763:GK763)</f>
        <v>0</v>
      </c>
      <c r="GR763" s="668">
        <f>SUMIF(DS761:GK761,GR761,DS763:GK763)</f>
        <v>0</v>
      </c>
      <c r="GS763" s="668">
        <f>SUMIF(DS761:GK761,GS761,DS763:GK763)</f>
        <v>0</v>
      </c>
      <c r="GT763" s="668">
        <f>SUMIF(DS761:GK761,GT761,DS763:GK763)</f>
        <v>0</v>
      </c>
      <c r="GU763" s="668">
        <f>SUMIF(DS761:GK761,GU761,DS763:GK763)</f>
        <v>0</v>
      </c>
      <c r="GV763" s="668">
        <f>SUMIF(DS761:GK761,GV761,DS763:GK763)</f>
        <v>0</v>
      </c>
      <c r="GW763" s="668">
        <f>SUMIF(DS761:GK761,GW761,DS763:GK763)</f>
        <v>0</v>
      </c>
      <c r="GX763" s="668">
        <f>SUMIF(DS761:GK761,GX761,DS763:GK763)</f>
        <v>0</v>
      </c>
      <c r="GY763" s="668">
        <f>SUMIF(DS761:GK761,GY761,DS763:GK763)</f>
        <v>0</v>
      </c>
      <c r="GZ763" s="646" t="b">
        <f>SUM(GO763:GY763)=(U757-SUM(Y757:AH757))</f>
        <v>1</v>
      </c>
    </row>
    <row r="764" spans="1:234" hidden="1" x14ac:dyDescent="0.25">
      <c r="A764" s="643" t="s">
        <v>208</v>
      </c>
      <c r="AI764" s="664">
        <v>2025</v>
      </c>
      <c r="AJ764" s="664">
        <v>0</v>
      </c>
      <c r="AK764" s="665">
        <f>IFERROR(#REF!/#REF!,0)</f>
        <v>0</v>
      </c>
      <c r="AL764" s="665">
        <f>IFERROR(#REF!/#REF!,0)</f>
        <v>0</v>
      </c>
      <c r="AM764" s="665">
        <f>IFERROR(#REF!/#REF!,0)</f>
        <v>0</v>
      </c>
      <c r="AN764" s="669">
        <f>IFERROR(#REF!/#REF!,0)</f>
        <v>0</v>
      </c>
      <c r="AO764" s="669">
        <f>IFERROR(#REF!/#REF!,0)</f>
        <v>0</v>
      </c>
      <c r="AP764" s="669">
        <f>IFERROR(#REF!/#REF!,0)</f>
        <v>0</v>
      </c>
      <c r="AQ764" s="669">
        <f>IFERROR(#REF!/#REF!,0)</f>
        <v>0</v>
      </c>
      <c r="AR764" s="669">
        <f>IFERROR(#REF!/#REF!,0)</f>
        <v>0</v>
      </c>
      <c r="AS764" s="669">
        <f>IFERROR(#REF!/#REF!,0)</f>
        <v>0</v>
      </c>
      <c r="AT764" s="669">
        <f>IFERROR(#REF!/#REF!,0)</f>
        <v>0</v>
      </c>
      <c r="AU764" s="666"/>
      <c r="AW764" s="749">
        <v>2025</v>
      </c>
      <c r="AX764" s="665" t="e">
        <f>#REF!</f>
        <v>#REF!</v>
      </c>
      <c r="AY764" s="665" t="e">
        <f>INDEX(AX756:BE757,MATCH(AW764,AV756:AV757,0),MATCH(AY760,AX754:BE754,0))*(INDEX(AK762:AT769,MATCH(AY760,AI762:AI769,0),MATCH(AY761,AK761:AT761,0)))</f>
        <v>#N/A</v>
      </c>
      <c r="AZ764" s="665" t="e">
        <f>INDEX(AX756:BE757,MATCH(AW764,AV756:AV757,0),MATCH(AZ760,AX754:BE754,0))*(INDEX(AK762:AT769,MATCH(AZ760,AI762:AI769,0),MATCH(AZ761,AK761:AT761,0)))</f>
        <v>#N/A</v>
      </c>
      <c r="BA764" s="665" t="e">
        <f>INDEX(AX756:BE757,MATCH(AW764,AV756:AV757,0),MATCH(BA760,AX754:BE754,0))*(INDEX(AK762:AT769,MATCH(BA760,AI762:AI769,0),MATCH(BA761,AK761:AT761,0)))</f>
        <v>#N/A</v>
      </c>
      <c r="BB764" s="665" t="e">
        <f>INDEX(AX756:BE757,MATCH(AW764,AV756:AV757,0),MATCH(BB760,AX754:BE754,0))*(INDEX(AK762:AT769,MATCH(BB760,AI762:AI769,0),MATCH(BB761,AK761:AT761,0)))</f>
        <v>#N/A</v>
      </c>
      <c r="BC764" s="665" t="e">
        <f>INDEX(AX756:BE757,MATCH(AW764,AV756:AV757,0),MATCH(BC760,AX754:BE754,0))*(INDEX(AK762:AT769,MATCH(BC760,AI762:AI769,0),MATCH(BC761,AK761:AT761,0)))</f>
        <v>#N/A</v>
      </c>
      <c r="BD764" s="665" t="e">
        <f>INDEX(AX756:BE757,MATCH(AW764,AV756:AV757,0),MATCH(BD760,AX754:BE754,0))*(INDEX(AK762:AT769,MATCH(BD760,AI762:AI769,0),MATCH(BD761,AK761:AT761,0)))</f>
        <v>#N/A</v>
      </c>
      <c r="BE764" s="665" t="e">
        <f>INDEX(AX756:BE757,MATCH(AW764,AV756:AV757,0),MATCH(BE760,AX754:BE754,0))*(INDEX(AK762:AT769,MATCH(BE760,AI762:AI769,0),MATCH(BE761,AK761:AT761,0)))</f>
        <v>#N/A</v>
      </c>
      <c r="BF764" s="665" t="e">
        <f>INDEX(AX756:BE757,MATCH(AW764,AV756:AV757,0),MATCH(BF760,AX754:BE754,0))*(INDEX(AK762:AT769,MATCH(BF760,AI762:AI769,0),MATCH(BF761,AK761:AT761,0)))</f>
        <v>#N/A</v>
      </c>
      <c r="BG764" s="665" t="e">
        <f>INDEX(AX756:BE757,MATCH(AW764,AV756:AV757,0),MATCH(BG760,AX754:BE754,0))*(INDEX(AK762:AT769,MATCH(BG760,AI762:AI769,0),MATCH(BG761,AK761:AT761,0)))</f>
        <v>#N/A</v>
      </c>
      <c r="BH764" s="665" t="e">
        <f>INDEX(AX756:BE757,MATCH(AW764,AV756:AV757,0),MATCH(BH760,AX754:BE754,0))*(INDEX(AK762:AT769,MATCH(BH760,AI762:AI769,0),MATCH(BH761,AK761:AT761,0)))</f>
        <v>#N/A</v>
      </c>
      <c r="BI764" s="665" t="e">
        <f>INDEX(AX756:BE757,MATCH(AW764,AV756:AV757,0),MATCH(BI760,AX754:BE754,0))*(INDEX(AK762:AT769,MATCH(BI760,AI762:AI769,0),MATCH(BI761,AK761:AT761,0)))</f>
        <v>#N/A</v>
      </c>
      <c r="BJ764" s="665" t="e">
        <f>INDEX(AX756:BE757,MATCH(AW764,AV756:AV757,0),MATCH(BJ760,AX754:BE754,0))*(INDEX(AK762:AT769,MATCH(BJ760,AI762:AI769,0),MATCH(BJ761,AK761:AT761,0)))</f>
        <v>#N/A</v>
      </c>
      <c r="BK764" s="665" t="e">
        <f>INDEX(AX756:BE757,MATCH(AW764,AV756:AV757,0),MATCH(BK760,AX754:BE754,0))*(INDEX(AK762:AT769,MATCH(BK760,AI762:AI769,0),MATCH(BK761,AK761:AT761,0)))</f>
        <v>#N/A</v>
      </c>
      <c r="BL764" s="665" t="e">
        <f>INDEX(AX756:BE757,MATCH(AW764,AV756:AV757,0),MATCH(BL760,AX754:BE754,0))*(INDEX(AK762:AT769,MATCH(BL760,AI762:AI769,0),MATCH(BL761,AK761:AT761,0)))</f>
        <v>#N/A</v>
      </c>
      <c r="BM764" s="665" t="e">
        <f>INDEX(AX756:BE757,MATCH(AW764,AV756:AV757,0),MATCH(BM760,AX754:BE754,0))*(INDEX(AK762:AT769,MATCH(BM760,AI762:AI769,0),MATCH(BM761,AK761:AT761,0)))</f>
        <v>#N/A</v>
      </c>
      <c r="BN764" s="665" t="e">
        <f>INDEX(AX756:BE757,MATCH(AW764,AV756:AV757,0),MATCH(BN760,AX754:BE754,0))*(INDEX(AK762:AT769,MATCH(BN760,AI762:AI769,0),MATCH(BN761,AK761:AT761,0)))</f>
        <v>#N/A</v>
      </c>
      <c r="BO764" s="665" t="e">
        <f>INDEX(AX756:BE757,MATCH(AW764,AV756:AV757,0),MATCH(BO760,AX754:BE754,0))*(INDEX(AK762:AT769,MATCH(BO760,AI762:AI769,0),MATCH(BO761,AK761:AT761,0)))</f>
        <v>#N/A</v>
      </c>
      <c r="BP764" s="665" t="e">
        <f>INDEX(AX756:BE757,MATCH(AW764,AV756:AV757,0),MATCH(BP760,AX754:BE754,0))*(INDEX(AK762:AT769,MATCH(BP760,AI762:AI769,0),MATCH(BP761,AK761:AT761,0)))</f>
        <v>#N/A</v>
      </c>
      <c r="BQ764" s="665" t="e">
        <f>INDEX(AX756:BE757,MATCH(AW764,AV756:AV757,0),MATCH(BQ760,AX754:BE754,0))*(INDEX(AK762:AT769,MATCH(BQ760,AI762:AI769,0),MATCH(BQ761,AK761:AT761,0)))</f>
        <v>#N/A</v>
      </c>
      <c r="BR764" s="665" t="e">
        <f>INDEX(AX756:BE757,MATCH(AW764,AV756:AV757,0),MATCH(BR760,AX754:BE754,0))*(INDEX(AK762:AT769,MATCH(BR760,AI762:AI769,0),MATCH(BR761,AK761:AT761,0)))</f>
        <v>#N/A</v>
      </c>
      <c r="BS764" s="665" t="e">
        <f>INDEX(AX756:BE757,MATCH(AW764,AV756:AV757,0),MATCH(BS760,AX754:BE754,0))*(INDEX(AK762:AT769,MATCH(BS760,AI762:AI769,0),MATCH(BS761,AK761:AT761,0)))</f>
        <v>#N/A</v>
      </c>
      <c r="BT764" s="665" t="e">
        <f>INDEX(AX756:BE757,MATCH(AW764,AV756:AV757,0),MATCH(BT760,AX754:BE754,0))*(INDEX(AK762:AT769,MATCH(BT760,AI762:AI769,0),MATCH(BT761,AK761:AT761,0)))</f>
        <v>#N/A</v>
      </c>
      <c r="BU764" s="665" t="e">
        <f>INDEX(AX756:BE757,MATCH(AW764,AV756:AV757,0),MATCH(BU760,AX754:BE754,0))*(INDEX(AK762:AT769,MATCH(BU760,AI762:AI769,0),MATCH(BU761,AK761:AT761,0)))</f>
        <v>#N/A</v>
      </c>
      <c r="BV764" s="665" t="e">
        <f>INDEX(AX756:BE757,MATCH(AW764,AV756:AV757,0),MATCH(BV760,AX754:BE754,0))*(INDEX(AK762:AT769,MATCH(BV760,AI762:AI769,0),MATCH(BV761,AK761:AT761,0)))</f>
        <v>#N/A</v>
      </c>
      <c r="BW764" s="665" t="e">
        <f>INDEX(AX756:BE757,MATCH(AW764,AV756:AV757,0),MATCH(BW760,AX754:BE754,0))*(INDEX(AK762:AT769,MATCH(BW760,AI762:AI769,0),MATCH(BW761,AK761:AT761,0)))</f>
        <v>#N/A</v>
      </c>
      <c r="BX764" s="665" t="e">
        <f>INDEX(AX756:BE757,MATCH(AW764,AV756:AV757,0),MATCH(BX760,AX754:BE754,0))*(INDEX(AK762:AT769,MATCH(BX760,AI762:AI769,0),MATCH(BX761,AK761:AT761,0)))</f>
        <v>#N/A</v>
      </c>
      <c r="BY764" s="665" t="e">
        <f>INDEX(AX756:BE757,MATCH(AW764,AV756:AV757,0),MATCH(BY760,AX754:BE754,0))*(INDEX(AK762:AT769,MATCH(BY760,AI762:AI769,0),MATCH(BY761,AK761:AT761,0)))</f>
        <v>#N/A</v>
      </c>
      <c r="BZ764" s="665" t="e">
        <f>INDEX(AX756:BE757,MATCH(AW764,AV756:AV757,0),MATCH(BZ760,AX754:BE754,0))*(INDEX(AK762:AT769,MATCH(BZ760,AI762:AI769,0),MATCH(BZ761,AK761:AT761,0)))</f>
        <v>#N/A</v>
      </c>
      <c r="CA764" s="665" t="e">
        <f>INDEX(AX756:BE757,MATCH(AW764,AV756:AV757,0),MATCH(CA760,AX754:BE754,0))*(INDEX(AK762:AT769,MATCH(CA760,AI762:AI769,0),MATCH(CA761,AK761:AT761,0)))</f>
        <v>#N/A</v>
      </c>
      <c r="CB764" s="665" t="e">
        <f>INDEX(AX756:BE757,MATCH(AW764,AV756:AV757,0),MATCH(CB760,AX754:BE754,0))*(INDEX(AK762:AT769,MATCH(CB760,AI762:AI769,0),MATCH(CB761,AK761:AT761,0)))</f>
        <v>#N/A</v>
      </c>
      <c r="CC764" s="665" t="e">
        <f>INDEX(AX756:BE757,MATCH(AW764,AV756:AV757,0),MATCH(CC760,AX754:BE754,0))*(INDEX(AK762:AT769,MATCH(CC760,AI762:AI769,0),MATCH(CC761,AK761:AT761,0)))</f>
        <v>#N/A</v>
      </c>
      <c r="CD764" s="665" t="e">
        <f>INDEX(AX756:BE757,MATCH(AW764,AV756:AV757,0),MATCH(CD760,AX754:BE754,0))*(INDEX(AK762:AT769,MATCH(CD760,AI762:AI769,0),MATCH(CD761,AK761:AT761,0)))</f>
        <v>#N/A</v>
      </c>
      <c r="CE764" s="665" t="e">
        <f>INDEX(AX756:BE757,MATCH(AW764,AV756:AV757,0),MATCH(CE760,AX754:BE754,0))*(INDEX(AK762:AT769,MATCH(CE760,AI762:AI769,0),MATCH(CE761,AK761:AT761,0)))</f>
        <v>#N/A</v>
      </c>
      <c r="CF764" s="665" t="e">
        <f>INDEX(AX756:BE757,MATCH(AW764,AV756:AV757,0),MATCH(CF760,AX754:BE754,0))*(INDEX(AK762:AT769,MATCH(CF760,AI762:AI769,0),MATCH(CF761,AK761:AT761,0)))</f>
        <v>#N/A</v>
      </c>
      <c r="CG764" s="665" t="e">
        <f>INDEX(AX756:BE757,MATCH(AW764,AV756:AV757,0),MATCH(CG760,AX754:BE754,0))*(INDEX(AK762:AT769,MATCH(CG760,AI762:AI769,0),MATCH(CG761,AK761:AT761,0)))</f>
        <v>#N/A</v>
      </c>
      <c r="CH764" s="665" t="e">
        <f>INDEX(AX756:BE757,MATCH(AW764,AV756:AV757,0),MATCH(CH760,AX754:BE754,0))*(INDEX(AK762:AT769,MATCH(CH760,AI762:AI769,0),MATCH(CH761,AK761:AT761,0)))</f>
        <v>#N/A</v>
      </c>
      <c r="CI764" s="665" t="e">
        <f>INDEX(AX756:BE757,MATCH(AW764,AV756:AV757,0),MATCH(CI760,AX754:BE754,0))*(INDEX(AK762:AT769,MATCH(CI760,AI762:AI769,0),MATCH(CI761,AK761:AT761,0)))</f>
        <v>#N/A</v>
      </c>
      <c r="CJ764" s="665" t="e">
        <f>INDEX(AX756:BE757,MATCH(AW764,AV756:AV757,0),MATCH(CJ760,AX754:BE754,0))*(INDEX(AK762:AT769,MATCH(CJ760,AI762:AI769,0),MATCH(CJ761,AK761:AT761,0)))</f>
        <v>#N/A</v>
      </c>
      <c r="CK764" s="665" t="e">
        <f>INDEX(AX756:BE757,MATCH(AW764,AV756:AV757,0),MATCH(CK760,AX754:BE754,0))*(INDEX(AK762:AT769,MATCH(CK760,AI762:AI769,0),MATCH(CK761,AK761:AT761,0)))</f>
        <v>#N/A</v>
      </c>
      <c r="CL764" s="665" t="e">
        <f>INDEX(AX756:BE757,MATCH(AW764,AV756:AV757,0),MATCH(CL760,AX754:BE754,0))*(INDEX(AK762:AT769,MATCH(CL760,AI762:AI769,0),MATCH(CL761,AK761:AT761,0)))</f>
        <v>#N/A</v>
      </c>
      <c r="CM764" s="665" t="e">
        <f>INDEX(AX756:BE757,MATCH(AW764,AV756:AV757,0),MATCH(CM760,AX754:BE754,0))*(INDEX(AK762:AT769,MATCH(CM760,AI762:AI769,0),MATCH(CM761,AK761:AT761,0)))</f>
        <v>#N/A</v>
      </c>
      <c r="CN764" s="665" t="e">
        <f>INDEX(AX756:BE757,MATCH(AW764,AV756:AV757,0),MATCH(CN760,AX754:BE754,0))*(INDEX(AK762:AT769,MATCH(CN760,AI762:AI769,0),MATCH(CN761,AK761:AT761,0)))</f>
        <v>#N/A</v>
      </c>
      <c r="CO764" s="665" t="e">
        <f>INDEX(AX756:BE757,MATCH(AW764,AV756:AV757,0),MATCH(CO760,AX754:BE754,0))*(INDEX(AK762:AT769,MATCH(CO760,AI762:AI769,0),MATCH(CO761,AK761:AT761,0)))</f>
        <v>#N/A</v>
      </c>
      <c r="CP764" s="665" t="e">
        <f>INDEX(AX756:BE757,MATCH(AW764,AV756:AV757,0),MATCH(CP760,AX754:BE754,0))*(INDEX(AK762:AT769,MATCH(CP760,AI762:AI769,0),MATCH(CP761,AK761:AT761,0)))</f>
        <v>#N/A</v>
      </c>
      <c r="CQ764" s="665" t="e">
        <f>INDEX(AX756:BE757,MATCH(AW764,AV756:AV757,0),MATCH(CQ760,AX754:BE754,0))*(INDEX(AK762:AT769,MATCH(CQ760,AI762:AI769,0),MATCH(CQ761,AK761:AT761,0)))</f>
        <v>#N/A</v>
      </c>
      <c r="CR764" s="665" t="e">
        <f>INDEX(AX756:BE757,MATCH(AW764,AV756:AV757,0),MATCH(CR760,AX754:BE754,0))*(INDEX(AK762:AT769,MATCH(CR760,AI762:AI769,0),MATCH(CR761,AK761:AT761,0)))</f>
        <v>#N/A</v>
      </c>
      <c r="CS764" s="665" t="e">
        <f>INDEX(AX756:BE757,MATCH(AW764,AV756:AV757,0),MATCH(CS760,AX754:BE754,0))*(INDEX(AK762:AT769,MATCH(CS760,AI762:AI769,0),MATCH(CS761,AK761:AT761,0)))</f>
        <v>#N/A</v>
      </c>
      <c r="CT764" s="665" t="e">
        <f>INDEX(AX756:BE757,MATCH(AW764,AV756:AV757,0),MATCH(CT760,AX754:BE754,0))*(INDEX(AK762:AT769,MATCH(CT760,AI762:AI769,0),MATCH(CT761,AK761:AT761,0)))</f>
        <v>#N/A</v>
      </c>
      <c r="CU764" s="665" t="e">
        <f>INDEX(AX756:BE757,MATCH(AW764,AV756:AV757,0),MATCH(CU760,AX754:BE754,0))*(INDEX(AK762:AT769,MATCH(CU760,AI762:AI769,0),MATCH(CU761,AK761:AT761,0)))</f>
        <v>#N/A</v>
      </c>
      <c r="CV764" s="665" t="e">
        <f>INDEX(AX756:BE757,MATCH(AW764,AV756:AV757,0),MATCH(CV760,AX754:BE754,0))*(INDEX(AK762:AT769,MATCH(CV760,AI762:AI769,0),MATCH(CV761,AK761:AT761,0)))</f>
        <v>#N/A</v>
      </c>
      <c r="CW764" s="665" t="e">
        <f>INDEX(AX756:BE757,MATCH(AW764,AV756:AV757,0),MATCH(CW760,AX754:BE754,0))*(INDEX(AK762:AT769,MATCH(CW760,AI762:AI769,0),MATCH(CW761,AK761:AT761,0)))</f>
        <v>#N/A</v>
      </c>
      <c r="CX764" s="665" t="e">
        <f>INDEX(AX756:BE757,MATCH(AW764,AV756:AV757,0),MATCH(CX760,AX754:BE754,0))*(INDEX(AK762:AT769,MATCH(CX760,AI762:AI769,0),MATCH(CX761,AK761:AT761,0)))</f>
        <v>#N/A</v>
      </c>
      <c r="CY764" s="665" t="e">
        <f>INDEX(AX756:BE757,MATCH(AW764,AV756:AV757,0),MATCH(CY760,AX754:BE754,0))*(INDEX(AK762:AT769,MATCH(CY760,AI762:AI769,0),MATCH(CY761,AK761:AT761,0)))</f>
        <v>#N/A</v>
      </c>
      <c r="CZ764" s="665" t="e">
        <f>INDEX(AX756:BE757,MATCH(AW764,AV756:AV757,0),MATCH(CZ760,AX754:BE754,0))*(INDEX(AK762:AT769,MATCH(CZ760,AI762:AI769,0),MATCH(CZ761,AK761:AT761,0)))</f>
        <v>#N/A</v>
      </c>
      <c r="DA764" s="665" t="e">
        <f>INDEX(AX756:BE757,MATCH(AW764,AV756:AV757,0),MATCH(DA760,AX754:BE754,0))*(INDEX(AK762:AT769,MATCH(DA760,AI762:AI769,0),MATCH(DA761,AK761:AT761,0)))</f>
        <v>#N/A</v>
      </c>
      <c r="DB764" s="665" t="e">
        <f>INDEX(AX756:BE757,MATCH(AW764,AV756:AV757,0),MATCH(DB760,AX754:BE754,0))*(INDEX(AK762:AT769,MATCH(DB760,AI762:AI769,0),MATCH(DB761,AK761:AT761,0)))</f>
        <v>#N/A</v>
      </c>
      <c r="DC764" s="665" t="e">
        <f>INDEX(AX756:BE757,MATCH(AW764,AV756:AV757,0),MATCH(DC760,AX754:BE754,0))*(INDEX(AK762:AT769,MATCH(DC760,AI762:AI769,0),MATCH(DC761,AK761:AT761,0)))</f>
        <v>#N/A</v>
      </c>
      <c r="DD764" s="665" t="e">
        <f>INDEX(AX756:BE757,MATCH(AW764,AV756:AV757,0),MATCH(DD760,AX754:BE754,0))*(INDEX(AK762:AT769,MATCH(DD760,AI762:AI769,0),MATCH(DD761,AK761:AT761,0)))</f>
        <v>#N/A</v>
      </c>
      <c r="DE764" s="665" t="e">
        <f>INDEX(AX756:BE757,MATCH(AW764,AV756:AV757,0),MATCH(DE760,AX754:BE754,0))*(INDEX(AK762:AT769,MATCH(DE760,AI762:AI769,0),MATCH(DE761,AK761:AT761,0)))</f>
        <v>#N/A</v>
      </c>
      <c r="DF764" s="665" t="e">
        <f>INDEX(AX756:BE757,MATCH(AW764,AV756:AV757,0),MATCH(DF760,AX754:BE754,0))*(INDEX(AK762:AT769,MATCH(DF760,AI762:AI769,0),MATCH(DF761,AK761:AT761,0)))</f>
        <v>#N/A</v>
      </c>
      <c r="DG764" s="665" t="e">
        <f>INDEX(AX756:BE757,MATCH(AW764,AV756:AV757,0),MATCH(DG760,AX754:BE754,0))*(INDEX(AK762:AT769,MATCH(DG760,AI762:AI769,0),MATCH(DG761,AK761:AT761,0)))</f>
        <v>#N/A</v>
      </c>
      <c r="DH764" s="665" t="e">
        <f>INDEX(AX756:BE757,MATCH(AW764,AV756:AV757,0),MATCH(DH760,AX754:BE754,0))*(INDEX(AK762:AT769,MATCH(DH760,AI762:AI769,0),MATCH(DH761,AK761:AT761,0)))</f>
        <v>#N/A</v>
      </c>
      <c r="DI764" s="665" t="e">
        <f>INDEX(AX756:BE757,MATCH(AW764,AV756:AV757,0),MATCH(DI760,AX754:BE754,0))*(INDEX(AK762:AT769,MATCH(DI760,AI762:AI769,0),MATCH(DI761,AK761:AT761,0)))</f>
        <v>#N/A</v>
      </c>
      <c r="DJ764" s="665" t="e">
        <f>INDEX(AX756:BE757,MATCH(AW764,AV756:AV757,0),MATCH(DJ760,AX754:BE754,0))*(INDEX(AK762:AT769,MATCH(DJ760,AI762:AI769,0),MATCH(DJ761,AK761:AT761,0)))</f>
        <v>#N/A</v>
      </c>
      <c r="DK764" s="665" t="e">
        <f>INDEX(AX756:BE757,MATCH(AW764,AV756:AV757,0),MATCH(DK760,AX754:BE754,0))*(INDEX(AK762:AT769,MATCH(DK760,AI762:AI769,0),MATCH(DK761,AK761:AT761,0)))</f>
        <v>#N/A</v>
      </c>
      <c r="DL764" s="665" t="e">
        <f>INDEX(AX756:BE757,MATCH(AW764,AV756:AV757,0),MATCH(DL760,AX754:BE754,0))*(INDEX(AK762:AT769,MATCH(DL760,AI762:AI769,0),MATCH(DL761,AK761:AT761,0)))</f>
        <v>#N/A</v>
      </c>
      <c r="DM764" s="665" t="e">
        <f>INDEX(AX756:BE757,MATCH(AW764,AV756:AV757,0),MATCH(DM760,AX754:BE754,0))*(INDEX(AK762:AT769,MATCH(DM760,AI762:AI769,0),MATCH(DM761,AK761:AT761,0)))</f>
        <v>#N/A</v>
      </c>
      <c r="DN764" s="665" t="e">
        <f>INDEX(AX756:BE757,MATCH(AW764,AV756:AV757,0),MATCH(DN760,AX754:BE754,0))*(INDEX(AK762:AT769,MATCH(DN760,AI762:AI769,0),MATCH(DN761,AK761:AT761,0)))</f>
        <v>#N/A</v>
      </c>
      <c r="DO764" s="665" t="e">
        <f>INDEX(AX756:BE757,MATCH(AW764,AV756:AV757,0),MATCH(DO760,AX754:BE754,0))*(INDEX(AK762:AT769,MATCH(DO760,AI762:AI769,0),MATCH(DO761,AK761:AT761,0)))</f>
        <v>#N/A</v>
      </c>
      <c r="DP764" s="665" t="e">
        <f>INDEX(AX756:BE757,MATCH(AW764,AV756:AV757,0),MATCH(DP760,AX754:BE754,0))*(INDEX(AK762:AT769,MATCH(DP760,AI762:AI769,0),MATCH(DP761,AK761:AT761,0)))</f>
        <v>#N/A</v>
      </c>
      <c r="DQ764" s="643" t="e">
        <f>SUM(AX764:DP764)=#REF!</f>
        <v>#REF!</v>
      </c>
      <c r="DR764" s="749">
        <v>2025</v>
      </c>
      <c r="DS764" s="665" t="e">
        <f>IF(DR764&gt;DS760,AX763-AX764,0)</f>
        <v>#REF!</v>
      </c>
      <c r="DT764" s="665" t="e">
        <f>IF(DR764&gt;DT760,AY763-AY764,0)</f>
        <v>#N/A</v>
      </c>
      <c r="DU764" s="665" t="e">
        <f>IF(DR764&gt;DU760,AZ763-AZ764,0)</f>
        <v>#N/A</v>
      </c>
      <c r="DV764" s="665" t="e">
        <f>IF(DR764&gt;DV760,BA763-BA764,0)</f>
        <v>#N/A</v>
      </c>
      <c r="DW764" s="665" t="e">
        <f>IF(DR764&gt;DW760,BB763-BB764,0)</f>
        <v>#N/A</v>
      </c>
      <c r="DX764" s="665" t="e">
        <f>IF(DR764&gt;DX760,BC763-BC764,0)</f>
        <v>#N/A</v>
      </c>
      <c r="DY764" s="665" t="e">
        <f>IF(DR764&gt;DY760,BD763-BD764,0)</f>
        <v>#N/A</v>
      </c>
      <c r="DZ764" s="665" t="e">
        <f>IF(DR764&gt;DZ760,BE763-BE764,0)</f>
        <v>#N/A</v>
      </c>
      <c r="EA764" s="665" t="e">
        <f>IF(DR764&gt;EA760,BF763-BF764,0)</f>
        <v>#N/A</v>
      </c>
      <c r="EB764" s="665" t="e">
        <f>IF(DR764&gt;EB760,BG763-BG764,0)</f>
        <v>#N/A</v>
      </c>
      <c r="EC764" s="665" t="e">
        <f>IF(DR764&gt;EC760,BH763-BH764,0)</f>
        <v>#N/A</v>
      </c>
      <c r="ED764" s="665">
        <f>IF(DR764&gt;ED760,BI763-BI764,0)</f>
        <v>0</v>
      </c>
      <c r="EE764" s="665">
        <f>IF(DR764&gt;EE760,BJ763-BJ764,0)</f>
        <v>0</v>
      </c>
      <c r="EF764" s="665">
        <f>IF(DR764&gt;EF760,BK763-BK764,0)</f>
        <v>0</v>
      </c>
      <c r="EG764" s="665">
        <f>IF(DR764&gt;EG760,BL763-BL764,0)</f>
        <v>0</v>
      </c>
      <c r="EH764" s="665">
        <f>IF(DR764&gt;EH760,BM763-BM764,0)</f>
        <v>0</v>
      </c>
      <c r="EI764" s="665">
        <f>IF(DR764&gt;EI760,BN763-BN764,0)</f>
        <v>0</v>
      </c>
      <c r="EJ764" s="665">
        <f>IF(DR764&gt;EJ760,BO763-BO764,0)</f>
        <v>0</v>
      </c>
      <c r="EK764" s="665">
        <f>IF(DR764&gt;EK760,BP763-BP764,0)</f>
        <v>0</v>
      </c>
      <c r="EL764" s="665">
        <f>IF(DR764&gt;EL760,BQ763-BQ764,0)</f>
        <v>0</v>
      </c>
      <c r="EM764" s="665">
        <f>IF(DR764&gt;EM760,BR763-BR764,0)</f>
        <v>0</v>
      </c>
      <c r="EN764" s="665">
        <f>IF(DR764&gt;EN760,BS763-BS764,0)</f>
        <v>0</v>
      </c>
      <c r="EO764" s="665">
        <f>IF(DR764&gt;EO760,BT763-BT764,0)</f>
        <v>0</v>
      </c>
      <c r="EP764" s="665">
        <f>IF(DR764&gt;EP760,BU763-BU764,0)</f>
        <v>0</v>
      </c>
      <c r="EQ764" s="665">
        <f>IF(DR764&gt;EQ760,BV763-BV764,0)</f>
        <v>0</v>
      </c>
      <c r="ER764" s="665">
        <f>IF(DR764&gt;ER760,BW763-BW764,0)</f>
        <v>0</v>
      </c>
      <c r="ES764" s="665">
        <f>IF(DR764&gt;ES760,BX763-BX764,0)</f>
        <v>0</v>
      </c>
      <c r="ET764" s="665">
        <f>IF(DR764&gt;ET760,BY763-BY764,0)</f>
        <v>0</v>
      </c>
      <c r="EU764" s="665">
        <f>IF(DR764&gt;EU760,BZ763-BZ764,0)</f>
        <v>0</v>
      </c>
      <c r="EV764" s="665">
        <f>IF(DR764&gt;EV760,CA763-CA764,0)</f>
        <v>0</v>
      </c>
      <c r="EW764" s="665">
        <f>IF(DR764&gt;EW760,CB763-CB764,0)</f>
        <v>0</v>
      </c>
      <c r="EX764" s="665">
        <f>IF(DR764&gt;EX760,CC763-CC764,0)</f>
        <v>0</v>
      </c>
      <c r="EY764" s="665">
        <f>IF(DR764&gt;EY760,CD763-CD764,0)</f>
        <v>0</v>
      </c>
      <c r="EZ764" s="665">
        <f>IF(DR764&gt;EZ760,CE763-CE764,0)</f>
        <v>0</v>
      </c>
      <c r="FA764" s="665">
        <f>IF(DR764&gt;FA760,CF763-CF764,0)</f>
        <v>0</v>
      </c>
      <c r="FB764" s="665">
        <f>IF(DR764&gt;FB760,CG763-CG764,0)</f>
        <v>0</v>
      </c>
      <c r="FC764" s="665">
        <f>IF(DR764&gt;FC760,CH763-CH764,0)</f>
        <v>0</v>
      </c>
      <c r="FD764" s="665">
        <f>IF(DR764&gt;FD760,CI763-CI764,0)</f>
        <v>0</v>
      </c>
      <c r="FE764" s="665">
        <f>IF(DR764&gt;FE760,CJ763-CJ764,0)</f>
        <v>0</v>
      </c>
      <c r="FF764" s="665">
        <f>IF(DR764&gt;FF760,CK763-CK764,0)</f>
        <v>0</v>
      </c>
      <c r="FG764" s="665">
        <f>IF(DR764&gt;FG760,CL763-CL764,0)</f>
        <v>0</v>
      </c>
      <c r="FH764" s="665">
        <f>IF(DR764&gt;FH760,CM763-CM764,0)</f>
        <v>0</v>
      </c>
      <c r="FI764" s="665">
        <f>IF(DR764&gt;FI760,CN763-CN764,0)</f>
        <v>0</v>
      </c>
      <c r="FJ764" s="665">
        <f>IF(DR764&gt;FJ760,CO763-CO764,0)</f>
        <v>0</v>
      </c>
      <c r="FK764" s="665">
        <f>IF(DR764&gt;FK760,CP763-CP764,0)</f>
        <v>0</v>
      </c>
      <c r="FL764" s="665">
        <f>IF(DR764&gt;FL760,CQ763-CQ764,0)</f>
        <v>0</v>
      </c>
      <c r="FM764" s="665">
        <f>IF(DR764&gt;FM760,CR763-CR764,0)</f>
        <v>0</v>
      </c>
      <c r="FN764" s="665">
        <f>IF(DR764&gt;FN760,CS763-CS764,0)</f>
        <v>0</v>
      </c>
      <c r="FO764" s="665">
        <f>IF(DR764&gt;FO760,CT763-CT764,0)</f>
        <v>0</v>
      </c>
      <c r="FP764" s="665">
        <f>IF(DR764&gt;FP760,CU763-CU764,0)</f>
        <v>0</v>
      </c>
      <c r="FQ764" s="665">
        <f>IF(DR764&gt;FQ760,CV763-CV764,0)</f>
        <v>0</v>
      </c>
      <c r="FR764" s="665">
        <f>IF(DR764&gt;FR760,CW763-CW764,0)</f>
        <v>0</v>
      </c>
      <c r="FS764" s="665">
        <f>IF(DR764&gt;FS760,CX763-CX764,0)</f>
        <v>0</v>
      </c>
      <c r="FT764" s="665">
        <f>IF(DR764&gt;FT760,CY763-CY764,0)</f>
        <v>0</v>
      </c>
      <c r="FU764" s="665">
        <f>IF(DR764&gt;FU760,CZ763-CZ764,0)</f>
        <v>0</v>
      </c>
      <c r="FV764" s="665">
        <f>IF(DR764&gt;FV760,DA763-DA764,0)</f>
        <v>0</v>
      </c>
      <c r="FW764" s="665">
        <f>IF(DR764&gt;FW760,DB763-DB764,0)</f>
        <v>0</v>
      </c>
      <c r="FX764" s="665">
        <f>IF(DR764&gt;FX760,DC763-DC764,0)</f>
        <v>0</v>
      </c>
      <c r="FY764" s="665">
        <f>IF(DR764&gt;FY760,DD763-DD764,0)</f>
        <v>0</v>
      </c>
      <c r="FZ764" s="665">
        <f>IF(DR764&gt;FZ760,DE763-DE764,0)</f>
        <v>0</v>
      </c>
      <c r="GA764" s="665">
        <f>IF(DR764&gt;GA760,DF763-DF764,0)</f>
        <v>0</v>
      </c>
      <c r="GB764" s="665">
        <f>IF(DR764&gt;GB760,DG763-DG764,0)</f>
        <v>0</v>
      </c>
      <c r="GC764" s="665">
        <f>IF(DR764&gt;GC760,DH763-DH764,0)</f>
        <v>0</v>
      </c>
      <c r="GD764" s="665">
        <f>IF(DR764&gt;GD760,DI763-DI764,0)</f>
        <v>0</v>
      </c>
      <c r="GE764" s="665">
        <f>IF(DR764&gt;GE760,DJ763-DJ764,0)</f>
        <v>0</v>
      </c>
      <c r="GF764" s="665">
        <f>IF(DR764&gt;GF760,DK763-DK764,0)</f>
        <v>0</v>
      </c>
      <c r="GG764" s="665">
        <f>IF(DR764&gt;GG760,DL763-DL764,0)</f>
        <v>0</v>
      </c>
      <c r="GH764" s="665">
        <f>IF(DR764&gt;GH760,DM763-DM764,0)</f>
        <v>0</v>
      </c>
      <c r="GI764" s="665">
        <f>IF(DR764&gt;GI760,DN763-DN764,0)</f>
        <v>0</v>
      </c>
      <c r="GJ764" s="665">
        <f>IF(DR764&gt;GJ760,DO763-DO764,0)</f>
        <v>0</v>
      </c>
      <c r="GK764" s="665">
        <f>IF(DR764&gt;GK760,DP763-DP764,0)</f>
        <v>0</v>
      </c>
      <c r="GL764" s="665" t="e">
        <f>SUM(DS764:GK764)+SUM(#REF!)=#REF!</f>
        <v>#REF!</v>
      </c>
      <c r="GM764" s="667"/>
      <c r="GN764" s="749">
        <v>2025</v>
      </c>
      <c r="GO764" s="664" t="e">
        <f>SUMIF(DS761:GK761,GO761,DS764:GK764)</f>
        <v>#REF!</v>
      </c>
      <c r="GP764" s="668" t="e">
        <f>SUMIF(DS761:GK761,GP761,DS764:GK764)</f>
        <v>#N/A</v>
      </c>
      <c r="GQ764" s="668" t="e">
        <f>SUMIF(DS761:GK761,GQ761,DS764:GK764)</f>
        <v>#N/A</v>
      </c>
      <c r="GR764" s="668" t="e">
        <f>SUMIF(DS761:GK761,GR761,DS764:GK764)</f>
        <v>#N/A</v>
      </c>
      <c r="GS764" s="668" t="e">
        <f>SUMIF(DS761:GK761,GS761,DS764:GK764)</f>
        <v>#N/A</v>
      </c>
      <c r="GT764" s="668" t="e">
        <f>SUMIF(DS761:GK761,GT761,DS764:GK764)</f>
        <v>#N/A</v>
      </c>
      <c r="GU764" s="668" t="e">
        <f>SUMIF(DS761:GK761,GU761,DS764:GK764)</f>
        <v>#N/A</v>
      </c>
      <c r="GV764" s="668" t="e">
        <f>SUMIF(DS761:GK761,GV761,DS764:GK764)</f>
        <v>#N/A</v>
      </c>
      <c r="GW764" s="668" t="e">
        <f>SUMIF(DS761:GK761,GW761,DS764:GK764)</f>
        <v>#N/A</v>
      </c>
      <c r="GX764" s="668" t="e">
        <f>SUMIF(DS761:GK761,GX761,DS764:GK764)</f>
        <v>#N/A</v>
      </c>
      <c r="GY764" s="668" t="e">
        <f>SUMIF(DS761:GK761,GY761,DS764:GK764)</f>
        <v>#N/A</v>
      </c>
      <c r="GZ764" s="646" t="e">
        <f>SUM(GO764:GY764)=(#REF!-SUM(#REF!))</f>
        <v>#REF!</v>
      </c>
    </row>
    <row r="765" spans="1:234" hidden="1" x14ac:dyDescent="0.25">
      <c r="A765" s="643" t="s">
        <v>208</v>
      </c>
      <c r="AI765" s="664">
        <v>2026</v>
      </c>
      <c r="AJ765" s="664">
        <v>0</v>
      </c>
      <c r="AK765" s="665">
        <f>IFERROR(#REF!/#REF!,0)</f>
        <v>0</v>
      </c>
      <c r="AL765" s="665">
        <f>IFERROR(#REF!/#REF!,0)</f>
        <v>0</v>
      </c>
      <c r="AM765" s="665">
        <f>IFERROR(#REF!/#REF!,0)</f>
        <v>0</v>
      </c>
      <c r="AN765" s="669">
        <f>IFERROR(#REF!/#REF!,0)</f>
        <v>0</v>
      </c>
      <c r="AO765" s="669">
        <f>IFERROR(#REF!/#REF!,0)</f>
        <v>0</v>
      </c>
      <c r="AP765" s="669">
        <f>IFERROR(#REF!/#REF!,0)</f>
        <v>0</v>
      </c>
      <c r="AQ765" s="669">
        <f>IFERROR(#REF!/#REF!,0)</f>
        <v>0</v>
      </c>
      <c r="AR765" s="669">
        <f>IFERROR(#REF!/#REF!,0)</f>
        <v>0</v>
      </c>
      <c r="AS765" s="669">
        <f>IFERROR(#REF!/#REF!,0)</f>
        <v>0</v>
      </c>
      <c r="AT765" s="669">
        <f>IFERROR(#REF!/#REF!,0)</f>
        <v>0</v>
      </c>
      <c r="AU765" s="666"/>
      <c r="AW765" s="749">
        <v>2026</v>
      </c>
      <c r="AX765" s="665" t="e">
        <f>#REF!</f>
        <v>#REF!</v>
      </c>
      <c r="AY765" s="665" t="e">
        <f>INDEX(AX756:BE757,MATCH(AW765,AV756:AV757,0),MATCH(AY760,AX754:BE754,0))*(INDEX(AK762:AT769,MATCH(AY760,AI762:AI769,0),MATCH(AY761,AK761:AT761,0)))</f>
        <v>#N/A</v>
      </c>
      <c r="AZ765" s="665" t="e">
        <f>INDEX(AX756:BE757,MATCH(AW765,AV756:AV757,0),MATCH(AZ760,AX754:BE754,0))*(INDEX(AK762:AT769,MATCH(AZ760,AI762:AI769,0),MATCH(AZ761,AK761:AT761,0)))</f>
        <v>#N/A</v>
      </c>
      <c r="BA765" s="665" t="e">
        <f>INDEX(AX756:BE757,MATCH(AW765,AV756:AV757,0),MATCH(BA760,AX754:BE754,0))*(INDEX(AK762:AT769,MATCH(BA760,AI762:AI769,0),MATCH(BA761,AK761:AT761,0)))</f>
        <v>#N/A</v>
      </c>
      <c r="BB765" s="665" t="e">
        <f>INDEX(AX756:BE757,MATCH(AW765,AV756:AV757,0),MATCH(BB760,AX754:BE754,0))*(INDEX(AK762:AT769,MATCH(BB760,AI762:AI769,0),MATCH(BB761,AK761:AT761,0)))</f>
        <v>#N/A</v>
      </c>
      <c r="BC765" s="665" t="e">
        <f>INDEX(AX756:BE757,MATCH(AW765,AV756:AV757,0),MATCH(BC760,AX754:BE754,0))*(INDEX(AK762:AT769,MATCH(BC760,AI762:AI769,0),MATCH(BC761,AK761:AT761,0)))</f>
        <v>#N/A</v>
      </c>
      <c r="BD765" s="665" t="e">
        <f>INDEX(AX756:BE757,MATCH(AW765,AV756:AV757,0),MATCH(BD760,AX754:BE754,0))*(INDEX(AK762:AT769,MATCH(BD760,AI762:AI769,0),MATCH(BD761,AK761:AT761,0)))</f>
        <v>#N/A</v>
      </c>
      <c r="BE765" s="665" t="e">
        <f>INDEX(AX756:BE757,MATCH(AW765,AV756:AV757,0),MATCH(BE760,AX754:BE754,0))*(INDEX(AK762:AT769,MATCH(BE760,AI762:AI769,0),MATCH(BE761,AK761:AT761,0)))</f>
        <v>#N/A</v>
      </c>
      <c r="BF765" s="665" t="e">
        <f>INDEX(AX756:BE757,MATCH(AW765,AV756:AV757,0),MATCH(BF760,AX754:BE754,0))*(INDEX(AK762:AT769,MATCH(BF760,AI762:AI769,0),MATCH(BF761,AK761:AT761,0)))</f>
        <v>#N/A</v>
      </c>
      <c r="BG765" s="665" t="e">
        <f>INDEX(AX756:BE757,MATCH(AW765,AV756:AV757,0),MATCH(BG760,AX754:BE754,0))*(INDEX(AK762:AT769,MATCH(BG760,AI762:AI769,0),MATCH(BG761,AK761:AT761,0)))</f>
        <v>#N/A</v>
      </c>
      <c r="BH765" s="665" t="e">
        <f>INDEX(AX756:BE757,MATCH(AW765,AV756:AV757,0),MATCH(BH760,AX754:BE754,0))*(INDEX(AK762:AT769,MATCH(BH760,AI762:AI769,0),MATCH(BH761,AK761:AT761,0)))</f>
        <v>#N/A</v>
      </c>
      <c r="BI765" s="665" t="e">
        <f>INDEX(AX756:BE757,MATCH(AW765,AV756:AV757,0),MATCH(BI760,AX754:BE754,0))*(INDEX(AK762:AT769,MATCH(BI760,AI762:AI769,0),MATCH(BI761,AK761:AT761,0)))</f>
        <v>#N/A</v>
      </c>
      <c r="BJ765" s="665" t="e">
        <f>INDEX(AX756:BE757,MATCH(AW765,AV756:AV757,0),MATCH(BJ760,AX754:BE754,0))*(INDEX(AK762:AT769,MATCH(BJ760,AI762:AI769,0),MATCH(BJ761,AK761:AT761,0)))</f>
        <v>#N/A</v>
      </c>
      <c r="BK765" s="665" t="e">
        <f>INDEX(AX756:BE757,MATCH(AW765,AV756:AV757,0),MATCH(BK760,AX754:BE754,0))*(INDEX(AK762:AT769,MATCH(BK760,AI762:AI769,0),MATCH(BK761,AK761:AT761,0)))</f>
        <v>#N/A</v>
      </c>
      <c r="BL765" s="665" t="e">
        <f>INDEX(AX756:BE757,MATCH(AW765,AV756:AV757,0),MATCH(BL760,AX754:BE754,0))*(INDEX(AK762:AT769,MATCH(BL760,AI762:AI769,0),MATCH(BL761,AK761:AT761,0)))</f>
        <v>#N/A</v>
      </c>
      <c r="BM765" s="665" t="e">
        <f>INDEX(AX756:BE757,MATCH(AW765,AV756:AV757,0),MATCH(BM760,AX754:BE754,0))*(INDEX(AK762:AT769,MATCH(BM760,AI762:AI769,0),MATCH(BM761,AK761:AT761,0)))</f>
        <v>#N/A</v>
      </c>
      <c r="BN765" s="665" t="e">
        <f>INDEX(AX756:BE757,MATCH(AW765,AV756:AV757,0),MATCH(BN760,AX754:BE754,0))*(INDEX(AK762:AT769,MATCH(BN760,AI762:AI769,0),MATCH(BN761,AK761:AT761,0)))</f>
        <v>#N/A</v>
      </c>
      <c r="BO765" s="665" t="e">
        <f>INDEX(AX756:BE757,MATCH(AW765,AV756:AV757,0),MATCH(BO760,AX754:BE754,0))*(INDEX(AK762:AT769,MATCH(BO760,AI762:AI769,0),MATCH(BO761,AK761:AT761,0)))</f>
        <v>#N/A</v>
      </c>
      <c r="BP765" s="665" t="e">
        <f>INDEX(AX756:BE757,MATCH(AW765,AV756:AV757,0),MATCH(BP760,AX754:BE754,0))*(INDEX(AK762:AT769,MATCH(BP760,AI762:AI769,0),MATCH(BP761,AK761:AT761,0)))</f>
        <v>#N/A</v>
      </c>
      <c r="BQ765" s="665" t="e">
        <f>INDEX(AX756:BE757,MATCH(AW765,AV756:AV757,0),MATCH(BQ760,AX754:BE754,0))*(INDEX(AK762:AT769,MATCH(BQ760,AI762:AI769,0),MATCH(BQ761,AK761:AT761,0)))</f>
        <v>#N/A</v>
      </c>
      <c r="BR765" s="665" t="e">
        <f>INDEX(AX756:BE757,MATCH(AW765,AV756:AV757,0),MATCH(BR760,AX754:BE754,0))*(INDEX(AK762:AT769,MATCH(BR760,AI762:AI769,0),MATCH(BR761,AK761:AT761,0)))</f>
        <v>#N/A</v>
      </c>
      <c r="BS765" s="665" t="e">
        <f>INDEX(AX756:BE757,MATCH(AW765,AV756:AV757,0),MATCH(BS760,AX754:BE754,0))*(INDEX(AK762:AT769,MATCH(BS760,AI762:AI769,0),MATCH(BS761,AK761:AT761,0)))</f>
        <v>#N/A</v>
      </c>
      <c r="BT765" s="665" t="e">
        <f>INDEX(AX756:BE757,MATCH(AW765,AV756:AV757,0),MATCH(BT760,AX754:BE754,0))*(INDEX(AK762:AT769,MATCH(BT760,AI762:AI769,0),MATCH(BT761,AK761:AT761,0)))</f>
        <v>#N/A</v>
      </c>
      <c r="BU765" s="665" t="e">
        <f>INDEX(AX756:BE757,MATCH(AW765,AV756:AV757,0),MATCH(BU760,AX754:BE754,0))*(INDEX(AK762:AT769,MATCH(BU760,AI762:AI769,0),MATCH(BU761,AK761:AT761,0)))</f>
        <v>#N/A</v>
      </c>
      <c r="BV765" s="665" t="e">
        <f>INDEX(AX756:BE757,MATCH(AW765,AV756:AV757,0),MATCH(BV760,AX754:BE754,0))*(INDEX(AK762:AT769,MATCH(BV760,AI762:AI769,0),MATCH(BV761,AK761:AT761,0)))</f>
        <v>#N/A</v>
      </c>
      <c r="BW765" s="665" t="e">
        <f>INDEX(AX756:BE757,MATCH(AW765,AV756:AV757,0),MATCH(BW760,AX754:BE754,0))*(INDEX(AK762:AT769,MATCH(BW760,AI762:AI769,0),MATCH(BW761,AK761:AT761,0)))</f>
        <v>#N/A</v>
      </c>
      <c r="BX765" s="665" t="e">
        <f>INDEX(AX756:BE757,MATCH(AW765,AV756:AV757,0),MATCH(BX760,AX754:BE754,0))*(INDEX(AK762:AT769,MATCH(BX760,AI762:AI769,0),MATCH(BX761,AK761:AT761,0)))</f>
        <v>#N/A</v>
      </c>
      <c r="BY765" s="665" t="e">
        <f>INDEX(AX756:BE757,MATCH(AW765,AV756:AV757,0),MATCH(BY760,AX754:BE754,0))*(INDEX(AK762:AT769,MATCH(BY760,AI762:AI769,0),MATCH(BY761,AK761:AT761,0)))</f>
        <v>#N/A</v>
      </c>
      <c r="BZ765" s="665" t="e">
        <f>INDEX(AX756:BE757,MATCH(AW765,AV756:AV757,0),MATCH(BZ760,AX754:BE754,0))*(INDEX(AK762:AT769,MATCH(BZ760,AI762:AI769,0),MATCH(BZ761,AK761:AT761,0)))</f>
        <v>#N/A</v>
      </c>
      <c r="CA765" s="665" t="e">
        <f>INDEX(AX756:BE757,MATCH(AW765,AV756:AV757,0),MATCH(CA760,AX754:BE754,0))*(INDEX(AK762:AT769,MATCH(CA760,AI762:AI769,0),MATCH(CA761,AK761:AT761,0)))</f>
        <v>#N/A</v>
      </c>
      <c r="CB765" s="665" t="e">
        <f>INDEX(AX756:BE757,MATCH(AW765,AV756:AV757,0),MATCH(CB760,AX754:BE754,0))*(INDEX(AK762:AT769,MATCH(CB760,AI762:AI769,0),MATCH(CB761,AK761:AT761,0)))</f>
        <v>#N/A</v>
      </c>
      <c r="CC765" s="665" t="e">
        <f>INDEX(AX756:BE757,MATCH(AW765,AV756:AV757,0),MATCH(CC760,AX754:BE754,0))*(INDEX(AK762:AT769,MATCH(CC760,AI762:AI769,0),MATCH(CC761,AK761:AT761,0)))</f>
        <v>#N/A</v>
      </c>
      <c r="CD765" s="665" t="e">
        <f>INDEX(AX756:BE757,MATCH(AW765,AV756:AV757,0),MATCH(CD760,AX754:BE754,0))*(INDEX(AK762:AT769,MATCH(CD760,AI762:AI769,0),MATCH(CD761,AK761:AT761,0)))</f>
        <v>#N/A</v>
      </c>
      <c r="CE765" s="665" t="e">
        <f>INDEX(AX756:BE757,MATCH(AW765,AV756:AV757,0),MATCH(CE760,AX754:BE754,0))*(INDEX(AK762:AT769,MATCH(CE760,AI762:AI769,0),MATCH(CE761,AK761:AT761,0)))</f>
        <v>#N/A</v>
      </c>
      <c r="CF765" s="665" t="e">
        <f>INDEX(AX756:BE757,MATCH(AW765,AV756:AV757,0),MATCH(CF760,AX754:BE754,0))*(INDEX(AK762:AT769,MATCH(CF760,AI762:AI769,0),MATCH(CF761,AK761:AT761,0)))</f>
        <v>#N/A</v>
      </c>
      <c r="CG765" s="665" t="e">
        <f>INDEX(AX756:BE757,MATCH(AW765,AV756:AV757,0),MATCH(CG760,AX754:BE754,0))*(INDEX(AK762:AT769,MATCH(CG760,AI762:AI769,0),MATCH(CG761,AK761:AT761,0)))</f>
        <v>#N/A</v>
      </c>
      <c r="CH765" s="665" t="e">
        <f>INDEX(AX756:BE757,MATCH(AW765,AV756:AV757,0),MATCH(CH760,AX754:BE754,0))*(INDEX(AK762:AT769,MATCH(CH760,AI762:AI769,0),MATCH(CH761,AK761:AT761,0)))</f>
        <v>#N/A</v>
      </c>
      <c r="CI765" s="665" t="e">
        <f>INDEX(AX756:BE757,MATCH(AW765,AV756:AV757,0),MATCH(CI760,AX754:BE754,0))*(INDEX(AK762:AT769,MATCH(CI760,AI762:AI769,0),MATCH(CI761,AK761:AT761,0)))</f>
        <v>#N/A</v>
      </c>
      <c r="CJ765" s="665" t="e">
        <f>INDEX(AX756:BE757,MATCH(AW765,AV756:AV757,0),MATCH(CJ760,AX754:BE754,0))*(INDEX(AK762:AT769,MATCH(CJ760,AI762:AI769,0),MATCH(CJ761,AK761:AT761,0)))</f>
        <v>#N/A</v>
      </c>
      <c r="CK765" s="665" t="e">
        <f>INDEX(AX756:BE757,MATCH(AW765,AV756:AV757,0),MATCH(CK760,AX754:BE754,0))*(INDEX(AK762:AT769,MATCH(CK760,AI762:AI769,0),MATCH(CK761,AK761:AT761,0)))</f>
        <v>#N/A</v>
      </c>
      <c r="CL765" s="665" t="e">
        <f>INDEX(AX756:BE757,MATCH(AW765,AV756:AV757,0),MATCH(CL760,AX754:BE754,0))*(INDEX(AK762:AT769,MATCH(CL760,AI762:AI769,0),MATCH(CL761,AK761:AT761,0)))</f>
        <v>#N/A</v>
      </c>
      <c r="CM765" s="665" t="e">
        <f>INDEX(AX756:BE757,MATCH(AW765,AV756:AV757,0),MATCH(CM760,AX754:BE754,0))*(INDEX(AK762:AT769,MATCH(CM760,AI762:AI769,0),MATCH(CM761,AK761:AT761,0)))</f>
        <v>#N/A</v>
      </c>
      <c r="CN765" s="665" t="e">
        <f>INDEX(AX756:BE757,MATCH(AW765,AV756:AV757,0),MATCH(CN760,AX754:BE754,0))*(INDEX(AK762:AT769,MATCH(CN760,AI762:AI769,0),MATCH(CN761,AK761:AT761,0)))</f>
        <v>#N/A</v>
      </c>
      <c r="CO765" s="665" t="e">
        <f>INDEX(AX756:BE757,MATCH(AW765,AV756:AV757,0),MATCH(CO760,AX754:BE754,0))*(INDEX(AK762:AT769,MATCH(CO760,AI762:AI769,0),MATCH(CO761,AK761:AT761,0)))</f>
        <v>#N/A</v>
      </c>
      <c r="CP765" s="665" t="e">
        <f>INDEX(AX756:BE757,MATCH(AW765,AV756:AV757,0),MATCH(CP760,AX754:BE754,0))*(INDEX(AK762:AT769,MATCH(CP760,AI762:AI769,0),MATCH(CP761,AK761:AT761,0)))</f>
        <v>#N/A</v>
      </c>
      <c r="CQ765" s="665" t="e">
        <f>INDEX(AX756:BE757,MATCH(AW765,AV756:AV757,0),MATCH(CQ760,AX754:BE754,0))*(INDEX(AK762:AT769,MATCH(CQ760,AI762:AI769,0),MATCH(CQ761,AK761:AT761,0)))</f>
        <v>#N/A</v>
      </c>
      <c r="CR765" s="665" t="e">
        <f>INDEX(AX756:BE757,MATCH(AW765,AV756:AV757,0),MATCH(CR760,AX754:BE754,0))*(INDEX(AK762:AT769,MATCH(CR760,AI762:AI769,0),MATCH(CR761,AK761:AT761,0)))</f>
        <v>#N/A</v>
      </c>
      <c r="CS765" s="665" t="e">
        <f>INDEX(AX756:BE757,MATCH(AW765,AV756:AV757,0),MATCH(CS760,AX754:BE754,0))*(INDEX(AK762:AT769,MATCH(CS760,AI762:AI769,0),MATCH(CS761,AK761:AT761,0)))</f>
        <v>#N/A</v>
      </c>
      <c r="CT765" s="665" t="e">
        <f>INDEX(AX756:BE757,MATCH(AW765,AV756:AV757,0),MATCH(CT760,AX754:BE754,0))*(INDEX(AK762:AT769,MATCH(CT760,AI762:AI769,0),MATCH(CT761,AK761:AT761,0)))</f>
        <v>#N/A</v>
      </c>
      <c r="CU765" s="665" t="e">
        <f>INDEX(AX756:BE757,MATCH(AW765,AV756:AV757,0),MATCH(CU760,AX754:BE754,0))*(INDEX(AK762:AT769,MATCH(CU760,AI762:AI769,0),MATCH(CU761,AK761:AT761,0)))</f>
        <v>#N/A</v>
      </c>
      <c r="CV765" s="665" t="e">
        <f>INDEX(AX756:BE757,MATCH(AW765,AV756:AV757,0),MATCH(CV760,AX754:BE754,0))*(INDEX(AK762:AT769,MATCH(CV760,AI762:AI769,0),MATCH(CV761,AK761:AT761,0)))</f>
        <v>#N/A</v>
      </c>
      <c r="CW765" s="665" t="e">
        <f>INDEX(AX756:BE757,MATCH(AW765,AV756:AV757,0),MATCH(CW760,AX754:BE754,0))*(INDEX(AK762:AT769,MATCH(CW760,AI762:AI769,0),MATCH(CW761,AK761:AT761,0)))</f>
        <v>#N/A</v>
      </c>
      <c r="CX765" s="665" t="e">
        <f>INDEX(AX756:BE757,MATCH(AW765,AV756:AV757,0),MATCH(CX760,AX754:BE754,0))*(INDEX(AK762:AT769,MATCH(CX760,AI762:AI769,0),MATCH(CX761,AK761:AT761,0)))</f>
        <v>#N/A</v>
      </c>
      <c r="CY765" s="665" t="e">
        <f>INDEX(AX756:BE757,MATCH(AW765,AV756:AV757,0),MATCH(CY760,AX754:BE754,0))*(INDEX(AK762:AT769,MATCH(CY760,AI762:AI769,0),MATCH(CY761,AK761:AT761,0)))</f>
        <v>#N/A</v>
      </c>
      <c r="CZ765" s="665" t="e">
        <f>INDEX(AX756:BE757,MATCH(AW765,AV756:AV757,0),MATCH(CZ760,AX754:BE754,0))*(INDEX(AK762:AT769,MATCH(CZ760,AI762:AI769,0),MATCH(CZ761,AK761:AT761,0)))</f>
        <v>#N/A</v>
      </c>
      <c r="DA765" s="665" t="e">
        <f>INDEX(AX756:BE757,MATCH(AW765,AV756:AV757,0),MATCH(DA760,AX754:BE754,0))*(INDEX(AK762:AT769,MATCH(DA760,AI762:AI769,0),MATCH(DA761,AK761:AT761,0)))</f>
        <v>#N/A</v>
      </c>
      <c r="DB765" s="665" t="e">
        <f>INDEX(AX756:BE757,MATCH(AW765,AV756:AV757,0),MATCH(DB760,AX754:BE754,0))*(INDEX(AK762:AT769,MATCH(DB760,AI762:AI769,0),MATCH(DB761,AK761:AT761,0)))</f>
        <v>#N/A</v>
      </c>
      <c r="DC765" s="665" t="e">
        <f>INDEX(AX756:BE757,MATCH(AW765,AV756:AV757,0),MATCH(DC760,AX754:BE754,0))*(INDEX(AK762:AT769,MATCH(DC760,AI762:AI769,0),MATCH(DC761,AK761:AT761,0)))</f>
        <v>#N/A</v>
      </c>
      <c r="DD765" s="665" t="e">
        <f>INDEX(AX756:BE757,MATCH(AW765,AV756:AV757,0),MATCH(DD760,AX754:BE754,0))*(INDEX(AK762:AT769,MATCH(DD760,AI762:AI769,0),MATCH(DD761,AK761:AT761,0)))</f>
        <v>#N/A</v>
      </c>
      <c r="DE765" s="665" t="e">
        <f>INDEX(AX756:BE757,MATCH(AW765,AV756:AV757,0),MATCH(DE760,AX754:BE754,0))*(INDEX(AK762:AT769,MATCH(DE760,AI762:AI769,0),MATCH(DE761,AK761:AT761,0)))</f>
        <v>#N/A</v>
      </c>
      <c r="DF765" s="665" t="e">
        <f>INDEX(AX756:BE757,MATCH(AW765,AV756:AV757,0),MATCH(DF760,AX754:BE754,0))*(INDEX(AK762:AT769,MATCH(DF760,AI762:AI769,0),MATCH(DF761,AK761:AT761,0)))</f>
        <v>#N/A</v>
      </c>
      <c r="DG765" s="665" t="e">
        <f>INDEX(AX756:BE757,MATCH(AW765,AV756:AV757,0),MATCH(DG760,AX754:BE754,0))*(INDEX(AK762:AT769,MATCH(DG760,AI762:AI769,0),MATCH(DG761,AK761:AT761,0)))</f>
        <v>#N/A</v>
      </c>
      <c r="DH765" s="665" t="e">
        <f>INDEX(AX756:BE757,MATCH(AW765,AV756:AV757,0),MATCH(DH760,AX754:BE754,0))*(INDEX(AK762:AT769,MATCH(DH760,AI762:AI769,0),MATCH(DH761,AK761:AT761,0)))</f>
        <v>#N/A</v>
      </c>
      <c r="DI765" s="665" t="e">
        <f>INDEX(AX756:BE757,MATCH(AW765,AV756:AV757,0),MATCH(DI760,AX754:BE754,0))*(INDEX(AK762:AT769,MATCH(DI760,AI762:AI769,0),MATCH(DI761,AK761:AT761,0)))</f>
        <v>#N/A</v>
      </c>
      <c r="DJ765" s="665" t="e">
        <f>INDEX(AX756:BE757,MATCH(AW765,AV756:AV757,0),MATCH(DJ760,AX754:BE754,0))*(INDEX(AK762:AT769,MATCH(DJ760,AI762:AI769,0),MATCH(DJ761,AK761:AT761,0)))</f>
        <v>#N/A</v>
      </c>
      <c r="DK765" s="665" t="e">
        <f>INDEX(AX756:BE757,MATCH(AW765,AV756:AV757,0),MATCH(DK760,AX754:BE754,0))*(INDEX(AK762:AT769,MATCH(DK760,AI762:AI769,0),MATCH(DK761,AK761:AT761,0)))</f>
        <v>#N/A</v>
      </c>
      <c r="DL765" s="665" t="e">
        <f>INDEX(AX756:BE757,MATCH(AW765,AV756:AV757,0),MATCH(DL760,AX754:BE754,0))*(INDEX(AK762:AT769,MATCH(DL760,AI762:AI769,0),MATCH(DL761,AK761:AT761,0)))</f>
        <v>#N/A</v>
      </c>
      <c r="DM765" s="665" t="e">
        <f>INDEX(AX756:BE757,MATCH(AW765,AV756:AV757,0),MATCH(DM760,AX754:BE754,0))*(INDEX(AK762:AT769,MATCH(DM760,AI762:AI769,0),MATCH(DM761,AK761:AT761,0)))</f>
        <v>#N/A</v>
      </c>
      <c r="DN765" s="665" t="e">
        <f>INDEX(AX756:BE757,MATCH(AW765,AV756:AV757,0),MATCH(DN760,AX754:BE754,0))*(INDEX(AK762:AT769,MATCH(DN760,AI762:AI769,0),MATCH(DN761,AK761:AT761,0)))</f>
        <v>#N/A</v>
      </c>
      <c r="DO765" s="665" t="e">
        <f>INDEX(AX756:BE757,MATCH(AW765,AV756:AV757,0),MATCH(DO760,AX754:BE754,0))*(INDEX(AK762:AT769,MATCH(DO760,AI762:AI769,0),MATCH(DO761,AK761:AT761,0)))</f>
        <v>#N/A</v>
      </c>
      <c r="DP765" s="665" t="e">
        <f>INDEX(AX756:BE757,MATCH(AW765,AV756:AV757,0),MATCH(DP760,AX754:BE754,0))*(INDEX(AK762:AT769,MATCH(DP760,AI762:AI769,0),MATCH(DP761,AK761:AT761,0)))</f>
        <v>#N/A</v>
      </c>
      <c r="DQ765" s="643" t="e">
        <f>SUM(AX765:DP765)=#REF!</f>
        <v>#REF!</v>
      </c>
      <c r="DR765" s="749">
        <v>2026</v>
      </c>
      <c r="DS765" s="665" t="e">
        <f>IF(DR765&gt;DS760,AX764-AX765,0)</f>
        <v>#REF!</v>
      </c>
      <c r="DT765" s="665" t="e">
        <f>IF(DR765&gt;DT760,AY764-AY765,0)</f>
        <v>#N/A</v>
      </c>
      <c r="DU765" s="665" t="e">
        <f>IF(DR765&gt;DU760,AZ764-AZ765,0)</f>
        <v>#N/A</v>
      </c>
      <c r="DV765" s="665" t="e">
        <f>IF(DR765&gt;DV760,BA764-BA765,0)</f>
        <v>#N/A</v>
      </c>
      <c r="DW765" s="665" t="e">
        <f>IF(DR765&gt;DW760,BB764-BB765,0)</f>
        <v>#N/A</v>
      </c>
      <c r="DX765" s="665" t="e">
        <f>IF(DR765&gt;DX760,BC764-BC765,0)</f>
        <v>#N/A</v>
      </c>
      <c r="DY765" s="665" t="e">
        <f>IF(DR765&gt;DY760,BD764-BD765,0)</f>
        <v>#N/A</v>
      </c>
      <c r="DZ765" s="665" t="e">
        <f>IF(DR765&gt;DZ760,BE764-BE765,0)</f>
        <v>#N/A</v>
      </c>
      <c r="EA765" s="665" t="e">
        <f>IF(DR765&gt;EA760,BF764-BF765,0)</f>
        <v>#N/A</v>
      </c>
      <c r="EB765" s="665" t="e">
        <f>IF(DR765&gt;EB760,BG764-BG765,0)</f>
        <v>#N/A</v>
      </c>
      <c r="EC765" s="665" t="e">
        <f>IF(DR765&gt;EC760,BH764-BH765,0)</f>
        <v>#N/A</v>
      </c>
      <c r="ED765" s="665" t="e">
        <f>IF(DR765&gt;ED760,BI764-BI765,0)</f>
        <v>#N/A</v>
      </c>
      <c r="EE765" s="665" t="e">
        <f>IF(DR765&gt;EE760,BJ764-BJ765,0)</f>
        <v>#N/A</v>
      </c>
      <c r="EF765" s="665" t="e">
        <f>IF(DR765&gt;EF760,BK764-BK765,0)</f>
        <v>#N/A</v>
      </c>
      <c r="EG765" s="665" t="e">
        <f>IF(DR765&gt;EG760,BL764-BL765,0)</f>
        <v>#N/A</v>
      </c>
      <c r="EH765" s="665" t="e">
        <f>IF(DR765&gt;EH760,BM764-BM765,0)</f>
        <v>#N/A</v>
      </c>
      <c r="EI765" s="665" t="e">
        <f>IF(DR765&gt;EI760,BN764-BN765,0)</f>
        <v>#N/A</v>
      </c>
      <c r="EJ765" s="665" t="e">
        <f>IF(DR765&gt;EJ760,BO764-BO765,0)</f>
        <v>#N/A</v>
      </c>
      <c r="EK765" s="665" t="e">
        <f>IF(DR765&gt;EK760,BP764-BP765,0)</f>
        <v>#N/A</v>
      </c>
      <c r="EL765" s="665" t="e">
        <f>IF(DR765&gt;EL760,BQ764-BQ765,0)</f>
        <v>#N/A</v>
      </c>
      <c r="EM765" s="665" t="e">
        <f>IF(DR765&gt;EM760,BR764-BR765,0)</f>
        <v>#N/A</v>
      </c>
      <c r="EN765" s="665">
        <f>IF(DR765&gt;EN760,BS764-BS765,0)</f>
        <v>0</v>
      </c>
      <c r="EO765" s="665">
        <f>IF(DR765&gt;EO760,BT764-BT765,0)</f>
        <v>0</v>
      </c>
      <c r="EP765" s="665">
        <f>IF(DR765&gt;EP760,BU764-BU765,0)</f>
        <v>0</v>
      </c>
      <c r="EQ765" s="665">
        <f>IF(DR765&gt;EQ760,BV764-BV765,0)</f>
        <v>0</v>
      </c>
      <c r="ER765" s="665">
        <f>IF(DR765&gt;ER760,BW764-BW765,0)</f>
        <v>0</v>
      </c>
      <c r="ES765" s="665">
        <f>IF(DR765&gt;ES760,BX764-BX765,0)</f>
        <v>0</v>
      </c>
      <c r="ET765" s="665">
        <f>IF(DR765&gt;ET760,BY764-BY765,0)</f>
        <v>0</v>
      </c>
      <c r="EU765" s="665">
        <f>IF(DR765&gt;EU760,BZ764-BZ765,0)</f>
        <v>0</v>
      </c>
      <c r="EV765" s="665">
        <f>IF(DR765&gt;EV760,CA764-CA765,0)</f>
        <v>0</v>
      </c>
      <c r="EW765" s="665">
        <f>IF(DR765&gt;EW760,CB764-CB765,0)</f>
        <v>0</v>
      </c>
      <c r="EX765" s="665">
        <f>IF(DR765&gt;EX760,CC764-CC765,0)</f>
        <v>0</v>
      </c>
      <c r="EY765" s="665">
        <f>IF(DR765&gt;EY760,CD764-CD765,0)</f>
        <v>0</v>
      </c>
      <c r="EZ765" s="665">
        <f>IF(DR765&gt;EZ760,CE764-CE765,0)</f>
        <v>0</v>
      </c>
      <c r="FA765" s="665">
        <f>IF(DR765&gt;FA760,CF764-CF765,0)</f>
        <v>0</v>
      </c>
      <c r="FB765" s="665">
        <f>IF(DR765&gt;FB760,CG764-CG765,0)</f>
        <v>0</v>
      </c>
      <c r="FC765" s="665">
        <f>IF(DR765&gt;FC760,CH764-CH765,0)</f>
        <v>0</v>
      </c>
      <c r="FD765" s="665">
        <f>IF(DR765&gt;FD760,CI764-CI765,0)</f>
        <v>0</v>
      </c>
      <c r="FE765" s="665">
        <f>IF(DR765&gt;FE760,CJ764-CJ765,0)</f>
        <v>0</v>
      </c>
      <c r="FF765" s="665">
        <f>IF(DR765&gt;FF760,CK764-CK765,0)</f>
        <v>0</v>
      </c>
      <c r="FG765" s="665">
        <f>IF(DR765&gt;FG760,CL764-CL765,0)</f>
        <v>0</v>
      </c>
      <c r="FH765" s="665">
        <f>IF(DR765&gt;FH760,CM764-CM765,0)</f>
        <v>0</v>
      </c>
      <c r="FI765" s="665">
        <f>IF(DR765&gt;FI760,CN764-CN765,0)</f>
        <v>0</v>
      </c>
      <c r="FJ765" s="665">
        <f>IF(DR765&gt;FJ760,CO764-CO765,0)</f>
        <v>0</v>
      </c>
      <c r="FK765" s="665">
        <f>IF(DR765&gt;FK760,CP764-CP765,0)</f>
        <v>0</v>
      </c>
      <c r="FL765" s="665">
        <f>IF(DR765&gt;FL760,CQ764-CQ765,0)</f>
        <v>0</v>
      </c>
      <c r="FM765" s="665">
        <f>IF(DR765&gt;FM760,CR764-CR765,0)</f>
        <v>0</v>
      </c>
      <c r="FN765" s="665">
        <f>IF(DR765&gt;FN760,CS764-CS765,0)</f>
        <v>0</v>
      </c>
      <c r="FO765" s="665">
        <f>IF(DR765&gt;FO760,CT764-CT765,0)</f>
        <v>0</v>
      </c>
      <c r="FP765" s="665">
        <f>IF(DR765&gt;FP760,CU764-CU765,0)</f>
        <v>0</v>
      </c>
      <c r="FQ765" s="665">
        <f>IF(DR765&gt;FQ760,CV764-CV765,0)</f>
        <v>0</v>
      </c>
      <c r="FR765" s="665">
        <f>IF(DR765&gt;FR760,CW764-CW765,0)</f>
        <v>0</v>
      </c>
      <c r="FS765" s="665">
        <f>IF(DR765&gt;FS760,CX764-CX765,0)</f>
        <v>0</v>
      </c>
      <c r="FT765" s="665">
        <f>IF(DR765&gt;FT760,CY764-CY765,0)</f>
        <v>0</v>
      </c>
      <c r="FU765" s="665">
        <f>IF(DR765&gt;FU760,CZ764-CZ765,0)</f>
        <v>0</v>
      </c>
      <c r="FV765" s="665">
        <f>IF(DR765&gt;FV760,DA764-DA765,0)</f>
        <v>0</v>
      </c>
      <c r="FW765" s="665">
        <f>IF(DR765&gt;FW760,DB764-DB765,0)</f>
        <v>0</v>
      </c>
      <c r="FX765" s="665">
        <f>IF(DR765&gt;FX760,DC764-DC765,0)</f>
        <v>0</v>
      </c>
      <c r="FY765" s="665">
        <f>IF(DR765&gt;FY760,DD764-DD765,0)</f>
        <v>0</v>
      </c>
      <c r="FZ765" s="665">
        <f>IF(DR765&gt;FZ760,DE764-DE765,0)</f>
        <v>0</v>
      </c>
      <c r="GA765" s="665">
        <f>IF(DR765&gt;GA760,DF764-DF765,0)</f>
        <v>0</v>
      </c>
      <c r="GB765" s="665">
        <f>IF(DR765&gt;GB760,DG764-DG765,0)</f>
        <v>0</v>
      </c>
      <c r="GC765" s="665">
        <f>IF(DR765&gt;GC760,DH764-DH765,0)</f>
        <v>0</v>
      </c>
      <c r="GD765" s="665">
        <f>IF(DR765&gt;GD760,DI764-DI765,0)</f>
        <v>0</v>
      </c>
      <c r="GE765" s="665">
        <f>IF(DR765&gt;GE760,DJ764-DJ765,0)</f>
        <v>0</v>
      </c>
      <c r="GF765" s="665">
        <f>IF(DR765&gt;GF760,DK764-DK765,0)</f>
        <v>0</v>
      </c>
      <c r="GG765" s="665">
        <f>IF(DR765&gt;GG760,DL764-DL765,0)</f>
        <v>0</v>
      </c>
      <c r="GH765" s="665">
        <f>IF(DR765&gt;GH760,DM764-DM765,0)</f>
        <v>0</v>
      </c>
      <c r="GI765" s="665">
        <f>IF(DR765&gt;GI760,DN764-DN765,0)</f>
        <v>0</v>
      </c>
      <c r="GJ765" s="665">
        <f>IF(DR765&gt;GJ760,DO764-DO765,0)</f>
        <v>0</v>
      </c>
      <c r="GK765" s="665">
        <f>IF(DR765&gt;GK760,DP764-DP765,0)</f>
        <v>0</v>
      </c>
      <c r="GL765" s="665" t="e">
        <f>SUM(DS765:GK765)+SUM(#REF!)=#REF!</f>
        <v>#REF!</v>
      </c>
      <c r="GM765" s="667"/>
      <c r="GN765" s="749">
        <v>2026</v>
      </c>
      <c r="GO765" s="664" t="e">
        <f>SUMIF(DS761:GK761,GO761,DS765:GK765)</f>
        <v>#REF!</v>
      </c>
      <c r="GP765" s="668" t="e">
        <f>SUMIF(DS761:GK761,GP761,DS765:GK765)</f>
        <v>#N/A</v>
      </c>
      <c r="GQ765" s="668" t="e">
        <f>SUMIF(DS761:GK761,GQ761,DS765:GK765)</f>
        <v>#N/A</v>
      </c>
      <c r="GR765" s="668" t="e">
        <f>SUMIF(DS761:GK761,GR761,DS765:GK765)</f>
        <v>#N/A</v>
      </c>
      <c r="GS765" s="668" t="e">
        <f>SUMIF(DS761:GK761,GS761,DS765:GK765)</f>
        <v>#N/A</v>
      </c>
      <c r="GT765" s="668" t="e">
        <f>SUMIF(DS761:GK761,GT761,DS765:GK765)</f>
        <v>#N/A</v>
      </c>
      <c r="GU765" s="668" t="e">
        <f>SUMIF(DS761:GK761,GU761,DS765:GK765)</f>
        <v>#N/A</v>
      </c>
      <c r="GV765" s="668" t="e">
        <f>SUMIF(DS761:GK761,GV761,DS765:GK765)</f>
        <v>#N/A</v>
      </c>
      <c r="GW765" s="668" t="e">
        <f>SUMIF(DS761:GK761,GW761,DS765:GK765)</f>
        <v>#N/A</v>
      </c>
      <c r="GX765" s="668" t="e">
        <f>SUMIF(DS761:GK761,GX761,DS765:GK765)</f>
        <v>#N/A</v>
      </c>
      <c r="GY765" s="668" t="e">
        <f>SUMIF(DS761:GK761,GY761,DS765:GK765)</f>
        <v>#N/A</v>
      </c>
      <c r="GZ765" s="646" t="e">
        <f>SUM(GO765:GY765)=(#REF!-SUM(#REF!))</f>
        <v>#REF!</v>
      </c>
    </row>
    <row r="766" spans="1:234" hidden="1" x14ac:dyDescent="0.25">
      <c r="A766" s="643" t="s">
        <v>208</v>
      </c>
      <c r="AI766" s="664">
        <v>2027</v>
      </c>
      <c r="AJ766" s="664">
        <v>0</v>
      </c>
      <c r="AK766" s="665">
        <f>IFERROR(#REF!/#REF!,0)</f>
        <v>0</v>
      </c>
      <c r="AL766" s="665">
        <f>IFERROR(#REF!/#REF!,0)</f>
        <v>0</v>
      </c>
      <c r="AM766" s="665">
        <f>IFERROR(#REF!/#REF!,0)</f>
        <v>0</v>
      </c>
      <c r="AN766" s="669">
        <f>IFERROR(#REF!/#REF!,0)</f>
        <v>0</v>
      </c>
      <c r="AO766" s="669">
        <f>IFERROR(#REF!/#REF!,0)</f>
        <v>0</v>
      </c>
      <c r="AP766" s="669">
        <f>IFERROR(#REF!/#REF!,0)</f>
        <v>0</v>
      </c>
      <c r="AQ766" s="669">
        <f>IFERROR(#REF!/#REF!,0)</f>
        <v>0</v>
      </c>
      <c r="AR766" s="669">
        <f>IFERROR(#REF!/#REF!,0)</f>
        <v>0</v>
      </c>
      <c r="AS766" s="669">
        <f>IFERROR(#REF!/#REF!,0)</f>
        <v>0</v>
      </c>
      <c r="AT766" s="669">
        <f>IFERROR(#REF!/#REF!,0)</f>
        <v>0</v>
      </c>
      <c r="AU766" s="666"/>
      <c r="AW766" s="749">
        <v>2027</v>
      </c>
      <c r="AX766" s="665" t="e">
        <f>#REF!</f>
        <v>#REF!</v>
      </c>
      <c r="AY766" s="665" t="e">
        <f>INDEX(AX756:BE757,MATCH(AW766,AV756:AV757,0),MATCH(AY760,AX754:BE754,0))*(INDEX(AK762:AT769,MATCH(AY760,AI762:AI769,0),MATCH(AY761,AK761:AT761,0)))</f>
        <v>#N/A</v>
      </c>
      <c r="AZ766" s="665" t="e">
        <f>INDEX(AX756:BE757,MATCH(AW766,AV756:AV757,0),MATCH(AZ760,AX754:BE754,0))*(INDEX(AK762:AT769,MATCH(AZ760,AI762:AI769,0),MATCH(AZ761,AK761:AT761,0)))</f>
        <v>#N/A</v>
      </c>
      <c r="BA766" s="665" t="e">
        <f>INDEX(AX756:BE757,MATCH(AW766,AV756:AV757,0),MATCH(BA760,AX754:BE754,0))*(INDEX(AK762:AT769,MATCH(BA760,AI762:AI769,0),MATCH(BA761,AK761:AT761,0)))</f>
        <v>#N/A</v>
      </c>
      <c r="BB766" s="665" t="e">
        <f>INDEX(AX756:BE757,MATCH(AW766,AV756:AV757,0),MATCH(BB760,AX754:BE754,0))*(INDEX(AK762:AT769,MATCH(BB760,AI762:AI769,0),MATCH(BB761,AK761:AT761,0)))</f>
        <v>#N/A</v>
      </c>
      <c r="BC766" s="665" t="e">
        <f>INDEX(AX756:BE757,MATCH(AW766,AV756:AV757,0),MATCH(BC760,AX754:BE754,0))*(INDEX(AK762:AT769,MATCH(BC760,AI762:AI769,0),MATCH(BC761,AK761:AT761,0)))</f>
        <v>#N/A</v>
      </c>
      <c r="BD766" s="665" t="e">
        <f>INDEX(AX756:BE757,MATCH(AW766,AV756:AV757,0),MATCH(BD760,AX754:BE754,0))*(INDEX(AK762:AT769,MATCH(BD760,AI762:AI769,0),MATCH(BD761,AK761:AT761,0)))</f>
        <v>#N/A</v>
      </c>
      <c r="BE766" s="665" t="e">
        <f>INDEX(AX756:BE757,MATCH(AW766,AV756:AV757,0),MATCH(BE760,AX754:BE754,0))*(INDEX(AK762:AT769,MATCH(BE760,AI762:AI769,0),MATCH(BE761,AK761:AT761,0)))</f>
        <v>#N/A</v>
      </c>
      <c r="BF766" s="665" t="e">
        <f>INDEX(AX756:BE757,MATCH(AW766,AV756:AV757,0),MATCH(BF760,AX754:BE754,0))*(INDEX(AK762:AT769,MATCH(BF760,AI762:AI769,0),MATCH(BF761,AK761:AT761,0)))</f>
        <v>#N/A</v>
      </c>
      <c r="BG766" s="665" t="e">
        <f>INDEX(AX756:BE757,MATCH(AW766,AV756:AV757,0),MATCH(BG760,AX754:BE754,0))*(INDEX(AK762:AT769,MATCH(BG760,AI762:AI769,0),MATCH(BG761,AK761:AT761,0)))</f>
        <v>#N/A</v>
      </c>
      <c r="BH766" s="665" t="e">
        <f>INDEX(AX756:BE757,MATCH(AW766,AV756:AV757,0),MATCH(BH760,AX754:BE754,0))*(INDEX(AK762:AT769,MATCH(BH760,AI762:AI769,0),MATCH(BH761,AK761:AT761,0)))</f>
        <v>#N/A</v>
      </c>
      <c r="BI766" s="665" t="e">
        <f>INDEX(AX756:BE757,MATCH(AW766,AV756:AV757,0),MATCH(BI760,AX754:BE754,0))*(INDEX(AK762:AT769,MATCH(BI760,AI762:AI769,0),MATCH(BI761,AK761:AT761,0)))</f>
        <v>#N/A</v>
      </c>
      <c r="BJ766" s="665" t="e">
        <f>INDEX(AX756:BE757,MATCH(AW766,AV756:AV757,0),MATCH(BJ760,AX754:BE754,0))*(INDEX(AK762:AT769,MATCH(BJ760,AI762:AI769,0),MATCH(BJ761,AK761:AT761,0)))</f>
        <v>#N/A</v>
      </c>
      <c r="BK766" s="665" t="e">
        <f>INDEX(AX756:BE757,MATCH(AW766,AV756:AV757,0),MATCH(BK760,AX754:BE754,0))*(INDEX(AK762:AT769,MATCH(BK760,AI762:AI769,0),MATCH(BK761,AK761:AT761,0)))</f>
        <v>#N/A</v>
      </c>
      <c r="BL766" s="665" t="e">
        <f>INDEX(AX756:BE757,MATCH(AW766,AV756:AV757,0),MATCH(BL760,AX754:BE754,0))*(INDEX(AK762:AT769,MATCH(BL760,AI762:AI769,0),MATCH(BL761,AK761:AT761,0)))</f>
        <v>#N/A</v>
      </c>
      <c r="BM766" s="665" t="e">
        <f>INDEX(AX756:BE757,MATCH(AW766,AV756:AV757,0),MATCH(BM760,AX754:BE754,0))*(INDEX(AK762:AT769,MATCH(BM760,AI762:AI769,0),MATCH(BM761,AK761:AT761,0)))</f>
        <v>#N/A</v>
      </c>
      <c r="BN766" s="665" t="e">
        <f>INDEX(AX756:BE757,MATCH(AW766,AV756:AV757,0),MATCH(BN760,AX754:BE754,0))*(INDEX(AK762:AT769,MATCH(BN760,AI762:AI769,0),MATCH(BN761,AK761:AT761,0)))</f>
        <v>#N/A</v>
      </c>
      <c r="BO766" s="665" t="e">
        <f>INDEX(AX756:BE757,MATCH(AW766,AV756:AV757,0),MATCH(BO760,AX754:BE754,0))*(INDEX(AK762:AT769,MATCH(BO760,AI762:AI769,0),MATCH(BO761,AK761:AT761,0)))</f>
        <v>#N/A</v>
      </c>
      <c r="BP766" s="665" t="e">
        <f>INDEX(AX756:BE757,MATCH(AW766,AV756:AV757,0),MATCH(BP760,AX754:BE754,0))*(INDEX(AK762:AT769,MATCH(BP760,AI762:AI769,0),MATCH(BP761,AK761:AT761,0)))</f>
        <v>#N/A</v>
      </c>
      <c r="BQ766" s="665" t="e">
        <f>INDEX(AX756:BE757,MATCH(AW766,AV756:AV757,0),MATCH(BQ760,AX754:BE754,0))*(INDEX(AK762:AT769,MATCH(BQ760,AI762:AI769,0),MATCH(BQ761,AK761:AT761,0)))</f>
        <v>#N/A</v>
      </c>
      <c r="BR766" s="665" t="e">
        <f>INDEX(AX756:BE757,MATCH(AW766,AV756:AV757,0),MATCH(BR760,AX754:BE754,0))*(INDEX(AK762:AT769,MATCH(BR760,AI762:AI769,0),MATCH(BR761,AK761:AT761,0)))</f>
        <v>#N/A</v>
      </c>
      <c r="BS766" s="665" t="e">
        <f>INDEX(AX756:BE757,MATCH(AW766,AV756:AV757,0),MATCH(BS760,AX754:BE754,0))*(INDEX(AK762:AT769,MATCH(BS760,AI762:AI769,0),MATCH(BS761,AK761:AT761,0)))</f>
        <v>#N/A</v>
      </c>
      <c r="BT766" s="665" t="e">
        <f>INDEX(AX756:BE757,MATCH(AW766,AV756:AV757,0),MATCH(BT760,AX754:BE754,0))*(INDEX(AK762:AT769,MATCH(BT760,AI762:AI769,0),MATCH(BT761,AK761:AT761,0)))</f>
        <v>#N/A</v>
      </c>
      <c r="BU766" s="665" t="e">
        <f>INDEX(AX756:BE757,MATCH(AW766,AV756:AV757,0),MATCH(BU760,AX754:BE754,0))*(INDEX(AK762:AT769,MATCH(BU760,AI762:AI769,0),MATCH(BU761,AK761:AT761,0)))</f>
        <v>#N/A</v>
      </c>
      <c r="BV766" s="665" t="e">
        <f>INDEX(AX756:BE757,MATCH(AW766,AV756:AV757,0),MATCH(BV760,AX754:BE754,0))*(INDEX(AK762:AT769,MATCH(BV760,AI762:AI769,0),MATCH(BV761,AK761:AT761,0)))</f>
        <v>#N/A</v>
      </c>
      <c r="BW766" s="665" t="e">
        <f>INDEX(AX756:BE757,MATCH(AW766,AV756:AV757,0),MATCH(BW760,AX754:BE754,0))*(INDEX(AK762:AT769,MATCH(BW760,AI762:AI769,0),MATCH(BW761,AK761:AT761,0)))</f>
        <v>#N/A</v>
      </c>
      <c r="BX766" s="665" t="e">
        <f>INDEX(AX756:BE757,MATCH(AW766,AV756:AV757,0),MATCH(BX760,AX754:BE754,0))*(INDEX(AK762:AT769,MATCH(BX760,AI762:AI769,0),MATCH(BX761,AK761:AT761,0)))</f>
        <v>#N/A</v>
      </c>
      <c r="BY766" s="665" t="e">
        <f>INDEX(AX756:BE757,MATCH(AW766,AV756:AV757,0),MATCH(BY760,AX754:BE754,0))*(INDEX(AK762:AT769,MATCH(BY760,AI762:AI769,0),MATCH(BY761,AK761:AT761,0)))</f>
        <v>#N/A</v>
      </c>
      <c r="BZ766" s="665" t="e">
        <f>INDEX(AX756:BE757,MATCH(AW766,AV756:AV757,0),MATCH(BZ760,AX754:BE754,0))*(INDEX(AK762:AT769,MATCH(BZ760,AI762:AI769,0),MATCH(BZ761,AK761:AT761,0)))</f>
        <v>#N/A</v>
      </c>
      <c r="CA766" s="665" t="e">
        <f>INDEX(AX756:BE757,MATCH(AW766,AV756:AV757,0),MATCH(CA760,AX754:BE754,0))*(INDEX(AK762:AT769,MATCH(CA760,AI762:AI769,0),MATCH(CA761,AK761:AT761,0)))</f>
        <v>#N/A</v>
      </c>
      <c r="CB766" s="665" t="e">
        <f>INDEX(AX756:BE757,MATCH(AW766,AV756:AV757,0),MATCH(CB760,AX754:BE754,0))*(INDEX(AK762:AT769,MATCH(CB760,AI762:AI769,0),MATCH(CB761,AK761:AT761,0)))</f>
        <v>#N/A</v>
      </c>
      <c r="CC766" s="665" t="e">
        <f>INDEX(AX756:BE757,MATCH(AW766,AV756:AV757,0),MATCH(CC760,AX754:BE754,0))*(INDEX(AK762:AT769,MATCH(CC760,AI762:AI769,0),MATCH(CC761,AK761:AT761,0)))</f>
        <v>#N/A</v>
      </c>
      <c r="CD766" s="665" t="e">
        <f>INDEX(AX756:BE757,MATCH(AW766,AV756:AV757,0),MATCH(CD760,AX754:BE754,0))*(INDEX(AK762:AT769,MATCH(CD760,AI762:AI769,0),MATCH(CD761,AK761:AT761,0)))</f>
        <v>#N/A</v>
      </c>
      <c r="CE766" s="665" t="e">
        <f>INDEX(AX756:BE757,MATCH(AW766,AV756:AV757,0),MATCH(CE760,AX754:BE754,0))*(INDEX(AK762:AT769,MATCH(CE760,AI762:AI769,0),MATCH(CE761,AK761:AT761,0)))</f>
        <v>#N/A</v>
      </c>
      <c r="CF766" s="665" t="e">
        <f>INDEX(AX756:BE757,MATCH(AW766,AV756:AV757,0),MATCH(CF760,AX754:BE754,0))*(INDEX(AK762:AT769,MATCH(CF760,AI762:AI769,0),MATCH(CF761,AK761:AT761,0)))</f>
        <v>#N/A</v>
      </c>
      <c r="CG766" s="665" t="e">
        <f>INDEX(AX756:BE757,MATCH(AW766,AV756:AV757,0),MATCH(CG760,AX754:BE754,0))*(INDEX(AK762:AT769,MATCH(CG760,AI762:AI769,0),MATCH(CG761,AK761:AT761,0)))</f>
        <v>#N/A</v>
      </c>
      <c r="CH766" s="665" t="e">
        <f>INDEX(AX756:BE757,MATCH(AW766,AV756:AV757,0),MATCH(CH760,AX754:BE754,0))*(INDEX(AK762:AT769,MATCH(CH760,AI762:AI769,0),MATCH(CH761,AK761:AT761,0)))</f>
        <v>#N/A</v>
      </c>
      <c r="CI766" s="665" t="e">
        <f>INDEX(AX756:BE757,MATCH(AW766,AV756:AV757,0),MATCH(CI760,AX754:BE754,0))*(INDEX(AK762:AT769,MATCH(CI760,AI762:AI769,0),MATCH(CI761,AK761:AT761,0)))</f>
        <v>#N/A</v>
      </c>
      <c r="CJ766" s="665" t="e">
        <f>INDEX(AX756:BE757,MATCH(AW766,AV756:AV757,0),MATCH(CJ760,AX754:BE754,0))*(INDEX(AK762:AT769,MATCH(CJ760,AI762:AI769,0),MATCH(CJ761,AK761:AT761,0)))</f>
        <v>#N/A</v>
      </c>
      <c r="CK766" s="665" t="e">
        <f>INDEX(AX756:BE757,MATCH(AW766,AV756:AV757,0),MATCH(CK760,AX754:BE754,0))*(INDEX(AK762:AT769,MATCH(CK760,AI762:AI769,0),MATCH(CK761,AK761:AT761,0)))</f>
        <v>#N/A</v>
      </c>
      <c r="CL766" s="665" t="e">
        <f>INDEX(AX756:BE757,MATCH(AW766,AV756:AV757,0),MATCH(CL760,AX754:BE754,0))*(INDEX(AK762:AT769,MATCH(CL760,AI762:AI769,0),MATCH(CL761,AK761:AT761,0)))</f>
        <v>#N/A</v>
      </c>
      <c r="CM766" s="665" t="e">
        <f>INDEX(AX756:BE757,MATCH(AW766,AV756:AV757,0),MATCH(CM760,AX754:BE754,0))*(INDEX(AK762:AT769,MATCH(CM760,AI762:AI769,0),MATCH(CM761,AK761:AT761,0)))</f>
        <v>#N/A</v>
      </c>
      <c r="CN766" s="665" t="e">
        <f>INDEX(AX756:BE757,MATCH(AW766,AV756:AV757,0),MATCH(CN760,AX754:BE754,0))*(INDEX(AK762:AT769,MATCH(CN760,AI762:AI769,0),MATCH(CN761,AK761:AT761,0)))</f>
        <v>#N/A</v>
      </c>
      <c r="CO766" s="665" t="e">
        <f>INDEX(AX756:BE757,MATCH(AW766,AV756:AV757,0),MATCH(CO760,AX754:BE754,0))*(INDEX(AK762:AT769,MATCH(CO760,AI762:AI769,0),MATCH(CO761,AK761:AT761,0)))</f>
        <v>#N/A</v>
      </c>
      <c r="CP766" s="665" t="e">
        <f>INDEX(AX756:BE757,MATCH(AW766,AV756:AV757,0),MATCH(CP760,AX754:BE754,0))*(INDEX(AK762:AT769,MATCH(CP760,AI762:AI769,0),MATCH(CP761,AK761:AT761,0)))</f>
        <v>#N/A</v>
      </c>
      <c r="CQ766" s="665" t="e">
        <f>INDEX(AX756:BE757,MATCH(AW766,AV756:AV757,0),MATCH(CQ760,AX754:BE754,0))*(INDEX(AK762:AT769,MATCH(CQ760,AI762:AI769,0),MATCH(CQ761,AK761:AT761,0)))</f>
        <v>#N/A</v>
      </c>
      <c r="CR766" s="665" t="e">
        <f>INDEX(AX756:BE757,MATCH(AW766,AV756:AV757,0),MATCH(CR760,AX754:BE754,0))*(INDEX(AK762:AT769,MATCH(CR760,AI762:AI769,0),MATCH(CR761,AK761:AT761,0)))</f>
        <v>#N/A</v>
      </c>
      <c r="CS766" s="665" t="e">
        <f>INDEX(AX756:BE757,MATCH(AW766,AV756:AV757,0),MATCH(CS760,AX754:BE754,0))*(INDEX(AK762:AT769,MATCH(CS760,AI762:AI769,0),MATCH(CS761,AK761:AT761,0)))</f>
        <v>#N/A</v>
      </c>
      <c r="CT766" s="665" t="e">
        <f>INDEX(AX756:BE757,MATCH(AW766,AV756:AV757,0),MATCH(CT760,AX754:BE754,0))*(INDEX(AK762:AT769,MATCH(CT760,AI762:AI769,0),MATCH(CT761,AK761:AT761,0)))</f>
        <v>#N/A</v>
      </c>
      <c r="CU766" s="665" t="e">
        <f>INDEX(AX756:BE757,MATCH(AW766,AV756:AV757,0),MATCH(CU760,AX754:BE754,0))*(INDEX(AK762:AT769,MATCH(CU760,AI762:AI769,0),MATCH(CU761,AK761:AT761,0)))</f>
        <v>#N/A</v>
      </c>
      <c r="CV766" s="665" t="e">
        <f>INDEX(AX756:BE757,MATCH(AW766,AV756:AV757,0),MATCH(CV760,AX754:BE754,0))*(INDEX(AK762:AT769,MATCH(CV760,AI762:AI769,0),MATCH(CV761,AK761:AT761,0)))</f>
        <v>#N/A</v>
      </c>
      <c r="CW766" s="665" t="e">
        <f>INDEX(AX756:BE757,MATCH(AW766,AV756:AV757,0),MATCH(CW760,AX754:BE754,0))*(INDEX(AK762:AT769,MATCH(CW760,AI762:AI769,0),MATCH(CW761,AK761:AT761,0)))</f>
        <v>#N/A</v>
      </c>
      <c r="CX766" s="665" t="e">
        <f>INDEX(AX756:BE757,MATCH(AW766,AV756:AV757,0),MATCH(CX760,AX754:BE754,0))*(INDEX(AK762:AT769,MATCH(CX760,AI762:AI769,0),MATCH(CX761,AK761:AT761,0)))</f>
        <v>#N/A</v>
      </c>
      <c r="CY766" s="665" t="e">
        <f>INDEX(AX756:BE757,MATCH(AW766,AV756:AV757,0),MATCH(CY760,AX754:BE754,0))*(INDEX(AK762:AT769,MATCH(CY760,AI762:AI769,0),MATCH(CY761,AK761:AT761,0)))</f>
        <v>#N/A</v>
      </c>
      <c r="CZ766" s="665" t="e">
        <f>INDEX(AX756:BE757,MATCH(AW766,AV756:AV757,0),MATCH(CZ760,AX754:BE754,0))*(INDEX(AK762:AT769,MATCH(CZ760,AI762:AI769,0),MATCH(CZ761,AK761:AT761,0)))</f>
        <v>#N/A</v>
      </c>
      <c r="DA766" s="665" t="e">
        <f>INDEX(AX756:BE757,MATCH(AW766,AV756:AV757,0),MATCH(DA760,AX754:BE754,0))*(INDEX(AK762:AT769,MATCH(DA760,AI762:AI769,0),MATCH(DA761,AK761:AT761,0)))</f>
        <v>#N/A</v>
      </c>
      <c r="DB766" s="665" t="e">
        <f>INDEX(AX756:BE757,MATCH(AW766,AV756:AV757,0),MATCH(DB760,AX754:BE754,0))*(INDEX(AK762:AT769,MATCH(DB760,AI762:AI769,0),MATCH(DB761,AK761:AT761,0)))</f>
        <v>#N/A</v>
      </c>
      <c r="DC766" s="665" t="e">
        <f>INDEX(AX756:BE757,MATCH(AW766,AV756:AV757,0),MATCH(DC760,AX754:BE754,0))*(INDEX(AK762:AT769,MATCH(DC760,AI762:AI769,0),MATCH(DC761,AK761:AT761,0)))</f>
        <v>#N/A</v>
      </c>
      <c r="DD766" s="665" t="e">
        <f>INDEX(AX756:BE757,MATCH(AW766,AV756:AV757,0),MATCH(DD760,AX754:BE754,0))*(INDEX(AK762:AT769,MATCH(DD760,AI762:AI769,0),MATCH(DD761,AK761:AT761,0)))</f>
        <v>#N/A</v>
      </c>
      <c r="DE766" s="665" t="e">
        <f>INDEX(AX756:BE757,MATCH(AW766,AV756:AV757,0),MATCH(DE760,AX754:BE754,0))*(INDEX(AK762:AT769,MATCH(DE760,AI762:AI769,0),MATCH(DE761,AK761:AT761,0)))</f>
        <v>#N/A</v>
      </c>
      <c r="DF766" s="665" t="e">
        <f>INDEX(AX756:BE757,MATCH(AW766,AV756:AV757,0),MATCH(DF760,AX754:BE754,0))*(INDEX(AK762:AT769,MATCH(DF760,AI762:AI769,0),MATCH(DF761,AK761:AT761,0)))</f>
        <v>#N/A</v>
      </c>
      <c r="DG766" s="665" t="e">
        <f>INDEX(AX756:BE757,MATCH(AW766,AV756:AV757,0),MATCH(DG760,AX754:BE754,0))*(INDEX(AK762:AT769,MATCH(DG760,AI762:AI769,0),MATCH(DG761,AK761:AT761,0)))</f>
        <v>#N/A</v>
      </c>
      <c r="DH766" s="665" t="e">
        <f>INDEX(AX756:BE757,MATCH(AW766,AV756:AV757,0),MATCH(DH760,AX754:BE754,0))*(INDEX(AK762:AT769,MATCH(DH760,AI762:AI769,0),MATCH(DH761,AK761:AT761,0)))</f>
        <v>#N/A</v>
      </c>
      <c r="DI766" s="665" t="e">
        <f>INDEX(AX756:BE757,MATCH(AW766,AV756:AV757,0),MATCH(DI760,AX754:BE754,0))*(INDEX(AK762:AT769,MATCH(DI760,AI762:AI769,0),MATCH(DI761,AK761:AT761,0)))</f>
        <v>#N/A</v>
      </c>
      <c r="DJ766" s="665" t="e">
        <f>INDEX(AX756:BE757,MATCH(AW766,AV756:AV757,0),MATCH(DJ760,AX754:BE754,0))*(INDEX(AK762:AT769,MATCH(DJ760,AI762:AI769,0),MATCH(DJ761,AK761:AT761,0)))</f>
        <v>#N/A</v>
      </c>
      <c r="DK766" s="665" t="e">
        <f>INDEX(AX756:BE757,MATCH(AW766,AV756:AV757,0),MATCH(DK760,AX754:BE754,0))*(INDEX(AK762:AT769,MATCH(DK760,AI762:AI769,0),MATCH(DK761,AK761:AT761,0)))</f>
        <v>#N/A</v>
      </c>
      <c r="DL766" s="665" t="e">
        <f>INDEX(AX756:BE757,MATCH(AW766,AV756:AV757,0),MATCH(DL760,AX754:BE754,0))*(INDEX(AK762:AT769,MATCH(DL760,AI762:AI769,0),MATCH(DL761,AK761:AT761,0)))</f>
        <v>#N/A</v>
      </c>
      <c r="DM766" s="665" t="e">
        <f>INDEX(AX756:BE757,MATCH(AW766,AV756:AV757,0),MATCH(DM760,AX754:BE754,0))*(INDEX(AK762:AT769,MATCH(DM760,AI762:AI769,0),MATCH(DM761,AK761:AT761,0)))</f>
        <v>#N/A</v>
      </c>
      <c r="DN766" s="665" t="e">
        <f>INDEX(AX756:BE757,MATCH(AW766,AV756:AV757,0),MATCH(DN760,AX754:BE754,0))*(INDEX(AK762:AT769,MATCH(DN760,AI762:AI769,0),MATCH(DN761,AK761:AT761,0)))</f>
        <v>#N/A</v>
      </c>
      <c r="DO766" s="665" t="e">
        <f>INDEX(AX756:BE757,MATCH(AW766,AV756:AV757,0),MATCH(DO760,AX754:BE754,0))*(INDEX(AK762:AT769,MATCH(DO760,AI762:AI769,0),MATCH(DO761,AK761:AT761,0)))</f>
        <v>#N/A</v>
      </c>
      <c r="DP766" s="665" t="e">
        <f>INDEX(AX756:BE757,MATCH(AW766,AV756:AV757,0),MATCH(DP760,AX754:BE754,0))*(INDEX(AK762:AT769,MATCH(DP760,AI762:AI769,0),MATCH(DP761,AK761:AT761,0)))</f>
        <v>#N/A</v>
      </c>
      <c r="DQ766" s="643" t="e">
        <f>SUM(AX766:DP766)=#REF!</f>
        <v>#REF!</v>
      </c>
      <c r="DR766" s="749">
        <v>2027</v>
      </c>
      <c r="DS766" s="665" t="e">
        <f>IF(DR766&gt;DS760,AX765-AX766,0)</f>
        <v>#REF!</v>
      </c>
      <c r="DT766" s="665" t="e">
        <f>IF(DR766&gt;DT760,AY765-AY766,0)</f>
        <v>#N/A</v>
      </c>
      <c r="DU766" s="665" t="e">
        <f>IF(DR766&gt;DU760,AZ765-AZ766,0)</f>
        <v>#N/A</v>
      </c>
      <c r="DV766" s="665" t="e">
        <f>IF(DR766&gt;DV760,BA765-BA766,0)</f>
        <v>#N/A</v>
      </c>
      <c r="DW766" s="665" t="e">
        <f>IF(DR766&gt;DW760,BB765-BB766,0)</f>
        <v>#N/A</v>
      </c>
      <c r="DX766" s="665" t="e">
        <f>IF(DR766&gt;DX760,BC765-BC766,0)</f>
        <v>#N/A</v>
      </c>
      <c r="DY766" s="665" t="e">
        <f>IF(DR766&gt;DY760,BD765-BD766,0)</f>
        <v>#N/A</v>
      </c>
      <c r="DZ766" s="665" t="e">
        <f>IF(DR766&gt;DZ760,BE765-BE766,0)</f>
        <v>#N/A</v>
      </c>
      <c r="EA766" s="665" t="e">
        <f>IF(DR766&gt;EA760,BF765-BF766,0)</f>
        <v>#N/A</v>
      </c>
      <c r="EB766" s="665" t="e">
        <f>IF(DR766&gt;EB760,BG765-BG766,0)</f>
        <v>#N/A</v>
      </c>
      <c r="EC766" s="665" t="e">
        <f>IF(DR766&gt;EC760,BH765-BH766,0)</f>
        <v>#N/A</v>
      </c>
      <c r="ED766" s="665" t="e">
        <f>IF(DR766&gt;ED760,BI765-BI766,0)</f>
        <v>#N/A</v>
      </c>
      <c r="EE766" s="665" t="e">
        <f>IF(DR766&gt;EE760,BJ765-BJ766,0)</f>
        <v>#N/A</v>
      </c>
      <c r="EF766" s="665" t="e">
        <f>IF(DR766&gt;EF760,BK765-BK766,0)</f>
        <v>#N/A</v>
      </c>
      <c r="EG766" s="665" t="e">
        <f>IF(DR766&gt;EG760,BL765-BL766,0)</f>
        <v>#N/A</v>
      </c>
      <c r="EH766" s="665" t="e">
        <f>IF(DR766&gt;EH760,BM765-BM766,0)</f>
        <v>#N/A</v>
      </c>
      <c r="EI766" s="665" t="e">
        <f>IF(DR766&gt;EI760,BN765-BN766,0)</f>
        <v>#N/A</v>
      </c>
      <c r="EJ766" s="665" t="e">
        <f>IF(DR766&gt;EJ760,BO765-BO766,0)</f>
        <v>#N/A</v>
      </c>
      <c r="EK766" s="665" t="e">
        <f>IF(DR766&gt;EK760,BP765-BP766,0)</f>
        <v>#N/A</v>
      </c>
      <c r="EL766" s="665" t="e">
        <f>IF(DR766&gt;EL760,BQ765-BQ766,0)</f>
        <v>#N/A</v>
      </c>
      <c r="EM766" s="665" t="e">
        <f>IF(DR766&gt;EM760,BR765-BR766,0)</f>
        <v>#N/A</v>
      </c>
      <c r="EN766" s="665" t="e">
        <f>IF(DR766&gt;EN760,BS765-BS766,0)</f>
        <v>#N/A</v>
      </c>
      <c r="EO766" s="665" t="e">
        <f>IF(DR766&gt;EO760,BT765-BT766,0)</f>
        <v>#N/A</v>
      </c>
      <c r="EP766" s="665" t="e">
        <f>IF(DR766&gt;EP760,BU765-BU766,0)</f>
        <v>#N/A</v>
      </c>
      <c r="EQ766" s="665" t="e">
        <f>IF(DR766&gt;EQ760,BV765-BV766,0)</f>
        <v>#N/A</v>
      </c>
      <c r="ER766" s="665" t="e">
        <f>IF(DR766&gt;ER760,BW765-BW766,0)</f>
        <v>#N/A</v>
      </c>
      <c r="ES766" s="665" t="e">
        <f>IF(DR766&gt;ES760,BX765-BX766,0)</f>
        <v>#N/A</v>
      </c>
      <c r="ET766" s="665" t="e">
        <f>IF(DR766&gt;ET760,BY765-BY766,0)</f>
        <v>#N/A</v>
      </c>
      <c r="EU766" s="665" t="e">
        <f>IF(DR766&gt;EU760,BZ765-BZ766,0)</f>
        <v>#N/A</v>
      </c>
      <c r="EV766" s="665" t="e">
        <f>IF(DR766&gt;EV760,CA765-CA766,0)</f>
        <v>#N/A</v>
      </c>
      <c r="EW766" s="665" t="e">
        <f>IF(DR766&gt;EW760,CB765-CB766,0)</f>
        <v>#N/A</v>
      </c>
      <c r="EX766" s="665">
        <f>IF(DR766&gt;EX760,CC765-CC766,0)</f>
        <v>0</v>
      </c>
      <c r="EY766" s="665">
        <f>IF(DR766&gt;EY760,CD765-CD766,0)</f>
        <v>0</v>
      </c>
      <c r="EZ766" s="665">
        <f>IF(DR766&gt;EZ760,CE765-CE766,0)</f>
        <v>0</v>
      </c>
      <c r="FA766" s="665">
        <f>IF(DR766&gt;FA760,CF765-CF766,0)</f>
        <v>0</v>
      </c>
      <c r="FB766" s="665">
        <f>IF(DR766&gt;FB760,CG765-CG766,0)</f>
        <v>0</v>
      </c>
      <c r="FC766" s="665">
        <f>IF(DR766&gt;FC760,CH765-CH766,0)</f>
        <v>0</v>
      </c>
      <c r="FD766" s="665">
        <f>IF(DR766&gt;FD760,CI765-CI766,0)</f>
        <v>0</v>
      </c>
      <c r="FE766" s="665">
        <f>IF(DR766&gt;FE760,CJ765-CJ766,0)</f>
        <v>0</v>
      </c>
      <c r="FF766" s="665">
        <f>IF(DR766&gt;FF760,CK765-CK766,0)</f>
        <v>0</v>
      </c>
      <c r="FG766" s="665">
        <f>IF(DR766&gt;FG760,CL765-CL766,0)</f>
        <v>0</v>
      </c>
      <c r="FH766" s="665">
        <f>IF(DR766&gt;FH760,CM765-CM766,0)</f>
        <v>0</v>
      </c>
      <c r="FI766" s="665">
        <f>IF(DR766&gt;FI760,CN765-CN766,0)</f>
        <v>0</v>
      </c>
      <c r="FJ766" s="665">
        <f>IF(DR766&gt;FJ760,CO765-CO766,0)</f>
        <v>0</v>
      </c>
      <c r="FK766" s="665">
        <f>IF(DR766&gt;FK760,CP765-CP766,0)</f>
        <v>0</v>
      </c>
      <c r="FL766" s="665">
        <f>IF(DR766&gt;FL760,CQ765-CQ766,0)</f>
        <v>0</v>
      </c>
      <c r="FM766" s="665">
        <f>IF(DR766&gt;FM760,CR765-CR766,0)</f>
        <v>0</v>
      </c>
      <c r="FN766" s="665">
        <f>IF(DR766&gt;FN760,CS765-CS766,0)</f>
        <v>0</v>
      </c>
      <c r="FO766" s="665">
        <f>IF(DR766&gt;FO760,CT765-CT766,0)</f>
        <v>0</v>
      </c>
      <c r="FP766" s="665">
        <f>IF(DR766&gt;FP760,CU765-CU766,0)</f>
        <v>0</v>
      </c>
      <c r="FQ766" s="665">
        <f>IF(DR766&gt;FQ760,CV765-CV766,0)</f>
        <v>0</v>
      </c>
      <c r="FR766" s="665">
        <f>IF(DR766&gt;FR760,CW765-CW766,0)</f>
        <v>0</v>
      </c>
      <c r="FS766" s="665">
        <f>IF(DR766&gt;FS760,CX765-CX766,0)</f>
        <v>0</v>
      </c>
      <c r="FT766" s="665">
        <f>IF(DR766&gt;FT760,CY765-CY766,0)</f>
        <v>0</v>
      </c>
      <c r="FU766" s="665">
        <f>IF(DR766&gt;FU760,CZ765-CZ766,0)</f>
        <v>0</v>
      </c>
      <c r="FV766" s="665">
        <f>IF(DR766&gt;FV760,DA765-DA766,0)</f>
        <v>0</v>
      </c>
      <c r="FW766" s="665">
        <f>IF(DR766&gt;FW760,DB765-DB766,0)</f>
        <v>0</v>
      </c>
      <c r="FX766" s="665">
        <f>IF(DR766&gt;FX760,DC765-DC766,0)</f>
        <v>0</v>
      </c>
      <c r="FY766" s="665">
        <f>IF(DR766&gt;FY760,DD765-DD766,0)</f>
        <v>0</v>
      </c>
      <c r="FZ766" s="665">
        <f>IF(DR766&gt;FZ760,DE765-DE766,0)</f>
        <v>0</v>
      </c>
      <c r="GA766" s="665">
        <f>IF(DR766&gt;GA760,DF765-DF766,0)</f>
        <v>0</v>
      </c>
      <c r="GB766" s="665">
        <f>IF(DR766&gt;GB760,DG765-DG766,0)</f>
        <v>0</v>
      </c>
      <c r="GC766" s="665">
        <f>IF(DR766&gt;GC760,DH765-DH766,0)</f>
        <v>0</v>
      </c>
      <c r="GD766" s="665">
        <f>IF(DR766&gt;GD760,DI765-DI766,0)</f>
        <v>0</v>
      </c>
      <c r="GE766" s="665">
        <f>IF(DR766&gt;GE760,DJ765-DJ766,0)</f>
        <v>0</v>
      </c>
      <c r="GF766" s="665">
        <f>IF(DR766&gt;GF760,DK765-DK766,0)</f>
        <v>0</v>
      </c>
      <c r="GG766" s="665">
        <f>IF(DR766&gt;GG760,DL765-DL766,0)</f>
        <v>0</v>
      </c>
      <c r="GH766" s="665">
        <f>IF(DR766&gt;GH760,DM765-DM766,0)</f>
        <v>0</v>
      </c>
      <c r="GI766" s="665">
        <f>IF(DR766&gt;GI760,DN765-DN766,0)</f>
        <v>0</v>
      </c>
      <c r="GJ766" s="665">
        <f>IF(DR766&gt;GJ760,DO765-DO766,0)</f>
        <v>0</v>
      </c>
      <c r="GK766" s="665">
        <f>IF(DR766&gt;GK760,DP765-DP766,0)</f>
        <v>0</v>
      </c>
      <c r="GL766" s="665" t="e">
        <f>SUM(DS766:GK766)+SUM(#REF!)=#REF!</f>
        <v>#REF!</v>
      </c>
      <c r="GM766" s="667"/>
      <c r="GN766" s="749">
        <v>2027</v>
      </c>
      <c r="GO766" s="664" t="e">
        <f>SUMIF(DS761:GK761,GO761,DS766:GK766)</f>
        <v>#REF!</v>
      </c>
      <c r="GP766" s="668" t="e">
        <f>SUMIF(DS761:GK761,GP761,DS766:GK766)</f>
        <v>#N/A</v>
      </c>
      <c r="GQ766" s="668" t="e">
        <f>SUMIF(DS761:GK761,GQ761,DS766:GK766)</f>
        <v>#N/A</v>
      </c>
      <c r="GR766" s="668" t="e">
        <f>SUMIF(DS761:GK761,GR761,DS766:GK766)</f>
        <v>#N/A</v>
      </c>
      <c r="GS766" s="668" t="e">
        <f>SUMIF(DS761:GK761,GS761,DS766:GK766)</f>
        <v>#N/A</v>
      </c>
      <c r="GT766" s="668" t="e">
        <f>SUMIF(DS761:GK761,GT761,DS766:GK766)</f>
        <v>#N/A</v>
      </c>
      <c r="GU766" s="668" t="e">
        <f>SUMIF(DS761:GK761,GU761,DS766:GK766)</f>
        <v>#N/A</v>
      </c>
      <c r="GV766" s="668" t="e">
        <f>SUMIF(DS761:GK761,GV761,DS766:GK766)</f>
        <v>#N/A</v>
      </c>
      <c r="GW766" s="668" t="e">
        <f>SUMIF(DS761:GK761,GW761,DS766:GK766)</f>
        <v>#N/A</v>
      </c>
      <c r="GX766" s="668" t="e">
        <f>SUMIF(DS761:GK761,GX761,DS766:GK766)</f>
        <v>#N/A</v>
      </c>
      <c r="GY766" s="668" t="e">
        <f>SUMIF(DS761:GK761,GY761,DS766:GK766)</f>
        <v>#N/A</v>
      </c>
      <c r="GZ766" s="646" t="e">
        <f>SUM(GO766:GY766)=(#REF!-SUM(#REF!))</f>
        <v>#REF!</v>
      </c>
    </row>
    <row r="767" spans="1:234" hidden="1" x14ac:dyDescent="0.25">
      <c r="A767" s="643" t="s">
        <v>208</v>
      </c>
      <c r="AI767" s="664">
        <v>2028</v>
      </c>
      <c r="AJ767" s="664">
        <v>0</v>
      </c>
      <c r="AK767" s="665">
        <f>IFERROR(#REF!/#REF!,0)</f>
        <v>0</v>
      </c>
      <c r="AL767" s="665">
        <f>IFERROR(#REF!/#REF!,0)</f>
        <v>0</v>
      </c>
      <c r="AM767" s="665">
        <f>IFERROR(#REF!/#REF!,0)</f>
        <v>0</v>
      </c>
      <c r="AN767" s="669">
        <f>IFERROR(#REF!/#REF!,0)</f>
        <v>0</v>
      </c>
      <c r="AO767" s="669">
        <f>IFERROR(#REF!/#REF!,0)</f>
        <v>0</v>
      </c>
      <c r="AP767" s="669">
        <f>IFERROR(#REF!/#REF!,0)</f>
        <v>0</v>
      </c>
      <c r="AQ767" s="669">
        <f>IFERROR(#REF!/#REF!,0)</f>
        <v>0</v>
      </c>
      <c r="AR767" s="669">
        <f>IFERROR(#REF!/#REF!,0)</f>
        <v>0</v>
      </c>
      <c r="AS767" s="669">
        <f>IFERROR(#REF!/#REF!,0)</f>
        <v>0</v>
      </c>
      <c r="AT767" s="669">
        <f>IFERROR(#REF!/#REF!,0)</f>
        <v>0</v>
      </c>
      <c r="AU767" s="666"/>
      <c r="AW767" s="749">
        <v>2028</v>
      </c>
      <c r="AX767" s="665" t="e">
        <f>#REF!</f>
        <v>#REF!</v>
      </c>
      <c r="AY767" s="665" t="e">
        <f>INDEX(AX756:BE757,MATCH(AW767,AV756:AV757,0),MATCH(AY760,AX754:BE754,0))*(INDEX(AK762:AT769,MATCH(AY760,AI762:AI769,0),MATCH(AY761,AK761:AT761,0)))</f>
        <v>#N/A</v>
      </c>
      <c r="AZ767" s="665" t="e">
        <f>INDEX(AX756:BE757,MATCH(AW767,AV756:AV757,0),MATCH(AZ760,AX754:BE754,0))*(INDEX(AK762:AT769,MATCH(AZ760,AI762:AI769,0),MATCH(AZ761,AK761:AT761,0)))</f>
        <v>#N/A</v>
      </c>
      <c r="BA767" s="665" t="e">
        <f>INDEX(AX756:BE757,MATCH(AW767,AV756:AV757,0),MATCH(BA760,AX754:BE754,0))*(INDEX(AK762:AT769,MATCH(BA760,AI762:AI769,0),MATCH(BA761,AK761:AT761,0)))</f>
        <v>#N/A</v>
      </c>
      <c r="BB767" s="665" t="e">
        <f>INDEX(AX756:BE757,MATCH(AW767,AV756:AV757,0),MATCH(BB760,AX754:BE754,0))*(INDEX(AK762:AT769,MATCH(BB760,AI762:AI769,0),MATCH(BB761,AK761:AT761,0)))</f>
        <v>#N/A</v>
      </c>
      <c r="BC767" s="665" t="e">
        <f>INDEX(AX756:BE757,MATCH(AW767,AV756:AV757,0),MATCH(BC760,AX754:BE754,0))*(INDEX(AK762:AT769,MATCH(BC760,AI762:AI769,0),MATCH(BC761,AK761:AT761,0)))</f>
        <v>#N/A</v>
      </c>
      <c r="BD767" s="665" t="e">
        <f>INDEX(AX756:BE757,MATCH(AW767,AV756:AV757,0),MATCH(BD760,AX754:BE754,0))*(INDEX(AK762:AT769,MATCH(BD760,AI762:AI769,0),MATCH(BD761,AK761:AT761,0)))</f>
        <v>#N/A</v>
      </c>
      <c r="BE767" s="665" t="e">
        <f>INDEX(AX756:BE757,MATCH(AW767,AV756:AV757,0),MATCH(BE760,AX754:BE754,0))*(INDEX(AK762:AT769,MATCH(BE760,AI762:AI769,0),MATCH(BE761,AK761:AT761,0)))</f>
        <v>#N/A</v>
      </c>
      <c r="BF767" s="665" t="e">
        <f>INDEX(AX756:BE757,MATCH(AW767,AV756:AV757,0),MATCH(BF760,AX754:BE754,0))*(INDEX(AK762:AT769,MATCH(BF760,AI762:AI769,0),MATCH(BF761,AK761:AT761,0)))</f>
        <v>#N/A</v>
      </c>
      <c r="BG767" s="665" t="e">
        <f>INDEX(AX756:BE757,MATCH(AW767,AV756:AV757,0),MATCH(BG760,AX754:BE754,0))*(INDEX(AK762:AT769,MATCH(BG760,AI762:AI769,0),MATCH(BG761,AK761:AT761,0)))</f>
        <v>#N/A</v>
      </c>
      <c r="BH767" s="665" t="e">
        <f>INDEX(AX756:BE757,MATCH(AW767,AV756:AV757,0),MATCH(BH760,AX754:BE754,0))*(INDEX(AK762:AT769,MATCH(BH760,AI762:AI769,0),MATCH(BH761,AK761:AT761,0)))</f>
        <v>#N/A</v>
      </c>
      <c r="BI767" s="665" t="e">
        <f>INDEX(AX756:BE757,MATCH(AW767,AV756:AV757,0),MATCH(BI760,AX754:BE754,0))*(INDEX(AK762:AT769,MATCH(BI760,AI762:AI769,0),MATCH(BI761,AK761:AT761,0)))</f>
        <v>#N/A</v>
      </c>
      <c r="BJ767" s="665" t="e">
        <f>INDEX(AX756:BE757,MATCH(AW767,AV756:AV757,0),MATCH(BJ760,AX754:BE754,0))*(INDEX(AK762:AT769,MATCH(BJ760,AI762:AI769,0),MATCH(BJ761,AK761:AT761,0)))</f>
        <v>#N/A</v>
      </c>
      <c r="BK767" s="665" t="e">
        <f>INDEX(AX756:BE757,MATCH(AW767,AV756:AV757,0),MATCH(BK760,AX754:BE754,0))*(INDEX(AK762:AT769,MATCH(BK760,AI762:AI769,0),MATCH(BK761,AK761:AT761,0)))</f>
        <v>#N/A</v>
      </c>
      <c r="BL767" s="665" t="e">
        <f>INDEX(AX756:BE757,MATCH(AW767,AV756:AV757,0),MATCH(BL760,AX754:BE754,0))*(INDEX(AK762:AT769,MATCH(BL760,AI762:AI769,0),MATCH(BL761,AK761:AT761,0)))</f>
        <v>#N/A</v>
      </c>
      <c r="BM767" s="665" t="e">
        <f>INDEX(AX756:BE757,MATCH(AW767,AV756:AV757,0),MATCH(BM760,AX754:BE754,0))*(INDEX(AK762:AT769,MATCH(BM760,AI762:AI769,0),MATCH(BM761,AK761:AT761,0)))</f>
        <v>#N/A</v>
      </c>
      <c r="BN767" s="665" t="e">
        <f>INDEX(AX756:BE757,MATCH(AW767,AV756:AV757,0),MATCH(BN760,AX754:BE754,0))*(INDEX(AK762:AT769,MATCH(BN760,AI762:AI769,0),MATCH(BN761,AK761:AT761,0)))</f>
        <v>#N/A</v>
      </c>
      <c r="BO767" s="665" t="e">
        <f>INDEX(AX756:BE757,MATCH(AW767,AV756:AV757,0),MATCH(BO760,AX754:BE754,0))*(INDEX(AK762:AT769,MATCH(BO760,AI762:AI769,0),MATCH(BO761,AK761:AT761,0)))</f>
        <v>#N/A</v>
      </c>
      <c r="BP767" s="665" t="e">
        <f>INDEX(AX756:BE757,MATCH(AW767,AV756:AV757,0),MATCH(BP760,AX754:BE754,0))*(INDEX(AK762:AT769,MATCH(BP760,AI762:AI769,0),MATCH(BP761,AK761:AT761,0)))</f>
        <v>#N/A</v>
      </c>
      <c r="BQ767" s="665" t="e">
        <f>INDEX(AX756:BE757,MATCH(AW767,AV756:AV757,0),MATCH(BQ760,AX754:BE754,0))*(INDEX(AK762:AT769,MATCH(BQ760,AI762:AI769,0),MATCH(BQ761,AK761:AT761,0)))</f>
        <v>#N/A</v>
      </c>
      <c r="BR767" s="665" t="e">
        <f>INDEX(AX756:BE757,MATCH(AW767,AV756:AV757,0),MATCH(BR760,AX754:BE754,0))*(INDEX(AK762:AT769,MATCH(BR760,AI762:AI769,0),MATCH(BR761,AK761:AT761,0)))</f>
        <v>#N/A</v>
      </c>
      <c r="BS767" s="665" t="e">
        <f>INDEX(AX756:BE757,MATCH(AW767,AV756:AV757,0),MATCH(BS760,AX754:BE754,0))*(INDEX(AK762:AT769,MATCH(BS760,AI762:AI769,0),MATCH(BS761,AK761:AT761,0)))</f>
        <v>#N/A</v>
      </c>
      <c r="BT767" s="665" t="e">
        <f>INDEX(AX756:BE757,MATCH(AW767,AV756:AV757,0),MATCH(BT760,AX754:BE754,0))*(INDEX(AK762:AT769,MATCH(BT760,AI762:AI769,0),MATCH(BT761,AK761:AT761,0)))</f>
        <v>#N/A</v>
      </c>
      <c r="BU767" s="665" t="e">
        <f>INDEX(AX756:BE757,MATCH(AW767,AV756:AV757,0),MATCH(BU760,AX754:BE754,0))*(INDEX(AK762:AT769,MATCH(BU760,AI762:AI769,0),MATCH(BU761,AK761:AT761,0)))</f>
        <v>#N/A</v>
      </c>
      <c r="BV767" s="665" t="e">
        <f>INDEX(AX756:BE757,MATCH(AW767,AV756:AV757,0),MATCH(BV760,AX754:BE754,0))*(INDEX(AK762:AT769,MATCH(BV760,AI762:AI769,0),MATCH(BV761,AK761:AT761,0)))</f>
        <v>#N/A</v>
      </c>
      <c r="BW767" s="665" t="e">
        <f>INDEX(AX756:BE757,MATCH(AW767,AV756:AV757,0),MATCH(BW760,AX754:BE754,0))*(INDEX(AK762:AT769,MATCH(BW760,AI762:AI769,0),MATCH(BW761,AK761:AT761,0)))</f>
        <v>#N/A</v>
      </c>
      <c r="BX767" s="665" t="e">
        <f>INDEX(AX756:BE757,MATCH(AW767,AV756:AV757,0),MATCH(BX760,AX754:BE754,0))*(INDEX(AK762:AT769,MATCH(BX760,AI762:AI769,0),MATCH(BX761,AK761:AT761,0)))</f>
        <v>#N/A</v>
      </c>
      <c r="BY767" s="665" t="e">
        <f>INDEX(AX756:BE757,MATCH(AW767,AV756:AV757,0),MATCH(BY760,AX754:BE754,0))*(INDEX(AK762:AT769,MATCH(BY760,AI762:AI769,0),MATCH(BY761,AK761:AT761,0)))</f>
        <v>#N/A</v>
      </c>
      <c r="BZ767" s="665" t="e">
        <f>INDEX(AX756:BE757,MATCH(AW767,AV756:AV757,0),MATCH(BZ760,AX754:BE754,0))*(INDEX(AK762:AT769,MATCH(BZ760,AI762:AI769,0),MATCH(BZ761,AK761:AT761,0)))</f>
        <v>#N/A</v>
      </c>
      <c r="CA767" s="665" t="e">
        <f>INDEX(AX756:BE757,MATCH(AW767,AV756:AV757,0),MATCH(CA760,AX754:BE754,0))*(INDEX(AK762:AT769,MATCH(CA760,AI762:AI769,0),MATCH(CA761,AK761:AT761,0)))</f>
        <v>#N/A</v>
      </c>
      <c r="CB767" s="665" t="e">
        <f>INDEX(AX756:BE757,MATCH(AW767,AV756:AV757,0),MATCH(CB760,AX754:BE754,0))*(INDEX(AK762:AT769,MATCH(CB760,AI762:AI769,0),MATCH(CB761,AK761:AT761,0)))</f>
        <v>#N/A</v>
      </c>
      <c r="CC767" s="665" t="e">
        <f>INDEX(AX756:BE757,MATCH(AW767,AV756:AV757,0),MATCH(CC760,AX754:BE754,0))*(INDEX(AK762:AT769,MATCH(CC760,AI762:AI769,0),MATCH(CC761,AK761:AT761,0)))</f>
        <v>#N/A</v>
      </c>
      <c r="CD767" s="665" t="e">
        <f>INDEX(AX756:BE757,MATCH(AW767,AV756:AV757,0),MATCH(CD760,AX754:BE754,0))*(INDEX(AK762:AT769,MATCH(CD760,AI762:AI769,0),MATCH(CD761,AK761:AT761,0)))</f>
        <v>#N/A</v>
      </c>
      <c r="CE767" s="665" t="e">
        <f>INDEX(AX756:BE757,MATCH(AW767,AV756:AV757,0),MATCH(CE760,AX754:BE754,0))*(INDEX(AK762:AT769,MATCH(CE760,AI762:AI769,0),MATCH(CE761,AK761:AT761,0)))</f>
        <v>#N/A</v>
      </c>
      <c r="CF767" s="665" t="e">
        <f>INDEX(AX756:BE757,MATCH(AW767,AV756:AV757,0),MATCH(CF760,AX754:BE754,0))*(INDEX(AK762:AT769,MATCH(CF760,AI762:AI769,0),MATCH(CF761,AK761:AT761,0)))</f>
        <v>#N/A</v>
      </c>
      <c r="CG767" s="665" t="e">
        <f>INDEX(AX756:BE757,MATCH(AW767,AV756:AV757,0),MATCH(CG760,AX754:BE754,0))*(INDEX(AK762:AT769,MATCH(CG760,AI762:AI769,0),MATCH(CG761,AK761:AT761,0)))</f>
        <v>#N/A</v>
      </c>
      <c r="CH767" s="665" t="e">
        <f>INDEX(AX756:BE757,MATCH(AW767,AV756:AV757,0),MATCH(CH760,AX754:BE754,0))*(INDEX(AK762:AT769,MATCH(CH760,AI762:AI769,0),MATCH(CH761,AK761:AT761,0)))</f>
        <v>#N/A</v>
      </c>
      <c r="CI767" s="665" t="e">
        <f>INDEX(AX756:BE757,MATCH(AW767,AV756:AV757,0),MATCH(CI760,AX754:BE754,0))*(INDEX(AK762:AT769,MATCH(CI760,AI762:AI769,0),MATCH(CI761,AK761:AT761,0)))</f>
        <v>#N/A</v>
      </c>
      <c r="CJ767" s="665" t="e">
        <f>INDEX(AX756:BE757,MATCH(AW767,AV756:AV757,0),MATCH(CJ760,AX754:BE754,0))*(INDEX(AK762:AT769,MATCH(CJ760,AI762:AI769,0),MATCH(CJ761,AK761:AT761,0)))</f>
        <v>#N/A</v>
      </c>
      <c r="CK767" s="665" t="e">
        <f>INDEX(AX756:BE757,MATCH(AW767,AV756:AV757,0),MATCH(CK760,AX754:BE754,0))*(INDEX(AK762:AT769,MATCH(CK760,AI762:AI769,0),MATCH(CK761,AK761:AT761,0)))</f>
        <v>#N/A</v>
      </c>
      <c r="CL767" s="665" t="e">
        <f>INDEX(AX756:BE757,MATCH(AW767,AV756:AV757,0),MATCH(CL760,AX754:BE754,0))*(INDEX(AK762:AT769,MATCH(CL760,AI762:AI769,0),MATCH(CL761,AK761:AT761,0)))</f>
        <v>#N/A</v>
      </c>
      <c r="CM767" s="665" t="e">
        <f>INDEX(AX756:BE757,MATCH(AW767,AV756:AV757,0),MATCH(CM760,AX754:BE754,0))*(INDEX(AK762:AT769,MATCH(CM760,AI762:AI769,0),MATCH(CM761,AK761:AT761,0)))</f>
        <v>#N/A</v>
      </c>
      <c r="CN767" s="665" t="e">
        <f>INDEX(AX756:BE757,MATCH(AW767,AV756:AV757,0),MATCH(CN760,AX754:BE754,0))*(INDEX(AK762:AT769,MATCH(CN760,AI762:AI769,0),MATCH(CN761,AK761:AT761,0)))</f>
        <v>#N/A</v>
      </c>
      <c r="CO767" s="665" t="e">
        <f>INDEX(AX756:BE757,MATCH(AW767,AV756:AV757,0),MATCH(CO760,AX754:BE754,0))*(INDEX(AK762:AT769,MATCH(CO760,AI762:AI769,0),MATCH(CO761,AK761:AT761,0)))</f>
        <v>#N/A</v>
      </c>
      <c r="CP767" s="665" t="e">
        <f>INDEX(AX756:BE757,MATCH(AW767,AV756:AV757,0),MATCH(CP760,AX754:BE754,0))*(INDEX(AK762:AT769,MATCH(CP760,AI762:AI769,0),MATCH(CP761,AK761:AT761,0)))</f>
        <v>#N/A</v>
      </c>
      <c r="CQ767" s="665" t="e">
        <f>INDEX(AX756:BE757,MATCH(AW767,AV756:AV757,0),MATCH(CQ760,AX754:BE754,0))*(INDEX(AK762:AT769,MATCH(CQ760,AI762:AI769,0),MATCH(CQ761,AK761:AT761,0)))</f>
        <v>#N/A</v>
      </c>
      <c r="CR767" s="665" t="e">
        <f>INDEX(AX756:BE757,MATCH(AW767,AV756:AV757,0),MATCH(CR760,AX754:BE754,0))*(INDEX(AK762:AT769,MATCH(CR760,AI762:AI769,0),MATCH(CR761,AK761:AT761,0)))</f>
        <v>#N/A</v>
      </c>
      <c r="CS767" s="665" t="e">
        <f>INDEX(AX756:BE757,MATCH(AW767,AV756:AV757,0),MATCH(CS760,AX754:BE754,0))*(INDEX(AK762:AT769,MATCH(CS760,AI762:AI769,0),MATCH(CS761,AK761:AT761,0)))</f>
        <v>#N/A</v>
      </c>
      <c r="CT767" s="665" t="e">
        <f>INDEX(AX756:BE757,MATCH(AW767,AV756:AV757,0),MATCH(CT760,AX754:BE754,0))*(INDEX(AK762:AT769,MATCH(CT760,AI762:AI769,0),MATCH(CT761,AK761:AT761,0)))</f>
        <v>#N/A</v>
      </c>
      <c r="CU767" s="665" t="e">
        <f>INDEX(AX756:BE757,MATCH(AW767,AV756:AV757,0),MATCH(CU760,AX754:BE754,0))*(INDEX(AK762:AT769,MATCH(CU760,AI762:AI769,0),MATCH(CU761,AK761:AT761,0)))</f>
        <v>#N/A</v>
      </c>
      <c r="CV767" s="665" t="e">
        <f>INDEX(AX756:BE757,MATCH(AW767,AV756:AV757,0),MATCH(CV760,AX754:BE754,0))*(INDEX(AK762:AT769,MATCH(CV760,AI762:AI769,0),MATCH(CV761,AK761:AT761,0)))</f>
        <v>#N/A</v>
      </c>
      <c r="CW767" s="665" t="e">
        <f>INDEX(AX756:BE757,MATCH(AW767,AV756:AV757,0),MATCH(CW760,AX754:BE754,0))*(INDEX(AK762:AT769,MATCH(CW760,AI762:AI769,0),MATCH(CW761,AK761:AT761,0)))</f>
        <v>#N/A</v>
      </c>
      <c r="CX767" s="665" t="e">
        <f>INDEX(AX756:BE757,MATCH(AW767,AV756:AV757,0),MATCH(CX760,AX754:BE754,0))*(INDEX(AK762:AT769,MATCH(CX760,AI762:AI769,0),MATCH(CX761,AK761:AT761,0)))</f>
        <v>#N/A</v>
      </c>
      <c r="CY767" s="665" t="e">
        <f>INDEX(AX756:BE757,MATCH(AW767,AV756:AV757,0),MATCH(CY760,AX754:BE754,0))*(INDEX(AK762:AT769,MATCH(CY760,AI762:AI769,0),MATCH(CY761,AK761:AT761,0)))</f>
        <v>#N/A</v>
      </c>
      <c r="CZ767" s="665" t="e">
        <f>INDEX(AX756:BE757,MATCH(AW767,AV756:AV757,0),MATCH(CZ760,AX754:BE754,0))*(INDEX(AK762:AT769,MATCH(CZ760,AI762:AI769,0),MATCH(CZ761,AK761:AT761,0)))</f>
        <v>#N/A</v>
      </c>
      <c r="DA767" s="665" t="e">
        <f>INDEX(AX756:BE757,MATCH(AW767,AV756:AV757,0),MATCH(DA760,AX754:BE754,0))*(INDEX(AK762:AT769,MATCH(DA760,AI762:AI769,0),MATCH(DA761,AK761:AT761,0)))</f>
        <v>#N/A</v>
      </c>
      <c r="DB767" s="665" t="e">
        <f>INDEX(AX756:BE757,MATCH(AW767,AV756:AV757,0),MATCH(DB760,AX754:BE754,0))*(INDEX(AK762:AT769,MATCH(DB760,AI762:AI769,0),MATCH(DB761,AK761:AT761,0)))</f>
        <v>#N/A</v>
      </c>
      <c r="DC767" s="665" t="e">
        <f>INDEX(AX756:BE757,MATCH(AW767,AV756:AV757,0),MATCH(DC760,AX754:BE754,0))*(INDEX(AK762:AT769,MATCH(DC760,AI762:AI769,0),MATCH(DC761,AK761:AT761,0)))</f>
        <v>#N/A</v>
      </c>
      <c r="DD767" s="665" t="e">
        <f>INDEX(AX756:BE757,MATCH(AW767,AV756:AV757,0),MATCH(DD760,AX754:BE754,0))*(INDEX(AK762:AT769,MATCH(DD760,AI762:AI769,0),MATCH(DD761,AK761:AT761,0)))</f>
        <v>#N/A</v>
      </c>
      <c r="DE767" s="665" t="e">
        <f>INDEX(AX756:BE757,MATCH(AW767,AV756:AV757,0),MATCH(DE760,AX754:BE754,0))*(INDEX(AK762:AT769,MATCH(DE760,AI762:AI769,0),MATCH(DE761,AK761:AT761,0)))</f>
        <v>#N/A</v>
      </c>
      <c r="DF767" s="665" t="e">
        <f>INDEX(AX756:BE757,MATCH(AW767,AV756:AV757,0),MATCH(DF760,AX754:BE754,0))*(INDEX(AK762:AT769,MATCH(DF760,AI762:AI769,0),MATCH(DF761,AK761:AT761,0)))</f>
        <v>#N/A</v>
      </c>
      <c r="DG767" s="665" t="e">
        <f>INDEX(AX756:BE757,MATCH(AW767,AV756:AV757,0),MATCH(DG760,AX754:BE754,0))*(INDEX(AK762:AT769,MATCH(DG760,AI762:AI769,0),MATCH(DG761,AK761:AT761,0)))</f>
        <v>#N/A</v>
      </c>
      <c r="DH767" s="665" t="e">
        <f>INDEX(AX756:BE757,MATCH(AW767,AV756:AV757,0),MATCH(DH760,AX754:BE754,0))*(INDEX(AK762:AT769,MATCH(DH760,AI762:AI769,0),MATCH(DH761,AK761:AT761,0)))</f>
        <v>#N/A</v>
      </c>
      <c r="DI767" s="665" t="e">
        <f>INDEX(AX756:BE757,MATCH(AW767,AV756:AV757,0),MATCH(DI760,AX754:BE754,0))*(INDEX(AK762:AT769,MATCH(DI760,AI762:AI769,0),MATCH(DI761,AK761:AT761,0)))</f>
        <v>#N/A</v>
      </c>
      <c r="DJ767" s="665" t="e">
        <f>INDEX(AX756:BE757,MATCH(AW767,AV756:AV757,0),MATCH(DJ760,AX754:BE754,0))*(INDEX(AK762:AT769,MATCH(DJ760,AI762:AI769,0),MATCH(DJ761,AK761:AT761,0)))</f>
        <v>#N/A</v>
      </c>
      <c r="DK767" s="665" t="e">
        <f>INDEX(AX756:BE757,MATCH(AW767,AV756:AV757,0),MATCH(DK760,AX754:BE754,0))*(INDEX(AK762:AT769,MATCH(DK760,AI762:AI769,0),MATCH(DK761,AK761:AT761,0)))</f>
        <v>#N/A</v>
      </c>
      <c r="DL767" s="665" t="e">
        <f>INDEX(AX756:BE757,MATCH(AW767,AV756:AV757,0),MATCH(DL760,AX754:BE754,0))*(INDEX(AK762:AT769,MATCH(DL760,AI762:AI769,0),MATCH(DL761,AK761:AT761,0)))</f>
        <v>#N/A</v>
      </c>
      <c r="DM767" s="665" t="e">
        <f>INDEX(AX756:BE757,MATCH(AW767,AV756:AV757,0),MATCH(DM760,AX754:BE754,0))*(INDEX(AK762:AT769,MATCH(DM760,AI762:AI769,0),MATCH(DM761,AK761:AT761,0)))</f>
        <v>#N/A</v>
      </c>
      <c r="DN767" s="665" t="e">
        <f>INDEX(AX756:BE757,MATCH(AW767,AV756:AV757,0),MATCH(DN760,AX754:BE754,0))*(INDEX(AK762:AT769,MATCH(DN760,AI762:AI769,0),MATCH(DN761,AK761:AT761,0)))</f>
        <v>#N/A</v>
      </c>
      <c r="DO767" s="665" t="e">
        <f>INDEX(AX756:BE757,MATCH(AW767,AV756:AV757,0),MATCH(DO760,AX754:BE754,0))*(INDEX(AK762:AT769,MATCH(DO760,AI762:AI769,0),MATCH(DO761,AK761:AT761,0)))</f>
        <v>#N/A</v>
      </c>
      <c r="DP767" s="665" t="e">
        <f>INDEX(AX756:BE757,MATCH(AW767,AV756:AV757,0),MATCH(DP760,AX754:BE754,0))*(INDEX(AK762:AT769,MATCH(DP760,AI762:AI769,0),MATCH(DP761,AK761:AT761,0)))</f>
        <v>#N/A</v>
      </c>
      <c r="DQ767" s="643" t="e">
        <f>SUM(AX767:DP767)=#REF!</f>
        <v>#REF!</v>
      </c>
      <c r="DR767" s="749">
        <v>2028</v>
      </c>
      <c r="DS767" s="665" t="e">
        <f>IF(DR767&gt;DS760,AX766-AX767,0)</f>
        <v>#REF!</v>
      </c>
      <c r="DT767" s="665" t="e">
        <f>IF(DR767&gt;DT760,AY766-AY767,0)</f>
        <v>#N/A</v>
      </c>
      <c r="DU767" s="665" t="e">
        <f>IF(DR767&gt;DU760,AZ766-AZ767,0)</f>
        <v>#N/A</v>
      </c>
      <c r="DV767" s="665" t="e">
        <f>IF(DR767&gt;DV760,BA766-BA767,0)</f>
        <v>#N/A</v>
      </c>
      <c r="DW767" s="665" t="e">
        <f>IF(DR767&gt;DW760,BB766-BB767,0)</f>
        <v>#N/A</v>
      </c>
      <c r="DX767" s="665" t="e">
        <f>IF(DR767&gt;DX760,BC766-BC767,0)</f>
        <v>#N/A</v>
      </c>
      <c r="DY767" s="665" t="e">
        <f>IF(DR767&gt;DY760,BD766-BD767,0)</f>
        <v>#N/A</v>
      </c>
      <c r="DZ767" s="665" t="e">
        <f>IF(DR767&gt;DZ760,BE766-BE767,0)</f>
        <v>#N/A</v>
      </c>
      <c r="EA767" s="665" t="e">
        <f>IF(DR767&gt;EA760,BF766-BF767,0)</f>
        <v>#N/A</v>
      </c>
      <c r="EB767" s="665" t="e">
        <f>IF(DR767&gt;EB760,BG766-BG767,0)</f>
        <v>#N/A</v>
      </c>
      <c r="EC767" s="665" t="e">
        <f>IF(DR767&gt;EC760,BH766-BH767,0)</f>
        <v>#N/A</v>
      </c>
      <c r="ED767" s="665" t="e">
        <f>IF(DR767&gt;ED760,BI766-BI767,0)</f>
        <v>#N/A</v>
      </c>
      <c r="EE767" s="665" t="e">
        <f>IF(DR767&gt;EE760,BJ766-BJ767,0)</f>
        <v>#N/A</v>
      </c>
      <c r="EF767" s="665" t="e">
        <f>IF(DR767&gt;EF760,BK766-BK767,0)</f>
        <v>#N/A</v>
      </c>
      <c r="EG767" s="665" t="e">
        <f>IF(DR767&gt;EG760,BL766-BL767,0)</f>
        <v>#N/A</v>
      </c>
      <c r="EH767" s="665" t="e">
        <f>IF(DR767&gt;EH760,BM766-BM767,0)</f>
        <v>#N/A</v>
      </c>
      <c r="EI767" s="665" t="e">
        <f>IF(DR767&gt;EI760,BN766-BN767,0)</f>
        <v>#N/A</v>
      </c>
      <c r="EJ767" s="665" t="e">
        <f>IF(DR767&gt;EJ760,BO766-BO767,0)</f>
        <v>#N/A</v>
      </c>
      <c r="EK767" s="665" t="e">
        <f>IF(DR767&gt;EK760,BP766-BP767,0)</f>
        <v>#N/A</v>
      </c>
      <c r="EL767" s="665" t="e">
        <f>IF(DR767&gt;EL760,BQ766-BQ767,0)</f>
        <v>#N/A</v>
      </c>
      <c r="EM767" s="665" t="e">
        <f>IF(DR767&gt;EM760,BR766-BR767,0)</f>
        <v>#N/A</v>
      </c>
      <c r="EN767" s="665" t="e">
        <f>IF(DR767&gt;EN760,BS766-BS767,0)</f>
        <v>#N/A</v>
      </c>
      <c r="EO767" s="665" t="e">
        <f>IF(DR767&gt;EO760,BT766-BT767,0)</f>
        <v>#N/A</v>
      </c>
      <c r="EP767" s="665" t="e">
        <f>IF(DR767&gt;EP760,BU766-BU767,0)</f>
        <v>#N/A</v>
      </c>
      <c r="EQ767" s="665" t="e">
        <f>IF(DR767&gt;EQ760,BV766-BV767,0)</f>
        <v>#N/A</v>
      </c>
      <c r="ER767" s="665" t="e">
        <f>IF(DR767&gt;ER760,BW766-BW767,0)</f>
        <v>#N/A</v>
      </c>
      <c r="ES767" s="665" t="e">
        <f>IF(DR767&gt;ES760,BX766-BX767,0)</f>
        <v>#N/A</v>
      </c>
      <c r="ET767" s="665" t="e">
        <f>IF(DR767&gt;ET760,BY766-BY767,0)</f>
        <v>#N/A</v>
      </c>
      <c r="EU767" s="665" t="e">
        <f>IF(DR767&gt;EU760,BZ766-BZ767,0)</f>
        <v>#N/A</v>
      </c>
      <c r="EV767" s="665" t="e">
        <f>IF(DR767&gt;EV760,CA766-CA767,0)</f>
        <v>#N/A</v>
      </c>
      <c r="EW767" s="665" t="e">
        <f>IF(DR767&gt;EW760,CB766-CB767,0)</f>
        <v>#N/A</v>
      </c>
      <c r="EX767" s="665" t="e">
        <f>IF(DR767&gt;EX760,CC766-CC767,0)</f>
        <v>#N/A</v>
      </c>
      <c r="EY767" s="665" t="e">
        <f>IF(DR767&gt;EY760,CD766-CD767,0)</f>
        <v>#N/A</v>
      </c>
      <c r="EZ767" s="665" t="e">
        <f>IF(DR767&gt;EZ760,CE766-CE767,0)</f>
        <v>#N/A</v>
      </c>
      <c r="FA767" s="665" t="e">
        <f>IF(DR767&gt;FA760,CF766-CF767,0)</f>
        <v>#N/A</v>
      </c>
      <c r="FB767" s="665" t="e">
        <f>IF(DR767&gt;FB760,CG766-CG767,0)</f>
        <v>#N/A</v>
      </c>
      <c r="FC767" s="665" t="e">
        <f>IF(DR767&gt;FC760,CH766-CH767,0)</f>
        <v>#N/A</v>
      </c>
      <c r="FD767" s="665" t="e">
        <f>IF(DR767&gt;FD760,CI766-CI767,0)</f>
        <v>#N/A</v>
      </c>
      <c r="FE767" s="665" t="e">
        <f>IF(DR767&gt;FE760,CJ766-CJ767,0)</f>
        <v>#N/A</v>
      </c>
      <c r="FF767" s="665" t="e">
        <f>IF(DR767&gt;FF760,CK766-CK767,0)</f>
        <v>#N/A</v>
      </c>
      <c r="FG767" s="665" t="e">
        <f>IF(DR767&gt;FG760,CL766-CL767,0)</f>
        <v>#N/A</v>
      </c>
      <c r="FH767" s="665">
        <f>IF(DR767&gt;FH760,CM766-CM767,0)</f>
        <v>0</v>
      </c>
      <c r="FI767" s="665">
        <f>IF(DR767&gt;FI760,CN766-CN767,0)</f>
        <v>0</v>
      </c>
      <c r="FJ767" s="665">
        <f>IF(DR767&gt;FJ760,CO766-CO767,0)</f>
        <v>0</v>
      </c>
      <c r="FK767" s="665">
        <f>IF(DR767&gt;FK760,CP766-CP767,0)</f>
        <v>0</v>
      </c>
      <c r="FL767" s="665">
        <f>IF(DR767&gt;FL760,CQ766-CQ767,0)</f>
        <v>0</v>
      </c>
      <c r="FM767" s="665">
        <f>IF(DR767&gt;FM760,CR766-CR767,0)</f>
        <v>0</v>
      </c>
      <c r="FN767" s="665">
        <f>IF(DR767&gt;FN760,CS766-CS767,0)</f>
        <v>0</v>
      </c>
      <c r="FO767" s="665">
        <f>IF(DR767&gt;FO760,CT766-CT767,0)</f>
        <v>0</v>
      </c>
      <c r="FP767" s="665">
        <f>IF(DR767&gt;FP760,CU766-CU767,0)</f>
        <v>0</v>
      </c>
      <c r="FQ767" s="665">
        <f>IF(DR767&gt;FQ760,CV766-CV767,0)</f>
        <v>0</v>
      </c>
      <c r="FR767" s="665">
        <f>IF(DR767&gt;FR760,CW766-CW767,0)</f>
        <v>0</v>
      </c>
      <c r="FS767" s="665">
        <f>IF(DR767&gt;FS760,CX766-CX767,0)</f>
        <v>0</v>
      </c>
      <c r="FT767" s="665">
        <f>IF(DR767&gt;FT760,CY766-CY767,0)</f>
        <v>0</v>
      </c>
      <c r="FU767" s="665">
        <f>IF(DR767&gt;FU760,CZ766-CZ767,0)</f>
        <v>0</v>
      </c>
      <c r="FV767" s="665">
        <f>IF(DR767&gt;FV760,DA766-DA767,0)</f>
        <v>0</v>
      </c>
      <c r="FW767" s="665">
        <f>IF(DR767&gt;FW760,DB766-DB767,0)</f>
        <v>0</v>
      </c>
      <c r="FX767" s="665">
        <f>IF(DR767&gt;FX760,DC766-DC767,0)</f>
        <v>0</v>
      </c>
      <c r="FY767" s="665">
        <f>IF(DR767&gt;FY760,DD766-DD767,0)</f>
        <v>0</v>
      </c>
      <c r="FZ767" s="665">
        <f>IF(DR767&gt;FZ760,DE766-DE767,0)</f>
        <v>0</v>
      </c>
      <c r="GA767" s="665">
        <f>IF(DR767&gt;GA760,DF766-DF767,0)</f>
        <v>0</v>
      </c>
      <c r="GB767" s="665">
        <f>IF(DR767&gt;GB760,DG766-DG767,0)</f>
        <v>0</v>
      </c>
      <c r="GC767" s="665">
        <f>IF(DR767&gt;GC760,DH766-DH767,0)</f>
        <v>0</v>
      </c>
      <c r="GD767" s="665">
        <f>IF(DR767&gt;GD760,DI766-DI767,0)</f>
        <v>0</v>
      </c>
      <c r="GE767" s="665">
        <f>IF(DR767&gt;GE760,DJ766-DJ767,0)</f>
        <v>0</v>
      </c>
      <c r="GF767" s="665">
        <f>IF(DR767&gt;GF760,DK766-DK767,0)</f>
        <v>0</v>
      </c>
      <c r="GG767" s="665">
        <f>IF(DR767&gt;GG760,DL766-DL767,0)</f>
        <v>0</v>
      </c>
      <c r="GH767" s="665">
        <f>IF(DR767&gt;GH760,DM766-DM767,0)</f>
        <v>0</v>
      </c>
      <c r="GI767" s="665">
        <f>IF(DR767&gt;GI760,DN766-DN767,0)</f>
        <v>0</v>
      </c>
      <c r="GJ767" s="665">
        <f>IF(DR767&gt;GJ760,DO766-DO767,0)</f>
        <v>0</v>
      </c>
      <c r="GK767" s="665">
        <f>IF(DR767&gt;GK760,DP766-DP767,0)</f>
        <v>0</v>
      </c>
      <c r="GL767" s="665" t="e">
        <f>SUM(DS767:GK767)+SUM(#REF!)=#REF!</f>
        <v>#REF!</v>
      </c>
      <c r="GM767" s="667"/>
      <c r="GN767" s="749">
        <v>2028</v>
      </c>
      <c r="GO767" s="664" t="e">
        <f>SUMIF(DS761:GK761,GO761,DS767:GK767)</f>
        <v>#REF!</v>
      </c>
      <c r="GP767" s="668" t="e">
        <f>SUMIF(DS761:GK761,GP761,DS767:GK767)</f>
        <v>#N/A</v>
      </c>
      <c r="GQ767" s="668" t="e">
        <f>SUMIF(DS761:GK761,GQ761,DS767:GK767)</f>
        <v>#N/A</v>
      </c>
      <c r="GR767" s="668" t="e">
        <f>SUMIF(DS761:GK761,GR761,DS767:GK767)</f>
        <v>#N/A</v>
      </c>
      <c r="GS767" s="668" t="e">
        <f>SUMIF(DS761:GK761,GS761,DS767:GK767)</f>
        <v>#N/A</v>
      </c>
      <c r="GT767" s="668" t="e">
        <f>SUMIF(DS761:GK761,GT761,DS767:GK767)</f>
        <v>#N/A</v>
      </c>
      <c r="GU767" s="668" t="e">
        <f>SUMIF(DS761:GK761,GU761,DS767:GK767)</f>
        <v>#N/A</v>
      </c>
      <c r="GV767" s="668" t="e">
        <f>SUMIF(DS761:GK761,GV761,DS767:GK767)</f>
        <v>#N/A</v>
      </c>
      <c r="GW767" s="668" t="e">
        <f>SUMIF(DS761:GK761,GW761,DS767:GK767)</f>
        <v>#N/A</v>
      </c>
      <c r="GX767" s="668" t="e">
        <f>SUMIF(DS761:GK761,GX761,DS767:GK767)</f>
        <v>#N/A</v>
      </c>
      <c r="GY767" s="668" t="e">
        <f>SUMIF(DS761:GK761,GY761,DS767:GK767)</f>
        <v>#N/A</v>
      </c>
      <c r="GZ767" s="646" t="e">
        <f>SUM(GO767:GY767)=(#REF!-SUM(#REF!))</f>
        <v>#REF!</v>
      </c>
    </row>
    <row r="768" spans="1:234" ht="15.75" hidden="1" customHeight="1" x14ac:dyDescent="0.25">
      <c r="A768" s="643" t="s">
        <v>208</v>
      </c>
      <c r="AI768" s="664">
        <v>2029</v>
      </c>
      <c r="AJ768" s="664">
        <v>0</v>
      </c>
      <c r="AK768" s="665">
        <f>IFERROR(#REF!/#REF!,0)</f>
        <v>0</v>
      </c>
      <c r="AL768" s="665">
        <f>IFERROR(#REF!/#REF!,0)</f>
        <v>0</v>
      </c>
      <c r="AM768" s="665">
        <f>IFERROR(#REF!/#REF!,0)</f>
        <v>0</v>
      </c>
      <c r="AN768" s="669">
        <f>IFERROR(#REF!/#REF!,0)</f>
        <v>0</v>
      </c>
      <c r="AO768" s="669">
        <f>IFERROR(#REF!/#REF!,0)</f>
        <v>0</v>
      </c>
      <c r="AP768" s="669">
        <f>IFERROR(#REF!/#REF!,0)</f>
        <v>0</v>
      </c>
      <c r="AQ768" s="669">
        <f>IFERROR(#REF!/#REF!,0)</f>
        <v>0</v>
      </c>
      <c r="AR768" s="669">
        <f>IFERROR(#REF!/#REF!,0)</f>
        <v>0</v>
      </c>
      <c r="AS768" s="669">
        <f>IFERROR(#REF!/#REF!,0)</f>
        <v>0</v>
      </c>
      <c r="AT768" s="669">
        <f>IFERROR(#REF!/#REF!,0)</f>
        <v>0</v>
      </c>
      <c r="AU768" s="666"/>
      <c r="AW768" s="749">
        <v>2029</v>
      </c>
      <c r="AX768" s="665" t="e">
        <f>#REF!</f>
        <v>#REF!</v>
      </c>
      <c r="AY768" s="665" t="e">
        <f>INDEX(AX756:BE757,MATCH(AW768,AV756:AV757,0),MATCH(AY760,AX754:BE754,0))*(INDEX(AK762:AT769,MATCH(AY760,AI762:AI769,0),MATCH(AY761,AK761:AT761,0)))</f>
        <v>#N/A</v>
      </c>
      <c r="AZ768" s="665" t="e">
        <f>INDEX(AX756:BE757,MATCH(AW768,AV756:AV757,0),MATCH(AZ760,AX754:BE754,0))*(INDEX(AK762:AT769,MATCH(AZ760,AI762:AI769,0),MATCH(AZ761,AK761:AT761,0)))</f>
        <v>#N/A</v>
      </c>
      <c r="BA768" s="665" t="e">
        <f>INDEX(AX756:BE757,MATCH(AW768,AV756:AV757,0),MATCH(BA760,AX754:BE754,0))*(INDEX(AK762:AT769,MATCH(BA760,AI762:AI769,0),MATCH(BA761,AK761:AT761,0)))</f>
        <v>#N/A</v>
      </c>
      <c r="BB768" s="665" t="e">
        <f>INDEX(AX756:BE757,MATCH(AW768,AV756:AV757,0),MATCH(BB760,AX754:BE754,0))*(INDEX(AK762:AT769,MATCH(BB760,AI762:AI769,0),MATCH(BB761,AK761:AT761,0)))</f>
        <v>#N/A</v>
      </c>
      <c r="BC768" s="665" t="e">
        <f>INDEX(AX756:BE757,MATCH(AW768,AV756:AV757,0),MATCH(BC760,AX754:BE754,0))*(INDEX(AK762:AT769,MATCH(BC760,AI762:AI769,0),MATCH(BC761,AK761:AT761,0)))</f>
        <v>#N/A</v>
      </c>
      <c r="BD768" s="665" t="e">
        <f>INDEX(AX756:BE757,MATCH(AW768,AV756:AV757,0),MATCH(BD760,AX754:BE754,0))*(INDEX(AK762:AT769,MATCH(BD760,AI762:AI769,0),MATCH(BD761,AK761:AT761,0)))</f>
        <v>#N/A</v>
      </c>
      <c r="BE768" s="665" t="e">
        <f>INDEX(AX756:BE757,MATCH(AW768,AV756:AV757,0),MATCH(BE760,AX754:BE754,0))*(INDEX(AK762:AT769,MATCH(BE760,AI762:AI769,0),MATCH(BE761,AK761:AT761,0)))</f>
        <v>#N/A</v>
      </c>
      <c r="BF768" s="665" t="e">
        <f>INDEX(AX756:BE757,MATCH(AW768,AV756:AV757,0),MATCH(BF760,AX754:BE754,0))*(INDEX(AK762:AT769,MATCH(BF760,AI762:AI769,0),MATCH(BF761,AK761:AT761,0)))</f>
        <v>#N/A</v>
      </c>
      <c r="BG768" s="665" t="e">
        <f>INDEX(AX756:BE757,MATCH(AW768,AV756:AV757,0),MATCH(BG760,AX754:BE754,0))*(INDEX(AK762:AT769,MATCH(BG760,AI762:AI769,0),MATCH(BG761,AK761:AT761,0)))</f>
        <v>#N/A</v>
      </c>
      <c r="BH768" s="665" t="e">
        <f>INDEX(AX756:BE757,MATCH(AW768,AV756:AV757,0),MATCH(BH760,AX754:BE754,0))*(INDEX(AK762:AT769,MATCH(BH760,AI762:AI769,0),MATCH(BH761,AK761:AT761,0)))</f>
        <v>#N/A</v>
      </c>
      <c r="BI768" s="665" t="e">
        <f>INDEX(AX756:BE757,MATCH(AW768,AV756:AV757,0),MATCH(BI760,AX754:BE754,0))*(INDEX(AK762:AT769,MATCH(BI760,AI762:AI769,0),MATCH(BI761,AK761:AT761,0)))</f>
        <v>#N/A</v>
      </c>
      <c r="BJ768" s="665" t="e">
        <f>INDEX(AX756:BE757,MATCH(AW768,AV756:AV757,0),MATCH(BJ760,AX754:BE754,0))*(INDEX(AK762:AT769,MATCH(BJ760,AI762:AI769,0),MATCH(BJ761,AK761:AT761,0)))</f>
        <v>#N/A</v>
      </c>
      <c r="BK768" s="665" t="e">
        <f>INDEX(AX756:BE757,MATCH(AW768,AV756:AV757,0),MATCH(BK760,AX754:BE754,0))*(INDEX(AK762:AT769,MATCH(BK760,AI762:AI769,0),MATCH(BK761,AK761:AT761,0)))</f>
        <v>#N/A</v>
      </c>
      <c r="BL768" s="665" t="e">
        <f>INDEX(AX756:BE757,MATCH(AW768,AV756:AV757,0),MATCH(BL760,AX754:BE754,0))*(INDEX(AK762:AT769,MATCH(BL760,AI762:AI769,0),MATCH(BL761,AK761:AT761,0)))</f>
        <v>#N/A</v>
      </c>
      <c r="BM768" s="665" t="e">
        <f>INDEX(AX756:BE757,MATCH(AW768,AV756:AV757,0),MATCH(BM760,AX754:BE754,0))*(INDEX(AK762:AT769,MATCH(BM760,AI762:AI769,0),MATCH(BM761,AK761:AT761,0)))</f>
        <v>#N/A</v>
      </c>
      <c r="BN768" s="665" t="e">
        <f>INDEX(AX756:BE757,MATCH(AW768,AV756:AV757,0),MATCH(BN760,AX754:BE754,0))*(INDEX(AK762:AT769,MATCH(BN760,AI762:AI769,0),MATCH(BN761,AK761:AT761,0)))</f>
        <v>#N/A</v>
      </c>
      <c r="BO768" s="665" t="e">
        <f>INDEX(AX756:BE757,MATCH(AW768,AV756:AV757,0),MATCH(BO760,AX754:BE754,0))*(INDEX(AK762:AT769,MATCH(BO760,AI762:AI769,0),MATCH(BO761,AK761:AT761,0)))</f>
        <v>#N/A</v>
      </c>
      <c r="BP768" s="665" t="e">
        <f>INDEX(AX756:BE757,MATCH(AW768,AV756:AV757,0),MATCH(BP760,AX754:BE754,0))*(INDEX(AK762:AT769,MATCH(BP760,AI762:AI769,0),MATCH(BP761,AK761:AT761,0)))</f>
        <v>#N/A</v>
      </c>
      <c r="BQ768" s="665" t="e">
        <f>INDEX(AX756:BE757,MATCH(AW768,AV756:AV757,0),MATCH(BQ760,AX754:BE754,0))*(INDEX(AK762:AT769,MATCH(BQ760,AI762:AI769,0),MATCH(BQ761,AK761:AT761,0)))</f>
        <v>#N/A</v>
      </c>
      <c r="BR768" s="665" t="e">
        <f>INDEX(AX756:BE757,MATCH(AW768,AV756:AV757,0),MATCH(BR760,AX754:BE754,0))*(INDEX(AK762:AT769,MATCH(BR760,AI762:AI769,0),MATCH(BR761,AK761:AT761,0)))</f>
        <v>#N/A</v>
      </c>
      <c r="BS768" s="665" t="e">
        <f>INDEX(AX756:BE757,MATCH(AW768,AV756:AV757,0),MATCH(BS760,AX754:BE754,0))*(INDEX(AK762:AT769,MATCH(BS760,AI762:AI769,0),MATCH(BS761,AK761:AT761,0)))</f>
        <v>#N/A</v>
      </c>
      <c r="BT768" s="665" t="e">
        <f>INDEX(AX756:BE757,MATCH(AW768,AV756:AV757,0),MATCH(BT760,AX754:BE754,0))*(INDEX(AK762:AT769,MATCH(BT760,AI762:AI769,0),MATCH(BT761,AK761:AT761,0)))</f>
        <v>#N/A</v>
      </c>
      <c r="BU768" s="665" t="e">
        <f>INDEX(AX756:BE757,MATCH(AW768,AV756:AV757,0),MATCH(BU760,AX754:BE754,0))*(INDEX(AK762:AT769,MATCH(BU760,AI762:AI769,0),MATCH(BU761,AK761:AT761,0)))</f>
        <v>#N/A</v>
      </c>
      <c r="BV768" s="665" t="e">
        <f>INDEX(AX756:BE757,MATCH(AW768,AV756:AV757,0),MATCH(BV760,AX754:BE754,0))*(INDEX(AK762:AT769,MATCH(BV760,AI762:AI769,0),MATCH(BV761,AK761:AT761,0)))</f>
        <v>#N/A</v>
      </c>
      <c r="BW768" s="665" t="e">
        <f>INDEX(AX756:BE757,MATCH(AW768,AV756:AV757,0),MATCH(BW760,AX754:BE754,0))*(INDEX(AK762:AT769,MATCH(BW760,AI762:AI769,0),MATCH(BW761,AK761:AT761,0)))</f>
        <v>#N/A</v>
      </c>
      <c r="BX768" s="665" t="e">
        <f>INDEX(AX756:BE757,MATCH(AW768,AV756:AV757,0),MATCH(BX760,AX754:BE754,0))*(INDEX(AK762:AT769,MATCH(BX760,AI762:AI769,0),MATCH(BX761,AK761:AT761,0)))</f>
        <v>#N/A</v>
      </c>
      <c r="BY768" s="665" t="e">
        <f>INDEX(AX756:BE757,MATCH(AW768,AV756:AV757,0),MATCH(BY760,AX754:BE754,0))*(INDEX(AK762:AT769,MATCH(BY760,AI762:AI769,0),MATCH(BY761,AK761:AT761,0)))</f>
        <v>#N/A</v>
      </c>
      <c r="BZ768" s="665" t="e">
        <f>INDEX(AX756:BE757,MATCH(AW768,AV756:AV757,0),MATCH(BZ760,AX754:BE754,0))*(INDEX(AK762:AT769,MATCH(BZ760,AI762:AI769,0),MATCH(BZ761,AK761:AT761,0)))</f>
        <v>#N/A</v>
      </c>
      <c r="CA768" s="665" t="e">
        <f>INDEX(AX756:BE757,MATCH(AW768,AV756:AV757,0),MATCH(CA760,AX754:BE754,0))*(INDEX(AK762:AT769,MATCH(CA760,AI762:AI769,0),MATCH(CA761,AK761:AT761,0)))</f>
        <v>#N/A</v>
      </c>
      <c r="CB768" s="665" t="e">
        <f>INDEX(AX756:BE757,MATCH(AW768,AV756:AV757,0),MATCH(CB760,AX754:BE754,0))*(INDEX(AK762:AT769,MATCH(CB760,AI762:AI769,0),MATCH(CB761,AK761:AT761,0)))</f>
        <v>#N/A</v>
      </c>
      <c r="CC768" s="665" t="e">
        <f>INDEX(AX756:BE757,MATCH(AW768,AV756:AV757,0),MATCH(CC760,AX754:BE754,0))*(INDEX(AK762:AT769,MATCH(CC760,AI762:AI769,0),MATCH(CC761,AK761:AT761,0)))</f>
        <v>#N/A</v>
      </c>
      <c r="CD768" s="665" t="e">
        <f>INDEX(AX756:BE757,MATCH(AW768,AV756:AV757,0),MATCH(CD760,AX754:BE754,0))*(INDEX(AK762:AT769,MATCH(CD760,AI762:AI769,0),MATCH(CD761,AK761:AT761,0)))</f>
        <v>#N/A</v>
      </c>
      <c r="CE768" s="665" t="e">
        <f>INDEX(AX756:BE757,MATCH(AW768,AV756:AV757,0),MATCH(CE760,AX754:BE754,0))*(INDEX(AK762:AT769,MATCH(CE760,AI762:AI769,0),MATCH(CE761,AK761:AT761,0)))</f>
        <v>#N/A</v>
      </c>
      <c r="CF768" s="665" t="e">
        <f>INDEX(AX756:BE757,MATCH(AW768,AV756:AV757,0),MATCH(CF760,AX754:BE754,0))*(INDEX(AK762:AT769,MATCH(CF760,AI762:AI769,0),MATCH(CF761,AK761:AT761,0)))</f>
        <v>#N/A</v>
      </c>
      <c r="CG768" s="665" t="e">
        <f>INDEX(AX756:BE757,MATCH(AW768,AV756:AV757,0),MATCH(CG760,AX754:BE754,0))*(INDEX(AK762:AT769,MATCH(CG760,AI762:AI769,0),MATCH(CG761,AK761:AT761,0)))</f>
        <v>#N/A</v>
      </c>
      <c r="CH768" s="665" t="e">
        <f>INDEX(AX756:BE757,MATCH(AW768,AV756:AV757,0),MATCH(CH760,AX754:BE754,0))*(INDEX(AK762:AT769,MATCH(CH760,AI762:AI769,0),MATCH(CH761,AK761:AT761,0)))</f>
        <v>#N/A</v>
      </c>
      <c r="CI768" s="665" t="e">
        <f>INDEX(AX756:BE757,MATCH(AW768,AV756:AV757,0),MATCH(CI760,AX754:BE754,0))*(INDEX(AK762:AT769,MATCH(CI760,AI762:AI769,0),MATCH(CI761,AK761:AT761,0)))</f>
        <v>#N/A</v>
      </c>
      <c r="CJ768" s="665" t="e">
        <f>INDEX(AX756:BE757,MATCH(AW768,AV756:AV757,0),MATCH(CJ760,AX754:BE754,0))*(INDEX(AK762:AT769,MATCH(CJ760,AI762:AI769,0),MATCH(CJ761,AK761:AT761,0)))</f>
        <v>#N/A</v>
      </c>
      <c r="CK768" s="665" t="e">
        <f>INDEX(AX756:BE757,MATCH(AW768,AV756:AV757,0),MATCH(CK760,AX754:BE754,0))*(INDEX(AK762:AT769,MATCH(CK760,AI762:AI769,0),MATCH(CK761,AK761:AT761,0)))</f>
        <v>#N/A</v>
      </c>
      <c r="CL768" s="665" t="e">
        <f>INDEX(AX756:BE757,MATCH(AW768,AV756:AV757,0),MATCH(CL760,AX754:BE754,0))*(INDEX(AK762:AT769,MATCH(CL760,AI762:AI769,0),MATCH(CL761,AK761:AT761,0)))</f>
        <v>#N/A</v>
      </c>
      <c r="CM768" s="665" t="e">
        <f>INDEX(AX756:BE757,MATCH(AW768,AV756:AV757,0),MATCH(CM760,AX754:BE754,0))*(INDEX(AK762:AT769,MATCH(CM760,AI762:AI769,0),MATCH(CM761,AK761:AT761,0)))</f>
        <v>#N/A</v>
      </c>
      <c r="CN768" s="665" t="e">
        <f>INDEX(AX756:BE757,MATCH(AW768,AV756:AV757,0),MATCH(CN760,AX754:BE754,0))*(INDEX(AK762:AT769,MATCH(CN760,AI762:AI769,0),MATCH(CN761,AK761:AT761,0)))</f>
        <v>#N/A</v>
      </c>
      <c r="CO768" s="665" t="e">
        <f>INDEX(AX756:BE757,MATCH(AW768,AV756:AV757,0),MATCH(CO760,AX754:BE754,0))*(INDEX(AK762:AT769,MATCH(CO760,AI762:AI769,0),MATCH(CO761,AK761:AT761,0)))</f>
        <v>#N/A</v>
      </c>
      <c r="CP768" s="665" t="e">
        <f>INDEX(AX756:BE757,MATCH(AW768,AV756:AV757,0),MATCH(CP760,AX754:BE754,0))*(INDEX(AK762:AT769,MATCH(CP760,AI762:AI769,0),MATCH(CP761,AK761:AT761,0)))</f>
        <v>#N/A</v>
      </c>
      <c r="CQ768" s="665" t="e">
        <f>INDEX(AX756:BE757,MATCH(AW768,AV756:AV757,0),MATCH(CQ760,AX754:BE754,0))*(INDEX(AK762:AT769,MATCH(CQ760,AI762:AI769,0),MATCH(CQ761,AK761:AT761,0)))</f>
        <v>#N/A</v>
      </c>
      <c r="CR768" s="665" t="e">
        <f>INDEX(AX756:BE757,MATCH(AW768,AV756:AV757,0),MATCH(CR760,AX754:BE754,0))*(INDEX(AK762:AT769,MATCH(CR760,AI762:AI769,0),MATCH(CR761,AK761:AT761,0)))</f>
        <v>#N/A</v>
      </c>
      <c r="CS768" s="665" t="e">
        <f>INDEX(AX756:BE757,MATCH(AW768,AV756:AV757,0),MATCH(CS760,AX754:BE754,0))*(INDEX(AK762:AT769,MATCH(CS760,AI762:AI769,0),MATCH(CS761,AK761:AT761,0)))</f>
        <v>#N/A</v>
      </c>
      <c r="CT768" s="665" t="e">
        <f>INDEX(AX756:BE757,MATCH(AW768,AV756:AV757,0),MATCH(CT760,AX754:BE754,0))*(INDEX(AK762:AT769,MATCH(CT760,AI762:AI769,0),MATCH(CT761,AK761:AT761,0)))</f>
        <v>#N/A</v>
      </c>
      <c r="CU768" s="665" t="e">
        <f>INDEX(AX756:BE757,MATCH(AW768,AV756:AV757,0),MATCH(CU760,AX754:BE754,0))*(INDEX(AK762:AT769,MATCH(CU760,AI762:AI769,0),MATCH(CU761,AK761:AT761,0)))</f>
        <v>#N/A</v>
      </c>
      <c r="CV768" s="665" t="e">
        <f>INDEX(AX756:BE757,MATCH(AW768,AV756:AV757,0),MATCH(CV760,AX754:BE754,0))*(INDEX(AK762:AT769,MATCH(CV760,AI762:AI769,0),MATCH(CV761,AK761:AT761,0)))</f>
        <v>#N/A</v>
      </c>
      <c r="CW768" s="665" t="e">
        <f>INDEX(AX756:BE757,MATCH(AW768,AV756:AV757,0),MATCH(CW760,AX754:BE754,0))*(INDEX(AK762:AT769,MATCH(CW760,AI762:AI769,0),MATCH(CW761,AK761:AT761,0)))</f>
        <v>#N/A</v>
      </c>
      <c r="CX768" s="665" t="e">
        <f>INDEX(AX756:BE757,MATCH(AW768,AV756:AV757,0),MATCH(CX760,AX754:BE754,0))*(INDEX(AK762:AT769,MATCH(CX760,AI762:AI769,0),MATCH(CX761,AK761:AT761,0)))</f>
        <v>#N/A</v>
      </c>
      <c r="CY768" s="665" t="e">
        <f>INDEX(AX756:BE757,MATCH(AW768,AV756:AV757,0),MATCH(CY760,AX754:BE754,0))*(INDEX(AK762:AT769,MATCH(CY760,AI762:AI769,0),MATCH(CY761,AK761:AT761,0)))</f>
        <v>#N/A</v>
      </c>
      <c r="CZ768" s="665" t="e">
        <f>INDEX(AX756:BE757,MATCH(AW768,AV756:AV757,0),MATCH(CZ760,AX754:BE754,0))*(INDEX(AK762:AT769,MATCH(CZ760,AI762:AI769,0),MATCH(CZ761,AK761:AT761,0)))</f>
        <v>#N/A</v>
      </c>
      <c r="DA768" s="665" t="e">
        <f>INDEX(AX756:BE757,MATCH(AW768,AV756:AV757,0),MATCH(DA760,AX754:BE754,0))*(INDEX(AK762:AT769,MATCH(DA760,AI762:AI769,0),MATCH(DA761,AK761:AT761,0)))</f>
        <v>#N/A</v>
      </c>
      <c r="DB768" s="665" t="e">
        <f>INDEX(AX756:BE757,MATCH(AW768,AV756:AV757,0),MATCH(DB760,AX754:BE754,0))*(INDEX(AK762:AT769,MATCH(DB760,AI762:AI769,0),MATCH(DB761,AK761:AT761,0)))</f>
        <v>#N/A</v>
      </c>
      <c r="DC768" s="665" t="e">
        <f>INDEX(AX756:BE757,MATCH(AW768,AV756:AV757,0),MATCH(DC760,AX754:BE754,0))*(INDEX(AK762:AT769,MATCH(DC760,AI762:AI769,0),MATCH(DC761,AK761:AT761,0)))</f>
        <v>#N/A</v>
      </c>
      <c r="DD768" s="665" t="e">
        <f>INDEX(AX756:BE757,MATCH(AW768,AV756:AV757,0),MATCH(DD760,AX754:BE754,0))*(INDEX(AK762:AT769,MATCH(DD760,AI762:AI769,0),MATCH(DD761,AK761:AT761,0)))</f>
        <v>#N/A</v>
      </c>
      <c r="DE768" s="665" t="e">
        <f>INDEX(AX756:BE757,MATCH(AW768,AV756:AV757,0),MATCH(DE760,AX754:BE754,0))*(INDEX(AK762:AT769,MATCH(DE760,AI762:AI769,0),MATCH(DE761,AK761:AT761,0)))</f>
        <v>#N/A</v>
      </c>
      <c r="DF768" s="665" t="e">
        <f>INDEX(AX756:BE757,MATCH(AW768,AV756:AV757,0),MATCH(DF760,AX754:BE754,0))*(INDEX(AK762:AT769,MATCH(DF760,AI762:AI769,0),MATCH(DF761,AK761:AT761,0)))</f>
        <v>#N/A</v>
      </c>
      <c r="DG768" s="665" t="e">
        <f>INDEX(AX756:BE757,MATCH(AW768,AV756:AV757,0),MATCH(DG760,AX754:BE754,0))*(INDEX(AK762:AT769,MATCH(DG760,AI762:AI769,0),MATCH(DG761,AK761:AT761,0)))</f>
        <v>#N/A</v>
      </c>
      <c r="DH768" s="665" t="e">
        <f>INDEX(AX756:BE757,MATCH(AW768,AV756:AV757,0),MATCH(DH760,AX754:BE754,0))*(INDEX(AK762:AT769,MATCH(DH760,AI762:AI769,0),MATCH(DH761,AK761:AT761,0)))</f>
        <v>#N/A</v>
      </c>
      <c r="DI768" s="665" t="e">
        <f>INDEX(AX756:BE757,MATCH(AW768,AV756:AV757,0),MATCH(DI760,AX754:BE754,0))*(INDEX(AK762:AT769,MATCH(DI760,AI762:AI769,0),MATCH(DI761,AK761:AT761,0)))</f>
        <v>#N/A</v>
      </c>
      <c r="DJ768" s="665" t="e">
        <f>INDEX(AX756:BE757,MATCH(AW768,AV756:AV757,0),MATCH(DJ760,AX754:BE754,0))*(INDEX(AK762:AT769,MATCH(DJ760,AI762:AI769,0),MATCH(DJ761,AK761:AT761,0)))</f>
        <v>#N/A</v>
      </c>
      <c r="DK768" s="665" t="e">
        <f>INDEX(AX756:BE757,MATCH(AW768,AV756:AV757,0),MATCH(DK760,AX754:BE754,0))*(INDEX(AK762:AT769,MATCH(DK760,AI762:AI769,0),MATCH(DK761,AK761:AT761,0)))</f>
        <v>#N/A</v>
      </c>
      <c r="DL768" s="665" t="e">
        <f>INDEX(AX756:BE757,MATCH(AW768,AV756:AV757,0),MATCH(DL760,AX754:BE754,0))*(INDEX(AK762:AT769,MATCH(DL760,AI762:AI769,0),MATCH(DL761,AK761:AT761,0)))</f>
        <v>#N/A</v>
      </c>
      <c r="DM768" s="665" t="e">
        <f>INDEX(AX756:BE757,MATCH(AW768,AV756:AV757,0),MATCH(DM760,AX754:BE754,0))*(INDEX(AK762:AT769,MATCH(DM760,AI762:AI769,0),MATCH(DM761,AK761:AT761,0)))</f>
        <v>#N/A</v>
      </c>
      <c r="DN768" s="665" t="e">
        <f>INDEX(AX756:BE757,MATCH(AW768,AV756:AV757,0),MATCH(DN760,AX754:BE754,0))*(INDEX(AK762:AT769,MATCH(DN760,AI762:AI769,0),MATCH(DN761,AK761:AT761,0)))</f>
        <v>#N/A</v>
      </c>
      <c r="DO768" s="665" t="e">
        <f>INDEX(AX756:BE757,MATCH(AW768,AV756:AV757,0),MATCH(DO760,AX754:BE754,0))*(INDEX(AK762:AT769,MATCH(DO760,AI762:AI769,0),MATCH(DO761,AK761:AT761,0)))</f>
        <v>#N/A</v>
      </c>
      <c r="DP768" s="665" t="e">
        <f>INDEX(AX756:BE757,MATCH(AW768,AV756:AV757,0),MATCH(DP760,AX754:BE754,0))*(INDEX(AK762:AT769,MATCH(DP760,AI762:AI769,0),MATCH(DP761,AK761:AT761,0)))</f>
        <v>#N/A</v>
      </c>
      <c r="DQ768" s="643" t="e">
        <f>SUM(AX768:DP768)=#REF!</f>
        <v>#REF!</v>
      </c>
      <c r="DR768" s="749">
        <v>2029</v>
      </c>
      <c r="DS768" s="665" t="e">
        <f>IF(DR768&gt;DS760,AX767-AX768,0)</f>
        <v>#REF!</v>
      </c>
      <c r="DT768" s="665" t="e">
        <f>IF(DR768&gt;DT760,AY767-AY768,0)</f>
        <v>#N/A</v>
      </c>
      <c r="DU768" s="665" t="e">
        <f>IF(DR768&gt;DU760,AZ767-AZ768,0)</f>
        <v>#N/A</v>
      </c>
      <c r="DV768" s="665" t="e">
        <f>IF(DR768&gt;DV760,BA767-BA768,0)</f>
        <v>#N/A</v>
      </c>
      <c r="DW768" s="665" t="e">
        <f>IF(DR768&gt;DW760,BB767-BB768,0)</f>
        <v>#N/A</v>
      </c>
      <c r="DX768" s="665" t="e">
        <f>IF(DR768&gt;DX760,BC767-BC768,0)</f>
        <v>#N/A</v>
      </c>
      <c r="DY768" s="665" t="e">
        <f>IF(DR768&gt;DY760,BD767-BD768,0)</f>
        <v>#N/A</v>
      </c>
      <c r="DZ768" s="665" t="e">
        <f>IF(DR768&gt;DZ760,BE767-BE768,0)</f>
        <v>#N/A</v>
      </c>
      <c r="EA768" s="665" t="e">
        <f>IF(DR768&gt;EA760,BF767-BF768,0)</f>
        <v>#N/A</v>
      </c>
      <c r="EB768" s="665" t="e">
        <f>IF(DR768&gt;EB760,BG767-BG768,0)</f>
        <v>#N/A</v>
      </c>
      <c r="EC768" s="665" t="e">
        <f>IF(DR768&gt;EC760,BH767-BH768,0)</f>
        <v>#N/A</v>
      </c>
      <c r="ED768" s="665" t="e">
        <f>IF(DR768&gt;ED760,BI767-BI768,0)</f>
        <v>#N/A</v>
      </c>
      <c r="EE768" s="665" t="e">
        <f>IF(DR768&gt;EE760,BJ767-BJ768,0)</f>
        <v>#N/A</v>
      </c>
      <c r="EF768" s="665" t="e">
        <f>IF(DR768&gt;EF760,BK767-BK768,0)</f>
        <v>#N/A</v>
      </c>
      <c r="EG768" s="665" t="e">
        <f>IF(DR768&gt;EG760,BL767-BL768,0)</f>
        <v>#N/A</v>
      </c>
      <c r="EH768" s="665" t="e">
        <f>IF(DR768&gt;EH760,BM767-BM768,0)</f>
        <v>#N/A</v>
      </c>
      <c r="EI768" s="665" t="e">
        <f>IF(DR768&gt;EI760,BN767-BN768,0)</f>
        <v>#N/A</v>
      </c>
      <c r="EJ768" s="665" t="e">
        <f>IF(DR768&gt;EJ760,BO767-BO768,0)</f>
        <v>#N/A</v>
      </c>
      <c r="EK768" s="665" t="e">
        <f>IF(DR768&gt;EK760,BP767-BP768,0)</f>
        <v>#N/A</v>
      </c>
      <c r="EL768" s="665" t="e">
        <f>IF(DR768&gt;EL760,BQ767-BQ768,0)</f>
        <v>#N/A</v>
      </c>
      <c r="EM768" s="665" t="e">
        <f>IF(DR768&gt;EM760,BR767-BR768,0)</f>
        <v>#N/A</v>
      </c>
      <c r="EN768" s="665" t="e">
        <f>IF(DR768&gt;EN760,BS767-BS768,0)</f>
        <v>#N/A</v>
      </c>
      <c r="EO768" s="665" t="e">
        <f>IF(DR768&gt;EO760,BT767-BT768,0)</f>
        <v>#N/A</v>
      </c>
      <c r="EP768" s="665" t="e">
        <f>IF(DR768&gt;EP760,BU767-BU768,0)</f>
        <v>#N/A</v>
      </c>
      <c r="EQ768" s="665" t="e">
        <f>IF(DR768&gt;EQ760,BV767-BV768,0)</f>
        <v>#N/A</v>
      </c>
      <c r="ER768" s="665" t="e">
        <f>IF(DR768&gt;ER760,BW767-BW768,0)</f>
        <v>#N/A</v>
      </c>
      <c r="ES768" s="665" t="e">
        <f>IF(DR768&gt;ES760,BX767-BX768,0)</f>
        <v>#N/A</v>
      </c>
      <c r="ET768" s="665" t="e">
        <f>IF(DR768&gt;ET760,BY767-BY768,0)</f>
        <v>#N/A</v>
      </c>
      <c r="EU768" s="665" t="e">
        <f>IF(DR768&gt;EU760,BZ767-BZ768,0)</f>
        <v>#N/A</v>
      </c>
      <c r="EV768" s="665" t="e">
        <f>IF(DR768&gt;EV760,CA767-CA768,0)</f>
        <v>#N/A</v>
      </c>
      <c r="EW768" s="665" t="e">
        <f>IF(DR768&gt;EW760,CB767-CB768,0)</f>
        <v>#N/A</v>
      </c>
      <c r="EX768" s="665" t="e">
        <f>IF(DR768&gt;EX760,CC767-CC768,0)</f>
        <v>#N/A</v>
      </c>
      <c r="EY768" s="665" t="e">
        <f>IF(DR768&gt;EY760,CD767-CD768,0)</f>
        <v>#N/A</v>
      </c>
      <c r="EZ768" s="665" t="e">
        <f>IF(DR768&gt;EZ760,CE767-CE768,0)</f>
        <v>#N/A</v>
      </c>
      <c r="FA768" s="665" t="e">
        <f>IF(DR768&gt;FA760,CF767-CF768,0)</f>
        <v>#N/A</v>
      </c>
      <c r="FB768" s="665" t="e">
        <f>IF(DR768&gt;FB760,CG767-CG768,0)</f>
        <v>#N/A</v>
      </c>
      <c r="FC768" s="665" t="e">
        <f>IF(DR768&gt;FC760,CH767-CH768,0)</f>
        <v>#N/A</v>
      </c>
      <c r="FD768" s="665" t="e">
        <f>IF(DR768&gt;FD760,CI767-CI768,0)</f>
        <v>#N/A</v>
      </c>
      <c r="FE768" s="665" t="e">
        <f>IF(DR768&gt;FE760,CJ767-CJ768,0)</f>
        <v>#N/A</v>
      </c>
      <c r="FF768" s="665" t="e">
        <f>IF(DR768&gt;FF760,CK767-CK768,0)</f>
        <v>#N/A</v>
      </c>
      <c r="FG768" s="665" t="e">
        <f>IF(DR768&gt;FG760,CL767-CL768,0)</f>
        <v>#N/A</v>
      </c>
      <c r="FH768" s="665" t="e">
        <f>IF(DR768&gt;FH760,CM767-CM768,0)</f>
        <v>#N/A</v>
      </c>
      <c r="FI768" s="665" t="e">
        <f>IF(DR768&gt;FI760,CN767-CN768,0)</f>
        <v>#N/A</v>
      </c>
      <c r="FJ768" s="665" t="e">
        <f>IF(DR768&gt;FJ760,CO767-CO768,0)</f>
        <v>#N/A</v>
      </c>
      <c r="FK768" s="665" t="e">
        <f>IF(DR768&gt;FK760,CP767-CP768,0)</f>
        <v>#N/A</v>
      </c>
      <c r="FL768" s="665" t="e">
        <f>IF(DR768&gt;FL760,CQ767-CQ768,0)</f>
        <v>#N/A</v>
      </c>
      <c r="FM768" s="665" t="e">
        <f>IF(DR768&gt;FM760,CR767-CR768,0)</f>
        <v>#N/A</v>
      </c>
      <c r="FN768" s="665" t="e">
        <f>IF(DR768&gt;FN760,CS767-CS768,0)</f>
        <v>#N/A</v>
      </c>
      <c r="FO768" s="665" t="e">
        <f>IF(DR768&gt;FO760,CT767-CT768,0)</f>
        <v>#N/A</v>
      </c>
      <c r="FP768" s="665" t="e">
        <f>IF(DR768&gt;FP760,CU767-CU768,0)</f>
        <v>#N/A</v>
      </c>
      <c r="FQ768" s="665" t="e">
        <f>IF(DR768&gt;FQ760,CV767-CV768,0)</f>
        <v>#N/A</v>
      </c>
      <c r="FR768" s="665">
        <f>IF(DR768&gt;FR760,CW767-CW768,0)</f>
        <v>0</v>
      </c>
      <c r="FS768" s="665">
        <f>IF(DR768&gt;FS760,CX767-CX768,0)</f>
        <v>0</v>
      </c>
      <c r="FT768" s="665">
        <f>IF(DR768&gt;FT760,CY767-CY768,0)</f>
        <v>0</v>
      </c>
      <c r="FU768" s="665">
        <f>IF(DR768&gt;FU760,CZ767-CZ768,0)</f>
        <v>0</v>
      </c>
      <c r="FV768" s="665">
        <f>IF(DR768&gt;FV760,DA767-DA768,0)</f>
        <v>0</v>
      </c>
      <c r="FW768" s="665">
        <f>IF(DR768&gt;FW760,DB767-DB768,0)</f>
        <v>0</v>
      </c>
      <c r="FX768" s="665">
        <f>IF(DR768&gt;FX760,DC767-DC768,0)</f>
        <v>0</v>
      </c>
      <c r="FY768" s="665">
        <f>IF(DR768&gt;FY760,DD767-DD768,0)</f>
        <v>0</v>
      </c>
      <c r="FZ768" s="665">
        <f>IF(DR768&gt;FZ760,DE767-DE768,0)</f>
        <v>0</v>
      </c>
      <c r="GA768" s="665">
        <f>IF(DR768&gt;GA760,DF767-DF768,0)</f>
        <v>0</v>
      </c>
      <c r="GB768" s="665">
        <f>IF(DR768&gt;GB760,DG767-DG768,0)</f>
        <v>0</v>
      </c>
      <c r="GC768" s="665">
        <f>IF(DR768&gt;GC760,DH767-DH768,0)</f>
        <v>0</v>
      </c>
      <c r="GD768" s="665">
        <f>IF(DR768&gt;GD760,DI767-DI768,0)</f>
        <v>0</v>
      </c>
      <c r="GE768" s="665">
        <f>IF(DR768&gt;GE760,DJ767-DJ768,0)</f>
        <v>0</v>
      </c>
      <c r="GF768" s="665">
        <f>IF(DR768&gt;GF760,DK767-DK768,0)</f>
        <v>0</v>
      </c>
      <c r="GG768" s="665">
        <f>IF(DR768&gt;GG760,DL767-DL768,0)</f>
        <v>0</v>
      </c>
      <c r="GH768" s="665">
        <f>IF(DR768&gt;GH760,DM767-DM768,0)</f>
        <v>0</v>
      </c>
      <c r="GI768" s="665">
        <f>IF(DR768&gt;GI760,DN767-DN768,0)</f>
        <v>0</v>
      </c>
      <c r="GJ768" s="665">
        <f>IF(DR768&gt;GJ760,DO767-DO768,0)</f>
        <v>0</v>
      </c>
      <c r="GK768" s="665">
        <f>IF(DR768&gt;GK760,DP767-DP768,0)</f>
        <v>0</v>
      </c>
      <c r="GL768" s="665" t="e">
        <f>SUM(DS768:GK768)+SUM(#REF!)=#REF!</f>
        <v>#REF!</v>
      </c>
      <c r="GM768" s="667"/>
      <c r="GN768" s="749">
        <v>2029</v>
      </c>
      <c r="GO768" s="664" t="e">
        <f>SUMIF(DS761:GK761,GO761,DS768:GK768)</f>
        <v>#REF!</v>
      </c>
      <c r="GP768" s="668" t="e">
        <f>SUMIF(DS761:GK761,GP761,DS768:GK768)</f>
        <v>#N/A</v>
      </c>
      <c r="GQ768" s="668" t="e">
        <f>SUMIF(DS761:GK761,GQ761,DS768:GK768)</f>
        <v>#N/A</v>
      </c>
      <c r="GR768" s="668" t="e">
        <f>SUMIF(DS761:GK761,GR761,DS768:GK768)</f>
        <v>#N/A</v>
      </c>
      <c r="GS768" s="668" t="e">
        <f>SUMIF(DS761:GK761,GS761,DS768:GK768)</f>
        <v>#N/A</v>
      </c>
      <c r="GT768" s="668" t="e">
        <f>SUMIF(DS761:GK761,GT761,DS768:GK768)</f>
        <v>#N/A</v>
      </c>
      <c r="GU768" s="668" t="e">
        <f>SUMIF(DS761:GK761,GU761,DS768:GK768)</f>
        <v>#N/A</v>
      </c>
      <c r="GV768" s="668" t="e">
        <f>SUMIF(DS761:GK761,GV761,DS768:GK768)</f>
        <v>#N/A</v>
      </c>
      <c r="GW768" s="668" t="e">
        <f>SUMIF(DS761:GK761,GW761,DS768:GK768)</f>
        <v>#N/A</v>
      </c>
      <c r="GX768" s="668" t="e">
        <f>SUMIF(DS761:GK761,GX761,DS768:GK768)</f>
        <v>#N/A</v>
      </c>
      <c r="GY768" s="668" t="e">
        <f>SUMIF(DS761:GK761,GY761,DS768:GK768)</f>
        <v>#N/A</v>
      </c>
      <c r="GZ768" s="646" t="e">
        <f>SUM(GO768:GY768)=(#REF!-SUM(#REF!))</f>
        <v>#REF!</v>
      </c>
    </row>
    <row r="769" spans="1:234" hidden="1" x14ac:dyDescent="0.25">
      <c r="A769" s="643" t="s">
        <v>208</v>
      </c>
      <c r="AI769" s="664">
        <v>2030</v>
      </c>
      <c r="AJ769" s="664">
        <v>0</v>
      </c>
      <c r="AK769" s="665">
        <f>IFERROR(#REF!/#REF!,0)</f>
        <v>0</v>
      </c>
      <c r="AL769" s="665">
        <f>IFERROR(#REF!/#REF!,0)</f>
        <v>0</v>
      </c>
      <c r="AM769" s="665">
        <f>IFERROR(#REF!/#REF!,0)</f>
        <v>0</v>
      </c>
      <c r="AN769" s="669">
        <f>IFERROR(#REF!/#REF!,0)</f>
        <v>0</v>
      </c>
      <c r="AO769" s="669">
        <f>IFERROR(#REF!/#REF!,0)</f>
        <v>0</v>
      </c>
      <c r="AP769" s="669">
        <f>IFERROR(#REF!/#REF!,0)</f>
        <v>0</v>
      </c>
      <c r="AQ769" s="669">
        <f>IFERROR(#REF!/#REF!,0)</f>
        <v>0</v>
      </c>
      <c r="AR769" s="669">
        <f>IFERROR(#REF!/#REF!,0)</f>
        <v>0</v>
      </c>
      <c r="AS769" s="669">
        <f>IFERROR(#REF!/#REF!,0)</f>
        <v>0</v>
      </c>
      <c r="AT769" s="669">
        <f>IFERROR(#REF!/#REF!,0)</f>
        <v>0</v>
      </c>
      <c r="AU769" s="666"/>
      <c r="AW769" s="749">
        <v>2030</v>
      </c>
      <c r="AX769" s="665" t="e">
        <f>#REF!</f>
        <v>#REF!</v>
      </c>
      <c r="AY769" s="665" t="e">
        <f>INDEX(AX756:BE757,MATCH(AW769,AV756:AV757,0),MATCH(AY760,AX754:BE754,0))*(INDEX(AK762:AT769,MATCH(AY760,AI762:AI769,0),MATCH(AY761,AK761:AT761,0)))</f>
        <v>#N/A</v>
      </c>
      <c r="AZ769" s="665" t="e">
        <f>INDEX(AX756:BE757,MATCH(AW769,AV756:AV757,0),MATCH(AZ760,AX754:BE754,0))*(INDEX(AK762:AT769,MATCH(AZ760,AI762:AI769,0),MATCH(AZ761,AK761:AT761,0)))</f>
        <v>#N/A</v>
      </c>
      <c r="BA769" s="665" t="e">
        <f>INDEX(AX756:BE757,MATCH(AW769,AV756:AV757,0),MATCH(BA760,AX754:BE754,0))*(INDEX(AK762:AT769,MATCH(BA760,AI762:AI769,0),MATCH(BA761,AK761:AT761,0)))</f>
        <v>#N/A</v>
      </c>
      <c r="BB769" s="665" t="e">
        <f>INDEX(AX756:BE757,MATCH(AW769,AV756:AV757,0),MATCH(BB760,AX754:BE754,0))*(INDEX(AK762:AT769,MATCH(BB760,AI762:AI769,0),MATCH(BB761,AK761:AT761,0)))</f>
        <v>#N/A</v>
      </c>
      <c r="BC769" s="665" t="e">
        <f>INDEX(AX756:BE757,MATCH(AW769,AV756:AV757,0),MATCH(BC760,AX754:BE754,0))*(INDEX(AK762:AT769,MATCH(BC760,AI762:AI769,0),MATCH(BC761,AK761:AT761,0)))</f>
        <v>#N/A</v>
      </c>
      <c r="BD769" s="665" t="e">
        <f>INDEX(AX756:BE757,MATCH(AW769,AV756:AV757,0),MATCH(BD760,AX754:BE754,0))*(INDEX(AK762:AT769,MATCH(BD760,AI762:AI769,0),MATCH(BD761,AK761:AT761,0)))</f>
        <v>#N/A</v>
      </c>
      <c r="BE769" s="665" t="e">
        <f>INDEX(AX756:BE757,MATCH(AW769,AV756:AV757,0),MATCH(BE760,AX754:BE754,0))*(INDEX(AK762:AT769,MATCH(BE760,AI762:AI769,0),MATCH(BE761,AK761:AT761,0)))</f>
        <v>#N/A</v>
      </c>
      <c r="BF769" s="665" t="e">
        <f>INDEX(AX756:BE757,MATCH(AW769,AV756:AV757,0),MATCH(BF760,AX754:BE754,0))*(INDEX(AK762:AT769,MATCH(BF760,AI762:AI769,0),MATCH(BF761,AK761:AT761,0)))</f>
        <v>#N/A</v>
      </c>
      <c r="BG769" s="665" t="e">
        <f>INDEX(AX756:BE757,MATCH(AW769,AV756:AV757,0),MATCH(BG760,AX754:BE754,0))*(INDEX(AK762:AT769,MATCH(BG760,AI762:AI769,0),MATCH(BG761,AK761:AT761,0)))</f>
        <v>#N/A</v>
      </c>
      <c r="BH769" s="665" t="e">
        <f>INDEX(AX756:BE757,MATCH(AW769,AV756:AV757,0),MATCH(BH760,AX754:BE754,0))*(INDEX(AK762:AT769,MATCH(BH760,AI762:AI769,0),MATCH(BH761,AK761:AT761,0)))</f>
        <v>#N/A</v>
      </c>
      <c r="BI769" s="665" t="e">
        <f>INDEX(AX756:BE757,MATCH(AW769,AV756:AV757,0),MATCH(BI760,AX754:BE754,0))*(INDEX(AK762:AT769,MATCH(BI760,AI762:AI769,0),MATCH(BI761,AK761:AT761,0)))</f>
        <v>#N/A</v>
      </c>
      <c r="BJ769" s="665" t="e">
        <f>INDEX(AX756:BE757,MATCH(AW769,AV756:AV757,0),MATCH(BJ760,AX754:BE754,0))*(INDEX(AK762:AT769,MATCH(BJ760,AI762:AI769,0),MATCH(BJ761,AK761:AT761,0)))</f>
        <v>#N/A</v>
      </c>
      <c r="BK769" s="665" t="e">
        <f>INDEX(AX756:BE757,MATCH(AW769,AV756:AV757,0),MATCH(BK760,AX754:BE754,0))*(INDEX(AK762:AT769,MATCH(BK760,AI762:AI769,0),MATCH(BK761,AK761:AT761,0)))</f>
        <v>#N/A</v>
      </c>
      <c r="BL769" s="665" t="e">
        <f>INDEX(AX756:BE757,MATCH(AW769,AV756:AV757,0),MATCH(BL760,AX754:BE754,0))*(INDEX(AK762:AT769,MATCH(BL760,AI762:AI769,0),MATCH(BL761,AK761:AT761,0)))</f>
        <v>#N/A</v>
      </c>
      <c r="BM769" s="665" t="e">
        <f>INDEX(AX756:BE757,MATCH(AW769,AV756:AV757,0),MATCH(BM760,AX754:BE754,0))*(INDEX(AK762:AT769,MATCH(BM760,AI762:AI769,0),MATCH(BM761,AK761:AT761,0)))</f>
        <v>#N/A</v>
      </c>
      <c r="BN769" s="665" t="e">
        <f>INDEX(AX756:BE757,MATCH(AW769,AV756:AV757,0),MATCH(BN760,AX754:BE754,0))*(INDEX(AK762:AT769,MATCH(BN760,AI762:AI769,0),MATCH(BN761,AK761:AT761,0)))</f>
        <v>#N/A</v>
      </c>
      <c r="BO769" s="665" t="e">
        <f>INDEX(AX756:BE757,MATCH(AW769,AV756:AV757,0),MATCH(BO760,AX754:BE754,0))*(INDEX(AK762:AT769,MATCH(BO760,AI762:AI769,0),MATCH(BO761,AK761:AT761,0)))</f>
        <v>#N/A</v>
      </c>
      <c r="BP769" s="665" t="e">
        <f>INDEX(AX756:BE757,MATCH(AW769,AV756:AV757,0),MATCH(BP760,AX754:BE754,0))*(INDEX(AK762:AT769,MATCH(BP760,AI762:AI769,0),MATCH(BP761,AK761:AT761,0)))</f>
        <v>#N/A</v>
      </c>
      <c r="BQ769" s="665" t="e">
        <f>INDEX(AX756:BE757,MATCH(AW769,AV756:AV757,0),MATCH(BQ760,AX754:BE754,0))*(INDEX(AK762:AT769,MATCH(BQ760,AI762:AI769,0),MATCH(BQ761,AK761:AT761,0)))</f>
        <v>#N/A</v>
      </c>
      <c r="BR769" s="665" t="e">
        <f>INDEX(AX756:BE757,MATCH(AW769,AV756:AV757,0),MATCH(BR760,AX754:BE754,0))*(INDEX(AK762:AT769,MATCH(BR760,AI762:AI769,0),MATCH(BR761,AK761:AT761,0)))</f>
        <v>#N/A</v>
      </c>
      <c r="BS769" s="665" t="e">
        <f>INDEX(AX756:BE757,MATCH(AW769,AV756:AV757,0),MATCH(BS760,AX754:BE754,0))*(INDEX(AK762:AT769,MATCH(BS760,AI762:AI769,0),MATCH(BS761,AK761:AT761,0)))</f>
        <v>#N/A</v>
      </c>
      <c r="BT769" s="665" t="e">
        <f>INDEX(AX756:BE757,MATCH(AW769,AV756:AV757,0),MATCH(BT760,AX754:BE754,0))*(INDEX(AK762:AT769,MATCH(BT760,AI762:AI769,0),MATCH(BT761,AK761:AT761,0)))</f>
        <v>#N/A</v>
      </c>
      <c r="BU769" s="665" t="e">
        <f>INDEX(AX756:BE757,MATCH(AW769,AV756:AV757,0),MATCH(BU760,AX754:BE754,0))*(INDEX(AK762:AT769,MATCH(BU760,AI762:AI769,0),MATCH(BU761,AK761:AT761,0)))</f>
        <v>#N/A</v>
      </c>
      <c r="BV769" s="665" t="e">
        <f>INDEX(AX756:BE757,MATCH(AW769,AV756:AV757,0),MATCH(BV760,AX754:BE754,0))*(INDEX(AK762:AT769,MATCH(BV760,AI762:AI769,0),MATCH(BV761,AK761:AT761,0)))</f>
        <v>#N/A</v>
      </c>
      <c r="BW769" s="665" t="e">
        <f>INDEX(AX756:BE757,MATCH(AW769,AV756:AV757,0),MATCH(BW760,AX754:BE754,0))*(INDEX(AK762:AT769,MATCH(BW760,AI762:AI769,0),MATCH(BW761,AK761:AT761,0)))</f>
        <v>#N/A</v>
      </c>
      <c r="BX769" s="665" t="e">
        <f>INDEX(AX756:BE757,MATCH(AW769,AV756:AV757,0),MATCH(BX760,AX754:BE754,0))*(INDEX(AK762:AT769,MATCH(BX760,AI762:AI769,0),MATCH(BX761,AK761:AT761,0)))</f>
        <v>#N/A</v>
      </c>
      <c r="BY769" s="665" t="e">
        <f>INDEX(AX756:BE757,MATCH(AW769,AV756:AV757,0),MATCH(BY760,AX754:BE754,0))*(INDEX(AK762:AT769,MATCH(BY760,AI762:AI769,0),MATCH(BY761,AK761:AT761,0)))</f>
        <v>#N/A</v>
      </c>
      <c r="BZ769" s="665" t="e">
        <f>INDEX(AX756:BE757,MATCH(AW769,AV756:AV757,0),MATCH(BZ760,AX754:BE754,0))*(INDEX(AK762:AT769,MATCH(BZ760,AI762:AI769,0),MATCH(BZ761,AK761:AT761,0)))</f>
        <v>#N/A</v>
      </c>
      <c r="CA769" s="665" t="e">
        <f>INDEX(AX756:BE757,MATCH(AW769,AV756:AV757,0),MATCH(CA760,AX754:BE754,0))*(INDEX(AK762:AT769,MATCH(CA760,AI762:AI769,0),MATCH(CA761,AK761:AT761,0)))</f>
        <v>#N/A</v>
      </c>
      <c r="CB769" s="665" t="e">
        <f>INDEX(AX756:BE757,MATCH(AW769,AV756:AV757,0),MATCH(CB760,AX754:BE754,0))*(INDEX(AK762:AT769,MATCH(CB760,AI762:AI769,0),MATCH(CB761,AK761:AT761,0)))</f>
        <v>#N/A</v>
      </c>
      <c r="CC769" s="665" t="e">
        <f>INDEX(AX756:BE757,MATCH(AW769,AV756:AV757,0),MATCH(CC760,AX754:BE754,0))*(INDEX(AK762:AT769,MATCH(CC760,AI762:AI769,0),MATCH(CC761,AK761:AT761,0)))</f>
        <v>#N/A</v>
      </c>
      <c r="CD769" s="665" t="e">
        <f>INDEX(AX756:BE757,MATCH(AW769,AV756:AV757,0),MATCH(CD760,AX754:BE754,0))*(INDEX(AK762:AT769,MATCH(CD760,AI762:AI769,0),MATCH(CD761,AK761:AT761,0)))</f>
        <v>#N/A</v>
      </c>
      <c r="CE769" s="665" t="e">
        <f>INDEX(AX756:BE757,MATCH(AW769,AV756:AV757,0),MATCH(CE760,AX754:BE754,0))*(INDEX(AK762:AT769,MATCH(CE760,AI762:AI769,0),MATCH(CE761,AK761:AT761,0)))</f>
        <v>#N/A</v>
      </c>
      <c r="CF769" s="665" t="e">
        <f>INDEX(AX756:BE757,MATCH(AW769,AV756:AV757,0),MATCH(CF760,AX754:BE754,0))*(INDEX(AK762:AT769,MATCH(CF760,AI762:AI769,0),MATCH(CF761,AK761:AT761,0)))</f>
        <v>#N/A</v>
      </c>
      <c r="CG769" s="665" t="e">
        <f>INDEX(AX756:BE757,MATCH(AW769,AV756:AV757,0),MATCH(CG760,AX754:BE754,0))*(INDEX(AK762:AT769,MATCH(CG760,AI762:AI769,0),MATCH(CG761,AK761:AT761,0)))</f>
        <v>#N/A</v>
      </c>
      <c r="CH769" s="665" t="e">
        <f>INDEX(AX756:BE757,MATCH(AW769,AV756:AV757,0),MATCH(CH760,AX754:BE754,0))*(INDEX(AK762:AT769,MATCH(CH760,AI762:AI769,0),MATCH(CH761,AK761:AT761,0)))</f>
        <v>#N/A</v>
      </c>
      <c r="CI769" s="665" t="e">
        <f>INDEX(AX756:BE757,MATCH(AW769,AV756:AV757,0),MATCH(CI760,AX754:BE754,0))*(INDEX(AK762:AT769,MATCH(CI760,AI762:AI769,0),MATCH(CI761,AK761:AT761,0)))</f>
        <v>#N/A</v>
      </c>
      <c r="CJ769" s="665" t="e">
        <f>INDEX(AX756:BE757,MATCH(AW769,AV756:AV757,0),MATCH(CJ760,AX754:BE754,0))*(INDEX(AK762:AT769,MATCH(CJ760,AI762:AI769,0),MATCH(CJ761,AK761:AT761,0)))</f>
        <v>#N/A</v>
      </c>
      <c r="CK769" s="665" t="e">
        <f>INDEX(AX756:BE757,MATCH(AW769,AV756:AV757,0),MATCH(CK760,AX754:BE754,0))*(INDEX(AK762:AT769,MATCH(CK760,AI762:AI769,0),MATCH(CK761,AK761:AT761,0)))</f>
        <v>#N/A</v>
      </c>
      <c r="CL769" s="665" t="e">
        <f>INDEX(AX756:BE757,MATCH(AW769,AV756:AV757,0),MATCH(CL760,AX754:BE754,0))*(INDEX(AK762:AT769,MATCH(CL760,AI762:AI769,0),MATCH(CL761,AK761:AT761,0)))</f>
        <v>#N/A</v>
      </c>
      <c r="CM769" s="665" t="e">
        <f>INDEX(AX756:BE757,MATCH(AW769,AV756:AV757,0),MATCH(CM760,AX754:BE754,0))*(INDEX(AK762:AT769,MATCH(CM760,AI762:AI769,0),MATCH(CM761,AK761:AT761,0)))</f>
        <v>#N/A</v>
      </c>
      <c r="CN769" s="665" t="e">
        <f>INDEX(AX756:BE757,MATCH(AW769,AV756:AV757,0),MATCH(CN760,AX754:BE754,0))*(INDEX(AK762:AT769,MATCH(CN760,AI762:AI769,0),MATCH(CN761,AK761:AT761,0)))</f>
        <v>#N/A</v>
      </c>
      <c r="CO769" s="665" t="e">
        <f>INDEX(AX756:BE757,MATCH(AW769,AV756:AV757,0),MATCH(CO760,AX754:BE754,0))*(INDEX(AK762:AT769,MATCH(CO760,AI762:AI769,0),MATCH(CO761,AK761:AT761,0)))</f>
        <v>#N/A</v>
      </c>
      <c r="CP769" s="665" t="e">
        <f>INDEX(AX756:BE757,MATCH(AW769,AV756:AV757,0),MATCH(CP760,AX754:BE754,0))*(INDEX(AK762:AT769,MATCH(CP760,AI762:AI769,0),MATCH(CP761,AK761:AT761,0)))</f>
        <v>#N/A</v>
      </c>
      <c r="CQ769" s="665" t="e">
        <f>INDEX(AX756:BE757,MATCH(AW769,AV756:AV757,0),MATCH(CQ760,AX754:BE754,0))*(INDEX(AK762:AT769,MATCH(CQ760,AI762:AI769,0),MATCH(CQ761,AK761:AT761,0)))</f>
        <v>#N/A</v>
      </c>
      <c r="CR769" s="665" t="e">
        <f>INDEX(AX756:BE757,MATCH(AW769,AV756:AV757,0),MATCH(CR760,AX754:BE754,0))*(INDEX(AK762:AT769,MATCH(CR760,AI762:AI769,0),MATCH(CR761,AK761:AT761,0)))</f>
        <v>#N/A</v>
      </c>
      <c r="CS769" s="665" t="e">
        <f>INDEX(AX756:BE757,MATCH(AW769,AV756:AV757,0),MATCH(CS760,AX754:BE754,0))*(INDEX(AK762:AT769,MATCH(CS760,AI762:AI769,0),MATCH(CS761,AK761:AT761,0)))</f>
        <v>#N/A</v>
      </c>
      <c r="CT769" s="665" t="e">
        <f>INDEX(AX756:BE757,MATCH(AW769,AV756:AV757,0),MATCH(CT760,AX754:BE754,0))*(INDEX(AK762:AT769,MATCH(CT760,AI762:AI769,0),MATCH(CT761,AK761:AT761,0)))</f>
        <v>#N/A</v>
      </c>
      <c r="CU769" s="665" t="e">
        <f>INDEX(AX756:BE757,MATCH(AW769,AV756:AV757,0),MATCH(CU760,AX754:BE754,0))*(INDEX(AK762:AT769,MATCH(CU760,AI762:AI769,0),MATCH(CU761,AK761:AT761,0)))</f>
        <v>#N/A</v>
      </c>
      <c r="CV769" s="665" t="e">
        <f>INDEX(AX756:BE757,MATCH(AW769,AV756:AV757,0),MATCH(CV760,AX754:BE754,0))*(INDEX(AK762:AT769,MATCH(CV760,AI762:AI769,0),MATCH(CV761,AK761:AT761,0)))</f>
        <v>#N/A</v>
      </c>
      <c r="CW769" s="665" t="e">
        <f>INDEX(AX756:BE757,MATCH(AW769,AV756:AV757,0),MATCH(CW760,AX754:BE754,0))*(INDEX(AK762:AT769,MATCH(CW760,AI762:AI769,0),MATCH(CW761,AK761:AT761,0)))</f>
        <v>#N/A</v>
      </c>
      <c r="CX769" s="665" t="e">
        <f>INDEX(AX756:BE757,MATCH(AW769,AV756:AV757,0),MATCH(CX760,AX754:BE754,0))*(INDEX(AK762:AT769,MATCH(CX760,AI762:AI769,0),MATCH(CX761,AK761:AT761,0)))</f>
        <v>#N/A</v>
      </c>
      <c r="CY769" s="665" t="e">
        <f>INDEX(AX756:BE757,MATCH(AW769,AV756:AV757,0),MATCH(CY760,AX754:BE754,0))*(INDEX(AK762:AT769,MATCH(CY760,AI762:AI769,0),MATCH(CY761,AK761:AT761,0)))</f>
        <v>#N/A</v>
      </c>
      <c r="CZ769" s="665" t="e">
        <f>INDEX(AX756:BE757,MATCH(AW769,AV756:AV757,0),MATCH(CZ760,AX754:BE754,0))*(INDEX(AK762:AT769,MATCH(CZ760,AI762:AI769,0),MATCH(CZ761,AK761:AT761,0)))</f>
        <v>#N/A</v>
      </c>
      <c r="DA769" s="665" t="e">
        <f>INDEX(AX756:BE757,MATCH(AW769,AV756:AV757,0),MATCH(DA760,AX754:BE754,0))*(INDEX(AK762:AT769,MATCH(DA760,AI762:AI769,0),MATCH(DA761,AK761:AT761,0)))</f>
        <v>#N/A</v>
      </c>
      <c r="DB769" s="665" t="e">
        <f>INDEX(AX756:BE757,MATCH(AW769,AV756:AV757,0),MATCH(DB760,AX754:BE754,0))*(INDEX(AK762:AT769,MATCH(DB760,AI762:AI769,0),MATCH(DB761,AK761:AT761,0)))</f>
        <v>#N/A</v>
      </c>
      <c r="DC769" s="665" t="e">
        <f>INDEX(AX756:BE757,MATCH(AW769,AV756:AV757,0),MATCH(DC760,AX754:BE754,0))*(INDEX(AK762:AT769,MATCH(DC760,AI762:AI769,0),MATCH(DC761,AK761:AT761,0)))</f>
        <v>#N/A</v>
      </c>
      <c r="DD769" s="665" t="e">
        <f>INDEX(AX756:BE757,MATCH(AW769,AV756:AV757,0),MATCH(DD760,AX754:BE754,0))*(INDEX(AK762:AT769,MATCH(DD760,AI762:AI769,0),MATCH(DD761,AK761:AT761,0)))</f>
        <v>#N/A</v>
      </c>
      <c r="DE769" s="665" t="e">
        <f>INDEX(AX756:BE757,MATCH(AW769,AV756:AV757,0),MATCH(DE760,AX754:BE754,0))*(INDEX(AK762:AT769,MATCH(DE760,AI762:AI769,0),MATCH(DE761,AK761:AT761,0)))</f>
        <v>#N/A</v>
      </c>
      <c r="DF769" s="665" t="e">
        <f>INDEX(AX756:BE757,MATCH(AW769,AV756:AV757,0),MATCH(DF760,AX754:BE754,0))*(INDEX(AK762:AT769,MATCH(DF760,AI762:AI769,0),MATCH(DF761,AK761:AT761,0)))</f>
        <v>#N/A</v>
      </c>
      <c r="DG769" s="665" t="e">
        <f>INDEX(AX756:BE757,MATCH(AW769,AV756:AV757,0),MATCH(DG760,AX754:BE754,0))*(INDEX(AK762:AT769,MATCH(DG760,AI762:AI769,0),MATCH(DG761,AK761:AT761,0)))</f>
        <v>#N/A</v>
      </c>
      <c r="DH769" s="665" t="e">
        <f>INDEX(AX756:BE757,MATCH(AW769,AV756:AV757,0),MATCH(DH760,AX754:BE754,0))*(INDEX(AK762:AT769,MATCH(DH760,AI762:AI769,0),MATCH(DH761,AK761:AT761,0)))</f>
        <v>#N/A</v>
      </c>
      <c r="DI769" s="665" t="e">
        <f>INDEX(AX756:BE757,MATCH(AW769,AV756:AV757,0),MATCH(DI760,AX754:BE754,0))*(INDEX(AK762:AT769,MATCH(DI760,AI762:AI769,0),MATCH(DI761,AK761:AT761,0)))</f>
        <v>#N/A</v>
      </c>
      <c r="DJ769" s="665" t="e">
        <f>INDEX(AX756:BE757,MATCH(AW769,AV756:AV757,0),MATCH(DJ760,AX754:BE754,0))*(INDEX(AK762:AT769,MATCH(DJ760,AI762:AI769,0),MATCH(DJ761,AK761:AT761,0)))</f>
        <v>#N/A</v>
      </c>
      <c r="DK769" s="665" t="e">
        <f>INDEX(AX756:BE757,MATCH(AW769,AV756:AV757,0),MATCH(DK760,AX754:BE754,0))*(INDEX(AK762:AT769,MATCH(DK760,AI762:AI769,0),MATCH(DK761,AK761:AT761,0)))</f>
        <v>#N/A</v>
      </c>
      <c r="DL769" s="665" t="e">
        <f>INDEX(AX756:BE757,MATCH(AW769,AV756:AV757,0),MATCH(DL760,AX754:BE754,0))*(INDEX(AK762:AT769,MATCH(DL760,AI762:AI769,0),MATCH(DL761,AK761:AT761,0)))</f>
        <v>#N/A</v>
      </c>
      <c r="DM769" s="665" t="e">
        <f>INDEX(AX756:BE757,MATCH(AW769,AV756:AV757,0),MATCH(DM760,AX754:BE754,0))*(INDEX(AK762:AT769,MATCH(DM760,AI762:AI769,0),MATCH(DM761,AK761:AT761,0)))</f>
        <v>#N/A</v>
      </c>
      <c r="DN769" s="665" t="e">
        <f>INDEX(AX756:BE757,MATCH(AW769,AV756:AV757,0),MATCH(DN760,AX754:BE754,0))*(INDEX(AK762:AT769,MATCH(DN760,AI762:AI769,0),MATCH(DN761,AK761:AT761,0)))</f>
        <v>#N/A</v>
      </c>
      <c r="DO769" s="665" t="e">
        <f>INDEX(AX756:BE757,MATCH(AW769,AV756:AV757,0),MATCH(DO760,AX754:BE754,0))*(INDEX(AK762:AT769,MATCH(DO760,AI762:AI769,0),MATCH(DO761,AK761:AT761,0)))</f>
        <v>#N/A</v>
      </c>
      <c r="DP769" s="665" t="e">
        <f>INDEX(AX756:BE757,MATCH(AW769,AV756:AV757,0),MATCH(DP760,AX754:BE754,0))*(INDEX(AK762:AT769,MATCH(DP760,AI762:AI769,0),MATCH(DP761,AK761:AT761,0)))</f>
        <v>#N/A</v>
      </c>
      <c r="DQ769" s="643" t="e">
        <f>SUM(AX769:DP769)=#REF!</f>
        <v>#REF!</v>
      </c>
      <c r="DR769" s="749">
        <v>2030</v>
      </c>
      <c r="DS769" s="665" t="e">
        <f>IF(DR769&gt;DS760,AX768-AX769,0)</f>
        <v>#REF!</v>
      </c>
      <c r="DT769" s="665" t="e">
        <f>IF(DR769&gt;DT760,AY768-AY769,0)</f>
        <v>#N/A</v>
      </c>
      <c r="DU769" s="665" t="e">
        <f>IF(DR769&gt;DU760,AZ768-AZ769,0)</f>
        <v>#N/A</v>
      </c>
      <c r="DV769" s="665" t="e">
        <f>IF(DR769&gt;DV760,BA768-BA769,0)</f>
        <v>#N/A</v>
      </c>
      <c r="DW769" s="665" t="e">
        <f>IF(DR769&gt;DW760,BB768-BB769,0)</f>
        <v>#N/A</v>
      </c>
      <c r="DX769" s="665" t="e">
        <f>IF(DR769&gt;DX760,BC768-BC769,0)</f>
        <v>#N/A</v>
      </c>
      <c r="DY769" s="665" t="e">
        <f>IF(DR769&gt;DY760,BD768-BD769,0)</f>
        <v>#N/A</v>
      </c>
      <c r="DZ769" s="665" t="e">
        <f>IF(DR769&gt;DZ760,BE768-BE769,0)</f>
        <v>#N/A</v>
      </c>
      <c r="EA769" s="665" t="e">
        <f>IF(DR769&gt;EA760,BF768-BF769,0)</f>
        <v>#N/A</v>
      </c>
      <c r="EB769" s="665" t="e">
        <f>IF(DR769&gt;EB760,BG768-BG769,0)</f>
        <v>#N/A</v>
      </c>
      <c r="EC769" s="665" t="e">
        <f>IF(DR769&gt;EC760,BH768-BH769,0)</f>
        <v>#N/A</v>
      </c>
      <c r="ED769" s="665" t="e">
        <f>IF(DR769&gt;ED760,BI768-BI769,0)</f>
        <v>#N/A</v>
      </c>
      <c r="EE769" s="665" t="e">
        <f>IF(DR769&gt;EE760,BJ768-BJ769,0)</f>
        <v>#N/A</v>
      </c>
      <c r="EF769" s="665" t="e">
        <f>IF(DR769&gt;EF760,BK768-BK769,0)</f>
        <v>#N/A</v>
      </c>
      <c r="EG769" s="665" t="e">
        <f>IF(DR769&gt;EG760,BL768-BL769,0)</f>
        <v>#N/A</v>
      </c>
      <c r="EH769" s="665" t="e">
        <f>IF(DR769&gt;EH760,BM768-BM769,0)</f>
        <v>#N/A</v>
      </c>
      <c r="EI769" s="665" t="e">
        <f>IF(DR769&gt;EI760,BN768-BN769,0)</f>
        <v>#N/A</v>
      </c>
      <c r="EJ769" s="665" t="e">
        <f>IF(DR769&gt;EJ760,BO768-BO769,0)</f>
        <v>#N/A</v>
      </c>
      <c r="EK769" s="665" t="e">
        <f>IF(DR769&gt;EK760,BP768-BP769,0)</f>
        <v>#N/A</v>
      </c>
      <c r="EL769" s="665" t="e">
        <f>IF(DR769&gt;EL760,BQ768-BQ769,0)</f>
        <v>#N/A</v>
      </c>
      <c r="EM769" s="665" t="e">
        <f>IF(DR769&gt;EM760,BR768-BR769,0)</f>
        <v>#N/A</v>
      </c>
      <c r="EN769" s="665" t="e">
        <f>IF(DR769&gt;EN760,BS768-BS769,0)</f>
        <v>#N/A</v>
      </c>
      <c r="EO769" s="665" t="e">
        <f>IF(DR769&gt;EO760,BT768-BT769,0)</f>
        <v>#N/A</v>
      </c>
      <c r="EP769" s="665" t="e">
        <f>IF(DR769&gt;EP760,BU768-BU769,0)</f>
        <v>#N/A</v>
      </c>
      <c r="EQ769" s="665" t="e">
        <f>IF(DR769&gt;EQ760,BV768-BV769,0)</f>
        <v>#N/A</v>
      </c>
      <c r="ER769" s="665" t="e">
        <f>IF(DR769&gt;ER760,BW768-BW769,0)</f>
        <v>#N/A</v>
      </c>
      <c r="ES769" s="665" t="e">
        <f>IF(DR769&gt;ES760,BX768-BX769,0)</f>
        <v>#N/A</v>
      </c>
      <c r="ET769" s="665" t="e">
        <f>IF(DR769&gt;ET760,BY768-BY769,0)</f>
        <v>#N/A</v>
      </c>
      <c r="EU769" s="665" t="e">
        <f>IF(DR769&gt;EU760,BZ768-BZ769,0)</f>
        <v>#N/A</v>
      </c>
      <c r="EV769" s="665" t="e">
        <f>IF(DR769&gt;EV760,CA768-CA769,0)</f>
        <v>#N/A</v>
      </c>
      <c r="EW769" s="665" t="e">
        <f>IF(DR769&gt;EW760,CB768-CB769,0)</f>
        <v>#N/A</v>
      </c>
      <c r="EX769" s="665" t="e">
        <f>IF(DR769&gt;EX760,CC768-CC769,0)</f>
        <v>#N/A</v>
      </c>
      <c r="EY769" s="665" t="e">
        <f>IF(DR769&gt;EY760,CD768-CD769,0)</f>
        <v>#N/A</v>
      </c>
      <c r="EZ769" s="665" t="e">
        <f>IF(DR769&gt;EZ760,CE768-CE769,0)</f>
        <v>#N/A</v>
      </c>
      <c r="FA769" s="665" t="e">
        <f>IF(DR769&gt;FA760,CF768-CF769,0)</f>
        <v>#N/A</v>
      </c>
      <c r="FB769" s="665" t="e">
        <f>IF(DR769&gt;FB760,CG768-CG769,0)</f>
        <v>#N/A</v>
      </c>
      <c r="FC769" s="665" t="e">
        <f>IF(DR769&gt;FC760,CH768-CH769,0)</f>
        <v>#N/A</v>
      </c>
      <c r="FD769" s="665" t="e">
        <f>IF(DR769&gt;FD760,CI768-CI769,0)</f>
        <v>#N/A</v>
      </c>
      <c r="FE769" s="665" t="e">
        <f>IF(DR769&gt;FE760,CJ768-CJ769,0)</f>
        <v>#N/A</v>
      </c>
      <c r="FF769" s="665" t="e">
        <f>IF(DR769&gt;FF760,CK768-CK769,0)</f>
        <v>#N/A</v>
      </c>
      <c r="FG769" s="665" t="e">
        <f>IF(DR769&gt;FG760,CL768-CL769,0)</f>
        <v>#N/A</v>
      </c>
      <c r="FH769" s="665" t="e">
        <f>IF(DR769&gt;FH760,CM768-CM769,0)</f>
        <v>#N/A</v>
      </c>
      <c r="FI769" s="665" t="e">
        <f>IF(DR769&gt;FI760,CN768-CN769,0)</f>
        <v>#N/A</v>
      </c>
      <c r="FJ769" s="665" t="e">
        <f>IF(DR769&gt;FJ760,CO768-CO769,0)</f>
        <v>#N/A</v>
      </c>
      <c r="FK769" s="665" t="e">
        <f>IF(DR769&gt;FK760,CP768-CP769,0)</f>
        <v>#N/A</v>
      </c>
      <c r="FL769" s="665" t="e">
        <f>IF(DR769&gt;FL760,CQ768-CQ769,0)</f>
        <v>#N/A</v>
      </c>
      <c r="FM769" s="665" t="e">
        <f>IF(DR769&gt;FM760,CR768-CR769,0)</f>
        <v>#N/A</v>
      </c>
      <c r="FN769" s="665" t="e">
        <f>IF(DR769&gt;FN760,CS768-CS769,0)</f>
        <v>#N/A</v>
      </c>
      <c r="FO769" s="665" t="e">
        <f>IF(DR769&gt;FO760,CT768-CT769,0)</f>
        <v>#N/A</v>
      </c>
      <c r="FP769" s="665" t="e">
        <f>IF(DR769&gt;FP760,CU768-CU769,0)</f>
        <v>#N/A</v>
      </c>
      <c r="FQ769" s="665" t="e">
        <f>IF(DR769&gt;FQ760,CV768-CV769,0)</f>
        <v>#N/A</v>
      </c>
      <c r="FR769" s="665" t="e">
        <f>IF(DR769&gt;FR760,CW768-CW769,0)</f>
        <v>#N/A</v>
      </c>
      <c r="FS769" s="665" t="e">
        <f>IF(DR769&gt;FS760,CX768-CX769,0)</f>
        <v>#N/A</v>
      </c>
      <c r="FT769" s="665" t="e">
        <f>IF(DR769&gt;FT760,CY768-CY769,0)</f>
        <v>#N/A</v>
      </c>
      <c r="FU769" s="665" t="e">
        <f>IF(DR769&gt;FU760,CZ768-CZ769,0)</f>
        <v>#N/A</v>
      </c>
      <c r="FV769" s="665" t="e">
        <f>IF(DR769&gt;FV760,DA768-DA769,0)</f>
        <v>#N/A</v>
      </c>
      <c r="FW769" s="665" t="e">
        <f>IF(DR769&gt;FW760,DB768-DB769,0)</f>
        <v>#N/A</v>
      </c>
      <c r="FX769" s="665" t="e">
        <f>IF(DR769&gt;FX760,DC768-DC769,0)</f>
        <v>#N/A</v>
      </c>
      <c r="FY769" s="665" t="e">
        <f>IF(DR769&gt;FY760,DD768-DD769,0)</f>
        <v>#N/A</v>
      </c>
      <c r="FZ769" s="665" t="e">
        <f>IF(DR769&gt;FZ760,DE768-DE769,0)</f>
        <v>#N/A</v>
      </c>
      <c r="GA769" s="665" t="e">
        <f>IF(DR769&gt;GA760,DF768-DF769,0)</f>
        <v>#N/A</v>
      </c>
      <c r="GB769" s="665">
        <f>IF(DR769&gt;GB760,DG768-DG769,0)</f>
        <v>0</v>
      </c>
      <c r="GC769" s="665">
        <f>IF(DR769&gt;GC760,DH768-DH769,0)</f>
        <v>0</v>
      </c>
      <c r="GD769" s="665">
        <f>IF(DR769&gt;GD760,DI768-DI769,0)</f>
        <v>0</v>
      </c>
      <c r="GE769" s="665">
        <f>IF(DR769&gt;GE760,DJ768-DJ769,0)</f>
        <v>0</v>
      </c>
      <c r="GF769" s="665">
        <f>IF(DR769&gt;GF760,DK768-DK769,0)</f>
        <v>0</v>
      </c>
      <c r="GG769" s="665">
        <f>IF(DR769&gt;GG760,DL768-DL769,0)</f>
        <v>0</v>
      </c>
      <c r="GH769" s="665">
        <f>IF(DR769&gt;GH760,DM768-DM769,0)</f>
        <v>0</v>
      </c>
      <c r="GI769" s="665">
        <f>IF(DR769&gt;GI760,DN768-DN769,0)</f>
        <v>0</v>
      </c>
      <c r="GJ769" s="665">
        <f>IF(DR769&gt;GJ760,DO768-DO769,0)</f>
        <v>0</v>
      </c>
      <c r="GK769" s="665">
        <f>IF(DR769&gt;GK760,DP768-DP769,0)</f>
        <v>0</v>
      </c>
      <c r="GL769" s="665" t="e">
        <f>SUM(DS769:GK769)+SUM(#REF!)=#REF!</f>
        <v>#REF!</v>
      </c>
      <c r="GM769" s="667"/>
      <c r="GN769" s="749">
        <v>2030</v>
      </c>
      <c r="GO769" s="664" t="e">
        <f>SUMIF(DS761:GK761,GO761,DS769:GK769)</f>
        <v>#REF!</v>
      </c>
      <c r="GP769" s="668" t="e">
        <f>SUMIF(DS761:GK761,GP761,DS769:GK769)</f>
        <v>#N/A</v>
      </c>
      <c r="GQ769" s="668" t="e">
        <f>SUMIF(DS761:GK761,GQ761,DS769:GK769)</f>
        <v>#N/A</v>
      </c>
      <c r="GR769" s="668" t="e">
        <f>SUMIF(DS761:GK761,GR761,DS769:GK769)</f>
        <v>#N/A</v>
      </c>
      <c r="GS769" s="668" t="e">
        <f>SUMIF(DS761:GK761,GS761,DS769:GK769)</f>
        <v>#N/A</v>
      </c>
      <c r="GT769" s="668" t="e">
        <f>SUMIF(DS761:GK761,GT761,DS769:GK769)</f>
        <v>#N/A</v>
      </c>
      <c r="GU769" s="668" t="e">
        <f>SUMIF(DS761:GK761,GU761,DS769:GK769)</f>
        <v>#N/A</v>
      </c>
      <c r="GV769" s="668" t="e">
        <f>SUMIF(DS761:GK761,GV761,DS769:GK769)</f>
        <v>#N/A</v>
      </c>
      <c r="GW769" s="668" t="e">
        <f>SUMIF(DS761:GK761,GW761,DS769:GK769)</f>
        <v>#N/A</v>
      </c>
      <c r="GX769" s="668" t="e">
        <f>SUMIF(DS761:GK761,GX761,DS769:GK769)</f>
        <v>#N/A</v>
      </c>
      <c r="GY769" s="668" t="e">
        <f>SUMIF(DS761:GK761,GY761,DS769:GK769)</f>
        <v>#N/A</v>
      </c>
      <c r="GZ769" s="646" t="e">
        <f>SUM(GO769:GY769)=(#REF!-SUM(#REF!))</f>
        <v>#REF!</v>
      </c>
    </row>
    <row r="770" spans="1:234" hidden="1" x14ac:dyDescent="0.25">
      <c r="A770" s="643" t="s">
        <v>208</v>
      </c>
      <c r="GM770" s="663"/>
      <c r="GN770" s="663"/>
    </row>
    <row r="771" spans="1:234" hidden="1" x14ac:dyDescent="0.25">
      <c r="A771" s="643" t="s">
        <v>208</v>
      </c>
      <c r="G771" s="670"/>
      <c r="H771" s="671"/>
      <c r="I771" s="671"/>
      <c r="J771" s="671"/>
      <c r="K771" s="671"/>
      <c r="L771" s="671"/>
      <c r="M771" s="671"/>
      <c r="N771" s="671"/>
      <c r="O771" s="671"/>
      <c r="P771" s="671"/>
      <c r="Q771" s="671"/>
      <c r="R771" s="671"/>
      <c r="S771" s="672"/>
      <c r="DR771" s="643" t="s">
        <v>1666</v>
      </c>
      <c r="GM771" s="672"/>
      <c r="GN771" s="672"/>
      <c r="GO771" s="672"/>
      <c r="GP771" s="672"/>
      <c r="GQ771" s="672"/>
      <c r="GR771" s="672"/>
      <c r="GS771" s="672"/>
      <c r="GT771" s="672"/>
      <c r="GU771" s="672"/>
      <c r="GV771" s="672"/>
      <c r="GW771" s="672"/>
      <c r="GX771" s="672"/>
      <c r="GY771" s="672"/>
      <c r="HM771" s="671"/>
      <c r="HN771" s="671"/>
      <c r="HO771" s="671"/>
      <c r="HP771" s="671"/>
      <c r="HQ771" s="671"/>
      <c r="HR771" s="671"/>
      <c r="HS771" s="671"/>
      <c r="HT771" s="671"/>
      <c r="HU771" s="671"/>
      <c r="HV771" s="671"/>
      <c r="HW771" s="671"/>
      <c r="HX771" s="671"/>
      <c r="HY771" s="671"/>
      <c r="HZ771" s="671"/>
    </row>
    <row r="772" spans="1:234" hidden="1" x14ac:dyDescent="0.25">
      <c r="A772" s="643" t="s">
        <v>208</v>
      </c>
      <c r="G772" s="670"/>
      <c r="H772" s="673"/>
      <c r="I772" s="673"/>
      <c r="J772" s="673"/>
      <c r="K772" s="673"/>
      <c r="L772" s="673"/>
      <c r="M772" s="673"/>
      <c r="N772" s="673"/>
      <c r="O772" s="673"/>
      <c r="P772" s="673"/>
      <c r="Q772" s="673"/>
      <c r="R772" s="673"/>
      <c r="S772" s="648"/>
      <c r="DR772" s="661"/>
      <c r="DS772" s="647">
        <v>2023</v>
      </c>
      <c r="DT772" s="647">
        <v>2024</v>
      </c>
      <c r="DU772" s="647">
        <v>2024</v>
      </c>
      <c r="DV772" s="647">
        <v>2024</v>
      </c>
      <c r="DW772" s="647">
        <v>2024</v>
      </c>
      <c r="DX772" s="647">
        <v>2024</v>
      </c>
      <c r="DY772" s="647">
        <v>2024</v>
      </c>
      <c r="DZ772" s="647">
        <v>2024</v>
      </c>
      <c r="EA772" s="647">
        <v>2024</v>
      </c>
      <c r="EB772" s="647">
        <v>2024</v>
      </c>
      <c r="EC772" s="647">
        <v>2024</v>
      </c>
      <c r="ED772" s="647">
        <v>2025</v>
      </c>
      <c r="EE772" s="647">
        <v>2025</v>
      </c>
      <c r="EF772" s="647">
        <v>2025</v>
      </c>
      <c r="EG772" s="647">
        <v>2025</v>
      </c>
      <c r="EH772" s="647">
        <v>2025</v>
      </c>
      <c r="EI772" s="647">
        <v>2025</v>
      </c>
      <c r="EJ772" s="647">
        <v>2025</v>
      </c>
      <c r="EK772" s="647">
        <v>2025</v>
      </c>
      <c r="EL772" s="647">
        <v>2025</v>
      </c>
      <c r="EM772" s="647">
        <v>2025</v>
      </c>
      <c r="EN772" s="647">
        <v>2026</v>
      </c>
      <c r="EO772" s="647">
        <v>2026</v>
      </c>
      <c r="EP772" s="647">
        <v>2026</v>
      </c>
      <c r="EQ772" s="647">
        <v>2026</v>
      </c>
      <c r="ER772" s="647">
        <v>2026</v>
      </c>
      <c r="ES772" s="647">
        <v>2026</v>
      </c>
      <c r="ET772" s="647">
        <v>2026</v>
      </c>
      <c r="EU772" s="647">
        <v>2026</v>
      </c>
      <c r="EV772" s="647">
        <v>2026</v>
      </c>
      <c r="EW772" s="647">
        <v>2026</v>
      </c>
      <c r="EX772" s="647">
        <v>2027</v>
      </c>
      <c r="EY772" s="647">
        <v>2027</v>
      </c>
      <c r="EZ772" s="647">
        <v>2027</v>
      </c>
      <c r="FA772" s="647">
        <v>2027</v>
      </c>
      <c r="FB772" s="647">
        <v>2027</v>
      </c>
      <c r="FC772" s="647">
        <v>2027</v>
      </c>
      <c r="FD772" s="647">
        <v>2027</v>
      </c>
      <c r="FE772" s="647">
        <v>2027</v>
      </c>
      <c r="FF772" s="647">
        <v>2027</v>
      </c>
      <c r="FG772" s="647">
        <v>2027</v>
      </c>
      <c r="FH772" s="647">
        <v>2028</v>
      </c>
      <c r="FI772" s="647">
        <v>2028</v>
      </c>
      <c r="FJ772" s="647">
        <v>2028</v>
      </c>
      <c r="FK772" s="647">
        <v>2028</v>
      </c>
      <c r="FL772" s="647">
        <v>2028</v>
      </c>
      <c r="FM772" s="647">
        <v>2028</v>
      </c>
      <c r="FN772" s="647">
        <v>2028</v>
      </c>
      <c r="FO772" s="647">
        <v>2028</v>
      </c>
      <c r="FP772" s="647">
        <v>2028</v>
      </c>
      <c r="FQ772" s="647">
        <v>2028</v>
      </c>
      <c r="FR772" s="647">
        <v>2029</v>
      </c>
      <c r="FS772" s="647">
        <v>2029</v>
      </c>
      <c r="FT772" s="647">
        <v>2029</v>
      </c>
      <c r="FU772" s="647">
        <v>2029</v>
      </c>
      <c r="FV772" s="647">
        <v>2029</v>
      </c>
      <c r="FW772" s="647">
        <v>2029</v>
      </c>
      <c r="FX772" s="647">
        <v>2029</v>
      </c>
      <c r="FY772" s="647">
        <v>2029</v>
      </c>
      <c r="FZ772" s="647">
        <v>2029</v>
      </c>
      <c r="GA772" s="647">
        <v>2029</v>
      </c>
      <c r="GB772" s="647">
        <v>2030</v>
      </c>
      <c r="GC772" s="647">
        <v>2030</v>
      </c>
      <c r="GD772" s="647">
        <v>2030</v>
      </c>
      <c r="GE772" s="647">
        <v>2030</v>
      </c>
      <c r="GF772" s="647">
        <v>2030</v>
      </c>
      <c r="GG772" s="647">
        <v>2030</v>
      </c>
      <c r="GH772" s="647">
        <v>2030</v>
      </c>
      <c r="GI772" s="647">
        <v>2030</v>
      </c>
      <c r="GJ772" s="647">
        <v>2030</v>
      </c>
      <c r="GK772" s="647">
        <v>2030</v>
      </c>
      <c r="GL772" s="903" t="s">
        <v>1662</v>
      </c>
      <c r="GM772" s="648"/>
      <c r="GN772" s="648"/>
      <c r="GO772" s="648" t="s">
        <v>1667</v>
      </c>
      <c r="GP772" s="648"/>
      <c r="GQ772" s="648"/>
      <c r="GR772" s="648"/>
      <c r="GS772" s="648"/>
      <c r="GT772" s="648"/>
      <c r="GU772" s="648"/>
      <c r="GV772" s="648"/>
      <c r="GW772" s="648"/>
      <c r="GX772" s="648"/>
      <c r="GY772" s="648"/>
      <c r="HB772" s="643" t="s">
        <v>1668</v>
      </c>
      <c r="HM772" s="673"/>
      <c r="HN772" s="673"/>
      <c r="HO772" s="673"/>
      <c r="HP772" s="673"/>
      <c r="HQ772" s="673"/>
      <c r="HR772" s="673"/>
      <c r="HS772" s="673"/>
      <c r="HT772" s="673"/>
      <c r="HU772" s="673"/>
      <c r="HV772" s="673"/>
      <c r="HW772" s="673"/>
      <c r="HX772" s="673"/>
      <c r="HY772" s="673"/>
      <c r="HZ772" s="673"/>
    </row>
    <row r="773" spans="1:234" hidden="1" x14ac:dyDescent="0.25">
      <c r="A773" s="643" t="s">
        <v>208</v>
      </c>
      <c r="G773" s="670"/>
      <c r="H773" s="670"/>
      <c r="I773" s="674"/>
      <c r="J773" s="674"/>
      <c r="K773" s="674"/>
      <c r="L773" s="674"/>
      <c r="M773" s="674"/>
      <c r="N773" s="674"/>
      <c r="O773" s="674"/>
      <c r="P773" s="674"/>
      <c r="Q773" s="674"/>
      <c r="R773" s="674"/>
      <c r="S773" s="675"/>
      <c r="DR773" s="662" t="s">
        <v>1665</v>
      </c>
      <c r="DS773" s="647" t="s">
        <v>1664</v>
      </c>
      <c r="DT773" s="647" t="str">
        <f t="shared" ref="DT773" si="3049">E755</f>
        <v/>
      </c>
      <c r="DU773" s="647" t="str">
        <f t="shared" ref="DU773" si="3050">F755</f>
        <v/>
      </c>
      <c r="DV773" s="647" t="str">
        <f t="shared" ref="DV773" si="3051">G755</f>
        <v/>
      </c>
      <c r="DW773" s="647" t="str">
        <f t="shared" ref="DW773" si="3052">H755</f>
        <v/>
      </c>
      <c r="DX773" s="647" t="str">
        <f t="shared" ref="DX773" si="3053">I755</f>
        <v/>
      </c>
      <c r="DY773" s="647" t="str">
        <f t="shared" ref="DY773" si="3054">J755</f>
        <v/>
      </c>
      <c r="DZ773" s="647" t="str">
        <f t="shared" ref="DZ773" si="3055">K755</f>
        <v/>
      </c>
      <c r="EA773" s="647" t="str">
        <f t="shared" ref="EA773" si="3056">L755</f>
        <v/>
      </c>
      <c r="EB773" s="647" t="str">
        <f t="shared" ref="EB773" si="3057">M755</f>
        <v/>
      </c>
      <c r="EC773" s="647" t="str">
        <f t="shared" ref="EC773" si="3058">N755</f>
        <v/>
      </c>
      <c r="ED773" s="647" t="str">
        <f t="shared" ref="ED773" si="3059">E755</f>
        <v/>
      </c>
      <c r="EE773" s="647" t="str">
        <f t="shared" ref="EE773" si="3060">F755</f>
        <v/>
      </c>
      <c r="EF773" s="647" t="str">
        <f t="shared" ref="EF773" si="3061">G755</f>
        <v/>
      </c>
      <c r="EG773" s="647" t="str">
        <f t="shared" ref="EG773" si="3062">H755</f>
        <v/>
      </c>
      <c r="EH773" s="647" t="str">
        <f t="shared" ref="EH773" si="3063">I755</f>
        <v/>
      </c>
      <c r="EI773" s="647" t="str">
        <f t="shared" ref="EI773" si="3064">J755</f>
        <v/>
      </c>
      <c r="EJ773" s="647" t="str">
        <f t="shared" ref="EJ773" si="3065">K755</f>
        <v/>
      </c>
      <c r="EK773" s="647" t="str">
        <f t="shared" ref="EK773" si="3066">L755</f>
        <v/>
      </c>
      <c r="EL773" s="647" t="str">
        <f t="shared" ref="EL773" si="3067">M755</f>
        <v/>
      </c>
      <c r="EM773" s="647" t="str">
        <f t="shared" ref="EM773" si="3068">N755</f>
        <v/>
      </c>
      <c r="EN773" s="647" t="str">
        <f t="shared" ref="EN773" si="3069">E755</f>
        <v/>
      </c>
      <c r="EO773" s="647" t="str">
        <f t="shared" ref="EO773" si="3070">F755</f>
        <v/>
      </c>
      <c r="EP773" s="647" t="str">
        <f t="shared" ref="EP773" si="3071">G755</f>
        <v/>
      </c>
      <c r="EQ773" s="647" t="str">
        <f t="shared" ref="EQ773" si="3072">H755</f>
        <v/>
      </c>
      <c r="ER773" s="647" t="str">
        <f t="shared" ref="ER773" si="3073">I755</f>
        <v/>
      </c>
      <c r="ES773" s="647" t="str">
        <f t="shared" ref="ES773" si="3074">J755</f>
        <v/>
      </c>
      <c r="ET773" s="647" t="str">
        <f t="shared" ref="ET773" si="3075">K755</f>
        <v/>
      </c>
      <c r="EU773" s="647" t="str">
        <f t="shared" ref="EU773" si="3076">L755</f>
        <v/>
      </c>
      <c r="EV773" s="647" t="str">
        <f t="shared" ref="EV773" si="3077">M755</f>
        <v/>
      </c>
      <c r="EW773" s="647" t="str">
        <f t="shared" ref="EW773" si="3078">N755</f>
        <v/>
      </c>
      <c r="EX773" s="647" t="str">
        <f t="shared" ref="EX773" si="3079">E755</f>
        <v/>
      </c>
      <c r="EY773" s="647" t="str">
        <f t="shared" ref="EY773" si="3080">F755</f>
        <v/>
      </c>
      <c r="EZ773" s="647" t="str">
        <f t="shared" ref="EZ773" si="3081">G755</f>
        <v/>
      </c>
      <c r="FA773" s="647" t="str">
        <f t="shared" ref="FA773" si="3082">H755</f>
        <v/>
      </c>
      <c r="FB773" s="647" t="str">
        <f t="shared" ref="FB773" si="3083">I755</f>
        <v/>
      </c>
      <c r="FC773" s="647" t="str">
        <f t="shared" ref="FC773" si="3084">J755</f>
        <v/>
      </c>
      <c r="FD773" s="647" t="str">
        <f t="shared" ref="FD773" si="3085">K755</f>
        <v/>
      </c>
      <c r="FE773" s="647" t="str">
        <f t="shared" ref="FE773" si="3086">L755</f>
        <v/>
      </c>
      <c r="FF773" s="647" t="str">
        <f t="shared" ref="FF773" si="3087">M755</f>
        <v/>
      </c>
      <c r="FG773" s="647" t="str">
        <f t="shared" ref="FG773" si="3088">N755</f>
        <v/>
      </c>
      <c r="FH773" s="647" t="str">
        <f t="shared" ref="FH773" si="3089">E755</f>
        <v/>
      </c>
      <c r="FI773" s="647" t="str">
        <f t="shared" ref="FI773" si="3090">F755</f>
        <v/>
      </c>
      <c r="FJ773" s="647" t="str">
        <f t="shared" ref="FJ773" si="3091">G755</f>
        <v/>
      </c>
      <c r="FK773" s="647" t="str">
        <f t="shared" ref="FK773" si="3092">H755</f>
        <v/>
      </c>
      <c r="FL773" s="647" t="str">
        <f t="shared" ref="FL773" si="3093">I755</f>
        <v/>
      </c>
      <c r="FM773" s="647" t="str">
        <f t="shared" ref="FM773" si="3094">J755</f>
        <v/>
      </c>
      <c r="FN773" s="647" t="str">
        <f t="shared" ref="FN773" si="3095">K755</f>
        <v/>
      </c>
      <c r="FO773" s="647" t="str">
        <f t="shared" ref="FO773" si="3096">L755</f>
        <v/>
      </c>
      <c r="FP773" s="647" t="str">
        <f t="shared" ref="FP773" si="3097">M755</f>
        <v/>
      </c>
      <c r="FQ773" s="647" t="str">
        <f t="shared" ref="FQ773" si="3098">N755</f>
        <v/>
      </c>
      <c r="FR773" s="647" t="str">
        <f t="shared" ref="FR773" si="3099">E755</f>
        <v/>
      </c>
      <c r="FS773" s="647" t="str">
        <f t="shared" ref="FS773" si="3100">F755</f>
        <v/>
      </c>
      <c r="FT773" s="647" t="str">
        <f t="shared" ref="FT773" si="3101">G755</f>
        <v/>
      </c>
      <c r="FU773" s="647" t="str">
        <f t="shared" ref="FU773" si="3102">H755</f>
        <v/>
      </c>
      <c r="FV773" s="647" t="str">
        <f t="shared" ref="FV773" si="3103">I755</f>
        <v/>
      </c>
      <c r="FW773" s="647" t="str">
        <f t="shared" ref="FW773" si="3104">J755</f>
        <v/>
      </c>
      <c r="FX773" s="647" t="str">
        <f t="shared" ref="FX773" si="3105">K755</f>
        <v/>
      </c>
      <c r="FY773" s="647" t="str">
        <f t="shared" ref="FY773" si="3106">L755</f>
        <v/>
      </c>
      <c r="FZ773" s="647" t="str">
        <f t="shared" ref="FZ773" si="3107">M755</f>
        <v/>
      </c>
      <c r="GA773" s="647" t="str">
        <f t="shared" ref="GA773" si="3108">N755</f>
        <v/>
      </c>
      <c r="GB773" s="647" t="str">
        <f t="shared" ref="GB773" si="3109">E755</f>
        <v/>
      </c>
      <c r="GC773" s="647" t="str">
        <f t="shared" ref="GC773" si="3110">F755</f>
        <v/>
      </c>
      <c r="GD773" s="647" t="str">
        <f t="shared" ref="GD773" si="3111">G755</f>
        <v/>
      </c>
      <c r="GE773" s="647" t="str">
        <f t="shared" ref="GE773" si="3112">H755</f>
        <v/>
      </c>
      <c r="GF773" s="647" t="str">
        <f t="shared" ref="GF773" si="3113">I755</f>
        <v/>
      </c>
      <c r="GG773" s="647" t="str">
        <f t="shared" ref="GG773" si="3114">J755</f>
        <v/>
      </c>
      <c r="GH773" s="647" t="str">
        <f t="shared" ref="GH773" si="3115">K755</f>
        <v/>
      </c>
      <c r="GI773" s="647" t="str">
        <f t="shared" ref="GI773" si="3116">L755</f>
        <v/>
      </c>
      <c r="GJ773" s="647" t="str">
        <f t="shared" ref="GJ773" si="3117">M755</f>
        <v/>
      </c>
      <c r="GK773" s="647" t="str">
        <f t="shared" ref="GK773" si="3118">N755</f>
        <v/>
      </c>
      <c r="GL773" s="904"/>
      <c r="GM773" s="667"/>
      <c r="GN773" s="662" t="s">
        <v>1665</v>
      </c>
      <c r="GO773" s="646" t="s">
        <v>1664</v>
      </c>
      <c r="GP773" s="646" t="str">
        <f t="shared" ref="GP773" si="3119">E755</f>
        <v/>
      </c>
      <c r="GQ773" s="646" t="str">
        <f t="shared" ref="GQ773" si="3120">F755</f>
        <v/>
      </c>
      <c r="GR773" s="646" t="str">
        <f t="shared" ref="GR773" si="3121">G755</f>
        <v/>
      </c>
      <c r="GS773" s="646" t="str">
        <f t="shared" ref="GS773" si="3122">H755</f>
        <v/>
      </c>
      <c r="GT773" s="646" t="str">
        <f t="shared" ref="GT773" si="3123">I755</f>
        <v/>
      </c>
      <c r="GU773" s="646" t="str">
        <f t="shared" ref="GU773" si="3124">J755</f>
        <v/>
      </c>
      <c r="GV773" s="646" t="str">
        <f t="shared" ref="GV773" si="3125">K755</f>
        <v/>
      </c>
      <c r="GW773" s="646" t="str">
        <f t="shared" ref="GW773" si="3126">L755</f>
        <v/>
      </c>
      <c r="GX773" s="646" t="str">
        <f t="shared" ref="GX773" si="3127">M755</f>
        <v/>
      </c>
      <c r="GY773" s="646" t="str">
        <f t="shared" ref="GY773" si="3128">N755</f>
        <v/>
      </c>
      <c r="GZ773" s="646" t="s">
        <v>1662</v>
      </c>
      <c r="HB773" s="646" t="str">
        <f t="shared" ref="HB773" si="3129">E755</f>
        <v/>
      </c>
      <c r="HC773" s="646" t="str">
        <f t="shared" ref="HC773" si="3130">F755</f>
        <v/>
      </c>
      <c r="HD773" s="646" t="str">
        <f t="shared" ref="HD773" si="3131">G755</f>
        <v/>
      </c>
      <c r="HE773" s="646" t="str">
        <f t="shared" ref="HE773" si="3132">H755</f>
        <v/>
      </c>
      <c r="HF773" s="646" t="str">
        <f t="shared" ref="HF773" si="3133">I755</f>
        <v/>
      </c>
      <c r="HG773" s="646" t="str">
        <f t="shared" ref="HG773" si="3134">J755</f>
        <v/>
      </c>
      <c r="HH773" s="646" t="str">
        <f t="shared" ref="HH773" si="3135">K755</f>
        <v/>
      </c>
      <c r="HI773" s="646" t="str">
        <f t="shared" ref="HI773" si="3136">L755</f>
        <v/>
      </c>
      <c r="HJ773" s="646" t="str">
        <f t="shared" ref="HJ773" si="3137">M755</f>
        <v/>
      </c>
      <c r="HK773" s="646" t="str">
        <f t="shared" ref="HK773" si="3138">N755</f>
        <v/>
      </c>
      <c r="HL773" s="646" t="s">
        <v>1662</v>
      </c>
      <c r="HM773" s="674"/>
      <c r="HN773" s="674"/>
      <c r="HO773" s="674"/>
      <c r="HP773" s="674"/>
      <c r="HQ773" s="674"/>
      <c r="HR773" s="674"/>
      <c r="HS773" s="674"/>
      <c r="HT773" s="674"/>
      <c r="HU773" s="674"/>
      <c r="HV773" s="674"/>
      <c r="HW773" s="674"/>
      <c r="HX773" s="674"/>
      <c r="HY773" s="674"/>
      <c r="HZ773" s="674"/>
    </row>
    <row r="774" spans="1:234" hidden="1" x14ac:dyDescent="0.25">
      <c r="A774" s="643" t="s">
        <v>208</v>
      </c>
      <c r="G774" s="670"/>
      <c r="H774" s="670"/>
      <c r="I774" s="674"/>
      <c r="J774" s="674"/>
      <c r="K774" s="674"/>
      <c r="L774" s="674"/>
      <c r="M774" s="674"/>
      <c r="N774" s="674"/>
      <c r="O774" s="674"/>
      <c r="P774" s="674"/>
      <c r="Q774" s="674"/>
      <c r="R774" s="674"/>
      <c r="S774" s="675"/>
      <c r="DR774" s="749">
        <v>2023</v>
      </c>
      <c r="DS774" s="665">
        <f>INDEX(DT756:EA757,MATCH(DR774,DR756:DR757,0),MATCH(DS772,DT754:EA754,0))*INDEX(AJ762:AT769,MATCH(DS772,AI762:AI769,0),MATCH(DS773,AJ761:AT761,0))</f>
        <v>0</v>
      </c>
      <c r="DT774" s="665">
        <f>INDEX(DT756:EA757,MATCH(DR774,DR756:DR757,0),MATCH(DT772,DT754:EA754,0))*INDEX(AJ762:AT769,MATCH(DT772,AI762:AI769,0),MATCH(DT773,AJ761:AT761,0))</f>
        <v>0</v>
      </c>
      <c r="DU774" s="665">
        <f>INDEX(DT756:EA757,MATCH(DR774,DR756:DR757,0),MATCH(DU772,DT754:EA754,0))*INDEX(AJ762:AT769,MATCH(DU772,AI762:AI769,0),MATCH(DU773,AJ761:AT761,0))</f>
        <v>0</v>
      </c>
      <c r="DV774" s="665">
        <f>INDEX(DT756:EA757,MATCH(DR774,DR756:DR757,0),MATCH(DV772,DT754:EA754,0))*INDEX(AJ762:AT769,MATCH(DV772,AI762:AI769,0),MATCH(DV773,AJ761:AT761,0))</f>
        <v>0</v>
      </c>
      <c r="DW774" s="665">
        <f>INDEX(DT756:EA757,MATCH(DR774,DR756:DR757,0),MATCH(DW772,DT754:EA754,0))*INDEX(AJ762:AT769,MATCH(DW772,AI762:AI769,0),MATCH(DW773,AJ761:AT761,0))</f>
        <v>0</v>
      </c>
      <c r="DX774" s="665">
        <f>INDEX(DT756:EA757,MATCH(DR774,DR756:DR757,0),MATCH(DX772,DT754:EA754,0))*INDEX(AJ762:AT769,MATCH(DX772,AI762:AI769,0),MATCH(DX773,AJ761:AT761,0))</f>
        <v>0</v>
      </c>
      <c r="DY774" s="665">
        <f>INDEX(DT756:EA757,MATCH(DR774,DR756:DR757,0),MATCH(DY772,DT754:EA754,0))*INDEX(AJ762:AT769,MATCH(DY772,AI762:AI769,0),MATCH(DY773,AJ761:AT761,0))</f>
        <v>0</v>
      </c>
      <c r="DZ774" s="665">
        <f>INDEX(DT756:EA757,MATCH(DR774,DR756:DR757,0),MATCH(DZ772,DT754:EA754,0))*INDEX(AJ762:AT769,MATCH(DZ772,AI762:AI769,0),MATCH(DZ773,AJ761:AT761,0))</f>
        <v>0</v>
      </c>
      <c r="EA774" s="665">
        <f>INDEX(DT756:EA757,MATCH(DR774,DR756:DR757,0),MATCH(EA772,DT754:EA754,0))*INDEX(AJ762:AT769,MATCH(EA772,AI762:AI769,0),MATCH(EA773,AJ761:AT761,0))</f>
        <v>0</v>
      </c>
      <c r="EB774" s="665">
        <f>INDEX(DT756:EA757,MATCH(DR774,DR756:DR757,0),MATCH(EB772,DT754:EA754,0))*INDEX(AJ762:AT769,MATCH(EB772,AI762:AI769,0),MATCH(EB773,AJ761:AT761,0))</f>
        <v>0</v>
      </c>
      <c r="EC774" s="665">
        <f>INDEX(DT756:EA757,MATCH(DR774,DR756:DR757,0),MATCH(EC772,DT754:EA754,0))*INDEX(AJ762:AT769,MATCH(EC772,AI762:AI769,0),MATCH(EC773,AJ761:AT761,0))</f>
        <v>0</v>
      </c>
      <c r="ED774" s="665">
        <f>INDEX(DT756:EA757,MATCH(DR774,DR756:DR757,0),MATCH(ED772,DT754:EA754,0))*INDEX(AJ762:AT769,MATCH(ED772,AI762:AI769,0),MATCH(ED773,AJ761:AT761,0))</f>
        <v>0</v>
      </c>
      <c r="EE774" s="665">
        <f>INDEX(DT756:EA757,MATCH(DR774,DR756:DR757,0),MATCH(EE772,DT754:EA754,0))*INDEX(AJ762:AT769,MATCH(EE772,AI762:AI769,0),MATCH(EE773,AJ761:AT761,0))</f>
        <v>0</v>
      </c>
      <c r="EF774" s="665">
        <f>INDEX(DT756:EA757,MATCH(DR774,DR756:DR757,0),MATCH(EF772,DT754:EA754,0))*INDEX(AJ762:AT769,MATCH(EF772,AI762:AI769,0),MATCH(EF773,AJ761:AT761,0))</f>
        <v>0</v>
      </c>
      <c r="EG774" s="665">
        <f>INDEX(DT756:EA757,MATCH(DR774,DR756:DR757,0),MATCH(EG772,DT754:EA754,0))*INDEX(AJ762:AT769,MATCH(EG772,AI762:AI769,0),MATCH(EG773,AJ761:AT761,0))</f>
        <v>0</v>
      </c>
      <c r="EH774" s="665">
        <f>INDEX(DT756:EA757,MATCH(DR774,DR756:DR757,0),MATCH(EH772,DT754:EA754,0))*INDEX(AJ762:AT769,MATCH(EH772,AI762:AI769,0),MATCH(EH773,AJ761:AT761,0))</f>
        <v>0</v>
      </c>
      <c r="EI774" s="665">
        <f>INDEX(DT756:EA757,MATCH(DR774,DR756:DR757,0),MATCH(EI772,DT754:EA754,0))*INDEX(AJ762:AT769,MATCH(EI772,AI762:AI769,0),MATCH(EI773,AJ761:AT761,0))</f>
        <v>0</v>
      </c>
      <c r="EJ774" s="665">
        <f>INDEX(DT756:EA757,MATCH(DR774,DR756:DR757,0),MATCH(EJ772,DT754:EA754,0))*INDEX(AJ762:AT769,MATCH(EJ772,AI762:AI769,0),MATCH(EJ773,AJ761:AT761,0))</f>
        <v>0</v>
      </c>
      <c r="EK774" s="665">
        <f>INDEX(DT756:EA757,MATCH(DR774,DR756:DR757,0),MATCH(EK772,DT754:EA754,0))*INDEX(AJ762:AT769,MATCH(EK772,AI762:AI769,0),MATCH(EK773,AJ761:AT761,0))</f>
        <v>0</v>
      </c>
      <c r="EL774" s="665">
        <f>INDEX(DT756:EA757,MATCH(DR774,DR756:DR757,0),MATCH(EL772,DT754:EA754,0))*INDEX(AJ762:AT769,MATCH(EL772,AI762:AI769,0),MATCH(EL773,AJ761:AT761,0))</f>
        <v>0</v>
      </c>
      <c r="EM774" s="665">
        <f>INDEX(DT756:EA757,MATCH(DR774,DR756:DR757,0),MATCH(EM772,DT754:EA754,0))*INDEX(AJ762:AT769,MATCH(EM772,AI762:AI769,0),MATCH(EM773,AJ761:AT761,0))</f>
        <v>0</v>
      </c>
      <c r="EN774" s="665">
        <f>INDEX(DT756:EA757,MATCH(DR774,DR756:DR757,0),MATCH(EN772,DT754:EA754,0))*INDEX(AJ762:AT769,MATCH(EN772,AI762:AI769,0),MATCH(EN773,AJ761:AT761,0))</f>
        <v>0</v>
      </c>
      <c r="EO774" s="665">
        <f>INDEX(DT756:EA757,MATCH(DR774,DR756:DR757,0),MATCH(EO772,DT754:EA754,0))*INDEX(AJ762:AT769,MATCH(EO772,AI762:AI769,0),MATCH(EO773,AJ761:AT761,0))</f>
        <v>0</v>
      </c>
      <c r="EP774" s="665">
        <f>INDEX(DT756:EA757,MATCH(DR774,DR756:DR757,0),MATCH(EP772,DT754:EA754,0))*INDEX(AJ762:AT769,MATCH(EP772,AI762:AI769,0),MATCH(EP773,AJ761:AT761,0))</f>
        <v>0</v>
      </c>
      <c r="EQ774" s="665">
        <f>INDEX(DT756:EA757,MATCH(DR774,DR756:DR757,0),MATCH(EQ772,DT754:EA754,0))*INDEX(AJ762:AT769,MATCH(EQ772,AI762:AI769,0),MATCH(EQ773,AJ761:AT761,0))</f>
        <v>0</v>
      </c>
      <c r="ER774" s="665">
        <f>INDEX(DT756:EA757,MATCH(DR774,DR756:DR757,0),MATCH(ER772,DT754:EA754,0))*INDEX(AJ762:AT769,MATCH(ER772,AI762:AI769,0),MATCH(ER773,AJ761:AT761,0))</f>
        <v>0</v>
      </c>
      <c r="ES774" s="665">
        <f>INDEX(DT756:EA757,MATCH(DR774,DR756:DR757,0),MATCH(ES772,DT754:EA754,0))*INDEX(AJ762:AT769,MATCH(ES772,AI762:AI769,0),MATCH(ES773,AJ761:AT761,0))</f>
        <v>0</v>
      </c>
      <c r="ET774" s="665">
        <f>INDEX(DT756:EA757,MATCH(DR774,DR756:DR757,0),MATCH(ET772,DT754:EA754,0))*INDEX(AJ762:AT769,MATCH(ET772,AI762:AI769,0),MATCH(ET773,AJ761:AT761,0))</f>
        <v>0</v>
      </c>
      <c r="EU774" s="665">
        <f>INDEX(DT756:EA757,MATCH(DR774,DR756:DR757,0),MATCH(EU772,DT754:EA754,0))*INDEX(AJ762:AT769,MATCH(EU772,AI762:AI769,0),MATCH(EU773,AJ761:AT761,0))</f>
        <v>0</v>
      </c>
      <c r="EV774" s="665">
        <f>INDEX(DT756:EA757,MATCH(DR774,DR756:DR757,0),MATCH(EV772,DT754:EA754,0))*INDEX(AJ762:AT769,MATCH(EV772,AI762:AI769,0),MATCH(EV773,AJ761:AT761,0))</f>
        <v>0</v>
      </c>
      <c r="EW774" s="665">
        <f>INDEX(DT756:EA757,MATCH(DR774,DR756:DR757,0),MATCH(EW772,DT754:EA754,0))*INDEX(AJ762:AT769,MATCH(EW772,AI762:AI769,0),MATCH(EW773,AJ761:AT761,0))</f>
        <v>0</v>
      </c>
      <c r="EX774" s="665">
        <f>INDEX(DT756:EA757,MATCH(DR774,DR756:DR757,0),MATCH(EX772,DT754:EA754,0))*INDEX(AJ762:AT769,MATCH(EX772,AI762:AI769,0),MATCH(EX773,AJ761:AT761,0))</f>
        <v>0</v>
      </c>
      <c r="EY774" s="665">
        <f>INDEX(DT756:EA757,MATCH(DR774,DR756:DR757,0),MATCH(EY772,DT754:EA754,0))*INDEX(AJ762:AT769,MATCH(EY772,AI762:AI769,0),MATCH(EY773,AJ761:AT761,0))</f>
        <v>0</v>
      </c>
      <c r="EZ774" s="665">
        <f>INDEX(DT756:EA757,MATCH(DR774,DR756:DR757,0),MATCH(EZ772,DT754:EA754,0))*INDEX(AJ762:AT769,MATCH(EZ772,AI762:AI769,0),MATCH(EZ773,AJ761:AT761,0))</f>
        <v>0</v>
      </c>
      <c r="FA774" s="665">
        <f>INDEX(DT756:EA757,MATCH(DR774,DR756:DR757,0),MATCH(FA772,DT754:EA754,0))*INDEX(AJ762:AT769,MATCH(FA772,AI762:AI769,0),MATCH(FA773,AJ761:AT761,0))</f>
        <v>0</v>
      </c>
      <c r="FB774" s="665">
        <f>INDEX(DT756:EA757,MATCH(DR774,DR756:DR757,0),MATCH(FB772,DT754:EA754,0))*INDEX(AJ762:AT769,MATCH(FB772,AI762:AI769,0),MATCH(FB773,AJ761:AT761,0))</f>
        <v>0</v>
      </c>
      <c r="FC774" s="665">
        <f>INDEX(DT756:EA757,MATCH(DR774,DR756:DR757,0),MATCH(FC772,DT754:EA754,0))*INDEX(AJ762:AT769,MATCH(FC772,AI762:AI769,0),MATCH(FC773,AJ761:AT761,0))</f>
        <v>0</v>
      </c>
      <c r="FD774" s="665">
        <f>INDEX(DT756:EA757,MATCH(DR774,DR756:DR757,0),MATCH(FD772,DT754:EA754,0))*INDEX(AJ762:AT769,MATCH(FD772,AI762:AI769,0),MATCH(FD773,AJ761:AT761,0))</f>
        <v>0</v>
      </c>
      <c r="FE774" s="665">
        <f>INDEX(DT756:EA757,MATCH(DR774,DR756:DR757,0),MATCH(FE772,DT754:EA754,0))*INDEX(AJ762:AT769,MATCH(FE772,AI762:AI769,0),MATCH(FE773,AJ761:AT761,0))</f>
        <v>0</v>
      </c>
      <c r="FF774" s="665">
        <f>INDEX(DT756:EA757,MATCH(DR774,DR756:DR757,0),MATCH(FF772,DT754:EA754,0))*INDEX(AJ762:AT769,MATCH(FF772,AI762:AI769,0),MATCH(FF773,AJ761:AT761,0))</f>
        <v>0</v>
      </c>
      <c r="FG774" s="665">
        <f>INDEX(DT756:EA757,MATCH(DR774,DR756:DR757,0),MATCH(FG772,DT754:EA754,0))*INDEX(AJ762:AT769,MATCH(FG772,AI762:AI769,0),MATCH(FG773,AJ761:AT761,0))</f>
        <v>0</v>
      </c>
      <c r="FH774" s="665">
        <f>INDEX(DT756:EA757,MATCH(DR774,DR756:DR757,0),MATCH(FH772,DT754:EA754,0))*INDEX(AJ762:AT769,MATCH(FH772,AI762:AI769,0),MATCH(FH773,AJ761:AT761,0))</f>
        <v>0</v>
      </c>
      <c r="FI774" s="665">
        <f>INDEX(DT756:EA757,MATCH(DR774,DR756:DR757,0),MATCH(FI772,DT754:EA754,0))*INDEX(AJ762:AT769,MATCH(FI772,AI762:AI769,0),MATCH(FI773,AJ761:AT761,0))</f>
        <v>0</v>
      </c>
      <c r="FJ774" s="665">
        <f>INDEX(DT756:EA757,MATCH(DR774,DR756:DR757,0),MATCH(FJ772,DT754:EA754,0))*INDEX(AJ762:AT769,MATCH(FJ772,AI762:AI769,0),MATCH(FJ773,AJ761:AT761,0))</f>
        <v>0</v>
      </c>
      <c r="FK774" s="665">
        <f>INDEX(DT756:EA757,MATCH(DR774,DR756:DR757,0),MATCH(FK772,DT754:EA754,0))*INDEX(AJ762:AT769,MATCH(FK772,AI762:AI769,0),MATCH(FK773,AJ761:AT761,0))</f>
        <v>0</v>
      </c>
      <c r="FL774" s="665">
        <f>INDEX(DT756:EA757,MATCH(DR774,DR756:DR757,0),MATCH(FL772,DT754:EA754,0))*INDEX(AJ762:AT769,MATCH(FL772,AI762:AI769,0),MATCH(FL773,AJ761:AT761,0))</f>
        <v>0</v>
      </c>
      <c r="FM774" s="665">
        <f>INDEX(DT756:EA757,MATCH(DR774,DR756:DR757,0),MATCH(FM772,DT754:EA754,0))*INDEX(AJ762:AT769,MATCH(FM772,AI762:AI769,0),MATCH(FM773,AJ761:AT761,0))</f>
        <v>0</v>
      </c>
      <c r="FN774" s="665">
        <f>INDEX(DT756:EA757,MATCH(DR774,DR756:DR757,0),MATCH(FN772,DT754:EA754,0))*INDEX(AJ762:AT769,MATCH(FN772,AI762:AI769,0),MATCH(FN773,AJ761:AT761,0))</f>
        <v>0</v>
      </c>
      <c r="FO774" s="665">
        <f>INDEX(DT756:EA757,MATCH(DR774,DR756:DR757,0),MATCH(FO772,DT754:EA754,0))*INDEX(AJ762:AT769,MATCH(FO772,AI762:AI769,0),MATCH(FO773,AJ761:AT761,0))</f>
        <v>0</v>
      </c>
      <c r="FP774" s="665">
        <f>INDEX(DT756:EA757,MATCH(DR774,DR756:DR757,0),MATCH(FP772,DT754:EA754,0))*INDEX(AJ762:AT769,MATCH(FP772,AI762:AI769,0),MATCH(FP773,AJ761:AT761,0))</f>
        <v>0</v>
      </c>
      <c r="FQ774" s="665">
        <f>INDEX(DT756:EA757,MATCH(DR774,DR756:DR757,0),MATCH(FQ772,DT754:EA754,0))*INDEX(AJ762:AT769,MATCH(FQ772,AI762:AI769,0),MATCH(FQ773,AJ761:AT761,0))</f>
        <v>0</v>
      </c>
      <c r="FR774" s="665">
        <f>INDEX(DT756:EA757,MATCH(DR774,DR756:DR757,0),MATCH(FR772,DT754:EA754,0))*INDEX(AJ762:AT769,MATCH(FR772,AI762:AI769,0),MATCH(FR773,AJ761:AT761,0))</f>
        <v>0</v>
      </c>
      <c r="FS774" s="665">
        <f>INDEX(DT756:EA757,MATCH(DR774,DR756:DR757,0),MATCH(FS772,DT754:EA754,0))*INDEX(AJ762:AT769,MATCH(FS772,AI762:AI769,0),MATCH(FS773,AJ761:AT761,0))</f>
        <v>0</v>
      </c>
      <c r="FT774" s="665">
        <f>INDEX(DT756:EA757,MATCH(DR774,DR756:DR757,0),MATCH(FT772,DT754:EA754,0))*INDEX(AJ762:AT769,MATCH(FT772,AI762:AI769,0),MATCH(FT773,AJ761:AT761,0))</f>
        <v>0</v>
      </c>
      <c r="FU774" s="665">
        <f>INDEX(DT756:EA757,MATCH(DR774,DR756:DR757,0),MATCH(FU772,DT754:EA754,0))*INDEX(AJ762:AT769,MATCH(FU772,AI762:AI769,0),MATCH(FU773,AJ761:AT761,0))</f>
        <v>0</v>
      </c>
      <c r="FV774" s="665">
        <f>INDEX(DT756:EA757,MATCH(DR774,DR756:DR757,0),MATCH(FV772,DT754:EA754,0))*INDEX(AJ762:AT769,MATCH(FV772,AI762:AI769,0),MATCH(FV773,AJ761:AT761,0))</f>
        <v>0</v>
      </c>
      <c r="FW774" s="665">
        <f>INDEX(DT756:EA757,MATCH(DR774,DR756:DR757,0),MATCH(FW772,DT754:EA754,0))*INDEX(AJ762:AT769,MATCH(FW772,AI762:AI769,0),MATCH(FW773,AJ761:AT761,0))</f>
        <v>0</v>
      </c>
      <c r="FX774" s="665">
        <f>INDEX(DT756:EA757,MATCH(DR774,DR756:DR757,0),MATCH(FX772,DT754:EA754,0))*INDEX(AJ762:AT769,MATCH(FX772,AI762:AI769,0),MATCH(FX773,AJ761:AT761,0))</f>
        <v>0</v>
      </c>
      <c r="FY774" s="665">
        <f>INDEX(DT756:EA757,MATCH(DR774,DR756:DR757,0),MATCH(FY772,DT754:EA754,0))*INDEX(AJ762:AT769,MATCH(FY772,AI762:AI769,0),MATCH(FY773,AJ761:AT761,0))</f>
        <v>0</v>
      </c>
      <c r="FZ774" s="665">
        <f>INDEX(DT756:EA757,MATCH(DR774,DR756:DR757,0),MATCH(FZ772,DT754:EA754,0))*INDEX(AJ762:AT769,MATCH(FZ772,AI762:AI769,0),MATCH(FZ773,AJ761:AT761,0))</f>
        <v>0</v>
      </c>
      <c r="GA774" s="665">
        <f>INDEX(DT756:EA757,MATCH(DR774,DR756:DR757,0),MATCH(GA772,DT754:EA754,0))*INDEX(AJ762:AT769,MATCH(GA772,AI762:AI769,0),MATCH(GA773,AJ761:AT761,0))</f>
        <v>0</v>
      </c>
      <c r="GB774" s="665">
        <f>INDEX(DT756:EA757,MATCH(DR774,DR756:DR757,0),MATCH(GB772,DT754:EA754,0))*INDEX(AJ762:AT769,MATCH(GB772,AI762:AI769,0),MATCH(GB773,AJ761:AT761,0))</f>
        <v>0</v>
      </c>
      <c r="GC774" s="665">
        <f>INDEX(DT756:EA757,MATCH(DR774,DR756:DR757,0),MATCH(GC772,DT754:EA754,0))*INDEX(AJ762:AT769,MATCH(GC772,AI762:AI769,0),MATCH(GC773,AJ761:AT761,0))</f>
        <v>0</v>
      </c>
      <c r="GD774" s="665">
        <f>INDEX(DT756:EA757,MATCH(DR774,DR756:DR757,0),MATCH(GD772,DT754:EA754,0))*INDEX(AJ762:AT769,MATCH(GD772,AI762:AI769,0),MATCH(GD773,AJ761:AT761,0))</f>
        <v>0</v>
      </c>
      <c r="GE774" s="665">
        <f>INDEX(DT756:EA757,MATCH(DR774,DR756:DR757,0),MATCH(GE772,DT754:EA754,0))*INDEX(AJ762:AT769,MATCH(GE772,AI762:AI769,0),MATCH(GE773,AJ761:AT761,0))</f>
        <v>0</v>
      </c>
      <c r="GF774" s="665">
        <f>INDEX(DT756:EA757,MATCH(DR774,DR756:DR757,0),MATCH(GF772,DT754:EA754,0))*INDEX(AJ762:AT769,MATCH(GF772,AI762:AI769,0),MATCH(GF773,AJ761:AT761,0))</f>
        <v>0</v>
      </c>
      <c r="GG774" s="665">
        <f>INDEX(DT756:EA757,MATCH(DR774,DR756:DR757,0),MATCH(GG772,DT754:EA754,0))*INDEX(AJ762:AT769,MATCH(GG772,AI762:AI769,0),MATCH(GG773,AJ761:AT761,0))</f>
        <v>0</v>
      </c>
      <c r="GH774" s="665">
        <f>INDEX(DT756:EA757,MATCH(DR774,DR756:DR757,0),MATCH(GH772,DT754:EA754,0))*INDEX(AJ762:AT769,MATCH(GH772,AI762:AI769,0),MATCH(GH773,AJ761:AT761,0))</f>
        <v>0</v>
      </c>
      <c r="GI774" s="665">
        <f>INDEX(DT756:EA757,MATCH(DR774,DR756:DR757,0),MATCH(GI772,DT754:EA754,0))*INDEX(AJ762:AT769,MATCH(GI772,AI762:AI769,0),MATCH(GI773,AJ761:AT761,0))</f>
        <v>0</v>
      </c>
      <c r="GJ774" s="665">
        <f>INDEX(DT756:EA757,MATCH(DR774,DR756:DR757,0),MATCH(GJ772,DT754:EA754,0))*INDEX(AJ762:AT769,MATCH(GJ772,AI762:AI769,0),MATCH(GJ773,AJ761:AT761,0))</f>
        <v>0</v>
      </c>
      <c r="GK774" s="665">
        <f>INDEX(DT756:EA757,MATCH(DR774,DR756:DR757,0),MATCH(GK772,DT754:EA754,0))*INDEX(AJ762:AT769,MATCH(GK772,AI762:AI769,0),MATCH(GK773,AJ761:AT761,0))</f>
        <v>0</v>
      </c>
      <c r="GL774" s="665" t="b">
        <f>SUM(DS774:GK774)=O756-SUM(HB774:HK774)</f>
        <v>1</v>
      </c>
      <c r="GM774" s="667"/>
      <c r="GN774" s="749">
        <v>2023</v>
      </c>
      <c r="GO774" s="664">
        <f>SUMIF(DS761:EN761,GO761,DS774:EN774)</f>
        <v>0</v>
      </c>
      <c r="GP774" s="668">
        <f>SUMIF(DS761:GK761,GP761,DS774:GK774)</f>
        <v>0</v>
      </c>
      <c r="GQ774" s="668">
        <f>SUMIF(DS761:GK761,GQ761,DS774:GK774)</f>
        <v>0</v>
      </c>
      <c r="GR774" s="668">
        <f>SUMIF(DS761:GK761,GR761,DS774:GK774)</f>
        <v>0</v>
      </c>
      <c r="GS774" s="668">
        <f>SUMIF(DS761:GK761,GS761,DS774:GK774)</f>
        <v>0</v>
      </c>
      <c r="GT774" s="668">
        <f>SUMIF(DS761:GK761,GT761,DS774:GK774)</f>
        <v>0</v>
      </c>
      <c r="GU774" s="668">
        <f>SUMIF(DS761:GK761,GU761,DS774:GK774)</f>
        <v>0</v>
      </c>
      <c r="GV774" s="668">
        <f>SUMIF(DS761:GK761,GV761,DS774:GK774)</f>
        <v>0</v>
      </c>
      <c r="GW774" s="668">
        <f>SUMIF(DS761:GK761,GW761,DS774:GK774)</f>
        <v>0</v>
      </c>
      <c r="GX774" s="668">
        <f>SUMIF(DS761:GK761,GX761,DS774:GK774)</f>
        <v>0</v>
      </c>
      <c r="GY774" s="668">
        <f>SUMIF(DS761:GK761,GY761,DS774:GK774)</f>
        <v>0</v>
      </c>
      <c r="GZ774" s="646" t="b">
        <f>O756=SUM(GO774:GY774)</f>
        <v>1</v>
      </c>
      <c r="HB774" s="668">
        <f>IF(GZ774,0,(O756-SUM(GO774:GY774))*INDEX(AK762:AT769,MATCH(GN774,AI762:AI769,0),MATCH(HB773,AK761:AT761,0)))</f>
        <v>0</v>
      </c>
      <c r="HC774" s="668">
        <f>IF(GZ774,0,(O756-SUM(GO774:GY774))*INDEX(AK762:AT769,MATCH(GN774,AI762:AI769,0),MATCH(HC773,AK761:AT761,0)))</f>
        <v>0</v>
      </c>
      <c r="HD774" s="668">
        <f>IF(GZ774,0,(O756-SUM(GO774:GY774))*INDEX(AK762:AT769,MATCH(GN774,AI762:AI769,0),MATCH(HD773,AK761:AT761,0)))</f>
        <v>0</v>
      </c>
      <c r="HE774" s="668">
        <f>IF(GZ774,0,(O756-SUM(GO774:GY774))*INDEX(AK762:AT769,MATCH(GN774,AI762:AI769,0),MATCH(HE773,AK761:AT761,0)))</f>
        <v>0</v>
      </c>
      <c r="HF774" s="668">
        <f>IF(GZ774,0,(O756-SUM(GO774:GY774))*INDEX(AK762:AT769,MATCH(GN774,AI762:AI769,0),MATCH(HF773,AK761:AT761,0)))</f>
        <v>0</v>
      </c>
      <c r="HG774" s="668">
        <f>IF(GZ774,0,(O756-SUM(GO774:GY774))*INDEX(AK762:AT769,MATCH(GN774,AI762:AI769,0),MATCH(HG773,AK761:AT761,0)))</f>
        <v>0</v>
      </c>
      <c r="HH774" s="668">
        <f>IF(GZ774,0,(O756-SUM(GO774:GY774))*INDEX(AK762:AT769,MATCH(GN774,AI762:AI769,0),MATCH(HH773,AK761:AT761,0)))</f>
        <v>0</v>
      </c>
      <c r="HI774" s="668">
        <f>IF(GZ774,0,(O756-SUM(GO774:GY774))*INDEX(AK762:AT769,MATCH(GN774,AI762:AI769,0),MATCH(HI773,AK761:AT761,0)))</f>
        <v>0</v>
      </c>
      <c r="HJ774" s="668">
        <f>IF(GZ774,0,(O756-SUM(GO774:GY774))*INDEX(AK762:AT769,MATCH(GN774,AI762:AI769,0),MATCH(HJ773,AK761:AT761,0)))</f>
        <v>0</v>
      </c>
      <c r="HK774" s="668">
        <f>IF(GZ774,0,(O756-SUM(GO774:GY774))*INDEX(AK762:AT769,MATCH(GN774,AI762:AI769,0),MATCH(HK773,AK761:AT761,0)))</f>
        <v>0</v>
      </c>
      <c r="HL774" s="668" t="b">
        <f>(SUM(HB774:HK774)+SUM(GO774:GY774))=O756</f>
        <v>1</v>
      </c>
      <c r="HM774" s="674"/>
      <c r="HN774" s="674"/>
      <c r="HO774" s="674"/>
      <c r="HP774" s="674"/>
      <c r="HQ774" s="674"/>
      <c r="HR774" s="674"/>
      <c r="HS774" s="674"/>
      <c r="HT774" s="674"/>
      <c r="HU774" s="674"/>
      <c r="HV774" s="674"/>
      <c r="HW774" s="674"/>
      <c r="HX774" s="674"/>
      <c r="HY774" s="674"/>
      <c r="HZ774" s="674"/>
    </row>
    <row r="775" spans="1:234" hidden="1" x14ac:dyDescent="0.25">
      <c r="A775" s="643" t="s">
        <v>208</v>
      </c>
      <c r="G775" s="670"/>
      <c r="H775" s="670"/>
      <c r="I775" s="674"/>
      <c r="J775" s="674"/>
      <c r="K775" s="674"/>
      <c r="L775" s="674"/>
      <c r="M775" s="674"/>
      <c r="N775" s="674"/>
      <c r="O775" s="674"/>
      <c r="P775" s="674"/>
      <c r="Q775" s="674"/>
      <c r="R775" s="674"/>
      <c r="S775" s="675"/>
      <c r="DR775" s="749">
        <v>2024</v>
      </c>
      <c r="DS775" s="665">
        <f>INDEX(DT756:EA757,MATCH(DR775,DR756:DR757,0),MATCH(DS772,DT754:EA754,0))*INDEX(AJ762:AT769,MATCH(DS772,AI762:AI769,0),MATCH(DS773,AJ761:AT761,0))</f>
        <v>0</v>
      </c>
      <c r="DT775" s="665">
        <f>INDEX(DT756:EA757,MATCH(DR775,DR756:DR757,0),MATCH(DT772,DT754:EA754,0))*INDEX(AJ762:AT769,MATCH(DT772,AI762:AI769,0),MATCH(DT773,AJ761:AT761,0))</f>
        <v>0</v>
      </c>
      <c r="DU775" s="665">
        <f>INDEX(DT756:EA757,MATCH(DR775,DR756:DR757,0),MATCH(DU772,DT754:EA754,0))*INDEX(AJ762:AT769,MATCH(DU772,AI762:AI769,0),MATCH(DU773,AJ761:AT761,0))</f>
        <v>0</v>
      </c>
      <c r="DV775" s="665">
        <f>INDEX(DT756:EA757,MATCH(DR775,DR756:DR757,0),MATCH(DV772,DT754:EA754,0))*INDEX(AJ762:AT769,MATCH(DV772,AI762:AI769,0),MATCH(DV773,AJ761:AT761,0))</f>
        <v>0</v>
      </c>
      <c r="DW775" s="665">
        <f>INDEX(DT756:EA757,MATCH(DR775,DR756:DR757,0),MATCH(DW772,DT754:EA754,0))*INDEX(AJ762:AT769,MATCH(DW772,AI762:AI769,0),MATCH(DW773,AJ761:AT761,0))</f>
        <v>0</v>
      </c>
      <c r="DX775" s="665">
        <f>INDEX(DT756:EA757,MATCH(DR775,DR756:DR757,0),MATCH(DX772,DT754:EA754,0))*INDEX(AJ762:AT769,MATCH(DX772,AI762:AI769,0),MATCH(DX773,AJ761:AT761,0))</f>
        <v>0</v>
      </c>
      <c r="DY775" s="665">
        <f>INDEX(DT756:EA757,MATCH(DR775,DR756:DR757,0),MATCH(DY772,DT754:EA754,0))*INDEX(AJ762:AT769,MATCH(DY772,AI762:AI769,0),MATCH(DY773,AJ761:AT761,0))</f>
        <v>0</v>
      </c>
      <c r="DZ775" s="665">
        <f>INDEX(DT756:EA757,MATCH(DR775,DR756:DR757,0),MATCH(DZ772,DT754:EA754,0))*INDEX(AJ762:AT769,MATCH(DZ772,AI762:AI769,0),MATCH(DZ773,AJ761:AT761,0))</f>
        <v>0</v>
      </c>
      <c r="EA775" s="665">
        <f>INDEX(DT756:EA757,MATCH(DR775,DR756:DR757,0),MATCH(EA772,DT754:EA754,0))*INDEX(AJ762:AT769,MATCH(EA772,AI762:AI769,0),MATCH(EA773,AJ761:AT761,0))</f>
        <v>0</v>
      </c>
      <c r="EB775" s="665">
        <f>INDEX(DT756:EA757,MATCH(DR775,DR756:DR757,0),MATCH(EB772,DT754:EA754,0))*INDEX(AJ762:AT769,MATCH(EB772,AI762:AI769,0),MATCH(EB773,AJ761:AT761,0))</f>
        <v>0</v>
      </c>
      <c r="EC775" s="665">
        <f>INDEX(DT756:EA757,MATCH(DR775,DR756:DR757,0),MATCH(EC772,DT754:EA754,0))*INDEX(AJ762:AT769,MATCH(EC772,AI762:AI769,0),MATCH(EC773,AJ761:AT761,0))</f>
        <v>0</v>
      </c>
      <c r="ED775" s="665">
        <f>INDEX(DT756:EA757,MATCH(DR775,DR756:DR757,0),MATCH(ED772,DT754:EA754,0))*INDEX(AJ762:AT769,MATCH(ED772,AI762:AI769,0),MATCH(ED773,AJ761:AT761,0))</f>
        <v>0</v>
      </c>
      <c r="EE775" s="665">
        <f>INDEX(DT756:EA757,MATCH(DR775,DR756:DR757,0),MATCH(EE772,DT754:EA754,0))*INDEX(AJ762:AT769,MATCH(EE772,AI762:AI769,0),MATCH(EE773,AJ761:AT761,0))</f>
        <v>0</v>
      </c>
      <c r="EF775" s="665">
        <f>INDEX(DT756:EA757,MATCH(DR775,DR756:DR757,0),MATCH(EF772,DT754:EA754,0))*INDEX(AJ762:AT769,MATCH(EF772,AI762:AI769,0),MATCH(EF773,AJ761:AT761,0))</f>
        <v>0</v>
      </c>
      <c r="EG775" s="665">
        <f>INDEX(DT756:EA757,MATCH(DR775,DR756:DR757,0),MATCH(EG772,DT754:EA754,0))*INDEX(AJ762:AT769,MATCH(EG772,AI762:AI769,0),MATCH(EG773,AJ761:AT761,0))</f>
        <v>0</v>
      </c>
      <c r="EH775" s="665">
        <f>INDEX(DT756:EA757,MATCH(DR775,DR756:DR757,0),MATCH(EH772,DT754:EA754,0))*INDEX(AJ762:AT769,MATCH(EH772,AI762:AI769,0),MATCH(EH773,AJ761:AT761,0))</f>
        <v>0</v>
      </c>
      <c r="EI775" s="665">
        <f>INDEX(DT756:EA757,MATCH(DR775,DR756:DR757,0),MATCH(EI772,DT754:EA754,0))*INDEX(AJ762:AT769,MATCH(EI772,AI762:AI769,0),MATCH(EI773,AJ761:AT761,0))</f>
        <v>0</v>
      </c>
      <c r="EJ775" s="665">
        <f>INDEX(DT756:EA757,MATCH(DR775,DR756:DR757,0),MATCH(EJ772,DT754:EA754,0))*INDEX(AJ762:AT769,MATCH(EJ772,AI762:AI769,0),MATCH(EJ773,AJ761:AT761,0))</f>
        <v>0</v>
      </c>
      <c r="EK775" s="665">
        <f>INDEX(DT756:EA757,MATCH(DR775,DR756:DR757,0),MATCH(EK772,DT754:EA754,0))*INDEX(AJ762:AT769,MATCH(EK772,AI762:AI769,0),MATCH(EK773,AJ761:AT761,0))</f>
        <v>0</v>
      </c>
      <c r="EL775" s="665">
        <f>INDEX(DT756:EA757,MATCH(DR775,DR756:DR757,0),MATCH(EL772,DT754:EA754,0))*INDEX(AJ762:AT769,MATCH(EL772,AI762:AI769,0),MATCH(EL773,AJ761:AT761,0))</f>
        <v>0</v>
      </c>
      <c r="EM775" s="665">
        <f>INDEX(DT756:EA757,MATCH(DR775,DR756:DR757,0),MATCH(EM772,DT754:EA754,0))*INDEX(AJ762:AT769,MATCH(EM772,AI762:AI769,0),MATCH(EM773,AJ761:AT761,0))</f>
        <v>0</v>
      </c>
      <c r="EN775" s="665">
        <f>INDEX(DT756:EA757,MATCH(DR775,DR756:DR757,0),MATCH(EN772,DT754:EA754,0))*INDEX(AJ762:AT769,MATCH(EN772,AI762:AI769,0),MATCH(EN773,AJ761:AT761,0))</f>
        <v>0</v>
      </c>
      <c r="EO775" s="665">
        <f>INDEX(DT756:EA757,MATCH(DR775,DR756:DR757,0),MATCH(EO772,DT754:EA754,0))*INDEX(AJ762:AT769,MATCH(EO772,AI762:AI769,0),MATCH(EO773,AJ761:AT761,0))</f>
        <v>0</v>
      </c>
      <c r="EP775" s="665">
        <f>INDEX(DT756:EA757,MATCH(DR775,DR756:DR757,0),MATCH(EP772,DT754:EA754,0))*INDEX(AJ762:AT769,MATCH(EP772,AI762:AI769,0),MATCH(EP773,AJ761:AT761,0))</f>
        <v>0</v>
      </c>
      <c r="EQ775" s="665">
        <f>INDEX(DT756:EA757,MATCH(DR775,DR756:DR757,0),MATCH(EQ772,DT754:EA754,0))*INDEX(AJ762:AT769,MATCH(EQ772,AI762:AI769,0),MATCH(EQ773,AJ761:AT761,0))</f>
        <v>0</v>
      </c>
      <c r="ER775" s="665">
        <f>INDEX(DT756:EA757,MATCH(DR775,DR756:DR757,0),MATCH(ER772,DT754:EA754,0))*INDEX(AJ762:AT769,MATCH(ER772,AI762:AI769,0),MATCH(ER773,AJ761:AT761,0))</f>
        <v>0</v>
      </c>
      <c r="ES775" s="665">
        <f>INDEX(DT756:EA757,MATCH(DR775,DR756:DR757,0),MATCH(ES772,DT754:EA754,0))*INDEX(AJ762:AT769,MATCH(ES772,AI762:AI769,0),MATCH(ES773,AJ761:AT761,0))</f>
        <v>0</v>
      </c>
      <c r="ET775" s="665">
        <f>INDEX(DT756:EA757,MATCH(DR775,DR756:DR757,0),MATCH(ET772,DT754:EA754,0))*INDEX(AJ762:AT769,MATCH(ET772,AI762:AI769,0),MATCH(ET773,AJ761:AT761,0))</f>
        <v>0</v>
      </c>
      <c r="EU775" s="665">
        <f>INDEX(DT756:EA757,MATCH(DR775,DR756:DR757,0),MATCH(EU772,DT754:EA754,0))*INDEX(AJ762:AT769,MATCH(EU772,AI762:AI769,0),MATCH(EU773,AJ761:AT761,0))</f>
        <v>0</v>
      </c>
      <c r="EV775" s="665">
        <f>INDEX(DT756:EA757,MATCH(DR775,DR756:DR757,0),MATCH(EV772,DT754:EA754,0))*INDEX(AJ762:AT769,MATCH(EV772,AI762:AI769,0),MATCH(EV773,AJ761:AT761,0))</f>
        <v>0</v>
      </c>
      <c r="EW775" s="665">
        <f>INDEX(DT756:EA757,MATCH(DR775,DR756:DR757,0),MATCH(EW772,DT754:EA754,0))*INDEX(AJ762:AT769,MATCH(EW772,AI762:AI769,0),MATCH(EW773,AJ761:AT761,0))</f>
        <v>0</v>
      </c>
      <c r="EX775" s="665">
        <f>INDEX(DT756:EA757,MATCH(DR775,DR756:DR757,0),MATCH(EX772,DT754:EA754,0))*INDEX(AJ762:AT769,MATCH(EX772,AI762:AI769,0),MATCH(EX773,AJ761:AT761,0))</f>
        <v>0</v>
      </c>
      <c r="EY775" s="665">
        <f>INDEX(DT756:EA757,MATCH(DR775,DR756:DR757,0),MATCH(EY772,DT754:EA754,0))*INDEX(AJ762:AT769,MATCH(EY772,AI762:AI769,0),MATCH(EY773,AJ761:AT761,0))</f>
        <v>0</v>
      </c>
      <c r="EZ775" s="665">
        <f>INDEX(DT756:EA757,MATCH(DR775,DR756:DR757,0),MATCH(EZ772,DT754:EA754,0))*INDEX(AJ762:AT769,MATCH(EZ772,AI762:AI769,0),MATCH(EZ773,AJ761:AT761,0))</f>
        <v>0</v>
      </c>
      <c r="FA775" s="665">
        <f>INDEX(DT756:EA757,MATCH(DR775,DR756:DR757,0),MATCH(FA772,DT754:EA754,0))*INDEX(AJ762:AT769,MATCH(FA772,AI762:AI769,0),MATCH(FA773,AJ761:AT761,0))</f>
        <v>0</v>
      </c>
      <c r="FB775" s="665">
        <f>INDEX(DT756:EA757,MATCH(DR775,DR756:DR757,0),MATCH(FB772,DT754:EA754,0))*INDEX(AJ762:AT769,MATCH(FB772,AI762:AI769,0),MATCH(FB773,AJ761:AT761,0))</f>
        <v>0</v>
      </c>
      <c r="FC775" s="665">
        <f>INDEX(DT756:EA757,MATCH(DR775,DR756:DR757,0),MATCH(FC772,DT754:EA754,0))*INDEX(AJ762:AT769,MATCH(FC772,AI762:AI769,0),MATCH(FC773,AJ761:AT761,0))</f>
        <v>0</v>
      </c>
      <c r="FD775" s="665">
        <f>INDEX(DT756:EA757,MATCH(DR775,DR756:DR757,0),MATCH(FD772,DT754:EA754,0))*INDEX(AJ762:AT769,MATCH(FD772,AI762:AI769,0),MATCH(FD773,AJ761:AT761,0))</f>
        <v>0</v>
      </c>
      <c r="FE775" s="665">
        <f>INDEX(DT756:EA757,MATCH(DR775,DR756:DR757,0),MATCH(FE772,DT754:EA754,0))*INDEX(AJ762:AT769,MATCH(FE772,AI762:AI769,0),MATCH(FE773,AJ761:AT761,0))</f>
        <v>0</v>
      </c>
      <c r="FF775" s="665">
        <f>INDEX(DT756:EA757,MATCH(DR775,DR756:DR757,0),MATCH(FF772,DT754:EA754,0))*INDEX(AJ762:AT769,MATCH(FF772,AI762:AI769,0),MATCH(FF773,AJ761:AT761,0))</f>
        <v>0</v>
      </c>
      <c r="FG775" s="665">
        <f>INDEX(DT756:EA757,MATCH(DR775,DR756:DR757,0),MATCH(FG772,DT754:EA754,0))*INDEX(AJ762:AT769,MATCH(FG772,AI762:AI769,0),MATCH(FG773,AJ761:AT761,0))</f>
        <v>0</v>
      </c>
      <c r="FH775" s="665">
        <f>INDEX(DT756:EA757,MATCH(DR775,DR756:DR757,0),MATCH(FH772,DT754:EA754,0))*INDEX(AJ762:AT769,MATCH(FH772,AI762:AI769,0),MATCH(FH773,AJ761:AT761,0))</f>
        <v>0</v>
      </c>
      <c r="FI775" s="665">
        <f>INDEX(DT756:EA757,MATCH(DR775,DR756:DR757,0),MATCH(FI772,DT754:EA754,0))*INDEX(AJ762:AT769,MATCH(FI772,AI762:AI769,0),MATCH(FI773,AJ761:AT761,0))</f>
        <v>0</v>
      </c>
      <c r="FJ775" s="665">
        <f>INDEX(DT756:EA757,MATCH(DR775,DR756:DR757,0),MATCH(FJ772,DT754:EA754,0))*INDEX(AJ762:AT769,MATCH(FJ772,AI762:AI769,0),MATCH(FJ773,AJ761:AT761,0))</f>
        <v>0</v>
      </c>
      <c r="FK775" s="665">
        <f>INDEX(DT756:EA757,MATCH(DR775,DR756:DR757,0),MATCH(FK772,DT754:EA754,0))*INDEX(AJ762:AT769,MATCH(FK772,AI762:AI769,0),MATCH(FK773,AJ761:AT761,0))</f>
        <v>0</v>
      </c>
      <c r="FL775" s="665">
        <f>INDEX(DT756:EA757,MATCH(DR775,DR756:DR757,0),MATCH(FL772,DT754:EA754,0))*INDEX(AJ762:AT769,MATCH(FL772,AI762:AI769,0),MATCH(FL773,AJ761:AT761,0))</f>
        <v>0</v>
      </c>
      <c r="FM775" s="665">
        <f>INDEX(DT756:EA757,MATCH(DR775,DR756:DR757,0),MATCH(FM772,DT754:EA754,0))*INDEX(AJ762:AT769,MATCH(FM772,AI762:AI769,0),MATCH(FM773,AJ761:AT761,0))</f>
        <v>0</v>
      </c>
      <c r="FN775" s="665">
        <f>INDEX(DT756:EA757,MATCH(DR775,DR756:DR757,0),MATCH(FN772,DT754:EA754,0))*INDEX(AJ762:AT769,MATCH(FN772,AI762:AI769,0),MATCH(FN773,AJ761:AT761,0))</f>
        <v>0</v>
      </c>
      <c r="FO775" s="665">
        <f>INDEX(DT756:EA757,MATCH(DR775,DR756:DR757,0),MATCH(FO772,DT754:EA754,0))*INDEX(AJ762:AT769,MATCH(FO772,AI762:AI769,0),MATCH(FO773,AJ761:AT761,0))</f>
        <v>0</v>
      </c>
      <c r="FP775" s="665">
        <f>INDEX(DT756:EA757,MATCH(DR775,DR756:DR757,0),MATCH(FP772,DT754:EA754,0))*INDEX(AJ762:AT769,MATCH(FP772,AI762:AI769,0),MATCH(FP773,AJ761:AT761,0))</f>
        <v>0</v>
      </c>
      <c r="FQ775" s="665">
        <f>INDEX(DT756:EA757,MATCH(DR775,DR756:DR757,0),MATCH(FQ772,DT754:EA754,0))*INDEX(AJ762:AT769,MATCH(FQ772,AI762:AI769,0),MATCH(FQ773,AJ761:AT761,0))</f>
        <v>0</v>
      </c>
      <c r="FR775" s="665">
        <f>INDEX(DT756:EA757,MATCH(DR775,DR756:DR757,0),MATCH(FR772,DT754:EA754,0))*INDEX(AJ762:AT769,MATCH(FR772,AI762:AI769,0),MATCH(FR773,AJ761:AT761,0))</f>
        <v>0</v>
      </c>
      <c r="FS775" s="665">
        <f>INDEX(DT756:EA757,MATCH(DR775,DR756:DR757,0),MATCH(FS772,DT754:EA754,0))*INDEX(AJ762:AT769,MATCH(FS772,AI762:AI769,0),MATCH(FS773,AJ761:AT761,0))</f>
        <v>0</v>
      </c>
      <c r="FT775" s="665">
        <f>INDEX(DT756:EA757,MATCH(DR775,DR756:DR757,0),MATCH(FT772,DT754:EA754,0))*INDEX(AJ762:AT769,MATCH(FT772,AI762:AI769,0),MATCH(FT773,AJ761:AT761,0))</f>
        <v>0</v>
      </c>
      <c r="FU775" s="665">
        <f>INDEX(DT756:EA757,MATCH(DR775,DR756:DR757,0),MATCH(FU772,DT754:EA754,0))*INDEX(AJ762:AT769,MATCH(FU772,AI762:AI769,0),MATCH(FU773,AJ761:AT761,0))</f>
        <v>0</v>
      </c>
      <c r="FV775" s="665">
        <f>INDEX(DT756:EA757,MATCH(DR775,DR756:DR757,0),MATCH(FV772,DT754:EA754,0))*INDEX(AJ762:AT769,MATCH(FV772,AI762:AI769,0),MATCH(FV773,AJ761:AT761,0))</f>
        <v>0</v>
      </c>
      <c r="FW775" s="665">
        <f>INDEX(DT756:EA757,MATCH(DR775,DR756:DR757,0),MATCH(FW772,DT754:EA754,0))*INDEX(AJ762:AT769,MATCH(FW772,AI762:AI769,0),MATCH(FW773,AJ761:AT761,0))</f>
        <v>0</v>
      </c>
      <c r="FX775" s="665">
        <f>INDEX(DT756:EA757,MATCH(DR775,DR756:DR757,0),MATCH(FX772,DT754:EA754,0))*INDEX(AJ762:AT769,MATCH(FX772,AI762:AI769,0),MATCH(FX773,AJ761:AT761,0))</f>
        <v>0</v>
      </c>
      <c r="FY775" s="665">
        <f>INDEX(DT756:EA757,MATCH(DR775,DR756:DR757,0),MATCH(FY772,DT754:EA754,0))*INDEX(AJ762:AT769,MATCH(FY772,AI762:AI769,0),MATCH(FY773,AJ761:AT761,0))</f>
        <v>0</v>
      </c>
      <c r="FZ775" s="665">
        <f>INDEX(DT756:EA757,MATCH(DR775,DR756:DR757,0),MATCH(FZ772,DT754:EA754,0))*INDEX(AJ762:AT769,MATCH(FZ772,AI762:AI769,0),MATCH(FZ773,AJ761:AT761,0))</f>
        <v>0</v>
      </c>
      <c r="GA775" s="665">
        <f>INDEX(DT756:EA757,MATCH(DR775,DR756:DR757,0),MATCH(GA772,DT754:EA754,0))*INDEX(AJ762:AT769,MATCH(GA772,AI762:AI769,0),MATCH(GA773,AJ761:AT761,0))</f>
        <v>0</v>
      </c>
      <c r="GB775" s="665">
        <f>INDEX(DT756:EA757,MATCH(DR775,DR756:DR757,0),MATCH(GB772,DT754:EA754,0))*INDEX(AJ762:AT769,MATCH(GB772,AI762:AI769,0),MATCH(GB773,AJ761:AT761,0))</f>
        <v>0</v>
      </c>
      <c r="GC775" s="665">
        <f>INDEX(DT756:EA757,MATCH(DR775,DR756:DR757,0),MATCH(GC772,DT754:EA754,0))*INDEX(AJ762:AT769,MATCH(GC772,AI762:AI769,0),MATCH(GC773,AJ761:AT761,0))</f>
        <v>0</v>
      </c>
      <c r="GD775" s="665">
        <f>INDEX(DT756:EA757,MATCH(DR775,DR756:DR757,0),MATCH(GD772,DT754:EA754,0))*INDEX(AJ762:AT769,MATCH(GD772,AI762:AI769,0),MATCH(GD773,AJ761:AT761,0))</f>
        <v>0</v>
      </c>
      <c r="GE775" s="665">
        <f>INDEX(DT756:EA757,MATCH(DR775,DR756:DR757,0),MATCH(GE772,DT754:EA754,0))*INDEX(AJ762:AT769,MATCH(GE772,AI762:AI769,0),MATCH(GE773,AJ761:AT761,0))</f>
        <v>0</v>
      </c>
      <c r="GF775" s="665">
        <f>INDEX(DT756:EA757,MATCH(DR775,DR756:DR757,0),MATCH(GF772,DT754:EA754,0))*INDEX(AJ762:AT769,MATCH(GF772,AI762:AI769,0),MATCH(GF773,AJ761:AT761,0))</f>
        <v>0</v>
      </c>
      <c r="GG775" s="665">
        <f>INDEX(DT756:EA757,MATCH(DR775,DR756:DR757,0),MATCH(GG772,DT754:EA754,0))*INDEX(AJ762:AT769,MATCH(GG772,AI762:AI769,0),MATCH(GG773,AJ761:AT761,0))</f>
        <v>0</v>
      </c>
      <c r="GH775" s="665">
        <f>INDEX(DT756:EA757,MATCH(DR775,DR756:DR757,0),MATCH(GH772,DT754:EA754,0))*INDEX(AJ762:AT769,MATCH(GH772,AI762:AI769,0),MATCH(GH773,AJ761:AT761,0))</f>
        <v>0</v>
      </c>
      <c r="GI775" s="665">
        <f>INDEX(DT756:EA757,MATCH(DR775,DR756:DR757,0),MATCH(GI772,DT754:EA754,0))*INDEX(AJ762:AT769,MATCH(GI772,AI762:AI769,0),MATCH(GI773,AJ761:AT761,0))</f>
        <v>0</v>
      </c>
      <c r="GJ775" s="665">
        <f>INDEX(DT756:EA757,MATCH(DR775,DR756:DR757,0),MATCH(GJ772,DT754:EA754,0))*INDEX(AJ762:AT769,MATCH(GJ772,AI762:AI769,0),MATCH(GJ773,AJ761:AT761,0))</f>
        <v>0</v>
      </c>
      <c r="GK775" s="665">
        <f>INDEX(DT756:EA757,MATCH(DR775,DR756:DR757,0),MATCH(GK772,DT754:EA754,0))*INDEX(AJ762:AT769,MATCH(GK772,AI762:AI769,0),MATCH(GK773,AJ761:AT761,0))</f>
        <v>0</v>
      </c>
      <c r="GL775" s="665" t="b">
        <f>SUM(DS775:GK775)=O757-SUM(HB775:HK775)</f>
        <v>1</v>
      </c>
      <c r="GM775" s="667"/>
      <c r="GN775" s="749">
        <v>2024</v>
      </c>
      <c r="GO775" s="664">
        <f>SUMIF(DS761:EN761,GO761,DS775:EN775)</f>
        <v>0</v>
      </c>
      <c r="GP775" s="668">
        <f>SUMIF(DS761:GK761,GP761,DS775:GK775)</f>
        <v>0</v>
      </c>
      <c r="GQ775" s="668">
        <f>SUMIF(DS761:GK761,GQ761,DS775:GK775)</f>
        <v>0</v>
      </c>
      <c r="GR775" s="668">
        <f>SUMIF(DS761:GK761,GR761,DS775:GK775)</f>
        <v>0</v>
      </c>
      <c r="GS775" s="668">
        <f>SUMIF(DS761:GK761,GS761,DS775:GK775)</f>
        <v>0</v>
      </c>
      <c r="GT775" s="668">
        <f>SUMIF(DS761:GK761,GT761,DS775:GK775)</f>
        <v>0</v>
      </c>
      <c r="GU775" s="668">
        <f>SUMIF(DS761:GK761,GU761,DS775:GK775)</f>
        <v>0</v>
      </c>
      <c r="GV775" s="668">
        <f>SUMIF(DS761:GK761,GV761,DS775:GK775)</f>
        <v>0</v>
      </c>
      <c r="GW775" s="668">
        <f>SUMIF(DS761:GK761,GW761,DS775:GK775)</f>
        <v>0</v>
      </c>
      <c r="GX775" s="668">
        <f>SUMIF(DS761:GK761,GX761,DS775:GK775)</f>
        <v>0</v>
      </c>
      <c r="GY775" s="668">
        <f>SUMIF(DS761:GK761,GY761,DS775:GK775)</f>
        <v>0</v>
      </c>
      <c r="GZ775" s="646" t="b">
        <f>O757=SUM(GO775:GY775)</f>
        <v>1</v>
      </c>
      <c r="HB775" s="668">
        <f>IF(GZ775,0,(O757-SUM(GO775:GY775))*INDEX(AK762:AT769,MATCH(GN775,AI762:AI769,0),MATCH(HB773,AK761:AT761,0)))</f>
        <v>0</v>
      </c>
      <c r="HC775" s="668">
        <f>IF(GZ775,0,(O757-SUM(GO775:GY775))*INDEX(AK762:AT769,MATCH(GN775,AI762:AI769,0),MATCH(HC773,AK761:AT761,0)))</f>
        <v>0</v>
      </c>
      <c r="HD775" s="668">
        <f>IF(GZ775,0,(O757-SUM(GO775:GY775))*INDEX(AK762:AT769,MATCH(GN775,AI762:AI769,0),MATCH(HD773,AK761:AT761,0)))</f>
        <v>0</v>
      </c>
      <c r="HE775" s="668">
        <f>IF(GZ775,0,(O757-SUM(GO775:GY775))*INDEX(AK762:AT769,MATCH(GN775,AI762:AI769,0),MATCH(HE773,AK761:AT761,0)))</f>
        <v>0</v>
      </c>
      <c r="HF775" s="668">
        <f>IF(GZ775,0,(O757-SUM(GO775:GY775))*INDEX(AK762:AT769,MATCH(GN775,AI762:AI769,0),MATCH(HF773,AK761:AT761,0)))</f>
        <v>0</v>
      </c>
      <c r="HG775" s="668">
        <f>IF(GZ775,0,(O757-SUM(GO775:GY775))*INDEX(AK762:AT769,MATCH(GN775,AI762:AI769,0),MATCH(HG773,AK761:AT761,0)))</f>
        <v>0</v>
      </c>
      <c r="HH775" s="668">
        <f>IF(GZ775,0,(O757-SUM(GO775:GY775))*INDEX(AK762:AT769,MATCH(GN775,AI762:AI769,0),MATCH(HH773,AK761:AT761,0)))</f>
        <v>0</v>
      </c>
      <c r="HI775" s="668">
        <f>IF(GZ775,0,(O757-SUM(GO775:GY775))*INDEX(AK762:AT769,MATCH(GN775,AI762:AI769,0),MATCH(HI773,AK761:AT761,0)))</f>
        <v>0</v>
      </c>
      <c r="HJ775" s="668">
        <f>IF(GZ775,0,(O757-SUM(GO775:GY775))*INDEX(AK762:AT769,MATCH(GN775,AI762:AI769,0),MATCH(HJ773,AK761:AT761,0)))</f>
        <v>0</v>
      </c>
      <c r="HK775" s="668">
        <f>IF(GZ775,0,(O757-SUM(GO775:GY775))*INDEX(AK762:AT769,MATCH(GN775,AI762:AI769,0),MATCH(HK773,AK761:AT761,0)))</f>
        <v>0</v>
      </c>
      <c r="HL775" s="668" t="b">
        <f>(SUM(HB775:HK775)+SUM(GO775:GY775))=O757</f>
        <v>1</v>
      </c>
      <c r="HM775" s="674"/>
      <c r="HN775" s="674"/>
      <c r="HO775" s="674"/>
      <c r="HP775" s="674"/>
      <c r="HQ775" s="674"/>
      <c r="HR775" s="674"/>
      <c r="HS775" s="674"/>
      <c r="HT775" s="674"/>
      <c r="HU775" s="674"/>
      <c r="HV775" s="674"/>
      <c r="HW775" s="674"/>
      <c r="HX775" s="674"/>
      <c r="HY775" s="674"/>
      <c r="HZ775" s="674"/>
    </row>
    <row r="776" spans="1:234" hidden="1" x14ac:dyDescent="0.25">
      <c r="A776" s="643" t="s">
        <v>208</v>
      </c>
      <c r="G776" s="670"/>
      <c r="H776" s="670"/>
      <c r="I776" s="674"/>
      <c r="J776" s="674"/>
      <c r="K776" s="674"/>
      <c r="L776" s="674"/>
      <c r="M776" s="674"/>
      <c r="N776" s="674"/>
      <c r="O776" s="674"/>
      <c r="P776" s="674"/>
      <c r="Q776" s="674"/>
      <c r="R776" s="674"/>
      <c r="S776" s="675"/>
      <c r="DR776" s="749">
        <v>2025</v>
      </c>
      <c r="DS776" s="665" t="e">
        <f>INDEX(DT756:EA757,MATCH(DR776,DR756:DR757,0),MATCH(DS772,DT754:EA754,0))*INDEX(AJ762:AT769,MATCH(DS772,AI762:AI769,0),MATCH(DS773,AJ761:AT761,0))</f>
        <v>#N/A</v>
      </c>
      <c r="DT776" s="665" t="e">
        <f>INDEX(DT756:EA757,MATCH(DR776,DR756:DR757,0),MATCH(DT772,DT754:EA754,0))*INDEX(AJ762:AT769,MATCH(DT772,AI762:AI769,0),MATCH(DT773,AJ761:AT761,0))</f>
        <v>#N/A</v>
      </c>
      <c r="DU776" s="665" t="e">
        <f>INDEX(DT756:EA757,MATCH(DR776,DR756:DR757,0),MATCH(DU772,DT754:EA754,0))*INDEX(AJ762:AT769,MATCH(DU772,AI762:AI769,0),MATCH(DU773,AJ761:AT761,0))</f>
        <v>#N/A</v>
      </c>
      <c r="DV776" s="665" t="e">
        <f>INDEX(DT756:EA757,MATCH(DR776,DR756:DR757,0),MATCH(DV772,DT754:EA754,0))*INDEX(AJ762:AT769,MATCH(DV772,AI762:AI769,0),MATCH(DV773,AJ761:AT761,0))</f>
        <v>#N/A</v>
      </c>
      <c r="DW776" s="665" t="e">
        <f>INDEX(DT756:EA757,MATCH(DR776,DR756:DR757,0),MATCH(DW772,DT754:EA754,0))*INDEX(AJ762:AT769,MATCH(DW772,AI762:AI769,0),MATCH(DW773,AJ761:AT761,0))</f>
        <v>#N/A</v>
      </c>
      <c r="DX776" s="665" t="e">
        <f>INDEX(DT756:EA757,MATCH(DR776,DR756:DR757,0),MATCH(DX772,DT754:EA754,0))*INDEX(AJ762:AT769,MATCH(DX772,AI762:AI769,0),MATCH(DX773,AJ761:AT761,0))</f>
        <v>#N/A</v>
      </c>
      <c r="DY776" s="665" t="e">
        <f>INDEX(DT756:EA757,MATCH(DR776,DR756:DR757,0),MATCH(DY772,DT754:EA754,0))*INDEX(AJ762:AT769,MATCH(DY772,AI762:AI769,0),MATCH(DY773,AJ761:AT761,0))</f>
        <v>#N/A</v>
      </c>
      <c r="DZ776" s="665" t="e">
        <f>INDEX(DT756:EA757,MATCH(DR776,DR756:DR757,0),MATCH(DZ772,DT754:EA754,0))*INDEX(AJ762:AT769,MATCH(DZ772,AI762:AI769,0),MATCH(DZ773,AJ761:AT761,0))</f>
        <v>#N/A</v>
      </c>
      <c r="EA776" s="665" t="e">
        <f>INDEX(DT756:EA757,MATCH(DR776,DR756:DR757,0),MATCH(EA772,DT754:EA754,0))*INDEX(AJ762:AT769,MATCH(EA772,AI762:AI769,0),MATCH(EA773,AJ761:AT761,0))</f>
        <v>#N/A</v>
      </c>
      <c r="EB776" s="665" t="e">
        <f>INDEX(DT756:EA757,MATCH(DR776,DR756:DR757,0),MATCH(EB772,DT754:EA754,0))*INDEX(AJ762:AT769,MATCH(EB772,AI762:AI769,0),MATCH(EB773,AJ761:AT761,0))</f>
        <v>#N/A</v>
      </c>
      <c r="EC776" s="665" t="e">
        <f>INDEX(DT756:EA757,MATCH(DR776,DR756:DR757,0),MATCH(EC772,DT754:EA754,0))*INDEX(AJ762:AT769,MATCH(EC772,AI762:AI769,0),MATCH(EC773,AJ761:AT761,0))</f>
        <v>#N/A</v>
      </c>
      <c r="ED776" s="665" t="e">
        <f>INDEX(DT756:EA757,MATCH(DR776,DR756:DR757,0),MATCH(ED772,DT754:EA754,0))*INDEX(AJ762:AT769,MATCH(ED772,AI762:AI769,0),MATCH(ED773,AJ761:AT761,0))</f>
        <v>#N/A</v>
      </c>
      <c r="EE776" s="665" t="e">
        <f>INDEX(DT756:EA757,MATCH(DR776,DR756:DR757,0),MATCH(EE772,DT754:EA754,0))*INDEX(AJ762:AT769,MATCH(EE772,AI762:AI769,0),MATCH(EE773,AJ761:AT761,0))</f>
        <v>#N/A</v>
      </c>
      <c r="EF776" s="665" t="e">
        <f>INDEX(DT756:EA757,MATCH(DR776,DR756:DR757,0),MATCH(EF772,DT754:EA754,0))*INDEX(AJ762:AT769,MATCH(EF772,AI762:AI769,0),MATCH(EF773,AJ761:AT761,0))</f>
        <v>#N/A</v>
      </c>
      <c r="EG776" s="665" t="e">
        <f>INDEX(DT756:EA757,MATCH(DR776,DR756:DR757,0),MATCH(EG772,DT754:EA754,0))*INDEX(AJ762:AT769,MATCH(EG772,AI762:AI769,0),MATCH(EG773,AJ761:AT761,0))</f>
        <v>#N/A</v>
      </c>
      <c r="EH776" s="665" t="e">
        <f>INDEX(DT756:EA757,MATCH(DR776,DR756:DR757,0),MATCH(EH772,DT754:EA754,0))*INDEX(AJ762:AT769,MATCH(EH772,AI762:AI769,0),MATCH(EH773,AJ761:AT761,0))</f>
        <v>#N/A</v>
      </c>
      <c r="EI776" s="665" t="e">
        <f>INDEX(DT756:EA757,MATCH(DR776,DR756:DR757,0),MATCH(EI772,DT754:EA754,0))*INDEX(AJ762:AT769,MATCH(EI772,AI762:AI769,0),MATCH(EI773,AJ761:AT761,0))</f>
        <v>#N/A</v>
      </c>
      <c r="EJ776" s="665" t="e">
        <f>INDEX(DT756:EA757,MATCH(DR776,DR756:DR757,0),MATCH(EJ772,DT754:EA754,0))*INDEX(AJ762:AT769,MATCH(EJ772,AI762:AI769,0),MATCH(EJ773,AJ761:AT761,0))</f>
        <v>#N/A</v>
      </c>
      <c r="EK776" s="665" t="e">
        <f>INDEX(DT756:EA757,MATCH(DR776,DR756:DR757,0),MATCH(EK772,DT754:EA754,0))*INDEX(AJ762:AT769,MATCH(EK772,AI762:AI769,0),MATCH(EK773,AJ761:AT761,0))</f>
        <v>#N/A</v>
      </c>
      <c r="EL776" s="665" t="e">
        <f>INDEX(DT756:EA757,MATCH(DR776,DR756:DR757,0),MATCH(EL772,DT754:EA754,0))*INDEX(AJ762:AT769,MATCH(EL772,AI762:AI769,0),MATCH(EL773,AJ761:AT761,0))</f>
        <v>#N/A</v>
      </c>
      <c r="EM776" s="665" t="e">
        <f>INDEX(DT756:EA757,MATCH(DR776,DR756:DR757,0),MATCH(EM772,DT754:EA754,0))*INDEX(AJ762:AT769,MATCH(EM772,AI762:AI769,0),MATCH(EM773,AJ761:AT761,0))</f>
        <v>#N/A</v>
      </c>
      <c r="EN776" s="665" t="e">
        <f>INDEX(DT756:EA757,MATCH(DR776,DR756:DR757,0),MATCH(EN772,DT754:EA754,0))*INDEX(AJ762:AT769,MATCH(EN772,AI762:AI769,0),MATCH(EN773,AJ761:AT761,0))</f>
        <v>#N/A</v>
      </c>
      <c r="EO776" s="665" t="e">
        <f>INDEX(DT756:EA757,MATCH(DR776,DR756:DR757,0),MATCH(EO772,DT754:EA754,0))*INDEX(AJ762:AT769,MATCH(EO772,AI762:AI769,0),MATCH(EO773,AJ761:AT761,0))</f>
        <v>#N/A</v>
      </c>
      <c r="EP776" s="665" t="e">
        <f>INDEX(DT756:EA757,MATCH(DR776,DR756:DR757,0),MATCH(EP772,DT754:EA754,0))*INDEX(AJ762:AT769,MATCH(EP772,AI762:AI769,0),MATCH(EP773,AJ761:AT761,0))</f>
        <v>#N/A</v>
      </c>
      <c r="EQ776" s="665" t="e">
        <f>INDEX(DT756:EA757,MATCH(DR776,DR756:DR757,0),MATCH(EQ772,DT754:EA754,0))*INDEX(AJ762:AT769,MATCH(EQ772,AI762:AI769,0),MATCH(EQ773,AJ761:AT761,0))</f>
        <v>#N/A</v>
      </c>
      <c r="ER776" s="665" t="e">
        <f>INDEX(DT756:EA757,MATCH(DR776,DR756:DR757,0),MATCH(ER772,DT754:EA754,0))*INDEX(AJ762:AT769,MATCH(ER772,AI762:AI769,0),MATCH(ER773,AJ761:AT761,0))</f>
        <v>#N/A</v>
      </c>
      <c r="ES776" s="665" t="e">
        <f>INDEX(DT756:EA757,MATCH(DR776,DR756:DR757,0),MATCH(ES772,DT754:EA754,0))*INDEX(AJ762:AT769,MATCH(ES772,AI762:AI769,0),MATCH(ES773,AJ761:AT761,0))</f>
        <v>#N/A</v>
      </c>
      <c r="ET776" s="665" t="e">
        <f>INDEX(DT756:EA757,MATCH(DR776,DR756:DR757,0),MATCH(ET772,DT754:EA754,0))*INDEX(AJ762:AT769,MATCH(ET772,AI762:AI769,0),MATCH(ET773,AJ761:AT761,0))</f>
        <v>#N/A</v>
      </c>
      <c r="EU776" s="665" t="e">
        <f>INDEX(DT756:EA757,MATCH(DR776,DR756:DR757,0),MATCH(EU772,DT754:EA754,0))*INDEX(AJ762:AT769,MATCH(EU772,AI762:AI769,0),MATCH(EU773,AJ761:AT761,0))</f>
        <v>#N/A</v>
      </c>
      <c r="EV776" s="665" t="e">
        <f>INDEX(DT756:EA757,MATCH(DR776,DR756:DR757,0),MATCH(EV772,DT754:EA754,0))*INDEX(AJ762:AT769,MATCH(EV772,AI762:AI769,0),MATCH(EV773,AJ761:AT761,0))</f>
        <v>#N/A</v>
      </c>
      <c r="EW776" s="665" t="e">
        <f>INDEX(DT756:EA757,MATCH(DR776,DR756:DR757,0),MATCH(EW772,DT754:EA754,0))*INDEX(AJ762:AT769,MATCH(EW772,AI762:AI769,0),MATCH(EW773,AJ761:AT761,0))</f>
        <v>#N/A</v>
      </c>
      <c r="EX776" s="665" t="e">
        <f>INDEX(DT756:EA757,MATCH(DR776,DR756:DR757,0),MATCH(EX772,DT754:EA754,0))*INDEX(AJ762:AT769,MATCH(EX772,AI762:AI769,0),MATCH(EX773,AJ761:AT761,0))</f>
        <v>#N/A</v>
      </c>
      <c r="EY776" s="665" t="e">
        <f>INDEX(DT756:EA757,MATCH(DR776,DR756:DR757,0),MATCH(EY772,DT754:EA754,0))*INDEX(AJ762:AT769,MATCH(EY772,AI762:AI769,0),MATCH(EY773,AJ761:AT761,0))</f>
        <v>#N/A</v>
      </c>
      <c r="EZ776" s="665" t="e">
        <f>INDEX(DT756:EA757,MATCH(DR776,DR756:DR757,0),MATCH(EZ772,DT754:EA754,0))*INDEX(AJ762:AT769,MATCH(EZ772,AI762:AI769,0),MATCH(EZ773,AJ761:AT761,0))</f>
        <v>#N/A</v>
      </c>
      <c r="FA776" s="665" t="e">
        <f>INDEX(DT756:EA757,MATCH(DR776,DR756:DR757,0),MATCH(FA772,DT754:EA754,0))*INDEX(AJ762:AT769,MATCH(FA772,AI762:AI769,0),MATCH(FA773,AJ761:AT761,0))</f>
        <v>#N/A</v>
      </c>
      <c r="FB776" s="665" t="e">
        <f>INDEX(DT756:EA757,MATCH(DR776,DR756:DR757,0),MATCH(FB772,DT754:EA754,0))*INDEX(AJ762:AT769,MATCH(FB772,AI762:AI769,0),MATCH(FB773,AJ761:AT761,0))</f>
        <v>#N/A</v>
      </c>
      <c r="FC776" s="665" t="e">
        <f>INDEX(DT756:EA757,MATCH(DR776,DR756:DR757,0),MATCH(FC772,DT754:EA754,0))*INDEX(AJ762:AT769,MATCH(FC772,AI762:AI769,0),MATCH(FC773,AJ761:AT761,0))</f>
        <v>#N/A</v>
      </c>
      <c r="FD776" s="665" t="e">
        <f>INDEX(DT756:EA757,MATCH(DR776,DR756:DR757,0),MATCH(FD772,DT754:EA754,0))*INDEX(AJ762:AT769,MATCH(FD772,AI762:AI769,0),MATCH(FD773,AJ761:AT761,0))</f>
        <v>#N/A</v>
      </c>
      <c r="FE776" s="665" t="e">
        <f>INDEX(DT756:EA757,MATCH(DR776,DR756:DR757,0),MATCH(FE772,DT754:EA754,0))*INDEX(AJ762:AT769,MATCH(FE772,AI762:AI769,0),MATCH(FE773,AJ761:AT761,0))</f>
        <v>#N/A</v>
      </c>
      <c r="FF776" s="665" t="e">
        <f>INDEX(DT756:EA757,MATCH(DR776,DR756:DR757,0),MATCH(FF772,DT754:EA754,0))*INDEX(AJ762:AT769,MATCH(FF772,AI762:AI769,0),MATCH(FF773,AJ761:AT761,0))</f>
        <v>#N/A</v>
      </c>
      <c r="FG776" s="665" t="e">
        <f>INDEX(DT756:EA757,MATCH(DR776,DR756:DR757,0),MATCH(FG772,DT754:EA754,0))*INDEX(AJ762:AT769,MATCH(FG772,AI762:AI769,0),MATCH(FG773,AJ761:AT761,0))</f>
        <v>#N/A</v>
      </c>
      <c r="FH776" s="665" t="e">
        <f>INDEX(DT756:EA757,MATCH(DR776,DR756:DR757,0),MATCH(FH772,DT754:EA754,0))*INDEX(AJ762:AT769,MATCH(FH772,AI762:AI769,0),MATCH(FH773,AJ761:AT761,0))</f>
        <v>#N/A</v>
      </c>
      <c r="FI776" s="665" t="e">
        <f>INDEX(DT756:EA757,MATCH(DR776,DR756:DR757,0),MATCH(FI772,DT754:EA754,0))*INDEX(AJ762:AT769,MATCH(FI772,AI762:AI769,0),MATCH(FI773,AJ761:AT761,0))</f>
        <v>#N/A</v>
      </c>
      <c r="FJ776" s="665" t="e">
        <f>INDEX(DT756:EA757,MATCH(DR776,DR756:DR757,0),MATCH(FJ772,DT754:EA754,0))*INDEX(AJ762:AT769,MATCH(FJ772,AI762:AI769,0),MATCH(FJ773,AJ761:AT761,0))</f>
        <v>#N/A</v>
      </c>
      <c r="FK776" s="665" t="e">
        <f>INDEX(DT756:EA757,MATCH(DR776,DR756:DR757,0),MATCH(FK772,DT754:EA754,0))*INDEX(AJ762:AT769,MATCH(FK772,AI762:AI769,0),MATCH(FK773,AJ761:AT761,0))</f>
        <v>#N/A</v>
      </c>
      <c r="FL776" s="665" t="e">
        <f>INDEX(DT756:EA757,MATCH(DR776,DR756:DR757,0),MATCH(FL772,DT754:EA754,0))*INDEX(AJ762:AT769,MATCH(FL772,AI762:AI769,0),MATCH(FL773,AJ761:AT761,0))</f>
        <v>#N/A</v>
      </c>
      <c r="FM776" s="665" t="e">
        <f>INDEX(DT756:EA757,MATCH(DR776,DR756:DR757,0),MATCH(FM772,DT754:EA754,0))*INDEX(AJ762:AT769,MATCH(FM772,AI762:AI769,0),MATCH(FM773,AJ761:AT761,0))</f>
        <v>#N/A</v>
      </c>
      <c r="FN776" s="665" t="e">
        <f>INDEX(DT756:EA757,MATCH(DR776,DR756:DR757,0),MATCH(FN772,DT754:EA754,0))*INDEX(AJ762:AT769,MATCH(FN772,AI762:AI769,0),MATCH(FN773,AJ761:AT761,0))</f>
        <v>#N/A</v>
      </c>
      <c r="FO776" s="665" t="e">
        <f>INDEX(DT756:EA757,MATCH(DR776,DR756:DR757,0),MATCH(FO772,DT754:EA754,0))*INDEX(AJ762:AT769,MATCH(FO772,AI762:AI769,0),MATCH(FO773,AJ761:AT761,0))</f>
        <v>#N/A</v>
      </c>
      <c r="FP776" s="665" t="e">
        <f>INDEX(DT756:EA757,MATCH(DR776,DR756:DR757,0),MATCH(FP772,DT754:EA754,0))*INDEX(AJ762:AT769,MATCH(FP772,AI762:AI769,0),MATCH(FP773,AJ761:AT761,0))</f>
        <v>#N/A</v>
      </c>
      <c r="FQ776" s="665" t="e">
        <f>INDEX(DT756:EA757,MATCH(DR776,DR756:DR757,0),MATCH(FQ772,DT754:EA754,0))*INDEX(AJ762:AT769,MATCH(FQ772,AI762:AI769,0),MATCH(FQ773,AJ761:AT761,0))</f>
        <v>#N/A</v>
      </c>
      <c r="FR776" s="665" t="e">
        <f>INDEX(DT756:EA757,MATCH(DR776,DR756:DR757,0),MATCH(FR772,DT754:EA754,0))*INDEX(AJ762:AT769,MATCH(FR772,AI762:AI769,0),MATCH(FR773,AJ761:AT761,0))</f>
        <v>#N/A</v>
      </c>
      <c r="FS776" s="665" t="e">
        <f>INDEX(DT756:EA757,MATCH(DR776,DR756:DR757,0),MATCH(FS772,DT754:EA754,0))*INDEX(AJ762:AT769,MATCH(FS772,AI762:AI769,0),MATCH(FS773,AJ761:AT761,0))</f>
        <v>#N/A</v>
      </c>
      <c r="FT776" s="665" t="e">
        <f>INDEX(DT756:EA757,MATCH(DR776,DR756:DR757,0),MATCH(FT772,DT754:EA754,0))*INDEX(AJ762:AT769,MATCH(FT772,AI762:AI769,0),MATCH(FT773,AJ761:AT761,0))</f>
        <v>#N/A</v>
      </c>
      <c r="FU776" s="665" t="e">
        <f>INDEX(DT756:EA757,MATCH(DR776,DR756:DR757,0),MATCH(FU772,DT754:EA754,0))*INDEX(AJ762:AT769,MATCH(FU772,AI762:AI769,0),MATCH(FU773,AJ761:AT761,0))</f>
        <v>#N/A</v>
      </c>
      <c r="FV776" s="665" t="e">
        <f>INDEX(DT756:EA757,MATCH(DR776,DR756:DR757,0),MATCH(FV772,DT754:EA754,0))*INDEX(AJ762:AT769,MATCH(FV772,AI762:AI769,0),MATCH(FV773,AJ761:AT761,0))</f>
        <v>#N/A</v>
      </c>
      <c r="FW776" s="665" t="e">
        <f>INDEX(DT756:EA757,MATCH(DR776,DR756:DR757,0),MATCH(FW772,DT754:EA754,0))*INDEX(AJ762:AT769,MATCH(FW772,AI762:AI769,0),MATCH(FW773,AJ761:AT761,0))</f>
        <v>#N/A</v>
      </c>
      <c r="FX776" s="665" t="e">
        <f>INDEX(DT756:EA757,MATCH(DR776,DR756:DR757,0),MATCH(FX772,DT754:EA754,0))*INDEX(AJ762:AT769,MATCH(FX772,AI762:AI769,0),MATCH(FX773,AJ761:AT761,0))</f>
        <v>#N/A</v>
      </c>
      <c r="FY776" s="665" t="e">
        <f>INDEX(DT756:EA757,MATCH(DR776,DR756:DR757,0),MATCH(FY772,DT754:EA754,0))*INDEX(AJ762:AT769,MATCH(FY772,AI762:AI769,0),MATCH(FY773,AJ761:AT761,0))</f>
        <v>#N/A</v>
      </c>
      <c r="FZ776" s="665" t="e">
        <f>INDEX(DT756:EA757,MATCH(DR776,DR756:DR757,0),MATCH(FZ772,DT754:EA754,0))*INDEX(AJ762:AT769,MATCH(FZ772,AI762:AI769,0),MATCH(FZ773,AJ761:AT761,0))</f>
        <v>#N/A</v>
      </c>
      <c r="GA776" s="665" t="e">
        <f>INDEX(DT756:EA757,MATCH(DR776,DR756:DR757,0),MATCH(GA772,DT754:EA754,0))*INDEX(AJ762:AT769,MATCH(GA772,AI762:AI769,0),MATCH(GA773,AJ761:AT761,0))</f>
        <v>#N/A</v>
      </c>
      <c r="GB776" s="665" t="e">
        <f>INDEX(DT756:EA757,MATCH(DR776,DR756:DR757,0),MATCH(GB772,DT754:EA754,0))*INDEX(AJ762:AT769,MATCH(GB772,AI762:AI769,0),MATCH(GB773,AJ761:AT761,0))</f>
        <v>#N/A</v>
      </c>
      <c r="GC776" s="665" t="e">
        <f>INDEX(DT756:EA757,MATCH(DR776,DR756:DR757,0),MATCH(GC772,DT754:EA754,0))*INDEX(AJ762:AT769,MATCH(GC772,AI762:AI769,0),MATCH(GC773,AJ761:AT761,0))</f>
        <v>#N/A</v>
      </c>
      <c r="GD776" s="665" t="e">
        <f>INDEX(DT756:EA757,MATCH(DR776,DR756:DR757,0),MATCH(GD772,DT754:EA754,0))*INDEX(AJ762:AT769,MATCH(GD772,AI762:AI769,0),MATCH(GD773,AJ761:AT761,0))</f>
        <v>#N/A</v>
      </c>
      <c r="GE776" s="665" t="e">
        <f>INDEX(DT756:EA757,MATCH(DR776,DR756:DR757,0),MATCH(GE772,DT754:EA754,0))*INDEX(AJ762:AT769,MATCH(GE772,AI762:AI769,0),MATCH(GE773,AJ761:AT761,0))</f>
        <v>#N/A</v>
      </c>
      <c r="GF776" s="665" t="e">
        <f>INDEX(DT756:EA757,MATCH(DR776,DR756:DR757,0),MATCH(GF772,DT754:EA754,0))*INDEX(AJ762:AT769,MATCH(GF772,AI762:AI769,0),MATCH(GF773,AJ761:AT761,0))</f>
        <v>#N/A</v>
      </c>
      <c r="GG776" s="665" t="e">
        <f>INDEX(DT756:EA757,MATCH(DR776,DR756:DR757,0),MATCH(GG772,DT754:EA754,0))*INDEX(AJ762:AT769,MATCH(GG772,AI762:AI769,0),MATCH(GG773,AJ761:AT761,0))</f>
        <v>#N/A</v>
      </c>
      <c r="GH776" s="665" t="e">
        <f>INDEX(DT756:EA757,MATCH(DR776,DR756:DR757,0),MATCH(GH772,DT754:EA754,0))*INDEX(AJ762:AT769,MATCH(GH772,AI762:AI769,0),MATCH(GH773,AJ761:AT761,0))</f>
        <v>#N/A</v>
      </c>
      <c r="GI776" s="665" t="e">
        <f>INDEX(DT756:EA757,MATCH(DR776,DR756:DR757,0),MATCH(GI772,DT754:EA754,0))*INDEX(AJ762:AT769,MATCH(GI772,AI762:AI769,0),MATCH(GI773,AJ761:AT761,0))</f>
        <v>#N/A</v>
      </c>
      <c r="GJ776" s="665" t="e">
        <f>INDEX(DT756:EA757,MATCH(DR776,DR756:DR757,0),MATCH(GJ772,DT754:EA754,0))*INDEX(AJ762:AT769,MATCH(GJ772,AI762:AI769,0),MATCH(GJ773,AJ761:AT761,0))</f>
        <v>#N/A</v>
      </c>
      <c r="GK776" s="665" t="e">
        <f>INDEX(DT756:EA757,MATCH(DR776,DR756:DR757,0),MATCH(GK772,DT754:EA754,0))*INDEX(AJ762:AT769,MATCH(GK772,AI762:AI769,0),MATCH(GK773,AJ761:AT761,0))</f>
        <v>#N/A</v>
      </c>
      <c r="GL776" s="665" t="e">
        <f>SUM(DS776:GK776)=#REF!-SUM(HB776:HK776)</f>
        <v>#N/A</v>
      </c>
      <c r="GM776" s="667"/>
      <c r="GN776" s="749">
        <v>2025</v>
      </c>
      <c r="GO776" s="664" t="e">
        <f>SUMIF(DS761:EN761,GO761,DS776:EN776)</f>
        <v>#N/A</v>
      </c>
      <c r="GP776" s="668" t="e">
        <f>SUMIF(DS761:GK761,GP761,DS776:GK776)</f>
        <v>#N/A</v>
      </c>
      <c r="GQ776" s="668" t="e">
        <f>SUMIF(DS761:GK761,GQ761,DS776:GK776)</f>
        <v>#N/A</v>
      </c>
      <c r="GR776" s="668" t="e">
        <f>SUMIF(DS761:GK761,GR761,DS776:GK776)</f>
        <v>#N/A</v>
      </c>
      <c r="GS776" s="668" t="e">
        <f>SUMIF(DS761:GK761,GS761,DS776:GK776)</f>
        <v>#N/A</v>
      </c>
      <c r="GT776" s="668" t="e">
        <f>SUMIF(DS761:GK761,GT761,DS776:GK776)</f>
        <v>#N/A</v>
      </c>
      <c r="GU776" s="668" t="e">
        <f>SUMIF(DS761:GK761,GU761,DS776:GK776)</f>
        <v>#N/A</v>
      </c>
      <c r="GV776" s="668" t="e">
        <f>SUMIF(DS761:GK761,GV761,DS776:GK776)</f>
        <v>#N/A</v>
      </c>
      <c r="GW776" s="668" t="e">
        <f>SUMIF(DS761:GK761,GW761,DS776:GK776)</f>
        <v>#N/A</v>
      </c>
      <c r="GX776" s="668" t="e">
        <f>SUMIF(DS761:GK761,GX761,DS776:GK776)</f>
        <v>#N/A</v>
      </c>
      <c r="GY776" s="668" t="e">
        <f>SUMIF(DS761:GK761,GY761,DS776:GK776)</f>
        <v>#N/A</v>
      </c>
      <c r="GZ776" s="646" t="e">
        <f>#REF!=SUM(GO776:GY776)</f>
        <v>#REF!</v>
      </c>
      <c r="HB776" s="668" t="e">
        <f>IF(GZ776,0,(#REF!-SUM(GO776:GY776))*INDEX(AK762:AT769,MATCH(GN776,AI762:AI769,0),MATCH(HB773,AK761:AT761,0)))</f>
        <v>#REF!</v>
      </c>
      <c r="HC776" s="668" t="e">
        <f>IF(GZ776,0,(#REF!-SUM(GO776:GY776))*INDEX(AK762:AT769,MATCH(GN776,AI762:AI769,0),MATCH(HC773,AK761:AT761,0)))</f>
        <v>#REF!</v>
      </c>
      <c r="HD776" s="668" t="e">
        <f>IF(GZ776,0,(#REF!-SUM(GO776:GY776))*INDEX(AK762:AT769,MATCH(GN776,AI762:AI769,0),MATCH(HD773,AK761:AT761,0)))</f>
        <v>#REF!</v>
      </c>
      <c r="HE776" s="668" t="e">
        <f>IF(GZ776,0,(#REF!-SUM(GO776:GY776))*INDEX(AK762:AT769,MATCH(GN776,AI762:AI769,0),MATCH(HE773,AK761:AT761,0)))</f>
        <v>#REF!</v>
      </c>
      <c r="HF776" s="668" t="e">
        <f>IF(GZ776,0,(#REF!-SUM(GO776:GY776))*INDEX(AK762:AT769,MATCH(GN776,AI762:AI769,0),MATCH(HF773,AK761:AT761,0)))</f>
        <v>#REF!</v>
      </c>
      <c r="HG776" s="668" t="e">
        <f>IF(GZ776,0,(#REF!-SUM(GO776:GY776))*INDEX(AK762:AT769,MATCH(GN776,AI762:AI769,0),MATCH(HG773,AK761:AT761,0)))</f>
        <v>#REF!</v>
      </c>
      <c r="HH776" s="668" t="e">
        <f>IF(GZ776,0,(#REF!-SUM(GO776:GY776))*INDEX(AK762:AT769,MATCH(GN776,AI762:AI769,0),MATCH(HH773,AK761:AT761,0)))</f>
        <v>#REF!</v>
      </c>
      <c r="HI776" s="668" t="e">
        <f>IF(GZ776,0,(#REF!-SUM(GO776:GY776))*INDEX(AK762:AT769,MATCH(GN776,AI762:AI769,0),MATCH(HI773,AK761:AT761,0)))</f>
        <v>#REF!</v>
      </c>
      <c r="HJ776" s="668" t="e">
        <f>IF(GZ776,0,(#REF!-SUM(GO776:GY776))*INDEX(AK762:AT769,MATCH(GN776,AI762:AI769,0),MATCH(HJ773,AK761:AT761,0)))</f>
        <v>#REF!</v>
      </c>
      <c r="HK776" s="668" t="e">
        <f>IF(GZ776,0,(#REF!-SUM(GO776:GY776))*INDEX(AK762:AT769,MATCH(GN776,AI762:AI769,0),MATCH(HK773,AK761:AT761,0)))</f>
        <v>#REF!</v>
      </c>
      <c r="HL776" s="668" t="e">
        <f>(SUM(HB776:HK776)+SUM(GO776:GY776))=#REF!</f>
        <v>#REF!</v>
      </c>
      <c r="HM776" s="674"/>
      <c r="HN776" s="674"/>
      <c r="HO776" s="674"/>
      <c r="HP776" s="674"/>
      <c r="HQ776" s="674"/>
      <c r="HR776" s="674"/>
      <c r="HS776" s="674"/>
      <c r="HT776" s="674"/>
      <c r="HU776" s="674"/>
      <c r="HV776" s="674"/>
      <c r="HW776" s="674"/>
      <c r="HX776" s="674"/>
      <c r="HY776" s="674"/>
      <c r="HZ776" s="674"/>
    </row>
    <row r="777" spans="1:234" hidden="1" x14ac:dyDescent="0.25">
      <c r="A777" s="643" t="s">
        <v>208</v>
      </c>
      <c r="G777" s="670"/>
      <c r="H777" s="670"/>
      <c r="I777" s="674"/>
      <c r="J777" s="674"/>
      <c r="K777" s="674"/>
      <c r="L777" s="674"/>
      <c r="M777" s="674"/>
      <c r="N777" s="674"/>
      <c r="O777" s="674"/>
      <c r="P777" s="674"/>
      <c r="Q777" s="674"/>
      <c r="R777" s="674"/>
      <c r="S777" s="675"/>
      <c r="DR777" s="749">
        <v>2026</v>
      </c>
      <c r="DS777" s="665" t="e">
        <f>INDEX(DT756:EA757,MATCH(DR777,DR756:DR757,0),MATCH(DS772,DT754:EA754,0))*INDEX(AJ762:AT769,MATCH(DS772,AI762:AI769,0),MATCH(DS773,AJ761:AT761,0))</f>
        <v>#N/A</v>
      </c>
      <c r="DT777" s="665" t="e">
        <f>INDEX(DT756:EA757,MATCH(DR777,DR756:DR757,0),MATCH(DT772,DT754:EA754,0))*INDEX(AJ762:AT769,MATCH(DT772,AI762:AI769,0),MATCH(DT773,AJ761:AT761,0))</f>
        <v>#N/A</v>
      </c>
      <c r="DU777" s="665" t="e">
        <f>INDEX(DT756:EA757,MATCH(DR777,DR756:DR757,0),MATCH(DU772,DT754:EA754,0))*INDEX(AJ762:AT769,MATCH(DU772,AI762:AI769,0),MATCH(DU773,AJ761:AT761,0))</f>
        <v>#N/A</v>
      </c>
      <c r="DV777" s="665" t="e">
        <f>INDEX(DT756:EA757,MATCH(DR777,DR756:DR757,0),MATCH(DV772,DT754:EA754,0))*INDEX(AJ762:AT769,MATCH(DV772,AI762:AI769,0),MATCH(DV773,AJ761:AT761,0))</f>
        <v>#N/A</v>
      </c>
      <c r="DW777" s="665" t="e">
        <f>INDEX(DT756:EA757,MATCH(DR777,DR756:DR757,0),MATCH(DW772,DT754:EA754,0))*INDEX(AJ762:AT769,MATCH(DW772,AI762:AI769,0),MATCH(DW773,AJ761:AT761,0))</f>
        <v>#N/A</v>
      </c>
      <c r="DX777" s="665" t="e">
        <f>INDEX(DT756:EA757,MATCH(DR777,DR756:DR757,0),MATCH(DX772,DT754:EA754,0))*INDEX(AJ762:AT769,MATCH(DX772,AI762:AI769,0),MATCH(DX773,AJ761:AT761,0))</f>
        <v>#N/A</v>
      </c>
      <c r="DY777" s="665" t="e">
        <f>INDEX(DT756:EA757,MATCH(DR777,DR756:DR757,0),MATCH(DY772,DT754:EA754,0))*INDEX(AJ762:AT769,MATCH(DY772,AI762:AI769,0),MATCH(DY773,AJ761:AT761,0))</f>
        <v>#N/A</v>
      </c>
      <c r="DZ777" s="665" t="e">
        <f>INDEX(DT756:EA757,MATCH(DR777,DR756:DR757,0),MATCH(DZ772,DT754:EA754,0))*INDEX(AJ762:AT769,MATCH(DZ772,AI762:AI769,0),MATCH(DZ773,AJ761:AT761,0))</f>
        <v>#N/A</v>
      </c>
      <c r="EA777" s="665" t="e">
        <f>INDEX(DT756:EA757,MATCH(DR777,DR756:DR757,0),MATCH(EA772,DT754:EA754,0))*INDEX(AJ762:AT769,MATCH(EA772,AI762:AI769,0),MATCH(EA773,AJ761:AT761,0))</f>
        <v>#N/A</v>
      </c>
      <c r="EB777" s="665" t="e">
        <f>INDEX(DT756:EA757,MATCH(DR777,DR756:DR757,0),MATCH(EB772,DT754:EA754,0))*INDEX(AJ762:AT769,MATCH(EB772,AI762:AI769,0),MATCH(EB773,AJ761:AT761,0))</f>
        <v>#N/A</v>
      </c>
      <c r="EC777" s="665" t="e">
        <f>INDEX(DT756:EA757,MATCH(DR777,DR756:DR757,0),MATCH(EC772,DT754:EA754,0))*INDEX(AJ762:AT769,MATCH(EC772,AI762:AI769,0),MATCH(EC773,AJ761:AT761,0))</f>
        <v>#N/A</v>
      </c>
      <c r="ED777" s="665" t="e">
        <f>INDEX(DT756:EA757,MATCH(DR777,DR756:DR757,0),MATCH(ED772,DT754:EA754,0))*INDEX(AJ762:AT769,MATCH(ED772,AI762:AI769,0),MATCH(ED773,AJ761:AT761,0))</f>
        <v>#N/A</v>
      </c>
      <c r="EE777" s="665" t="e">
        <f>INDEX(DT756:EA757,MATCH(DR777,DR756:DR757,0),MATCH(EE772,DT754:EA754,0))*INDEX(AJ762:AT769,MATCH(EE772,AI762:AI769,0),MATCH(EE773,AJ761:AT761,0))</f>
        <v>#N/A</v>
      </c>
      <c r="EF777" s="665" t="e">
        <f>INDEX(DT756:EA757,MATCH(DR777,DR756:DR757,0),MATCH(EF772,DT754:EA754,0))*INDEX(AJ762:AT769,MATCH(EF772,AI762:AI769,0),MATCH(EF773,AJ761:AT761,0))</f>
        <v>#N/A</v>
      </c>
      <c r="EG777" s="665" t="e">
        <f>INDEX(DT756:EA757,MATCH(DR777,DR756:DR757,0),MATCH(EG772,DT754:EA754,0))*INDEX(AJ762:AT769,MATCH(EG772,AI762:AI769,0),MATCH(EG773,AJ761:AT761,0))</f>
        <v>#N/A</v>
      </c>
      <c r="EH777" s="665" t="e">
        <f>INDEX(DT756:EA757,MATCH(DR777,DR756:DR757,0),MATCH(EH772,DT754:EA754,0))*INDEX(AJ762:AT769,MATCH(EH772,AI762:AI769,0),MATCH(EH773,AJ761:AT761,0))</f>
        <v>#N/A</v>
      </c>
      <c r="EI777" s="665" t="e">
        <f>INDEX(DT756:EA757,MATCH(DR777,DR756:DR757,0),MATCH(EI772,DT754:EA754,0))*INDEX(AJ762:AT769,MATCH(EI772,AI762:AI769,0),MATCH(EI773,AJ761:AT761,0))</f>
        <v>#N/A</v>
      </c>
      <c r="EJ777" s="665" t="e">
        <f>INDEX(DT756:EA757,MATCH(DR777,DR756:DR757,0),MATCH(EJ772,DT754:EA754,0))*INDEX(AJ762:AT769,MATCH(EJ772,AI762:AI769,0),MATCH(EJ773,AJ761:AT761,0))</f>
        <v>#N/A</v>
      </c>
      <c r="EK777" s="665" t="e">
        <f>INDEX(DT756:EA757,MATCH(DR777,DR756:DR757,0),MATCH(EK772,DT754:EA754,0))*INDEX(AJ762:AT769,MATCH(EK772,AI762:AI769,0),MATCH(EK773,AJ761:AT761,0))</f>
        <v>#N/A</v>
      </c>
      <c r="EL777" s="665" t="e">
        <f>INDEX(DT756:EA757,MATCH(DR777,DR756:DR757,0),MATCH(EL772,DT754:EA754,0))*INDEX(AJ762:AT769,MATCH(EL772,AI762:AI769,0),MATCH(EL773,AJ761:AT761,0))</f>
        <v>#N/A</v>
      </c>
      <c r="EM777" s="665" t="e">
        <f>INDEX(DT756:EA757,MATCH(DR777,DR756:DR757,0),MATCH(EM772,DT754:EA754,0))*INDEX(AJ762:AT769,MATCH(EM772,AI762:AI769,0),MATCH(EM773,AJ761:AT761,0))</f>
        <v>#N/A</v>
      </c>
      <c r="EN777" s="665" t="e">
        <f>INDEX(DT756:EA757,MATCH(DR777,DR756:DR757,0),MATCH(EN772,DT754:EA754,0))*INDEX(AJ762:AT769,MATCH(EN772,AI762:AI769,0),MATCH(EN773,AJ761:AT761,0))</f>
        <v>#N/A</v>
      </c>
      <c r="EO777" s="665" t="e">
        <f>INDEX(DT756:EA757,MATCH(DR777,DR756:DR757,0),MATCH(EO772,DT754:EA754,0))*INDEX(AJ762:AT769,MATCH(EO772,AI762:AI769,0),MATCH(EO773,AJ761:AT761,0))</f>
        <v>#N/A</v>
      </c>
      <c r="EP777" s="665" t="e">
        <f>INDEX(DT756:EA757,MATCH(DR777,DR756:DR757,0),MATCH(EP772,DT754:EA754,0))*INDEX(AJ762:AT769,MATCH(EP772,AI762:AI769,0),MATCH(EP773,AJ761:AT761,0))</f>
        <v>#N/A</v>
      </c>
      <c r="EQ777" s="665" t="e">
        <f>INDEX(DT756:EA757,MATCH(DR777,DR756:DR757,0),MATCH(EQ772,DT754:EA754,0))*INDEX(AJ762:AT769,MATCH(EQ772,AI762:AI769,0),MATCH(EQ773,AJ761:AT761,0))</f>
        <v>#N/A</v>
      </c>
      <c r="ER777" s="665" t="e">
        <f>INDEX(DT756:EA757,MATCH(DR777,DR756:DR757,0),MATCH(ER772,DT754:EA754,0))*INDEX(AJ762:AT769,MATCH(ER772,AI762:AI769,0),MATCH(ER773,AJ761:AT761,0))</f>
        <v>#N/A</v>
      </c>
      <c r="ES777" s="665" t="e">
        <f>INDEX(DT756:EA757,MATCH(DR777,DR756:DR757,0),MATCH(ES772,DT754:EA754,0))*INDEX(AJ762:AT769,MATCH(ES772,AI762:AI769,0),MATCH(ES773,AJ761:AT761,0))</f>
        <v>#N/A</v>
      </c>
      <c r="ET777" s="665" t="e">
        <f>INDEX(DT756:EA757,MATCH(DR777,DR756:DR757,0),MATCH(ET772,DT754:EA754,0))*INDEX(AJ762:AT769,MATCH(ET772,AI762:AI769,0),MATCH(ET773,AJ761:AT761,0))</f>
        <v>#N/A</v>
      </c>
      <c r="EU777" s="665" t="e">
        <f>INDEX(DT756:EA757,MATCH(DR777,DR756:DR757,0),MATCH(EU772,DT754:EA754,0))*INDEX(AJ762:AT769,MATCH(EU772,AI762:AI769,0),MATCH(EU773,AJ761:AT761,0))</f>
        <v>#N/A</v>
      </c>
      <c r="EV777" s="665" t="e">
        <f>INDEX(DT756:EA757,MATCH(DR777,DR756:DR757,0),MATCH(EV772,DT754:EA754,0))*INDEX(AJ762:AT769,MATCH(EV772,AI762:AI769,0),MATCH(EV773,AJ761:AT761,0))</f>
        <v>#N/A</v>
      </c>
      <c r="EW777" s="665" t="e">
        <f>INDEX(DT756:EA757,MATCH(DR777,DR756:DR757,0),MATCH(EW772,DT754:EA754,0))*INDEX(AJ762:AT769,MATCH(EW772,AI762:AI769,0),MATCH(EW773,AJ761:AT761,0))</f>
        <v>#N/A</v>
      </c>
      <c r="EX777" s="665" t="e">
        <f>INDEX(DT756:EA757,MATCH(DR777,DR756:DR757,0),MATCH(EX772,DT754:EA754,0))*INDEX(AJ762:AT769,MATCH(EX772,AI762:AI769,0),MATCH(EX773,AJ761:AT761,0))</f>
        <v>#N/A</v>
      </c>
      <c r="EY777" s="665" t="e">
        <f>INDEX(DT756:EA757,MATCH(DR777,DR756:DR757,0),MATCH(EY772,DT754:EA754,0))*INDEX(AJ762:AT769,MATCH(EY772,AI762:AI769,0),MATCH(EY773,AJ761:AT761,0))</f>
        <v>#N/A</v>
      </c>
      <c r="EZ777" s="665" t="e">
        <f>INDEX(DT756:EA757,MATCH(DR777,DR756:DR757,0),MATCH(EZ772,DT754:EA754,0))*INDEX(AJ762:AT769,MATCH(EZ772,AI762:AI769,0),MATCH(EZ773,AJ761:AT761,0))</f>
        <v>#N/A</v>
      </c>
      <c r="FA777" s="665" t="e">
        <f>INDEX(DT756:EA757,MATCH(DR777,DR756:DR757,0),MATCH(FA772,DT754:EA754,0))*INDEX(AJ762:AT769,MATCH(FA772,AI762:AI769,0),MATCH(FA773,AJ761:AT761,0))</f>
        <v>#N/A</v>
      </c>
      <c r="FB777" s="665" t="e">
        <f>INDEX(DT756:EA757,MATCH(DR777,DR756:DR757,0),MATCH(FB772,DT754:EA754,0))*INDEX(AJ762:AT769,MATCH(FB772,AI762:AI769,0),MATCH(FB773,AJ761:AT761,0))</f>
        <v>#N/A</v>
      </c>
      <c r="FC777" s="665" t="e">
        <f>INDEX(DT756:EA757,MATCH(DR777,DR756:DR757,0),MATCH(FC772,DT754:EA754,0))*INDEX(AJ762:AT769,MATCH(FC772,AI762:AI769,0),MATCH(FC773,AJ761:AT761,0))</f>
        <v>#N/A</v>
      </c>
      <c r="FD777" s="665" t="e">
        <f>INDEX(DT756:EA757,MATCH(DR777,DR756:DR757,0),MATCH(FD772,DT754:EA754,0))*INDEX(AJ762:AT769,MATCH(FD772,AI762:AI769,0),MATCH(FD773,AJ761:AT761,0))</f>
        <v>#N/A</v>
      </c>
      <c r="FE777" s="665" t="e">
        <f>INDEX(DT756:EA757,MATCH(DR777,DR756:DR757,0),MATCH(FE772,DT754:EA754,0))*INDEX(AJ762:AT769,MATCH(FE772,AI762:AI769,0),MATCH(FE773,AJ761:AT761,0))</f>
        <v>#N/A</v>
      </c>
      <c r="FF777" s="665" t="e">
        <f>INDEX(DT756:EA757,MATCH(DR777,DR756:DR757,0),MATCH(FF772,DT754:EA754,0))*INDEX(AJ762:AT769,MATCH(FF772,AI762:AI769,0),MATCH(FF773,AJ761:AT761,0))</f>
        <v>#N/A</v>
      </c>
      <c r="FG777" s="665" t="e">
        <f>INDEX(DT756:EA757,MATCH(DR777,DR756:DR757,0),MATCH(FG772,DT754:EA754,0))*INDEX(AJ762:AT769,MATCH(FG772,AI762:AI769,0),MATCH(FG773,AJ761:AT761,0))</f>
        <v>#N/A</v>
      </c>
      <c r="FH777" s="665" t="e">
        <f>INDEX(DT756:EA757,MATCH(DR777,DR756:DR757,0),MATCH(FH772,DT754:EA754,0))*INDEX(AJ762:AT769,MATCH(FH772,AI762:AI769,0),MATCH(FH773,AJ761:AT761,0))</f>
        <v>#N/A</v>
      </c>
      <c r="FI777" s="665" t="e">
        <f>INDEX(DT756:EA757,MATCH(DR777,DR756:DR757,0),MATCH(FI772,DT754:EA754,0))*INDEX(AJ762:AT769,MATCH(FI772,AI762:AI769,0),MATCH(FI773,AJ761:AT761,0))</f>
        <v>#N/A</v>
      </c>
      <c r="FJ777" s="665" t="e">
        <f>INDEX(DT756:EA757,MATCH(DR777,DR756:DR757,0),MATCH(FJ772,DT754:EA754,0))*INDEX(AJ762:AT769,MATCH(FJ772,AI762:AI769,0),MATCH(FJ773,AJ761:AT761,0))</f>
        <v>#N/A</v>
      </c>
      <c r="FK777" s="665" t="e">
        <f>INDEX(DT756:EA757,MATCH(DR777,DR756:DR757,0),MATCH(FK772,DT754:EA754,0))*INDEX(AJ762:AT769,MATCH(FK772,AI762:AI769,0),MATCH(FK773,AJ761:AT761,0))</f>
        <v>#N/A</v>
      </c>
      <c r="FL777" s="665" t="e">
        <f>INDEX(DT756:EA757,MATCH(DR777,DR756:DR757,0),MATCH(FL772,DT754:EA754,0))*INDEX(AJ762:AT769,MATCH(FL772,AI762:AI769,0),MATCH(FL773,AJ761:AT761,0))</f>
        <v>#N/A</v>
      </c>
      <c r="FM777" s="665" t="e">
        <f>INDEX(DT756:EA757,MATCH(DR777,DR756:DR757,0),MATCH(FM772,DT754:EA754,0))*INDEX(AJ762:AT769,MATCH(FM772,AI762:AI769,0),MATCH(FM773,AJ761:AT761,0))</f>
        <v>#N/A</v>
      </c>
      <c r="FN777" s="665" t="e">
        <f>INDEX(DT756:EA757,MATCH(DR777,DR756:DR757,0),MATCH(FN772,DT754:EA754,0))*INDEX(AJ762:AT769,MATCH(FN772,AI762:AI769,0),MATCH(FN773,AJ761:AT761,0))</f>
        <v>#N/A</v>
      </c>
      <c r="FO777" s="665" t="e">
        <f>INDEX(DT756:EA757,MATCH(DR777,DR756:DR757,0),MATCH(FO772,DT754:EA754,0))*INDEX(AJ762:AT769,MATCH(FO772,AI762:AI769,0),MATCH(FO773,AJ761:AT761,0))</f>
        <v>#N/A</v>
      </c>
      <c r="FP777" s="665" t="e">
        <f>INDEX(DT756:EA757,MATCH(DR777,DR756:DR757,0),MATCH(FP772,DT754:EA754,0))*INDEX(AJ762:AT769,MATCH(FP772,AI762:AI769,0),MATCH(FP773,AJ761:AT761,0))</f>
        <v>#N/A</v>
      </c>
      <c r="FQ777" s="665" t="e">
        <f>INDEX(DT756:EA757,MATCH(DR777,DR756:DR757,0),MATCH(FQ772,DT754:EA754,0))*INDEX(AJ762:AT769,MATCH(FQ772,AI762:AI769,0),MATCH(FQ773,AJ761:AT761,0))</f>
        <v>#N/A</v>
      </c>
      <c r="FR777" s="665" t="e">
        <f>INDEX(DT756:EA757,MATCH(DR777,DR756:DR757,0),MATCH(FR772,DT754:EA754,0))*INDEX(AJ762:AT769,MATCH(FR772,AI762:AI769,0),MATCH(FR773,AJ761:AT761,0))</f>
        <v>#N/A</v>
      </c>
      <c r="FS777" s="665" t="e">
        <f>INDEX(DT756:EA757,MATCH(DR777,DR756:DR757,0),MATCH(FS772,DT754:EA754,0))*INDEX(AJ762:AT769,MATCH(FS772,AI762:AI769,0),MATCH(FS773,AJ761:AT761,0))</f>
        <v>#N/A</v>
      </c>
      <c r="FT777" s="665" t="e">
        <f>INDEX(DT756:EA757,MATCH(DR777,DR756:DR757,0),MATCH(FT772,DT754:EA754,0))*INDEX(AJ762:AT769,MATCH(FT772,AI762:AI769,0),MATCH(FT773,AJ761:AT761,0))</f>
        <v>#N/A</v>
      </c>
      <c r="FU777" s="665" t="e">
        <f>INDEX(DT756:EA757,MATCH(DR777,DR756:DR757,0),MATCH(FU772,DT754:EA754,0))*INDEX(AJ762:AT769,MATCH(FU772,AI762:AI769,0),MATCH(FU773,AJ761:AT761,0))</f>
        <v>#N/A</v>
      </c>
      <c r="FV777" s="665" t="e">
        <f>INDEX(DT756:EA757,MATCH(DR777,DR756:DR757,0),MATCH(FV772,DT754:EA754,0))*INDEX(AJ762:AT769,MATCH(FV772,AI762:AI769,0),MATCH(FV773,AJ761:AT761,0))</f>
        <v>#N/A</v>
      </c>
      <c r="FW777" s="665" t="e">
        <f>INDEX(DT756:EA757,MATCH(DR777,DR756:DR757,0),MATCH(FW772,DT754:EA754,0))*INDEX(AJ762:AT769,MATCH(FW772,AI762:AI769,0),MATCH(FW773,AJ761:AT761,0))</f>
        <v>#N/A</v>
      </c>
      <c r="FX777" s="665" t="e">
        <f>INDEX(DT756:EA757,MATCH(DR777,DR756:DR757,0),MATCH(FX772,DT754:EA754,0))*INDEX(AJ762:AT769,MATCH(FX772,AI762:AI769,0),MATCH(FX773,AJ761:AT761,0))</f>
        <v>#N/A</v>
      </c>
      <c r="FY777" s="665" t="e">
        <f>INDEX(DT756:EA757,MATCH(DR777,DR756:DR757,0),MATCH(FY772,DT754:EA754,0))*INDEX(AJ762:AT769,MATCH(FY772,AI762:AI769,0),MATCH(FY773,AJ761:AT761,0))</f>
        <v>#N/A</v>
      </c>
      <c r="FZ777" s="665" t="e">
        <f>INDEX(DT756:EA757,MATCH(DR777,DR756:DR757,0),MATCH(FZ772,DT754:EA754,0))*INDEX(AJ762:AT769,MATCH(FZ772,AI762:AI769,0),MATCH(FZ773,AJ761:AT761,0))</f>
        <v>#N/A</v>
      </c>
      <c r="GA777" s="665" t="e">
        <f>INDEX(DT756:EA757,MATCH(DR777,DR756:DR757,0),MATCH(GA772,DT754:EA754,0))*INDEX(AJ762:AT769,MATCH(GA772,AI762:AI769,0),MATCH(GA773,AJ761:AT761,0))</f>
        <v>#N/A</v>
      </c>
      <c r="GB777" s="665" t="e">
        <f>INDEX(DT756:EA757,MATCH(DR777,DR756:DR757,0),MATCH(GB772,DT754:EA754,0))*INDEX(AJ762:AT769,MATCH(GB772,AI762:AI769,0),MATCH(GB773,AJ761:AT761,0))</f>
        <v>#N/A</v>
      </c>
      <c r="GC777" s="665" t="e">
        <f>INDEX(DT756:EA757,MATCH(DR777,DR756:DR757,0),MATCH(GC772,DT754:EA754,0))*INDEX(AJ762:AT769,MATCH(GC772,AI762:AI769,0),MATCH(GC773,AJ761:AT761,0))</f>
        <v>#N/A</v>
      </c>
      <c r="GD777" s="665" t="e">
        <f>INDEX(DT756:EA757,MATCH(DR777,DR756:DR757,0),MATCH(GD772,DT754:EA754,0))*INDEX(AJ762:AT769,MATCH(GD772,AI762:AI769,0),MATCH(GD773,AJ761:AT761,0))</f>
        <v>#N/A</v>
      </c>
      <c r="GE777" s="665" t="e">
        <f>INDEX(DT756:EA757,MATCH(DR777,DR756:DR757,0),MATCH(GE772,DT754:EA754,0))*INDEX(AJ762:AT769,MATCH(GE772,AI762:AI769,0),MATCH(GE773,AJ761:AT761,0))</f>
        <v>#N/A</v>
      </c>
      <c r="GF777" s="665" t="e">
        <f>INDEX(DT756:EA757,MATCH(DR777,DR756:DR757,0),MATCH(GF772,DT754:EA754,0))*INDEX(AJ762:AT769,MATCH(GF772,AI762:AI769,0),MATCH(GF773,AJ761:AT761,0))</f>
        <v>#N/A</v>
      </c>
      <c r="GG777" s="665" t="e">
        <f>INDEX(DT756:EA757,MATCH(DR777,DR756:DR757,0),MATCH(GG772,DT754:EA754,0))*INDEX(AJ762:AT769,MATCH(GG772,AI762:AI769,0),MATCH(GG773,AJ761:AT761,0))</f>
        <v>#N/A</v>
      </c>
      <c r="GH777" s="665" t="e">
        <f>INDEX(DT756:EA757,MATCH(DR777,DR756:DR757,0),MATCH(GH772,DT754:EA754,0))*INDEX(AJ762:AT769,MATCH(GH772,AI762:AI769,0),MATCH(GH773,AJ761:AT761,0))</f>
        <v>#N/A</v>
      </c>
      <c r="GI777" s="665" t="e">
        <f>INDEX(DT756:EA757,MATCH(DR777,DR756:DR757,0),MATCH(GI772,DT754:EA754,0))*INDEX(AJ762:AT769,MATCH(GI772,AI762:AI769,0),MATCH(GI773,AJ761:AT761,0))</f>
        <v>#N/A</v>
      </c>
      <c r="GJ777" s="665" t="e">
        <f>INDEX(DT756:EA757,MATCH(DR777,DR756:DR757,0),MATCH(GJ772,DT754:EA754,0))*INDEX(AJ762:AT769,MATCH(GJ772,AI762:AI769,0),MATCH(GJ773,AJ761:AT761,0))</f>
        <v>#N/A</v>
      </c>
      <c r="GK777" s="665" t="e">
        <f>INDEX(DT756:EA757,MATCH(DR777,DR756:DR757,0),MATCH(GK772,DT754:EA754,0))*INDEX(AJ762:AT769,MATCH(GK772,AI762:AI769,0),MATCH(GK773,AJ761:AT761,0))</f>
        <v>#N/A</v>
      </c>
      <c r="GL777" s="665" t="e">
        <f>SUM(DS777:GK777)=#REF!-SUM(HB777:HK777)</f>
        <v>#N/A</v>
      </c>
      <c r="GM777" s="667"/>
      <c r="GN777" s="749">
        <v>2026</v>
      </c>
      <c r="GO777" s="664" t="e">
        <f>SUMIF(DS761:EN761,GO761,DS777:EN777)</f>
        <v>#N/A</v>
      </c>
      <c r="GP777" s="668" t="e">
        <f>SUMIF(DS761:GK761,GP761,DS777:GK777)</f>
        <v>#N/A</v>
      </c>
      <c r="GQ777" s="668" t="e">
        <f>SUMIF(DS761:GK761,GQ761,DS777:GK777)</f>
        <v>#N/A</v>
      </c>
      <c r="GR777" s="668" t="e">
        <f>SUMIF(DS761:GK761,GR761,DS777:GK777)</f>
        <v>#N/A</v>
      </c>
      <c r="GS777" s="668" t="e">
        <f>SUMIF(DS761:GK761,GS761,DS777:GK777)</f>
        <v>#N/A</v>
      </c>
      <c r="GT777" s="668" t="e">
        <f>SUMIF(DS761:GK761,GT761,DS777:GK777)</f>
        <v>#N/A</v>
      </c>
      <c r="GU777" s="668" t="e">
        <f>SUMIF(DS761:GK761,GU761,DS777:GK777)</f>
        <v>#N/A</v>
      </c>
      <c r="GV777" s="668" t="e">
        <f>SUMIF(DS761:GK761,GV761,DS777:GK777)</f>
        <v>#N/A</v>
      </c>
      <c r="GW777" s="668" t="e">
        <f>SUMIF(DS761:GK761,GW761,DS777:GK777)</f>
        <v>#N/A</v>
      </c>
      <c r="GX777" s="668" t="e">
        <f>SUMIF(DS761:GK761,GX761,DS777:GK777)</f>
        <v>#N/A</v>
      </c>
      <c r="GY777" s="668" t="e">
        <f>SUMIF(DS761:GK761,GY761,DS777:GK777)</f>
        <v>#N/A</v>
      </c>
      <c r="GZ777" s="646" t="e">
        <f>#REF!=SUM(GO777:GY777)</f>
        <v>#REF!</v>
      </c>
      <c r="HB777" s="668" t="e">
        <f>IF(GZ777,0,(#REF!-SUM(GO777:GY777))*INDEX(AK762:AT769,MATCH(GN777,AI762:AI769,0),MATCH(HB773,AK761:AT761,0)))</f>
        <v>#REF!</v>
      </c>
      <c r="HC777" s="668" t="e">
        <f>IF(GZ777,0,(#REF!-SUM(GO777:GY777))*INDEX(AK762:AT769,MATCH(GN777,AI762:AI769,0),MATCH(HC773,AK761:AT761,0)))</f>
        <v>#REF!</v>
      </c>
      <c r="HD777" s="668" t="e">
        <f>IF(GZ777,0,(#REF!-SUM(GO777:GY777))*INDEX(AK762:AT769,MATCH(GN777,AI762:AI769,0),MATCH(HD773,AK761:AT761,0)))</f>
        <v>#REF!</v>
      </c>
      <c r="HE777" s="668" t="e">
        <f>IF(GZ777,0,(#REF!-SUM(GO777:GY777))*INDEX(AK762:AT769,MATCH(GN777,AI762:AI769,0),MATCH(HE773,AK761:AT761,0)))</f>
        <v>#REF!</v>
      </c>
      <c r="HF777" s="668" t="e">
        <f>IF(GZ777,0,(#REF!-SUM(GO777:GY777))*INDEX(AK762:AT769,MATCH(GN777,AI762:AI769,0),MATCH(HF773,AK761:AT761,0)))</f>
        <v>#REF!</v>
      </c>
      <c r="HG777" s="668" t="e">
        <f>IF(GZ777,0,(#REF!-SUM(GO777:GY777))*INDEX(AK762:AT769,MATCH(GN777,AI762:AI769,0),MATCH(HG773,AK761:AT761,0)))</f>
        <v>#REF!</v>
      </c>
      <c r="HH777" s="668" t="e">
        <f>IF(GZ777,0,(#REF!-SUM(GO777:GY777))*INDEX(AK762:AT769,MATCH(GN777,AI762:AI769,0),MATCH(HH773,AK761:AT761,0)))</f>
        <v>#REF!</v>
      </c>
      <c r="HI777" s="668" t="e">
        <f>IF(GZ777,0,(#REF!-SUM(GO777:GY777))*INDEX(AK762:AT769,MATCH(GN777,AI762:AI769,0),MATCH(HI773,AK761:AT761,0)))</f>
        <v>#REF!</v>
      </c>
      <c r="HJ777" s="668" t="e">
        <f>IF(GZ777,0,(#REF!-SUM(GO777:GY777))*INDEX(AK762:AT769,MATCH(GN777,AI762:AI769,0),MATCH(HJ773,AK761:AT761,0)))</f>
        <v>#REF!</v>
      </c>
      <c r="HK777" s="668" t="e">
        <f>IF(GZ777,0,(#REF!-SUM(GO777:GY777))*INDEX(AK762:AT769,MATCH(GN777,AI762:AI769,0),MATCH(HK773,AK761:AT761,0)))</f>
        <v>#REF!</v>
      </c>
      <c r="HL777" s="668" t="e">
        <f>(SUM(HB777:HK777)+SUM(GO777:GY777))=#REF!</f>
        <v>#REF!</v>
      </c>
      <c r="HM777" s="674"/>
      <c r="HN777" s="674"/>
      <c r="HO777" s="674"/>
      <c r="HP777" s="674"/>
      <c r="HQ777" s="674"/>
      <c r="HR777" s="674"/>
      <c r="HS777" s="674"/>
      <c r="HT777" s="674"/>
      <c r="HU777" s="674"/>
      <c r="HV777" s="674"/>
      <c r="HW777" s="674"/>
      <c r="HX777" s="674"/>
      <c r="HY777" s="674"/>
      <c r="HZ777" s="674"/>
    </row>
    <row r="778" spans="1:234" hidden="1" x14ac:dyDescent="0.25">
      <c r="A778" s="643" t="s">
        <v>208</v>
      </c>
      <c r="G778" s="670"/>
      <c r="H778" s="670"/>
      <c r="I778" s="674"/>
      <c r="J778" s="674"/>
      <c r="K778" s="674"/>
      <c r="L778" s="674"/>
      <c r="M778" s="674"/>
      <c r="N778" s="674"/>
      <c r="O778" s="674"/>
      <c r="P778" s="674"/>
      <c r="Q778" s="674"/>
      <c r="R778" s="674"/>
      <c r="S778" s="675"/>
      <c r="DR778" s="749">
        <v>2027</v>
      </c>
      <c r="DS778" s="665" t="e">
        <f>INDEX(DT756:EA757,MATCH(DR778,DR756:DR757,0),MATCH(DS772,DT754:EA754,0))*INDEX(AJ762:AT769,MATCH(DS772,AI762:AI769,0),MATCH(DS773,AJ761:AT761,0))</f>
        <v>#N/A</v>
      </c>
      <c r="DT778" s="665" t="e">
        <f>INDEX(DT756:EA757,MATCH(DR778,DR756:DR757,0),MATCH(DT772,DT754:EA754,0))*INDEX(AJ762:AT769,MATCH(DT772,AI762:AI769,0),MATCH(DT773,AJ761:AT761,0))</f>
        <v>#N/A</v>
      </c>
      <c r="DU778" s="665" t="e">
        <f>INDEX(DT756:EA757,MATCH(DR778,DR756:DR757,0),MATCH(DU772,DT754:EA754,0))*INDEX(AJ762:AT769,MATCH(DU772,AI762:AI769,0),MATCH(DU773,AJ761:AT761,0))</f>
        <v>#N/A</v>
      </c>
      <c r="DV778" s="665" t="e">
        <f>INDEX(DT756:EA757,MATCH(DR778,DR756:DR757,0),MATCH(DV772,DT754:EA754,0))*INDEX(AJ762:AT769,MATCH(DV772,AI762:AI769,0),MATCH(DV773,AJ761:AT761,0))</f>
        <v>#N/A</v>
      </c>
      <c r="DW778" s="665" t="e">
        <f>INDEX(DT756:EA757,MATCH(DR778,DR756:DR757,0),MATCH(DW772,DT754:EA754,0))*INDEX(AJ762:AT769,MATCH(DW772,AI762:AI769,0),MATCH(DW773,AJ761:AT761,0))</f>
        <v>#N/A</v>
      </c>
      <c r="DX778" s="665" t="e">
        <f>INDEX(DT756:EA757,MATCH(DR778,DR756:DR757,0),MATCH(DX772,DT754:EA754,0))*INDEX(AJ762:AT769,MATCH(DX772,AI762:AI769,0),MATCH(DX773,AJ761:AT761,0))</f>
        <v>#N/A</v>
      </c>
      <c r="DY778" s="665" t="e">
        <f>INDEX(DT756:EA757,MATCH(DR778,DR756:DR757,0),MATCH(DY772,DT754:EA754,0))*INDEX(AJ762:AT769,MATCH(DY772,AI762:AI769,0),MATCH(DY773,AJ761:AT761,0))</f>
        <v>#N/A</v>
      </c>
      <c r="DZ778" s="665" t="e">
        <f>INDEX(DT756:EA757,MATCH(DR778,DR756:DR757,0),MATCH(DZ772,DT754:EA754,0))*INDEX(AJ762:AT769,MATCH(DZ772,AI762:AI769,0),MATCH(DZ773,AJ761:AT761,0))</f>
        <v>#N/A</v>
      </c>
      <c r="EA778" s="665" t="e">
        <f>INDEX(DT756:EA757,MATCH(DR778,DR756:DR757,0),MATCH(EA772,DT754:EA754,0))*INDEX(AJ762:AT769,MATCH(EA772,AI762:AI769,0),MATCH(EA773,AJ761:AT761,0))</f>
        <v>#N/A</v>
      </c>
      <c r="EB778" s="665" t="e">
        <f>INDEX(DT756:EA757,MATCH(DR778,DR756:DR757,0),MATCH(EB772,DT754:EA754,0))*INDEX(AJ762:AT769,MATCH(EB772,AI762:AI769,0),MATCH(EB773,AJ761:AT761,0))</f>
        <v>#N/A</v>
      </c>
      <c r="EC778" s="665" t="e">
        <f>INDEX(DT756:EA757,MATCH(DR778,DR756:DR757,0),MATCH(EC772,DT754:EA754,0))*INDEX(AJ762:AT769,MATCH(EC772,AI762:AI769,0),MATCH(EC773,AJ761:AT761,0))</f>
        <v>#N/A</v>
      </c>
      <c r="ED778" s="665" t="e">
        <f>INDEX(DT756:EA757,MATCH(DR778,DR756:DR757,0),MATCH(ED772,DT754:EA754,0))*INDEX(AJ762:AT769,MATCH(ED772,AI762:AI769,0),MATCH(ED773,AJ761:AT761,0))</f>
        <v>#N/A</v>
      </c>
      <c r="EE778" s="665" t="e">
        <f>INDEX(DT756:EA757,MATCH(DR778,DR756:DR757,0),MATCH(EE772,DT754:EA754,0))*INDEX(AJ762:AT769,MATCH(EE772,AI762:AI769,0),MATCH(EE773,AJ761:AT761,0))</f>
        <v>#N/A</v>
      </c>
      <c r="EF778" s="665" t="e">
        <f>INDEX(DT756:EA757,MATCH(DR778,DR756:DR757,0),MATCH(EF772,DT754:EA754,0))*INDEX(AJ762:AT769,MATCH(EF772,AI762:AI769,0),MATCH(EF773,AJ761:AT761,0))</f>
        <v>#N/A</v>
      </c>
      <c r="EG778" s="665" t="e">
        <f>INDEX(DT756:EA757,MATCH(DR778,DR756:DR757,0),MATCH(EG772,DT754:EA754,0))*INDEX(AJ762:AT769,MATCH(EG772,AI762:AI769,0),MATCH(EG773,AJ761:AT761,0))</f>
        <v>#N/A</v>
      </c>
      <c r="EH778" s="665" t="e">
        <f>INDEX(DT756:EA757,MATCH(DR778,DR756:DR757,0),MATCH(EH772,DT754:EA754,0))*INDEX(AJ762:AT769,MATCH(EH772,AI762:AI769,0),MATCH(EH773,AJ761:AT761,0))</f>
        <v>#N/A</v>
      </c>
      <c r="EI778" s="665" t="e">
        <f>INDEX(DT756:EA757,MATCH(DR778,DR756:DR757,0),MATCH(EI772,DT754:EA754,0))*INDEX(AJ762:AT769,MATCH(EI772,AI762:AI769,0),MATCH(EI773,AJ761:AT761,0))</f>
        <v>#N/A</v>
      </c>
      <c r="EJ778" s="665" t="e">
        <f>INDEX(DT756:EA757,MATCH(DR778,DR756:DR757,0),MATCH(EJ772,DT754:EA754,0))*INDEX(AJ762:AT769,MATCH(EJ772,AI762:AI769,0),MATCH(EJ773,AJ761:AT761,0))</f>
        <v>#N/A</v>
      </c>
      <c r="EK778" s="665" t="e">
        <f>INDEX(DT756:EA757,MATCH(DR778,DR756:DR757,0),MATCH(EK772,DT754:EA754,0))*INDEX(AJ762:AT769,MATCH(EK772,AI762:AI769,0),MATCH(EK773,AJ761:AT761,0))</f>
        <v>#N/A</v>
      </c>
      <c r="EL778" s="665" t="e">
        <f>INDEX(DT756:EA757,MATCH(DR778,DR756:DR757,0),MATCH(EL772,DT754:EA754,0))*INDEX(AJ762:AT769,MATCH(EL772,AI762:AI769,0),MATCH(EL773,AJ761:AT761,0))</f>
        <v>#N/A</v>
      </c>
      <c r="EM778" s="665" t="e">
        <f>INDEX(DT756:EA757,MATCH(DR778,DR756:DR757,0),MATCH(EM772,DT754:EA754,0))*INDEX(AJ762:AT769,MATCH(EM772,AI762:AI769,0),MATCH(EM773,AJ761:AT761,0))</f>
        <v>#N/A</v>
      </c>
      <c r="EN778" s="665" t="e">
        <f>INDEX(DT756:EA757,MATCH(DR778,DR756:DR757,0),MATCH(EN772,DT754:EA754,0))*INDEX(AJ762:AT769,MATCH(EN772,AI762:AI769,0),MATCH(EN773,AJ761:AT761,0))</f>
        <v>#N/A</v>
      </c>
      <c r="EO778" s="665" t="e">
        <f>INDEX(DT756:EA757,MATCH(DR778,DR756:DR757,0),MATCH(EO772,DT754:EA754,0))*INDEX(AJ762:AT769,MATCH(EO772,AI762:AI769,0),MATCH(EO773,AJ761:AT761,0))</f>
        <v>#N/A</v>
      </c>
      <c r="EP778" s="665" t="e">
        <f>INDEX(DT756:EA757,MATCH(DR778,DR756:DR757,0),MATCH(EP772,DT754:EA754,0))*INDEX(AJ762:AT769,MATCH(EP772,AI762:AI769,0),MATCH(EP773,AJ761:AT761,0))</f>
        <v>#N/A</v>
      </c>
      <c r="EQ778" s="665" t="e">
        <f>INDEX(DT756:EA757,MATCH(DR778,DR756:DR757,0),MATCH(EQ772,DT754:EA754,0))*INDEX(AJ762:AT769,MATCH(EQ772,AI762:AI769,0),MATCH(EQ773,AJ761:AT761,0))</f>
        <v>#N/A</v>
      </c>
      <c r="ER778" s="665" t="e">
        <f>INDEX(DT756:EA757,MATCH(DR778,DR756:DR757,0),MATCH(ER772,DT754:EA754,0))*INDEX(AJ762:AT769,MATCH(ER772,AI762:AI769,0),MATCH(ER773,AJ761:AT761,0))</f>
        <v>#N/A</v>
      </c>
      <c r="ES778" s="665" t="e">
        <f>INDEX(DT756:EA757,MATCH(DR778,DR756:DR757,0),MATCH(ES772,DT754:EA754,0))*INDEX(AJ762:AT769,MATCH(ES772,AI762:AI769,0),MATCH(ES773,AJ761:AT761,0))</f>
        <v>#N/A</v>
      </c>
      <c r="ET778" s="665" t="e">
        <f>INDEX(DT756:EA757,MATCH(DR778,DR756:DR757,0),MATCH(ET772,DT754:EA754,0))*INDEX(AJ762:AT769,MATCH(ET772,AI762:AI769,0),MATCH(ET773,AJ761:AT761,0))</f>
        <v>#N/A</v>
      </c>
      <c r="EU778" s="665" t="e">
        <f>INDEX(DT756:EA757,MATCH(DR778,DR756:DR757,0),MATCH(EU772,DT754:EA754,0))*INDEX(AJ762:AT769,MATCH(EU772,AI762:AI769,0),MATCH(EU773,AJ761:AT761,0))</f>
        <v>#N/A</v>
      </c>
      <c r="EV778" s="665" t="e">
        <f>INDEX(DT756:EA757,MATCH(DR778,DR756:DR757,0),MATCH(EV772,DT754:EA754,0))*INDEX(AJ762:AT769,MATCH(EV772,AI762:AI769,0),MATCH(EV773,AJ761:AT761,0))</f>
        <v>#N/A</v>
      </c>
      <c r="EW778" s="665" t="e">
        <f>INDEX(DT756:EA757,MATCH(DR778,DR756:DR757,0),MATCH(EW772,DT754:EA754,0))*INDEX(AJ762:AT769,MATCH(EW772,AI762:AI769,0),MATCH(EW773,AJ761:AT761,0))</f>
        <v>#N/A</v>
      </c>
      <c r="EX778" s="665" t="e">
        <f>INDEX(DT756:EA757,MATCH(DR778,DR756:DR757,0),MATCH(EX772,DT754:EA754,0))*INDEX(AJ762:AT769,MATCH(EX772,AI762:AI769,0),MATCH(EX773,AJ761:AT761,0))</f>
        <v>#N/A</v>
      </c>
      <c r="EY778" s="665" t="e">
        <f>INDEX(DT756:EA757,MATCH(DR778,DR756:DR757,0),MATCH(EY772,DT754:EA754,0))*INDEX(AJ762:AT769,MATCH(EY772,AI762:AI769,0),MATCH(EY773,AJ761:AT761,0))</f>
        <v>#N/A</v>
      </c>
      <c r="EZ778" s="665" t="e">
        <f>INDEX(DT756:EA757,MATCH(DR778,DR756:DR757,0),MATCH(EZ772,DT754:EA754,0))*INDEX(AJ762:AT769,MATCH(EZ772,AI762:AI769,0),MATCH(EZ773,AJ761:AT761,0))</f>
        <v>#N/A</v>
      </c>
      <c r="FA778" s="665" t="e">
        <f>INDEX(DT756:EA757,MATCH(DR778,DR756:DR757,0),MATCH(FA772,DT754:EA754,0))*INDEX(AJ762:AT769,MATCH(FA772,AI762:AI769,0),MATCH(FA773,AJ761:AT761,0))</f>
        <v>#N/A</v>
      </c>
      <c r="FB778" s="665" t="e">
        <f>INDEX(DT756:EA757,MATCH(DR778,DR756:DR757,0),MATCH(FB772,DT754:EA754,0))*INDEX(AJ762:AT769,MATCH(FB772,AI762:AI769,0),MATCH(FB773,AJ761:AT761,0))</f>
        <v>#N/A</v>
      </c>
      <c r="FC778" s="665" t="e">
        <f>INDEX(DT756:EA757,MATCH(DR778,DR756:DR757,0),MATCH(FC772,DT754:EA754,0))*INDEX(AJ762:AT769,MATCH(FC772,AI762:AI769,0),MATCH(FC773,AJ761:AT761,0))</f>
        <v>#N/A</v>
      </c>
      <c r="FD778" s="665" t="e">
        <f>INDEX(DT756:EA757,MATCH(DR778,DR756:DR757,0),MATCH(FD772,DT754:EA754,0))*INDEX(AJ762:AT769,MATCH(FD772,AI762:AI769,0),MATCH(FD773,AJ761:AT761,0))</f>
        <v>#N/A</v>
      </c>
      <c r="FE778" s="665" t="e">
        <f>INDEX(DT756:EA757,MATCH(DR778,DR756:DR757,0),MATCH(FE772,DT754:EA754,0))*INDEX(AJ762:AT769,MATCH(FE772,AI762:AI769,0),MATCH(FE773,AJ761:AT761,0))</f>
        <v>#N/A</v>
      </c>
      <c r="FF778" s="665" t="e">
        <f>INDEX(DT756:EA757,MATCH(DR778,DR756:DR757,0),MATCH(FF772,DT754:EA754,0))*INDEX(AJ762:AT769,MATCH(FF772,AI762:AI769,0),MATCH(FF773,AJ761:AT761,0))</f>
        <v>#N/A</v>
      </c>
      <c r="FG778" s="665" t="e">
        <f>INDEX(DT756:EA757,MATCH(DR778,DR756:DR757,0),MATCH(FG772,DT754:EA754,0))*INDEX(AJ762:AT769,MATCH(FG772,AI762:AI769,0),MATCH(FG773,AJ761:AT761,0))</f>
        <v>#N/A</v>
      </c>
      <c r="FH778" s="665" t="e">
        <f>INDEX(DT756:EA757,MATCH(DR778,DR756:DR757,0),MATCH(FH772,DT754:EA754,0))*INDEX(AJ762:AT769,MATCH(FH772,AI762:AI769,0),MATCH(FH773,AJ761:AT761,0))</f>
        <v>#N/A</v>
      </c>
      <c r="FI778" s="665" t="e">
        <f>INDEX(DT756:EA757,MATCH(DR778,DR756:DR757,0),MATCH(FI772,DT754:EA754,0))*INDEX(AJ762:AT769,MATCH(FI772,AI762:AI769,0),MATCH(FI773,AJ761:AT761,0))</f>
        <v>#N/A</v>
      </c>
      <c r="FJ778" s="665" t="e">
        <f>INDEX(DT756:EA757,MATCH(DR778,DR756:DR757,0),MATCH(FJ772,DT754:EA754,0))*INDEX(AJ762:AT769,MATCH(FJ772,AI762:AI769,0),MATCH(FJ773,AJ761:AT761,0))</f>
        <v>#N/A</v>
      </c>
      <c r="FK778" s="665" t="e">
        <f>INDEX(DT756:EA757,MATCH(DR778,DR756:DR757,0),MATCH(FK772,DT754:EA754,0))*INDEX(AJ762:AT769,MATCH(FK772,AI762:AI769,0),MATCH(FK773,AJ761:AT761,0))</f>
        <v>#N/A</v>
      </c>
      <c r="FL778" s="665" t="e">
        <f>INDEX(DT756:EA757,MATCH(DR778,DR756:DR757,0),MATCH(FL772,DT754:EA754,0))*INDEX(AJ762:AT769,MATCH(FL772,AI762:AI769,0),MATCH(FL773,AJ761:AT761,0))</f>
        <v>#N/A</v>
      </c>
      <c r="FM778" s="665" t="e">
        <f>INDEX(DT756:EA757,MATCH(DR778,DR756:DR757,0),MATCH(FM772,DT754:EA754,0))*INDEX(AJ762:AT769,MATCH(FM772,AI762:AI769,0),MATCH(FM773,AJ761:AT761,0))</f>
        <v>#N/A</v>
      </c>
      <c r="FN778" s="665" t="e">
        <f>INDEX(DT756:EA757,MATCH(DR778,DR756:DR757,0),MATCH(FN772,DT754:EA754,0))*INDEX(AJ762:AT769,MATCH(FN772,AI762:AI769,0),MATCH(FN773,AJ761:AT761,0))</f>
        <v>#N/A</v>
      </c>
      <c r="FO778" s="665" t="e">
        <f>INDEX(DT756:EA757,MATCH(DR778,DR756:DR757,0),MATCH(FO772,DT754:EA754,0))*INDEX(AJ762:AT769,MATCH(FO772,AI762:AI769,0),MATCH(FO773,AJ761:AT761,0))</f>
        <v>#N/A</v>
      </c>
      <c r="FP778" s="665" t="e">
        <f>INDEX(DT756:EA757,MATCH(DR778,DR756:DR757,0),MATCH(FP772,DT754:EA754,0))*INDEX(AJ762:AT769,MATCH(FP772,AI762:AI769,0),MATCH(FP773,AJ761:AT761,0))</f>
        <v>#N/A</v>
      </c>
      <c r="FQ778" s="665" t="e">
        <f>INDEX(DT756:EA757,MATCH(DR778,DR756:DR757,0),MATCH(FQ772,DT754:EA754,0))*INDEX(AJ762:AT769,MATCH(FQ772,AI762:AI769,0),MATCH(FQ773,AJ761:AT761,0))</f>
        <v>#N/A</v>
      </c>
      <c r="FR778" s="665" t="e">
        <f>INDEX(DT756:EA757,MATCH(DR778,DR756:DR757,0),MATCH(FR772,DT754:EA754,0))*INDEX(AJ762:AT769,MATCH(FR772,AI762:AI769,0),MATCH(FR773,AJ761:AT761,0))</f>
        <v>#N/A</v>
      </c>
      <c r="FS778" s="665" t="e">
        <f>INDEX(DT756:EA757,MATCH(DR778,DR756:DR757,0),MATCH(FS772,DT754:EA754,0))*INDEX(AJ762:AT769,MATCH(FS772,AI762:AI769,0),MATCH(FS773,AJ761:AT761,0))</f>
        <v>#N/A</v>
      </c>
      <c r="FT778" s="665" t="e">
        <f>INDEX(DT756:EA757,MATCH(DR778,DR756:DR757,0),MATCH(FT772,DT754:EA754,0))*INDEX(AJ762:AT769,MATCH(FT772,AI762:AI769,0),MATCH(FT773,AJ761:AT761,0))</f>
        <v>#N/A</v>
      </c>
      <c r="FU778" s="665" t="e">
        <f>INDEX(DT756:EA757,MATCH(DR778,DR756:DR757,0),MATCH(FU772,DT754:EA754,0))*INDEX(AJ762:AT769,MATCH(FU772,AI762:AI769,0),MATCH(FU773,AJ761:AT761,0))</f>
        <v>#N/A</v>
      </c>
      <c r="FV778" s="665" t="e">
        <f>INDEX(DT756:EA757,MATCH(DR778,DR756:DR757,0),MATCH(FV772,DT754:EA754,0))*INDEX(AJ762:AT769,MATCH(FV772,AI762:AI769,0),MATCH(FV773,AJ761:AT761,0))</f>
        <v>#N/A</v>
      </c>
      <c r="FW778" s="665" t="e">
        <f>INDEX(DT756:EA757,MATCH(DR778,DR756:DR757,0),MATCH(FW772,DT754:EA754,0))*INDEX(AJ762:AT769,MATCH(FW772,AI762:AI769,0),MATCH(FW773,AJ761:AT761,0))</f>
        <v>#N/A</v>
      </c>
      <c r="FX778" s="665" t="e">
        <f>INDEX(DT756:EA757,MATCH(DR778,DR756:DR757,0),MATCH(FX772,DT754:EA754,0))*INDEX(AJ762:AT769,MATCH(FX772,AI762:AI769,0),MATCH(FX773,AJ761:AT761,0))</f>
        <v>#N/A</v>
      </c>
      <c r="FY778" s="665" t="e">
        <f>INDEX(DT756:EA757,MATCH(DR778,DR756:DR757,0),MATCH(FY772,DT754:EA754,0))*INDEX(AJ762:AT769,MATCH(FY772,AI762:AI769,0),MATCH(FY773,AJ761:AT761,0))</f>
        <v>#N/A</v>
      </c>
      <c r="FZ778" s="665" t="e">
        <f>INDEX(DT756:EA757,MATCH(DR778,DR756:DR757,0),MATCH(FZ772,DT754:EA754,0))*INDEX(AJ762:AT769,MATCH(FZ772,AI762:AI769,0),MATCH(FZ773,AJ761:AT761,0))</f>
        <v>#N/A</v>
      </c>
      <c r="GA778" s="665" t="e">
        <f>INDEX(DT756:EA757,MATCH(DR778,DR756:DR757,0),MATCH(GA772,DT754:EA754,0))*INDEX(AJ762:AT769,MATCH(GA772,AI762:AI769,0),MATCH(GA773,AJ761:AT761,0))</f>
        <v>#N/A</v>
      </c>
      <c r="GB778" s="665" t="e">
        <f>INDEX(DT756:EA757,MATCH(DR778,DR756:DR757,0),MATCH(GB772,DT754:EA754,0))*INDEX(AJ762:AT769,MATCH(GB772,AI762:AI769,0),MATCH(GB773,AJ761:AT761,0))</f>
        <v>#N/A</v>
      </c>
      <c r="GC778" s="665" t="e">
        <f>INDEX(DT756:EA757,MATCH(DR778,DR756:DR757,0),MATCH(GC772,DT754:EA754,0))*INDEX(AJ762:AT769,MATCH(GC772,AI762:AI769,0),MATCH(GC773,AJ761:AT761,0))</f>
        <v>#N/A</v>
      </c>
      <c r="GD778" s="665" t="e">
        <f>INDEX(DT756:EA757,MATCH(DR778,DR756:DR757,0),MATCH(GD772,DT754:EA754,0))*INDEX(AJ762:AT769,MATCH(GD772,AI762:AI769,0),MATCH(GD773,AJ761:AT761,0))</f>
        <v>#N/A</v>
      </c>
      <c r="GE778" s="665" t="e">
        <f>INDEX(DT756:EA757,MATCH(DR778,DR756:DR757,0),MATCH(GE772,DT754:EA754,0))*INDEX(AJ762:AT769,MATCH(GE772,AI762:AI769,0),MATCH(GE773,AJ761:AT761,0))</f>
        <v>#N/A</v>
      </c>
      <c r="GF778" s="665" t="e">
        <f>INDEX(DT756:EA757,MATCH(DR778,DR756:DR757,0),MATCH(GF772,DT754:EA754,0))*INDEX(AJ762:AT769,MATCH(GF772,AI762:AI769,0),MATCH(GF773,AJ761:AT761,0))</f>
        <v>#N/A</v>
      </c>
      <c r="GG778" s="665" t="e">
        <f>INDEX(DT756:EA757,MATCH(DR778,DR756:DR757,0),MATCH(GG772,DT754:EA754,0))*INDEX(AJ762:AT769,MATCH(GG772,AI762:AI769,0),MATCH(GG773,AJ761:AT761,0))</f>
        <v>#N/A</v>
      </c>
      <c r="GH778" s="665" t="e">
        <f>INDEX(DT756:EA757,MATCH(DR778,DR756:DR757,0),MATCH(GH772,DT754:EA754,0))*INDEX(AJ762:AT769,MATCH(GH772,AI762:AI769,0),MATCH(GH773,AJ761:AT761,0))</f>
        <v>#N/A</v>
      </c>
      <c r="GI778" s="665" t="e">
        <f>INDEX(DT756:EA757,MATCH(DR778,DR756:DR757,0),MATCH(GI772,DT754:EA754,0))*INDEX(AJ762:AT769,MATCH(GI772,AI762:AI769,0),MATCH(GI773,AJ761:AT761,0))</f>
        <v>#N/A</v>
      </c>
      <c r="GJ778" s="665" t="e">
        <f>INDEX(DT756:EA757,MATCH(DR778,DR756:DR757,0),MATCH(GJ772,DT754:EA754,0))*INDEX(AJ762:AT769,MATCH(GJ772,AI762:AI769,0),MATCH(GJ773,AJ761:AT761,0))</f>
        <v>#N/A</v>
      </c>
      <c r="GK778" s="665" t="e">
        <f>INDEX(DT756:EA757,MATCH(DR778,DR756:DR757,0),MATCH(GK772,DT754:EA754,0))*INDEX(AJ762:AT769,MATCH(GK772,AI762:AI769,0),MATCH(GK773,AJ761:AT761,0))</f>
        <v>#N/A</v>
      </c>
      <c r="GL778" s="665" t="e">
        <f>SUM(DS778:GK778)=#REF!-SUM(HB778:HK778)</f>
        <v>#N/A</v>
      </c>
      <c r="GM778" s="667"/>
      <c r="GN778" s="749">
        <v>2027</v>
      </c>
      <c r="GO778" s="664" t="e">
        <f>SUMIF(DS761:EN761,GO761,DS778:EN778)</f>
        <v>#N/A</v>
      </c>
      <c r="GP778" s="668" t="e">
        <f>SUMIF(DS761:GK761,GP761,DS778:GK778)</f>
        <v>#N/A</v>
      </c>
      <c r="GQ778" s="668" t="e">
        <f>SUMIF(DS761:GK761,GQ761,DS778:GK778)</f>
        <v>#N/A</v>
      </c>
      <c r="GR778" s="668" t="e">
        <f>SUMIF(DS761:GK761,GR761,DS778:GK778)</f>
        <v>#N/A</v>
      </c>
      <c r="GS778" s="668" t="e">
        <f>SUMIF(DS761:GK761,GS761,DS778:GK778)</f>
        <v>#N/A</v>
      </c>
      <c r="GT778" s="668" t="e">
        <f>SUMIF(DS761:GK761,GT761,DS778:GK778)</f>
        <v>#N/A</v>
      </c>
      <c r="GU778" s="668" t="e">
        <f>SUMIF(DS761:GK761,GU761,DS778:GK778)</f>
        <v>#N/A</v>
      </c>
      <c r="GV778" s="668" t="e">
        <f>SUMIF(DS761:GK761,GV761,DS778:GK778)</f>
        <v>#N/A</v>
      </c>
      <c r="GW778" s="668" t="e">
        <f>SUMIF(DS761:GK761,GW761,DS778:GK778)</f>
        <v>#N/A</v>
      </c>
      <c r="GX778" s="668" t="e">
        <f>SUMIF(DS761:GK761,GX761,DS778:GK778)</f>
        <v>#N/A</v>
      </c>
      <c r="GY778" s="668" t="e">
        <f>SUMIF(DS761:GK761,GY761,DS778:GK778)</f>
        <v>#N/A</v>
      </c>
      <c r="GZ778" s="646" t="e">
        <f>#REF!=SUM(GO778:GY778)</f>
        <v>#REF!</v>
      </c>
      <c r="HB778" s="668" t="e">
        <f>IF(GZ778,0,(#REF!-SUM(GO778:GY778))*INDEX(AK762:AT769,MATCH(GN778,AI762:AI769,0),MATCH(HB773,AK761:AT761,0)))</f>
        <v>#REF!</v>
      </c>
      <c r="HC778" s="668" t="e">
        <f>IF(GZ778,0,(#REF!-SUM(GO778:GY778))*INDEX(AK762:AT769,MATCH(GN778,AI762:AI769,0),MATCH(HC773,AK761:AT761,0)))</f>
        <v>#REF!</v>
      </c>
      <c r="HD778" s="668" t="e">
        <f>IF(GZ778,0,(#REF!-SUM(GO778:GY778))*INDEX(AK762:AT769,MATCH(GN778,AI762:AI769,0),MATCH(HD773,AK761:AT761,0)))</f>
        <v>#REF!</v>
      </c>
      <c r="HE778" s="668" t="e">
        <f>IF(GZ778,0,(#REF!-SUM(GO778:GY778))*INDEX(AK762:AT769,MATCH(GN778,AI762:AI769,0),MATCH(HE773,AK761:AT761,0)))</f>
        <v>#REF!</v>
      </c>
      <c r="HF778" s="668" t="e">
        <f>IF(GZ778,0,(#REF!-SUM(GO778:GY778))*INDEX(AK762:AT769,MATCH(GN778,AI762:AI769,0),MATCH(HF773,AK761:AT761,0)))</f>
        <v>#REF!</v>
      </c>
      <c r="HG778" s="668" t="e">
        <f>IF(GZ778,0,(#REF!-SUM(GO778:GY778))*INDEX(AK762:AT769,MATCH(GN778,AI762:AI769,0),MATCH(HG773,AK761:AT761,0)))</f>
        <v>#REF!</v>
      </c>
      <c r="HH778" s="668" t="e">
        <f>IF(GZ778,0,(#REF!-SUM(GO778:GY778))*INDEX(AK762:AT769,MATCH(GN778,AI762:AI769,0),MATCH(HH773,AK761:AT761,0)))</f>
        <v>#REF!</v>
      </c>
      <c r="HI778" s="668" t="e">
        <f>IF(GZ778,0,(#REF!-SUM(GO778:GY778))*INDEX(AK762:AT769,MATCH(GN778,AI762:AI769,0),MATCH(HI773,AK761:AT761,0)))</f>
        <v>#REF!</v>
      </c>
      <c r="HJ778" s="668" t="e">
        <f>IF(GZ778,0,(#REF!-SUM(GO778:GY778))*INDEX(AK762:AT769,MATCH(GN778,AI762:AI769,0),MATCH(HJ773,AK761:AT761,0)))</f>
        <v>#REF!</v>
      </c>
      <c r="HK778" s="668" t="e">
        <f>IF(GZ778,0,(#REF!-SUM(GO778:GY778))*INDEX(AK762:AT769,MATCH(GN778,AI762:AI769,0),MATCH(HK773,AK761:AT761,0)))</f>
        <v>#REF!</v>
      </c>
      <c r="HL778" s="668" t="e">
        <f>(SUM(HB778:HK778)+SUM(GO778:GY778))=#REF!</f>
        <v>#REF!</v>
      </c>
      <c r="HM778" s="674"/>
      <c r="HN778" s="674"/>
      <c r="HO778" s="674"/>
      <c r="HP778" s="674"/>
      <c r="HQ778" s="674"/>
      <c r="HR778" s="674"/>
      <c r="HS778" s="674"/>
      <c r="HT778" s="674"/>
      <c r="HU778" s="674"/>
      <c r="HV778" s="674"/>
      <c r="HW778" s="674"/>
      <c r="HX778" s="674"/>
      <c r="HY778" s="674"/>
      <c r="HZ778" s="674"/>
    </row>
    <row r="779" spans="1:234" hidden="1" x14ac:dyDescent="0.25">
      <c r="A779" s="643" t="s">
        <v>208</v>
      </c>
      <c r="G779" s="670"/>
      <c r="H779" s="670"/>
      <c r="I779" s="674"/>
      <c r="J779" s="674"/>
      <c r="K779" s="674"/>
      <c r="L779" s="674"/>
      <c r="M779" s="674"/>
      <c r="N779" s="674"/>
      <c r="O779" s="674"/>
      <c r="P779" s="674"/>
      <c r="Q779" s="674"/>
      <c r="R779" s="674"/>
      <c r="S779" s="675"/>
      <c r="DR779" s="749">
        <v>2028</v>
      </c>
      <c r="DS779" s="665" t="e">
        <f>INDEX(DT756:EA757,MATCH(DR779,DR756:DR757,0),MATCH(DS772,DT754:EA754,0))*INDEX(AJ762:AT769,MATCH(DS772,AI762:AI769,0),MATCH(DS773,AJ761:AT761,0))</f>
        <v>#N/A</v>
      </c>
      <c r="DT779" s="665" t="e">
        <f>INDEX(DT756:EA757,MATCH(DR779,DR756:DR757,0),MATCH(DT772,DT754:EA754,0))*INDEX(AJ762:AT769,MATCH(DT772,AI762:AI769,0),MATCH(DT773,AJ761:AT761,0))</f>
        <v>#N/A</v>
      </c>
      <c r="DU779" s="665" t="e">
        <f>INDEX(DT756:EA757,MATCH(DR779,DR756:DR757,0),MATCH(DU772,DT754:EA754,0))*INDEX(AJ762:AT769,MATCH(DU772,AI762:AI769,0),MATCH(DU773,AJ761:AT761,0))</f>
        <v>#N/A</v>
      </c>
      <c r="DV779" s="665" t="e">
        <f>INDEX(DT756:EA757,MATCH(DR779,DR756:DR757,0),MATCH(DV772,DT754:EA754,0))*INDEX(AJ762:AT769,MATCH(DV772,AI762:AI769,0),MATCH(DV773,AJ761:AT761,0))</f>
        <v>#N/A</v>
      </c>
      <c r="DW779" s="665" t="e">
        <f>INDEX(DT756:EA757,MATCH(DR779,DR756:DR757,0),MATCH(DW772,DT754:EA754,0))*INDEX(AJ762:AT769,MATCH(DW772,AI762:AI769,0),MATCH(DW773,AJ761:AT761,0))</f>
        <v>#N/A</v>
      </c>
      <c r="DX779" s="665" t="e">
        <f>INDEX(DT756:EA757,MATCH(DR779,DR756:DR757,0),MATCH(DX772,DT754:EA754,0))*INDEX(AJ762:AT769,MATCH(DX772,AI762:AI769,0),MATCH(DX773,AJ761:AT761,0))</f>
        <v>#N/A</v>
      </c>
      <c r="DY779" s="665" t="e">
        <f>INDEX(DT756:EA757,MATCH(DR779,DR756:DR757,0),MATCH(DY772,DT754:EA754,0))*INDEX(AJ762:AT769,MATCH(DY772,AI762:AI769,0),MATCH(DY773,AJ761:AT761,0))</f>
        <v>#N/A</v>
      </c>
      <c r="DZ779" s="665" t="e">
        <f>INDEX(DT756:EA757,MATCH(DR779,DR756:DR757,0),MATCH(DZ772,DT754:EA754,0))*INDEX(AJ762:AT769,MATCH(DZ772,AI762:AI769,0),MATCH(DZ773,AJ761:AT761,0))</f>
        <v>#N/A</v>
      </c>
      <c r="EA779" s="665" t="e">
        <f>INDEX(DT756:EA757,MATCH(DR779,DR756:DR757,0),MATCH(EA772,DT754:EA754,0))*INDEX(AJ762:AT769,MATCH(EA772,AI762:AI769,0),MATCH(EA773,AJ761:AT761,0))</f>
        <v>#N/A</v>
      </c>
      <c r="EB779" s="665" t="e">
        <f>INDEX(DT756:EA757,MATCH(DR779,DR756:DR757,0),MATCH(EB772,DT754:EA754,0))*INDEX(AJ762:AT769,MATCH(EB772,AI762:AI769,0),MATCH(EB773,AJ761:AT761,0))</f>
        <v>#N/A</v>
      </c>
      <c r="EC779" s="665" t="e">
        <f>INDEX(DT756:EA757,MATCH(DR779,DR756:DR757,0),MATCH(EC772,DT754:EA754,0))*INDEX(AJ762:AT769,MATCH(EC772,AI762:AI769,0),MATCH(EC773,AJ761:AT761,0))</f>
        <v>#N/A</v>
      </c>
      <c r="ED779" s="665" t="e">
        <f>INDEX(DT756:EA757,MATCH(DR779,DR756:DR757,0),MATCH(ED772,DT754:EA754,0))*INDEX(AJ762:AT769,MATCH(ED772,AI762:AI769,0),MATCH(ED773,AJ761:AT761,0))</f>
        <v>#N/A</v>
      </c>
      <c r="EE779" s="665" t="e">
        <f>INDEX(DT756:EA757,MATCH(DR779,DR756:DR757,0),MATCH(EE772,DT754:EA754,0))*INDEX(AJ762:AT769,MATCH(EE772,AI762:AI769,0),MATCH(EE773,AJ761:AT761,0))</f>
        <v>#N/A</v>
      </c>
      <c r="EF779" s="665" t="e">
        <f>INDEX(DT756:EA757,MATCH(DR779,DR756:DR757,0),MATCH(EF772,DT754:EA754,0))*INDEX(AJ762:AT769,MATCH(EF772,AI762:AI769,0),MATCH(EF773,AJ761:AT761,0))</f>
        <v>#N/A</v>
      </c>
      <c r="EG779" s="665" t="e">
        <f>INDEX(DT756:EA757,MATCH(DR779,DR756:DR757,0),MATCH(EG772,DT754:EA754,0))*INDEX(AJ762:AT769,MATCH(EG772,AI762:AI769,0),MATCH(EG773,AJ761:AT761,0))</f>
        <v>#N/A</v>
      </c>
      <c r="EH779" s="665" t="e">
        <f>INDEX(DT756:EA757,MATCH(DR779,DR756:DR757,0),MATCH(EH772,DT754:EA754,0))*INDEX(AJ762:AT769,MATCH(EH772,AI762:AI769,0),MATCH(EH773,AJ761:AT761,0))</f>
        <v>#N/A</v>
      </c>
      <c r="EI779" s="665" t="e">
        <f>INDEX(DT756:EA757,MATCH(DR779,DR756:DR757,0),MATCH(EI772,DT754:EA754,0))*INDEX(AJ762:AT769,MATCH(EI772,AI762:AI769,0),MATCH(EI773,AJ761:AT761,0))</f>
        <v>#N/A</v>
      </c>
      <c r="EJ779" s="665" t="e">
        <f>INDEX(DT756:EA757,MATCH(DR779,DR756:DR757,0),MATCH(EJ772,DT754:EA754,0))*INDEX(AJ762:AT769,MATCH(EJ772,AI762:AI769,0),MATCH(EJ773,AJ761:AT761,0))</f>
        <v>#N/A</v>
      </c>
      <c r="EK779" s="665" t="e">
        <f>INDEX(DT756:EA757,MATCH(DR779,DR756:DR757,0),MATCH(EK772,DT754:EA754,0))*INDEX(AJ762:AT769,MATCH(EK772,AI762:AI769,0),MATCH(EK773,AJ761:AT761,0))</f>
        <v>#N/A</v>
      </c>
      <c r="EL779" s="665" t="e">
        <f>INDEX(DT756:EA757,MATCH(DR779,DR756:DR757,0),MATCH(EL772,DT754:EA754,0))*INDEX(AJ762:AT769,MATCH(EL772,AI762:AI769,0),MATCH(EL773,AJ761:AT761,0))</f>
        <v>#N/A</v>
      </c>
      <c r="EM779" s="665" t="e">
        <f>INDEX(DT756:EA757,MATCH(DR779,DR756:DR757,0),MATCH(EM772,DT754:EA754,0))*INDEX(AJ762:AT769,MATCH(EM772,AI762:AI769,0),MATCH(EM773,AJ761:AT761,0))</f>
        <v>#N/A</v>
      </c>
      <c r="EN779" s="665" t="e">
        <f>INDEX(DT756:EA757,MATCH(DR779,DR756:DR757,0),MATCH(EN772,DT754:EA754,0))*INDEX(AJ762:AT769,MATCH(EN772,AI762:AI769,0),MATCH(EN773,AJ761:AT761,0))</f>
        <v>#N/A</v>
      </c>
      <c r="EO779" s="665" t="e">
        <f>INDEX(DT756:EA757,MATCH(DR779,DR756:DR757,0),MATCH(EO772,DT754:EA754,0))*INDEX(AJ762:AT769,MATCH(EO772,AI762:AI769,0),MATCH(EO773,AJ761:AT761,0))</f>
        <v>#N/A</v>
      </c>
      <c r="EP779" s="665" t="e">
        <f>INDEX(DT756:EA757,MATCH(DR779,DR756:DR757,0),MATCH(EP772,DT754:EA754,0))*INDEX(AJ762:AT769,MATCH(EP772,AI762:AI769,0),MATCH(EP773,AJ761:AT761,0))</f>
        <v>#N/A</v>
      </c>
      <c r="EQ779" s="665" t="e">
        <f>INDEX(DT756:EA757,MATCH(DR779,DR756:DR757,0),MATCH(EQ772,DT754:EA754,0))*INDEX(AJ762:AT769,MATCH(EQ772,AI762:AI769,0),MATCH(EQ773,AJ761:AT761,0))</f>
        <v>#N/A</v>
      </c>
      <c r="ER779" s="665" t="e">
        <f>INDEX(DT756:EA757,MATCH(DR779,DR756:DR757,0),MATCH(ER772,DT754:EA754,0))*INDEX(AJ762:AT769,MATCH(ER772,AI762:AI769,0),MATCH(ER773,AJ761:AT761,0))</f>
        <v>#N/A</v>
      </c>
      <c r="ES779" s="665" t="e">
        <f>INDEX(DT756:EA757,MATCH(DR779,DR756:DR757,0),MATCH(ES772,DT754:EA754,0))*INDEX(AJ762:AT769,MATCH(ES772,AI762:AI769,0),MATCH(ES773,AJ761:AT761,0))</f>
        <v>#N/A</v>
      </c>
      <c r="ET779" s="665" t="e">
        <f>INDEX(DT756:EA757,MATCH(DR779,DR756:DR757,0),MATCH(ET772,DT754:EA754,0))*INDEX(AJ762:AT769,MATCH(ET772,AI762:AI769,0),MATCH(ET773,AJ761:AT761,0))</f>
        <v>#N/A</v>
      </c>
      <c r="EU779" s="665" t="e">
        <f>INDEX(DT756:EA757,MATCH(DR779,DR756:DR757,0),MATCH(EU772,DT754:EA754,0))*INDEX(AJ762:AT769,MATCH(EU772,AI762:AI769,0),MATCH(EU773,AJ761:AT761,0))</f>
        <v>#N/A</v>
      </c>
      <c r="EV779" s="665" t="e">
        <f>INDEX(DT756:EA757,MATCH(DR779,DR756:DR757,0),MATCH(EV772,DT754:EA754,0))*INDEX(AJ762:AT769,MATCH(EV772,AI762:AI769,0),MATCH(EV773,AJ761:AT761,0))</f>
        <v>#N/A</v>
      </c>
      <c r="EW779" s="665" t="e">
        <f>INDEX(DT756:EA757,MATCH(DR779,DR756:DR757,0),MATCH(EW772,DT754:EA754,0))*INDEX(AJ762:AT769,MATCH(EW772,AI762:AI769,0),MATCH(EW773,AJ761:AT761,0))</f>
        <v>#N/A</v>
      </c>
      <c r="EX779" s="665" t="e">
        <f>INDEX(DT756:EA757,MATCH(DR779,DR756:DR757,0),MATCH(EX772,DT754:EA754,0))*INDEX(AJ762:AT769,MATCH(EX772,AI762:AI769,0),MATCH(EX773,AJ761:AT761,0))</f>
        <v>#N/A</v>
      </c>
      <c r="EY779" s="665" t="e">
        <f>INDEX(DT756:EA757,MATCH(DR779,DR756:DR757,0),MATCH(EY772,DT754:EA754,0))*INDEX(AJ762:AT769,MATCH(EY772,AI762:AI769,0),MATCH(EY773,AJ761:AT761,0))</f>
        <v>#N/A</v>
      </c>
      <c r="EZ779" s="665" t="e">
        <f>INDEX(DT756:EA757,MATCH(DR779,DR756:DR757,0),MATCH(EZ772,DT754:EA754,0))*INDEX(AJ762:AT769,MATCH(EZ772,AI762:AI769,0),MATCH(EZ773,AJ761:AT761,0))</f>
        <v>#N/A</v>
      </c>
      <c r="FA779" s="665" t="e">
        <f>INDEX(DT756:EA757,MATCH(DR779,DR756:DR757,0),MATCH(FA772,DT754:EA754,0))*INDEX(AJ762:AT769,MATCH(FA772,AI762:AI769,0),MATCH(FA773,AJ761:AT761,0))</f>
        <v>#N/A</v>
      </c>
      <c r="FB779" s="665" t="e">
        <f>INDEX(DT756:EA757,MATCH(DR779,DR756:DR757,0),MATCH(FB772,DT754:EA754,0))*INDEX(AJ762:AT769,MATCH(FB772,AI762:AI769,0),MATCH(FB773,AJ761:AT761,0))</f>
        <v>#N/A</v>
      </c>
      <c r="FC779" s="665" t="e">
        <f>INDEX(DT756:EA757,MATCH(DR779,DR756:DR757,0),MATCH(FC772,DT754:EA754,0))*INDEX(AJ762:AT769,MATCH(FC772,AI762:AI769,0),MATCH(FC773,AJ761:AT761,0))</f>
        <v>#N/A</v>
      </c>
      <c r="FD779" s="665" t="e">
        <f>INDEX(DT756:EA757,MATCH(DR779,DR756:DR757,0),MATCH(FD772,DT754:EA754,0))*INDEX(AJ762:AT769,MATCH(FD772,AI762:AI769,0),MATCH(FD773,AJ761:AT761,0))</f>
        <v>#N/A</v>
      </c>
      <c r="FE779" s="665" t="e">
        <f>INDEX(DT756:EA757,MATCH(DR779,DR756:DR757,0),MATCH(FE772,DT754:EA754,0))*INDEX(AJ762:AT769,MATCH(FE772,AI762:AI769,0),MATCH(FE773,AJ761:AT761,0))</f>
        <v>#N/A</v>
      </c>
      <c r="FF779" s="665" t="e">
        <f>INDEX(DT756:EA757,MATCH(DR779,DR756:DR757,0),MATCH(FF772,DT754:EA754,0))*INDEX(AJ762:AT769,MATCH(FF772,AI762:AI769,0),MATCH(FF773,AJ761:AT761,0))</f>
        <v>#N/A</v>
      </c>
      <c r="FG779" s="665" t="e">
        <f>INDEX(DT756:EA757,MATCH(DR779,DR756:DR757,0),MATCH(FG772,DT754:EA754,0))*INDEX(AJ762:AT769,MATCH(FG772,AI762:AI769,0),MATCH(FG773,AJ761:AT761,0))</f>
        <v>#N/A</v>
      </c>
      <c r="FH779" s="665" t="e">
        <f>INDEX(DT756:EA757,MATCH(DR779,DR756:DR757,0),MATCH(FH772,DT754:EA754,0))*INDEX(AJ762:AT769,MATCH(FH772,AI762:AI769,0),MATCH(FH773,AJ761:AT761,0))</f>
        <v>#N/A</v>
      </c>
      <c r="FI779" s="665" t="e">
        <f>INDEX(DT756:EA757,MATCH(DR779,DR756:DR757,0),MATCH(FI772,DT754:EA754,0))*INDEX(AJ762:AT769,MATCH(FI772,AI762:AI769,0),MATCH(FI773,AJ761:AT761,0))</f>
        <v>#N/A</v>
      </c>
      <c r="FJ779" s="665" t="e">
        <f>INDEX(DT756:EA757,MATCH(DR779,DR756:DR757,0),MATCH(FJ772,DT754:EA754,0))*INDEX(AJ762:AT769,MATCH(FJ772,AI762:AI769,0),MATCH(FJ773,AJ761:AT761,0))</f>
        <v>#N/A</v>
      </c>
      <c r="FK779" s="665" t="e">
        <f>INDEX(DT756:EA757,MATCH(DR779,DR756:DR757,0),MATCH(FK772,DT754:EA754,0))*INDEX(AJ762:AT769,MATCH(FK772,AI762:AI769,0),MATCH(FK773,AJ761:AT761,0))</f>
        <v>#N/A</v>
      </c>
      <c r="FL779" s="665" t="e">
        <f>INDEX(DT756:EA757,MATCH(DR779,DR756:DR757,0),MATCH(FL772,DT754:EA754,0))*INDEX(AJ762:AT769,MATCH(FL772,AI762:AI769,0),MATCH(FL773,AJ761:AT761,0))</f>
        <v>#N/A</v>
      </c>
      <c r="FM779" s="665" t="e">
        <f>INDEX(DT756:EA757,MATCH(DR779,DR756:DR757,0),MATCH(FM772,DT754:EA754,0))*INDEX(AJ762:AT769,MATCH(FM772,AI762:AI769,0),MATCH(FM773,AJ761:AT761,0))</f>
        <v>#N/A</v>
      </c>
      <c r="FN779" s="665" t="e">
        <f>INDEX(DT756:EA757,MATCH(DR779,DR756:DR757,0),MATCH(FN772,DT754:EA754,0))*INDEX(AJ762:AT769,MATCH(FN772,AI762:AI769,0),MATCH(FN773,AJ761:AT761,0))</f>
        <v>#N/A</v>
      </c>
      <c r="FO779" s="665" t="e">
        <f>INDEX(DT756:EA757,MATCH(DR779,DR756:DR757,0),MATCH(FO772,DT754:EA754,0))*INDEX(AJ762:AT769,MATCH(FO772,AI762:AI769,0),MATCH(FO773,AJ761:AT761,0))</f>
        <v>#N/A</v>
      </c>
      <c r="FP779" s="665" t="e">
        <f>INDEX(DT756:EA757,MATCH(DR779,DR756:DR757,0),MATCH(FP772,DT754:EA754,0))*INDEX(AJ762:AT769,MATCH(FP772,AI762:AI769,0),MATCH(FP773,AJ761:AT761,0))</f>
        <v>#N/A</v>
      </c>
      <c r="FQ779" s="665" t="e">
        <f>INDEX(DT756:EA757,MATCH(DR779,DR756:DR757,0),MATCH(FQ772,DT754:EA754,0))*INDEX(AJ762:AT769,MATCH(FQ772,AI762:AI769,0),MATCH(FQ773,AJ761:AT761,0))</f>
        <v>#N/A</v>
      </c>
      <c r="FR779" s="665" t="e">
        <f>INDEX(DT756:EA757,MATCH(DR779,DR756:DR757,0),MATCH(FR772,DT754:EA754,0))*INDEX(AJ762:AT769,MATCH(FR772,AI762:AI769,0),MATCH(FR773,AJ761:AT761,0))</f>
        <v>#N/A</v>
      </c>
      <c r="FS779" s="665" t="e">
        <f>INDEX(DT756:EA757,MATCH(DR779,DR756:DR757,0),MATCH(FS772,DT754:EA754,0))*INDEX(AJ762:AT769,MATCH(FS772,AI762:AI769,0),MATCH(FS773,AJ761:AT761,0))</f>
        <v>#N/A</v>
      </c>
      <c r="FT779" s="665" t="e">
        <f>INDEX(DT756:EA757,MATCH(DR779,DR756:DR757,0),MATCH(FT772,DT754:EA754,0))*INDEX(AJ762:AT769,MATCH(FT772,AI762:AI769,0),MATCH(FT773,AJ761:AT761,0))</f>
        <v>#N/A</v>
      </c>
      <c r="FU779" s="665" t="e">
        <f>INDEX(DT756:EA757,MATCH(DR779,DR756:DR757,0),MATCH(FU772,DT754:EA754,0))*INDEX(AJ762:AT769,MATCH(FU772,AI762:AI769,0),MATCH(FU773,AJ761:AT761,0))</f>
        <v>#N/A</v>
      </c>
      <c r="FV779" s="665" t="e">
        <f>INDEX(DT756:EA757,MATCH(DR779,DR756:DR757,0),MATCH(FV772,DT754:EA754,0))*INDEX(AJ762:AT769,MATCH(FV772,AI762:AI769,0),MATCH(FV773,AJ761:AT761,0))</f>
        <v>#N/A</v>
      </c>
      <c r="FW779" s="665" t="e">
        <f>INDEX(DT756:EA757,MATCH(DR779,DR756:DR757,0),MATCH(FW772,DT754:EA754,0))*INDEX(AJ762:AT769,MATCH(FW772,AI762:AI769,0),MATCH(FW773,AJ761:AT761,0))</f>
        <v>#N/A</v>
      </c>
      <c r="FX779" s="665" t="e">
        <f>INDEX(DT756:EA757,MATCH(DR779,DR756:DR757,0),MATCH(FX772,DT754:EA754,0))*INDEX(AJ762:AT769,MATCH(FX772,AI762:AI769,0),MATCH(FX773,AJ761:AT761,0))</f>
        <v>#N/A</v>
      </c>
      <c r="FY779" s="665" t="e">
        <f>INDEX(DT756:EA757,MATCH(DR779,DR756:DR757,0),MATCH(FY772,DT754:EA754,0))*INDEX(AJ762:AT769,MATCH(FY772,AI762:AI769,0),MATCH(FY773,AJ761:AT761,0))</f>
        <v>#N/A</v>
      </c>
      <c r="FZ779" s="665" t="e">
        <f>INDEX(DT756:EA757,MATCH(DR779,DR756:DR757,0),MATCH(FZ772,DT754:EA754,0))*INDEX(AJ762:AT769,MATCH(FZ772,AI762:AI769,0),MATCH(FZ773,AJ761:AT761,0))</f>
        <v>#N/A</v>
      </c>
      <c r="GA779" s="665" t="e">
        <f>INDEX(DT756:EA757,MATCH(DR779,DR756:DR757,0),MATCH(GA772,DT754:EA754,0))*INDEX(AJ762:AT769,MATCH(GA772,AI762:AI769,0),MATCH(GA773,AJ761:AT761,0))</f>
        <v>#N/A</v>
      </c>
      <c r="GB779" s="665" t="e">
        <f>INDEX(DT756:EA757,MATCH(DR779,DR756:DR757,0),MATCH(GB772,DT754:EA754,0))*INDEX(AJ762:AT769,MATCH(GB772,AI762:AI769,0),MATCH(GB773,AJ761:AT761,0))</f>
        <v>#N/A</v>
      </c>
      <c r="GC779" s="665" t="e">
        <f>INDEX(DT756:EA757,MATCH(DR779,DR756:DR757,0),MATCH(GC772,DT754:EA754,0))*INDEX(AJ762:AT769,MATCH(GC772,AI762:AI769,0),MATCH(GC773,AJ761:AT761,0))</f>
        <v>#N/A</v>
      </c>
      <c r="GD779" s="665" t="e">
        <f>INDEX(DT756:EA757,MATCH(DR779,DR756:DR757,0),MATCH(GD772,DT754:EA754,0))*INDEX(AJ762:AT769,MATCH(GD772,AI762:AI769,0),MATCH(GD773,AJ761:AT761,0))</f>
        <v>#N/A</v>
      </c>
      <c r="GE779" s="665" t="e">
        <f>INDEX(DT756:EA757,MATCH(DR779,DR756:DR757,0),MATCH(GE772,DT754:EA754,0))*INDEX(AJ762:AT769,MATCH(GE772,AI762:AI769,0),MATCH(GE773,AJ761:AT761,0))</f>
        <v>#N/A</v>
      </c>
      <c r="GF779" s="665" t="e">
        <f>INDEX(DT756:EA757,MATCH(DR779,DR756:DR757,0),MATCH(GF772,DT754:EA754,0))*INDEX(AJ762:AT769,MATCH(GF772,AI762:AI769,0),MATCH(GF773,AJ761:AT761,0))</f>
        <v>#N/A</v>
      </c>
      <c r="GG779" s="665" t="e">
        <f>INDEX(DT756:EA757,MATCH(DR779,DR756:DR757,0),MATCH(GG772,DT754:EA754,0))*INDEX(AJ762:AT769,MATCH(GG772,AI762:AI769,0),MATCH(GG773,AJ761:AT761,0))</f>
        <v>#N/A</v>
      </c>
      <c r="GH779" s="665" t="e">
        <f>INDEX(DT756:EA757,MATCH(DR779,DR756:DR757,0),MATCH(GH772,DT754:EA754,0))*INDEX(AJ762:AT769,MATCH(GH772,AI762:AI769,0),MATCH(GH773,AJ761:AT761,0))</f>
        <v>#N/A</v>
      </c>
      <c r="GI779" s="665" t="e">
        <f>INDEX(DT756:EA757,MATCH(DR779,DR756:DR757,0),MATCH(GI772,DT754:EA754,0))*INDEX(AJ762:AT769,MATCH(GI772,AI762:AI769,0),MATCH(GI773,AJ761:AT761,0))</f>
        <v>#N/A</v>
      </c>
      <c r="GJ779" s="665" t="e">
        <f>INDEX(DT756:EA757,MATCH(DR779,DR756:DR757,0),MATCH(GJ772,DT754:EA754,0))*INDEX(AJ762:AT769,MATCH(GJ772,AI762:AI769,0),MATCH(GJ773,AJ761:AT761,0))</f>
        <v>#N/A</v>
      </c>
      <c r="GK779" s="665" t="e">
        <f>INDEX(DT756:EA757,MATCH(DR779,DR756:DR757,0),MATCH(GK772,DT754:EA754,0))*INDEX(AJ762:AT769,MATCH(GK772,AI762:AI769,0),MATCH(GK773,AJ761:AT761,0))</f>
        <v>#N/A</v>
      </c>
      <c r="GL779" s="665" t="e">
        <f>SUM(DS779:GK779)=#REF!-SUM(HB779:HK779)</f>
        <v>#N/A</v>
      </c>
      <c r="GM779" s="667"/>
      <c r="GN779" s="749">
        <v>2028</v>
      </c>
      <c r="GO779" s="664" t="e">
        <f>SUMIF(DS761:EN761,GO761,DS779:EN779)</f>
        <v>#N/A</v>
      </c>
      <c r="GP779" s="668" t="e">
        <f>SUMIF(DS761:GK761,GP761,DS779:GK779)</f>
        <v>#N/A</v>
      </c>
      <c r="GQ779" s="668" t="e">
        <f>SUMIF(DS761:GK761,GQ761,DS779:GK779)</f>
        <v>#N/A</v>
      </c>
      <c r="GR779" s="668" t="e">
        <f>SUMIF(DS761:GK761,GR761,DS779:GK779)</f>
        <v>#N/A</v>
      </c>
      <c r="GS779" s="668" t="e">
        <f>SUMIF(DS761:GK761,GS761,DS779:GK779)</f>
        <v>#N/A</v>
      </c>
      <c r="GT779" s="668" t="e">
        <f>SUMIF(DS761:GK761,GT761,DS779:GK779)</f>
        <v>#N/A</v>
      </c>
      <c r="GU779" s="668" t="e">
        <f>SUMIF(DS761:GK761,GU761,DS779:GK779)</f>
        <v>#N/A</v>
      </c>
      <c r="GV779" s="668" t="e">
        <f>SUMIF(DS761:GK761,GV761,DS779:GK779)</f>
        <v>#N/A</v>
      </c>
      <c r="GW779" s="668" t="e">
        <f>SUMIF(DS761:GK761,GW761,DS779:GK779)</f>
        <v>#N/A</v>
      </c>
      <c r="GX779" s="668" t="e">
        <f>SUMIF(DS761:GK761,GX761,DS779:GK779)</f>
        <v>#N/A</v>
      </c>
      <c r="GY779" s="668" t="e">
        <f>SUMIF(DS761:GK761,GY761,DS779:GK779)</f>
        <v>#N/A</v>
      </c>
      <c r="GZ779" s="646" t="e">
        <f>#REF!=SUM(GO779:GY779)</f>
        <v>#REF!</v>
      </c>
      <c r="HB779" s="668" t="e">
        <f>IF(GZ779,0,(#REF!-SUM(GO779:GY779))*INDEX(AK762:AT769,MATCH(GN779,AI762:AI769,0),MATCH(HB773,AK761:AT761,0)))</f>
        <v>#REF!</v>
      </c>
      <c r="HC779" s="668" t="e">
        <f>IF(GZ779,0,(#REF!-SUM(GO779:GY779))*INDEX(AK762:AT769,MATCH(GN779,AI762:AI769,0),MATCH(HC773,AK761:AT761,0)))</f>
        <v>#REF!</v>
      </c>
      <c r="HD779" s="668" t="e">
        <f>IF(GZ779,0,(#REF!-SUM(GO779:GY779))*INDEX(AK762:AT769,MATCH(GN779,AI762:AI769,0),MATCH(HD773,AK761:AT761,0)))</f>
        <v>#REF!</v>
      </c>
      <c r="HE779" s="668" t="e">
        <f>IF(GZ779,0,(#REF!-SUM(GO779:GY779))*INDEX(AK762:AT769,MATCH(GN779,AI762:AI769,0),MATCH(HE773,AK761:AT761,0)))</f>
        <v>#REF!</v>
      </c>
      <c r="HF779" s="668" t="e">
        <f>IF(GZ779,0,(#REF!-SUM(GO779:GY779))*INDEX(AK762:AT769,MATCH(GN779,AI762:AI769,0),MATCH(HF773,AK761:AT761,0)))</f>
        <v>#REF!</v>
      </c>
      <c r="HG779" s="668" t="e">
        <f>IF(GZ779,0,(#REF!-SUM(GO779:GY779))*INDEX(AK762:AT769,MATCH(GN779,AI762:AI769,0),MATCH(HG773,AK761:AT761,0)))</f>
        <v>#REF!</v>
      </c>
      <c r="HH779" s="668" t="e">
        <f>IF(GZ779,0,(#REF!-SUM(GO779:GY779))*INDEX(AK762:AT769,MATCH(GN779,AI762:AI769,0),MATCH(HH773,AK761:AT761,0)))</f>
        <v>#REF!</v>
      </c>
      <c r="HI779" s="668" t="e">
        <f>IF(GZ779,0,(#REF!-SUM(GO779:GY779))*INDEX(AK762:AT769,MATCH(GN779,AI762:AI769,0),MATCH(HI773,AK761:AT761,0)))</f>
        <v>#REF!</v>
      </c>
      <c r="HJ779" s="668" t="e">
        <f>IF(GZ779,0,(#REF!-SUM(GO779:GY779))*INDEX(AK762:AT769,MATCH(GN779,AI762:AI769,0),MATCH(HJ773,AK761:AT761,0)))</f>
        <v>#REF!</v>
      </c>
      <c r="HK779" s="668" t="e">
        <f>IF(GZ779,0,(#REF!-SUM(GO779:GY779))*INDEX(AK762:AT769,MATCH(GN779,AI762:AI769,0),MATCH(HK773,AK761:AT761,0)))</f>
        <v>#REF!</v>
      </c>
      <c r="HL779" s="668" t="e">
        <f>(SUM(HB779:HK779)+SUM(GO779:GY779))=#REF!</f>
        <v>#REF!</v>
      </c>
      <c r="HM779" s="674"/>
      <c r="HN779" s="674"/>
      <c r="HO779" s="674"/>
      <c r="HP779" s="674"/>
      <c r="HQ779" s="674"/>
      <c r="HR779" s="674"/>
      <c r="HS779" s="674"/>
      <c r="HT779" s="674"/>
      <c r="HU779" s="674"/>
      <c r="HV779" s="674"/>
      <c r="HW779" s="674"/>
      <c r="HX779" s="674"/>
      <c r="HY779" s="674"/>
      <c r="HZ779" s="674"/>
    </row>
    <row r="780" spans="1:234" hidden="1" x14ac:dyDescent="0.25">
      <c r="A780" s="643" t="s">
        <v>208</v>
      </c>
      <c r="S780" s="663"/>
      <c r="DR780" s="749">
        <v>2029</v>
      </c>
      <c r="DS780" s="665" t="e">
        <f>INDEX(DT756:EA757,MATCH(DR780,DR756:DR757,0),MATCH(DS772,DT754:EA754,0))*INDEX(AJ762:AT769,MATCH(DS772,AI762:AI769,0),MATCH(DS773,AJ761:AT761,0))</f>
        <v>#N/A</v>
      </c>
      <c r="DT780" s="665" t="e">
        <f>INDEX(DT756:EA757,MATCH(DR780,DR756:DR757,0),MATCH(DT772,DT754:EA754,0))*INDEX(AJ762:AT769,MATCH(DT772,AI762:AI769,0),MATCH(DT773,AJ761:AT761,0))</f>
        <v>#N/A</v>
      </c>
      <c r="DU780" s="665" t="e">
        <f>INDEX(DT756:EA757,MATCH(DR780,DR756:DR757,0),MATCH(DU772,DT754:EA754,0))*INDEX(AJ762:AT769,MATCH(DU772,AI762:AI769,0),MATCH(DU773,AJ761:AT761,0))</f>
        <v>#N/A</v>
      </c>
      <c r="DV780" s="665" t="e">
        <f>INDEX(DT756:EA757,MATCH(DR780,DR756:DR757,0),MATCH(DV772,DT754:EA754,0))*INDEX(AJ762:AT769,MATCH(DV772,AI762:AI769,0),MATCH(DV773,AJ761:AT761,0))</f>
        <v>#N/A</v>
      </c>
      <c r="DW780" s="665" t="e">
        <f>INDEX(DT756:EA757,MATCH(DR780,DR756:DR757,0),MATCH(DW772,DT754:EA754,0))*INDEX(AJ762:AT769,MATCH(DW772,AI762:AI769,0),MATCH(DW773,AJ761:AT761,0))</f>
        <v>#N/A</v>
      </c>
      <c r="DX780" s="665" t="e">
        <f>INDEX(DT756:EA757,MATCH(DR780,DR756:DR757,0),MATCH(DX772,DT754:EA754,0))*INDEX(AJ762:AT769,MATCH(DX772,AI762:AI769,0),MATCH(DX773,AJ761:AT761,0))</f>
        <v>#N/A</v>
      </c>
      <c r="DY780" s="665" t="e">
        <f>INDEX(DT756:EA757,MATCH(DR780,DR756:DR757,0),MATCH(DY772,DT754:EA754,0))*INDEX(AJ762:AT769,MATCH(DY772,AI762:AI769,0),MATCH(DY773,AJ761:AT761,0))</f>
        <v>#N/A</v>
      </c>
      <c r="DZ780" s="665" t="e">
        <f>INDEX(DT756:EA757,MATCH(DR780,DR756:DR757,0),MATCH(DZ772,DT754:EA754,0))*INDEX(AJ762:AT769,MATCH(DZ772,AI762:AI769,0),MATCH(DZ773,AJ761:AT761,0))</f>
        <v>#N/A</v>
      </c>
      <c r="EA780" s="665" t="e">
        <f>INDEX(DT756:EA757,MATCH(DR780,DR756:DR757,0),MATCH(EA772,DT754:EA754,0))*INDEX(AJ762:AT769,MATCH(EA772,AI762:AI769,0),MATCH(EA773,AJ761:AT761,0))</f>
        <v>#N/A</v>
      </c>
      <c r="EB780" s="665" t="e">
        <f>INDEX(DT756:EA757,MATCH(DR780,DR756:DR757,0),MATCH(EB772,DT754:EA754,0))*INDEX(AJ762:AT769,MATCH(EB772,AI762:AI769,0),MATCH(EB773,AJ761:AT761,0))</f>
        <v>#N/A</v>
      </c>
      <c r="EC780" s="665" t="e">
        <f>INDEX(DT756:EA757,MATCH(DR780,DR756:DR757,0),MATCH(EC772,DT754:EA754,0))*INDEX(AJ762:AT769,MATCH(EC772,AI762:AI769,0),MATCH(EC773,AJ761:AT761,0))</f>
        <v>#N/A</v>
      </c>
      <c r="ED780" s="665" t="e">
        <f>INDEX(DT756:EA757,MATCH(DR780,DR756:DR757,0),MATCH(ED772,DT754:EA754,0))*INDEX(AJ762:AT769,MATCH(ED772,AI762:AI769,0),MATCH(ED773,AJ761:AT761,0))</f>
        <v>#N/A</v>
      </c>
      <c r="EE780" s="665" t="e">
        <f>INDEX(DT756:EA757,MATCH(DR780,DR756:DR757,0),MATCH(EE772,DT754:EA754,0))*INDEX(AJ762:AT769,MATCH(EE772,AI762:AI769,0),MATCH(EE773,AJ761:AT761,0))</f>
        <v>#N/A</v>
      </c>
      <c r="EF780" s="665" t="e">
        <f>INDEX(DT756:EA757,MATCH(DR780,DR756:DR757,0),MATCH(EF772,DT754:EA754,0))*INDEX(AJ762:AT769,MATCH(EF772,AI762:AI769,0),MATCH(EF773,AJ761:AT761,0))</f>
        <v>#N/A</v>
      </c>
      <c r="EG780" s="665" t="e">
        <f>INDEX(DT756:EA757,MATCH(DR780,DR756:DR757,0),MATCH(EG772,DT754:EA754,0))*INDEX(AJ762:AT769,MATCH(EG772,AI762:AI769,0),MATCH(EG773,AJ761:AT761,0))</f>
        <v>#N/A</v>
      </c>
      <c r="EH780" s="665" t="e">
        <f>INDEX(DT756:EA757,MATCH(DR780,DR756:DR757,0),MATCH(EH772,DT754:EA754,0))*INDEX(AJ762:AT769,MATCH(EH772,AI762:AI769,0),MATCH(EH773,AJ761:AT761,0))</f>
        <v>#N/A</v>
      </c>
      <c r="EI780" s="665" t="e">
        <f>INDEX(DT756:EA757,MATCH(DR780,DR756:DR757,0),MATCH(EI772,DT754:EA754,0))*INDEX(AJ762:AT769,MATCH(EI772,AI762:AI769,0),MATCH(EI773,AJ761:AT761,0))</f>
        <v>#N/A</v>
      </c>
      <c r="EJ780" s="665" t="e">
        <f>INDEX(DT756:EA757,MATCH(DR780,DR756:DR757,0),MATCH(EJ772,DT754:EA754,0))*INDEX(AJ762:AT769,MATCH(EJ772,AI762:AI769,0),MATCH(EJ773,AJ761:AT761,0))</f>
        <v>#N/A</v>
      </c>
      <c r="EK780" s="665" t="e">
        <f>INDEX(DT756:EA757,MATCH(DR780,DR756:DR757,0),MATCH(EK772,DT754:EA754,0))*INDEX(AJ762:AT769,MATCH(EK772,AI762:AI769,0),MATCH(EK773,AJ761:AT761,0))</f>
        <v>#N/A</v>
      </c>
      <c r="EL780" s="665" t="e">
        <f>INDEX(DT756:EA757,MATCH(DR780,DR756:DR757,0),MATCH(EL772,DT754:EA754,0))*INDEX(AJ762:AT769,MATCH(EL772,AI762:AI769,0),MATCH(EL773,AJ761:AT761,0))</f>
        <v>#N/A</v>
      </c>
      <c r="EM780" s="665" t="e">
        <f>INDEX(DT756:EA757,MATCH(DR780,DR756:DR757,0),MATCH(EM772,DT754:EA754,0))*INDEX(AJ762:AT769,MATCH(EM772,AI762:AI769,0),MATCH(EM773,AJ761:AT761,0))</f>
        <v>#N/A</v>
      </c>
      <c r="EN780" s="665" t="e">
        <f>INDEX(DT756:EA757,MATCH(DR780,DR756:DR757,0),MATCH(EN772,DT754:EA754,0))*INDEX(AJ762:AT769,MATCH(EN772,AI762:AI769,0),MATCH(EN773,AJ761:AT761,0))</f>
        <v>#N/A</v>
      </c>
      <c r="EO780" s="665" t="e">
        <f>INDEX(DT756:EA757,MATCH(DR780,DR756:DR757,0),MATCH(EO772,DT754:EA754,0))*INDEX(AJ762:AT769,MATCH(EO772,AI762:AI769,0),MATCH(EO773,AJ761:AT761,0))</f>
        <v>#N/A</v>
      </c>
      <c r="EP780" s="665" t="e">
        <f>INDEX(DT756:EA757,MATCH(DR780,DR756:DR757,0),MATCH(EP772,DT754:EA754,0))*INDEX(AJ762:AT769,MATCH(EP772,AI762:AI769,0),MATCH(EP773,AJ761:AT761,0))</f>
        <v>#N/A</v>
      </c>
      <c r="EQ780" s="665" t="e">
        <f>INDEX(DT756:EA757,MATCH(DR780,DR756:DR757,0),MATCH(EQ772,DT754:EA754,0))*INDEX(AJ762:AT769,MATCH(EQ772,AI762:AI769,0),MATCH(EQ773,AJ761:AT761,0))</f>
        <v>#N/A</v>
      </c>
      <c r="ER780" s="665" t="e">
        <f>INDEX(DT756:EA757,MATCH(DR780,DR756:DR757,0),MATCH(ER772,DT754:EA754,0))*INDEX(AJ762:AT769,MATCH(ER772,AI762:AI769,0),MATCH(ER773,AJ761:AT761,0))</f>
        <v>#N/A</v>
      </c>
      <c r="ES780" s="665" t="e">
        <f>INDEX(DT756:EA757,MATCH(DR780,DR756:DR757,0),MATCH(ES772,DT754:EA754,0))*INDEX(AJ762:AT769,MATCH(ES772,AI762:AI769,0),MATCH(ES773,AJ761:AT761,0))</f>
        <v>#N/A</v>
      </c>
      <c r="ET780" s="665" t="e">
        <f>INDEX(DT756:EA757,MATCH(DR780,DR756:DR757,0),MATCH(ET772,DT754:EA754,0))*INDEX(AJ762:AT769,MATCH(ET772,AI762:AI769,0),MATCH(ET773,AJ761:AT761,0))</f>
        <v>#N/A</v>
      </c>
      <c r="EU780" s="665" t="e">
        <f>INDEX(DT756:EA757,MATCH(DR780,DR756:DR757,0),MATCH(EU772,DT754:EA754,0))*INDEX(AJ762:AT769,MATCH(EU772,AI762:AI769,0),MATCH(EU773,AJ761:AT761,0))</f>
        <v>#N/A</v>
      </c>
      <c r="EV780" s="665" t="e">
        <f>INDEX(DT756:EA757,MATCH(DR780,DR756:DR757,0),MATCH(EV772,DT754:EA754,0))*INDEX(AJ762:AT769,MATCH(EV772,AI762:AI769,0),MATCH(EV773,AJ761:AT761,0))</f>
        <v>#N/A</v>
      </c>
      <c r="EW780" s="665" t="e">
        <f>INDEX(DT756:EA757,MATCH(DR780,DR756:DR757,0),MATCH(EW772,DT754:EA754,0))*INDEX(AJ762:AT769,MATCH(EW772,AI762:AI769,0),MATCH(EW773,AJ761:AT761,0))</f>
        <v>#N/A</v>
      </c>
      <c r="EX780" s="665" t="e">
        <f>INDEX(DT756:EA757,MATCH(DR780,DR756:DR757,0),MATCH(EX772,DT754:EA754,0))*INDEX(AJ762:AT769,MATCH(EX772,AI762:AI769,0),MATCH(EX773,AJ761:AT761,0))</f>
        <v>#N/A</v>
      </c>
      <c r="EY780" s="665" t="e">
        <f>INDEX(DT756:EA757,MATCH(DR780,DR756:DR757,0),MATCH(EY772,DT754:EA754,0))*INDEX(AJ762:AT769,MATCH(EY772,AI762:AI769,0),MATCH(EY773,AJ761:AT761,0))</f>
        <v>#N/A</v>
      </c>
      <c r="EZ780" s="665" t="e">
        <f>INDEX(DT756:EA757,MATCH(DR780,DR756:DR757,0),MATCH(EZ772,DT754:EA754,0))*INDEX(AJ762:AT769,MATCH(EZ772,AI762:AI769,0),MATCH(EZ773,AJ761:AT761,0))</f>
        <v>#N/A</v>
      </c>
      <c r="FA780" s="665" t="e">
        <f>INDEX(DT756:EA757,MATCH(DR780,DR756:DR757,0),MATCH(FA772,DT754:EA754,0))*INDEX(AJ762:AT769,MATCH(FA772,AI762:AI769,0),MATCH(FA773,AJ761:AT761,0))</f>
        <v>#N/A</v>
      </c>
      <c r="FB780" s="665" t="e">
        <f>INDEX(DT756:EA757,MATCH(DR780,DR756:DR757,0),MATCH(FB772,DT754:EA754,0))*INDEX(AJ762:AT769,MATCH(FB772,AI762:AI769,0),MATCH(FB773,AJ761:AT761,0))</f>
        <v>#N/A</v>
      </c>
      <c r="FC780" s="665" t="e">
        <f>INDEX(DT756:EA757,MATCH(DR780,DR756:DR757,0),MATCH(FC772,DT754:EA754,0))*INDEX(AJ762:AT769,MATCH(FC772,AI762:AI769,0),MATCH(FC773,AJ761:AT761,0))</f>
        <v>#N/A</v>
      </c>
      <c r="FD780" s="665" t="e">
        <f>INDEX(DT756:EA757,MATCH(DR780,DR756:DR757,0),MATCH(FD772,DT754:EA754,0))*INDEX(AJ762:AT769,MATCH(FD772,AI762:AI769,0),MATCH(FD773,AJ761:AT761,0))</f>
        <v>#N/A</v>
      </c>
      <c r="FE780" s="665" t="e">
        <f>INDEX(DT756:EA757,MATCH(DR780,DR756:DR757,0),MATCH(FE772,DT754:EA754,0))*INDEX(AJ762:AT769,MATCH(FE772,AI762:AI769,0),MATCH(FE773,AJ761:AT761,0))</f>
        <v>#N/A</v>
      </c>
      <c r="FF780" s="665" t="e">
        <f>INDEX(DT756:EA757,MATCH(DR780,DR756:DR757,0),MATCH(FF772,DT754:EA754,0))*INDEX(AJ762:AT769,MATCH(FF772,AI762:AI769,0),MATCH(FF773,AJ761:AT761,0))</f>
        <v>#N/A</v>
      </c>
      <c r="FG780" s="665" t="e">
        <f>INDEX(DT756:EA757,MATCH(DR780,DR756:DR757,0),MATCH(FG772,DT754:EA754,0))*INDEX(AJ762:AT769,MATCH(FG772,AI762:AI769,0),MATCH(FG773,AJ761:AT761,0))</f>
        <v>#N/A</v>
      </c>
      <c r="FH780" s="665" t="e">
        <f>INDEX(DT756:EA757,MATCH(DR780,DR756:DR757,0),MATCH(FH772,DT754:EA754,0))*INDEX(AJ762:AT769,MATCH(FH772,AI762:AI769,0),MATCH(FH773,AJ761:AT761,0))</f>
        <v>#N/A</v>
      </c>
      <c r="FI780" s="665" t="e">
        <f>INDEX(DT756:EA757,MATCH(DR780,DR756:DR757,0),MATCH(FI772,DT754:EA754,0))*INDEX(AJ762:AT769,MATCH(FI772,AI762:AI769,0),MATCH(FI773,AJ761:AT761,0))</f>
        <v>#N/A</v>
      </c>
      <c r="FJ780" s="665" t="e">
        <f>INDEX(DT756:EA757,MATCH(DR780,DR756:DR757,0),MATCH(FJ772,DT754:EA754,0))*INDEX(AJ762:AT769,MATCH(FJ772,AI762:AI769,0),MATCH(FJ773,AJ761:AT761,0))</f>
        <v>#N/A</v>
      </c>
      <c r="FK780" s="665" t="e">
        <f>INDEX(DT756:EA757,MATCH(DR780,DR756:DR757,0),MATCH(FK772,DT754:EA754,0))*INDEX(AJ762:AT769,MATCH(FK772,AI762:AI769,0),MATCH(FK773,AJ761:AT761,0))</f>
        <v>#N/A</v>
      </c>
      <c r="FL780" s="665" t="e">
        <f>INDEX(DT756:EA757,MATCH(DR780,DR756:DR757,0),MATCH(FL772,DT754:EA754,0))*INDEX(AJ762:AT769,MATCH(FL772,AI762:AI769,0),MATCH(FL773,AJ761:AT761,0))</f>
        <v>#N/A</v>
      </c>
      <c r="FM780" s="665" t="e">
        <f>INDEX(DT756:EA757,MATCH(DR780,DR756:DR757,0),MATCH(FM772,DT754:EA754,0))*INDEX(AJ762:AT769,MATCH(FM772,AI762:AI769,0),MATCH(FM773,AJ761:AT761,0))</f>
        <v>#N/A</v>
      </c>
      <c r="FN780" s="665" t="e">
        <f>INDEX(DT756:EA757,MATCH(DR780,DR756:DR757,0),MATCH(FN772,DT754:EA754,0))*INDEX(AJ762:AT769,MATCH(FN772,AI762:AI769,0),MATCH(FN773,AJ761:AT761,0))</f>
        <v>#N/A</v>
      </c>
      <c r="FO780" s="665" t="e">
        <f>INDEX(DT756:EA757,MATCH(DR780,DR756:DR757,0),MATCH(FO772,DT754:EA754,0))*INDEX(AJ762:AT769,MATCH(FO772,AI762:AI769,0),MATCH(FO773,AJ761:AT761,0))</f>
        <v>#N/A</v>
      </c>
      <c r="FP780" s="665" t="e">
        <f>INDEX(DT756:EA757,MATCH(DR780,DR756:DR757,0),MATCH(FP772,DT754:EA754,0))*INDEX(AJ762:AT769,MATCH(FP772,AI762:AI769,0),MATCH(FP773,AJ761:AT761,0))</f>
        <v>#N/A</v>
      </c>
      <c r="FQ780" s="665" t="e">
        <f>INDEX(DT756:EA757,MATCH(DR780,DR756:DR757,0),MATCH(FQ772,DT754:EA754,0))*INDEX(AJ762:AT769,MATCH(FQ772,AI762:AI769,0),MATCH(FQ773,AJ761:AT761,0))</f>
        <v>#N/A</v>
      </c>
      <c r="FR780" s="665" t="e">
        <f>INDEX(DT756:EA757,MATCH(DR780,DR756:DR757,0),MATCH(FR772,DT754:EA754,0))*INDEX(AJ762:AT769,MATCH(FR772,AI762:AI769,0),MATCH(FR773,AJ761:AT761,0))</f>
        <v>#N/A</v>
      </c>
      <c r="FS780" s="665" t="e">
        <f>INDEX(DT756:EA757,MATCH(DR780,DR756:DR757,0),MATCH(FS772,DT754:EA754,0))*INDEX(AJ762:AT769,MATCH(FS772,AI762:AI769,0),MATCH(FS773,AJ761:AT761,0))</f>
        <v>#N/A</v>
      </c>
      <c r="FT780" s="665" t="e">
        <f>INDEX(DT756:EA757,MATCH(DR780,DR756:DR757,0),MATCH(FT772,DT754:EA754,0))*INDEX(AJ762:AT769,MATCH(FT772,AI762:AI769,0),MATCH(FT773,AJ761:AT761,0))</f>
        <v>#N/A</v>
      </c>
      <c r="FU780" s="665" t="e">
        <f>INDEX(DT756:EA757,MATCH(DR780,DR756:DR757,0),MATCH(FU772,DT754:EA754,0))*INDEX(AJ762:AT769,MATCH(FU772,AI762:AI769,0),MATCH(FU773,AJ761:AT761,0))</f>
        <v>#N/A</v>
      </c>
      <c r="FV780" s="665" t="e">
        <f>INDEX(DT756:EA757,MATCH(DR780,DR756:DR757,0),MATCH(FV772,DT754:EA754,0))*INDEX(AJ762:AT769,MATCH(FV772,AI762:AI769,0),MATCH(FV773,AJ761:AT761,0))</f>
        <v>#N/A</v>
      </c>
      <c r="FW780" s="665" t="e">
        <f>INDEX(DT756:EA757,MATCH(DR780,DR756:DR757,0),MATCH(FW772,DT754:EA754,0))*INDEX(AJ762:AT769,MATCH(FW772,AI762:AI769,0),MATCH(FW773,AJ761:AT761,0))</f>
        <v>#N/A</v>
      </c>
      <c r="FX780" s="665" t="e">
        <f>INDEX(DT756:EA757,MATCH(DR780,DR756:DR757,0),MATCH(FX772,DT754:EA754,0))*INDEX(AJ762:AT769,MATCH(FX772,AI762:AI769,0),MATCH(FX773,AJ761:AT761,0))</f>
        <v>#N/A</v>
      </c>
      <c r="FY780" s="665" t="e">
        <f>INDEX(DT756:EA757,MATCH(DR780,DR756:DR757,0),MATCH(FY772,DT754:EA754,0))*INDEX(AJ762:AT769,MATCH(FY772,AI762:AI769,0),MATCH(FY773,AJ761:AT761,0))</f>
        <v>#N/A</v>
      </c>
      <c r="FZ780" s="665" t="e">
        <f>INDEX(DT756:EA757,MATCH(DR780,DR756:DR757,0),MATCH(FZ772,DT754:EA754,0))*INDEX(AJ762:AT769,MATCH(FZ772,AI762:AI769,0),MATCH(FZ773,AJ761:AT761,0))</f>
        <v>#N/A</v>
      </c>
      <c r="GA780" s="665" t="e">
        <f>INDEX(DT756:EA757,MATCH(DR780,DR756:DR757,0),MATCH(GA772,DT754:EA754,0))*INDEX(AJ762:AT769,MATCH(GA772,AI762:AI769,0),MATCH(GA773,AJ761:AT761,0))</f>
        <v>#N/A</v>
      </c>
      <c r="GB780" s="665" t="e">
        <f>INDEX(DT756:EA757,MATCH(DR780,DR756:DR757,0),MATCH(GB772,DT754:EA754,0))*INDEX(AJ762:AT769,MATCH(GB772,AI762:AI769,0),MATCH(GB773,AJ761:AT761,0))</f>
        <v>#N/A</v>
      </c>
      <c r="GC780" s="665" t="e">
        <f>INDEX(DT756:EA757,MATCH(DR780,DR756:DR757,0),MATCH(GC772,DT754:EA754,0))*INDEX(AJ762:AT769,MATCH(GC772,AI762:AI769,0),MATCH(GC773,AJ761:AT761,0))</f>
        <v>#N/A</v>
      </c>
      <c r="GD780" s="665" t="e">
        <f>INDEX(DT756:EA757,MATCH(DR780,DR756:DR757,0),MATCH(GD772,DT754:EA754,0))*INDEX(AJ762:AT769,MATCH(GD772,AI762:AI769,0),MATCH(GD773,AJ761:AT761,0))</f>
        <v>#N/A</v>
      </c>
      <c r="GE780" s="665" t="e">
        <f>INDEX(DT756:EA757,MATCH(DR780,DR756:DR757,0),MATCH(GE772,DT754:EA754,0))*INDEX(AJ762:AT769,MATCH(GE772,AI762:AI769,0),MATCH(GE773,AJ761:AT761,0))</f>
        <v>#N/A</v>
      </c>
      <c r="GF780" s="665" t="e">
        <f>INDEX(DT756:EA757,MATCH(DR780,DR756:DR757,0),MATCH(GF772,DT754:EA754,0))*INDEX(AJ762:AT769,MATCH(GF772,AI762:AI769,0),MATCH(GF773,AJ761:AT761,0))</f>
        <v>#N/A</v>
      </c>
      <c r="GG780" s="665" t="e">
        <f>INDEX(DT756:EA757,MATCH(DR780,DR756:DR757,0),MATCH(GG772,DT754:EA754,0))*INDEX(AJ762:AT769,MATCH(GG772,AI762:AI769,0),MATCH(GG773,AJ761:AT761,0))</f>
        <v>#N/A</v>
      </c>
      <c r="GH780" s="665" t="e">
        <f>INDEX(DT756:EA757,MATCH(DR780,DR756:DR757,0),MATCH(GH772,DT754:EA754,0))*INDEX(AJ762:AT769,MATCH(GH772,AI762:AI769,0),MATCH(GH773,AJ761:AT761,0))</f>
        <v>#N/A</v>
      </c>
      <c r="GI780" s="665" t="e">
        <f>INDEX(DT756:EA757,MATCH(DR780,DR756:DR757,0),MATCH(GI772,DT754:EA754,0))*INDEX(AJ762:AT769,MATCH(GI772,AI762:AI769,0),MATCH(GI773,AJ761:AT761,0))</f>
        <v>#N/A</v>
      </c>
      <c r="GJ780" s="665" t="e">
        <f>INDEX(DT756:EA757,MATCH(DR780,DR756:DR757,0),MATCH(GJ772,DT754:EA754,0))*INDEX(AJ762:AT769,MATCH(GJ772,AI762:AI769,0),MATCH(GJ773,AJ761:AT761,0))</f>
        <v>#N/A</v>
      </c>
      <c r="GK780" s="665" t="e">
        <f>INDEX(DT756:EA757,MATCH(DR780,DR756:DR757,0),MATCH(GK772,DT754:EA754,0))*INDEX(AJ762:AT769,MATCH(GK772,AI762:AI769,0),MATCH(GK773,AJ761:AT761,0))</f>
        <v>#N/A</v>
      </c>
      <c r="GL780" s="665" t="e">
        <f>SUM(DS780:GK780)=#REF!-SUM(HB780:HK780)</f>
        <v>#N/A</v>
      </c>
      <c r="GM780" s="667"/>
      <c r="GN780" s="749">
        <v>2029</v>
      </c>
      <c r="GO780" s="664" t="e">
        <f>SUMIF(DS761:EN761,GO761,DS780:EN780)</f>
        <v>#N/A</v>
      </c>
      <c r="GP780" s="668" t="e">
        <f>SUMIF(DS761:GK761,GP761,DS780:GK780)</f>
        <v>#N/A</v>
      </c>
      <c r="GQ780" s="668" t="e">
        <f>SUMIF(DS761:GK761,GQ761,DS780:GK780)</f>
        <v>#N/A</v>
      </c>
      <c r="GR780" s="668" t="e">
        <f>SUMIF(DS761:GK761,GR761,DS780:GK780)</f>
        <v>#N/A</v>
      </c>
      <c r="GS780" s="668" t="e">
        <f>SUMIF(DS761:GK761,GS761,DS780:GK780)</f>
        <v>#N/A</v>
      </c>
      <c r="GT780" s="668" t="e">
        <f>SUMIF(DS761:GK761,GT761,DS780:GK780)</f>
        <v>#N/A</v>
      </c>
      <c r="GU780" s="668" t="e">
        <f>SUMIF(DS761:GK761,GU761,DS780:GK780)</f>
        <v>#N/A</v>
      </c>
      <c r="GV780" s="668" t="e">
        <f>SUMIF(DS761:GK761,GV761,DS780:GK780)</f>
        <v>#N/A</v>
      </c>
      <c r="GW780" s="668" t="e">
        <f>SUMIF(DS761:GK761,GW761,DS780:GK780)</f>
        <v>#N/A</v>
      </c>
      <c r="GX780" s="668" t="e">
        <f>SUMIF(DS761:GK761,GX761,DS780:GK780)</f>
        <v>#N/A</v>
      </c>
      <c r="GY780" s="668" t="e">
        <f>SUMIF(DS761:GK761,GY761,DS780:GK780)</f>
        <v>#N/A</v>
      </c>
      <c r="GZ780" s="646" t="e">
        <f>#REF!=SUM(GO780:GY780)</f>
        <v>#REF!</v>
      </c>
      <c r="HB780" s="668" t="e">
        <f>IF(GZ780,0,(#REF!-SUM(GO780:GY780))*INDEX(AK762:AT769,MATCH(GN780,AI762:AI769,0),MATCH(HB773,AK761:AT761,0)))</f>
        <v>#REF!</v>
      </c>
      <c r="HC780" s="668" t="e">
        <f>IF(GZ780,0,(#REF!-SUM(GO780:GY780))*INDEX(AK762:AT769,MATCH(GN780,AI762:AI769,0),MATCH(HC773,AK761:AT761,0)))</f>
        <v>#REF!</v>
      </c>
      <c r="HD780" s="668" t="e">
        <f>IF(GZ780,0,(#REF!-SUM(GO780:GY780))*INDEX(AK762:AT769,MATCH(GN780,AI762:AI769,0),MATCH(HD773,AK761:AT761,0)))</f>
        <v>#REF!</v>
      </c>
      <c r="HE780" s="668" t="e">
        <f>IF(GZ780,0,(#REF!-SUM(GO780:GY780))*INDEX(AK762:AT769,MATCH(GN780,AI762:AI769,0),MATCH(HE773,AK761:AT761,0)))</f>
        <v>#REF!</v>
      </c>
      <c r="HF780" s="668" t="e">
        <f>IF(GZ780,0,(#REF!-SUM(GO780:GY780))*INDEX(AK762:AT769,MATCH(GN780,AI762:AI769,0),MATCH(HF773,AK761:AT761,0)))</f>
        <v>#REF!</v>
      </c>
      <c r="HG780" s="668" t="e">
        <f>IF(GZ780,0,(#REF!-SUM(GO780:GY780))*INDEX(AK762:AT769,MATCH(GN780,AI762:AI769,0),MATCH(HG773,AK761:AT761,0)))</f>
        <v>#REF!</v>
      </c>
      <c r="HH780" s="668" t="e">
        <f>IF(GZ780,0,(#REF!-SUM(GO780:GY780))*INDEX(AK762:AT769,MATCH(GN780,AI762:AI769,0),MATCH(HH773,AK761:AT761,0)))</f>
        <v>#REF!</v>
      </c>
      <c r="HI780" s="668" t="e">
        <f>IF(GZ780,0,(#REF!-SUM(GO780:GY780))*INDEX(AK762:AT769,MATCH(GN780,AI762:AI769,0),MATCH(HI773,AK761:AT761,0)))</f>
        <v>#REF!</v>
      </c>
      <c r="HJ780" s="668" t="e">
        <f>IF(GZ780,0,(#REF!-SUM(GO780:GY780))*INDEX(AK762:AT769,MATCH(GN780,AI762:AI769,0),MATCH(HJ773,AK761:AT761,0)))</f>
        <v>#REF!</v>
      </c>
      <c r="HK780" s="668" t="e">
        <f>IF(GZ780,0,(#REF!-SUM(GO780:GY780))*INDEX(AK762:AT769,MATCH(GN780,AI762:AI769,0),MATCH(HK773,AK761:AT761,0)))</f>
        <v>#REF!</v>
      </c>
      <c r="HL780" s="668" t="e">
        <f>(SUM(HB780:HK780)+SUM(GO780:GY780))=#REF!</f>
        <v>#REF!</v>
      </c>
    </row>
    <row r="781" spans="1:234" hidden="1" x14ac:dyDescent="0.25">
      <c r="A781" s="643" t="s">
        <v>208</v>
      </c>
      <c r="DR781" s="749">
        <v>2030</v>
      </c>
      <c r="DS781" s="665" t="e">
        <f>INDEX(DT756:EA757,MATCH(DR781,DR756:DR757,0),MATCH(DS772,DT754:EA754,0))*INDEX(AJ762:AT769,MATCH(DS772,AI762:AI769,0),MATCH(DS773,AJ761:AT761,0))</f>
        <v>#N/A</v>
      </c>
      <c r="DT781" s="665" t="e">
        <f>INDEX(DT756:EA757,MATCH(DR781,DR756:DR757,0),MATCH(DT772,DT754:EA754,0))*INDEX(AJ762:AT769,MATCH(DT772,AI762:AI769,0),MATCH(DT773,AJ761:AT761,0))</f>
        <v>#N/A</v>
      </c>
      <c r="DU781" s="665" t="e">
        <f>INDEX(DT756:EA757,MATCH(DR781,DR756:DR757,0),MATCH(DU772,DT754:EA754,0))*INDEX(AJ762:AT769,MATCH(DU772,AI762:AI769,0),MATCH(DU773,AJ761:AT761,0))</f>
        <v>#N/A</v>
      </c>
      <c r="DV781" s="665" t="e">
        <f>INDEX(DT756:EA757,MATCH(DR781,DR756:DR757,0),MATCH(DV772,DT754:EA754,0))*INDEX(AJ762:AT769,MATCH(DV772,AI762:AI769,0),MATCH(DV773,AJ761:AT761,0))</f>
        <v>#N/A</v>
      </c>
      <c r="DW781" s="665" t="e">
        <f>INDEX(DT756:EA757,MATCH(DR781,DR756:DR757,0),MATCH(DW772,DT754:EA754,0))*INDEX(AJ762:AT769,MATCH(DW772,AI762:AI769,0),MATCH(DW773,AJ761:AT761,0))</f>
        <v>#N/A</v>
      </c>
      <c r="DX781" s="665" t="e">
        <f>INDEX(DT756:EA757,MATCH(DR781,DR756:DR757,0),MATCH(DX772,DT754:EA754,0))*INDEX(AJ762:AT769,MATCH(DX772,AI762:AI769,0),MATCH(DX773,AJ761:AT761,0))</f>
        <v>#N/A</v>
      </c>
      <c r="DY781" s="665" t="e">
        <f>INDEX(DT756:EA757,MATCH(DR781,DR756:DR757,0),MATCH(DY772,DT754:EA754,0))*INDEX(AJ762:AT769,MATCH(DY772,AI762:AI769,0),MATCH(DY773,AJ761:AT761,0))</f>
        <v>#N/A</v>
      </c>
      <c r="DZ781" s="665" t="e">
        <f>INDEX(DT756:EA757,MATCH(DR781,DR756:DR757,0),MATCH(DZ772,DT754:EA754,0))*INDEX(AJ762:AT769,MATCH(DZ772,AI762:AI769,0),MATCH(DZ773,AJ761:AT761,0))</f>
        <v>#N/A</v>
      </c>
      <c r="EA781" s="665" t="e">
        <f>INDEX(DT756:EA757,MATCH(DR781,DR756:DR757,0),MATCH(EA772,DT754:EA754,0))*INDEX(AJ762:AT769,MATCH(EA772,AI762:AI769,0),MATCH(EA773,AJ761:AT761,0))</f>
        <v>#N/A</v>
      </c>
      <c r="EB781" s="665" t="e">
        <f>INDEX(DT756:EA757,MATCH(DR781,DR756:DR757,0),MATCH(EB772,DT754:EA754,0))*INDEX(AJ762:AT769,MATCH(EB772,AI762:AI769,0),MATCH(EB773,AJ761:AT761,0))</f>
        <v>#N/A</v>
      </c>
      <c r="EC781" s="665" t="e">
        <f>INDEX(DT756:EA757,MATCH(DR781,DR756:DR757,0),MATCH(EC772,DT754:EA754,0))*INDEX(AJ762:AT769,MATCH(EC772,AI762:AI769,0),MATCH(EC773,AJ761:AT761,0))</f>
        <v>#N/A</v>
      </c>
      <c r="ED781" s="665" t="e">
        <f>INDEX(DT756:EA757,MATCH(DR781,DR756:DR757,0),MATCH(ED772,DT754:EA754,0))*INDEX(AJ762:AT769,MATCH(ED772,AI762:AI769,0),MATCH(ED773,AJ761:AT761,0))</f>
        <v>#N/A</v>
      </c>
      <c r="EE781" s="665" t="e">
        <f>INDEX(DT756:EA757,MATCH(DR781,DR756:DR757,0),MATCH(EE772,DT754:EA754,0))*INDEX(AJ762:AT769,MATCH(EE772,AI762:AI769,0),MATCH(EE773,AJ761:AT761,0))</f>
        <v>#N/A</v>
      </c>
      <c r="EF781" s="665" t="e">
        <f>INDEX(DT756:EA757,MATCH(DR781,DR756:DR757,0),MATCH(EF772,DT754:EA754,0))*INDEX(AJ762:AT769,MATCH(EF772,AI762:AI769,0),MATCH(EF773,AJ761:AT761,0))</f>
        <v>#N/A</v>
      </c>
      <c r="EG781" s="665" t="e">
        <f>INDEX(DT756:EA757,MATCH(DR781,DR756:DR757,0),MATCH(EG772,DT754:EA754,0))*INDEX(AJ762:AT769,MATCH(EG772,AI762:AI769,0),MATCH(EG773,AJ761:AT761,0))</f>
        <v>#N/A</v>
      </c>
      <c r="EH781" s="665" t="e">
        <f>INDEX(DT756:EA757,MATCH(DR781,DR756:DR757,0),MATCH(EH772,DT754:EA754,0))*INDEX(AJ762:AT769,MATCH(EH772,AI762:AI769,0),MATCH(EH773,AJ761:AT761,0))</f>
        <v>#N/A</v>
      </c>
      <c r="EI781" s="665" t="e">
        <f>INDEX(DT756:EA757,MATCH(DR781,DR756:DR757,0),MATCH(EI772,DT754:EA754,0))*INDEX(AJ762:AT769,MATCH(EI772,AI762:AI769,0),MATCH(EI773,AJ761:AT761,0))</f>
        <v>#N/A</v>
      </c>
      <c r="EJ781" s="665" t="e">
        <f>INDEX(DT756:EA757,MATCH(DR781,DR756:DR757,0),MATCH(EJ772,DT754:EA754,0))*INDEX(AJ762:AT769,MATCH(EJ772,AI762:AI769,0),MATCH(EJ773,AJ761:AT761,0))</f>
        <v>#N/A</v>
      </c>
      <c r="EK781" s="665" t="e">
        <f>INDEX(DT756:EA757,MATCH(DR781,DR756:DR757,0),MATCH(EK772,DT754:EA754,0))*INDEX(AJ762:AT769,MATCH(EK772,AI762:AI769,0),MATCH(EK773,AJ761:AT761,0))</f>
        <v>#N/A</v>
      </c>
      <c r="EL781" s="665" t="e">
        <f>INDEX(DT756:EA757,MATCH(DR781,DR756:DR757,0),MATCH(EL772,DT754:EA754,0))*INDEX(AJ762:AT769,MATCH(EL772,AI762:AI769,0),MATCH(EL773,AJ761:AT761,0))</f>
        <v>#N/A</v>
      </c>
      <c r="EM781" s="665" t="e">
        <f>INDEX(DT756:EA757,MATCH(DR781,DR756:DR757,0),MATCH(EM772,DT754:EA754,0))*INDEX(AJ762:AT769,MATCH(EM772,AI762:AI769,0),MATCH(EM773,AJ761:AT761,0))</f>
        <v>#N/A</v>
      </c>
      <c r="EN781" s="665" t="e">
        <f>INDEX(DT756:EA757,MATCH(DR781,DR756:DR757,0),MATCH(EN772,DT754:EA754,0))*INDEX(AJ762:AT769,MATCH(EN772,AI762:AI769,0),MATCH(EN773,AJ761:AT761,0))</f>
        <v>#N/A</v>
      </c>
      <c r="EO781" s="665" t="e">
        <f>INDEX(DT756:EA757,MATCH(DR781,DR756:DR757,0),MATCH(EO772,DT754:EA754,0))*INDEX(AJ762:AT769,MATCH(EO772,AI762:AI769,0),MATCH(EO773,AJ761:AT761,0))</f>
        <v>#N/A</v>
      </c>
      <c r="EP781" s="665" t="e">
        <f>INDEX(DT756:EA757,MATCH(DR781,DR756:DR757,0),MATCH(EP772,DT754:EA754,0))*INDEX(AJ762:AT769,MATCH(EP772,AI762:AI769,0),MATCH(EP773,AJ761:AT761,0))</f>
        <v>#N/A</v>
      </c>
      <c r="EQ781" s="665" t="e">
        <f>INDEX(DT756:EA757,MATCH(DR781,DR756:DR757,0),MATCH(EQ772,DT754:EA754,0))*INDEX(AJ762:AT769,MATCH(EQ772,AI762:AI769,0),MATCH(EQ773,AJ761:AT761,0))</f>
        <v>#N/A</v>
      </c>
      <c r="ER781" s="665" t="e">
        <f>INDEX(DT756:EA757,MATCH(DR781,DR756:DR757,0),MATCH(ER772,DT754:EA754,0))*INDEX(AJ762:AT769,MATCH(ER772,AI762:AI769,0),MATCH(ER773,AJ761:AT761,0))</f>
        <v>#N/A</v>
      </c>
      <c r="ES781" s="665" t="e">
        <f>INDEX(DT756:EA757,MATCH(DR781,DR756:DR757,0),MATCH(ES772,DT754:EA754,0))*INDEX(AJ762:AT769,MATCH(ES772,AI762:AI769,0),MATCH(ES773,AJ761:AT761,0))</f>
        <v>#N/A</v>
      </c>
      <c r="ET781" s="665" t="e">
        <f>INDEX(DT756:EA757,MATCH(DR781,DR756:DR757,0),MATCH(ET772,DT754:EA754,0))*INDEX(AJ762:AT769,MATCH(ET772,AI762:AI769,0),MATCH(ET773,AJ761:AT761,0))</f>
        <v>#N/A</v>
      </c>
      <c r="EU781" s="665" t="e">
        <f>INDEX(DT756:EA757,MATCH(DR781,DR756:DR757,0),MATCH(EU772,DT754:EA754,0))*INDEX(AJ762:AT769,MATCH(EU772,AI762:AI769,0),MATCH(EU773,AJ761:AT761,0))</f>
        <v>#N/A</v>
      </c>
      <c r="EV781" s="665" t="e">
        <f>INDEX(DT756:EA757,MATCH(DR781,DR756:DR757,0),MATCH(EV772,DT754:EA754,0))*INDEX(AJ762:AT769,MATCH(EV772,AI762:AI769,0),MATCH(EV773,AJ761:AT761,0))</f>
        <v>#N/A</v>
      </c>
      <c r="EW781" s="665" t="e">
        <f>INDEX(DT756:EA757,MATCH(DR781,DR756:DR757,0),MATCH(EW772,DT754:EA754,0))*INDEX(AJ762:AT769,MATCH(EW772,AI762:AI769,0),MATCH(EW773,AJ761:AT761,0))</f>
        <v>#N/A</v>
      </c>
      <c r="EX781" s="665" t="e">
        <f>INDEX(DT756:EA757,MATCH(DR781,DR756:DR757,0),MATCH(EX772,DT754:EA754,0))*INDEX(AJ762:AT769,MATCH(EX772,AI762:AI769,0),MATCH(EX773,AJ761:AT761,0))</f>
        <v>#N/A</v>
      </c>
      <c r="EY781" s="665" t="e">
        <f>INDEX(DT756:EA757,MATCH(DR781,DR756:DR757,0),MATCH(EY772,DT754:EA754,0))*INDEX(AJ762:AT769,MATCH(EY772,AI762:AI769,0),MATCH(EY773,AJ761:AT761,0))</f>
        <v>#N/A</v>
      </c>
      <c r="EZ781" s="665" t="e">
        <f>INDEX(DT756:EA757,MATCH(DR781,DR756:DR757,0),MATCH(EZ772,DT754:EA754,0))*INDEX(AJ762:AT769,MATCH(EZ772,AI762:AI769,0),MATCH(EZ773,AJ761:AT761,0))</f>
        <v>#N/A</v>
      </c>
      <c r="FA781" s="665" t="e">
        <f>INDEX(DT756:EA757,MATCH(DR781,DR756:DR757,0),MATCH(FA772,DT754:EA754,0))*INDEX(AJ762:AT769,MATCH(FA772,AI762:AI769,0),MATCH(FA773,AJ761:AT761,0))</f>
        <v>#N/A</v>
      </c>
      <c r="FB781" s="665" t="e">
        <f>INDEX(DT756:EA757,MATCH(DR781,DR756:DR757,0),MATCH(FB772,DT754:EA754,0))*INDEX(AJ762:AT769,MATCH(FB772,AI762:AI769,0),MATCH(FB773,AJ761:AT761,0))</f>
        <v>#N/A</v>
      </c>
      <c r="FC781" s="665" t="e">
        <f>INDEX(DT756:EA757,MATCH(DR781,DR756:DR757,0),MATCH(FC772,DT754:EA754,0))*INDEX(AJ762:AT769,MATCH(FC772,AI762:AI769,0),MATCH(FC773,AJ761:AT761,0))</f>
        <v>#N/A</v>
      </c>
      <c r="FD781" s="665" t="e">
        <f>INDEX(DT756:EA757,MATCH(DR781,DR756:DR757,0),MATCH(FD772,DT754:EA754,0))*INDEX(AJ762:AT769,MATCH(FD772,AI762:AI769,0),MATCH(FD773,AJ761:AT761,0))</f>
        <v>#N/A</v>
      </c>
      <c r="FE781" s="665" t="e">
        <f>INDEX(DT756:EA757,MATCH(DR781,DR756:DR757,0),MATCH(FE772,DT754:EA754,0))*INDEX(AJ762:AT769,MATCH(FE772,AI762:AI769,0),MATCH(FE773,AJ761:AT761,0))</f>
        <v>#N/A</v>
      </c>
      <c r="FF781" s="665" t="e">
        <f>INDEX(DT756:EA757,MATCH(DR781,DR756:DR757,0),MATCH(FF772,DT754:EA754,0))*INDEX(AJ762:AT769,MATCH(FF772,AI762:AI769,0),MATCH(FF773,AJ761:AT761,0))</f>
        <v>#N/A</v>
      </c>
      <c r="FG781" s="665" t="e">
        <f>INDEX(DT756:EA757,MATCH(DR781,DR756:DR757,0),MATCH(FG772,DT754:EA754,0))*INDEX(AJ762:AT769,MATCH(FG772,AI762:AI769,0),MATCH(FG773,AJ761:AT761,0))</f>
        <v>#N/A</v>
      </c>
      <c r="FH781" s="665" t="e">
        <f>INDEX(DT756:EA757,MATCH(DR781,DR756:DR757,0),MATCH(FH772,DT754:EA754,0))*INDEX(AJ762:AT769,MATCH(FH772,AI762:AI769,0),MATCH(FH773,AJ761:AT761,0))</f>
        <v>#N/A</v>
      </c>
      <c r="FI781" s="665" t="e">
        <f>INDEX(DT756:EA757,MATCH(DR781,DR756:DR757,0),MATCH(FI772,DT754:EA754,0))*INDEX(AJ762:AT769,MATCH(FI772,AI762:AI769,0),MATCH(FI773,AJ761:AT761,0))</f>
        <v>#N/A</v>
      </c>
      <c r="FJ781" s="665" t="e">
        <f>INDEX(DT756:EA757,MATCH(DR781,DR756:DR757,0),MATCH(FJ772,DT754:EA754,0))*INDEX(AJ762:AT769,MATCH(FJ772,AI762:AI769,0),MATCH(FJ773,AJ761:AT761,0))</f>
        <v>#N/A</v>
      </c>
      <c r="FK781" s="665" t="e">
        <f>INDEX(DT756:EA757,MATCH(DR781,DR756:DR757,0),MATCH(FK772,DT754:EA754,0))*INDEX(AJ762:AT769,MATCH(FK772,AI762:AI769,0),MATCH(FK773,AJ761:AT761,0))</f>
        <v>#N/A</v>
      </c>
      <c r="FL781" s="665" t="e">
        <f>INDEX(DT756:EA757,MATCH(DR781,DR756:DR757,0),MATCH(FL772,DT754:EA754,0))*INDEX(AJ762:AT769,MATCH(FL772,AI762:AI769,0),MATCH(FL773,AJ761:AT761,0))</f>
        <v>#N/A</v>
      </c>
      <c r="FM781" s="665" t="e">
        <f>INDEX(DT756:EA757,MATCH(DR781,DR756:DR757,0),MATCH(FM772,DT754:EA754,0))*INDEX(AJ762:AT769,MATCH(FM772,AI762:AI769,0),MATCH(FM773,AJ761:AT761,0))</f>
        <v>#N/A</v>
      </c>
      <c r="FN781" s="665" t="e">
        <f>INDEX(DT756:EA757,MATCH(DR781,DR756:DR757,0),MATCH(FN772,DT754:EA754,0))*INDEX(AJ762:AT769,MATCH(FN772,AI762:AI769,0),MATCH(FN773,AJ761:AT761,0))</f>
        <v>#N/A</v>
      </c>
      <c r="FO781" s="665" t="e">
        <f>INDEX(DT756:EA757,MATCH(DR781,DR756:DR757,0),MATCH(FO772,DT754:EA754,0))*INDEX(AJ762:AT769,MATCH(FO772,AI762:AI769,0),MATCH(FO773,AJ761:AT761,0))</f>
        <v>#N/A</v>
      </c>
      <c r="FP781" s="665" t="e">
        <f>INDEX(DT756:EA757,MATCH(DR781,DR756:DR757,0),MATCH(FP772,DT754:EA754,0))*INDEX(AJ762:AT769,MATCH(FP772,AI762:AI769,0),MATCH(FP773,AJ761:AT761,0))</f>
        <v>#N/A</v>
      </c>
      <c r="FQ781" s="665" t="e">
        <f>INDEX(DT756:EA757,MATCH(DR781,DR756:DR757,0),MATCH(FQ772,DT754:EA754,0))*INDEX(AJ762:AT769,MATCH(FQ772,AI762:AI769,0),MATCH(FQ773,AJ761:AT761,0))</f>
        <v>#N/A</v>
      </c>
      <c r="FR781" s="665" t="e">
        <f>INDEX(DT756:EA757,MATCH(DR781,DR756:DR757,0),MATCH(FR772,DT754:EA754,0))*INDEX(AJ762:AT769,MATCH(FR772,AI762:AI769,0),MATCH(FR773,AJ761:AT761,0))</f>
        <v>#N/A</v>
      </c>
      <c r="FS781" s="665" t="e">
        <f>INDEX(DT756:EA757,MATCH(DR781,DR756:DR757,0),MATCH(FS772,DT754:EA754,0))*INDEX(AJ762:AT769,MATCH(FS772,AI762:AI769,0),MATCH(FS773,AJ761:AT761,0))</f>
        <v>#N/A</v>
      </c>
      <c r="FT781" s="665" t="e">
        <f>INDEX(DT756:EA757,MATCH(DR781,DR756:DR757,0),MATCH(FT772,DT754:EA754,0))*INDEX(AJ762:AT769,MATCH(FT772,AI762:AI769,0),MATCH(FT773,AJ761:AT761,0))</f>
        <v>#N/A</v>
      </c>
      <c r="FU781" s="665" t="e">
        <f>INDEX(DT756:EA757,MATCH(DR781,DR756:DR757,0),MATCH(FU772,DT754:EA754,0))*INDEX(AJ762:AT769,MATCH(FU772,AI762:AI769,0),MATCH(FU773,AJ761:AT761,0))</f>
        <v>#N/A</v>
      </c>
      <c r="FV781" s="665" t="e">
        <f>INDEX(DT756:EA757,MATCH(DR781,DR756:DR757,0),MATCH(FV772,DT754:EA754,0))*INDEX(AJ762:AT769,MATCH(FV772,AI762:AI769,0),MATCH(FV773,AJ761:AT761,0))</f>
        <v>#N/A</v>
      </c>
      <c r="FW781" s="665" t="e">
        <f>INDEX(DT756:EA757,MATCH(DR781,DR756:DR757,0),MATCH(FW772,DT754:EA754,0))*INDEX(AJ762:AT769,MATCH(FW772,AI762:AI769,0),MATCH(FW773,AJ761:AT761,0))</f>
        <v>#N/A</v>
      </c>
      <c r="FX781" s="665" t="e">
        <f>INDEX(DT756:EA757,MATCH(DR781,DR756:DR757,0),MATCH(FX772,DT754:EA754,0))*INDEX(AJ762:AT769,MATCH(FX772,AI762:AI769,0),MATCH(FX773,AJ761:AT761,0))</f>
        <v>#N/A</v>
      </c>
      <c r="FY781" s="665" t="e">
        <f>INDEX(DT756:EA757,MATCH(DR781,DR756:DR757,0),MATCH(FY772,DT754:EA754,0))*INDEX(AJ762:AT769,MATCH(FY772,AI762:AI769,0),MATCH(FY773,AJ761:AT761,0))</f>
        <v>#N/A</v>
      </c>
      <c r="FZ781" s="665" t="e">
        <f>INDEX(DT756:EA757,MATCH(DR781,DR756:DR757,0),MATCH(FZ772,DT754:EA754,0))*INDEX(AJ762:AT769,MATCH(FZ772,AI762:AI769,0),MATCH(FZ773,AJ761:AT761,0))</f>
        <v>#N/A</v>
      </c>
      <c r="GA781" s="665" t="e">
        <f>INDEX(DT756:EA757,MATCH(DR781,DR756:DR757,0),MATCH(GA772,DT754:EA754,0))*INDEX(AJ762:AT769,MATCH(GA772,AI762:AI769,0),MATCH(GA773,AJ761:AT761,0))</f>
        <v>#N/A</v>
      </c>
      <c r="GB781" s="665" t="e">
        <f>INDEX(DT756:EA757,MATCH(DR781,DR756:DR757,0),MATCH(GB772,DT754:EA754,0))*INDEX(AJ762:AT769,MATCH(GB772,AI762:AI769,0),MATCH(GB773,AJ761:AT761,0))</f>
        <v>#N/A</v>
      </c>
      <c r="GC781" s="665" t="e">
        <f>INDEX(DT756:EA757,MATCH(DR781,DR756:DR757,0),MATCH(GC772,DT754:EA754,0))*INDEX(AJ762:AT769,MATCH(GC772,AI762:AI769,0),MATCH(GC773,AJ761:AT761,0))</f>
        <v>#N/A</v>
      </c>
      <c r="GD781" s="665" t="e">
        <f>INDEX(DT756:EA757,MATCH(DR781,DR756:DR757,0),MATCH(GD772,DT754:EA754,0))*INDEX(AJ762:AT769,MATCH(GD772,AI762:AI769,0),MATCH(GD773,AJ761:AT761,0))</f>
        <v>#N/A</v>
      </c>
      <c r="GE781" s="665" t="e">
        <f>INDEX(DT756:EA757,MATCH(DR781,DR756:DR757,0),MATCH(GE772,DT754:EA754,0))*INDEX(AJ762:AT769,MATCH(GE772,AI762:AI769,0),MATCH(GE773,AJ761:AT761,0))</f>
        <v>#N/A</v>
      </c>
      <c r="GF781" s="665" t="e">
        <f>INDEX(DT756:EA757,MATCH(DR781,DR756:DR757,0),MATCH(GF772,DT754:EA754,0))*INDEX(AJ762:AT769,MATCH(GF772,AI762:AI769,0),MATCH(GF773,AJ761:AT761,0))</f>
        <v>#N/A</v>
      </c>
      <c r="GG781" s="665" t="e">
        <f>INDEX(DT756:EA757,MATCH(DR781,DR756:DR757,0),MATCH(GG772,DT754:EA754,0))*INDEX(AJ762:AT769,MATCH(GG772,AI762:AI769,0),MATCH(GG773,AJ761:AT761,0))</f>
        <v>#N/A</v>
      </c>
      <c r="GH781" s="665" t="e">
        <f>INDEX(DT756:EA757,MATCH(DR781,DR756:DR757,0),MATCH(GH772,DT754:EA754,0))*INDEX(AJ762:AT769,MATCH(GH772,AI762:AI769,0),MATCH(GH773,AJ761:AT761,0))</f>
        <v>#N/A</v>
      </c>
      <c r="GI781" s="665" t="e">
        <f>INDEX(DT756:EA757,MATCH(DR781,DR756:DR757,0),MATCH(GI772,DT754:EA754,0))*INDEX(AJ762:AT769,MATCH(GI772,AI762:AI769,0),MATCH(GI773,AJ761:AT761,0))</f>
        <v>#N/A</v>
      </c>
      <c r="GJ781" s="665" t="e">
        <f>INDEX(DT756:EA757,MATCH(DR781,DR756:DR757,0),MATCH(GJ772,DT754:EA754,0))*INDEX(AJ762:AT769,MATCH(GJ772,AI762:AI769,0),MATCH(GJ773,AJ761:AT761,0))</f>
        <v>#N/A</v>
      </c>
      <c r="GK781" s="665" t="e">
        <f>INDEX(DT756:EA757,MATCH(DR781,DR756:DR757,0),MATCH(GK772,DT754:EA754,0))*INDEX(AJ762:AT769,MATCH(GK772,AI762:AI769,0),MATCH(GK773,AJ761:AT761,0))</f>
        <v>#N/A</v>
      </c>
      <c r="GL781" s="665" t="e">
        <f>SUM(DS781:GK781)=#REF!-SUM(HB781:HK781)</f>
        <v>#N/A</v>
      </c>
      <c r="GN781" s="749">
        <v>2030</v>
      </c>
      <c r="GO781" s="664" t="e">
        <f>SUMIF(DS761:EN761,GO761,DS781:EN781)</f>
        <v>#N/A</v>
      </c>
      <c r="GP781" s="668" t="e">
        <f>SUMIF(DS761:GK761,GP761,DS781:GK781)</f>
        <v>#N/A</v>
      </c>
      <c r="GQ781" s="668" t="e">
        <f>SUMIF(DS761:GK761,GQ761,DS781:GK781)</f>
        <v>#N/A</v>
      </c>
      <c r="GR781" s="668" t="e">
        <f>SUMIF(DS761:GK761,GR761,DS781:GK781)</f>
        <v>#N/A</v>
      </c>
      <c r="GS781" s="668" t="e">
        <f>SUMIF(DS761:GK761,GS761,DS781:GK781)</f>
        <v>#N/A</v>
      </c>
      <c r="GT781" s="668" t="e">
        <f>SUMIF(DS761:GK761,GT761,DS781:GK781)</f>
        <v>#N/A</v>
      </c>
      <c r="GU781" s="668" t="e">
        <f>SUMIF(DS761:GK761,GU761,DS781:GK781)</f>
        <v>#N/A</v>
      </c>
      <c r="GV781" s="668" t="e">
        <f>SUMIF(DS761:GK761,GV761,DS781:GK781)</f>
        <v>#N/A</v>
      </c>
      <c r="GW781" s="668" t="e">
        <f>SUMIF(DS761:GK761,GW761,DS781:GK781)</f>
        <v>#N/A</v>
      </c>
      <c r="GX781" s="668" t="e">
        <f>SUMIF(DS761:GK761,GX761,DS781:GK781)</f>
        <v>#N/A</v>
      </c>
      <c r="GY781" s="668" t="e">
        <f>SUMIF(DS761:GK761,GY761,DS781:GK781)</f>
        <v>#N/A</v>
      </c>
      <c r="GZ781" s="646" t="e">
        <f>#REF!=SUM(GO781:GY781)</f>
        <v>#REF!</v>
      </c>
      <c r="HB781" s="668" t="e">
        <f>IF(GZ781,0,(#REF!-SUM(GO781:GY781))*INDEX(AK762:AT769,MATCH(GN781,AI762:AI769,0),MATCH(HB773,AK761:AT761,0)))</f>
        <v>#REF!</v>
      </c>
      <c r="HC781" s="668" t="e">
        <f>IF(GZ781,0,(#REF!-SUM(GO781:GY781))*INDEX(AK762:AT769,MATCH(GN781,AI762:AI769,0),MATCH(HC773,AK761:AT761,0)))</f>
        <v>#REF!</v>
      </c>
      <c r="HD781" s="668" t="e">
        <f>IF(GZ781,0,(#REF!-SUM(GO781:GY781))*INDEX(AK762:AT769,MATCH(GN781,AI762:AI769,0),MATCH(HD773,AK761:AT761,0)))</f>
        <v>#REF!</v>
      </c>
      <c r="HE781" s="668" t="e">
        <f>IF(GZ781,0,(#REF!-SUM(GO781:GY781))*INDEX(AK762:AT769,MATCH(GN781,AI762:AI769,0),MATCH(HE773,AK761:AT761,0)))</f>
        <v>#REF!</v>
      </c>
      <c r="HF781" s="668" t="e">
        <f>IF(GZ781,0,(#REF!-SUM(GO781:GY781))*INDEX(AK762:AT769,MATCH(GN781,AI762:AI769,0),MATCH(HF773,AK761:AT761,0)))</f>
        <v>#REF!</v>
      </c>
      <c r="HG781" s="668" t="e">
        <f>IF(GZ781,0,(#REF!-SUM(GO781:GY781))*INDEX(AK762:AT769,MATCH(GN781,AI762:AI769,0),MATCH(HG773,AK761:AT761,0)))</f>
        <v>#REF!</v>
      </c>
      <c r="HH781" s="668" t="e">
        <f>IF(GZ781,0,(#REF!-SUM(GO781:GY781))*INDEX(AK762:AT769,MATCH(GN781,AI762:AI769,0),MATCH(HH773,AK761:AT761,0)))</f>
        <v>#REF!</v>
      </c>
      <c r="HI781" s="668" t="e">
        <f>IF(GZ781,0,(#REF!-SUM(GO781:GY781))*INDEX(AK762:AT769,MATCH(GN781,AI762:AI769,0),MATCH(HI773,AK761:AT761,0)))</f>
        <v>#REF!</v>
      </c>
      <c r="HJ781" s="668" t="e">
        <f>IF(GZ781,0,(#REF!-SUM(GO781:GY781))*INDEX(AK762:AT769,MATCH(GN781,AI762:AI769,0),MATCH(HJ773,AK761:AT761,0)))</f>
        <v>#REF!</v>
      </c>
      <c r="HK781" s="668" t="e">
        <f>IF(GZ781,0,(#REF!-SUM(GO781:GY781))*INDEX(AK762:AT769,MATCH(GN781,AI762:AI769,0),MATCH(HK773,AK761:AT761,0)))</f>
        <v>#REF!</v>
      </c>
      <c r="HL781" s="668" t="e">
        <f>(SUM(HB781:HK781)+SUM(GO781:GY781))=#REF!</f>
        <v>#REF!</v>
      </c>
    </row>
    <row r="782" spans="1:234" hidden="1" x14ac:dyDescent="0.25">
      <c r="A782" s="643" t="s">
        <v>208</v>
      </c>
    </row>
    <row r="783" spans="1:234" ht="12.75" customHeight="1" x14ac:dyDescent="0.25">
      <c r="D783" s="4" t="s">
        <v>127</v>
      </c>
      <c r="E783" s="764" t="s">
        <v>1694</v>
      </c>
      <c r="F783" s="764"/>
      <c r="G783" s="764"/>
      <c r="H783" s="764"/>
      <c r="I783" s="764"/>
      <c r="J783" s="764"/>
      <c r="K783" s="764"/>
      <c r="L783" s="764"/>
      <c r="M783" s="764"/>
      <c r="N783" s="764"/>
      <c r="O783" s="764"/>
      <c r="P783" s="764"/>
      <c r="Q783" s="764"/>
    </row>
    <row r="784" spans="1:234" ht="12.75" customHeight="1" x14ac:dyDescent="0.25">
      <c r="D784" s="4"/>
      <c r="E784" s="892" t="s">
        <v>1698</v>
      </c>
      <c r="F784" s="892"/>
      <c r="G784" s="892"/>
      <c r="H784" s="892"/>
      <c r="I784" s="892"/>
      <c r="J784" s="892"/>
      <c r="K784" s="892"/>
      <c r="L784" s="892"/>
      <c r="M784" s="892"/>
      <c r="N784" s="892"/>
      <c r="O784" s="892"/>
      <c r="P784" s="892"/>
      <c r="Q784" s="892"/>
    </row>
    <row r="785" spans="1:234" ht="5.0999999999999996" customHeight="1" x14ac:dyDescent="0.25"/>
    <row r="786" spans="1:234" ht="5.0999999999999996" customHeight="1" x14ac:dyDescent="0.25">
      <c r="E786" s="676"/>
      <c r="F786" s="677"/>
      <c r="G786" s="677"/>
      <c r="H786" s="677"/>
      <c r="I786" s="677"/>
      <c r="J786" s="677"/>
      <c r="K786" s="677"/>
      <c r="L786" s="677"/>
      <c r="M786" s="677"/>
      <c r="N786" s="677"/>
      <c r="O786" s="677"/>
      <c r="P786" s="677"/>
      <c r="Q786" s="677"/>
    </row>
    <row r="787" spans="1:234" x14ac:dyDescent="0.25">
      <c r="E787" s="678" t="s">
        <v>1682</v>
      </c>
      <c r="F787" s="670"/>
      <c r="G787" s="670"/>
      <c r="H787" s="905">
        <f>E726</f>
        <v>0</v>
      </c>
      <c r="I787" s="906"/>
      <c r="J787" s="906"/>
      <c r="K787" s="906"/>
      <c r="L787" s="906"/>
      <c r="M787" s="906"/>
      <c r="N787" s="906"/>
      <c r="O787" s="906"/>
      <c r="P787" s="906"/>
      <c r="Q787" s="907"/>
    </row>
    <row r="788" spans="1:234" x14ac:dyDescent="0.25">
      <c r="E788" s="678" t="s">
        <v>1836</v>
      </c>
      <c r="F788" s="670"/>
      <c r="G788" s="670"/>
      <c r="H788" s="908" t="s">
        <v>1522</v>
      </c>
      <c r="I788" s="909"/>
      <c r="J788" s="909"/>
      <c r="K788" s="909"/>
      <c r="L788" s="909"/>
      <c r="M788" s="909"/>
      <c r="N788" s="909"/>
      <c r="O788" s="909"/>
      <c r="P788" s="909"/>
      <c r="Q788" s="910"/>
      <c r="T788" s="679" t="str">
        <f>IF(H788="","",H788)</f>
        <v/>
      </c>
    </row>
    <row r="789" spans="1:234" x14ac:dyDescent="0.25">
      <c r="E789" s="678" t="s">
        <v>1837</v>
      </c>
      <c r="F789" s="670"/>
      <c r="G789" s="670"/>
      <c r="H789" s="905" t="str">
        <f>IF(H788="","",INDEX(E732:E741,MATCH(H788,U732:U741,0)))</f>
        <v/>
      </c>
      <c r="I789" s="906"/>
      <c r="J789" s="906"/>
      <c r="K789" s="906"/>
      <c r="L789" s="906"/>
      <c r="M789" s="906"/>
      <c r="N789" s="906"/>
      <c r="O789" s="906"/>
      <c r="P789" s="906"/>
      <c r="Q789" s="907"/>
    </row>
    <row r="790" spans="1:234" x14ac:dyDescent="0.25">
      <c r="E790" s="678" t="s">
        <v>1838</v>
      </c>
      <c r="F790" s="670"/>
      <c r="G790" s="670"/>
      <c r="H790" s="916" t="str">
        <f>IF(H788="","",INDEX(N732:N741,MATCH(H788,U732:U741,0)))</f>
        <v/>
      </c>
      <c r="I790" s="916"/>
      <c r="J790" s="916"/>
      <c r="K790" s="916"/>
      <c r="L790" s="916"/>
      <c r="M790" s="916"/>
      <c r="N790" s="916"/>
      <c r="O790" s="916"/>
      <c r="P790" s="916"/>
      <c r="Q790" s="916"/>
      <c r="DR790" s="643" t="s">
        <v>1669</v>
      </c>
    </row>
    <row r="791" spans="1:234" x14ac:dyDescent="0.25">
      <c r="E791" s="678"/>
      <c r="F791" s="670"/>
      <c r="G791" s="670"/>
      <c r="H791" s="670"/>
      <c r="I791" s="670"/>
      <c r="J791" s="670"/>
      <c r="K791" s="670"/>
      <c r="L791" s="670"/>
      <c r="M791" s="670"/>
      <c r="N791" s="670"/>
      <c r="O791" s="670"/>
      <c r="P791" s="670"/>
      <c r="Q791" s="670"/>
      <c r="DR791" s="661"/>
      <c r="DS791" s="647">
        <v>2023</v>
      </c>
      <c r="DT791" s="647">
        <v>2024</v>
      </c>
      <c r="DU791" s="647">
        <v>2024</v>
      </c>
      <c r="DV791" s="647">
        <v>2024</v>
      </c>
      <c r="DW791" s="647">
        <v>2024</v>
      </c>
      <c r="DX791" s="647">
        <v>2024</v>
      </c>
      <c r="DY791" s="647">
        <v>2024</v>
      </c>
      <c r="DZ791" s="647">
        <v>2024</v>
      </c>
      <c r="EA791" s="647">
        <v>2024</v>
      </c>
      <c r="EB791" s="647">
        <v>2024</v>
      </c>
      <c r="EC791" s="647">
        <v>2024</v>
      </c>
      <c r="ED791" s="647">
        <v>2025</v>
      </c>
      <c r="EE791" s="647">
        <v>2025</v>
      </c>
      <c r="EF791" s="647">
        <v>2025</v>
      </c>
      <c r="EG791" s="647">
        <v>2025</v>
      </c>
      <c r="EH791" s="647">
        <v>2025</v>
      </c>
      <c r="EI791" s="647">
        <v>2025</v>
      </c>
      <c r="EJ791" s="647">
        <v>2025</v>
      </c>
      <c r="EK791" s="647">
        <v>2025</v>
      </c>
      <c r="EL791" s="647">
        <v>2025</v>
      </c>
      <c r="EM791" s="647">
        <v>2025</v>
      </c>
      <c r="EN791" s="647">
        <v>2026</v>
      </c>
      <c r="EO791" s="647">
        <v>2026</v>
      </c>
      <c r="EP791" s="647">
        <v>2026</v>
      </c>
      <c r="EQ791" s="647">
        <v>2026</v>
      </c>
      <c r="ER791" s="647">
        <v>2026</v>
      </c>
      <c r="ES791" s="647">
        <v>2026</v>
      </c>
      <c r="ET791" s="647">
        <v>2026</v>
      </c>
      <c r="EU791" s="647">
        <v>2026</v>
      </c>
      <c r="EV791" s="647">
        <v>2026</v>
      </c>
      <c r="EW791" s="647">
        <v>2026</v>
      </c>
      <c r="EX791" s="647">
        <v>2027</v>
      </c>
      <c r="EY791" s="647">
        <v>2027</v>
      </c>
      <c r="EZ791" s="647">
        <v>2027</v>
      </c>
      <c r="FA791" s="647">
        <v>2027</v>
      </c>
      <c r="FB791" s="647">
        <v>2027</v>
      </c>
      <c r="FC791" s="647">
        <v>2027</v>
      </c>
      <c r="FD791" s="647">
        <v>2027</v>
      </c>
      <c r="FE791" s="647">
        <v>2027</v>
      </c>
      <c r="FF791" s="647">
        <v>2027</v>
      </c>
      <c r="FG791" s="647">
        <v>2027</v>
      </c>
      <c r="FH791" s="647">
        <v>2028</v>
      </c>
      <c r="FI791" s="647">
        <v>2028</v>
      </c>
      <c r="FJ791" s="647">
        <v>2028</v>
      </c>
      <c r="FK791" s="647">
        <v>2028</v>
      </c>
      <c r="FL791" s="647">
        <v>2028</v>
      </c>
      <c r="FM791" s="647">
        <v>2028</v>
      </c>
      <c r="FN791" s="647">
        <v>2028</v>
      </c>
      <c r="FO791" s="647">
        <v>2028</v>
      </c>
      <c r="FP791" s="647">
        <v>2028</v>
      </c>
      <c r="FQ791" s="647">
        <v>2028</v>
      </c>
      <c r="FR791" s="647">
        <v>2029</v>
      </c>
      <c r="FS791" s="647">
        <v>2029</v>
      </c>
      <c r="FT791" s="647">
        <v>2029</v>
      </c>
      <c r="FU791" s="647">
        <v>2029</v>
      </c>
      <c r="FV791" s="647">
        <v>2029</v>
      </c>
      <c r="FW791" s="647">
        <v>2029</v>
      </c>
      <c r="FX791" s="647">
        <v>2029</v>
      </c>
      <c r="FY791" s="647">
        <v>2029</v>
      </c>
      <c r="FZ791" s="647">
        <v>2029</v>
      </c>
      <c r="GA791" s="647">
        <v>2029</v>
      </c>
      <c r="GB791" s="647">
        <v>2030</v>
      </c>
      <c r="GC791" s="647">
        <v>2030</v>
      </c>
      <c r="GD791" s="647">
        <v>2030</v>
      </c>
      <c r="GE791" s="647">
        <v>2030</v>
      </c>
      <c r="GF791" s="647">
        <v>2030</v>
      </c>
      <c r="GG791" s="647">
        <v>2030</v>
      </c>
      <c r="GH791" s="647">
        <v>2030</v>
      </c>
      <c r="GI791" s="647">
        <v>2030</v>
      </c>
      <c r="GJ791" s="647">
        <v>2030</v>
      </c>
      <c r="GK791" s="647">
        <v>2030</v>
      </c>
      <c r="GL791" s="747" t="s">
        <v>1662</v>
      </c>
      <c r="GO791" s="643" t="s">
        <v>1670</v>
      </c>
    </row>
    <row r="792" spans="1:234" s="643" customFormat="1" ht="24" customHeight="1" x14ac:dyDescent="0.25">
      <c r="B792" s="644"/>
      <c r="C792" s="644"/>
      <c r="D792" s="644"/>
      <c r="E792" s="678"/>
      <c r="F792" s="670"/>
      <c r="G792" s="680" t="s">
        <v>1679</v>
      </c>
      <c r="H792" s="681" t="s">
        <v>1685</v>
      </c>
      <c r="I792" s="681" t="s">
        <v>1651</v>
      </c>
      <c r="J792" s="681" t="s">
        <v>1683</v>
      </c>
      <c r="K792" s="681" t="s">
        <v>1684</v>
      </c>
      <c r="L792" s="681" t="s">
        <v>1436</v>
      </c>
      <c r="M792" s="683" t="s">
        <v>1690</v>
      </c>
      <c r="N792" s="697" t="str">
        <f>IF(G751="","/",G751)</f>
        <v>/</v>
      </c>
      <c r="O792" s="683" t="s">
        <v>410</v>
      </c>
      <c r="P792" s="697" t="str">
        <f>IF(G752="","/",G752)</f>
        <v>/</v>
      </c>
      <c r="Q792" s="698" t="s">
        <v>1725</v>
      </c>
      <c r="R792" s="644"/>
      <c r="DR792" s="662" t="s">
        <v>1665</v>
      </c>
      <c r="DS792" s="647" t="s">
        <v>1664</v>
      </c>
      <c r="DT792" s="647" t="str">
        <f t="shared" ref="DT792" si="3139">E755</f>
        <v/>
      </c>
      <c r="DU792" s="647" t="str">
        <f t="shared" ref="DU792" si="3140">F755</f>
        <v/>
      </c>
      <c r="DV792" s="647" t="str">
        <f t="shared" ref="DV792" si="3141">G755</f>
        <v/>
      </c>
      <c r="DW792" s="647" t="str">
        <f t="shared" ref="DW792" si="3142">H755</f>
        <v/>
      </c>
      <c r="DX792" s="647" t="str">
        <f t="shared" ref="DX792" si="3143">I755</f>
        <v/>
      </c>
      <c r="DY792" s="647" t="str">
        <f t="shared" ref="DY792" si="3144">J755</f>
        <v/>
      </c>
      <c r="DZ792" s="647" t="str">
        <f t="shared" ref="DZ792" si="3145">K755</f>
        <v/>
      </c>
      <c r="EA792" s="647" t="str">
        <f t="shared" ref="EA792" si="3146">L755</f>
        <v/>
      </c>
      <c r="EB792" s="647" t="str">
        <f t="shared" ref="EB792" si="3147">M755</f>
        <v/>
      </c>
      <c r="EC792" s="647" t="str">
        <f t="shared" ref="EC792" si="3148">N755</f>
        <v/>
      </c>
      <c r="ED792" s="647" t="str">
        <f t="shared" ref="ED792" si="3149">E755</f>
        <v/>
      </c>
      <c r="EE792" s="647" t="str">
        <f t="shared" ref="EE792" si="3150">F755</f>
        <v/>
      </c>
      <c r="EF792" s="647" t="str">
        <f t="shared" ref="EF792" si="3151">G755</f>
        <v/>
      </c>
      <c r="EG792" s="647" t="str">
        <f t="shared" ref="EG792" si="3152">H755</f>
        <v/>
      </c>
      <c r="EH792" s="647" t="str">
        <f t="shared" ref="EH792" si="3153">I755</f>
        <v/>
      </c>
      <c r="EI792" s="647" t="str">
        <f t="shared" ref="EI792" si="3154">J755</f>
        <v/>
      </c>
      <c r="EJ792" s="647" t="str">
        <f t="shared" ref="EJ792" si="3155">K755</f>
        <v/>
      </c>
      <c r="EK792" s="647" t="str">
        <f t="shared" ref="EK792" si="3156">L755</f>
        <v/>
      </c>
      <c r="EL792" s="647" t="str">
        <f t="shared" ref="EL792" si="3157">M755</f>
        <v/>
      </c>
      <c r="EM792" s="647" t="str">
        <f t="shared" ref="EM792" si="3158">N755</f>
        <v/>
      </c>
      <c r="EN792" s="647" t="str">
        <f t="shared" ref="EN792" si="3159">E755</f>
        <v/>
      </c>
      <c r="EO792" s="647" t="str">
        <f t="shared" ref="EO792" si="3160">F755</f>
        <v/>
      </c>
      <c r="EP792" s="647" t="str">
        <f t="shared" ref="EP792" si="3161">G755</f>
        <v/>
      </c>
      <c r="EQ792" s="647" t="str">
        <f t="shared" ref="EQ792" si="3162">H755</f>
        <v/>
      </c>
      <c r="ER792" s="647" t="str">
        <f t="shared" ref="ER792" si="3163">I755</f>
        <v/>
      </c>
      <c r="ES792" s="647" t="str">
        <f t="shared" ref="ES792" si="3164">J755</f>
        <v/>
      </c>
      <c r="ET792" s="647" t="str">
        <f t="shared" ref="ET792" si="3165">K755</f>
        <v/>
      </c>
      <c r="EU792" s="647" t="str">
        <f t="shared" ref="EU792" si="3166">L755</f>
        <v/>
      </c>
      <c r="EV792" s="647" t="str">
        <f t="shared" ref="EV792" si="3167">M755</f>
        <v/>
      </c>
      <c r="EW792" s="647" t="str">
        <f t="shared" ref="EW792" si="3168">N755</f>
        <v/>
      </c>
      <c r="EX792" s="647" t="str">
        <f t="shared" ref="EX792" si="3169">E755</f>
        <v/>
      </c>
      <c r="EY792" s="647" t="str">
        <f t="shared" ref="EY792" si="3170">F755</f>
        <v/>
      </c>
      <c r="EZ792" s="647" t="str">
        <f t="shared" ref="EZ792" si="3171">G755</f>
        <v/>
      </c>
      <c r="FA792" s="647" t="str">
        <f t="shared" ref="FA792" si="3172">H755</f>
        <v/>
      </c>
      <c r="FB792" s="647" t="str">
        <f t="shared" ref="FB792" si="3173">I755</f>
        <v/>
      </c>
      <c r="FC792" s="647" t="str">
        <f t="shared" ref="FC792" si="3174">J755</f>
        <v/>
      </c>
      <c r="FD792" s="647" t="str">
        <f t="shared" ref="FD792" si="3175">K755</f>
        <v/>
      </c>
      <c r="FE792" s="647" t="str">
        <f t="shared" ref="FE792" si="3176">L755</f>
        <v/>
      </c>
      <c r="FF792" s="647" t="str">
        <f t="shared" ref="FF792" si="3177">M755</f>
        <v/>
      </c>
      <c r="FG792" s="647" t="str">
        <f t="shared" ref="FG792" si="3178">N755</f>
        <v/>
      </c>
      <c r="FH792" s="647" t="str">
        <f t="shared" ref="FH792" si="3179">E755</f>
        <v/>
      </c>
      <c r="FI792" s="647" t="str">
        <f t="shared" ref="FI792" si="3180">F755</f>
        <v/>
      </c>
      <c r="FJ792" s="647" t="str">
        <f t="shared" ref="FJ792" si="3181">G755</f>
        <v/>
      </c>
      <c r="FK792" s="647" t="str">
        <f t="shared" ref="FK792" si="3182">H755</f>
        <v/>
      </c>
      <c r="FL792" s="647" t="str">
        <f t="shared" ref="FL792" si="3183">I755</f>
        <v/>
      </c>
      <c r="FM792" s="647" t="str">
        <f t="shared" ref="FM792" si="3184">J755</f>
        <v/>
      </c>
      <c r="FN792" s="647" t="str">
        <f t="shared" ref="FN792" si="3185">K755</f>
        <v/>
      </c>
      <c r="FO792" s="647" t="str">
        <f t="shared" ref="FO792" si="3186">L755</f>
        <v/>
      </c>
      <c r="FP792" s="647" t="str">
        <f t="shared" ref="FP792" si="3187">M755</f>
        <v/>
      </c>
      <c r="FQ792" s="647" t="str">
        <f t="shared" ref="FQ792" si="3188">N755</f>
        <v/>
      </c>
      <c r="FR792" s="647" t="str">
        <f t="shared" ref="FR792" si="3189">E755</f>
        <v/>
      </c>
      <c r="FS792" s="647" t="str">
        <f t="shared" ref="FS792" si="3190">F755</f>
        <v/>
      </c>
      <c r="FT792" s="647" t="str">
        <f t="shared" ref="FT792" si="3191">G755</f>
        <v/>
      </c>
      <c r="FU792" s="647" t="str">
        <f t="shared" ref="FU792" si="3192">H755</f>
        <v/>
      </c>
      <c r="FV792" s="647" t="str">
        <f t="shared" ref="FV792" si="3193">I755</f>
        <v/>
      </c>
      <c r="FW792" s="647" t="str">
        <f t="shared" ref="FW792" si="3194">J755</f>
        <v/>
      </c>
      <c r="FX792" s="647" t="str">
        <f t="shared" ref="FX792" si="3195">K755</f>
        <v/>
      </c>
      <c r="FY792" s="647" t="str">
        <f t="shared" ref="FY792" si="3196">L755</f>
        <v/>
      </c>
      <c r="FZ792" s="647" t="str">
        <f t="shared" ref="FZ792" si="3197">M755</f>
        <v/>
      </c>
      <c r="GA792" s="647" t="str">
        <f t="shared" ref="GA792" si="3198">N755</f>
        <v/>
      </c>
      <c r="GB792" s="647" t="str">
        <f t="shared" ref="GB792" si="3199">E755</f>
        <v/>
      </c>
      <c r="GC792" s="647" t="str">
        <f t="shared" ref="GC792" si="3200">F755</f>
        <v/>
      </c>
      <c r="GD792" s="647" t="str">
        <f t="shared" ref="GD792" si="3201">G755</f>
        <v/>
      </c>
      <c r="GE792" s="647" t="str">
        <f t="shared" ref="GE792" si="3202">H755</f>
        <v/>
      </c>
      <c r="GF792" s="647" t="str">
        <f t="shared" ref="GF792" si="3203">I755</f>
        <v/>
      </c>
      <c r="GG792" s="647" t="str">
        <f t="shared" ref="GG792" si="3204">J755</f>
        <v/>
      </c>
      <c r="GH792" s="647" t="str">
        <f t="shared" ref="GH792" si="3205">K755</f>
        <v/>
      </c>
      <c r="GI792" s="647" t="str">
        <f t="shared" ref="GI792" si="3206">L755</f>
        <v/>
      </c>
      <c r="GJ792" s="647" t="str">
        <f t="shared" ref="GJ792" si="3207">M755</f>
        <v/>
      </c>
      <c r="GK792" s="647" t="str">
        <f t="shared" ref="GK792" si="3208">N755</f>
        <v/>
      </c>
      <c r="GL792" s="748"/>
      <c r="GN792" s="662" t="s">
        <v>1665</v>
      </c>
      <c r="GO792" s="646" t="s">
        <v>1664</v>
      </c>
      <c r="GP792" s="646" t="str">
        <f t="shared" ref="GP792" si="3209">E755</f>
        <v/>
      </c>
      <c r="GQ792" s="646" t="str">
        <f t="shared" ref="GQ792" si="3210">F755</f>
        <v/>
      </c>
      <c r="GR792" s="646" t="str">
        <f t="shared" ref="GR792" si="3211">G755</f>
        <v/>
      </c>
      <c r="GS792" s="646" t="str">
        <f t="shared" ref="GS792" si="3212">H755</f>
        <v/>
      </c>
      <c r="GT792" s="646" t="str">
        <f t="shared" ref="GT792" si="3213">I755</f>
        <v/>
      </c>
      <c r="GU792" s="646" t="str">
        <f t="shared" ref="GU792" si="3214">J755</f>
        <v/>
      </c>
      <c r="GV792" s="646" t="str">
        <f t="shared" ref="GV792" si="3215">K755</f>
        <v/>
      </c>
      <c r="GW792" s="646" t="str">
        <f t="shared" ref="GW792" si="3216">L755</f>
        <v/>
      </c>
      <c r="GX792" s="646" t="str">
        <f t="shared" ref="GX792" si="3217">M755</f>
        <v/>
      </c>
      <c r="GY792" s="646" t="str">
        <f t="shared" ref="GY792" si="3218">N755</f>
        <v/>
      </c>
      <c r="GZ792" s="646" t="s">
        <v>1662</v>
      </c>
      <c r="HM792" s="644"/>
      <c r="HN792" s="644"/>
      <c r="HO792" s="644"/>
      <c r="HP792" s="644"/>
      <c r="HQ792" s="644"/>
      <c r="HR792" s="644"/>
      <c r="HS792" s="644"/>
      <c r="HT792" s="644"/>
      <c r="HU792" s="644"/>
      <c r="HV792" s="644"/>
      <c r="HW792" s="644"/>
      <c r="HX792" s="644"/>
      <c r="HY792" s="644"/>
      <c r="HZ792" s="644"/>
    </row>
    <row r="793" spans="1:234" s="643" customFormat="1" hidden="1" x14ac:dyDescent="0.25">
      <c r="A793" s="643" t="s">
        <v>208</v>
      </c>
      <c r="B793" s="644"/>
      <c r="C793" s="644"/>
      <c r="D793" s="644"/>
      <c r="E793" s="678"/>
      <c r="F793" s="670"/>
      <c r="G793" s="670"/>
      <c r="H793" s="670"/>
      <c r="I793" s="670"/>
      <c r="J793" s="670"/>
      <c r="K793" s="670"/>
      <c r="L793" s="670"/>
      <c r="M793" s="670"/>
      <c r="N793" s="670"/>
      <c r="O793" s="670"/>
      <c r="P793" s="670"/>
      <c r="Q793" s="670"/>
      <c r="R793" s="682"/>
      <c r="DR793" s="749">
        <v>2023</v>
      </c>
      <c r="DS793" s="665">
        <f t="shared" ref="DS793:GD796" si="3219">DS762-DS774</f>
        <v>0</v>
      </c>
      <c r="DT793" s="665">
        <f t="shared" si="3219"/>
        <v>0</v>
      </c>
      <c r="DU793" s="665">
        <f t="shared" si="3219"/>
        <v>0</v>
      </c>
      <c r="DV793" s="665">
        <f t="shared" si="3219"/>
        <v>0</v>
      </c>
      <c r="DW793" s="665">
        <f t="shared" si="3219"/>
        <v>0</v>
      </c>
      <c r="DX793" s="665">
        <f t="shared" si="3219"/>
        <v>0</v>
      </c>
      <c r="DY793" s="665">
        <f t="shared" si="3219"/>
        <v>0</v>
      </c>
      <c r="DZ793" s="665">
        <f t="shared" si="3219"/>
        <v>0</v>
      </c>
      <c r="EA793" s="665">
        <f t="shared" si="3219"/>
        <v>0</v>
      </c>
      <c r="EB793" s="665">
        <f t="shared" si="3219"/>
        <v>0</v>
      </c>
      <c r="EC793" s="665">
        <f t="shared" si="3219"/>
        <v>0</v>
      </c>
      <c r="ED793" s="665">
        <f t="shared" si="3219"/>
        <v>0</v>
      </c>
      <c r="EE793" s="665">
        <f t="shared" si="3219"/>
        <v>0</v>
      </c>
      <c r="EF793" s="665">
        <f t="shared" si="3219"/>
        <v>0</v>
      </c>
      <c r="EG793" s="665">
        <f t="shared" si="3219"/>
        <v>0</v>
      </c>
      <c r="EH793" s="665">
        <f t="shared" si="3219"/>
        <v>0</v>
      </c>
      <c r="EI793" s="665">
        <f t="shared" si="3219"/>
        <v>0</v>
      </c>
      <c r="EJ793" s="665">
        <f t="shared" si="3219"/>
        <v>0</v>
      </c>
      <c r="EK793" s="665">
        <f t="shared" si="3219"/>
        <v>0</v>
      </c>
      <c r="EL793" s="665">
        <f t="shared" si="3219"/>
        <v>0</v>
      </c>
      <c r="EM793" s="665">
        <f t="shared" si="3219"/>
        <v>0</v>
      </c>
      <c r="EN793" s="665">
        <f t="shared" si="3219"/>
        <v>0</v>
      </c>
      <c r="EO793" s="665">
        <f t="shared" si="3219"/>
        <v>0</v>
      </c>
      <c r="EP793" s="665">
        <f t="shared" si="3219"/>
        <v>0</v>
      </c>
      <c r="EQ793" s="665">
        <f t="shared" si="3219"/>
        <v>0</v>
      </c>
      <c r="ER793" s="665">
        <f t="shared" si="3219"/>
        <v>0</v>
      </c>
      <c r="ES793" s="665">
        <f t="shared" si="3219"/>
        <v>0</v>
      </c>
      <c r="ET793" s="665">
        <f t="shared" si="3219"/>
        <v>0</v>
      </c>
      <c r="EU793" s="665">
        <f t="shared" si="3219"/>
        <v>0</v>
      </c>
      <c r="EV793" s="665">
        <f t="shared" si="3219"/>
        <v>0</v>
      </c>
      <c r="EW793" s="665">
        <f t="shared" si="3219"/>
        <v>0</v>
      </c>
      <c r="EX793" s="665">
        <f t="shared" si="3219"/>
        <v>0</v>
      </c>
      <c r="EY793" s="665">
        <f t="shared" si="3219"/>
        <v>0</v>
      </c>
      <c r="EZ793" s="665">
        <f t="shared" si="3219"/>
        <v>0</v>
      </c>
      <c r="FA793" s="665">
        <f t="shared" si="3219"/>
        <v>0</v>
      </c>
      <c r="FB793" s="665">
        <f t="shared" si="3219"/>
        <v>0</v>
      </c>
      <c r="FC793" s="665">
        <f t="shared" si="3219"/>
        <v>0</v>
      </c>
      <c r="FD793" s="665">
        <f t="shared" si="3219"/>
        <v>0</v>
      </c>
      <c r="FE793" s="665">
        <f t="shared" si="3219"/>
        <v>0</v>
      </c>
      <c r="FF793" s="665">
        <f t="shared" si="3219"/>
        <v>0</v>
      </c>
      <c r="FG793" s="665">
        <f t="shared" si="3219"/>
        <v>0</v>
      </c>
      <c r="FH793" s="665">
        <f t="shared" si="3219"/>
        <v>0</v>
      </c>
      <c r="FI793" s="665">
        <f t="shared" si="3219"/>
        <v>0</v>
      </c>
      <c r="FJ793" s="665">
        <f t="shared" si="3219"/>
        <v>0</v>
      </c>
      <c r="FK793" s="665">
        <f t="shared" si="3219"/>
        <v>0</v>
      </c>
      <c r="FL793" s="665">
        <f t="shared" si="3219"/>
        <v>0</v>
      </c>
      <c r="FM793" s="665">
        <f t="shared" si="3219"/>
        <v>0</v>
      </c>
      <c r="FN793" s="665">
        <f t="shared" si="3219"/>
        <v>0</v>
      </c>
      <c r="FO793" s="665">
        <f t="shared" si="3219"/>
        <v>0</v>
      </c>
      <c r="FP793" s="665">
        <f t="shared" si="3219"/>
        <v>0</v>
      </c>
      <c r="FQ793" s="665">
        <f t="shared" si="3219"/>
        <v>0</v>
      </c>
      <c r="FR793" s="665">
        <f t="shared" si="3219"/>
        <v>0</v>
      </c>
      <c r="FS793" s="665">
        <f t="shared" si="3219"/>
        <v>0</v>
      </c>
      <c r="FT793" s="665">
        <f t="shared" si="3219"/>
        <v>0</v>
      </c>
      <c r="FU793" s="665">
        <f t="shared" si="3219"/>
        <v>0</v>
      </c>
      <c r="FV793" s="665">
        <f t="shared" si="3219"/>
        <v>0</v>
      </c>
      <c r="FW793" s="665">
        <f t="shared" si="3219"/>
        <v>0</v>
      </c>
      <c r="FX793" s="665">
        <f t="shared" si="3219"/>
        <v>0</v>
      </c>
      <c r="FY793" s="665">
        <f t="shared" si="3219"/>
        <v>0</v>
      </c>
      <c r="FZ793" s="665">
        <f t="shared" si="3219"/>
        <v>0</v>
      </c>
      <c r="GA793" s="665">
        <f t="shared" si="3219"/>
        <v>0</v>
      </c>
      <c r="GB793" s="665">
        <f t="shared" si="3219"/>
        <v>0</v>
      </c>
      <c r="GC793" s="665">
        <f t="shared" si="3219"/>
        <v>0</v>
      </c>
      <c r="GD793" s="665">
        <f t="shared" si="3219"/>
        <v>0</v>
      </c>
      <c r="GE793" s="665">
        <f t="shared" ref="GE793:GK793" si="3220">GE762-GE774</f>
        <v>0</v>
      </c>
      <c r="GF793" s="665">
        <f t="shared" si="3220"/>
        <v>0</v>
      </c>
      <c r="GG793" s="665">
        <f t="shared" si="3220"/>
        <v>0</v>
      </c>
      <c r="GH793" s="665">
        <f t="shared" si="3220"/>
        <v>0</v>
      </c>
      <c r="GI793" s="665">
        <f t="shared" si="3220"/>
        <v>0</v>
      </c>
      <c r="GJ793" s="665">
        <f t="shared" si="3220"/>
        <v>0</v>
      </c>
      <c r="GK793" s="665">
        <f t="shared" si="3220"/>
        <v>0</v>
      </c>
      <c r="GL793" s="665" t="b">
        <f>SUM(DS793:GK793)+SUM(Y756:AH756)-SUM(HB774:HK774)=Q756</f>
        <v>1</v>
      </c>
      <c r="GN793" s="749">
        <v>2023</v>
      </c>
      <c r="GO793" s="664">
        <f>SUMIF(DS761:GK761,GO761,DS793:GK793)</f>
        <v>0</v>
      </c>
      <c r="GP793" s="668">
        <f>SUMIF(DS761:GK761,GP761,DS793:GK793)</f>
        <v>0</v>
      </c>
      <c r="GQ793" s="668">
        <f>SUMIF(DS761:GK761,GQ761,DS793:GK793)</f>
        <v>0</v>
      </c>
      <c r="GR793" s="668">
        <f>SUMIF(DS761:GK761,GR761,DS793:GK793)</f>
        <v>0</v>
      </c>
      <c r="GS793" s="668">
        <f>SUMIF(DS761:GK761,GS761,DS793:GK793)</f>
        <v>0</v>
      </c>
      <c r="GT793" s="668">
        <f>SUMIF(DS761:GK761,GT761,DS793:GK793)</f>
        <v>0</v>
      </c>
      <c r="GU793" s="668">
        <f>SUMIF(DS761:GK761,GU761,DS793:GK793)</f>
        <v>0</v>
      </c>
      <c r="GV793" s="668">
        <f>SUMIF(DS761:GK761,GV761,DS793:GK793)</f>
        <v>0</v>
      </c>
      <c r="GW793" s="668">
        <f>SUMIF(DS761:GK761,GW761,DS793:GK793)</f>
        <v>0</v>
      </c>
      <c r="GX793" s="668">
        <f>SUMIF(DS761:GK761,GX761,DS793:GK793)</f>
        <v>0</v>
      </c>
      <c r="GY793" s="668">
        <f>SUMIF(DS761:GK761,GY761,DS793:GK793)</f>
        <v>0</v>
      </c>
      <c r="GZ793" s="646" t="b">
        <f>SUM(GO793:GY793)-SUM(HB774:HK774)=(Q756-SUM(Y756:AH756))</f>
        <v>1</v>
      </c>
      <c r="HM793" s="682"/>
      <c r="HN793" s="682"/>
      <c r="HO793" s="682"/>
      <c r="HP793" s="682"/>
      <c r="HQ793" s="682"/>
      <c r="HR793" s="682"/>
      <c r="HS793" s="682"/>
      <c r="HT793" s="682"/>
      <c r="HU793" s="682"/>
      <c r="HV793" s="682"/>
      <c r="HW793" s="682"/>
      <c r="HX793" s="682"/>
      <c r="HY793" s="682"/>
      <c r="HZ793" s="682"/>
    </row>
    <row r="794" spans="1:234" s="643" customFormat="1" x14ac:dyDescent="0.25">
      <c r="B794" s="644"/>
      <c r="C794" s="644"/>
      <c r="D794" s="644"/>
      <c r="E794" s="678"/>
      <c r="F794" s="670"/>
      <c r="G794" s="652">
        <v>2024</v>
      </c>
      <c r="H794" s="656">
        <f>IF(G794&gt;CNTR_ReportingYear,"",INDEX(E757:N757,MATCH(T788,E755:N755,0)))</f>
        <v>0</v>
      </c>
      <c r="I794" s="656">
        <f>IF(G794&gt;CNTR_ReportingYear,"",INDEX(GP794:GY800,MATCH(G794,GN794:GN800,0),MATCH(T788,GP792:GY792,0))-INDEX(HB775:HK781,MATCH(G794,GN775:GN781,0),MATCH(T788,HB773:HK773,0))+INDEX(Y756:AH757,MATCH(G794,D756:D757,0),MATCH(T788,Y755:AH755,0)))</f>
        <v>0</v>
      </c>
      <c r="J794" s="656">
        <f>IF(G794&gt;CNTR_ReportingYear,"",SUMIFS(AX762:DP762,AX761:DP761,T788))</f>
        <v>0</v>
      </c>
      <c r="K794" s="656">
        <f>IF(G794&gt;CNTR_ReportingYear,"",SUMIFS(AX763:DP763,AX761:DP761,T788))</f>
        <v>0</v>
      </c>
      <c r="L794" s="656">
        <f>IF(G794&gt;CNTR_ReportingYear,"",INDEX(GP775:GY781,MATCH(G794,GN775:GN781,0),MATCH(T788,GP773:GY773,0))+INDEX(HB775:HK781,MATCH(G794,GN775:GN781,0),MATCH(T788,HB773:HK773,0)))</f>
        <v>0</v>
      </c>
      <c r="M794" s="674"/>
      <c r="N794" s="588" t="str">
        <f>H792</f>
        <v>Purchase</v>
      </c>
      <c r="O794" s="917" t="s">
        <v>1688</v>
      </c>
      <c r="P794" s="917"/>
      <c r="Q794" s="917"/>
      <c r="R794" s="674"/>
      <c r="DR794" s="749">
        <v>2024</v>
      </c>
      <c r="DS794" s="665">
        <f t="shared" si="3219"/>
        <v>0</v>
      </c>
      <c r="DT794" s="665">
        <f t="shared" si="3219"/>
        <v>0</v>
      </c>
      <c r="DU794" s="665">
        <f t="shared" si="3219"/>
        <v>0</v>
      </c>
      <c r="DV794" s="665">
        <f t="shared" si="3219"/>
        <v>0</v>
      </c>
      <c r="DW794" s="665">
        <f t="shared" si="3219"/>
        <v>0</v>
      </c>
      <c r="DX794" s="665">
        <f t="shared" si="3219"/>
        <v>0</v>
      </c>
      <c r="DY794" s="665">
        <f t="shared" si="3219"/>
        <v>0</v>
      </c>
      <c r="DZ794" s="665">
        <f t="shared" si="3219"/>
        <v>0</v>
      </c>
      <c r="EA794" s="665">
        <f t="shared" si="3219"/>
        <v>0</v>
      </c>
      <c r="EB794" s="665">
        <f t="shared" si="3219"/>
        <v>0</v>
      </c>
      <c r="EC794" s="665">
        <f t="shared" si="3219"/>
        <v>0</v>
      </c>
      <c r="ED794" s="665">
        <f t="shared" si="3219"/>
        <v>0</v>
      </c>
      <c r="EE794" s="665">
        <f t="shared" si="3219"/>
        <v>0</v>
      </c>
      <c r="EF794" s="665">
        <f t="shared" si="3219"/>
        <v>0</v>
      </c>
      <c r="EG794" s="665">
        <f t="shared" si="3219"/>
        <v>0</v>
      </c>
      <c r="EH794" s="665">
        <f t="shared" si="3219"/>
        <v>0</v>
      </c>
      <c r="EI794" s="665">
        <f t="shared" si="3219"/>
        <v>0</v>
      </c>
      <c r="EJ794" s="665">
        <f t="shared" si="3219"/>
        <v>0</v>
      </c>
      <c r="EK794" s="665">
        <f t="shared" si="3219"/>
        <v>0</v>
      </c>
      <c r="EL794" s="665">
        <f t="shared" si="3219"/>
        <v>0</v>
      </c>
      <c r="EM794" s="665">
        <f t="shared" si="3219"/>
        <v>0</v>
      </c>
      <c r="EN794" s="665">
        <f t="shared" si="3219"/>
        <v>0</v>
      </c>
      <c r="EO794" s="665">
        <f t="shared" si="3219"/>
        <v>0</v>
      </c>
      <c r="EP794" s="665">
        <f t="shared" si="3219"/>
        <v>0</v>
      </c>
      <c r="EQ794" s="665">
        <f t="shared" si="3219"/>
        <v>0</v>
      </c>
      <c r="ER794" s="665">
        <f t="shared" si="3219"/>
        <v>0</v>
      </c>
      <c r="ES794" s="665">
        <f t="shared" si="3219"/>
        <v>0</v>
      </c>
      <c r="ET794" s="665">
        <f t="shared" si="3219"/>
        <v>0</v>
      </c>
      <c r="EU794" s="665">
        <f t="shared" si="3219"/>
        <v>0</v>
      </c>
      <c r="EV794" s="665">
        <f t="shared" si="3219"/>
        <v>0</v>
      </c>
      <c r="EW794" s="665">
        <f t="shared" si="3219"/>
        <v>0</v>
      </c>
      <c r="EX794" s="665">
        <f t="shared" si="3219"/>
        <v>0</v>
      </c>
      <c r="EY794" s="665">
        <f t="shared" si="3219"/>
        <v>0</v>
      </c>
      <c r="EZ794" s="665">
        <f t="shared" si="3219"/>
        <v>0</v>
      </c>
      <c r="FA794" s="665">
        <f t="shared" si="3219"/>
        <v>0</v>
      </c>
      <c r="FB794" s="665">
        <f t="shared" si="3219"/>
        <v>0</v>
      </c>
      <c r="FC794" s="665">
        <f t="shared" si="3219"/>
        <v>0</v>
      </c>
      <c r="FD794" s="665">
        <f t="shared" si="3219"/>
        <v>0</v>
      </c>
      <c r="FE794" s="665">
        <f t="shared" si="3219"/>
        <v>0</v>
      </c>
      <c r="FF794" s="665">
        <f t="shared" si="3219"/>
        <v>0</v>
      </c>
      <c r="FG794" s="665">
        <f t="shared" si="3219"/>
        <v>0</v>
      </c>
      <c r="FH794" s="665">
        <f t="shared" si="3219"/>
        <v>0</v>
      </c>
      <c r="FI794" s="665">
        <f t="shared" si="3219"/>
        <v>0</v>
      </c>
      <c r="FJ794" s="665">
        <f t="shared" si="3219"/>
        <v>0</v>
      </c>
      <c r="FK794" s="665">
        <f t="shared" si="3219"/>
        <v>0</v>
      </c>
      <c r="FL794" s="665">
        <f t="shared" si="3219"/>
        <v>0</v>
      </c>
      <c r="FM794" s="665">
        <f t="shared" si="3219"/>
        <v>0</v>
      </c>
      <c r="FN794" s="665">
        <f t="shared" si="3219"/>
        <v>0</v>
      </c>
      <c r="FO794" s="665">
        <f t="shared" si="3219"/>
        <v>0</v>
      </c>
      <c r="FP794" s="665">
        <f t="shared" si="3219"/>
        <v>0</v>
      </c>
      <c r="FQ794" s="665">
        <f t="shared" si="3219"/>
        <v>0</v>
      </c>
      <c r="FR794" s="665">
        <f t="shared" si="3219"/>
        <v>0</v>
      </c>
      <c r="FS794" s="665">
        <f t="shared" si="3219"/>
        <v>0</v>
      </c>
      <c r="FT794" s="665">
        <f t="shared" si="3219"/>
        <v>0</v>
      </c>
      <c r="FU794" s="665">
        <f t="shared" si="3219"/>
        <v>0</v>
      </c>
      <c r="FV794" s="665">
        <f t="shared" si="3219"/>
        <v>0</v>
      </c>
      <c r="FW794" s="665">
        <f t="shared" si="3219"/>
        <v>0</v>
      </c>
      <c r="FX794" s="665">
        <f t="shared" si="3219"/>
        <v>0</v>
      </c>
      <c r="FY794" s="665">
        <f t="shared" si="3219"/>
        <v>0</v>
      </c>
      <c r="FZ794" s="665">
        <f t="shared" si="3219"/>
        <v>0</v>
      </c>
      <c r="GA794" s="665">
        <f t="shared" si="3219"/>
        <v>0</v>
      </c>
      <c r="GB794" s="665">
        <f t="shared" si="3219"/>
        <v>0</v>
      </c>
      <c r="GC794" s="665">
        <f t="shared" si="3219"/>
        <v>0</v>
      </c>
      <c r="GD794" s="665">
        <f t="shared" si="3219"/>
        <v>0</v>
      </c>
      <c r="GE794" s="665">
        <f t="shared" ref="GE794:GK794" si="3221">GE763-GE775</f>
        <v>0</v>
      </c>
      <c r="GF794" s="665">
        <f t="shared" si="3221"/>
        <v>0</v>
      </c>
      <c r="GG794" s="665">
        <f t="shared" si="3221"/>
        <v>0</v>
      </c>
      <c r="GH794" s="665">
        <f t="shared" si="3221"/>
        <v>0</v>
      </c>
      <c r="GI794" s="665">
        <f t="shared" si="3221"/>
        <v>0</v>
      </c>
      <c r="GJ794" s="665">
        <f t="shared" si="3221"/>
        <v>0</v>
      </c>
      <c r="GK794" s="665">
        <f t="shared" si="3221"/>
        <v>0</v>
      </c>
      <c r="GL794" s="665" t="b">
        <f>SUM(DS794:GK794)+SUM(Y757:AH757)-SUM(HB775:HK775)=Q757</f>
        <v>1</v>
      </c>
      <c r="GN794" s="749">
        <v>2024</v>
      </c>
      <c r="GO794" s="664">
        <f>SUMIF(DS761:GK761,GO761,DS794:GK794)</f>
        <v>0</v>
      </c>
      <c r="GP794" s="668">
        <f>SUMIF(DS761:GK761,GP761,DS794:GK794)</f>
        <v>0</v>
      </c>
      <c r="GQ794" s="668">
        <f>SUMIF(DS761:GK761,GQ761,DS794:GK794)</f>
        <v>0</v>
      </c>
      <c r="GR794" s="668">
        <f>SUMIF(DS761:GK761,GR761,DS794:GK794)</f>
        <v>0</v>
      </c>
      <c r="GS794" s="668">
        <f>SUMIF(DS761:GK761,GS761,DS794:GK794)</f>
        <v>0</v>
      </c>
      <c r="GT794" s="668">
        <f>SUMIF(DS761:GK761,GT761,DS794:GK794)</f>
        <v>0</v>
      </c>
      <c r="GU794" s="668">
        <f>SUMIF(DS761:GK761,GU761,DS794:GK794)</f>
        <v>0</v>
      </c>
      <c r="GV794" s="668">
        <f>SUMIF(DS761:GK761,GV761,DS794:GK794)</f>
        <v>0</v>
      </c>
      <c r="GW794" s="668">
        <f>SUMIF(DS761:GK761,GW761,DS794:GK794)</f>
        <v>0</v>
      </c>
      <c r="GX794" s="668">
        <f>SUMIF(DS761:GK761,GX761,DS794:GK794)</f>
        <v>0</v>
      </c>
      <c r="GY794" s="668">
        <f>SUMIF(DS761:GK761,GY761,DS794:GK794)</f>
        <v>0</v>
      </c>
      <c r="GZ794" s="646" t="b">
        <f>SUM(GO794:GY794)-SUM(HB775:HK775)=(Q757-SUM(Y757:AH757))</f>
        <v>1</v>
      </c>
      <c r="HM794" s="674"/>
      <c r="HN794" s="674"/>
      <c r="HO794" s="674"/>
      <c r="HP794" s="674"/>
      <c r="HQ794" s="674"/>
      <c r="HR794" s="674"/>
      <c r="HS794" s="674"/>
      <c r="HT794" s="674"/>
      <c r="HU794" s="674"/>
      <c r="HV794" s="674"/>
      <c r="HW794" s="674"/>
      <c r="HX794" s="674"/>
      <c r="HY794" s="674"/>
      <c r="HZ794" s="674"/>
    </row>
    <row r="795" spans="1:234" s="643" customFormat="1" x14ac:dyDescent="0.25">
      <c r="B795" s="644"/>
      <c r="C795" s="644"/>
      <c r="D795" s="644"/>
      <c r="E795" s="678"/>
      <c r="F795" s="670"/>
      <c r="G795" s="644"/>
      <c r="H795" s="644"/>
      <c r="I795" s="644"/>
      <c r="J795" s="644"/>
      <c r="K795" s="644"/>
      <c r="L795" s="644"/>
      <c r="M795" s="674"/>
      <c r="N795" s="588" t="str">
        <f>I792</f>
        <v>Consumption</v>
      </c>
      <c r="O795" s="918" t="s">
        <v>1687</v>
      </c>
      <c r="P795" s="918"/>
      <c r="Q795" s="918"/>
      <c r="R795" s="674"/>
      <c r="DR795" s="749">
        <v>2025</v>
      </c>
      <c r="DS795" s="665" t="e">
        <f t="shared" si="3219"/>
        <v>#REF!</v>
      </c>
      <c r="DT795" s="665" t="e">
        <f t="shared" si="3219"/>
        <v>#N/A</v>
      </c>
      <c r="DU795" s="665" t="e">
        <f t="shared" si="3219"/>
        <v>#N/A</v>
      </c>
      <c r="DV795" s="665" t="e">
        <f t="shared" si="3219"/>
        <v>#N/A</v>
      </c>
      <c r="DW795" s="665" t="e">
        <f t="shared" si="3219"/>
        <v>#N/A</v>
      </c>
      <c r="DX795" s="665" t="e">
        <f t="shared" si="3219"/>
        <v>#N/A</v>
      </c>
      <c r="DY795" s="665" t="e">
        <f t="shared" si="3219"/>
        <v>#N/A</v>
      </c>
      <c r="DZ795" s="665" t="e">
        <f t="shared" si="3219"/>
        <v>#N/A</v>
      </c>
      <c r="EA795" s="665" t="e">
        <f t="shared" si="3219"/>
        <v>#N/A</v>
      </c>
      <c r="EB795" s="665" t="e">
        <f t="shared" si="3219"/>
        <v>#N/A</v>
      </c>
      <c r="EC795" s="665" t="e">
        <f t="shared" si="3219"/>
        <v>#N/A</v>
      </c>
      <c r="ED795" s="665" t="e">
        <f t="shared" si="3219"/>
        <v>#N/A</v>
      </c>
      <c r="EE795" s="665" t="e">
        <f t="shared" si="3219"/>
        <v>#N/A</v>
      </c>
      <c r="EF795" s="665" t="e">
        <f t="shared" si="3219"/>
        <v>#N/A</v>
      </c>
      <c r="EG795" s="665" t="e">
        <f t="shared" si="3219"/>
        <v>#N/A</v>
      </c>
      <c r="EH795" s="665" t="e">
        <f t="shared" si="3219"/>
        <v>#N/A</v>
      </c>
      <c r="EI795" s="665" t="e">
        <f t="shared" si="3219"/>
        <v>#N/A</v>
      </c>
      <c r="EJ795" s="665" t="e">
        <f t="shared" si="3219"/>
        <v>#N/A</v>
      </c>
      <c r="EK795" s="665" t="e">
        <f t="shared" si="3219"/>
        <v>#N/A</v>
      </c>
      <c r="EL795" s="665" t="e">
        <f t="shared" si="3219"/>
        <v>#N/A</v>
      </c>
      <c r="EM795" s="665" t="e">
        <f t="shared" si="3219"/>
        <v>#N/A</v>
      </c>
      <c r="EN795" s="665" t="e">
        <f t="shared" si="3219"/>
        <v>#N/A</v>
      </c>
      <c r="EO795" s="665" t="e">
        <f t="shared" si="3219"/>
        <v>#N/A</v>
      </c>
      <c r="EP795" s="665" t="e">
        <f t="shared" si="3219"/>
        <v>#N/A</v>
      </c>
      <c r="EQ795" s="665" t="e">
        <f t="shared" si="3219"/>
        <v>#N/A</v>
      </c>
      <c r="ER795" s="665" t="e">
        <f t="shared" si="3219"/>
        <v>#N/A</v>
      </c>
      <c r="ES795" s="665" t="e">
        <f t="shared" si="3219"/>
        <v>#N/A</v>
      </c>
      <c r="ET795" s="665" t="e">
        <f t="shared" si="3219"/>
        <v>#N/A</v>
      </c>
      <c r="EU795" s="665" t="e">
        <f t="shared" si="3219"/>
        <v>#N/A</v>
      </c>
      <c r="EV795" s="665" t="e">
        <f t="shared" si="3219"/>
        <v>#N/A</v>
      </c>
      <c r="EW795" s="665" t="e">
        <f t="shared" si="3219"/>
        <v>#N/A</v>
      </c>
      <c r="EX795" s="665" t="e">
        <f t="shared" si="3219"/>
        <v>#N/A</v>
      </c>
      <c r="EY795" s="665" t="e">
        <f t="shared" si="3219"/>
        <v>#N/A</v>
      </c>
      <c r="EZ795" s="665" t="e">
        <f t="shared" si="3219"/>
        <v>#N/A</v>
      </c>
      <c r="FA795" s="665" t="e">
        <f t="shared" si="3219"/>
        <v>#N/A</v>
      </c>
      <c r="FB795" s="665" t="e">
        <f t="shared" si="3219"/>
        <v>#N/A</v>
      </c>
      <c r="FC795" s="665" t="e">
        <f t="shared" si="3219"/>
        <v>#N/A</v>
      </c>
      <c r="FD795" s="665" t="e">
        <f t="shared" si="3219"/>
        <v>#N/A</v>
      </c>
      <c r="FE795" s="665" t="e">
        <f t="shared" si="3219"/>
        <v>#N/A</v>
      </c>
      <c r="FF795" s="665" t="e">
        <f t="shared" si="3219"/>
        <v>#N/A</v>
      </c>
      <c r="FG795" s="665" t="e">
        <f t="shared" si="3219"/>
        <v>#N/A</v>
      </c>
      <c r="FH795" s="665" t="e">
        <f t="shared" si="3219"/>
        <v>#N/A</v>
      </c>
      <c r="FI795" s="665" t="e">
        <f t="shared" si="3219"/>
        <v>#N/A</v>
      </c>
      <c r="FJ795" s="665" t="e">
        <f t="shared" si="3219"/>
        <v>#N/A</v>
      </c>
      <c r="FK795" s="665" t="e">
        <f t="shared" si="3219"/>
        <v>#N/A</v>
      </c>
      <c r="FL795" s="665" t="e">
        <f t="shared" si="3219"/>
        <v>#N/A</v>
      </c>
      <c r="FM795" s="665" t="e">
        <f t="shared" si="3219"/>
        <v>#N/A</v>
      </c>
      <c r="FN795" s="665" t="e">
        <f t="shared" si="3219"/>
        <v>#N/A</v>
      </c>
      <c r="FO795" s="665" t="e">
        <f t="shared" si="3219"/>
        <v>#N/A</v>
      </c>
      <c r="FP795" s="665" t="e">
        <f t="shared" si="3219"/>
        <v>#N/A</v>
      </c>
      <c r="FQ795" s="665" t="e">
        <f t="shared" si="3219"/>
        <v>#N/A</v>
      </c>
      <c r="FR795" s="665" t="e">
        <f t="shared" si="3219"/>
        <v>#N/A</v>
      </c>
      <c r="FS795" s="665" t="e">
        <f t="shared" si="3219"/>
        <v>#N/A</v>
      </c>
      <c r="FT795" s="665" t="e">
        <f t="shared" si="3219"/>
        <v>#N/A</v>
      </c>
      <c r="FU795" s="665" t="e">
        <f t="shared" si="3219"/>
        <v>#N/A</v>
      </c>
      <c r="FV795" s="665" t="e">
        <f t="shared" si="3219"/>
        <v>#N/A</v>
      </c>
      <c r="FW795" s="665" t="e">
        <f t="shared" si="3219"/>
        <v>#N/A</v>
      </c>
      <c r="FX795" s="665" t="e">
        <f t="shared" si="3219"/>
        <v>#N/A</v>
      </c>
      <c r="FY795" s="665" t="e">
        <f t="shared" si="3219"/>
        <v>#N/A</v>
      </c>
      <c r="FZ795" s="665" t="e">
        <f t="shared" si="3219"/>
        <v>#N/A</v>
      </c>
      <c r="GA795" s="665" t="e">
        <f t="shared" si="3219"/>
        <v>#N/A</v>
      </c>
      <c r="GB795" s="665" t="e">
        <f t="shared" si="3219"/>
        <v>#N/A</v>
      </c>
      <c r="GC795" s="665" t="e">
        <f t="shared" si="3219"/>
        <v>#N/A</v>
      </c>
      <c r="GD795" s="665" t="e">
        <f t="shared" si="3219"/>
        <v>#N/A</v>
      </c>
      <c r="GE795" s="665" t="e">
        <f t="shared" ref="GE795:GK795" si="3222">GE764-GE776</f>
        <v>#N/A</v>
      </c>
      <c r="GF795" s="665" t="e">
        <f t="shared" si="3222"/>
        <v>#N/A</v>
      </c>
      <c r="GG795" s="665" t="e">
        <f t="shared" si="3222"/>
        <v>#N/A</v>
      </c>
      <c r="GH795" s="665" t="e">
        <f t="shared" si="3222"/>
        <v>#N/A</v>
      </c>
      <c r="GI795" s="665" t="e">
        <f t="shared" si="3222"/>
        <v>#N/A</v>
      </c>
      <c r="GJ795" s="665" t="e">
        <f t="shared" si="3222"/>
        <v>#N/A</v>
      </c>
      <c r="GK795" s="665" t="e">
        <f t="shared" si="3222"/>
        <v>#N/A</v>
      </c>
      <c r="GL795" s="665" t="e">
        <f>SUM(DS795:GK795)+SUM(#REF!)-SUM(HB776:HK776)=#REF!</f>
        <v>#REF!</v>
      </c>
      <c r="GN795" s="749">
        <v>2025</v>
      </c>
      <c r="GO795" s="664" t="e">
        <f>SUMIF(DS761:GK761,GO761,DS795:GK795)</f>
        <v>#REF!</v>
      </c>
      <c r="GP795" s="668" t="e">
        <f>SUMIF(DS761:GK761,GP761,DS795:GK795)</f>
        <v>#N/A</v>
      </c>
      <c r="GQ795" s="668" t="e">
        <f>SUMIF(DS761:GK761,GQ761,DS795:GK795)</f>
        <v>#N/A</v>
      </c>
      <c r="GR795" s="668" t="e">
        <f>SUMIF(DS761:GK761,GR761,DS795:GK795)</f>
        <v>#N/A</v>
      </c>
      <c r="GS795" s="668" t="e">
        <f>SUMIF(DS761:GK761,GS761,DS795:GK795)</f>
        <v>#N/A</v>
      </c>
      <c r="GT795" s="668" t="e">
        <f>SUMIF(DS761:GK761,GT761,DS795:GK795)</f>
        <v>#N/A</v>
      </c>
      <c r="GU795" s="668" t="e">
        <f>SUMIF(DS761:GK761,GU761,DS795:GK795)</f>
        <v>#N/A</v>
      </c>
      <c r="GV795" s="668" t="e">
        <f>SUMIF(DS761:GK761,GV761,DS795:GK795)</f>
        <v>#N/A</v>
      </c>
      <c r="GW795" s="668" t="e">
        <f>SUMIF(DS761:GK761,GW761,DS795:GK795)</f>
        <v>#N/A</v>
      </c>
      <c r="GX795" s="668" t="e">
        <f>SUMIF(DS761:GK761,GX761,DS795:GK795)</f>
        <v>#N/A</v>
      </c>
      <c r="GY795" s="668" t="e">
        <f>SUMIF(DS761:GK761,GY761,DS795:GK795)</f>
        <v>#N/A</v>
      </c>
      <c r="GZ795" s="646" t="e">
        <f>SUM(GO795:GY795)-SUM(HB776:HK776)=(#REF!-SUM(#REF!))</f>
        <v>#REF!</v>
      </c>
      <c r="HM795" s="674"/>
      <c r="HN795" s="674"/>
      <c r="HO795" s="674"/>
      <c r="HP795" s="674"/>
      <c r="HQ795" s="674"/>
      <c r="HR795" s="674"/>
      <c r="HS795" s="674"/>
      <c r="HT795" s="674"/>
      <c r="HU795" s="674"/>
      <c r="HV795" s="674"/>
      <c r="HW795" s="674"/>
      <c r="HX795" s="674"/>
      <c r="HY795" s="674"/>
      <c r="HZ795" s="674"/>
    </row>
    <row r="796" spans="1:234" s="643" customFormat="1" x14ac:dyDescent="0.25">
      <c r="B796" s="644"/>
      <c r="C796" s="644"/>
      <c r="D796" s="644"/>
      <c r="E796" s="678"/>
      <c r="F796" s="670"/>
      <c r="G796" s="644"/>
      <c r="H796" s="644"/>
      <c r="I796" s="644"/>
      <c r="J796" s="644"/>
      <c r="K796" s="644"/>
      <c r="L796" s="644"/>
      <c r="M796" s="674"/>
      <c r="N796" s="588" t="str">
        <f>J792</f>
        <v>Stock (start)</v>
      </c>
      <c r="O796" s="917" t="s">
        <v>1686</v>
      </c>
      <c r="P796" s="917"/>
      <c r="Q796" s="917"/>
      <c r="R796" s="674"/>
      <c r="DR796" s="749">
        <v>2026</v>
      </c>
      <c r="DS796" s="665" t="e">
        <f t="shared" si="3219"/>
        <v>#REF!</v>
      </c>
      <c r="DT796" s="665" t="e">
        <f t="shared" si="3219"/>
        <v>#N/A</v>
      </c>
      <c r="DU796" s="665" t="e">
        <f t="shared" si="3219"/>
        <v>#N/A</v>
      </c>
      <c r="DV796" s="665" t="e">
        <f t="shared" si="3219"/>
        <v>#N/A</v>
      </c>
      <c r="DW796" s="665" t="e">
        <f t="shared" si="3219"/>
        <v>#N/A</v>
      </c>
      <c r="DX796" s="665" t="e">
        <f t="shared" si="3219"/>
        <v>#N/A</v>
      </c>
      <c r="DY796" s="665" t="e">
        <f t="shared" si="3219"/>
        <v>#N/A</v>
      </c>
      <c r="DZ796" s="665" t="e">
        <f t="shared" si="3219"/>
        <v>#N/A</v>
      </c>
      <c r="EA796" s="665" t="e">
        <f t="shared" si="3219"/>
        <v>#N/A</v>
      </c>
      <c r="EB796" s="665" t="e">
        <f t="shared" si="3219"/>
        <v>#N/A</v>
      </c>
      <c r="EC796" s="665" t="e">
        <f t="shared" si="3219"/>
        <v>#N/A</v>
      </c>
      <c r="ED796" s="665" t="e">
        <f t="shared" si="3219"/>
        <v>#N/A</v>
      </c>
      <c r="EE796" s="665" t="e">
        <f t="shared" si="3219"/>
        <v>#N/A</v>
      </c>
      <c r="EF796" s="665" t="e">
        <f t="shared" si="3219"/>
        <v>#N/A</v>
      </c>
      <c r="EG796" s="665" t="e">
        <f t="shared" si="3219"/>
        <v>#N/A</v>
      </c>
      <c r="EH796" s="665" t="e">
        <f t="shared" si="3219"/>
        <v>#N/A</v>
      </c>
      <c r="EI796" s="665" t="e">
        <f t="shared" si="3219"/>
        <v>#N/A</v>
      </c>
      <c r="EJ796" s="665" t="e">
        <f t="shared" si="3219"/>
        <v>#N/A</v>
      </c>
      <c r="EK796" s="665" t="e">
        <f t="shared" si="3219"/>
        <v>#N/A</v>
      </c>
      <c r="EL796" s="665" t="e">
        <f t="shared" si="3219"/>
        <v>#N/A</v>
      </c>
      <c r="EM796" s="665" t="e">
        <f t="shared" si="3219"/>
        <v>#N/A</v>
      </c>
      <c r="EN796" s="665" t="e">
        <f t="shared" si="3219"/>
        <v>#N/A</v>
      </c>
      <c r="EO796" s="665" t="e">
        <f t="shared" si="3219"/>
        <v>#N/A</v>
      </c>
      <c r="EP796" s="665" t="e">
        <f t="shared" si="3219"/>
        <v>#N/A</v>
      </c>
      <c r="EQ796" s="665" t="e">
        <f t="shared" si="3219"/>
        <v>#N/A</v>
      </c>
      <c r="ER796" s="665" t="e">
        <f t="shared" si="3219"/>
        <v>#N/A</v>
      </c>
      <c r="ES796" s="665" t="e">
        <f t="shared" si="3219"/>
        <v>#N/A</v>
      </c>
      <c r="ET796" s="665" t="e">
        <f t="shared" si="3219"/>
        <v>#N/A</v>
      </c>
      <c r="EU796" s="665" t="e">
        <f t="shared" si="3219"/>
        <v>#N/A</v>
      </c>
      <c r="EV796" s="665" t="e">
        <f t="shared" si="3219"/>
        <v>#N/A</v>
      </c>
      <c r="EW796" s="665" t="e">
        <f t="shared" si="3219"/>
        <v>#N/A</v>
      </c>
      <c r="EX796" s="665" t="e">
        <f t="shared" si="3219"/>
        <v>#N/A</v>
      </c>
      <c r="EY796" s="665" t="e">
        <f t="shared" si="3219"/>
        <v>#N/A</v>
      </c>
      <c r="EZ796" s="665" t="e">
        <f t="shared" si="3219"/>
        <v>#N/A</v>
      </c>
      <c r="FA796" s="665" t="e">
        <f t="shared" si="3219"/>
        <v>#N/A</v>
      </c>
      <c r="FB796" s="665" t="e">
        <f t="shared" si="3219"/>
        <v>#N/A</v>
      </c>
      <c r="FC796" s="665" t="e">
        <f t="shared" si="3219"/>
        <v>#N/A</v>
      </c>
      <c r="FD796" s="665" t="e">
        <f t="shared" si="3219"/>
        <v>#N/A</v>
      </c>
      <c r="FE796" s="665" t="e">
        <f t="shared" si="3219"/>
        <v>#N/A</v>
      </c>
      <c r="FF796" s="665" t="e">
        <f t="shared" si="3219"/>
        <v>#N/A</v>
      </c>
      <c r="FG796" s="665" t="e">
        <f t="shared" si="3219"/>
        <v>#N/A</v>
      </c>
      <c r="FH796" s="665" t="e">
        <f t="shared" si="3219"/>
        <v>#N/A</v>
      </c>
      <c r="FI796" s="665" t="e">
        <f t="shared" si="3219"/>
        <v>#N/A</v>
      </c>
      <c r="FJ796" s="665" t="e">
        <f t="shared" si="3219"/>
        <v>#N/A</v>
      </c>
      <c r="FK796" s="665" t="e">
        <f t="shared" si="3219"/>
        <v>#N/A</v>
      </c>
      <c r="FL796" s="665" t="e">
        <f t="shared" si="3219"/>
        <v>#N/A</v>
      </c>
      <c r="FM796" s="665" t="e">
        <f t="shared" si="3219"/>
        <v>#N/A</v>
      </c>
      <c r="FN796" s="665" t="e">
        <f t="shared" si="3219"/>
        <v>#N/A</v>
      </c>
      <c r="FO796" s="665" t="e">
        <f t="shared" si="3219"/>
        <v>#N/A</v>
      </c>
      <c r="FP796" s="665" t="e">
        <f t="shared" si="3219"/>
        <v>#N/A</v>
      </c>
      <c r="FQ796" s="665" t="e">
        <f t="shared" si="3219"/>
        <v>#N/A</v>
      </c>
      <c r="FR796" s="665" t="e">
        <f t="shared" si="3219"/>
        <v>#N/A</v>
      </c>
      <c r="FS796" s="665" t="e">
        <f t="shared" si="3219"/>
        <v>#N/A</v>
      </c>
      <c r="FT796" s="665" t="e">
        <f t="shared" si="3219"/>
        <v>#N/A</v>
      </c>
      <c r="FU796" s="665" t="e">
        <f t="shared" si="3219"/>
        <v>#N/A</v>
      </c>
      <c r="FV796" s="665" t="e">
        <f t="shared" si="3219"/>
        <v>#N/A</v>
      </c>
      <c r="FW796" s="665" t="e">
        <f t="shared" si="3219"/>
        <v>#N/A</v>
      </c>
      <c r="FX796" s="665" t="e">
        <f t="shared" si="3219"/>
        <v>#N/A</v>
      </c>
      <c r="FY796" s="665" t="e">
        <f t="shared" si="3219"/>
        <v>#N/A</v>
      </c>
      <c r="FZ796" s="665" t="e">
        <f t="shared" si="3219"/>
        <v>#N/A</v>
      </c>
      <c r="GA796" s="665" t="e">
        <f t="shared" si="3219"/>
        <v>#N/A</v>
      </c>
      <c r="GB796" s="665" t="e">
        <f t="shared" si="3219"/>
        <v>#N/A</v>
      </c>
      <c r="GC796" s="665" t="e">
        <f t="shared" si="3219"/>
        <v>#N/A</v>
      </c>
      <c r="GD796" s="665" t="e">
        <f t="shared" ref="GD796:GK796" si="3223">GD765-GD777</f>
        <v>#N/A</v>
      </c>
      <c r="GE796" s="665" t="e">
        <f t="shared" si="3223"/>
        <v>#N/A</v>
      </c>
      <c r="GF796" s="665" t="e">
        <f t="shared" si="3223"/>
        <v>#N/A</v>
      </c>
      <c r="GG796" s="665" t="e">
        <f t="shared" si="3223"/>
        <v>#N/A</v>
      </c>
      <c r="GH796" s="665" t="e">
        <f t="shared" si="3223"/>
        <v>#N/A</v>
      </c>
      <c r="GI796" s="665" t="e">
        <f t="shared" si="3223"/>
        <v>#N/A</v>
      </c>
      <c r="GJ796" s="665" t="e">
        <f t="shared" si="3223"/>
        <v>#N/A</v>
      </c>
      <c r="GK796" s="665" t="e">
        <f t="shared" si="3223"/>
        <v>#N/A</v>
      </c>
      <c r="GL796" s="665" t="e">
        <f>SUM(DS796:GK796)+SUM(#REF!)-SUM(HB777:HK777)=#REF!</f>
        <v>#REF!</v>
      </c>
      <c r="GN796" s="749">
        <v>2026</v>
      </c>
      <c r="GO796" s="664" t="e">
        <f>SUMIF(DS761:GK761,GO761,DS796:GK796)</f>
        <v>#REF!</v>
      </c>
      <c r="GP796" s="668" t="e">
        <f>SUMIF(DS761:GK761,GP761,DS796:GK796)</f>
        <v>#N/A</v>
      </c>
      <c r="GQ796" s="668" t="e">
        <f>SUMIF(DS761:GK761,GQ761,DS796:GK796)</f>
        <v>#N/A</v>
      </c>
      <c r="GR796" s="668" t="e">
        <f>SUMIF(DS761:GK761,GR761,DS796:GK796)</f>
        <v>#N/A</v>
      </c>
      <c r="GS796" s="668" t="e">
        <f>SUMIF(DS761:GK761,GS761,DS796:GK796)</f>
        <v>#N/A</v>
      </c>
      <c r="GT796" s="668" t="e">
        <f>SUMIF(DS761:GK761,GT761,DS796:GK796)</f>
        <v>#N/A</v>
      </c>
      <c r="GU796" s="668" t="e">
        <f>SUMIF(DS761:GK761,GU761,DS796:GK796)</f>
        <v>#N/A</v>
      </c>
      <c r="GV796" s="668" t="e">
        <f>SUMIF(DS761:GK761,GV761,DS796:GK796)</f>
        <v>#N/A</v>
      </c>
      <c r="GW796" s="668" t="e">
        <f>SUMIF(DS761:GK761,GW761,DS796:GK796)</f>
        <v>#N/A</v>
      </c>
      <c r="GX796" s="668" t="e">
        <f>SUMIF(DS761:GK761,GX761,DS796:GK796)</f>
        <v>#N/A</v>
      </c>
      <c r="GY796" s="668" t="e">
        <f>SUMIF(DS761:GK761,GY761,DS796:GK796)</f>
        <v>#N/A</v>
      </c>
      <c r="GZ796" s="646" t="e">
        <f>SUM(GO796:GY796)-SUM(HB777:HK777)=(#REF!-SUM(#REF!))</f>
        <v>#REF!</v>
      </c>
      <c r="HM796" s="674"/>
      <c r="HN796" s="674"/>
      <c r="HO796" s="674"/>
      <c r="HP796" s="674"/>
      <c r="HQ796" s="674"/>
      <c r="HR796" s="674"/>
      <c r="HS796" s="674"/>
      <c r="HT796" s="674"/>
      <c r="HU796" s="674"/>
      <c r="HV796" s="674"/>
      <c r="HW796" s="674"/>
      <c r="HX796" s="674"/>
      <c r="HY796" s="674"/>
      <c r="HZ796" s="674"/>
    </row>
    <row r="797" spans="1:234" s="643" customFormat="1" x14ac:dyDescent="0.25">
      <c r="B797" s="644"/>
      <c r="C797" s="644"/>
      <c r="D797" s="644"/>
      <c r="E797" s="678"/>
      <c r="F797" s="670"/>
      <c r="G797" s="644"/>
      <c r="H797" s="644"/>
      <c r="I797" s="644"/>
      <c r="J797" s="644"/>
      <c r="K797" s="644"/>
      <c r="L797" s="644"/>
      <c r="M797" s="674"/>
      <c r="N797" s="588" t="str">
        <f>K792</f>
        <v>Stock (end)</v>
      </c>
      <c r="O797" s="917" t="s">
        <v>1692</v>
      </c>
      <c r="P797" s="917"/>
      <c r="Q797" s="917"/>
      <c r="R797" s="674"/>
      <c r="DR797" s="749">
        <v>2027</v>
      </c>
      <c r="DS797" s="665" t="e">
        <f t="shared" ref="DS797:GD800" si="3224">DS766-DS778</f>
        <v>#REF!</v>
      </c>
      <c r="DT797" s="665" t="e">
        <f t="shared" si="3224"/>
        <v>#N/A</v>
      </c>
      <c r="DU797" s="665" t="e">
        <f t="shared" si="3224"/>
        <v>#N/A</v>
      </c>
      <c r="DV797" s="665" t="e">
        <f t="shared" si="3224"/>
        <v>#N/A</v>
      </c>
      <c r="DW797" s="665" t="e">
        <f t="shared" si="3224"/>
        <v>#N/A</v>
      </c>
      <c r="DX797" s="665" t="e">
        <f t="shared" si="3224"/>
        <v>#N/A</v>
      </c>
      <c r="DY797" s="665" t="e">
        <f t="shared" si="3224"/>
        <v>#N/A</v>
      </c>
      <c r="DZ797" s="665" t="e">
        <f t="shared" si="3224"/>
        <v>#N/A</v>
      </c>
      <c r="EA797" s="665" t="e">
        <f t="shared" si="3224"/>
        <v>#N/A</v>
      </c>
      <c r="EB797" s="665" t="e">
        <f t="shared" si="3224"/>
        <v>#N/A</v>
      </c>
      <c r="EC797" s="665" t="e">
        <f t="shared" si="3224"/>
        <v>#N/A</v>
      </c>
      <c r="ED797" s="665" t="e">
        <f t="shared" si="3224"/>
        <v>#N/A</v>
      </c>
      <c r="EE797" s="665" t="e">
        <f t="shared" si="3224"/>
        <v>#N/A</v>
      </c>
      <c r="EF797" s="665" t="e">
        <f t="shared" si="3224"/>
        <v>#N/A</v>
      </c>
      <c r="EG797" s="665" t="e">
        <f t="shared" si="3224"/>
        <v>#N/A</v>
      </c>
      <c r="EH797" s="665" t="e">
        <f t="shared" si="3224"/>
        <v>#N/A</v>
      </c>
      <c r="EI797" s="665" t="e">
        <f t="shared" si="3224"/>
        <v>#N/A</v>
      </c>
      <c r="EJ797" s="665" t="e">
        <f t="shared" si="3224"/>
        <v>#N/A</v>
      </c>
      <c r="EK797" s="665" t="e">
        <f t="shared" si="3224"/>
        <v>#N/A</v>
      </c>
      <c r="EL797" s="665" t="e">
        <f t="shared" si="3224"/>
        <v>#N/A</v>
      </c>
      <c r="EM797" s="665" t="e">
        <f t="shared" si="3224"/>
        <v>#N/A</v>
      </c>
      <c r="EN797" s="665" t="e">
        <f t="shared" si="3224"/>
        <v>#N/A</v>
      </c>
      <c r="EO797" s="665" t="e">
        <f t="shared" si="3224"/>
        <v>#N/A</v>
      </c>
      <c r="EP797" s="665" t="e">
        <f t="shared" si="3224"/>
        <v>#N/A</v>
      </c>
      <c r="EQ797" s="665" t="e">
        <f t="shared" si="3224"/>
        <v>#N/A</v>
      </c>
      <c r="ER797" s="665" t="e">
        <f t="shared" si="3224"/>
        <v>#N/A</v>
      </c>
      <c r="ES797" s="665" t="e">
        <f t="shared" si="3224"/>
        <v>#N/A</v>
      </c>
      <c r="ET797" s="665" t="e">
        <f t="shared" si="3224"/>
        <v>#N/A</v>
      </c>
      <c r="EU797" s="665" t="e">
        <f t="shared" si="3224"/>
        <v>#N/A</v>
      </c>
      <c r="EV797" s="665" t="e">
        <f t="shared" si="3224"/>
        <v>#N/A</v>
      </c>
      <c r="EW797" s="665" t="e">
        <f t="shared" si="3224"/>
        <v>#N/A</v>
      </c>
      <c r="EX797" s="665" t="e">
        <f t="shared" si="3224"/>
        <v>#N/A</v>
      </c>
      <c r="EY797" s="665" t="e">
        <f t="shared" si="3224"/>
        <v>#N/A</v>
      </c>
      <c r="EZ797" s="665" t="e">
        <f t="shared" si="3224"/>
        <v>#N/A</v>
      </c>
      <c r="FA797" s="665" t="e">
        <f t="shared" si="3224"/>
        <v>#N/A</v>
      </c>
      <c r="FB797" s="665" t="e">
        <f t="shared" si="3224"/>
        <v>#N/A</v>
      </c>
      <c r="FC797" s="665" t="e">
        <f t="shared" si="3224"/>
        <v>#N/A</v>
      </c>
      <c r="FD797" s="665" t="e">
        <f t="shared" si="3224"/>
        <v>#N/A</v>
      </c>
      <c r="FE797" s="665" t="e">
        <f t="shared" si="3224"/>
        <v>#N/A</v>
      </c>
      <c r="FF797" s="665" t="e">
        <f t="shared" si="3224"/>
        <v>#N/A</v>
      </c>
      <c r="FG797" s="665" t="e">
        <f t="shared" si="3224"/>
        <v>#N/A</v>
      </c>
      <c r="FH797" s="665" t="e">
        <f t="shared" si="3224"/>
        <v>#N/A</v>
      </c>
      <c r="FI797" s="665" t="e">
        <f t="shared" si="3224"/>
        <v>#N/A</v>
      </c>
      <c r="FJ797" s="665" t="e">
        <f t="shared" si="3224"/>
        <v>#N/A</v>
      </c>
      <c r="FK797" s="665" t="e">
        <f t="shared" si="3224"/>
        <v>#N/A</v>
      </c>
      <c r="FL797" s="665" t="e">
        <f t="shared" si="3224"/>
        <v>#N/A</v>
      </c>
      <c r="FM797" s="665" t="e">
        <f t="shared" si="3224"/>
        <v>#N/A</v>
      </c>
      <c r="FN797" s="665" t="e">
        <f t="shared" si="3224"/>
        <v>#N/A</v>
      </c>
      <c r="FO797" s="665" t="e">
        <f t="shared" si="3224"/>
        <v>#N/A</v>
      </c>
      <c r="FP797" s="665" t="e">
        <f t="shared" si="3224"/>
        <v>#N/A</v>
      </c>
      <c r="FQ797" s="665" t="e">
        <f t="shared" si="3224"/>
        <v>#N/A</v>
      </c>
      <c r="FR797" s="665" t="e">
        <f t="shared" si="3224"/>
        <v>#N/A</v>
      </c>
      <c r="FS797" s="665" t="e">
        <f t="shared" si="3224"/>
        <v>#N/A</v>
      </c>
      <c r="FT797" s="665" t="e">
        <f t="shared" si="3224"/>
        <v>#N/A</v>
      </c>
      <c r="FU797" s="665" t="e">
        <f t="shared" si="3224"/>
        <v>#N/A</v>
      </c>
      <c r="FV797" s="665" t="e">
        <f t="shared" si="3224"/>
        <v>#N/A</v>
      </c>
      <c r="FW797" s="665" t="e">
        <f t="shared" si="3224"/>
        <v>#N/A</v>
      </c>
      <c r="FX797" s="665" t="e">
        <f t="shared" si="3224"/>
        <v>#N/A</v>
      </c>
      <c r="FY797" s="665" t="e">
        <f t="shared" si="3224"/>
        <v>#N/A</v>
      </c>
      <c r="FZ797" s="665" t="e">
        <f t="shared" si="3224"/>
        <v>#N/A</v>
      </c>
      <c r="GA797" s="665" t="e">
        <f t="shared" si="3224"/>
        <v>#N/A</v>
      </c>
      <c r="GB797" s="665" t="e">
        <f t="shared" si="3224"/>
        <v>#N/A</v>
      </c>
      <c r="GC797" s="665" t="e">
        <f t="shared" si="3224"/>
        <v>#N/A</v>
      </c>
      <c r="GD797" s="665" t="e">
        <f t="shared" si="3224"/>
        <v>#N/A</v>
      </c>
      <c r="GE797" s="665" t="e">
        <f t="shared" ref="GE797:GK797" si="3225">GE766-GE778</f>
        <v>#N/A</v>
      </c>
      <c r="GF797" s="665" t="e">
        <f t="shared" si="3225"/>
        <v>#N/A</v>
      </c>
      <c r="GG797" s="665" t="e">
        <f t="shared" si="3225"/>
        <v>#N/A</v>
      </c>
      <c r="GH797" s="665" t="e">
        <f t="shared" si="3225"/>
        <v>#N/A</v>
      </c>
      <c r="GI797" s="665" t="e">
        <f t="shared" si="3225"/>
        <v>#N/A</v>
      </c>
      <c r="GJ797" s="665" t="e">
        <f t="shared" si="3225"/>
        <v>#N/A</v>
      </c>
      <c r="GK797" s="665" t="e">
        <f t="shared" si="3225"/>
        <v>#N/A</v>
      </c>
      <c r="GL797" s="665" t="e">
        <f>SUM(DS797:GK797)+SUM(#REF!)-SUM(HB778:HK778)=#REF!</f>
        <v>#REF!</v>
      </c>
      <c r="GN797" s="749">
        <v>2027</v>
      </c>
      <c r="GO797" s="664" t="e">
        <f>SUMIF(DS761:GK761,GO761,DS797:GK797)</f>
        <v>#REF!</v>
      </c>
      <c r="GP797" s="668" t="e">
        <f>SUMIF(DS761:GK761,GP761,DS797:GK797)</f>
        <v>#N/A</v>
      </c>
      <c r="GQ797" s="668" t="e">
        <f>SUMIF(DS761:GK761,GQ761,DS797:GK797)</f>
        <v>#N/A</v>
      </c>
      <c r="GR797" s="668" t="e">
        <f>SUMIF(DS761:GK761,GR761,DS797:GK797)</f>
        <v>#N/A</v>
      </c>
      <c r="GS797" s="668" t="e">
        <f>SUMIF(DS761:GK761,GS761,DS797:GK797)</f>
        <v>#N/A</v>
      </c>
      <c r="GT797" s="668" t="e">
        <f>SUMIF(DS761:GK761,GT761,DS797:GK797)</f>
        <v>#N/A</v>
      </c>
      <c r="GU797" s="668" t="e">
        <f>SUMIF(DS761:GK761,GU761,DS797:GK797)</f>
        <v>#N/A</v>
      </c>
      <c r="GV797" s="668" t="e">
        <f>SUMIF(DS761:GK761,GV761,DS797:GK797)</f>
        <v>#N/A</v>
      </c>
      <c r="GW797" s="668" t="e">
        <f>SUMIF(DS761:GK761,GW761,DS797:GK797)</f>
        <v>#N/A</v>
      </c>
      <c r="GX797" s="668" t="e">
        <f>SUMIF(DS761:GK761,GX761,DS797:GK797)</f>
        <v>#N/A</v>
      </c>
      <c r="GY797" s="668" t="e">
        <f>SUMIF(DS761:GK761,GY761,DS797:GK797)</f>
        <v>#N/A</v>
      </c>
      <c r="GZ797" s="646" t="e">
        <f>SUM(GO797:GY797)-SUM(HB778:HK778)=(#REF!-SUM(#REF!))</f>
        <v>#REF!</v>
      </c>
      <c r="HM797" s="674"/>
      <c r="HN797" s="674"/>
      <c r="HO797" s="674"/>
      <c r="HP797" s="674"/>
      <c r="HQ797" s="674"/>
      <c r="HR797" s="674"/>
      <c r="HS797" s="674"/>
      <c r="HT797" s="674"/>
      <c r="HU797" s="674"/>
      <c r="HV797" s="674"/>
      <c r="HW797" s="674"/>
      <c r="HX797" s="674"/>
      <c r="HY797" s="674"/>
      <c r="HZ797" s="674"/>
    </row>
    <row r="798" spans="1:234" s="643" customFormat="1" x14ac:dyDescent="0.25">
      <c r="B798" s="644"/>
      <c r="C798" s="644"/>
      <c r="D798" s="644"/>
      <c r="E798" s="678"/>
      <c r="F798" s="670"/>
      <c r="G798" s="644"/>
      <c r="H798" s="644"/>
      <c r="I798" s="644"/>
      <c r="J798" s="644"/>
      <c r="K798" s="644"/>
      <c r="L798" s="644"/>
      <c r="M798" s="674"/>
      <c r="N798" s="589" t="str">
        <f>L792</f>
        <v>Export</v>
      </c>
      <c r="O798" s="919" t="s">
        <v>1689</v>
      </c>
      <c r="P798" s="919"/>
      <c r="Q798" s="919"/>
      <c r="R798" s="674"/>
      <c r="DR798" s="749">
        <v>2028</v>
      </c>
      <c r="DS798" s="665" t="e">
        <f t="shared" si="3224"/>
        <v>#REF!</v>
      </c>
      <c r="DT798" s="665" t="e">
        <f t="shared" si="3224"/>
        <v>#N/A</v>
      </c>
      <c r="DU798" s="665" t="e">
        <f t="shared" si="3224"/>
        <v>#N/A</v>
      </c>
      <c r="DV798" s="665" t="e">
        <f t="shared" si="3224"/>
        <v>#N/A</v>
      </c>
      <c r="DW798" s="665" t="e">
        <f t="shared" si="3224"/>
        <v>#N/A</v>
      </c>
      <c r="DX798" s="665" t="e">
        <f t="shared" si="3224"/>
        <v>#N/A</v>
      </c>
      <c r="DY798" s="665" t="e">
        <f t="shared" si="3224"/>
        <v>#N/A</v>
      </c>
      <c r="DZ798" s="665" t="e">
        <f t="shared" si="3224"/>
        <v>#N/A</v>
      </c>
      <c r="EA798" s="665" t="e">
        <f t="shared" si="3224"/>
        <v>#N/A</v>
      </c>
      <c r="EB798" s="665" t="e">
        <f t="shared" si="3224"/>
        <v>#N/A</v>
      </c>
      <c r="EC798" s="665" t="e">
        <f t="shared" si="3224"/>
        <v>#N/A</v>
      </c>
      <c r="ED798" s="665" t="e">
        <f t="shared" si="3224"/>
        <v>#N/A</v>
      </c>
      <c r="EE798" s="665" t="e">
        <f t="shared" si="3224"/>
        <v>#N/A</v>
      </c>
      <c r="EF798" s="665" t="e">
        <f t="shared" si="3224"/>
        <v>#N/A</v>
      </c>
      <c r="EG798" s="665" t="e">
        <f t="shared" si="3224"/>
        <v>#N/A</v>
      </c>
      <c r="EH798" s="665" t="e">
        <f t="shared" si="3224"/>
        <v>#N/A</v>
      </c>
      <c r="EI798" s="665" t="e">
        <f t="shared" si="3224"/>
        <v>#N/A</v>
      </c>
      <c r="EJ798" s="665" t="e">
        <f t="shared" si="3224"/>
        <v>#N/A</v>
      </c>
      <c r="EK798" s="665" t="e">
        <f t="shared" si="3224"/>
        <v>#N/A</v>
      </c>
      <c r="EL798" s="665" t="e">
        <f t="shared" si="3224"/>
        <v>#N/A</v>
      </c>
      <c r="EM798" s="665" t="e">
        <f t="shared" si="3224"/>
        <v>#N/A</v>
      </c>
      <c r="EN798" s="665" t="e">
        <f t="shared" si="3224"/>
        <v>#N/A</v>
      </c>
      <c r="EO798" s="665" t="e">
        <f t="shared" si="3224"/>
        <v>#N/A</v>
      </c>
      <c r="EP798" s="665" t="e">
        <f t="shared" si="3224"/>
        <v>#N/A</v>
      </c>
      <c r="EQ798" s="665" t="e">
        <f t="shared" si="3224"/>
        <v>#N/A</v>
      </c>
      <c r="ER798" s="665" t="e">
        <f t="shared" si="3224"/>
        <v>#N/A</v>
      </c>
      <c r="ES798" s="665" t="e">
        <f t="shared" si="3224"/>
        <v>#N/A</v>
      </c>
      <c r="ET798" s="665" t="e">
        <f t="shared" si="3224"/>
        <v>#N/A</v>
      </c>
      <c r="EU798" s="665" t="e">
        <f t="shared" si="3224"/>
        <v>#N/A</v>
      </c>
      <c r="EV798" s="665" t="e">
        <f t="shared" si="3224"/>
        <v>#N/A</v>
      </c>
      <c r="EW798" s="665" t="e">
        <f t="shared" si="3224"/>
        <v>#N/A</v>
      </c>
      <c r="EX798" s="665" t="e">
        <f t="shared" si="3224"/>
        <v>#N/A</v>
      </c>
      <c r="EY798" s="665" t="e">
        <f t="shared" si="3224"/>
        <v>#N/A</v>
      </c>
      <c r="EZ798" s="665" t="e">
        <f t="shared" si="3224"/>
        <v>#N/A</v>
      </c>
      <c r="FA798" s="665" t="e">
        <f t="shared" si="3224"/>
        <v>#N/A</v>
      </c>
      <c r="FB798" s="665" t="e">
        <f t="shared" si="3224"/>
        <v>#N/A</v>
      </c>
      <c r="FC798" s="665" t="e">
        <f t="shared" si="3224"/>
        <v>#N/A</v>
      </c>
      <c r="FD798" s="665" t="e">
        <f t="shared" si="3224"/>
        <v>#N/A</v>
      </c>
      <c r="FE798" s="665" t="e">
        <f t="shared" si="3224"/>
        <v>#N/A</v>
      </c>
      <c r="FF798" s="665" t="e">
        <f t="shared" si="3224"/>
        <v>#N/A</v>
      </c>
      <c r="FG798" s="665" t="e">
        <f t="shared" si="3224"/>
        <v>#N/A</v>
      </c>
      <c r="FH798" s="665" t="e">
        <f t="shared" si="3224"/>
        <v>#N/A</v>
      </c>
      <c r="FI798" s="665" t="e">
        <f t="shared" si="3224"/>
        <v>#N/A</v>
      </c>
      <c r="FJ798" s="665" t="e">
        <f t="shared" si="3224"/>
        <v>#N/A</v>
      </c>
      <c r="FK798" s="665" t="e">
        <f t="shared" si="3224"/>
        <v>#N/A</v>
      </c>
      <c r="FL798" s="665" t="e">
        <f t="shared" si="3224"/>
        <v>#N/A</v>
      </c>
      <c r="FM798" s="665" t="e">
        <f t="shared" si="3224"/>
        <v>#N/A</v>
      </c>
      <c r="FN798" s="665" t="e">
        <f t="shared" si="3224"/>
        <v>#N/A</v>
      </c>
      <c r="FO798" s="665" t="e">
        <f t="shared" si="3224"/>
        <v>#N/A</v>
      </c>
      <c r="FP798" s="665" t="e">
        <f t="shared" si="3224"/>
        <v>#N/A</v>
      </c>
      <c r="FQ798" s="665" t="e">
        <f t="shared" si="3224"/>
        <v>#N/A</v>
      </c>
      <c r="FR798" s="665" t="e">
        <f t="shared" si="3224"/>
        <v>#N/A</v>
      </c>
      <c r="FS798" s="665" t="e">
        <f t="shared" si="3224"/>
        <v>#N/A</v>
      </c>
      <c r="FT798" s="665" t="e">
        <f t="shared" si="3224"/>
        <v>#N/A</v>
      </c>
      <c r="FU798" s="665" t="e">
        <f t="shared" si="3224"/>
        <v>#N/A</v>
      </c>
      <c r="FV798" s="665" t="e">
        <f t="shared" si="3224"/>
        <v>#N/A</v>
      </c>
      <c r="FW798" s="665" t="e">
        <f t="shared" si="3224"/>
        <v>#N/A</v>
      </c>
      <c r="FX798" s="665" t="e">
        <f t="shared" si="3224"/>
        <v>#N/A</v>
      </c>
      <c r="FY798" s="665" t="e">
        <f t="shared" si="3224"/>
        <v>#N/A</v>
      </c>
      <c r="FZ798" s="665" t="e">
        <f t="shared" si="3224"/>
        <v>#N/A</v>
      </c>
      <c r="GA798" s="665" t="e">
        <f t="shared" si="3224"/>
        <v>#N/A</v>
      </c>
      <c r="GB798" s="665" t="e">
        <f t="shared" si="3224"/>
        <v>#N/A</v>
      </c>
      <c r="GC798" s="665" t="e">
        <f t="shared" si="3224"/>
        <v>#N/A</v>
      </c>
      <c r="GD798" s="665" t="e">
        <f t="shared" si="3224"/>
        <v>#N/A</v>
      </c>
      <c r="GE798" s="665" t="e">
        <f t="shared" ref="GE798:GK798" si="3226">GE767-GE779</f>
        <v>#N/A</v>
      </c>
      <c r="GF798" s="665" t="e">
        <f t="shared" si="3226"/>
        <v>#N/A</v>
      </c>
      <c r="GG798" s="665" t="e">
        <f t="shared" si="3226"/>
        <v>#N/A</v>
      </c>
      <c r="GH798" s="665" t="e">
        <f t="shared" si="3226"/>
        <v>#N/A</v>
      </c>
      <c r="GI798" s="665" t="e">
        <f t="shared" si="3226"/>
        <v>#N/A</v>
      </c>
      <c r="GJ798" s="665" t="e">
        <f t="shared" si="3226"/>
        <v>#N/A</v>
      </c>
      <c r="GK798" s="665" t="e">
        <f t="shared" si="3226"/>
        <v>#N/A</v>
      </c>
      <c r="GL798" s="665" t="e">
        <f>SUM(DS798:GK798)+SUM(#REF!)-SUM(HB779:HK779)=#REF!</f>
        <v>#REF!</v>
      </c>
      <c r="GN798" s="749">
        <v>2028</v>
      </c>
      <c r="GO798" s="664" t="e">
        <f>SUMIF(DS761:GK761,GO761,DS798:GK798)</f>
        <v>#REF!</v>
      </c>
      <c r="GP798" s="668" t="e">
        <f>SUMIF(DS761:GK761,GP761,DS798:GK798)</f>
        <v>#N/A</v>
      </c>
      <c r="GQ798" s="668" t="e">
        <f>SUMIF(DS761:GK761,GQ761,DS798:GK798)</f>
        <v>#N/A</v>
      </c>
      <c r="GR798" s="668" t="e">
        <f>SUMIF(DS761:GK761,GR761,DS798:GK798)</f>
        <v>#N/A</v>
      </c>
      <c r="GS798" s="668" t="e">
        <f>SUMIF(DS761:GK761,GS761,DS798:GK798)</f>
        <v>#N/A</v>
      </c>
      <c r="GT798" s="668" t="e">
        <f>SUMIF(DS761:GK761,GT761,DS798:GK798)</f>
        <v>#N/A</v>
      </c>
      <c r="GU798" s="668" t="e">
        <f>SUMIF(DS761:GK761,GU761,DS798:GK798)</f>
        <v>#N/A</v>
      </c>
      <c r="GV798" s="668" t="e">
        <f>SUMIF(DS761:GK761,GV761,DS798:GK798)</f>
        <v>#N/A</v>
      </c>
      <c r="GW798" s="668" t="e">
        <f>SUMIF(DS761:GK761,GW761,DS798:GK798)</f>
        <v>#N/A</v>
      </c>
      <c r="GX798" s="668" t="e">
        <f>SUMIF(DS761:GK761,GX761,DS798:GK798)</f>
        <v>#N/A</v>
      </c>
      <c r="GY798" s="668" t="e">
        <f>SUMIF(DS761:GK761,GY761,DS798:GK798)</f>
        <v>#N/A</v>
      </c>
      <c r="GZ798" s="646" t="e">
        <f>SUM(GO798:GY798)-SUM(HB779:HK779)=(#REF!-SUM(#REF!))</f>
        <v>#REF!</v>
      </c>
      <c r="HM798" s="674"/>
      <c r="HN798" s="674"/>
      <c r="HO798" s="674"/>
      <c r="HP798" s="674"/>
      <c r="HQ798" s="674"/>
      <c r="HR798" s="674"/>
      <c r="HS798" s="674"/>
      <c r="HT798" s="674"/>
      <c r="HU798" s="674"/>
      <c r="HV798" s="674"/>
      <c r="HW798" s="674"/>
      <c r="HX798" s="674"/>
      <c r="HY798" s="674"/>
      <c r="HZ798" s="674"/>
    </row>
    <row r="799" spans="1:234" s="643" customFormat="1" x14ac:dyDescent="0.25">
      <c r="B799" s="644"/>
      <c r="C799" s="644"/>
      <c r="D799" s="644"/>
      <c r="E799" s="678"/>
      <c r="F799" s="670"/>
      <c r="G799" s="644"/>
      <c r="H799" s="644"/>
      <c r="I799" s="644"/>
      <c r="J799" s="644"/>
      <c r="K799" s="644"/>
      <c r="L799" s="644"/>
      <c r="M799" s="674"/>
      <c r="N799" s="674"/>
      <c r="O799" s="919"/>
      <c r="P799" s="919"/>
      <c r="Q799" s="919"/>
      <c r="R799" s="674"/>
      <c r="DR799" s="749">
        <v>2029</v>
      </c>
      <c r="DS799" s="665" t="e">
        <f t="shared" si="3224"/>
        <v>#REF!</v>
      </c>
      <c r="DT799" s="665" t="e">
        <f t="shared" si="3224"/>
        <v>#N/A</v>
      </c>
      <c r="DU799" s="665" t="e">
        <f t="shared" si="3224"/>
        <v>#N/A</v>
      </c>
      <c r="DV799" s="665" t="e">
        <f t="shared" si="3224"/>
        <v>#N/A</v>
      </c>
      <c r="DW799" s="665" t="e">
        <f t="shared" si="3224"/>
        <v>#N/A</v>
      </c>
      <c r="DX799" s="665" t="e">
        <f t="shared" si="3224"/>
        <v>#N/A</v>
      </c>
      <c r="DY799" s="665" t="e">
        <f t="shared" si="3224"/>
        <v>#N/A</v>
      </c>
      <c r="DZ799" s="665" t="e">
        <f t="shared" si="3224"/>
        <v>#N/A</v>
      </c>
      <c r="EA799" s="665" t="e">
        <f t="shared" si="3224"/>
        <v>#N/A</v>
      </c>
      <c r="EB799" s="665" t="e">
        <f t="shared" si="3224"/>
        <v>#N/A</v>
      </c>
      <c r="EC799" s="665" t="e">
        <f t="shared" si="3224"/>
        <v>#N/A</v>
      </c>
      <c r="ED799" s="665" t="e">
        <f t="shared" si="3224"/>
        <v>#N/A</v>
      </c>
      <c r="EE799" s="665" t="e">
        <f t="shared" si="3224"/>
        <v>#N/A</v>
      </c>
      <c r="EF799" s="665" t="e">
        <f t="shared" si="3224"/>
        <v>#N/A</v>
      </c>
      <c r="EG799" s="665" t="e">
        <f t="shared" si="3224"/>
        <v>#N/A</v>
      </c>
      <c r="EH799" s="665" t="e">
        <f t="shared" si="3224"/>
        <v>#N/A</v>
      </c>
      <c r="EI799" s="665" t="e">
        <f t="shared" si="3224"/>
        <v>#N/A</v>
      </c>
      <c r="EJ799" s="665" t="e">
        <f t="shared" si="3224"/>
        <v>#N/A</v>
      </c>
      <c r="EK799" s="665" t="e">
        <f t="shared" si="3224"/>
        <v>#N/A</v>
      </c>
      <c r="EL799" s="665" t="e">
        <f t="shared" si="3224"/>
        <v>#N/A</v>
      </c>
      <c r="EM799" s="665" t="e">
        <f t="shared" si="3224"/>
        <v>#N/A</v>
      </c>
      <c r="EN799" s="665" t="e">
        <f t="shared" si="3224"/>
        <v>#N/A</v>
      </c>
      <c r="EO799" s="665" t="e">
        <f t="shared" si="3224"/>
        <v>#N/A</v>
      </c>
      <c r="EP799" s="665" t="e">
        <f t="shared" si="3224"/>
        <v>#N/A</v>
      </c>
      <c r="EQ799" s="665" t="e">
        <f t="shared" si="3224"/>
        <v>#N/A</v>
      </c>
      <c r="ER799" s="665" t="e">
        <f t="shared" si="3224"/>
        <v>#N/A</v>
      </c>
      <c r="ES799" s="665" t="e">
        <f t="shared" si="3224"/>
        <v>#N/A</v>
      </c>
      <c r="ET799" s="665" t="e">
        <f t="shared" si="3224"/>
        <v>#N/A</v>
      </c>
      <c r="EU799" s="665" t="e">
        <f t="shared" si="3224"/>
        <v>#N/A</v>
      </c>
      <c r="EV799" s="665" t="e">
        <f t="shared" si="3224"/>
        <v>#N/A</v>
      </c>
      <c r="EW799" s="665" t="e">
        <f t="shared" si="3224"/>
        <v>#N/A</v>
      </c>
      <c r="EX799" s="665" t="e">
        <f t="shared" si="3224"/>
        <v>#N/A</v>
      </c>
      <c r="EY799" s="665" t="e">
        <f t="shared" si="3224"/>
        <v>#N/A</v>
      </c>
      <c r="EZ799" s="665" t="e">
        <f t="shared" si="3224"/>
        <v>#N/A</v>
      </c>
      <c r="FA799" s="665" t="e">
        <f t="shared" si="3224"/>
        <v>#N/A</v>
      </c>
      <c r="FB799" s="665" t="e">
        <f t="shared" si="3224"/>
        <v>#N/A</v>
      </c>
      <c r="FC799" s="665" t="e">
        <f t="shared" si="3224"/>
        <v>#N/A</v>
      </c>
      <c r="FD799" s="665" t="e">
        <f t="shared" si="3224"/>
        <v>#N/A</v>
      </c>
      <c r="FE799" s="665" t="e">
        <f t="shared" si="3224"/>
        <v>#N/A</v>
      </c>
      <c r="FF799" s="665" t="e">
        <f t="shared" si="3224"/>
        <v>#N/A</v>
      </c>
      <c r="FG799" s="665" t="e">
        <f t="shared" si="3224"/>
        <v>#N/A</v>
      </c>
      <c r="FH799" s="665" t="e">
        <f t="shared" si="3224"/>
        <v>#N/A</v>
      </c>
      <c r="FI799" s="665" t="e">
        <f t="shared" si="3224"/>
        <v>#N/A</v>
      </c>
      <c r="FJ799" s="665" t="e">
        <f t="shared" si="3224"/>
        <v>#N/A</v>
      </c>
      <c r="FK799" s="665" t="e">
        <f t="shared" si="3224"/>
        <v>#N/A</v>
      </c>
      <c r="FL799" s="665" t="e">
        <f t="shared" si="3224"/>
        <v>#N/A</v>
      </c>
      <c r="FM799" s="665" t="e">
        <f t="shared" si="3224"/>
        <v>#N/A</v>
      </c>
      <c r="FN799" s="665" t="e">
        <f t="shared" si="3224"/>
        <v>#N/A</v>
      </c>
      <c r="FO799" s="665" t="e">
        <f t="shared" si="3224"/>
        <v>#N/A</v>
      </c>
      <c r="FP799" s="665" t="e">
        <f t="shared" si="3224"/>
        <v>#N/A</v>
      </c>
      <c r="FQ799" s="665" t="e">
        <f t="shared" si="3224"/>
        <v>#N/A</v>
      </c>
      <c r="FR799" s="665" t="e">
        <f t="shared" si="3224"/>
        <v>#N/A</v>
      </c>
      <c r="FS799" s="665" t="e">
        <f t="shared" si="3224"/>
        <v>#N/A</v>
      </c>
      <c r="FT799" s="665" t="e">
        <f t="shared" si="3224"/>
        <v>#N/A</v>
      </c>
      <c r="FU799" s="665" t="e">
        <f t="shared" si="3224"/>
        <v>#N/A</v>
      </c>
      <c r="FV799" s="665" t="e">
        <f t="shared" si="3224"/>
        <v>#N/A</v>
      </c>
      <c r="FW799" s="665" t="e">
        <f t="shared" si="3224"/>
        <v>#N/A</v>
      </c>
      <c r="FX799" s="665" t="e">
        <f t="shared" si="3224"/>
        <v>#N/A</v>
      </c>
      <c r="FY799" s="665" t="e">
        <f t="shared" si="3224"/>
        <v>#N/A</v>
      </c>
      <c r="FZ799" s="665" t="e">
        <f t="shared" si="3224"/>
        <v>#N/A</v>
      </c>
      <c r="GA799" s="665" t="e">
        <f t="shared" si="3224"/>
        <v>#N/A</v>
      </c>
      <c r="GB799" s="665" t="e">
        <f t="shared" si="3224"/>
        <v>#N/A</v>
      </c>
      <c r="GC799" s="665" t="e">
        <f t="shared" si="3224"/>
        <v>#N/A</v>
      </c>
      <c r="GD799" s="665" t="e">
        <f t="shared" si="3224"/>
        <v>#N/A</v>
      </c>
      <c r="GE799" s="665" t="e">
        <f t="shared" ref="GE799:GK799" si="3227">GE768-GE780</f>
        <v>#N/A</v>
      </c>
      <c r="GF799" s="665" t="e">
        <f t="shared" si="3227"/>
        <v>#N/A</v>
      </c>
      <c r="GG799" s="665" t="e">
        <f t="shared" si="3227"/>
        <v>#N/A</v>
      </c>
      <c r="GH799" s="665" t="e">
        <f t="shared" si="3227"/>
        <v>#N/A</v>
      </c>
      <c r="GI799" s="665" t="e">
        <f t="shared" si="3227"/>
        <v>#N/A</v>
      </c>
      <c r="GJ799" s="665" t="e">
        <f t="shared" si="3227"/>
        <v>#N/A</v>
      </c>
      <c r="GK799" s="665" t="e">
        <f t="shared" si="3227"/>
        <v>#N/A</v>
      </c>
      <c r="GL799" s="665" t="e">
        <f>SUM(DS799:GK799)+SUM(#REF!)-SUM(HB780:HK780)=#REF!</f>
        <v>#REF!</v>
      </c>
      <c r="GN799" s="749">
        <v>2029</v>
      </c>
      <c r="GO799" s="664" t="e">
        <f>SUMIF(DS761:GK761,GO761,DS799:GK799)</f>
        <v>#REF!</v>
      </c>
      <c r="GP799" s="668" t="e">
        <f>SUMIF(DS761:GK761,GP761,DS799:GK799)</f>
        <v>#N/A</v>
      </c>
      <c r="GQ799" s="668" t="e">
        <f>SUMIF(DS761:GK761,GQ761,DS799:GK799)</f>
        <v>#N/A</v>
      </c>
      <c r="GR799" s="668" t="e">
        <f>SUMIF(DS761:GK761,GR761,DS799:GK799)</f>
        <v>#N/A</v>
      </c>
      <c r="GS799" s="668" t="e">
        <f>SUMIF(DS761:GK761,GS761,DS799:GK799)</f>
        <v>#N/A</v>
      </c>
      <c r="GT799" s="668" t="e">
        <f>SUMIF(DS761:GK761,GT761,DS799:GK799)</f>
        <v>#N/A</v>
      </c>
      <c r="GU799" s="668" t="e">
        <f>SUMIF(DS761:GK761,GU761,DS799:GK799)</f>
        <v>#N/A</v>
      </c>
      <c r="GV799" s="668" t="e">
        <f>SUMIF(DS761:GK761,GV761,DS799:GK799)</f>
        <v>#N/A</v>
      </c>
      <c r="GW799" s="668" t="e">
        <f>SUMIF(DS761:GK761,GW761,DS799:GK799)</f>
        <v>#N/A</v>
      </c>
      <c r="GX799" s="668" t="e">
        <f>SUMIF(DS761:GK761,GX761,DS799:GK799)</f>
        <v>#N/A</v>
      </c>
      <c r="GY799" s="668" t="e">
        <f>SUMIF(DS761:GK761,GY761,DS799:GK799)</f>
        <v>#N/A</v>
      </c>
      <c r="GZ799" s="646" t="e">
        <f>SUM(GO799:GY799)-SUM(HB780:HK780)=(#REF!-SUM(#REF!))</f>
        <v>#REF!</v>
      </c>
      <c r="HM799" s="674"/>
      <c r="HN799" s="674"/>
      <c r="HO799" s="674"/>
      <c r="HP799" s="674"/>
      <c r="HQ799" s="674"/>
      <c r="HR799" s="674"/>
      <c r="HS799" s="674"/>
      <c r="HT799" s="674"/>
      <c r="HU799" s="674"/>
      <c r="HV799" s="674"/>
      <c r="HW799" s="674"/>
      <c r="HX799" s="674"/>
      <c r="HY799" s="674"/>
      <c r="HZ799" s="674"/>
    </row>
    <row r="800" spans="1:234" s="643" customFormat="1" x14ac:dyDescent="0.25">
      <c r="B800" s="644"/>
      <c r="C800" s="644"/>
      <c r="D800" s="644"/>
      <c r="E800" s="678"/>
      <c r="F800" s="670"/>
      <c r="G800" s="644"/>
      <c r="H800" s="644"/>
      <c r="I800" s="644"/>
      <c r="J800" s="644"/>
      <c r="K800" s="644"/>
      <c r="L800" s="644"/>
      <c r="M800" s="674"/>
      <c r="N800" s="684"/>
      <c r="O800" s="919"/>
      <c r="P800" s="919"/>
      <c r="Q800" s="919"/>
      <c r="R800" s="674"/>
      <c r="DR800" s="749">
        <v>2030</v>
      </c>
      <c r="DS800" s="665" t="e">
        <f t="shared" si="3224"/>
        <v>#REF!</v>
      </c>
      <c r="DT800" s="665" t="e">
        <f t="shared" si="3224"/>
        <v>#N/A</v>
      </c>
      <c r="DU800" s="665" t="e">
        <f t="shared" si="3224"/>
        <v>#N/A</v>
      </c>
      <c r="DV800" s="665" t="e">
        <f t="shared" si="3224"/>
        <v>#N/A</v>
      </c>
      <c r="DW800" s="665" t="e">
        <f t="shared" si="3224"/>
        <v>#N/A</v>
      </c>
      <c r="DX800" s="665" t="e">
        <f t="shared" si="3224"/>
        <v>#N/A</v>
      </c>
      <c r="DY800" s="665" t="e">
        <f t="shared" si="3224"/>
        <v>#N/A</v>
      </c>
      <c r="DZ800" s="665" t="e">
        <f t="shared" si="3224"/>
        <v>#N/A</v>
      </c>
      <c r="EA800" s="665" t="e">
        <f t="shared" si="3224"/>
        <v>#N/A</v>
      </c>
      <c r="EB800" s="665" t="e">
        <f t="shared" si="3224"/>
        <v>#N/A</v>
      </c>
      <c r="EC800" s="665" t="e">
        <f t="shared" si="3224"/>
        <v>#N/A</v>
      </c>
      <c r="ED800" s="665" t="e">
        <f t="shared" si="3224"/>
        <v>#N/A</v>
      </c>
      <c r="EE800" s="665" t="e">
        <f t="shared" si="3224"/>
        <v>#N/A</v>
      </c>
      <c r="EF800" s="665" t="e">
        <f t="shared" si="3224"/>
        <v>#N/A</v>
      </c>
      <c r="EG800" s="665" t="e">
        <f t="shared" si="3224"/>
        <v>#N/A</v>
      </c>
      <c r="EH800" s="665" t="e">
        <f t="shared" si="3224"/>
        <v>#N/A</v>
      </c>
      <c r="EI800" s="665" t="e">
        <f t="shared" si="3224"/>
        <v>#N/A</v>
      </c>
      <c r="EJ800" s="665" t="e">
        <f t="shared" si="3224"/>
        <v>#N/A</v>
      </c>
      <c r="EK800" s="665" t="e">
        <f t="shared" si="3224"/>
        <v>#N/A</v>
      </c>
      <c r="EL800" s="665" t="e">
        <f t="shared" si="3224"/>
        <v>#N/A</v>
      </c>
      <c r="EM800" s="665" t="e">
        <f t="shared" si="3224"/>
        <v>#N/A</v>
      </c>
      <c r="EN800" s="665" t="e">
        <f t="shared" si="3224"/>
        <v>#N/A</v>
      </c>
      <c r="EO800" s="665" t="e">
        <f t="shared" si="3224"/>
        <v>#N/A</v>
      </c>
      <c r="EP800" s="665" t="e">
        <f t="shared" si="3224"/>
        <v>#N/A</v>
      </c>
      <c r="EQ800" s="665" t="e">
        <f t="shared" si="3224"/>
        <v>#N/A</v>
      </c>
      <c r="ER800" s="665" t="e">
        <f t="shared" si="3224"/>
        <v>#N/A</v>
      </c>
      <c r="ES800" s="665" t="e">
        <f t="shared" si="3224"/>
        <v>#N/A</v>
      </c>
      <c r="ET800" s="665" t="e">
        <f t="shared" si="3224"/>
        <v>#N/A</v>
      </c>
      <c r="EU800" s="665" t="e">
        <f t="shared" si="3224"/>
        <v>#N/A</v>
      </c>
      <c r="EV800" s="665" t="e">
        <f t="shared" si="3224"/>
        <v>#N/A</v>
      </c>
      <c r="EW800" s="665" t="e">
        <f t="shared" si="3224"/>
        <v>#N/A</v>
      </c>
      <c r="EX800" s="665" t="e">
        <f t="shared" si="3224"/>
        <v>#N/A</v>
      </c>
      <c r="EY800" s="665" t="e">
        <f t="shared" si="3224"/>
        <v>#N/A</v>
      </c>
      <c r="EZ800" s="665" t="e">
        <f t="shared" si="3224"/>
        <v>#N/A</v>
      </c>
      <c r="FA800" s="665" t="e">
        <f t="shared" si="3224"/>
        <v>#N/A</v>
      </c>
      <c r="FB800" s="665" t="e">
        <f t="shared" si="3224"/>
        <v>#N/A</v>
      </c>
      <c r="FC800" s="665" t="e">
        <f t="shared" si="3224"/>
        <v>#N/A</v>
      </c>
      <c r="FD800" s="665" t="e">
        <f t="shared" si="3224"/>
        <v>#N/A</v>
      </c>
      <c r="FE800" s="665" t="e">
        <f t="shared" si="3224"/>
        <v>#N/A</v>
      </c>
      <c r="FF800" s="665" t="e">
        <f t="shared" si="3224"/>
        <v>#N/A</v>
      </c>
      <c r="FG800" s="665" t="e">
        <f t="shared" si="3224"/>
        <v>#N/A</v>
      </c>
      <c r="FH800" s="665" t="e">
        <f t="shared" si="3224"/>
        <v>#N/A</v>
      </c>
      <c r="FI800" s="665" t="e">
        <f t="shared" si="3224"/>
        <v>#N/A</v>
      </c>
      <c r="FJ800" s="665" t="e">
        <f t="shared" si="3224"/>
        <v>#N/A</v>
      </c>
      <c r="FK800" s="665" t="e">
        <f t="shared" si="3224"/>
        <v>#N/A</v>
      </c>
      <c r="FL800" s="665" t="e">
        <f t="shared" si="3224"/>
        <v>#N/A</v>
      </c>
      <c r="FM800" s="665" t="e">
        <f t="shared" si="3224"/>
        <v>#N/A</v>
      </c>
      <c r="FN800" s="665" t="e">
        <f t="shared" si="3224"/>
        <v>#N/A</v>
      </c>
      <c r="FO800" s="665" t="e">
        <f t="shared" si="3224"/>
        <v>#N/A</v>
      </c>
      <c r="FP800" s="665" t="e">
        <f t="shared" si="3224"/>
        <v>#N/A</v>
      </c>
      <c r="FQ800" s="665" t="e">
        <f t="shared" si="3224"/>
        <v>#N/A</v>
      </c>
      <c r="FR800" s="665" t="e">
        <f t="shared" si="3224"/>
        <v>#N/A</v>
      </c>
      <c r="FS800" s="665" t="e">
        <f t="shared" si="3224"/>
        <v>#N/A</v>
      </c>
      <c r="FT800" s="665" t="e">
        <f t="shared" si="3224"/>
        <v>#N/A</v>
      </c>
      <c r="FU800" s="665" t="e">
        <f t="shared" si="3224"/>
        <v>#N/A</v>
      </c>
      <c r="FV800" s="665" t="e">
        <f t="shared" si="3224"/>
        <v>#N/A</v>
      </c>
      <c r="FW800" s="665" t="e">
        <f t="shared" si="3224"/>
        <v>#N/A</v>
      </c>
      <c r="FX800" s="665" t="e">
        <f t="shared" si="3224"/>
        <v>#N/A</v>
      </c>
      <c r="FY800" s="665" t="e">
        <f t="shared" si="3224"/>
        <v>#N/A</v>
      </c>
      <c r="FZ800" s="665" t="e">
        <f t="shared" si="3224"/>
        <v>#N/A</v>
      </c>
      <c r="GA800" s="665" t="e">
        <f t="shared" si="3224"/>
        <v>#N/A</v>
      </c>
      <c r="GB800" s="665" t="e">
        <f t="shared" si="3224"/>
        <v>#N/A</v>
      </c>
      <c r="GC800" s="665" t="e">
        <f t="shared" si="3224"/>
        <v>#N/A</v>
      </c>
      <c r="GD800" s="665" t="e">
        <f t="shared" ref="GD800:GK800" si="3228">GD769-GD781</f>
        <v>#N/A</v>
      </c>
      <c r="GE800" s="665" t="e">
        <f t="shared" si="3228"/>
        <v>#N/A</v>
      </c>
      <c r="GF800" s="665" t="e">
        <f t="shared" si="3228"/>
        <v>#N/A</v>
      </c>
      <c r="GG800" s="665" t="e">
        <f t="shared" si="3228"/>
        <v>#N/A</v>
      </c>
      <c r="GH800" s="665" t="e">
        <f t="shared" si="3228"/>
        <v>#N/A</v>
      </c>
      <c r="GI800" s="665" t="e">
        <f t="shared" si="3228"/>
        <v>#N/A</v>
      </c>
      <c r="GJ800" s="665" t="e">
        <f t="shared" si="3228"/>
        <v>#N/A</v>
      </c>
      <c r="GK800" s="665" t="e">
        <f t="shared" si="3228"/>
        <v>#N/A</v>
      </c>
      <c r="GL800" s="665" t="e">
        <f>SUM(DS800:GK800)+SUM(#REF!)-SUM(HB781:HK781)=#REF!</f>
        <v>#REF!</v>
      </c>
      <c r="GN800" s="749">
        <v>2030</v>
      </c>
      <c r="GO800" s="664" t="e">
        <f>SUMIF(DS761:GK761,GO761,DS800:GK800)</f>
        <v>#REF!</v>
      </c>
      <c r="GP800" s="668" t="e">
        <f>SUMIF(DS761:GK761,GP761,DS800:GK800)</f>
        <v>#N/A</v>
      </c>
      <c r="GQ800" s="668" t="e">
        <f>SUMIF(DS761:GK761,GQ761,DS800:GK800)</f>
        <v>#N/A</v>
      </c>
      <c r="GR800" s="668" t="e">
        <f>SUMIF(DS761:GK761,GR761,DS800:GK800)</f>
        <v>#N/A</v>
      </c>
      <c r="GS800" s="668" t="e">
        <f>SUMIF(DS761:GK761,GS761,DS800:GK800)</f>
        <v>#N/A</v>
      </c>
      <c r="GT800" s="668" t="e">
        <f>SUMIF(DS761:GK761,GT761,DS800:GK800)</f>
        <v>#N/A</v>
      </c>
      <c r="GU800" s="668" t="e">
        <f>SUMIF(DS761:GK761,GU761,DS800:GK800)</f>
        <v>#N/A</v>
      </c>
      <c r="GV800" s="668" t="e">
        <f>SUMIF(DS761:GK761,GV761,DS800:GK800)</f>
        <v>#N/A</v>
      </c>
      <c r="GW800" s="668" t="e">
        <f>SUMIF(DS761:GK761,GW761,DS800:GK800)</f>
        <v>#N/A</v>
      </c>
      <c r="GX800" s="668" t="e">
        <f>SUMIF(DS761:GK761,GX761,DS800:GK800)</f>
        <v>#N/A</v>
      </c>
      <c r="GY800" s="668" t="e">
        <f>SUMIF(DS761:GK761,GY761,DS800:GK800)</f>
        <v>#N/A</v>
      </c>
      <c r="GZ800" s="646" t="e">
        <f>SUM(GO800:GY800)-SUM(HB781:HK781)=(#REF!-SUM(#REF!))</f>
        <v>#REF!</v>
      </c>
      <c r="HM800" s="674"/>
      <c r="HN800" s="674"/>
      <c r="HO800" s="674"/>
      <c r="HP800" s="674"/>
      <c r="HQ800" s="674"/>
      <c r="HR800" s="674"/>
      <c r="HS800" s="674"/>
      <c r="HT800" s="674"/>
      <c r="HU800" s="674"/>
      <c r="HV800" s="674"/>
      <c r="HW800" s="674"/>
      <c r="HX800" s="674"/>
      <c r="HY800" s="674"/>
      <c r="HZ800" s="674"/>
    </row>
    <row r="801" spans="1:234" s="643" customFormat="1" x14ac:dyDescent="0.25">
      <c r="B801" s="644"/>
      <c r="C801" s="644"/>
      <c r="D801" s="644"/>
      <c r="E801" s="685"/>
      <c r="F801" s="686"/>
      <c r="G801" s="686"/>
      <c r="H801" s="686"/>
      <c r="I801" s="686"/>
      <c r="J801" s="686"/>
      <c r="K801" s="686"/>
      <c r="L801" s="686"/>
      <c r="M801" s="686"/>
      <c r="N801" s="686"/>
      <c r="O801" s="686"/>
      <c r="P801" s="686"/>
      <c r="Q801" s="686"/>
      <c r="R801" s="644"/>
      <c r="HM801" s="644"/>
      <c r="HN801" s="644"/>
      <c r="HO801" s="644"/>
      <c r="HP801" s="644"/>
      <c r="HQ801" s="644"/>
      <c r="HR801" s="644"/>
      <c r="HS801" s="644"/>
      <c r="HT801" s="644"/>
      <c r="HU801" s="644"/>
      <c r="HV801" s="644"/>
      <c r="HW801" s="644"/>
      <c r="HX801" s="644"/>
      <c r="HY801" s="644"/>
      <c r="HZ801" s="644"/>
    </row>
    <row r="802" spans="1:234" s="643" customFormat="1" ht="13.8" thickBot="1" x14ac:dyDescent="0.3">
      <c r="B802" s="3"/>
      <c r="C802" s="220"/>
      <c r="D802" s="12"/>
      <c r="E802" s="222"/>
      <c r="F802" s="11"/>
      <c r="G802" s="11"/>
      <c r="H802" s="11"/>
      <c r="I802" s="11"/>
      <c r="J802" s="11"/>
      <c r="K802" s="11"/>
      <c r="L802" s="11"/>
      <c r="M802" s="11"/>
      <c r="N802" s="11"/>
      <c r="O802" s="11"/>
      <c r="P802" s="11"/>
      <c r="Q802" s="11"/>
      <c r="R802" s="644"/>
      <c r="HM802" s="644"/>
      <c r="HN802" s="644"/>
      <c r="HO802" s="644"/>
      <c r="HP802" s="644"/>
      <c r="HQ802" s="644"/>
      <c r="HR802" s="644"/>
      <c r="HS802" s="644"/>
      <c r="HT802" s="644"/>
      <c r="HU802" s="644"/>
      <c r="HV802" s="644"/>
      <c r="HW802" s="644"/>
      <c r="HX802" s="644"/>
      <c r="HY802" s="644"/>
      <c r="HZ802" s="644"/>
    </row>
    <row r="804" spans="1:234" ht="19.2" customHeight="1" thickBot="1" x14ac:dyDescent="0.3">
      <c r="A804" s="286"/>
      <c r="B804" s="218"/>
      <c r="C804" s="218"/>
      <c r="D804" s="85"/>
      <c r="E804" s="93" t="s">
        <v>1703</v>
      </c>
      <c r="F804" s="218"/>
      <c r="G804" s="218"/>
      <c r="H804" s="218"/>
      <c r="I804" s="218"/>
      <c r="J804" s="218"/>
      <c r="K804" s="218"/>
      <c r="L804" s="218"/>
      <c r="M804" s="218"/>
      <c r="N804" s="218"/>
      <c r="O804" s="218"/>
      <c r="P804" s="218"/>
      <c r="Q804" s="218"/>
    </row>
    <row r="805" spans="1:234" ht="14.4" thickBot="1" x14ac:dyDescent="0.3">
      <c r="A805" s="290" t="str">
        <f>IF(E805="","","PRINT")</f>
        <v/>
      </c>
      <c r="B805" s="82"/>
      <c r="C805" s="225">
        <v>11</v>
      </c>
      <c r="D805" s="82"/>
      <c r="E805" s="889"/>
      <c r="F805" s="890"/>
      <c r="G805" s="890"/>
      <c r="H805" s="890"/>
      <c r="I805" s="890"/>
      <c r="J805" s="891"/>
      <c r="K805" s="689"/>
      <c r="L805" s="690"/>
      <c r="R805" s="689"/>
      <c r="HM805" s="689"/>
      <c r="HN805" s="689"/>
      <c r="HO805" s="689"/>
      <c r="HP805" s="689"/>
      <c r="HQ805" s="689"/>
      <c r="HR805" s="689"/>
      <c r="HS805" s="689"/>
      <c r="HT805" s="689"/>
      <c r="HU805" s="689"/>
      <c r="HV805" s="689"/>
      <c r="HW805" s="689"/>
      <c r="HX805" s="689"/>
      <c r="HY805" s="689"/>
      <c r="HZ805" s="689"/>
    </row>
    <row r="807" spans="1:234" ht="12.75" customHeight="1" x14ac:dyDescent="0.25">
      <c r="D807" s="4" t="s">
        <v>8</v>
      </c>
      <c r="E807" s="764" t="s">
        <v>1680</v>
      </c>
      <c r="F807" s="764"/>
      <c r="G807" s="764"/>
      <c r="H807" s="764"/>
      <c r="I807" s="764"/>
      <c r="J807" s="764"/>
      <c r="K807" s="764"/>
      <c r="L807" s="764"/>
      <c r="M807" s="764"/>
      <c r="N807" s="764"/>
      <c r="O807" s="764"/>
      <c r="P807" s="764"/>
      <c r="Q807" s="764"/>
    </row>
    <row r="808" spans="1:234" ht="12.75" customHeight="1" x14ac:dyDescent="0.25">
      <c r="D808" s="4"/>
      <c r="E808" s="892" t="s">
        <v>1825</v>
      </c>
      <c r="F808" s="892"/>
      <c r="G808" s="892"/>
      <c r="H808" s="892"/>
      <c r="I808" s="892"/>
      <c r="J808" s="892"/>
      <c r="K808" s="892"/>
      <c r="L808" s="892"/>
      <c r="M808" s="892"/>
      <c r="N808" s="892"/>
      <c r="O808" s="892"/>
      <c r="P808" s="892"/>
      <c r="Q808" s="892"/>
    </row>
    <row r="809" spans="1:234" ht="5.0999999999999996" customHeight="1" x14ac:dyDescent="0.25">
      <c r="D809" s="4"/>
      <c r="E809" s="746"/>
      <c r="F809" s="746"/>
      <c r="G809" s="746"/>
      <c r="H809" s="746"/>
      <c r="I809" s="746"/>
      <c r="J809" s="746"/>
      <c r="K809" s="746"/>
      <c r="L809" s="746"/>
      <c r="M809" s="746"/>
      <c r="N809" s="746"/>
    </row>
    <row r="810" spans="1:234" ht="49.2" customHeight="1" x14ac:dyDescent="0.25">
      <c r="E810" s="893" t="s">
        <v>1823</v>
      </c>
      <c r="F810" s="893"/>
      <c r="G810" s="893"/>
      <c r="H810" s="893" t="s">
        <v>1832</v>
      </c>
      <c r="I810" s="893"/>
      <c r="J810" s="893"/>
      <c r="K810" s="893"/>
      <c r="L810" s="893"/>
      <c r="M810" s="893"/>
      <c r="N810" s="893" t="s">
        <v>1824</v>
      </c>
      <c r="O810" s="893"/>
      <c r="P810" s="893"/>
      <c r="Q810" s="893"/>
      <c r="S810" s="644"/>
      <c r="T810" s="644"/>
      <c r="U810" s="644"/>
      <c r="V810" s="644"/>
      <c r="W810" s="644"/>
      <c r="X810" s="644"/>
      <c r="Y810" s="644"/>
      <c r="Z810" s="644"/>
      <c r="AA810" s="644"/>
      <c r="AB810" s="644"/>
      <c r="AC810" s="644"/>
      <c r="AD810" s="644"/>
      <c r="AE810" s="644"/>
      <c r="AF810" s="644"/>
      <c r="AG810" s="644"/>
      <c r="AH810" s="644"/>
      <c r="AI810" s="644"/>
      <c r="AJ810" s="644"/>
      <c r="AK810" s="644"/>
      <c r="AL810" s="644"/>
      <c r="AM810" s="644"/>
      <c r="AN810" s="644"/>
      <c r="AO810" s="644"/>
      <c r="AP810" s="644"/>
      <c r="AQ810" s="644"/>
      <c r="AR810" s="644"/>
      <c r="AS810" s="644"/>
      <c r="AT810" s="644"/>
      <c r="AU810" s="644"/>
      <c r="AV810" s="644"/>
      <c r="AW810" s="644"/>
      <c r="AX810" s="644"/>
      <c r="AY810" s="644"/>
      <c r="AZ810" s="644"/>
      <c r="BA810" s="644"/>
      <c r="BB810" s="644"/>
      <c r="BC810" s="644"/>
      <c r="BD810" s="644"/>
      <c r="BE810" s="644"/>
      <c r="BF810" s="644"/>
      <c r="BG810" s="644"/>
      <c r="BH810" s="644"/>
      <c r="BI810" s="644"/>
      <c r="BJ810" s="644"/>
      <c r="BK810" s="644"/>
      <c r="BL810" s="644"/>
      <c r="BM810" s="644"/>
      <c r="BN810" s="644"/>
      <c r="BO810" s="644"/>
      <c r="BP810" s="644"/>
      <c r="BQ810" s="644"/>
      <c r="BR810" s="644"/>
      <c r="BS810" s="644"/>
      <c r="BT810" s="644"/>
      <c r="BU810" s="644"/>
      <c r="BV810" s="644"/>
      <c r="BW810" s="644"/>
      <c r="BX810" s="644"/>
      <c r="BY810" s="644"/>
      <c r="BZ810" s="644"/>
      <c r="CA810" s="644"/>
      <c r="CB810" s="644"/>
      <c r="CC810" s="644"/>
      <c r="CD810" s="644"/>
      <c r="CE810" s="644"/>
      <c r="CF810" s="644"/>
      <c r="CG810" s="644"/>
      <c r="CH810" s="644"/>
      <c r="CI810" s="644"/>
      <c r="CJ810" s="644"/>
      <c r="CK810" s="644"/>
      <c r="CL810" s="644"/>
      <c r="CM810" s="644"/>
      <c r="CN810" s="644"/>
      <c r="CO810" s="644"/>
      <c r="CP810" s="644"/>
      <c r="CQ810" s="644"/>
      <c r="CR810" s="644"/>
      <c r="CS810" s="644"/>
      <c r="CT810" s="644"/>
      <c r="CU810" s="644"/>
      <c r="CV810" s="644"/>
      <c r="CW810" s="644"/>
      <c r="CX810" s="644"/>
      <c r="CY810" s="644"/>
      <c r="CZ810" s="644"/>
      <c r="DA810" s="644"/>
      <c r="DB810" s="644"/>
      <c r="DC810" s="644"/>
      <c r="DD810" s="644"/>
      <c r="DE810" s="644"/>
      <c r="DF810" s="644"/>
      <c r="DG810" s="644"/>
      <c r="DH810" s="644"/>
      <c r="DI810" s="644"/>
      <c r="DJ810" s="644"/>
      <c r="DK810" s="644"/>
      <c r="DL810" s="644"/>
      <c r="DM810" s="644"/>
      <c r="DN810" s="644"/>
      <c r="DO810" s="644"/>
      <c r="DP810" s="644"/>
      <c r="DQ810" s="644"/>
      <c r="DR810" s="644"/>
      <c r="DS810" s="644"/>
      <c r="DT810" s="644"/>
      <c r="DU810" s="644"/>
      <c r="DV810" s="644"/>
      <c r="DW810" s="644"/>
      <c r="DX810" s="644"/>
      <c r="DY810" s="644"/>
      <c r="DZ810" s="644"/>
      <c r="EA810" s="644"/>
      <c r="EB810" s="644"/>
      <c r="EC810" s="644"/>
      <c r="ED810" s="644"/>
      <c r="EE810" s="644"/>
      <c r="EF810" s="644"/>
      <c r="EG810" s="644"/>
      <c r="EH810" s="644"/>
      <c r="EI810" s="644"/>
      <c r="EJ810" s="644"/>
      <c r="EK810" s="644"/>
      <c r="EL810" s="644"/>
      <c r="EM810" s="644"/>
      <c r="EN810" s="644"/>
      <c r="EO810" s="644"/>
      <c r="EP810" s="644"/>
      <c r="EQ810" s="644"/>
      <c r="ER810" s="644"/>
      <c r="ES810" s="644"/>
      <c r="ET810" s="644"/>
      <c r="EU810" s="644"/>
      <c r="EV810" s="644"/>
      <c r="EW810" s="644"/>
      <c r="EX810" s="644"/>
      <c r="EY810" s="644"/>
      <c r="EZ810" s="644"/>
      <c r="FA810" s="644"/>
      <c r="FB810" s="644"/>
      <c r="FC810" s="644"/>
      <c r="FD810" s="644"/>
      <c r="FE810" s="644"/>
      <c r="FF810" s="644"/>
      <c r="FG810" s="644"/>
      <c r="FH810" s="644"/>
      <c r="FI810" s="644"/>
      <c r="FJ810" s="644"/>
      <c r="FK810" s="644"/>
      <c r="FL810" s="644"/>
      <c r="FM810" s="644"/>
      <c r="FN810" s="644"/>
      <c r="FO810" s="644"/>
      <c r="FP810" s="644"/>
      <c r="FQ810" s="644"/>
      <c r="FR810" s="644"/>
      <c r="FS810" s="644"/>
      <c r="FT810" s="644"/>
      <c r="FU810" s="644"/>
      <c r="FV810" s="644"/>
      <c r="FW810" s="644"/>
      <c r="FX810" s="644"/>
      <c r="FY810" s="644"/>
      <c r="FZ810" s="644"/>
      <c r="GA810" s="644"/>
      <c r="GB810" s="644"/>
      <c r="GC810" s="644"/>
      <c r="GD810" s="644"/>
      <c r="GE810" s="644"/>
      <c r="GF810" s="644"/>
      <c r="GG810" s="644"/>
      <c r="GH810" s="644"/>
      <c r="GI810" s="644"/>
      <c r="GJ810" s="644"/>
      <c r="GK810" s="644"/>
      <c r="GL810" s="644"/>
      <c r="GM810" s="644"/>
      <c r="GN810" s="644"/>
      <c r="GO810" s="644"/>
      <c r="GP810" s="644"/>
      <c r="GQ810" s="644"/>
      <c r="GR810" s="644"/>
      <c r="GS810" s="644"/>
      <c r="GT810" s="644"/>
      <c r="GU810" s="644"/>
      <c r="GV810" s="644"/>
      <c r="GW810" s="644"/>
      <c r="GX810" s="644"/>
      <c r="GY810" s="644"/>
      <c r="GZ810" s="644"/>
      <c r="HA810" s="644"/>
      <c r="HB810" s="644"/>
      <c r="HC810" s="644"/>
      <c r="HD810" s="644"/>
      <c r="HE810" s="644"/>
      <c r="HF810" s="644"/>
      <c r="HG810" s="644"/>
      <c r="HH810" s="644"/>
      <c r="HI810" s="644"/>
      <c r="HJ810" s="644"/>
      <c r="HK810" s="644"/>
      <c r="HL810" s="644"/>
    </row>
    <row r="811" spans="1:234" x14ac:dyDescent="0.25">
      <c r="D811" s="645">
        <v>1</v>
      </c>
      <c r="E811" s="878"/>
      <c r="F811" s="879"/>
      <c r="G811" s="880"/>
      <c r="H811" s="878"/>
      <c r="I811" s="879"/>
      <c r="J811" s="879"/>
      <c r="K811" s="879"/>
      <c r="L811" s="879"/>
      <c r="M811" s="880"/>
      <c r="N811" s="881"/>
      <c r="O811" s="882"/>
      <c r="P811" s="882"/>
      <c r="Q811" s="883"/>
      <c r="S811" s="644"/>
      <c r="T811" s="644"/>
      <c r="U811" s="644" t="str">
        <f>IF(H811="","",D811&amp;". "&amp;H811)</f>
        <v/>
      </c>
      <c r="V811" s="644"/>
      <c r="W811" s="644"/>
      <c r="X811" s="644"/>
      <c r="Y811" s="644"/>
      <c r="Z811" s="644"/>
      <c r="AA811" s="644"/>
      <c r="AB811" s="644"/>
      <c r="AC811" s="644"/>
      <c r="AD811" s="644"/>
      <c r="AE811" s="644"/>
      <c r="AF811" s="644"/>
      <c r="AG811" s="644"/>
      <c r="AH811" s="644"/>
      <c r="AI811" s="644"/>
      <c r="AJ811" s="644"/>
      <c r="AK811" s="644"/>
      <c r="AL811" s="644"/>
      <c r="AM811" s="644"/>
      <c r="AN811" s="644"/>
      <c r="AO811" s="644"/>
      <c r="AP811" s="644"/>
      <c r="AQ811" s="644"/>
      <c r="AR811" s="644"/>
      <c r="AS811" s="644"/>
      <c r="AT811" s="644"/>
      <c r="AU811" s="644"/>
      <c r="AV811" s="644"/>
      <c r="AW811" s="644"/>
      <c r="AX811" s="644"/>
      <c r="AY811" s="644"/>
      <c r="AZ811" s="644"/>
      <c r="BA811" s="644"/>
      <c r="BB811" s="644"/>
      <c r="BC811" s="644"/>
      <c r="BD811" s="644"/>
      <c r="BE811" s="644"/>
      <c r="BF811" s="644"/>
      <c r="BG811" s="644"/>
      <c r="BH811" s="644"/>
      <c r="BI811" s="644"/>
      <c r="BJ811" s="644"/>
      <c r="BK811" s="644"/>
      <c r="BL811" s="644"/>
      <c r="BM811" s="644"/>
      <c r="BN811" s="644"/>
      <c r="BO811" s="644"/>
      <c r="BP811" s="644"/>
      <c r="BQ811" s="644"/>
      <c r="BR811" s="644"/>
      <c r="BS811" s="644"/>
      <c r="BT811" s="644"/>
      <c r="BU811" s="644"/>
      <c r="BV811" s="644"/>
      <c r="BW811" s="644"/>
      <c r="BX811" s="644"/>
      <c r="BY811" s="644"/>
      <c r="BZ811" s="644"/>
      <c r="CA811" s="644"/>
      <c r="CB811" s="644"/>
      <c r="CC811" s="644"/>
      <c r="CD811" s="644"/>
      <c r="CE811" s="644"/>
      <c r="CF811" s="644"/>
      <c r="CG811" s="644"/>
      <c r="CH811" s="644"/>
      <c r="CI811" s="644"/>
      <c r="CJ811" s="644"/>
      <c r="CK811" s="644"/>
      <c r="CL811" s="644"/>
      <c r="CM811" s="644"/>
      <c r="CN811" s="644"/>
      <c r="CO811" s="644"/>
      <c r="CP811" s="644"/>
      <c r="CQ811" s="644"/>
      <c r="CR811" s="644"/>
      <c r="CS811" s="644"/>
      <c r="CT811" s="644"/>
      <c r="CU811" s="644"/>
      <c r="CV811" s="644"/>
      <c r="CW811" s="644"/>
      <c r="CX811" s="644"/>
      <c r="CY811" s="644"/>
      <c r="CZ811" s="644"/>
      <c r="DA811" s="644"/>
      <c r="DB811" s="644"/>
      <c r="DC811" s="644"/>
      <c r="DD811" s="644"/>
      <c r="DE811" s="644"/>
      <c r="DF811" s="644"/>
      <c r="DG811" s="644"/>
      <c r="DH811" s="644"/>
      <c r="DI811" s="644"/>
      <c r="DJ811" s="644"/>
      <c r="DK811" s="644"/>
      <c r="DL811" s="644"/>
      <c r="DM811" s="644"/>
      <c r="DN811" s="644"/>
      <c r="DO811" s="644"/>
      <c r="DP811" s="644"/>
      <c r="DQ811" s="644"/>
      <c r="DR811" s="644"/>
      <c r="DS811" s="644"/>
      <c r="DT811" s="644"/>
      <c r="DU811" s="644"/>
      <c r="DV811" s="644"/>
      <c r="DW811" s="644"/>
      <c r="DX811" s="644"/>
      <c r="DY811" s="644"/>
      <c r="DZ811" s="644"/>
      <c r="EA811" s="644"/>
      <c r="EB811" s="644"/>
      <c r="EC811" s="644"/>
      <c r="ED811" s="644"/>
      <c r="EE811" s="644"/>
      <c r="EF811" s="644"/>
      <c r="EG811" s="644"/>
      <c r="EH811" s="644"/>
      <c r="EI811" s="644"/>
      <c r="EJ811" s="644"/>
      <c r="EK811" s="644"/>
      <c r="EL811" s="644"/>
      <c r="EM811" s="644"/>
      <c r="EN811" s="644"/>
      <c r="EO811" s="644"/>
      <c r="EP811" s="644"/>
      <c r="EQ811" s="644"/>
      <c r="ER811" s="644"/>
      <c r="ES811" s="644"/>
      <c r="ET811" s="644"/>
      <c r="EU811" s="644"/>
      <c r="EV811" s="644"/>
      <c r="EW811" s="644"/>
      <c r="EX811" s="644"/>
      <c r="EY811" s="644"/>
      <c r="EZ811" s="644"/>
      <c r="FA811" s="644"/>
      <c r="FB811" s="644"/>
      <c r="FC811" s="644"/>
      <c r="FD811" s="644"/>
      <c r="FE811" s="644"/>
      <c r="FF811" s="644"/>
      <c r="FG811" s="644"/>
      <c r="FH811" s="644"/>
      <c r="FI811" s="644"/>
      <c r="FJ811" s="644"/>
      <c r="FK811" s="644"/>
      <c r="FL811" s="644"/>
      <c r="FM811" s="644"/>
      <c r="FN811" s="644"/>
      <c r="FO811" s="644"/>
      <c r="FP811" s="644"/>
      <c r="FQ811" s="644"/>
      <c r="FR811" s="644"/>
      <c r="FS811" s="644"/>
      <c r="FT811" s="644"/>
      <c r="FU811" s="644"/>
      <c r="FV811" s="644"/>
      <c r="FW811" s="644"/>
      <c r="FX811" s="644"/>
      <c r="FY811" s="644"/>
      <c r="FZ811" s="644"/>
      <c r="GA811" s="644"/>
      <c r="GB811" s="644"/>
      <c r="GC811" s="644"/>
      <c r="GD811" s="644"/>
      <c r="GE811" s="644"/>
      <c r="GF811" s="644"/>
      <c r="GG811" s="644"/>
      <c r="GH811" s="644"/>
      <c r="GI811" s="644"/>
      <c r="GJ811" s="644"/>
      <c r="GK811" s="644"/>
      <c r="GL811" s="644"/>
      <c r="GM811" s="644"/>
      <c r="GN811" s="644"/>
      <c r="GO811" s="644"/>
      <c r="GP811" s="644"/>
      <c r="GQ811" s="644"/>
      <c r="GR811" s="644"/>
      <c r="GS811" s="644"/>
      <c r="GT811" s="644"/>
      <c r="GU811" s="644"/>
      <c r="GV811" s="644"/>
      <c r="GW811" s="644"/>
      <c r="GX811" s="644"/>
      <c r="GY811" s="644"/>
      <c r="GZ811" s="644"/>
      <c r="HA811" s="644"/>
      <c r="HB811" s="644"/>
      <c r="HC811" s="644"/>
      <c r="HD811" s="644"/>
      <c r="HE811" s="644"/>
      <c r="HF811" s="644"/>
      <c r="HG811" s="644"/>
      <c r="HH811" s="644"/>
      <c r="HI811" s="644"/>
      <c r="HJ811" s="644"/>
      <c r="HK811" s="644"/>
      <c r="HL811" s="644"/>
    </row>
    <row r="812" spans="1:234" x14ac:dyDescent="0.25">
      <c r="D812" s="645">
        <v>2</v>
      </c>
      <c r="E812" s="878"/>
      <c r="F812" s="879"/>
      <c r="G812" s="880"/>
      <c r="H812" s="878"/>
      <c r="I812" s="879"/>
      <c r="J812" s="879" t="s">
        <v>1704</v>
      </c>
      <c r="K812" s="879"/>
      <c r="L812" s="879"/>
      <c r="M812" s="880"/>
      <c r="N812" s="881"/>
      <c r="O812" s="882"/>
      <c r="P812" s="882"/>
      <c r="Q812" s="883"/>
      <c r="S812" s="644"/>
      <c r="T812" s="644"/>
      <c r="U812" s="644" t="str">
        <f t="shared" ref="U812:U820" si="3229">IF(H812="","",D812&amp;". "&amp;H812)</f>
        <v/>
      </c>
      <c r="V812" s="644"/>
      <c r="W812" s="644"/>
      <c r="X812" s="644"/>
      <c r="Y812" s="644"/>
      <c r="Z812" s="644"/>
      <c r="AA812" s="644"/>
      <c r="AB812" s="644"/>
      <c r="AC812" s="644"/>
      <c r="AD812" s="644"/>
      <c r="AE812" s="644"/>
      <c r="AF812" s="644"/>
      <c r="AG812" s="644"/>
      <c r="AH812" s="644"/>
      <c r="AI812" s="644"/>
      <c r="AJ812" s="644"/>
      <c r="AK812" s="644"/>
      <c r="AL812" s="644"/>
      <c r="AM812" s="644"/>
      <c r="AN812" s="644"/>
      <c r="AO812" s="644"/>
      <c r="AP812" s="644"/>
      <c r="AQ812" s="644"/>
      <c r="AR812" s="644"/>
      <c r="AS812" s="644"/>
      <c r="AT812" s="644"/>
      <c r="AU812" s="644"/>
      <c r="AV812" s="644"/>
      <c r="AW812" s="644"/>
      <c r="AX812" s="644"/>
      <c r="AY812" s="644"/>
      <c r="AZ812" s="644"/>
      <c r="BA812" s="644"/>
      <c r="BB812" s="644"/>
      <c r="BC812" s="644"/>
      <c r="BD812" s="644"/>
      <c r="BE812" s="644"/>
      <c r="BF812" s="644"/>
      <c r="BG812" s="644"/>
      <c r="BH812" s="644"/>
      <c r="BI812" s="644"/>
      <c r="BJ812" s="644"/>
      <c r="BK812" s="644"/>
      <c r="BL812" s="644"/>
      <c r="BM812" s="644"/>
      <c r="BN812" s="644"/>
      <c r="BO812" s="644"/>
      <c r="BP812" s="644"/>
      <c r="BQ812" s="644"/>
      <c r="BR812" s="644"/>
      <c r="BS812" s="644"/>
      <c r="BT812" s="644"/>
      <c r="BU812" s="644"/>
      <c r="BV812" s="644"/>
      <c r="BW812" s="644"/>
      <c r="BX812" s="644"/>
      <c r="BY812" s="644"/>
      <c r="BZ812" s="644"/>
      <c r="CA812" s="644"/>
      <c r="CB812" s="644"/>
      <c r="CC812" s="644"/>
      <c r="CD812" s="644"/>
      <c r="CE812" s="644"/>
      <c r="CF812" s="644"/>
      <c r="CG812" s="644"/>
      <c r="CH812" s="644"/>
      <c r="CI812" s="644"/>
      <c r="CJ812" s="644"/>
      <c r="CK812" s="644"/>
      <c r="CL812" s="644"/>
      <c r="CM812" s="644"/>
      <c r="CN812" s="644"/>
      <c r="CO812" s="644"/>
      <c r="CP812" s="644"/>
      <c r="CQ812" s="644"/>
      <c r="CR812" s="644"/>
      <c r="CS812" s="644"/>
      <c r="CT812" s="644"/>
      <c r="CU812" s="644"/>
      <c r="CV812" s="644"/>
      <c r="CW812" s="644"/>
      <c r="CX812" s="644"/>
      <c r="CY812" s="644"/>
      <c r="CZ812" s="644"/>
      <c r="DA812" s="644"/>
      <c r="DB812" s="644"/>
      <c r="DC812" s="644"/>
      <c r="DD812" s="644"/>
      <c r="DE812" s="644"/>
      <c r="DF812" s="644"/>
      <c r="DG812" s="644"/>
      <c r="DH812" s="644"/>
      <c r="DI812" s="644"/>
      <c r="DJ812" s="644"/>
      <c r="DK812" s="644"/>
      <c r="DL812" s="644"/>
      <c r="DM812" s="644"/>
      <c r="DN812" s="644"/>
      <c r="DO812" s="644"/>
      <c r="DP812" s="644"/>
      <c r="DQ812" s="644"/>
      <c r="DR812" s="644"/>
      <c r="DS812" s="644"/>
      <c r="DT812" s="644"/>
      <c r="DU812" s="644"/>
      <c r="DV812" s="644"/>
      <c r="DW812" s="644"/>
      <c r="DX812" s="644"/>
      <c r="DY812" s="644"/>
      <c r="DZ812" s="644"/>
      <c r="EA812" s="644"/>
      <c r="EB812" s="644"/>
      <c r="EC812" s="644"/>
      <c r="ED812" s="644"/>
      <c r="EE812" s="644"/>
      <c r="EF812" s="644"/>
      <c r="EG812" s="644"/>
      <c r="EH812" s="644"/>
      <c r="EI812" s="644"/>
      <c r="EJ812" s="644"/>
      <c r="EK812" s="644"/>
      <c r="EL812" s="644"/>
      <c r="EM812" s="644"/>
      <c r="EN812" s="644"/>
      <c r="EO812" s="644"/>
      <c r="EP812" s="644"/>
      <c r="EQ812" s="644"/>
      <c r="ER812" s="644"/>
      <c r="ES812" s="644"/>
      <c r="ET812" s="644"/>
      <c r="EU812" s="644"/>
      <c r="EV812" s="644"/>
      <c r="EW812" s="644"/>
      <c r="EX812" s="644"/>
      <c r="EY812" s="644"/>
      <c r="EZ812" s="644"/>
      <c r="FA812" s="644"/>
      <c r="FB812" s="644"/>
      <c r="FC812" s="644"/>
      <c r="FD812" s="644"/>
      <c r="FE812" s="644"/>
      <c r="FF812" s="644"/>
      <c r="FG812" s="644"/>
      <c r="FH812" s="644"/>
      <c r="FI812" s="644"/>
      <c r="FJ812" s="644"/>
      <c r="FK812" s="644"/>
      <c r="FL812" s="644"/>
      <c r="FM812" s="644"/>
      <c r="FN812" s="644"/>
      <c r="FO812" s="644"/>
      <c r="FP812" s="644"/>
      <c r="FQ812" s="644"/>
      <c r="FR812" s="644"/>
      <c r="FS812" s="644"/>
      <c r="FT812" s="644"/>
      <c r="FU812" s="644"/>
      <c r="FV812" s="644"/>
      <c r="FW812" s="644"/>
      <c r="FX812" s="644"/>
      <c r="FY812" s="644"/>
      <c r="FZ812" s="644"/>
      <c r="GA812" s="644"/>
      <c r="GB812" s="644"/>
      <c r="GC812" s="644"/>
      <c r="GD812" s="644"/>
      <c r="GE812" s="644"/>
      <c r="GF812" s="644"/>
      <c r="GG812" s="644"/>
      <c r="GH812" s="644"/>
      <c r="GI812" s="644"/>
      <c r="GJ812" s="644"/>
      <c r="GK812" s="644"/>
      <c r="GL812" s="644"/>
      <c r="GM812" s="644"/>
      <c r="GN812" s="644"/>
      <c r="GO812" s="644"/>
      <c r="GP812" s="644"/>
      <c r="GQ812" s="644"/>
      <c r="GR812" s="644"/>
      <c r="GS812" s="644"/>
      <c r="GT812" s="644"/>
      <c r="GU812" s="644"/>
      <c r="GV812" s="644"/>
      <c r="GW812" s="644"/>
      <c r="GX812" s="644"/>
      <c r="GY812" s="644"/>
      <c r="GZ812" s="644"/>
      <c r="HA812" s="644"/>
      <c r="HB812" s="644"/>
      <c r="HC812" s="644"/>
      <c r="HD812" s="644"/>
      <c r="HE812" s="644"/>
      <c r="HF812" s="644"/>
      <c r="HG812" s="644"/>
      <c r="HH812" s="644"/>
      <c r="HI812" s="644"/>
      <c r="HJ812" s="644"/>
      <c r="HK812" s="644"/>
      <c r="HL812" s="644"/>
    </row>
    <row r="813" spans="1:234" x14ac:dyDescent="0.25">
      <c r="D813" s="645">
        <v>3</v>
      </c>
      <c r="E813" s="878"/>
      <c r="F813" s="879"/>
      <c r="G813" s="880"/>
      <c r="H813" s="878"/>
      <c r="I813" s="879"/>
      <c r="J813" s="879"/>
      <c r="K813" s="879"/>
      <c r="L813" s="879"/>
      <c r="M813" s="880"/>
      <c r="N813" s="881"/>
      <c r="O813" s="882"/>
      <c r="P813" s="882"/>
      <c r="Q813" s="883"/>
      <c r="S813" s="644"/>
      <c r="T813" s="644"/>
      <c r="U813" s="644" t="str">
        <f t="shared" si="3229"/>
        <v/>
      </c>
      <c r="V813" s="644"/>
      <c r="W813" s="644"/>
      <c r="X813" s="644"/>
      <c r="Y813" s="644"/>
      <c r="Z813" s="644"/>
      <c r="AA813" s="644"/>
      <c r="AB813" s="644"/>
      <c r="AC813" s="644"/>
      <c r="AD813" s="644"/>
      <c r="AE813" s="644"/>
      <c r="AF813" s="644"/>
      <c r="AG813" s="644"/>
      <c r="AH813" s="644"/>
      <c r="AI813" s="644"/>
      <c r="AJ813" s="644"/>
      <c r="AK813" s="644"/>
      <c r="AL813" s="644"/>
      <c r="AM813" s="644"/>
      <c r="AN813" s="644"/>
      <c r="AO813" s="644"/>
      <c r="AP813" s="644"/>
      <c r="AQ813" s="644"/>
      <c r="AR813" s="644"/>
      <c r="AS813" s="644"/>
      <c r="AT813" s="644"/>
      <c r="AU813" s="644"/>
      <c r="AV813" s="644"/>
      <c r="AW813" s="644"/>
      <c r="AX813" s="644"/>
      <c r="AY813" s="644"/>
      <c r="AZ813" s="644"/>
      <c r="BA813" s="644"/>
      <c r="BB813" s="644"/>
      <c r="BC813" s="644"/>
      <c r="BD813" s="644"/>
      <c r="BE813" s="644"/>
      <c r="BF813" s="644"/>
      <c r="BG813" s="644"/>
      <c r="BH813" s="644"/>
      <c r="BI813" s="644"/>
      <c r="BJ813" s="644"/>
      <c r="BK813" s="644"/>
      <c r="BL813" s="644"/>
      <c r="BM813" s="644"/>
      <c r="BN813" s="644"/>
      <c r="BO813" s="644"/>
      <c r="BP813" s="644"/>
      <c r="BQ813" s="644"/>
      <c r="BR813" s="644"/>
      <c r="BS813" s="644"/>
      <c r="BT813" s="644"/>
      <c r="BU813" s="644"/>
      <c r="BV813" s="644"/>
      <c r="BW813" s="644"/>
      <c r="BX813" s="644"/>
      <c r="BY813" s="644"/>
      <c r="BZ813" s="644"/>
      <c r="CA813" s="644"/>
      <c r="CB813" s="644"/>
      <c r="CC813" s="644"/>
      <c r="CD813" s="644"/>
      <c r="CE813" s="644"/>
      <c r="CF813" s="644"/>
      <c r="CG813" s="644"/>
      <c r="CH813" s="644"/>
      <c r="CI813" s="644"/>
      <c r="CJ813" s="644"/>
      <c r="CK813" s="644"/>
      <c r="CL813" s="644"/>
      <c r="CM813" s="644"/>
      <c r="CN813" s="644"/>
      <c r="CO813" s="644"/>
      <c r="CP813" s="644"/>
      <c r="CQ813" s="644"/>
      <c r="CR813" s="644"/>
      <c r="CS813" s="644"/>
      <c r="CT813" s="644"/>
      <c r="CU813" s="644"/>
      <c r="CV813" s="644"/>
      <c r="CW813" s="644"/>
      <c r="CX813" s="644"/>
      <c r="CY813" s="644"/>
      <c r="CZ813" s="644"/>
      <c r="DA813" s="644"/>
      <c r="DB813" s="644"/>
      <c r="DC813" s="644"/>
      <c r="DD813" s="644"/>
      <c r="DE813" s="644"/>
      <c r="DF813" s="644"/>
      <c r="DG813" s="644"/>
      <c r="DH813" s="644"/>
      <c r="DI813" s="644"/>
      <c r="DJ813" s="644"/>
      <c r="DK813" s="644"/>
      <c r="DL813" s="644"/>
      <c r="DM813" s="644"/>
      <c r="DN813" s="644"/>
      <c r="DO813" s="644"/>
      <c r="DP813" s="644"/>
      <c r="DQ813" s="644"/>
      <c r="DR813" s="644"/>
      <c r="DS813" s="644"/>
      <c r="DT813" s="644"/>
      <c r="DU813" s="644"/>
      <c r="DV813" s="644"/>
      <c r="DW813" s="644"/>
      <c r="DX813" s="644"/>
      <c r="DY813" s="644"/>
      <c r="DZ813" s="644"/>
      <c r="EA813" s="644"/>
      <c r="EB813" s="644"/>
      <c r="EC813" s="644"/>
      <c r="ED813" s="644"/>
      <c r="EE813" s="644"/>
      <c r="EF813" s="644"/>
      <c r="EG813" s="644"/>
      <c r="EH813" s="644"/>
      <c r="EI813" s="644"/>
      <c r="EJ813" s="644"/>
      <c r="EK813" s="644"/>
      <c r="EL813" s="644"/>
      <c r="EM813" s="644"/>
      <c r="EN813" s="644"/>
      <c r="EO813" s="644"/>
      <c r="EP813" s="644"/>
      <c r="EQ813" s="644"/>
      <c r="ER813" s="644"/>
      <c r="ES813" s="644"/>
      <c r="ET813" s="644"/>
      <c r="EU813" s="644"/>
      <c r="EV813" s="644"/>
      <c r="EW813" s="644"/>
      <c r="EX813" s="644"/>
      <c r="EY813" s="644"/>
      <c r="EZ813" s="644"/>
      <c r="FA813" s="644"/>
      <c r="FB813" s="644"/>
      <c r="FC813" s="644"/>
      <c r="FD813" s="644"/>
      <c r="FE813" s="644"/>
      <c r="FF813" s="644"/>
      <c r="FG813" s="644"/>
      <c r="FH813" s="644"/>
      <c r="FI813" s="644"/>
      <c r="FJ813" s="644"/>
      <c r="FK813" s="644"/>
      <c r="FL813" s="644"/>
      <c r="FM813" s="644"/>
      <c r="FN813" s="644"/>
      <c r="FO813" s="644"/>
      <c r="FP813" s="644"/>
      <c r="FQ813" s="644"/>
      <c r="FR813" s="644"/>
      <c r="FS813" s="644"/>
      <c r="FT813" s="644"/>
      <c r="FU813" s="644"/>
      <c r="FV813" s="644"/>
      <c r="FW813" s="644"/>
      <c r="FX813" s="644"/>
      <c r="FY813" s="644"/>
      <c r="FZ813" s="644"/>
      <c r="GA813" s="644"/>
      <c r="GB813" s="644"/>
      <c r="GC813" s="644"/>
      <c r="GD813" s="644"/>
      <c r="GE813" s="644"/>
      <c r="GF813" s="644"/>
      <c r="GG813" s="644"/>
      <c r="GH813" s="644"/>
      <c r="GI813" s="644"/>
      <c r="GJ813" s="644"/>
      <c r="GK813" s="644"/>
      <c r="GL813" s="644"/>
      <c r="GM813" s="644"/>
      <c r="GN813" s="644"/>
      <c r="GO813" s="644"/>
      <c r="GP813" s="644"/>
      <c r="GQ813" s="644"/>
      <c r="GR813" s="644"/>
      <c r="GS813" s="644"/>
      <c r="GT813" s="644"/>
      <c r="GU813" s="644"/>
      <c r="GV813" s="644"/>
      <c r="GW813" s="644"/>
      <c r="GX813" s="644"/>
      <c r="GY813" s="644"/>
      <c r="GZ813" s="644"/>
      <c r="HA813" s="644"/>
      <c r="HB813" s="644"/>
      <c r="HC813" s="644"/>
      <c r="HD813" s="644"/>
      <c r="HE813" s="644"/>
      <c r="HF813" s="644"/>
      <c r="HG813" s="644"/>
      <c r="HH813" s="644"/>
      <c r="HI813" s="644"/>
      <c r="HJ813" s="644"/>
      <c r="HK813" s="644"/>
      <c r="HL813" s="644"/>
    </row>
    <row r="814" spans="1:234" x14ac:dyDescent="0.25">
      <c r="D814" s="645">
        <v>4</v>
      </c>
      <c r="E814" s="878"/>
      <c r="F814" s="879"/>
      <c r="G814" s="880"/>
      <c r="H814" s="878"/>
      <c r="I814" s="879"/>
      <c r="J814" s="879"/>
      <c r="K814" s="879"/>
      <c r="L814" s="879"/>
      <c r="M814" s="880"/>
      <c r="N814" s="881"/>
      <c r="O814" s="882"/>
      <c r="P814" s="882"/>
      <c r="Q814" s="883"/>
      <c r="S814" s="644"/>
      <c r="T814" s="644"/>
      <c r="U814" s="644" t="str">
        <f t="shared" si="3229"/>
        <v/>
      </c>
      <c r="V814" s="644"/>
      <c r="W814" s="644"/>
      <c r="X814" s="644"/>
      <c r="Y814" s="644"/>
      <c r="Z814" s="644"/>
      <c r="AA814" s="644"/>
      <c r="AB814" s="644"/>
      <c r="AC814" s="644"/>
      <c r="AD814" s="644"/>
      <c r="AE814" s="644"/>
      <c r="AF814" s="644"/>
      <c r="AG814" s="644"/>
      <c r="AH814" s="644"/>
      <c r="AI814" s="644"/>
      <c r="AJ814" s="644"/>
      <c r="AK814" s="644"/>
      <c r="AL814" s="644"/>
      <c r="AM814" s="644"/>
      <c r="AN814" s="644"/>
      <c r="AO814" s="644"/>
      <c r="AP814" s="644"/>
      <c r="AQ814" s="644"/>
      <c r="AR814" s="644"/>
      <c r="AS814" s="644"/>
      <c r="AT814" s="644"/>
      <c r="AU814" s="644"/>
      <c r="AV814" s="644"/>
      <c r="AW814" s="644"/>
      <c r="AX814" s="644"/>
      <c r="AY814" s="644"/>
      <c r="AZ814" s="644"/>
      <c r="BA814" s="644"/>
      <c r="BB814" s="644"/>
      <c r="BC814" s="644"/>
      <c r="BD814" s="644"/>
      <c r="BE814" s="644"/>
      <c r="BF814" s="644"/>
      <c r="BG814" s="644"/>
      <c r="BH814" s="644"/>
      <c r="BI814" s="644"/>
      <c r="BJ814" s="644"/>
      <c r="BK814" s="644"/>
      <c r="BL814" s="644"/>
      <c r="BM814" s="644"/>
      <c r="BN814" s="644"/>
      <c r="BO814" s="644"/>
      <c r="BP814" s="644"/>
      <c r="BQ814" s="644"/>
      <c r="BR814" s="644"/>
      <c r="BS814" s="644"/>
      <c r="BT814" s="644"/>
      <c r="BU814" s="644"/>
      <c r="BV814" s="644"/>
      <c r="BW814" s="644"/>
      <c r="BX814" s="644"/>
      <c r="BY814" s="644"/>
      <c r="BZ814" s="644"/>
      <c r="CA814" s="644"/>
      <c r="CB814" s="644"/>
      <c r="CC814" s="644"/>
      <c r="CD814" s="644"/>
      <c r="CE814" s="644"/>
      <c r="CF814" s="644"/>
      <c r="CG814" s="644"/>
      <c r="CH814" s="644"/>
      <c r="CI814" s="644"/>
      <c r="CJ814" s="644"/>
      <c r="CK814" s="644"/>
      <c r="CL814" s="644"/>
      <c r="CM814" s="644"/>
      <c r="CN814" s="644"/>
      <c r="CO814" s="644"/>
      <c r="CP814" s="644"/>
      <c r="CQ814" s="644"/>
      <c r="CR814" s="644"/>
      <c r="CS814" s="644"/>
      <c r="CT814" s="644"/>
      <c r="CU814" s="644"/>
      <c r="CV814" s="644"/>
      <c r="CW814" s="644"/>
      <c r="CX814" s="644"/>
      <c r="CY814" s="644"/>
      <c r="CZ814" s="644"/>
      <c r="DA814" s="644"/>
      <c r="DB814" s="644"/>
      <c r="DC814" s="644"/>
      <c r="DD814" s="644"/>
      <c r="DE814" s="644"/>
      <c r="DF814" s="644"/>
      <c r="DG814" s="644"/>
      <c r="DH814" s="644"/>
      <c r="DI814" s="644"/>
      <c r="DJ814" s="644"/>
      <c r="DK814" s="644"/>
      <c r="DL814" s="644"/>
      <c r="DM814" s="644"/>
      <c r="DN814" s="644"/>
      <c r="DO814" s="644"/>
      <c r="DP814" s="644"/>
      <c r="DQ814" s="644"/>
      <c r="DR814" s="644"/>
      <c r="DS814" s="644"/>
      <c r="DT814" s="644"/>
      <c r="DU814" s="644"/>
      <c r="DV814" s="644"/>
      <c r="DW814" s="644"/>
      <c r="DX814" s="644"/>
      <c r="DY814" s="644"/>
      <c r="DZ814" s="644"/>
      <c r="EA814" s="644"/>
      <c r="EB814" s="644"/>
      <c r="EC814" s="644"/>
      <c r="ED814" s="644"/>
      <c r="EE814" s="644"/>
      <c r="EF814" s="644"/>
      <c r="EG814" s="644"/>
      <c r="EH814" s="644"/>
      <c r="EI814" s="644"/>
      <c r="EJ814" s="644"/>
      <c r="EK814" s="644"/>
      <c r="EL814" s="644"/>
      <c r="EM814" s="644"/>
      <c r="EN814" s="644"/>
      <c r="EO814" s="644"/>
      <c r="EP814" s="644"/>
      <c r="EQ814" s="644"/>
      <c r="ER814" s="644"/>
      <c r="ES814" s="644"/>
      <c r="ET814" s="644"/>
      <c r="EU814" s="644"/>
      <c r="EV814" s="644"/>
      <c r="EW814" s="644"/>
      <c r="EX814" s="644"/>
      <c r="EY814" s="644"/>
      <c r="EZ814" s="644"/>
      <c r="FA814" s="644"/>
      <c r="FB814" s="644"/>
      <c r="FC814" s="644"/>
      <c r="FD814" s="644"/>
      <c r="FE814" s="644"/>
      <c r="FF814" s="644"/>
      <c r="FG814" s="644"/>
      <c r="FH814" s="644"/>
      <c r="FI814" s="644"/>
      <c r="FJ814" s="644"/>
      <c r="FK814" s="644"/>
      <c r="FL814" s="644"/>
      <c r="FM814" s="644"/>
      <c r="FN814" s="644"/>
      <c r="FO814" s="644"/>
      <c r="FP814" s="644"/>
      <c r="FQ814" s="644"/>
      <c r="FR814" s="644"/>
      <c r="FS814" s="644"/>
      <c r="FT814" s="644"/>
      <c r="FU814" s="644"/>
      <c r="FV814" s="644"/>
      <c r="FW814" s="644"/>
      <c r="FX814" s="644"/>
      <c r="FY814" s="644"/>
      <c r="FZ814" s="644"/>
      <c r="GA814" s="644"/>
      <c r="GB814" s="644"/>
      <c r="GC814" s="644"/>
      <c r="GD814" s="644"/>
      <c r="GE814" s="644"/>
      <c r="GF814" s="644"/>
      <c r="GG814" s="644"/>
      <c r="GH814" s="644"/>
      <c r="GI814" s="644"/>
      <c r="GJ814" s="644"/>
      <c r="GK814" s="644"/>
      <c r="GL814" s="644"/>
      <c r="GM814" s="644"/>
      <c r="GN814" s="644"/>
      <c r="GO814" s="644"/>
      <c r="GP814" s="644"/>
      <c r="GQ814" s="644"/>
      <c r="GR814" s="644"/>
      <c r="GS814" s="644"/>
      <c r="GT814" s="644"/>
      <c r="GU814" s="644"/>
      <c r="GV814" s="644"/>
      <c r="GW814" s="644"/>
      <c r="GX814" s="644"/>
      <c r="GY814" s="644"/>
      <c r="GZ814" s="644"/>
      <c r="HA814" s="644"/>
      <c r="HB814" s="644"/>
      <c r="HC814" s="644"/>
      <c r="HD814" s="644"/>
      <c r="HE814" s="644"/>
      <c r="HF814" s="644"/>
      <c r="HG814" s="644"/>
      <c r="HH814" s="644"/>
      <c r="HI814" s="644"/>
      <c r="HJ814" s="644"/>
      <c r="HK814" s="644"/>
      <c r="HL814" s="644"/>
    </row>
    <row r="815" spans="1:234" x14ac:dyDescent="0.25">
      <c r="D815" s="645">
        <v>5</v>
      </c>
      <c r="E815" s="878"/>
      <c r="F815" s="879"/>
      <c r="G815" s="880"/>
      <c r="H815" s="878"/>
      <c r="I815" s="879"/>
      <c r="J815" s="879"/>
      <c r="K815" s="879"/>
      <c r="L815" s="879"/>
      <c r="M815" s="880"/>
      <c r="N815" s="881"/>
      <c r="O815" s="882"/>
      <c r="P815" s="882"/>
      <c r="Q815" s="883"/>
      <c r="S815" s="644"/>
      <c r="T815" s="644"/>
      <c r="U815" s="644" t="str">
        <f t="shared" si="3229"/>
        <v/>
      </c>
      <c r="V815" s="644"/>
      <c r="W815" s="644"/>
      <c r="X815" s="644"/>
      <c r="Y815" s="644"/>
      <c r="Z815" s="644"/>
      <c r="AA815" s="644"/>
      <c r="AB815" s="644"/>
      <c r="AC815" s="644"/>
      <c r="AD815" s="644"/>
      <c r="AE815" s="644"/>
      <c r="AF815" s="644"/>
      <c r="AG815" s="644"/>
      <c r="AH815" s="644"/>
      <c r="AI815" s="644"/>
      <c r="AJ815" s="644"/>
      <c r="AK815" s="644"/>
      <c r="AL815" s="644"/>
      <c r="AM815" s="644"/>
      <c r="AN815" s="644"/>
      <c r="AO815" s="644"/>
      <c r="AP815" s="644"/>
      <c r="AQ815" s="644"/>
      <c r="AR815" s="644"/>
      <c r="AS815" s="644"/>
      <c r="AT815" s="644"/>
      <c r="AU815" s="644"/>
      <c r="AV815" s="644"/>
      <c r="AW815" s="644"/>
      <c r="AX815" s="644"/>
      <c r="AY815" s="644"/>
      <c r="AZ815" s="644"/>
      <c r="BA815" s="644"/>
      <c r="BB815" s="644"/>
      <c r="BC815" s="644"/>
      <c r="BD815" s="644"/>
      <c r="BE815" s="644"/>
      <c r="BF815" s="644"/>
      <c r="BG815" s="644"/>
      <c r="BH815" s="644"/>
      <c r="BI815" s="644"/>
      <c r="BJ815" s="644"/>
      <c r="BK815" s="644"/>
      <c r="BL815" s="644"/>
      <c r="BM815" s="644"/>
      <c r="BN815" s="644"/>
      <c r="BO815" s="644"/>
      <c r="BP815" s="644"/>
      <c r="BQ815" s="644"/>
      <c r="BR815" s="644"/>
      <c r="BS815" s="644"/>
      <c r="BT815" s="644"/>
      <c r="BU815" s="644"/>
      <c r="BV815" s="644"/>
      <c r="BW815" s="644"/>
      <c r="BX815" s="644"/>
      <c r="BY815" s="644"/>
      <c r="BZ815" s="644"/>
      <c r="CA815" s="644"/>
      <c r="CB815" s="644"/>
      <c r="CC815" s="644"/>
      <c r="CD815" s="644"/>
      <c r="CE815" s="644"/>
      <c r="CF815" s="644"/>
      <c r="CG815" s="644"/>
      <c r="CH815" s="644"/>
      <c r="CI815" s="644"/>
      <c r="CJ815" s="644"/>
      <c r="CK815" s="644"/>
      <c r="CL815" s="644"/>
      <c r="CM815" s="644"/>
      <c r="CN815" s="644"/>
      <c r="CO815" s="644"/>
      <c r="CP815" s="644"/>
      <c r="CQ815" s="644"/>
      <c r="CR815" s="644"/>
      <c r="CS815" s="644"/>
      <c r="CT815" s="644"/>
      <c r="CU815" s="644"/>
      <c r="CV815" s="644"/>
      <c r="CW815" s="644"/>
      <c r="CX815" s="644"/>
      <c r="CY815" s="644"/>
      <c r="CZ815" s="644"/>
      <c r="DA815" s="644"/>
      <c r="DB815" s="644"/>
      <c r="DC815" s="644"/>
      <c r="DD815" s="644"/>
      <c r="DE815" s="644"/>
      <c r="DF815" s="644"/>
      <c r="DG815" s="644"/>
      <c r="DH815" s="644"/>
      <c r="DI815" s="644"/>
      <c r="DJ815" s="644"/>
      <c r="DK815" s="644"/>
      <c r="DL815" s="644"/>
      <c r="DM815" s="644"/>
      <c r="DN815" s="644"/>
      <c r="DO815" s="644"/>
      <c r="DP815" s="644"/>
      <c r="DQ815" s="644"/>
      <c r="DR815" s="644"/>
      <c r="DS815" s="644"/>
      <c r="DT815" s="644"/>
      <c r="DU815" s="644"/>
      <c r="DV815" s="644"/>
      <c r="DW815" s="644"/>
      <c r="DX815" s="644"/>
      <c r="DY815" s="644"/>
      <c r="DZ815" s="644"/>
      <c r="EA815" s="644"/>
      <c r="EB815" s="644"/>
      <c r="EC815" s="644"/>
      <c r="ED815" s="644"/>
      <c r="EE815" s="644"/>
      <c r="EF815" s="644"/>
      <c r="EG815" s="644"/>
      <c r="EH815" s="644"/>
      <c r="EI815" s="644"/>
      <c r="EJ815" s="644"/>
      <c r="EK815" s="644"/>
      <c r="EL815" s="644"/>
      <c r="EM815" s="644"/>
      <c r="EN815" s="644"/>
      <c r="EO815" s="644"/>
      <c r="EP815" s="644"/>
      <c r="EQ815" s="644"/>
      <c r="ER815" s="644"/>
      <c r="ES815" s="644"/>
      <c r="ET815" s="644"/>
      <c r="EU815" s="644"/>
      <c r="EV815" s="644"/>
      <c r="EW815" s="644"/>
      <c r="EX815" s="644"/>
      <c r="EY815" s="644"/>
      <c r="EZ815" s="644"/>
      <c r="FA815" s="644"/>
      <c r="FB815" s="644"/>
      <c r="FC815" s="644"/>
      <c r="FD815" s="644"/>
      <c r="FE815" s="644"/>
      <c r="FF815" s="644"/>
      <c r="FG815" s="644"/>
      <c r="FH815" s="644"/>
      <c r="FI815" s="644"/>
      <c r="FJ815" s="644"/>
      <c r="FK815" s="644"/>
      <c r="FL815" s="644"/>
      <c r="FM815" s="644"/>
      <c r="FN815" s="644"/>
      <c r="FO815" s="644"/>
      <c r="FP815" s="644"/>
      <c r="FQ815" s="644"/>
      <c r="FR815" s="644"/>
      <c r="FS815" s="644"/>
      <c r="FT815" s="644"/>
      <c r="FU815" s="644"/>
      <c r="FV815" s="644"/>
      <c r="FW815" s="644"/>
      <c r="FX815" s="644"/>
      <c r="FY815" s="644"/>
      <c r="FZ815" s="644"/>
      <c r="GA815" s="644"/>
      <c r="GB815" s="644"/>
      <c r="GC815" s="644"/>
      <c r="GD815" s="644"/>
      <c r="GE815" s="644"/>
      <c r="GF815" s="644"/>
      <c r="GG815" s="644"/>
      <c r="GH815" s="644"/>
      <c r="GI815" s="644"/>
      <c r="GJ815" s="644"/>
      <c r="GK815" s="644"/>
      <c r="GL815" s="644"/>
      <c r="GM815" s="644"/>
      <c r="GN815" s="644"/>
      <c r="GO815" s="644"/>
      <c r="GP815" s="644"/>
      <c r="GQ815" s="644"/>
      <c r="GR815" s="644"/>
      <c r="GS815" s="644"/>
      <c r="GT815" s="644"/>
      <c r="GU815" s="644"/>
      <c r="GV815" s="644"/>
      <c r="GW815" s="644"/>
      <c r="GX815" s="644"/>
      <c r="GY815" s="644"/>
      <c r="GZ815" s="644"/>
      <c r="HA815" s="644"/>
      <c r="HB815" s="644"/>
      <c r="HC815" s="644"/>
      <c r="HD815" s="644"/>
      <c r="HE815" s="644"/>
      <c r="HF815" s="644"/>
      <c r="HG815" s="644"/>
      <c r="HH815" s="644"/>
      <c r="HI815" s="644"/>
      <c r="HJ815" s="644"/>
      <c r="HK815" s="644"/>
      <c r="HL815" s="644"/>
    </row>
    <row r="816" spans="1:234" x14ac:dyDescent="0.25">
      <c r="D816" s="645">
        <v>6</v>
      </c>
      <c r="E816" s="878"/>
      <c r="F816" s="879"/>
      <c r="G816" s="880"/>
      <c r="H816" s="878"/>
      <c r="I816" s="879"/>
      <c r="J816" s="879"/>
      <c r="K816" s="879"/>
      <c r="L816" s="879"/>
      <c r="M816" s="880"/>
      <c r="N816" s="881"/>
      <c r="O816" s="882"/>
      <c r="P816" s="882"/>
      <c r="Q816" s="883"/>
      <c r="S816" s="644"/>
      <c r="T816" s="644"/>
      <c r="U816" s="644" t="str">
        <f t="shared" si="3229"/>
        <v/>
      </c>
      <c r="V816" s="644"/>
      <c r="W816" s="644"/>
      <c r="X816" s="644"/>
      <c r="Y816" s="644"/>
      <c r="Z816" s="644"/>
      <c r="AA816" s="644"/>
      <c r="AB816" s="644"/>
      <c r="AC816" s="644"/>
      <c r="AD816" s="644"/>
      <c r="AE816" s="644"/>
      <c r="AF816" s="644"/>
      <c r="AG816" s="644"/>
      <c r="AH816" s="644"/>
      <c r="AI816" s="644"/>
      <c r="AJ816" s="644"/>
      <c r="AK816" s="644"/>
      <c r="AL816" s="644"/>
      <c r="AM816" s="644"/>
      <c r="AN816" s="644"/>
      <c r="AO816" s="644"/>
      <c r="AP816" s="644"/>
      <c r="AQ816" s="644"/>
      <c r="AR816" s="644"/>
      <c r="AS816" s="644"/>
      <c r="AT816" s="644"/>
      <c r="AU816" s="644"/>
      <c r="AV816" s="644"/>
      <c r="AW816" s="644"/>
      <c r="AX816" s="644"/>
      <c r="AY816" s="644"/>
      <c r="AZ816" s="644"/>
      <c r="BA816" s="644"/>
      <c r="BB816" s="644"/>
      <c r="BC816" s="644"/>
      <c r="BD816" s="644"/>
      <c r="BE816" s="644"/>
      <c r="BF816" s="644"/>
      <c r="BG816" s="644"/>
      <c r="BH816" s="644"/>
      <c r="BI816" s="644"/>
      <c r="BJ816" s="644"/>
      <c r="BK816" s="644"/>
      <c r="BL816" s="644"/>
      <c r="BM816" s="644"/>
      <c r="BN816" s="644"/>
      <c r="BO816" s="644"/>
      <c r="BP816" s="644"/>
      <c r="BQ816" s="644"/>
      <c r="BR816" s="644"/>
      <c r="BS816" s="644"/>
      <c r="BT816" s="644"/>
      <c r="BU816" s="644"/>
      <c r="BV816" s="644"/>
      <c r="BW816" s="644"/>
      <c r="BX816" s="644"/>
      <c r="BY816" s="644"/>
      <c r="BZ816" s="644"/>
      <c r="CA816" s="644"/>
      <c r="CB816" s="644"/>
      <c r="CC816" s="644"/>
      <c r="CD816" s="644"/>
      <c r="CE816" s="644"/>
      <c r="CF816" s="644"/>
      <c r="CG816" s="644"/>
      <c r="CH816" s="644"/>
      <c r="CI816" s="644"/>
      <c r="CJ816" s="644"/>
      <c r="CK816" s="644"/>
      <c r="CL816" s="644"/>
      <c r="CM816" s="644"/>
      <c r="CN816" s="644"/>
      <c r="CO816" s="644"/>
      <c r="CP816" s="644"/>
      <c r="CQ816" s="644"/>
      <c r="CR816" s="644"/>
      <c r="CS816" s="644"/>
      <c r="CT816" s="644"/>
      <c r="CU816" s="644"/>
      <c r="CV816" s="644"/>
      <c r="CW816" s="644"/>
      <c r="CX816" s="644"/>
      <c r="CY816" s="644"/>
      <c r="CZ816" s="644"/>
      <c r="DA816" s="644"/>
      <c r="DB816" s="644"/>
      <c r="DC816" s="644"/>
      <c r="DD816" s="644"/>
      <c r="DE816" s="644"/>
      <c r="DF816" s="644"/>
      <c r="DG816" s="644"/>
      <c r="DH816" s="644"/>
      <c r="DI816" s="644"/>
      <c r="DJ816" s="644"/>
      <c r="DK816" s="644"/>
      <c r="DL816" s="644"/>
      <c r="DM816" s="644"/>
      <c r="DN816" s="644"/>
      <c r="DO816" s="644"/>
      <c r="DP816" s="644"/>
      <c r="DQ816" s="644"/>
      <c r="DR816" s="644"/>
      <c r="DS816" s="644"/>
      <c r="DT816" s="644"/>
      <c r="DU816" s="644"/>
      <c r="DV816" s="644"/>
      <c r="DW816" s="644"/>
      <c r="DX816" s="644"/>
      <c r="DY816" s="644"/>
      <c r="DZ816" s="644"/>
      <c r="EA816" s="644"/>
      <c r="EB816" s="644"/>
      <c r="EC816" s="644"/>
      <c r="ED816" s="644"/>
      <c r="EE816" s="644"/>
      <c r="EF816" s="644"/>
      <c r="EG816" s="644"/>
      <c r="EH816" s="644"/>
      <c r="EI816" s="644"/>
      <c r="EJ816" s="644"/>
      <c r="EK816" s="644"/>
      <c r="EL816" s="644"/>
      <c r="EM816" s="644"/>
      <c r="EN816" s="644"/>
      <c r="EO816" s="644"/>
      <c r="EP816" s="644"/>
      <c r="EQ816" s="644"/>
      <c r="ER816" s="644"/>
      <c r="ES816" s="644"/>
      <c r="ET816" s="644"/>
      <c r="EU816" s="644"/>
      <c r="EV816" s="644"/>
      <c r="EW816" s="644"/>
      <c r="EX816" s="644"/>
      <c r="EY816" s="644"/>
      <c r="EZ816" s="644"/>
      <c r="FA816" s="644"/>
      <c r="FB816" s="644"/>
      <c r="FC816" s="644"/>
      <c r="FD816" s="644"/>
      <c r="FE816" s="644"/>
      <c r="FF816" s="644"/>
      <c r="FG816" s="644"/>
      <c r="FH816" s="644"/>
      <c r="FI816" s="644"/>
      <c r="FJ816" s="644"/>
      <c r="FK816" s="644"/>
      <c r="FL816" s="644"/>
      <c r="FM816" s="644"/>
      <c r="FN816" s="644"/>
      <c r="FO816" s="644"/>
      <c r="FP816" s="644"/>
      <c r="FQ816" s="644"/>
      <c r="FR816" s="644"/>
      <c r="FS816" s="644"/>
      <c r="FT816" s="644"/>
      <c r="FU816" s="644"/>
      <c r="FV816" s="644"/>
      <c r="FW816" s="644"/>
      <c r="FX816" s="644"/>
      <c r="FY816" s="644"/>
      <c r="FZ816" s="644"/>
      <c r="GA816" s="644"/>
      <c r="GB816" s="644"/>
      <c r="GC816" s="644"/>
      <c r="GD816" s="644"/>
      <c r="GE816" s="644"/>
      <c r="GF816" s="644"/>
      <c r="GG816" s="644"/>
      <c r="GH816" s="644"/>
      <c r="GI816" s="644"/>
      <c r="GJ816" s="644"/>
      <c r="GK816" s="644"/>
      <c r="GL816" s="644"/>
      <c r="GM816" s="644"/>
      <c r="GN816" s="644"/>
      <c r="GO816" s="644"/>
      <c r="GP816" s="644"/>
      <c r="GQ816" s="644"/>
      <c r="GR816" s="644"/>
      <c r="GS816" s="644"/>
      <c r="GT816" s="644"/>
      <c r="GU816" s="644"/>
      <c r="GV816" s="644"/>
      <c r="GW816" s="644"/>
      <c r="GX816" s="644"/>
      <c r="GY816" s="644"/>
      <c r="GZ816" s="644"/>
      <c r="HA816" s="644"/>
      <c r="HB816" s="644"/>
      <c r="HC816" s="644"/>
      <c r="HD816" s="644"/>
      <c r="HE816" s="644"/>
      <c r="HF816" s="644"/>
      <c r="HG816" s="644"/>
      <c r="HH816" s="644"/>
      <c r="HI816" s="644"/>
      <c r="HJ816" s="644"/>
      <c r="HK816" s="644"/>
      <c r="HL816" s="644"/>
    </row>
    <row r="817" spans="2:234" x14ac:dyDescent="0.25">
      <c r="D817" s="645">
        <v>7</v>
      </c>
      <c r="E817" s="878"/>
      <c r="F817" s="879"/>
      <c r="G817" s="880"/>
      <c r="H817" s="878"/>
      <c r="I817" s="879"/>
      <c r="J817" s="879"/>
      <c r="K817" s="879"/>
      <c r="L817" s="879"/>
      <c r="M817" s="880"/>
      <c r="N817" s="881"/>
      <c r="O817" s="882"/>
      <c r="P817" s="882"/>
      <c r="Q817" s="883"/>
      <c r="S817" s="644"/>
      <c r="T817" s="644"/>
      <c r="U817" s="644" t="str">
        <f t="shared" si="3229"/>
        <v/>
      </c>
      <c r="V817" s="644"/>
      <c r="W817" s="644"/>
      <c r="X817" s="644"/>
      <c r="Y817" s="644"/>
      <c r="Z817" s="644"/>
      <c r="AA817" s="644"/>
      <c r="AB817" s="644"/>
      <c r="AC817" s="644"/>
      <c r="AD817" s="644"/>
      <c r="AE817" s="644"/>
      <c r="AF817" s="644"/>
      <c r="AG817" s="644"/>
      <c r="AH817" s="644"/>
      <c r="AI817" s="644"/>
      <c r="AJ817" s="644"/>
      <c r="AK817" s="644"/>
      <c r="AL817" s="644"/>
      <c r="AM817" s="644"/>
      <c r="AN817" s="644"/>
      <c r="AO817" s="644"/>
      <c r="AP817" s="644"/>
      <c r="AQ817" s="644"/>
      <c r="AR817" s="644"/>
      <c r="AS817" s="644"/>
      <c r="AT817" s="644"/>
      <c r="AU817" s="644"/>
      <c r="AV817" s="644"/>
      <c r="AW817" s="644"/>
      <c r="AX817" s="644"/>
      <c r="AY817" s="644"/>
      <c r="AZ817" s="644"/>
      <c r="BA817" s="644"/>
      <c r="BB817" s="644"/>
      <c r="BC817" s="644"/>
      <c r="BD817" s="644"/>
      <c r="BE817" s="644"/>
      <c r="BF817" s="644"/>
      <c r="BG817" s="644"/>
      <c r="BH817" s="644"/>
      <c r="BI817" s="644"/>
      <c r="BJ817" s="644"/>
      <c r="BK817" s="644"/>
      <c r="BL817" s="644"/>
      <c r="BM817" s="644"/>
      <c r="BN817" s="644"/>
      <c r="BO817" s="644"/>
      <c r="BP817" s="644"/>
      <c r="BQ817" s="644"/>
      <c r="BR817" s="644"/>
      <c r="BS817" s="644"/>
      <c r="BT817" s="644"/>
      <c r="BU817" s="644"/>
      <c r="BV817" s="644"/>
      <c r="BW817" s="644"/>
      <c r="BX817" s="644"/>
      <c r="BY817" s="644"/>
      <c r="BZ817" s="644"/>
      <c r="CA817" s="644"/>
      <c r="CB817" s="644"/>
      <c r="CC817" s="644"/>
      <c r="CD817" s="644"/>
      <c r="CE817" s="644"/>
      <c r="CF817" s="644"/>
      <c r="CG817" s="644"/>
      <c r="CH817" s="644"/>
      <c r="CI817" s="644"/>
      <c r="CJ817" s="644"/>
      <c r="CK817" s="644"/>
      <c r="CL817" s="644"/>
      <c r="CM817" s="644"/>
      <c r="CN817" s="644"/>
      <c r="CO817" s="644"/>
      <c r="CP817" s="644"/>
      <c r="CQ817" s="644"/>
      <c r="CR817" s="644"/>
      <c r="CS817" s="644"/>
      <c r="CT817" s="644"/>
      <c r="CU817" s="644"/>
      <c r="CV817" s="644"/>
      <c r="CW817" s="644"/>
      <c r="CX817" s="644"/>
      <c r="CY817" s="644"/>
      <c r="CZ817" s="644"/>
      <c r="DA817" s="644"/>
      <c r="DB817" s="644"/>
      <c r="DC817" s="644"/>
      <c r="DD817" s="644"/>
      <c r="DE817" s="644"/>
      <c r="DF817" s="644"/>
      <c r="DG817" s="644"/>
      <c r="DH817" s="644"/>
      <c r="DI817" s="644"/>
      <c r="DJ817" s="644"/>
      <c r="DK817" s="644"/>
      <c r="DL817" s="644"/>
      <c r="DM817" s="644"/>
      <c r="DN817" s="644"/>
      <c r="DO817" s="644"/>
      <c r="DP817" s="644"/>
      <c r="DQ817" s="644"/>
      <c r="DR817" s="644"/>
      <c r="DS817" s="644"/>
      <c r="DT817" s="644"/>
      <c r="DU817" s="644"/>
      <c r="DV817" s="644"/>
      <c r="DW817" s="644"/>
      <c r="DX817" s="644"/>
      <c r="DY817" s="644"/>
      <c r="DZ817" s="644"/>
      <c r="EA817" s="644"/>
      <c r="EB817" s="644"/>
      <c r="EC817" s="644"/>
      <c r="ED817" s="644"/>
      <c r="EE817" s="644"/>
      <c r="EF817" s="644"/>
      <c r="EG817" s="644"/>
      <c r="EH817" s="644"/>
      <c r="EI817" s="644"/>
      <c r="EJ817" s="644"/>
      <c r="EK817" s="644"/>
      <c r="EL817" s="644"/>
      <c r="EM817" s="644"/>
      <c r="EN817" s="644"/>
      <c r="EO817" s="644"/>
      <c r="EP817" s="644"/>
      <c r="EQ817" s="644"/>
      <c r="ER817" s="644"/>
      <c r="ES817" s="644"/>
      <c r="ET817" s="644"/>
      <c r="EU817" s="644"/>
      <c r="EV817" s="644"/>
      <c r="EW817" s="644"/>
      <c r="EX817" s="644"/>
      <c r="EY817" s="644"/>
      <c r="EZ817" s="644"/>
      <c r="FA817" s="644"/>
      <c r="FB817" s="644"/>
      <c r="FC817" s="644"/>
      <c r="FD817" s="644"/>
      <c r="FE817" s="644"/>
      <c r="FF817" s="644"/>
      <c r="FG817" s="644"/>
      <c r="FH817" s="644"/>
      <c r="FI817" s="644"/>
      <c r="FJ817" s="644"/>
      <c r="FK817" s="644"/>
      <c r="FL817" s="644"/>
      <c r="FM817" s="644"/>
      <c r="FN817" s="644"/>
      <c r="FO817" s="644"/>
      <c r="FP817" s="644"/>
      <c r="FQ817" s="644"/>
      <c r="FR817" s="644"/>
      <c r="FS817" s="644"/>
      <c r="FT817" s="644"/>
      <c r="FU817" s="644"/>
      <c r="FV817" s="644"/>
      <c r="FW817" s="644"/>
      <c r="FX817" s="644"/>
      <c r="FY817" s="644"/>
      <c r="FZ817" s="644"/>
      <c r="GA817" s="644"/>
      <c r="GB817" s="644"/>
      <c r="GC817" s="644"/>
      <c r="GD817" s="644"/>
      <c r="GE817" s="644"/>
      <c r="GF817" s="644"/>
      <c r="GG817" s="644"/>
      <c r="GH817" s="644"/>
      <c r="GI817" s="644"/>
      <c r="GJ817" s="644"/>
      <c r="GK817" s="644"/>
      <c r="GL817" s="644"/>
      <c r="GM817" s="644"/>
      <c r="GN817" s="644"/>
      <c r="GO817" s="644"/>
      <c r="GP817" s="644"/>
      <c r="GQ817" s="644"/>
      <c r="GR817" s="644"/>
      <c r="GS817" s="644"/>
      <c r="GT817" s="644"/>
      <c r="GU817" s="644"/>
      <c r="GV817" s="644"/>
      <c r="GW817" s="644"/>
      <c r="GX817" s="644"/>
      <c r="GY817" s="644"/>
      <c r="GZ817" s="644"/>
      <c r="HA817" s="644"/>
      <c r="HB817" s="644"/>
      <c r="HC817" s="644"/>
      <c r="HD817" s="644"/>
      <c r="HE817" s="644"/>
      <c r="HF817" s="644"/>
      <c r="HG817" s="644"/>
      <c r="HH817" s="644"/>
      <c r="HI817" s="644"/>
      <c r="HJ817" s="644"/>
      <c r="HK817" s="644"/>
      <c r="HL817" s="644"/>
    </row>
    <row r="818" spans="2:234" x14ac:dyDescent="0.25">
      <c r="D818" s="645">
        <v>8</v>
      </c>
      <c r="E818" s="878"/>
      <c r="F818" s="879"/>
      <c r="G818" s="880"/>
      <c r="H818" s="878"/>
      <c r="I818" s="879"/>
      <c r="J818" s="879"/>
      <c r="K818" s="879"/>
      <c r="L818" s="879"/>
      <c r="M818" s="880"/>
      <c r="N818" s="881"/>
      <c r="O818" s="882"/>
      <c r="P818" s="882"/>
      <c r="Q818" s="883"/>
      <c r="S818" s="644"/>
      <c r="T818" s="644"/>
      <c r="U818" s="644" t="str">
        <f t="shared" si="3229"/>
        <v/>
      </c>
      <c r="V818" s="644"/>
      <c r="W818" s="644"/>
      <c r="X818" s="644"/>
      <c r="Y818" s="644"/>
      <c r="Z818" s="644"/>
      <c r="AA818" s="644"/>
      <c r="AB818" s="644"/>
      <c r="AC818" s="644"/>
      <c r="AD818" s="644"/>
      <c r="AE818" s="644"/>
      <c r="AF818" s="644"/>
      <c r="AG818" s="644"/>
      <c r="AH818" s="644"/>
      <c r="AI818" s="644"/>
      <c r="AJ818" s="644"/>
      <c r="AK818" s="644"/>
      <c r="AL818" s="644"/>
      <c r="AM818" s="644"/>
      <c r="AN818" s="644"/>
      <c r="AO818" s="644"/>
      <c r="AP818" s="644"/>
      <c r="AQ818" s="644"/>
      <c r="AR818" s="644"/>
      <c r="AS818" s="644"/>
      <c r="AT818" s="644"/>
      <c r="AU818" s="644"/>
      <c r="AV818" s="644"/>
      <c r="AW818" s="644"/>
      <c r="AX818" s="644"/>
      <c r="AY818" s="644"/>
      <c r="AZ818" s="644"/>
      <c r="BA818" s="644"/>
      <c r="BB818" s="644"/>
      <c r="BC818" s="644"/>
      <c r="BD818" s="644"/>
      <c r="BE818" s="644"/>
      <c r="BF818" s="644"/>
      <c r="BG818" s="644"/>
      <c r="BH818" s="644"/>
      <c r="BI818" s="644"/>
      <c r="BJ818" s="644"/>
      <c r="BK818" s="644"/>
      <c r="BL818" s="644"/>
      <c r="BM818" s="644"/>
      <c r="BN818" s="644"/>
      <c r="BO818" s="644"/>
      <c r="BP818" s="644"/>
      <c r="BQ818" s="644"/>
      <c r="BR818" s="644"/>
      <c r="BS818" s="644"/>
      <c r="BT818" s="644"/>
      <c r="BU818" s="644"/>
      <c r="BV818" s="644"/>
      <c r="BW818" s="644"/>
      <c r="BX818" s="644"/>
      <c r="BY818" s="644"/>
      <c r="BZ818" s="644"/>
      <c r="CA818" s="644"/>
      <c r="CB818" s="644"/>
      <c r="CC818" s="644"/>
      <c r="CD818" s="644"/>
      <c r="CE818" s="644"/>
      <c r="CF818" s="644"/>
      <c r="CG818" s="644"/>
      <c r="CH818" s="644"/>
      <c r="CI818" s="644"/>
      <c r="CJ818" s="644"/>
      <c r="CK818" s="644"/>
      <c r="CL818" s="644"/>
      <c r="CM818" s="644"/>
      <c r="CN818" s="644"/>
      <c r="CO818" s="644"/>
      <c r="CP818" s="644"/>
      <c r="CQ818" s="644"/>
      <c r="CR818" s="644"/>
      <c r="CS818" s="644"/>
      <c r="CT818" s="644"/>
      <c r="CU818" s="644"/>
      <c r="CV818" s="644"/>
      <c r="CW818" s="644"/>
      <c r="CX818" s="644"/>
      <c r="CY818" s="644"/>
      <c r="CZ818" s="644"/>
      <c r="DA818" s="644"/>
      <c r="DB818" s="644"/>
      <c r="DC818" s="644"/>
      <c r="DD818" s="644"/>
      <c r="DE818" s="644"/>
      <c r="DF818" s="644"/>
      <c r="DG818" s="644"/>
      <c r="DH818" s="644"/>
      <c r="DI818" s="644"/>
      <c r="DJ818" s="644"/>
      <c r="DK818" s="644"/>
      <c r="DL818" s="644"/>
      <c r="DM818" s="644"/>
      <c r="DN818" s="644"/>
      <c r="DO818" s="644"/>
      <c r="DP818" s="644"/>
      <c r="DQ818" s="644"/>
      <c r="DR818" s="644"/>
      <c r="DS818" s="644"/>
      <c r="DT818" s="644"/>
      <c r="DU818" s="644"/>
      <c r="DV818" s="644"/>
      <c r="DW818" s="644"/>
      <c r="DX818" s="644"/>
      <c r="DY818" s="644"/>
      <c r="DZ818" s="644"/>
      <c r="EA818" s="644"/>
      <c r="EB818" s="644"/>
      <c r="EC818" s="644"/>
      <c r="ED818" s="644"/>
      <c r="EE818" s="644"/>
      <c r="EF818" s="644"/>
      <c r="EG818" s="644"/>
      <c r="EH818" s="644"/>
      <c r="EI818" s="644"/>
      <c r="EJ818" s="644"/>
      <c r="EK818" s="644"/>
      <c r="EL818" s="644"/>
      <c r="EM818" s="644"/>
      <c r="EN818" s="644"/>
      <c r="EO818" s="644"/>
      <c r="EP818" s="644"/>
      <c r="EQ818" s="644"/>
      <c r="ER818" s="644"/>
      <c r="ES818" s="644"/>
      <c r="ET818" s="644"/>
      <c r="EU818" s="644"/>
      <c r="EV818" s="644"/>
      <c r="EW818" s="644"/>
      <c r="EX818" s="644"/>
      <c r="EY818" s="644"/>
      <c r="EZ818" s="644"/>
      <c r="FA818" s="644"/>
      <c r="FB818" s="644"/>
      <c r="FC818" s="644"/>
      <c r="FD818" s="644"/>
      <c r="FE818" s="644"/>
      <c r="FF818" s="644"/>
      <c r="FG818" s="644"/>
      <c r="FH818" s="644"/>
      <c r="FI818" s="644"/>
      <c r="FJ818" s="644"/>
      <c r="FK818" s="644"/>
      <c r="FL818" s="644"/>
      <c r="FM818" s="644"/>
      <c r="FN818" s="644"/>
      <c r="FO818" s="644"/>
      <c r="FP818" s="644"/>
      <c r="FQ818" s="644"/>
      <c r="FR818" s="644"/>
      <c r="FS818" s="644"/>
      <c r="FT818" s="644"/>
      <c r="FU818" s="644"/>
      <c r="FV818" s="644"/>
      <c r="FW818" s="644"/>
      <c r="FX818" s="644"/>
      <c r="FY818" s="644"/>
      <c r="FZ818" s="644"/>
      <c r="GA818" s="644"/>
      <c r="GB818" s="644"/>
      <c r="GC818" s="644"/>
      <c r="GD818" s="644"/>
      <c r="GE818" s="644"/>
      <c r="GF818" s="644"/>
      <c r="GG818" s="644"/>
      <c r="GH818" s="644"/>
      <c r="GI818" s="644"/>
      <c r="GJ818" s="644"/>
      <c r="GK818" s="644"/>
      <c r="GL818" s="644"/>
      <c r="GM818" s="644"/>
      <c r="GN818" s="644"/>
      <c r="GO818" s="644"/>
      <c r="GP818" s="644"/>
      <c r="GQ818" s="644"/>
      <c r="GR818" s="644"/>
      <c r="GS818" s="644"/>
      <c r="GT818" s="644"/>
      <c r="GU818" s="644"/>
      <c r="GV818" s="644"/>
      <c r="GW818" s="644"/>
      <c r="GX818" s="644"/>
      <c r="GY818" s="644"/>
      <c r="GZ818" s="644"/>
      <c r="HA818" s="644"/>
      <c r="HB818" s="644"/>
      <c r="HC818" s="644"/>
      <c r="HD818" s="644"/>
      <c r="HE818" s="644"/>
      <c r="HF818" s="644"/>
      <c r="HG818" s="644"/>
      <c r="HH818" s="644"/>
      <c r="HI818" s="644"/>
      <c r="HJ818" s="644"/>
      <c r="HK818" s="644"/>
      <c r="HL818" s="644"/>
    </row>
    <row r="819" spans="2:234" x14ac:dyDescent="0.25">
      <c r="D819" s="645">
        <v>9</v>
      </c>
      <c r="E819" s="878"/>
      <c r="F819" s="879"/>
      <c r="G819" s="880"/>
      <c r="H819" s="878"/>
      <c r="I819" s="879"/>
      <c r="J819" s="879"/>
      <c r="K819" s="879"/>
      <c r="L819" s="879"/>
      <c r="M819" s="880"/>
      <c r="N819" s="881"/>
      <c r="O819" s="882"/>
      <c r="P819" s="882"/>
      <c r="Q819" s="883"/>
      <c r="S819" s="644"/>
      <c r="T819" s="644"/>
      <c r="U819" s="644" t="str">
        <f t="shared" si="3229"/>
        <v/>
      </c>
      <c r="V819" s="644"/>
      <c r="W819" s="644"/>
      <c r="X819" s="644"/>
      <c r="Y819" s="644"/>
      <c r="Z819" s="644"/>
      <c r="AA819" s="644"/>
      <c r="AB819" s="644"/>
      <c r="AC819" s="644"/>
      <c r="AD819" s="644"/>
      <c r="AE819" s="644"/>
      <c r="AF819" s="644"/>
      <c r="AG819" s="644"/>
      <c r="AH819" s="644"/>
      <c r="AI819" s="644"/>
      <c r="AJ819" s="644"/>
      <c r="AK819" s="644"/>
      <c r="AL819" s="644"/>
      <c r="AM819" s="644"/>
      <c r="AN819" s="644"/>
      <c r="AO819" s="644"/>
      <c r="AP819" s="644"/>
      <c r="AQ819" s="644"/>
      <c r="AR819" s="644"/>
      <c r="AS819" s="644"/>
      <c r="AT819" s="644"/>
      <c r="AU819" s="644"/>
      <c r="AV819" s="644"/>
      <c r="AW819" s="644"/>
      <c r="AX819" s="644"/>
      <c r="AY819" s="644"/>
      <c r="AZ819" s="644"/>
      <c r="BA819" s="644"/>
      <c r="BB819" s="644"/>
      <c r="BC819" s="644"/>
      <c r="BD819" s="644"/>
      <c r="BE819" s="644"/>
      <c r="BF819" s="644"/>
      <c r="BG819" s="644"/>
      <c r="BH819" s="644"/>
      <c r="BI819" s="644"/>
      <c r="BJ819" s="644"/>
      <c r="BK819" s="644"/>
      <c r="BL819" s="644"/>
      <c r="BM819" s="644"/>
      <c r="BN819" s="644"/>
      <c r="BO819" s="644"/>
      <c r="BP819" s="644"/>
      <c r="BQ819" s="644"/>
      <c r="BR819" s="644"/>
      <c r="BS819" s="644"/>
      <c r="BT819" s="644"/>
      <c r="BU819" s="644"/>
      <c r="BV819" s="644"/>
      <c r="BW819" s="644"/>
      <c r="BX819" s="644"/>
      <c r="BY819" s="644"/>
      <c r="BZ819" s="644"/>
      <c r="CA819" s="644"/>
      <c r="CB819" s="644"/>
      <c r="CC819" s="644"/>
      <c r="CD819" s="644"/>
      <c r="CE819" s="644"/>
      <c r="CF819" s="644"/>
      <c r="CG819" s="644"/>
      <c r="CH819" s="644"/>
      <c r="CI819" s="644"/>
      <c r="CJ819" s="644"/>
      <c r="CK819" s="644"/>
      <c r="CL819" s="644"/>
      <c r="CM819" s="644"/>
      <c r="CN819" s="644"/>
      <c r="CO819" s="644"/>
      <c r="CP819" s="644"/>
      <c r="CQ819" s="644"/>
      <c r="CR819" s="644"/>
      <c r="CS819" s="644"/>
      <c r="CT819" s="644"/>
      <c r="CU819" s="644"/>
      <c r="CV819" s="644"/>
      <c r="CW819" s="644"/>
      <c r="CX819" s="644"/>
      <c r="CY819" s="644"/>
      <c r="CZ819" s="644"/>
      <c r="DA819" s="644"/>
      <c r="DB819" s="644"/>
      <c r="DC819" s="644"/>
      <c r="DD819" s="644"/>
      <c r="DE819" s="644"/>
      <c r="DF819" s="644"/>
      <c r="DG819" s="644"/>
      <c r="DH819" s="644"/>
      <c r="DI819" s="644"/>
      <c r="DJ819" s="644"/>
      <c r="DK819" s="644"/>
      <c r="DL819" s="644"/>
      <c r="DM819" s="644"/>
      <c r="DN819" s="644"/>
      <c r="DO819" s="644"/>
      <c r="DP819" s="644"/>
      <c r="DQ819" s="644"/>
      <c r="DR819" s="644"/>
      <c r="DS819" s="644"/>
      <c r="DT819" s="644"/>
      <c r="DU819" s="644"/>
      <c r="DV819" s="644"/>
      <c r="DW819" s="644"/>
      <c r="DX819" s="644"/>
      <c r="DY819" s="644"/>
      <c r="DZ819" s="644"/>
      <c r="EA819" s="644"/>
      <c r="EB819" s="644"/>
      <c r="EC819" s="644"/>
      <c r="ED819" s="644"/>
      <c r="EE819" s="644"/>
      <c r="EF819" s="644"/>
      <c r="EG819" s="644"/>
      <c r="EH819" s="644"/>
      <c r="EI819" s="644"/>
      <c r="EJ819" s="644"/>
      <c r="EK819" s="644"/>
      <c r="EL819" s="644"/>
      <c r="EM819" s="644"/>
      <c r="EN819" s="644"/>
      <c r="EO819" s="644"/>
      <c r="EP819" s="644"/>
      <c r="EQ819" s="644"/>
      <c r="ER819" s="644"/>
      <c r="ES819" s="644"/>
      <c r="ET819" s="644"/>
      <c r="EU819" s="644"/>
      <c r="EV819" s="644"/>
      <c r="EW819" s="644"/>
      <c r="EX819" s="644"/>
      <c r="EY819" s="644"/>
      <c r="EZ819" s="644"/>
      <c r="FA819" s="644"/>
      <c r="FB819" s="644"/>
      <c r="FC819" s="644"/>
      <c r="FD819" s="644"/>
      <c r="FE819" s="644"/>
      <c r="FF819" s="644"/>
      <c r="FG819" s="644"/>
      <c r="FH819" s="644"/>
      <c r="FI819" s="644"/>
      <c r="FJ819" s="644"/>
      <c r="FK819" s="644"/>
      <c r="FL819" s="644"/>
      <c r="FM819" s="644"/>
      <c r="FN819" s="644"/>
      <c r="FO819" s="644"/>
      <c r="FP819" s="644"/>
      <c r="FQ819" s="644"/>
      <c r="FR819" s="644"/>
      <c r="FS819" s="644"/>
      <c r="FT819" s="644"/>
      <c r="FU819" s="644"/>
      <c r="FV819" s="644"/>
      <c r="FW819" s="644"/>
      <c r="FX819" s="644"/>
      <c r="FY819" s="644"/>
      <c r="FZ819" s="644"/>
      <c r="GA819" s="644"/>
      <c r="GB819" s="644"/>
      <c r="GC819" s="644"/>
      <c r="GD819" s="644"/>
      <c r="GE819" s="644"/>
      <c r="GF819" s="644"/>
      <c r="GG819" s="644"/>
      <c r="GH819" s="644"/>
      <c r="GI819" s="644"/>
      <c r="GJ819" s="644"/>
      <c r="GK819" s="644"/>
      <c r="GL819" s="644"/>
      <c r="GM819" s="644"/>
      <c r="GN819" s="644"/>
      <c r="GO819" s="644"/>
      <c r="GP819" s="644"/>
      <c r="GQ819" s="644"/>
      <c r="GR819" s="644"/>
      <c r="GS819" s="644"/>
      <c r="GT819" s="644"/>
      <c r="GU819" s="644"/>
      <c r="GV819" s="644"/>
      <c r="GW819" s="644"/>
      <c r="GX819" s="644"/>
      <c r="GY819" s="644"/>
      <c r="GZ819" s="644"/>
      <c r="HA819" s="644"/>
      <c r="HB819" s="644"/>
      <c r="HC819" s="644"/>
      <c r="HD819" s="644"/>
      <c r="HE819" s="644"/>
      <c r="HF819" s="644"/>
      <c r="HG819" s="644"/>
      <c r="HH819" s="644"/>
      <c r="HI819" s="644"/>
      <c r="HJ819" s="644"/>
      <c r="HK819" s="644"/>
      <c r="HL819" s="644"/>
    </row>
    <row r="820" spans="2:234" x14ac:dyDescent="0.25">
      <c r="D820" s="645">
        <v>10</v>
      </c>
      <c r="E820" s="878"/>
      <c r="F820" s="879"/>
      <c r="G820" s="880"/>
      <c r="H820" s="878"/>
      <c r="I820" s="879"/>
      <c r="J820" s="879"/>
      <c r="K820" s="879"/>
      <c r="L820" s="879"/>
      <c r="M820" s="880"/>
      <c r="N820" s="881"/>
      <c r="O820" s="882"/>
      <c r="P820" s="882"/>
      <c r="Q820" s="883"/>
      <c r="S820" s="644"/>
      <c r="T820" s="644"/>
      <c r="U820" s="644" t="str">
        <f t="shared" si="3229"/>
        <v/>
      </c>
      <c r="V820" s="644"/>
      <c r="W820" s="644"/>
      <c r="X820" s="644"/>
      <c r="Y820" s="644"/>
      <c r="Z820" s="644"/>
      <c r="AA820" s="644"/>
      <c r="AB820" s="644"/>
      <c r="AC820" s="644"/>
      <c r="AD820" s="644"/>
      <c r="AE820" s="644"/>
      <c r="AF820" s="644"/>
      <c r="AG820" s="644"/>
      <c r="AH820" s="644"/>
      <c r="AI820" s="644"/>
      <c r="AJ820" s="644"/>
      <c r="AK820" s="644"/>
      <c r="AL820" s="644"/>
      <c r="AM820" s="644"/>
      <c r="AN820" s="644"/>
      <c r="AO820" s="644"/>
      <c r="AP820" s="644"/>
      <c r="AQ820" s="644"/>
      <c r="AR820" s="644"/>
      <c r="AS820" s="644"/>
      <c r="AT820" s="644"/>
      <c r="AU820" s="644"/>
      <c r="AV820" s="644"/>
      <c r="AW820" s="644"/>
      <c r="AX820" s="644"/>
      <c r="AY820" s="644"/>
      <c r="AZ820" s="644"/>
      <c r="BA820" s="644"/>
      <c r="BB820" s="644"/>
      <c r="BC820" s="644"/>
      <c r="BD820" s="644"/>
      <c r="BE820" s="644"/>
      <c r="BF820" s="644"/>
      <c r="BG820" s="644"/>
      <c r="BH820" s="644"/>
      <c r="BI820" s="644"/>
      <c r="BJ820" s="644"/>
      <c r="BK820" s="644"/>
      <c r="BL820" s="644"/>
      <c r="BM820" s="644"/>
      <c r="BN820" s="644"/>
      <c r="BO820" s="644"/>
      <c r="BP820" s="644"/>
      <c r="BQ820" s="644"/>
      <c r="BR820" s="644"/>
      <c r="BS820" s="644"/>
      <c r="BT820" s="644"/>
      <c r="BU820" s="644"/>
      <c r="BV820" s="644"/>
      <c r="BW820" s="644"/>
      <c r="BX820" s="644"/>
      <c r="BY820" s="644"/>
      <c r="BZ820" s="644"/>
      <c r="CA820" s="644"/>
      <c r="CB820" s="644"/>
      <c r="CC820" s="644"/>
      <c r="CD820" s="644"/>
      <c r="CE820" s="644"/>
      <c r="CF820" s="644"/>
      <c r="CG820" s="644"/>
      <c r="CH820" s="644"/>
      <c r="CI820" s="644"/>
      <c r="CJ820" s="644"/>
      <c r="CK820" s="644"/>
      <c r="CL820" s="644"/>
      <c r="CM820" s="644"/>
      <c r="CN820" s="644"/>
      <c r="CO820" s="644"/>
      <c r="CP820" s="644"/>
      <c r="CQ820" s="644"/>
      <c r="CR820" s="644"/>
      <c r="CS820" s="644"/>
      <c r="CT820" s="644"/>
      <c r="CU820" s="644"/>
      <c r="CV820" s="644"/>
      <c r="CW820" s="644"/>
      <c r="CX820" s="644"/>
      <c r="CY820" s="644"/>
      <c r="CZ820" s="644"/>
      <c r="DA820" s="644"/>
      <c r="DB820" s="644"/>
      <c r="DC820" s="644"/>
      <c r="DD820" s="644"/>
      <c r="DE820" s="644"/>
      <c r="DF820" s="644"/>
      <c r="DG820" s="644"/>
      <c r="DH820" s="644"/>
      <c r="DI820" s="644"/>
      <c r="DJ820" s="644"/>
      <c r="DK820" s="644"/>
      <c r="DL820" s="644"/>
      <c r="DM820" s="644"/>
      <c r="DN820" s="644"/>
      <c r="DO820" s="644"/>
      <c r="DP820" s="644"/>
      <c r="DQ820" s="644"/>
      <c r="DR820" s="644"/>
      <c r="DS820" s="644"/>
      <c r="DT820" s="644"/>
      <c r="DU820" s="644"/>
      <c r="DV820" s="644"/>
      <c r="DW820" s="644"/>
      <c r="DX820" s="644"/>
      <c r="DY820" s="644"/>
      <c r="DZ820" s="644"/>
      <c r="EA820" s="644"/>
      <c r="EB820" s="644"/>
      <c r="EC820" s="644"/>
      <c r="ED820" s="644"/>
      <c r="EE820" s="644"/>
      <c r="EF820" s="644"/>
      <c r="EG820" s="644"/>
      <c r="EH820" s="644"/>
      <c r="EI820" s="644"/>
      <c r="EJ820" s="644"/>
      <c r="EK820" s="644"/>
      <c r="EL820" s="644"/>
      <c r="EM820" s="644"/>
      <c r="EN820" s="644"/>
      <c r="EO820" s="644"/>
      <c r="EP820" s="644"/>
      <c r="EQ820" s="644"/>
      <c r="ER820" s="644"/>
      <c r="ES820" s="644"/>
      <c r="ET820" s="644"/>
      <c r="EU820" s="644"/>
      <c r="EV820" s="644"/>
      <c r="EW820" s="644"/>
      <c r="EX820" s="644"/>
      <c r="EY820" s="644"/>
      <c r="EZ820" s="644"/>
      <c r="FA820" s="644"/>
      <c r="FB820" s="644"/>
      <c r="FC820" s="644"/>
      <c r="FD820" s="644"/>
      <c r="FE820" s="644"/>
      <c r="FF820" s="644"/>
      <c r="FG820" s="644"/>
      <c r="FH820" s="644"/>
      <c r="FI820" s="644"/>
      <c r="FJ820" s="644"/>
      <c r="FK820" s="644"/>
      <c r="FL820" s="644"/>
      <c r="FM820" s="644"/>
      <c r="FN820" s="644"/>
      <c r="FO820" s="644"/>
      <c r="FP820" s="644"/>
      <c r="FQ820" s="644"/>
      <c r="FR820" s="644"/>
      <c r="FS820" s="644"/>
      <c r="FT820" s="644"/>
      <c r="FU820" s="644"/>
      <c r="FV820" s="644"/>
      <c r="FW820" s="644"/>
      <c r="FX820" s="644"/>
      <c r="FY820" s="644"/>
      <c r="FZ820" s="644"/>
      <c r="GA820" s="644"/>
      <c r="GB820" s="644"/>
      <c r="GC820" s="644"/>
      <c r="GD820" s="644"/>
      <c r="GE820" s="644"/>
      <c r="GF820" s="644"/>
      <c r="GG820" s="644"/>
      <c r="GH820" s="644"/>
      <c r="GI820" s="644"/>
      <c r="GJ820" s="644"/>
      <c r="GK820" s="644"/>
      <c r="GL820" s="644"/>
      <c r="GM820" s="644"/>
      <c r="GN820" s="644"/>
      <c r="GO820" s="644"/>
      <c r="GP820" s="644"/>
      <c r="GQ820" s="644"/>
      <c r="GR820" s="644"/>
      <c r="GS820" s="644"/>
      <c r="GT820" s="644"/>
      <c r="GU820" s="644"/>
      <c r="GV820" s="644"/>
      <c r="GW820" s="644"/>
      <c r="GX820" s="644"/>
      <c r="GY820" s="644"/>
      <c r="GZ820" s="644"/>
      <c r="HA820" s="644"/>
      <c r="HB820" s="644"/>
      <c r="HC820" s="644"/>
      <c r="HD820" s="644"/>
      <c r="HE820" s="644"/>
      <c r="HF820" s="644"/>
      <c r="HG820" s="644"/>
      <c r="HH820" s="644"/>
      <c r="HI820" s="644"/>
      <c r="HJ820" s="644"/>
      <c r="HK820" s="644"/>
      <c r="HL820" s="644"/>
    </row>
    <row r="822" spans="2:234" ht="12.75" customHeight="1" x14ac:dyDescent="0.25">
      <c r="D822" s="4" t="s">
        <v>9</v>
      </c>
      <c r="E822" s="764" t="s">
        <v>1691</v>
      </c>
      <c r="F822" s="764"/>
      <c r="G822" s="764"/>
      <c r="H822" s="764"/>
      <c r="I822" s="764"/>
      <c r="J822" s="764"/>
      <c r="K822" s="764"/>
      <c r="L822" s="764"/>
      <c r="M822" s="764"/>
      <c r="N822" s="764"/>
      <c r="O822" s="764"/>
      <c r="P822" s="764"/>
      <c r="Q822" s="764"/>
    </row>
    <row r="823" spans="2:234" s="643" customFormat="1" x14ac:dyDescent="0.25">
      <c r="B823" s="644"/>
      <c r="C823" s="644"/>
      <c r="D823" s="4"/>
      <c r="E823" s="892" t="s">
        <v>1693</v>
      </c>
      <c r="F823" s="892"/>
      <c r="G823" s="892"/>
      <c r="H823" s="892"/>
      <c r="I823" s="892"/>
      <c r="J823" s="892"/>
      <c r="K823" s="892"/>
      <c r="L823" s="892"/>
      <c r="M823" s="892"/>
      <c r="N823" s="892"/>
      <c r="O823" s="892"/>
      <c r="P823" s="892"/>
      <c r="Q823" s="892"/>
      <c r="R823" s="644"/>
      <c r="HM823" s="644"/>
      <c r="HN823" s="644"/>
      <c r="HO823" s="644"/>
      <c r="HP823" s="644"/>
      <c r="HQ823" s="644"/>
      <c r="HR823" s="644"/>
      <c r="HS823" s="644"/>
      <c r="HT823" s="644"/>
      <c r="HU823" s="644"/>
      <c r="HV823" s="644"/>
      <c r="HW823" s="644"/>
      <c r="HX823" s="644"/>
      <c r="HY823" s="644"/>
      <c r="HZ823" s="644"/>
    </row>
    <row r="824" spans="2:234" s="643" customFormat="1" x14ac:dyDescent="0.25">
      <c r="B824" s="644"/>
      <c r="C824" s="644"/>
      <c r="D824" s="4"/>
      <c r="E824" s="752"/>
      <c r="F824" s="588" t="s">
        <v>1671</v>
      </c>
      <c r="G824" s="751" t="s">
        <v>1695</v>
      </c>
      <c r="H824" s="751"/>
      <c r="I824" s="751"/>
      <c r="J824" s="750"/>
      <c r="K824" s="750"/>
      <c r="L824" s="750"/>
      <c r="M824" s="752"/>
      <c r="N824" s="752"/>
      <c r="O824" s="752"/>
      <c r="P824" s="752"/>
      <c r="Q824" s="752"/>
      <c r="R824" s="644"/>
      <c r="HM824" s="644"/>
      <c r="HN824" s="644"/>
      <c r="HO824" s="644"/>
      <c r="HP824" s="644"/>
      <c r="HQ824" s="644"/>
      <c r="HR824" s="644"/>
      <c r="HS824" s="644"/>
      <c r="HT824" s="644"/>
      <c r="HU824" s="644"/>
      <c r="HV824" s="644"/>
      <c r="HW824" s="644"/>
      <c r="HX824" s="644"/>
      <c r="HY824" s="644"/>
      <c r="HZ824" s="644"/>
    </row>
    <row r="825" spans="2:234" s="643" customFormat="1" x14ac:dyDescent="0.25">
      <c r="B825" s="644"/>
      <c r="C825" s="644"/>
      <c r="D825" s="4"/>
      <c r="E825" s="752"/>
      <c r="F825" s="588" t="s">
        <v>1683</v>
      </c>
      <c r="G825" s="751" t="s">
        <v>1686</v>
      </c>
      <c r="H825" s="751"/>
      <c r="I825" s="751"/>
      <c r="J825" s="750"/>
      <c r="K825" s="750"/>
      <c r="L825" s="750"/>
      <c r="M825" s="752"/>
      <c r="N825" s="752"/>
      <c r="O825" s="752"/>
      <c r="P825" s="752"/>
      <c r="Q825" s="752"/>
      <c r="R825" s="644"/>
      <c r="HM825" s="644"/>
      <c r="HN825" s="644"/>
      <c r="HO825" s="644"/>
      <c r="HP825" s="644"/>
      <c r="HQ825" s="644"/>
      <c r="HR825" s="644"/>
      <c r="HS825" s="644"/>
      <c r="HT825" s="644"/>
      <c r="HU825" s="644"/>
      <c r="HV825" s="644"/>
      <c r="HW825" s="644"/>
      <c r="HX825" s="644"/>
      <c r="HY825" s="644"/>
      <c r="HZ825" s="644"/>
    </row>
    <row r="826" spans="2:234" s="643" customFormat="1" x14ac:dyDescent="0.25">
      <c r="B826" s="644"/>
      <c r="C826" s="644"/>
      <c r="D826" s="4"/>
      <c r="E826" s="752"/>
      <c r="F826" s="588" t="s">
        <v>1681</v>
      </c>
      <c r="G826" s="751" t="s">
        <v>1692</v>
      </c>
      <c r="H826" s="751"/>
      <c r="I826" s="751"/>
      <c r="J826" s="750"/>
      <c r="K826" s="750"/>
      <c r="L826" s="750"/>
      <c r="M826" s="752"/>
      <c r="N826" s="752"/>
      <c r="O826" s="752"/>
      <c r="P826" s="752"/>
      <c r="Q826" s="752"/>
      <c r="R826" s="644"/>
      <c r="HM826" s="644"/>
      <c r="HN826" s="644"/>
      <c r="HO826" s="644"/>
      <c r="HP826" s="644"/>
      <c r="HQ826" s="644"/>
      <c r="HR826" s="644"/>
      <c r="HS826" s="644"/>
      <c r="HT826" s="644"/>
      <c r="HU826" s="644"/>
      <c r="HV826" s="644"/>
      <c r="HW826" s="644"/>
      <c r="HX826" s="644"/>
      <c r="HY826" s="644"/>
      <c r="HZ826" s="644"/>
    </row>
    <row r="827" spans="2:234" s="643" customFormat="1" ht="12.75" customHeight="1" x14ac:dyDescent="0.25">
      <c r="B827" s="644"/>
      <c r="C827" s="644"/>
      <c r="D827" s="4"/>
      <c r="E827" s="752"/>
      <c r="F827" s="588" t="s">
        <v>1436</v>
      </c>
      <c r="G827" s="751" t="s">
        <v>1689</v>
      </c>
      <c r="H827" s="751"/>
      <c r="I827" s="751"/>
      <c r="J827" s="750"/>
      <c r="K827" s="750"/>
      <c r="L827" s="750"/>
      <c r="M827" s="752"/>
      <c r="N827" s="752"/>
      <c r="O827" s="752"/>
      <c r="P827" s="752"/>
      <c r="Q827" s="752"/>
      <c r="R827" s="644"/>
      <c r="HM827" s="644"/>
      <c r="HN827" s="644"/>
      <c r="HO827" s="644"/>
      <c r="HP827" s="644"/>
      <c r="HQ827" s="644"/>
      <c r="HR827" s="644"/>
      <c r="HS827" s="644"/>
      <c r="HT827" s="644"/>
      <c r="HU827" s="644"/>
      <c r="HV827" s="644"/>
      <c r="HW827" s="644"/>
      <c r="HX827" s="644"/>
      <c r="HY827" s="644"/>
      <c r="HZ827" s="644"/>
    </row>
    <row r="828" spans="2:234" s="643" customFormat="1" x14ac:dyDescent="0.25">
      <c r="B828" s="644"/>
      <c r="C828" s="644"/>
      <c r="D828" s="4"/>
      <c r="E828" s="752"/>
      <c r="F828" s="588" t="s">
        <v>1672</v>
      </c>
      <c r="G828" s="751" t="s">
        <v>1696</v>
      </c>
      <c r="H828" s="751"/>
      <c r="I828" s="751"/>
      <c r="J828" s="750"/>
      <c r="K828" s="750"/>
      <c r="L828" s="750"/>
      <c r="M828" s="752"/>
      <c r="N828" s="752"/>
      <c r="O828" s="752"/>
      <c r="P828" s="752"/>
      <c r="Q828" s="752"/>
      <c r="R828" s="644"/>
      <c r="HM828" s="644"/>
      <c r="HN828" s="644"/>
      <c r="HO828" s="644"/>
      <c r="HP828" s="644"/>
      <c r="HQ828" s="644"/>
      <c r="HR828" s="644"/>
      <c r="HS828" s="644"/>
      <c r="HT828" s="644"/>
      <c r="HU828" s="644"/>
      <c r="HV828" s="644"/>
      <c r="HW828" s="644"/>
      <c r="HX828" s="644"/>
      <c r="HY828" s="644"/>
      <c r="HZ828" s="644"/>
    </row>
    <row r="829" spans="2:234" s="643" customFormat="1" ht="10.8" customHeight="1" x14ac:dyDescent="0.25">
      <c r="B829" s="644"/>
      <c r="C829" s="644"/>
      <c r="D829" s="644"/>
      <c r="E829" s="644"/>
      <c r="F829" s="644"/>
      <c r="G829" s="644"/>
      <c r="H829" s="644"/>
      <c r="I829" s="644"/>
      <c r="J829" s="644"/>
      <c r="K829" s="644"/>
      <c r="L829" s="644"/>
      <c r="M829" s="644"/>
      <c r="N829" s="644"/>
      <c r="O829" s="644"/>
      <c r="P829" s="644"/>
      <c r="Q829" s="644"/>
      <c r="R829" s="644"/>
      <c r="HM829" s="644"/>
      <c r="HN829" s="644"/>
      <c r="HO829" s="644"/>
      <c r="HP829" s="644"/>
      <c r="HQ829" s="644"/>
      <c r="HR829" s="644"/>
      <c r="HS829" s="644"/>
      <c r="HT829" s="644"/>
      <c r="HU829" s="644"/>
      <c r="HV829" s="644"/>
      <c r="HW829" s="644"/>
      <c r="HX829" s="644"/>
      <c r="HY829" s="644"/>
      <c r="HZ829" s="644"/>
    </row>
    <row r="830" spans="2:234" s="643" customFormat="1" ht="12.6" customHeight="1" x14ac:dyDescent="0.25">
      <c r="B830" s="644"/>
      <c r="C830" s="644"/>
      <c r="D830" s="644"/>
      <c r="E830" s="894" t="s">
        <v>1702</v>
      </c>
      <c r="F830" s="895"/>
      <c r="G830" s="692"/>
      <c r="H830" s="644"/>
      <c r="I830" s="644"/>
      <c r="J830" s="644"/>
      <c r="K830" s="644"/>
      <c r="L830" s="644"/>
      <c r="M830" s="644"/>
      <c r="N830" s="644"/>
      <c r="O830" s="644"/>
      <c r="P830" s="644"/>
      <c r="Q830" s="644"/>
      <c r="R830" s="644"/>
      <c r="HM830" s="644"/>
      <c r="HN830" s="644"/>
      <c r="HO830" s="644"/>
      <c r="HP830" s="644"/>
      <c r="HQ830" s="644"/>
      <c r="HR830" s="644"/>
      <c r="HS830" s="644"/>
      <c r="HT830" s="644"/>
      <c r="HU830" s="644"/>
      <c r="HV830" s="644"/>
      <c r="HW830" s="644"/>
      <c r="HX830" s="644"/>
      <c r="HY830" s="644"/>
      <c r="HZ830" s="644"/>
    </row>
    <row r="831" spans="2:234" s="643" customFormat="1" ht="12.6" customHeight="1" x14ac:dyDescent="0.25">
      <c r="B831" s="644"/>
      <c r="C831" s="644"/>
      <c r="D831" s="644"/>
      <c r="E831" s="894" t="s">
        <v>1724</v>
      </c>
      <c r="F831" s="895"/>
      <c r="G831" s="693"/>
      <c r="H831" s="691" t="s">
        <v>1708</v>
      </c>
      <c r="I831" s="644"/>
      <c r="J831" s="644"/>
      <c r="K831" s="644"/>
      <c r="L831" s="644"/>
      <c r="M831" s="644"/>
      <c r="N831" s="644"/>
      <c r="O831" s="644"/>
      <c r="P831" s="644"/>
      <c r="Q831" s="644"/>
      <c r="R831" s="644"/>
      <c r="HM831" s="644"/>
      <c r="HN831" s="644"/>
      <c r="HO831" s="644"/>
      <c r="HP831" s="644"/>
      <c r="HQ831" s="644"/>
      <c r="HR831" s="644"/>
      <c r="HS831" s="644"/>
      <c r="HT831" s="644"/>
      <c r="HU831" s="644"/>
      <c r="HV831" s="644"/>
      <c r="HW831" s="644"/>
      <c r="HX831" s="644"/>
      <c r="HY831" s="644"/>
      <c r="HZ831" s="644"/>
    </row>
    <row r="832" spans="2:234" s="643" customFormat="1" ht="12.6" customHeight="1" x14ac:dyDescent="0.25">
      <c r="B832" s="644"/>
      <c r="C832" s="644"/>
      <c r="D832" s="644"/>
      <c r="E832" s="644"/>
      <c r="F832" s="644"/>
      <c r="G832" s="644"/>
      <c r="H832" s="644"/>
      <c r="I832" s="644"/>
      <c r="J832" s="644"/>
      <c r="K832" s="644"/>
      <c r="L832" s="644"/>
      <c r="M832" s="644"/>
      <c r="N832" s="644"/>
      <c r="O832" s="644"/>
      <c r="P832" s="644"/>
      <c r="Q832" s="644"/>
      <c r="R832" s="644"/>
      <c r="HM832" s="644"/>
      <c r="HN832" s="644"/>
      <c r="HO832" s="644"/>
      <c r="HP832" s="644"/>
      <c r="HQ832" s="644"/>
      <c r="HR832" s="644"/>
      <c r="HS832" s="644"/>
      <c r="HT832" s="644"/>
      <c r="HU832" s="644"/>
      <c r="HV832" s="644"/>
      <c r="HW832" s="644"/>
      <c r="HX832" s="644"/>
      <c r="HY832" s="644"/>
      <c r="HZ832" s="644"/>
    </row>
    <row r="833" spans="1:234" s="643" customFormat="1" x14ac:dyDescent="0.25">
      <c r="B833" s="644"/>
      <c r="C833" s="644"/>
      <c r="D833" s="896" t="s">
        <v>1679</v>
      </c>
      <c r="E833" s="897" t="s">
        <v>1671</v>
      </c>
      <c r="F833" s="898"/>
      <c r="G833" s="898"/>
      <c r="H833" s="898"/>
      <c r="I833" s="898"/>
      <c r="J833" s="898"/>
      <c r="K833" s="898"/>
      <c r="L833" s="898"/>
      <c r="M833" s="898"/>
      <c r="N833" s="899"/>
      <c r="O833" s="900" t="s">
        <v>1436</v>
      </c>
      <c r="P833" s="900" t="s">
        <v>1681</v>
      </c>
      <c r="Q833" s="900" t="s">
        <v>1672</v>
      </c>
      <c r="R833" s="644"/>
      <c r="T833" s="911" t="s">
        <v>1652</v>
      </c>
      <c r="U833" s="903" t="s">
        <v>1673</v>
      </c>
      <c r="V833" s="646" t="s">
        <v>1653</v>
      </c>
      <c r="W833" s="646" t="s">
        <v>1653</v>
      </c>
      <c r="Y833" s="913" t="s">
        <v>1674</v>
      </c>
      <c r="Z833" s="914"/>
      <c r="AA833" s="915"/>
      <c r="AT833" s="903" t="s">
        <v>1654</v>
      </c>
      <c r="AV833" s="643" t="s">
        <v>1655</v>
      </c>
      <c r="AW833" s="647" t="s">
        <v>1656</v>
      </c>
      <c r="AX833" s="647">
        <v>2023</v>
      </c>
      <c r="AY833" s="647">
        <v>2024</v>
      </c>
      <c r="AZ833" s="647">
        <v>2025</v>
      </c>
      <c r="BA833" s="647">
        <v>2026</v>
      </c>
      <c r="BB833" s="647">
        <v>2027</v>
      </c>
      <c r="BC833" s="647">
        <v>2028</v>
      </c>
      <c r="BD833" s="647">
        <v>2029</v>
      </c>
      <c r="BE833" s="647">
        <v>2030</v>
      </c>
      <c r="BF833" s="647" t="s">
        <v>1657</v>
      </c>
      <c r="BH833" s="643" t="s">
        <v>1675</v>
      </c>
      <c r="BI833" s="647" t="s">
        <v>1656</v>
      </c>
      <c r="BJ833" s="647">
        <v>2023</v>
      </c>
      <c r="BK833" s="647">
        <v>2024</v>
      </c>
      <c r="BL833" s="647">
        <v>2025</v>
      </c>
      <c r="BM833" s="647">
        <v>2026</v>
      </c>
      <c r="BN833" s="647">
        <v>2027</v>
      </c>
      <c r="BO833" s="647">
        <v>2028</v>
      </c>
      <c r="BP833" s="647">
        <v>2029</v>
      </c>
      <c r="BQ833" s="647">
        <v>2030</v>
      </c>
      <c r="BR833" s="647" t="s">
        <v>1657</v>
      </c>
      <c r="BS833" s="648"/>
      <c r="BT833" s="648"/>
      <c r="BU833" s="648"/>
      <c r="BV833" s="648"/>
      <c r="BW833" s="648"/>
      <c r="BX833" s="648"/>
      <c r="BY833" s="648"/>
      <c r="BZ833" s="648"/>
      <c r="CA833" s="648"/>
      <c r="CB833" s="648"/>
      <c r="CC833" s="648"/>
      <c r="CD833" s="648"/>
      <c r="CE833" s="648"/>
      <c r="CF833" s="648"/>
      <c r="CG833" s="648"/>
      <c r="CH833" s="648"/>
      <c r="CI833" s="648"/>
      <c r="CJ833" s="648"/>
      <c r="CK833" s="648"/>
      <c r="CL833" s="648"/>
      <c r="CM833" s="648"/>
      <c r="CN833" s="648"/>
      <c r="CO833" s="648"/>
      <c r="CP833" s="648"/>
      <c r="CQ833" s="648"/>
      <c r="CR833" s="648"/>
      <c r="CS833" s="648"/>
      <c r="CT833" s="648"/>
      <c r="CU833" s="648"/>
      <c r="CV833" s="648"/>
      <c r="CW833" s="648"/>
      <c r="CX833" s="648"/>
      <c r="CY833" s="648"/>
      <c r="CZ833" s="648"/>
      <c r="DA833" s="648"/>
      <c r="DB833" s="648"/>
      <c r="DC833" s="648"/>
      <c r="DD833" s="648"/>
      <c r="DE833" s="648"/>
      <c r="DF833" s="648"/>
      <c r="DG833" s="648"/>
      <c r="DH833" s="648"/>
      <c r="DI833" s="648"/>
      <c r="DJ833" s="648"/>
      <c r="DK833" s="648"/>
      <c r="DL833" s="648"/>
      <c r="DM833" s="648"/>
      <c r="DN833" s="648"/>
      <c r="DO833" s="648"/>
      <c r="DP833" s="648"/>
      <c r="DR833" s="643" t="s">
        <v>1658</v>
      </c>
      <c r="DS833" s="647" t="s">
        <v>1656</v>
      </c>
      <c r="DT833" s="647">
        <v>2023</v>
      </c>
      <c r="DU833" s="647">
        <v>2024</v>
      </c>
      <c r="DV833" s="647">
        <v>2025</v>
      </c>
      <c r="DW833" s="647">
        <v>2026</v>
      </c>
      <c r="DX833" s="647">
        <v>2027</v>
      </c>
      <c r="DY833" s="647">
        <v>2028</v>
      </c>
      <c r="DZ833" s="647">
        <v>2029</v>
      </c>
      <c r="EA833" s="647">
        <v>2030</v>
      </c>
      <c r="EB833" s="647" t="s">
        <v>1657</v>
      </c>
      <c r="HM833" s="644"/>
      <c r="HN833" s="644"/>
      <c r="HO833" s="644"/>
      <c r="HP833" s="644"/>
      <c r="HQ833" s="644"/>
      <c r="HR833" s="644"/>
      <c r="HS833" s="644"/>
      <c r="HT833" s="644"/>
      <c r="HU833" s="644"/>
      <c r="HV833" s="644"/>
      <c r="HW833" s="644"/>
      <c r="HX833" s="644"/>
      <c r="HY833" s="644"/>
      <c r="HZ833" s="644"/>
    </row>
    <row r="834" spans="1:234" s="643" customFormat="1" ht="77.400000000000006" customHeight="1" x14ac:dyDescent="0.25">
      <c r="B834" s="644"/>
      <c r="C834" s="644"/>
      <c r="D834" s="896"/>
      <c r="E834" s="649" t="str">
        <f>INDEX(U811:U820,COLUMNS(E834:E834))</f>
        <v/>
      </c>
      <c r="F834" s="649" t="str">
        <f>INDEX(U811:U820,COLUMNS(E834:F834))</f>
        <v/>
      </c>
      <c r="G834" s="649" t="str">
        <f>INDEX(U811:U820,COLUMNS(E834:G834))</f>
        <v/>
      </c>
      <c r="H834" s="649" t="str">
        <f>INDEX(U811:U820,COLUMNS(E834:H834))</f>
        <v/>
      </c>
      <c r="I834" s="649" t="str">
        <f>INDEX(U811:U820,COLUMNS(E834:I834))</f>
        <v/>
      </c>
      <c r="J834" s="649" t="str">
        <f>INDEX(U811:U820,COLUMNS(E834:J834))</f>
        <v/>
      </c>
      <c r="K834" s="649" t="str">
        <f>INDEX(U811:U820,COLUMNS(E834:K834))</f>
        <v/>
      </c>
      <c r="L834" s="649" t="str">
        <f>INDEX(U811:U820,COLUMNS(E834:L834))</f>
        <v/>
      </c>
      <c r="M834" s="649" t="str">
        <f>INDEX(U811:U820,COLUMNS(E834:M834))</f>
        <v/>
      </c>
      <c r="N834" s="649" t="str">
        <f>INDEX(U811:U820,COLUMNS(E834:N834))</f>
        <v/>
      </c>
      <c r="O834" s="901"/>
      <c r="P834" s="901"/>
      <c r="Q834" s="902"/>
      <c r="R834" s="644"/>
      <c r="S834" s="650"/>
      <c r="T834" s="912"/>
      <c r="U834" s="904"/>
      <c r="V834" s="647" t="s">
        <v>1676</v>
      </c>
      <c r="W834" s="647" t="s">
        <v>1659</v>
      </c>
      <c r="Y834" s="647" t="str">
        <f t="shared" ref="Y834" si="3230">E834</f>
        <v/>
      </c>
      <c r="Z834" s="647" t="str">
        <f t="shared" ref="Z834" si="3231">F834</f>
        <v/>
      </c>
      <c r="AA834" s="647" t="str">
        <f t="shared" ref="AA834" si="3232">G834</f>
        <v/>
      </c>
      <c r="AB834" s="647" t="str">
        <f t="shared" ref="AB834" si="3233">H834</f>
        <v/>
      </c>
      <c r="AC834" s="647" t="str">
        <f t="shared" ref="AC834" si="3234">I834</f>
        <v/>
      </c>
      <c r="AD834" s="647" t="str">
        <f t="shared" ref="AD834" si="3235">J834</f>
        <v/>
      </c>
      <c r="AE834" s="647" t="str">
        <f t="shared" ref="AE834" si="3236">K834</f>
        <v/>
      </c>
      <c r="AF834" s="647" t="str">
        <f t="shared" ref="AF834" si="3237">L834</f>
        <v/>
      </c>
      <c r="AG834" s="647" t="str">
        <f t="shared" ref="AG834" si="3238">M834</f>
        <v/>
      </c>
      <c r="AH834" s="647" t="str">
        <f t="shared" ref="AH834" si="3239">N834</f>
        <v/>
      </c>
      <c r="AI834" s="648"/>
      <c r="AJ834" s="650"/>
      <c r="AK834" s="650"/>
      <c r="AM834" s="650"/>
      <c r="AN834" s="650"/>
      <c r="AO834" s="650"/>
      <c r="AP834" s="650"/>
      <c r="AQ834" s="650"/>
      <c r="AR834" s="650"/>
      <c r="AS834" s="650"/>
      <c r="AT834" s="904"/>
      <c r="AU834" s="650"/>
      <c r="AV834" s="643" t="s">
        <v>1660</v>
      </c>
      <c r="AW834" s="647">
        <v>0</v>
      </c>
      <c r="AX834" s="647">
        <v>0</v>
      </c>
      <c r="AY834" s="647">
        <v>0</v>
      </c>
      <c r="AZ834" s="647">
        <v>0</v>
      </c>
      <c r="BA834" s="647">
        <v>0</v>
      </c>
      <c r="BB834" s="647">
        <v>0</v>
      </c>
      <c r="BC834" s="647">
        <v>0</v>
      </c>
      <c r="BD834" s="647">
        <v>0</v>
      </c>
      <c r="BE834" s="647">
        <v>0</v>
      </c>
      <c r="BF834" s="647"/>
      <c r="BG834" s="650"/>
      <c r="BH834" s="643" t="s">
        <v>1660</v>
      </c>
      <c r="BI834" s="647">
        <v>0</v>
      </c>
      <c r="BJ834" s="647">
        <v>0</v>
      </c>
      <c r="BK834" s="647">
        <v>0</v>
      </c>
      <c r="BL834" s="647">
        <v>0</v>
      </c>
      <c r="BM834" s="647">
        <v>0</v>
      </c>
      <c r="BN834" s="647">
        <v>0</v>
      </c>
      <c r="BO834" s="647">
        <v>0</v>
      </c>
      <c r="BP834" s="647">
        <v>0</v>
      </c>
      <c r="BQ834" s="647">
        <v>0</v>
      </c>
      <c r="BR834" s="647"/>
      <c r="BS834" s="648"/>
      <c r="BT834" s="648"/>
      <c r="BU834" s="648"/>
      <c r="BV834" s="648"/>
      <c r="BW834" s="648"/>
      <c r="BX834" s="648"/>
      <c r="BY834" s="648"/>
      <c r="BZ834" s="648"/>
      <c r="CA834" s="648"/>
      <c r="CB834" s="648"/>
      <c r="CC834" s="648"/>
      <c r="CD834" s="648"/>
      <c r="CE834" s="648"/>
      <c r="CF834" s="648"/>
      <c r="CG834" s="648"/>
      <c r="CH834" s="648"/>
      <c r="CI834" s="648"/>
      <c r="CJ834" s="648"/>
      <c r="CK834" s="648"/>
      <c r="CL834" s="648"/>
      <c r="CM834" s="648"/>
      <c r="CN834" s="648"/>
      <c r="CO834" s="648"/>
      <c r="CP834" s="648"/>
      <c r="CQ834" s="648"/>
      <c r="CR834" s="648"/>
      <c r="CS834" s="648"/>
      <c r="CT834" s="648"/>
      <c r="CU834" s="648"/>
      <c r="CV834" s="648"/>
      <c r="CW834" s="648"/>
      <c r="CX834" s="648"/>
      <c r="CY834" s="648"/>
      <c r="CZ834" s="648"/>
      <c r="DA834" s="648"/>
      <c r="DB834" s="648"/>
      <c r="DC834" s="648"/>
      <c r="DD834" s="648"/>
      <c r="DE834" s="648"/>
      <c r="DF834" s="648"/>
      <c r="DG834" s="648"/>
      <c r="DH834" s="648"/>
      <c r="DI834" s="648"/>
      <c r="DJ834" s="648"/>
      <c r="DK834" s="648"/>
      <c r="DL834" s="648"/>
      <c r="DM834" s="648"/>
      <c r="DN834" s="648"/>
      <c r="DO834" s="648"/>
      <c r="DP834" s="648"/>
      <c r="DQ834" s="643" t="s">
        <v>1436</v>
      </c>
      <c r="DR834" s="643" t="s">
        <v>1660</v>
      </c>
      <c r="DS834" s="647">
        <v>0</v>
      </c>
      <c r="DT834" s="647">
        <v>0</v>
      </c>
      <c r="DU834" s="647">
        <v>0</v>
      </c>
      <c r="DV834" s="647">
        <v>0</v>
      </c>
      <c r="DW834" s="647">
        <v>0</v>
      </c>
      <c r="DX834" s="647">
        <v>0</v>
      </c>
      <c r="DY834" s="647">
        <v>0</v>
      </c>
      <c r="DZ834" s="647">
        <v>0</v>
      </c>
      <c r="EA834" s="647">
        <v>0</v>
      </c>
      <c r="EB834" s="647"/>
      <c r="HM834" s="644"/>
      <c r="HN834" s="644"/>
      <c r="HO834" s="644"/>
      <c r="HP834" s="644"/>
      <c r="HQ834" s="644"/>
      <c r="HR834" s="644"/>
      <c r="HS834" s="644"/>
      <c r="HT834" s="644"/>
      <c r="HU834" s="644"/>
      <c r="HV834" s="644"/>
      <c r="HW834" s="644"/>
      <c r="HX834" s="644"/>
      <c r="HY834" s="644"/>
      <c r="HZ834" s="644"/>
    </row>
    <row r="835" spans="1:234" s="643" customFormat="1" x14ac:dyDescent="0.25">
      <c r="B835" s="644"/>
      <c r="C835" s="644"/>
      <c r="D835" s="651">
        <v>2023</v>
      </c>
      <c r="E835" s="652"/>
      <c r="F835" s="652"/>
      <c r="G835" s="652"/>
      <c r="H835" s="652"/>
      <c r="I835" s="652"/>
      <c r="J835" s="652"/>
      <c r="K835" s="652"/>
      <c r="L835" s="652"/>
      <c r="M835" s="652"/>
      <c r="N835" s="652"/>
      <c r="O835" s="652"/>
      <c r="P835" s="687"/>
      <c r="Q835" s="653"/>
      <c r="R835" s="644"/>
      <c r="T835" s="646">
        <f t="shared" ref="T835:T836" si="3240">SUM(E835:N835)</f>
        <v>0</v>
      </c>
      <c r="U835" s="646"/>
      <c r="V835" s="646"/>
      <c r="W835" s="646">
        <f>P835</f>
        <v>0</v>
      </c>
      <c r="Y835" s="646"/>
      <c r="Z835" s="646"/>
      <c r="AA835" s="646"/>
      <c r="AB835" s="646"/>
      <c r="AC835" s="646"/>
      <c r="AD835" s="646"/>
      <c r="AE835" s="646"/>
      <c r="AF835" s="646"/>
      <c r="AG835" s="646"/>
      <c r="AH835" s="646"/>
      <c r="AT835" s="647">
        <v>0</v>
      </c>
      <c r="AV835" s="647">
        <v>2023</v>
      </c>
      <c r="AW835" s="647">
        <v>0</v>
      </c>
      <c r="AX835" s="654">
        <f>IF(AX833=AV835,W835,IF(AW835=0,MAX(AX834-MAX(AT835-SUM(AW834:AW834),0),0),AX834))</f>
        <v>0</v>
      </c>
      <c r="AY835" s="654">
        <f>IF(AY833=AV835,W835,IF(AX835=0,MAX(AY834-MAX(AT835-SUM(AW834:AX834),0),0),AY834))</f>
        <v>0</v>
      </c>
      <c r="AZ835" s="654">
        <f>IF(AZ833=AV835,W835,IF(AY835=0,MAX(AZ834-MAX(AT835-SUM(AW834:AY834),0),0),AZ834))</f>
        <v>0</v>
      </c>
      <c r="BA835" s="654">
        <f>IF(BA833=AV835,W835,IF(AZ835=0,MAX(BA834-MAX(AT835-SUM(AW834:AZ834),0),0),BA834))</f>
        <v>0</v>
      </c>
      <c r="BB835" s="654">
        <f>IF(BB833=AV835,W835,IF(BA835=0,MAX(BB834-MAX(AT835-SUM(AW834:BA834),0),0),BB834))</f>
        <v>0</v>
      </c>
      <c r="BC835" s="654">
        <f>IF(BC833=AV835,W835,IF(BB835=0,MAX(BC834-MAX(AT835-SUM(AW834:BB834),0),0),BC834))</f>
        <v>0</v>
      </c>
      <c r="BD835" s="654">
        <f>IF(BD833=AV835,W835,IF(BC835=0,MAX(BD834-MAX(AT835-SUM(AW834:BC834),0),0),BD834))</f>
        <v>0</v>
      </c>
      <c r="BE835" s="654">
        <f>IF(BE833=AV835,W835,IF(BD835=0,MAX(BE834-MAX(AT835-SUM(AW834:BD834),0),0),BE834))</f>
        <v>0</v>
      </c>
      <c r="BF835" s="654" t="b">
        <f t="shared" ref="BF835:BF836" si="3241">SUM(AX835:BE835)=P835</f>
        <v>1</v>
      </c>
      <c r="BH835" s="647">
        <v>2023</v>
      </c>
      <c r="BI835" s="647">
        <v>0</v>
      </c>
      <c r="BJ835" s="654">
        <f>IF(BH835&gt;BJ833,AX834-AX835,0)</f>
        <v>0</v>
      </c>
      <c r="BK835" s="654">
        <f>IF(BH835&gt;BK833,AY834-AY835,0)</f>
        <v>0</v>
      </c>
      <c r="BL835" s="654">
        <f>IF(BH835&gt;BL833,AZ834-AZ835,0)</f>
        <v>0</v>
      </c>
      <c r="BM835" s="654">
        <f>IF(BH835&gt;BM833,BA834-BA835,0)</f>
        <v>0</v>
      </c>
      <c r="BN835" s="654">
        <f>IF(BH835&gt;BN833,BB834-BB835,0)</f>
        <v>0</v>
      </c>
      <c r="BO835" s="654">
        <f>IF(BH835&gt;BO833,BC834-BC835,0)</f>
        <v>0</v>
      </c>
      <c r="BP835" s="654">
        <f>IF(BH835&gt;BP833,BD834-BD835,0)</f>
        <v>0</v>
      </c>
      <c r="BQ835" s="654">
        <f>IF(BH835&gt;BQ833,BE834-BE835,0)</f>
        <v>0</v>
      </c>
      <c r="BR835" s="654" t="b">
        <f>SUM(BJ835:BQ835)=U835-SUM(Y835:AH835)</f>
        <v>1</v>
      </c>
      <c r="BS835" s="655"/>
      <c r="BT835" s="655"/>
      <c r="BU835" s="655"/>
      <c r="BV835" s="655"/>
      <c r="BW835" s="655"/>
      <c r="BX835" s="655"/>
      <c r="BY835" s="655"/>
      <c r="BZ835" s="655"/>
      <c r="CA835" s="655"/>
      <c r="CB835" s="655"/>
      <c r="CC835" s="655"/>
      <c r="CD835" s="655"/>
      <c r="CE835" s="655"/>
      <c r="CF835" s="655"/>
      <c r="CG835" s="655"/>
      <c r="CH835" s="655"/>
      <c r="CI835" s="655"/>
      <c r="CJ835" s="655"/>
      <c r="CK835" s="655"/>
      <c r="CL835" s="655"/>
      <c r="CM835" s="655"/>
      <c r="CN835" s="655"/>
      <c r="CO835" s="655"/>
      <c r="CP835" s="655"/>
      <c r="CQ835" s="655"/>
      <c r="CR835" s="655"/>
      <c r="CS835" s="655"/>
      <c r="CT835" s="655"/>
      <c r="CU835" s="655"/>
      <c r="CV835" s="655"/>
      <c r="CW835" s="655"/>
      <c r="CX835" s="655"/>
      <c r="CY835" s="655"/>
      <c r="CZ835" s="655"/>
      <c r="DA835" s="655"/>
      <c r="DB835" s="655"/>
      <c r="DC835" s="655"/>
      <c r="DD835" s="655"/>
      <c r="DE835" s="655"/>
      <c r="DF835" s="655"/>
      <c r="DG835" s="655"/>
      <c r="DH835" s="655"/>
      <c r="DI835" s="655"/>
      <c r="DJ835" s="655"/>
      <c r="DK835" s="655"/>
      <c r="DL835" s="655"/>
      <c r="DM835" s="655"/>
      <c r="DN835" s="655"/>
      <c r="DO835" s="655"/>
      <c r="DP835" s="655"/>
      <c r="DQ835" s="650">
        <f>O835</f>
        <v>0</v>
      </c>
      <c r="DR835" s="647">
        <v>2023</v>
      </c>
      <c r="DS835" s="647">
        <v>0</v>
      </c>
      <c r="DT835" s="654">
        <f>IF(DR835&gt;DT833,IF(DQ835&lt;=BJ835,DQ835,BJ835),0)</f>
        <v>0</v>
      </c>
      <c r="DU835" s="654">
        <f>IF(DR835&gt;DU833,IF(DQ835&lt;=BK835,DQ835,BK835),0)</f>
        <v>0</v>
      </c>
      <c r="DV835" s="654">
        <f>IF(DR835&gt;DV833,IF(DQ835&lt;=BL835,DQ835,BL835),0)</f>
        <v>0</v>
      </c>
      <c r="DW835" s="654">
        <f>IF(DR835&gt;DW833,IF(DQ835&lt;=BM835,DQ835,BM835),0)</f>
        <v>0</v>
      </c>
      <c r="DX835" s="654">
        <f>IF(DR835&gt;DX833,IF(DQ835&lt;=BN835,DQ835,BN835),0)</f>
        <v>0</v>
      </c>
      <c r="DY835" s="654">
        <f>IF(DR835&gt;DY833,IF(DQ835&lt;=BO835,DQ835,BO835),0)</f>
        <v>0</v>
      </c>
      <c r="DZ835" s="654">
        <f>IF(DR835&gt;DZ833,IF(DQ835&lt;=BP835,DQ835,BP835),0)</f>
        <v>0</v>
      </c>
      <c r="EA835" s="654">
        <f>IF(DR835&gt;EA833,IF(DQ835&lt;=BQ835,DQ835,BQ835),0)</f>
        <v>0</v>
      </c>
      <c r="EB835" s="654" t="b">
        <f>SUM(DT835:EA835)+SUM(HB853:HK853)=O835</f>
        <v>1</v>
      </c>
      <c r="HM835" s="644"/>
      <c r="HN835" s="644"/>
      <c r="HO835" s="644"/>
      <c r="HP835" s="644"/>
      <c r="HQ835" s="644"/>
      <c r="HR835" s="644"/>
      <c r="HS835" s="644"/>
      <c r="HT835" s="644"/>
      <c r="HU835" s="644"/>
      <c r="HV835" s="644"/>
      <c r="HW835" s="644"/>
      <c r="HX835" s="644"/>
      <c r="HY835" s="644"/>
      <c r="HZ835" s="644"/>
    </row>
    <row r="836" spans="1:234" s="643" customFormat="1" x14ac:dyDescent="0.25">
      <c r="B836" s="644"/>
      <c r="C836" s="644"/>
      <c r="D836" s="651">
        <v>2024</v>
      </c>
      <c r="E836" s="687"/>
      <c r="F836" s="687"/>
      <c r="G836" s="687"/>
      <c r="H836" s="687"/>
      <c r="I836" s="687"/>
      <c r="J836" s="687"/>
      <c r="K836" s="687"/>
      <c r="L836" s="687"/>
      <c r="M836" s="687"/>
      <c r="N836" s="687"/>
      <c r="O836" s="687"/>
      <c r="P836" s="687"/>
      <c r="Q836" s="656">
        <f>SUM(E836:N836)-O836+(P835-P836)</f>
        <v>0</v>
      </c>
      <c r="R836" s="657"/>
      <c r="T836" s="646">
        <f t="shared" si="3240"/>
        <v>0</v>
      </c>
      <c r="U836" s="654">
        <f>O836+Q836</f>
        <v>0</v>
      </c>
      <c r="V836" s="658">
        <f>U836-P835</f>
        <v>0</v>
      </c>
      <c r="W836" s="658">
        <f t="shared" ref="W836" si="3242">IF(V836&gt;0,P836,P835+V836+(P836-P835))</f>
        <v>0</v>
      </c>
      <c r="X836" s="659"/>
      <c r="Y836" s="660">
        <f>IF(V836&lt;=0,0,V836*E836/SUM(E836:N836))</f>
        <v>0</v>
      </c>
      <c r="Z836" s="660">
        <f>IF(V836&lt;=0,0,V836*F836/SUM(E836:N836))</f>
        <v>0</v>
      </c>
      <c r="AA836" s="660">
        <f>IF(V836&lt;=0,0,V836*G836/SUM(E836:N836))</f>
        <v>0</v>
      </c>
      <c r="AB836" s="660">
        <f>IF(V836&lt;=0,0,V836*H836/SUM(E836:N836))</f>
        <v>0</v>
      </c>
      <c r="AC836" s="660">
        <f>IF(V836&lt;=0,0,V836*I836/SUM(E836:N836))</f>
        <v>0</v>
      </c>
      <c r="AD836" s="660">
        <f>IF(V836&lt;=0,0,V836*J836/SUM(E836:N836))</f>
        <v>0</v>
      </c>
      <c r="AE836" s="660">
        <f>IF(V836&lt;=0,0,V836*K836/SUM(E836:N836))</f>
        <v>0</v>
      </c>
      <c r="AF836" s="660">
        <f>IF(V836&lt;=0,0,V836*L836/SUM(E836:N836))</f>
        <v>0</v>
      </c>
      <c r="AG836" s="660">
        <f>IF(V836&lt;=0,0,V836*M836/SUM(E836:N836))</f>
        <v>0</v>
      </c>
      <c r="AH836" s="660">
        <f>IF(V836&lt;=0,0,V836*N836/SUM(E836:N836))</f>
        <v>0</v>
      </c>
      <c r="AI836" s="659"/>
      <c r="AJ836" s="659"/>
      <c r="AK836" s="659"/>
      <c r="AM836" s="659"/>
      <c r="AN836" s="659"/>
      <c r="AO836" s="659"/>
      <c r="AP836" s="659"/>
      <c r="AQ836" s="659"/>
      <c r="AR836" s="659"/>
      <c r="AS836" s="659"/>
      <c r="AT836" s="647">
        <f>IF(U836&lt;P835,U836,P835)</f>
        <v>0</v>
      </c>
      <c r="AU836" s="659"/>
      <c r="AV836" s="647">
        <v>2024</v>
      </c>
      <c r="AW836" s="647">
        <v>0</v>
      </c>
      <c r="AX836" s="654">
        <f>IF(AX833=AV836,W836,IF(AW836=0,MAX(AX835-MAX(AT836-SUM(AW835:AW835),0),0),AX835))</f>
        <v>0</v>
      </c>
      <c r="AY836" s="654">
        <f>IF(AY833=AV836,W836,IF(AX836=0,MAX(AY835-MAX(AT836-SUM(AW835:AX835),0),0),AY835))</f>
        <v>0</v>
      </c>
      <c r="AZ836" s="654">
        <f>IF(AZ833=AV836,W836,IF(AY836=0,MAX(AZ835-MAX(AT836-SUM(AW835:AY835),0),0),AZ835))</f>
        <v>0</v>
      </c>
      <c r="BA836" s="654">
        <f>IF(BA833=AV836,W836,IF(AZ836=0,MAX(BA835-MAX(AT836-SUM(AW835:AZ835),0),0),BA835))</f>
        <v>0</v>
      </c>
      <c r="BB836" s="654">
        <f>IF(BB833=AV836,W836,IF(BA836=0,MAX(BB835-MAX(AT836-SUM(AW835:BA835),0),0),BB835))</f>
        <v>0</v>
      </c>
      <c r="BC836" s="654">
        <f>IF(BC833=AV836,W836,IF(BB836=0,MAX(BC835-MAX(AT836-SUM(AW835:BB835),0),0),BC835))</f>
        <v>0</v>
      </c>
      <c r="BD836" s="654">
        <f>IF(BD833=AV836,W836,IF(BC836=0,MAX(BD835-MAX(AT836-SUM(AW835:BC835),0),0),BD835))</f>
        <v>0</v>
      </c>
      <c r="BE836" s="654">
        <f>IF(BE833=AV836,W836,IF(BD836=0,MAX(BE835-MAX(AT836-SUM(AW835:BD835),0),0),BE835))</f>
        <v>0</v>
      </c>
      <c r="BF836" s="654" t="b">
        <f t="shared" si="3241"/>
        <v>1</v>
      </c>
      <c r="BH836" s="647">
        <v>2024</v>
      </c>
      <c r="BI836" s="647">
        <v>0</v>
      </c>
      <c r="BJ836" s="654">
        <f>IF(BH836&gt;BJ833,AX835-AX836,0)</f>
        <v>0</v>
      </c>
      <c r="BK836" s="654">
        <f>IF(BH836&gt;BK833,AY835-AY836,0)</f>
        <v>0</v>
      </c>
      <c r="BL836" s="654">
        <f>IF(BH836&gt;BL833,AZ835-AZ836,0)</f>
        <v>0</v>
      </c>
      <c r="BM836" s="654">
        <f>IF(BH836&gt;BM833,BA835-BA836,0)</f>
        <v>0</v>
      </c>
      <c r="BN836" s="654">
        <f>IF(BH836&gt;BN833,BB835-BB836,0)</f>
        <v>0</v>
      </c>
      <c r="BO836" s="654">
        <f>IF(BH836&gt;BO833,BC835-BC836,0)</f>
        <v>0</v>
      </c>
      <c r="BP836" s="654">
        <f>IF(BH836&gt;BP833,BD835-BD836,0)</f>
        <v>0</v>
      </c>
      <c r="BQ836" s="654">
        <f>IF(BH836&gt;BQ833,BE835-BE836,0)</f>
        <v>0</v>
      </c>
      <c r="BR836" s="654" t="b">
        <f>SUM(BJ836:BQ836)=U836-SUM(Y836:AH836)</f>
        <v>1</v>
      </c>
      <c r="BS836" s="655"/>
      <c r="BT836" s="655"/>
      <c r="BU836" s="655"/>
      <c r="BV836" s="655"/>
      <c r="BW836" s="655"/>
      <c r="BX836" s="655"/>
      <c r="BY836" s="655"/>
      <c r="BZ836" s="655"/>
      <c r="CA836" s="655"/>
      <c r="CB836" s="655"/>
      <c r="CC836" s="655"/>
      <c r="CD836" s="655"/>
      <c r="CE836" s="655"/>
      <c r="CF836" s="655"/>
      <c r="CG836" s="655"/>
      <c r="CH836" s="655"/>
      <c r="CI836" s="655"/>
      <c r="CJ836" s="655"/>
      <c r="CK836" s="655"/>
      <c r="CL836" s="655"/>
      <c r="CM836" s="655"/>
      <c r="CN836" s="655"/>
      <c r="CO836" s="655"/>
      <c r="CP836" s="655"/>
      <c r="CQ836" s="655"/>
      <c r="CR836" s="655"/>
      <c r="CS836" s="655"/>
      <c r="CT836" s="655"/>
      <c r="CU836" s="655"/>
      <c r="CV836" s="655"/>
      <c r="CW836" s="655"/>
      <c r="CX836" s="655"/>
      <c r="CY836" s="655"/>
      <c r="CZ836" s="655"/>
      <c r="DA836" s="655"/>
      <c r="DB836" s="655"/>
      <c r="DC836" s="655"/>
      <c r="DD836" s="655"/>
      <c r="DE836" s="655"/>
      <c r="DF836" s="655"/>
      <c r="DG836" s="655"/>
      <c r="DH836" s="655"/>
      <c r="DI836" s="655"/>
      <c r="DJ836" s="655"/>
      <c r="DK836" s="655"/>
      <c r="DL836" s="655"/>
      <c r="DM836" s="655"/>
      <c r="DN836" s="655"/>
      <c r="DO836" s="655"/>
      <c r="DP836" s="655"/>
      <c r="DQ836" s="738">
        <f>O836</f>
        <v>0</v>
      </c>
      <c r="DR836" s="647">
        <v>2024</v>
      </c>
      <c r="DS836" s="647">
        <v>0</v>
      </c>
      <c r="DT836" s="654">
        <f>IF(DR836&gt;DT833,IF(DQ836&lt;=BJ836,DQ836,BJ836),0)</f>
        <v>0</v>
      </c>
      <c r="DU836" s="654">
        <f>IF(DR836&gt;DU833,IF(DQ836&lt;=BK836,DQ836,BK836),0)</f>
        <v>0</v>
      </c>
      <c r="DV836" s="654">
        <f>IF(DR836&gt;DV833,IF(DQ836&lt;=BL836,DQ836,BL836),0)</f>
        <v>0</v>
      </c>
      <c r="DW836" s="654">
        <f>IF(DR836&gt;DW833,IF(DQ836&lt;=BM836,DQ836,BM836),0)</f>
        <v>0</v>
      </c>
      <c r="DX836" s="654">
        <f>IF(DR836&gt;DX833,IF(DQ836&lt;=BN836,DQ836,BN836),0)</f>
        <v>0</v>
      </c>
      <c r="DY836" s="654">
        <f>IF(DR836&gt;DY833,IF(DQ836&lt;=BO836,DQ836,BO836),0)</f>
        <v>0</v>
      </c>
      <c r="DZ836" s="654">
        <f>IF(DR836&gt;DZ833,IF(DQ836&lt;=BP836,DQ836,BP836),0)</f>
        <v>0</v>
      </c>
      <c r="EA836" s="654">
        <f>IF(DR836&gt;EA833,IF(DQ836&lt;=BQ836,DQ836,BQ836),0)</f>
        <v>0</v>
      </c>
      <c r="EB836" s="654" t="b">
        <f>SUM(DT836:EA836)+SUM(HB854:HK854)=O836</f>
        <v>1</v>
      </c>
      <c r="HM836" s="657"/>
      <c r="HN836" s="657"/>
      <c r="HO836" s="657"/>
      <c r="HP836" s="657"/>
      <c r="HQ836" s="657"/>
      <c r="HR836" s="657"/>
      <c r="HS836" s="657"/>
      <c r="HT836" s="657"/>
      <c r="HU836" s="657"/>
      <c r="HV836" s="657"/>
      <c r="HW836" s="657"/>
      <c r="HX836" s="657"/>
      <c r="HY836" s="657"/>
      <c r="HZ836" s="657"/>
    </row>
    <row r="838" spans="1:234" s="643" customFormat="1" hidden="1" x14ac:dyDescent="0.25">
      <c r="A838" s="643" t="s">
        <v>208</v>
      </c>
      <c r="B838" s="644"/>
      <c r="C838" s="644"/>
      <c r="D838" s="644"/>
      <c r="E838" s="644"/>
      <c r="F838" s="644"/>
      <c r="G838" s="644"/>
      <c r="H838" s="644"/>
      <c r="I838" s="644"/>
      <c r="J838" s="644"/>
      <c r="K838" s="644"/>
      <c r="L838" s="644"/>
      <c r="M838" s="644"/>
      <c r="N838" s="644"/>
      <c r="O838" s="644"/>
      <c r="P838" s="644"/>
      <c r="Q838" s="644"/>
      <c r="R838" s="644"/>
      <c r="DR838" s="643" t="s">
        <v>1677</v>
      </c>
      <c r="HM838" s="644"/>
      <c r="HN838" s="644"/>
      <c r="HO838" s="644"/>
      <c r="HP838" s="644"/>
      <c r="HQ838" s="644"/>
      <c r="HR838" s="644"/>
      <c r="HS838" s="644"/>
      <c r="HT838" s="644"/>
      <c r="HU838" s="644"/>
      <c r="HV838" s="644"/>
      <c r="HW838" s="644"/>
      <c r="HX838" s="644"/>
      <c r="HY838" s="644"/>
      <c r="HZ838" s="644"/>
    </row>
    <row r="839" spans="1:234" hidden="1" x14ac:dyDescent="0.25">
      <c r="A839" s="643" t="s">
        <v>208</v>
      </c>
      <c r="AI839" s="913" t="s">
        <v>1661</v>
      </c>
      <c r="AJ839" s="914"/>
      <c r="AK839" s="914"/>
      <c r="AL839" s="914"/>
      <c r="AM839" s="914"/>
      <c r="AN839" s="914"/>
      <c r="AO839" s="914"/>
      <c r="AP839" s="914"/>
      <c r="AQ839" s="914"/>
      <c r="AR839" s="914"/>
      <c r="AS839" s="914"/>
      <c r="AT839" s="915"/>
      <c r="AU839" s="648"/>
      <c r="AW839" s="661" t="s">
        <v>1656</v>
      </c>
      <c r="AX839" s="647">
        <v>2023</v>
      </c>
      <c r="AY839" s="647">
        <v>2024</v>
      </c>
      <c r="AZ839" s="647">
        <v>2024</v>
      </c>
      <c r="BA839" s="647">
        <v>2024</v>
      </c>
      <c r="BB839" s="647">
        <v>2024</v>
      </c>
      <c r="BC839" s="647">
        <v>2024</v>
      </c>
      <c r="BD839" s="647">
        <v>2024</v>
      </c>
      <c r="BE839" s="647">
        <v>2024</v>
      </c>
      <c r="BF839" s="647">
        <v>2024</v>
      </c>
      <c r="BG839" s="647">
        <v>2024</v>
      </c>
      <c r="BH839" s="647">
        <v>2024</v>
      </c>
      <c r="BI839" s="647">
        <v>2025</v>
      </c>
      <c r="BJ839" s="647">
        <v>2025</v>
      </c>
      <c r="BK839" s="647">
        <v>2025</v>
      </c>
      <c r="BL839" s="647">
        <v>2025</v>
      </c>
      <c r="BM839" s="647">
        <v>2025</v>
      </c>
      <c r="BN839" s="647">
        <v>2025</v>
      </c>
      <c r="BO839" s="647">
        <v>2025</v>
      </c>
      <c r="BP839" s="647">
        <v>2025</v>
      </c>
      <c r="BQ839" s="647">
        <v>2025</v>
      </c>
      <c r="BR839" s="647">
        <v>2025</v>
      </c>
      <c r="BS839" s="647">
        <v>2026</v>
      </c>
      <c r="BT839" s="647">
        <v>2026</v>
      </c>
      <c r="BU839" s="647">
        <v>2026</v>
      </c>
      <c r="BV839" s="647">
        <v>2026</v>
      </c>
      <c r="BW839" s="647">
        <v>2026</v>
      </c>
      <c r="BX839" s="647">
        <v>2026</v>
      </c>
      <c r="BY839" s="647">
        <v>2026</v>
      </c>
      <c r="BZ839" s="647">
        <v>2026</v>
      </c>
      <c r="CA839" s="647">
        <v>2026</v>
      </c>
      <c r="CB839" s="647">
        <v>2026</v>
      </c>
      <c r="CC839" s="647">
        <v>2027</v>
      </c>
      <c r="CD839" s="647">
        <v>2027</v>
      </c>
      <c r="CE839" s="647">
        <v>2027</v>
      </c>
      <c r="CF839" s="647">
        <v>2027</v>
      </c>
      <c r="CG839" s="647">
        <v>2027</v>
      </c>
      <c r="CH839" s="647">
        <v>2027</v>
      </c>
      <c r="CI839" s="647">
        <v>2027</v>
      </c>
      <c r="CJ839" s="647">
        <v>2027</v>
      </c>
      <c r="CK839" s="647">
        <v>2027</v>
      </c>
      <c r="CL839" s="647">
        <v>2027</v>
      </c>
      <c r="CM839" s="647">
        <v>2028</v>
      </c>
      <c r="CN839" s="647">
        <v>2028</v>
      </c>
      <c r="CO839" s="647">
        <v>2028</v>
      </c>
      <c r="CP839" s="647">
        <v>2028</v>
      </c>
      <c r="CQ839" s="647">
        <v>2028</v>
      </c>
      <c r="CR839" s="647">
        <v>2028</v>
      </c>
      <c r="CS839" s="647">
        <v>2028</v>
      </c>
      <c r="CT839" s="647">
        <v>2028</v>
      </c>
      <c r="CU839" s="647">
        <v>2028</v>
      </c>
      <c r="CV839" s="647">
        <v>2028</v>
      </c>
      <c r="CW839" s="647">
        <v>2029</v>
      </c>
      <c r="CX839" s="647">
        <v>2029</v>
      </c>
      <c r="CY839" s="647">
        <v>2029</v>
      </c>
      <c r="CZ839" s="647">
        <v>2029</v>
      </c>
      <c r="DA839" s="647">
        <v>2029</v>
      </c>
      <c r="DB839" s="647">
        <v>2029</v>
      </c>
      <c r="DC839" s="647">
        <v>2029</v>
      </c>
      <c r="DD839" s="647">
        <v>2029</v>
      </c>
      <c r="DE839" s="647">
        <v>2029</v>
      </c>
      <c r="DF839" s="647">
        <v>2029</v>
      </c>
      <c r="DG839" s="647">
        <v>2030</v>
      </c>
      <c r="DH839" s="647">
        <v>2030</v>
      </c>
      <c r="DI839" s="647">
        <v>2030</v>
      </c>
      <c r="DJ839" s="647">
        <v>2030</v>
      </c>
      <c r="DK839" s="647">
        <v>2030</v>
      </c>
      <c r="DL839" s="647">
        <v>2030</v>
      </c>
      <c r="DM839" s="647">
        <v>2030</v>
      </c>
      <c r="DN839" s="647">
        <v>2030</v>
      </c>
      <c r="DO839" s="647">
        <v>2030</v>
      </c>
      <c r="DP839" s="647">
        <v>2030</v>
      </c>
      <c r="DR839" s="661"/>
      <c r="DS839" s="647">
        <v>2023</v>
      </c>
      <c r="DT839" s="647">
        <v>2024</v>
      </c>
      <c r="DU839" s="647">
        <v>2024</v>
      </c>
      <c r="DV839" s="647">
        <v>2024</v>
      </c>
      <c r="DW839" s="647">
        <v>2024</v>
      </c>
      <c r="DX839" s="647">
        <v>2024</v>
      </c>
      <c r="DY839" s="647">
        <v>2024</v>
      </c>
      <c r="DZ839" s="647">
        <v>2024</v>
      </c>
      <c r="EA839" s="647">
        <v>2024</v>
      </c>
      <c r="EB839" s="647">
        <v>2024</v>
      </c>
      <c r="EC839" s="647">
        <v>2024</v>
      </c>
      <c r="ED839" s="647">
        <v>2025</v>
      </c>
      <c r="EE839" s="647">
        <v>2025</v>
      </c>
      <c r="EF839" s="647">
        <v>2025</v>
      </c>
      <c r="EG839" s="647">
        <v>2025</v>
      </c>
      <c r="EH839" s="647">
        <v>2025</v>
      </c>
      <c r="EI839" s="647">
        <v>2025</v>
      </c>
      <c r="EJ839" s="647">
        <v>2025</v>
      </c>
      <c r="EK839" s="647">
        <v>2025</v>
      </c>
      <c r="EL839" s="647">
        <v>2025</v>
      </c>
      <c r="EM839" s="647">
        <v>2025</v>
      </c>
      <c r="EN839" s="647">
        <v>2026</v>
      </c>
      <c r="EO839" s="647">
        <v>2026</v>
      </c>
      <c r="EP839" s="647">
        <v>2026</v>
      </c>
      <c r="EQ839" s="647">
        <v>2026</v>
      </c>
      <c r="ER839" s="647">
        <v>2026</v>
      </c>
      <c r="ES839" s="647">
        <v>2026</v>
      </c>
      <c r="ET839" s="647">
        <v>2026</v>
      </c>
      <c r="EU839" s="647">
        <v>2026</v>
      </c>
      <c r="EV839" s="647">
        <v>2026</v>
      </c>
      <c r="EW839" s="647">
        <v>2026</v>
      </c>
      <c r="EX839" s="647">
        <v>2027</v>
      </c>
      <c r="EY839" s="647">
        <v>2027</v>
      </c>
      <c r="EZ839" s="647">
        <v>2027</v>
      </c>
      <c r="FA839" s="647">
        <v>2027</v>
      </c>
      <c r="FB839" s="647">
        <v>2027</v>
      </c>
      <c r="FC839" s="647">
        <v>2027</v>
      </c>
      <c r="FD839" s="647">
        <v>2027</v>
      </c>
      <c r="FE839" s="647">
        <v>2027</v>
      </c>
      <c r="FF839" s="647">
        <v>2027</v>
      </c>
      <c r="FG839" s="647">
        <v>2027</v>
      </c>
      <c r="FH839" s="647">
        <v>2028</v>
      </c>
      <c r="FI839" s="647">
        <v>2028</v>
      </c>
      <c r="FJ839" s="647">
        <v>2028</v>
      </c>
      <c r="FK839" s="647">
        <v>2028</v>
      </c>
      <c r="FL839" s="647">
        <v>2028</v>
      </c>
      <c r="FM839" s="647">
        <v>2028</v>
      </c>
      <c r="FN839" s="647">
        <v>2028</v>
      </c>
      <c r="FO839" s="647">
        <v>2028</v>
      </c>
      <c r="FP839" s="647">
        <v>2028</v>
      </c>
      <c r="FQ839" s="647">
        <v>2028</v>
      </c>
      <c r="FR839" s="647">
        <v>2029</v>
      </c>
      <c r="FS839" s="647">
        <v>2029</v>
      </c>
      <c r="FT839" s="647">
        <v>2029</v>
      </c>
      <c r="FU839" s="647">
        <v>2029</v>
      </c>
      <c r="FV839" s="647">
        <v>2029</v>
      </c>
      <c r="FW839" s="647">
        <v>2029</v>
      </c>
      <c r="FX839" s="647">
        <v>2029</v>
      </c>
      <c r="FY839" s="647">
        <v>2029</v>
      </c>
      <c r="FZ839" s="647">
        <v>2029</v>
      </c>
      <c r="GA839" s="647">
        <v>2029</v>
      </c>
      <c r="GB839" s="647">
        <v>2030</v>
      </c>
      <c r="GC839" s="647">
        <v>2030</v>
      </c>
      <c r="GD839" s="647">
        <v>2030</v>
      </c>
      <c r="GE839" s="647">
        <v>2030</v>
      </c>
      <c r="GF839" s="647">
        <v>2030</v>
      </c>
      <c r="GG839" s="647">
        <v>2030</v>
      </c>
      <c r="GH839" s="647">
        <v>2030</v>
      </c>
      <c r="GI839" s="647">
        <v>2030</v>
      </c>
      <c r="GJ839" s="647">
        <v>2030</v>
      </c>
      <c r="GK839" s="647">
        <v>2030</v>
      </c>
      <c r="GL839" s="903" t="s">
        <v>1662</v>
      </c>
      <c r="GO839" s="643" t="s">
        <v>1678</v>
      </c>
    </row>
    <row r="840" spans="1:234" hidden="1" x14ac:dyDescent="0.25">
      <c r="A840" s="643" t="s">
        <v>208</v>
      </c>
      <c r="AI840" s="647" t="s">
        <v>1663</v>
      </c>
      <c r="AJ840" s="647" t="s">
        <v>1664</v>
      </c>
      <c r="AK840" s="647" t="str">
        <f t="shared" ref="AK840" si="3243">E834</f>
        <v/>
      </c>
      <c r="AL840" s="647" t="str">
        <f t="shared" ref="AL840" si="3244">F834</f>
        <v/>
      </c>
      <c r="AM840" s="647" t="str">
        <f t="shared" ref="AM840" si="3245">G834</f>
        <v/>
      </c>
      <c r="AN840" s="647" t="str">
        <f t="shared" ref="AN840" si="3246">H834</f>
        <v/>
      </c>
      <c r="AO840" s="647" t="str">
        <f t="shared" ref="AO840" si="3247">I834</f>
        <v/>
      </c>
      <c r="AP840" s="647" t="str">
        <f t="shared" ref="AP840" si="3248">J834</f>
        <v/>
      </c>
      <c r="AQ840" s="647" t="str">
        <f t="shared" ref="AQ840" si="3249">K834</f>
        <v/>
      </c>
      <c r="AR840" s="647" t="str">
        <f t="shared" ref="AR840" si="3250">L834</f>
        <v/>
      </c>
      <c r="AS840" s="647" t="str">
        <f t="shared" ref="AS840" si="3251">M834</f>
        <v/>
      </c>
      <c r="AT840" s="647" t="str">
        <f t="shared" ref="AT840" si="3252">N834</f>
        <v/>
      </c>
      <c r="AU840" s="648"/>
      <c r="AW840" s="662" t="s">
        <v>1663</v>
      </c>
      <c r="AX840" s="647" t="s">
        <v>1664</v>
      </c>
      <c r="AY840" s="647" t="str">
        <f t="shared" ref="AY840" si="3253">E834</f>
        <v/>
      </c>
      <c r="AZ840" s="647" t="str">
        <f t="shared" ref="AZ840" si="3254">F834</f>
        <v/>
      </c>
      <c r="BA840" s="647" t="str">
        <f t="shared" ref="BA840" si="3255">G834</f>
        <v/>
      </c>
      <c r="BB840" s="647" t="str">
        <f t="shared" ref="BB840" si="3256">H834</f>
        <v/>
      </c>
      <c r="BC840" s="647" t="str">
        <f t="shared" ref="BC840" si="3257">I834</f>
        <v/>
      </c>
      <c r="BD840" s="647" t="str">
        <f t="shared" ref="BD840" si="3258">J834</f>
        <v/>
      </c>
      <c r="BE840" s="647" t="str">
        <f t="shared" ref="BE840" si="3259">K834</f>
        <v/>
      </c>
      <c r="BF840" s="647" t="str">
        <f t="shared" ref="BF840" si="3260">L834</f>
        <v/>
      </c>
      <c r="BG840" s="647" t="str">
        <f t="shared" ref="BG840" si="3261">M834</f>
        <v/>
      </c>
      <c r="BH840" s="647" t="str">
        <f t="shared" ref="BH840" si="3262">N834</f>
        <v/>
      </c>
      <c r="BI840" s="647" t="str">
        <f t="shared" ref="BI840" si="3263">E834</f>
        <v/>
      </c>
      <c r="BJ840" s="647" t="str">
        <f t="shared" ref="BJ840" si="3264">F834</f>
        <v/>
      </c>
      <c r="BK840" s="647" t="str">
        <f t="shared" ref="BK840" si="3265">G834</f>
        <v/>
      </c>
      <c r="BL840" s="647" t="str">
        <f t="shared" ref="BL840" si="3266">H834</f>
        <v/>
      </c>
      <c r="BM840" s="647" t="str">
        <f t="shared" ref="BM840" si="3267">I834</f>
        <v/>
      </c>
      <c r="BN840" s="647" t="str">
        <f t="shared" ref="BN840" si="3268">J834</f>
        <v/>
      </c>
      <c r="BO840" s="647" t="str">
        <f t="shared" ref="BO840" si="3269">K834</f>
        <v/>
      </c>
      <c r="BP840" s="647" t="str">
        <f t="shared" ref="BP840" si="3270">L834</f>
        <v/>
      </c>
      <c r="BQ840" s="647" t="str">
        <f t="shared" ref="BQ840" si="3271">M834</f>
        <v/>
      </c>
      <c r="BR840" s="647" t="str">
        <f t="shared" ref="BR840" si="3272">N834</f>
        <v/>
      </c>
      <c r="BS840" s="647" t="str">
        <f t="shared" ref="BS840" si="3273">E834</f>
        <v/>
      </c>
      <c r="BT840" s="647" t="str">
        <f t="shared" ref="BT840" si="3274">F834</f>
        <v/>
      </c>
      <c r="BU840" s="647" t="str">
        <f t="shared" ref="BU840" si="3275">G834</f>
        <v/>
      </c>
      <c r="BV840" s="647" t="str">
        <f t="shared" ref="BV840" si="3276">H834</f>
        <v/>
      </c>
      <c r="BW840" s="647" t="str">
        <f t="shared" ref="BW840" si="3277">I834</f>
        <v/>
      </c>
      <c r="BX840" s="647" t="str">
        <f t="shared" ref="BX840" si="3278">J834</f>
        <v/>
      </c>
      <c r="BY840" s="647" t="str">
        <f t="shared" ref="BY840" si="3279">K834</f>
        <v/>
      </c>
      <c r="BZ840" s="647" t="str">
        <f t="shared" ref="BZ840" si="3280">L834</f>
        <v/>
      </c>
      <c r="CA840" s="647" t="str">
        <f t="shared" ref="CA840" si="3281">M834</f>
        <v/>
      </c>
      <c r="CB840" s="647" t="str">
        <f t="shared" ref="CB840" si="3282">N834</f>
        <v/>
      </c>
      <c r="CC840" s="647" t="str">
        <f t="shared" ref="CC840" si="3283">E834</f>
        <v/>
      </c>
      <c r="CD840" s="647" t="str">
        <f t="shared" ref="CD840" si="3284">F834</f>
        <v/>
      </c>
      <c r="CE840" s="647" t="str">
        <f t="shared" ref="CE840" si="3285">G834</f>
        <v/>
      </c>
      <c r="CF840" s="647" t="str">
        <f t="shared" ref="CF840" si="3286">H834</f>
        <v/>
      </c>
      <c r="CG840" s="647" t="str">
        <f t="shared" ref="CG840" si="3287">I834</f>
        <v/>
      </c>
      <c r="CH840" s="647" t="str">
        <f t="shared" ref="CH840" si="3288">J834</f>
        <v/>
      </c>
      <c r="CI840" s="647" t="str">
        <f t="shared" ref="CI840" si="3289">K834</f>
        <v/>
      </c>
      <c r="CJ840" s="647" t="str">
        <f t="shared" ref="CJ840" si="3290">L834</f>
        <v/>
      </c>
      <c r="CK840" s="647" t="str">
        <f t="shared" ref="CK840" si="3291">M834</f>
        <v/>
      </c>
      <c r="CL840" s="647" t="str">
        <f t="shared" ref="CL840" si="3292">N834</f>
        <v/>
      </c>
      <c r="CM840" s="647" t="str">
        <f t="shared" ref="CM840" si="3293">E834</f>
        <v/>
      </c>
      <c r="CN840" s="647" t="str">
        <f t="shared" ref="CN840" si="3294">F834</f>
        <v/>
      </c>
      <c r="CO840" s="647" t="str">
        <f t="shared" ref="CO840" si="3295">G834</f>
        <v/>
      </c>
      <c r="CP840" s="647" t="str">
        <f t="shared" ref="CP840" si="3296">H834</f>
        <v/>
      </c>
      <c r="CQ840" s="647" t="str">
        <f t="shared" ref="CQ840" si="3297">I834</f>
        <v/>
      </c>
      <c r="CR840" s="647" t="str">
        <f t="shared" ref="CR840" si="3298">J834</f>
        <v/>
      </c>
      <c r="CS840" s="647" t="str">
        <f t="shared" ref="CS840" si="3299">K834</f>
        <v/>
      </c>
      <c r="CT840" s="647" t="str">
        <f t="shared" ref="CT840" si="3300">L834</f>
        <v/>
      </c>
      <c r="CU840" s="647" t="str">
        <f t="shared" ref="CU840" si="3301">M834</f>
        <v/>
      </c>
      <c r="CV840" s="647" t="str">
        <f t="shared" ref="CV840" si="3302">N834</f>
        <v/>
      </c>
      <c r="CW840" s="647" t="str">
        <f t="shared" ref="CW840" si="3303">E834</f>
        <v/>
      </c>
      <c r="CX840" s="647" t="str">
        <f t="shared" ref="CX840" si="3304">F834</f>
        <v/>
      </c>
      <c r="CY840" s="647" t="str">
        <f t="shared" ref="CY840" si="3305">G834</f>
        <v/>
      </c>
      <c r="CZ840" s="647" t="str">
        <f t="shared" ref="CZ840" si="3306">H834</f>
        <v/>
      </c>
      <c r="DA840" s="647" t="str">
        <f t="shared" ref="DA840" si="3307">I834</f>
        <v/>
      </c>
      <c r="DB840" s="647" t="str">
        <f t="shared" ref="DB840" si="3308">J834</f>
        <v/>
      </c>
      <c r="DC840" s="647" t="str">
        <f t="shared" ref="DC840" si="3309">K834</f>
        <v/>
      </c>
      <c r="DD840" s="647" t="str">
        <f t="shared" ref="DD840" si="3310">L834</f>
        <v/>
      </c>
      <c r="DE840" s="647" t="str">
        <f t="shared" ref="DE840" si="3311">M834</f>
        <v/>
      </c>
      <c r="DF840" s="647" t="str">
        <f t="shared" ref="DF840" si="3312">N834</f>
        <v/>
      </c>
      <c r="DG840" s="647" t="str">
        <f t="shared" ref="DG840" si="3313">E834</f>
        <v/>
      </c>
      <c r="DH840" s="647" t="str">
        <f t="shared" ref="DH840" si="3314">F834</f>
        <v/>
      </c>
      <c r="DI840" s="647" t="str">
        <f t="shared" ref="DI840" si="3315">G834</f>
        <v/>
      </c>
      <c r="DJ840" s="647" t="str">
        <f t="shared" ref="DJ840" si="3316">H834</f>
        <v/>
      </c>
      <c r="DK840" s="647" t="str">
        <f t="shared" ref="DK840" si="3317">I834</f>
        <v/>
      </c>
      <c r="DL840" s="647" t="str">
        <f t="shared" ref="DL840" si="3318">J834</f>
        <v/>
      </c>
      <c r="DM840" s="647" t="str">
        <f t="shared" ref="DM840" si="3319">K834</f>
        <v/>
      </c>
      <c r="DN840" s="647" t="str">
        <f t="shared" ref="DN840" si="3320">L834</f>
        <v/>
      </c>
      <c r="DO840" s="647" t="str">
        <f t="shared" ref="DO840" si="3321">M834</f>
        <v/>
      </c>
      <c r="DP840" s="647" t="str">
        <f t="shared" ref="DP840" si="3322">N834</f>
        <v/>
      </c>
      <c r="DQ840" s="643" t="s">
        <v>1657</v>
      </c>
      <c r="DR840" s="662" t="s">
        <v>1665</v>
      </c>
      <c r="DS840" s="647" t="s">
        <v>1664</v>
      </c>
      <c r="DT840" s="647" t="str">
        <f t="shared" ref="DT840" si="3323">E834</f>
        <v/>
      </c>
      <c r="DU840" s="647" t="str">
        <f t="shared" ref="DU840" si="3324">F834</f>
        <v/>
      </c>
      <c r="DV840" s="647" t="str">
        <f t="shared" ref="DV840" si="3325">G834</f>
        <v/>
      </c>
      <c r="DW840" s="647" t="str">
        <f t="shared" ref="DW840" si="3326">H834</f>
        <v/>
      </c>
      <c r="DX840" s="647" t="str">
        <f t="shared" ref="DX840" si="3327">I834</f>
        <v/>
      </c>
      <c r="DY840" s="647" t="str">
        <f t="shared" ref="DY840" si="3328">J834</f>
        <v/>
      </c>
      <c r="DZ840" s="647" t="str">
        <f t="shared" ref="DZ840" si="3329">K834</f>
        <v/>
      </c>
      <c r="EA840" s="647" t="str">
        <f t="shared" ref="EA840" si="3330">L834</f>
        <v/>
      </c>
      <c r="EB840" s="647" t="str">
        <f t="shared" ref="EB840" si="3331">M834</f>
        <v/>
      </c>
      <c r="EC840" s="647" t="str">
        <f t="shared" ref="EC840" si="3332">N834</f>
        <v/>
      </c>
      <c r="ED840" s="647" t="str">
        <f t="shared" ref="ED840" si="3333">E834</f>
        <v/>
      </c>
      <c r="EE840" s="647" t="str">
        <f t="shared" ref="EE840" si="3334">F834</f>
        <v/>
      </c>
      <c r="EF840" s="647" t="str">
        <f t="shared" ref="EF840" si="3335">G834</f>
        <v/>
      </c>
      <c r="EG840" s="647" t="str">
        <f t="shared" ref="EG840" si="3336">H834</f>
        <v/>
      </c>
      <c r="EH840" s="647" t="str">
        <f t="shared" ref="EH840" si="3337">I834</f>
        <v/>
      </c>
      <c r="EI840" s="647" t="str">
        <f t="shared" ref="EI840" si="3338">J834</f>
        <v/>
      </c>
      <c r="EJ840" s="647" t="str">
        <f t="shared" ref="EJ840" si="3339">K834</f>
        <v/>
      </c>
      <c r="EK840" s="647" t="str">
        <f t="shared" ref="EK840" si="3340">L834</f>
        <v/>
      </c>
      <c r="EL840" s="647" t="str">
        <f t="shared" ref="EL840" si="3341">M834</f>
        <v/>
      </c>
      <c r="EM840" s="647" t="str">
        <f t="shared" ref="EM840" si="3342">N834</f>
        <v/>
      </c>
      <c r="EN840" s="647" t="str">
        <f t="shared" ref="EN840" si="3343">E834</f>
        <v/>
      </c>
      <c r="EO840" s="647" t="str">
        <f t="shared" ref="EO840" si="3344">F834</f>
        <v/>
      </c>
      <c r="EP840" s="647" t="str">
        <f t="shared" ref="EP840" si="3345">G834</f>
        <v/>
      </c>
      <c r="EQ840" s="647" t="str">
        <f t="shared" ref="EQ840" si="3346">H834</f>
        <v/>
      </c>
      <c r="ER840" s="647" t="str">
        <f t="shared" ref="ER840" si="3347">I834</f>
        <v/>
      </c>
      <c r="ES840" s="647" t="str">
        <f t="shared" ref="ES840" si="3348">J834</f>
        <v/>
      </c>
      <c r="ET840" s="647" t="str">
        <f t="shared" ref="ET840" si="3349">K834</f>
        <v/>
      </c>
      <c r="EU840" s="647" t="str">
        <f t="shared" ref="EU840" si="3350">L834</f>
        <v/>
      </c>
      <c r="EV840" s="647" t="str">
        <f t="shared" ref="EV840" si="3351">M834</f>
        <v/>
      </c>
      <c r="EW840" s="647" t="str">
        <f t="shared" ref="EW840" si="3352">N834</f>
        <v/>
      </c>
      <c r="EX840" s="647" t="str">
        <f t="shared" ref="EX840" si="3353">E834</f>
        <v/>
      </c>
      <c r="EY840" s="647" t="str">
        <f t="shared" ref="EY840" si="3354">F834</f>
        <v/>
      </c>
      <c r="EZ840" s="647" t="str">
        <f t="shared" ref="EZ840" si="3355">G834</f>
        <v/>
      </c>
      <c r="FA840" s="647" t="str">
        <f t="shared" ref="FA840" si="3356">H834</f>
        <v/>
      </c>
      <c r="FB840" s="647" t="str">
        <f t="shared" ref="FB840" si="3357">I834</f>
        <v/>
      </c>
      <c r="FC840" s="647" t="str">
        <f t="shared" ref="FC840" si="3358">J834</f>
        <v/>
      </c>
      <c r="FD840" s="647" t="str">
        <f t="shared" ref="FD840" si="3359">K834</f>
        <v/>
      </c>
      <c r="FE840" s="647" t="str">
        <f t="shared" ref="FE840" si="3360">L834</f>
        <v/>
      </c>
      <c r="FF840" s="647" t="str">
        <f t="shared" ref="FF840" si="3361">M834</f>
        <v/>
      </c>
      <c r="FG840" s="647" t="str">
        <f t="shared" ref="FG840" si="3362">N834</f>
        <v/>
      </c>
      <c r="FH840" s="647" t="str">
        <f t="shared" ref="FH840" si="3363">E834</f>
        <v/>
      </c>
      <c r="FI840" s="647" t="str">
        <f t="shared" ref="FI840" si="3364">F834</f>
        <v/>
      </c>
      <c r="FJ840" s="647" t="str">
        <f t="shared" ref="FJ840" si="3365">G834</f>
        <v/>
      </c>
      <c r="FK840" s="647" t="str">
        <f t="shared" ref="FK840" si="3366">H834</f>
        <v/>
      </c>
      <c r="FL840" s="647" t="str">
        <f t="shared" ref="FL840" si="3367">I834</f>
        <v/>
      </c>
      <c r="FM840" s="647" t="str">
        <f t="shared" ref="FM840" si="3368">J834</f>
        <v/>
      </c>
      <c r="FN840" s="647" t="str">
        <f t="shared" ref="FN840" si="3369">K834</f>
        <v/>
      </c>
      <c r="FO840" s="647" t="str">
        <f t="shared" ref="FO840" si="3370">L834</f>
        <v/>
      </c>
      <c r="FP840" s="647" t="str">
        <f t="shared" ref="FP840" si="3371">M834</f>
        <v/>
      </c>
      <c r="FQ840" s="647" t="str">
        <f t="shared" ref="FQ840" si="3372">N834</f>
        <v/>
      </c>
      <c r="FR840" s="647" t="str">
        <f t="shared" ref="FR840" si="3373">E834</f>
        <v/>
      </c>
      <c r="FS840" s="647" t="str">
        <f t="shared" ref="FS840" si="3374">F834</f>
        <v/>
      </c>
      <c r="FT840" s="647" t="str">
        <f t="shared" ref="FT840" si="3375">G834</f>
        <v/>
      </c>
      <c r="FU840" s="647" t="str">
        <f t="shared" ref="FU840" si="3376">H834</f>
        <v/>
      </c>
      <c r="FV840" s="647" t="str">
        <f t="shared" ref="FV840" si="3377">I834</f>
        <v/>
      </c>
      <c r="FW840" s="647" t="str">
        <f t="shared" ref="FW840" si="3378">J834</f>
        <v/>
      </c>
      <c r="FX840" s="647" t="str">
        <f t="shared" ref="FX840" si="3379">K834</f>
        <v/>
      </c>
      <c r="FY840" s="647" t="str">
        <f t="shared" ref="FY840" si="3380">L834</f>
        <v/>
      </c>
      <c r="FZ840" s="647" t="str">
        <f t="shared" ref="FZ840" si="3381">M834</f>
        <v/>
      </c>
      <c r="GA840" s="647" t="str">
        <f t="shared" ref="GA840" si="3382">N834</f>
        <v/>
      </c>
      <c r="GB840" s="647" t="str">
        <f t="shared" ref="GB840" si="3383">E834</f>
        <v/>
      </c>
      <c r="GC840" s="647" t="str">
        <f t="shared" ref="GC840" si="3384">F834</f>
        <v/>
      </c>
      <c r="GD840" s="647" t="str">
        <f t="shared" ref="GD840" si="3385">G834</f>
        <v/>
      </c>
      <c r="GE840" s="647" t="str">
        <f t="shared" ref="GE840" si="3386">H834</f>
        <v/>
      </c>
      <c r="GF840" s="647" t="str">
        <f t="shared" ref="GF840" si="3387">I834</f>
        <v/>
      </c>
      <c r="GG840" s="647" t="str">
        <f t="shared" ref="GG840" si="3388">J834</f>
        <v/>
      </c>
      <c r="GH840" s="647" t="str">
        <f t="shared" ref="GH840" si="3389">K834</f>
        <v/>
      </c>
      <c r="GI840" s="647" t="str">
        <f t="shared" ref="GI840" si="3390">L834</f>
        <v/>
      </c>
      <c r="GJ840" s="647" t="str">
        <f t="shared" ref="GJ840" si="3391">M834</f>
        <v/>
      </c>
      <c r="GK840" s="647" t="str">
        <f t="shared" ref="GK840" si="3392">N834</f>
        <v/>
      </c>
      <c r="GL840" s="904"/>
      <c r="GM840" s="663"/>
      <c r="GN840" s="662" t="s">
        <v>1665</v>
      </c>
      <c r="GO840" s="646" t="s">
        <v>1664</v>
      </c>
      <c r="GP840" s="646" t="str">
        <f t="shared" ref="GP840" si="3393">E834</f>
        <v/>
      </c>
      <c r="GQ840" s="646" t="str">
        <f t="shared" ref="GQ840" si="3394">F834</f>
        <v/>
      </c>
      <c r="GR840" s="646" t="str">
        <f t="shared" ref="GR840" si="3395">G834</f>
        <v/>
      </c>
      <c r="GS840" s="646" t="str">
        <f t="shared" ref="GS840" si="3396">H834</f>
        <v/>
      </c>
      <c r="GT840" s="646" t="str">
        <f t="shared" ref="GT840" si="3397">I834</f>
        <v/>
      </c>
      <c r="GU840" s="646" t="str">
        <f t="shared" ref="GU840" si="3398">J834</f>
        <v/>
      </c>
      <c r="GV840" s="646" t="str">
        <f t="shared" ref="GV840" si="3399">K834</f>
        <v/>
      </c>
      <c r="GW840" s="646" t="str">
        <f t="shared" ref="GW840" si="3400">L834</f>
        <v/>
      </c>
      <c r="GX840" s="646" t="str">
        <f t="shared" ref="GX840" si="3401">M834</f>
        <v/>
      </c>
      <c r="GY840" s="646" t="str">
        <f t="shared" ref="GY840" si="3402">N834</f>
        <v/>
      </c>
      <c r="GZ840" s="646" t="s">
        <v>1662</v>
      </c>
    </row>
    <row r="841" spans="1:234" hidden="1" x14ac:dyDescent="0.25">
      <c r="A841" s="643" t="s">
        <v>208</v>
      </c>
      <c r="AI841" s="664">
        <v>2023</v>
      </c>
      <c r="AJ841" s="664">
        <v>1</v>
      </c>
      <c r="AK841" s="665">
        <v>0</v>
      </c>
      <c r="AL841" s="665">
        <v>0</v>
      </c>
      <c r="AM841" s="665">
        <v>0</v>
      </c>
      <c r="AN841" s="665">
        <v>0</v>
      </c>
      <c r="AO841" s="665">
        <v>0</v>
      </c>
      <c r="AP841" s="665">
        <v>0</v>
      </c>
      <c r="AQ841" s="665">
        <v>0</v>
      </c>
      <c r="AR841" s="665">
        <v>0</v>
      </c>
      <c r="AS841" s="665">
        <v>0</v>
      </c>
      <c r="AT841" s="665">
        <v>0</v>
      </c>
      <c r="AU841" s="666"/>
      <c r="AW841" s="749">
        <v>2023</v>
      </c>
      <c r="AX841" s="665">
        <f>AX835</f>
        <v>0</v>
      </c>
      <c r="AY841" s="665">
        <f>INDEX(AX835:BE836,MATCH(AW841,AV835:AV836,0),MATCH(AY839,AX833:BE833,0))</f>
        <v>0</v>
      </c>
      <c r="AZ841" s="665">
        <f>INDEX(AX835:BE836,MATCH(AW841,AV835:AV836,0),MATCH(AZ839,AX833:BE833,0))*(INDEX(AK841:AT848,MATCH(AZ839,AI841:AI848,0),MATCH(AZ840,AK840:AT840,0)))</f>
        <v>0</v>
      </c>
      <c r="BA841" s="665">
        <f>INDEX(AX835:BE836,MATCH(AW841,AV835:AV836,0),MATCH(BA839,AX833:BE833,0))*(INDEX(AK841:AT848,MATCH(BA839,AI841:AI848,0),MATCH(BA840,AK840:AT840,0)))</f>
        <v>0</v>
      </c>
      <c r="BB841" s="665">
        <f>INDEX(AX835:BE836,MATCH(AW841,AV835:AV836,0),MATCH(BB839,AX833:BE833,0))*(INDEX(AK841:AT848,MATCH(BB839,AI841:AI848,0),MATCH(BB840,AK840:AT840,0)))</f>
        <v>0</v>
      </c>
      <c r="BC841" s="665">
        <f>INDEX(AX835:BE836,MATCH(AW841,AV835:AV836,0),MATCH(BC839,AX833:BE833,0))*(INDEX(AK841:AT848,MATCH(BC839,AI841:AI848,0),MATCH(BC840,AK840:AT840,0)))</f>
        <v>0</v>
      </c>
      <c r="BD841" s="665">
        <f>INDEX(AX835:BE836,MATCH(AW841,AV835:AV836,0),MATCH(BD839,AX833:BE833,0))*(INDEX(AK841:AT848,MATCH(BD839,AI841:AI848,0),MATCH(BD840,AK840:AT840,0)))</f>
        <v>0</v>
      </c>
      <c r="BE841" s="665">
        <f>INDEX(AX835:BE836,MATCH(AW841,AV835:AV836,0),MATCH(BE839,AX833:BE833,0))*(INDEX(AK841:AT848,MATCH(BE839,AI841:AI848,0),MATCH(BE840,AK840:AT840,0)))</f>
        <v>0</v>
      </c>
      <c r="BF841" s="665">
        <f>INDEX(AX835:BE836,MATCH(AW841,AV835:AV836,0),MATCH(BF839,AX833:BE833,0))*(INDEX(AK841:AT848,MATCH(BF839,AI841:AI848,0),MATCH(BF840,AK840:AT840,0)))</f>
        <v>0</v>
      </c>
      <c r="BG841" s="665">
        <f>INDEX(AX835:BE836,MATCH(AW841,AV835:AV836,0),MATCH(BG839,AX833:BE833,0))*(INDEX(AK841:AT848,MATCH(BG839,AI841:AI848,0),MATCH(BG840,AK840:AT840,0)))</f>
        <v>0</v>
      </c>
      <c r="BH841" s="665">
        <f>INDEX(AX835:BE836,MATCH(AW841,AV835:AV836,0),MATCH(BH839,AX833:BE833,0))*(INDEX(AK841:AT848,MATCH(BH839,AI841:AI848,0),MATCH(BH840,AK840:AT840,0)))</f>
        <v>0</v>
      </c>
      <c r="BI841" s="665">
        <f>INDEX(AX835:BE836,MATCH(AW841,AV835:AV836,0),MATCH(BI839,AX833:BE833,0))*(INDEX(AK841:AT848,MATCH(BI839,AI841:AI848,0),MATCH(BI840,AK840:AT840,0)))</f>
        <v>0</v>
      </c>
      <c r="BJ841" s="665">
        <f>INDEX(AX835:BE836,MATCH(AW841,AV835:AV836,0),MATCH(BJ839,AX833:BE833,0))*(INDEX(AK841:AT848,MATCH(BJ839,AI841:AI848,0),MATCH(BJ840,AK840:AT840,0)))</f>
        <v>0</v>
      </c>
      <c r="BK841" s="665">
        <f>INDEX(AX835:BE836,MATCH(AW841,AV835:AV836,0),MATCH(BK839,AX833:BE833,0))*(INDEX(AK841:AT848,MATCH(BK839,AI841:AI848,0),MATCH(BK840,AK840:AT840,0)))</f>
        <v>0</v>
      </c>
      <c r="BL841" s="665">
        <f>INDEX(AX835:BE836,MATCH(AW841,AV835:AV836,0),MATCH(BL839,AX833:BE833,0))*(INDEX(AK841:AT848,MATCH(BL839,AI841:AI848,0),MATCH(BL840,AK840:AT840,0)))</f>
        <v>0</v>
      </c>
      <c r="BM841" s="665">
        <f>INDEX(AX835:BE836,MATCH(AW841,AV835:AV836,0),MATCH(BM839,AX833:BE833,0))*(INDEX(AK841:AT848,MATCH(BM839,AI841:AI848,0),MATCH(BM840,AK840:AT840,0)))</f>
        <v>0</v>
      </c>
      <c r="BN841" s="665">
        <f>INDEX(AX835:BE836,MATCH(AW841,AV835:AV836,0),MATCH(BN839,AX833:BE833,0))*(INDEX(AK841:AT848,MATCH(BN839,AI841:AI848,0),MATCH(BN840,AK840:AT840,0)))</f>
        <v>0</v>
      </c>
      <c r="BO841" s="665">
        <f>INDEX(AX835:BE836,MATCH(AW841,AV835:AV836,0),MATCH(BO839,AX833:BE833,0))*(INDEX(AK841:AT848,MATCH(BO839,AI841:AI848,0),MATCH(BO840,AK840:AT840,0)))</f>
        <v>0</v>
      </c>
      <c r="BP841" s="665">
        <f>INDEX(AX835:BE836,MATCH(AW841,AV835:AV836,0),MATCH(BP839,AX833:BE833,0))*(INDEX(AK841:AT848,MATCH(BP839,AI841:AI848,0),MATCH(BP840,AK840:AT840,0)))</f>
        <v>0</v>
      </c>
      <c r="BQ841" s="665">
        <f>INDEX(AX835:BE836,MATCH(AW841,AV835:AV836,0),MATCH(BQ839,AX833:BE833,0))*(INDEX(AK841:AT848,MATCH(BQ839,AI841:AI848,0),MATCH(BQ840,AK840:AT840,0)))</f>
        <v>0</v>
      </c>
      <c r="BR841" s="665">
        <f>INDEX(AX835:BE836,MATCH(AW841,AV835:AV836,0),MATCH(BR839,AX833:BE833,0))*(INDEX(AK841:AT848,MATCH(BR839,AI841:AI848,0),MATCH(BR840,AK840:AT840,0)))</f>
        <v>0</v>
      </c>
      <c r="BS841" s="665">
        <f>INDEX(AX835:BE836,MATCH(AW841,AV835:AV836,0),MATCH(BS839,AX833:BE833,0))*(INDEX(AK841:AT848,MATCH(BS839,AI841:AI848,0),MATCH(BS840,AK840:AT840,0)))</f>
        <v>0</v>
      </c>
      <c r="BT841" s="665">
        <f>INDEX(AX835:BE836,MATCH(AW841,AV835:AV836,0),MATCH(BT839,AX833:BE833,0))*(INDEX(AK841:AT848,MATCH(BT839,AI841:AI848,0),MATCH(BT840,AK840:AT840,0)))</f>
        <v>0</v>
      </c>
      <c r="BU841" s="665">
        <f>INDEX(AX835:BE836,MATCH(AW841,AV835:AV836,0),MATCH(BU839,AX833:BE833,0))*(INDEX(AK841:AT848,MATCH(BU839,AI841:AI848,0),MATCH(BU840,AK840:AT840,0)))</f>
        <v>0</v>
      </c>
      <c r="BV841" s="665">
        <f>INDEX(AX835:BE836,MATCH(AW841,AV835:AV836,0),MATCH(BV839,AX833:BE833,0))*(INDEX(AK841:AT848,MATCH(BV839,AI841:AI848,0),MATCH(BV840,AK840:AT840,0)))</f>
        <v>0</v>
      </c>
      <c r="BW841" s="665">
        <f>INDEX(AX835:BE836,MATCH(AW841,AV835:AV836,0),MATCH(BW839,AX833:BE833,0))*(INDEX(AK841:AT848,MATCH(BW839,AI841:AI848,0),MATCH(BW840,AK840:AT840,0)))</f>
        <v>0</v>
      </c>
      <c r="BX841" s="665">
        <f>INDEX(AX835:BE836,MATCH(AW841,AV835:AV836,0),MATCH(BX839,AX833:BE833,0))*(INDEX(AK841:AT848,MATCH(BX839,AI841:AI848,0),MATCH(BX840,AK840:AT840,0)))</f>
        <v>0</v>
      </c>
      <c r="BY841" s="665">
        <f>INDEX(AX835:BE836,MATCH(AW841,AV835:AV836,0),MATCH(BY839,AX833:BE833,0))*(INDEX(AK841:AT848,MATCH(BY839,AI841:AI848,0),MATCH(BY840,AK840:AT840,0)))</f>
        <v>0</v>
      </c>
      <c r="BZ841" s="665">
        <f>INDEX(AX835:BE836,MATCH(AW841,AV835:AV836,0),MATCH(BZ839,AX833:BE833,0))*(INDEX(AK841:AT848,MATCH(BZ839,AI841:AI848,0),MATCH(BZ840,AK840:AT840,0)))</f>
        <v>0</v>
      </c>
      <c r="CA841" s="665">
        <f>INDEX(AX835:BE836,MATCH(AW841,AV835:AV836,0),MATCH(CA839,AX833:BE833,0))*(INDEX(AK841:AT848,MATCH(CA839,AI841:AI848,0),MATCH(CA840,AK840:AT840,0)))</f>
        <v>0</v>
      </c>
      <c r="CB841" s="665">
        <f>INDEX(AX835:BE836,MATCH(AW841,AV835:AV836,0),MATCH(CB839,AX833:BE833,0))*(INDEX(AK841:AT848,MATCH(CB839,AI841:AI848,0),MATCH(CB840,AK840:AT840,0)))</f>
        <v>0</v>
      </c>
      <c r="CC841" s="665">
        <f>INDEX(AX835:BE836,MATCH(AW841,AV835:AV836,0),MATCH(CC839,AX833:BE833,0))*(INDEX(AK841:AT848,MATCH(CC839,AI841:AI848,0),MATCH(CC840,AK840:AT840,0)))</f>
        <v>0</v>
      </c>
      <c r="CD841" s="665">
        <f>INDEX(AX835:BE836,MATCH(AW841,AV835:AV836,0),MATCH(CD839,AX833:BE833,0))*(INDEX(AK841:AT848,MATCH(CD839,AI841:AI848,0),MATCH(CD840,AK840:AT840,0)))</f>
        <v>0</v>
      </c>
      <c r="CE841" s="665">
        <f>INDEX(AX835:BE836,MATCH(AW841,AV835:AV836,0),MATCH(CE839,AX833:BE833,0))*(INDEX(AK841:AT848,MATCH(CE839,AI841:AI848,0),MATCH(CE840,AK840:AT840,0)))</f>
        <v>0</v>
      </c>
      <c r="CF841" s="665">
        <f>INDEX(AX835:BE836,MATCH(AW841,AV835:AV836,0),MATCH(CF839,AX833:BE833,0))*(INDEX(AK841:AT848,MATCH(CF839,AI841:AI848,0),MATCH(CF840,AK840:AT840,0)))</f>
        <v>0</v>
      </c>
      <c r="CG841" s="665">
        <f>INDEX(AX835:BE836,MATCH(AW841,AV835:AV836,0),MATCH(CG839,AX833:BE833,0))*(INDEX(AK841:AT848,MATCH(CG839,AI841:AI848,0),MATCH(CG840,AK840:AT840,0)))</f>
        <v>0</v>
      </c>
      <c r="CH841" s="665">
        <f>INDEX(AX835:BE836,MATCH(AW841,AV835:AV836,0),MATCH(CH839,AX833:BE833,0))*(INDEX(AK841:AT848,MATCH(CH839,AI841:AI848,0),MATCH(CH840,AK840:AT840,0)))</f>
        <v>0</v>
      </c>
      <c r="CI841" s="665">
        <f>INDEX(AX835:BE836,MATCH(AW841,AV835:AV836,0),MATCH(CI839,AX833:BE833,0))*(INDEX(AK841:AT848,MATCH(CI839,AI841:AI848,0),MATCH(CI840,AK840:AT840,0)))</f>
        <v>0</v>
      </c>
      <c r="CJ841" s="665">
        <f>INDEX(AX835:BE836,MATCH(AW841,AV835:AV836,0),MATCH(CJ839,AX833:BE833,0))*(INDEX(AK841:AT848,MATCH(CJ839,AI841:AI848,0),MATCH(CJ840,AK840:AT840,0)))</f>
        <v>0</v>
      </c>
      <c r="CK841" s="665">
        <f>INDEX(AX835:BE836,MATCH(AW841,AV835:AV836,0),MATCH(CK839,AX833:BE833,0))*(INDEX(AK841:AT848,MATCH(CK839,AI841:AI848,0),MATCH(CK840,AK840:AT840,0)))</f>
        <v>0</v>
      </c>
      <c r="CL841" s="665">
        <f>INDEX(AX835:BE836,MATCH(AW841,AV835:AV836,0),MATCH(CL839,AX833:BE833,0))*(INDEX(AK841:AT848,MATCH(CL839,AI841:AI848,0),MATCH(CL840,AK840:AT840,0)))</f>
        <v>0</v>
      </c>
      <c r="CM841" s="665">
        <f>INDEX(AX835:BE836,MATCH(AW841,AV835:AV836,0),MATCH(CM839,AX833:BE833,0))*(INDEX(AK841:AT848,MATCH(CM839,AI841:AI848,0),MATCH(CM840,AK840:AT840,0)))</f>
        <v>0</v>
      </c>
      <c r="CN841" s="665">
        <f>INDEX(AX835:BE836,MATCH(AW841,AV835:AV836,0),MATCH(CN839,AX833:BE833,0))*(INDEX(AK841:AT848,MATCH(CN839,AI841:AI848,0),MATCH(CN840,AK840:AT840,0)))</f>
        <v>0</v>
      </c>
      <c r="CO841" s="665">
        <f>INDEX(AX835:BE836,MATCH(AW841,AV835:AV836,0),MATCH(CO839,AX833:BE833,0))*(INDEX(AK841:AT848,MATCH(CO839,AI841:AI848,0),MATCH(CO840,AK840:AT840,0)))</f>
        <v>0</v>
      </c>
      <c r="CP841" s="665">
        <f>INDEX(AX835:BE836,MATCH(AW841,AV835:AV836,0),MATCH(CP839,AX833:BE833,0))*(INDEX(AK841:AT848,MATCH(CP839,AI841:AI848,0),MATCH(CP840,AK840:AT840,0)))</f>
        <v>0</v>
      </c>
      <c r="CQ841" s="665">
        <f>INDEX(AX835:BE836,MATCH(AW841,AV835:AV836,0),MATCH(CQ839,AX833:BE833,0))*(INDEX(AK841:AT848,MATCH(CQ839,AI841:AI848,0),MATCH(CQ840,AK840:AT840,0)))</f>
        <v>0</v>
      </c>
      <c r="CR841" s="665">
        <f>INDEX(AX835:BE836,MATCH(AW841,AV835:AV836,0),MATCH(CR839,AX833:BE833,0))*(INDEX(AK841:AT848,MATCH(CR839,AI841:AI848,0),MATCH(CR840,AK840:AT840,0)))</f>
        <v>0</v>
      </c>
      <c r="CS841" s="665">
        <f>INDEX(AX835:BE836,MATCH(AW841,AV835:AV836,0),MATCH(CS839,AX833:BE833,0))*(INDEX(AK841:AT848,MATCH(CS839,AI841:AI848,0),MATCH(CS840,AK840:AT840,0)))</f>
        <v>0</v>
      </c>
      <c r="CT841" s="665">
        <f>INDEX(AX835:BE836,MATCH(AW841,AV835:AV836,0),MATCH(CT839,AX833:BE833,0))*(INDEX(AK841:AT848,MATCH(CT839,AI841:AI848,0),MATCH(CT840,AK840:AT840,0)))</f>
        <v>0</v>
      </c>
      <c r="CU841" s="665">
        <f>INDEX(AX835:BE836,MATCH(AW841,AV835:AV836,0),MATCH(CU839,AX833:BE833,0))*(INDEX(AK841:AT848,MATCH(CU839,AI841:AI848,0),MATCH(CU840,AK840:AT840,0)))</f>
        <v>0</v>
      </c>
      <c r="CV841" s="665">
        <f>INDEX(AX835:BE836,MATCH(AW841,AV835:AV836,0),MATCH(CV839,AX833:BE833,0))*(INDEX(AK841:AT848,MATCH(CV839,AI841:AI848,0),MATCH(CV840,AK840:AT840,0)))</f>
        <v>0</v>
      </c>
      <c r="CW841" s="665">
        <f>INDEX(AX835:BE836,MATCH(AW841,AV835:AV836,0),MATCH(CW839,AX833:BE833,0))*(INDEX(AK841:AT848,MATCH(CW839,AI841:AI848,0),MATCH(CW840,AK840:AT840,0)))</f>
        <v>0</v>
      </c>
      <c r="CX841" s="665">
        <f>INDEX(AX835:BE836,MATCH(AW841,AV835:AV836,0),MATCH(CX839,AX833:BE833,0))*(INDEX(AK841:AT848,MATCH(CX839,AI841:AI848,0),MATCH(CX840,AK840:AT840,0)))</f>
        <v>0</v>
      </c>
      <c r="CY841" s="665">
        <f>INDEX(AX835:BE836,MATCH(AW841,AV835:AV836,0),MATCH(CY839,AX833:BE833,0))*(INDEX(AK841:AT848,MATCH(CY839,AI841:AI848,0),MATCH(CY840,AK840:AT840,0)))</f>
        <v>0</v>
      </c>
      <c r="CZ841" s="665">
        <f>INDEX(AX835:BE836,MATCH(AW841,AV835:AV836,0),MATCH(CZ839,AX833:BE833,0))*(INDEX(AK841:AT848,MATCH(CZ839,AI841:AI848,0),MATCH(CZ840,AK840:AT840,0)))</f>
        <v>0</v>
      </c>
      <c r="DA841" s="665">
        <f>INDEX(AX835:BE836,MATCH(AW841,AV835:AV836,0),MATCH(DA839,AX833:BE833,0))*(INDEX(AK841:AT848,MATCH(DA839,AI841:AI848,0),MATCH(DA840,AK840:AT840,0)))</f>
        <v>0</v>
      </c>
      <c r="DB841" s="665">
        <f>INDEX(AX835:BE836,MATCH(AW841,AV835:AV836,0),MATCH(DB839,AX833:BE833,0))*(INDEX(AK841:AT848,MATCH(DB839,AI841:AI848,0),MATCH(DB840,AK840:AT840,0)))</f>
        <v>0</v>
      </c>
      <c r="DC841" s="665">
        <f>INDEX(AX835:BE836,MATCH(AW841,AV835:AV836,0),MATCH(DC839,AX833:BE833,0))*(INDEX(AK841:AT848,MATCH(DC839,AI841:AI848,0),MATCH(DC840,AK840:AT840,0)))</f>
        <v>0</v>
      </c>
      <c r="DD841" s="665">
        <f>INDEX(AX835:BE836,MATCH(AW841,AV835:AV836,0),MATCH(DD839,AX833:BE833,0))*(INDEX(AK841:AT848,MATCH(DD839,AI841:AI848,0),MATCH(DD840,AK840:AT840,0)))</f>
        <v>0</v>
      </c>
      <c r="DE841" s="665">
        <f>INDEX(AX835:BE836,MATCH(AW841,AV835:AV836,0),MATCH(DE839,AX833:BE833,0))*(INDEX(AK841:AT848,MATCH(DE839,AI841:AI848,0),MATCH(DE840,AK840:AT840,0)))</f>
        <v>0</v>
      </c>
      <c r="DF841" s="665">
        <f>INDEX(AX835:BE836,MATCH(AW841,AV835:AV836,0),MATCH(DF839,AX833:BE833,0))*(INDEX(AK841:AT848,MATCH(DF839,AI841:AI848,0),MATCH(DF840,AK840:AT840,0)))</f>
        <v>0</v>
      </c>
      <c r="DG841" s="665">
        <f>INDEX(AX835:BE836,MATCH(AW841,AV835:AV836,0),MATCH(DG839,AX833:BE833,0))*(INDEX(AK841:AT848,MATCH(DG839,AI841:AI848,0),MATCH(DG840,AK840:AT840,0)))</f>
        <v>0</v>
      </c>
      <c r="DH841" s="665">
        <f>INDEX(AX835:BE836,MATCH(AW841,AV835:AV836,0),MATCH(DH839,AX833:BE833,0))*(INDEX(AK841:AT848,MATCH(DH839,AI841:AI848,0),MATCH(DH840,AK840:AT840,0)))</f>
        <v>0</v>
      </c>
      <c r="DI841" s="665">
        <f>INDEX(AX835:BE836,MATCH(AW841,AV835:AV836,0),MATCH(DI839,AX833:BE833,0))*(INDEX(AK841:AT848,MATCH(DI839,AI841:AI848,0),MATCH(DI840,AK840:AT840,0)))</f>
        <v>0</v>
      </c>
      <c r="DJ841" s="665">
        <f>INDEX(AX835:BE836,MATCH(AW841,AV835:AV836,0),MATCH(DJ839,AX833:BE833,0))*(INDEX(AK841:AT848,MATCH(DJ839,AI841:AI848,0),MATCH(DJ840,AK840:AT840,0)))</f>
        <v>0</v>
      </c>
      <c r="DK841" s="665">
        <f>INDEX(AX835:BE836,MATCH(AW841,AV835:AV836,0),MATCH(DK839,AX833:BE833,0))*(INDEX(AK841:AT848,MATCH(DK839,AI841:AI848,0),MATCH(DK840,AK840:AT840,0)))</f>
        <v>0</v>
      </c>
      <c r="DL841" s="665">
        <f>INDEX(AX835:BE836,MATCH(AW841,AV835:AV836,0),MATCH(DL839,AX833:BE833,0))*(INDEX(AK841:AT848,MATCH(DL839,AI841:AI848,0),MATCH(DL840,AK840:AT840,0)))</f>
        <v>0</v>
      </c>
      <c r="DM841" s="665">
        <f>INDEX(AX835:BE836,MATCH(AW841,AV835:AV836,0),MATCH(DM839,AX833:BE833,0))*(INDEX(AK841:AT848,MATCH(DM839,AI841:AI848,0),MATCH(DM840,AK840:AT840,0)))</f>
        <v>0</v>
      </c>
      <c r="DN841" s="665">
        <f>INDEX(AX835:BE836,MATCH(AW841,AV835:AV836,0),MATCH(DN839,AX833:BE833,0))*(INDEX(AK841:AT848,MATCH(DN839,AI841:AI848,0),MATCH(DN840,AK840:AT840,0)))</f>
        <v>0</v>
      </c>
      <c r="DO841" s="665">
        <f>INDEX(AX835:BE836,MATCH(AW841,AV835:AV836,0),MATCH(DO839,AX833:BE833,0))*(INDEX(AK841:AT848,MATCH(DO839,AI841:AI848,0),MATCH(DO840,AK840:AT840,0)))</f>
        <v>0</v>
      </c>
      <c r="DP841" s="665">
        <f>INDEX(AX835:BE836,MATCH(AW841,AV835:AV836,0),MATCH(DP839,AX833:BE833,0))*(INDEX(AK841:AT848,MATCH(DP839,AI841:AI848,0),MATCH(DP840,AK840:AT840,0)))</f>
        <v>0</v>
      </c>
      <c r="DQ841" s="643" t="b">
        <f>SUM(AX841:DP841)=P835</f>
        <v>1</v>
      </c>
      <c r="DR841" s="749">
        <v>2023</v>
      </c>
      <c r="DS841" s="665">
        <f>IF(DR841&gt;DS839,AX840-AX841,0)</f>
        <v>0</v>
      </c>
      <c r="DT841" s="665">
        <f>IF(DR841&gt;DT839,AY840-AY841,0)</f>
        <v>0</v>
      </c>
      <c r="DU841" s="665">
        <f>IF(DR841&gt;DU839,AZ840-AZ841,0)</f>
        <v>0</v>
      </c>
      <c r="DV841" s="665">
        <f>IF(DR841&gt;DV839,BA840-BA841,0)</f>
        <v>0</v>
      </c>
      <c r="DW841" s="665">
        <f>IF(DR841&gt;DW839,BB840-BB841,0)</f>
        <v>0</v>
      </c>
      <c r="DX841" s="665">
        <f>IF(DR841&gt;DX839,BC840-BC841,0)</f>
        <v>0</v>
      </c>
      <c r="DY841" s="665">
        <f>IF(DR841&gt;DY839,BD840-BD841,0)</f>
        <v>0</v>
      </c>
      <c r="DZ841" s="665">
        <f>IF(DR841&gt;DZ839,BE840-BE841,0)</f>
        <v>0</v>
      </c>
      <c r="EA841" s="665">
        <f>IF(DR841&gt;EA839,BF840-BF841,0)</f>
        <v>0</v>
      </c>
      <c r="EB841" s="665">
        <f>IF(DR841&gt;EB839,BG840-BG841,0)</f>
        <v>0</v>
      </c>
      <c r="EC841" s="665">
        <f>IF(DR841&gt;EC839,BH840-BH841,0)</f>
        <v>0</v>
      </c>
      <c r="ED841" s="665">
        <f>IF(DR841&gt;ED839,BI840-BI841,0)</f>
        <v>0</v>
      </c>
      <c r="EE841" s="665">
        <f>IF(DR841&gt;EE839,BJ840-BJ841,0)</f>
        <v>0</v>
      </c>
      <c r="EF841" s="665">
        <f>IF(DR841&gt;EF839,BK840-BK841,0)</f>
        <v>0</v>
      </c>
      <c r="EG841" s="665">
        <f>IF(DR841&gt;EG839,BL840-BL841,0)</f>
        <v>0</v>
      </c>
      <c r="EH841" s="665">
        <f>IF(DR841&gt;EH839,BM840-BM841,0)</f>
        <v>0</v>
      </c>
      <c r="EI841" s="665">
        <f>IF(DR841&gt;EI839,BN840-BN841,0)</f>
        <v>0</v>
      </c>
      <c r="EJ841" s="665">
        <f>IF(DR841&gt;EJ839,BO840-BO841,0)</f>
        <v>0</v>
      </c>
      <c r="EK841" s="665">
        <f>IF(DR841&gt;EK839,BP840-BP841,0)</f>
        <v>0</v>
      </c>
      <c r="EL841" s="665">
        <f>IF(DR841&gt;EL839,BQ840-BQ841,0)</f>
        <v>0</v>
      </c>
      <c r="EM841" s="665">
        <f>IF(DR841&gt;EM839,BR840-BR841,0)</f>
        <v>0</v>
      </c>
      <c r="EN841" s="665">
        <f>IF(DR841&gt;EN839,BS840-BS841,0)</f>
        <v>0</v>
      </c>
      <c r="EO841" s="665">
        <f>IF(DR841&gt;EO839,BT840-BT841,0)</f>
        <v>0</v>
      </c>
      <c r="EP841" s="665">
        <f>IF(DR841&gt;EP839,BU840-BU841,0)</f>
        <v>0</v>
      </c>
      <c r="EQ841" s="665">
        <f>IF(DR841&gt;EQ839,BV840-BV841,0)</f>
        <v>0</v>
      </c>
      <c r="ER841" s="665">
        <f>IF(DR841&gt;ER839,BW840-BW841,0)</f>
        <v>0</v>
      </c>
      <c r="ES841" s="665">
        <f>IF(DR841&gt;ES839,BX840-BX841,0)</f>
        <v>0</v>
      </c>
      <c r="ET841" s="665">
        <f>IF(DR841&gt;ET839,BY840-BY841,0)</f>
        <v>0</v>
      </c>
      <c r="EU841" s="665">
        <f>IF(DR841&gt;EU839,BZ840-BZ841,0)</f>
        <v>0</v>
      </c>
      <c r="EV841" s="665">
        <f>IF(DR841&gt;EV839,CA840-CA841,0)</f>
        <v>0</v>
      </c>
      <c r="EW841" s="665">
        <f>IF(DR841&gt;EW839,CB840-CB841,0)</f>
        <v>0</v>
      </c>
      <c r="EX841" s="665">
        <f>IF(DR841&gt;EX839,CC840-CC841,0)</f>
        <v>0</v>
      </c>
      <c r="EY841" s="665">
        <f>IF(DR841&gt;EY839,CD840-CD841,0)</f>
        <v>0</v>
      </c>
      <c r="EZ841" s="665">
        <f>IF(DR841&gt;EZ839,CE840-CE841,0)</f>
        <v>0</v>
      </c>
      <c r="FA841" s="665">
        <f>IF(DR841&gt;FA839,CF840-CF841,0)</f>
        <v>0</v>
      </c>
      <c r="FB841" s="665">
        <f>IF(DR841&gt;FB839,CG840-CG841,0)</f>
        <v>0</v>
      </c>
      <c r="FC841" s="665">
        <f>IF(DR841&gt;FC839,CH840-CH841,0)</f>
        <v>0</v>
      </c>
      <c r="FD841" s="665">
        <f>IF(DR841&gt;FD839,CI840-CI841,0)</f>
        <v>0</v>
      </c>
      <c r="FE841" s="665">
        <f>IF(DR841&gt;FE839,CJ840-CJ841,0)</f>
        <v>0</v>
      </c>
      <c r="FF841" s="665">
        <f>IF(DR841&gt;FF839,CK840-CK841,0)</f>
        <v>0</v>
      </c>
      <c r="FG841" s="665">
        <f>IF(DR841&gt;FG839,CL840-CL841,0)</f>
        <v>0</v>
      </c>
      <c r="FH841" s="665">
        <f>IF(DR841&gt;FH839,CM840-CM841,0)</f>
        <v>0</v>
      </c>
      <c r="FI841" s="665">
        <f>IF(DR841&gt;FI839,CN840-CN841,0)</f>
        <v>0</v>
      </c>
      <c r="FJ841" s="665">
        <f>IF(DR841&gt;FJ839,CO840-CO841,0)</f>
        <v>0</v>
      </c>
      <c r="FK841" s="665">
        <f>IF(DR841&gt;FK839,CP840-CP841,0)</f>
        <v>0</v>
      </c>
      <c r="FL841" s="665">
        <f>IF(DR841&gt;FL839,CQ840-CQ841,0)</f>
        <v>0</v>
      </c>
      <c r="FM841" s="665">
        <f>IF(DR841&gt;FM839,CR840-CR841,0)</f>
        <v>0</v>
      </c>
      <c r="FN841" s="665">
        <f>IF(DR841&gt;FN839,CS840-CS841,0)</f>
        <v>0</v>
      </c>
      <c r="FO841" s="665">
        <f>IF(DR841&gt;FO839,CT840-CT841,0)</f>
        <v>0</v>
      </c>
      <c r="FP841" s="665">
        <f>IF(DR841&gt;FP839,CU840-CU841,0)</f>
        <v>0</v>
      </c>
      <c r="FQ841" s="665">
        <f>IF(DR841&gt;FQ839,CV840-CV841,0)</f>
        <v>0</v>
      </c>
      <c r="FR841" s="665">
        <f>IF(DR841&gt;FR839,CW840-CW841,0)</f>
        <v>0</v>
      </c>
      <c r="FS841" s="665">
        <f>IF(DR841&gt;FS839,CX840-CX841,0)</f>
        <v>0</v>
      </c>
      <c r="FT841" s="665">
        <f>IF(DR841&gt;FT839,CY840-CY841,0)</f>
        <v>0</v>
      </c>
      <c r="FU841" s="665">
        <f>IF(DR841&gt;FU839,CZ840-CZ841,0)</f>
        <v>0</v>
      </c>
      <c r="FV841" s="665">
        <f>IF(DR841&gt;FV839,DA840-DA841,0)</f>
        <v>0</v>
      </c>
      <c r="FW841" s="665">
        <f>IF(DR841&gt;FW839,DB840-DB841,0)</f>
        <v>0</v>
      </c>
      <c r="FX841" s="665">
        <f>IF(DR841&gt;FX839,DC840-DC841,0)</f>
        <v>0</v>
      </c>
      <c r="FY841" s="665">
        <f>IF(DR841&gt;FY839,DD840-DD841,0)</f>
        <v>0</v>
      </c>
      <c r="FZ841" s="665">
        <f>IF(DR841&gt;FZ839,DE840-DE841,0)</f>
        <v>0</v>
      </c>
      <c r="GA841" s="665">
        <f>IF(DR841&gt;GA839,DF840-DF841,0)</f>
        <v>0</v>
      </c>
      <c r="GB841" s="665">
        <f>IF(DR841&gt;GB839,DG840-DG841,0)</f>
        <v>0</v>
      </c>
      <c r="GC841" s="665">
        <f>IF(DR841&gt;GC839,DH840-DH841,0)</f>
        <v>0</v>
      </c>
      <c r="GD841" s="665">
        <f>IF(DR841&gt;GD839,DI840-DI841,0)</f>
        <v>0</v>
      </c>
      <c r="GE841" s="665">
        <f>IF(DR841&gt;GE839,DJ840-DJ841,0)</f>
        <v>0</v>
      </c>
      <c r="GF841" s="665">
        <f>IF(DR841&gt;GF839,DK840-DK841,0)</f>
        <v>0</v>
      </c>
      <c r="GG841" s="665">
        <f>IF(DR841&gt;GG839,DL840-DL841,0)</f>
        <v>0</v>
      </c>
      <c r="GH841" s="665">
        <f>IF(DR841&gt;GH839,DM840-DM841,0)</f>
        <v>0</v>
      </c>
      <c r="GI841" s="665">
        <f>IF(DR841&gt;GI839,DN840-DN841,0)</f>
        <v>0</v>
      </c>
      <c r="GJ841" s="665">
        <f>IF(DR841&gt;GJ839,DO840-DO841,0)</f>
        <v>0</v>
      </c>
      <c r="GK841" s="665">
        <f>IF(DR841&gt;GK839,DP840-DP841,0)</f>
        <v>0</v>
      </c>
      <c r="GL841" s="665" t="b">
        <f>SUM(DS841:GK841)+SUM(Y835:AH835)=U835</f>
        <v>1</v>
      </c>
      <c r="GM841" s="667"/>
      <c r="GN841" s="749">
        <v>2023</v>
      </c>
      <c r="GO841" s="664">
        <f>SUMIF(DS840:GK840,GO840,DS841:GK841)</f>
        <v>0</v>
      </c>
      <c r="GP841" s="668">
        <f>SUMIF(DS840:GK840,GP840,DS841:GK841)</f>
        <v>0</v>
      </c>
      <c r="GQ841" s="668">
        <f>SUMIF(DS840:GK840,GQ840,DS841:GK841)</f>
        <v>0</v>
      </c>
      <c r="GR841" s="668">
        <f>SUMIF(DS840:GK840,GR840,DS841:GK841)</f>
        <v>0</v>
      </c>
      <c r="GS841" s="668">
        <f>SUMIF(DS840:GK840,GS840,DS841:GK841)</f>
        <v>0</v>
      </c>
      <c r="GT841" s="668">
        <f>SUMIF(DS840:GK840,GT840,DS841:GK841)</f>
        <v>0</v>
      </c>
      <c r="GU841" s="668">
        <f>SUMIF(DS840:GK840,GU840,DS841:GK841)</f>
        <v>0</v>
      </c>
      <c r="GV841" s="668">
        <f>SUMIF(DS840:GK840,GV840,DS841:GK841)</f>
        <v>0</v>
      </c>
      <c r="GW841" s="668">
        <f>SUMIF(DS840:GK840,GW840,DS841:GK841)</f>
        <v>0</v>
      </c>
      <c r="GX841" s="668">
        <f>SUMIF(DS840:GK840,GX840,DS841:GK841)</f>
        <v>0</v>
      </c>
      <c r="GY841" s="668">
        <f>SUMIF(DS840:GK840,GY840,DS841:GK841)</f>
        <v>0</v>
      </c>
      <c r="GZ841" s="646" t="b">
        <f>SUM(GO841:GY841)=(U835-SUM(Y835:AH835))</f>
        <v>1</v>
      </c>
    </row>
    <row r="842" spans="1:234" hidden="1" x14ac:dyDescent="0.25">
      <c r="A842" s="643" t="s">
        <v>208</v>
      </c>
      <c r="AI842" s="664">
        <v>2024</v>
      </c>
      <c r="AJ842" s="664">
        <v>0</v>
      </c>
      <c r="AK842" s="665">
        <f>IFERROR(E836/T836,0)</f>
        <v>0</v>
      </c>
      <c r="AL842" s="665">
        <f>IFERROR(F836/T836,0)</f>
        <v>0</v>
      </c>
      <c r="AM842" s="665">
        <f>IFERROR(G836/T836,0)</f>
        <v>0</v>
      </c>
      <c r="AN842" s="669">
        <f>IFERROR(H836/T836,0)</f>
        <v>0</v>
      </c>
      <c r="AO842" s="669">
        <f>IFERROR(I836/T836,0)</f>
        <v>0</v>
      </c>
      <c r="AP842" s="669">
        <f>IFERROR(J836/T836,0)</f>
        <v>0</v>
      </c>
      <c r="AQ842" s="669">
        <f>IFERROR(K836/T836,0)</f>
        <v>0</v>
      </c>
      <c r="AR842" s="669">
        <f>IFERROR(L836/T836,0)</f>
        <v>0</v>
      </c>
      <c r="AS842" s="669">
        <f>IFERROR(M836/T836,0)</f>
        <v>0</v>
      </c>
      <c r="AT842" s="669">
        <f>IFERROR(N836/T836,0)</f>
        <v>0</v>
      </c>
      <c r="AU842" s="666"/>
      <c r="AW842" s="749">
        <v>2024</v>
      </c>
      <c r="AX842" s="665">
        <f>AX836</f>
        <v>0</v>
      </c>
      <c r="AY842" s="665">
        <f>INDEX(AX835:BE836,MATCH(AW842,AV835:AV836,0),MATCH(AY839,AX833:BE833,0))*(INDEX(AK841:AT848,MATCH(AY839,AI841:AI848,0),MATCH(AY840,AK840:AT840,0)))</f>
        <v>0</v>
      </c>
      <c r="AZ842" s="665">
        <f>INDEX(AX835:BE836,MATCH(AW842,AV835:AV836,0),MATCH(AZ839,AX833:BE833,0))*(INDEX(AK841:AT848,MATCH(AZ839,AI841:AI848,0),MATCH(AZ840,AK840:AT840,0)))</f>
        <v>0</v>
      </c>
      <c r="BA842" s="665">
        <f>INDEX(AX835:BE836,MATCH(AW842,AV835:AV836,0),MATCH(BA839,AX833:BE833,0))*(INDEX(AK841:AT848,MATCH(BA839,AI841:AI848,0),MATCH(BA840,AK840:AT840,0)))</f>
        <v>0</v>
      </c>
      <c r="BB842" s="665">
        <f>INDEX(AX835:BE836,MATCH(AW842,AV835:AV836,0),MATCH(BB839,AX833:BE833,0))*(INDEX(AK841:AT848,MATCH(BB839,AI841:AI848,0),MATCH(BB840,AK840:AT840,0)))</f>
        <v>0</v>
      </c>
      <c r="BC842" s="665">
        <f>INDEX(AX835:BE836,MATCH(AW842,AV835:AV836,0),MATCH(BC839,AX833:BE833,0))*(INDEX(AK841:AT848,MATCH(BC839,AI841:AI848,0),MATCH(BC840,AK840:AT840,0)))</f>
        <v>0</v>
      </c>
      <c r="BD842" s="665">
        <f>INDEX(AX835:BE836,MATCH(AW842,AV835:AV836,0),MATCH(BD839,AX833:BE833,0))*(INDEX(AK841:AT848,MATCH(BD839,AI841:AI848,0),MATCH(BD840,AK840:AT840,0)))</f>
        <v>0</v>
      </c>
      <c r="BE842" s="665">
        <f>INDEX(AX835:BE836,MATCH(AW842,AV835:AV836,0),MATCH(BE839,AX833:BE833,0))*(INDEX(AK841:AT848,MATCH(BE839,AI841:AI848,0),MATCH(BE840,AK840:AT840,0)))</f>
        <v>0</v>
      </c>
      <c r="BF842" s="665">
        <f>INDEX(AX835:BE836,MATCH(AW842,AV835:AV836,0),MATCH(BF839,AX833:BE833,0))*(INDEX(AK841:AT848,MATCH(BF839,AI841:AI848,0),MATCH(BF840,AK840:AT840,0)))</f>
        <v>0</v>
      </c>
      <c r="BG842" s="665">
        <f>INDEX(AX835:BE836,MATCH(AW842,AV835:AV836,0),MATCH(BG839,AX833:BE833,0))*(INDEX(AK841:AT848,MATCH(BG839,AI841:AI848,0),MATCH(BG840,AK840:AT840,0)))</f>
        <v>0</v>
      </c>
      <c r="BH842" s="665">
        <f>INDEX(AX835:BE836,MATCH(AW842,AV835:AV836,0),MATCH(BH839,AX833:BE833,0))*(INDEX(AK841:AT848,MATCH(BH839,AI841:AI848,0),MATCH(BH840,AK840:AT840,0)))</f>
        <v>0</v>
      </c>
      <c r="BI842" s="665">
        <f>INDEX(AX835:BE836,MATCH(AW842,AV835:AV836,0),MATCH(BI839,AX833:BE833,0))*(INDEX(AK841:AT848,MATCH(BI839,AI841:AI848,0),MATCH(BI840,AK840:AT840,0)))</f>
        <v>0</v>
      </c>
      <c r="BJ842" s="665">
        <f>INDEX(AX835:BE836,MATCH(AW842,AV835:AV836,0),MATCH(BJ839,AX833:BE833,0))*(INDEX(AK841:AT848,MATCH(BJ839,AI841:AI848,0),MATCH(BJ840,AK840:AT840,0)))</f>
        <v>0</v>
      </c>
      <c r="BK842" s="665">
        <f>INDEX(AX835:BE836,MATCH(AW842,AV835:AV836,0),MATCH(BK839,AX833:BE833,0))*(INDEX(AK841:AT848,MATCH(BK839,AI841:AI848,0),MATCH(BK840,AK840:AT840,0)))</f>
        <v>0</v>
      </c>
      <c r="BL842" s="665">
        <f>INDEX(AX835:BE836,MATCH(AW842,AV835:AV836,0),MATCH(BL839,AX833:BE833,0))*(INDEX(AK841:AT848,MATCH(BL839,AI841:AI848,0),MATCH(BL840,AK840:AT840,0)))</f>
        <v>0</v>
      </c>
      <c r="BM842" s="665">
        <f>INDEX(AX835:BE836,MATCH(AW842,AV835:AV836,0),MATCH(BM839,AX833:BE833,0))*(INDEX(AK841:AT848,MATCH(BM839,AI841:AI848,0),MATCH(BM840,AK840:AT840,0)))</f>
        <v>0</v>
      </c>
      <c r="BN842" s="665">
        <f>INDEX(AX835:BE836,MATCH(AW842,AV835:AV836,0),MATCH(BN839,AX833:BE833,0))*(INDEX(AK841:AT848,MATCH(BN839,AI841:AI848,0),MATCH(BN840,AK840:AT840,0)))</f>
        <v>0</v>
      </c>
      <c r="BO842" s="665">
        <f>INDEX(AX835:BE836,MATCH(AW842,AV835:AV836,0),MATCH(BO839,AX833:BE833,0))*(INDEX(AK841:AT848,MATCH(BO839,AI841:AI848,0),MATCH(BO840,AK840:AT840,0)))</f>
        <v>0</v>
      </c>
      <c r="BP842" s="665">
        <f>INDEX(AX835:BE836,MATCH(AW842,AV835:AV836,0),MATCH(BP839,AX833:BE833,0))*(INDEX(AK841:AT848,MATCH(BP839,AI841:AI848,0),MATCH(BP840,AK840:AT840,0)))</f>
        <v>0</v>
      </c>
      <c r="BQ842" s="665">
        <f>INDEX(AX835:BE836,MATCH(AW842,AV835:AV836,0),MATCH(BQ839,AX833:BE833,0))*(INDEX(AK841:AT848,MATCH(BQ839,AI841:AI848,0),MATCH(BQ840,AK840:AT840,0)))</f>
        <v>0</v>
      </c>
      <c r="BR842" s="665">
        <f>INDEX(AX835:BE836,MATCH(AW842,AV835:AV836,0),MATCH(BR839,AX833:BE833,0))*(INDEX(AK841:AT848,MATCH(BR839,AI841:AI848,0),MATCH(BR840,AK840:AT840,0)))</f>
        <v>0</v>
      </c>
      <c r="BS842" s="665">
        <f>INDEX(AX835:BE836,MATCH(AW842,AV835:AV836,0),MATCH(BS839,AX833:BE833,0))*(INDEX(AK841:AT848,MATCH(BS839,AI841:AI848,0),MATCH(BS840,AK840:AT840,0)))</f>
        <v>0</v>
      </c>
      <c r="BT842" s="665">
        <f>INDEX(AX835:BE836,MATCH(AW842,AV835:AV836,0),MATCH(BT839,AX833:BE833,0))*(INDEX(AK841:AT848,MATCH(BT839,AI841:AI848,0),MATCH(BT840,AK840:AT840,0)))</f>
        <v>0</v>
      </c>
      <c r="BU842" s="665">
        <f>INDEX(AX835:BE836,MATCH(AW842,AV835:AV836,0),MATCH(BU839,AX833:BE833,0))*(INDEX(AK841:AT848,MATCH(BU839,AI841:AI848,0),MATCH(BU840,AK840:AT840,0)))</f>
        <v>0</v>
      </c>
      <c r="BV842" s="665">
        <f>INDEX(AX835:BE836,MATCH(AW842,AV835:AV836,0),MATCH(BV839,AX833:BE833,0))*(INDEX(AK841:AT848,MATCH(BV839,AI841:AI848,0),MATCH(BV840,AK840:AT840,0)))</f>
        <v>0</v>
      </c>
      <c r="BW842" s="665">
        <f>INDEX(AX835:BE836,MATCH(AW842,AV835:AV836,0),MATCH(BW839,AX833:BE833,0))*(INDEX(AK841:AT848,MATCH(BW839,AI841:AI848,0),MATCH(BW840,AK840:AT840,0)))</f>
        <v>0</v>
      </c>
      <c r="BX842" s="665">
        <f>INDEX(AX835:BE836,MATCH(AW842,AV835:AV836,0),MATCH(BX839,AX833:BE833,0))*(INDEX(AK841:AT848,MATCH(BX839,AI841:AI848,0),MATCH(BX840,AK840:AT840,0)))</f>
        <v>0</v>
      </c>
      <c r="BY842" s="665">
        <f>INDEX(AX835:BE836,MATCH(AW842,AV835:AV836,0),MATCH(BY839,AX833:BE833,0))*(INDEX(AK841:AT848,MATCH(BY839,AI841:AI848,0),MATCH(BY840,AK840:AT840,0)))</f>
        <v>0</v>
      </c>
      <c r="BZ842" s="665">
        <f>INDEX(AX835:BE836,MATCH(AW842,AV835:AV836,0),MATCH(BZ839,AX833:BE833,0))*(INDEX(AK841:AT848,MATCH(BZ839,AI841:AI848,0),MATCH(BZ840,AK840:AT840,0)))</f>
        <v>0</v>
      </c>
      <c r="CA842" s="665">
        <f>INDEX(AX835:BE836,MATCH(AW842,AV835:AV836,0),MATCH(CA839,AX833:BE833,0))*(INDEX(AK841:AT848,MATCH(CA839,AI841:AI848,0),MATCH(CA840,AK840:AT840,0)))</f>
        <v>0</v>
      </c>
      <c r="CB842" s="665">
        <f>INDEX(AX835:BE836,MATCH(AW842,AV835:AV836,0),MATCH(CB839,AX833:BE833,0))*(INDEX(AK841:AT848,MATCH(CB839,AI841:AI848,0),MATCH(CB840,AK840:AT840,0)))</f>
        <v>0</v>
      </c>
      <c r="CC842" s="665">
        <f>INDEX(AX835:BE836,MATCH(AW842,AV835:AV836,0),MATCH(CC839,AX833:BE833,0))*(INDEX(AK841:AT848,MATCH(CC839,AI841:AI848,0),MATCH(CC840,AK840:AT840,0)))</f>
        <v>0</v>
      </c>
      <c r="CD842" s="665">
        <f>INDEX(AX835:BE836,MATCH(AW842,AV835:AV836,0),MATCH(CD839,AX833:BE833,0))*(INDEX(AK841:AT848,MATCH(CD839,AI841:AI848,0),MATCH(CD840,AK840:AT840,0)))</f>
        <v>0</v>
      </c>
      <c r="CE842" s="665">
        <f>INDEX(AX835:BE836,MATCH(AW842,AV835:AV836,0),MATCH(CE839,AX833:BE833,0))*(INDEX(AK841:AT848,MATCH(CE839,AI841:AI848,0),MATCH(CE840,AK840:AT840,0)))</f>
        <v>0</v>
      </c>
      <c r="CF842" s="665">
        <f>INDEX(AX835:BE836,MATCH(AW842,AV835:AV836,0),MATCH(CF839,AX833:BE833,0))*(INDEX(AK841:AT848,MATCH(CF839,AI841:AI848,0),MATCH(CF840,AK840:AT840,0)))</f>
        <v>0</v>
      </c>
      <c r="CG842" s="665">
        <f>INDEX(AX835:BE836,MATCH(AW842,AV835:AV836,0),MATCH(CG839,AX833:BE833,0))*(INDEX(AK841:AT848,MATCH(CG839,AI841:AI848,0),MATCH(CG840,AK840:AT840,0)))</f>
        <v>0</v>
      </c>
      <c r="CH842" s="665">
        <f>INDEX(AX835:BE836,MATCH(AW842,AV835:AV836,0),MATCH(CH839,AX833:BE833,0))*(INDEX(AK841:AT848,MATCH(CH839,AI841:AI848,0),MATCH(CH840,AK840:AT840,0)))</f>
        <v>0</v>
      </c>
      <c r="CI842" s="665">
        <f>INDEX(AX835:BE836,MATCH(AW842,AV835:AV836,0),MATCH(CI839,AX833:BE833,0))*(INDEX(AK841:AT848,MATCH(CI839,AI841:AI848,0),MATCH(CI840,AK840:AT840,0)))</f>
        <v>0</v>
      </c>
      <c r="CJ842" s="665">
        <f>INDEX(AX835:BE836,MATCH(AW842,AV835:AV836,0),MATCH(CJ839,AX833:BE833,0))*(INDEX(AK841:AT848,MATCH(CJ839,AI841:AI848,0),MATCH(CJ840,AK840:AT840,0)))</f>
        <v>0</v>
      </c>
      <c r="CK842" s="665">
        <f>INDEX(AX835:BE836,MATCH(AW842,AV835:AV836,0),MATCH(CK839,AX833:BE833,0))*(INDEX(AK841:AT848,MATCH(CK839,AI841:AI848,0),MATCH(CK840,AK840:AT840,0)))</f>
        <v>0</v>
      </c>
      <c r="CL842" s="665">
        <f>INDEX(AX835:BE836,MATCH(AW842,AV835:AV836,0),MATCH(CL839,AX833:BE833,0))*(INDEX(AK841:AT848,MATCH(CL839,AI841:AI848,0),MATCH(CL840,AK840:AT840,0)))</f>
        <v>0</v>
      </c>
      <c r="CM842" s="665">
        <f>INDEX(AX835:BE836,MATCH(AW842,AV835:AV836,0),MATCH(CM839,AX833:BE833,0))*(INDEX(AK841:AT848,MATCH(CM839,AI841:AI848,0),MATCH(CM840,AK840:AT840,0)))</f>
        <v>0</v>
      </c>
      <c r="CN842" s="665">
        <f>INDEX(AX835:BE836,MATCH(AW842,AV835:AV836,0),MATCH(CN839,AX833:BE833,0))*(INDEX(AK841:AT848,MATCH(CN839,AI841:AI848,0),MATCH(CN840,AK840:AT840,0)))</f>
        <v>0</v>
      </c>
      <c r="CO842" s="665">
        <f>INDEX(AX835:BE836,MATCH(AW842,AV835:AV836,0),MATCH(CO839,AX833:BE833,0))*(INDEX(AK841:AT848,MATCH(CO839,AI841:AI848,0),MATCH(CO840,AK840:AT840,0)))</f>
        <v>0</v>
      </c>
      <c r="CP842" s="665">
        <f>INDEX(AX835:BE836,MATCH(AW842,AV835:AV836,0),MATCH(CP839,AX833:BE833,0))*(INDEX(AK841:AT848,MATCH(CP839,AI841:AI848,0),MATCH(CP840,AK840:AT840,0)))</f>
        <v>0</v>
      </c>
      <c r="CQ842" s="665">
        <f>INDEX(AX835:BE836,MATCH(AW842,AV835:AV836,0),MATCH(CQ839,AX833:BE833,0))*(INDEX(AK841:AT848,MATCH(CQ839,AI841:AI848,0),MATCH(CQ840,AK840:AT840,0)))</f>
        <v>0</v>
      </c>
      <c r="CR842" s="665">
        <f>INDEX(AX835:BE836,MATCH(AW842,AV835:AV836,0),MATCH(CR839,AX833:BE833,0))*(INDEX(AK841:AT848,MATCH(CR839,AI841:AI848,0),MATCH(CR840,AK840:AT840,0)))</f>
        <v>0</v>
      </c>
      <c r="CS842" s="665">
        <f>INDEX(AX835:BE836,MATCH(AW842,AV835:AV836,0),MATCH(CS839,AX833:BE833,0))*(INDEX(AK841:AT848,MATCH(CS839,AI841:AI848,0),MATCH(CS840,AK840:AT840,0)))</f>
        <v>0</v>
      </c>
      <c r="CT842" s="665">
        <f>INDEX(AX835:BE836,MATCH(AW842,AV835:AV836,0),MATCH(CT839,AX833:BE833,0))*(INDEX(AK841:AT848,MATCH(CT839,AI841:AI848,0),MATCH(CT840,AK840:AT840,0)))</f>
        <v>0</v>
      </c>
      <c r="CU842" s="665">
        <f>INDEX(AX835:BE836,MATCH(AW842,AV835:AV836,0),MATCH(CU839,AX833:BE833,0))*(INDEX(AK841:AT848,MATCH(CU839,AI841:AI848,0),MATCH(CU840,AK840:AT840,0)))</f>
        <v>0</v>
      </c>
      <c r="CV842" s="665">
        <f>INDEX(AX835:BE836,MATCH(AW842,AV835:AV836,0),MATCH(CV839,AX833:BE833,0))*(INDEX(AK841:AT848,MATCH(CV839,AI841:AI848,0),MATCH(CV840,AK840:AT840,0)))</f>
        <v>0</v>
      </c>
      <c r="CW842" s="665">
        <f>INDEX(AX835:BE836,MATCH(AW842,AV835:AV836,0),MATCH(CW839,AX833:BE833,0))*(INDEX(AK841:AT848,MATCH(CW839,AI841:AI848,0),MATCH(CW840,AK840:AT840,0)))</f>
        <v>0</v>
      </c>
      <c r="CX842" s="665">
        <f>INDEX(AX835:BE836,MATCH(AW842,AV835:AV836,0),MATCH(CX839,AX833:BE833,0))*(INDEX(AK841:AT848,MATCH(CX839,AI841:AI848,0),MATCH(CX840,AK840:AT840,0)))</f>
        <v>0</v>
      </c>
      <c r="CY842" s="665">
        <f>INDEX(AX835:BE836,MATCH(AW842,AV835:AV836,0),MATCH(CY839,AX833:BE833,0))*(INDEX(AK841:AT848,MATCH(CY839,AI841:AI848,0),MATCH(CY840,AK840:AT840,0)))</f>
        <v>0</v>
      </c>
      <c r="CZ842" s="665">
        <f>INDEX(AX835:BE836,MATCH(AW842,AV835:AV836,0),MATCH(CZ839,AX833:BE833,0))*(INDEX(AK841:AT848,MATCH(CZ839,AI841:AI848,0),MATCH(CZ840,AK840:AT840,0)))</f>
        <v>0</v>
      </c>
      <c r="DA842" s="665">
        <f>INDEX(AX835:BE836,MATCH(AW842,AV835:AV836,0),MATCH(DA839,AX833:BE833,0))*(INDEX(AK841:AT848,MATCH(DA839,AI841:AI848,0),MATCH(DA840,AK840:AT840,0)))</f>
        <v>0</v>
      </c>
      <c r="DB842" s="665">
        <f>INDEX(AX835:BE836,MATCH(AW842,AV835:AV836,0),MATCH(DB839,AX833:BE833,0))*(INDEX(AK841:AT848,MATCH(DB839,AI841:AI848,0),MATCH(DB840,AK840:AT840,0)))</f>
        <v>0</v>
      </c>
      <c r="DC842" s="665">
        <f>INDEX(AX835:BE836,MATCH(AW842,AV835:AV836,0),MATCH(DC839,AX833:BE833,0))*(INDEX(AK841:AT848,MATCH(DC839,AI841:AI848,0),MATCH(DC840,AK840:AT840,0)))</f>
        <v>0</v>
      </c>
      <c r="DD842" s="665">
        <f>INDEX(AX835:BE836,MATCH(AW842,AV835:AV836,0),MATCH(DD839,AX833:BE833,0))*(INDEX(AK841:AT848,MATCH(DD839,AI841:AI848,0),MATCH(DD840,AK840:AT840,0)))</f>
        <v>0</v>
      </c>
      <c r="DE842" s="665">
        <f>INDEX(AX835:BE836,MATCH(AW842,AV835:AV836,0),MATCH(DE839,AX833:BE833,0))*(INDEX(AK841:AT848,MATCH(DE839,AI841:AI848,0),MATCH(DE840,AK840:AT840,0)))</f>
        <v>0</v>
      </c>
      <c r="DF842" s="665">
        <f>INDEX(AX835:BE836,MATCH(AW842,AV835:AV836,0),MATCH(DF839,AX833:BE833,0))*(INDEX(AK841:AT848,MATCH(DF839,AI841:AI848,0),MATCH(DF840,AK840:AT840,0)))</f>
        <v>0</v>
      </c>
      <c r="DG842" s="665">
        <f>INDEX(AX835:BE836,MATCH(AW842,AV835:AV836,0),MATCH(DG839,AX833:BE833,0))*(INDEX(AK841:AT848,MATCH(DG839,AI841:AI848,0),MATCH(DG840,AK840:AT840,0)))</f>
        <v>0</v>
      </c>
      <c r="DH842" s="665">
        <f>INDEX(AX835:BE836,MATCH(AW842,AV835:AV836,0),MATCH(DH839,AX833:BE833,0))*(INDEX(AK841:AT848,MATCH(DH839,AI841:AI848,0),MATCH(DH840,AK840:AT840,0)))</f>
        <v>0</v>
      </c>
      <c r="DI842" s="665">
        <f>INDEX(AX835:BE836,MATCH(AW842,AV835:AV836,0),MATCH(DI839,AX833:BE833,0))*(INDEX(AK841:AT848,MATCH(DI839,AI841:AI848,0),MATCH(DI840,AK840:AT840,0)))</f>
        <v>0</v>
      </c>
      <c r="DJ842" s="665">
        <f>INDEX(AX835:BE836,MATCH(AW842,AV835:AV836,0),MATCH(DJ839,AX833:BE833,0))*(INDEX(AK841:AT848,MATCH(DJ839,AI841:AI848,0),MATCH(DJ840,AK840:AT840,0)))</f>
        <v>0</v>
      </c>
      <c r="DK842" s="665">
        <f>INDEX(AX835:BE836,MATCH(AW842,AV835:AV836,0),MATCH(DK839,AX833:BE833,0))*(INDEX(AK841:AT848,MATCH(DK839,AI841:AI848,0),MATCH(DK840,AK840:AT840,0)))</f>
        <v>0</v>
      </c>
      <c r="DL842" s="665">
        <f>INDEX(AX835:BE836,MATCH(AW842,AV835:AV836,0),MATCH(DL839,AX833:BE833,0))*(INDEX(AK841:AT848,MATCH(DL839,AI841:AI848,0),MATCH(DL840,AK840:AT840,0)))</f>
        <v>0</v>
      </c>
      <c r="DM842" s="665">
        <f>INDEX(AX835:BE836,MATCH(AW842,AV835:AV836,0),MATCH(DM839,AX833:BE833,0))*(INDEX(AK841:AT848,MATCH(DM839,AI841:AI848,0),MATCH(DM840,AK840:AT840,0)))</f>
        <v>0</v>
      </c>
      <c r="DN842" s="665">
        <f>INDEX(AX835:BE836,MATCH(AW842,AV835:AV836,0),MATCH(DN839,AX833:BE833,0))*(INDEX(AK841:AT848,MATCH(DN839,AI841:AI848,0),MATCH(DN840,AK840:AT840,0)))</f>
        <v>0</v>
      </c>
      <c r="DO842" s="665">
        <f>INDEX(AX835:BE836,MATCH(AW842,AV835:AV836,0),MATCH(DO839,AX833:BE833,0))*(INDEX(AK841:AT848,MATCH(DO839,AI841:AI848,0),MATCH(DO840,AK840:AT840,0)))</f>
        <v>0</v>
      </c>
      <c r="DP842" s="665">
        <f>INDEX(AX835:BE836,MATCH(AW842,AV835:AV836,0),MATCH(DP839,AX833:BE833,0))*(INDEX(AK841:AT848,MATCH(DP839,AI841:AI848,0),MATCH(DP840,AK840:AT840,0)))</f>
        <v>0</v>
      </c>
      <c r="DQ842" s="643" t="b">
        <f>SUM(AX842:DP842)=P836</f>
        <v>1</v>
      </c>
      <c r="DR842" s="749">
        <v>2024</v>
      </c>
      <c r="DS842" s="665">
        <f>IF(DR842&gt;DS839,AX841-AX842,0)</f>
        <v>0</v>
      </c>
      <c r="DT842" s="665">
        <f>IF(DR842&gt;DT839,AY841-AY842,0)</f>
        <v>0</v>
      </c>
      <c r="DU842" s="665">
        <f>IF(DR842&gt;DU839,AZ841-AZ842,0)</f>
        <v>0</v>
      </c>
      <c r="DV842" s="665">
        <f>IF(DR842&gt;DV839,BA841-BA842,0)</f>
        <v>0</v>
      </c>
      <c r="DW842" s="665">
        <f>IF(DR842&gt;DW839,BB841-BB842,0)</f>
        <v>0</v>
      </c>
      <c r="DX842" s="665">
        <f>IF(DR842&gt;DX839,BC841-BC842,0)</f>
        <v>0</v>
      </c>
      <c r="DY842" s="665">
        <f>IF(DR842&gt;DY839,BD841-BD842,0)</f>
        <v>0</v>
      </c>
      <c r="DZ842" s="665">
        <f>IF(DR842&gt;DZ839,BE841-BE842,0)</f>
        <v>0</v>
      </c>
      <c r="EA842" s="665">
        <f>IF(DR842&gt;EA839,BF841-BF842,0)</f>
        <v>0</v>
      </c>
      <c r="EB842" s="665">
        <f>IF(DR842&gt;EB839,BG841-BG842,0)</f>
        <v>0</v>
      </c>
      <c r="EC842" s="665">
        <f>IF(DR842&gt;EC839,BH841-BH842,0)</f>
        <v>0</v>
      </c>
      <c r="ED842" s="665">
        <f>IF(DR842&gt;ED839,BI841-BI842,0)</f>
        <v>0</v>
      </c>
      <c r="EE842" s="665">
        <f>IF(DR842&gt;EE839,BJ841-BJ842,0)</f>
        <v>0</v>
      </c>
      <c r="EF842" s="665">
        <f>IF(DR842&gt;EF839,BK841-BK842,0)</f>
        <v>0</v>
      </c>
      <c r="EG842" s="665">
        <f>IF(DR842&gt;EG839,BL841-BL842,0)</f>
        <v>0</v>
      </c>
      <c r="EH842" s="665">
        <f>IF(DR842&gt;EH839,BM841-BM842,0)</f>
        <v>0</v>
      </c>
      <c r="EI842" s="665">
        <f>IF(DR842&gt;EI839,BN841-BN842,0)</f>
        <v>0</v>
      </c>
      <c r="EJ842" s="665">
        <f>IF(DR842&gt;EJ839,BO841-BO842,0)</f>
        <v>0</v>
      </c>
      <c r="EK842" s="665">
        <f>IF(DR842&gt;EK839,BP841-BP842,0)</f>
        <v>0</v>
      </c>
      <c r="EL842" s="665">
        <f>IF(DR842&gt;EL839,BQ841-BQ842,0)</f>
        <v>0</v>
      </c>
      <c r="EM842" s="665">
        <f>IF(DR842&gt;EM839,BR841-BR842,0)</f>
        <v>0</v>
      </c>
      <c r="EN842" s="665">
        <f>IF(DR842&gt;EN839,BS841-BS842,0)</f>
        <v>0</v>
      </c>
      <c r="EO842" s="665">
        <f>IF(DR842&gt;EO839,BT841-BT842,0)</f>
        <v>0</v>
      </c>
      <c r="EP842" s="665">
        <f>IF(DR842&gt;EP839,BU841-BU842,0)</f>
        <v>0</v>
      </c>
      <c r="EQ842" s="665">
        <f>IF(DR842&gt;EQ839,BV841-BV842,0)</f>
        <v>0</v>
      </c>
      <c r="ER842" s="665">
        <f>IF(DR842&gt;ER839,BW841-BW842,0)</f>
        <v>0</v>
      </c>
      <c r="ES842" s="665">
        <f>IF(DR842&gt;ES839,BX841-BX842,0)</f>
        <v>0</v>
      </c>
      <c r="ET842" s="665">
        <f>IF(DR842&gt;ET839,BY841-BY842,0)</f>
        <v>0</v>
      </c>
      <c r="EU842" s="665">
        <f>IF(DR842&gt;EU839,BZ841-BZ842,0)</f>
        <v>0</v>
      </c>
      <c r="EV842" s="665">
        <f>IF(DR842&gt;EV839,CA841-CA842,0)</f>
        <v>0</v>
      </c>
      <c r="EW842" s="665">
        <f>IF(DR842&gt;EW839,CB841-CB842,0)</f>
        <v>0</v>
      </c>
      <c r="EX842" s="665">
        <f>IF(DR842&gt;EX839,CC841-CC842,0)</f>
        <v>0</v>
      </c>
      <c r="EY842" s="665">
        <f>IF(DR842&gt;EY839,CD841-CD842,0)</f>
        <v>0</v>
      </c>
      <c r="EZ842" s="665">
        <f>IF(DR842&gt;EZ839,CE841-CE842,0)</f>
        <v>0</v>
      </c>
      <c r="FA842" s="665">
        <f>IF(DR842&gt;FA839,CF841-CF842,0)</f>
        <v>0</v>
      </c>
      <c r="FB842" s="665">
        <f>IF(DR842&gt;FB839,CG841-CG842,0)</f>
        <v>0</v>
      </c>
      <c r="FC842" s="665">
        <f>IF(DR842&gt;FC839,CH841-CH842,0)</f>
        <v>0</v>
      </c>
      <c r="FD842" s="665">
        <f>IF(DR842&gt;FD839,CI841-CI842,0)</f>
        <v>0</v>
      </c>
      <c r="FE842" s="665">
        <f>IF(DR842&gt;FE839,CJ841-CJ842,0)</f>
        <v>0</v>
      </c>
      <c r="FF842" s="665">
        <f>IF(DR842&gt;FF839,CK841-CK842,0)</f>
        <v>0</v>
      </c>
      <c r="FG842" s="665">
        <f>IF(DR842&gt;FG839,CL841-CL842,0)</f>
        <v>0</v>
      </c>
      <c r="FH842" s="665">
        <f>IF(DR842&gt;FH839,CM841-CM842,0)</f>
        <v>0</v>
      </c>
      <c r="FI842" s="665">
        <f>IF(DR842&gt;FI839,CN841-CN842,0)</f>
        <v>0</v>
      </c>
      <c r="FJ842" s="665">
        <f>IF(DR842&gt;FJ839,CO841-CO842,0)</f>
        <v>0</v>
      </c>
      <c r="FK842" s="665">
        <f>IF(DR842&gt;FK839,CP841-CP842,0)</f>
        <v>0</v>
      </c>
      <c r="FL842" s="665">
        <f>IF(DR842&gt;FL839,CQ841-CQ842,0)</f>
        <v>0</v>
      </c>
      <c r="FM842" s="665">
        <f>IF(DR842&gt;FM839,CR841-CR842,0)</f>
        <v>0</v>
      </c>
      <c r="FN842" s="665">
        <f>IF(DR842&gt;FN839,CS841-CS842,0)</f>
        <v>0</v>
      </c>
      <c r="FO842" s="665">
        <f>IF(DR842&gt;FO839,CT841-CT842,0)</f>
        <v>0</v>
      </c>
      <c r="FP842" s="665">
        <f>IF(DR842&gt;FP839,CU841-CU842,0)</f>
        <v>0</v>
      </c>
      <c r="FQ842" s="665">
        <f>IF(DR842&gt;FQ839,CV841-CV842,0)</f>
        <v>0</v>
      </c>
      <c r="FR842" s="665">
        <f>IF(DR842&gt;FR839,CW841-CW842,0)</f>
        <v>0</v>
      </c>
      <c r="FS842" s="665">
        <f>IF(DR842&gt;FS839,CX841-CX842,0)</f>
        <v>0</v>
      </c>
      <c r="FT842" s="665">
        <f>IF(DR842&gt;FT839,CY841-CY842,0)</f>
        <v>0</v>
      </c>
      <c r="FU842" s="665">
        <f>IF(DR842&gt;FU839,CZ841-CZ842,0)</f>
        <v>0</v>
      </c>
      <c r="FV842" s="665">
        <f>IF(DR842&gt;FV839,DA841-DA842,0)</f>
        <v>0</v>
      </c>
      <c r="FW842" s="665">
        <f>IF(DR842&gt;FW839,DB841-DB842,0)</f>
        <v>0</v>
      </c>
      <c r="FX842" s="665">
        <f>IF(DR842&gt;FX839,DC841-DC842,0)</f>
        <v>0</v>
      </c>
      <c r="FY842" s="665">
        <f>IF(DR842&gt;FY839,DD841-DD842,0)</f>
        <v>0</v>
      </c>
      <c r="FZ842" s="665">
        <f>IF(DR842&gt;FZ839,DE841-DE842,0)</f>
        <v>0</v>
      </c>
      <c r="GA842" s="665">
        <f>IF(DR842&gt;GA839,DF841-DF842,0)</f>
        <v>0</v>
      </c>
      <c r="GB842" s="665">
        <f>IF(DR842&gt;GB839,DG841-DG842,0)</f>
        <v>0</v>
      </c>
      <c r="GC842" s="665">
        <f>IF(DR842&gt;GC839,DH841-DH842,0)</f>
        <v>0</v>
      </c>
      <c r="GD842" s="665">
        <f>IF(DR842&gt;GD839,DI841-DI842,0)</f>
        <v>0</v>
      </c>
      <c r="GE842" s="665">
        <f>IF(DR842&gt;GE839,DJ841-DJ842,0)</f>
        <v>0</v>
      </c>
      <c r="GF842" s="665">
        <f>IF(DR842&gt;GF839,DK841-DK842,0)</f>
        <v>0</v>
      </c>
      <c r="GG842" s="665">
        <f>IF(DR842&gt;GG839,DL841-DL842,0)</f>
        <v>0</v>
      </c>
      <c r="GH842" s="665">
        <f>IF(DR842&gt;GH839,DM841-DM842,0)</f>
        <v>0</v>
      </c>
      <c r="GI842" s="665">
        <f>IF(DR842&gt;GI839,DN841-DN842,0)</f>
        <v>0</v>
      </c>
      <c r="GJ842" s="665">
        <f>IF(DR842&gt;GJ839,DO841-DO842,0)</f>
        <v>0</v>
      </c>
      <c r="GK842" s="665">
        <f>IF(DR842&gt;GK839,DP841-DP842,0)</f>
        <v>0</v>
      </c>
      <c r="GL842" s="665" t="b">
        <f>SUM(DS842:GK842)+SUM(Y836:AH836)=U836</f>
        <v>1</v>
      </c>
      <c r="GM842" s="667"/>
      <c r="GN842" s="749">
        <v>2024</v>
      </c>
      <c r="GO842" s="664">
        <f>SUMIF(DS840:GK840,GO840,DS842:GK842)</f>
        <v>0</v>
      </c>
      <c r="GP842" s="668">
        <f>SUMIF(DS840:GK840,GP840,DS842:GK842)</f>
        <v>0</v>
      </c>
      <c r="GQ842" s="668">
        <f>SUMIF(DS840:GK840,GQ840,DS842:GK842)</f>
        <v>0</v>
      </c>
      <c r="GR842" s="668">
        <f>SUMIF(DS840:GK840,GR840,DS842:GK842)</f>
        <v>0</v>
      </c>
      <c r="GS842" s="668">
        <f>SUMIF(DS840:GK840,GS840,DS842:GK842)</f>
        <v>0</v>
      </c>
      <c r="GT842" s="668">
        <f>SUMIF(DS840:GK840,GT840,DS842:GK842)</f>
        <v>0</v>
      </c>
      <c r="GU842" s="668">
        <f>SUMIF(DS840:GK840,GU840,DS842:GK842)</f>
        <v>0</v>
      </c>
      <c r="GV842" s="668">
        <f>SUMIF(DS840:GK840,GV840,DS842:GK842)</f>
        <v>0</v>
      </c>
      <c r="GW842" s="668">
        <f>SUMIF(DS840:GK840,GW840,DS842:GK842)</f>
        <v>0</v>
      </c>
      <c r="GX842" s="668">
        <f>SUMIF(DS840:GK840,GX840,DS842:GK842)</f>
        <v>0</v>
      </c>
      <c r="GY842" s="668">
        <f>SUMIF(DS840:GK840,GY840,DS842:GK842)</f>
        <v>0</v>
      </c>
      <c r="GZ842" s="646" t="b">
        <f>SUM(GO842:GY842)=(U836-SUM(Y836:AH836))</f>
        <v>1</v>
      </c>
    </row>
    <row r="843" spans="1:234" hidden="1" x14ac:dyDescent="0.25">
      <c r="A843" s="643" t="s">
        <v>208</v>
      </c>
      <c r="AI843" s="664">
        <v>2025</v>
      </c>
      <c r="AJ843" s="664">
        <v>0</v>
      </c>
      <c r="AK843" s="665">
        <f>IFERROR(#REF!/#REF!,0)</f>
        <v>0</v>
      </c>
      <c r="AL843" s="665">
        <f>IFERROR(#REF!/#REF!,0)</f>
        <v>0</v>
      </c>
      <c r="AM843" s="665">
        <f>IFERROR(#REF!/#REF!,0)</f>
        <v>0</v>
      </c>
      <c r="AN843" s="669">
        <f>IFERROR(#REF!/#REF!,0)</f>
        <v>0</v>
      </c>
      <c r="AO843" s="669">
        <f>IFERROR(#REF!/#REF!,0)</f>
        <v>0</v>
      </c>
      <c r="AP843" s="669">
        <f>IFERROR(#REF!/#REF!,0)</f>
        <v>0</v>
      </c>
      <c r="AQ843" s="669">
        <f>IFERROR(#REF!/#REF!,0)</f>
        <v>0</v>
      </c>
      <c r="AR843" s="669">
        <f>IFERROR(#REF!/#REF!,0)</f>
        <v>0</v>
      </c>
      <c r="AS843" s="669">
        <f>IFERROR(#REF!/#REF!,0)</f>
        <v>0</v>
      </c>
      <c r="AT843" s="669">
        <f>IFERROR(#REF!/#REF!,0)</f>
        <v>0</v>
      </c>
      <c r="AU843" s="666"/>
      <c r="AW843" s="749">
        <v>2025</v>
      </c>
      <c r="AX843" s="665" t="e">
        <f>#REF!</f>
        <v>#REF!</v>
      </c>
      <c r="AY843" s="665" t="e">
        <f>INDEX(AX835:BE836,MATCH(AW843,AV835:AV836,0),MATCH(AY839,AX833:BE833,0))*(INDEX(AK841:AT848,MATCH(AY839,AI841:AI848,0),MATCH(AY840,AK840:AT840,0)))</f>
        <v>#N/A</v>
      </c>
      <c r="AZ843" s="665" t="e">
        <f>INDEX(AX835:BE836,MATCH(AW843,AV835:AV836,0),MATCH(AZ839,AX833:BE833,0))*(INDEX(AK841:AT848,MATCH(AZ839,AI841:AI848,0),MATCH(AZ840,AK840:AT840,0)))</f>
        <v>#N/A</v>
      </c>
      <c r="BA843" s="665" t="e">
        <f>INDEX(AX835:BE836,MATCH(AW843,AV835:AV836,0),MATCH(BA839,AX833:BE833,0))*(INDEX(AK841:AT848,MATCH(BA839,AI841:AI848,0),MATCH(BA840,AK840:AT840,0)))</f>
        <v>#N/A</v>
      </c>
      <c r="BB843" s="665" t="e">
        <f>INDEX(AX835:BE836,MATCH(AW843,AV835:AV836,0),MATCH(BB839,AX833:BE833,0))*(INDEX(AK841:AT848,MATCH(BB839,AI841:AI848,0),MATCH(BB840,AK840:AT840,0)))</f>
        <v>#N/A</v>
      </c>
      <c r="BC843" s="665" t="e">
        <f>INDEX(AX835:BE836,MATCH(AW843,AV835:AV836,0),MATCH(BC839,AX833:BE833,0))*(INDEX(AK841:AT848,MATCH(BC839,AI841:AI848,0),MATCH(BC840,AK840:AT840,0)))</f>
        <v>#N/A</v>
      </c>
      <c r="BD843" s="665" t="e">
        <f>INDEX(AX835:BE836,MATCH(AW843,AV835:AV836,0),MATCH(BD839,AX833:BE833,0))*(INDEX(AK841:AT848,MATCH(BD839,AI841:AI848,0),MATCH(BD840,AK840:AT840,0)))</f>
        <v>#N/A</v>
      </c>
      <c r="BE843" s="665" t="e">
        <f>INDEX(AX835:BE836,MATCH(AW843,AV835:AV836,0),MATCH(BE839,AX833:BE833,0))*(INDEX(AK841:AT848,MATCH(BE839,AI841:AI848,0),MATCH(BE840,AK840:AT840,0)))</f>
        <v>#N/A</v>
      </c>
      <c r="BF843" s="665" t="e">
        <f>INDEX(AX835:BE836,MATCH(AW843,AV835:AV836,0),MATCH(BF839,AX833:BE833,0))*(INDEX(AK841:AT848,MATCH(BF839,AI841:AI848,0),MATCH(BF840,AK840:AT840,0)))</f>
        <v>#N/A</v>
      </c>
      <c r="BG843" s="665" t="e">
        <f>INDEX(AX835:BE836,MATCH(AW843,AV835:AV836,0),MATCH(BG839,AX833:BE833,0))*(INDEX(AK841:AT848,MATCH(BG839,AI841:AI848,0),MATCH(BG840,AK840:AT840,0)))</f>
        <v>#N/A</v>
      </c>
      <c r="BH843" s="665" t="e">
        <f>INDEX(AX835:BE836,MATCH(AW843,AV835:AV836,0),MATCH(BH839,AX833:BE833,0))*(INDEX(AK841:AT848,MATCH(BH839,AI841:AI848,0),MATCH(BH840,AK840:AT840,0)))</f>
        <v>#N/A</v>
      </c>
      <c r="BI843" s="665" t="e">
        <f>INDEX(AX835:BE836,MATCH(AW843,AV835:AV836,0),MATCH(BI839,AX833:BE833,0))*(INDEX(AK841:AT848,MATCH(BI839,AI841:AI848,0),MATCH(BI840,AK840:AT840,0)))</f>
        <v>#N/A</v>
      </c>
      <c r="BJ843" s="665" t="e">
        <f>INDEX(AX835:BE836,MATCH(AW843,AV835:AV836,0),MATCH(BJ839,AX833:BE833,0))*(INDEX(AK841:AT848,MATCH(BJ839,AI841:AI848,0),MATCH(BJ840,AK840:AT840,0)))</f>
        <v>#N/A</v>
      </c>
      <c r="BK843" s="665" t="e">
        <f>INDEX(AX835:BE836,MATCH(AW843,AV835:AV836,0),MATCH(BK839,AX833:BE833,0))*(INDEX(AK841:AT848,MATCH(BK839,AI841:AI848,0),MATCH(BK840,AK840:AT840,0)))</f>
        <v>#N/A</v>
      </c>
      <c r="BL843" s="665" t="e">
        <f>INDEX(AX835:BE836,MATCH(AW843,AV835:AV836,0),MATCH(BL839,AX833:BE833,0))*(INDEX(AK841:AT848,MATCH(BL839,AI841:AI848,0),MATCH(BL840,AK840:AT840,0)))</f>
        <v>#N/A</v>
      </c>
      <c r="BM843" s="665" t="e">
        <f>INDEX(AX835:BE836,MATCH(AW843,AV835:AV836,0),MATCH(BM839,AX833:BE833,0))*(INDEX(AK841:AT848,MATCH(BM839,AI841:AI848,0),MATCH(BM840,AK840:AT840,0)))</f>
        <v>#N/A</v>
      </c>
      <c r="BN843" s="665" t="e">
        <f>INDEX(AX835:BE836,MATCH(AW843,AV835:AV836,0),MATCH(BN839,AX833:BE833,0))*(INDEX(AK841:AT848,MATCH(BN839,AI841:AI848,0),MATCH(BN840,AK840:AT840,0)))</f>
        <v>#N/A</v>
      </c>
      <c r="BO843" s="665" t="e">
        <f>INDEX(AX835:BE836,MATCH(AW843,AV835:AV836,0),MATCH(BO839,AX833:BE833,0))*(INDEX(AK841:AT848,MATCH(BO839,AI841:AI848,0),MATCH(BO840,AK840:AT840,0)))</f>
        <v>#N/A</v>
      </c>
      <c r="BP843" s="665" t="e">
        <f>INDEX(AX835:BE836,MATCH(AW843,AV835:AV836,0),MATCH(BP839,AX833:BE833,0))*(INDEX(AK841:AT848,MATCH(BP839,AI841:AI848,0),MATCH(BP840,AK840:AT840,0)))</f>
        <v>#N/A</v>
      </c>
      <c r="BQ843" s="665" t="e">
        <f>INDEX(AX835:BE836,MATCH(AW843,AV835:AV836,0),MATCH(BQ839,AX833:BE833,0))*(INDEX(AK841:AT848,MATCH(BQ839,AI841:AI848,0),MATCH(BQ840,AK840:AT840,0)))</f>
        <v>#N/A</v>
      </c>
      <c r="BR843" s="665" t="e">
        <f>INDEX(AX835:BE836,MATCH(AW843,AV835:AV836,0),MATCH(BR839,AX833:BE833,0))*(INDEX(AK841:AT848,MATCH(BR839,AI841:AI848,0),MATCH(BR840,AK840:AT840,0)))</f>
        <v>#N/A</v>
      </c>
      <c r="BS843" s="665" t="e">
        <f>INDEX(AX835:BE836,MATCH(AW843,AV835:AV836,0),MATCH(BS839,AX833:BE833,0))*(INDEX(AK841:AT848,MATCH(BS839,AI841:AI848,0),MATCH(BS840,AK840:AT840,0)))</f>
        <v>#N/A</v>
      </c>
      <c r="BT843" s="665" t="e">
        <f>INDEX(AX835:BE836,MATCH(AW843,AV835:AV836,0),MATCH(BT839,AX833:BE833,0))*(INDEX(AK841:AT848,MATCH(BT839,AI841:AI848,0),MATCH(BT840,AK840:AT840,0)))</f>
        <v>#N/A</v>
      </c>
      <c r="BU843" s="665" t="e">
        <f>INDEX(AX835:BE836,MATCH(AW843,AV835:AV836,0),MATCH(BU839,AX833:BE833,0))*(INDEX(AK841:AT848,MATCH(BU839,AI841:AI848,0),MATCH(BU840,AK840:AT840,0)))</f>
        <v>#N/A</v>
      </c>
      <c r="BV843" s="665" t="e">
        <f>INDEX(AX835:BE836,MATCH(AW843,AV835:AV836,0),MATCH(BV839,AX833:BE833,0))*(INDEX(AK841:AT848,MATCH(BV839,AI841:AI848,0),MATCH(BV840,AK840:AT840,0)))</f>
        <v>#N/A</v>
      </c>
      <c r="BW843" s="665" t="e">
        <f>INDEX(AX835:BE836,MATCH(AW843,AV835:AV836,0),MATCH(BW839,AX833:BE833,0))*(INDEX(AK841:AT848,MATCH(BW839,AI841:AI848,0),MATCH(BW840,AK840:AT840,0)))</f>
        <v>#N/A</v>
      </c>
      <c r="BX843" s="665" t="e">
        <f>INDEX(AX835:BE836,MATCH(AW843,AV835:AV836,0),MATCH(BX839,AX833:BE833,0))*(INDEX(AK841:AT848,MATCH(BX839,AI841:AI848,0),MATCH(BX840,AK840:AT840,0)))</f>
        <v>#N/A</v>
      </c>
      <c r="BY843" s="665" t="e">
        <f>INDEX(AX835:BE836,MATCH(AW843,AV835:AV836,0),MATCH(BY839,AX833:BE833,0))*(INDEX(AK841:AT848,MATCH(BY839,AI841:AI848,0),MATCH(BY840,AK840:AT840,0)))</f>
        <v>#N/A</v>
      </c>
      <c r="BZ843" s="665" t="e">
        <f>INDEX(AX835:BE836,MATCH(AW843,AV835:AV836,0),MATCH(BZ839,AX833:BE833,0))*(INDEX(AK841:AT848,MATCH(BZ839,AI841:AI848,0),MATCH(BZ840,AK840:AT840,0)))</f>
        <v>#N/A</v>
      </c>
      <c r="CA843" s="665" t="e">
        <f>INDEX(AX835:BE836,MATCH(AW843,AV835:AV836,0),MATCH(CA839,AX833:BE833,0))*(INDEX(AK841:AT848,MATCH(CA839,AI841:AI848,0),MATCH(CA840,AK840:AT840,0)))</f>
        <v>#N/A</v>
      </c>
      <c r="CB843" s="665" t="e">
        <f>INDEX(AX835:BE836,MATCH(AW843,AV835:AV836,0),MATCH(CB839,AX833:BE833,0))*(INDEX(AK841:AT848,MATCH(CB839,AI841:AI848,0),MATCH(CB840,AK840:AT840,0)))</f>
        <v>#N/A</v>
      </c>
      <c r="CC843" s="665" t="e">
        <f>INDEX(AX835:BE836,MATCH(AW843,AV835:AV836,0),MATCH(CC839,AX833:BE833,0))*(INDEX(AK841:AT848,MATCH(CC839,AI841:AI848,0),MATCH(CC840,AK840:AT840,0)))</f>
        <v>#N/A</v>
      </c>
      <c r="CD843" s="665" t="e">
        <f>INDEX(AX835:BE836,MATCH(AW843,AV835:AV836,0),MATCH(CD839,AX833:BE833,0))*(INDEX(AK841:AT848,MATCH(CD839,AI841:AI848,0),MATCH(CD840,AK840:AT840,0)))</f>
        <v>#N/A</v>
      </c>
      <c r="CE843" s="665" t="e">
        <f>INDEX(AX835:BE836,MATCH(AW843,AV835:AV836,0),MATCH(CE839,AX833:BE833,0))*(INDEX(AK841:AT848,MATCH(CE839,AI841:AI848,0),MATCH(CE840,AK840:AT840,0)))</f>
        <v>#N/A</v>
      </c>
      <c r="CF843" s="665" t="e">
        <f>INDEX(AX835:BE836,MATCH(AW843,AV835:AV836,0),MATCH(CF839,AX833:BE833,0))*(INDEX(AK841:AT848,MATCH(CF839,AI841:AI848,0),MATCH(CF840,AK840:AT840,0)))</f>
        <v>#N/A</v>
      </c>
      <c r="CG843" s="665" t="e">
        <f>INDEX(AX835:BE836,MATCH(AW843,AV835:AV836,0),MATCH(CG839,AX833:BE833,0))*(INDEX(AK841:AT848,MATCH(CG839,AI841:AI848,0),MATCH(CG840,AK840:AT840,0)))</f>
        <v>#N/A</v>
      </c>
      <c r="CH843" s="665" t="e">
        <f>INDEX(AX835:BE836,MATCH(AW843,AV835:AV836,0),MATCH(CH839,AX833:BE833,0))*(INDEX(AK841:AT848,MATCH(CH839,AI841:AI848,0),MATCH(CH840,AK840:AT840,0)))</f>
        <v>#N/A</v>
      </c>
      <c r="CI843" s="665" t="e">
        <f>INDEX(AX835:BE836,MATCH(AW843,AV835:AV836,0),MATCH(CI839,AX833:BE833,0))*(INDEX(AK841:AT848,MATCH(CI839,AI841:AI848,0),MATCH(CI840,AK840:AT840,0)))</f>
        <v>#N/A</v>
      </c>
      <c r="CJ843" s="665" t="e">
        <f>INDEX(AX835:BE836,MATCH(AW843,AV835:AV836,0),MATCH(CJ839,AX833:BE833,0))*(INDEX(AK841:AT848,MATCH(CJ839,AI841:AI848,0),MATCH(CJ840,AK840:AT840,0)))</f>
        <v>#N/A</v>
      </c>
      <c r="CK843" s="665" t="e">
        <f>INDEX(AX835:BE836,MATCH(AW843,AV835:AV836,0),MATCH(CK839,AX833:BE833,0))*(INDEX(AK841:AT848,MATCH(CK839,AI841:AI848,0),MATCH(CK840,AK840:AT840,0)))</f>
        <v>#N/A</v>
      </c>
      <c r="CL843" s="665" t="e">
        <f>INDEX(AX835:BE836,MATCH(AW843,AV835:AV836,0),MATCH(CL839,AX833:BE833,0))*(INDEX(AK841:AT848,MATCH(CL839,AI841:AI848,0),MATCH(CL840,AK840:AT840,0)))</f>
        <v>#N/A</v>
      </c>
      <c r="CM843" s="665" t="e">
        <f>INDEX(AX835:BE836,MATCH(AW843,AV835:AV836,0),MATCH(CM839,AX833:BE833,0))*(INDEX(AK841:AT848,MATCH(CM839,AI841:AI848,0),MATCH(CM840,AK840:AT840,0)))</f>
        <v>#N/A</v>
      </c>
      <c r="CN843" s="665" t="e">
        <f>INDEX(AX835:BE836,MATCH(AW843,AV835:AV836,0),MATCH(CN839,AX833:BE833,0))*(INDEX(AK841:AT848,MATCH(CN839,AI841:AI848,0),MATCH(CN840,AK840:AT840,0)))</f>
        <v>#N/A</v>
      </c>
      <c r="CO843" s="665" t="e">
        <f>INDEX(AX835:BE836,MATCH(AW843,AV835:AV836,0),MATCH(CO839,AX833:BE833,0))*(INDEX(AK841:AT848,MATCH(CO839,AI841:AI848,0),MATCH(CO840,AK840:AT840,0)))</f>
        <v>#N/A</v>
      </c>
      <c r="CP843" s="665" t="e">
        <f>INDEX(AX835:BE836,MATCH(AW843,AV835:AV836,0),MATCH(CP839,AX833:BE833,0))*(INDEX(AK841:AT848,MATCH(CP839,AI841:AI848,0),MATCH(CP840,AK840:AT840,0)))</f>
        <v>#N/A</v>
      </c>
      <c r="CQ843" s="665" t="e">
        <f>INDEX(AX835:BE836,MATCH(AW843,AV835:AV836,0),MATCH(CQ839,AX833:BE833,0))*(INDEX(AK841:AT848,MATCH(CQ839,AI841:AI848,0),MATCH(CQ840,AK840:AT840,0)))</f>
        <v>#N/A</v>
      </c>
      <c r="CR843" s="665" t="e">
        <f>INDEX(AX835:BE836,MATCH(AW843,AV835:AV836,0),MATCH(CR839,AX833:BE833,0))*(INDEX(AK841:AT848,MATCH(CR839,AI841:AI848,0),MATCH(CR840,AK840:AT840,0)))</f>
        <v>#N/A</v>
      </c>
      <c r="CS843" s="665" t="e">
        <f>INDEX(AX835:BE836,MATCH(AW843,AV835:AV836,0),MATCH(CS839,AX833:BE833,0))*(INDEX(AK841:AT848,MATCH(CS839,AI841:AI848,0),MATCH(CS840,AK840:AT840,0)))</f>
        <v>#N/A</v>
      </c>
      <c r="CT843" s="665" t="e">
        <f>INDEX(AX835:BE836,MATCH(AW843,AV835:AV836,0),MATCH(CT839,AX833:BE833,0))*(INDEX(AK841:AT848,MATCH(CT839,AI841:AI848,0),MATCH(CT840,AK840:AT840,0)))</f>
        <v>#N/A</v>
      </c>
      <c r="CU843" s="665" t="e">
        <f>INDEX(AX835:BE836,MATCH(AW843,AV835:AV836,0),MATCH(CU839,AX833:BE833,0))*(INDEX(AK841:AT848,MATCH(CU839,AI841:AI848,0),MATCH(CU840,AK840:AT840,0)))</f>
        <v>#N/A</v>
      </c>
      <c r="CV843" s="665" t="e">
        <f>INDEX(AX835:BE836,MATCH(AW843,AV835:AV836,0),MATCH(CV839,AX833:BE833,0))*(INDEX(AK841:AT848,MATCH(CV839,AI841:AI848,0),MATCH(CV840,AK840:AT840,0)))</f>
        <v>#N/A</v>
      </c>
      <c r="CW843" s="665" t="e">
        <f>INDEX(AX835:BE836,MATCH(AW843,AV835:AV836,0),MATCH(CW839,AX833:BE833,0))*(INDEX(AK841:AT848,MATCH(CW839,AI841:AI848,0),MATCH(CW840,AK840:AT840,0)))</f>
        <v>#N/A</v>
      </c>
      <c r="CX843" s="665" t="e">
        <f>INDEX(AX835:BE836,MATCH(AW843,AV835:AV836,0),MATCH(CX839,AX833:BE833,0))*(INDEX(AK841:AT848,MATCH(CX839,AI841:AI848,0),MATCH(CX840,AK840:AT840,0)))</f>
        <v>#N/A</v>
      </c>
      <c r="CY843" s="665" t="e">
        <f>INDEX(AX835:BE836,MATCH(AW843,AV835:AV836,0),MATCH(CY839,AX833:BE833,0))*(INDEX(AK841:AT848,MATCH(CY839,AI841:AI848,0),MATCH(CY840,AK840:AT840,0)))</f>
        <v>#N/A</v>
      </c>
      <c r="CZ843" s="665" t="e">
        <f>INDEX(AX835:BE836,MATCH(AW843,AV835:AV836,0),MATCH(CZ839,AX833:BE833,0))*(INDEX(AK841:AT848,MATCH(CZ839,AI841:AI848,0),MATCH(CZ840,AK840:AT840,0)))</f>
        <v>#N/A</v>
      </c>
      <c r="DA843" s="665" t="e">
        <f>INDEX(AX835:BE836,MATCH(AW843,AV835:AV836,0),MATCH(DA839,AX833:BE833,0))*(INDEX(AK841:AT848,MATCH(DA839,AI841:AI848,0),MATCH(DA840,AK840:AT840,0)))</f>
        <v>#N/A</v>
      </c>
      <c r="DB843" s="665" t="e">
        <f>INDEX(AX835:BE836,MATCH(AW843,AV835:AV836,0),MATCH(DB839,AX833:BE833,0))*(INDEX(AK841:AT848,MATCH(DB839,AI841:AI848,0),MATCH(DB840,AK840:AT840,0)))</f>
        <v>#N/A</v>
      </c>
      <c r="DC843" s="665" t="e">
        <f>INDEX(AX835:BE836,MATCH(AW843,AV835:AV836,0),MATCH(DC839,AX833:BE833,0))*(INDEX(AK841:AT848,MATCH(DC839,AI841:AI848,0),MATCH(DC840,AK840:AT840,0)))</f>
        <v>#N/A</v>
      </c>
      <c r="DD843" s="665" t="e">
        <f>INDEX(AX835:BE836,MATCH(AW843,AV835:AV836,0),MATCH(DD839,AX833:BE833,0))*(INDEX(AK841:AT848,MATCH(DD839,AI841:AI848,0),MATCH(DD840,AK840:AT840,0)))</f>
        <v>#N/A</v>
      </c>
      <c r="DE843" s="665" t="e">
        <f>INDEX(AX835:BE836,MATCH(AW843,AV835:AV836,0),MATCH(DE839,AX833:BE833,0))*(INDEX(AK841:AT848,MATCH(DE839,AI841:AI848,0),MATCH(DE840,AK840:AT840,0)))</f>
        <v>#N/A</v>
      </c>
      <c r="DF843" s="665" t="e">
        <f>INDEX(AX835:BE836,MATCH(AW843,AV835:AV836,0),MATCH(DF839,AX833:BE833,0))*(INDEX(AK841:AT848,MATCH(DF839,AI841:AI848,0),MATCH(DF840,AK840:AT840,0)))</f>
        <v>#N/A</v>
      </c>
      <c r="DG843" s="665" t="e">
        <f>INDEX(AX835:BE836,MATCH(AW843,AV835:AV836,0),MATCH(DG839,AX833:BE833,0))*(INDEX(AK841:AT848,MATCH(DG839,AI841:AI848,0),MATCH(DG840,AK840:AT840,0)))</f>
        <v>#N/A</v>
      </c>
      <c r="DH843" s="665" t="e">
        <f>INDEX(AX835:BE836,MATCH(AW843,AV835:AV836,0),MATCH(DH839,AX833:BE833,0))*(INDEX(AK841:AT848,MATCH(DH839,AI841:AI848,0),MATCH(DH840,AK840:AT840,0)))</f>
        <v>#N/A</v>
      </c>
      <c r="DI843" s="665" t="e">
        <f>INDEX(AX835:BE836,MATCH(AW843,AV835:AV836,0),MATCH(DI839,AX833:BE833,0))*(INDEX(AK841:AT848,MATCH(DI839,AI841:AI848,0),MATCH(DI840,AK840:AT840,0)))</f>
        <v>#N/A</v>
      </c>
      <c r="DJ843" s="665" t="e">
        <f>INDEX(AX835:BE836,MATCH(AW843,AV835:AV836,0),MATCH(DJ839,AX833:BE833,0))*(INDEX(AK841:AT848,MATCH(DJ839,AI841:AI848,0),MATCH(DJ840,AK840:AT840,0)))</f>
        <v>#N/A</v>
      </c>
      <c r="DK843" s="665" t="e">
        <f>INDEX(AX835:BE836,MATCH(AW843,AV835:AV836,0),MATCH(DK839,AX833:BE833,0))*(INDEX(AK841:AT848,MATCH(DK839,AI841:AI848,0),MATCH(DK840,AK840:AT840,0)))</f>
        <v>#N/A</v>
      </c>
      <c r="DL843" s="665" t="e">
        <f>INDEX(AX835:BE836,MATCH(AW843,AV835:AV836,0),MATCH(DL839,AX833:BE833,0))*(INDEX(AK841:AT848,MATCH(DL839,AI841:AI848,0),MATCH(DL840,AK840:AT840,0)))</f>
        <v>#N/A</v>
      </c>
      <c r="DM843" s="665" t="e">
        <f>INDEX(AX835:BE836,MATCH(AW843,AV835:AV836,0),MATCH(DM839,AX833:BE833,0))*(INDEX(AK841:AT848,MATCH(DM839,AI841:AI848,0),MATCH(DM840,AK840:AT840,0)))</f>
        <v>#N/A</v>
      </c>
      <c r="DN843" s="665" t="e">
        <f>INDEX(AX835:BE836,MATCH(AW843,AV835:AV836,0),MATCH(DN839,AX833:BE833,0))*(INDEX(AK841:AT848,MATCH(DN839,AI841:AI848,0),MATCH(DN840,AK840:AT840,0)))</f>
        <v>#N/A</v>
      </c>
      <c r="DO843" s="665" t="e">
        <f>INDEX(AX835:BE836,MATCH(AW843,AV835:AV836,0),MATCH(DO839,AX833:BE833,0))*(INDEX(AK841:AT848,MATCH(DO839,AI841:AI848,0),MATCH(DO840,AK840:AT840,0)))</f>
        <v>#N/A</v>
      </c>
      <c r="DP843" s="665" t="e">
        <f>INDEX(AX835:BE836,MATCH(AW843,AV835:AV836,0),MATCH(DP839,AX833:BE833,0))*(INDEX(AK841:AT848,MATCH(DP839,AI841:AI848,0),MATCH(DP840,AK840:AT840,0)))</f>
        <v>#N/A</v>
      </c>
      <c r="DQ843" s="643" t="e">
        <f>SUM(AX843:DP843)=#REF!</f>
        <v>#REF!</v>
      </c>
      <c r="DR843" s="749">
        <v>2025</v>
      </c>
      <c r="DS843" s="665" t="e">
        <f>IF(DR843&gt;DS839,AX842-AX843,0)</f>
        <v>#REF!</v>
      </c>
      <c r="DT843" s="665" t="e">
        <f>IF(DR843&gt;DT839,AY842-AY843,0)</f>
        <v>#N/A</v>
      </c>
      <c r="DU843" s="665" t="e">
        <f>IF(DR843&gt;DU839,AZ842-AZ843,0)</f>
        <v>#N/A</v>
      </c>
      <c r="DV843" s="665" t="e">
        <f>IF(DR843&gt;DV839,BA842-BA843,0)</f>
        <v>#N/A</v>
      </c>
      <c r="DW843" s="665" t="e">
        <f>IF(DR843&gt;DW839,BB842-BB843,0)</f>
        <v>#N/A</v>
      </c>
      <c r="DX843" s="665" t="e">
        <f>IF(DR843&gt;DX839,BC842-BC843,0)</f>
        <v>#N/A</v>
      </c>
      <c r="DY843" s="665" t="e">
        <f>IF(DR843&gt;DY839,BD842-BD843,0)</f>
        <v>#N/A</v>
      </c>
      <c r="DZ843" s="665" t="e">
        <f>IF(DR843&gt;DZ839,BE842-BE843,0)</f>
        <v>#N/A</v>
      </c>
      <c r="EA843" s="665" t="e">
        <f>IF(DR843&gt;EA839,BF842-BF843,0)</f>
        <v>#N/A</v>
      </c>
      <c r="EB843" s="665" t="e">
        <f>IF(DR843&gt;EB839,BG842-BG843,0)</f>
        <v>#N/A</v>
      </c>
      <c r="EC843" s="665" t="e">
        <f>IF(DR843&gt;EC839,BH842-BH843,0)</f>
        <v>#N/A</v>
      </c>
      <c r="ED843" s="665">
        <f>IF(DR843&gt;ED839,BI842-BI843,0)</f>
        <v>0</v>
      </c>
      <c r="EE843" s="665">
        <f>IF(DR843&gt;EE839,BJ842-BJ843,0)</f>
        <v>0</v>
      </c>
      <c r="EF843" s="665">
        <f>IF(DR843&gt;EF839,BK842-BK843,0)</f>
        <v>0</v>
      </c>
      <c r="EG843" s="665">
        <f>IF(DR843&gt;EG839,BL842-BL843,0)</f>
        <v>0</v>
      </c>
      <c r="EH843" s="665">
        <f>IF(DR843&gt;EH839,BM842-BM843,0)</f>
        <v>0</v>
      </c>
      <c r="EI843" s="665">
        <f>IF(DR843&gt;EI839,BN842-BN843,0)</f>
        <v>0</v>
      </c>
      <c r="EJ843" s="665">
        <f>IF(DR843&gt;EJ839,BO842-BO843,0)</f>
        <v>0</v>
      </c>
      <c r="EK843" s="665">
        <f>IF(DR843&gt;EK839,BP842-BP843,0)</f>
        <v>0</v>
      </c>
      <c r="EL843" s="665">
        <f>IF(DR843&gt;EL839,BQ842-BQ843,0)</f>
        <v>0</v>
      </c>
      <c r="EM843" s="665">
        <f>IF(DR843&gt;EM839,BR842-BR843,0)</f>
        <v>0</v>
      </c>
      <c r="EN843" s="665">
        <f>IF(DR843&gt;EN839,BS842-BS843,0)</f>
        <v>0</v>
      </c>
      <c r="EO843" s="665">
        <f>IF(DR843&gt;EO839,BT842-BT843,0)</f>
        <v>0</v>
      </c>
      <c r="EP843" s="665">
        <f>IF(DR843&gt;EP839,BU842-BU843,0)</f>
        <v>0</v>
      </c>
      <c r="EQ843" s="665">
        <f>IF(DR843&gt;EQ839,BV842-BV843,0)</f>
        <v>0</v>
      </c>
      <c r="ER843" s="665">
        <f>IF(DR843&gt;ER839,BW842-BW843,0)</f>
        <v>0</v>
      </c>
      <c r="ES843" s="665">
        <f>IF(DR843&gt;ES839,BX842-BX843,0)</f>
        <v>0</v>
      </c>
      <c r="ET843" s="665">
        <f>IF(DR843&gt;ET839,BY842-BY843,0)</f>
        <v>0</v>
      </c>
      <c r="EU843" s="665">
        <f>IF(DR843&gt;EU839,BZ842-BZ843,0)</f>
        <v>0</v>
      </c>
      <c r="EV843" s="665">
        <f>IF(DR843&gt;EV839,CA842-CA843,0)</f>
        <v>0</v>
      </c>
      <c r="EW843" s="665">
        <f>IF(DR843&gt;EW839,CB842-CB843,0)</f>
        <v>0</v>
      </c>
      <c r="EX843" s="665">
        <f>IF(DR843&gt;EX839,CC842-CC843,0)</f>
        <v>0</v>
      </c>
      <c r="EY843" s="665">
        <f>IF(DR843&gt;EY839,CD842-CD843,0)</f>
        <v>0</v>
      </c>
      <c r="EZ843" s="665">
        <f>IF(DR843&gt;EZ839,CE842-CE843,0)</f>
        <v>0</v>
      </c>
      <c r="FA843" s="665">
        <f>IF(DR843&gt;FA839,CF842-CF843,0)</f>
        <v>0</v>
      </c>
      <c r="FB843" s="665">
        <f>IF(DR843&gt;FB839,CG842-CG843,0)</f>
        <v>0</v>
      </c>
      <c r="FC843" s="665">
        <f>IF(DR843&gt;FC839,CH842-CH843,0)</f>
        <v>0</v>
      </c>
      <c r="FD843" s="665">
        <f>IF(DR843&gt;FD839,CI842-CI843,0)</f>
        <v>0</v>
      </c>
      <c r="FE843" s="665">
        <f>IF(DR843&gt;FE839,CJ842-CJ843,0)</f>
        <v>0</v>
      </c>
      <c r="FF843" s="665">
        <f>IF(DR843&gt;FF839,CK842-CK843,0)</f>
        <v>0</v>
      </c>
      <c r="FG843" s="665">
        <f>IF(DR843&gt;FG839,CL842-CL843,0)</f>
        <v>0</v>
      </c>
      <c r="FH843" s="665">
        <f>IF(DR843&gt;FH839,CM842-CM843,0)</f>
        <v>0</v>
      </c>
      <c r="FI843" s="665">
        <f>IF(DR843&gt;FI839,CN842-CN843,0)</f>
        <v>0</v>
      </c>
      <c r="FJ843" s="665">
        <f>IF(DR843&gt;FJ839,CO842-CO843,0)</f>
        <v>0</v>
      </c>
      <c r="FK843" s="665">
        <f>IF(DR843&gt;FK839,CP842-CP843,0)</f>
        <v>0</v>
      </c>
      <c r="FL843" s="665">
        <f>IF(DR843&gt;FL839,CQ842-CQ843,0)</f>
        <v>0</v>
      </c>
      <c r="FM843" s="665">
        <f>IF(DR843&gt;FM839,CR842-CR843,0)</f>
        <v>0</v>
      </c>
      <c r="FN843" s="665">
        <f>IF(DR843&gt;FN839,CS842-CS843,0)</f>
        <v>0</v>
      </c>
      <c r="FO843" s="665">
        <f>IF(DR843&gt;FO839,CT842-CT843,0)</f>
        <v>0</v>
      </c>
      <c r="FP843" s="665">
        <f>IF(DR843&gt;FP839,CU842-CU843,0)</f>
        <v>0</v>
      </c>
      <c r="FQ843" s="665">
        <f>IF(DR843&gt;FQ839,CV842-CV843,0)</f>
        <v>0</v>
      </c>
      <c r="FR843" s="665">
        <f>IF(DR843&gt;FR839,CW842-CW843,0)</f>
        <v>0</v>
      </c>
      <c r="FS843" s="665">
        <f>IF(DR843&gt;FS839,CX842-CX843,0)</f>
        <v>0</v>
      </c>
      <c r="FT843" s="665">
        <f>IF(DR843&gt;FT839,CY842-CY843,0)</f>
        <v>0</v>
      </c>
      <c r="FU843" s="665">
        <f>IF(DR843&gt;FU839,CZ842-CZ843,0)</f>
        <v>0</v>
      </c>
      <c r="FV843" s="665">
        <f>IF(DR843&gt;FV839,DA842-DA843,0)</f>
        <v>0</v>
      </c>
      <c r="FW843" s="665">
        <f>IF(DR843&gt;FW839,DB842-DB843,0)</f>
        <v>0</v>
      </c>
      <c r="FX843" s="665">
        <f>IF(DR843&gt;FX839,DC842-DC843,0)</f>
        <v>0</v>
      </c>
      <c r="FY843" s="665">
        <f>IF(DR843&gt;FY839,DD842-DD843,0)</f>
        <v>0</v>
      </c>
      <c r="FZ843" s="665">
        <f>IF(DR843&gt;FZ839,DE842-DE843,0)</f>
        <v>0</v>
      </c>
      <c r="GA843" s="665">
        <f>IF(DR843&gt;GA839,DF842-DF843,0)</f>
        <v>0</v>
      </c>
      <c r="GB843" s="665">
        <f>IF(DR843&gt;GB839,DG842-DG843,0)</f>
        <v>0</v>
      </c>
      <c r="GC843" s="665">
        <f>IF(DR843&gt;GC839,DH842-DH843,0)</f>
        <v>0</v>
      </c>
      <c r="GD843" s="665">
        <f>IF(DR843&gt;GD839,DI842-DI843,0)</f>
        <v>0</v>
      </c>
      <c r="GE843" s="665">
        <f>IF(DR843&gt;GE839,DJ842-DJ843,0)</f>
        <v>0</v>
      </c>
      <c r="GF843" s="665">
        <f>IF(DR843&gt;GF839,DK842-DK843,0)</f>
        <v>0</v>
      </c>
      <c r="GG843" s="665">
        <f>IF(DR843&gt;GG839,DL842-DL843,0)</f>
        <v>0</v>
      </c>
      <c r="GH843" s="665">
        <f>IF(DR843&gt;GH839,DM842-DM843,0)</f>
        <v>0</v>
      </c>
      <c r="GI843" s="665">
        <f>IF(DR843&gt;GI839,DN842-DN843,0)</f>
        <v>0</v>
      </c>
      <c r="GJ843" s="665">
        <f>IF(DR843&gt;GJ839,DO842-DO843,0)</f>
        <v>0</v>
      </c>
      <c r="GK843" s="665">
        <f>IF(DR843&gt;GK839,DP842-DP843,0)</f>
        <v>0</v>
      </c>
      <c r="GL843" s="665" t="e">
        <f>SUM(DS843:GK843)+SUM(#REF!)=#REF!</f>
        <v>#REF!</v>
      </c>
      <c r="GM843" s="667"/>
      <c r="GN843" s="749">
        <v>2025</v>
      </c>
      <c r="GO843" s="664" t="e">
        <f>SUMIF(DS840:GK840,GO840,DS843:GK843)</f>
        <v>#REF!</v>
      </c>
      <c r="GP843" s="668" t="e">
        <f>SUMIF(DS840:GK840,GP840,DS843:GK843)</f>
        <v>#N/A</v>
      </c>
      <c r="GQ843" s="668" t="e">
        <f>SUMIF(DS840:GK840,GQ840,DS843:GK843)</f>
        <v>#N/A</v>
      </c>
      <c r="GR843" s="668" t="e">
        <f>SUMIF(DS840:GK840,GR840,DS843:GK843)</f>
        <v>#N/A</v>
      </c>
      <c r="GS843" s="668" t="e">
        <f>SUMIF(DS840:GK840,GS840,DS843:GK843)</f>
        <v>#N/A</v>
      </c>
      <c r="GT843" s="668" t="e">
        <f>SUMIF(DS840:GK840,GT840,DS843:GK843)</f>
        <v>#N/A</v>
      </c>
      <c r="GU843" s="668" t="e">
        <f>SUMIF(DS840:GK840,GU840,DS843:GK843)</f>
        <v>#N/A</v>
      </c>
      <c r="GV843" s="668" t="e">
        <f>SUMIF(DS840:GK840,GV840,DS843:GK843)</f>
        <v>#N/A</v>
      </c>
      <c r="GW843" s="668" t="e">
        <f>SUMIF(DS840:GK840,GW840,DS843:GK843)</f>
        <v>#N/A</v>
      </c>
      <c r="GX843" s="668" t="e">
        <f>SUMIF(DS840:GK840,GX840,DS843:GK843)</f>
        <v>#N/A</v>
      </c>
      <c r="GY843" s="668" t="e">
        <f>SUMIF(DS840:GK840,GY840,DS843:GK843)</f>
        <v>#N/A</v>
      </c>
      <c r="GZ843" s="646" t="e">
        <f>SUM(GO843:GY843)=(#REF!-SUM(#REF!))</f>
        <v>#REF!</v>
      </c>
    </row>
    <row r="844" spans="1:234" hidden="1" x14ac:dyDescent="0.25">
      <c r="A844" s="643" t="s">
        <v>208</v>
      </c>
      <c r="AI844" s="664">
        <v>2026</v>
      </c>
      <c r="AJ844" s="664">
        <v>0</v>
      </c>
      <c r="AK844" s="665">
        <f>IFERROR(#REF!/#REF!,0)</f>
        <v>0</v>
      </c>
      <c r="AL844" s="665">
        <f>IFERROR(#REF!/#REF!,0)</f>
        <v>0</v>
      </c>
      <c r="AM844" s="665">
        <f>IFERROR(#REF!/#REF!,0)</f>
        <v>0</v>
      </c>
      <c r="AN844" s="669">
        <f>IFERROR(#REF!/#REF!,0)</f>
        <v>0</v>
      </c>
      <c r="AO844" s="669">
        <f>IFERROR(#REF!/#REF!,0)</f>
        <v>0</v>
      </c>
      <c r="AP844" s="669">
        <f>IFERROR(#REF!/#REF!,0)</f>
        <v>0</v>
      </c>
      <c r="AQ844" s="669">
        <f>IFERROR(#REF!/#REF!,0)</f>
        <v>0</v>
      </c>
      <c r="AR844" s="669">
        <f>IFERROR(#REF!/#REF!,0)</f>
        <v>0</v>
      </c>
      <c r="AS844" s="669">
        <f>IFERROR(#REF!/#REF!,0)</f>
        <v>0</v>
      </c>
      <c r="AT844" s="669">
        <f>IFERROR(#REF!/#REF!,0)</f>
        <v>0</v>
      </c>
      <c r="AU844" s="666"/>
      <c r="AW844" s="749">
        <v>2026</v>
      </c>
      <c r="AX844" s="665" t="e">
        <f>#REF!</f>
        <v>#REF!</v>
      </c>
      <c r="AY844" s="665" t="e">
        <f>INDEX(AX835:BE836,MATCH(AW844,AV835:AV836,0),MATCH(AY839,AX833:BE833,0))*(INDEX(AK841:AT848,MATCH(AY839,AI841:AI848,0),MATCH(AY840,AK840:AT840,0)))</f>
        <v>#N/A</v>
      </c>
      <c r="AZ844" s="665" t="e">
        <f>INDEX(AX835:BE836,MATCH(AW844,AV835:AV836,0),MATCH(AZ839,AX833:BE833,0))*(INDEX(AK841:AT848,MATCH(AZ839,AI841:AI848,0),MATCH(AZ840,AK840:AT840,0)))</f>
        <v>#N/A</v>
      </c>
      <c r="BA844" s="665" t="e">
        <f>INDEX(AX835:BE836,MATCH(AW844,AV835:AV836,0),MATCH(BA839,AX833:BE833,0))*(INDEX(AK841:AT848,MATCH(BA839,AI841:AI848,0),MATCH(BA840,AK840:AT840,0)))</f>
        <v>#N/A</v>
      </c>
      <c r="BB844" s="665" t="e">
        <f>INDEX(AX835:BE836,MATCH(AW844,AV835:AV836,0),MATCH(BB839,AX833:BE833,0))*(INDEX(AK841:AT848,MATCH(BB839,AI841:AI848,0),MATCH(BB840,AK840:AT840,0)))</f>
        <v>#N/A</v>
      </c>
      <c r="BC844" s="665" t="e">
        <f>INDEX(AX835:BE836,MATCH(AW844,AV835:AV836,0),MATCH(BC839,AX833:BE833,0))*(INDEX(AK841:AT848,MATCH(BC839,AI841:AI848,0),MATCH(BC840,AK840:AT840,0)))</f>
        <v>#N/A</v>
      </c>
      <c r="BD844" s="665" t="e">
        <f>INDEX(AX835:BE836,MATCH(AW844,AV835:AV836,0),MATCH(BD839,AX833:BE833,0))*(INDEX(AK841:AT848,MATCH(BD839,AI841:AI848,0),MATCH(BD840,AK840:AT840,0)))</f>
        <v>#N/A</v>
      </c>
      <c r="BE844" s="665" t="e">
        <f>INDEX(AX835:BE836,MATCH(AW844,AV835:AV836,0),MATCH(BE839,AX833:BE833,0))*(INDEX(AK841:AT848,MATCH(BE839,AI841:AI848,0),MATCH(BE840,AK840:AT840,0)))</f>
        <v>#N/A</v>
      </c>
      <c r="BF844" s="665" t="e">
        <f>INDEX(AX835:BE836,MATCH(AW844,AV835:AV836,0),MATCH(BF839,AX833:BE833,0))*(INDEX(AK841:AT848,MATCH(BF839,AI841:AI848,0),MATCH(BF840,AK840:AT840,0)))</f>
        <v>#N/A</v>
      </c>
      <c r="BG844" s="665" t="e">
        <f>INDEX(AX835:BE836,MATCH(AW844,AV835:AV836,0),MATCH(BG839,AX833:BE833,0))*(INDEX(AK841:AT848,MATCH(BG839,AI841:AI848,0),MATCH(BG840,AK840:AT840,0)))</f>
        <v>#N/A</v>
      </c>
      <c r="BH844" s="665" t="e">
        <f>INDEX(AX835:BE836,MATCH(AW844,AV835:AV836,0),MATCH(BH839,AX833:BE833,0))*(INDEX(AK841:AT848,MATCH(BH839,AI841:AI848,0),MATCH(BH840,AK840:AT840,0)))</f>
        <v>#N/A</v>
      </c>
      <c r="BI844" s="665" t="e">
        <f>INDEX(AX835:BE836,MATCH(AW844,AV835:AV836,0),MATCH(BI839,AX833:BE833,0))*(INDEX(AK841:AT848,MATCH(BI839,AI841:AI848,0),MATCH(BI840,AK840:AT840,0)))</f>
        <v>#N/A</v>
      </c>
      <c r="BJ844" s="665" t="e">
        <f>INDEX(AX835:BE836,MATCH(AW844,AV835:AV836,0),MATCH(BJ839,AX833:BE833,0))*(INDEX(AK841:AT848,MATCH(BJ839,AI841:AI848,0),MATCH(BJ840,AK840:AT840,0)))</f>
        <v>#N/A</v>
      </c>
      <c r="BK844" s="665" t="e">
        <f>INDEX(AX835:BE836,MATCH(AW844,AV835:AV836,0),MATCH(BK839,AX833:BE833,0))*(INDEX(AK841:AT848,MATCH(BK839,AI841:AI848,0),MATCH(BK840,AK840:AT840,0)))</f>
        <v>#N/A</v>
      </c>
      <c r="BL844" s="665" t="e">
        <f>INDEX(AX835:BE836,MATCH(AW844,AV835:AV836,0),MATCH(BL839,AX833:BE833,0))*(INDEX(AK841:AT848,MATCH(BL839,AI841:AI848,0),MATCH(BL840,AK840:AT840,0)))</f>
        <v>#N/A</v>
      </c>
      <c r="BM844" s="665" t="e">
        <f>INDEX(AX835:BE836,MATCH(AW844,AV835:AV836,0),MATCH(BM839,AX833:BE833,0))*(INDEX(AK841:AT848,MATCH(BM839,AI841:AI848,0),MATCH(BM840,AK840:AT840,0)))</f>
        <v>#N/A</v>
      </c>
      <c r="BN844" s="665" t="e">
        <f>INDEX(AX835:BE836,MATCH(AW844,AV835:AV836,0),MATCH(BN839,AX833:BE833,0))*(INDEX(AK841:AT848,MATCH(BN839,AI841:AI848,0),MATCH(BN840,AK840:AT840,0)))</f>
        <v>#N/A</v>
      </c>
      <c r="BO844" s="665" t="e">
        <f>INDEX(AX835:BE836,MATCH(AW844,AV835:AV836,0),MATCH(BO839,AX833:BE833,0))*(INDEX(AK841:AT848,MATCH(BO839,AI841:AI848,0),MATCH(BO840,AK840:AT840,0)))</f>
        <v>#N/A</v>
      </c>
      <c r="BP844" s="665" t="e">
        <f>INDEX(AX835:BE836,MATCH(AW844,AV835:AV836,0),MATCH(BP839,AX833:BE833,0))*(INDEX(AK841:AT848,MATCH(BP839,AI841:AI848,0),MATCH(BP840,AK840:AT840,0)))</f>
        <v>#N/A</v>
      </c>
      <c r="BQ844" s="665" t="e">
        <f>INDEX(AX835:BE836,MATCH(AW844,AV835:AV836,0),MATCH(BQ839,AX833:BE833,0))*(INDEX(AK841:AT848,MATCH(BQ839,AI841:AI848,0),MATCH(BQ840,AK840:AT840,0)))</f>
        <v>#N/A</v>
      </c>
      <c r="BR844" s="665" t="e">
        <f>INDEX(AX835:BE836,MATCH(AW844,AV835:AV836,0),MATCH(BR839,AX833:BE833,0))*(INDEX(AK841:AT848,MATCH(BR839,AI841:AI848,0),MATCH(BR840,AK840:AT840,0)))</f>
        <v>#N/A</v>
      </c>
      <c r="BS844" s="665" t="e">
        <f>INDEX(AX835:BE836,MATCH(AW844,AV835:AV836,0),MATCH(BS839,AX833:BE833,0))*(INDEX(AK841:AT848,MATCH(BS839,AI841:AI848,0),MATCH(BS840,AK840:AT840,0)))</f>
        <v>#N/A</v>
      </c>
      <c r="BT844" s="665" t="e">
        <f>INDEX(AX835:BE836,MATCH(AW844,AV835:AV836,0),MATCH(BT839,AX833:BE833,0))*(INDEX(AK841:AT848,MATCH(BT839,AI841:AI848,0),MATCH(BT840,AK840:AT840,0)))</f>
        <v>#N/A</v>
      </c>
      <c r="BU844" s="665" t="e">
        <f>INDEX(AX835:BE836,MATCH(AW844,AV835:AV836,0),MATCH(BU839,AX833:BE833,0))*(INDEX(AK841:AT848,MATCH(BU839,AI841:AI848,0),MATCH(BU840,AK840:AT840,0)))</f>
        <v>#N/A</v>
      </c>
      <c r="BV844" s="665" t="e">
        <f>INDEX(AX835:BE836,MATCH(AW844,AV835:AV836,0),MATCH(BV839,AX833:BE833,0))*(INDEX(AK841:AT848,MATCH(BV839,AI841:AI848,0),MATCH(BV840,AK840:AT840,0)))</f>
        <v>#N/A</v>
      </c>
      <c r="BW844" s="665" t="e">
        <f>INDEX(AX835:BE836,MATCH(AW844,AV835:AV836,0),MATCH(BW839,AX833:BE833,0))*(INDEX(AK841:AT848,MATCH(BW839,AI841:AI848,0),MATCH(BW840,AK840:AT840,0)))</f>
        <v>#N/A</v>
      </c>
      <c r="BX844" s="665" t="e">
        <f>INDEX(AX835:BE836,MATCH(AW844,AV835:AV836,0),MATCH(BX839,AX833:BE833,0))*(INDEX(AK841:AT848,MATCH(BX839,AI841:AI848,0),MATCH(BX840,AK840:AT840,0)))</f>
        <v>#N/A</v>
      </c>
      <c r="BY844" s="665" t="e">
        <f>INDEX(AX835:BE836,MATCH(AW844,AV835:AV836,0),MATCH(BY839,AX833:BE833,0))*(INDEX(AK841:AT848,MATCH(BY839,AI841:AI848,0),MATCH(BY840,AK840:AT840,0)))</f>
        <v>#N/A</v>
      </c>
      <c r="BZ844" s="665" t="e">
        <f>INDEX(AX835:BE836,MATCH(AW844,AV835:AV836,0),MATCH(BZ839,AX833:BE833,0))*(INDEX(AK841:AT848,MATCH(BZ839,AI841:AI848,0),MATCH(BZ840,AK840:AT840,0)))</f>
        <v>#N/A</v>
      </c>
      <c r="CA844" s="665" t="e">
        <f>INDEX(AX835:BE836,MATCH(AW844,AV835:AV836,0),MATCH(CA839,AX833:BE833,0))*(INDEX(AK841:AT848,MATCH(CA839,AI841:AI848,0),MATCH(CA840,AK840:AT840,0)))</f>
        <v>#N/A</v>
      </c>
      <c r="CB844" s="665" t="e">
        <f>INDEX(AX835:BE836,MATCH(AW844,AV835:AV836,0),MATCH(CB839,AX833:BE833,0))*(INDEX(AK841:AT848,MATCH(CB839,AI841:AI848,0),MATCH(CB840,AK840:AT840,0)))</f>
        <v>#N/A</v>
      </c>
      <c r="CC844" s="665" t="e">
        <f>INDEX(AX835:BE836,MATCH(AW844,AV835:AV836,0),MATCH(CC839,AX833:BE833,0))*(INDEX(AK841:AT848,MATCH(CC839,AI841:AI848,0),MATCH(CC840,AK840:AT840,0)))</f>
        <v>#N/A</v>
      </c>
      <c r="CD844" s="665" t="e">
        <f>INDEX(AX835:BE836,MATCH(AW844,AV835:AV836,0),MATCH(CD839,AX833:BE833,0))*(INDEX(AK841:AT848,MATCH(CD839,AI841:AI848,0),MATCH(CD840,AK840:AT840,0)))</f>
        <v>#N/A</v>
      </c>
      <c r="CE844" s="665" t="e">
        <f>INDEX(AX835:BE836,MATCH(AW844,AV835:AV836,0),MATCH(CE839,AX833:BE833,0))*(INDEX(AK841:AT848,MATCH(CE839,AI841:AI848,0),MATCH(CE840,AK840:AT840,0)))</f>
        <v>#N/A</v>
      </c>
      <c r="CF844" s="665" t="e">
        <f>INDEX(AX835:BE836,MATCH(AW844,AV835:AV836,0),MATCH(CF839,AX833:BE833,0))*(INDEX(AK841:AT848,MATCH(CF839,AI841:AI848,0),MATCH(CF840,AK840:AT840,0)))</f>
        <v>#N/A</v>
      </c>
      <c r="CG844" s="665" t="e">
        <f>INDEX(AX835:BE836,MATCH(AW844,AV835:AV836,0),MATCH(CG839,AX833:BE833,0))*(INDEX(AK841:AT848,MATCH(CG839,AI841:AI848,0),MATCH(CG840,AK840:AT840,0)))</f>
        <v>#N/A</v>
      </c>
      <c r="CH844" s="665" t="e">
        <f>INDEX(AX835:BE836,MATCH(AW844,AV835:AV836,0),MATCH(CH839,AX833:BE833,0))*(INDEX(AK841:AT848,MATCH(CH839,AI841:AI848,0),MATCH(CH840,AK840:AT840,0)))</f>
        <v>#N/A</v>
      </c>
      <c r="CI844" s="665" t="e">
        <f>INDEX(AX835:BE836,MATCH(AW844,AV835:AV836,0),MATCH(CI839,AX833:BE833,0))*(INDEX(AK841:AT848,MATCH(CI839,AI841:AI848,0),MATCH(CI840,AK840:AT840,0)))</f>
        <v>#N/A</v>
      </c>
      <c r="CJ844" s="665" t="e">
        <f>INDEX(AX835:BE836,MATCH(AW844,AV835:AV836,0),MATCH(CJ839,AX833:BE833,0))*(INDEX(AK841:AT848,MATCH(CJ839,AI841:AI848,0),MATCH(CJ840,AK840:AT840,0)))</f>
        <v>#N/A</v>
      </c>
      <c r="CK844" s="665" t="e">
        <f>INDEX(AX835:BE836,MATCH(AW844,AV835:AV836,0),MATCH(CK839,AX833:BE833,0))*(INDEX(AK841:AT848,MATCH(CK839,AI841:AI848,0),MATCH(CK840,AK840:AT840,0)))</f>
        <v>#N/A</v>
      </c>
      <c r="CL844" s="665" t="e">
        <f>INDEX(AX835:BE836,MATCH(AW844,AV835:AV836,0),MATCH(CL839,AX833:BE833,0))*(INDEX(AK841:AT848,MATCH(CL839,AI841:AI848,0),MATCH(CL840,AK840:AT840,0)))</f>
        <v>#N/A</v>
      </c>
      <c r="CM844" s="665" t="e">
        <f>INDEX(AX835:BE836,MATCH(AW844,AV835:AV836,0),MATCH(CM839,AX833:BE833,0))*(INDEX(AK841:AT848,MATCH(CM839,AI841:AI848,0),MATCH(CM840,AK840:AT840,0)))</f>
        <v>#N/A</v>
      </c>
      <c r="CN844" s="665" t="e">
        <f>INDEX(AX835:BE836,MATCH(AW844,AV835:AV836,0),MATCH(CN839,AX833:BE833,0))*(INDEX(AK841:AT848,MATCH(CN839,AI841:AI848,0),MATCH(CN840,AK840:AT840,0)))</f>
        <v>#N/A</v>
      </c>
      <c r="CO844" s="665" t="e">
        <f>INDEX(AX835:BE836,MATCH(AW844,AV835:AV836,0),MATCH(CO839,AX833:BE833,0))*(INDEX(AK841:AT848,MATCH(CO839,AI841:AI848,0),MATCH(CO840,AK840:AT840,0)))</f>
        <v>#N/A</v>
      </c>
      <c r="CP844" s="665" t="e">
        <f>INDEX(AX835:BE836,MATCH(AW844,AV835:AV836,0),MATCH(CP839,AX833:BE833,0))*(INDEX(AK841:AT848,MATCH(CP839,AI841:AI848,0),MATCH(CP840,AK840:AT840,0)))</f>
        <v>#N/A</v>
      </c>
      <c r="CQ844" s="665" t="e">
        <f>INDEX(AX835:BE836,MATCH(AW844,AV835:AV836,0),MATCH(CQ839,AX833:BE833,0))*(INDEX(AK841:AT848,MATCH(CQ839,AI841:AI848,0),MATCH(CQ840,AK840:AT840,0)))</f>
        <v>#N/A</v>
      </c>
      <c r="CR844" s="665" t="e">
        <f>INDEX(AX835:BE836,MATCH(AW844,AV835:AV836,0),MATCH(CR839,AX833:BE833,0))*(INDEX(AK841:AT848,MATCH(CR839,AI841:AI848,0),MATCH(CR840,AK840:AT840,0)))</f>
        <v>#N/A</v>
      </c>
      <c r="CS844" s="665" t="e">
        <f>INDEX(AX835:BE836,MATCH(AW844,AV835:AV836,0),MATCH(CS839,AX833:BE833,0))*(INDEX(AK841:AT848,MATCH(CS839,AI841:AI848,0),MATCH(CS840,AK840:AT840,0)))</f>
        <v>#N/A</v>
      </c>
      <c r="CT844" s="665" t="e">
        <f>INDEX(AX835:BE836,MATCH(AW844,AV835:AV836,0),MATCH(CT839,AX833:BE833,0))*(INDEX(AK841:AT848,MATCH(CT839,AI841:AI848,0),MATCH(CT840,AK840:AT840,0)))</f>
        <v>#N/A</v>
      </c>
      <c r="CU844" s="665" t="e">
        <f>INDEX(AX835:BE836,MATCH(AW844,AV835:AV836,0),MATCH(CU839,AX833:BE833,0))*(INDEX(AK841:AT848,MATCH(CU839,AI841:AI848,0),MATCH(CU840,AK840:AT840,0)))</f>
        <v>#N/A</v>
      </c>
      <c r="CV844" s="665" t="e">
        <f>INDEX(AX835:BE836,MATCH(AW844,AV835:AV836,0),MATCH(CV839,AX833:BE833,0))*(INDEX(AK841:AT848,MATCH(CV839,AI841:AI848,0),MATCH(CV840,AK840:AT840,0)))</f>
        <v>#N/A</v>
      </c>
      <c r="CW844" s="665" t="e">
        <f>INDEX(AX835:BE836,MATCH(AW844,AV835:AV836,0),MATCH(CW839,AX833:BE833,0))*(INDEX(AK841:AT848,MATCH(CW839,AI841:AI848,0),MATCH(CW840,AK840:AT840,0)))</f>
        <v>#N/A</v>
      </c>
      <c r="CX844" s="665" t="e">
        <f>INDEX(AX835:BE836,MATCH(AW844,AV835:AV836,0),MATCH(CX839,AX833:BE833,0))*(INDEX(AK841:AT848,MATCH(CX839,AI841:AI848,0),MATCH(CX840,AK840:AT840,0)))</f>
        <v>#N/A</v>
      </c>
      <c r="CY844" s="665" t="e">
        <f>INDEX(AX835:BE836,MATCH(AW844,AV835:AV836,0),MATCH(CY839,AX833:BE833,0))*(INDEX(AK841:AT848,MATCH(CY839,AI841:AI848,0),MATCH(CY840,AK840:AT840,0)))</f>
        <v>#N/A</v>
      </c>
      <c r="CZ844" s="665" t="e">
        <f>INDEX(AX835:BE836,MATCH(AW844,AV835:AV836,0),MATCH(CZ839,AX833:BE833,0))*(INDEX(AK841:AT848,MATCH(CZ839,AI841:AI848,0),MATCH(CZ840,AK840:AT840,0)))</f>
        <v>#N/A</v>
      </c>
      <c r="DA844" s="665" t="e">
        <f>INDEX(AX835:BE836,MATCH(AW844,AV835:AV836,0),MATCH(DA839,AX833:BE833,0))*(INDEX(AK841:AT848,MATCH(DA839,AI841:AI848,0),MATCH(DA840,AK840:AT840,0)))</f>
        <v>#N/A</v>
      </c>
      <c r="DB844" s="665" t="e">
        <f>INDEX(AX835:BE836,MATCH(AW844,AV835:AV836,0),MATCH(DB839,AX833:BE833,0))*(INDEX(AK841:AT848,MATCH(DB839,AI841:AI848,0),MATCH(DB840,AK840:AT840,0)))</f>
        <v>#N/A</v>
      </c>
      <c r="DC844" s="665" t="e">
        <f>INDEX(AX835:BE836,MATCH(AW844,AV835:AV836,0),MATCH(DC839,AX833:BE833,0))*(INDEX(AK841:AT848,MATCH(DC839,AI841:AI848,0),MATCH(DC840,AK840:AT840,0)))</f>
        <v>#N/A</v>
      </c>
      <c r="DD844" s="665" t="e">
        <f>INDEX(AX835:BE836,MATCH(AW844,AV835:AV836,0),MATCH(DD839,AX833:BE833,0))*(INDEX(AK841:AT848,MATCH(DD839,AI841:AI848,0),MATCH(DD840,AK840:AT840,0)))</f>
        <v>#N/A</v>
      </c>
      <c r="DE844" s="665" t="e">
        <f>INDEX(AX835:BE836,MATCH(AW844,AV835:AV836,0),MATCH(DE839,AX833:BE833,0))*(INDEX(AK841:AT848,MATCH(DE839,AI841:AI848,0),MATCH(DE840,AK840:AT840,0)))</f>
        <v>#N/A</v>
      </c>
      <c r="DF844" s="665" t="e">
        <f>INDEX(AX835:BE836,MATCH(AW844,AV835:AV836,0),MATCH(DF839,AX833:BE833,0))*(INDEX(AK841:AT848,MATCH(DF839,AI841:AI848,0),MATCH(DF840,AK840:AT840,0)))</f>
        <v>#N/A</v>
      </c>
      <c r="DG844" s="665" t="e">
        <f>INDEX(AX835:BE836,MATCH(AW844,AV835:AV836,0),MATCH(DG839,AX833:BE833,0))*(INDEX(AK841:AT848,MATCH(DG839,AI841:AI848,0),MATCH(DG840,AK840:AT840,0)))</f>
        <v>#N/A</v>
      </c>
      <c r="DH844" s="665" t="e">
        <f>INDEX(AX835:BE836,MATCH(AW844,AV835:AV836,0),MATCH(DH839,AX833:BE833,0))*(INDEX(AK841:AT848,MATCH(DH839,AI841:AI848,0),MATCH(DH840,AK840:AT840,0)))</f>
        <v>#N/A</v>
      </c>
      <c r="DI844" s="665" t="e">
        <f>INDEX(AX835:BE836,MATCH(AW844,AV835:AV836,0),MATCH(DI839,AX833:BE833,0))*(INDEX(AK841:AT848,MATCH(DI839,AI841:AI848,0),MATCH(DI840,AK840:AT840,0)))</f>
        <v>#N/A</v>
      </c>
      <c r="DJ844" s="665" t="e">
        <f>INDEX(AX835:BE836,MATCH(AW844,AV835:AV836,0),MATCH(DJ839,AX833:BE833,0))*(INDEX(AK841:AT848,MATCH(DJ839,AI841:AI848,0),MATCH(DJ840,AK840:AT840,0)))</f>
        <v>#N/A</v>
      </c>
      <c r="DK844" s="665" t="e">
        <f>INDEX(AX835:BE836,MATCH(AW844,AV835:AV836,0),MATCH(DK839,AX833:BE833,0))*(INDEX(AK841:AT848,MATCH(DK839,AI841:AI848,0),MATCH(DK840,AK840:AT840,0)))</f>
        <v>#N/A</v>
      </c>
      <c r="DL844" s="665" t="e">
        <f>INDEX(AX835:BE836,MATCH(AW844,AV835:AV836,0),MATCH(DL839,AX833:BE833,0))*(INDEX(AK841:AT848,MATCH(DL839,AI841:AI848,0),MATCH(DL840,AK840:AT840,0)))</f>
        <v>#N/A</v>
      </c>
      <c r="DM844" s="665" t="e">
        <f>INDEX(AX835:BE836,MATCH(AW844,AV835:AV836,0),MATCH(DM839,AX833:BE833,0))*(INDEX(AK841:AT848,MATCH(DM839,AI841:AI848,0),MATCH(DM840,AK840:AT840,0)))</f>
        <v>#N/A</v>
      </c>
      <c r="DN844" s="665" t="e">
        <f>INDEX(AX835:BE836,MATCH(AW844,AV835:AV836,0),MATCH(DN839,AX833:BE833,0))*(INDEX(AK841:AT848,MATCH(DN839,AI841:AI848,0),MATCH(DN840,AK840:AT840,0)))</f>
        <v>#N/A</v>
      </c>
      <c r="DO844" s="665" t="e">
        <f>INDEX(AX835:BE836,MATCH(AW844,AV835:AV836,0),MATCH(DO839,AX833:BE833,0))*(INDEX(AK841:AT848,MATCH(DO839,AI841:AI848,0),MATCH(DO840,AK840:AT840,0)))</f>
        <v>#N/A</v>
      </c>
      <c r="DP844" s="665" t="e">
        <f>INDEX(AX835:BE836,MATCH(AW844,AV835:AV836,0),MATCH(DP839,AX833:BE833,0))*(INDEX(AK841:AT848,MATCH(DP839,AI841:AI848,0),MATCH(DP840,AK840:AT840,0)))</f>
        <v>#N/A</v>
      </c>
      <c r="DQ844" s="643" t="e">
        <f>SUM(AX844:DP844)=#REF!</f>
        <v>#REF!</v>
      </c>
      <c r="DR844" s="749">
        <v>2026</v>
      </c>
      <c r="DS844" s="665" t="e">
        <f>IF(DR844&gt;DS839,AX843-AX844,0)</f>
        <v>#REF!</v>
      </c>
      <c r="DT844" s="665" t="e">
        <f>IF(DR844&gt;DT839,AY843-AY844,0)</f>
        <v>#N/A</v>
      </c>
      <c r="DU844" s="665" t="e">
        <f>IF(DR844&gt;DU839,AZ843-AZ844,0)</f>
        <v>#N/A</v>
      </c>
      <c r="DV844" s="665" t="e">
        <f>IF(DR844&gt;DV839,BA843-BA844,0)</f>
        <v>#N/A</v>
      </c>
      <c r="DW844" s="665" t="e">
        <f>IF(DR844&gt;DW839,BB843-BB844,0)</f>
        <v>#N/A</v>
      </c>
      <c r="DX844" s="665" t="e">
        <f>IF(DR844&gt;DX839,BC843-BC844,0)</f>
        <v>#N/A</v>
      </c>
      <c r="DY844" s="665" t="e">
        <f>IF(DR844&gt;DY839,BD843-BD844,0)</f>
        <v>#N/A</v>
      </c>
      <c r="DZ844" s="665" t="e">
        <f>IF(DR844&gt;DZ839,BE843-BE844,0)</f>
        <v>#N/A</v>
      </c>
      <c r="EA844" s="665" t="e">
        <f>IF(DR844&gt;EA839,BF843-BF844,0)</f>
        <v>#N/A</v>
      </c>
      <c r="EB844" s="665" t="e">
        <f>IF(DR844&gt;EB839,BG843-BG844,0)</f>
        <v>#N/A</v>
      </c>
      <c r="EC844" s="665" t="e">
        <f>IF(DR844&gt;EC839,BH843-BH844,0)</f>
        <v>#N/A</v>
      </c>
      <c r="ED844" s="665" t="e">
        <f>IF(DR844&gt;ED839,BI843-BI844,0)</f>
        <v>#N/A</v>
      </c>
      <c r="EE844" s="665" t="e">
        <f>IF(DR844&gt;EE839,BJ843-BJ844,0)</f>
        <v>#N/A</v>
      </c>
      <c r="EF844" s="665" t="e">
        <f>IF(DR844&gt;EF839,BK843-BK844,0)</f>
        <v>#N/A</v>
      </c>
      <c r="EG844" s="665" t="e">
        <f>IF(DR844&gt;EG839,BL843-BL844,0)</f>
        <v>#N/A</v>
      </c>
      <c r="EH844" s="665" t="e">
        <f>IF(DR844&gt;EH839,BM843-BM844,0)</f>
        <v>#N/A</v>
      </c>
      <c r="EI844" s="665" t="e">
        <f>IF(DR844&gt;EI839,BN843-BN844,0)</f>
        <v>#N/A</v>
      </c>
      <c r="EJ844" s="665" t="e">
        <f>IF(DR844&gt;EJ839,BO843-BO844,0)</f>
        <v>#N/A</v>
      </c>
      <c r="EK844" s="665" t="e">
        <f>IF(DR844&gt;EK839,BP843-BP844,0)</f>
        <v>#N/A</v>
      </c>
      <c r="EL844" s="665" t="e">
        <f>IF(DR844&gt;EL839,BQ843-BQ844,0)</f>
        <v>#N/A</v>
      </c>
      <c r="EM844" s="665" t="e">
        <f>IF(DR844&gt;EM839,BR843-BR844,0)</f>
        <v>#N/A</v>
      </c>
      <c r="EN844" s="665">
        <f>IF(DR844&gt;EN839,BS843-BS844,0)</f>
        <v>0</v>
      </c>
      <c r="EO844" s="665">
        <f>IF(DR844&gt;EO839,BT843-BT844,0)</f>
        <v>0</v>
      </c>
      <c r="EP844" s="665">
        <f>IF(DR844&gt;EP839,BU843-BU844,0)</f>
        <v>0</v>
      </c>
      <c r="EQ844" s="665">
        <f>IF(DR844&gt;EQ839,BV843-BV844,0)</f>
        <v>0</v>
      </c>
      <c r="ER844" s="665">
        <f>IF(DR844&gt;ER839,BW843-BW844,0)</f>
        <v>0</v>
      </c>
      <c r="ES844" s="665">
        <f>IF(DR844&gt;ES839,BX843-BX844,0)</f>
        <v>0</v>
      </c>
      <c r="ET844" s="665">
        <f>IF(DR844&gt;ET839,BY843-BY844,0)</f>
        <v>0</v>
      </c>
      <c r="EU844" s="665">
        <f>IF(DR844&gt;EU839,BZ843-BZ844,0)</f>
        <v>0</v>
      </c>
      <c r="EV844" s="665">
        <f>IF(DR844&gt;EV839,CA843-CA844,0)</f>
        <v>0</v>
      </c>
      <c r="EW844" s="665">
        <f>IF(DR844&gt;EW839,CB843-CB844,0)</f>
        <v>0</v>
      </c>
      <c r="EX844" s="665">
        <f>IF(DR844&gt;EX839,CC843-CC844,0)</f>
        <v>0</v>
      </c>
      <c r="EY844" s="665">
        <f>IF(DR844&gt;EY839,CD843-CD844,0)</f>
        <v>0</v>
      </c>
      <c r="EZ844" s="665">
        <f>IF(DR844&gt;EZ839,CE843-CE844,0)</f>
        <v>0</v>
      </c>
      <c r="FA844" s="665">
        <f>IF(DR844&gt;FA839,CF843-CF844,0)</f>
        <v>0</v>
      </c>
      <c r="FB844" s="665">
        <f>IF(DR844&gt;FB839,CG843-CG844,0)</f>
        <v>0</v>
      </c>
      <c r="FC844" s="665">
        <f>IF(DR844&gt;FC839,CH843-CH844,0)</f>
        <v>0</v>
      </c>
      <c r="FD844" s="665">
        <f>IF(DR844&gt;FD839,CI843-CI844,0)</f>
        <v>0</v>
      </c>
      <c r="FE844" s="665">
        <f>IF(DR844&gt;FE839,CJ843-CJ844,0)</f>
        <v>0</v>
      </c>
      <c r="FF844" s="665">
        <f>IF(DR844&gt;FF839,CK843-CK844,0)</f>
        <v>0</v>
      </c>
      <c r="FG844" s="665">
        <f>IF(DR844&gt;FG839,CL843-CL844,0)</f>
        <v>0</v>
      </c>
      <c r="FH844" s="665">
        <f>IF(DR844&gt;FH839,CM843-CM844,0)</f>
        <v>0</v>
      </c>
      <c r="FI844" s="665">
        <f>IF(DR844&gt;FI839,CN843-CN844,0)</f>
        <v>0</v>
      </c>
      <c r="FJ844" s="665">
        <f>IF(DR844&gt;FJ839,CO843-CO844,0)</f>
        <v>0</v>
      </c>
      <c r="FK844" s="665">
        <f>IF(DR844&gt;FK839,CP843-CP844,0)</f>
        <v>0</v>
      </c>
      <c r="FL844" s="665">
        <f>IF(DR844&gt;FL839,CQ843-CQ844,0)</f>
        <v>0</v>
      </c>
      <c r="FM844" s="665">
        <f>IF(DR844&gt;FM839,CR843-CR844,0)</f>
        <v>0</v>
      </c>
      <c r="FN844" s="665">
        <f>IF(DR844&gt;FN839,CS843-CS844,0)</f>
        <v>0</v>
      </c>
      <c r="FO844" s="665">
        <f>IF(DR844&gt;FO839,CT843-CT844,0)</f>
        <v>0</v>
      </c>
      <c r="FP844" s="665">
        <f>IF(DR844&gt;FP839,CU843-CU844,0)</f>
        <v>0</v>
      </c>
      <c r="FQ844" s="665">
        <f>IF(DR844&gt;FQ839,CV843-CV844,0)</f>
        <v>0</v>
      </c>
      <c r="FR844" s="665">
        <f>IF(DR844&gt;FR839,CW843-CW844,0)</f>
        <v>0</v>
      </c>
      <c r="FS844" s="665">
        <f>IF(DR844&gt;FS839,CX843-CX844,0)</f>
        <v>0</v>
      </c>
      <c r="FT844" s="665">
        <f>IF(DR844&gt;FT839,CY843-CY844,0)</f>
        <v>0</v>
      </c>
      <c r="FU844" s="665">
        <f>IF(DR844&gt;FU839,CZ843-CZ844,0)</f>
        <v>0</v>
      </c>
      <c r="FV844" s="665">
        <f>IF(DR844&gt;FV839,DA843-DA844,0)</f>
        <v>0</v>
      </c>
      <c r="FW844" s="665">
        <f>IF(DR844&gt;FW839,DB843-DB844,0)</f>
        <v>0</v>
      </c>
      <c r="FX844" s="665">
        <f>IF(DR844&gt;FX839,DC843-DC844,0)</f>
        <v>0</v>
      </c>
      <c r="FY844" s="665">
        <f>IF(DR844&gt;FY839,DD843-DD844,0)</f>
        <v>0</v>
      </c>
      <c r="FZ844" s="665">
        <f>IF(DR844&gt;FZ839,DE843-DE844,0)</f>
        <v>0</v>
      </c>
      <c r="GA844" s="665">
        <f>IF(DR844&gt;GA839,DF843-DF844,0)</f>
        <v>0</v>
      </c>
      <c r="GB844" s="665">
        <f>IF(DR844&gt;GB839,DG843-DG844,0)</f>
        <v>0</v>
      </c>
      <c r="GC844" s="665">
        <f>IF(DR844&gt;GC839,DH843-DH844,0)</f>
        <v>0</v>
      </c>
      <c r="GD844" s="665">
        <f>IF(DR844&gt;GD839,DI843-DI844,0)</f>
        <v>0</v>
      </c>
      <c r="GE844" s="665">
        <f>IF(DR844&gt;GE839,DJ843-DJ844,0)</f>
        <v>0</v>
      </c>
      <c r="GF844" s="665">
        <f>IF(DR844&gt;GF839,DK843-DK844,0)</f>
        <v>0</v>
      </c>
      <c r="GG844" s="665">
        <f>IF(DR844&gt;GG839,DL843-DL844,0)</f>
        <v>0</v>
      </c>
      <c r="GH844" s="665">
        <f>IF(DR844&gt;GH839,DM843-DM844,0)</f>
        <v>0</v>
      </c>
      <c r="GI844" s="665">
        <f>IF(DR844&gt;GI839,DN843-DN844,0)</f>
        <v>0</v>
      </c>
      <c r="GJ844" s="665">
        <f>IF(DR844&gt;GJ839,DO843-DO844,0)</f>
        <v>0</v>
      </c>
      <c r="GK844" s="665">
        <f>IF(DR844&gt;GK839,DP843-DP844,0)</f>
        <v>0</v>
      </c>
      <c r="GL844" s="665" t="e">
        <f>SUM(DS844:GK844)+SUM(#REF!)=#REF!</f>
        <v>#REF!</v>
      </c>
      <c r="GM844" s="667"/>
      <c r="GN844" s="749">
        <v>2026</v>
      </c>
      <c r="GO844" s="664" t="e">
        <f>SUMIF(DS840:GK840,GO840,DS844:GK844)</f>
        <v>#REF!</v>
      </c>
      <c r="GP844" s="668" t="e">
        <f>SUMIF(DS840:GK840,GP840,DS844:GK844)</f>
        <v>#N/A</v>
      </c>
      <c r="GQ844" s="668" t="e">
        <f>SUMIF(DS840:GK840,GQ840,DS844:GK844)</f>
        <v>#N/A</v>
      </c>
      <c r="GR844" s="668" t="e">
        <f>SUMIF(DS840:GK840,GR840,DS844:GK844)</f>
        <v>#N/A</v>
      </c>
      <c r="GS844" s="668" t="e">
        <f>SUMIF(DS840:GK840,GS840,DS844:GK844)</f>
        <v>#N/A</v>
      </c>
      <c r="GT844" s="668" t="e">
        <f>SUMIF(DS840:GK840,GT840,DS844:GK844)</f>
        <v>#N/A</v>
      </c>
      <c r="GU844" s="668" t="e">
        <f>SUMIF(DS840:GK840,GU840,DS844:GK844)</f>
        <v>#N/A</v>
      </c>
      <c r="GV844" s="668" t="e">
        <f>SUMIF(DS840:GK840,GV840,DS844:GK844)</f>
        <v>#N/A</v>
      </c>
      <c r="GW844" s="668" t="e">
        <f>SUMIF(DS840:GK840,GW840,DS844:GK844)</f>
        <v>#N/A</v>
      </c>
      <c r="GX844" s="668" t="e">
        <f>SUMIF(DS840:GK840,GX840,DS844:GK844)</f>
        <v>#N/A</v>
      </c>
      <c r="GY844" s="668" t="e">
        <f>SUMIF(DS840:GK840,GY840,DS844:GK844)</f>
        <v>#N/A</v>
      </c>
      <c r="GZ844" s="646" t="e">
        <f>SUM(GO844:GY844)=(#REF!-SUM(#REF!))</f>
        <v>#REF!</v>
      </c>
    </row>
    <row r="845" spans="1:234" hidden="1" x14ac:dyDescent="0.25">
      <c r="A845" s="643" t="s">
        <v>208</v>
      </c>
      <c r="AI845" s="664">
        <v>2027</v>
      </c>
      <c r="AJ845" s="664">
        <v>0</v>
      </c>
      <c r="AK845" s="665">
        <f>IFERROR(#REF!/#REF!,0)</f>
        <v>0</v>
      </c>
      <c r="AL845" s="665">
        <f>IFERROR(#REF!/#REF!,0)</f>
        <v>0</v>
      </c>
      <c r="AM845" s="665">
        <f>IFERROR(#REF!/#REF!,0)</f>
        <v>0</v>
      </c>
      <c r="AN845" s="669">
        <f>IFERROR(#REF!/#REF!,0)</f>
        <v>0</v>
      </c>
      <c r="AO845" s="669">
        <f>IFERROR(#REF!/#REF!,0)</f>
        <v>0</v>
      </c>
      <c r="AP845" s="669">
        <f>IFERROR(#REF!/#REF!,0)</f>
        <v>0</v>
      </c>
      <c r="AQ845" s="669">
        <f>IFERROR(#REF!/#REF!,0)</f>
        <v>0</v>
      </c>
      <c r="AR845" s="669">
        <f>IFERROR(#REF!/#REF!,0)</f>
        <v>0</v>
      </c>
      <c r="AS845" s="669">
        <f>IFERROR(#REF!/#REF!,0)</f>
        <v>0</v>
      </c>
      <c r="AT845" s="669">
        <f>IFERROR(#REF!/#REF!,0)</f>
        <v>0</v>
      </c>
      <c r="AU845" s="666"/>
      <c r="AW845" s="749">
        <v>2027</v>
      </c>
      <c r="AX845" s="665" t="e">
        <f>#REF!</f>
        <v>#REF!</v>
      </c>
      <c r="AY845" s="665" t="e">
        <f>INDEX(AX835:BE836,MATCH(AW845,AV835:AV836,0),MATCH(AY839,AX833:BE833,0))*(INDEX(AK841:AT848,MATCH(AY839,AI841:AI848,0),MATCH(AY840,AK840:AT840,0)))</f>
        <v>#N/A</v>
      </c>
      <c r="AZ845" s="665" t="e">
        <f>INDEX(AX835:BE836,MATCH(AW845,AV835:AV836,0),MATCH(AZ839,AX833:BE833,0))*(INDEX(AK841:AT848,MATCH(AZ839,AI841:AI848,0),MATCH(AZ840,AK840:AT840,0)))</f>
        <v>#N/A</v>
      </c>
      <c r="BA845" s="665" t="e">
        <f>INDEX(AX835:BE836,MATCH(AW845,AV835:AV836,0),MATCH(BA839,AX833:BE833,0))*(INDEX(AK841:AT848,MATCH(BA839,AI841:AI848,0),MATCH(BA840,AK840:AT840,0)))</f>
        <v>#N/A</v>
      </c>
      <c r="BB845" s="665" t="e">
        <f>INDEX(AX835:BE836,MATCH(AW845,AV835:AV836,0),MATCH(BB839,AX833:BE833,0))*(INDEX(AK841:AT848,MATCH(BB839,AI841:AI848,0),MATCH(BB840,AK840:AT840,0)))</f>
        <v>#N/A</v>
      </c>
      <c r="BC845" s="665" t="e">
        <f>INDEX(AX835:BE836,MATCH(AW845,AV835:AV836,0),MATCH(BC839,AX833:BE833,0))*(INDEX(AK841:AT848,MATCH(BC839,AI841:AI848,0),MATCH(BC840,AK840:AT840,0)))</f>
        <v>#N/A</v>
      </c>
      <c r="BD845" s="665" t="e">
        <f>INDEX(AX835:BE836,MATCH(AW845,AV835:AV836,0),MATCH(BD839,AX833:BE833,0))*(INDEX(AK841:AT848,MATCH(BD839,AI841:AI848,0),MATCH(BD840,AK840:AT840,0)))</f>
        <v>#N/A</v>
      </c>
      <c r="BE845" s="665" t="e">
        <f>INDEX(AX835:BE836,MATCH(AW845,AV835:AV836,0),MATCH(BE839,AX833:BE833,0))*(INDEX(AK841:AT848,MATCH(BE839,AI841:AI848,0),MATCH(BE840,AK840:AT840,0)))</f>
        <v>#N/A</v>
      </c>
      <c r="BF845" s="665" t="e">
        <f>INDEX(AX835:BE836,MATCH(AW845,AV835:AV836,0),MATCH(BF839,AX833:BE833,0))*(INDEX(AK841:AT848,MATCH(BF839,AI841:AI848,0),MATCH(BF840,AK840:AT840,0)))</f>
        <v>#N/A</v>
      </c>
      <c r="BG845" s="665" t="e">
        <f>INDEX(AX835:BE836,MATCH(AW845,AV835:AV836,0),MATCH(BG839,AX833:BE833,0))*(INDEX(AK841:AT848,MATCH(BG839,AI841:AI848,0),MATCH(BG840,AK840:AT840,0)))</f>
        <v>#N/A</v>
      </c>
      <c r="BH845" s="665" t="e">
        <f>INDEX(AX835:BE836,MATCH(AW845,AV835:AV836,0),MATCH(BH839,AX833:BE833,0))*(INDEX(AK841:AT848,MATCH(BH839,AI841:AI848,0),MATCH(BH840,AK840:AT840,0)))</f>
        <v>#N/A</v>
      </c>
      <c r="BI845" s="665" t="e">
        <f>INDEX(AX835:BE836,MATCH(AW845,AV835:AV836,0),MATCH(BI839,AX833:BE833,0))*(INDEX(AK841:AT848,MATCH(BI839,AI841:AI848,0),MATCH(BI840,AK840:AT840,0)))</f>
        <v>#N/A</v>
      </c>
      <c r="BJ845" s="665" t="e">
        <f>INDEX(AX835:BE836,MATCH(AW845,AV835:AV836,0),MATCH(BJ839,AX833:BE833,0))*(INDEX(AK841:AT848,MATCH(BJ839,AI841:AI848,0),MATCH(BJ840,AK840:AT840,0)))</f>
        <v>#N/A</v>
      </c>
      <c r="BK845" s="665" t="e">
        <f>INDEX(AX835:BE836,MATCH(AW845,AV835:AV836,0),MATCH(BK839,AX833:BE833,0))*(INDEX(AK841:AT848,MATCH(BK839,AI841:AI848,0),MATCH(BK840,AK840:AT840,0)))</f>
        <v>#N/A</v>
      </c>
      <c r="BL845" s="665" t="e">
        <f>INDEX(AX835:BE836,MATCH(AW845,AV835:AV836,0),MATCH(BL839,AX833:BE833,0))*(INDEX(AK841:AT848,MATCH(BL839,AI841:AI848,0),MATCH(BL840,AK840:AT840,0)))</f>
        <v>#N/A</v>
      </c>
      <c r="BM845" s="665" t="e">
        <f>INDEX(AX835:BE836,MATCH(AW845,AV835:AV836,0),MATCH(BM839,AX833:BE833,0))*(INDEX(AK841:AT848,MATCH(BM839,AI841:AI848,0),MATCH(BM840,AK840:AT840,0)))</f>
        <v>#N/A</v>
      </c>
      <c r="BN845" s="665" t="e">
        <f>INDEX(AX835:BE836,MATCH(AW845,AV835:AV836,0),MATCH(BN839,AX833:BE833,0))*(INDEX(AK841:AT848,MATCH(BN839,AI841:AI848,0),MATCH(BN840,AK840:AT840,0)))</f>
        <v>#N/A</v>
      </c>
      <c r="BO845" s="665" t="e">
        <f>INDEX(AX835:BE836,MATCH(AW845,AV835:AV836,0),MATCH(BO839,AX833:BE833,0))*(INDEX(AK841:AT848,MATCH(BO839,AI841:AI848,0),MATCH(BO840,AK840:AT840,0)))</f>
        <v>#N/A</v>
      </c>
      <c r="BP845" s="665" t="e">
        <f>INDEX(AX835:BE836,MATCH(AW845,AV835:AV836,0),MATCH(BP839,AX833:BE833,0))*(INDEX(AK841:AT848,MATCH(BP839,AI841:AI848,0),MATCH(BP840,AK840:AT840,0)))</f>
        <v>#N/A</v>
      </c>
      <c r="BQ845" s="665" t="e">
        <f>INDEX(AX835:BE836,MATCH(AW845,AV835:AV836,0),MATCH(BQ839,AX833:BE833,0))*(INDEX(AK841:AT848,MATCH(BQ839,AI841:AI848,0),MATCH(BQ840,AK840:AT840,0)))</f>
        <v>#N/A</v>
      </c>
      <c r="BR845" s="665" t="e">
        <f>INDEX(AX835:BE836,MATCH(AW845,AV835:AV836,0),MATCH(BR839,AX833:BE833,0))*(INDEX(AK841:AT848,MATCH(BR839,AI841:AI848,0),MATCH(BR840,AK840:AT840,0)))</f>
        <v>#N/A</v>
      </c>
      <c r="BS845" s="665" t="e">
        <f>INDEX(AX835:BE836,MATCH(AW845,AV835:AV836,0),MATCH(BS839,AX833:BE833,0))*(INDEX(AK841:AT848,MATCH(BS839,AI841:AI848,0),MATCH(BS840,AK840:AT840,0)))</f>
        <v>#N/A</v>
      </c>
      <c r="BT845" s="665" t="e">
        <f>INDEX(AX835:BE836,MATCH(AW845,AV835:AV836,0),MATCH(BT839,AX833:BE833,0))*(INDEX(AK841:AT848,MATCH(BT839,AI841:AI848,0),MATCH(BT840,AK840:AT840,0)))</f>
        <v>#N/A</v>
      </c>
      <c r="BU845" s="665" t="e">
        <f>INDEX(AX835:BE836,MATCH(AW845,AV835:AV836,0),MATCH(BU839,AX833:BE833,0))*(INDEX(AK841:AT848,MATCH(BU839,AI841:AI848,0),MATCH(BU840,AK840:AT840,0)))</f>
        <v>#N/A</v>
      </c>
      <c r="BV845" s="665" t="e">
        <f>INDEX(AX835:BE836,MATCH(AW845,AV835:AV836,0),MATCH(BV839,AX833:BE833,0))*(INDEX(AK841:AT848,MATCH(BV839,AI841:AI848,0),MATCH(BV840,AK840:AT840,0)))</f>
        <v>#N/A</v>
      </c>
      <c r="BW845" s="665" t="e">
        <f>INDEX(AX835:BE836,MATCH(AW845,AV835:AV836,0),MATCH(BW839,AX833:BE833,0))*(INDEX(AK841:AT848,MATCH(BW839,AI841:AI848,0),MATCH(BW840,AK840:AT840,0)))</f>
        <v>#N/A</v>
      </c>
      <c r="BX845" s="665" t="e">
        <f>INDEX(AX835:BE836,MATCH(AW845,AV835:AV836,0),MATCH(BX839,AX833:BE833,0))*(INDEX(AK841:AT848,MATCH(BX839,AI841:AI848,0),MATCH(BX840,AK840:AT840,0)))</f>
        <v>#N/A</v>
      </c>
      <c r="BY845" s="665" t="e">
        <f>INDEX(AX835:BE836,MATCH(AW845,AV835:AV836,0),MATCH(BY839,AX833:BE833,0))*(INDEX(AK841:AT848,MATCH(BY839,AI841:AI848,0),MATCH(BY840,AK840:AT840,0)))</f>
        <v>#N/A</v>
      </c>
      <c r="BZ845" s="665" t="e">
        <f>INDEX(AX835:BE836,MATCH(AW845,AV835:AV836,0),MATCH(BZ839,AX833:BE833,0))*(INDEX(AK841:AT848,MATCH(BZ839,AI841:AI848,0),MATCH(BZ840,AK840:AT840,0)))</f>
        <v>#N/A</v>
      </c>
      <c r="CA845" s="665" t="e">
        <f>INDEX(AX835:BE836,MATCH(AW845,AV835:AV836,0),MATCH(CA839,AX833:BE833,0))*(INDEX(AK841:AT848,MATCH(CA839,AI841:AI848,0),MATCH(CA840,AK840:AT840,0)))</f>
        <v>#N/A</v>
      </c>
      <c r="CB845" s="665" t="e">
        <f>INDEX(AX835:BE836,MATCH(AW845,AV835:AV836,0),MATCH(CB839,AX833:BE833,0))*(INDEX(AK841:AT848,MATCH(CB839,AI841:AI848,0),MATCH(CB840,AK840:AT840,0)))</f>
        <v>#N/A</v>
      </c>
      <c r="CC845" s="665" t="e">
        <f>INDEX(AX835:BE836,MATCH(AW845,AV835:AV836,0),MATCH(CC839,AX833:BE833,0))*(INDEX(AK841:AT848,MATCH(CC839,AI841:AI848,0),MATCH(CC840,AK840:AT840,0)))</f>
        <v>#N/A</v>
      </c>
      <c r="CD845" s="665" t="e">
        <f>INDEX(AX835:BE836,MATCH(AW845,AV835:AV836,0),MATCH(CD839,AX833:BE833,0))*(INDEX(AK841:AT848,MATCH(CD839,AI841:AI848,0),MATCH(CD840,AK840:AT840,0)))</f>
        <v>#N/A</v>
      </c>
      <c r="CE845" s="665" t="e">
        <f>INDEX(AX835:BE836,MATCH(AW845,AV835:AV836,0),MATCH(CE839,AX833:BE833,0))*(INDEX(AK841:AT848,MATCH(CE839,AI841:AI848,0),MATCH(CE840,AK840:AT840,0)))</f>
        <v>#N/A</v>
      </c>
      <c r="CF845" s="665" t="e">
        <f>INDEX(AX835:BE836,MATCH(AW845,AV835:AV836,0),MATCH(CF839,AX833:BE833,0))*(INDEX(AK841:AT848,MATCH(CF839,AI841:AI848,0),MATCH(CF840,AK840:AT840,0)))</f>
        <v>#N/A</v>
      </c>
      <c r="CG845" s="665" t="e">
        <f>INDEX(AX835:BE836,MATCH(AW845,AV835:AV836,0),MATCH(CG839,AX833:BE833,0))*(INDEX(AK841:AT848,MATCH(CG839,AI841:AI848,0),MATCH(CG840,AK840:AT840,0)))</f>
        <v>#N/A</v>
      </c>
      <c r="CH845" s="665" t="e">
        <f>INDEX(AX835:BE836,MATCH(AW845,AV835:AV836,0),MATCH(CH839,AX833:BE833,0))*(INDEX(AK841:AT848,MATCH(CH839,AI841:AI848,0),MATCH(CH840,AK840:AT840,0)))</f>
        <v>#N/A</v>
      </c>
      <c r="CI845" s="665" t="e">
        <f>INDEX(AX835:BE836,MATCH(AW845,AV835:AV836,0),MATCH(CI839,AX833:BE833,0))*(INDEX(AK841:AT848,MATCH(CI839,AI841:AI848,0),MATCH(CI840,AK840:AT840,0)))</f>
        <v>#N/A</v>
      </c>
      <c r="CJ845" s="665" t="e">
        <f>INDEX(AX835:BE836,MATCH(AW845,AV835:AV836,0),MATCH(CJ839,AX833:BE833,0))*(INDEX(AK841:AT848,MATCH(CJ839,AI841:AI848,0),MATCH(CJ840,AK840:AT840,0)))</f>
        <v>#N/A</v>
      </c>
      <c r="CK845" s="665" t="e">
        <f>INDEX(AX835:BE836,MATCH(AW845,AV835:AV836,0),MATCH(CK839,AX833:BE833,0))*(INDEX(AK841:AT848,MATCH(CK839,AI841:AI848,0),MATCH(CK840,AK840:AT840,0)))</f>
        <v>#N/A</v>
      </c>
      <c r="CL845" s="665" t="e">
        <f>INDEX(AX835:BE836,MATCH(AW845,AV835:AV836,0),MATCH(CL839,AX833:BE833,0))*(INDEX(AK841:AT848,MATCH(CL839,AI841:AI848,0),MATCH(CL840,AK840:AT840,0)))</f>
        <v>#N/A</v>
      </c>
      <c r="CM845" s="665" t="e">
        <f>INDEX(AX835:BE836,MATCH(AW845,AV835:AV836,0),MATCH(CM839,AX833:BE833,0))*(INDEX(AK841:AT848,MATCH(CM839,AI841:AI848,0),MATCH(CM840,AK840:AT840,0)))</f>
        <v>#N/A</v>
      </c>
      <c r="CN845" s="665" t="e">
        <f>INDEX(AX835:BE836,MATCH(AW845,AV835:AV836,0),MATCH(CN839,AX833:BE833,0))*(INDEX(AK841:AT848,MATCH(CN839,AI841:AI848,0),MATCH(CN840,AK840:AT840,0)))</f>
        <v>#N/A</v>
      </c>
      <c r="CO845" s="665" t="e">
        <f>INDEX(AX835:BE836,MATCH(AW845,AV835:AV836,0),MATCH(CO839,AX833:BE833,0))*(INDEX(AK841:AT848,MATCH(CO839,AI841:AI848,0),MATCH(CO840,AK840:AT840,0)))</f>
        <v>#N/A</v>
      </c>
      <c r="CP845" s="665" t="e">
        <f>INDEX(AX835:BE836,MATCH(AW845,AV835:AV836,0),MATCH(CP839,AX833:BE833,0))*(INDEX(AK841:AT848,MATCH(CP839,AI841:AI848,0),MATCH(CP840,AK840:AT840,0)))</f>
        <v>#N/A</v>
      </c>
      <c r="CQ845" s="665" t="e">
        <f>INDEX(AX835:BE836,MATCH(AW845,AV835:AV836,0),MATCH(CQ839,AX833:BE833,0))*(INDEX(AK841:AT848,MATCH(CQ839,AI841:AI848,0),MATCH(CQ840,AK840:AT840,0)))</f>
        <v>#N/A</v>
      </c>
      <c r="CR845" s="665" t="e">
        <f>INDEX(AX835:BE836,MATCH(AW845,AV835:AV836,0),MATCH(CR839,AX833:BE833,0))*(INDEX(AK841:AT848,MATCH(CR839,AI841:AI848,0),MATCH(CR840,AK840:AT840,0)))</f>
        <v>#N/A</v>
      </c>
      <c r="CS845" s="665" t="e">
        <f>INDEX(AX835:BE836,MATCH(AW845,AV835:AV836,0),MATCH(CS839,AX833:BE833,0))*(INDEX(AK841:AT848,MATCH(CS839,AI841:AI848,0),MATCH(CS840,AK840:AT840,0)))</f>
        <v>#N/A</v>
      </c>
      <c r="CT845" s="665" t="e">
        <f>INDEX(AX835:BE836,MATCH(AW845,AV835:AV836,0),MATCH(CT839,AX833:BE833,0))*(INDEX(AK841:AT848,MATCH(CT839,AI841:AI848,0),MATCH(CT840,AK840:AT840,0)))</f>
        <v>#N/A</v>
      </c>
      <c r="CU845" s="665" t="e">
        <f>INDEX(AX835:BE836,MATCH(AW845,AV835:AV836,0),MATCH(CU839,AX833:BE833,0))*(INDEX(AK841:AT848,MATCH(CU839,AI841:AI848,0),MATCH(CU840,AK840:AT840,0)))</f>
        <v>#N/A</v>
      </c>
      <c r="CV845" s="665" t="e">
        <f>INDEX(AX835:BE836,MATCH(AW845,AV835:AV836,0),MATCH(CV839,AX833:BE833,0))*(INDEX(AK841:AT848,MATCH(CV839,AI841:AI848,0),MATCH(CV840,AK840:AT840,0)))</f>
        <v>#N/A</v>
      </c>
      <c r="CW845" s="665" t="e">
        <f>INDEX(AX835:BE836,MATCH(AW845,AV835:AV836,0),MATCH(CW839,AX833:BE833,0))*(INDEX(AK841:AT848,MATCH(CW839,AI841:AI848,0),MATCH(CW840,AK840:AT840,0)))</f>
        <v>#N/A</v>
      </c>
      <c r="CX845" s="665" t="e">
        <f>INDEX(AX835:BE836,MATCH(AW845,AV835:AV836,0),MATCH(CX839,AX833:BE833,0))*(INDEX(AK841:AT848,MATCH(CX839,AI841:AI848,0),MATCH(CX840,AK840:AT840,0)))</f>
        <v>#N/A</v>
      </c>
      <c r="CY845" s="665" t="e">
        <f>INDEX(AX835:BE836,MATCH(AW845,AV835:AV836,0),MATCH(CY839,AX833:BE833,0))*(INDEX(AK841:AT848,MATCH(CY839,AI841:AI848,0),MATCH(CY840,AK840:AT840,0)))</f>
        <v>#N/A</v>
      </c>
      <c r="CZ845" s="665" t="e">
        <f>INDEX(AX835:BE836,MATCH(AW845,AV835:AV836,0),MATCH(CZ839,AX833:BE833,0))*(INDEX(AK841:AT848,MATCH(CZ839,AI841:AI848,0),MATCH(CZ840,AK840:AT840,0)))</f>
        <v>#N/A</v>
      </c>
      <c r="DA845" s="665" t="e">
        <f>INDEX(AX835:BE836,MATCH(AW845,AV835:AV836,0),MATCH(DA839,AX833:BE833,0))*(INDEX(AK841:AT848,MATCH(DA839,AI841:AI848,0),MATCH(DA840,AK840:AT840,0)))</f>
        <v>#N/A</v>
      </c>
      <c r="DB845" s="665" t="e">
        <f>INDEX(AX835:BE836,MATCH(AW845,AV835:AV836,0),MATCH(DB839,AX833:BE833,0))*(INDEX(AK841:AT848,MATCH(DB839,AI841:AI848,0),MATCH(DB840,AK840:AT840,0)))</f>
        <v>#N/A</v>
      </c>
      <c r="DC845" s="665" t="e">
        <f>INDEX(AX835:BE836,MATCH(AW845,AV835:AV836,0),MATCH(DC839,AX833:BE833,0))*(INDEX(AK841:AT848,MATCH(DC839,AI841:AI848,0),MATCH(DC840,AK840:AT840,0)))</f>
        <v>#N/A</v>
      </c>
      <c r="DD845" s="665" t="e">
        <f>INDEX(AX835:BE836,MATCH(AW845,AV835:AV836,0),MATCH(DD839,AX833:BE833,0))*(INDEX(AK841:AT848,MATCH(DD839,AI841:AI848,0),MATCH(DD840,AK840:AT840,0)))</f>
        <v>#N/A</v>
      </c>
      <c r="DE845" s="665" t="e">
        <f>INDEX(AX835:BE836,MATCH(AW845,AV835:AV836,0),MATCH(DE839,AX833:BE833,0))*(INDEX(AK841:AT848,MATCH(DE839,AI841:AI848,0),MATCH(DE840,AK840:AT840,0)))</f>
        <v>#N/A</v>
      </c>
      <c r="DF845" s="665" t="e">
        <f>INDEX(AX835:BE836,MATCH(AW845,AV835:AV836,0),MATCH(DF839,AX833:BE833,0))*(INDEX(AK841:AT848,MATCH(DF839,AI841:AI848,0),MATCH(DF840,AK840:AT840,0)))</f>
        <v>#N/A</v>
      </c>
      <c r="DG845" s="665" t="e">
        <f>INDEX(AX835:BE836,MATCH(AW845,AV835:AV836,0),MATCH(DG839,AX833:BE833,0))*(INDEX(AK841:AT848,MATCH(DG839,AI841:AI848,0),MATCH(DG840,AK840:AT840,0)))</f>
        <v>#N/A</v>
      </c>
      <c r="DH845" s="665" t="e">
        <f>INDEX(AX835:BE836,MATCH(AW845,AV835:AV836,0),MATCH(DH839,AX833:BE833,0))*(INDEX(AK841:AT848,MATCH(DH839,AI841:AI848,0),MATCH(DH840,AK840:AT840,0)))</f>
        <v>#N/A</v>
      </c>
      <c r="DI845" s="665" t="e">
        <f>INDEX(AX835:BE836,MATCH(AW845,AV835:AV836,0),MATCH(DI839,AX833:BE833,0))*(INDEX(AK841:AT848,MATCH(DI839,AI841:AI848,0),MATCH(DI840,AK840:AT840,0)))</f>
        <v>#N/A</v>
      </c>
      <c r="DJ845" s="665" t="e">
        <f>INDEX(AX835:BE836,MATCH(AW845,AV835:AV836,0),MATCH(DJ839,AX833:BE833,0))*(INDEX(AK841:AT848,MATCH(DJ839,AI841:AI848,0),MATCH(DJ840,AK840:AT840,0)))</f>
        <v>#N/A</v>
      </c>
      <c r="DK845" s="665" t="e">
        <f>INDEX(AX835:BE836,MATCH(AW845,AV835:AV836,0),MATCH(DK839,AX833:BE833,0))*(INDEX(AK841:AT848,MATCH(DK839,AI841:AI848,0),MATCH(DK840,AK840:AT840,0)))</f>
        <v>#N/A</v>
      </c>
      <c r="DL845" s="665" t="e">
        <f>INDEX(AX835:BE836,MATCH(AW845,AV835:AV836,0),MATCH(DL839,AX833:BE833,0))*(INDEX(AK841:AT848,MATCH(DL839,AI841:AI848,0),MATCH(DL840,AK840:AT840,0)))</f>
        <v>#N/A</v>
      </c>
      <c r="DM845" s="665" t="e">
        <f>INDEX(AX835:BE836,MATCH(AW845,AV835:AV836,0),MATCH(DM839,AX833:BE833,0))*(INDEX(AK841:AT848,MATCH(DM839,AI841:AI848,0),MATCH(DM840,AK840:AT840,0)))</f>
        <v>#N/A</v>
      </c>
      <c r="DN845" s="665" t="e">
        <f>INDEX(AX835:BE836,MATCH(AW845,AV835:AV836,0),MATCH(DN839,AX833:BE833,0))*(INDEX(AK841:AT848,MATCH(DN839,AI841:AI848,0),MATCH(DN840,AK840:AT840,0)))</f>
        <v>#N/A</v>
      </c>
      <c r="DO845" s="665" t="e">
        <f>INDEX(AX835:BE836,MATCH(AW845,AV835:AV836,0),MATCH(DO839,AX833:BE833,0))*(INDEX(AK841:AT848,MATCH(DO839,AI841:AI848,0),MATCH(DO840,AK840:AT840,0)))</f>
        <v>#N/A</v>
      </c>
      <c r="DP845" s="665" t="e">
        <f>INDEX(AX835:BE836,MATCH(AW845,AV835:AV836,0),MATCH(DP839,AX833:BE833,0))*(INDEX(AK841:AT848,MATCH(DP839,AI841:AI848,0),MATCH(DP840,AK840:AT840,0)))</f>
        <v>#N/A</v>
      </c>
      <c r="DQ845" s="643" t="e">
        <f>SUM(AX845:DP845)=#REF!</f>
        <v>#REF!</v>
      </c>
      <c r="DR845" s="749">
        <v>2027</v>
      </c>
      <c r="DS845" s="665" t="e">
        <f>IF(DR845&gt;DS839,AX844-AX845,0)</f>
        <v>#REF!</v>
      </c>
      <c r="DT845" s="665" t="e">
        <f>IF(DR845&gt;DT839,AY844-AY845,0)</f>
        <v>#N/A</v>
      </c>
      <c r="DU845" s="665" t="e">
        <f>IF(DR845&gt;DU839,AZ844-AZ845,0)</f>
        <v>#N/A</v>
      </c>
      <c r="DV845" s="665" t="e">
        <f>IF(DR845&gt;DV839,BA844-BA845,0)</f>
        <v>#N/A</v>
      </c>
      <c r="DW845" s="665" t="e">
        <f>IF(DR845&gt;DW839,BB844-BB845,0)</f>
        <v>#N/A</v>
      </c>
      <c r="DX845" s="665" t="e">
        <f>IF(DR845&gt;DX839,BC844-BC845,0)</f>
        <v>#N/A</v>
      </c>
      <c r="DY845" s="665" t="e">
        <f>IF(DR845&gt;DY839,BD844-BD845,0)</f>
        <v>#N/A</v>
      </c>
      <c r="DZ845" s="665" t="e">
        <f>IF(DR845&gt;DZ839,BE844-BE845,0)</f>
        <v>#N/A</v>
      </c>
      <c r="EA845" s="665" t="e">
        <f>IF(DR845&gt;EA839,BF844-BF845,0)</f>
        <v>#N/A</v>
      </c>
      <c r="EB845" s="665" t="e">
        <f>IF(DR845&gt;EB839,BG844-BG845,0)</f>
        <v>#N/A</v>
      </c>
      <c r="EC845" s="665" t="e">
        <f>IF(DR845&gt;EC839,BH844-BH845,0)</f>
        <v>#N/A</v>
      </c>
      <c r="ED845" s="665" t="e">
        <f>IF(DR845&gt;ED839,BI844-BI845,0)</f>
        <v>#N/A</v>
      </c>
      <c r="EE845" s="665" t="e">
        <f>IF(DR845&gt;EE839,BJ844-BJ845,0)</f>
        <v>#N/A</v>
      </c>
      <c r="EF845" s="665" t="e">
        <f>IF(DR845&gt;EF839,BK844-BK845,0)</f>
        <v>#N/A</v>
      </c>
      <c r="EG845" s="665" t="e">
        <f>IF(DR845&gt;EG839,BL844-BL845,0)</f>
        <v>#N/A</v>
      </c>
      <c r="EH845" s="665" t="e">
        <f>IF(DR845&gt;EH839,BM844-BM845,0)</f>
        <v>#N/A</v>
      </c>
      <c r="EI845" s="665" t="e">
        <f>IF(DR845&gt;EI839,BN844-BN845,0)</f>
        <v>#N/A</v>
      </c>
      <c r="EJ845" s="665" t="e">
        <f>IF(DR845&gt;EJ839,BO844-BO845,0)</f>
        <v>#N/A</v>
      </c>
      <c r="EK845" s="665" t="e">
        <f>IF(DR845&gt;EK839,BP844-BP845,0)</f>
        <v>#N/A</v>
      </c>
      <c r="EL845" s="665" t="e">
        <f>IF(DR845&gt;EL839,BQ844-BQ845,0)</f>
        <v>#N/A</v>
      </c>
      <c r="EM845" s="665" t="e">
        <f>IF(DR845&gt;EM839,BR844-BR845,0)</f>
        <v>#N/A</v>
      </c>
      <c r="EN845" s="665" t="e">
        <f>IF(DR845&gt;EN839,BS844-BS845,0)</f>
        <v>#N/A</v>
      </c>
      <c r="EO845" s="665" t="e">
        <f>IF(DR845&gt;EO839,BT844-BT845,0)</f>
        <v>#N/A</v>
      </c>
      <c r="EP845" s="665" t="e">
        <f>IF(DR845&gt;EP839,BU844-BU845,0)</f>
        <v>#N/A</v>
      </c>
      <c r="EQ845" s="665" t="e">
        <f>IF(DR845&gt;EQ839,BV844-BV845,0)</f>
        <v>#N/A</v>
      </c>
      <c r="ER845" s="665" t="e">
        <f>IF(DR845&gt;ER839,BW844-BW845,0)</f>
        <v>#N/A</v>
      </c>
      <c r="ES845" s="665" t="e">
        <f>IF(DR845&gt;ES839,BX844-BX845,0)</f>
        <v>#N/A</v>
      </c>
      <c r="ET845" s="665" t="e">
        <f>IF(DR845&gt;ET839,BY844-BY845,0)</f>
        <v>#N/A</v>
      </c>
      <c r="EU845" s="665" t="e">
        <f>IF(DR845&gt;EU839,BZ844-BZ845,0)</f>
        <v>#N/A</v>
      </c>
      <c r="EV845" s="665" t="e">
        <f>IF(DR845&gt;EV839,CA844-CA845,0)</f>
        <v>#N/A</v>
      </c>
      <c r="EW845" s="665" t="e">
        <f>IF(DR845&gt;EW839,CB844-CB845,0)</f>
        <v>#N/A</v>
      </c>
      <c r="EX845" s="665">
        <f>IF(DR845&gt;EX839,CC844-CC845,0)</f>
        <v>0</v>
      </c>
      <c r="EY845" s="665">
        <f>IF(DR845&gt;EY839,CD844-CD845,0)</f>
        <v>0</v>
      </c>
      <c r="EZ845" s="665">
        <f>IF(DR845&gt;EZ839,CE844-CE845,0)</f>
        <v>0</v>
      </c>
      <c r="FA845" s="665">
        <f>IF(DR845&gt;FA839,CF844-CF845,0)</f>
        <v>0</v>
      </c>
      <c r="FB845" s="665">
        <f>IF(DR845&gt;FB839,CG844-CG845,0)</f>
        <v>0</v>
      </c>
      <c r="FC845" s="665">
        <f>IF(DR845&gt;FC839,CH844-CH845,0)</f>
        <v>0</v>
      </c>
      <c r="FD845" s="665">
        <f>IF(DR845&gt;FD839,CI844-CI845,0)</f>
        <v>0</v>
      </c>
      <c r="FE845" s="665">
        <f>IF(DR845&gt;FE839,CJ844-CJ845,0)</f>
        <v>0</v>
      </c>
      <c r="FF845" s="665">
        <f>IF(DR845&gt;FF839,CK844-CK845,0)</f>
        <v>0</v>
      </c>
      <c r="FG845" s="665">
        <f>IF(DR845&gt;FG839,CL844-CL845,0)</f>
        <v>0</v>
      </c>
      <c r="FH845" s="665">
        <f>IF(DR845&gt;FH839,CM844-CM845,0)</f>
        <v>0</v>
      </c>
      <c r="FI845" s="665">
        <f>IF(DR845&gt;FI839,CN844-CN845,0)</f>
        <v>0</v>
      </c>
      <c r="FJ845" s="665">
        <f>IF(DR845&gt;FJ839,CO844-CO845,0)</f>
        <v>0</v>
      </c>
      <c r="FK845" s="665">
        <f>IF(DR845&gt;FK839,CP844-CP845,0)</f>
        <v>0</v>
      </c>
      <c r="FL845" s="665">
        <f>IF(DR845&gt;FL839,CQ844-CQ845,0)</f>
        <v>0</v>
      </c>
      <c r="FM845" s="665">
        <f>IF(DR845&gt;FM839,CR844-CR845,0)</f>
        <v>0</v>
      </c>
      <c r="FN845" s="665">
        <f>IF(DR845&gt;FN839,CS844-CS845,0)</f>
        <v>0</v>
      </c>
      <c r="FO845" s="665">
        <f>IF(DR845&gt;FO839,CT844-CT845,0)</f>
        <v>0</v>
      </c>
      <c r="FP845" s="665">
        <f>IF(DR845&gt;FP839,CU844-CU845,0)</f>
        <v>0</v>
      </c>
      <c r="FQ845" s="665">
        <f>IF(DR845&gt;FQ839,CV844-CV845,0)</f>
        <v>0</v>
      </c>
      <c r="FR845" s="665">
        <f>IF(DR845&gt;FR839,CW844-CW845,0)</f>
        <v>0</v>
      </c>
      <c r="FS845" s="665">
        <f>IF(DR845&gt;FS839,CX844-CX845,0)</f>
        <v>0</v>
      </c>
      <c r="FT845" s="665">
        <f>IF(DR845&gt;FT839,CY844-CY845,0)</f>
        <v>0</v>
      </c>
      <c r="FU845" s="665">
        <f>IF(DR845&gt;FU839,CZ844-CZ845,0)</f>
        <v>0</v>
      </c>
      <c r="FV845" s="665">
        <f>IF(DR845&gt;FV839,DA844-DA845,0)</f>
        <v>0</v>
      </c>
      <c r="FW845" s="665">
        <f>IF(DR845&gt;FW839,DB844-DB845,0)</f>
        <v>0</v>
      </c>
      <c r="FX845" s="665">
        <f>IF(DR845&gt;FX839,DC844-DC845,0)</f>
        <v>0</v>
      </c>
      <c r="FY845" s="665">
        <f>IF(DR845&gt;FY839,DD844-DD845,0)</f>
        <v>0</v>
      </c>
      <c r="FZ845" s="665">
        <f>IF(DR845&gt;FZ839,DE844-DE845,0)</f>
        <v>0</v>
      </c>
      <c r="GA845" s="665">
        <f>IF(DR845&gt;GA839,DF844-DF845,0)</f>
        <v>0</v>
      </c>
      <c r="GB845" s="665">
        <f>IF(DR845&gt;GB839,DG844-DG845,0)</f>
        <v>0</v>
      </c>
      <c r="GC845" s="665">
        <f>IF(DR845&gt;GC839,DH844-DH845,0)</f>
        <v>0</v>
      </c>
      <c r="GD845" s="665">
        <f>IF(DR845&gt;GD839,DI844-DI845,0)</f>
        <v>0</v>
      </c>
      <c r="GE845" s="665">
        <f>IF(DR845&gt;GE839,DJ844-DJ845,0)</f>
        <v>0</v>
      </c>
      <c r="GF845" s="665">
        <f>IF(DR845&gt;GF839,DK844-DK845,0)</f>
        <v>0</v>
      </c>
      <c r="GG845" s="665">
        <f>IF(DR845&gt;GG839,DL844-DL845,0)</f>
        <v>0</v>
      </c>
      <c r="GH845" s="665">
        <f>IF(DR845&gt;GH839,DM844-DM845,0)</f>
        <v>0</v>
      </c>
      <c r="GI845" s="665">
        <f>IF(DR845&gt;GI839,DN844-DN845,0)</f>
        <v>0</v>
      </c>
      <c r="GJ845" s="665">
        <f>IF(DR845&gt;GJ839,DO844-DO845,0)</f>
        <v>0</v>
      </c>
      <c r="GK845" s="665">
        <f>IF(DR845&gt;GK839,DP844-DP845,0)</f>
        <v>0</v>
      </c>
      <c r="GL845" s="665" t="e">
        <f>SUM(DS845:GK845)+SUM(#REF!)=#REF!</f>
        <v>#REF!</v>
      </c>
      <c r="GM845" s="667"/>
      <c r="GN845" s="749">
        <v>2027</v>
      </c>
      <c r="GO845" s="664" t="e">
        <f>SUMIF(DS840:GK840,GO840,DS845:GK845)</f>
        <v>#REF!</v>
      </c>
      <c r="GP845" s="668" t="e">
        <f>SUMIF(DS840:GK840,GP840,DS845:GK845)</f>
        <v>#N/A</v>
      </c>
      <c r="GQ845" s="668" t="e">
        <f>SUMIF(DS840:GK840,GQ840,DS845:GK845)</f>
        <v>#N/A</v>
      </c>
      <c r="GR845" s="668" t="e">
        <f>SUMIF(DS840:GK840,GR840,DS845:GK845)</f>
        <v>#N/A</v>
      </c>
      <c r="GS845" s="668" t="e">
        <f>SUMIF(DS840:GK840,GS840,DS845:GK845)</f>
        <v>#N/A</v>
      </c>
      <c r="GT845" s="668" t="e">
        <f>SUMIF(DS840:GK840,GT840,DS845:GK845)</f>
        <v>#N/A</v>
      </c>
      <c r="GU845" s="668" t="e">
        <f>SUMIF(DS840:GK840,GU840,DS845:GK845)</f>
        <v>#N/A</v>
      </c>
      <c r="GV845" s="668" t="e">
        <f>SUMIF(DS840:GK840,GV840,DS845:GK845)</f>
        <v>#N/A</v>
      </c>
      <c r="GW845" s="668" t="e">
        <f>SUMIF(DS840:GK840,GW840,DS845:GK845)</f>
        <v>#N/A</v>
      </c>
      <c r="GX845" s="668" t="e">
        <f>SUMIF(DS840:GK840,GX840,DS845:GK845)</f>
        <v>#N/A</v>
      </c>
      <c r="GY845" s="668" t="e">
        <f>SUMIF(DS840:GK840,GY840,DS845:GK845)</f>
        <v>#N/A</v>
      </c>
      <c r="GZ845" s="646" t="e">
        <f>SUM(GO845:GY845)=(#REF!-SUM(#REF!))</f>
        <v>#REF!</v>
      </c>
    </row>
    <row r="846" spans="1:234" hidden="1" x14ac:dyDescent="0.25">
      <c r="A846" s="643" t="s">
        <v>208</v>
      </c>
      <c r="AI846" s="664">
        <v>2028</v>
      </c>
      <c r="AJ846" s="664">
        <v>0</v>
      </c>
      <c r="AK846" s="665">
        <f>IFERROR(#REF!/#REF!,0)</f>
        <v>0</v>
      </c>
      <c r="AL846" s="665">
        <f>IFERROR(#REF!/#REF!,0)</f>
        <v>0</v>
      </c>
      <c r="AM846" s="665">
        <f>IFERROR(#REF!/#REF!,0)</f>
        <v>0</v>
      </c>
      <c r="AN846" s="669">
        <f>IFERROR(#REF!/#REF!,0)</f>
        <v>0</v>
      </c>
      <c r="AO846" s="669">
        <f>IFERROR(#REF!/#REF!,0)</f>
        <v>0</v>
      </c>
      <c r="AP846" s="669">
        <f>IFERROR(#REF!/#REF!,0)</f>
        <v>0</v>
      </c>
      <c r="AQ846" s="669">
        <f>IFERROR(#REF!/#REF!,0)</f>
        <v>0</v>
      </c>
      <c r="AR846" s="669">
        <f>IFERROR(#REF!/#REF!,0)</f>
        <v>0</v>
      </c>
      <c r="AS846" s="669">
        <f>IFERROR(#REF!/#REF!,0)</f>
        <v>0</v>
      </c>
      <c r="AT846" s="669">
        <f>IFERROR(#REF!/#REF!,0)</f>
        <v>0</v>
      </c>
      <c r="AU846" s="666"/>
      <c r="AW846" s="749">
        <v>2028</v>
      </c>
      <c r="AX846" s="665" t="e">
        <f>#REF!</f>
        <v>#REF!</v>
      </c>
      <c r="AY846" s="665" t="e">
        <f>INDEX(AX835:BE836,MATCH(AW846,AV835:AV836,0),MATCH(AY839,AX833:BE833,0))*(INDEX(AK841:AT848,MATCH(AY839,AI841:AI848,0),MATCH(AY840,AK840:AT840,0)))</f>
        <v>#N/A</v>
      </c>
      <c r="AZ846" s="665" t="e">
        <f>INDEX(AX835:BE836,MATCH(AW846,AV835:AV836,0),MATCH(AZ839,AX833:BE833,0))*(INDEX(AK841:AT848,MATCH(AZ839,AI841:AI848,0),MATCH(AZ840,AK840:AT840,0)))</f>
        <v>#N/A</v>
      </c>
      <c r="BA846" s="665" t="e">
        <f>INDEX(AX835:BE836,MATCH(AW846,AV835:AV836,0),MATCH(BA839,AX833:BE833,0))*(INDEX(AK841:AT848,MATCH(BA839,AI841:AI848,0),MATCH(BA840,AK840:AT840,0)))</f>
        <v>#N/A</v>
      </c>
      <c r="BB846" s="665" t="e">
        <f>INDEX(AX835:BE836,MATCH(AW846,AV835:AV836,0),MATCH(BB839,AX833:BE833,0))*(INDEX(AK841:AT848,MATCH(BB839,AI841:AI848,0),MATCH(BB840,AK840:AT840,0)))</f>
        <v>#N/A</v>
      </c>
      <c r="BC846" s="665" t="e">
        <f>INDEX(AX835:BE836,MATCH(AW846,AV835:AV836,0),MATCH(BC839,AX833:BE833,0))*(INDEX(AK841:AT848,MATCH(BC839,AI841:AI848,0),MATCH(BC840,AK840:AT840,0)))</f>
        <v>#N/A</v>
      </c>
      <c r="BD846" s="665" t="e">
        <f>INDEX(AX835:BE836,MATCH(AW846,AV835:AV836,0),MATCH(BD839,AX833:BE833,0))*(INDEX(AK841:AT848,MATCH(BD839,AI841:AI848,0),MATCH(BD840,AK840:AT840,0)))</f>
        <v>#N/A</v>
      </c>
      <c r="BE846" s="665" t="e">
        <f>INDEX(AX835:BE836,MATCH(AW846,AV835:AV836,0),MATCH(BE839,AX833:BE833,0))*(INDEX(AK841:AT848,MATCH(BE839,AI841:AI848,0),MATCH(BE840,AK840:AT840,0)))</f>
        <v>#N/A</v>
      </c>
      <c r="BF846" s="665" t="e">
        <f>INDEX(AX835:BE836,MATCH(AW846,AV835:AV836,0),MATCH(BF839,AX833:BE833,0))*(INDEX(AK841:AT848,MATCH(BF839,AI841:AI848,0),MATCH(BF840,AK840:AT840,0)))</f>
        <v>#N/A</v>
      </c>
      <c r="BG846" s="665" t="e">
        <f>INDEX(AX835:BE836,MATCH(AW846,AV835:AV836,0),MATCH(BG839,AX833:BE833,0))*(INDEX(AK841:AT848,MATCH(BG839,AI841:AI848,0),MATCH(BG840,AK840:AT840,0)))</f>
        <v>#N/A</v>
      </c>
      <c r="BH846" s="665" t="e">
        <f>INDEX(AX835:BE836,MATCH(AW846,AV835:AV836,0),MATCH(BH839,AX833:BE833,0))*(INDEX(AK841:AT848,MATCH(BH839,AI841:AI848,0),MATCH(BH840,AK840:AT840,0)))</f>
        <v>#N/A</v>
      </c>
      <c r="BI846" s="665" t="e">
        <f>INDEX(AX835:BE836,MATCH(AW846,AV835:AV836,0),MATCH(BI839,AX833:BE833,0))*(INDEX(AK841:AT848,MATCH(BI839,AI841:AI848,0),MATCH(BI840,AK840:AT840,0)))</f>
        <v>#N/A</v>
      </c>
      <c r="BJ846" s="665" t="e">
        <f>INDEX(AX835:BE836,MATCH(AW846,AV835:AV836,0),MATCH(BJ839,AX833:BE833,0))*(INDEX(AK841:AT848,MATCH(BJ839,AI841:AI848,0),MATCH(BJ840,AK840:AT840,0)))</f>
        <v>#N/A</v>
      </c>
      <c r="BK846" s="665" t="e">
        <f>INDEX(AX835:BE836,MATCH(AW846,AV835:AV836,0),MATCH(BK839,AX833:BE833,0))*(INDEX(AK841:AT848,MATCH(BK839,AI841:AI848,0),MATCH(BK840,AK840:AT840,0)))</f>
        <v>#N/A</v>
      </c>
      <c r="BL846" s="665" t="e">
        <f>INDEX(AX835:BE836,MATCH(AW846,AV835:AV836,0),MATCH(BL839,AX833:BE833,0))*(INDEX(AK841:AT848,MATCH(BL839,AI841:AI848,0),MATCH(BL840,AK840:AT840,0)))</f>
        <v>#N/A</v>
      </c>
      <c r="BM846" s="665" t="e">
        <f>INDEX(AX835:BE836,MATCH(AW846,AV835:AV836,0),MATCH(BM839,AX833:BE833,0))*(INDEX(AK841:AT848,MATCH(BM839,AI841:AI848,0),MATCH(BM840,AK840:AT840,0)))</f>
        <v>#N/A</v>
      </c>
      <c r="BN846" s="665" t="e">
        <f>INDEX(AX835:BE836,MATCH(AW846,AV835:AV836,0),MATCH(BN839,AX833:BE833,0))*(INDEX(AK841:AT848,MATCH(BN839,AI841:AI848,0),MATCH(BN840,AK840:AT840,0)))</f>
        <v>#N/A</v>
      </c>
      <c r="BO846" s="665" t="e">
        <f>INDEX(AX835:BE836,MATCH(AW846,AV835:AV836,0),MATCH(BO839,AX833:BE833,0))*(INDEX(AK841:AT848,MATCH(BO839,AI841:AI848,0),MATCH(BO840,AK840:AT840,0)))</f>
        <v>#N/A</v>
      </c>
      <c r="BP846" s="665" t="e">
        <f>INDEX(AX835:BE836,MATCH(AW846,AV835:AV836,0),MATCH(BP839,AX833:BE833,0))*(INDEX(AK841:AT848,MATCH(BP839,AI841:AI848,0),MATCH(BP840,AK840:AT840,0)))</f>
        <v>#N/A</v>
      </c>
      <c r="BQ846" s="665" t="e">
        <f>INDEX(AX835:BE836,MATCH(AW846,AV835:AV836,0),MATCH(BQ839,AX833:BE833,0))*(INDEX(AK841:AT848,MATCH(BQ839,AI841:AI848,0),MATCH(BQ840,AK840:AT840,0)))</f>
        <v>#N/A</v>
      </c>
      <c r="BR846" s="665" t="e">
        <f>INDEX(AX835:BE836,MATCH(AW846,AV835:AV836,0),MATCH(BR839,AX833:BE833,0))*(INDEX(AK841:AT848,MATCH(BR839,AI841:AI848,0),MATCH(BR840,AK840:AT840,0)))</f>
        <v>#N/A</v>
      </c>
      <c r="BS846" s="665" t="e">
        <f>INDEX(AX835:BE836,MATCH(AW846,AV835:AV836,0),MATCH(BS839,AX833:BE833,0))*(INDEX(AK841:AT848,MATCH(BS839,AI841:AI848,0),MATCH(BS840,AK840:AT840,0)))</f>
        <v>#N/A</v>
      </c>
      <c r="BT846" s="665" t="e">
        <f>INDEX(AX835:BE836,MATCH(AW846,AV835:AV836,0),MATCH(BT839,AX833:BE833,0))*(INDEX(AK841:AT848,MATCH(BT839,AI841:AI848,0),MATCH(BT840,AK840:AT840,0)))</f>
        <v>#N/A</v>
      </c>
      <c r="BU846" s="665" t="e">
        <f>INDEX(AX835:BE836,MATCH(AW846,AV835:AV836,0),MATCH(BU839,AX833:BE833,0))*(INDEX(AK841:AT848,MATCH(BU839,AI841:AI848,0),MATCH(BU840,AK840:AT840,0)))</f>
        <v>#N/A</v>
      </c>
      <c r="BV846" s="665" t="e">
        <f>INDEX(AX835:BE836,MATCH(AW846,AV835:AV836,0),MATCH(BV839,AX833:BE833,0))*(INDEX(AK841:AT848,MATCH(BV839,AI841:AI848,0),MATCH(BV840,AK840:AT840,0)))</f>
        <v>#N/A</v>
      </c>
      <c r="BW846" s="665" t="e">
        <f>INDEX(AX835:BE836,MATCH(AW846,AV835:AV836,0),MATCH(BW839,AX833:BE833,0))*(INDEX(AK841:AT848,MATCH(BW839,AI841:AI848,0),MATCH(BW840,AK840:AT840,0)))</f>
        <v>#N/A</v>
      </c>
      <c r="BX846" s="665" t="e">
        <f>INDEX(AX835:BE836,MATCH(AW846,AV835:AV836,0),MATCH(BX839,AX833:BE833,0))*(INDEX(AK841:AT848,MATCH(BX839,AI841:AI848,0),MATCH(BX840,AK840:AT840,0)))</f>
        <v>#N/A</v>
      </c>
      <c r="BY846" s="665" t="e">
        <f>INDEX(AX835:BE836,MATCH(AW846,AV835:AV836,0),MATCH(BY839,AX833:BE833,0))*(INDEX(AK841:AT848,MATCH(BY839,AI841:AI848,0),MATCH(BY840,AK840:AT840,0)))</f>
        <v>#N/A</v>
      </c>
      <c r="BZ846" s="665" t="e">
        <f>INDEX(AX835:BE836,MATCH(AW846,AV835:AV836,0),MATCH(BZ839,AX833:BE833,0))*(INDEX(AK841:AT848,MATCH(BZ839,AI841:AI848,0),MATCH(BZ840,AK840:AT840,0)))</f>
        <v>#N/A</v>
      </c>
      <c r="CA846" s="665" t="e">
        <f>INDEX(AX835:BE836,MATCH(AW846,AV835:AV836,0),MATCH(CA839,AX833:BE833,0))*(INDEX(AK841:AT848,MATCH(CA839,AI841:AI848,0),MATCH(CA840,AK840:AT840,0)))</f>
        <v>#N/A</v>
      </c>
      <c r="CB846" s="665" t="e">
        <f>INDEX(AX835:BE836,MATCH(AW846,AV835:AV836,0),MATCH(CB839,AX833:BE833,0))*(INDEX(AK841:AT848,MATCH(CB839,AI841:AI848,0),MATCH(CB840,AK840:AT840,0)))</f>
        <v>#N/A</v>
      </c>
      <c r="CC846" s="665" t="e">
        <f>INDEX(AX835:BE836,MATCH(AW846,AV835:AV836,0),MATCH(CC839,AX833:BE833,0))*(INDEX(AK841:AT848,MATCH(CC839,AI841:AI848,0),MATCH(CC840,AK840:AT840,0)))</f>
        <v>#N/A</v>
      </c>
      <c r="CD846" s="665" t="e">
        <f>INDEX(AX835:BE836,MATCH(AW846,AV835:AV836,0),MATCH(CD839,AX833:BE833,0))*(INDEX(AK841:AT848,MATCH(CD839,AI841:AI848,0),MATCH(CD840,AK840:AT840,0)))</f>
        <v>#N/A</v>
      </c>
      <c r="CE846" s="665" t="e">
        <f>INDEX(AX835:BE836,MATCH(AW846,AV835:AV836,0),MATCH(CE839,AX833:BE833,0))*(INDEX(AK841:AT848,MATCH(CE839,AI841:AI848,0),MATCH(CE840,AK840:AT840,0)))</f>
        <v>#N/A</v>
      </c>
      <c r="CF846" s="665" t="e">
        <f>INDEX(AX835:BE836,MATCH(AW846,AV835:AV836,0),MATCH(CF839,AX833:BE833,0))*(INDEX(AK841:AT848,MATCH(CF839,AI841:AI848,0),MATCH(CF840,AK840:AT840,0)))</f>
        <v>#N/A</v>
      </c>
      <c r="CG846" s="665" t="e">
        <f>INDEX(AX835:BE836,MATCH(AW846,AV835:AV836,0),MATCH(CG839,AX833:BE833,0))*(INDEX(AK841:AT848,MATCH(CG839,AI841:AI848,0),MATCH(CG840,AK840:AT840,0)))</f>
        <v>#N/A</v>
      </c>
      <c r="CH846" s="665" t="e">
        <f>INDEX(AX835:BE836,MATCH(AW846,AV835:AV836,0),MATCH(CH839,AX833:BE833,0))*(INDEX(AK841:AT848,MATCH(CH839,AI841:AI848,0),MATCH(CH840,AK840:AT840,0)))</f>
        <v>#N/A</v>
      </c>
      <c r="CI846" s="665" t="e">
        <f>INDEX(AX835:BE836,MATCH(AW846,AV835:AV836,0),MATCH(CI839,AX833:BE833,0))*(INDEX(AK841:AT848,MATCH(CI839,AI841:AI848,0),MATCH(CI840,AK840:AT840,0)))</f>
        <v>#N/A</v>
      </c>
      <c r="CJ846" s="665" t="e">
        <f>INDEX(AX835:BE836,MATCH(AW846,AV835:AV836,0),MATCH(CJ839,AX833:BE833,0))*(INDEX(AK841:AT848,MATCH(CJ839,AI841:AI848,0),MATCH(CJ840,AK840:AT840,0)))</f>
        <v>#N/A</v>
      </c>
      <c r="CK846" s="665" t="e">
        <f>INDEX(AX835:BE836,MATCH(AW846,AV835:AV836,0),MATCH(CK839,AX833:BE833,0))*(INDEX(AK841:AT848,MATCH(CK839,AI841:AI848,0),MATCH(CK840,AK840:AT840,0)))</f>
        <v>#N/A</v>
      </c>
      <c r="CL846" s="665" t="e">
        <f>INDEX(AX835:BE836,MATCH(AW846,AV835:AV836,0),MATCH(CL839,AX833:BE833,0))*(INDEX(AK841:AT848,MATCH(CL839,AI841:AI848,0),MATCH(CL840,AK840:AT840,0)))</f>
        <v>#N/A</v>
      </c>
      <c r="CM846" s="665" t="e">
        <f>INDEX(AX835:BE836,MATCH(AW846,AV835:AV836,0),MATCH(CM839,AX833:BE833,0))*(INDEX(AK841:AT848,MATCH(CM839,AI841:AI848,0),MATCH(CM840,AK840:AT840,0)))</f>
        <v>#N/A</v>
      </c>
      <c r="CN846" s="665" t="e">
        <f>INDEX(AX835:BE836,MATCH(AW846,AV835:AV836,0),MATCH(CN839,AX833:BE833,0))*(INDEX(AK841:AT848,MATCH(CN839,AI841:AI848,0),MATCH(CN840,AK840:AT840,0)))</f>
        <v>#N/A</v>
      </c>
      <c r="CO846" s="665" t="e">
        <f>INDEX(AX835:BE836,MATCH(AW846,AV835:AV836,0),MATCH(CO839,AX833:BE833,0))*(INDEX(AK841:AT848,MATCH(CO839,AI841:AI848,0),MATCH(CO840,AK840:AT840,0)))</f>
        <v>#N/A</v>
      </c>
      <c r="CP846" s="665" t="e">
        <f>INDEX(AX835:BE836,MATCH(AW846,AV835:AV836,0),MATCH(CP839,AX833:BE833,0))*(INDEX(AK841:AT848,MATCH(CP839,AI841:AI848,0),MATCH(CP840,AK840:AT840,0)))</f>
        <v>#N/A</v>
      </c>
      <c r="CQ846" s="665" t="e">
        <f>INDEX(AX835:BE836,MATCH(AW846,AV835:AV836,0),MATCH(CQ839,AX833:BE833,0))*(INDEX(AK841:AT848,MATCH(CQ839,AI841:AI848,0),MATCH(CQ840,AK840:AT840,0)))</f>
        <v>#N/A</v>
      </c>
      <c r="CR846" s="665" t="e">
        <f>INDEX(AX835:BE836,MATCH(AW846,AV835:AV836,0),MATCH(CR839,AX833:BE833,0))*(INDEX(AK841:AT848,MATCH(CR839,AI841:AI848,0),MATCH(CR840,AK840:AT840,0)))</f>
        <v>#N/A</v>
      </c>
      <c r="CS846" s="665" t="e">
        <f>INDEX(AX835:BE836,MATCH(AW846,AV835:AV836,0),MATCH(CS839,AX833:BE833,0))*(INDEX(AK841:AT848,MATCH(CS839,AI841:AI848,0),MATCH(CS840,AK840:AT840,0)))</f>
        <v>#N/A</v>
      </c>
      <c r="CT846" s="665" t="e">
        <f>INDEX(AX835:BE836,MATCH(AW846,AV835:AV836,0),MATCH(CT839,AX833:BE833,0))*(INDEX(AK841:AT848,MATCH(CT839,AI841:AI848,0),MATCH(CT840,AK840:AT840,0)))</f>
        <v>#N/A</v>
      </c>
      <c r="CU846" s="665" t="e">
        <f>INDEX(AX835:BE836,MATCH(AW846,AV835:AV836,0),MATCH(CU839,AX833:BE833,0))*(INDEX(AK841:AT848,MATCH(CU839,AI841:AI848,0),MATCH(CU840,AK840:AT840,0)))</f>
        <v>#N/A</v>
      </c>
      <c r="CV846" s="665" t="e">
        <f>INDEX(AX835:BE836,MATCH(AW846,AV835:AV836,0),MATCH(CV839,AX833:BE833,0))*(INDEX(AK841:AT848,MATCH(CV839,AI841:AI848,0),MATCH(CV840,AK840:AT840,0)))</f>
        <v>#N/A</v>
      </c>
      <c r="CW846" s="665" t="e">
        <f>INDEX(AX835:BE836,MATCH(AW846,AV835:AV836,0),MATCH(CW839,AX833:BE833,0))*(INDEX(AK841:AT848,MATCH(CW839,AI841:AI848,0),MATCH(CW840,AK840:AT840,0)))</f>
        <v>#N/A</v>
      </c>
      <c r="CX846" s="665" t="e">
        <f>INDEX(AX835:BE836,MATCH(AW846,AV835:AV836,0),MATCH(CX839,AX833:BE833,0))*(INDEX(AK841:AT848,MATCH(CX839,AI841:AI848,0),MATCH(CX840,AK840:AT840,0)))</f>
        <v>#N/A</v>
      </c>
      <c r="CY846" s="665" t="e">
        <f>INDEX(AX835:BE836,MATCH(AW846,AV835:AV836,0),MATCH(CY839,AX833:BE833,0))*(INDEX(AK841:AT848,MATCH(CY839,AI841:AI848,0),MATCH(CY840,AK840:AT840,0)))</f>
        <v>#N/A</v>
      </c>
      <c r="CZ846" s="665" t="e">
        <f>INDEX(AX835:BE836,MATCH(AW846,AV835:AV836,0),MATCH(CZ839,AX833:BE833,0))*(INDEX(AK841:AT848,MATCH(CZ839,AI841:AI848,0),MATCH(CZ840,AK840:AT840,0)))</f>
        <v>#N/A</v>
      </c>
      <c r="DA846" s="665" t="e">
        <f>INDEX(AX835:BE836,MATCH(AW846,AV835:AV836,0),MATCH(DA839,AX833:BE833,0))*(INDEX(AK841:AT848,MATCH(DA839,AI841:AI848,0),MATCH(DA840,AK840:AT840,0)))</f>
        <v>#N/A</v>
      </c>
      <c r="DB846" s="665" t="e">
        <f>INDEX(AX835:BE836,MATCH(AW846,AV835:AV836,0),MATCH(DB839,AX833:BE833,0))*(INDEX(AK841:AT848,MATCH(DB839,AI841:AI848,0),MATCH(DB840,AK840:AT840,0)))</f>
        <v>#N/A</v>
      </c>
      <c r="DC846" s="665" t="e">
        <f>INDEX(AX835:BE836,MATCH(AW846,AV835:AV836,0),MATCH(DC839,AX833:BE833,0))*(INDEX(AK841:AT848,MATCH(DC839,AI841:AI848,0),MATCH(DC840,AK840:AT840,0)))</f>
        <v>#N/A</v>
      </c>
      <c r="DD846" s="665" t="e">
        <f>INDEX(AX835:BE836,MATCH(AW846,AV835:AV836,0),MATCH(DD839,AX833:BE833,0))*(INDEX(AK841:AT848,MATCH(DD839,AI841:AI848,0),MATCH(DD840,AK840:AT840,0)))</f>
        <v>#N/A</v>
      </c>
      <c r="DE846" s="665" t="e">
        <f>INDEX(AX835:BE836,MATCH(AW846,AV835:AV836,0),MATCH(DE839,AX833:BE833,0))*(INDEX(AK841:AT848,MATCH(DE839,AI841:AI848,0),MATCH(DE840,AK840:AT840,0)))</f>
        <v>#N/A</v>
      </c>
      <c r="DF846" s="665" t="e">
        <f>INDEX(AX835:BE836,MATCH(AW846,AV835:AV836,0),MATCH(DF839,AX833:BE833,0))*(INDEX(AK841:AT848,MATCH(DF839,AI841:AI848,0),MATCH(DF840,AK840:AT840,0)))</f>
        <v>#N/A</v>
      </c>
      <c r="DG846" s="665" t="e">
        <f>INDEX(AX835:BE836,MATCH(AW846,AV835:AV836,0),MATCH(DG839,AX833:BE833,0))*(INDEX(AK841:AT848,MATCH(DG839,AI841:AI848,0),MATCH(DG840,AK840:AT840,0)))</f>
        <v>#N/A</v>
      </c>
      <c r="DH846" s="665" t="e">
        <f>INDEX(AX835:BE836,MATCH(AW846,AV835:AV836,0),MATCH(DH839,AX833:BE833,0))*(INDEX(AK841:AT848,MATCH(DH839,AI841:AI848,0),MATCH(DH840,AK840:AT840,0)))</f>
        <v>#N/A</v>
      </c>
      <c r="DI846" s="665" t="e">
        <f>INDEX(AX835:BE836,MATCH(AW846,AV835:AV836,0),MATCH(DI839,AX833:BE833,0))*(INDEX(AK841:AT848,MATCH(DI839,AI841:AI848,0),MATCH(DI840,AK840:AT840,0)))</f>
        <v>#N/A</v>
      </c>
      <c r="DJ846" s="665" t="e">
        <f>INDEX(AX835:BE836,MATCH(AW846,AV835:AV836,0),MATCH(DJ839,AX833:BE833,0))*(INDEX(AK841:AT848,MATCH(DJ839,AI841:AI848,0),MATCH(DJ840,AK840:AT840,0)))</f>
        <v>#N/A</v>
      </c>
      <c r="DK846" s="665" t="e">
        <f>INDEX(AX835:BE836,MATCH(AW846,AV835:AV836,0),MATCH(DK839,AX833:BE833,0))*(INDEX(AK841:AT848,MATCH(DK839,AI841:AI848,0),MATCH(DK840,AK840:AT840,0)))</f>
        <v>#N/A</v>
      </c>
      <c r="DL846" s="665" t="e">
        <f>INDEX(AX835:BE836,MATCH(AW846,AV835:AV836,0),MATCH(DL839,AX833:BE833,0))*(INDEX(AK841:AT848,MATCH(DL839,AI841:AI848,0),MATCH(DL840,AK840:AT840,0)))</f>
        <v>#N/A</v>
      </c>
      <c r="DM846" s="665" t="e">
        <f>INDEX(AX835:BE836,MATCH(AW846,AV835:AV836,0),MATCH(DM839,AX833:BE833,0))*(INDEX(AK841:AT848,MATCH(DM839,AI841:AI848,0),MATCH(DM840,AK840:AT840,0)))</f>
        <v>#N/A</v>
      </c>
      <c r="DN846" s="665" t="e">
        <f>INDEX(AX835:BE836,MATCH(AW846,AV835:AV836,0),MATCH(DN839,AX833:BE833,0))*(INDEX(AK841:AT848,MATCH(DN839,AI841:AI848,0),MATCH(DN840,AK840:AT840,0)))</f>
        <v>#N/A</v>
      </c>
      <c r="DO846" s="665" t="e">
        <f>INDEX(AX835:BE836,MATCH(AW846,AV835:AV836,0),MATCH(DO839,AX833:BE833,0))*(INDEX(AK841:AT848,MATCH(DO839,AI841:AI848,0),MATCH(DO840,AK840:AT840,0)))</f>
        <v>#N/A</v>
      </c>
      <c r="DP846" s="665" t="e">
        <f>INDEX(AX835:BE836,MATCH(AW846,AV835:AV836,0),MATCH(DP839,AX833:BE833,0))*(INDEX(AK841:AT848,MATCH(DP839,AI841:AI848,0),MATCH(DP840,AK840:AT840,0)))</f>
        <v>#N/A</v>
      </c>
      <c r="DQ846" s="643" t="e">
        <f>SUM(AX846:DP846)=#REF!</f>
        <v>#REF!</v>
      </c>
      <c r="DR846" s="749">
        <v>2028</v>
      </c>
      <c r="DS846" s="665" t="e">
        <f>IF(DR846&gt;DS839,AX845-AX846,0)</f>
        <v>#REF!</v>
      </c>
      <c r="DT846" s="665" t="e">
        <f>IF(DR846&gt;DT839,AY845-AY846,0)</f>
        <v>#N/A</v>
      </c>
      <c r="DU846" s="665" t="e">
        <f>IF(DR846&gt;DU839,AZ845-AZ846,0)</f>
        <v>#N/A</v>
      </c>
      <c r="DV846" s="665" t="e">
        <f>IF(DR846&gt;DV839,BA845-BA846,0)</f>
        <v>#N/A</v>
      </c>
      <c r="DW846" s="665" t="e">
        <f>IF(DR846&gt;DW839,BB845-BB846,0)</f>
        <v>#N/A</v>
      </c>
      <c r="DX846" s="665" t="e">
        <f>IF(DR846&gt;DX839,BC845-BC846,0)</f>
        <v>#N/A</v>
      </c>
      <c r="DY846" s="665" t="e">
        <f>IF(DR846&gt;DY839,BD845-BD846,0)</f>
        <v>#N/A</v>
      </c>
      <c r="DZ846" s="665" t="e">
        <f>IF(DR846&gt;DZ839,BE845-BE846,0)</f>
        <v>#N/A</v>
      </c>
      <c r="EA846" s="665" t="e">
        <f>IF(DR846&gt;EA839,BF845-BF846,0)</f>
        <v>#N/A</v>
      </c>
      <c r="EB846" s="665" t="e">
        <f>IF(DR846&gt;EB839,BG845-BG846,0)</f>
        <v>#N/A</v>
      </c>
      <c r="EC846" s="665" t="e">
        <f>IF(DR846&gt;EC839,BH845-BH846,0)</f>
        <v>#N/A</v>
      </c>
      <c r="ED846" s="665" t="e">
        <f>IF(DR846&gt;ED839,BI845-BI846,0)</f>
        <v>#N/A</v>
      </c>
      <c r="EE846" s="665" t="e">
        <f>IF(DR846&gt;EE839,BJ845-BJ846,0)</f>
        <v>#N/A</v>
      </c>
      <c r="EF846" s="665" t="e">
        <f>IF(DR846&gt;EF839,BK845-BK846,0)</f>
        <v>#N/A</v>
      </c>
      <c r="EG846" s="665" t="e">
        <f>IF(DR846&gt;EG839,BL845-BL846,0)</f>
        <v>#N/A</v>
      </c>
      <c r="EH846" s="665" t="e">
        <f>IF(DR846&gt;EH839,BM845-BM846,0)</f>
        <v>#N/A</v>
      </c>
      <c r="EI846" s="665" t="e">
        <f>IF(DR846&gt;EI839,BN845-BN846,0)</f>
        <v>#N/A</v>
      </c>
      <c r="EJ846" s="665" t="e">
        <f>IF(DR846&gt;EJ839,BO845-BO846,0)</f>
        <v>#N/A</v>
      </c>
      <c r="EK846" s="665" t="e">
        <f>IF(DR846&gt;EK839,BP845-BP846,0)</f>
        <v>#N/A</v>
      </c>
      <c r="EL846" s="665" t="e">
        <f>IF(DR846&gt;EL839,BQ845-BQ846,0)</f>
        <v>#N/A</v>
      </c>
      <c r="EM846" s="665" t="e">
        <f>IF(DR846&gt;EM839,BR845-BR846,0)</f>
        <v>#N/A</v>
      </c>
      <c r="EN846" s="665" t="e">
        <f>IF(DR846&gt;EN839,BS845-BS846,0)</f>
        <v>#N/A</v>
      </c>
      <c r="EO846" s="665" t="e">
        <f>IF(DR846&gt;EO839,BT845-BT846,0)</f>
        <v>#N/A</v>
      </c>
      <c r="EP846" s="665" t="e">
        <f>IF(DR846&gt;EP839,BU845-BU846,0)</f>
        <v>#N/A</v>
      </c>
      <c r="EQ846" s="665" t="e">
        <f>IF(DR846&gt;EQ839,BV845-BV846,0)</f>
        <v>#N/A</v>
      </c>
      <c r="ER846" s="665" t="e">
        <f>IF(DR846&gt;ER839,BW845-BW846,0)</f>
        <v>#N/A</v>
      </c>
      <c r="ES846" s="665" t="e">
        <f>IF(DR846&gt;ES839,BX845-BX846,0)</f>
        <v>#N/A</v>
      </c>
      <c r="ET846" s="665" t="e">
        <f>IF(DR846&gt;ET839,BY845-BY846,0)</f>
        <v>#N/A</v>
      </c>
      <c r="EU846" s="665" t="e">
        <f>IF(DR846&gt;EU839,BZ845-BZ846,0)</f>
        <v>#N/A</v>
      </c>
      <c r="EV846" s="665" t="e">
        <f>IF(DR846&gt;EV839,CA845-CA846,0)</f>
        <v>#N/A</v>
      </c>
      <c r="EW846" s="665" t="e">
        <f>IF(DR846&gt;EW839,CB845-CB846,0)</f>
        <v>#N/A</v>
      </c>
      <c r="EX846" s="665" t="e">
        <f>IF(DR846&gt;EX839,CC845-CC846,0)</f>
        <v>#N/A</v>
      </c>
      <c r="EY846" s="665" t="e">
        <f>IF(DR846&gt;EY839,CD845-CD846,0)</f>
        <v>#N/A</v>
      </c>
      <c r="EZ846" s="665" t="e">
        <f>IF(DR846&gt;EZ839,CE845-CE846,0)</f>
        <v>#N/A</v>
      </c>
      <c r="FA846" s="665" t="e">
        <f>IF(DR846&gt;FA839,CF845-CF846,0)</f>
        <v>#N/A</v>
      </c>
      <c r="FB846" s="665" t="e">
        <f>IF(DR846&gt;FB839,CG845-CG846,0)</f>
        <v>#N/A</v>
      </c>
      <c r="FC846" s="665" t="e">
        <f>IF(DR846&gt;FC839,CH845-CH846,0)</f>
        <v>#N/A</v>
      </c>
      <c r="FD846" s="665" t="e">
        <f>IF(DR846&gt;FD839,CI845-CI846,0)</f>
        <v>#N/A</v>
      </c>
      <c r="FE846" s="665" t="e">
        <f>IF(DR846&gt;FE839,CJ845-CJ846,0)</f>
        <v>#N/A</v>
      </c>
      <c r="FF846" s="665" t="e">
        <f>IF(DR846&gt;FF839,CK845-CK846,0)</f>
        <v>#N/A</v>
      </c>
      <c r="FG846" s="665" t="e">
        <f>IF(DR846&gt;FG839,CL845-CL846,0)</f>
        <v>#N/A</v>
      </c>
      <c r="FH846" s="665">
        <f>IF(DR846&gt;FH839,CM845-CM846,0)</f>
        <v>0</v>
      </c>
      <c r="FI846" s="665">
        <f>IF(DR846&gt;FI839,CN845-CN846,0)</f>
        <v>0</v>
      </c>
      <c r="FJ846" s="665">
        <f>IF(DR846&gt;FJ839,CO845-CO846,0)</f>
        <v>0</v>
      </c>
      <c r="FK846" s="665">
        <f>IF(DR846&gt;FK839,CP845-CP846,0)</f>
        <v>0</v>
      </c>
      <c r="FL846" s="665">
        <f>IF(DR846&gt;FL839,CQ845-CQ846,0)</f>
        <v>0</v>
      </c>
      <c r="FM846" s="665">
        <f>IF(DR846&gt;FM839,CR845-CR846,0)</f>
        <v>0</v>
      </c>
      <c r="FN846" s="665">
        <f>IF(DR846&gt;FN839,CS845-CS846,0)</f>
        <v>0</v>
      </c>
      <c r="FO846" s="665">
        <f>IF(DR846&gt;FO839,CT845-CT846,0)</f>
        <v>0</v>
      </c>
      <c r="FP846" s="665">
        <f>IF(DR846&gt;FP839,CU845-CU846,0)</f>
        <v>0</v>
      </c>
      <c r="FQ846" s="665">
        <f>IF(DR846&gt;FQ839,CV845-CV846,0)</f>
        <v>0</v>
      </c>
      <c r="FR846" s="665">
        <f>IF(DR846&gt;FR839,CW845-CW846,0)</f>
        <v>0</v>
      </c>
      <c r="FS846" s="665">
        <f>IF(DR846&gt;FS839,CX845-CX846,0)</f>
        <v>0</v>
      </c>
      <c r="FT846" s="665">
        <f>IF(DR846&gt;FT839,CY845-CY846,0)</f>
        <v>0</v>
      </c>
      <c r="FU846" s="665">
        <f>IF(DR846&gt;FU839,CZ845-CZ846,0)</f>
        <v>0</v>
      </c>
      <c r="FV846" s="665">
        <f>IF(DR846&gt;FV839,DA845-DA846,0)</f>
        <v>0</v>
      </c>
      <c r="FW846" s="665">
        <f>IF(DR846&gt;FW839,DB845-DB846,0)</f>
        <v>0</v>
      </c>
      <c r="FX846" s="665">
        <f>IF(DR846&gt;FX839,DC845-DC846,0)</f>
        <v>0</v>
      </c>
      <c r="FY846" s="665">
        <f>IF(DR846&gt;FY839,DD845-DD846,0)</f>
        <v>0</v>
      </c>
      <c r="FZ846" s="665">
        <f>IF(DR846&gt;FZ839,DE845-DE846,0)</f>
        <v>0</v>
      </c>
      <c r="GA846" s="665">
        <f>IF(DR846&gt;GA839,DF845-DF846,0)</f>
        <v>0</v>
      </c>
      <c r="GB846" s="665">
        <f>IF(DR846&gt;GB839,DG845-DG846,0)</f>
        <v>0</v>
      </c>
      <c r="GC846" s="665">
        <f>IF(DR846&gt;GC839,DH845-DH846,0)</f>
        <v>0</v>
      </c>
      <c r="GD846" s="665">
        <f>IF(DR846&gt;GD839,DI845-DI846,0)</f>
        <v>0</v>
      </c>
      <c r="GE846" s="665">
        <f>IF(DR846&gt;GE839,DJ845-DJ846,0)</f>
        <v>0</v>
      </c>
      <c r="GF846" s="665">
        <f>IF(DR846&gt;GF839,DK845-DK846,0)</f>
        <v>0</v>
      </c>
      <c r="GG846" s="665">
        <f>IF(DR846&gt;GG839,DL845-DL846,0)</f>
        <v>0</v>
      </c>
      <c r="GH846" s="665">
        <f>IF(DR846&gt;GH839,DM845-DM846,0)</f>
        <v>0</v>
      </c>
      <c r="GI846" s="665">
        <f>IF(DR846&gt;GI839,DN845-DN846,0)</f>
        <v>0</v>
      </c>
      <c r="GJ846" s="665">
        <f>IF(DR846&gt;GJ839,DO845-DO846,0)</f>
        <v>0</v>
      </c>
      <c r="GK846" s="665">
        <f>IF(DR846&gt;GK839,DP845-DP846,0)</f>
        <v>0</v>
      </c>
      <c r="GL846" s="665" t="e">
        <f>SUM(DS846:GK846)+SUM(#REF!)=#REF!</f>
        <v>#REF!</v>
      </c>
      <c r="GM846" s="667"/>
      <c r="GN846" s="749">
        <v>2028</v>
      </c>
      <c r="GO846" s="664" t="e">
        <f>SUMIF(DS840:GK840,GO840,DS846:GK846)</f>
        <v>#REF!</v>
      </c>
      <c r="GP846" s="668" t="e">
        <f>SUMIF(DS840:GK840,GP840,DS846:GK846)</f>
        <v>#N/A</v>
      </c>
      <c r="GQ846" s="668" t="e">
        <f>SUMIF(DS840:GK840,GQ840,DS846:GK846)</f>
        <v>#N/A</v>
      </c>
      <c r="GR846" s="668" t="e">
        <f>SUMIF(DS840:GK840,GR840,DS846:GK846)</f>
        <v>#N/A</v>
      </c>
      <c r="GS846" s="668" t="e">
        <f>SUMIF(DS840:GK840,GS840,DS846:GK846)</f>
        <v>#N/A</v>
      </c>
      <c r="GT846" s="668" t="e">
        <f>SUMIF(DS840:GK840,GT840,DS846:GK846)</f>
        <v>#N/A</v>
      </c>
      <c r="GU846" s="668" t="e">
        <f>SUMIF(DS840:GK840,GU840,DS846:GK846)</f>
        <v>#N/A</v>
      </c>
      <c r="GV846" s="668" t="e">
        <f>SUMIF(DS840:GK840,GV840,DS846:GK846)</f>
        <v>#N/A</v>
      </c>
      <c r="GW846" s="668" t="e">
        <f>SUMIF(DS840:GK840,GW840,DS846:GK846)</f>
        <v>#N/A</v>
      </c>
      <c r="GX846" s="668" t="e">
        <f>SUMIF(DS840:GK840,GX840,DS846:GK846)</f>
        <v>#N/A</v>
      </c>
      <c r="GY846" s="668" t="e">
        <f>SUMIF(DS840:GK840,GY840,DS846:GK846)</f>
        <v>#N/A</v>
      </c>
      <c r="GZ846" s="646" t="e">
        <f>SUM(GO846:GY846)=(#REF!-SUM(#REF!))</f>
        <v>#REF!</v>
      </c>
    </row>
    <row r="847" spans="1:234" ht="15.75" hidden="1" customHeight="1" x14ac:dyDescent="0.25">
      <c r="A847" s="643" t="s">
        <v>208</v>
      </c>
      <c r="AI847" s="664">
        <v>2029</v>
      </c>
      <c r="AJ847" s="664">
        <v>0</v>
      </c>
      <c r="AK847" s="665">
        <f>IFERROR(#REF!/#REF!,0)</f>
        <v>0</v>
      </c>
      <c r="AL847" s="665">
        <f>IFERROR(#REF!/#REF!,0)</f>
        <v>0</v>
      </c>
      <c r="AM847" s="665">
        <f>IFERROR(#REF!/#REF!,0)</f>
        <v>0</v>
      </c>
      <c r="AN847" s="669">
        <f>IFERROR(#REF!/#REF!,0)</f>
        <v>0</v>
      </c>
      <c r="AO847" s="669">
        <f>IFERROR(#REF!/#REF!,0)</f>
        <v>0</v>
      </c>
      <c r="AP847" s="669">
        <f>IFERROR(#REF!/#REF!,0)</f>
        <v>0</v>
      </c>
      <c r="AQ847" s="669">
        <f>IFERROR(#REF!/#REF!,0)</f>
        <v>0</v>
      </c>
      <c r="AR847" s="669">
        <f>IFERROR(#REF!/#REF!,0)</f>
        <v>0</v>
      </c>
      <c r="AS847" s="669">
        <f>IFERROR(#REF!/#REF!,0)</f>
        <v>0</v>
      </c>
      <c r="AT847" s="669">
        <f>IFERROR(#REF!/#REF!,0)</f>
        <v>0</v>
      </c>
      <c r="AU847" s="666"/>
      <c r="AW847" s="749">
        <v>2029</v>
      </c>
      <c r="AX847" s="665" t="e">
        <f>#REF!</f>
        <v>#REF!</v>
      </c>
      <c r="AY847" s="665" t="e">
        <f>INDEX(AX835:BE836,MATCH(AW847,AV835:AV836,0),MATCH(AY839,AX833:BE833,0))*(INDEX(AK841:AT848,MATCH(AY839,AI841:AI848,0),MATCH(AY840,AK840:AT840,0)))</f>
        <v>#N/A</v>
      </c>
      <c r="AZ847" s="665" t="e">
        <f>INDEX(AX835:BE836,MATCH(AW847,AV835:AV836,0),MATCH(AZ839,AX833:BE833,0))*(INDEX(AK841:AT848,MATCH(AZ839,AI841:AI848,0),MATCH(AZ840,AK840:AT840,0)))</f>
        <v>#N/A</v>
      </c>
      <c r="BA847" s="665" t="e">
        <f>INDEX(AX835:BE836,MATCH(AW847,AV835:AV836,0),MATCH(BA839,AX833:BE833,0))*(INDEX(AK841:AT848,MATCH(BA839,AI841:AI848,0),MATCH(BA840,AK840:AT840,0)))</f>
        <v>#N/A</v>
      </c>
      <c r="BB847" s="665" t="e">
        <f>INDEX(AX835:BE836,MATCH(AW847,AV835:AV836,0),MATCH(BB839,AX833:BE833,0))*(INDEX(AK841:AT848,MATCH(BB839,AI841:AI848,0),MATCH(BB840,AK840:AT840,0)))</f>
        <v>#N/A</v>
      </c>
      <c r="BC847" s="665" t="e">
        <f>INDEX(AX835:BE836,MATCH(AW847,AV835:AV836,0),MATCH(BC839,AX833:BE833,0))*(INDEX(AK841:AT848,MATCH(BC839,AI841:AI848,0),MATCH(BC840,AK840:AT840,0)))</f>
        <v>#N/A</v>
      </c>
      <c r="BD847" s="665" t="e">
        <f>INDEX(AX835:BE836,MATCH(AW847,AV835:AV836,0),MATCH(BD839,AX833:BE833,0))*(INDEX(AK841:AT848,MATCH(BD839,AI841:AI848,0),MATCH(BD840,AK840:AT840,0)))</f>
        <v>#N/A</v>
      </c>
      <c r="BE847" s="665" t="e">
        <f>INDEX(AX835:BE836,MATCH(AW847,AV835:AV836,0),MATCH(BE839,AX833:BE833,0))*(INDEX(AK841:AT848,MATCH(BE839,AI841:AI848,0),MATCH(BE840,AK840:AT840,0)))</f>
        <v>#N/A</v>
      </c>
      <c r="BF847" s="665" t="e">
        <f>INDEX(AX835:BE836,MATCH(AW847,AV835:AV836,0),MATCH(BF839,AX833:BE833,0))*(INDEX(AK841:AT848,MATCH(BF839,AI841:AI848,0),MATCH(BF840,AK840:AT840,0)))</f>
        <v>#N/A</v>
      </c>
      <c r="BG847" s="665" t="e">
        <f>INDEX(AX835:BE836,MATCH(AW847,AV835:AV836,0),MATCH(BG839,AX833:BE833,0))*(INDEX(AK841:AT848,MATCH(BG839,AI841:AI848,0),MATCH(BG840,AK840:AT840,0)))</f>
        <v>#N/A</v>
      </c>
      <c r="BH847" s="665" t="e">
        <f>INDEX(AX835:BE836,MATCH(AW847,AV835:AV836,0),MATCH(BH839,AX833:BE833,0))*(INDEX(AK841:AT848,MATCH(BH839,AI841:AI848,0),MATCH(BH840,AK840:AT840,0)))</f>
        <v>#N/A</v>
      </c>
      <c r="BI847" s="665" t="e">
        <f>INDEX(AX835:BE836,MATCH(AW847,AV835:AV836,0),MATCH(BI839,AX833:BE833,0))*(INDEX(AK841:AT848,MATCH(BI839,AI841:AI848,0),MATCH(BI840,AK840:AT840,0)))</f>
        <v>#N/A</v>
      </c>
      <c r="BJ847" s="665" t="e">
        <f>INDEX(AX835:BE836,MATCH(AW847,AV835:AV836,0),MATCH(BJ839,AX833:BE833,0))*(INDEX(AK841:AT848,MATCH(BJ839,AI841:AI848,0),MATCH(BJ840,AK840:AT840,0)))</f>
        <v>#N/A</v>
      </c>
      <c r="BK847" s="665" t="e">
        <f>INDEX(AX835:BE836,MATCH(AW847,AV835:AV836,0),MATCH(BK839,AX833:BE833,0))*(INDEX(AK841:AT848,MATCH(BK839,AI841:AI848,0),MATCH(BK840,AK840:AT840,0)))</f>
        <v>#N/A</v>
      </c>
      <c r="BL847" s="665" t="e">
        <f>INDEX(AX835:BE836,MATCH(AW847,AV835:AV836,0),MATCH(BL839,AX833:BE833,0))*(INDEX(AK841:AT848,MATCH(BL839,AI841:AI848,0),MATCH(BL840,AK840:AT840,0)))</f>
        <v>#N/A</v>
      </c>
      <c r="BM847" s="665" t="e">
        <f>INDEX(AX835:BE836,MATCH(AW847,AV835:AV836,0),MATCH(BM839,AX833:BE833,0))*(INDEX(AK841:AT848,MATCH(BM839,AI841:AI848,0),MATCH(BM840,AK840:AT840,0)))</f>
        <v>#N/A</v>
      </c>
      <c r="BN847" s="665" t="e">
        <f>INDEX(AX835:BE836,MATCH(AW847,AV835:AV836,0),MATCH(BN839,AX833:BE833,0))*(INDEX(AK841:AT848,MATCH(BN839,AI841:AI848,0),MATCH(BN840,AK840:AT840,0)))</f>
        <v>#N/A</v>
      </c>
      <c r="BO847" s="665" t="e">
        <f>INDEX(AX835:BE836,MATCH(AW847,AV835:AV836,0),MATCH(BO839,AX833:BE833,0))*(INDEX(AK841:AT848,MATCH(BO839,AI841:AI848,0),MATCH(BO840,AK840:AT840,0)))</f>
        <v>#N/A</v>
      </c>
      <c r="BP847" s="665" t="e">
        <f>INDEX(AX835:BE836,MATCH(AW847,AV835:AV836,0),MATCH(BP839,AX833:BE833,0))*(INDEX(AK841:AT848,MATCH(BP839,AI841:AI848,0),MATCH(BP840,AK840:AT840,0)))</f>
        <v>#N/A</v>
      </c>
      <c r="BQ847" s="665" t="e">
        <f>INDEX(AX835:BE836,MATCH(AW847,AV835:AV836,0),MATCH(BQ839,AX833:BE833,0))*(INDEX(AK841:AT848,MATCH(BQ839,AI841:AI848,0),MATCH(BQ840,AK840:AT840,0)))</f>
        <v>#N/A</v>
      </c>
      <c r="BR847" s="665" t="e">
        <f>INDEX(AX835:BE836,MATCH(AW847,AV835:AV836,0),MATCH(BR839,AX833:BE833,0))*(INDEX(AK841:AT848,MATCH(BR839,AI841:AI848,0),MATCH(BR840,AK840:AT840,0)))</f>
        <v>#N/A</v>
      </c>
      <c r="BS847" s="665" t="e">
        <f>INDEX(AX835:BE836,MATCH(AW847,AV835:AV836,0),MATCH(BS839,AX833:BE833,0))*(INDEX(AK841:AT848,MATCH(BS839,AI841:AI848,0),MATCH(BS840,AK840:AT840,0)))</f>
        <v>#N/A</v>
      </c>
      <c r="BT847" s="665" t="e">
        <f>INDEX(AX835:BE836,MATCH(AW847,AV835:AV836,0),MATCH(BT839,AX833:BE833,0))*(INDEX(AK841:AT848,MATCH(BT839,AI841:AI848,0),MATCH(BT840,AK840:AT840,0)))</f>
        <v>#N/A</v>
      </c>
      <c r="BU847" s="665" t="e">
        <f>INDEX(AX835:BE836,MATCH(AW847,AV835:AV836,0),MATCH(BU839,AX833:BE833,0))*(INDEX(AK841:AT848,MATCH(BU839,AI841:AI848,0),MATCH(BU840,AK840:AT840,0)))</f>
        <v>#N/A</v>
      </c>
      <c r="BV847" s="665" t="e">
        <f>INDEX(AX835:BE836,MATCH(AW847,AV835:AV836,0),MATCH(BV839,AX833:BE833,0))*(INDEX(AK841:AT848,MATCH(BV839,AI841:AI848,0),MATCH(BV840,AK840:AT840,0)))</f>
        <v>#N/A</v>
      </c>
      <c r="BW847" s="665" t="e">
        <f>INDEX(AX835:BE836,MATCH(AW847,AV835:AV836,0),MATCH(BW839,AX833:BE833,0))*(INDEX(AK841:AT848,MATCH(BW839,AI841:AI848,0),MATCH(BW840,AK840:AT840,0)))</f>
        <v>#N/A</v>
      </c>
      <c r="BX847" s="665" t="e">
        <f>INDEX(AX835:BE836,MATCH(AW847,AV835:AV836,0),MATCH(BX839,AX833:BE833,0))*(INDEX(AK841:AT848,MATCH(BX839,AI841:AI848,0),MATCH(BX840,AK840:AT840,0)))</f>
        <v>#N/A</v>
      </c>
      <c r="BY847" s="665" t="e">
        <f>INDEX(AX835:BE836,MATCH(AW847,AV835:AV836,0),MATCH(BY839,AX833:BE833,0))*(INDEX(AK841:AT848,MATCH(BY839,AI841:AI848,0),MATCH(BY840,AK840:AT840,0)))</f>
        <v>#N/A</v>
      </c>
      <c r="BZ847" s="665" t="e">
        <f>INDEX(AX835:BE836,MATCH(AW847,AV835:AV836,0),MATCH(BZ839,AX833:BE833,0))*(INDEX(AK841:AT848,MATCH(BZ839,AI841:AI848,0),MATCH(BZ840,AK840:AT840,0)))</f>
        <v>#N/A</v>
      </c>
      <c r="CA847" s="665" t="e">
        <f>INDEX(AX835:BE836,MATCH(AW847,AV835:AV836,0),MATCH(CA839,AX833:BE833,0))*(INDEX(AK841:AT848,MATCH(CA839,AI841:AI848,0),MATCH(CA840,AK840:AT840,0)))</f>
        <v>#N/A</v>
      </c>
      <c r="CB847" s="665" t="e">
        <f>INDEX(AX835:BE836,MATCH(AW847,AV835:AV836,0),MATCH(CB839,AX833:BE833,0))*(INDEX(AK841:AT848,MATCH(CB839,AI841:AI848,0),MATCH(CB840,AK840:AT840,0)))</f>
        <v>#N/A</v>
      </c>
      <c r="CC847" s="665" t="e">
        <f>INDEX(AX835:BE836,MATCH(AW847,AV835:AV836,0),MATCH(CC839,AX833:BE833,0))*(INDEX(AK841:AT848,MATCH(CC839,AI841:AI848,0),MATCH(CC840,AK840:AT840,0)))</f>
        <v>#N/A</v>
      </c>
      <c r="CD847" s="665" t="e">
        <f>INDEX(AX835:BE836,MATCH(AW847,AV835:AV836,0),MATCH(CD839,AX833:BE833,0))*(INDEX(AK841:AT848,MATCH(CD839,AI841:AI848,0),MATCH(CD840,AK840:AT840,0)))</f>
        <v>#N/A</v>
      </c>
      <c r="CE847" s="665" t="e">
        <f>INDEX(AX835:BE836,MATCH(AW847,AV835:AV836,0),MATCH(CE839,AX833:BE833,0))*(INDEX(AK841:AT848,MATCH(CE839,AI841:AI848,0),MATCH(CE840,AK840:AT840,0)))</f>
        <v>#N/A</v>
      </c>
      <c r="CF847" s="665" t="e">
        <f>INDEX(AX835:BE836,MATCH(AW847,AV835:AV836,0),MATCH(CF839,AX833:BE833,0))*(INDEX(AK841:AT848,MATCH(CF839,AI841:AI848,0),MATCH(CF840,AK840:AT840,0)))</f>
        <v>#N/A</v>
      </c>
      <c r="CG847" s="665" t="e">
        <f>INDEX(AX835:BE836,MATCH(AW847,AV835:AV836,0),MATCH(CG839,AX833:BE833,0))*(INDEX(AK841:AT848,MATCH(CG839,AI841:AI848,0),MATCH(CG840,AK840:AT840,0)))</f>
        <v>#N/A</v>
      </c>
      <c r="CH847" s="665" t="e">
        <f>INDEX(AX835:BE836,MATCH(AW847,AV835:AV836,0),MATCH(CH839,AX833:BE833,0))*(INDEX(AK841:AT848,MATCH(CH839,AI841:AI848,0),MATCH(CH840,AK840:AT840,0)))</f>
        <v>#N/A</v>
      </c>
      <c r="CI847" s="665" t="e">
        <f>INDEX(AX835:BE836,MATCH(AW847,AV835:AV836,0),MATCH(CI839,AX833:BE833,0))*(INDEX(AK841:AT848,MATCH(CI839,AI841:AI848,0),MATCH(CI840,AK840:AT840,0)))</f>
        <v>#N/A</v>
      </c>
      <c r="CJ847" s="665" t="e">
        <f>INDEX(AX835:BE836,MATCH(AW847,AV835:AV836,0),MATCH(CJ839,AX833:BE833,0))*(INDEX(AK841:AT848,MATCH(CJ839,AI841:AI848,0),MATCH(CJ840,AK840:AT840,0)))</f>
        <v>#N/A</v>
      </c>
      <c r="CK847" s="665" t="e">
        <f>INDEX(AX835:BE836,MATCH(AW847,AV835:AV836,0),MATCH(CK839,AX833:BE833,0))*(INDEX(AK841:AT848,MATCH(CK839,AI841:AI848,0),MATCH(CK840,AK840:AT840,0)))</f>
        <v>#N/A</v>
      </c>
      <c r="CL847" s="665" t="e">
        <f>INDEX(AX835:BE836,MATCH(AW847,AV835:AV836,0),MATCH(CL839,AX833:BE833,0))*(INDEX(AK841:AT848,MATCH(CL839,AI841:AI848,0),MATCH(CL840,AK840:AT840,0)))</f>
        <v>#N/A</v>
      </c>
      <c r="CM847" s="665" t="e">
        <f>INDEX(AX835:BE836,MATCH(AW847,AV835:AV836,0),MATCH(CM839,AX833:BE833,0))*(INDEX(AK841:AT848,MATCH(CM839,AI841:AI848,0),MATCH(CM840,AK840:AT840,0)))</f>
        <v>#N/A</v>
      </c>
      <c r="CN847" s="665" t="e">
        <f>INDEX(AX835:BE836,MATCH(AW847,AV835:AV836,0),MATCH(CN839,AX833:BE833,0))*(INDEX(AK841:AT848,MATCH(CN839,AI841:AI848,0),MATCH(CN840,AK840:AT840,0)))</f>
        <v>#N/A</v>
      </c>
      <c r="CO847" s="665" t="e">
        <f>INDEX(AX835:BE836,MATCH(AW847,AV835:AV836,0),MATCH(CO839,AX833:BE833,0))*(INDEX(AK841:AT848,MATCH(CO839,AI841:AI848,0),MATCH(CO840,AK840:AT840,0)))</f>
        <v>#N/A</v>
      </c>
      <c r="CP847" s="665" t="e">
        <f>INDEX(AX835:BE836,MATCH(AW847,AV835:AV836,0),MATCH(CP839,AX833:BE833,0))*(INDEX(AK841:AT848,MATCH(CP839,AI841:AI848,0),MATCH(CP840,AK840:AT840,0)))</f>
        <v>#N/A</v>
      </c>
      <c r="CQ847" s="665" t="e">
        <f>INDEX(AX835:BE836,MATCH(AW847,AV835:AV836,0),MATCH(CQ839,AX833:BE833,0))*(INDEX(AK841:AT848,MATCH(CQ839,AI841:AI848,0),MATCH(CQ840,AK840:AT840,0)))</f>
        <v>#N/A</v>
      </c>
      <c r="CR847" s="665" t="e">
        <f>INDEX(AX835:BE836,MATCH(AW847,AV835:AV836,0),MATCH(CR839,AX833:BE833,0))*(INDEX(AK841:AT848,MATCH(CR839,AI841:AI848,0),MATCH(CR840,AK840:AT840,0)))</f>
        <v>#N/A</v>
      </c>
      <c r="CS847" s="665" t="e">
        <f>INDEX(AX835:BE836,MATCH(AW847,AV835:AV836,0),MATCH(CS839,AX833:BE833,0))*(INDEX(AK841:AT848,MATCH(CS839,AI841:AI848,0),MATCH(CS840,AK840:AT840,0)))</f>
        <v>#N/A</v>
      </c>
      <c r="CT847" s="665" t="e">
        <f>INDEX(AX835:BE836,MATCH(AW847,AV835:AV836,0),MATCH(CT839,AX833:BE833,0))*(INDEX(AK841:AT848,MATCH(CT839,AI841:AI848,0),MATCH(CT840,AK840:AT840,0)))</f>
        <v>#N/A</v>
      </c>
      <c r="CU847" s="665" t="e">
        <f>INDEX(AX835:BE836,MATCH(AW847,AV835:AV836,0),MATCH(CU839,AX833:BE833,0))*(INDEX(AK841:AT848,MATCH(CU839,AI841:AI848,0),MATCH(CU840,AK840:AT840,0)))</f>
        <v>#N/A</v>
      </c>
      <c r="CV847" s="665" t="e">
        <f>INDEX(AX835:BE836,MATCH(AW847,AV835:AV836,0),MATCH(CV839,AX833:BE833,0))*(INDEX(AK841:AT848,MATCH(CV839,AI841:AI848,0),MATCH(CV840,AK840:AT840,0)))</f>
        <v>#N/A</v>
      </c>
      <c r="CW847" s="665" t="e">
        <f>INDEX(AX835:BE836,MATCH(AW847,AV835:AV836,0),MATCH(CW839,AX833:BE833,0))*(INDEX(AK841:AT848,MATCH(CW839,AI841:AI848,0),MATCH(CW840,AK840:AT840,0)))</f>
        <v>#N/A</v>
      </c>
      <c r="CX847" s="665" t="e">
        <f>INDEX(AX835:BE836,MATCH(AW847,AV835:AV836,0),MATCH(CX839,AX833:BE833,0))*(INDEX(AK841:AT848,MATCH(CX839,AI841:AI848,0),MATCH(CX840,AK840:AT840,0)))</f>
        <v>#N/A</v>
      </c>
      <c r="CY847" s="665" t="e">
        <f>INDEX(AX835:BE836,MATCH(AW847,AV835:AV836,0),MATCH(CY839,AX833:BE833,0))*(INDEX(AK841:AT848,MATCH(CY839,AI841:AI848,0),MATCH(CY840,AK840:AT840,0)))</f>
        <v>#N/A</v>
      </c>
      <c r="CZ847" s="665" t="e">
        <f>INDEX(AX835:BE836,MATCH(AW847,AV835:AV836,0),MATCH(CZ839,AX833:BE833,0))*(INDEX(AK841:AT848,MATCH(CZ839,AI841:AI848,0),MATCH(CZ840,AK840:AT840,0)))</f>
        <v>#N/A</v>
      </c>
      <c r="DA847" s="665" t="e">
        <f>INDEX(AX835:BE836,MATCH(AW847,AV835:AV836,0),MATCH(DA839,AX833:BE833,0))*(INDEX(AK841:AT848,MATCH(DA839,AI841:AI848,0),MATCH(DA840,AK840:AT840,0)))</f>
        <v>#N/A</v>
      </c>
      <c r="DB847" s="665" t="e">
        <f>INDEX(AX835:BE836,MATCH(AW847,AV835:AV836,0),MATCH(DB839,AX833:BE833,0))*(INDEX(AK841:AT848,MATCH(DB839,AI841:AI848,0),MATCH(DB840,AK840:AT840,0)))</f>
        <v>#N/A</v>
      </c>
      <c r="DC847" s="665" t="e">
        <f>INDEX(AX835:BE836,MATCH(AW847,AV835:AV836,0),MATCH(DC839,AX833:BE833,0))*(INDEX(AK841:AT848,MATCH(DC839,AI841:AI848,0),MATCH(DC840,AK840:AT840,0)))</f>
        <v>#N/A</v>
      </c>
      <c r="DD847" s="665" t="e">
        <f>INDEX(AX835:BE836,MATCH(AW847,AV835:AV836,0),MATCH(DD839,AX833:BE833,0))*(INDEX(AK841:AT848,MATCH(DD839,AI841:AI848,0),MATCH(DD840,AK840:AT840,0)))</f>
        <v>#N/A</v>
      </c>
      <c r="DE847" s="665" t="e">
        <f>INDEX(AX835:BE836,MATCH(AW847,AV835:AV836,0),MATCH(DE839,AX833:BE833,0))*(INDEX(AK841:AT848,MATCH(DE839,AI841:AI848,0),MATCH(DE840,AK840:AT840,0)))</f>
        <v>#N/A</v>
      </c>
      <c r="DF847" s="665" t="e">
        <f>INDEX(AX835:BE836,MATCH(AW847,AV835:AV836,0),MATCH(DF839,AX833:BE833,0))*(INDEX(AK841:AT848,MATCH(DF839,AI841:AI848,0),MATCH(DF840,AK840:AT840,0)))</f>
        <v>#N/A</v>
      </c>
      <c r="DG847" s="665" t="e">
        <f>INDEX(AX835:BE836,MATCH(AW847,AV835:AV836,0),MATCH(DG839,AX833:BE833,0))*(INDEX(AK841:AT848,MATCH(DG839,AI841:AI848,0),MATCH(DG840,AK840:AT840,0)))</f>
        <v>#N/A</v>
      </c>
      <c r="DH847" s="665" t="e">
        <f>INDEX(AX835:BE836,MATCH(AW847,AV835:AV836,0),MATCH(DH839,AX833:BE833,0))*(INDEX(AK841:AT848,MATCH(DH839,AI841:AI848,0),MATCH(DH840,AK840:AT840,0)))</f>
        <v>#N/A</v>
      </c>
      <c r="DI847" s="665" t="e">
        <f>INDEX(AX835:BE836,MATCH(AW847,AV835:AV836,0),MATCH(DI839,AX833:BE833,0))*(INDEX(AK841:AT848,MATCH(DI839,AI841:AI848,0),MATCH(DI840,AK840:AT840,0)))</f>
        <v>#N/A</v>
      </c>
      <c r="DJ847" s="665" t="e">
        <f>INDEX(AX835:BE836,MATCH(AW847,AV835:AV836,0),MATCH(DJ839,AX833:BE833,0))*(INDEX(AK841:AT848,MATCH(DJ839,AI841:AI848,0),MATCH(DJ840,AK840:AT840,0)))</f>
        <v>#N/A</v>
      </c>
      <c r="DK847" s="665" t="e">
        <f>INDEX(AX835:BE836,MATCH(AW847,AV835:AV836,0),MATCH(DK839,AX833:BE833,0))*(INDEX(AK841:AT848,MATCH(DK839,AI841:AI848,0),MATCH(DK840,AK840:AT840,0)))</f>
        <v>#N/A</v>
      </c>
      <c r="DL847" s="665" t="e">
        <f>INDEX(AX835:BE836,MATCH(AW847,AV835:AV836,0),MATCH(DL839,AX833:BE833,0))*(INDEX(AK841:AT848,MATCH(DL839,AI841:AI848,0),MATCH(DL840,AK840:AT840,0)))</f>
        <v>#N/A</v>
      </c>
      <c r="DM847" s="665" t="e">
        <f>INDEX(AX835:BE836,MATCH(AW847,AV835:AV836,0),MATCH(DM839,AX833:BE833,0))*(INDEX(AK841:AT848,MATCH(DM839,AI841:AI848,0),MATCH(DM840,AK840:AT840,0)))</f>
        <v>#N/A</v>
      </c>
      <c r="DN847" s="665" t="e">
        <f>INDEX(AX835:BE836,MATCH(AW847,AV835:AV836,0),MATCH(DN839,AX833:BE833,0))*(INDEX(AK841:AT848,MATCH(DN839,AI841:AI848,0),MATCH(DN840,AK840:AT840,0)))</f>
        <v>#N/A</v>
      </c>
      <c r="DO847" s="665" t="e">
        <f>INDEX(AX835:BE836,MATCH(AW847,AV835:AV836,0),MATCH(DO839,AX833:BE833,0))*(INDEX(AK841:AT848,MATCH(DO839,AI841:AI848,0),MATCH(DO840,AK840:AT840,0)))</f>
        <v>#N/A</v>
      </c>
      <c r="DP847" s="665" t="e">
        <f>INDEX(AX835:BE836,MATCH(AW847,AV835:AV836,0),MATCH(DP839,AX833:BE833,0))*(INDEX(AK841:AT848,MATCH(DP839,AI841:AI848,0),MATCH(DP840,AK840:AT840,0)))</f>
        <v>#N/A</v>
      </c>
      <c r="DQ847" s="643" t="e">
        <f>SUM(AX847:DP847)=#REF!</f>
        <v>#REF!</v>
      </c>
      <c r="DR847" s="749">
        <v>2029</v>
      </c>
      <c r="DS847" s="665" t="e">
        <f>IF(DR847&gt;DS839,AX846-AX847,0)</f>
        <v>#REF!</v>
      </c>
      <c r="DT847" s="665" t="e">
        <f>IF(DR847&gt;DT839,AY846-AY847,0)</f>
        <v>#N/A</v>
      </c>
      <c r="DU847" s="665" t="e">
        <f>IF(DR847&gt;DU839,AZ846-AZ847,0)</f>
        <v>#N/A</v>
      </c>
      <c r="DV847" s="665" t="e">
        <f>IF(DR847&gt;DV839,BA846-BA847,0)</f>
        <v>#N/A</v>
      </c>
      <c r="DW847" s="665" t="e">
        <f>IF(DR847&gt;DW839,BB846-BB847,0)</f>
        <v>#N/A</v>
      </c>
      <c r="DX847" s="665" t="e">
        <f>IF(DR847&gt;DX839,BC846-BC847,0)</f>
        <v>#N/A</v>
      </c>
      <c r="DY847" s="665" t="e">
        <f>IF(DR847&gt;DY839,BD846-BD847,0)</f>
        <v>#N/A</v>
      </c>
      <c r="DZ847" s="665" t="e">
        <f>IF(DR847&gt;DZ839,BE846-BE847,0)</f>
        <v>#N/A</v>
      </c>
      <c r="EA847" s="665" t="e">
        <f>IF(DR847&gt;EA839,BF846-BF847,0)</f>
        <v>#N/A</v>
      </c>
      <c r="EB847" s="665" t="e">
        <f>IF(DR847&gt;EB839,BG846-BG847,0)</f>
        <v>#N/A</v>
      </c>
      <c r="EC847" s="665" t="e">
        <f>IF(DR847&gt;EC839,BH846-BH847,0)</f>
        <v>#N/A</v>
      </c>
      <c r="ED847" s="665" t="e">
        <f>IF(DR847&gt;ED839,BI846-BI847,0)</f>
        <v>#N/A</v>
      </c>
      <c r="EE847" s="665" t="e">
        <f>IF(DR847&gt;EE839,BJ846-BJ847,0)</f>
        <v>#N/A</v>
      </c>
      <c r="EF847" s="665" t="e">
        <f>IF(DR847&gt;EF839,BK846-BK847,0)</f>
        <v>#N/A</v>
      </c>
      <c r="EG847" s="665" t="e">
        <f>IF(DR847&gt;EG839,BL846-BL847,0)</f>
        <v>#N/A</v>
      </c>
      <c r="EH847" s="665" t="e">
        <f>IF(DR847&gt;EH839,BM846-BM847,0)</f>
        <v>#N/A</v>
      </c>
      <c r="EI847" s="665" t="e">
        <f>IF(DR847&gt;EI839,BN846-BN847,0)</f>
        <v>#N/A</v>
      </c>
      <c r="EJ847" s="665" t="e">
        <f>IF(DR847&gt;EJ839,BO846-BO847,0)</f>
        <v>#N/A</v>
      </c>
      <c r="EK847" s="665" t="e">
        <f>IF(DR847&gt;EK839,BP846-BP847,0)</f>
        <v>#N/A</v>
      </c>
      <c r="EL847" s="665" t="e">
        <f>IF(DR847&gt;EL839,BQ846-BQ847,0)</f>
        <v>#N/A</v>
      </c>
      <c r="EM847" s="665" t="e">
        <f>IF(DR847&gt;EM839,BR846-BR847,0)</f>
        <v>#N/A</v>
      </c>
      <c r="EN847" s="665" t="e">
        <f>IF(DR847&gt;EN839,BS846-BS847,0)</f>
        <v>#N/A</v>
      </c>
      <c r="EO847" s="665" t="e">
        <f>IF(DR847&gt;EO839,BT846-BT847,0)</f>
        <v>#N/A</v>
      </c>
      <c r="EP847" s="665" t="e">
        <f>IF(DR847&gt;EP839,BU846-BU847,0)</f>
        <v>#N/A</v>
      </c>
      <c r="EQ847" s="665" t="e">
        <f>IF(DR847&gt;EQ839,BV846-BV847,0)</f>
        <v>#N/A</v>
      </c>
      <c r="ER847" s="665" t="e">
        <f>IF(DR847&gt;ER839,BW846-BW847,0)</f>
        <v>#N/A</v>
      </c>
      <c r="ES847" s="665" t="e">
        <f>IF(DR847&gt;ES839,BX846-BX847,0)</f>
        <v>#N/A</v>
      </c>
      <c r="ET847" s="665" t="e">
        <f>IF(DR847&gt;ET839,BY846-BY847,0)</f>
        <v>#N/A</v>
      </c>
      <c r="EU847" s="665" t="e">
        <f>IF(DR847&gt;EU839,BZ846-BZ847,0)</f>
        <v>#N/A</v>
      </c>
      <c r="EV847" s="665" t="e">
        <f>IF(DR847&gt;EV839,CA846-CA847,0)</f>
        <v>#N/A</v>
      </c>
      <c r="EW847" s="665" t="e">
        <f>IF(DR847&gt;EW839,CB846-CB847,0)</f>
        <v>#N/A</v>
      </c>
      <c r="EX847" s="665" t="e">
        <f>IF(DR847&gt;EX839,CC846-CC847,0)</f>
        <v>#N/A</v>
      </c>
      <c r="EY847" s="665" t="e">
        <f>IF(DR847&gt;EY839,CD846-CD847,0)</f>
        <v>#N/A</v>
      </c>
      <c r="EZ847" s="665" t="e">
        <f>IF(DR847&gt;EZ839,CE846-CE847,0)</f>
        <v>#N/A</v>
      </c>
      <c r="FA847" s="665" t="e">
        <f>IF(DR847&gt;FA839,CF846-CF847,0)</f>
        <v>#N/A</v>
      </c>
      <c r="FB847" s="665" t="e">
        <f>IF(DR847&gt;FB839,CG846-CG847,0)</f>
        <v>#N/A</v>
      </c>
      <c r="FC847" s="665" t="e">
        <f>IF(DR847&gt;FC839,CH846-CH847,0)</f>
        <v>#N/A</v>
      </c>
      <c r="FD847" s="665" t="e">
        <f>IF(DR847&gt;FD839,CI846-CI847,0)</f>
        <v>#N/A</v>
      </c>
      <c r="FE847" s="665" t="e">
        <f>IF(DR847&gt;FE839,CJ846-CJ847,0)</f>
        <v>#N/A</v>
      </c>
      <c r="FF847" s="665" t="e">
        <f>IF(DR847&gt;FF839,CK846-CK847,0)</f>
        <v>#N/A</v>
      </c>
      <c r="FG847" s="665" t="e">
        <f>IF(DR847&gt;FG839,CL846-CL847,0)</f>
        <v>#N/A</v>
      </c>
      <c r="FH847" s="665" t="e">
        <f>IF(DR847&gt;FH839,CM846-CM847,0)</f>
        <v>#N/A</v>
      </c>
      <c r="FI847" s="665" t="e">
        <f>IF(DR847&gt;FI839,CN846-CN847,0)</f>
        <v>#N/A</v>
      </c>
      <c r="FJ847" s="665" t="e">
        <f>IF(DR847&gt;FJ839,CO846-CO847,0)</f>
        <v>#N/A</v>
      </c>
      <c r="FK847" s="665" t="e">
        <f>IF(DR847&gt;FK839,CP846-CP847,0)</f>
        <v>#N/A</v>
      </c>
      <c r="FL847" s="665" t="e">
        <f>IF(DR847&gt;FL839,CQ846-CQ847,0)</f>
        <v>#N/A</v>
      </c>
      <c r="FM847" s="665" t="e">
        <f>IF(DR847&gt;FM839,CR846-CR847,0)</f>
        <v>#N/A</v>
      </c>
      <c r="FN847" s="665" t="e">
        <f>IF(DR847&gt;FN839,CS846-CS847,0)</f>
        <v>#N/A</v>
      </c>
      <c r="FO847" s="665" t="e">
        <f>IF(DR847&gt;FO839,CT846-CT847,0)</f>
        <v>#N/A</v>
      </c>
      <c r="FP847" s="665" t="e">
        <f>IF(DR847&gt;FP839,CU846-CU847,0)</f>
        <v>#N/A</v>
      </c>
      <c r="FQ847" s="665" t="e">
        <f>IF(DR847&gt;FQ839,CV846-CV847,0)</f>
        <v>#N/A</v>
      </c>
      <c r="FR847" s="665">
        <f>IF(DR847&gt;FR839,CW846-CW847,0)</f>
        <v>0</v>
      </c>
      <c r="FS847" s="665">
        <f>IF(DR847&gt;FS839,CX846-CX847,0)</f>
        <v>0</v>
      </c>
      <c r="FT847" s="665">
        <f>IF(DR847&gt;FT839,CY846-CY847,0)</f>
        <v>0</v>
      </c>
      <c r="FU847" s="665">
        <f>IF(DR847&gt;FU839,CZ846-CZ847,0)</f>
        <v>0</v>
      </c>
      <c r="FV847" s="665">
        <f>IF(DR847&gt;FV839,DA846-DA847,0)</f>
        <v>0</v>
      </c>
      <c r="FW847" s="665">
        <f>IF(DR847&gt;FW839,DB846-DB847,0)</f>
        <v>0</v>
      </c>
      <c r="FX847" s="665">
        <f>IF(DR847&gt;FX839,DC846-DC847,0)</f>
        <v>0</v>
      </c>
      <c r="FY847" s="665">
        <f>IF(DR847&gt;FY839,DD846-DD847,0)</f>
        <v>0</v>
      </c>
      <c r="FZ847" s="665">
        <f>IF(DR847&gt;FZ839,DE846-DE847,0)</f>
        <v>0</v>
      </c>
      <c r="GA847" s="665">
        <f>IF(DR847&gt;GA839,DF846-DF847,0)</f>
        <v>0</v>
      </c>
      <c r="GB847" s="665">
        <f>IF(DR847&gt;GB839,DG846-DG847,0)</f>
        <v>0</v>
      </c>
      <c r="GC847" s="665">
        <f>IF(DR847&gt;GC839,DH846-DH847,0)</f>
        <v>0</v>
      </c>
      <c r="GD847" s="665">
        <f>IF(DR847&gt;GD839,DI846-DI847,0)</f>
        <v>0</v>
      </c>
      <c r="GE847" s="665">
        <f>IF(DR847&gt;GE839,DJ846-DJ847,0)</f>
        <v>0</v>
      </c>
      <c r="GF847" s="665">
        <f>IF(DR847&gt;GF839,DK846-DK847,0)</f>
        <v>0</v>
      </c>
      <c r="GG847" s="665">
        <f>IF(DR847&gt;GG839,DL846-DL847,0)</f>
        <v>0</v>
      </c>
      <c r="GH847" s="665">
        <f>IF(DR847&gt;GH839,DM846-DM847,0)</f>
        <v>0</v>
      </c>
      <c r="GI847" s="665">
        <f>IF(DR847&gt;GI839,DN846-DN847,0)</f>
        <v>0</v>
      </c>
      <c r="GJ847" s="665">
        <f>IF(DR847&gt;GJ839,DO846-DO847,0)</f>
        <v>0</v>
      </c>
      <c r="GK847" s="665">
        <f>IF(DR847&gt;GK839,DP846-DP847,0)</f>
        <v>0</v>
      </c>
      <c r="GL847" s="665" t="e">
        <f>SUM(DS847:GK847)+SUM(#REF!)=#REF!</f>
        <v>#REF!</v>
      </c>
      <c r="GM847" s="667"/>
      <c r="GN847" s="749">
        <v>2029</v>
      </c>
      <c r="GO847" s="664" t="e">
        <f>SUMIF(DS840:GK840,GO840,DS847:GK847)</f>
        <v>#REF!</v>
      </c>
      <c r="GP847" s="668" t="e">
        <f>SUMIF(DS840:GK840,GP840,DS847:GK847)</f>
        <v>#N/A</v>
      </c>
      <c r="GQ847" s="668" t="e">
        <f>SUMIF(DS840:GK840,GQ840,DS847:GK847)</f>
        <v>#N/A</v>
      </c>
      <c r="GR847" s="668" t="e">
        <f>SUMIF(DS840:GK840,GR840,DS847:GK847)</f>
        <v>#N/A</v>
      </c>
      <c r="GS847" s="668" t="e">
        <f>SUMIF(DS840:GK840,GS840,DS847:GK847)</f>
        <v>#N/A</v>
      </c>
      <c r="GT847" s="668" t="e">
        <f>SUMIF(DS840:GK840,GT840,DS847:GK847)</f>
        <v>#N/A</v>
      </c>
      <c r="GU847" s="668" t="e">
        <f>SUMIF(DS840:GK840,GU840,DS847:GK847)</f>
        <v>#N/A</v>
      </c>
      <c r="GV847" s="668" t="e">
        <f>SUMIF(DS840:GK840,GV840,DS847:GK847)</f>
        <v>#N/A</v>
      </c>
      <c r="GW847" s="668" t="e">
        <f>SUMIF(DS840:GK840,GW840,DS847:GK847)</f>
        <v>#N/A</v>
      </c>
      <c r="GX847" s="668" t="e">
        <f>SUMIF(DS840:GK840,GX840,DS847:GK847)</f>
        <v>#N/A</v>
      </c>
      <c r="GY847" s="668" t="e">
        <f>SUMIF(DS840:GK840,GY840,DS847:GK847)</f>
        <v>#N/A</v>
      </c>
      <c r="GZ847" s="646" t="e">
        <f>SUM(GO847:GY847)=(#REF!-SUM(#REF!))</f>
        <v>#REF!</v>
      </c>
    </row>
    <row r="848" spans="1:234" hidden="1" x14ac:dyDescent="0.25">
      <c r="A848" s="643" t="s">
        <v>208</v>
      </c>
      <c r="AI848" s="664">
        <v>2030</v>
      </c>
      <c r="AJ848" s="664">
        <v>0</v>
      </c>
      <c r="AK848" s="665">
        <f>IFERROR(#REF!/#REF!,0)</f>
        <v>0</v>
      </c>
      <c r="AL848" s="665">
        <f>IFERROR(#REF!/#REF!,0)</f>
        <v>0</v>
      </c>
      <c r="AM848" s="665">
        <f>IFERROR(#REF!/#REF!,0)</f>
        <v>0</v>
      </c>
      <c r="AN848" s="669">
        <f>IFERROR(#REF!/#REF!,0)</f>
        <v>0</v>
      </c>
      <c r="AO848" s="669">
        <f>IFERROR(#REF!/#REF!,0)</f>
        <v>0</v>
      </c>
      <c r="AP848" s="669">
        <f>IFERROR(#REF!/#REF!,0)</f>
        <v>0</v>
      </c>
      <c r="AQ848" s="669">
        <f>IFERROR(#REF!/#REF!,0)</f>
        <v>0</v>
      </c>
      <c r="AR848" s="669">
        <f>IFERROR(#REF!/#REF!,0)</f>
        <v>0</v>
      </c>
      <c r="AS848" s="669">
        <f>IFERROR(#REF!/#REF!,0)</f>
        <v>0</v>
      </c>
      <c r="AT848" s="669">
        <f>IFERROR(#REF!/#REF!,0)</f>
        <v>0</v>
      </c>
      <c r="AU848" s="666"/>
      <c r="AW848" s="749">
        <v>2030</v>
      </c>
      <c r="AX848" s="665" t="e">
        <f>#REF!</f>
        <v>#REF!</v>
      </c>
      <c r="AY848" s="665" t="e">
        <f>INDEX(AX835:BE836,MATCH(AW848,AV835:AV836,0),MATCH(AY839,AX833:BE833,0))*(INDEX(AK841:AT848,MATCH(AY839,AI841:AI848,0),MATCH(AY840,AK840:AT840,0)))</f>
        <v>#N/A</v>
      </c>
      <c r="AZ848" s="665" t="e">
        <f>INDEX(AX835:BE836,MATCH(AW848,AV835:AV836,0),MATCH(AZ839,AX833:BE833,0))*(INDEX(AK841:AT848,MATCH(AZ839,AI841:AI848,0),MATCH(AZ840,AK840:AT840,0)))</f>
        <v>#N/A</v>
      </c>
      <c r="BA848" s="665" t="e">
        <f>INDEX(AX835:BE836,MATCH(AW848,AV835:AV836,0),MATCH(BA839,AX833:BE833,0))*(INDEX(AK841:AT848,MATCH(BA839,AI841:AI848,0),MATCH(BA840,AK840:AT840,0)))</f>
        <v>#N/A</v>
      </c>
      <c r="BB848" s="665" t="e">
        <f>INDEX(AX835:BE836,MATCH(AW848,AV835:AV836,0),MATCH(BB839,AX833:BE833,0))*(INDEX(AK841:AT848,MATCH(BB839,AI841:AI848,0),MATCH(BB840,AK840:AT840,0)))</f>
        <v>#N/A</v>
      </c>
      <c r="BC848" s="665" t="e">
        <f>INDEX(AX835:BE836,MATCH(AW848,AV835:AV836,0),MATCH(BC839,AX833:BE833,0))*(INDEX(AK841:AT848,MATCH(BC839,AI841:AI848,0),MATCH(BC840,AK840:AT840,0)))</f>
        <v>#N/A</v>
      </c>
      <c r="BD848" s="665" t="e">
        <f>INDEX(AX835:BE836,MATCH(AW848,AV835:AV836,0),MATCH(BD839,AX833:BE833,0))*(INDEX(AK841:AT848,MATCH(BD839,AI841:AI848,0),MATCH(BD840,AK840:AT840,0)))</f>
        <v>#N/A</v>
      </c>
      <c r="BE848" s="665" t="e">
        <f>INDEX(AX835:BE836,MATCH(AW848,AV835:AV836,0),MATCH(BE839,AX833:BE833,0))*(INDEX(AK841:AT848,MATCH(BE839,AI841:AI848,0),MATCH(BE840,AK840:AT840,0)))</f>
        <v>#N/A</v>
      </c>
      <c r="BF848" s="665" t="e">
        <f>INDEX(AX835:BE836,MATCH(AW848,AV835:AV836,0),MATCH(BF839,AX833:BE833,0))*(INDEX(AK841:AT848,MATCH(BF839,AI841:AI848,0),MATCH(BF840,AK840:AT840,0)))</f>
        <v>#N/A</v>
      </c>
      <c r="BG848" s="665" t="e">
        <f>INDEX(AX835:BE836,MATCH(AW848,AV835:AV836,0),MATCH(BG839,AX833:BE833,0))*(INDEX(AK841:AT848,MATCH(BG839,AI841:AI848,0),MATCH(BG840,AK840:AT840,0)))</f>
        <v>#N/A</v>
      </c>
      <c r="BH848" s="665" t="e">
        <f>INDEX(AX835:BE836,MATCH(AW848,AV835:AV836,0),MATCH(BH839,AX833:BE833,0))*(INDEX(AK841:AT848,MATCH(BH839,AI841:AI848,0),MATCH(BH840,AK840:AT840,0)))</f>
        <v>#N/A</v>
      </c>
      <c r="BI848" s="665" t="e">
        <f>INDEX(AX835:BE836,MATCH(AW848,AV835:AV836,0),MATCH(BI839,AX833:BE833,0))*(INDEX(AK841:AT848,MATCH(BI839,AI841:AI848,0),MATCH(BI840,AK840:AT840,0)))</f>
        <v>#N/A</v>
      </c>
      <c r="BJ848" s="665" t="e">
        <f>INDEX(AX835:BE836,MATCH(AW848,AV835:AV836,0),MATCH(BJ839,AX833:BE833,0))*(INDEX(AK841:AT848,MATCH(BJ839,AI841:AI848,0),MATCH(BJ840,AK840:AT840,0)))</f>
        <v>#N/A</v>
      </c>
      <c r="BK848" s="665" t="e">
        <f>INDEX(AX835:BE836,MATCH(AW848,AV835:AV836,0),MATCH(BK839,AX833:BE833,0))*(INDEX(AK841:AT848,MATCH(BK839,AI841:AI848,0),MATCH(BK840,AK840:AT840,0)))</f>
        <v>#N/A</v>
      </c>
      <c r="BL848" s="665" t="e">
        <f>INDEX(AX835:BE836,MATCH(AW848,AV835:AV836,0),MATCH(BL839,AX833:BE833,0))*(INDEX(AK841:AT848,MATCH(BL839,AI841:AI848,0),MATCH(BL840,AK840:AT840,0)))</f>
        <v>#N/A</v>
      </c>
      <c r="BM848" s="665" t="e">
        <f>INDEX(AX835:BE836,MATCH(AW848,AV835:AV836,0),MATCH(BM839,AX833:BE833,0))*(INDEX(AK841:AT848,MATCH(BM839,AI841:AI848,0),MATCH(BM840,AK840:AT840,0)))</f>
        <v>#N/A</v>
      </c>
      <c r="BN848" s="665" t="e">
        <f>INDEX(AX835:BE836,MATCH(AW848,AV835:AV836,0),MATCH(BN839,AX833:BE833,0))*(INDEX(AK841:AT848,MATCH(BN839,AI841:AI848,0),MATCH(BN840,AK840:AT840,0)))</f>
        <v>#N/A</v>
      </c>
      <c r="BO848" s="665" t="e">
        <f>INDEX(AX835:BE836,MATCH(AW848,AV835:AV836,0),MATCH(BO839,AX833:BE833,0))*(INDEX(AK841:AT848,MATCH(BO839,AI841:AI848,0),MATCH(BO840,AK840:AT840,0)))</f>
        <v>#N/A</v>
      </c>
      <c r="BP848" s="665" t="e">
        <f>INDEX(AX835:BE836,MATCH(AW848,AV835:AV836,0),MATCH(BP839,AX833:BE833,0))*(INDEX(AK841:AT848,MATCH(BP839,AI841:AI848,0),MATCH(BP840,AK840:AT840,0)))</f>
        <v>#N/A</v>
      </c>
      <c r="BQ848" s="665" t="e">
        <f>INDEX(AX835:BE836,MATCH(AW848,AV835:AV836,0),MATCH(BQ839,AX833:BE833,0))*(INDEX(AK841:AT848,MATCH(BQ839,AI841:AI848,0),MATCH(BQ840,AK840:AT840,0)))</f>
        <v>#N/A</v>
      </c>
      <c r="BR848" s="665" t="e">
        <f>INDEX(AX835:BE836,MATCH(AW848,AV835:AV836,0),MATCH(BR839,AX833:BE833,0))*(INDEX(AK841:AT848,MATCH(BR839,AI841:AI848,0),MATCH(BR840,AK840:AT840,0)))</f>
        <v>#N/A</v>
      </c>
      <c r="BS848" s="665" t="e">
        <f>INDEX(AX835:BE836,MATCH(AW848,AV835:AV836,0),MATCH(BS839,AX833:BE833,0))*(INDEX(AK841:AT848,MATCH(BS839,AI841:AI848,0),MATCH(BS840,AK840:AT840,0)))</f>
        <v>#N/A</v>
      </c>
      <c r="BT848" s="665" t="e">
        <f>INDEX(AX835:BE836,MATCH(AW848,AV835:AV836,0),MATCH(BT839,AX833:BE833,0))*(INDEX(AK841:AT848,MATCH(BT839,AI841:AI848,0),MATCH(BT840,AK840:AT840,0)))</f>
        <v>#N/A</v>
      </c>
      <c r="BU848" s="665" t="e">
        <f>INDEX(AX835:BE836,MATCH(AW848,AV835:AV836,0),MATCH(BU839,AX833:BE833,0))*(INDEX(AK841:AT848,MATCH(BU839,AI841:AI848,0),MATCH(BU840,AK840:AT840,0)))</f>
        <v>#N/A</v>
      </c>
      <c r="BV848" s="665" t="e">
        <f>INDEX(AX835:BE836,MATCH(AW848,AV835:AV836,0),MATCH(BV839,AX833:BE833,0))*(INDEX(AK841:AT848,MATCH(BV839,AI841:AI848,0),MATCH(BV840,AK840:AT840,0)))</f>
        <v>#N/A</v>
      </c>
      <c r="BW848" s="665" t="e">
        <f>INDEX(AX835:BE836,MATCH(AW848,AV835:AV836,0),MATCH(BW839,AX833:BE833,0))*(INDEX(AK841:AT848,MATCH(BW839,AI841:AI848,0),MATCH(BW840,AK840:AT840,0)))</f>
        <v>#N/A</v>
      </c>
      <c r="BX848" s="665" t="e">
        <f>INDEX(AX835:BE836,MATCH(AW848,AV835:AV836,0),MATCH(BX839,AX833:BE833,0))*(INDEX(AK841:AT848,MATCH(BX839,AI841:AI848,0),MATCH(BX840,AK840:AT840,0)))</f>
        <v>#N/A</v>
      </c>
      <c r="BY848" s="665" t="e">
        <f>INDEX(AX835:BE836,MATCH(AW848,AV835:AV836,0),MATCH(BY839,AX833:BE833,0))*(INDEX(AK841:AT848,MATCH(BY839,AI841:AI848,0),MATCH(BY840,AK840:AT840,0)))</f>
        <v>#N/A</v>
      </c>
      <c r="BZ848" s="665" t="e">
        <f>INDEX(AX835:BE836,MATCH(AW848,AV835:AV836,0),MATCH(BZ839,AX833:BE833,0))*(INDEX(AK841:AT848,MATCH(BZ839,AI841:AI848,0),MATCH(BZ840,AK840:AT840,0)))</f>
        <v>#N/A</v>
      </c>
      <c r="CA848" s="665" t="e">
        <f>INDEX(AX835:BE836,MATCH(AW848,AV835:AV836,0),MATCH(CA839,AX833:BE833,0))*(INDEX(AK841:AT848,MATCH(CA839,AI841:AI848,0),MATCH(CA840,AK840:AT840,0)))</f>
        <v>#N/A</v>
      </c>
      <c r="CB848" s="665" t="e">
        <f>INDEX(AX835:BE836,MATCH(AW848,AV835:AV836,0),MATCH(CB839,AX833:BE833,0))*(INDEX(AK841:AT848,MATCH(CB839,AI841:AI848,0),MATCH(CB840,AK840:AT840,0)))</f>
        <v>#N/A</v>
      </c>
      <c r="CC848" s="665" t="e">
        <f>INDEX(AX835:BE836,MATCH(AW848,AV835:AV836,0),MATCH(CC839,AX833:BE833,0))*(INDEX(AK841:AT848,MATCH(CC839,AI841:AI848,0),MATCH(CC840,AK840:AT840,0)))</f>
        <v>#N/A</v>
      </c>
      <c r="CD848" s="665" t="e">
        <f>INDEX(AX835:BE836,MATCH(AW848,AV835:AV836,0),MATCH(CD839,AX833:BE833,0))*(INDEX(AK841:AT848,MATCH(CD839,AI841:AI848,0),MATCH(CD840,AK840:AT840,0)))</f>
        <v>#N/A</v>
      </c>
      <c r="CE848" s="665" t="e">
        <f>INDEX(AX835:BE836,MATCH(AW848,AV835:AV836,0),MATCH(CE839,AX833:BE833,0))*(INDEX(AK841:AT848,MATCH(CE839,AI841:AI848,0),MATCH(CE840,AK840:AT840,0)))</f>
        <v>#N/A</v>
      </c>
      <c r="CF848" s="665" t="e">
        <f>INDEX(AX835:BE836,MATCH(AW848,AV835:AV836,0),MATCH(CF839,AX833:BE833,0))*(INDEX(AK841:AT848,MATCH(CF839,AI841:AI848,0),MATCH(CF840,AK840:AT840,0)))</f>
        <v>#N/A</v>
      </c>
      <c r="CG848" s="665" t="e">
        <f>INDEX(AX835:BE836,MATCH(AW848,AV835:AV836,0),MATCH(CG839,AX833:BE833,0))*(INDEX(AK841:AT848,MATCH(CG839,AI841:AI848,0),MATCH(CG840,AK840:AT840,0)))</f>
        <v>#N/A</v>
      </c>
      <c r="CH848" s="665" t="e">
        <f>INDEX(AX835:BE836,MATCH(AW848,AV835:AV836,0),MATCH(CH839,AX833:BE833,0))*(INDEX(AK841:AT848,MATCH(CH839,AI841:AI848,0),MATCH(CH840,AK840:AT840,0)))</f>
        <v>#N/A</v>
      </c>
      <c r="CI848" s="665" t="e">
        <f>INDEX(AX835:BE836,MATCH(AW848,AV835:AV836,0),MATCH(CI839,AX833:BE833,0))*(INDEX(AK841:AT848,MATCH(CI839,AI841:AI848,0),MATCH(CI840,AK840:AT840,0)))</f>
        <v>#N/A</v>
      </c>
      <c r="CJ848" s="665" t="e">
        <f>INDEX(AX835:BE836,MATCH(AW848,AV835:AV836,0),MATCH(CJ839,AX833:BE833,0))*(INDEX(AK841:AT848,MATCH(CJ839,AI841:AI848,0),MATCH(CJ840,AK840:AT840,0)))</f>
        <v>#N/A</v>
      </c>
      <c r="CK848" s="665" t="e">
        <f>INDEX(AX835:BE836,MATCH(AW848,AV835:AV836,0),MATCH(CK839,AX833:BE833,0))*(INDEX(AK841:AT848,MATCH(CK839,AI841:AI848,0),MATCH(CK840,AK840:AT840,0)))</f>
        <v>#N/A</v>
      </c>
      <c r="CL848" s="665" t="e">
        <f>INDEX(AX835:BE836,MATCH(AW848,AV835:AV836,0),MATCH(CL839,AX833:BE833,0))*(INDEX(AK841:AT848,MATCH(CL839,AI841:AI848,0),MATCH(CL840,AK840:AT840,0)))</f>
        <v>#N/A</v>
      </c>
      <c r="CM848" s="665" t="e">
        <f>INDEX(AX835:BE836,MATCH(AW848,AV835:AV836,0),MATCH(CM839,AX833:BE833,0))*(INDEX(AK841:AT848,MATCH(CM839,AI841:AI848,0),MATCH(CM840,AK840:AT840,0)))</f>
        <v>#N/A</v>
      </c>
      <c r="CN848" s="665" t="e">
        <f>INDEX(AX835:BE836,MATCH(AW848,AV835:AV836,0),MATCH(CN839,AX833:BE833,0))*(INDEX(AK841:AT848,MATCH(CN839,AI841:AI848,0),MATCH(CN840,AK840:AT840,0)))</f>
        <v>#N/A</v>
      </c>
      <c r="CO848" s="665" t="e">
        <f>INDEX(AX835:BE836,MATCH(AW848,AV835:AV836,0),MATCH(CO839,AX833:BE833,0))*(INDEX(AK841:AT848,MATCH(CO839,AI841:AI848,0),MATCH(CO840,AK840:AT840,0)))</f>
        <v>#N/A</v>
      </c>
      <c r="CP848" s="665" t="e">
        <f>INDEX(AX835:BE836,MATCH(AW848,AV835:AV836,0),MATCH(CP839,AX833:BE833,0))*(INDEX(AK841:AT848,MATCH(CP839,AI841:AI848,0),MATCH(CP840,AK840:AT840,0)))</f>
        <v>#N/A</v>
      </c>
      <c r="CQ848" s="665" t="e">
        <f>INDEX(AX835:BE836,MATCH(AW848,AV835:AV836,0),MATCH(CQ839,AX833:BE833,0))*(INDEX(AK841:AT848,MATCH(CQ839,AI841:AI848,0),MATCH(CQ840,AK840:AT840,0)))</f>
        <v>#N/A</v>
      </c>
      <c r="CR848" s="665" t="e">
        <f>INDEX(AX835:BE836,MATCH(AW848,AV835:AV836,0),MATCH(CR839,AX833:BE833,0))*(INDEX(AK841:AT848,MATCH(CR839,AI841:AI848,0),MATCH(CR840,AK840:AT840,0)))</f>
        <v>#N/A</v>
      </c>
      <c r="CS848" s="665" t="e">
        <f>INDEX(AX835:BE836,MATCH(AW848,AV835:AV836,0),MATCH(CS839,AX833:BE833,0))*(INDEX(AK841:AT848,MATCH(CS839,AI841:AI848,0),MATCH(CS840,AK840:AT840,0)))</f>
        <v>#N/A</v>
      </c>
      <c r="CT848" s="665" t="e">
        <f>INDEX(AX835:BE836,MATCH(AW848,AV835:AV836,0),MATCH(CT839,AX833:BE833,0))*(INDEX(AK841:AT848,MATCH(CT839,AI841:AI848,0),MATCH(CT840,AK840:AT840,0)))</f>
        <v>#N/A</v>
      </c>
      <c r="CU848" s="665" t="e">
        <f>INDEX(AX835:BE836,MATCH(AW848,AV835:AV836,0),MATCH(CU839,AX833:BE833,0))*(INDEX(AK841:AT848,MATCH(CU839,AI841:AI848,0),MATCH(CU840,AK840:AT840,0)))</f>
        <v>#N/A</v>
      </c>
      <c r="CV848" s="665" t="e">
        <f>INDEX(AX835:BE836,MATCH(AW848,AV835:AV836,0),MATCH(CV839,AX833:BE833,0))*(INDEX(AK841:AT848,MATCH(CV839,AI841:AI848,0),MATCH(CV840,AK840:AT840,0)))</f>
        <v>#N/A</v>
      </c>
      <c r="CW848" s="665" t="e">
        <f>INDEX(AX835:BE836,MATCH(AW848,AV835:AV836,0),MATCH(CW839,AX833:BE833,0))*(INDEX(AK841:AT848,MATCH(CW839,AI841:AI848,0),MATCH(CW840,AK840:AT840,0)))</f>
        <v>#N/A</v>
      </c>
      <c r="CX848" s="665" t="e">
        <f>INDEX(AX835:BE836,MATCH(AW848,AV835:AV836,0),MATCH(CX839,AX833:BE833,0))*(INDEX(AK841:AT848,MATCH(CX839,AI841:AI848,0),MATCH(CX840,AK840:AT840,0)))</f>
        <v>#N/A</v>
      </c>
      <c r="CY848" s="665" t="e">
        <f>INDEX(AX835:BE836,MATCH(AW848,AV835:AV836,0),MATCH(CY839,AX833:BE833,0))*(INDEX(AK841:AT848,MATCH(CY839,AI841:AI848,0),MATCH(CY840,AK840:AT840,0)))</f>
        <v>#N/A</v>
      </c>
      <c r="CZ848" s="665" t="e">
        <f>INDEX(AX835:BE836,MATCH(AW848,AV835:AV836,0),MATCH(CZ839,AX833:BE833,0))*(INDEX(AK841:AT848,MATCH(CZ839,AI841:AI848,0),MATCH(CZ840,AK840:AT840,0)))</f>
        <v>#N/A</v>
      </c>
      <c r="DA848" s="665" t="e">
        <f>INDEX(AX835:BE836,MATCH(AW848,AV835:AV836,0),MATCH(DA839,AX833:BE833,0))*(INDEX(AK841:AT848,MATCH(DA839,AI841:AI848,0),MATCH(DA840,AK840:AT840,0)))</f>
        <v>#N/A</v>
      </c>
      <c r="DB848" s="665" t="e">
        <f>INDEX(AX835:BE836,MATCH(AW848,AV835:AV836,0),MATCH(DB839,AX833:BE833,0))*(INDEX(AK841:AT848,MATCH(DB839,AI841:AI848,0),MATCH(DB840,AK840:AT840,0)))</f>
        <v>#N/A</v>
      </c>
      <c r="DC848" s="665" t="e">
        <f>INDEX(AX835:BE836,MATCH(AW848,AV835:AV836,0),MATCH(DC839,AX833:BE833,0))*(INDEX(AK841:AT848,MATCH(DC839,AI841:AI848,0),MATCH(DC840,AK840:AT840,0)))</f>
        <v>#N/A</v>
      </c>
      <c r="DD848" s="665" t="e">
        <f>INDEX(AX835:BE836,MATCH(AW848,AV835:AV836,0),MATCH(DD839,AX833:BE833,0))*(INDEX(AK841:AT848,MATCH(DD839,AI841:AI848,0),MATCH(DD840,AK840:AT840,0)))</f>
        <v>#N/A</v>
      </c>
      <c r="DE848" s="665" t="e">
        <f>INDEX(AX835:BE836,MATCH(AW848,AV835:AV836,0),MATCH(DE839,AX833:BE833,0))*(INDEX(AK841:AT848,MATCH(DE839,AI841:AI848,0),MATCH(DE840,AK840:AT840,0)))</f>
        <v>#N/A</v>
      </c>
      <c r="DF848" s="665" t="e">
        <f>INDEX(AX835:BE836,MATCH(AW848,AV835:AV836,0),MATCH(DF839,AX833:BE833,0))*(INDEX(AK841:AT848,MATCH(DF839,AI841:AI848,0),MATCH(DF840,AK840:AT840,0)))</f>
        <v>#N/A</v>
      </c>
      <c r="DG848" s="665" t="e">
        <f>INDEX(AX835:BE836,MATCH(AW848,AV835:AV836,0),MATCH(DG839,AX833:BE833,0))*(INDEX(AK841:AT848,MATCH(DG839,AI841:AI848,0),MATCH(DG840,AK840:AT840,0)))</f>
        <v>#N/A</v>
      </c>
      <c r="DH848" s="665" t="e">
        <f>INDEX(AX835:BE836,MATCH(AW848,AV835:AV836,0),MATCH(DH839,AX833:BE833,0))*(INDEX(AK841:AT848,MATCH(DH839,AI841:AI848,0),MATCH(DH840,AK840:AT840,0)))</f>
        <v>#N/A</v>
      </c>
      <c r="DI848" s="665" t="e">
        <f>INDEX(AX835:BE836,MATCH(AW848,AV835:AV836,0),MATCH(DI839,AX833:BE833,0))*(INDEX(AK841:AT848,MATCH(DI839,AI841:AI848,0),MATCH(DI840,AK840:AT840,0)))</f>
        <v>#N/A</v>
      </c>
      <c r="DJ848" s="665" t="e">
        <f>INDEX(AX835:BE836,MATCH(AW848,AV835:AV836,0),MATCH(DJ839,AX833:BE833,0))*(INDEX(AK841:AT848,MATCH(DJ839,AI841:AI848,0),MATCH(DJ840,AK840:AT840,0)))</f>
        <v>#N/A</v>
      </c>
      <c r="DK848" s="665" t="e">
        <f>INDEX(AX835:BE836,MATCH(AW848,AV835:AV836,0),MATCH(DK839,AX833:BE833,0))*(INDEX(AK841:AT848,MATCH(DK839,AI841:AI848,0),MATCH(DK840,AK840:AT840,0)))</f>
        <v>#N/A</v>
      </c>
      <c r="DL848" s="665" t="e">
        <f>INDEX(AX835:BE836,MATCH(AW848,AV835:AV836,0),MATCH(DL839,AX833:BE833,0))*(INDEX(AK841:AT848,MATCH(DL839,AI841:AI848,0),MATCH(DL840,AK840:AT840,0)))</f>
        <v>#N/A</v>
      </c>
      <c r="DM848" s="665" t="e">
        <f>INDEX(AX835:BE836,MATCH(AW848,AV835:AV836,0),MATCH(DM839,AX833:BE833,0))*(INDEX(AK841:AT848,MATCH(DM839,AI841:AI848,0),MATCH(DM840,AK840:AT840,0)))</f>
        <v>#N/A</v>
      </c>
      <c r="DN848" s="665" t="e">
        <f>INDEX(AX835:BE836,MATCH(AW848,AV835:AV836,0),MATCH(DN839,AX833:BE833,0))*(INDEX(AK841:AT848,MATCH(DN839,AI841:AI848,0),MATCH(DN840,AK840:AT840,0)))</f>
        <v>#N/A</v>
      </c>
      <c r="DO848" s="665" t="e">
        <f>INDEX(AX835:BE836,MATCH(AW848,AV835:AV836,0),MATCH(DO839,AX833:BE833,0))*(INDEX(AK841:AT848,MATCH(DO839,AI841:AI848,0),MATCH(DO840,AK840:AT840,0)))</f>
        <v>#N/A</v>
      </c>
      <c r="DP848" s="665" t="e">
        <f>INDEX(AX835:BE836,MATCH(AW848,AV835:AV836,0),MATCH(DP839,AX833:BE833,0))*(INDEX(AK841:AT848,MATCH(DP839,AI841:AI848,0),MATCH(DP840,AK840:AT840,0)))</f>
        <v>#N/A</v>
      </c>
      <c r="DQ848" s="643" t="e">
        <f>SUM(AX848:DP848)=#REF!</f>
        <v>#REF!</v>
      </c>
      <c r="DR848" s="749">
        <v>2030</v>
      </c>
      <c r="DS848" s="665" t="e">
        <f>IF(DR848&gt;DS839,AX847-AX848,0)</f>
        <v>#REF!</v>
      </c>
      <c r="DT848" s="665" t="e">
        <f>IF(DR848&gt;DT839,AY847-AY848,0)</f>
        <v>#N/A</v>
      </c>
      <c r="DU848" s="665" t="e">
        <f>IF(DR848&gt;DU839,AZ847-AZ848,0)</f>
        <v>#N/A</v>
      </c>
      <c r="DV848" s="665" t="e">
        <f>IF(DR848&gt;DV839,BA847-BA848,0)</f>
        <v>#N/A</v>
      </c>
      <c r="DW848" s="665" t="e">
        <f>IF(DR848&gt;DW839,BB847-BB848,0)</f>
        <v>#N/A</v>
      </c>
      <c r="DX848" s="665" t="e">
        <f>IF(DR848&gt;DX839,BC847-BC848,0)</f>
        <v>#N/A</v>
      </c>
      <c r="DY848" s="665" t="e">
        <f>IF(DR848&gt;DY839,BD847-BD848,0)</f>
        <v>#N/A</v>
      </c>
      <c r="DZ848" s="665" t="e">
        <f>IF(DR848&gt;DZ839,BE847-BE848,0)</f>
        <v>#N/A</v>
      </c>
      <c r="EA848" s="665" t="e">
        <f>IF(DR848&gt;EA839,BF847-BF848,0)</f>
        <v>#N/A</v>
      </c>
      <c r="EB848" s="665" t="e">
        <f>IF(DR848&gt;EB839,BG847-BG848,0)</f>
        <v>#N/A</v>
      </c>
      <c r="EC848" s="665" t="e">
        <f>IF(DR848&gt;EC839,BH847-BH848,0)</f>
        <v>#N/A</v>
      </c>
      <c r="ED848" s="665" t="e">
        <f>IF(DR848&gt;ED839,BI847-BI848,0)</f>
        <v>#N/A</v>
      </c>
      <c r="EE848" s="665" t="e">
        <f>IF(DR848&gt;EE839,BJ847-BJ848,0)</f>
        <v>#N/A</v>
      </c>
      <c r="EF848" s="665" t="e">
        <f>IF(DR848&gt;EF839,BK847-BK848,0)</f>
        <v>#N/A</v>
      </c>
      <c r="EG848" s="665" t="e">
        <f>IF(DR848&gt;EG839,BL847-BL848,0)</f>
        <v>#N/A</v>
      </c>
      <c r="EH848" s="665" t="e">
        <f>IF(DR848&gt;EH839,BM847-BM848,0)</f>
        <v>#N/A</v>
      </c>
      <c r="EI848" s="665" t="e">
        <f>IF(DR848&gt;EI839,BN847-BN848,0)</f>
        <v>#N/A</v>
      </c>
      <c r="EJ848" s="665" t="e">
        <f>IF(DR848&gt;EJ839,BO847-BO848,0)</f>
        <v>#N/A</v>
      </c>
      <c r="EK848" s="665" t="e">
        <f>IF(DR848&gt;EK839,BP847-BP848,0)</f>
        <v>#N/A</v>
      </c>
      <c r="EL848" s="665" t="e">
        <f>IF(DR848&gt;EL839,BQ847-BQ848,0)</f>
        <v>#N/A</v>
      </c>
      <c r="EM848" s="665" t="e">
        <f>IF(DR848&gt;EM839,BR847-BR848,0)</f>
        <v>#N/A</v>
      </c>
      <c r="EN848" s="665" t="e">
        <f>IF(DR848&gt;EN839,BS847-BS848,0)</f>
        <v>#N/A</v>
      </c>
      <c r="EO848" s="665" t="e">
        <f>IF(DR848&gt;EO839,BT847-BT848,0)</f>
        <v>#N/A</v>
      </c>
      <c r="EP848" s="665" t="e">
        <f>IF(DR848&gt;EP839,BU847-BU848,0)</f>
        <v>#N/A</v>
      </c>
      <c r="EQ848" s="665" t="e">
        <f>IF(DR848&gt;EQ839,BV847-BV848,0)</f>
        <v>#N/A</v>
      </c>
      <c r="ER848" s="665" t="e">
        <f>IF(DR848&gt;ER839,BW847-BW848,0)</f>
        <v>#N/A</v>
      </c>
      <c r="ES848" s="665" t="e">
        <f>IF(DR848&gt;ES839,BX847-BX848,0)</f>
        <v>#N/A</v>
      </c>
      <c r="ET848" s="665" t="e">
        <f>IF(DR848&gt;ET839,BY847-BY848,0)</f>
        <v>#N/A</v>
      </c>
      <c r="EU848" s="665" t="e">
        <f>IF(DR848&gt;EU839,BZ847-BZ848,0)</f>
        <v>#N/A</v>
      </c>
      <c r="EV848" s="665" t="e">
        <f>IF(DR848&gt;EV839,CA847-CA848,0)</f>
        <v>#N/A</v>
      </c>
      <c r="EW848" s="665" t="e">
        <f>IF(DR848&gt;EW839,CB847-CB848,0)</f>
        <v>#N/A</v>
      </c>
      <c r="EX848" s="665" t="e">
        <f>IF(DR848&gt;EX839,CC847-CC848,0)</f>
        <v>#N/A</v>
      </c>
      <c r="EY848" s="665" t="e">
        <f>IF(DR848&gt;EY839,CD847-CD848,0)</f>
        <v>#N/A</v>
      </c>
      <c r="EZ848" s="665" t="e">
        <f>IF(DR848&gt;EZ839,CE847-CE848,0)</f>
        <v>#N/A</v>
      </c>
      <c r="FA848" s="665" t="e">
        <f>IF(DR848&gt;FA839,CF847-CF848,0)</f>
        <v>#N/A</v>
      </c>
      <c r="FB848" s="665" t="e">
        <f>IF(DR848&gt;FB839,CG847-CG848,0)</f>
        <v>#N/A</v>
      </c>
      <c r="FC848" s="665" t="e">
        <f>IF(DR848&gt;FC839,CH847-CH848,0)</f>
        <v>#N/A</v>
      </c>
      <c r="FD848" s="665" t="e">
        <f>IF(DR848&gt;FD839,CI847-CI848,0)</f>
        <v>#N/A</v>
      </c>
      <c r="FE848" s="665" t="e">
        <f>IF(DR848&gt;FE839,CJ847-CJ848,0)</f>
        <v>#N/A</v>
      </c>
      <c r="FF848" s="665" t="e">
        <f>IF(DR848&gt;FF839,CK847-CK848,0)</f>
        <v>#N/A</v>
      </c>
      <c r="FG848" s="665" t="e">
        <f>IF(DR848&gt;FG839,CL847-CL848,0)</f>
        <v>#N/A</v>
      </c>
      <c r="FH848" s="665" t="e">
        <f>IF(DR848&gt;FH839,CM847-CM848,0)</f>
        <v>#N/A</v>
      </c>
      <c r="FI848" s="665" t="e">
        <f>IF(DR848&gt;FI839,CN847-CN848,0)</f>
        <v>#N/A</v>
      </c>
      <c r="FJ848" s="665" t="e">
        <f>IF(DR848&gt;FJ839,CO847-CO848,0)</f>
        <v>#N/A</v>
      </c>
      <c r="FK848" s="665" t="e">
        <f>IF(DR848&gt;FK839,CP847-CP848,0)</f>
        <v>#N/A</v>
      </c>
      <c r="FL848" s="665" t="e">
        <f>IF(DR848&gt;FL839,CQ847-CQ848,0)</f>
        <v>#N/A</v>
      </c>
      <c r="FM848" s="665" t="e">
        <f>IF(DR848&gt;FM839,CR847-CR848,0)</f>
        <v>#N/A</v>
      </c>
      <c r="FN848" s="665" t="e">
        <f>IF(DR848&gt;FN839,CS847-CS848,0)</f>
        <v>#N/A</v>
      </c>
      <c r="FO848" s="665" t="e">
        <f>IF(DR848&gt;FO839,CT847-CT848,0)</f>
        <v>#N/A</v>
      </c>
      <c r="FP848" s="665" t="e">
        <f>IF(DR848&gt;FP839,CU847-CU848,0)</f>
        <v>#N/A</v>
      </c>
      <c r="FQ848" s="665" t="e">
        <f>IF(DR848&gt;FQ839,CV847-CV848,0)</f>
        <v>#N/A</v>
      </c>
      <c r="FR848" s="665" t="e">
        <f>IF(DR848&gt;FR839,CW847-CW848,0)</f>
        <v>#N/A</v>
      </c>
      <c r="FS848" s="665" t="e">
        <f>IF(DR848&gt;FS839,CX847-CX848,0)</f>
        <v>#N/A</v>
      </c>
      <c r="FT848" s="665" t="e">
        <f>IF(DR848&gt;FT839,CY847-CY848,0)</f>
        <v>#N/A</v>
      </c>
      <c r="FU848" s="665" t="e">
        <f>IF(DR848&gt;FU839,CZ847-CZ848,0)</f>
        <v>#N/A</v>
      </c>
      <c r="FV848" s="665" t="e">
        <f>IF(DR848&gt;FV839,DA847-DA848,0)</f>
        <v>#N/A</v>
      </c>
      <c r="FW848" s="665" t="e">
        <f>IF(DR848&gt;FW839,DB847-DB848,0)</f>
        <v>#N/A</v>
      </c>
      <c r="FX848" s="665" t="e">
        <f>IF(DR848&gt;FX839,DC847-DC848,0)</f>
        <v>#N/A</v>
      </c>
      <c r="FY848" s="665" t="e">
        <f>IF(DR848&gt;FY839,DD847-DD848,0)</f>
        <v>#N/A</v>
      </c>
      <c r="FZ848" s="665" t="e">
        <f>IF(DR848&gt;FZ839,DE847-DE848,0)</f>
        <v>#N/A</v>
      </c>
      <c r="GA848" s="665" t="e">
        <f>IF(DR848&gt;GA839,DF847-DF848,0)</f>
        <v>#N/A</v>
      </c>
      <c r="GB848" s="665">
        <f>IF(DR848&gt;GB839,DG847-DG848,0)</f>
        <v>0</v>
      </c>
      <c r="GC848" s="665">
        <f>IF(DR848&gt;GC839,DH847-DH848,0)</f>
        <v>0</v>
      </c>
      <c r="GD848" s="665">
        <f>IF(DR848&gt;GD839,DI847-DI848,0)</f>
        <v>0</v>
      </c>
      <c r="GE848" s="665">
        <f>IF(DR848&gt;GE839,DJ847-DJ848,0)</f>
        <v>0</v>
      </c>
      <c r="GF848" s="665">
        <f>IF(DR848&gt;GF839,DK847-DK848,0)</f>
        <v>0</v>
      </c>
      <c r="GG848" s="665">
        <f>IF(DR848&gt;GG839,DL847-DL848,0)</f>
        <v>0</v>
      </c>
      <c r="GH848" s="665">
        <f>IF(DR848&gt;GH839,DM847-DM848,0)</f>
        <v>0</v>
      </c>
      <c r="GI848" s="665">
        <f>IF(DR848&gt;GI839,DN847-DN848,0)</f>
        <v>0</v>
      </c>
      <c r="GJ848" s="665">
        <f>IF(DR848&gt;GJ839,DO847-DO848,0)</f>
        <v>0</v>
      </c>
      <c r="GK848" s="665">
        <f>IF(DR848&gt;GK839,DP847-DP848,0)</f>
        <v>0</v>
      </c>
      <c r="GL848" s="665" t="e">
        <f>SUM(DS848:GK848)+SUM(#REF!)=#REF!</f>
        <v>#REF!</v>
      </c>
      <c r="GM848" s="667"/>
      <c r="GN848" s="749">
        <v>2030</v>
      </c>
      <c r="GO848" s="664" t="e">
        <f>SUMIF(DS840:GK840,GO840,DS848:GK848)</f>
        <v>#REF!</v>
      </c>
      <c r="GP848" s="668" t="e">
        <f>SUMIF(DS840:GK840,GP840,DS848:GK848)</f>
        <v>#N/A</v>
      </c>
      <c r="GQ848" s="668" t="e">
        <f>SUMIF(DS840:GK840,GQ840,DS848:GK848)</f>
        <v>#N/A</v>
      </c>
      <c r="GR848" s="668" t="e">
        <f>SUMIF(DS840:GK840,GR840,DS848:GK848)</f>
        <v>#N/A</v>
      </c>
      <c r="GS848" s="668" t="e">
        <f>SUMIF(DS840:GK840,GS840,DS848:GK848)</f>
        <v>#N/A</v>
      </c>
      <c r="GT848" s="668" t="e">
        <f>SUMIF(DS840:GK840,GT840,DS848:GK848)</f>
        <v>#N/A</v>
      </c>
      <c r="GU848" s="668" t="e">
        <f>SUMIF(DS840:GK840,GU840,DS848:GK848)</f>
        <v>#N/A</v>
      </c>
      <c r="GV848" s="668" t="e">
        <f>SUMIF(DS840:GK840,GV840,DS848:GK848)</f>
        <v>#N/A</v>
      </c>
      <c r="GW848" s="668" t="e">
        <f>SUMIF(DS840:GK840,GW840,DS848:GK848)</f>
        <v>#N/A</v>
      </c>
      <c r="GX848" s="668" t="e">
        <f>SUMIF(DS840:GK840,GX840,DS848:GK848)</f>
        <v>#N/A</v>
      </c>
      <c r="GY848" s="668" t="e">
        <f>SUMIF(DS840:GK840,GY840,DS848:GK848)</f>
        <v>#N/A</v>
      </c>
      <c r="GZ848" s="646" t="e">
        <f>SUM(GO848:GY848)=(#REF!-SUM(#REF!))</f>
        <v>#REF!</v>
      </c>
    </row>
    <row r="849" spans="1:234" hidden="1" x14ac:dyDescent="0.25">
      <c r="A849" s="643" t="s">
        <v>208</v>
      </c>
      <c r="GM849" s="663"/>
      <c r="GN849" s="663"/>
    </row>
    <row r="850" spans="1:234" hidden="1" x14ac:dyDescent="0.25">
      <c r="A850" s="643" t="s">
        <v>208</v>
      </c>
      <c r="G850" s="670"/>
      <c r="H850" s="671"/>
      <c r="I850" s="671"/>
      <c r="J850" s="671"/>
      <c r="K850" s="671"/>
      <c r="L850" s="671"/>
      <c r="M850" s="671"/>
      <c r="N850" s="671"/>
      <c r="O850" s="671"/>
      <c r="P850" s="671"/>
      <c r="Q850" s="671"/>
      <c r="R850" s="671"/>
      <c r="S850" s="672"/>
      <c r="DR850" s="643" t="s">
        <v>1666</v>
      </c>
      <c r="GM850" s="672"/>
      <c r="GN850" s="672"/>
      <c r="GO850" s="672"/>
      <c r="GP850" s="672"/>
      <c r="GQ850" s="672"/>
      <c r="GR850" s="672"/>
      <c r="GS850" s="672"/>
      <c r="GT850" s="672"/>
      <c r="GU850" s="672"/>
      <c r="GV850" s="672"/>
      <c r="GW850" s="672"/>
      <c r="GX850" s="672"/>
      <c r="GY850" s="672"/>
      <c r="HM850" s="671"/>
      <c r="HN850" s="671"/>
      <c r="HO850" s="671"/>
      <c r="HP850" s="671"/>
      <c r="HQ850" s="671"/>
      <c r="HR850" s="671"/>
      <c r="HS850" s="671"/>
      <c r="HT850" s="671"/>
      <c r="HU850" s="671"/>
      <c r="HV850" s="671"/>
      <c r="HW850" s="671"/>
      <c r="HX850" s="671"/>
      <c r="HY850" s="671"/>
      <c r="HZ850" s="671"/>
    </row>
    <row r="851" spans="1:234" hidden="1" x14ac:dyDescent="0.25">
      <c r="A851" s="643" t="s">
        <v>208</v>
      </c>
      <c r="G851" s="670"/>
      <c r="H851" s="673"/>
      <c r="I851" s="673"/>
      <c r="J851" s="673"/>
      <c r="K851" s="673"/>
      <c r="L851" s="673"/>
      <c r="M851" s="673"/>
      <c r="N851" s="673"/>
      <c r="O851" s="673"/>
      <c r="P851" s="673"/>
      <c r="Q851" s="673"/>
      <c r="R851" s="673"/>
      <c r="S851" s="648"/>
      <c r="DR851" s="661"/>
      <c r="DS851" s="647">
        <v>2023</v>
      </c>
      <c r="DT851" s="647">
        <v>2024</v>
      </c>
      <c r="DU851" s="647">
        <v>2024</v>
      </c>
      <c r="DV851" s="647">
        <v>2024</v>
      </c>
      <c r="DW851" s="647">
        <v>2024</v>
      </c>
      <c r="DX851" s="647">
        <v>2024</v>
      </c>
      <c r="DY851" s="647">
        <v>2024</v>
      </c>
      <c r="DZ851" s="647">
        <v>2024</v>
      </c>
      <c r="EA851" s="647">
        <v>2024</v>
      </c>
      <c r="EB851" s="647">
        <v>2024</v>
      </c>
      <c r="EC851" s="647">
        <v>2024</v>
      </c>
      <c r="ED851" s="647">
        <v>2025</v>
      </c>
      <c r="EE851" s="647">
        <v>2025</v>
      </c>
      <c r="EF851" s="647">
        <v>2025</v>
      </c>
      <c r="EG851" s="647">
        <v>2025</v>
      </c>
      <c r="EH851" s="647">
        <v>2025</v>
      </c>
      <c r="EI851" s="647">
        <v>2025</v>
      </c>
      <c r="EJ851" s="647">
        <v>2025</v>
      </c>
      <c r="EK851" s="647">
        <v>2025</v>
      </c>
      <c r="EL851" s="647">
        <v>2025</v>
      </c>
      <c r="EM851" s="647">
        <v>2025</v>
      </c>
      <c r="EN851" s="647">
        <v>2026</v>
      </c>
      <c r="EO851" s="647">
        <v>2026</v>
      </c>
      <c r="EP851" s="647">
        <v>2026</v>
      </c>
      <c r="EQ851" s="647">
        <v>2026</v>
      </c>
      <c r="ER851" s="647">
        <v>2026</v>
      </c>
      <c r="ES851" s="647">
        <v>2026</v>
      </c>
      <c r="ET851" s="647">
        <v>2026</v>
      </c>
      <c r="EU851" s="647">
        <v>2026</v>
      </c>
      <c r="EV851" s="647">
        <v>2026</v>
      </c>
      <c r="EW851" s="647">
        <v>2026</v>
      </c>
      <c r="EX851" s="647">
        <v>2027</v>
      </c>
      <c r="EY851" s="647">
        <v>2027</v>
      </c>
      <c r="EZ851" s="647">
        <v>2027</v>
      </c>
      <c r="FA851" s="647">
        <v>2027</v>
      </c>
      <c r="FB851" s="647">
        <v>2027</v>
      </c>
      <c r="FC851" s="647">
        <v>2027</v>
      </c>
      <c r="FD851" s="647">
        <v>2027</v>
      </c>
      <c r="FE851" s="647">
        <v>2027</v>
      </c>
      <c r="FF851" s="647">
        <v>2027</v>
      </c>
      <c r="FG851" s="647">
        <v>2027</v>
      </c>
      <c r="FH851" s="647">
        <v>2028</v>
      </c>
      <c r="FI851" s="647">
        <v>2028</v>
      </c>
      <c r="FJ851" s="647">
        <v>2028</v>
      </c>
      <c r="FK851" s="647">
        <v>2028</v>
      </c>
      <c r="FL851" s="647">
        <v>2028</v>
      </c>
      <c r="FM851" s="647">
        <v>2028</v>
      </c>
      <c r="FN851" s="647">
        <v>2028</v>
      </c>
      <c r="FO851" s="647">
        <v>2028</v>
      </c>
      <c r="FP851" s="647">
        <v>2028</v>
      </c>
      <c r="FQ851" s="647">
        <v>2028</v>
      </c>
      <c r="FR851" s="647">
        <v>2029</v>
      </c>
      <c r="FS851" s="647">
        <v>2029</v>
      </c>
      <c r="FT851" s="647">
        <v>2029</v>
      </c>
      <c r="FU851" s="647">
        <v>2029</v>
      </c>
      <c r="FV851" s="647">
        <v>2029</v>
      </c>
      <c r="FW851" s="647">
        <v>2029</v>
      </c>
      <c r="FX851" s="647">
        <v>2029</v>
      </c>
      <c r="FY851" s="647">
        <v>2029</v>
      </c>
      <c r="FZ851" s="647">
        <v>2029</v>
      </c>
      <c r="GA851" s="647">
        <v>2029</v>
      </c>
      <c r="GB851" s="647">
        <v>2030</v>
      </c>
      <c r="GC851" s="647">
        <v>2030</v>
      </c>
      <c r="GD851" s="647">
        <v>2030</v>
      </c>
      <c r="GE851" s="647">
        <v>2030</v>
      </c>
      <c r="GF851" s="647">
        <v>2030</v>
      </c>
      <c r="GG851" s="647">
        <v>2030</v>
      </c>
      <c r="GH851" s="647">
        <v>2030</v>
      </c>
      <c r="GI851" s="647">
        <v>2030</v>
      </c>
      <c r="GJ851" s="647">
        <v>2030</v>
      </c>
      <c r="GK851" s="647">
        <v>2030</v>
      </c>
      <c r="GL851" s="903" t="s">
        <v>1662</v>
      </c>
      <c r="GM851" s="648"/>
      <c r="GN851" s="648"/>
      <c r="GO851" s="648" t="s">
        <v>1667</v>
      </c>
      <c r="GP851" s="648"/>
      <c r="GQ851" s="648"/>
      <c r="GR851" s="648"/>
      <c r="GS851" s="648"/>
      <c r="GT851" s="648"/>
      <c r="GU851" s="648"/>
      <c r="GV851" s="648"/>
      <c r="GW851" s="648"/>
      <c r="GX851" s="648"/>
      <c r="GY851" s="648"/>
      <c r="HB851" s="643" t="s">
        <v>1668</v>
      </c>
      <c r="HM851" s="673"/>
      <c r="HN851" s="673"/>
      <c r="HO851" s="673"/>
      <c r="HP851" s="673"/>
      <c r="HQ851" s="673"/>
      <c r="HR851" s="673"/>
      <c r="HS851" s="673"/>
      <c r="HT851" s="673"/>
      <c r="HU851" s="673"/>
      <c r="HV851" s="673"/>
      <c r="HW851" s="673"/>
      <c r="HX851" s="673"/>
      <c r="HY851" s="673"/>
      <c r="HZ851" s="673"/>
    </row>
    <row r="852" spans="1:234" hidden="1" x14ac:dyDescent="0.25">
      <c r="A852" s="643" t="s">
        <v>208</v>
      </c>
      <c r="G852" s="670"/>
      <c r="H852" s="670"/>
      <c r="I852" s="674"/>
      <c r="J852" s="674"/>
      <c r="K852" s="674"/>
      <c r="L852" s="674"/>
      <c r="M852" s="674"/>
      <c r="N852" s="674"/>
      <c r="O852" s="674"/>
      <c r="P852" s="674"/>
      <c r="Q852" s="674"/>
      <c r="R852" s="674"/>
      <c r="S852" s="675"/>
      <c r="DR852" s="662" t="s">
        <v>1665</v>
      </c>
      <c r="DS852" s="647" t="s">
        <v>1664</v>
      </c>
      <c r="DT852" s="647" t="str">
        <f t="shared" ref="DT852" si="3403">E834</f>
        <v/>
      </c>
      <c r="DU852" s="647" t="str">
        <f t="shared" ref="DU852" si="3404">F834</f>
        <v/>
      </c>
      <c r="DV852" s="647" t="str">
        <f t="shared" ref="DV852" si="3405">G834</f>
        <v/>
      </c>
      <c r="DW852" s="647" t="str">
        <f t="shared" ref="DW852" si="3406">H834</f>
        <v/>
      </c>
      <c r="DX852" s="647" t="str">
        <f t="shared" ref="DX852" si="3407">I834</f>
        <v/>
      </c>
      <c r="DY852" s="647" t="str">
        <f t="shared" ref="DY852" si="3408">J834</f>
        <v/>
      </c>
      <c r="DZ852" s="647" t="str">
        <f t="shared" ref="DZ852" si="3409">K834</f>
        <v/>
      </c>
      <c r="EA852" s="647" t="str">
        <f t="shared" ref="EA852" si="3410">L834</f>
        <v/>
      </c>
      <c r="EB852" s="647" t="str">
        <f t="shared" ref="EB852" si="3411">M834</f>
        <v/>
      </c>
      <c r="EC852" s="647" t="str">
        <f t="shared" ref="EC852" si="3412">N834</f>
        <v/>
      </c>
      <c r="ED852" s="647" t="str">
        <f t="shared" ref="ED852" si="3413">E834</f>
        <v/>
      </c>
      <c r="EE852" s="647" t="str">
        <f t="shared" ref="EE852" si="3414">F834</f>
        <v/>
      </c>
      <c r="EF852" s="647" t="str">
        <f t="shared" ref="EF852" si="3415">G834</f>
        <v/>
      </c>
      <c r="EG852" s="647" t="str">
        <f t="shared" ref="EG852" si="3416">H834</f>
        <v/>
      </c>
      <c r="EH852" s="647" t="str">
        <f t="shared" ref="EH852" si="3417">I834</f>
        <v/>
      </c>
      <c r="EI852" s="647" t="str">
        <f t="shared" ref="EI852" si="3418">J834</f>
        <v/>
      </c>
      <c r="EJ852" s="647" t="str">
        <f t="shared" ref="EJ852" si="3419">K834</f>
        <v/>
      </c>
      <c r="EK852" s="647" t="str">
        <f t="shared" ref="EK852" si="3420">L834</f>
        <v/>
      </c>
      <c r="EL852" s="647" t="str">
        <f t="shared" ref="EL852" si="3421">M834</f>
        <v/>
      </c>
      <c r="EM852" s="647" t="str">
        <f t="shared" ref="EM852" si="3422">N834</f>
        <v/>
      </c>
      <c r="EN852" s="647" t="str">
        <f t="shared" ref="EN852" si="3423">E834</f>
        <v/>
      </c>
      <c r="EO852" s="647" t="str">
        <f t="shared" ref="EO852" si="3424">F834</f>
        <v/>
      </c>
      <c r="EP852" s="647" t="str">
        <f t="shared" ref="EP852" si="3425">G834</f>
        <v/>
      </c>
      <c r="EQ852" s="647" t="str">
        <f t="shared" ref="EQ852" si="3426">H834</f>
        <v/>
      </c>
      <c r="ER852" s="647" t="str">
        <f t="shared" ref="ER852" si="3427">I834</f>
        <v/>
      </c>
      <c r="ES852" s="647" t="str">
        <f t="shared" ref="ES852" si="3428">J834</f>
        <v/>
      </c>
      <c r="ET852" s="647" t="str">
        <f t="shared" ref="ET852" si="3429">K834</f>
        <v/>
      </c>
      <c r="EU852" s="647" t="str">
        <f t="shared" ref="EU852" si="3430">L834</f>
        <v/>
      </c>
      <c r="EV852" s="647" t="str">
        <f t="shared" ref="EV852" si="3431">M834</f>
        <v/>
      </c>
      <c r="EW852" s="647" t="str">
        <f t="shared" ref="EW852" si="3432">N834</f>
        <v/>
      </c>
      <c r="EX852" s="647" t="str">
        <f t="shared" ref="EX852" si="3433">E834</f>
        <v/>
      </c>
      <c r="EY852" s="647" t="str">
        <f t="shared" ref="EY852" si="3434">F834</f>
        <v/>
      </c>
      <c r="EZ852" s="647" t="str">
        <f t="shared" ref="EZ852" si="3435">G834</f>
        <v/>
      </c>
      <c r="FA852" s="647" t="str">
        <f t="shared" ref="FA852" si="3436">H834</f>
        <v/>
      </c>
      <c r="FB852" s="647" t="str">
        <f t="shared" ref="FB852" si="3437">I834</f>
        <v/>
      </c>
      <c r="FC852" s="647" t="str">
        <f t="shared" ref="FC852" si="3438">J834</f>
        <v/>
      </c>
      <c r="FD852" s="647" t="str">
        <f t="shared" ref="FD852" si="3439">K834</f>
        <v/>
      </c>
      <c r="FE852" s="647" t="str">
        <f t="shared" ref="FE852" si="3440">L834</f>
        <v/>
      </c>
      <c r="FF852" s="647" t="str">
        <f t="shared" ref="FF852" si="3441">M834</f>
        <v/>
      </c>
      <c r="FG852" s="647" t="str">
        <f t="shared" ref="FG852" si="3442">N834</f>
        <v/>
      </c>
      <c r="FH852" s="647" t="str">
        <f t="shared" ref="FH852" si="3443">E834</f>
        <v/>
      </c>
      <c r="FI852" s="647" t="str">
        <f t="shared" ref="FI852" si="3444">F834</f>
        <v/>
      </c>
      <c r="FJ852" s="647" t="str">
        <f t="shared" ref="FJ852" si="3445">G834</f>
        <v/>
      </c>
      <c r="FK852" s="647" t="str">
        <f t="shared" ref="FK852" si="3446">H834</f>
        <v/>
      </c>
      <c r="FL852" s="647" t="str">
        <f t="shared" ref="FL852" si="3447">I834</f>
        <v/>
      </c>
      <c r="FM852" s="647" t="str">
        <f t="shared" ref="FM852" si="3448">J834</f>
        <v/>
      </c>
      <c r="FN852" s="647" t="str">
        <f t="shared" ref="FN852" si="3449">K834</f>
        <v/>
      </c>
      <c r="FO852" s="647" t="str">
        <f t="shared" ref="FO852" si="3450">L834</f>
        <v/>
      </c>
      <c r="FP852" s="647" t="str">
        <f t="shared" ref="FP852" si="3451">M834</f>
        <v/>
      </c>
      <c r="FQ852" s="647" t="str">
        <f t="shared" ref="FQ852" si="3452">N834</f>
        <v/>
      </c>
      <c r="FR852" s="647" t="str">
        <f t="shared" ref="FR852" si="3453">E834</f>
        <v/>
      </c>
      <c r="FS852" s="647" t="str">
        <f t="shared" ref="FS852" si="3454">F834</f>
        <v/>
      </c>
      <c r="FT852" s="647" t="str">
        <f t="shared" ref="FT852" si="3455">G834</f>
        <v/>
      </c>
      <c r="FU852" s="647" t="str">
        <f t="shared" ref="FU852" si="3456">H834</f>
        <v/>
      </c>
      <c r="FV852" s="647" t="str">
        <f t="shared" ref="FV852" si="3457">I834</f>
        <v/>
      </c>
      <c r="FW852" s="647" t="str">
        <f t="shared" ref="FW852" si="3458">J834</f>
        <v/>
      </c>
      <c r="FX852" s="647" t="str">
        <f t="shared" ref="FX852" si="3459">K834</f>
        <v/>
      </c>
      <c r="FY852" s="647" t="str">
        <f t="shared" ref="FY852" si="3460">L834</f>
        <v/>
      </c>
      <c r="FZ852" s="647" t="str">
        <f t="shared" ref="FZ852" si="3461">M834</f>
        <v/>
      </c>
      <c r="GA852" s="647" t="str">
        <f t="shared" ref="GA852" si="3462">N834</f>
        <v/>
      </c>
      <c r="GB852" s="647" t="str">
        <f t="shared" ref="GB852" si="3463">E834</f>
        <v/>
      </c>
      <c r="GC852" s="647" t="str">
        <f t="shared" ref="GC852" si="3464">F834</f>
        <v/>
      </c>
      <c r="GD852" s="647" t="str">
        <f t="shared" ref="GD852" si="3465">G834</f>
        <v/>
      </c>
      <c r="GE852" s="647" t="str">
        <f t="shared" ref="GE852" si="3466">H834</f>
        <v/>
      </c>
      <c r="GF852" s="647" t="str">
        <f t="shared" ref="GF852" si="3467">I834</f>
        <v/>
      </c>
      <c r="GG852" s="647" t="str">
        <f t="shared" ref="GG852" si="3468">J834</f>
        <v/>
      </c>
      <c r="GH852" s="647" t="str">
        <f t="shared" ref="GH852" si="3469">K834</f>
        <v/>
      </c>
      <c r="GI852" s="647" t="str">
        <f t="shared" ref="GI852" si="3470">L834</f>
        <v/>
      </c>
      <c r="GJ852" s="647" t="str">
        <f t="shared" ref="GJ852" si="3471">M834</f>
        <v/>
      </c>
      <c r="GK852" s="647" t="str">
        <f t="shared" ref="GK852" si="3472">N834</f>
        <v/>
      </c>
      <c r="GL852" s="904"/>
      <c r="GM852" s="667"/>
      <c r="GN852" s="662" t="s">
        <v>1665</v>
      </c>
      <c r="GO852" s="646" t="s">
        <v>1664</v>
      </c>
      <c r="GP852" s="646" t="str">
        <f t="shared" ref="GP852" si="3473">E834</f>
        <v/>
      </c>
      <c r="GQ852" s="646" t="str">
        <f t="shared" ref="GQ852" si="3474">F834</f>
        <v/>
      </c>
      <c r="GR852" s="646" t="str">
        <f t="shared" ref="GR852" si="3475">G834</f>
        <v/>
      </c>
      <c r="GS852" s="646" t="str">
        <f t="shared" ref="GS852" si="3476">H834</f>
        <v/>
      </c>
      <c r="GT852" s="646" t="str">
        <f t="shared" ref="GT852" si="3477">I834</f>
        <v/>
      </c>
      <c r="GU852" s="646" t="str">
        <f t="shared" ref="GU852" si="3478">J834</f>
        <v/>
      </c>
      <c r="GV852" s="646" t="str">
        <f t="shared" ref="GV852" si="3479">K834</f>
        <v/>
      </c>
      <c r="GW852" s="646" t="str">
        <f t="shared" ref="GW852" si="3480">L834</f>
        <v/>
      </c>
      <c r="GX852" s="646" t="str">
        <f t="shared" ref="GX852" si="3481">M834</f>
        <v/>
      </c>
      <c r="GY852" s="646" t="str">
        <f t="shared" ref="GY852" si="3482">N834</f>
        <v/>
      </c>
      <c r="GZ852" s="646" t="s">
        <v>1662</v>
      </c>
      <c r="HB852" s="646" t="str">
        <f t="shared" ref="HB852" si="3483">E834</f>
        <v/>
      </c>
      <c r="HC852" s="646" t="str">
        <f t="shared" ref="HC852" si="3484">F834</f>
        <v/>
      </c>
      <c r="HD852" s="646" t="str">
        <f t="shared" ref="HD852" si="3485">G834</f>
        <v/>
      </c>
      <c r="HE852" s="646" t="str">
        <f t="shared" ref="HE852" si="3486">H834</f>
        <v/>
      </c>
      <c r="HF852" s="646" t="str">
        <f t="shared" ref="HF852" si="3487">I834</f>
        <v/>
      </c>
      <c r="HG852" s="646" t="str">
        <f t="shared" ref="HG852" si="3488">J834</f>
        <v/>
      </c>
      <c r="HH852" s="646" t="str">
        <f t="shared" ref="HH852" si="3489">K834</f>
        <v/>
      </c>
      <c r="HI852" s="646" t="str">
        <f t="shared" ref="HI852" si="3490">L834</f>
        <v/>
      </c>
      <c r="HJ852" s="646" t="str">
        <f t="shared" ref="HJ852" si="3491">M834</f>
        <v/>
      </c>
      <c r="HK852" s="646" t="str">
        <f t="shared" ref="HK852" si="3492">N834</f>
        <v/>
      </c>
      <c r="HL852" s="646" t="s">
        <v>1662</v>
      </c>
      <c r="HM852" s="674"/>
      <c r="HN852" s="674"/>
      <c r="HO852" s="674"/>
      <c r="HP852" s="674"/>
      <c r="HQ852" s="674"/>
      <c r="HR852" s="674"/>
      <c r="HS852" s="674"/>
      <c r="HT852" s="674"/>
      <c r="HU852" s="674"/>
      <c r="HV852" s="674"/>
      <c r="HW852" s="674"/>
      <c r="HX852" s="674"/>
      <c r="HY852" s="674"/>
      <c r="HZ852" s="674"/>
    </row>
    <row r="853" spans="1:234" hidden="1" x14ac:dyDescent="0.25">
      <c r="A853" s="643" t="s">
        <v>208</v>
      </c>
      <c r="G853" s="670"/>
      <c r="H853" s="670"/>
      <c r="I853" s="674"/>
      <c r="J853" s="674"/>
      <c r="K853" s="674"/>
      <c r="L853" s="674"/>
      <c r="M853" s="674"/>
      <c r="N853" s="674"/>
      <c r="O853" s="674"/>
      <c r="P853" s="674"/>
      <c r="Q853" s="674"/>
      <c r="R853" s="674"/>
      <c r="S853" s="675"/>
      <c r="DR853" s="749">
        <v>2023</v>
      </c>
      <c r="DS853" s="665">
        <f>INDEX(DT835:EA836,MATCH(DR853,DR835:DR836,0),MATCH(DS851,DT833:EA833,0))*INDEX(AJ841:AT848,MATCH(DS851,AI841:AI848,0),MATCH(DS852,AJ840:AT840,0))</f>
        <v>0</v>
      </c>
      <c r="DT853" s="665">
        <f>INDEX(DT835:EA836,MATCH(DR853,DR835:DR836,0),MATCH(DT851,DT833:EA833,0))*INDEX(AJ841:AT848,MATCH(DT851,AI841:AI848,0),MATCH(DT852,AJ840:AT840,0))</f>
        <v>0</v>
      </c>
      <c r="DU853" s="665">
        <f>INDEX(DT835:EA836,MATCH(DR853,DR835:DR836,0),MATCH(DU851,DT833:EA833,0))*INDEX(AJ841:AT848,MATCH(DU851,AI841:AI848,0),MATCH(DU852,AJ840:AT840,0))</f>
        <v>0</v>
      </c>
      <c r="DV853" s="665">
        <f>INDEX(DT835:EA836,MATCH(DR853,DR835:DR836,0),MATCH(DV851,DT833:EA833,0))*INDEX(AJ841:AT848,MATCH(DV851,AI841:AI848,0),MATCH(DV852,AJ840:AT840,0))</f>
        <v>0</v>
      </c>
      <c r="DW853" s="665">
        <f>INDEX(DT835:EA836,MATCH(DR853,DR835:DR836,0),MATCH(DW851,DT833:EA833,0))*INDEX(AJ841:AT848,MATCH(DW851,AI841:AI848,0),MATCH(DW852,AJ840:AT840,0))</f>
        <v>0</v>
      </c>
      <c r="DX853" s="665">
        <f>INDEX(DT835:EA836,MATCH(DR853,DR835:DR836,0),MATCH(DX851,DT833:EA833,0))*INDEX(AJ841:AT848,MATCH(DX851,AI841:AI848,0),MATCH(DX852,AJ840:AT840,0))</f>
        <v>0</v>
      </c>
      <c r="DY853" s="665">
        <f>INDEX(DT835:EA836,MATCH(DR853,DR835:DR836,0),MATCH(DY851,DT833:EA833,0))*INDEX(AJ841:AT848,MATCH(DY851,AI841:AI848,0),MATCH(DY852,AJ840:AT840,0))</f>
        <v>0</v>
      </c>
      <c r="DZ853" s="665">
        <f>INDEX(DT835:EA836,MATCH(DR853,DR835:DR836,0),MATCH(DZ851,DT833:EA833,0))*INDEX(AJ841:AT848,MATCH(DZ851,AI841:AI848,0),MATCH(DZ852,AJ840:AT840,0))</f>
        <v>0</v>
      </c>
      <c r="EA853" s="665">
        <f>INDEX(DT835:EA836,MATCH(DR853,DR835:DR836,0),MATCH(EA851,DT833:EA833,0))*INDEX(AJ841:AT848,MATCH(EA851,AI841:AI848,0),MATCH(EA852,AJ840:AT840,0))</f>
        <v>0</v>
      </c>
      <c r="EB853" s="665">
        <f>INDEX(DT835:EA836,MATCH(DR853,DR835:DR836,0),MATCH(EB851,DT833:EA833,0))*INDEX(AJ841:AT848,MATCH(EB851,AI841:AI848,0),MATCH(EB852,AJ840:AT840,0))</f>
        <v>0</v>
      </c>
      <c r="EC853" s="665">
        <f>INDEX(DT835:EA836,MATCH(DR853,DR835:DR836,0),MATCH(EC851,DT833:EA833,0))*INDEX(AJ841:AT848,MATCH(EC851,AI841:AI848,0),MATCH(EC852,AJ840:AT840,0))</f>
        <v>0</v>
      </c>
      <c r="ED853" s="665">
        <f>INDEX(DT835:EA836,MATCH(DR853,DR835:DR836,0),MATCH(ED851,DT833:EA833,0))*INDEX(AJ841:AT848,MATCH(ED851,AI841:AI848,0),MATCH(ED852,AJ840:AT840,0))</f>
        <v>0</v>
      </c>
      <c r="EE853" s="665">
        <f>INDEX(DT835:EA836,MATCH(DR853,DR835:DR836,0),MATCH(EE851,DT833:EA833,0))*INDEX(AJ841:AT848,MATCH(EE851,AI841:AI848,0),MATCH(EE852,AJ840:AT840,0))</f>
        <v>0</v>
      </c>
      <c r="EF853" s="665">
        <f>INDEX(DT835:EA836,MATCH(DR853,DR835:DR836,0),MATCH(EF851,DT833:EA833,0))*INDEX(AJ841:AT848,MATCH(EF851,AI841:AI848,0),MATCH(EF852,AJ840:AT840,0))</f>
        <v>0</v>
      </c>
      <c r="EG853" s="665">
        <f>INDEX(DT835:EA836,MATCH(DR853,DR835:DR836,0),MATCH(EG851,DT833:EA833,0))*INDEX(AJ841:AT848,MATCH(EG851,AI841:AI848,0),MATCH(EG852,AJ840:AT840,0))</f>
        <v>0</v>
      </c>
      <c r="EH853" s="665">
        <f>INDEX(DT835:EA836,MATCH(DR853,DR835:DR836,0),MATCH(EH851,DT833:EA833,0))*INDEX(AJ841:AT848,MATCH(EH851,AI841:AI848,0),MATCH(EH852,AJ840:AT840,0))</f>
        <v>0</v>
      </c>
      <c r="EI853" s="665">
        <f>INDEX(DT835:EA836,MATCH(DR853,DR835:DR836,0),MATCH(EI851,DT833:EA833,0))*INDEX(AJ841:AT848,MATCH(EI851,AI841:AI848,0),MATCH(EI852,AJ840:AT840,0))</f>
        <v>0</v>
      </c>
      <c r="EJ853" s="665">
        <f>INDEX(DT835:EA836,MATCH(DR853,DR835:DR836,0),MATCH(EJ851,DT833:EA833,0))*INDEX(AJ841:AT848,MATCH(EJ851,AI841:AI848,0),MATCH(EJ852,AJ840:AT840,0))</f>
        <v>0</v>
      </c>
      <c r="EK853" s="665">
        <f>INDEX(DT835:EA836,MATCH(DR853,DR835:DR836,0),MATCH(EK851,DT833:EA833,0))*INDEX(AJ841:AT848,MATCH(EK851,AI841:AI848,0),MATCH(EK852,AJ840:AT840,0))</f>
        <v>0</v>
      </c>
      <c r="EL853" s="665">
        <f>INDEX(DT835:EA836,MATCH(DR853,DR835:DR836,0),MATCH(EL851,DT833:EA833,0))*INDEX(AJ841:AT848,MATCH(EL851,AI841:AI848,0),MATCH(EL852,AJ840:AT840,0))</f>
        <v>0</v>
      </c>
      <c r="EM853" s="665">
        <f>INDEX(DT835:EA836,MATCH(DR853,DR835:DR836,0),MATCH(EM851,DT833:EA833,0))*INDEX(AJ841:AT848,MATCH(EM851,AI841:AI848,0),MATCH(EM852,AJ840:AT840,0))</f>
        <v>0</v>
      </c>
      <c r="EN853" s="665">
        <f>INDEX(DT835:EA836,MATCH(DR853,DR835:DR836,0),MATCH(EN851,DT833:EA833,0))*INDEX(AJ841:AT848,MATCH(EN851,AI841:AI848,0),MATCH(EN852,AJ840:AT840,0))</f>
        <v>0</v>
      </c>
      <c r="EO853" s="665">
        <f>INDEX(DT835:EA836,MATCH(DR853,DR835:DR836,0),MATCH(EO851,DT833:EA833,0))*INDEX(AJ841:AT848,MATCH(EO851,AI841:AI848,0),MATCH(EO852,AJ840:AT840,0))</f>
        <v>0</v>
      </c>
      <c r="EP853" s="665">
        <f>INDEX(DT835:EA836,MATCH(DR853,DR835:DR836,0),MATCH(EP851,DT833:EA833,0))*INDEX(AJ841:AT848,MATCH(EP851,AI841:AI848,0),MATCH(EP852,AJ840:AT840,0))</f>
        <v>0</v>
      </c>
      <c r="EQ853" s="665">
        <f>INDEX(DT835:EA836,MATCH(DR853,DR835:DR836,0),MATCH(EQ851,DT833:EA833,0))*INDEX(AJ841:AT848,MATCH(EQ851,AI841:AI848,0),MATCH(EQ852,AJ840:AT840,0))</f>
        <v>0</v>
      </c>
      <c r="ER853" s="665">
        <f>INDEX(DT835:EA836,MATCH(DR853,DR835:DR836,0),MATCH(ER851,DT833:EA833,0))*INDEX(AJ841:AT848,MATCH(ER851,AI841:AI848,0),MATCH(ER852,AJ840:AT840,0))</f>
        <v>0</v>
      </c>
      <c r="ES853" s="665">
        <f>INDEX(DT835:EA836,MATCH(DR853,DR835:DR836,0),MATCH(ES851,DT833:EA833,0))*INDEX(AJ841:AT848,MATCH(ES851,AI841:AI848,0),MATCH(ES852,AJ840:AT840,0))</f>
        <v>0</v>
      </c>
      <c r="ET853" s="665">
        <f>INDEX(DT835:EA836,MATCH(DR853,DR835:DR836,0),MATCH(ET851,DT833:EA833,0))*INDEX(AJ841:AT848,MATCH(ET851,AI841:AI848,0),MATCH(ET852,AJ840:AT840,0))</f>
        <v>0</v>
      </c>
      <c r="EU853" s="665">
        <f>INDEX(DT835:EA836,MATCH(DR853,DR835:DR836,0),MATCH(EU851,DT833:EA833,0))*INDEX(AJ841:AT848,MATCH(EU851,AI841:AI848,0),MATCH(EU852,AJ840:AT840,0))</f>
        <v>0</v>
      </c>
      <c r="EV853" s="665">
        <f>INDEX(DT835:EA836,MATCH(DR853,DR835:DR836,0),MATCH(EV851,DT833:EA833,0))*INDEX(AJ841:AT848,MATCH(EV851,AI841:AI848,0),MATCH(EV852,AJ840:AT840,0))</f>
        <v>0</v>
      </c>
      <c r="EW853" s="665">
        <f>INDEX(DT835:EA836,MATCH(DR853,DR835:DR836,0),MATCH(EW851,DT833:EA833,0))*INDEX(AJ841:AT848,MATCH(EW851,AI841:AI848,0),MATCH(EW852,AJ840:AT840,0))</f>
        <v>0</v>
      </c>
      <c r="EX853" s="665">
        <f>INDEX(DT835:EA836,MATCH(DR853,DR835:DR836,0),MATCH(EX851,DT833:EA833,0))*INDEX(AJ841:AT848,MATCH(EX851,AI841:AI848,0),MATCH(EX852,AJ840:AT840,0))</f>
        <v>0</v>
      </c>
      <c r="EY853" s="665">
        <f>INDEX(DT835:EA836,MATCH(DR853,DR835:DR836,0),MATCH(EY851,DT833:EA833,0))*INDEX(AJ841:AT848,MATCH(EY851,AI841:AI848,0),MATCH(EY852,AJ840:AT840,0))</f>
        <v>0</v>
      </c>
      <c r="EZ853" s="665">
        <f>INDEX(DT835:EA836,MATCH(DR853,DR835:DR836,0),MATCH(EZ851,DT833:EA833,0))*INDEX(AJ841:AT848,MATCH(EZ851,AI841:AI848,0),MATCH(EZ852,AJ840:AT840,0))</f>
        <v>0</v>
      </c>
      <c r="FA853" s="665">
        <f>INDEX(DT835:EA836,MATCH(DR853,DR835:DR836,0),MATCH(FA851,DT833:EA833,0))*INDEX(AJ841:AT848,MATCH(FA851,AI841:AI848,0),MATCH(FA852,AJ840:AT840,0))</f>
        <v>0</v>
      </c>
      <c r="FB853" s="665">
        <f>INDEX(DT835:EA836,MATCH(DR853,DR835:DR836,0),MATCH(FB851,DT833:EA833,0))*INDEX(AJ841:AT848,MATCH(FB851,AI841:AI848,0),MATCH(FB852,AJ840:AT840,0))</f>
        <v>0</v>
      </c>
      <c r="FC853" s="665">
        <f>INDEX(DT835:EA836,MATCH(DR853,DR835:DR836,0),MATCH(FC851,DT833:EA833,0))*INDEX(AJ841:AT848,MATCH(FC851,AI841:AI848,0),MATCH(FC852,AJ840:AT840,0))</f>
        <v>0</v>
      </c>
      <c r="FD853" s="665">
        <f>INDEX(DT835:EA836,MATCH(DR853,DR835:DR836,0),MATCH(FD851,DT833:EA833,0))*INDEX(AJ841:AT848,MATCH(FD851,AI841:AI848,0),MATCH(FD852,AJ840:AT840,0))</f>
        <v>0</v>
      </c>
      <c r="FE853" s="665">
        <f>INDEX(DT835:EA836,MATCH(DR853,DR835:DR836,0),MATCH(FE851,DT833:EA833,0))*INDEX(AJ841:AT848,MATCH(FE851,AI841:AI848,0),MATCH(FE852,AJ840:AT840,0))</f>
        <v>0</v>
      </c>
      <c r="FF853" s="665">
        <f>INDEX(DT835:EA836,MATCH(DR853,DR835:DR836,0),MATCH(FF851,DT833:EA833,0))*INDEX(AJ841:AT848,MATCH(FF851,AI841:AI848,0),MATCH(FF852,AJ840:AT840,0))</f>
        <v>0</v>
      </c>
      <c r="FG853" s="665">
        <f>INDEX(DT835:EA836,MATCH(DR853,DR835:DR836,0),MATCH(FG851,DT833:EA833,0))*INDEX(AJ841:AT848,MATCH(FG851,AI841:AI848,0),MATCH(FG852,AJ840:AT840,0))</f>
        <v>0</v>
      </c>
      <c r="FH853" s="665">
        <f>INDEX(DT835:EA836,MATCH(DR853,DR835:DR836,0),MATCH(FH851,DT833:EA833,0))*INDEX(AJ841:AT848,MATCH(FH851,AI841:AI848,0),MATCH(FH852,AJ840:AT840,0))</f>
        <v>0</v>
      </c>
      <c r="FI853" s="665">
        <f>INDEX(DT835:EA836,MATCH(DR853,DR835:DR836,0),MATCH(FI851,DT833:EA833,0))*INDEX(AJ841:AT848,MATCH(FI851,AI841:AI848,0),MATCH(FI852,AJ840:AT840,0))</f>
        <v>0</v>
      </c>
      <c r="FJ853" s="665">
        <f>INDEX(DT835:EA836,MATCH(DR853,DR835:DR836,0),MATCH(FJ851,DT833:EA833,0))*INDEX(AJ841:AT848,MATCH(FJ851,AI841:AI848,0),MATCH(FJ852,AJ840:AT840,0))</f>
        <v>0</v>
      </c>
      <c r="FK853" s="665">
        <f>INDEX(DT835:EA836,MATCH(DR853,DR835:DR836,0),MATCH(FK851,DT833:EA833,0))*INDEX(AJ841:AT848,MATCH(FK851,AI841:AI848,0),MATCH(FK852,AJ840:AT840,0))</f>
        <v>0</v>
      </c>
      <c r="FL853" s="665">
        <f>INDEX(DT835:EA836,MATCH(DR853,DR835:DR836,0),MATCH(FL851,DT833:EA833,0))*INDEX(AJ841:AT848,MATCH(FL851,AI841:AI848,0),MATCH(FL852,AJ840:AT840,0))</f>
        <v>0</v>
      </c>
      <c r="FM853" s="665">
        <f>INDEX(DT835:EA836,MATCH(DR853,DR835:DR836,0),MATCH(FM851,DT833:EA833,0))*INDEX(AJ841:AT848,MATCH(FM851,AI841:AI848,0),MATCH(FM852,AJ840:AT840,0))</f>
        <v>0</v>
      </c>
      <c r="FN853" s="665">
        <f>INDEX(DT835:EA836,MATCH(DR853,DR835:DR836,0),MATCH(FN851,DT833:EA833,0))*INDEX(AJ841:AT848,MATCH(FN851,AI841:AI848,0),MATCH(FN852,AJ840:AT840,0))</f>
        <v>0</v>
      </c>
      <c r="FO853" s="665">
        <f>INDEX(DT835:EA836,MATCH(DR853,DR835:DR836,0),MATCH(FO851,DT833:EA833,0))*INDEX(AJ841:AT848,MATCH(FO851,AI841:AI848,0),MATCH(FO852,AJ840:AT840,0))</f>
        <v>0</v>
      </c>
      <c r="FP853" s="665">
        <f>INDEX(DT835:EA836,MATCH(DR853,DR835:DR836,0),MATCH(FP851,DT833:EA833,0))*INDEX(AJ841:AT848,MATCH(FP851,AI841:AI848,0),MATCH(FP852,AJ840:AT840,0))</f>
        <v>0</v>
      </c>
      <c r="FQ853" s="665">
        <f>INDEX(DT835:EA836,MATCH(DR853,DR835:DR836,0),MATCH(FQ851,DT833:EA833,0))*INDEX(AJ841:AT848,MATCH(FQ851,AI841:AI848,0),MATCH(FQ852,AJ840:AT840,0))</f>
        <v>0</v>
      </c>
      <c r="FR853" s="665">
        <f>INDEX(DT835:EA836,MATCH(DR853,DR835:DR836,0),MATCH(FR851,DT833:EA833,0))*INDEX(AJ841:AT848,MATCH(FR851,AI841:AI848,0),MATCH(FR852,AJ840:AT840,0))</f>
        <v>0</v>
      </c>
      <c r="FS853" s="665">
        <f>INDEX(DT835:EA836,MATCH(DR853,DR835:DR836,0),MATCH(FS851,DT833:EA833,0))*INDEX(AJ841:AT848,MATCH(FS851,AI841:AI848,0),MATCH(FS852,AJ840:AT840,0))</f>
        <v>0</v>
      </c>
      <c r="FT853" s="665">
        <f>INDEX(DT835:EA836,MATCH(DR853,DR835:DR836,0),MATCH(FT851,DT833:EA833,0))*INDEX(AJ841:AT848,MATCH(FT851,AI841:AI848,0),MATCH(FT852,AJ840:AT840,0))</f>
        <v>0</v>
      </c>
      <c r="FU853" s="665">
        <f>INDEX(DT835:EA836,MATCH(DR853,DR835:DR836,0),MATCH(FU851,DT833:EA833,0))*INDEX(AJ841:AT848,MATCH(FU851,AI841:AI848,0),MATCH(FU852,AJ840:AT840,0))</f>
        <v>0</v>
      </c>
      <c r="FV853" s="665">
        <f>INDEX(DT835:EA836,MATCH(DR853,DR835:DR836,0),MATCH(FV851,DT833:EA833,0))*INDEX(AJ841:AT848,MATCH(FV851,AI841:AI848,0),MATCH(FV852,AJ840:AT840,0))</f>
        <v>0</v>
      </c>
      <c r="FW853" s="665">
        <f>INDEX(DT835:EA836,MATCH(DR853,DR835:DR836,0),MATCH(FW851,DT833:EA833,0))*INDEX(AJ841:AT848,MATCH(FW851,AI841:AI848,0),MATCH(FW852,AJ840:AT840,0))</f>
        <v>0</v>
      </c>
      <c r="FX853" s="665">
        <f>INDEX(DT835:EA836,MATCH(DR853,DR835:DR836,0),MATCH(FX851,DT833:EA833,0))*INDEX(AJ841:AT848,MATCH(FX851,AI841:AI848,0),MATCH(FX852,AJ840:AT840,0))</f>
        <v>0</v>
      </c>
      <c r="FY853" s="665">
        <f>INDEX(DT835:EA836,MATCH(DR853,DR835:DR836,0),MATCH(FY851,DT833:EA833,0))*INDEX(AJ841:AT848,MATCH(FY851,AI841:AI848,0),MATCH(FY852,AJ840:AT840,0))</f>
        <v>0</v>
      </c>
      <c r="FZ853" s="665">
        <f>INDEX(DT835:EA836,MATCH(DR853,DR835:DR836,0),MATCH(FZ851,DT833:EA833,0))*INDEX(AJ841:AT848,MATCH(FZ851,AI841:AI848,0),MATCH(FZ852,AJ840:AT840,0))</f>
        <v>0</v>
      </c>
      <c r="GA853" s="665">
        <f>INDEX(DT835:EA836,MATCH(DR853,DR835:DR836,0),MATCH(GA851,DT833:EA833,0))*INDEX(AJ841:AT848,MATCH(GA851,AI841:AI848,0),MATCH(GA852,AJ840:AT840,0))</f>
        <v>0</v>
      </c>
      <c r="GB853" s="665">
        <f>INDEX(DT835:EA836,MATCH(DR853,DR835:DR836,0),MATCH(GB851,DT833:EA833,0))*INDEX(AJ841:AT848,MATCH(GB851,AI841:AI848,0),MATCH(GB852,AJ840:AT840,0))</f>
        <v>0</v>
      </c>
      <c r="GC853" s="665">
        <f>INDEX(DT835:EA836,MATCH(DR853,DR835:DR836,0),MATCH(GC851,DT833:EA833,0))*INDEX(AJ841:AT848,MATCH(GC851,AI841:AI848,0),MATCH(GC852,AJ840:AT840,0))</f>
        <v>0</v>
      </c>
      <c r="GD853" s="665">
        <f>INDEX(DT835:EA836,MATCH(DR853,DR835:DR836,0),MATCH(GD851,DT833:EA833,0))*INDEX(AJ841:AT848,MATCH(GD851,AI841:AI848,0),MATCH(GD852,AJ840:AT840,0))</f>
        <v>0</v>
      </c>
      <c r="GE853" s="665">
        <f>INDEX(DT835:EA836,MATCH(DR853,DR835:DR836,0),MATCH(GE851,DT833:EA833,0))*INDEX(AJ841:AT848,MATCH(GE851,AI841:AI848,0),MATCH(GE852,AJ840:AT840,0))</f>
        <v>0</v>
      </c>
      <c r="GF853" s="665">
        <f>INDEX(DT835:EA836,MATCH(DR853,DR835:DR836,0),MATCH(GF851,DT833:EA833,0))*INDEX(AJ841:AT848,MATCH(GF851,AI841:AI848,0),MATCH(GF852,AJ840:AT840,0))</f>
        <v>0</v>
      </c>
      <c r="GG853" s="665">
        <f>INDEX(DT835:EA836,MATCH(DR853,DR835:DR836,0),MATCH(GG851,DT833:EA833,0))*INDEX(AJ841:AT848,MATCH(GG851,AI841:AI848,0),MATCH(GG852,AJ840:AT840,0))</f>
        <v>0</v>
      </c>
      <c r="GH853" s="665">
        <f>INDEX(DT835:EA836,MATCH(DR853,DR835:DR836,0),MATCH(GH851,DT833:EA833,0))*INDEX(AJ841:AT848,MATCH(GH851,AI841:AI848,0),MATCH(GH852,AJ840:AT840,0))</f>
        <v>0</v>
      </c>
      <c r="GI853" s="665">
        <f>INDEX(DT835:EA836,MATCH(DR853,DR835:DR836,0),MATCH(GI851,DT833:EA833,0))*INDEX(AJ841:AT848,MATCH(GI851,AI841:AI848,0),MATCH(GI852,AJ840:AT840,0))</f>
        <v>0</v>
      </c>
      <c r="GJ853" s="665">
        <f>INDEX(DT835:EA836,MATCH(DR853,DR835:DR836,0),MATCH(GJ851,DT833:EA833,0))*INDEX(AJ841:AT848,MATCH(GJ851,AI841:AI848,0),MATCH(GJ852,AJ840:AT840,0))</f>
        <v>0</v>
      </c>
      <c r="GK853" s="665">
        <f>INDEX(DT835:EA836,MATCH(DR853,DR835:DR836,0),MATCH(GK851,DT833:EA833,0))*INDEX(AJ841:AT848,MATCH(GK851,AI841:AI848,0),MATCH(GK852,AJ840:AT840,0))</f>
        <v>0</v>
      </c>
      <c r="GL853" s="665" t="b">
        <f>SUM(DS853:GK853)=O835-SUM(HB853:HK853)</f>
        <v>1</v>
      </c>
      <c r="GM853" s="667"/>
      <c r="GN853" s="749">
        <v>2023</v>
      </c>
      <c r="GO853" s="664">
        <f>SUMIF(DS840:EN840,GO840,DS853:EN853)</f>
        <v>0</v>
      </c>
      <c r="GP853" s="668">
        <f>SUMIF(DS840:GK840,GP840,DS853:GK853)</f>
        <v>0</v>
      </c>
      <c r="GQ853" s="668">
        <f>SUMIF(DS840:GK840,GQ840,DS853:GK853)</f>
        <v>0</v>
      </c>
      <c r="GR853" s="668">
        <f>SUMIF(DS840:GK840,GR840,DS853:GK853)</f>
        <v>0</v>
      </c>
      <c r="GS853" s="668">
        <f>SUMIF(DS840:GK840,GS840,DS853:GK853)</f>
        <v>0</v>
      </c>
      <c r="GT853" s="668">
        <f>SUMIF(DS840:GK840,GT840,DS853:GK853)</f>
        <v>0</v>
      </c>
      <c r="GU853" s="668">
        <f>SUMIF(DS840:GK840,GU840,DS853:GK853)</f>
        <v>0</v>
      </c>
      <c r="GV853" s="668">
        <f>SUMIF(DS840:GK840,GV840,DS853:GK853)</f>
        <v>0</v>
      </c>
      <c r="GW853" s="668">
        <f>SUMIF(DS840:GK840,GW840,DS853:GK853)</f>
        <v>0</v>
      </c>
      <c r="GX853" s="668">
        <f>SUMIF(DS840:GK840,GX840,DS853:GK853)</f>
        <v>0</v>
      </c>
      <c r="GY853" s="668">
        <f>SUMIF(DS840:GK840,GY840,DS853:GK853)</f>
        <v>0</v>
      </c>
      <c r="GZ853" s="646" t="b">
        <f>O835=SUM(GO853:GY853)</f>
        <v>1</v>
      </c>
      <c r="HB853" s="668">
        <f>IF(GZ853,0,(O835-SUM(GO853:GY853))*INDEX(AK841:AT848,MATCH(GN853,AI841:AI848,0),MATCH(HB852,AK840:AT840,0)))</f>
        <v>0</v>
      </c>
      <c r="HC853" s="668">
        <f>IF(GZ853,0,(O835-SUM(GO853:GY853))*INDEX(AK841:AT848,MATCH(GN853,AI841:AI848,0),MATCH(HC852,AK840:AT840,0)))</f>
        <v>0</v>
      </c>
      <c r="HD853" s="668">
        <f>IF(GZ853,0,(O835-SUM(GO853:GY853))*INDEX(AK841:AT848,MATCH(GN853,AI841:AI848,0),MATCH(HD852,AK840:AT840,0)))</f>
        <v>0</v>
      </c>
      <c r="HE853" s="668">
        <f>IF(GZ853,0,(O835-SUM(GO853:GY853))*INDEX(AK841:AT848,MATCH(GN853,AI841:AI848,0),MATCH(HE852,AK840:AT840,0)))</f>
        <v>0</v>
      </c>
      <c r="HF853" s="668">
        <f>IF(GZ853,0,(O835-SUM(GO853:GY853))*INDEX(AK841:AT848,MATCH(GN853,AI841:AI848,0),MATCH(HF852,AK840:AT840,0)))</f>
        <v>0</v>
      </c>
      <c r="HG853" s="668">
        <f>IF(GZ853,0,(O835-SUM(GO853:GY853))*INDEX(AK841:AT848,MATCH(GN853,AI841:AI848,0),MATCH(HG852,AK840:AT840,0)))</f>
        <v>0</v>
      </c>
      <c r="HH853" s="668">
        <f>IF(GZ853,0,(O835-SUM(GO853:GY853))*INDEX(AK841:AT848,MATCH(GN853,AI841:AI848,0),MATCH(HH852,AK840:AT840,0)))</f>
        <v>0</v>
      </c>
      <c r="HI853" s="668">
        <f>IF(GZ853,0,(O835-SUM(GO853:GY853))*INDEX(AK841:AT848,MATCH(GN853,AI841:AI848,0),MATCH(HI852,AK840:AT840,0)))</f>
        <v>0</v>
      </c>
      <c r="HJ853" s="668">
        <f>IF(GZ853,0,(O835-SUM(GO853:GY853))*INDEX(AK841:AT848,MATCH(GN853,AI841:AI848,0),MATCH(HJ852,AK840:AT840,0)))</f>
        <v>0</v>
      </c>
      <c r="HK853" s="668">
        <f>IF(GZ853,0,(O835-SUM(GO853:GY853))*INDEX(AK841:AT848,MATCH(GN853,AI841:AI848,0),MATCH(HK852,AK840:AT840,0)))</f>
        <v>0</v>
      </c>
      <c r="HL853" s="668" t="b">
        <f>(SUM(HB853:HK853)+SUM(GO853:GY853))=O835</f>
        <v>1</v>
      </c>
      <c r="HM853" s="674"/>
      <c r="HN853" s="674"/>
      <c r="HO853" s="674"/>
      <c r="HP853" s="674"/>
      <c r="HQ853" s="674"/>
      <c r="HR853" s="674"/>
      <c r="HS853" s="674"/>
      <c r="HT853" s="674"/>
      <c r="HU853" s="674"/>
      <c r="HV853" s="674"/>
      <c r="HW853" s="674"/>
      <c r="HX853" s="674"/>
      <c r="HY853" s="674"/>
      <c r="HZ853" s="674"/>
    </row>
    <row r="854" spans="1:234" hidden="1" x14ac:dyDescent="0.25">
      <c r="A854" s="643" t="s">
        <v>208</v>
      </c>
      <c r="G854" s="670"/>
      <c r="H854" s="670"/>
      <c r="I854" s="674"/>
      <c r="J854" s="674"/>
      <c r="K854" s="674"/>
      <c r="L854" s="674"/>
      <c r="M854" s="674"/>
      <c r="N854" s="674"/>
      <c r="O854" s="674"/>
      <c r="P854" s="674"/>
      <c r="Q854" s="674"/>
      <c r="R854" s="674"/>
      <c r="S854" s="675"/>
      <c r="DR854" s="749">
        <v>2024</v>
      </c>
      <c r="DS854" s="665">
        <f>INDEX(DT835:EA836,MATCH(DR854,DR835:DR836,0),MATCH(DS851,DT833:EA833,0))*INDEX(AJ841:AT848,MATCH(DS851,AI841:AI848,0),MATCH(DS852,AJ840:AT840,0))</f>
        <v>0</v>
      </c>
      <c r="DT854" s="665">
        <f>INDEX(DT835:EA836,MATCH(DR854,DR835:DR836,0),MATCH(DT851,DT833:EA833,0))*INDEX(AJ841:AT848,MATCH(DT851,AI841:AI848,0),MATCH(DT852,AJ840:AT840,0))</f>
        <v>0</v>
      </c>
      <c r="DU854" s="665">
        <f>INDEX(DT835:EA836,MATCH(DR854,DR835:DR836,0),MATCH(DU851,DT833:EA833,0))*INDEX(AJ841:AT848,MATCH(DU851,AI841:AI848,0),MATCH(DU852,AJ840:AT840,0))</f>
        <v>0</v>
      </c>
      <c r="DV854" s="665">
        <f>INDEX(DT835:EA836,MATCH(DR854,DR835:DR836,0),MATCH(DV851,DT833:EA833,0))*INDEX(AJ841:AT848,MATCH(DV851,AI841:AI848,0),MATCH(DV852,AJ840:AT840,0))</f>
        <v>0</v>
      </c>
      <c r="DW854" s="665">
        <f>INDEX(DT835:EA836,MATCH(DR854,DR835:DR836,0),MATCH(DW851,DT833:EA833,0))*INDEX(AJ841:AT848,MATCH(DW851,AI841:AI848,0),MATCH(DW852,AJ840:AT840,0))</f>
        <v>0</v>
      </c>
      <c r="DX854" s="665">
        <f>INDEX(DT835:EA836,MATCH(DR854,DR835:DR836,0),MATCH(DX851,DT833:EA833,0))*INDEX(AJ841:AT848,MATCH(DX851,AI841:AI848,0),MATCH(DX852,AJ840:AT840,0))</f>
        <v>0</v>
      </c>
      <c r="DY854" s="665">
        <f>INDEX(DT835:EA836,MATCH(DR854,DR835:DR836,0),MATCH(DY851,DT833:EA833,0))*INDEX(AJ841:AT848,MATCH(DY851,AI841:AI848,0),MATCH(DY852,AJ840:AT840,0))</f>
        <v>0</v>
      </c>
      <c r="DZ854" s="665">
        <f>INDEX(DT835:EA836,MATCH(DR854,DR835:DR836,0),MATCH(DZ851,DT833:EA833,0))*INDEX(AJ841:AT848,MATCH(DZ851,AI841:AI848,0),MATCH(DZ852,AJ840:AT840,0))</f>
        <v>0</v>
      </c>
      <c r="EA854" s="665">
        <f>INDEX(DT835:EA836,MATCH(DR854,DR835:DR836,0),MATCH(EA851,DT833:EA833,0))*INDEX(AJ841:AT848,MATCH(EA851,AI841:AI848,0),MATCH(EA852,AJ840:AT840,0))</f>
        <v>0</v>
      </c>
      <c r="EB854" s="665">
        <f>INDEX(DT835:EA836,MATCH(DR854,DR835:DR836,0),MATCH(EB851,DT833:EA833,0))*INDEX(AJ841:AT848,MATCH(EB851,AI841:AI848,0),MATCH(EB852,AJ840:AT840,0))</f>
        <v>0</v>
      </c>
      <c r="EC854" s="665">
        <f>INDEX(DT835:EA836,MATCH(DR854,DR835:DR836,0),MATCH(EC851,DT833:EA833,0))*INDEX(AJ841:AT848,MATCH(EC851,AI841:AI848,0),MATCH(EC852,AJ840:AT840,0))</f>
        <v>0</v>
      </c>
      <c r="ED854" s="665">
        <f>INDEX(DT835:EA836,MATCH(DR854,DR835:DR836,0),MATCH(ED851,DT833:EA833,0))*INDEX(AJ841:AT848,MATCH(ED851,AI841:AI848,0),MATCH(ED852,AJ840:AT840,0))</f>
        <v>0</v>
      </c>
      <c r="EE854" s="665">
        <f>INDEX(DT835:EA836,MATCH(DR854,DR835:DR836,0),MATCH(EE851,DT833:EA833,0))*INDEX(AJ841:AT848,MATCH(EE851,AI841:AI848,0),MATCH(EE852,AJ840:AT840,0))</f>
        <v>0</v>
      </c>
      <c r="EF854" s="665">
        <f>INDEX(DT835:EA836,MATCH(DR854,DR835:DR836,0),MATCH(EF851,DT833:EA833,0))*INDEX(AJ841:AT848,MATCH(EF851,AI841:AI848,0),MATCH(EF852,AJ840:AT840,0))</f>
        <v>0</v>
      </c>
      <c r="EG854" s="665">
        <f>INDEX(DT835:EA836,MATCH(DR854,DR835:DR836,0),MATCH(EG851,DT833:EA833,0))*INDEX(AJ841:AT848,MATCH(EG851,AI841:AI848,0),MATCH(EG852,AJ840:AT840,0))</f>
        <v>0</v>
      </c>
      <c r="EH854" s="665">
        <f>INDEX(DT835:EA836,MATCH(DR854,DR835:DR836,0),MATCH(EH851,DT833:EA833,0))*INDEX(AJ841:AT848,MATCH(EH851,AI841:AI848,0),MATCH(EH852,AJ840:AT840,0))</f>
        <v>0</v>
      </c>
      <c r="EI854" s="665">
        <f>INDEX(DT835:EA836,MATCH(DR854,DR835:DR836,0),MATCH(EI851,DT833:EA833,0))*INDEX(AJ841:AT848,MATCH(EI851,AI841:AI848,0),MATCH(EI852,AJ840:AT840,0))</f>
        <v>0</v>
      </c>
      <c r="EJ854" s="665">
        <f>INDEX(DT835:EA836,MATCH(DR854,DR835:DR836,0),MATCH(EJ851,DT833:EA833,0))*INDEX(AJ841:AT848,MATCH(EJ851,AI841:AI848,0),MATCH(EJ852,AJ840:AT840,0))</f>
        <v>0</v>
      </c>
      <c r="EK854" s="665">
        <f>INDEX(DT835:EA836,MATCH(DR854,DR835:DR836,0),MATCH(EK851,DT833:EA833,0))*INDEX(AJ841:AT848,MATCH(EK851,AI841:AI848,0),MATCH(EK852,AJ840:AT840,0))</f>
        <v>0</v>
      </c>
      <c r="EL854" s="665">
        <f>INDEX(DT835:EA836,MATCH(DR854,DR835:DR836,0),MATCH(EL851,DT833:EA833,0))*INDEX(AJ841:AT848,MATCH(EL851,AI841:AI848,0),MATCH(EL852,AJ840:AT840,0))</f>
        <v>0</v>
      </c>
      <c r="EM854" s="665">
        <f>INDEX(DT835:EA836,MATCH(DR854,DR835:DR836,0),MATCH(EM851,DT833:EA833,0))*INDEX(AJ841:AT848,MATCH(EM851,AI841:AI848,0),MATCH(EM852,AJ840:AT840,0))</f>
        <v>0</v>
      </c>
      <c r="EN854" s="665">
        <f>INDEX(DT835:EA836,MATCH(DR854,DR835:DR836,0),MATCH(EN851,DT833:EA833,0))*INDEX(AJ841:AT848,MATCH(EN851,AI841:AI848,0),MATCH(EN852,AJ840:AT840,0))</f>
        <v>0</v>
      </c>
      <c r="EO854" s="665">
        <f>INDEX(DT835:EA836,MATCH(DR854,DR835:DR836,0),MATCH(EO851,DT833:EA833,0))*INDEX(AJ841:AT848,MATCH(EO851,AI841:AI848,0),MATCH(EO852,AJ840:AT840,0))</f>
        <v>0</v>
      </c>
      <c r="EP854" s="665">
        <f>INDEX(DT835:EA836,MATCH(DR854,DR835:DR836,0),MATCH(EP851,DT833:EA833,0))*INDEX(AJ841:AT848,MATCH(EP851,AI841:AI848,0),MATCH(EP852,AJ840:AT840,0))</f>
        <v>0</v>
      </c>
      <c r="EQ854" s="665">
        <f>INDEX(DT835:EA836,MATCH(DR854,DR835:DR836,0),MATCH(EQ851,DT833:EA833,0))*INDEX(AJ841:AT848,MATCH(EQ851,AI841:AI848,0),MATCH(EQ852,AJ840:AT840,0))</f>
        <v>0</v>
      </c>
      <c r="ER854" s="665">
        <f>INDEX(DT835:EA836,MATCH(DR854,DR835:DR836,0),MATCH(ER851,DT833:EA833,0))*INDEX(AJ841:AT848,MATCH(ER851,AI841:AI848,0),MATCH(ER852,AJ840:AT840,0))</f>
        <v>0</v>
      </c>
      <c r="ES854" s="665">
        <f>INDEX(DT835:EA836,MATCH(DR854,DR835:DR836,0),MATCH(ES851,DT833:EA833,0))*INDEX(AJ841:AT848,MATCH(ES851,AI841:AI848,0),MATCH(ES852,AJ840:AT840,0))</f>
        <v>0</v>
      </c>
      <c r="ET854" s="665">
        <f>INDEX(DT835:EA836,MATCH(DR854,DR835:DR836,0),MATCH(ET851,DT833:EA833,0))*INDEX(AJ841:AT848,MATCH(ET851,AI841:AI848,0),MATCH(ET852,AJ840:AT840,0))</f>
        <v>0</v>
      </c>
      <c r="EU854" s="665">
        <f>INDEX(DT835:EA836,MATCH(DR854,DR835:DR836,0),MATCH(EU851,DT833:EA833,0))*INDEX(AJ841:AT848,MATCH(EU851,AI841:AI848,0),MATCH(EU852,AJ840:AT840,0))</f>
        <v>0</v>
      </c>
      <c r="EV854" s="665">
        <f>INDEX(DT835:EA836,MATCH(DR854,DR835:DR836,0),MATCH(EV851,DT833:EA833,0))*INDEX(AJ841:AT848,MATCH(EV851,AI841:AI848,0),MATCH(EV852,AJ840:AT840,0))</f>
        <v>0</v>
      </c>
      <c r="EW854" s="665">
        <f>INDEX(DT835:EA836,MATCH(DR854,DR835:DR836,0),MATCH(EW851,DT833:EA833,0))*INDEX(AJ841:AT848,MATCH(EW851,AI841:AI848,0),MATCH(EW852,AJ840:AT840,0))</f>
        <v>0</v>
      </c>
      <c r="EX854" s="665">
        <f>INDEX(DT835:EA836,MATCH(DR854,DR835:DR836,0),MATCH(EX851,DT833:EA833,0))*INDEX(AJ841:AT848,MATCH(EX851,AI841:AI848,0),MATCH(EX852,AJ840:AT840,0))</f>
        <v>0</v>
      </c>
      <c r="EY854" s="665">
        <f>INDEX(DT835:EA836,MATCH(DR854,DR835:DR836,0),MATCH(EY851,DT833:EA833,0))*INDEX(AJ841:AT848,MATCH(EY851,AI841:AI848,0),MATCH(EY852,AJ840:AT840,0))</f>
        <v>0</v>
      </c>
      <c r="EZ854" s="665">
        <f>INDEX(DT835:EA836,MATCH(DR854,DR835:DR836,0),MATCH(EZ851,DT833:EA833,0))*INDEX(AJ841:AT848,MATCH(EZ851,AI841:AI848,0),MATCH(EZ852,AJ840:AT840,0))</f>
        <v>0</v>
      </c>
      <c r="FA854" s="665">
        <f>INDEX(DT835:EA836,MATCH(DR854,DR835:DR836,0),MATCH(FA851,DT833:EA833,0))*INDEX(AJ841:AT848,MATCH(FA851,AI841:AI848,0),MATCH(FA852,AJ840:AT840,0))</f>
        <v>0</v>
      </c>
      <c r="FB854" s="665">
        <f>INDEX(DT835:EA836,MATCH(DR854,DR835:DR836,0),MATCH(FB851,DT833:EA833,0))*INDEX(AJ841:AT848,MATCH(FB851,AI841:AI848,0),MATCH(FB852,AJ840:AT840,0))</f>
        <v>0</v>
      </c>
      <c r="FC854" s="665">
        <f>INDEX(DT835:EA836,MATCH(DR854,DR835:DR836,0),MATCH(FC851,DT833:EA833,0))*INDEX(AJ841:AT848,MATCH(FC851,AI841:AI848,0),MATCH(FC852,AJ840:AT840,0))</f>
        <v>0</v>
      </c>
      <c r="FD854" s="665">
        <f>INDEX(DT835:EA836,MATCH(DR854,DR835:DR836,0),MATCH(FD851,DT833:EA833,0))*INDEX(AJ841:AT848,MATCH(FD851,AI841:AI848,0),MATCH(FD852,AJ840:AT840,0))</f>
        <v>0</v>
      </c>
      <c r="FE854" s="665">
        <f>INDEX(DT835:EA836,MATCH(DR854,DR835:DR836,0),MATCH(FE851,DT833:EA833,0))*INDEX(AJ841:AT848,MATCH(FE851,AI841:AI848,0),MATCH(FE852,AJ840:AT840,0))</f>
        <v>0</v>
      </c>
      <c r="FF854" s="665">
        <f>INDEX(DT835:EA836,MATCH(DR854,DR835:DR836,0),MATCH(FF851,DT833:EA833,0))*INDEX(AJ841:AT848,MATCH(FF851,AI841:AI848,0),MATCH(FF852,AJ840:AT840,0))</f>
        <v>0</v>
      </c>
      <c r="FG854" s="665">
        <f>INDEX(DT835:EA836,MATCH(DR854,DR835:DR836,0),MATCH(FG851,DT833:EA833,0))*INDEX(AJ841:AT848,MATCH(FG851,AI841:AI848,0),MATCH(FG852,AJ840:AT840,0))</f>
        <v>0</v>
      </c>
      <c r="FH854" s="665">
        <f>INDEX(DT835:EA836,MATCH(DR854,DR835:DR836,0),MATCH(FH851,DT833:EA833,0))*INDEX(AJ841:AT848,MATCH(FH851,AI841:AI848,0),MATCH(FH852,AJ840:AT840,0))</f>
        <v>0</v>
      </c>
      <c r="FI854" s="665">
        <f>INDEX(DT835:EA836,MATCH(DR854,DR835:DR836,0),MATCH(FI851,DT833:EA833,0))*INDEX(AJ841:AT848,MATCH(FI851,AI841:AI848,0),MATCH(FI852,AJ840:AT840,0))</f>
        <v>0</v>
      </c>
      <c r="FJ854" s="665">
        <f>INDEX(DT835:EA836,MATCH(DR854,DR835:DR836,0),MATCH(FJ851,DT833:EA833,0))*INDEX(AJ841:AT848,MATCH(FJ851,AI841:AI848,0),MATCH(FJ852,AJ840:AT840,0))</f>
        <v>0</v>
      </c>
      <c r="FK854" s="665">
        <f>INDEX(DT835:EA836,MATCH(DR854,DR835:DR836,0),MATCH(FK851,DT833:EA833,0))*INDEX(AJ841:AT848,MATCH(FK851,AI841:AI848,0),MATCH(FK852,AJ840:AT840,0))</f>
        <v>0</v>
      </c>
      <c r="FL854" s="665">
        <f>INDEX(DT835:EA836,MATCH(DR854,DR835:DR836,0),MATCH(FL851,DT833:EA833,0))*INDEX(AJ841:AT848,MATCH(FL851,AI841:AI848,0),MATCH(FL852,AJ840:AT840,0))</f>
        <v>0</v>
      </c>
      <c r="FM854" s="665">
        <f>INDEX(DT835:EA836,MATCH(DR854,DR835:DR836,0),MATCH(FM851,DT833:EA833,0))*INDEX(AJ841:AT848,MATCH(FM851,AI841:AI848,0),MATCH(FM852,AJ840:AT840,0))</f>
        <v>0</v>
      </c>
      <c r="FN854" s="665">
        <f>INDEX(DT835:EA836,MATCH(DR854,DR835:DR836,0),MATCH(FN851,DT833:EA833,0))*INDEX(AJ841:AT848,MATCH(FN851,AI841:AI848,0),MATCH(FN852,AJ840:AT840,0))</f>
        <v>0</v>
      </c>
      <c r="FO854" s="665">
        <f>INDEX(DT835:EA836,MATCH(DR854,DR835:DR836,0),MATCH(FO851,DT833:EA833,0))*INDEX(AJ841:AT848,MATCH(FO851,AI841:AI848,0),MATCH(FO852,AJ840:AT840,0))</f>
        <v>0</v>
      </c>
      <c r="FP854" s="665">
        <f>INDEX(DT835:EA836,MATCH(DR854,DR835:DR836,0),MATCH(FP851,DT833:EA833,0))*INDEX(AJ841:AT848,MATCH(FP851,AI841:AI848,0),MATCH(FP852,AJ840:AT840,0))</f>
        <v>0</v>
      </c>
      <c r="FQ854" s="665">
        <f>INDEX(DT835:EA836,MATCH(DR854,DR835:DR836,0),MATCH(FQ851,DT833:EA833,0))*INDEX(AJ841:AT848,MATCH(FQ851,AI841:AI848,0),MATCH(FQ852,AJ840:AT840,0))</f>
        <v>0</v>
      </c>
      <c r="FR854" s="665">
        <f>INDEX(DT835:EA836,MATCH(DR854,DR835:DR836,0),MATCH(FR851,DT833:EA833,0))*INDEX(AJ841:AT848,MATCH(FR851,AI841:AI848,0),MATCH(FR852,AJ840:AT840,0))</f>
        <v>0</v>
      </c>
      <c r="FS854" s="665">
        <f>INDEX(DT835:EA836,MATCH(DR854,DR835:DR836,0),MATCH(FS851,DT833:EA833,0))*INDEX(AJ841:AT848,MATCH(FS851,AI841:AI848,0),MATCH(FS852,AJ840:AT840,0))</f>
        <v>0</v>
      </c>
      <c r="FT854" s="665">
        <f>INDEX(DT835:EA836,MATCH(DR854,DR835:DR836,0),MATCH(FT851,DT833:EA833,0))*INDEX(AJ841:AT848,MATCH(FT851,AI841:AI848,0),MATCH(FT852,AJ840:AT840,0))</f>
        <v>0</v>
      </c>
      <c r="FU854" s="665">
        <f>INDEX(DT835:EA836,MATCH(DR854,DR835:DR836,0),MATCH(FU851,DT833:EA833,0))*INDEX(AJ841:AT848,MATCH(FU851,AI841:AI848,0),MATCH(FU852,AJ840:AT840,0))</f>
        <v>0</v>
      </c>
      <c r="FV854" s="665">
        <f>INDEX(DT835:EA836,MATCH(DR854,DR835:DR836,0),MATCH(FV851,DT833:EA833,0))*INDEX(AJ841:AT848,MATCH(FV851,AI841:AI848,0),MATCH(FV852,AJ840:AT840,0))</f>
        <v>0</v>
      </c>
      <c r="FW854" s="665">
        <f>INDEX(DT835:EA836,MATCH(DR854,DR835:DR836,0),MATCH(FW851,DT833:EA833,0))*INDEX(AJ841:AT848,MATCH(FW851,AI841:AI848,0),MATCH(FW852,AJ840:AT840,0))</f>
        <v>0</v>
      </c>
      <c r="FX854" s="665">
        <f>INDEX(DT835:EA836,MATCH(DR854,DR835:DR836,0),MATCH(FX851,DT833:EA833,0))*INDEX(AJ841:AT848,MATCH(FX851,AI841:AI848,0),MATCH(FX852,AJ840:AT840,0))</f>
        <v>0</v>
      </c>
      <c r="FY854" s="665">
        <f>INDEX(DT835:EA836,MATCH(DR854,DR835:DR836,0),MATCH(FY851,DT833:EA833,0))*INDEX(AJ841:AT848,MATCH(FY851,AI841:AI848,0),MATCH(FY852,AJ840:AT840,0))</f>
        <v>0</v>
      </c>
      <c r="FZ854" s="665">
        <f>INDEX(DT835:EA836,MATCH(DR854,DR835:DR836,0),MATCH(FZ851,DT833:EA833,0))*INDEX(AJ841:AT848,MATCH(FZ851,AI841:AI848,0),MATCH(FZ852,AJ840:AT840,0))</f>
        <v>0</v>
      </c>
      <c r="GA854" s="665">
        <f>INDEX(DT835:EA836,MATCH(DR854,DR835:DR836,0),MATCH(GA851,DT833:EA833,0))*INDEX(AJ841:AT848,MATCH(GA851,AI841:AI848,0),MATCH(GA852,AJ840:AT840,0))</f>
        <v>0</v>
      </c>
      <c r="GB854" s="665">
        <f>INDEX(DT835:EA836,MATCH(DR854,DR835:DR836,0),MATCH(GB851,DT833:EA833,0))*INDEX(AJ841:AT848,MATCH(GB851,AI841:AI848,0),MATCH(GB852,AJ840:AT840,0))</f>
        <v>0</v>
      </c>
      <c r="GC854" s="665">
        <f>INDEX(DT835:EA836,MATCH(DR854,DR835:DR836,0),MATCH(GC851,DT833:EA833,0))*INDEX(AJ841:AT848,MATCH(GC851,AI841:AI848,0),MATCH(GC852,AJ840:AT840,0))</f>
        <v>0</v>
      </c>
      <c r="GD854" s="665">
        <f>INDEX(DT835:EA836,MATCH(DR854,DR835:DR836,0),MATCH(GD851,DT833:EA833,0))*INDEX(AJ841:AT848,MATCH(GD851,AI841:AI848,0),MATCH(GD852,AJ840:AT840,0))</f>
        <v>0</v>
      </c>
      <c r="GE854" s="665">
        <f>INDEX(DT835:EA836,MATCH(DR854,DR835:DR836,0),MATCH(GE851,DT833:EA833,0))*INDEX(AJ841:AT848,MATCH(GE851,AI841:AI848,0),MATCH(GE852,AJ840:AT840,0))</f>
        <v>0</v>
      </c>
      <c r="GF854" s="665">
        <f>INDEX(DT835:EA836,MATCH(DR854,DR835:DR836,0),MATCH(GF851,DT833:EA833,0))*INDEX(AJ841:AT848,MATCH(GF851,AI841:AI848,0),MATCH(GF852,AJ840:AT840,0))</f>
        <v>0</v>
      </c>
      <c r="GG854" s="665">
        <f>INDEX(DT835:EA836,MATCH(DR854,DR835:DR836,0),MATCH(GG851,DT833:EA833,0))*INDEX(AJ841:AT848,MATCH(GG851,AI841:AI848,0),MATCH(GG852,AJ840:AT840,0))</f>
        <v>0</v>
      </c>
      <c r="GH854" s="665">
        <f>INDEX(DT835:EA836,MATCH(DR854,DR835:DR836,0),MATCH(GH851,DT833:EA833,0))*INDEX(AJ841:AT848,MATCH(GH851,AI841:AI848,0),MATCH(GH852,AJ840:AT840,0))</f>
        <v>0</v>
      </c>
      <c r="GI854" s="665">
        <f>INDEX(DT835:EA836,MATCH(DR854,DR835:DR836,0),MATCH(GI851,DT833:EA833,0))*INDEX(AJ841:AT848,MATCH(GI851,AI841:AI848,0),MATCH(GI852,AJ840:AT840,0))</f>
        <v>0</v>
      </c>
      <c r="GJ854" s="665">
        <f>INDEX(DT835:EA836,MATCH(DR854,DR835:DR836,0),MATCH(GJ851,DT833:EA833,0))*INDEX(AJ841:AT848,MATCH(GJ851,AI841:AI848,0),MATCH(GJ852,AJ840:AT840,0))</f>
        <v>0</v>
      </c>
      <c r="GK854" s="665">
        <f>INDEX(DT835:EA836,MATCH(DR854,DR835:DR836,0),MATCH(GK851,DT833:EA833,0))*INDEX(AJ841:AT848,MATCH(GK851,AI841:AI848,0),MATCH(GK852,AJ840:AT840,0))</f>
        <v>0</v>
      </c>
      <c r="GL854" s="665" t="b">
        <f>SUM(DS854:GK854)=O836-SUM(HB854:HK854)</f>
        <v>1</v>
      </c>
      <c r="GM854" s="667"/>
      <c r="GN854" s="749">
        <v>2024</v>
      </c>
      <c r="GO854" s="664">
        <f>SUMIF(DS840:EN840,GO840,DS854:EN854)</f>
        <v>0</v>
      </c>
      <c r="GP854" s="668">
        <f>SUMIF(DS840:GK840,GP840,DS854:GK854)</f>
        <v>0</v>
      </c>
      <c r="GQ854" s="668">
        <f>SUMIF(DS840:GK840,GQ840,DS854:GK854)</f>
        <v>0</v>
      </c>
      <c r="GR854" s="668">
        <f>SUMIF(DS840:GK840,GR840,DS854:GK854)</f>
        <v>0</v>
      </c>
      <c r="GS854" s="668">
        <f>SUMIF(DS840:GK840,GS840,DS854:GK854)</f>
        <v>0</v>
      </c>
      <c r="GT854" s="668">
        <f>SUMIF(DS840:GK840,GT840,DS854:GK854)</f>
        <v>0</v>
      </c>
      <c r="GU854" s="668">
        <f>SUMIF(DS840:GK840,GU840,DS854:GK854)</f>
        <v>0</v>
      </c>
      <c r="GV854" s="668">
        <f>SUMIF(DS840:GK840,GV840,DS854:GK854)</f>
        <v>0</v>
      </c>
      <c r="GW854" s="668">
        <f>SUMIF(DS840:GK840,GW840,DS854:GK854)</f>
        <v>0</v>
      </c>
      <c r="GX854" s="668">
        <f>SUMIF(DS840:GK840,GX840,DS854:GK854)</f>
        <v>0</v>
      </c>
      <c r="GY854" s="668">
        <f>SUMIF(DS840:GK840,GY840,DS854:GK854)</f>
        <v>0</v>
      </c>
      <c r="GZ854" s="646" t="b">
        <f>O836=SUM(GO854:GY854)</f>
        <v>1</v>
      </c>
      <c r="HB854" s="668">
        <f>IF(GZ854,0,(O836-SUM(GO854:GY854))*INDEX(AK841:AT848,MATCH(GN854,AI841:AI848,0),MATCH(HB852,AK840:AT840,0)))</f>
        <v>0</v>
      </c>
      <c r="HC854" s="668">
        <f>IF(GZ854,0,(O836-SUM(GO854:GY854))*INDEX(AK841:AT848,MATCH(GN854,AI841:AI848,0),MATCH(HC852,AK840:AT840,0)))</f>
        <v>0</v>
      </c>
      <c r="HD854" s="668">
        <f>IF(GZ854,0,(O836-SUM(GO854:GY854))*INDEX(AK841:AT848,MATCH(GN854,AI841:AI848,0),MATCH(HD852,AK840:AT840,0)))</f>
        <v>0</v>
      </c>
      <c r="HE854" s="668">
        <f>IF(GZ854,0,(O836-SUM(GO854:GY854))*INDEX(AK841:AT848,MATCH(GN854,AI841:AI848,0),MATCH(HE852,AK840:AT840,0)))</f>
        <v>0</v>
      </c>
      <c r="HF854" s="668">
        <f>IF(GZ854,0,(O836-SUM(GO854:GY854))*INDEX(AK841:AT848,MATCH(GN854,AI841:AI848,0),MATCH(HF852,AK840:AT840,0)))</f>
        <v>0</v>
      </c>
      <c r="HG854" s="668">
        <f>IF(GZ854,0,(O836-SUM(GO854:GY854))*INDEX(AK841:AT848,MATCH(GN854,AI841:AI848,0),MATCH(HG852,AK840:AT840,0)))</f>
        <v>0</v>
      </c>
      <c r="HH854" s="668">
        <f>IF(GZ854,0,(O836-SUM(GO854:GY854))*INDEX(AK841:AT848,MATCH(GN854,AI841:AI848,0),MATCH(HH852,AK840:AT840,0)))</f>
        <v>0</v>
      </c>
      <c r="HI854" s="668">
        <f>IF(GZ854,0,(O836-SUM(GO854:GY854))*INDEX(AK841:AT848,MATCH(GN854,AI841:AI848,0),MATCH(HI852,AK840:AT840,0)))</f>
        <v>0</v>
      </c>
      <c r="HJ854" s="668">
        <f>IF(GZ854,0,(O836-SUM(GO854:GY854))*INDEX(AK841:AT848,MATCH(GN854,AI841:AI848,0),MATCH(HJ852,AK840:AT840,0)))</f>
        <v>0</v>
      </c>
      <c r="HK854" s="668">
        <f>IF(GZ854,0,(O836-SUM(GO854:GY854))*INDEX(AK841:AT848,MATCH(GN854,AI841:AI848,0),MATCH(HK852,AK840:AT840,0)))</f>
        <v>0</v>
      </c>
      <c r="HL854" s="668" t="b">
        <f>(SUM(HB854:HK854)+SUM(GO854:GY854))=O836</f>
        <v>1</v>
      </c>
      <c r="HM854" s="674"/>
      <c r="HN854" s="674"/>
      <c r="HO854" s="674"/>
      <c r="HP854" s="674"/>
      <c r="HQ854" s="674"/>
      <c r="HR854" s="674"/>
      <c r="HS854" s="674"/>
      <c r="HT854" s="674"/>
      <c r="HU854" s="674"/>
      <c r="HV854" s="674"/>
      <c r="HW854" s="674"/>
      <c r="HX854" s="674"/>
      <c r="HY854" s="674"/>
      <c r="HZ854" s="674"/>
    </row>
    <row r="855" spans="1:234" hidden="1" x14ac:dyDescent="0.25">
      <c r="A855" s="643" t="s">
        <v>208</v>
      </c>
      <c r="G855" s="670"/>
      <c r="H855" s="670"/>
      <c r="I855" s="674"/>
      <c r="J855" s="674"/>
      <c r="K855" s="674"/>
      <c r="L855" s="674"/>
      <c r="M855" s="674"/>
      <c r="N855" s="674"/>
      <c r="O855" s="674"/>
      <c r="P855" s="674"/>
      <c r="Q855" s="674"/>
      <c r="R855" s="674"/>
      <c r="S855" s="675"/>
      <c r="DR855" s="749">
        <v>2025</v>
      </c>
      <c r="DS855" s="665" t="e">
        <f>INDEX(DT835:EA836,MATCH(DR855,DR835:DR836,0),MATCH(DS851,DT833:EA833,0))*INDEX(AJ841:AT848,MATCH(DS851,AI841:AI848,0),MATCH(DS852,AJ840:AT840,0))</f>
        <v>#N/A</v>
      </c>
      <c r="DT855" s="665" t="e">
        <f>INDEX(DT835:EA836,MATCH(DR855,DR835:DR836,0),MATCH(DT851,DT833:EA833,0))*INDEX(AJ841:AT848,MATCH(DT851,AI841:AI848,0),MATCH(DT852,AJ840:AT840,0))</f>
        <v>#N/A</v>
      </c>
      <c r="DU855" s="665" t="e">
        <f>INDEX(DT835:EA836,MATCH(DR855,DR835:DR836,0),MATCH(DU851,DT833:EA833,0))*INDEX(AJ841:AT848,MATCH(DU851,AI841:AI848,0),MATCH(DU852,AJ840:AT840,0))</f>
        <v>#N/A</v>
      </c>
      <c r="DV855" s="665" t="e">
        <f>INDEX(DT835:EA836,MATCH(DR855,DR835:DR836,0),MATCH(DV851,DT833:EA833,0))*INDEX(AJ841:AT848,MATCH(DV851,AI841:AI848,0),MATCH(DV852,AJ840:AT840,0))</f>
        <v>#N/A</v>
      </c>
      <c r="DW855" s="665" t="e">
        <f>INDEX(DT835:EA836,MATCH(DR855,DR835:DR836,0),MATCH(DW851,DT833:EA833,0))*INDEX(AJ841:AT848,MATCH(DW851,AI841:AI848,0),MATCH(DW852,AJ840:AT840,0))</f>
        <v>#N/A</v>
      </c>
      <c r="DX855" s="665" t="e">
        <f>INDEX(DT835:EA836,MATCH(DR855,DR835:DR836,0),MATCH(DX851,DT833:EA833,0))*INDEX(AJ841:AT848,MATCH(DX851,AI841:AI848,0),MATCH(DX852,AJ840:AT840,0))</f>
        <v>#N/A</v>
      </c>
      <c r="DY855" s="665" t="e">
        <f>INDEX(DT835:EA836,MATCH(DR855,DR835:DR836,0),MATCH(DY851,DT833:EA833,0))*INDEX(AJ841:AT848,MATCH(DY851,AI841:AI848,0),MATCH(DY852,AJ840:AT840,0))</f>
        <v>#N/A</v>
      </c>
      <c r="DZ855" s="665" t="e">
        <f>INDEX(DT835:EA836,MATCH(DR855,DR835:DR836,0),MATCH(DZ851,DT833:EA833,0))*INDEX(AJ841:AT848,MATCH(DZ851,AI841:AI848,0),MATCH(DZ852,AJ840:AT840,0))</f>
        <v>#N/A</v>
      </c>
      <c r="EA855" s="665" t="e">
        <f>INDEX(DT835:EA836,MATCH(DR855,DR835:DR836,0),MATCH(EA851,DT833:EA833,0))*INDEX(AJ841:AT848,MATCH(EA851,AI841:AI848,0),MATCH(EA852,AJ840:AT840,0))</f>
        <v>#N/A</v>
      </c>
      <c r="EB855" s="665" t="e">
        <f>INDEX(DT835:EA836,MATCH(DR855,DR835:DR836,0),MATCH(EB851,DT833:EA833,0))*INDEX(AJ841:AT848,MATCH(EB851,AI841:AI848,0),MATCH(EB852,AJ840:AT840,0))</f>
        <v>#N/A</v>
      </c>
      <c r="EC855" s="665" t="e">
        <f>INDEX(DT835:EA836,MATCH(DR855,DR835:DR836,0),MATCH(EC851,DT833:EA833,0))*INDEX(AJ841:AT848,MATCH(EC851,AI841:AI848,0),MATCH(EC852,AJ840:AT840,0))</f>
        <v>#N/A</v>
      </c>
      <c r="ED855" s="665" t="e">
        <f>INDEX(DT835:EA836,MATCH(DR855,DR835:DR836,0),MATCH(ED851,DT833:EA833,0))*INDEX(AJ841:AT848,MATCH(ED851,AI841:AI848,0),MATCH(ED852,AJ840:AT840,0))</f>
        <v>#N/A</v>
      </c>
      <c r="EE855" s="665" t="e">
        <f>INDEX(DT835:EA836,MATCH(DR855,DR835:DR836,0),MATCH(EE851,DT833:EA833,0))*INDEX(AJ841:AT848,MATCH(EE851,AI841:AI848,0),MATCH(EE852,AJ840:AT840,0))</f>
        <v>#N/A</v>
      </c>
      <c r="EF855" s="665" t="e">
        <f>INDEX(DT835:EA836,MATCH(DR855,DR835:DR836,0),MATCH(EF851,DT833:EA833,0))*INDEX(AJ841:AT848,MATCH(EF851,AI841:AI848,0),MATCH(EF852,AJ840:AT840,0))</f>
        <v>#N/A</v>
      </c>
      <c r="EG855" s="665" t="e">
        <f>INDEX(DT835:EA836,MATCH(DR855,DR835:DR836,0),MATCH(EG851,DT833:EA833,0))*INDEX(AJ841:AT848,MATCH(EG851,AI841:AI848,0),MATCH(EG852,AJ840:AT840,0))</f>
        <v>#N/A</v>
      </c>
      <c r="EH855" s="665" t="e">
        <f>INDEX(DT835:EA836,MATCH(DR855,DR835:DR836,0),MATCH(EH851,DT833:EA833,0))*INDEX(AJ841:AT848,MATCH(EH851,AI841:AI848,0),MATCH(EH852,AJ840:AT840,0))</f>
        <v>#N/A</v>
      </c>
      <c r="EI855" s="665" t="e">
        <f>INDEX(DT835:EA836,MATCH(DR855,DR835:DR836,0),MATCH(EI851,DT833:EA833,0))*INDEX(AJ841:AT848,MATCH(EI851,AI841:AI848,0),MATCH(EI852,AJ840:AT840,0))</f>
        <v>#N/A</v>
      </c>
      <c r="EJ855" s="665" t="e">
        <f>INDEX(DT835:EA836,MATCH(DR855,DR835:DR836,0),MATCH(EJ851,DT833:EA833,0))*INDEX(AJ841:AT848,MATCH(EJ851,AI841:AI848,0),MATCH(EJ852,AJ840:AT840,0))</f>
        <v>#N/A</v>
      </c>
      <c r="EK855" s="665" t="e">
        <f>INDEX(DT835:EA836,MATCH(DR855,DR835:DR836,0),MATCH(EK851,DT833:EA833,0))*INDEX(AJ841:AT848,MATCH(EK851,AI841:AI848,0),MATCH(EK852,AJ840:AT840,0))</f>
        <v>#N/A</v>
      </c>
      <c r="EL855" s="665" t="e">
        <f>INDEX(DT835:EA836,MATCH(DR855,DR835:DR836,0),MATCH(EL851,DT833:EA833,0))*INDEX(AJ841:AT848,MATCH(EL851,AI841:AI848,0),MATCH(EL852,AJ840:AT840,0))</f>
        <v>#N/A</v>
      </c>
      <c r="EM855" s="665" t="e">
        <f>INDEX(DT835:EA836,MATCH(DR855,DR835:DR836,0),MATCH(EM851,DT833:EA833,0))*INDEX(AJ841:AT848,MATCH(EM851,AI841:AI848,0),MATCH(EM852,AJ840:AT840,0))</f>
        <v>#N/A</v>
      </c>
      <c r="EN855" s="665" t="e">
        <f>INDEX(DT835:EA836,MATCH(DR855,DR835:DR836,0),MATCH(EN851,DT833:EA833,0))*INDEX(AJ841:AT848,MATCH(EN851,AI841:AI848,0),MATCH(EN852,AJ840:AT840,0))</f>
        <v>#N/A</v>
      </c>
      <c r="EO855" s="665" t="e">
        <f>INDEX(DT835:EA836,MATCH(DR855,DR835:DR836,0),MATCH(EO851,DT833:EA833,0))*INDEX(AJ841:AT848,MATCH(EO851,AI841:AI848,0),MATCH(EO852,AJ840:AT840,0))</f>
        <v>#N/A</v>
      </c>
      <c r="EP855" s="665" t="e">
        <f>INDEX(DT835:EA836,MATCH(DR855,DR835:DR836,0),MATCH(EP851,DT833:EA833,0))*INDEX(AJ841:AT848,MATCH(EP851,AI841:AI848,0),MATCH(EP852,AJ840:AT840,0))</f>
        <v>#N/A</v>
      </c>
      <c r="EQ855" s="665" t="e">
        <f>INDEX(DT835:EA836,MATCH(DR855,DR835:DR836,0),MATCH(EQ851,DT833:EA833,0))*INDEX(AJ841:AT848,MATCH(EQ851,AI841:AI848,0),MATCH(EQ852,AJ840:AT840,0))</f>
        <v>#N/A</v>
      </c>
      <c r="ER855" s="665" t="e">
        <f>INDEX(DT835:EA836,MATCH(DR855,DR835:DR836,0),MATCH(ER851,DT833:EA833,0))*INDEX(AJ841:AT848,MATCH(ER851,AI841:AI848,0),MATCH(ER852,AJ840:AT840,0))</f>
        <v>#N/A</v>
      </c>
      <c r="ES855" s="665" t="e">
        <f>INDEX(DT835:EA836,MATCH(DR855,DR835:DR836,0),MATCH(ES851,DT833:EA833,0))*INDEX(AJ841:AT848,MATCH(ES851,AI841:AI848,0),MATCH(ES852,AJ840:AT840,0))</f>
        <v>#N/A</v>
      </c>
      <c r="ET855" s="665" t="e">
        <f>INDEX(DT835:EA836,MATCH(DR855,DR835:DR836,0),MATCH(ET851,DT833:EA833,0))*INDEX(AJ841:AT848,MATCH(ET851,AI841:AI848,0),MATCH(ET852,AJ840:AT840,0))</f>
        <v>#N/A</v>
      </c>
      <c r="EU855" s="665" t="e">
        <f>INDEX(DT835:EA836,MATCH(DR855,DR835:DR836,0),MATCH(EU851,DT833:EA833,0))*INDEX(AJ841:AT848,MATCH(EU851,AI841:AI848,0),MATCH(EU852,AJ840:AT840,0))</f>
        <v>#N/A</v>
      </c>
      <c r="EV855" s="665" t="e">
        <f>INDEX(DT835:EA836,MATCH(DR855,DR835:DR836,0),MATCH(EV851,DT833:EA833,0))*INDEX(AJ841:AT848,MATCH(EV851,AI841:AI848,0),MATCH(EV852,AJ840:AT840,0))</f>
        <v>#N/A</v>
      </c>
      <c r="EW855" s="665" t="e">
        <f>INDEX(DT835:EA836,MATCH(DR855,DR835:DR836,0),MATCH(EW851,DT833:EA833,0))*INDEX(AJ841:AT848,MATCH(EW851,AI841:AI848,0),MATCH(EW852,AJ840:AT840,0))</f>
        <v>#N/A</v>
      </c>
      <c r="EX855" s="665" t="e">
        <f>INDEX(DT835:EA836,MATCH(DR855,DR835:DR836,0),MATCH(EX851,DT833:EA833,0))*INDEX(AJ841:AT848,MATCH(EX851,AI841:AI848,0),MATCH(EX852,AJ840:AT840,0))</f>
        <v>#N/A</v>
      </c>
      <c r="EY855" s="665" t="e">
        <f>INDEX(DT835:EA836,MATCH(DR855,DR835:DR836,0),MATCH(EY851,DT833:EA833,0))*INDEX(AJ841:AT848,MATCH(EY851,AI841:AI848,0),MATCH(EY852,AJ840:AT840,0))</f>
        <v>#N/A</v>
      </c>
      <c r="EZ855" s="665" t="e">
        <f>INDEX(DT835:EA836,MATCH(DR855,DR835:DR836,0),MATCH(EZ851,DT833:EA833,0))*INDEX(AJ841:AT848,MATCH(EZ851,AI841:AI848,0),MATCH(EZ852,AJ840:AT840,0))</f>
        <v>#N/A</v>
      </c>
      <c r="FA855" s="665" t="e">
        <f>INDEX(DT835:EA836,MATCH(DR855,DR835:DR836,0),MATCH(FA851,DT833:EA833,0))*INDEX(AJ841:AT848,MATCH(FA851,AI841:AI848,0),MATCH(FA852,AJ840:AT840,0))</f>
        <v>#N/A</v>
      </c>
      <c r="FB855" s="665" t="e">
        <f>INDEX(DT835:EA836,MATCH(DR855,DR835:DR836,0),MATCH(FB851,DT833:EA833,0))*INDEX(AJ841:AT848,MATCH(FB851,AI841:AI848,0),MATCH(FB852,AJ840:AT840,0))</f>
        <v>#N/A</v>
      </c>
      <c r="FC855" s="665" t="e">
        <f>INDEX(DT835:EA836,MATCH(DR855,DR835:DR836,0),MATCH(FC851,DT833:EA833,0))*INDEX(AJ841:AT848,MATCH(FC851,AI841:AI848,0),MATCH(FC852,AJ840:AT840,0))</f>
        <v>#N/A</v>
      </c>
      <c r="FD855" s="665" t="e">
        <f>INDEX(DT835:EA836,MATCH(DR855,DR835:DR836,0),MATCH(FD851,DT833:EA833,0))*INDEX(AJ841:AT848,MATCH(FD851,AI841:AI848,0),MATCH(FD852,AJ840:AT840,0))</f>
        <v>#N/A</v>
      </c>
      <c r="FE855" s="665" t="e">
        <f>INDEX(DT835:EA836,MATCH(DR855,DR835:DR836,0),MATCH(FE851,DT833:EA833,0))*INDEX(AJ841:AT848,MATCH(FE851,AI841:AI848,0),MATCH(FE852,AJ840:AT840,0))</f>
        <v>#N/A</v>
      </c>
      <c r="FF855" s="665" t="e">
        <f>INDEX(DT835:EA836,MATCH(DR855,DR835:DR836,0),MATCH(FF851,DT833:EA833,0))*INDEX(AJ841:AT848,MATCH(FF851,AI841:AI848,0),MATCH(FF852,AJ840:AT840,0))</f>
        <v>#N/A</v>
      </c>
      <c r="FG855" s="665" t="e">
        <f>INDEX(DT835:EA836,MATCH(DR855,DR835:DR836,0),MATCH(FG851,DT833:EA833,0))*INDEX(AJ841:AT848,MATCH(FG851,AI841:AI848,0),MATCH(FG852,AJ840:AT840,0))</f>
        <v>#N/A</v>
      </c>
      <c r="FH855" s="665" t="e">
        <f>INDEX(DT835:EA836,MATCH(DR855,DR835:DR836,0),MATCH(FH851,DT833:EA833,0))*INDEX(AJ841:AT848,MATCH(FH851,AI841:AI848,0),MATCH(FH852,AJ840:AT840,0))</f>
        <v>#N/A</v>
      </c>
      <c r="FI855" s="665" t="e">
        <f>INDEX(DT835:EA836,MATCH(DR855,DR835:DR836,0),MATCH(FI851,DT833:EA833,0))*INDEX(AJ841:AT848,MATCH(FI851,AI841:AI848,0),MATCH(FI852,AJ840:AT840,0))</f>
        <v>#N/A</v>
      </c>
      <c r="FJ855" s="665" t="e">
        <f>INDEX(DT835:EA836,MATCH(DR855,DR835:DR836,0),MATCH(FJ851,DT833:EA833,0))*INDEX(AJ841:AT848,MATCH(FJ851,AI841:AI848,0),MATCH(FJ852,AJ840:AT840,0))</f>
        <v>#N/A</v>
      </c>
      <c r="FK855" s="665" t="e">
        <f>INDEX(DT835:EA836,MATCH(DR855,DR835:DR836,0),MATCH(FK851,DT833:EA833,0))*INDEX(AJ841:AT848,MATCH(FK851,AI841:AI848,0),MATCH(FK852,AJ840:AT840,0))</f>
        <v>#N/A</v>
      </c>
      <c r="FL855" s="665" t="e">
        <f>INDEX(DT835:EA836,MATCH(DR855,DR835:DR836,0),MATCH(FL851,DT833:EA833,0))*INDEX(AJ841:AT848,MATCH(FL851,AI841:AI848,0),MATCH(FL852,AJ840:AT840,0))</f>
        <v>#N/A</v>
      </c>
      <c r="FM855" s="665" t="e">
        <f>INDEX(DT835:EA836,MATCH(DR855,DR835:DR836,0),MATCH(FM851,DT833:EA833,0))*INDEX(AJ841:AT848,MATCH(FM851,AI841:AI848,0),MATCH(FM852,AJ840:AT840,0))</f>
        <v>#N/A</v>
      </c>
      <c r="FN855" s="665" t="e">
        <f>INDEX(DT835:EA836,MATCH(DR855,DR835:DR836,0),MATCH(FN851,DT833:EA833,0))*INDEX(AJ841:AT848,MATCH(FN851,AI841:AI848,0),MATCH(FN852,AJ840:AT840,0))</f>
        <v>#N/A</v>
      </c>
      <c r="FO855" s="665" t="e">
        <f>INDEX(DT835:EA836,MATCH(DR855,DR835:DR836,0),MATCH(FO851,DT833:EA833,0))*INDEX(AJ841:AT848,MATCH(FO851,AI841:AI848,0),MATCH(FO852,AJ840:AT840,0))</f>
        <v>#N/A</v>
      </c>
      <c r="FP855" s="665" t="e">
        <f>INDEX(DT835:EA836,MATCH(DR855,DR835:DR836,0),MATCH(FP851,DT833:EA833,0))*INDEX(AJ841:AT848,MATCH(FP851,AI841:AI848,0),MATCH(FP852,AJ840:AT840,0))</f>
        <v>#N/A</v>
      </c>
      <c r="FQ855" s="665" t="e">
        <f>INDEX(DT835:EA836,MATCH(DR855,DR835:DR836,0),MATCH(FQ851,DT833:EA833,0))*INDEX(AJ841:AT848,MATCH(FQ851,AI841:AI848,0),MATCH(FQ852,AJ840:AT840,0))</f>
        <v>#N/A</v>
      </c>
      <c r="FR855" s="665" t="e">
        <f>INDEX(DT835:EA836,MATCH(DR855,DR835:DR836,0),MATCH(FR851,DT833:EA833,0))*INDEX(AJ841:AT848,MATCH(FR851,AI841:AI848,0),MATCH(FR852,AJ840:AT840,0))</f>
        <v>#N/A</v>
      </c>
      <c r="FS855" s="665" t="e">
        <f>INDEX(DT835:EA836,MATCH(DR855,DR835:DR836,0),MATCH(FS851,DT833:EA833,0))*INDEX(AJ841:AT848,MATCH(FS851,AI841:AI848,0),MATCH(FS852,AJ840:AT840,0))</f>
        <v>#N/A</v>
      </c>
      <c r="FT855" s="665" t="e">
        <f>INDEX(DT835:EA836,MATCH(DR855,DR835:DR836,0),MATCH(FT851,DT833:EA833,0))*INDEX(AJ841:AT848,MATCH(FT851,AI841:AI848,0),MATCH(FT852,AJ840:AT840,0))</f>
        <v>#N/A</v>
      </c>
      <c r="FU855" s="665" t="e">
        <f>INDEX(DT835:EA836,MATCH(DR855,DR835:DR836,0),MATCH(FU851,DT833:EA833,0))*INDEX(AJ841:AT848,MATCH(FU851,AI841:AI848,0),MATCH(FU852,AJ840:AT840,0))</f>
        <v>#N/A</v>
      </c>
      <c r="FV855" s="665" t="e">
        <f>INDEX(DT835:EA836,MATCH(DR855,DR835:DR836,0),MATCH(FV851,DT833:EA833,0))*INDEX(AJ841:AT848,MATCH(FV851,AI841:AI848,0),MATCH(FV852,AJ840:AT840,0))</f>
        <v>#N/A</v>
      </c>
      <c r="FW855" s="665" t="e">
        <f>INDEX(DT835:EA836,MATCH(DR855,DR835:DR836,0),MATCH(FW851,DT833:EA833,0))*INDEX(AJ841:AT848,MATCH(FW851,AI841:AI848,0),MATCH(FW852,AJ840:AT840,0))</f>
        <v>#N/A</v>
      </c>
      <c r="FX855" s="665" t="e">
        <f>INDEX(DT835:EA836,MATCH(DR855,DR835:DR836,0),MATCH(FX851,DT833:EA833,0))*INDEX(AJ841:AT848,MATCH(FX851,AI841:AI848,0),MATCH(FX852,AJ840:AT840,0))</f>
        <v>#N/A</v>
      </c>
      <c r="FY855" s="665" t="e">
        <f>INDEX(DT835:EA836,MATCH(DR855,DR835:DR836,0),MATCH(FY851,DT833:EA833,0))*INDEX(AJ841:AT848,MATCH(FY851,AI841:AI848,0),MATCH(FY852,AJ840:AT840,0))</f>
        <v>#N/A</v>
      </c>
      <c r="FZ855" s="665" t="e">
        <f>INDEX(DT835:EA836,MATCH(DR855,DR835:DR836,0),MATCH(FZ851,DT833:EA833,0))*INDEX(AJ841:AT848,MATCH(FZ851,AI841:AI848,0),MATCH(FZ852,AJ840:AT840,0))</f>
        <v>#N/A</v>
      </c>
      <c r="GA855" s="665" t="e">
        <f>INDEX(DT835:EA836,MATCH(DR855,DR835:DR836,0),MATCH(GA851,DT833:EA833,0))*INDEX(AJ841:AT848,MATCH(GA851,AI841:AI848,0),MATCH(GA852,AJ840:AT840,0))</f>
        <v>#N/A</v>
      </c>
      <c r="GB855" s="665" t="e">
        <f>INDEX(DT835:EA836,MATCH(DR855,DR835:DR836,0),MATCH(GB851,DT833:EA833,0))*INDEX(AJ841:AT848,MATCH(GB851,AI841:AI848,0),MATCH(GB852,AJ840:AT840,0))</f>
        <v>#N/A</v>
      </c>
      <c r="GC855" s="665" t="e">
        <f>INDEX(DT835:EA836,MATCH(DR855,DR835:DR836,0),MATCH(GC851,DT833:EA833,0))*INDEX(AJ841:AT848,MATCH(GC851,AI841:AI848,0),MATCH(GC852,AJ840:AT840,0))</f>
        <v>#N/A</v>
      </c>
      <c r="GD855" s="665" t="e">
        <f>INDEX(DT835:EA836,MATCH(DR855,DR835:DR836,0),MATCH(GD851,DT833:EA833,0))*INDEX(AJ841:AT848,MATCH(GD851,AI841:AI848,0),MATCH(GD852,AJ840:AT840,0))</f>
        <v>#N/A</v>
      </c>
      <c r="GE855" s="665" t="e">
        <f>INDEX(DT835:EA836,MATCH(DR855,DR835:DR836,0),MATCH(GE851,DT833:EA833,0))*INDEX(AJ841:AT848,MATCH(GE851,AI841:AI848,0),MATCH(GE852,AJ840:AT840,0))</f>
        <v>#N/A</v>
      </c>
      <c r="GF855" s="665" t="e">
        <f>INDEX(DT835:EA836,MATCH(DR855,DR835:DR836,0),MATCH(GF851,DT833:EA833,0))*INDEX(AJ841:AT848,MATCH(GF851,AI841:AI848,0),MATCH(GF852,AJ840:AT840,0))</f>
        <v>#N/A</v>
      </c>
      <c r="GG855" s="665" t="e">
        <f>INDEX(DT835:EA836,MATCH(DR855,DR835:DR836,0),MATCH(GG851,DT833:EA833,0))*INDEX(AJ841:AT848,MATCH(GG851,AI841:AI848,0),MATCH(GG852,AJ840:AT840,0))</f>
        <v>#N/A</v>
      </c>
      <c r="GH855" s="665" t="e">
        <f>INDEX(DT835:EA836,MATCH(DR855,DR835:DR836,0),MATCH(GH851,DT833:EA833,0))*INDEX(AJ841:AT848,MATCH(GH851,AI841:AI848,0),MATCH(GH852,AJ840:AT840,0))</f>
        <v>#N/A</v>
      </c>
      <c r="GI855" s="665" t="e">
        <f>INDEX(DT835:EA836,MATCH(DR855,DR835:DR836,0),MATCH(GI851,DT833:EA833,0))*INDEX(AJ841:AT848,MATCH(GI851,AI841:AI848,0),MATCH(GI852,AJ840:AT840,0))</f>
        <v>#N/A</v>
      </c>
      <c r="GJ855" s="665" t="e">
        <f>INDEX(DT835:EA836,MATCH(DR855,DR835:DR836,0),MATCH(GJ851,DT833:EA833,0))*INDEX(AJ841:AT848,MATCH(GJ851,AI841:AI848,0),MATCH(GJ852,AJ840:AT840,0))</f>
        <v>#N/A</v>
      </c>
      <c r="GK855" s="665" t="e">
        <f>INDEX(DT835:EA836,MATCH(DR855,DR835:DR836,0),MATCH(GK851,DT833:EA833,0))*INDEX(AJ841:AT848,MATCH(GK851,AI841:AI848,0),MATCH(GK852,AJ840:AT840,0))</f>
        <v>#N/A</v>
      </c>
      <c r="GL855" s="665" t="e">
        <f>SUM(DS855:GK855)=#REF!-SUM(HB855:HK855)</f>
        <v>#N/A</v>
      </c>
      <c r="GM855" s="667"/>
      <c r="GN855" s="749">
        <v>2025</v>
      </c>
      <c r="GO855" s="664" t="e">
        <f>SUMIF(DS840:EN840,GO840,DS855:EN855)</f>
        <v>#N/A</v>
      </c>
      <c r="GP855" s="668" t="e">
        <f>SUMIF(DS840:GK840,GP840,DS855:GK855)</f>
        <v>#N/A</v>
      </c>
      <c r="GQ855" s="668" t="e">
        <f>SUMIF(DS840:GK840,GQ840,DS855:GK855)</f>
        <v>#N/A</v>
      </c>
      <c r="GR855" s="668" t="e">
        <f>SUMIF(DS840:GK840,GR840,DS855:GK855)</f>
        <v>#N/A</v>
      </c>
      <c r="GS855" s="668" t="e">
        <f>SUMIF(DS840:GK840,GS840,DS855:GK855)</f>
        <v>#N/A</v>
      </c>
      <c r="GT855" s="668" t="e">
        <f>SUMIF(DS840:GK840,GT840,DS855:GK855)</f>
        <v>#N/A</v>
      </c>
      <c r="GU855" s="668" t="e">
        <f>SUMIF(DS840:GK840,GU840,DS855:GK855)</f>
        <v>#N/A</v>
      </c>
      <c r="GV855" s="668" t="e">
        <f>SUMIF(DS840:GK840,GV840,DS855:GK855)</f>
        <v>#N/A</v>
      </c>
      <c r="GW855" s="668" t="e">
        <f>SUMIF(DS840:GK840,GW840,DS855:GK855)</f>
        <v>#N/A</v>
      </c>
      <c r="GX855" s="668" t="e">
        <f>SUMIF(DS840:GK840,GX840,DS855:GK855)</f>
        <v>#N/A</v>
      </c>
      <c r="GY855" s="668" t="e">
        <f>SUMIF(DS840:GK840,GY840,DS855:GK855)</f>
        <v>#N/A</v>
      </c>
      <c r="GZ855" s="646" t="e">
        <f>#REF!=SUM(GO855:GY855)</f>
        <v>#REF!</v>
      </c>
      <c r="HB855" s="668" t="e">
        <f>IF(GZ855,0,(#REF!-SUM(GO855:GY855))*INDEX(AK841:AT848,MATCH(GN855,AI841:AI848,0),MATCH(HB852,AK840:AT840,0)))</f>
        <v>#REF!</v>
      </c>
      <c r="HC855" s="668" t="e">
        <f>IF(GZ855,0,(#REF!-SUM(GO855:GY855))*INDEX(AK841:AT848,MATCH(GN855,AI841:AI848,0),MATCH(HC852,AK840:AT840,0)))</f>
        <v>#REF!</v>
      </c>
      <c r="HD855" s="668" t="e">
        <f>IF(GZ855,0,(#REF!-SUM(GO855:GY855))*INDEX(AK841:AT848,MATCH(GN855,AI841:AI848,0),MATCH(HD852,AK840:AT840,0)))</f>
        <v>#REF!</v>
      </c>
      <c r="HE855" s="668" t="e">
        <f>IF(GZ855,0,(#REF!-SUM(GO855:GY855))*INDEX(AK841:AT848,MATCH(GN855,AI841:AI848,0),MATCH(HE852,AK840:AT840,0)))</f>
        <v>#REF!</v>
      </c>
      <c r="HF855" s="668" t="e">
        <f>IF(GZ855,0,(#REF!-SUM(GO855:GY855))*INDEX(AK841:AT848,MATCH(GN855,AI841:AI848,0),MATCH(HF852,AK840:AT840,0)))</f>
        <v>#REF!</v>
      </c>
      <c r="HG855" s="668" t="e">
        <f>IF(GZ855,0,(#REF!-SUM(GO855:GY855))*INDEX(AK841:AT848,MATCH(GN855,AI841:AI848,0),MATCH(HG852,AK840:AT840,0)))</f>
        <v>#REF!</v>
      </c>
      <c r="HH855" s="668" t="e">
        <f>IF(GZ855,0,(#REF!-SUM(GO855:GY855))*INDEX(AK841:AT848,MATCH(GN855,AI841:AI848,0),MATCH(HH852,AK840:AT840,0)))</f>
        <v>#REF!</v>
      </c>
      <c r="HI855" s="668" t="e">
        <f>IF(GZ855,0,(#REF!-SUM(GO855:GY855))*INDEX(AK841:AT848,MATCH(GN855,AI841:AI848,0),MATCH(HI852,AK840:AT840,0)))</f>
        <v>#REF!</v>
      </c>
      <c r="HJ855" s="668" t="e">
        <f>IF(GZ855,0,(#REF!-SUM(GO855:GY855))*INDEX(AK841:AT848,MATCH(GN855,AI841:AI848,0),MATCH(HJ852,AK840:AT840,0)))</f>
        <v>#REF!</v>
      </c>
      <c r="HK855" s="668" t="e">
        <f>IF(GZ855,0,(#REF!-SUM(GO855:GY855))*INDEX(AK841:AT848,MATCH(GN855,AI841:AI848,0),MATCH(HK852,AK840:AT840,0)))</f>
        <v>#REF!</v>
      </c>
      <c r="HL855" s="668" t="e">
        <f>(SUM(HB855:HK855)+SUM(GO855:GY855))=#REF!</f>
        <v>#REF!</v>
      </c>
      <c r="HM855" s="674"/>
      <c r="HN855" s="674"/>
      <c r="HO855" s="674"/>
      <c r="HP855" s="674"/>
      <c r="HQ855" s="674"/>
      <c r="HR855" s="674"/>
      <c r="HS855" s="674"/>
      <c r="HT855" s="674"/>
      <c r="HU855" s="674"/>
      <c r="HV855" s="674"/>
      <c r="HW855" s="674"/>
      <c r="HX855" s="674"/>
      <c r="HY855" s="674"/>
      <c r="HZ855" s="674"/>
    </row>
    <row r="856" spans="1:234" hidden="1" x14ac:dyDescent="0.25">
      <c r="A856" s="643" t="s">
        <v>208</v>
      </c>
      <c r="G856" s="670"/>
      <c r="H856" s="670"/>
      <c r="I856" s="674"/>
      <c r="J856" s="674"/>
      <c r="K856" s="674"/>
      <c r="L856" s="674"/>
      <c r="M856" s="674"/>
      <c r="N856" s="674"/>
      <c r="O856" s="674"/>
      <c r="P856" s="674"/>
      <c r="Q856" s="674"/>
      <c r="R856" s="674"/>
      <c r="S856" s="675"/>
      <c r="DR856" s="749">
        <v>2026</v>
      </c>
      <c r="DS856" s="665" t="e">
        <f>INDEX(DT835:EA836,MATCH(DR856,DR835:DR836,0),MATCH(DS851,DT833:EA833,0))*INDEX(AJ841:AT848,MATCH(DS851,AI841:AI848,0),MATCH(DS852,AJ840:AT840,0))</f>
        <v>#N/A</v>
      </c>
      <c r="DT856" s="665" t="e">
        <f>INDEX(DT835:EA836,MATCH(DR856,DR835:DR836,0),MATCH(DT851,DT833:EA833,0))*INDEX(AJ841:AT848,MATCH(DT851,AI841:AI848,0),MATCH(DT852,AJ840:AT840,0))</f>
        <v>#N/A</v>
      </c>
      <c r="DU856" s="665" t="e">
        <f>INDEX(DT835:EA836,MATCH(DR856,DR835:DR836,0),MATCH(DU851,DT833:EA833,0))*INDEX(AJ841:AT848,MATCH(DU851,AI841:AI848,0),MATCH(DU852,AJ840:AT840,0))</f>
        <v>#N/A</v>
      </c>
      <c r="DV856" s="665" t="e">
        <f>INDEX(DT835:EA836,MATCH(DR856,DR835:DR836,0),MATCH(DV851,DT833:EA833,0))*INDEX(AJ841:AT848,MATCH(DV851,AI841:AI848,0),MATCH(DV852,AJ840:AT840,0))</f>
        <v>#N/A</v>
      </c>
      <c r="DW856" s="665" t="e">
        <f>INDEX(DT835:EA836,MATCH(DR856,DR835:DR836,0),MATCH(DW851,DT833:EA833,0))*INDEX(AJ841:AT848,MATCH(DW851,AI841:AI848,0),MATCH(DW852,AJ840:AT840,0))</f>
        <v>#N/A</v>
      </c>
      <c r="DX856" s="665" t="e">
        <f>INDEX(DT835:EA836,MATCH(DR856,DR835:DR836,0),MATCH(DX851,DT833:EA833,0))*INDEX(AJ841:AT848,MATCH(DX851,AI841:AI848,0),MATCH(DX852,AJ840:AT840,0))</f>
        <v>#N/A</v>
      </c>
      <c r="DY856" s="665" t="e">
        <f>INDEX(DT835:EA836,MATCH(DR856,DR835:DR836,0),MATCH(DY851,DT833:EA833,0))*INDEX(AJ841:AT848,MATCH(DY851,AI841:AI848,0),MATCH(DY852,AJ840:AT840,0))</f>
        <v>#N/A</v>
      </c>
      <c r="DZ856" s="665" t="e">
        <f>INDEX(DT835:EA836,MATCH(DR856,DR835:DR836,0),MATCH(DZ851,DT833:EA833,0))*INDEX(AJ841:AT848,MATCH(DZ851,AI841:AI848,0),MATCH(DZ852,AJ840:AT840,0))</f>
        <v>#N/A</v>
      </c>
      <c r="EA856" s="665" t="e">
        <f>INDEX(DT835:EA836,MATCH(DR856,DR835:DR836,0),MATCH(EA851,DT833:EA833,0))*INDEX(AJ841:AT848,MATCH(EA851,AI841:AI848,0),MATCH(EA852,AJ840:AT840,0))</f>
        <v>#N/A</v>
      </c>
      <c r="EB856" s="665" t="e">
        <f>INDEX(DT835:EA836,MATCH(DR856,DR835:DR836,0),MATCH(EB851,DT833:EA833,0))*INDEX(AJ841:AT848,MATCH(EB851,AI841:AI848,0),MATCH(EB852,AJ840:AT840,0))</f>
        <v>#N/A</v>
      </c>
      <c r="EC856" s="665" t="e">
        <f>INDEX(DT835:EA836,MATCH(DR856,DR835:DR836,0),MATCH(EC851,DT833:EA833,0))*INDEX(AJ841:AT848,MATCH(EC851,AI841:AI848,0),MATCH(EC852,AJ840:AT840,0))</f>
        <v>#N/A</v>
      </c>
      <c r="ED856" s="665" t="e">
        <f>INDEX(DT835:EA836,MATCH(DR856,DR835:DR836,0),MATCH(ED851,DT833:EA833,0))*INDEX(AJ841:AT848,MATCH(ED851,AI841:AI848,0),MATCH(ED852,AJ840:AT840,0))</f>
        <v>#N/A</v>
      </c>
      <c r="EE856" s="665" t="e">
        <f>INDEX(DT835:EA836,MATCH(DR856,DR835:DR836,0),MATCH(EE851,DT833:EA833,0))*INDEX(AJ841:AT848,MATCH(EE851,AI841:AI848,0),MATCH(EE852,AJ840:AT840,0))</f>
        <v>#N/A</v>
      </c>
      <c r="EF856" s="665" t="e">
        <f>INDEX(DT835:EA836,MATCH(DR856,DR835:DR836,0),MATCH(EF851,DT833:EA833,0))*INDEX(AJ841:AT848,MATCH(EF851,AI841:AI848,0),MATCH(EF852,AJ840:AT840,0))</f>
        <v>#N/A</v>
      </c>
      <c r="EG856" s="665" t="e">
        <f>INDEX(DT835:EA836,MATCH(DR856,DR835:DR836,0),MATCH(EG851,DT833:EA833,0))*INDEX(AJ841:AT848,MATCH(EG851,AI841:AI848,0),MATCH(EG852,AJ840:AT840,0))</f>
        <v>#N/A</v>
      </c>
      <c r="EH856" s="665" t="e">
        <f>INDEX(DT835:EA836,MATCH(DR856,DR835:DR836,0),MATCH(EH851,DT833:EA833,0))*INDEX(AJ841:AT848,MATCH(EH851,AI841:AI848,0),MATCH(EH852,AJ840:AT840,0))</f>
        <v>#N/A</v>
      </c>
      <c r="EI856" s="665" t="e">
        <f>INDEX(DT835:EA836,MATCH(DR856,DR835:DR836,0),MATCH(EI851,DT833:EA833,0))*INDEX(AJ841:AT848,MATCH(EI851,AI841:AI848,0),MATCH(EI852,AJ840:AT840,0))</f>
        <v>#N/A</v>
      </c>
      <c r="EJ856" s="665" t="e">
        <f>INDEX(DT835:EA836,MATCH(DR856,DR835:DR836,0),MATCH(EJ851,DT833:EA833,0))*INDEX(AJ841:AT848,MATCH(EJ851,AI841:AI848,0),MATCH(EJ852,AJ840:AT840,0))</f>
        <v>#N/A</v>
      </c>
      <c r="EK856" s="665" t="e">
        <f>INDEX(DT835:EA836,MATCH(DR856,DR835:DR836,0),MATCH(EK851,DT833:EA833,0))*INDEX(AJ841:AT848,MATCH(EK851,AI841:AI848,0),MATCH(EK852,AJ840:AT840,0))</f>
        <v>#N/A</v>
      </c>
      <c r="EL856" s="665" t="e">
        <f>INDEX(DT835:EA836,MATCH(DR856,DR835:DR836,0),MATCH(EL851,DT833:EA833,0))*INDEX(AJ841:AT848,MATCH(EL851,AI841:AI848,0),MATCH(EL852,AJ840:AT840,0))</f>
        <v>#N/A</v>
      </c>
      <c r="EM856" s="665" t="e">
        <f>INDEX(DT835:EA836,MATCH(DR856,DR835:DR836,0),MATCH(EM851,DT833:EA833,0))*INDEX(AJ841:AT848,MATCH(EM851,AI841:AI848,0),MATCH(EM852,AJ840:AT840,0))</f>
        <v>#N/A</v>
      </c>
      <c r="EN856" s="665" t="e">
        <f>INDEX(DT835:EA836,MATCH(DR856,DR835:DR836,0),MATCH(EN851,DT833:EA833,0))*INDEX(AJ841:AT848,MATCH(EN851,AI841:AI848,0),MATCH(EN852,AJ840:AT840,0))</f>
        <v>#N/A</v>
      </c>
      <c r="EO856" s="665" t="e">
        <f>INDEX(DT835:EA836,MATCH(DR856,DR835:DR836,0),MATCH(EO851,DT833:EA833,0))*INDEX(AJ841:AT848,MATCH(EO851,AI841:AI848,0),MATCH(EO852,AJ840:AT840,0))</f>
        <v>#N/A</v>
      </c>
      <c r="EP856" s="665" t="e">
        <f>INDEX(DT835:EA836,MATCH(DR856,DR835:DR836,0),MATCH(EP851,DT833:EA833,0))*INDEX(AJ841:AT848,MATCH(EP851,AI841:AI848,0),MATCH(EP852,AJ840:AT840,0))</f>
        <v>#N/A</v>
      </c>
      <c r="EQ856" s="665" t="e">
        <f>INDEX(DT835:EA836,MATCH(DR856,DR835:DR836,0),MATCH(EQ851,DT833:EA833,0))*INDEX(AJ841:AT848,MATCH(EQ851,AI841:AI848,0),MATCH(EQ852,AJ840:AT840,0))</f>
        <v>#N/A</v>
      </c>
      <c r="ER856" s="665" t="e">
        <f>INDEX(DT835:EA836,MATCH(DR856,DR835:DR836,0),MATCH(ER851,DT833:EA833,0))*INDEX(AJ841:AT848,MATCH(ER851,AI841:AI848,0),MATCH(ER852,AJ840:AT840,0))</f>
        <v>#N/A</v>
      </c>
      <c r="ES856" s="665" t="e">
        <f>INDEX(DT835:EA836,MATCH(DR856,DR835:DR836,0),MATCH(ES851,DT833:EA833,0))*INDEX(AJ841:AT848,MATCH(ES851,AI841:AI848,0),MATCH(ES852,AJ840:AT840,0))</f>
        <v>#N/A</v>
      </c>
      <c r="ET856" s="665" t="e">
        <f>INDEX(DT835:EA836,MATCH(DR856,DR835:DR836,0),MATCH(ET851,DT833:EA833,0))*INDEX(AJ841:AT848,MATCH(ET851,AI841:AI848,0),MATCH(ET852,AJ840:AT840,0))</f>
        <v>#N/A</v>
      </c>
      <c r="EU856" s="665" t="e">
        <f>INDEX(DT835:EA836,MATCH(DR856,DR835:DR836,0),MATCH(EU851,DT833:EA833,0))*INDEX(AJ841:AT848,MATCH(EU851,AI841:AI848,0),MATCH(EU852,AJ840:AT840,0))</f>
        <v>#N/A</v>
      </c>
      <c r="EV856" s="665" t="e">
        <f>INDEX(DT835:EA836,MATCH(DR856,DR835:DR836,0),MATCH(EV851,DT833:EA833,0))*INDEX(AJ841:AT848,MATCH(EV851,AI841:AI848,0),MATCH(EV852,AJ840:AT840,0))</f>
        <v>#N/A</v>
      </c>
      <c r="EW856" s="665" t="e">
        <f>INDEX(DT835:EA836,MATCH(DR856,DR835:DR836,0),MATCH(EW851,DT833:EA833,0))*INDEX(AJ841:AT848,MATCH(EW851,AI841:AI848,0),MATCH(EW852,AJ840:AT840,0))</f>
        <v>#N/A</v>
      </c>
      <c r="EX856" s="665" t="e">
        <f>INDEX(DT835:EA836,MATCH(DR856,DR835:DR836,0),MATCH(EX851,DT833:EA833,0))*INDEX(AJ841:AT848,MATCH(EX851,AI841:AI848,0),MATCH(EX852,AJ840:AT840,0))</f>
        <v>#N/A</v>
      </c>
      <c r="EY856" s="665" t="e">
        <f>INDEX(DT835:EA836,MATCH(DR856,DR835:DR836,0),MATCH(EY851,DT833:EA833,0))*INDEX(AJ841:AT848,MATCH(EY851,AI841:AI848,0),MATCH(EY852,AJ840:AT840,0))</f>
        <v>#N/A</v>
      </c>
      <c r="EZ856" s="665" t="e">
        <f>INDEX(DT835:EA836,MATCH(DR856,DR835:DR836,0),MATCH(EZ851,DT833:EA833,0))*INDEX(AJ841:AT848,MATCH(EZ851,AI841:AI848,0),MATCH(EZ852,AJ840:AT840,0))</f>
        <v>#N/A</v>
      </c>
      <c r="FA856" s="665" t="e">
        <f>INDEX(DT835:EA836,MATCH(DR856,DR835:DR836,0),MATCH(FA851,DT833:EA833,0))*INDEX(AJ841:AT848,MATCH(FA851,AI841:AI848,0),MATCH(FA852,AJ840:AT840,0))</f>
        <v>#N/A</v>
      </c>
      <c r="FB856" s="665" t="e">
        <f>INDEX(DT835:EA836,MATCH(DR856,DR835:DR836,0),MATCH(FB851,DT833:EA833,0))*INDEX(AJ841:AT848,MATCH(FB851,AI841:AI848,0),MATCH(FB852,AJ840:AT840,0))</f>
        <v>#N/A</v>
      </c>
      <c r="FC856" s="665" t="e">
        <f>INDEX(DT835:EA836,MATCH(DR856,DR835:DR836,0),MATCH(FC851,DT833:EA833,0))*INDEX(AJ841:AT848,MATCH(FC851,AI841:AI848,0),MATCH(FC852,AJ840:AT840,0))</f>
        <v>#N/A</v>
      </c>
      <c r="FD856" s="665" t="e">
        <f>INDEX(DT835:EA836,MATCH(DR856,DR835:DR836,0),MATCH(FD851,DT833:EA833,0))*INDEX(AJ841:AT848,MATCH(FD851,AI841:AI848,0),MATCH(FD852,AJ840:AT840,0))</f>
        <v>#N/A</v>
      </c>
      <c r="FE856" s="665" t="e">
        <f>INDEX(DT835:EA836,MATCH(DR856,DR835:DR836,0),MATCH(FE851,DT833:EA833,0))*INDEX(AJ841:AT848,MATCH(FE851,AI841:AI848,0),MATCH(FE852,AJ840:AT840,0))</f>
        <v>#N/A</v>
      </c>
      <c r="FF856" s="665" t="e">
        <f>INDEX(DT835:EA836,MATCH(DR856,DR835:DR836,0),MATCH(FF851,DT833:EA833,0))*INDEX(AJ841:AT848,MATCH(FF851,AI841:AI848,0),MATCH(FF852,AJ840:AT840,0))</f>
        <v>#N/A</v>
      </c>
      <c r="FG856" s="665" t="e">
        <f>INDEX(DT835:EA836,MATCH(DR856,DR835:DR836,0),MATCH(FG851,DT833:EA833,0))*INDEX(AJ841:AT848,MATCH(FG851,AI841:AI848,0),MATCH(FG852,AJ840:AT840,0))</f>
        <v>#N/A</v>
      </c>
      <c r="FH856" s="665" t="e">
        <f>INDEX(DT835:EA836,MATCH(DR856,DR835:DR836,0),MATCH(FH851,DT833:EA833,0))*INDEX(AJ841:AT848,MATCH(FH851,AI841:AI848,0),MATCH(FH852,AJ840:AT840,0))</f>
        <v>#N/A</v>
      </c>
      <c r="FI856" s="665" t="e">
        <f>INDEX(DT835:EA836,MATCH(DR856,DR835:DR836,0),MATCH(FI851,DT833:EA833,0))*INDEX(AJ841:AT848,MATCH(FI851,AI841:AI848,0),MATCH(FI852,AJ840:AT840,0))</f>
        <v>#N/A</v>
      </c>
      <c r="FJ856" s="665" t="e">
        <f>INDEX(DT835:EA836,MATCH(DR856,DR835:DR836,0),MATCH(FJ851,DT833:EA833,0))*INDEX(AJ841:AT848,MATCH(FJ851,AI841:AI848,0),MATCH(FJ852,AJ840:AT840,0))</f>
        <v>#N/A</v>
      </c>
      <c r="FK856" s="665" t="e">
        <f>INDEX(DT835:EA836,MATCH(DR856,DR835:DR836,0),MATCH(FK851,DT833:EA833,0))*INDEX(AJ841:AT848,MATCH(FK851,AI841:AI848,0),MATCH(FK852,AJ840:AT840,0))</f>
        <v>#N/A</v>
      </c>
      <c r="FL856" s="665" t="e">
        <f>INDEX(DT835:EA836,MATCH(DR856,DR835:DR836,0),MATCH(FL851,DT833:EA833,0))*INDEX(AJ841:AT848,MATCH(FL851,AI841:AI848,0),MATCH(FL852,AJ840:AT840,0))</f>
        <v>#N/A</v>
      </c>
      <c r="FM856" s="665" t="e">
        <f>INDEX(DT835:EA836,MATCH(DR856,DR835:DR836,0),MATCH(FM851,DT833:EA833,0))*INDEX(AJ841:AT848,MATCH(FM851,AI841:AI848,0),MATCH(FM852,AJ840:AT840,0))</f>
        <v>#N/A</v>
      </c>
      <c r="FN856" s="665" t="e">
        <f>INDEX(DT835:EA836,MATCH(DR856,DR835:DR836,0),MATCH(FN851,DT833:EA833,0))*INDEX(AJ841:AT848,MATCH(FN851,AI841:AI848,0),MATCH(FN852,AJ840:AT840,0))</f>
        <v>#N/A</v>
      </c>
      <c r="FO856" s="665" t="e">
        <f>INDEX(DT835:EA836,MATCH(DR856,DR835:DR836,0),MATCH(FO851,DT833:EA833,0))*INDEX(AJ841:AT848,MATCH(FO851,AI841:AI848,0),MATCH(FO852,AJ840:AT840,0))</f>
        <v>#N/A</v>
      </c>
      <c r="FP856" s="665" t="e">
        <f>INDEX(DT835:EA836,MATCH(DR856,DR835:DR836,0),MATCH(FP851,DT833:EA833,0))*INDEX(AJ841:AT848,MATCH(FP851,AI841:AI848,0),MATCH(FP852,AJ840:AT840,0))</f>
        <v>#N/A</v>
      </c>
      <c r="FQ856" s="665" t="e">
        <f>INDEX(DT835:EA836,MATCH(DR856,DR835:DR836,0),MATCH(FQ851,DT833:EA833,0))*INDEX(AJ841:AT848,MATCH(FQ851,AI841:AI848,0),MATCH(FQ852,AJ840:AT840,0))</f>
        <v>#N/A</v>
      </c>
      <c r="FR856" s="665" t="e">
        <f>INDEX(DT835:EA836,MATCH(DR856,DR835:DR836,0),MATCH(FR851,DT833:EA833,0))*INDEX(AJ841:AT848,MATCH(FR851,AI841:AI848,0),MATCH(FR852,AJ840:AT840,0))</f>
        <v>#N/A</v>
      </c>
      <c r="FS856" s="665" t="e">
        <f>INDEX(DT835:EA836,MATCH(DR856,DR835:DR836,0),MATCH(FS851,DT833:EA833,0))*INDEX(AJ841:AT848,MATCH(FS851,AI841:AI848,0),MATCH(FS852,AJ840:AT840,0))</f>
        <v>#N/A</v>
      </c>
      <c r="FT856" s="665" t="e">
        <f>INDEX(DT835:EA836,MATCH(DR856,DR835:DR836,0),MATCH(FT851,DT833:EA833,0))*INDEX(AJ841:AT848,MATCH(FT851,AI841:AI848,0),MATCH(FT852,AJ840:AT840,0))</f>
        <v>#N/A</v>
      </c>
      <c r="FU856" s="665" t="e">
        <f>INDEX(DT835:EA836,MATCH(DR856,DR835:DR836,0),MATCH(FU851,DT833:EA833,0))*INDEX(AJ841:AT848,MATCH(FU851,AI841:AI848,0),MATCH(FU852,AJ840:AT840,0))</f>
        <v>#N/A</v>
      </c>
      <c r="FV856" s="665" t="e">
        <f>INDEX(DT835:EA836,MATCH(DR856,DR835:DR836,0),MATCH(FV851,DT833:EA833,0))*INDEX(AJ841:AT848,MATCH(FV851,AI841:AI848,0),MATCH(FV852,AJ840:AT840,0))</f>
        <v>#N/A</v>
      </c>
      <c r="FW856" s="665" t="e">
        <f>INDEX(DT835:EA836,MATCH(DR856,DR835:DR836,0),MATCH(FW851,DT833:EA833,0))*INDEX(AJ841:AT848,MATCH(FW851,AI841:AI848,0),MATCH(FW852,AJ840:AT840,0))</f>
        <v>#N/A</v>
      </c>
      <c r="FX856" s="665" t="e">
        <f>INDEX(DT835:EA836,MATCH(DR856,DR835:DR836,0),MATCH(FX851,DT833:EA833,0))*INDEX(AJ841:AT848,MATCH(FX851,AI841:AI848,0),MATCH(FX852,AJ840:AT840,0))</f>
        <v>#N/A</v>
      </c>
      <c r="FY856" s="665" t="e">
        <f>INDEX(DT835:EA836,MATCH(DR856,DR835:DR836,0),MATCH(FY851,DT833:EA833,0))*INDEX(AJ841:AT848,MATCH(FY851,AI841:AI848,0),MATCH(FY852,AJ840:AT840,0))</f>
        <v>#N/A</v>
      </c>
      <c r="FZ856" s="665" t="e">
        <f>INDEX(DT835:EA836,MATCH(DR856,DR835:DR836,0),MATCH(FZ851,DT833:EA833,0))*INDEX(AJ841:AT848,MATCH(FZ851,AI841:AI848,0),MATCH(FZ852,AJ840:AT840,0))</f>
        <v>#N/A</v>
      </c>
      <c r="GA856" s="665" t="e">
        <f>INDEX(DT835:EA836,MATCH(DR856,DR835:DR836,0),MATCH(GA851,DT833:EA833,0))*INDEX(AJ841:AT848,MATCH(GA851,AI841:AI848,0),MATCH(GA852,AJ840:AT840,0))</f>
        <v>#N/A</v>
      </c>
      <c r="GB856" s="665" t="e">
        <f>INDEX(DT835:EA836,MATCH(DR856,DR835:DR836,0),MATCH(GB851,DT833:EA833,0))*INDEX(AJ841:AT848,MATCH(GB851,AI841:AI848,0),MATCH(GB852,AJ840:AT840,0))</f>
        <v>#N/A</v>
      </c>
      <c r="GC856" s="665" t="e">
        <f>INDEX(DT835:EA836,MATCH(DR856,DR835:DR836,0),MATCH(GC851,DT833:EA833,0))*INDEX(AJ841:AT848,MATCH(GC851,AI841:AI848,0),MATCH(GC852,AJ840:AT840,0))</f>
        <v>#N/A</v>
      </c>
      <c r="GD856" s="665" t="e">
        <f>INDEX(DT835:EA836,MATCH(DR856,DR835:DR836,0),MATCH(GD851,DT833:EA833,0))*INDEX(AJ841:AT848,MATCH(GD851,AI841:AI848,0),MATCH(GD852,AJ840:AT840,0))</f>
        <v>#N/A</v>
      </c>
      <c r="GE856" s="665" t="e">
        <f>INDEX(DT835:EA836,MATCH(DR856,DR835:DR836,0),MATCH(GE851,DT833:EA833,0))*INDEX(AJ841:AT848,MATCH(GE851,AI841:AI848,0),MATCH(GE852,AJ840:AT840,0))</f>
        <v>#N/A</v>
      </c>
      <c r="GF856" s="665" t="e">
        <f>INDEX(DT835:EA836,MATCH(DR856,DR835:DR836,0),MATCH(GF851,DT833:EA833,0))*INDEX(AJ841:AT848,MATCH(GF851,AI841:AI848,0),MATCH(GF852,AJ840:AT840,0))</f>
        <v>#N/A</v>
      </c>
      <c r="GG856" s="665" t="e">
        <f>INDEX(DT835:EA836,MATCH(DR856,DR835:DR836,0),MATCH(GG851,DT833:EA833,0))*INDEX(AJ841:AT848,MATCH(GG851,AI841:AI848,0),MATCH(GG852,AJ840:AT840,0))</f>
        <v>#N/A</v>
      </c>
      <c r="GH856" s="665" t="e">
        <f>INDEX(DT835:EA836,MATCH(DR856,DR835:DR836,0),MATCH(GH851,DT833:EA833,0))*INDEX(AJ841:AT848,MATCH(GH851,AI841:AI848,0),MATCH(GH852,AJ840:AT840,0))</f>
        <v>#N/A</v>
      </c>
      <c r="GI856" s="665" t="e">
        <f>INDEX(DT835:EA836,MATCH(DR856,DR835:DR836,0),MATCH(GI851,DT833:EA833,0))*INDEX(AJ841:AT848,MATCH(GI851,AI841:AI848,0),MATCH(GI852,AJ840:AT840,0))</f>
        <v>#N/A</v>
      </c>
      <c r="GJ856" s="665" t="e">
        <f>INDEX(DT835:EA836,MATCH(DR856,DR835:DR836,0),MATCH(GJ851,DT833:EA833,0))*INDEX(AJ841:AT848,MATCH(GJ851,AI841:AI848,0),MATCH(GJ852,AJ840:AT840,0))</f>
        <v>#N/A</v>
      </c>
      <c r="GK856" s="665" t="e">
        <f>INDEX(DT835:EA836,MATCH(DR856,DR835:DR836,0),MATCH(GK851,DT833:EA833,0))*INDEX(AJ841:AT848,MATCH(GK851,AI841:AI848,0),MATCH(GK852,AJ840:AT840,0))</f>
        <v>#N/A</v>
      </c>
      <c r="GL856" s="665" t="e">
        <f>SUM(DS856:GK856)=#REF!-SUM(HB856:HK856)</f>
        <v>#N/A</v>
      </c>
      <c r="GM856" s="667"/>
      <c r="GN856" s="749">
        <v>2026</v>
      </c>
      <c r="GO856" s="664" t="e">
        <f>SUMIF(DS840:EN840,GO840,DS856:EN856)</f>
        <v>#N/A</v>
      </c>
      <c r="GP856" s="668" t="e">
        <f>SUMIF(DS840:GK840,GP840,DS856:GK856)</f>
        <v>#N/A</v>
      </c>
      <c r="GQ856" s="668" t="e">
        <f>SUMIF(DS840:GK840,GQ840,DS856:GK856)</f>
        <v>#N/A</v>
      </c>
      <c r="GR856" s="668" t="e">
        <f>SUMIF(DS840:GK840,GR840,DS856:GK856)</f>
        <v>#N/A</v>
      </c>
      <c r="GS856" s="668" t="e">
        <f>SUMIF(DS840:GK840,GS840,DS856:GK856)</f>
        <v>#N/A</v>
      </c>
      <c r="GT856" s="668" t="e">
        <f>SUMIF(DS840:GK840,GT840,DS856:GK856)</f>
        <v>#N/A</v>
      </c>
      <c r="GU856" s="668" t="e">
        <f>SUMIF(DS840:GK840,GU840,DS856:GK856)</f>
        <v>#N/A</v>
      </c>
      <c r="GV856" s="668" t="e">
        <f>SUMIF(DS840:GK840,GV840,DS856:GK856)</f>
        <v>#N/A</v>
      </c>
      <c r="GW856" s="668" t="e">
        <f>SUMIF(DS840:GK840,GW840,DS856:GK856)</f>
        <v>#N/A</v>
      </c>
      <c r="GX856" s="668" t="e">
        <f>SUMIF(DS840:GK840,GX840,DS856:GK856)</f>
        <v>#N/A</v>
      </c>
      <c r="GY856" s="668" t="e">
        <f>SUMIF(DS840:GK840,GY840,DS856:GK856)</f>
        <v>#N/A</v>
      </c>
      <c r="GZ856" s="646" t="e">
        <f>#REF!=SUM(GO856:GY856)</f>
        <v>#REF!</v>
      </c>
      <c r="HB856" s="668" t="e">
        <f>IF(GZ856,0,(#REF!-SUM(GO856:GY856))*INDEX(AK841:AT848,MATCH(GN856,AI841:AI848,0),MATCH(HB852,AK840:AT840,0)))</f>
        <v>#REF!</v>
      </c>
      <c r="HC856" s="668" t="e">
        <f>IF(GZ856,0,(#REF!-SUM(GO856:GY856))*INDEX(AK841:AT848,MATCH(GN856,AI841:AI848,0),MATCH(HC852,AK840:AT840,0)))</f>
        <v>#REF!</v>
      </c>
      <c r="HD856" s="668" t="e">
        <f>IF(GZ856,0,(#REF!-SUM(GO856:GY856))*INDEX(AK841:AT848,MATCH(GN856,AI841:AI848,0),MATCH(HD852,AK840:AT840,0)))</f>
        <v>#REF!</v>
      </c>
      <c r="HE856" s="668" t="e">
        <f>IF(GZ856,0,(#REF!-SUM(GO856:GY856))*INDEX(AK841:AT848,MATCH(GN856,AI841:AI848,0),MATCH(HE852,AK840:AT840,0)))</f>
        <v>#REF!</v>
      </c>
      <c r="HF856" s="668" t="e">
        <f>IF(GZ856,0,(#REF!-SUM(GO856:GY856))*INDEX(AK841:AT848,MATCH(GN856,AI841:AI848,0),MATCH(HF852,AK840:AT840,0)))</f>
        <v>#REF!</v>
      </c>
      <c r="HG856" s="668" t="e">
        <f>IF(GZ856,0,(#REF!-SUM(GO856:GY856))*INDEX(AK841:AT848,MATCH(GN856,AI841:AI848,0),MATCH(HG852,AK840:AT840,0)))</f>
        <v>#REF!</v>
      </c>
      <c r="HH856" s="668" t="e">
        <f>IF(GZ856,0,(#REF!-SUM(GO856:GY856))*INDEX(AK841:AT848,MATCH(GN856,AI841:AI848,0),MATCH(HH852,AK840:AT840,0)))</f>
        <v>#REF!</v>
      </c>
      <c r="HI856" s="668" t="e">
        <f>IF(GZ856,0,(#REF!-SUM(GO856:GY856))*INDEX(AK841:AT848,MATCH(GN856,AI841:AI848,0),MATCH(HI852,AK840:AT840,0)))</f>
        <v>#REF!</v>
      </c>
      <c r="HJ856" s="668" t="e">
        <f>IF(GZ856,0,(#REF!-SUM(GO856:GY856))*INDEX(AK841:AT848,MATCH(GN856,AI841:AI848,0),MATCH(HJ852,AK840:AT840,0)))</f>
        <v>#REF!</v>
      </c>
      <c r="HK856" s="668" t="e">
        <f>IF(GZ856,0,(#REF!-SUM(GO856:GY856))*INDEX(AK841:AT848,MATCH(GN856,AI841:AI848,0),MATCH(HK852,AK840:AT840,0)))</f>
        <v>#REF!</v>
      </c>
      <c r="HL856" s="668" t="e">
        <f>(SUM(HB856:HK856)+SUM(GO856:GY856))=#REF!</f>
        <v>#REF!</v>
      </c>
      <c r="HM856" s="674"/>
      <c r="HN856" s="674"/>
      <c r="HO856" s="674"/>
      <c r="HP856" s="674"/>
      <c r="HQ856" s="674"/>
      <c r="HR856" s="674"/>
      <c r="HS856" s="674"/>
      <c r="HT856" s="674"/>
      <c r="HU856" s="674"/>
      <c r="HV856" s="674"/>
      <c r="HW856" s="674"/>
      <c r="HX856" s="674"/>
      <c r="HY856" s="674"/>
      <c r="HZ856" s="674"/>
    </row>
    <row r="857" spans="1:234" hidden="1" x14ac:dyDescent="0.25">
      <c r="A857" s="643" t="s">
        <v>208</v>
      </c>
      <c r="G857" s="670"/>
      <c r="H857" s="670"/>
      <c r="I857" s="674"/>
      <c r="J857" s="674"/>
      <c r="K857" s="674"/>
      <c r="L857" s="674"/>
      <c r="M857" s="674"/>
      <c r="N857" s="674"/>
      <c r="O857" s="674"/>
      <c r="P857" s="674"/>
      <c r="Q857" s="674"/>
      <c r="R857" s="674"/>
      <c r="S857" s="675"/>
      <c r="DR857" s="749">
        <v>2027</v>
      </c>
      <c r="DS857" s="665" t="e">
        <f>INDEX(DT835:EA836,MATCH(DR857,DR835:DR836,0),MATCH(DS851,DT833:EA833,0))*INDEX(AJ841:AT848,MATCH(DS851,AI841:AI848,0),MATCH(DS852,AJ840:AT840,0))</f>
        <v>#N/A</v>
      </c>
      <c r="DT857" s="665" t="e">
        <f>INDEX(DT835:EA836,MATCH(DR857,DR835:DR836,0),MATCH(DT851,DT833:EA833,0))*INDEX(AJ841:AT848,MATCH(DT851,AI841:AI848,0),MATCH(DT852,AJ840:AT840,0))</f>
        <v>#N/A</v>
      </c>
      <c r="DU857" s="665" t="e">
        <f>INDEX(DT835:EA836,MATCH(DR857,DR835:DR836,0),MATCH(DU851,DT833:EA833,0))*INDEX(AJ841:AT848,MATCH(DU851,AI841:AI848,0),MATCH(DU852,AJ840:AT840,0))</f>
        <v>#N/A</v>
      </c>
      <c r="DV857" s="665" t="e">
        <f>INDEX(DT835:EA836,MATCH(DR857,DR835:DR836,0),MATCH(DV851,DT833:EA833,0))*INDEX(AJ841:AT848,MATCH(DV851,AI841:AI848,0),MATCH(DV852,AJ840:AT840,0))</f>
        <v>#N/A</v>
      </c>
      <c r="DW857" s="665" t="e">
        <f>INDEX(DT835:EA836,MATCH(DR857,DR835:DR836,0),MATCH(DW851,DT833:EA833,0))*INDEX(AJ841:AT848,MATCH(DW851,AI841:AI848,0),MATCH(DW852,AJ840:AT840,0))</f>
        <v>#N/A</v>
      </c>
      <c r="DX857" s="665" t="e">
        <f>INDEX(DT835:EA836,MATCH(DR857,DR835:DR836,0),MATCH(DX851,DT833:EA833,0))*INDEX(AJ841:AT848,MATCH(DX851,AI841:AI848,0),MATCH(DX852,AJ840:AT840,0))</f>
        <v>#N/A</v>
      </c>
      <c r="DY857" s="665" t="e">
        <f>INDEX(DT835:EA836,MATCH(DR857,DR835:DR836,0),MATCH(DY851,DT833:EA833,0))*INDEX(AJ841:AT848,MATCH(DY851,AI841:AI848,0),MATCH(DY852,AJ840:AT840,0))</f>
        <v>#N/A</v>
      </c>
      <c r="DZ857" s="665" t="e">
        <f>INDEX(DT835:EA836,MATCH(DR857,DR835:DR836,0),MATCH(DZ851,DT833:EA833,0))*INDEX(AJ841:AT848,MATCH(DZ851,AI841:AI848,0),MATCH(DZ852,AJ840:AT840,0))</f>
        <v>#N/A</v>
      </c>
      <c r="EA857" s="665" t="e">
        <f>INDEX(DT835:EA836,MATCH(DR857,DR835:DR836,0),MATCH(EA851,DT833:EA833,0))*INDEX(AJ841:AT848,MATCH(EA851,AI841:AI848,0),MATCH(EA852,AJ840:AT840,0))</f>
        <v>#N/A</v>
      </c>
      <c r="EB857" s="665" t="e">
        <f>INDEX(DT835:EA836,MATCH(DR857,DR835:DR836,0),MATCH(EB851,DT833:EA833,0))*INDEX(AJ841:AT848,MATCH(EB851,AI841:AI848,0),MATCH(EB852,AJ840:AT840,0))</f>
        <v>#N/A</v>
      </c>
      <c r="EC857" s="665" t="e">
        <f>INDEX(DT835:EA836,MATCH(DR857,DR835:DR836,0),MATCH(EC851,DT833:EA833,0))*INDEX(AJ841:AT848,MATCH(EC851,AI841:AI848,0),MATCH(EC852,AJ840:AT840,0))</f>
        <v>#N/A</v>
      </c>
      <c r="ED857" s="665" t="e">
        <f>INDEX(DT835:EA836,MATCH(DR857,DR835:DR836,0),MATCH(ED851,DT833:EA833,0))*INDEX(AJ841:AT848,MATCH(ED851,AI841:AI848,0),MATCH(ED852,AJ840:AT840,0))</f>
        <v>#N/A</v>
      </c>
      <c r="EE857" s="665" t="e">
        <f>INDEX(DT835:EA836,MATCH(DR857,DR835:DR836,0),MATCH(EE851,DT833:EA833,0))*INDEX(AJ841:AT848,MATCH(EE851,AI841:AI848,0),MATCH(EE852,AJ840:AT840,0))</f>
        <v>#N/A</v>
      </c>
      <c r="EF857" s="665" t="e">
        <f>INDEX(DT835:EA836,MATCH(DR857,DR835:DR836,0),MATCH(EF851,DT833:EA833,0))*INDEX(AJ841:AT848,MATCH(EF851,AI841:AI848,0),MATCH(EF852,AJ840:AT840,0))</f>
        <v>#N/A</v>
      </c>
      <c r="EG857" s="665" t="e">
        <f>INDEX(DT835:EA836,MATCH(DR857,DR835:DR836,0),MATCH(EG851,DT833:EA833,0))*INDEX(AJ841:AT848,MATCH(EG851,AI841:AI848,0),MATCH(EG852,AJ840:AT840,0))</f>
        <v>#N/A</v>
      </c>
      <c r="EH857" s="665" t="e">
        <f>INDEX(DT835:EA836,MATCH(DR857,DR835:DR836,0),MATCH(EH851,DT833:EA833,0))*INDEX(AJ841:AT848,MATCH(EH851,AI841:AI848,0),MATCH(EH852,AJ840:AT840,0))</f>
        <v>#N/A</v>
      </c>
      <c r="EI857" s="665" t="e">
        <f>INDEX(DT835:EA836,MATCH(DR857,DR835:DR836,0),MATCH(EI851,DT833:EA833,0))*INDEX(AJ841:AT848,MATCH(EI851,AI841:AI848,0),MATCH(EI852,AJ840:AT840,0))</f>
        <v>#N/A</v>
      </c>
      <c r="EJ857" s="665" t="e">
        <f>INDEX(DT835:EA836,MATCH(DR857,DR835:DR836,0),MATCH(EJ851,DT833:EA833,0))*INDEX(AJ841:AT848,MATCH(EJ851,AI841:AI848,0),MATCH(EJ852,AJ840:AT840,0))</f>
        <v>#N/A</v>
      </c>
      <c r="EK857" s="665" t="e">
        <f>INDEX(DT835:EA836,MATCH(DR857,DR835:DR836,0),MATCH(EK851,DT833:EA833,0))*INDEX(AJ841:AT848,MATCH(EK851,AI841:AI848,0),MATCH(EK852,AJ840:AT840,0))</f>
        <v>#N/A</v>
      </c>
      <c r="EL857" s="665" t="e">
        <f>INDEX(DT835:EA836,MATCH(DR857,DR835:DR836,0),MATCH(EL851,DT833:EA833,0))*INDEX(AJ841:AT848,MATCH(EL851,AI841:AI848,0),MATCH(EL852,AJ840:AT840,0))</f>
        <v>#N/A</v>
      </c>
      <c r="EM857" s="665" t="e">
        <f>INDEX(DT835:EA836,MATCH(DR857,DR835:DR836,0),MATCH(EM851,DT833:EA833,0))*INDEX(AJ841:AT848,MATCH(EM851,AI841:AI848,0),MATCH(EM852,AJ840:AT840,0))</f>
        <v>#N/A</v>
      </c>
      <c r="EN857" s="665" t="e">
        <f>INDEX(DT835:EA836,MATCH(DR857,DR835:DR836,0),MATCH(EN851,DT833:EA833,0))*INDEX(AJ841:AT848,MATCH(EN851,AI841:AI848,0),MATCH(EN852,AJ840:AT840,0))</f>
        <v>#N/A</v>
      </c>
      <c r="EO857" s="665" t="e">
        <f>INDEX(DT835:EA836,MATCH(DR857,DR835:DR836,0),MATCH(EO851,DT833:EA833,0))*INDEX(AJ841:AT848,MATCH(EO851,AI841:AI848,0),MATCH(EO852,AJ840:AT840,0))</f>
        <v>#N/A</v>
      </c>
      <c r="EP857" s="665" t="e">
        <f>INDEX(DT835:EA836,MATCH(DR857,DR835:DR836,0),MATCH(EP851,DT833:EA833,0))*INDEX(AJ841:AT848,MATCH(EP851,AI841:AI848,0),MATCH(EP852,AJ840:AT840,0))</f>
        <v>#N/A</v>
      </c>
      <c r="EQ857" s="665" t="e">
        <f>INDEX(DT835:EA836,MATCH(DR857,DR835:DR836,0),MATCH(EQ851,DT833:EA833,0))*INDEX(AJ841:AT848,MATCH(EQ851,AI841:AI848,0),MATCH(EQ852,AJ840:AT840,0))</f>
        <v>#N/A</v>
      </c>
      <c r="ER857" s="665" t="e">
        <f>INDEX(DT835:EA836,MATCH(DR857,DR835:DR836,0),MATCH(ER851,DT833:EA833,0))*INDEX(AJ841:AT848,MATCH(ER851,AI841:AI848,0),MATCH(ER852,AJ840:AT840,0))</f>
        <v>#N/A</v>
      </c>
      <c r="ES857" s="665" t="e">
        <f>INDEX(DT835:EA836,MATCH(DR857,DR835:DR836,0),MATCH(ES851,DT833:EA833,0))*INDEX(AJ841:AT848,MATCH(ES851,AI841:AI848,0),MATCH(ES852,AJ840:AT840,0))</f>
        <v>#N/A</v>
      </c>
      <c r="ET857" s="665" t="e">
        <f>INDEX(DT835:EA836,MATCH(DR857,DR835:DR836,0),MATCH(ET851,DT833:EA833,0))*INDEX(AJ841:AT848,MATCH(ET851,AI841:AI848,0),MATCH(ET852,AJ840:AT840,0))</f>
        <v>#N/A</v>
      </c>
      <c r="EU857" s="665" t="e">
        <f>INDEX(DT835:EA836,MATCH(DR857,DR835:DR836,0),MATCH(EU851,DT833:EA833,0))*INDEX(AJ841:AT848,MATCH(EU851,AI841:AI848,0),MATCH(EU852,AJ840:AT840,0))</f>
        <v>#N/A</v>
      </c>
      <c r="EV857" s="665" t="e">
        <f>INDEX(DT835:EA836,MATCH(DR857,DR835:DR836,0),MATCH(EV851,DT833:EA833,0))*INDEX(AJ841:AT848,MATCH(EV851,AI841:AI848,0),MATCH(EV852,AJ840:AT840,0))</f>
        <v>#N/A</v>
      </c>
      <c r="EW857" s="665" t="e">
        <f>INDEX(DT835:EA836,MATCH(DR857,DR835:DR836,0),MATCH(EW851,DT833:EA833,0))*INDEX(AJ841:AT848,MATCH(EW851,AI841:AI848,0),MATCH(EW852,AJ840:AT840,0))</f>
        <v>#N/A</v>
      </c>
      <c r="EX857" s="665" t="e">
        <f>INDEX(DT835:EA836,MATCH(DR857,DR835:DR836,0),MATCH(EX851,DT833:EA833,0))*INDEX(AJ841:AT848,MATCH(EX851,AI841:AI848,0),MATCH(EX852,AJ840:AT840,0))</f>
        <v>#N/A</v>
      </c>
      <c r="EY857" s="665" t="e">
        <f>INDEX(DT835:EA836,MATCH(DR857,DR835:DR836,0),MATCH(EY851,DT833:EA833,0))*INDEX(AJ841:AT848,MATCH(EY851,AI841:AI848,0),MATCH(EY852,AJ840:AT840,0))</f>
        <v>#N/A</v>
      </c>
      <c r="EZ857" s="665" t="e">
        <f>INDEX(DT835:EA836,MATCH(DR857,DR835:DR836,0),MATCH(EZ851,DT833:EA833,0))*INDEX(AJ841:AT848,MATCH(EZ851,AI841:AI848,0),MATCH(EZ852,AJ840:AT840,0))</f>
        <v>#N/A</v>
      </c>
      <c r="FA857" s="665" t="e">
        <f>INDEX(DT835:EA836,MATCH(DR857,DR835:DR836,0),MATCH(FA851,DT833:EA833,0))*INDEX(AJ841:AT848,MATCH(FA851,AI841:AI848,0),MATCH(FA852,AJ840:AT840,0))</f>
        <v>#N/A</v>
      </c>
      <c r="FB857" s="665" t="e">
        <f>INDEX(DT835:EA836,MATCH(DR857,DR835:DR836,0),MATCH(FB851,DT833:EA833,0))*INDEX(AJ841:AT848,MATCH(FB851,AI841:AI848,0),MATCH(FB852,AJ840:AT840,0))</f>
        <v>#N/A</v>
      </c>
      <c r="FC857" s="665" t="e">
        <f>INDEX(DT835:EA836,MATCH(DR857,DR835:DR836,0),MATCH(FC851,DT833:EA833,0))*INDEX(AJ841:AT848,MATCH(FC851,AI841:AI848,0),MATCH(FC852,AJ840:AT840,0))</f>
        <v>#N/A</v>
      </c>
      <c r="FD857" s="665" t="e">
        <f>INDEX(DT835:EA836,MATCH(DR857,DR835:DR836,0),MATCH(FD851,DT833:EA833,0))*INDEX(AJ841:AT848,MATCH(FD851,AI841:AI848,0),MATCH(FD852,AJ840:AT840,0))</f>
        <v>#N/A</v>
      </c>
      <c r="FE857" s="665" t="e">
        <f>INDEX(DT835:EA836,MATCH(DR857,DR835:DR836,0),MATCH(FE851,DT833:EA833,0))*INDEX(AJ841:AT848,MATCH(FE851,AI841:AI848,0),MATCH(FE852,AJ840:AT840,0))</f>
        <v>#N/A</v>
      </c>
      <c r="FF857" s="665" t="e">
        <f>INDEX(DT835:EA836,MATCH(DR857,DR835:DR836,0),MATCH(FF851,DT833:EA833,0))*INDEX(AJ841:AT848,MATCH(FF851,AI841:AI848,0),MATCH(FF852,AJ840:AT840,0))</f>
        <v>#N/A</v>
      </c>
      <c r="FG857" s="665" t="e">
        <f>INDEX(DT835:EA836,MATCH(DR857,DR835:DR836,0),MATCH(FG851,DT833:EA833,0))*INDEX(AJ841:AT848,MATCH(FG851,AI841:AI848,0),MATCH(FG852,AJ840:AT840,0))</f>
        <v>#N/A</v>
      </c>
      <c r="FH857" s="665" t="e">
        <f>INDEX(DT835:EA836,MATCH(DR857,DR835:DR836,0),MATCH(FH851,DT833:EA833,0))*INDEX(AJ841:AT848,MATCH(FH851,AI841:AI848,0),MATCH(FH852,AJ840:AT840,0))</f>
        <v>#N/A</v>
      </c>
      <c r="FI857" s="665" t="e">
        <f>INDEX(DT835:EA836,MATCH(DR857,DR835:DR836,0),MATCH(FI851,DT833:EA833,0))*INDEX(AJ841:AT848,MATCH(FI851,AI841:AI848,0),MATCH(FI852,AJ840:AT840,0))</f>
        <v>#N/A</v>
      </c>
      <c r="FJ857" s="665" t="e">
        <f>INDEX(DT835:EA836,MATCH(DR857,DR835:DR836,0),MATCH(FJ851,DT833:EA833,0))*INDEX(AJ841:AT848,MATCH(FJ851,AI841:AI848,0),MATCH(FJ852,AJ840:AT840,0))</f>
        <v>#N/A</v>
      </c>
      <c r="FK857" s="665" t="e">
        <f>INDEX(DT835:EA836,MATCH(DR857,DR835:DR836,0),MATCH(FK851,DT833:EA833,0))*INDEX(AJ841:AT848,MATCH(FK851,AI841:AI848,0),MATCH(FK852,AJ840:AT840,0))</f>
        <v>#N/A</v>
      </c>
      <c r="FL857" s="665" t="e">
        <f>INDEX(DT835:EA836,MATCH(DR857,DR835:DR836,0),MATCH(FL851,DT833:EA833,0))*INDEX(AJ841:AT848,MATCH(FL851,AI841:AI848,0),MATCH(FL852,AJ840:AT840,0))</f>
        <v>#N/A</v>
      </c>
      <c r="FM857" s="665" t="e">
        <f>INDEX(DT835:EA836,MATCH(DR857,DR835:DR836,0),MATCH(FM851,DT833:EA833,0))*INDEX(AJ841:AT848,MATCH(FM851,AI841:AI848,0),MATCH(FM852,AJ840:AT840,0))</f>
        <v>#N/A</v>
      </c>
      <c r="FN857" s="665" t="e">
        <f>INDEX(DT835:EA836,MATCH(DR857,DR835:DR836,0),MATCH(FN851,DT833:EA833,0))*INDEX(AJ841:AT848,MATCH(FN851,AI841:AI848,0),MATCH(FN852,AJ840:AT840,0))</f>
        <v>#N/A</v>
      </c>
      <c r="FO857" s="665" t="e">
        <f>INDEX(DT835:EA836,MATCH(DR857,DR835:DR836,0),MATCH(FO851,DT833:EA833,0))*INDEX(AJ841:AT848,MATCH(FO851,AI841:AI848,0),MATCH(FO852,AJ840:AT840,0))</f>
        <v>#N/A</v>
      </c>
      <c r="FP857" s="665" t="e">
        <f>INDEX(DT835:EA836,MATCH(DR857,DR835:DR836,0),MATCH(FP851,DT833:EA833,0))*INDEX(AJ841:AT848,MATCH(FP851,AI841:AI848,0),MATCH(FP852,AJ840:AT840,0))</f>
        <v>#N/A</v>
      </c>
      <c r="FQ857" s="665" t="e">
        <f>INDEX(DT835:EA836,MATCH(DR857,DR835:DR836,0),MATCH(FQ851,DT833:EA833,0))*INDEX(AJ841:AT848,MATCH(FQ851,AI841:AI848,0),MATCH(FQ852,AJ840:AT840,0))</f>
        <v>#N/A</v>
      </c>
      <c r="FR857" s="665" t="e">
        <f>INDEX(DT835:EA836,MATCH(DR857,DR835:DR836,0),MATCH(FR851,DT833:EA833,0))*INDEX(AJ841:AT848,MATCH(FR851,AI841:AI848,0),MATCH(FR852,AJ840:AT840,0))</f>
        <v>#N/A</v>
      </c>
      <c r="FS857" s="665" t="e">
        <f>INDEX(DT835:EA836,MATCH(DR857,DR835:DR836,0),MATCH(FS851,DT833:EA833,0))*INDEX(AJ841:AT848,MATCH(FS851,AI841:AI848,0),MATCH(FS852,AJ840:AT840,0))</f>
        <v>#N/A</v>
      </c>
      <c r="FT857" s="665" t="e">
        <f>INDEX(DT835:EA836,MATCH(DR857,DR835:DR836,0),MATCH(FT851,DT833:EA833,0))*INDEX(AJ841:AT848,MATCH(FT851,AI841:AI848,0),MATCH(FT852,AJ840:AT840,0))</f>
        <v>#N/A</v>
      </c>
      <c r="FU857" s="665" t="e">
        <f>INDEX(DT835:EA836,MATCH(DR857,DR835:DR836,0),MATCH(FU851,DT833:EA833,0))*INDEX(AJ841:AT848,MATCH(FU851,AI841:AI848,0),MATCH(FU852,AJ840:AT840,0))</f>
        <v>#N/A</v>
      </c>
      <c r="FV857" s="665" t="e">
        <f>INDEX(DT835:EA836,MATCH(DR857,DR835:DR836,0),MATCH(FV851,DT833:EA833,0))*INDEX(AJ841:AT848,MATCH(FV851,AI841:AI848,0),MATCH(FV852,AJ840:AT840,0))</f>
        <v>#N/A</v>
      </c>
      <c r="FW857" s="665" t="e">
        <f>INDEX(DT835:EA836,MATCH(DR857,DR835:DR836,0),MATCH(FW851,DT833:EA833,0))*INDEX(AJ841:AT848,MATCH(FW851,AI841:AI848,0),MATCH(FW852,AJ840:AT840,0))</f>
        <v>#N/A</v>
      </c>
      <c r="FX857" s="665" t="e">
        <f>INDEX(DT835:EA836,MATCH(DR857,DR835:DR836,0),MATCH(FX851,DT833:EA833,0))*INDEX(AJ841:AT848,MATCH(FX851,AI841:AI848,0),MATCH(FX852,AJ840:AT840,0))</f>
        <v>#N/A</v>
      </c>
      <c r="FY857" s="665" t="e">
        <f>INDEX(DT835:EA836,MATCH(DR857,DR835:DR836,0),MATCH(FY851,DT833:EA833,0))*INDEX(AJ841:AT848,MATCH(FY851,AI841:AI848,0),MATCH(FY852,AJ840:AT840,0))</f>
        <v>#N/A</v>
      </c>
      <c r="FZ857" s="665" t="e">
        <f>INDEX(DT835:EA836,MATCH(DR857,DR835:DR836,0),MATCH(FZ851,DT833:EA833,0))*INDEX(AJ841:AT848,MATCH(FZ851,AI841:AI848,0),MATCH(FZ852,AJ840:AT840,0))</f>
        <v>#N/A</v>
      </c>
      <c r="GA857" s="665" t="e">
        <f>INDEX(DT835:EA836,MATCH(DR857,DR835:DR836,0),MATCH(GA851,DT833:EA833,0))*INDEX(AJ841:AT848,MATCH(GA851,AI841:AI848,0),MATCH(GA852,AJ840:AT840,0))</f>
        <v>#N/A</v>
      </c>
      <c r="GB857" s="665" t="e">
        <f>INDEX(DT835:EA836,MATCH(DR857,DR835:DR836,0),MATCH(GB851,DT833:EA833,0))*INDEX(AJ841:AT848,MATCH(GB851,AI841:AI848,0),MATCH(GB852,AJ840:AT840,0))</f>
        <v>#N/A</v>
      </c>
      <c r="GC857" s="665" t="e">
        <f>INDEX(DT835:EA836,MATCH(DR857,DR835:DR836,0),MATCH(GC851,DT833:EA833,0))*INDEX(AJ841:AT848,MATCH(GC851,AI841:AI848,0),MATCH(GC852,AJ840:AT840,0))</f>
        <v>#N/A</v>
      </c>
      <c r="GD857" s="665" t="e">
        <f>INDEX(DT835:EA836,MATCH(DR857,DR835:DR836,0),MATCH(GD851,DT833:EA833,0))*INDEX(AJ841:AT848,MATCH(GD851,AI841:AI848,0),MATCH(GD852,AJ840:AT840,0))</f>
        <v>#N/A</v>
      </c>
      <c r="GE857" s="665" t="e">
        <f>INDEX(DT835:EA836,MATCH(DR857,DR835:DR836,0),MATCH(GE851,DT833:EA833,0))*INDEX(AJ841:AT848,MATCH(GE851,AI841:AI848,0),MATCH(GE852,AJ840:AT840,0))</f>
        <v>#N/A</v>
      </c>
      <c r="GF857" s="665" t="e">
        <f>INDEX(DT835:EA836,MATCH(DR857,DR835:DR836,0),MATCH(GF851,DT833:EA833,0))*INDEX(AJ841:AT848,MATCH(GF851,AI841:AI848,0),MATCH(GF852,AJ840:AT840,0))</f>
        <v>#N/A</v>
      </c>
      <c r="GG857" s="665" t="e">
        <f>INDEX(DT835:EA836,MATCH(DR857,DR835:DR836,0),MATCH(GG851,DT833:EA833,0))*INDEX(AJ841:AT848,MATCH(GG851,AI841:AI848,0),MATCH(GG852,AJ840:AT840,0))</f>
        <v>#N/A</v>
      </c>
      <c r="GH857" s="665" t="e">
        <f>INDEX(DT835:EA836,MATCH(DR857,DR835:DR836,0),MATCH(GH851,DT833:EA833,0))*INDEX(AJ841:AT848,MATCH(GH851,AI841:AI848,0),MATCH(GH852,AJ840:AT840,0))</f>
        <v>#N/A</v>
      </c>
      <c r="GI857" s="665" t="e">
        <f>INDEX(DT835:EA836,MATCH(DR857,DR835:DR836,0),MATCH(GI851,DT833:EA833,0))*INDEX(AJ841:AT848,MATCH(GI851,AI841:AI848,0),MATCH(GI852,AJ840:AT840,0))</f>
        <v>#N/A</v>
      </c>
      <c r="GJ857" s="665" t="e">
        <f>INDEX(DT835:EA836,MATCH(DR857,DR835:DR836,0),MATCH(GJ851,DT833:EA833,0))*INDEX(AJ841:AT848,MATCH(GJ851,AI841:AI848,0),MATCH(GJ852,AJ840:AT840,0))</f>
        <v>#N/A</v>
      </c>
      <c r="GK857" s="665" t="e">
        <f>INDEX(DT835:EA836,MATCH(DR857,DR835:DR836,0),MATCH(GK851,DT833:EA833,0))*INDEX(AJ841:AT848,MATCH(GK851,AI841:AI848,0),MATCH(GK852,AJ840:AT840,0))</f>
        <v>#N/A</v>
      </c>
      <c r="GL857" s="665" t="e">
        <f>SUM(DS857:GK857)=#REF!-SUM(HB857:HK857)</f>
        <v>#N/A</v>
      </c>
      <c r="GM857" s="667"/>
      <c r="GN857" s="749">
        <v>2027</v>
      </c>
      <c r="GO857" s="664" t="e">
        <f>SUMIF(DS840:EN840,GO840,DS857:EN857)</f>
        <v>#N/A</v>
      </c>
      <c r="GP857" s="668" t="e">
        <f>SUMIF(DS840:GK840,GP840,DS857:GK857)</f>
        <v>#N/A</v>
      </c>
      <c r="GQ857" s="668" t="e">
        <f>SUMIF(DS840:GK840,GQ840,DS857:GK857)</f>
        <v>#N/A</v>
      </c>
      <c r="GR857" s="668" t="e">
        <f>SUMIF(DS840:GK840,GR840,DS857:GK857)</f>
        <v>#N/A</v>
      </c>
      <c r="GS857" s="668" t="e">
        <f>SUMIF(DS840:GK840,GS840,DS857:GK857)</f>
        <v>#N/A</v>
      </c>
      <c r="GT857" s="668" t="e">
        <f>SUMIF(DS840:GK840,GT840,DS857:GK857)</f>
        <v>#N/A</v>
      </c>
      <c r="GU857" s="668" t="e">
        <f>SUMIF(DS840:GK840,GU840,DS857:GK857)</f>
        <v>#N/A</v>
      </c>
      <c r="GV857" s="668" t="e">
        <f>SUMIF(DS840:GK840,GV840,DS857:GK857)</f>
        <v>#N/A</v>
      </c>
      <c r="GW857" s="668" t="e">
        <f>SUMIF(DS840:GK840,GW840,DS857:GK857)</f>
        <v>#N/A</v>
      </c>
      <c r="GX857" s="668" t="e">
        <f>SUMIF(DS840:GK840,GX840,DS857:GK857)</f>
        <v>#N/A</v>
      </c>
      <c r="GY857" s="668" t="e">
        <f>SUMIF(DS840:GK840,GY840,DS857:GK857)</f>
        <v>#N/A</v>
      </c>
      <c r="GZ857" s="646" t="e">
        <f>#REF!=SUM(GO857:GY857)</f>
        <v>#REF!</v>
      </c>
      <c r="HB857" s="668" t="e">
        <f>IF(GZ857,0,(#REF!-SUM(GO857:GY857))*INDEX(AK841:AT848,MATCH(GN857,AI841:AI848,0),MATCH(HB852,AK840:AT840,0)))</f>
        <v>#REF!</v>
      </c>
      <c r="HC857" s="668" t="e">
        <f>IF(GZ857,0,(#REF!-SUM(GO857:GY857))*INDEX(AK841:AT848,MATCH(GN857,AI841:AI848,0),MATCH(HC852,AK840:AT840,0)))</f>
        <v>#REF!</v>
      </c>
      <c r="HD857" s="668" t="e">
        <f>IF(GZ857,0,(#REF!-SUM(GO857:GY857))*INDEX(AK841:AT848,MATCH(GN857,AI841:AI848,0),MATCH(HD852,AK840:AT840,0)))</f>
        <v>#REF!</v>
      </c>
      <c r="HE857" s="668" t="e">
        <f>IF(GZ857,0,(#REF!-SUM(GO857:GY857))*INDEX(AK841:AT848,MATCH(GN857,AI841:AI848,0),MATCH(HE852,AK840:AT840,0)))</f>
        <v>#REF!</v>
      </c>
      <c r="HF857" s="668" t="e">
        <f>IF(GZ857,0,(#REF!-SUM(GO857:GY857))*INDEX(AK841:AT848,MATCH(GN857,AI841:AI848,0),MATCH(HF852,AK840:AT840,0)))</f>
        <v>#REF!</v>
      </c>
      <c r="HG857" s="668" t="e">
        <f>IF(GZ857,0,(#REF!-SUM(GO857:GY857))*INDEX(AK841:AT848,MATCH(GN857,AI841:AI848,0),MATCH(HG852,AK840:AT840,0)))</f>
        <v>#REF!</v>
      </c>
      <c r="HH857" s="668" t="e">
        <f>IF(GZ857,0,(#REF!-SUM(GO857:GY857))*INDEX(AK841:AT848,MATCH(GN857,AI841:AI848,0),MATCH(HH852,AK840:AT840,0)))</f>
        <v>#REF!</v>
      </c>
      <c r="HI857" s="668" t="e">
        <f>IF(GZ857,0,(#REF!-SUM(GO857:GY857))*INDEX(AK841:AT848,MATCH(GN857,AI841:AI848,0),MATCH(HI852,AK840:AT840,0)))</f>
        <v>#REF!</v>
      </c>
      <c r="HJ857" s="668" t="e">
        <f>IF(GZ857,0,(#REF!-SUM(GO857:GY857))*INDEX(AK841:AT848,MATCH(GN857,AI841:AI848,0),MATCH(HJ852,AK840:AT840,0)))</f>
        <v>#REF!</v>
      </c>
      <c r="HK857" s="668" t="e">
        <f>IF(GZ857,0,(#REF!-SUM(GO857:GY857))*INDEX(AK841:AT848,MATCH(GN857,AI841:AI848,0),MATCH(HK852,AK840:AT840,0)))</f>
        <v>#REF!</v>
      </c>
      <c r="HL857" s="668" t="e">
        <f>(SUM(HB857:HK857)+SUM(GO857:GY857))=#REF!</f>
        <v>#REF!</v>
      </c>
      <c r="HM857" s="674"/>
      <c r="HN857" s="674"/>
      <c r="HO857" s="674"/>
      <c r="HP857" s="674"/>
      <c r="HQ857" s="674"/>
      <c r="HR857" s="674"/>
      <c r="HS857" s="674"/>
      <c r="HT857" s="674"/>
      <c r="HU857" s="674"/>
      <c r="HV857" s="674"/>
      <c r="HW857" s="674"/>
      <c r="HX857" s="674"/>
      <c r="HY857" s="674"/>
      <c r="HZ857" s="674"/>
    </row>
    <row r="858" spans="1:234" hidden="1" x14ac:dyDescent="0.25">
      <c r="A858" s="643" t="s">
        <v>208</v>
      </c>
      <c r="G858" s="670"/>
      <c r="H858" s="670"/>
      <c r="I858" s="674"/>
      <c r="J858" s="674"/>
      <c r="K858" s="674"/>
      <c r="L858" s="674"/>
      <c r="M858" s="674"/>
      <c r="N858" s="674"/>
      <c r="O858" s="674"/>
      <c r="P858" s="674"/>
      <c r="Q858" s="674"/>
      <c r="R858" s="674"/>
      <c r="S858" s="675"/>
      <c r="DR858" s="749">
        <v>2028</v>
      </c>
      <c r="DS858" s="665" t="e">
        <f>INDEX(DT835:EA836,MATCH(DR858,DR835:DR836,0),MATCH(DS851,DT833:EA833,0))*INDEX(AJ841:AT848,MATCH(DS851,AI841:AI848,0),MATCH(DS852,AJ840:AT840,0))</f>
        <v>#N/A</v>
      </c>
      <c r="DT858" s="665" t="e">
        <f>INDEX(DT835:EA836,MATCH(DR858,DR835:DR836,0),MATCH(DT851,DT833:EA833,0))*INDEX(AJ841:AT848,MATCH(DT851,AI841:AI848,0),MATCH(DT852,AJ840:AT840,0))</f>
        <v>#N/A</v>
      </c>
      <c r="DU858" s="665" t="e">
        <f>INDEX(DT835:EA836,MATCH(DR858,DR835:DR836,0),MATCH(DU851,DT833:EA833,0))*INDEX(AJ841:AT848,MATCH(DU851,AI841:AI848,0),MATCH(DU852,AJ840:AT840,0))</f>
        <v>#N/A</v>
      </c>
      <c r="DV858" s="665" t="e">
        <f>INDEX(DT835:EA836,MATCH(DR858,DR835:DR836,0),MATCH(DV851,DT833:EA833,0))*INDEX(AJ841:AT848,MATCH(DV851,AI841:AI848,0),MATCH(DV852,AJ840:AT840,0))</f>
        <v>#N/A</v>
      </c>
      <c r="DW858" s="665" t="e">
        <f>INDEX(DT835:EA836,MATCH(DR858,DR835:DR836,0),MATCH(DW851,DT833:EA833,0))*INDEX(AJ841:AT848,MATCH(DW851,AI841:AI848,0),MATCH(DW852,AJ840:AT840,0))</f>
        <v>#N/A</v>
      </c>
      <c r="DX858" s="665" t="e">
        <f>INDEX(DT835:EA836,MATCH(DR858,DR835:DR836,0),MATCH(DX851,DT833:EA833,0))*INDEX(AJ841:AT848,MATCH(DX851,AI841:AI848,0),MATCH(DX852,AJ840:AT840,0))</f>
        <v>#N/A</v>
      </c>
      <c r="DY858" s="665" t="e">
        <f>INDEX(DT835:EA836,MATCH(DR858,DR835:DR836,0),MATCH(DY851,DT833:EA833,0))*INDEX(AJ841:AT848,MATCH(DY851,AI841:AI848,0),MATCH(DY852,AJ840:AT840,0))</f>
        <v>#N/A</v>
      </c>
      <c r="DZ858" s="665" t="e">
        <f>INDEX(DT835:EA836,MATCH(DR858,DR835:DR836,0),MATCH(DZ851,DT833:EA833,0))*INDEX(AJ841:AT848,MATCH(DZ851,AI841:AI848,0),MATCH(DZ852,AJ840:AT840,0))</f>
        <v>#N/A</v>
      </c>
      <c r="EA858" s="665" t="e">
        <f>INDEX(DT835:EA836,MATCH(DR858,DR835:DR836,0),MATCH(EA851,DT833:EA833,0))*INDEX(AJ841:AT848,MATCH(EA851,AI841:AI848,0),MATCH(EA852,AJ840:AT840,0))</f>
        <v>#N/A</v>
      </c>
      <c r="EB858" s="665" t="e">
        <f>INDEX(DT835:EA836,MATCH(DR858,DR835:DR836,0),MATCH(EB851,DT833:EA833,0))*INDEX(AJ841:AT848,MATCH(EB851,AI841:AI848,0),MATCH(EB852,AJ840:AT840,0))</f>
        <v>#N/A</v>
      </c>
      <c r="EC858" s="665" t="e">
        <f>INDEX(DT835:EA836,MATCH(DR858,DR835:DR836,0),MATCH(EC851,DT833:EA833,0))*INDEX(AJ841:AT848,MATCH(EC851,AI841:AI848,0),MATCH(EC852,AJ840:AT840,0))</f>
        <v>#N/A</v>
      </c>
      <c r="ED858" s="665" t="e">
        <f>INDEX(DT835:EA836,MATCH(DR858,DR835:DR836,0),MATCH(ED851,DT833:EA833,0))*INDEX(AJ841:AT848,MATCH(ED851,AI841:AI848,0),MATCH(ED852,AJ840:AT840,0))</f>
        <v>#N/A</v>
      </c>
      <c r="EE858" s="665" t="e">
        <f>INDEX(DT835:EA836,MATCH(DR858,DR835:DR836,0),MATCH(EE851,DT833:EA833,0))*INDEX(AJ841:AT848,MATCH(EE851,AI841:AI848,0),MATCH(EE852,AJ840:AT840,0))</f>
        <v>#N/A</v>
      </c>
      <c r="EF858" s="665" t="e">
        <f>INDEX(DT835:EA836,MATCH(DR858,DR835:DR836,0),MATCH(EF851,DT833:EA833,0))*INDEX(AJ841:AT848,MATCH(EF851,AI841:AI848,0),MATCH(EF852,AJ840:AT840,0))</f>
        <v>#N/A</v>
      </c>
      <c r="EG858" s="665" t="e">
        <f>INDEX(DT835:EA836,MATCH(DR858,DR835:DR836,0),MATCH(EG851,DT833:EA833,0))*INDEX(AJ841:AT848,MATCH(EG851,AI841:AI848,0),MATCH(EG852,AJ840:AT840,0))</f>
        <v>#N/A</v>
      </c>
      <c r="EH858" s="665" t="e">
        <f>INDEX(DT835:EA836,MATCH(DR858,DR835:DR836,0),MATCH(EH851,DT833:EA833,0))*INDEX(AJ841:AT848,MATCH(EH851,AI841:AI848,0),MATCH(EH852,AJ840:AT840,0))</f>
        <v>#N/A</v>
      </c>
      <c r="EI858" s="665" t="e">
        <f>INDEX(DT835:EA836,MATCH(DR858,DR835:DR836,0),MATCH(EI851,DT833:EA833,0))*INDEX(AJ841:AT848,MATCH(EI851,AI841:AI848,0),MATCH(EI852,AJ840:AT840,0))</f>
        <v>#N/A</v>
      </c>
      <c r="EJ858" s="665" t="e">
        <f>INDEX(DT835:EA836,MATCH(DR858,DR835:DR836,0),MATCH(EJ851,DT833:EA833,0))*INDEX(AJ841:AT848,MATCH(EJ851,AI841:AI848,0),MATCH(EJ852,AJ840:AT840,0))</f>
        <v>#N/A</v>
      </c>
      <c r="EK858" s="665" t="e">
        <f>INDEX(DT835:EA836,MATCH(DR858,DR835:DR836,0),MATCH(EK851,DT833:EA833,0))*INDEX(AJ841:AT848,MATCH(EK851,AI841:AI848,0),MATCH(EK852,AJ840:AT840,0))</f>
        <v>#N/A</v>
      </c>
      <c r="EL858" s="665" t="e">
        <f>INDEX(DT835:EA836,MATCH(DR858,DR835:DR836,0),MATCH(EL851,DT833:EA833,0))*INDEX(AJ841:AT848,MATCH(EL851,AI841:AI848,0),MATCH(EL852,AJ840:AT840,0))</f>
        <v>#N/A</v>
      </c>
      <c r="EM858" s="665" t="e">
        <f>INDEX(DT835:EA836,MATCH(DR858,DR835:DR836,0),MATCH(EM851,DT833:EA833,0))*INDEX(AJ841:AT848,MATCH(EM851,AI841:AI848,0),MATCH(EM852,AJ840:AT840,0))</f>
        <v>#N/A</v>
      </c>
      <c r="EN858" s="665" t="e">
        <f>INDEX(DT835:EA836,MATCH(DR858,DR835:DR836,0),MATCH(EN851,DT833:EA833,0))*INDEX(AJ841:AT848,MATCH(EN851,AI841:AI848,0),MATCH(EN852,AJ840:AT840,0))</f>
        <v>#N/A</v>
      </c>
      <c r="EO858" s="665" t="e">
        <f>INDEX(DT835:EA836,MATCH(DR858,DR835:DR836,0),MATCH(EO851,DT833:EA833,0))*INDEX(AJ841:AT848,MATCH(EO851,AI841:AI848,0),MATCH(EO852,AJ840:AT840,0))</f>
        <v>#N/A</v>
      </c>
      <c r="EP858" s="665" t="e">
        <f>INDEX(DT835:EA836,MATCH(DR858,DR835:DR836,0),MATCH(EP851,DT833:EA833,0))*INDEX(AJ841:AT848,MATCH(EP851,AI841:AI848,0),MATCH(EP852,AJ840:AT840,0))</f>
        <v>#N/A</v>
      </c>
      <c r="EQ858" s="665" t="e">
        <f>INDEX(DT835:EA836,MATCH(DR858,DR835:DR836,0),MATCH(EQ851,DT833:EA833,0))*INDEX(AJ841:AT848,MATCH(EQ851,AI841:AI848,0),MATCH(EQ852,AJ840:AT840,0))</f>
        <v>#N/A</v>
      </c>
      <c r="ER858" s="665" t="e">
        <f>INDEX(DT835:EA836,MATCH(DR858,DR835:DR836,0),MATCH(ER851,DT833:EA833,0))*INDEX(AJ841:AT848,MATCH(ER851,AI841:AI848,0),MATCH(ER852,AJ840:AT840,0))</f>
        <v>#N/A</v>
      </c>
      <c r="ES858" s="665" t="e">
        <f>INDEX(DT835:EA836,MATCH(DR858,DR835:DR836,0),MATCH(ES851,DT833:EA833,0))*INDEX(AJ841:AT848,MATCH(ES851,AI841:AI848,0),MATCH(ES852,AJ840:AT840,0))</f>
        <v>#N/A</v>
      </c>
      <c r="ET858" s="665" t="e">
        <f>INDEX(DT835:EA836,MATCH(DR858,DR835:DR836,0),MATCH(ET851,DT833:EA833,0))*INDEX(AJ841:AT848,MATCH(ET851,AI841:AI848,0),MATCH(ET852,AJ840:AT840,0))</f>
        <v>#N/A</v>
      </c>
      <c r="EU858" s="665" t="e">
        <f>INDEX(DT835:EA836,MATCH(DR858,DR835:DR836,0),MATCH(EU851,DT833:EA833,0))*INDEX(AJ841:AT848,MATCH(EU851,AI841:AI848,0),MATCH(EU852,AJ840:AT840,0))</f>
        <v>#N/A</v>
      </c>
      <c r="EV858" s="665" t="e">
        <f>INDEX(DT835:EA836,MATCH(DR858,DR835:DR836,0),MATCH(EV851,DT833:EA833,0))*INDEX(AJ841:AT848,MATCH(EV851,AI841:AI848,0),MATCH(EV852,AJ840:AT840,0))</f>
        <v>#N/A</v>
      </c>
      <c r="EW858" s="665" t="e">
        <f>INDEX(DT835:EA836,MATCH(DR858,DR835:DR836,0),MATCH(EW851,DT833:EA833,0))*INDEX(AJ841:AT848,MATCH(EW851,AI841:AI848,0),MATCH(EW852,AJ840:AT840,0))</f>
        <v>#N/A</v>
      </c>
      <c r="EX858" s="665" t="e">
        <f>INDEX(DT835:EA836,MATCH(DR858,DR835:DR836,0),MATCH(EX851,DT833:EA833,0))*INDEX(AJ841:AT848,MATCH(EX851,AI841:AI848,0),MATCH(EX852,AJ840:AT840,0))</f>
        <v>#N/A</v>
      </c>
      <c r="EY858" s="665" t="e">
        <f>INDEX(DT835:EA836,MATCH(DR858,DR835:DR836,0),MATCH(EY851,DT833:EA833,0))*INDEX(AJ841:AT848,MATCH(EY851,AI841:AI848,0),MATCH(EY852,AJ840:AT840,0))</f>
        <v>#N/A</v>
      </c>
      <c r="EZ858" s="665" t="e">
        <f>INDEX(DT835:EA836,MATCH(DR858,DR835:DR836,0),MATCH(EZ851,DT833:EA833,0))*INDEX(AJ841:AT848,MATCH(EZ851,AI841:AI848,0),MATCH(EZ852,AJ840:AT840,0))</f>
        <v>#N/A</v>
      </c>
      <c r="FA858" s="665" t="e">
        <f>INDEX(DT835:EA836,MATCH(DR858,DR835:DR836,0),MATCH(FA851,DT833:EA833,0))*INDEX(AJ841:AT848,MATCH(FA851,AI841:AI848,0),MATCH(FA852,AJ840:AT840,0))</f>
        <v>#N/A</v>
      </c>
      <c r="FB858" s="665" t="e">
        <f>INDEX(DT835:EA836,MATCH(DR858,DR835:DR836,0),MATCH(FB851,DT833:EA833,0))*INDEX(AJ841:AT848,MATCH(FB851,AI841:AI848,0),MATCH(FB852,AJ840:AT840,0))</f>
        <v>#N/A</v>
      </c>
      <c r="FC858" s="665" t="e">
        <f>INDEX(DT835:EA836,MATCH(DR858,DR835:DR836,0),MATCH(FC851,DT833:EA833,0))*INDEX(AJ841:AT848,MATCH(FC851,AI841:AI848,0),MATCH(FC852,AJ840:AT840,0))</f>
        <v>#N/A</v>
      </c>
      <c r="FD858" s="665" t="e">
        <f>INDEX(DT835:EA836,MATCH(DR858,DR835:DR836,0),MATCH(FD851,DT833:EA833,0))*INDEX(AJ841:AT848,MATCH(FD851,AI841:AI848,0),MATCH(FD852,AJ840:AT840,0))</f>
        <v>#N/A</v>
      </c>
      <c r="FE858" s="665" t="e">
        <f>INDEX(DT835:EA836,MATCH(DR858,DR835:DR836,0),MATCH(FE851,DT833:EA833,0))*INDEX(AJ841:AT848,MATCH(FE851,AI841:AI848,0),MATCH(FE852,AJ840:AT840,0))</f>
        <v>#N/A</v>
      </c>
      <c r="FF858" s="665" t="e">
        <f>INDEX(DT835:EA836,MATCH(DR858,DR835:DR836,0),MATCH(FF851,DT833:EA833,0))*INDEX(AJ841:AT848,MATCH(FF851,AI841:AI848,0),MATCH(FF852,AJ840:AT840,0))</f>
        <v>#N/A</v>
      </c>
      <c r="FG858" s="665" t="e">
        <f>INDEX(DT835:EA836,MATCH(DR858,DR835:DR836,0),MATCH(FG851,DT833:EA833,0))*INDEX(AJ841:AT848,MATCH(FG851,AI841:AI848,0),MATCH(FG852,AJ840:AT840,0))</f>
        <v>#N/A</v>
      </c>
      <c r="FH858" s="665" t="e">
        <f>INDEX(DT835:EA836,MATCH(DR858,DR835:DR836,0),MATCH(FH851,DT833:EA833,0))*INDEX(AJ841:AT848,MATCH(FH851,AI841:AI848,0),MATCH(FH852,AJ840:AT840,0))</f>
        <v>#N/A</v>
      </c>
      <c r="FI858" s="665" t="e">
        <f>INDEX(DT835:EA836,MATCH(DR858,DR835:DR836,0),MATCH(FI851,DT833:EA833,0))*INDEX(AJ841:AT848,MATCH(FI851,AI841:AI848,0),MATCH(FI852,AJ840:AT840,0))</f>
        <v>#N/A</v>
      </c>
      <c r="FJ858" s="665" t="e">
        <f>INDEX(DT835:EA836,MATCH(DR858,DR835:DR836,0),MATCH(FJ851,DT833:EA833,0))*INDEX(AJ841:AT848,MATCH(FJ851,AI841:AI848,0),MATCH(FJ852,AJ840:AT840,0))</f>
        <v>#N/A</v>
      </c>
      <c r="FK858" s="665" t="e">
        <f>INDEX(DT835:EA836,MATCH(DR858,DR835:DR836,0),MATCH(FK851,DT833:EA833,0))*INDEX(AJ841:AT848,MATCH(FK851,AI841:AI848,0),MATCH(FK852,AJ840:AT840,0))</f>
        <v>#N/A</v>
      </c>
      <c r="FL858" s="665" t="e">
        <f>INDEX(DT835:EA836,MATCH(DR858,DR835:DR836,0),MATCH(FL851,DT833:EA833,0))*INDEX(AJ841:AT848,MATCH(FL851,AI841:AI848,0),MATCH(FL852,AJ840:AT840,0))</f>
        <v>#N/A</v>
      </c>
      <c r="FM858" s="665" t="e">
        <f>INDEX(DT835:EA836,MATCH(DR858,DR835:DR836,0),MATCH(FM851,DT833:EA833,0))*INDEX(AJ841:AT848,MATCH(FM851,AI841:AI848,0),MATCH(FM852,AJ840:AT840,0))</f>
        <v>#N/A</v>
      </c>
      <c r="FN858" s="665" t="e">
        <f>INDEX(DT835:EA836,MATCH(DR858,DR835:DR836,0),MATCH(FN851,DT833:EA833,0))*INDEX(AJ841:AT848,MATCH(FN851,AI841:AI848,0),MATCH(FN852,AJ840:AT840,0))</f>
        <v>#N/A</v>
      </c>
      <c r="FO858" s="665" t="e">
        <f>INDEX(DT835:EA836,MATCH(DR858,DR835:DR836,0),MATCH(FO851,DT833:EA833,0))*INDEX(AJ841:AT848,MATCH(FO851,AI841:AI848,0),MATCH(FO852,AJ840:AT840,0))</f>
        <v>#N/A</v>
      </c>
      <c r="FP858" s="665" t="e">
        <f>INDEX(DT835:EA836,MATCH(DR858,DR835:DR836,0),MATCH(FP851,DT833:EA833,0))*INDEX(AJ841:AT848,MATCH(FP851,AI841:AI848,0),MATCH(FP852,AJ840:AT840,0))</f>
        <v>#N/A</v>
      </c>
      <c r="FQ858" s="665" t="e">
        <f>INDEX(DT835:EA836,MATCH(DR858,DR835:DR836,0),MATCH(FQ851,DT833:EA833,0))*INDEX(AJ841:AT848,MATCH(FQ851,AI841:AI848,0),MATCH(FQ852,AJ840:AT840,0))</f>
        <v>#N/A</v>
      </c>
      <c r="FR858" s="665" t="e">
        <f>INDEX(DT835:EA836,MATCH(DR858,DR835:DR836,0),MATCH(FR851,DT833:EA833,0))*INDEX(AJ841:AT848,MATCH(FR851,AI841:AI848,0),MATCH(FR852,AJ840:AT840,0))</f>
        <v>#N/A</v>
      </c>
      <c r="FS858" s="665" t="e">
        <f>INDEX(DT835:EA836,MATCH(DR858,DR835:DR836,0),MATCH(FS851,DT833:EA833,0))*INDEX(AJ841:AT848,MATCH(FS851,AI841:AI848,0),MATCH(FS852,AJ840:AT840,0))</f>
        <v>#N/A</v>
      </c>
      <c r="FT858" s="665" t="e">
        <f>INDEX(DT835:EA836,MATCH(DR858,DR835:DR836,0),MATCH(FT851,DT833:EA833,0))*INDEX(AJ841:AT848,MATCH(FT851,AI841:AI848,0),MATCH(FT852,AJ840:AT840,0))</f>
        <v>#N/A</v>
      </c>
      <c r="FU858" s="665" t="e">
        <f>INDEX(DT835:EA836,MATCH(DR858,DR835:DR836,0),MATCH(FU851,DT833:EA833,0))*INDEX(AJ841:AT848,MATCH(FU851,AI841:AI848,0),MATCH(FU852,AJ840:AT840,0))</f>
        <v>#N/A</v>
      </c>
      <c r="FV858" s="665" t="e">
        <f>INDEX(DT835:EA836,MATCH(DR858,DR835:DR836,0),MATCH(FV851,DT833:EA833,0))*INDEX(AJ841:AT848,MATCH(FV851,AI841:AI848,0),MATCH(FV852,AJ840:AT840,0))</f>
        <v>#N/A</v>
      </c>
      <c r="FW858" s="665" t="e">
        <f>INDEX(DT835:EA836,MATCH(DR858,DR835:DR836,0),MATCH(FW851,DT833:EA833,0))*INDEX(AJ841:AT848,MATCH(FW851,AI841:AI848,0),MATCH(FW852,AJ840:AT840,0))</f>
        <v>#N/A</v>
      </c>
      <c r="FX858" s="665" t="e">
        <f>INDEX(DT835:EA836,MATCH(DR858,DR835:DR836,0),MATCH(FX851,DT833:EA833,0))*INDEX(AJ841:AT848,MATCH(FX851,AI841:AI848,0),MATCH(FX852,AJ840:AT840,0))</f>
        <v>#N/A</v>
      </c>
      <c r="FY858" s="665" t="e">
        <f>INDEX(DT835:EA836,MATCH(DR858,DR835:DR836,0),MATCH(FY851,DT833:EA833,0))*INDEX(AJ841:AT848,MATCH(FY851,AI841:AI848,0),MATCH(FY852,AJ840:AT840,0))</f>
        <v>#N/A</v>
      </c>
      <c r="FZ858" s="665" t="e">
        <f>INDEX(DT835:EA836,MATCH(DR858,DR835:DR836,0),MATCH(FZ851,DT833:EA833,0))*INDEX(AJ841:AT848,MATCH(FZ851,AI841:AI848,0),MATCH(FZ852,AJ840:AT840,0))</f>
        <v>#N/A</v>
      </c>
      <c r="GA858" s="665" t="e">
        <f>INDEX(DT835:EA836,MATCH(DR858,DR835:DR836,0),MATCH(GA851,DT833:EA833,0))*INDEX(AJ841:AT848,MATCH(GA851,AI841:AI848,0),MATCH(GA852,AJ840:AT840,0))</f>
        <v>#N/A</v>
      </c>
      <c r="GB858" s="665" t="e">
        <f>INDEX(DT835:EA836,MATCH(DR858,DR835:DR836,0),MATCH(GB851,DT833:EA833,0))*INDEX(AJ841:AT848,MATCH(GB851,AI841:AI848,0),MATCH(GB852,AJ840:AT840,0))</f>
        <v>#N/A</v>
      </c>
      <c r="GC858" s="665" t="e">
        <f>INDEX(DT835:EA836,MATCH(DR858,DR835:DR836,0),MATCH(GC851,DT833:EA833,0))*INDEX(AJ841:AT848,MATCH(GC851,AI841:AI848,0),MATCH(GC852,AJ840:AT840,0))</f>
        <v>#N/A</v>
      </c>
      <c r="GD858" s="665" t="e">
        <f>INDEX(DT835:EA836,MATCH(DR858,DR835:DR836,0),MATCH(GD851,DT833:EA833,0))*INDEX(AJ841:AT848,MATCH(GD851,AI841:AI848,0),MATCH(GD852,AJ840:AT840,0))</f>
        <v>#N/A</v>
      </c>
      <c r="GE858" s="665" t="e">
        <f>INDEX(DT835:EA836,MATCH(DR858,DR835:DR836,0),MATCH(GE851,DT833:EA833,0))*INDEX(AJ841:AT848,MATCH(GE851,AI841:AI848,0),MATCH(GE852,AJ840:AT840,0))</f>
        <v>#N/A</v>
      </c>
      <c r="GF858" s="665" t="e">
        <f>INDEX(DT835:EA836,MATCH(DR858,DR835:DR836,0),MATCH(GF851,DT833:EA833,0))*INDEX(AJ841:AT848,MATCH(GF851,AI841:AI848,0),MATCH(GF852,AJ840:AT840,0))</f>
        <v>#N/A</v>
      </c>
      <c r="GG858" s="665" t="e">
        <f>INDEX(DT835:EA836,MATCH(DR858,DR835:DR836,0),MATCH(GG851,DT833:EA833,0))*INDEX(AJ841:AT848,MATCH(GG851,AI841:AI848,0),MATCH(GG852,AJ840:AT840,0))</f>
        <v>#N/A</v>
      </c>
      <c r="GH858" s="665" t="e">
        <f>INDEX(DT835:EA836,MATCH(DR858,DR835:DR836,0),MATCH(GH851,DT833:EA833,0))*INDEX(AJ841:AT848,MATCH(GH851,AI841:AI848,0),MATCH(GH852,AJ840:AT840,0))</f>
        <v>#N/A</v>
      </c>
      <c r="GI858" s="665" t="e">
        <f>INDEX(DT835:EA836,MATCH(DR858,DR835:DR836,0),MATCH(GI851,DT833:EA833,0))*INDEX(AJ841:AT848,MATCH(GI851,AI841:AI848,0),MATCH(GI852,AJ840:AT840,0))</f>
        <v>#N/A</v>
      </c>
      <c r="GJ858" s="665" t="e">
        <f>INDEX(DT835:EA836,MATCH(DR858,DR835:DR836,0),MATCH(GJ851,DT833:EA833,0))*INDEX(AJ841:AT848,MATCH(GJ851,AI841:AI848,0),MATCH(GJ852,AJ840:AT840,0))</f>
        <v>#N/A</v>
      </c>
      <c r="GK858" s="665" t="e">
        <f>INDEX(DT835:EA836,MATCH(DR858,DR835:DR836,0),MATCH(GK851,DT833:EA833,0))*INDEX(AJ841:AT848,MATCH(GK851,AI841:AI848,0),MATCH(GK852,AJ840:AT840,0))</f>
        <v>#N/A</v>
      </c>
      <c r="GL858" s="665" t="e">
        <f>SUM(DS858:GK858)=#REF!-SUM(HB858:HK858)</f>
        <v>#N/A</v>
      </c>
      <c r="GM858" s="667"/>
      <c r="GN858" s="749">
        <v>2028</v>
      </c>
      <c r="GO858" s="664" t="e">
        <f>SUMIF(DS840:EN840,GO840,DS858:EN858)</f>
        <v>#N/A</v>
      </c>
      <c r="GP858" s="668" t="e">
        <f>SUMIF(DS840:GK840,GP840,DS858:GK858)</f>
        <v>#N/A</v>
      </c>
      <c r="GQ858" s="668" t="e">
        <f>SUMIF(DS840:GK840,GQ840,DS858:GK858)</f>
        <v>#N/A</v>
      </c>
      <c r="GR858" s="668" t="e">
        <f>SUMIF(DS840:GK840,GR840,DS858:GK858)</f>
        <v>#N/A</v>
      </c>
      <c r="GS858" s="668" t="e">
        <f>SUMIF(DS840:GK840,GS840,DS858:GK858)</f>
        <v>#N/A</v>
      </c>
      <c r="GT858" s="668" t="e">
        <f>SUMIF(DS840:GK840,GT840,DS858:GK858)</f>
        <v>#N/A</v>
      </c>
      <c r="GU858" s="668" t="e">
        <f>SUMIF(DS840:GK840,GU840,DS858:GK858)</f>
        <v>#N/A</v>
      </c>
      <c r="GV858" s="668" t="e">
        <f>SUMIF(DS840:GK840,GV840,DS858:GK858)</f>
        <v>#N/A</v>
      </c>
      <c r="GW858" s="668" t="e">
        <f>SUMIF(DS840:GK840,GW840,DS858:GK858)</f>
        <v>#N/A</v>
      </c>
      <c r="GX858" s="668" t="e">
        <f>SUMIF(DS840:GK840,GX840,DS858:GK858)</f>
        <v>#N/A</v>
      </c>
      <c r="GY858" s="668" t="e">
        <f>SUMIF(DS840:GK840,GY840,DS858:GK858)</f>
        <v>#N/A</v>
      </c>
      <c r="GZ858" s="646" t="e">
        <f>#REF!=SUM(GO858:GY858)</f>
        <v>#REF!</v>
      </c>
      <c r="HB858" s="668" t="e">
        <f>IF(GZ858,0,(#REF!-SUM(GO858:GY858))*INDEX(AK841:AT848,MATCH(GN858,AI841:AI848,0),MATCH(HB852,AK840:AT840,0)))</f>
        <v>#REF!</v>
      </c>
      <c r="HC858" s="668" t="e">
        <f>IF(GZ858,0,(#REF!-SUM(GO858:GY858))*INDEX(AK841:AT848,MATCH(GN858,AI841:AI848,0),MATCH(HC852,AK840:AT840,0)))</f>
        <v>#REF!</v>
      </c>
      <c r="HD858" s="668" t="e">
        <f>IF(GZ858,0,(#REF!-SUM(GO858:GY858))*INDEX(AK841:AT848,MATCH(GN858,AI841:AI848,0),MATCH(HD852,AK840:AT840,0)))</f>
        <v>#REF!</v>
      </c>
      <c r="HE858" s="668" t="e">
        <f>IF(GZ858,0,(#REF!-SUM(GO858:GY858))*INDEX(AK841:AT848,MATCH(GN858,AI841:AI848,0),MATCH(HE852,AK840:AT840,0)))</f>
        <v>#REF!</v>
      </c>
      <c r="HF858" s="668" t="e">
        <f>IF(GZ858,0,(#REF!-SUM(GO858:GY858))*INDEX(AK841:AT848,MATCH(GN858,AI841:AI848,0),MATCH(HF852,AK840:AT840,0)))</f>
        <v>#REF!</v>
      </c>
      <c r="HG858" s="668" t="e">
        <f>IF(GZ858,0,(#REF!-SUM(GO858:GY858))*INDEX(AK841:AT848,MATCH(GN858,AI841:AI848,0),MATCH(HG852,AK840:AT840,0)))</f>
        <v>#REF!</v>
      </c>
      <c r="HH858" s="668" t="e">
        <f>IF(GZ858,0,(#REF!-SUM(GO858:GY858))*INDEX(AK841:AT848,MATCH(GN858,AI841:AI848,0),MATCH(HH852,AK840:AT840,0)))</f>
        <v>#REF!</v>
      </c>
      <c r="HI858" s="668" t="e">
        <f>IF(GZ858,0,(#REF!-SUM(GO858:GY858))*INDEX(AK841:AT848,MATCH(GN858,AI841:AI848,0),MATCH(HI852,AK840:AT840,0)))</f>
        <v>#REF!</v>
      </c>
      <c r="HJ858" s="668" t="e">
        <f>IF(GZ858,0,(#REF!-SUM(GO858:GY858))*INDEX(AK841:AT848,MATCH(GN858,AI841:AI848,0),MATCH(HJ852,AK840:AT840,0)))</f>
        <v>#REF!</v>
      </c>
      <c r="HK858" s="668" t="e">
        <f>IF(GZ858,0,(#REF!-SUM(GO858:GY858))*INDEX(AK841:AT848,MATCH(GN858,AI841:AI848,0),MATCH(HK852,AK840:AT840,0)))</f>
        <v>#REF!</v>
      </c>
      <c r="HL858" s="668" t="e">
        <f>(SUM(HB858:HK858)+SUM(GO858:GY858))=#REF!</f>
        <v>#REF!</v>
      </c>
      <c r="HM858" s="674"/>
      <c r="HN858" s="674"/>
      <c r="HO858" s="674"/>
      <c r="HP858" s="674"/>
      <c r="HQ858" s="674"/>
      <c r="HR858" s="674"/>
      <c r="HS858" s="674"/>
      <c r="HT858" s="674"/>
      <c r="HU858" s="674"/>
      <c r="HV858" s="674"/>
      <c r="HW858" s="674"/>
      <c r="HX858" s="674"/>
      <c r="HY858" s="674"/>
      <c r="HZ858" s="674"/>
    </row>
    <row r="859" spans="1:234" hidden="1" x14ac:dyDescent="0.25">
      <c r="A859" s="643" t="s">
        <v>208</v>
      </c>
      <c r="S859" s="663"/>
      <c r="DR859" s="749">
        <v>2029</v>
      </c>
      <c r="DS859" s="665" t="e">
        <f>INDEX(DT835:EA836,MATCH(DR859,DR835:DR836,0),MATCH(DS851,DT833:EA833,0))*INDEX(AJ841:AT848,MATCH(DS851,AI841:AI848,0),MATCH(DS852,AJ840:AT840,0))</f>
        <v>#N/A</v>
      </c>
      <c r="DT859" s="665" t="e">
        <f>INDEX(DT835:EA836,MATCH(DR859,DR835:DR836,0),MATCH(DT851,DT833:EA833,0))*INDEX(AJ841:AT848,MATCH(DT851,AI841:AI848,0),MATCH(DT852,AJ840:AT840,0))</f>
        <v>#N/A</v>
      </c>
      <c r="DU859" s="665" t="e">
        <f>INDEX(DT835:EA836,MATCH(DR859,DR835:DR836,0),MATCH(DU851,DT833:EA833,0))*INDEX(AJ841:AT848,MATCH(DU851,AI841:AI848,0),MATCH(DU852,AJ840:AT840,0))</f>
        <v>#N/A</v>
      </c>
      <c r="DV859" s="665" t="e">
        <f>INDEX(DT835:EA836,MATCH(DR859,DR835:DR836,0),MATCH(DV851,DT833:EA833,0))*INDEX(AJ841:AT848,MATCH(DV851,AI841:AI848,0),MATCH(DV852,AJ840:AT840,0))</f>
        <v>#N/A</v>
      </c>
      <c r="DW859" s="665" t="e">
        <f>INDEX(DT835:EA836,MATCH(DR859,DR835:DR836,0),MATCH(DW851,DT833:EA833,0))*INDEX(AJ841:AT848,MATCH(DW851,AI841:AI848,0),MATCH(DW852,AJ840:AT840,0))</f>
        <v>#N/A</v>
      </c>
      <c r="DX859" s="665" t="e">
        <f>INDEX(DT835:EA836,MATCH(DR859,DR835:DR836,0),MATCH(DX851,DT833:EA833,0))*INDEX(AJ841:AT848,MATCH(DX851,AI841:AI848,0),MATCH(DX852,AJ840:AT840,0))</f>
        <v>#N/A</v>
      </c>
      <c r="DY859" s="665" t="e">
        <f>INDEX(DT835:EA836,MATCH(DR859,DR835:DR836,0),MATCH(DY851,DT833:EA833,0))*INDEX(AJ841:AT848,MATCH(DY851,AI841:AI848,0),MATCH(DY852,AJ840:AT840,0))</f>
        <v>#N/A</v>
      </c>
      <c r="DZ859" s="665" t="e">
        <f>INDEX(DT835:EA836,MATCH(DR859,DR835:DR836,0),MATCH(DZ851,DT833:EA833,0))*INDEX(AJ841:AT848,MATCH(DZ851,AI841:AI848,0),MATCH(DZ852,AJ840:AT840,0))</f>
        <v>#N/A</v>
      </c>
      <c r="EA859" s="665" t="e">
        <f>INDEX(DT835:EA836,MATCH(DR859,DR835:DR836,0),MATCH(EA851,DT833:EA833,0))*INDEX(AJ841:AT848,MATCH(EA851,AI841:AI848,0),MATCH(EA852,AJ840:AT840,0))</f>
        <v>#N/A</v>
      </c>
      <c r="EB859" s="665" t="e">
        <f>INDEX(DT835:EA836,MATCH(DR859,DR835:DR836,0),MATCH(EB851,DT833:EA833,0))*INDEX(AJ841:AT848,MATCH(EB851,AI841:AI848,0),MATCH(EB852,AJ840:AT840,0))</f>
        <v>#N/A</v>
      </c>
      <c r="EC859" s="665" t="e">
        <f>INDEX(DT835:EA836,MATCH(DR859,DR835:DR836,0),MATCH(EC851,DT833:EA833,0))*INDEX(AJ841:AT848,MATCH(EC851,AI841:AI848,0),MATCH(EC852,AJ840:AT840,0))</f>
        <v>#N/A</v>
      </c>
      <c r="ED859" s="665" t="e">
        <f>INDEX(DT835:EA836,MATCH(DR859,DR835:DR836,0),MATCH(ED851,DT833:EA833,0))*INDEX(AJ841:AT848,MATCH(ED851,AI841:AI848,0),MATCH(ED852,AJ840:AT840,0))</f>
        <v>#N/A</v>
      </c>
      <c r="EE859" s="665" t="e">
        <f>INDEX(DT835:EA836,MATCH(DR859,DR835:DR836,0),MATCH(EE851,DT833:EA833,0))*INDEX(AJ841:AT848,MATCH(EE851,AI841:AI848,0),MATCH(EE852,AJ840:AT840,0))</f>
        <v>#N/A</v>
      </c>
      <c r="EF859" s="665" t="e">
        <f>INDEX(DT835:EA836,MATCH(DR859,DR835:DR836,0),MATCH(EF851,DT833:EA833,0))*INDEX(AJ841:AT848,MATCH(EF851,AI841:AI848,0),MATCH(EF852,AJ840:AT840,0))</f>
        <v>#N/A</v>
      </c>
      <c r="EG859" s="665" t="e">
        <f>INDEX(DT835:EA836,MATCH(DR859,DR835:DR836,0),MATCH(EG851,DT833:EA833,0))*INDEX(AJ841:AT848,MATCH(EG851,AI841:AI848,0),MATCH(EG852,AJ840:AT840,0))</f>
        <v>#N/A</v>
      </c>
      <c r="EH859" s="665" t="e">
        <f>INDEX(DT835:EA836,MATCH(DR859,DR835:DR836,0),MATCH(EH851,DT833:EA833,0))*INDEX(AJ841:AT848,MATCH(EH851,AI841:AI848,0),MATCH(EH852,AJ840:AT840,0))</f>
        <v>#N/A</v>
      </c>
      <c r="EI859" s="665" t="e">
        <f>INDEX(DT835:EA836,MATCH(DR859,DR835:DR836,0),MATCH(EI851,DT833:EA833,0))*INDEX(AJ841:AT848,MATCH(EI851,AI841:AI848,0),MATCH(EI852,AJ840:AT840,0))</f>
        <v>#N/A</v>
      </c>
      <c r="EJ859" s="665" t="e">
        <f>INDEX(DT835:EA836,MATCH(DR859,DR835:DR836,0),MATCH(EJ851,DT833:EA833,0))*INDEX(AJ841:AT848,MATCH(EJ851,AI841:AI848,0),MATCH(EJ852,AJ840:AT840,0))</f>
        <v>#N/A</v>
      </c>
      <c r="EK859" s="665" t="e">
        <f>INDEX(DT835:EA836,MATCH(DR859,DR835:DR836,0),MATCH(EK851,DT833:EA833,0))*INDEX(AJ841:AT848,MATCH(EK851,AI841:AI848,0),MATCH(EK852,AJ840:AT840,0))</f>
        <v>#N/A</v>
      </c>
      <c r="EL859" s="665" t="e">
        <f>INDEX(DT835:EA836,MATCH(DR859,DR835:DR836,0),MATCH(EL851,DT833:EA833,0))*INDEX(AJ841:AT848,MATCH(EL851,AI841:AI848,0),MATCH(EL852,AJ840:AT840,0))</f>
        <v>#N/A</v>
      </c>
      <c r="EM859" s="665" t="e">
        <f>INDEX(DT835:EA836,MATCH(DR859,DR835:DR836,0),MATCH(EM851,DT833:EA833,0))*INDEX(AJ841:AT848,MATCH(EM851,AI841:AI848,0),MATCH(EM852,AJ840:AT840,0))</f>
        <v>#N/A</v>
      </c>
      <c r="EN859" s="665" t="e">
        <f>INDEX(DT835:EA836,MATCH(DR859,DR835:DR836,0),MATCH(EN851,DT833:EA833,0))*INDEX(AJ841:AT848,MATCH(EN851,AI841:AI848,0),MATCH(EN852,AJ840:AT840,0))</f>
        <v>#N/A</v>
      </c>
      <c r="EO859" s="665" t="e">
        <f>INDEX(DT835:EA836,MATCH(DR859,DR835:DR836,0),MATCH(EO851,DT833:EA833,0))*INDEX(AJ841:AT848,MATCH(EO851,AI841:AI848,0),MATCH(EO852,AJ840:AT840,0))</f>
        <v>#N/A</v>
      </c>
      <c r="EP859" s="665" t="e">
        <f>INDEX(DT835:EA836,MATCH(DR859,DR835:DR836,0),MATCH(EP851,DT833:EA833,0))*INDEX(AJ841:AT848,MATCH(EP851,AI841:AI848,0),MATCH(EP852,AJ840:AT840,0))</f>
        <v>#N/A</v>
      </c>
      <c r="EQ859" s="665" t="e">
        <f>INDEX(DT835:EA836,MATCH(DR859,DR835:DR836,0),MATCH(EQ851,DT833:EA833,0))*INDEX(AJ841:AT848,MATCH(EQ851,AI841:AI848,0),MATCH(EQ852,AJ840:AT840,0))</f>
        <v>#N/A</v>
      </c>
      <c r="ER859" s="665" t="e">
        <f>INDEX(DT835:EA836,MATCH(DR859,DR835:DR836,0),MATCH(ER851,DT833:EA833,0))*INDEX(AJ841:AT848,MATCH(ER851,AI841:AI848,0),MATCH(ER852,AJ840:AT840,0))</f>
        <v>#N/A</v>
      </c>
      <c r="ES859" s="665" t="e">
        <f>INDEX(DT835:EA836,MATCH(DR859,DR835:DR836,0),MATCH(ES851,DT833:EA833,0))*INDEX(AJ841:AT848,MATCH(ES851,AI841:AI848,0),MATCH(ES852,AJ840:AT840,0))</f>
        <v>#N/A</v>
      </c>
      <c r="ET859" s="665" t="e">
        <f>INDEX(DT835:EA836,MATCH(DR859,DR835:DR836,0),MATCH(ET851,DT833:EA833,0))*INDEX(AJ841:AT848,MATCH(ET851,AI841:AI848,0),MATCH(ET852,AJ840:AT840,0))</f>
        <v>#N/A</v>
      </c>
      <c r="EU859" s="665" t="e">
        <f>INDEX(DT835:EA836,MATCH(DR859,DR835:DR836,0),MATCH(EU851,DT833:EA833,0))*INDEX(AJ841:AT848,MATCH(EU851,AI841:AI848,0),MATCH(EU852,AJ840:AT840,0))</f>
        <v>#N/A</v>
      </c>
      <c r="EV859" s="665" t="e">
        <f>INDEX(DT835:EA836,MATCH(DR859,DR835:DR836,0),MATCH(EV851,DT833:EA833,0))*INDEX(AJ841:AT848,MATCH(EV851,AI841:AI848,0),MATCH(EV852,AJ840:AT840,0))</f>
        <v>#N/A</v>
      </c>
      <c r="EW859" s="665" t="e">
        <f>INDEX(DT835:EA836,MATCH(DR859,DR835:DR836,0),MATCH(EW851,DT833:EA833,0))*INDEX(AJ841:AT848,MATCH(EW851,AI841:AI848,0),MATCH(EW852,AJ840:AT840,0))</f>
        <v>#N/A</v>
      </c>
      <c r="EX859" s="665" t="e">
        <f>INDEX(DT835:EA836,MATCH(DR859,DR835:DR836,0),MATCH(EX851,DT833:EA833,0))*INDEX(AJ841:AT848,MATCH(EX851,AI841:AI848,0),MATCH(EX852,AJ840:AT840,0))</f>
        <v>#N/A</v>
      </c>
      <c r="EY859" s="665" t="e">
        <f>INDEX(DT835:EA836,MATCH(DR859,DR835:DR836,0),MATCH(EY851,DT833:EA833,0))*INDEX(AJ841:AT848,MATCH(EY851,AI841:AI848,0),MATCH(EY852,AJ840:AT840,0))</f>
        <v>#N/A</v>
      </c>
      <c r="EZ859" s="665" t="e">
        <f>INDEX(DT835:EA836,MATCH(DR859,DR835:DR836,0),MATCH(EZ851,DT833:EA833,0))*INDEX(AJ841:AT848,MATCH(EZ851,AI841:AI848,0),MATCH(EZ852,AJ840:AT840,0))</f>
        <v>#N/A</v>
      </c>
      <c r="FA859" s="665" t="e">
        <f>INDEX(DT835:EA836,MATCH(DR859,DR835:DR836,0),MATCH(FA851,DT833:EA833,0))*INDEX(AJ841:AT848,MATCH(FA851,AI841:AI848,0),MATCH(FA852,AJ840:AT840,0))</f>
        <v>#N/A</v>
      </c>
      <c r="FB859" s="665" t="e">
        <f>INDEX(DT835:EA836,MATCH(DR859,DR835:DR836,0),MATCH(FB851,DT833:EA833,0))*INDEX(AJ841:AT848,MATCH(FB851,AI841:AI848,0),MATCH(FB852,AJ840:AT840,0))</f>
        <v>#N/A</v>
      </c>
      <c r="FC859" s="665" t="e">
        <f>INDEX(DT835:EA836,MATCH(DR859,DR835:DR836,0),MATCH(FC851,DT833:EA833,0))*INDEX(AJ841:AT848,MATCH(FC851,AI841:AI848,0),MATCH(FC852,AJ840:AT840,0))</f>
        <v>#N/A</v>
      </c>
      <c r="FD859" s="665" t="e">
        <f>INDEX(DT835:EA836,MATCH(DR859,DR835:DR836,0),MATCH(FD851,DT833:EA833,0))*INDEX(AJ841:AT848,MATCH(FD851,AI841:AI848,0),MATCH(FD852,AJ840:AT840,0))</f>
        <v>#N/A</v>
      </c>
      <c r="FE859" s="665" t="e">
        <f>INDEX(DT835:EA836,MATCH(DR859,DR835:DR836,0),MATCH(FE851,DT833:EA833,0))*INDEX(AJ841:AT848,MATCH(FE851,AI841:AI848,0),MATCH(FE852,AJ840:AT840,0))</f>
        <v>#N/A</v>
      </c>
      <c r="FF859" s="665" t="e">
        <f>INDEX(DT835:EA836,MATCH(DR859,DR835:DR836,0),MATCH(FF851,DT833:EA833,0))*INDEX(AJ841:AT848,MATCH(FF851,AI841:AI848,0),MATCH(FF852,AJ840:AT840,0))</f>
        <v>#N/A</v>
      </c>
      <c r="FG859" s="665" t="e">
        <f>INDEX(DT835:EA836,MATCH(DR859,DR835:DR836,0),MATCH(FG851,DT833:EA833,0))*INDEX(AJ841:AT848,MATCH(FG851,AI841:AI848,0),MATCH(FG852,AJ840:AT840,0))</f>
        <v>#N/A</v>
      </c>
      <c r="FH859" s="665" t="e">
        <f>INDEX(DT835:EA836,MATCH(DR859,DR835:DR836,0),MATCH(FH851,DT833:EA833,0))*INDEX(AJ841:AT848,MATCH(FH851,AI841:AI848,0),MATCH(FH852,AJ840:AT840,0))</f>
        <v>#N/A</v>
      </c>
      <c r="FI859" s="665" t="e">
        <f>INDEX(DT835:EA836,MATCH(DR859,DR835:DR836,0),MATCH(FI851,DT833:EA833,0))*INDEX(AJ841:AT848,MATCH(FI851,AI841:AI848,0),MATCH(FI852,AJ840:AT840,0))</f>
        <v>#N/A</v>
      </c>
      <c r="FJ859" s="665" t="e">
        <f>INDEX(DT835:EA836,MATCH(DR859,DR835:DR836,0),MATCH(FJ851,DT833:EA833,0))*INDEX(AJ841:AT848,MATCH(FJ851,AI841:AI848,0),MATCH(FJ852,AJ840:AT840,0))</f>
        <v>#N/A</v>
      </c>
      <c r="FK859" s="665" t="e">
        <f>INDEX(DT835:EA836,MATCH(DR859,DR835:DR836,0),MATCH(FK851,DT833:EA833,0))*INDEX(AJ841:AT848,MATCH(FK851,AI841:AI848,0),MATCH(FK852,AJ840:AT840,0))</f>
        <v>#N/A</v>
      </c>
      <c r="FL859" s="665" t="e">
        <f>INDEX(DT835:EA836,MATCH(DR859,DR835:DR836,0),MATCH(FL851,DT833:EA833,0))*INDEX(AJ841:AT848,MATCH(FL851,AI841:AI848,0),MATCH(FL852,AJ840:AT840,0))</f>
        <v>#N/A</v>
      </c>
      <c r="FM859" s="665" t="e">
        <f>INDEX(DT835:EA836,MATCH(DR859,DR835:DR836,0),MATCH(FM851,DT833:EA833,0))*INDEX(AJ841:AT848,MATCH(FM851,AI841:AI848,0),MATCH(FM852,AJ840:AT840,0))</f>
        <v>#N/A</v>
      </c>
      <c r="FN859" s="665" t="e">
        <f>INDEX(DT835:EA836,MATCH(DR859,DR835:DR836,0),MATCH(FN851,DT833:EA833,0))*INDEX(AJ841:AT848,MATCH(FN851,AI841:AI848,0),MATCH(FN852,AJ840:AT840,0))</f>
        <v>#N/A</v>
      </c>
      <c r="FO859" s="665" t="e">
        <f>INDEX(DT835:EA836,MATCH(DR859,DR835:DR836,0),MATCH(FO851,DT833:EA833,0))*INDEX(AJ841:AT848,MATCH(FO851,AI841:AI848,0),MATCH(FO852,AJ840:AT840,0))</f>
        <v>#N/A</v>
      </c>
      <c r="FP859" s="665" t="e">
        <f>INDEX(DT835:EA836,MATCH(DR859,DR835:DR836,0),MATCH(FP851,DT833:EA833,0))*INDEX(AJ841:AT848,MATCH(FP851,AI841:AI848,0),MATCH(FP852,AJ840:AT840,0))</f>
        <v>#N/A</v>
      </c>
      <c r="FQ859" s="665" t="e">
        <f>INDEX(DT835:EA836,MATCH(DR859,DR835:DR836,0),MATCH(FQ851,DT833:EA833,0))*INDEX(AJ841:AT848,MATCH(FQ851,AI841:AI848,0),MATCH(FQ852,AJ840:AT840,0))</f>
        <v>#N/A</v>
      </c>
      <c r="FR859" s="665" t="e">
        <f>INDEX(DT835:EA836,MATCH(DR859,DR835:DR836,0),MATCH(FR851,DT833:EA833,0))*INDEX(AJ841:AT848,MATCH(FR851,AI841:AI848,0),MATCH(FR852,AJ840:AT840,0))</f>
        <v>#N/A</v>
      </c>
      <c r="FS859" s="665" t="e">
        <f>INDEX(DT835:EA836,MATCH(DR859,DR835:DR836,0),MATCH(FS851,DT833:EA833,0))*INDEX(AJ841:AT848,MATCH(FS851,AI841:AI848,0),MATCH(FS852,AJ840:AT840,0))</f>
        <v>#N/A</v>
      </c>
      <c r="FT859" s="665" t="e">
        <f>INDEX(DT835:EA836,MATCH(DR859,DR835:DR836,0),MATCH(FT851,DT833:EA833,0))*INDEX(AJ841:AT848,MATCH(FT851,AI841:AI848,0),MATCH(FT852,AJ840:AT840,0))</f>
        <v>#N/A</v>
      </c>
      <c r="FU859" s="665" t="e">
        <f>INDEX(DT835:EA836,MATCH(DR859,DR835:DR836,0),MATCH(FU851,DT833:EA833,0))*INDEX(AJ841:AT848,MATCH(FU851,AI841:AI848,0),MATCH(FU852,AJ840:AT840,0))</f>
        <v>#N/A</v>
      </c>
      <c r="FV859" s="665" t="e">
        <f>INDEX(DT835:EA836,MATCH(DR859,DR835:DR836,0),MATCH(FV851,DT833:EA833,0))*INDEX(AJ841:AT848,MATCH(FV851,AI841:AI848,0),MATCH(FV852,AJ840:AT840,0))</f>
        <v>#N/A</v>
      </c>
      <c r="FW859" s="665" t="e">
        <f>INDEX(DT835:EA836,MATCH(DR859,DR835:DR836,0),MATCH(FW851,DT833:EA833,0))*INDEX(AJ841:AT848,MATCH(FW851,AI841:AI848,0),MATCH(FW852,AJ840:AT840,0))</f>
        <v>#N/A</v>
      </c>
      <c r="FX859" s="665" t="e">
        <f>INDEX(DT835:EA836,MATCH(DR859,DR835:DR836,0),MATCH(FX851,DT833:EA833,0))*INDEX(AJ841:AT848,MATCH(FX851,AI841:AI848,0),MATCH(FX852,AJ840:AT840,0))</f>
        <v>#N/A</v>
      </c>
      <c r="FY859" s="665" t="e">
        <f>INDEX(DT835:EA836,MATCH(DR859,DR835:DR836,0),MATCH(FY851,DT833:EA833,0))*INDEX(AJ841:AT848,MATCH(FY851,AI841:AI848,0),MATCH(FY852,AJ840:AT840,0))</f>
        <v>#N/A</v>
      </c>
      <c r="FZ859" s="665" t="e">
        <f>INDEX(DT835:EA836,MATCH(DR859,DR835:DR836,0),MATCH(FZ851,DT833:EA833,0))*INDEX(AJ841:AT848,MATCH(FZ851,AI841:AI848,0),MATCH(FZ852,AJ840:AT840,0))</f>
        <v>#N/A</v>
      </c>
      <c r="GA859" s="665" t="e">
        <f>INDEX(DT835:EA836,MATCH(DR859,DR835:DR836,0),MATCH(GA851,DT833:EA833,0))*INDEX(AJ841:AT848,MATCH(GA851,AI841:AI848,0),MATCH(GA852,AJ840:AT840,0))</f>
        <v>#N/A</v>
      </c>
      <c r="GB859" s="665" t="e">
        <f>INDEX(DT835:EA836,MATCH(DR859,DR835:DR836,0),MATCH(GB851,DT833:EA833,0))*INDEX(AJ841:AT848,MATCH(GB851,AI841:AI848,0),MATCH(GB852,AJ840:AT840,0))</f>
        <v>#N/A</v>
      </c>
      <c r="GC859" s="665" t="e">
        <f>INDEX(DT835:EA836,MATCH(DR859,DR835:DR836,0),MATCH(GC851,DT833:EA833,0))*INDEX(AJ841:AT848,MATCH(GC851,AI841:AI848,0),MATCH(GC852,AJ840:AT840,0))</f>
        <v>#N/A</v>
      </c>
      <c r="GD859" s="665" t="e">
        <f>INDEX(DT835:EA836,MATCH(DR859,DR835:DR836,0),MATCH(GD851,DT833:EA833,0))*INDEX(AJ841:AT848,MATCH(GD851,AI841:AI848,0),MATCH(GD852,AJ840:AT840,0))</f>
        <v>#N/A</v>
      </c>
      <c r="GE859" s="665" t="e">
        <f>INDEX(DT835:EA836,MATCH(DR859,DR835:DR836,0),MATCH(GE851,DT833:EA833,0))*INDEX(AJ841:AT848,MATCH(GE851,AI841:AI848,0),MATCH(GE852,AJ840:AT840,0))</f>
        <v>#N/A</v>
      </c>
      <c r="GF859" s="665" t="e">
        <f>INDEX(DT835:EA836,MATCH(DR859,DR835:DR836,0),MATCH(GF851,DT833:EA833,0))*INDEX(AJ841:AT848,MATCH(GF851,AI841:AI848,0),MATCH(GF852,AJ840:AT840,0))</f>
        <v>#N/A</v>
      </c>
      <c r="GG859" s="665" t="e">
        <f>INDEX(DT835:EA836,MATCH(DR859,DR835:DR836,0),MATCH(GG851,DT833:EA833,0))*INDEX(AJ841:AT848,MATCH(GG851,AI841:AI848,0),MATCH(GG852,AJ840:AT840,0))</f>
        <v>#N/A</v>
      </c>
      <c r="GH859" s="665" t="e">
        <f>INDEX(DT835:EA836,MATCH(DR859,DR835:DR836,0),MATCH(GH851,DT833:EA833,0))*INDEX(AJ841:AT848,MATCH(GH851,AI841:AI848,0),MATCH(GH852,AJ840:AT840,0))</f>
        <v>#N/A</v>
      </c>
      <c r="GI859" s="665" t="e">
        <f>INDEX(DT835:EA836,MATCH(DR859,DR835:DR836,0),MATCH(GI851,DT833:EA833,0))*INDEX(AJ841:AT848,MATCH(GI851,AI841:AI848,0),MATCH(GI852,AJ840:AT840,0))</f>
        <v>#N/A</v>
      </c>
      <c r="GJ859" s="665" t="e">
        <f>INDEX(DT835:EA836,MATCH(DR859,DR835:DR836,0),MATCH(GJ851,DT833:EA833,0))*INDEX(AJ841:AT848,MATCH(GJ851,AI841:AI848,0),MATCH(GJ852,AJ840:AT840,0))</f>
        <v>#N/A</v>
      </c>
      <c r="GK859" s="665" t="e">
        <f>INDEX(DT835:EA836,MATCH(DR859,DR835:DR836,0),MATCH(GK851,DT833:EA833,0))*INDEX(AJ841:AT848,MATCH(GK851,AI841:AI848,0),MATCH(GK852,AJ840:AT840,0))</f>
        <v>#N/A</v>
      </c>
      <c r="GL859" s="665" t="e">
        <f>SUM(DS859:GK859)=#REF!-SUM(HB859:HK859)</f>
        <v>#N/A</v>
      </c>
      <c r="GM859" s="667"/>
      <c r="GN859" s="749">
        <v>2029</v>
      </c>
      <c r="GO859" s="664" t="e">
        <f>SUMIF(DS840:EN840,GO840,DS859:EN859)</f>
        <v>#N/A</v>
      </c>
      <c r="GP859" s="668" t="e">
        <f>SUMIF(DS840:GK840,GP840,DS859:GK859)</f>
        <v>#N/A</v>
      </c>
      <c r="GQ859" s="668" t="e">
        <f>SUMIF(DS840:GK840,GQ840,DS859:GK859)</f>
        <v>#N/A</v>
      </c>
      <c r="GR859" s="668" t="e">
        <f>SUMIF(DS840:GK840,GR840,DS859:GK859)</f>
        <v>#N/A</v>
      </c>
      <c r="GS859" s="668" t="e">
        <f>SUMIF(DS840:GK840,GS840,DS859:GK859)</f>
        <v>#N/A</v>
      </c>
      <c r="GT859" s="668" t="e">
        <f>SUMIF(DS840:GK840,GT840,DS859:GK859)</f>
        <v>#N/A</v>
      </c>
      <c r="GU859" s="668" t="e">
        <f>SUMIF(DS840:GK840,GU840,DS859:GK859)</f>
        <v>#N/A</v>
      </c>
      <c r="GV859" s="668" t="e">
        <f>SUMIF(DS840:GK840,GV840,DS859:GK859)</f>
        <v>#N/A</v>
      </c>
      <c r="GW859" s="668" t="e">
        <f>SUMIF(DS840:GK840,GW840,DS859:GK859)</f>
        <v>#N/A</v>
      </c>
      <c r="GX859" s="668" t="e">
        <f>SUMIF(DS840:GK840,GX840,DS859:GK859)</f>
        <v>#N/A</v>
      </c>
      <c r="GY859" s="668" t="e">
        <f>SUMIF(DS840:GK840,GY840,DS859:GK859)</f>
        <v>#N/A</v>
      </c>
      <c r="GZ859" s="646" t="e">
        <f>#REF!=SUM(GO859:GY859)</f>
        <v>#REF!</v>
      </c>
      <c r="HB859" s="668" t="e">
        <f>IF(GZ859,0,(#REF!-SUM(GO859:GY859))*INDEX(AK841:AT848,MATCH(GN859,AI841:AI848,0),MATCH(HB852,AK840:AT840,0)))</f>
        <v>#REF!</v>
      </c>
      <c r="HC859" s="668" t="e">
        <f>IF(GZ859,0,(#REF!-SUM(GO859:GY859))*INDEX(AK841:AT848,MATCH(GN859,AI841:AI848,0),MATCH(HC852,AK840:AT840,0)))</f>
        <v>#REF!</v>
      </c>
      <c r="HD859" s="668" t="e">
        <f>IF(GZ859,0,(#REF!-SUM(GO859:GY859))*INDEX(AK841:AT848,MATCH(GN859,AI841:AI848,0),MATCH(HD852,AK840:AT840,0)))</f>
        <v>#REF!</v>
      </c>
      <c r="HE859" s="668" t="e">
        <f>IF(GZ859,0,(#REF!-SUM(GO859:GY859))*INDEX(AK841:AT848,MATCH(GN859,AI841:AI848,0),MATCH(HE852,AK840:AT840,0)))</f>
        <v>#REF!</v>
      </c>
      <c r="HF859" s="668" t="e">
        <f>IF(GZ859,0,(#REF!-SUM(GO859:GY859))*INDEX(AK841:AT848,MATCH(GN859,AI841:AI848,0),MATCH(HF852,AK840:AT840,0)))</f>
        <v>#REF!</v>
      </c>
      <c r="HG859" s="668" t="e">
        <f>IF(GZ859,0,(#REF!-SUM(GO859:GY859))*INDEX(AK841:AT848,MATCH(GN859,AI841:AI848,0),MATCH(HG852,AK840:AT840,0)))</f>
        <v>#REF!</v>
      </c>
      <c r="HH859" s="668" t="e">
        <f>IF(GZ859,0,(#REF!-SUM(GO859:GY859))*INDEX(AK841:AT848,MATCH(GN859,AI841:AI848,0),MATCH(HH852,AK840:AT840,0)))</f>
        <v>#REF!</v>
      </c>
      <c r="HI859" s="668" t="e">
        <f>IF(GZ859,0,(#REF!-SUM(GO859:GY859))*INDEX(AK841:AT848,MATCH(GN859,AI841:AI848,0),MATCH(HI852,AK840:AT840,0)))</f>
        <v>#REF!</v>
      </c>
      <c r="HJ859" s="668" t="e">
        <f>IF(GZ859,0,(#REF!-SUM(GO859:GY859))*INDEX(AK841:AT848,MATCH(GN859,AI841:AI848,0),MATCH(HJ852,AK840:AT840,0)))</f>
        <v>#REF!</v>
      </c>
      <c r="HK859" s="668" t="e">
        <f>IF(GZ859,0,(#REF!-SUM(GO859:GY859))*INDEX(AK841:AT848,MATCH(GN859,AI841:AI848,0),MATCH(HK852,AK840:AT840,0)))</f>
        <v>#REF!</v>
      </c>
      <c r="HL859" s="668" t="e">
        <f>(SUM(HB859:HK859)+SUM(GO859:GY859))=#REF!</f>
        <v>#REF!</v>
      </c>
    </row>
    <row r="860" spans="1:234" hidden="1" x14ac:dyDescent="0.25">
      <c r="A860" s="643" t="s">
        <v>208</v>
      </c>
      <c r="DR860" s="749">
        <v>2030</v>
      </c>
      <c r="DS860" s="665" t="e">
        <f>INDEX(DT835:EA836,MATCH(DR860,DR835:DR836,0),MATCH(DS851,DT833:EA833,0))*INDEX(AJ841:AT848,MATCH(DS851,AI841:AI848,0),MATCH(DS852,AJ840:AT840,0))</f>
        <v>#N/A</v>
      </c>
      <c r="DT860" s="665" t="e">
        <f>INDEX(DT835:EA836,MATCH(DR860,DR835:DR836,0),MATCH(DT851,DT833:EA833,0))*INDEX(AJ841:AT848,MATCH(DT851,AI841:AI848,0),MATCH(DT852,AJ840:AT840,0))</f>
        <v>#N/A</v>
      </c>
      <c r="DU860" s="665" t="e">
        <f>INDEX(DT835:EA836,MATCH(DR860,DR835:DR836,0),MATCH(DU851,DT833:EA833,0))*INDEX(AJ841:AT848,MATCH(DU851,AI841:AI848,0),MATCH(DU852,AJ840:AT840,0))</f>
        <v>#N/A</v>
      </c>
      <c r="DV860" s="665" t="e">
        <f>INDEX(DT835:EA836,MATCH(DR860,DR835:DR836,0),MATCH(DV851,DT833:EA833,0))*INDEX(AJ841:AT848,MATCH(DV851,AI841:AI848,0),MATCH(DV852,AJ840:AT840,0))</f>
        <v>#N/A</v>
      </c>
      <c r="DW860" s="665" t="e">
        <f>INDEX(DT835:EA836,MATCH(DR860,DR835:DR836,0),MATCH(DW851,DT833:EA833,0))*INDEX(AJ841:AT848,MATCH(DW851,AI841:AI848,0),MATCH(DW852,AJ840:AT840,0))</f>
        <v>#N/A</v>
      </c>
      <c r="DX860" s="665" t="e">
        <f>INDEX(DT835:EA836,MATCH(DR860,DR835:DR836,0),MATCH(DX851,DT833:EA833,0))*INDEX(AJ841:AT848,MATCH(DX851,AI841:AI848,0),MATCH(DX852,AJ840:AT840,0))</f>
        <v>#N/A</v>
      </c>
      <c r="DY860" s="665" t="e">
        <f>INDEX(DT835:EA836,MATCH(DR860,DR835:DR836,0),MATCH(DY851,DT833:EA833,0))*INDEX(AJ841:AT848,MATCH(DY851,AI841:AI848,0),MATCH(DY852,AJ840:AT840,0))</f>
        <v>#N/A</v>
      </c>
      <c r="DZ860" s="665" t="e">
        <f>INDEX(DT835:EA836,MATCH(DR860,DR835:DR836,0),MATCH(DZ851,DT833:EA833,0))*INDEX(AJ841:AT848,MATCH(DZ851,AI841:AI848,0),MATCH(DZ852,AJ840:AT840,0))</f>
        <v>#N/A</v>
      </c>
      <c r="EA860" s="665" t="e">
        <f>INDEX(DT835:EA836,MATCH(DR860,DR835:DR836,0),MATCH(EA851,DT833:EA833,0))*INDEX(AJ841:AT848,MATCH(EA851,AI841:AI848,0),MATCH(EA852,AJ840:AT840,0))</f>
        <v>#N/A</v>
      </c>
      <c r="EB860" s="665" t="e">
        <f>INDEX(DT835:EA836,MATCH(DR860,DR835:DR836,0),MATCH(EB851,DT833:EA833,0))*INDEX(AJ841:AT848,MATCH(EB851,AI841:AI848,0),MATCH(EB852,AJ840:AT840,0))</f>
        <v>#N/A</v>
      </c>
      <c r="EC860" s="665" t="e">
        <f>INDEX(DT835:EA836,MATCH(DR860,DR835:DR836,0),MATCH(EC851,DT833:EA833,0))*INDEX(AJ841:AT848,MATCH(EC851,AI841:AI848,0),MATCH(EC852,AJ840:AT840,0))</f>
        <v>#N/A</v>
      </c>
      <c r="ED860" s="665" t="e">
        <f>INDEX(DT835:EA836,MATCH(DR860,DR835:DR836,0),MATCH(ED851,DT833:EA833,0))*INDEX(AJ841:AT848,MATCH(ED851,AI841:AI848,0),MATCH(ED852,AJ840:AT840,0))</f>
        <v>#N/A</v>
      </c>
      <c r="EE860" s="665" t="e">
        <f>INDEX(DT835:EA836,MATCH(DR860,DR835:DR836,0),MATCH(EE851,DT833:EA833,0))*INDEX(AJ841:AT848,MATCH(EE851,AI841:AI848,0),MATCH(EE852,AJ840:AT840,0))</f>
        <v>#N/A</v>
      </c>
      <c r="EF860" s="665" t="e">
        <f>INDEX(DT835:EA836,MATCH(DR860,DR835:DR836,0),MATCH(EF851,DT833:EA833,0))*INDEX(AJ841:AT848,MATCH(EF851,AI841:AI848,0),MATCH(EF852,AJ840:AT840,0))</f>
        <v>#N/A</v>
      </c>
      <c r="EG860" s="665" t="e">
        <f>INDEX(DT835:EA836,MATCH(DR860,DR835:DR836,0),MATCH(EG851,DT833:EA833,0))*INDEX(AJ841:AT848,MATCH(EG851,AI841:AI848,0),MATCH(EG852,AJ840:AT840,0))</f>
        <v>#N/A</v>
      </c>
      <c r="EH860" s="665" t="e">
        <f>INDEX(DT835:EA836,MATCH(DR860,DR835:DR836,0),MATCH(EH851,DT833:EA833,0))*INDEX(AJ841:AT848,MATCH(EH851,AI841:AI848,0),MATCH(EH852,AJ840:AT840,0))</f>
        <v>#N/A</v>
      </c>
      <c r="EI860" s="665" t="e">
        <f>INDEX(DT835:EA836,MATCH(DR860,DR835:DR836,0),MATCH(EI851,DT833:EA833,0))*INDEX(AJ841:AT848,MATCH(EI851,AI841:AI848,0),MATCH(EI852,AJ840:AT840,0))</f>
        <v>#N/A</v>
      </c>
      <c r="EJ860" s="665" t="e">
        <f>INDEX(DT835:EA836,MATCH(DR860,DR835:DR836,0),MATCH(EJ851,DT833:EA833,0))*INDEX(AJ841:AT848,MATCH(EJ851,AI841:AI848,0),MATCH(EJ852,AJ840:AT840,0))</f>
        <v>#N/A</v>
      </c>
      <c r="EK860" s="665" t="e">
        <f>INDEX(DT835:EA836,MATCH(DR860,DR835:DR836,0),MATCH(EK851,DT833:EA833,0))*INDEX(AJ841:AT848,MATCH(EK851,AI841:AI848,0),MATCH(EK852,AJ840:AT840,0))</f>
        <v>#N/A</v>
      </c>
      <c r="EL860" s="665" t="e">
        <f>INDEX(DT835:EA836,MATCH(DR860,DR835:DR836,0),MATCH(EL851,DT833:EA833,0))*INDEX(AJ841:AT848,MATCH(EL851,AI841:AI848,0),MATCH(EL852,AJ840:AT840,0))</f>
        <v>#N/A</v>
      </c>
      <c r="EM860" s="665" t="e">
        <f>INDEX(DT835:EA836,MATCH(DR860,DR835:DR836,0),MATCH(EM851,DT833:EA833,0))*INDEX(AJ841:AT848,MATCH(EM851,AI841:AI848,0),MATCH(EM852,AJ840:AT840,0))</f>
        <v>#N/A</v>
      </c>
      <c r="EN860" s="665" t="e">
        <f>INDEX(DT835:EA836,MATCH(DR860,DR835:DR836,0),MATCH(EN851,DT833:EA833,0))*INDEX(AJ841:AT848,MATCH(EN851,AI841:AI848,0),MATCH(EN852,AJ840:AT840,0))</f>
        <v>#N/A</v>
      </c>
      <c r="EO860" s="665" t="e">
        <f>INDEX(DT835:EA836,MATCH(DR860,DR835:DR836,0),MATCH(EO851,DT833:EA833,0))*INDEX(AJ841:AT848,MATCH(EO851,AI841:AI848,0),MATCH(EO852,AJ840:AT840,0))</f>
        <v>#N/A</v>
      </c>
      <c r="EP860" s="665" t="e">
        <f>INDEX(DT835:EA836,MATCH(DR860,DR835:DR836,0),MATCH(EP851,DT833:EA833,0))*INDEX(AJ841:AT848,MATCH(EP851,AI841:AI848,0),MATCH(EP852,AJ840:AT840,0))</f>
        <v>#N/A</v>
      </c>
      <c r="EQ860" s="665" t="e">
        <f>INDEX(DT835:EA836,MATCH(DR860,DR835:DR836,0),MATCH(EQ851,DT833:EA833,0))*INDEX(AJ841:AT848,MATCH(EQ851,AI841:AI848,0),MATCH(EQ852,AJ840:AT840,0))</f>
        <v>#N/A</v>
      </c>
      <c r="ER860" s="665" t="e">
        <f>INDEX(DT835:EA836,MATCH(DR860,DR835:DR836,0),MATCH(ER851,DT833:EA833,0))*INDEX(AJ841:AT848,MATCH(ER851,AI841:AI848,0),MATCH(ER852,AJ840:AT840,0))</f>
        <v>#N/A</v>
      </c>
      <c r="ES860" s="665" t="e">
        <f>INDEX(DT835:EA836,MATCH(DR860,DR835:DR836,0),MATCH(ES851,DT833:EA833,0))*INDEX(AJ841:AT848,MATCH(ES851,AI841:AI848,0),MATCH(ES852,AJ840:AT840,0))</f>
        <v>#N/A</v>
      </c>
      <c r="ET860" s="665" t="e">
        <f>INDEX(DT835:EA836,MATCH(DR860,DR835:DR836,0),MATCH(ET851,DT833:EA833,0))*INDEX(AJ841:AT848,MATCH(ET851,AI841:AI848,0),MATCH(ET852,AJ840:AT840,0))</f>
        <v>#N/A</v>
      </c>
      <c r="EU860" s="665" t="e">
        <f>INDEX(DT835:EA836,MATCH(DR860,DR835:DR836,0),MATCH(EU851,DT833:EA833,0))*INDEX(AJ841:AT848,MATCH(EU851,AI841:AI848,0),MATCH(EU852,AJ840:AT840,0))</f>
        <v>#N/A</v>
      </c>
      <c r="EV860" s="665" t="e">
        <f>INDEX(DT835:EA836,MATCH(DR860,DR835:DR836,0),MATCH(EV851,DT833:EA833,0))*INDEX(AJ841:AT848,MATCH(EV851,AI841:AI848,0),MATCH(EV852,AJ840:AT840,0))</f>
        <v>#N/A</v>
      </c>
      <c r="EW860" s="665" t="e">
        <f>INDEX(DT835:EA836,MATCH(DR860,DR835:DR836,0),MATCH(EW851,DT833:EA833,0))*INDEX(AJ841:AT848,MATCH(EW851,AI841:AI848,0),MATCH(EW852,AJ840:AT840,0))</f>
        <v>#N/A</v>
      </c>
      <c r="EX860" s="665" t="e">
        <f>INDEX(DT835:EA836,MATCH(DR860,DR835:DR836,0),MATCH(EX851,DT833:EA833,0))*INDEX(AJ841:AT848,MATCH(EX851,AI841:AI848,0),MATCH(EX852,AJ840:AT840,0))</f>
        <v>#N/A</v>
      </c>
      <c r="EY860" s="665" t="e">
        <f>INDEX(DT835:EA836,MATCH(DR860,DR835:DR836,0),MATCH(EY851,DT833:EA833,0))*INDEX(AJ841:AT848,MATCH(EY851,AI841:AI848,0),MATCH(EY852,AJ840:AT840,0))</f>
        <v>#N/A</v>
      </c>
      <c r="EZ860" s="665" t="e">
        <f>INDEX(DT835:EA836,MATCH(DR860,DR835:DR836,0),MATCH(EZ851,DT833:EA833,0))*INDEX(AJ841:AT848,MATCH(EZ851,AI841:AI848,0),MATCH(EZ852,AJ840:AT840,0))</f>
        <v>#N/A</v>
      </c>
      <c r="FA860" s="665" t="e">
        <f>INDEX(DT835:EA836,MATCH(DR860,DR835:DR836,0),MATCH(FA851,DT833:EA833,0))*INDEX(AJ841:AT848,MATCH(FA851,AI841:AI848,0),MATCH(FA852,AJ840:AT840,0))</f>
        <v>#N/A</v>
      </c>
      <c r="FB860" s="665" t="e">
        <f>INDEX(DT835:EA836,MATCH(DR860,DR835:DR836,0),MATCH(FB851,DT833:EA833,0))*INDEX(AJ841:AT848,MATCH(FB851,AI841:AI848,0),MATCH(FB852,AJ840:AT840,0))</f>
        <v>#N/A</v>
      </c>
      <c r="FC860" s="665" t="e">
        <f>INDEX(DT835:EA836,MATCH(DR860,DR835:DR836,0),MATCH(FC851,DT833:EA833,0))*INDEX(AJ841:AT848,MATCH(FC851,AI841:AI848,0),MATCH(FC852,AJ840:AT840,0))</f>
        <v>#N/A</v>
      </c>
      <c r="FD860" s="665" t="e">
        <f>INDEX(DT835:EA836,MATCH(DR860,DR835:DR836,0),MATCH(FD851,DT833:EA833,0))*INDEX(AJ841:AT848,MATCH(FD851,AI841:AI848,0),MATCH(FD852,AJ840:AT840,0))</f>
        <v>#N/A</v>
      </c>
      <c r="FE860" s="665" t="e">
        <f>INDEX(DT835:EA836,MATCH(DR860,DR835:DR836,0),MATCH(FE851,DT833:EA833,0))*INDEX(AJ841:AT848,MATCH(FE851,AI841:AI848,0),MATCH(FE852,AJ840:AT840,0))</f>
        <v>#N/A</v>
      </c>
      <c r="FF860" s="665" t="e">
        <f>INDEX(DT835:EA836,MATCH(DR860,DR835:DR836,0),MATCH(FF851,DT833:EA833,0))*INDEX(AJ841:AT848,MATCH(FF851,AI841:AI848,0),MATCH(FF852,AJ840:AT840,0))</f>
        <v>#N/A</v>
      </c>
      <c r="FG860" s="665" t="e">
        <f>INDEX(DT835:EA836,MATCH(DR860,DR835:DR836,0),MATCH(FG851,DT833:EA833,0))*INDEX(AJ841:AT848,MATCH(FG851,AI841:AI848,0),MATCH(FG852,AJ840:AT840,0))</f>
        <v>#N/A</v>
      </c>
      <c r="FH860" s="665" t="e">
        <f>INDEX(DT835:EA836,MATCH(DR860,DR835:DR836,0),MATCH(FH851,DT833:EA833,0))*INDEX(AJ841:AT848,MATCH(FH851,AI841:AI848,0),MATCH(FH852,AJ840:AT840,0))</f>
        <v>#N/A</v>
      </c>
      <c r="FI860" s="665" t="e">
        <f>INDEX(DT835:EA836,MATCH(DR860,DR835:DR836,0),MATCH(FI851,DT833:EA833,0))*INDEX(AJ841:AT848,MATCH(FI851,AI841:AI848,0),MATCH(FI852,AJ840:AT840,0))</f>
        <v>#N/A</v>
      </c>
      <c r="FJ860" s="665" t="e">
        <f>INDEX(DT835:EA836,MATCH(DR860,DR835:DR836,0),MATCH(FJ851,DT833:EA833,0))*INDEX(AJ841:AT848,MATCH(FJ851,AI841:AI848,0),MATCH(FJ852,AJ840:AT840,0))</f>
        <v>#N/A</v>
      </c>
      <c r="FK860" s="665" t="e">
        <f>INDEX(DT835:EA836,MATCH(DR860,DR835:DR836,0),MATCH(FK851,DT833:EA833,0))*INDEX(AJ841:AT848,MATCH(FK851,AI841:AI848,0),MATCH(FK852,AJ840:AT840,0))</f>
        <v>#N/A</v>
      </c>
      <c r="FL860" s="665" t="e">
        <f>INDEX(DT835:EA836,MATCH(DR860,DR835:DR836,0),MATCH(FL851,DT833:EA833,0))*INDEX(AJ841:AT848,MATCH(FL851,AI841:AI848,0),MATCH(FL852,AJ840:AT840,0))</f>
        <v>#N/A</v>
      </c>
      <c r="FM860" s="665" t="e">
        <f>INDEX(DT835:EA836,MATCH(DR860,DR835:DR836,0),MATCH(FM851,DT833:EA833,0))*INDEX(AJ841:AT848,MATCH(FM851,AI841:AI848,0),MATCH(FM852,AJ840:AT840,0))</f>
        <v>#N/A</v>
      </c>
      <c r="FN860" s="665" t="e">
        <f>INDEX(DT835:EA836,MATCH(DR860,DR835:DR836,0),MATCH(FN851,DT833:EA833,0))*INDEX(AJ841:AT848,MATCH(FN851,AI841:AI848,0),MATCH(FN852,AJ840:AT840,0))</f>
        <v>#N/A</v>
      </c>
      <c r="FO860" s="665" t="e">
        <f>INDEX(DT835:EA836,MATCH(DR860,DR835:DR836,0),MATCH(FO851,DT833:EA833,0))*INDEX(AJ841:AT848,MATCH(FO851,AI841:AI848,0),MATCH(FO852,AJ840:AT840,0))</f>
        <v>#N/A</v>
      </c>
      <c r="FP860" s="665" t="e">
        <f>INDEX(DT835:EA836,MATCH(DR860,DR835:DR836,0),MATCH(FP851,DT833:EA833,0))*INDEX(AJ841:AT848,MATCH(FP851,AI841:AI848,0),MATCH(FP852,AJ840:AT840,0))</f>
        <v>#N/A</v>
      </c>
      <c r="FQ860" s="665" t="e">
        <f>INDEX(DT835:EA836,MATCH(DR860,DR835:DR836,0),MATCH(FQ851,DT833:EA833,0))*INDEX(AJ841:AT848,MATCH(FQ851,AI841:AI848,0),MATCH(FQ852,AJ840:AT840,0))</f>
        <v>#N/A</v>
      </c>
      <c r="FR860" s="665" t="e">
        <f>INDEX(DT835:EA836,MATCH(DR860,DR835:DR836,0),MATCH(FR851,DT833:EA833,0))*INDEX(AJ841:AT848,MATCH(FR851,AI841:AI848,0),MATCH(FR852,AJ840:AT840,0))</f>
        <v>#N/A</v>
      </c>
      <c r="FS860" s="665" t="e">
        <f>INDEX(DT835:EA836,MATCH(DR860,DR835:DR836,0),MATCH(FS851,DT833:EA833,0))*INDEX(AJ841:AT848,MATCH(FS851,AI841:AI848,0),MATCH(FS852,AJ840:AT840,0))</f>
        <v>#N/A</v>
      </c>
      <c r="FT860" s="665" t="e">
        <f>INDEX(DT835:EA836,MATCH(DR860,DR835:DR836,0),MATCH(FT851,DT833:EA833,0))*INDEX(AJ841:AT848,MATCH(FT851,AI841:AI848,0),MATCH(FT852,AJ840:AT840,0))</f>
        <v>#N/A</v>
      </c>
      <c r="FU860" s="665" t="e">
        <f>INDEX(DT835:EA836,MATCH(DR860,DR835:DR836,0),MATCH(FU851,DT833:EA833,0))*INDEX(AJ841:AT848,MATCH(FU851,AI841:AI848,0),MATCH(FU852,AJ840:AT840,0))</f>
        <v>#N/A</v>
      </c>
      <c r="FV860" s="665" t="e">
        <f>INDEX(DT835:EA836,MATCH(DR860,DR835:DR836,0),MATCH(FV851,DT833:EA833,0))*INDEX(AJ841:AT848,MATCH(FV851,AI841:AI848,0),MATCH(FV852,AJ840:AT840,0))</f>
        <v>#N/A</v>
      </c>
      <c r="FW860" s="665" t="e">
        <f>INDEX(DT835:EA836,MATCH(DR860,DR835:DR836,0),MATCH(FW851,DT833:EA833,0))*INDEX(AJ841:AT848,MATCH(FW851,AI841:AI848,0),MATCH(FW852,AJ840:AT840,0))</f>
        <v>#N/A</v>
      </c>
      <c r="FX860" s="665" t="e">
        <f>INDEX(DT835:EA836,MATCH(DR860,DR835:DR836,0),MATCH(FX851,DT833:EA833,0))*INDEX(AJ841:AT848,MATCH(FX851,AI841:AI848,0),MATCH(FX852,AJ840:AT840,0))</f>
        <v>#N/A</v>
      </c>
      <c r="FY860" s="665" t="e">
        <f>INDEX(DT835:EA836,MATCH(DR860,DR835:DR836,0),MATCH(FY851,DT833:EA833,0))*INDEX(AJ841:AT848,MATCH(FY851,AI841:AI848,0),MATCH(FY852,AJ840:AT840,0))</f>
        <v>#N/A</v>
      </c>
      <c r="FZ860" s="665" t="e">
        <f>INDEX(DT835:EA836,MATCH(DR860,DR835:DR836,0),MATCH(FZ851,DT833:EA833,0))*INDEX(AJ841:AT848,MATCH(FZ851,AI841:AI848,0),MATCH(FZ852,AJ840:AT840,0))</f>
        <v>#N/A</v>
      </c>
      <c r="GA860" s="665" t="e">
        <f>INDEX(DT835:EA836,MATCH(DR860,DR835:DR836,0),MATCH(GA851,DT833:EA833,0))*INDEX(AJ841:AT848,MATCH(GA851,AI841:AI848,0),MATCH(GA852,AJ840:AT840,0))</f>
        <v>#N/A</v>
      </c>
      <c r="GB860" s="665" t="e">
        <f>INDEX(DT835:EA836,MATCH(DR860,DR835:DR836,0),MATCH(GB851,DT833:EA833,0))*INDEX(AJ841:AT848,MATCH(GB851,AI841:AI848,0),MATCH(GB852,AJ840:AT840,0))</f>
        <v>#N/A</v>
      </c>
      <c r="GC860" s="665" t="e">
        <f>INDEX(DT835:EA836,MATCH(DR860,DR835:DR836,0),MATCH(GC851,DT833:EA833,0))*INDEX(AJ841:AT848,MATCH(GC851,AI841:AI848,0),MATCH(GC852,AJ840:AT840,0))</f>
        <v>#N/A</v>
      </c>
      <c r="GD860" s="665" t="e">
        <f>INDEX(DT835:EA836,MATCH(DR860,DR835:DR836,0),MATCH(GD851,DT833:EA833,0))*INDEX(AJ841:AT848,MATCH(GD851,AI841:AI848,0),MATCH(GD852,AJ840:AT840,0))</f>
        <v>#N/A</v>
      </c>
      <c r="GE860" s="665" t="e">
        <f>INDEX(DT835:EA836,MATCH(DR860,DR835:DR836,0),MATCH(GE851,DT833:EA833,0))*INDEX(AJ841:AT848,MATCH(GE851,AI841:AI848,0),MATCH(GE852,AJ840:AT840,0))</f>
        <v>#N/A</v>
      </c>
      <c r="GF860" s="665" t="e">
        <f>INDEX(DT835:EA836,MATCH(DR860,DR835:DR836,0),MATCH(GF851,DT833:EA833,0))*INDEX(AJ841:AT848,MATCH(GF851,AI841:AI848,0),MATCH(GF852,AJ840:AT840,0))</f>
        <v>#N/A</v>
      </c>
      <c r="GG860" s="665" t="e">
        <f>INDEX(DT835:EA836,MATCH(DR860,DR835:DR836,0),MATCH(GG851,DT833:EA833,0))*INDEX(AJ841:AT848,MATCH(GG851,AI841:AI848,0),MATCH(GG852,AJ840:AT840,0))</f>
        <v>#N/A</v>
      </c>
      <c r="GH860" s="665" t="e">
        <f>INDEX(DT835:EA836,MATCH(DR860,DR835:DR836,0),MATCH(GH851,DT833:EA833,0))*INDEX(AJ841:AT848,MATCH(GH851,AI841:AI848,0),MATCH(GH852,AJ840:AT840,0))</f>
        <v>#N/A</v>
      </c>
      <c r="GI860" s="665" t="e">
        <f>INDEX(DT835:EA836,MATCH(DR860,DR835:DR836,0),MATCH(GI851,DT833:EA833,0))*INDEX(AJ841:AT848,MATCH(GI851,AI841:AI848,0),MATCH(GI852,AJ840:AT840,0))</f>
        <v>#N/A</v>
      </c>
      <c r="GJ860" s="665" t="e">
        <f>INDEX(DT835:EA836,MATCH(DR860,DR835:DR836,0),MATCH(GJ851,DT833:EA833,0))*INDEX(AJ841:AT848,MATCH(GJ851,AI841:AI848,0),MATCH(GJ852,AJ840:AT840,0))</f>
        <v>#N/A</v>
      </c>
      <c r="GK860" s="665" t="e">
        <f>INDEX(DT835:EA836,MATCH(DR860,DR835:DR836,0),MATCH(GK851,DT833:EA833,0))*INDEX(AJ841:AT848,MATCH(GK851,AI841:AI848,0),MATCH(GK852,AJ840:AT840,0))</f>
        <v>#N/A</v>
      </c>
      <c r="GL860" s="665" t="e">
        <f>SUM(DS860:GK860)=#REF!-SUM(HB860:HK860)</f>
        <v>#N/A</v>
      </c>
      <c r="GN860" s="749">
        <v>2030</v>
      </c>
      <c r="GO860" s="664" t="e">
        <f>SUMIF(DS840:EN840,GO840,DS860:EN860)</f>
        <v>#N/A</v>
      </c>
      <c r="GP860" s="668" t="e">
        <f>SUMIF(DS840:GK840,GP840,DS860:GK860)</f>
        <v>#N/A</v>
      </c>
      <c r="GQ860" s="668" t="e">
        <f>SUMIF(DS840:GK840,GQ840,DS860:GK860)</f>
        <v>#N/A</v>
      </c>
      <c r="GR860" s="668" t="e">
        <f>SUMIF(DS840:GK840,GR840,DS860:GK860)</f>
        <v>#N/A</v>
      </c>
      <c r="GS860" s="668" t="e">
        <f>SUMIF(DS840:GK840,GS840,DS860:GK860)</f>
        <v>#N/A</v>
      </c>
      <c r="GT860" s="668" t="e">
        <f>SUMIF(DS840:GK840,GT840,DS860:GK860)</f>
        <v>#N/A</v>
      </c>
      <c r="GU860" s="668" t="e">
        <f>SUMIF(DS840:GK840,GU840,DS860:GK860)</f>
        <v>#N/A</v>
      </c>
      <c r="GV860" s="668" t="e">
        <f>SUMIF(DS840:GK840,GV840,DS860:GK860)</f>
        <v>#N/A</v>
      </c>
      <c r="GW860" s="668" t="e">
        <f>SUMIF(DS840:GK840,GW840,DS860:GK860)</f>
        <v>#N/A</v>
      </c>
      <c r="GX860" s="668" t="e">
        <f>SUMIF(DS840:GK840,GX840,DS860:GK860)</f>
        <v>#N/A</v>
      </c>
      <c r="GY860" s="668" t="e">
        <f>SUMIF(DS840:GK840,GY840,DS860:GK860)</f>
        <v>#N/A</v>
      </c>
      <c r="GZ860" s="646" t="e">
        <f>#REF!=SUM(GO860:GY860)</f>
        <v>#REF!</v>
      </c>
      <c r="HB860" s="668" t="e">
        <f>IF(GZ860,0,(#REF!-SUM(GO860:GY860))*INDEX(AK841:AT848,MATCH(GN860,AI841:AI848,0),MATCH(HB852,AK840:AT840,0)))</f>
        <v>#REF!</v>
      </c>
      <c r="HC860" s="668" t="e">
        <f>IF(GZ860,0,(#REF!-SUM(GO860:GY860))*INDEX(AK841:AT848,MATCH(GN860,AI841:AI848,0),MATCH(HC852,AK840:AT840,0)))</f>
        <v>#REF!</v>
      </c>
      <c r="HD860" s="668" t="e">
        <f>IF(GZ860,0,(#REF!-SUM(GO860:GY860))*INDEX(AK841:AT848,MATCH(GN860,AI841:AI848,0),MATCH(HD852,AK840:AT840,0)))</f>
        <v>#REF!</v>
      </c>
      <c r="HE860" s="668" t="e">
        <f>IF(GZ860,0,(#REF!-SUM(GO860:GY860))*INDEX(AK841:AT848,MATCH(GN860,AI841:AI848,0),MATCH(HE852,AK840:AT840,0)))</f>
        <v>#REF!</v>
      </c>
      <c r="HF860" s="668" t="e">
        <f>IF(GZ860,0,(#REF!-SUM(GO860:GY860))*INDEX(AK841:AT848,MATCH(GN860,AI841:AI848,0),MATCH(HF852,AK840:AT840,0)))</f>
        <v>#REF!</v>
      </c>
      <c r="HG860" s="668" t="e">
        <f>IF(GZ860,0,(#REF!-SUM(GO860:GY860))*INDEX(AK841:AT848,MATCH(GN860,AI841:AI848,0),MATCH(HG852,AK840:AT840,0)))</f>
        <v>#REF!</v>
      </c>
      <c r="HH860" s="668" t="e">
        <f>IF(GZ860,0,(#REF!-SUM(GO860:GY860))*INDEX(AK841:AT848,MATCH(GN860,AI841:AI848,0),MATCH(HH852,AK840:AT840,0)))</f>
        <v>#REF!</v>
      </c>
      <c r="HI860" s="668" t="e">
        <f>IF(GZ860,0,(#REF!-SUM(GO860:GY860))*INDEX(AK841:AT848,MATCH(GN860,AI841:AI848,0),MATCH(HI852,AK840:AT840,0)))</f>
        <v>#REF!</v>
      </c>
      <c r="HJ860" s="668" t="e">
        <f>IF(GZ860,0,(#REF!-SUM(GO860:GY860))*INDEX(AK841:AT848,MATCH(GN860,AI841:AI848,0),MATCH(HJ852,AK840:AT840,0)))</f>
        <v>#REF!</v>
      </c>
      <c r="HK860" s="668" t="e">
        <f>IF(GZ860,0,(#REF!-SUM(GO860:GY860))*INDEX(AK841:AT848,MATCH(GN860,AI841:AI848,0),MATCH(HK852,AK840:AT840,0)))</f>
        <v>#REF!</v>
      </c>
      <c r="HL860" s="668" t="e">
        <f>(SUM(HB860:HK860)+SUM(GO860:GY860))=#REF!</f>
        <v>#REF!</v>
      </c>
    </row>
    <row r="861" spans="1:234" hidden="1" x14ac:dyDescent="0.25">
      <c r="A861" s="643" t="s">
        <v>208</v>
      </c>
    </row>
    <row r="862" spans="1:234" ht="12.75" customHeight="1" x14ac:dyDescent="0.25">
      <c r="D862" s="4" t="s">
        <v>127</v>
      </c>
      <c r="E862" s="764" t="s">
        <v>1694</v>
      </c>
      <c r="F862" s="764"/>
      <c r="G862" s="764"/>
      <c r="H862" s="764"/>
      <c r="I862" s="764"/>
      <c r="J862" s="764"/>
      <c r="K862" s="764"/>
      <c r="L862" s="764"/>
      <c r="M862" s="764"/>
      <c r="N862" s="764"/>
      <c r="O862" s="764"/>
      <c r="P862" s="764"/>
      <c r="Q862" s="764"/>
    </row>
    <row r="863" spans="1:234" ht="12.75" customHeight="1" x14ac:dyDescent="0.25">
      <c r="D863" s="4"/>
      <c r="E863" s="892" t="s">
        <v>1698</v>
      </c>
      <c r="F863" s="892"/>
      <c r="G863" s="892"/>
      <c r="H863" s="892"/>
      <c r="I863" s="892"/>
      <c r="J863" s="892"/>
      <c r="K863" s="892"/>
      <c r="L863" s="892"/>
      <c r="M863" s="892"/>
      <c r="N863" s="892"/>
      <c r="O863" s="892"/>
      <c r="P863" s="892"/>
      <c r="Q863" s="892"/>
    </row>
    <row r="864" spans="1:234" ht="5.0999999999999996" customHeight="1" x14ac:dyDescent="0.25"/>
    <row r="865" spans="1:234" ht="5.0999999999999996" customHeight="1" x14ac:dyDescent="0.25">
      <c r="E865" s="676"/>
      <c r="F865" s="677"/>
      <c r="G865" s="677"/>
      <c r="H865" s="677"/>
      <c r="I865" s="677"/>
      <c r="J865" s="677"/>
      <c r="K865" s="677"/>
      <c r="L865" s="677"/>
      <c r="M865" s="677"/>
      <c r="N865" s="677"/>
      <c r="O865" s="677"/>
      <c r="P865" s="677"/>
      <c r="Q865" s="677"/>
    </row>
    <row r="866" spans="1:234" x14ac:dyDescent="0.25">
      <c r="E866" s="678" t="s">
        <v>1682</v>
      </c>
      <c r="F866" s="670"/>
      <c r="G866" s="670"/>
      <c r="H866" s="905">
        <f>E805</f>
        <v>0</v>
      </c>
      <c r="I866" s="906"/>
      <c r="J866" s="906"/>
      <c r="K866" s="906"/>
      <c r="L866" s="906"/>
      <c r="M866" s="906"/>
      <c r="N866" s="906"/>
      <c r="O866" s="906"/>
      <c r="P866" s="906"/>
      <c r="Q866" s="907"/>
    </row>
    <row r="867" spans="1:234" x14ac:dyDescent="0.25">
      <c r="E867" s="678" t="s">
        <v>1836</v>
      </c>
      <c r="F867" s="670"/>
      <c r="G867" s="670"/>
      <c r="H867" s="908" t="s">
        <v>1522</v>
      </c>
      <c r="I867" s="909"/>
      <c r="J867" s="909"/>
      <c r="K867" s="909"/>
      <c r="L867" s="909"/>
      <c r="M867" s="909"/>
      <c r="N867" s="909"/>
      <c r="O867" s="909"/>
      <c r="P867" s="909"/>
      <c r="Q867" s="910"/>
      <c r="T867" s="679" t="str">
        <f>IF(H867="","",H867)</f>
        <v/>
      </c>
    </row>
    <row r="868" spans="1:234" x14ac:dyDescent="0.25">
      <c r="E868" s="678" t="s">
        <v>1837</v>
      </c>
      <c r="F868" s="670"/>
      <c r="G868" s="670"/>
      <c r="H868" s="905" t="str">
        <f>IF(H867="","",INDEX(E811:E820,MATCH(H867,U811:U820,0)))</f>
        <v/>
      </c>
      <c r="I868" s="906"/>
      <c r="J868" s="906"/>
      <c r="K868" s="906"/>
      <c r="L868" s="906"/>
      <c r="M868" s="906"/>
      <c r="N868" s="906"/>
      <c r="O868" s="906"/>
      <c r="P868" s="906"/>
      <c r="Q868" s="907"/>
    </row>
    <row r="869" spans="1:234" x14ac:dyDescent="0.25">
      <c r="E869" s="678" t="s">
        <v>1838</v>
      </c>
      <c r="F869" s="670"/>
      <c r="G869" s="670"/>
      <c r="H869" s="916" t="str">
        <f>IF(H867="","",INDEX(N811:N820,MATCH(H867,U811:U820,0)))</f>
        <v/>
      </c>
      <c r="I869" s="916"/>
      <c r="J869" s="916"/>
      <c r="K869" s="916"/>
      <c r="L869" s="916"/>
      <c r="M869" s="916"/>
      <c r="N869" s="916"/>
      <c r="O869" s="916"/>
      <c r="P869" s="916"/>
      <c r="Q869" s="916"/>
      <c r="DR869" s="643" t="s">
        <v>1669</v>
      </c>
    </row>
    <row r="870" spans="1:234" x14ac:dyDescent="0.25">
      <c r="E870" s="678"/>
      <c r="F870" s="670"/>
      <c r="G870" s="670"/>
      <c r="H870" s="670"/>
      <c r="I870" s="670"/>
      <c r="J870" s="670"/>
      <c r="K870" s="670"/>
      <c r="L870" s="670"/>
      <c r="M870" s="670"/>
      <c r="N870" s="670"/>
      <c r="O870" s="670"/>
      <c r="P870" s="670"/>
      <c r="Q870" s="670"/>
      <c r="DR870" s="661"/>
      <c r="DS870" s="647">
        <v>2023</v>
      </c>
      <c r="DT870" s="647">
        <v>2024</v>
      </c>
      <c r="DU870" s="647">
        <v>2024</v>
      </c>
      <c r="DV870" s="647">
        <v>2024</v>
      </c>
      <c r="DW870" s="647">
        <v>2024</v>
      </c>
      <c r="DX870" s="647">
        <v>2024</v>
      </c>
      <c r="DY870" s="647">
        <v>2024</v>
      </c>
      <c r="DZ870" s="647">
        <v>2024</v>
      </c>
      <c r="EA870" s="647">
        <v>2024</v>
      </c>
      <c r="EB870" s="647">
        <v>2024</v>
      </c>
      <c r="EC870" s="647">
        <v>2024</v>
      </c>
      <c r="ED870" s="647">
        <v>2025</v>
      </c>
      <c r="EE870" s="647">
        <v>2025</v>
      </c>
      <c r="EF870" s="647">
        <v>2025</v>
      </c>
      <c r="EG870" s="647">
        <v>2025</v>
      </c>
      <c r="EH870" s="647">
        <v>2025</v>
      </c>
      <c r="EI870" s="647">
        <v>2025</v>
      </c>
      <c r="EJ870" s="647">
        <v>2025</v>
      </c>
      <c r="EK870" s="647">
        <v>2025</v>
      </c>
      <c r="EL870" s="647">
        <v>2025</v>
      </c>
      <c r="EM870" s="647">
        <v>2025</v>
      </c>
      <c r="EN870" s="647">
        <v>2026</v>
      </c>
      <c r="EO870" s="647">
        <v>2026</v>
      </c>
      <c r="EP870" s="647">
        <v>2026</v>
      </c>
      <c r="EQ870" s="647">
        <v>2026</v>
      </c>
      <c r="ER870" s="647">
        <v>2026</v>
      </c>
      <c r="ES870" s="647">
        <v>2026</v>
      </c>
      <c r="ET870" s="647">
        <v>2026</v>
      </c>
      <c r="EU870" s="647">
        <v>2026</v>
      </c>
      <c r="EV870" s="647">
        <v>2026</v>
      </c>
      <c r="EW870" s="647">
        <v>2026</v>
      </c>
      <c r="EX870" s="647">
        <v>2027</v>
      </c>
      <c r="EY870" s="647">
        <v>2027</v>
      </c>
      <c r="EZ870" s="647">
        <v>2027</v>
      </c>
      <c r="FA870" s="647">
        <v>2027</v>
      </c>
      <c r="FB870" s="647">
        <v>2027</v>
      </c>
      <c r="FC870" s="647">
        <v>2027</v>
      </c>
      <c r="FD870" s="647">
        <v>2027</v>
      </c>
      <c r="FE870" s="647">
        <v>2027</v>
      </c>
      <c r="FF870" s="647">
        <v>2027</v>
      </c>
      <c r="FG870" s="647">
        <v>2027</v>
      </c>
      <c r="FH870" s="647">
        <v>2028</v>
      </c>
      <c r="FI870" s="647">
        <v>2028</v>
      </c>
      <c r="FJ870" s="647">
        <v>2028</v>
      </c>
      <c r="FK870" s="647">
        <v>2028</v>
      </c>
      <c r="FL870" s="647">
        <v>2028</v>
      </c>
      <c r="FM870" s="647">
        <v>2028</v>
      </c>
      <c r="FN870" s="647">
        <v>2028</v>
      </c>
      <c r="FO870" s="647">
        <v>2028</v>
      </c>
      <c r="FP870" s="647">
        <v>2028</v>
      </c>
      <c r="FQ870" s="647">
        <v>2028</v>
      </c>
      <c r="FR870" s="647">
        <v>2029</v>
      </c>
      <c r="FS870" s="647">
        <v>2029</v>
      </c>
      <c r="FT870" s="647">
        <v>2029</v>
      </c>
      <c r="FU870" s="647">
        <v>2029</v>
      </c>
      <c r="FV870" s="647">
        <v>2029</v>
      </c>
      <c r="FW870" s="647">
        <v>2029</v>
      </c>
      <c r="FX870" s="647">
        <v>2029</v>
      </c>
      <c r="FY870" s="647">
        <v>2029</v>
      </c>
      <c r="FZ870" s="647">
        <v>2029</v>
      </c>
      <c r="GA870" s="647">
        <v>2029</v>
      </c>
      <c r="GB870" s="647">
        <v>2030</v>
      </c>
      <c r="GC870" s="647">
        <v>2030</v>
      </c>
      <c r="GD870" s="647">
        <v>2030</v>
      </c>
      <c r="GE870" s="647">
        <v>2030</v>
      </c>
      <c r="GF870" s="647">
        <v>2030</v>
      </c>
      <c r="GG870" s="647">
        <v>2030</v>
      </c>
      <c r="GH870" s="647">
        <v>2030</v>
      </c>
      <c r="GI870" s="647">
        <v>2030</v>
      </c>
      <c r="GJ870" s="647">
        <v>2030</v>
      </c>
      <c r="GK870" s="647">
        <v>2030</v>
      </c>
      <c r="GL870" s="747" t="s">
        <v>1662</v>
      </c>
      <c r="GO870" s="643" t="s">
        <v>1670</v>
      </c>
    </row>
    <row r="871" spans="1:234" s="643" customFormat="1" ht="24" customHeight="1" x14ac:dyDescent="0.25">
      <c r="B871" s="644"/>
      <c r="C871" s="644"/>
      <c r="D871" s="644"/>
      <c r="E871" s="678"/>
      <c r="F871" s="670"/>
      <c r="G871" s="680" t="s">
        <v>1679</v>
      </c>
      <c r="H871" s="681" t="s">
        <v>1685</v>
      </c>
      <c r="I871" s="681" t="s">
        <v>1651</v>
      </c>
      <c r="J871" s="681" t="s">
        <v>1683</v>
      </c>
      <c r="K871" s="681" t="s">
        <v>1684</v>
      </c>
      <c r="L871" s="681" t="s">
        <v>1436</v>
      </c>
      <c r="M871" s="683" t="s">
        <v>1690</v>
      </c>
      <c r="N871" s="697" t="str">
        <f>IF(G830="","/",G830)</f>
        <v>/</v>
      </c>
      <c r="O871" s="683" t="s">
        <v>410</v>
      </c>
      <c r="P871" s="697" t="str">
        <f>IF(G831="","/",G831)</f>
        <v>/</v>
      </c>
      <c r="Q871" s="698" t="s">
        <v>1725</v>
      </c>
      <c r="R871" s="644"/>
      <c r="DR871" s="662" t="s">
        <v>1665</v>
      </c>
      <c r="DS871" s="647" t="s">
        <v>1664</v>
      </c>
      <c r="DT871" s="647" t="str">
        <f t="shared" ref="DT871" si="3493">E834</f>
        <v/>
      </c>
      <c r="DU871" s="647" t="str">
        <f t="shared" ref="DU871" si="3494">F834</f>
        <v/>
      </c>
      <c r="DV871" s="647" t="str">
        <f t="shared" ref="DV871" si="3495">G834</f>
        <v/>
      </c>
      <c r="DW871" s="647" t="str">
        <f t="shared" ref="DW871" si="3496">H834</f>
        <v/>
      </c>
      <c r="DX871" s="647" t="str">
        <f t="shared" ref="DX871" si="3497">I834</f>
        <v/>
      </c>
      <c r="DY871" s="647" t="str">
        <f t="shared" ref="DY871" si="3498">J834</f>
        <v/>
      </c>
      <c r="DZ871" s="647" t="str">
        <f t="shared" ref="DZ871" si="3499">K834</f>
        <v/>
      </c>
      <c r="EA871" s="647" t="str">
        <f t="shared" ref="EA871" si="3500">L834</f>
        <v/>
      </c>
      <c r="EB871" s="647" t="str">
        <f t="shared" ref="EB871" si="3501">M834</f>
        <v/>
      </c>
      <c r="EC871" s="647" t="str">
        <f t="shared" ref="EC871" si="3502">N834</f>
        <v/>
      </c>
      <c r="ED871" s="647" t="str">
        <f t="shared" ref="ED871" si="3503">E834</f>
        <v/>
      </c>
      <c r="EE871" s="647" t="str">
        <f t="shared" ref="EE871" si="3504">F834</f>
        <v/>
      </c>
      <c r="EF871" s="647" t="str">
        <f t="shared" ref="EF871" si="3505">G834</f>
        <v/>
      </c>
      <c r="EG871" s="647" t="str">
        <f t="shared" ref="EG871" si="3506">H834</f>
        <v/>
      </c>
      <c r="EH871" s="647" t="str">
        <f t="shared" ref="EH871" si="3507">I834</f>
        <v/>
      </c>
      <c r="EI871" s="647" t="str">
        <f t="shared" ref="EI871" si="3508">J834</f>
        <v/>
      </c>
      <c r="EJ871" s="647" t="str">
        <f t="shared" ref="EJ871" si="3509">K834</f>
        <v/>
      </c>
      <c r="EK871" s="647" t="str">
        <f t="shared" ref="EK871" si="3510">L834</f>
        <v/>
      </c>
      <c r="EL871" s="647" t="str">
        <f t="shared" ref="EL871" si="3511">M834</f>
        <v/>
      </c>
      <c r="EM871" s="647" t="str">
        <f t="shared" ref="EM871" si="3512">N834</f>
        <v/>
      </c>
      <c r="EN871" s="647" t="str">
        <f t="shared" ref="EN871" si="3513">E834</f>
        <v/>
      </c>
      <c r="EO871" s="647" t="str">
        <f t="shared" ref="EO871" si="3514">F834</f>
        <v/>
      </c>
      <c r="EP871" s="647" t="str">
        <f t="shared" ref="EP871" si="3515">G834</f>
        <v/>
      </c>
      <c r="EQ871" s="647" t="str">
        <f t="shared" ref="EQ871" si="3516">H834</f>
        <v/>
      </c>
      <c r="ER871" s="647" t="str">
        <f t="shared" ref="ER871" si="3517">I834</f>
        <v/>
      </c>
      <c r="ES871" s="647" t="str">
        <f t="shared" ref="ES871" si="3518">J834</f>
        <v/>
      </c>
      <c r="ET871" s="647" t="str">
        <f t="shared" ref="ET871" si="3519">K834</f>
        <v/>
      </c>
      <c r="EU871" s="647" t="str">
        <f t="shared" ref="EU871" si="3520">L834</f>
        <v/>
      </c>
      <c r="EV871" s="647" t="str">
        <f t="shared" ref="EV871" si="3521">M834</f>
        <v/>
      </c>
      <c r="EW871" s="647" t="str">
        <f t="shared" ref="EW871" si="3522">N834</f>
        <v/>
      </c>
      <c r="EX871" s="647" t="str">
        <f t="shared" ref="EX871" si="3523">E834</f>
        <v/>
      </c>
      <c r="EY871" s="647" t="str">
        <f t="shared" ref="EY871" si="3524">F834</f>
        <v/>
      </c>
      <c r="EZ871" s="647" t="str">
        <f t="shared" ref="EZ871" si="3525">G834</f>
        <v/>
      </c>
      <c r="FA871" s="647" t="str">
        <f t="shared" ref="FA871" si="3526">H834</f>
        <v/>
      </c>
      <c r="FB871" s="647" t="str">
        <f t="shared" ref="FB871" si="3527">I834</f>
        <v/>
      </c>
      <c r="FC871" s="647" t="str">
        <f t="shared" ref="FC871" si="3528">J834</f>
        <v/>
      </c>
      <c r="FD871" s="647" t="str">
        <f t="shared" ref="FD871" si="3529">K834</f>
        <v/>
      </c>
      <c r="FE871" s="647" t="str">
        <f t="shared" ref="FE871" si="3530">L834</f>
        <v/>
      </c>
      <c r="FF871" s="647" t="str">
        <f t="shared" ref="FF871" si="3531">M834</f>
        <v/>
      </c>
      <c r="FG871" s="647" t="str">
        <f t="shared" ref="FG871" si="3532">N834</f>
        <v/>
      </c>
      <c r="FH871" s="647" t="str">
        <f t="shared" ref="FH871" si="3533">E834</f>
        <v/>
      </c>
      <c r="FI871" s="647" t="str">
        <f t="shared" ref="FI871" si="3534">F834</f>
        <v/>
      </c>
      <c r="FJ871" s="647" t="str">
        <f t="shared" ref="FJ871" si="3535">G834</f>
        <v/>
      </c>
      <c r="FK871" s="647" t="str">
        <f t="shared" ref="FK871" si="3536">H834</f>
        <v/>
      </c>
      <c r="FL871" s="647" t="str">
        <f t="shared" ref="FL871" si="3537">I834</f>
        <v/>
      </c>
      <c r="FM871" s="647" t="str">
        <f t="shared" ref="FM871" si="3538">J834</f>
        <v/>
      </c>
      <c r="FN871" s="647" t="str">
        <f t="shared" ref="FN871" si="3539">K834</f>
        <v/>
      </c>
      <c r="FO871" s="647" t="str">
        <f t="shared" ref="FO871" si="3540">L834</f>
        <v/>
      </c>
      <c r="FP871" s="647" t="str">
        <f t="shared" ref="FP871" si="3541">M834</f>
        <v/>
      </c>
      <c r="FQ871" s="647" t="str">
        <f t="shared" ref="FQ871" si="3542">N834</f>
        <v/>
      </c>
      <c r="FR871" s="647" t="str">
        <f t="shared" ref="FR871" si="3543">E834</f>
        <v/>
      </c>
      <c r="FS871" s="647" t="str">
        <f t="shared" ref="FS871" si="3544">F834</f>
        <v/>
      </c>
      <c r="FT871" s="647" t="str">
        <f t="shared" ref="FT871" si="3545">G834</f>
        <v/>
      </c>
      <c r="FU871" s="647" t="str">
        <f t="shared" ref="FU871" si="3546">H834</f>
        <v/>
      </c>
      <c r="FV871" s="647" t="str">
        <f t="shared" ref="FV871" si="3547">I834</f>
        <v/>
      </c>
      <c r="FW871" s="647" t="str">
        <f t="shared" ref="FW871" si="3548">J834</f>
        <v/>
      </c>
      <c r="FX871" s="647" t="str">
        <f t="shared" ref="FX871" si="3549">K834</f>
        <v/>
      </c>
      <c r="FY871" s="647" t="str">
        <f t="shared" ref="FY871" si="3550">L834</f>
        <v/>
      </c>
      <c r="FZ871" s="647" t="str">
        <f t="shared" ref="FZ871" si="3551">M834</f>
        <v/>
      </c>
      <c r="GA871" s="647" t="str">
        <f t="shared" ref="GA871" si="3552">N834</f>
        <v/>
      </c>
      <c r="GB871" s="647" t="str">
        <f t="shared" ref="GB871" si="3553">E834</f>
        <v/>
      </c>
      <c r="GC871" s="647" t="str">
        <f t="shared" ref="GC871" si="3554">F834</f>
        <v/>
      </c>
      <c r="GD871" s="647" t="str">
        <f t="shared" ref="GD871" si="3555">G834</f>
        <v/>
      </c>
      <c r="GE871" s="647" t="str">
        <f t="shared" ref="GE871" si="3556">H834</f>
        <v/>
      </c>
      <c r="GF871" s="647" t="str">
        <f t="shared" ref="GF871" si="3557">I834</f>
        <v/>
      </c>
      <c r="GG871" s="647" t="str">
        <f t="shared" ref="GG871" si="3558">J834</f>
        <v/>
      </c>
      <c r="GH871" s="647" t="str">
        <f t="shared" ref="GH871" si="3559">K834</f>
        <v/>
      </c>
      <c r="GI871" s="647" t="str">
        <f t="shared" ref="GI871" si="3560">L834</f>
        <v/>
      </c>
      <c r="GJ871" s="647" t="str">
        <f t="shared" ref="GJ871" si="3561">M834</f>
        <v/>
      </c>
      <c r="GK871" s="647" t="str">
        <f t="shared" ref="GK871" si="3562">N834</f>
        <v/>
      </c>
      <c r="GL871" s="748"/>
      <c r="GN871" s="662" t="s">
        <v>1665</v>
      </c>
      <c r="GO871" s="646" t="s">
        <v>1664</v>
      </c>
      <c r="GP871" s="646" t="str">
        <f t="shared" ref="GP871" si="3563">E834</f>
        <v/>
      </c>
      <c r="GQ871" s="646" t="str">
        <f t="shared" ref="GQ871" si="3564">F834</f>
        <v/>
      </c>
      <c r="GR871" s="646" t="str">
        <f t="shared" ref="GR871" si="3565">G834</f>
        <v/>
      </c>
      <c r="GS871" s="646" t="str">
        <f t="shared" ref="GS871" si="3566">H834</f>
        <v/>
      </c>
      <c r="GT871" s="646" t="str">
        <f t="shared" ref="GT871" si="3567">I834</f>
        <v/>
      </c>
      <c r="GU871" s="646" t="str">
        <f t="shared" ref="GU871" si="3568">J834</f>
        <v/>
      </c>
      <c r="GV871" s="646" t="str">
        <f t="shared" ref="GV871" si="3569">K834</f>
        <v/>
      </c>
      <c r="GW871" s="646" t="str">
        <f t="shared" ref="GW871" si="3570">L834</f>
        <v/>
      </c>
      <c r="GX871" s="646" t="str">
        <f t="shared" ref="GX871" si="3571">M834</f>
        <v/>
      </c>
      <c r="GY871" s="646" t="str">
        <f t="shared" ref="GY871" si="3572">N834</f>
        <v/>
      </c>
      <c r="GZ871" s="646" t="s">
        <v>1662</v>
      </c>
      <c r="HM871" s="644"/>
      <c r="HN871" s="644"/>
      <c r="HO871" s="644"/>
      <c r="HP871" s="644"/>
      <c r="HQ871" s="644"/>
      <c r="HR871" s="644"/>
      <c r="HS871" s="644"/>
      <c r="HT871" s="644"/>
      <c r="HU871" s="644"/>
      <c r="HV871" s="644"/>
      <c r="HW871" s="644"/>
      <c r="HX871" s="644"/>
      <c r="HY871" s="644"/>
      <c r="HZ871" s="644"/>
    </row>
    <row r="872" spans="1:234" s="643" customFormat="1" hidden="1" x14ac:dyDescent="0.25">
      <c r="A872" s="643" t="s">
        <v>208</v>
      </c>
      <c r="B872" s="644"/>
      <c r="C872" s="644"/>
      <c r="D872" s="644"/>
      <c r="E872" s="678"/>
      <c r="F872" s="670"/>
      <c r="G872" s="670"/>
      <c r="H872" s="670"/>
      <c r="I872" s="670"/>
      <c r="J872" s="670"/>
      <c r="K872" s="670"/>
      <c r="L872" s="670"/>
      <c r="M872" s="670"/>
      <c r="N872" s="670"/>
      <c r="O872" s="670"/>
      <c r="P872" s="670"/>
      <c r="Q872" s="670"/>
      <c r="R872" s="682"/>
      <c r="DR872" s="749">
        <v>2023</v>
      </c>
      <c r="DS872" s="665">
        <f t="shared" ref="DS872:GD875" si="3573">DS841-DS853</f>
        <v>0</v>
      </c>
      <c r="DT872" s="665">
        <f t="shared" si="3573"/>
        <v>0</v>
      </c>
      <c r="DU872" s="665">
        <f t="shared" si="3573"/>
        <v>0</v>
      </c>
      <c r="DV872" s="665">
        <f t="shared" si="3573"/>
        <v>0</v>
      </c>
      <c r="DW872" s="665">
        <f t="shared" si="3573"/>
        <v>0</v>
      </c>
      <c r="DX872" s="665">
        <f t="shared" si="3573"/>
        <v>0</v>
      </c>
      <c r="DY872" s="665">
        <f t="shared" si="3573"/>
        <v>0</v>
      </c>
      <c r="DZ872" s="665">
        <f t="shared" si="3573"/>
        <v>0</v>
      </c>
      <c r="EA872" s="665">
        <f t="shared" si="3573"/>
        <v>0</v>
      </c>
      <c r="EB872" s="665">
        <f t="shared" si="3573"/>
        <v>0</v>
      </c>
      <c r="EC872" s="665">
        <f t="shared" si="3573"/>
        <v>0</v>
      </c>
      <c r="ED872" s="665">
        <f t="shared" si="3573"/>
        <v>0</v>
      </c>
      <c r="EE872" s="665">
        <f t="shared" si="3573"/>
        <v>0</v>
      </c>
      <c r="EF872" s="665">
        <f t="shared" si="3573"/>
        <v>0</v>
      </c>
      <c r="EG872" s="665">
        <f t="shared" si="3573"/>
        <v>0</v>
      </c>
      <c r="EH872" s="665">
        <f t="shared" si="3573"/>
        <v>0</v>
      </c>
      <c r="EI872" s="665">
        <f t="shared" si="3573"/>
        <v>0</v>
      </c>
      <c r="EJ872" s="665">
        <f t="shared" si="3573"/>
        <v>0</v>
      </c>
      <c r="EK872" s="665">
        <f t="shared" si="3573"/>
        <v>0</v>
      </c>
      <c r="EL872" s="665">
        <f t="shared" si="3573"/>
        <v>0</v>
      </c>
      <c r="EM872" s="665">
        <f t="shared" si="3573"/>
        <v>0</v>
      </c>
      <c r="EN872" s="665">
        <f t="shared" si="3573"/>
        <v>0</v>
      </c>
      <c r="EO872" s="665">
        <f t="shared" si="3573"/>
        <v>0</v>
      </c>
      <c r="EP872" s="665">
        <f t="shared" si="3573"/>
        <v>0</v>
      </c>
      <c r="EQ872" s="665">
        <f t="shared" si="3573"/>
        <v>0</v>
      </c>
      <c r="ER872" s="665">
        <f t="shared" si="3573"/>
        <v>0</v>
      </c>
      <c r="ES872" s="665">
        <f t="shared" si="3573"/>
        <v>0</v>
      </c>
      <c r="ET872" s="665">
        <f t="shared" si="3573"/>
        <v>0</v>
      </c>
      <c r="EU872" s="665">
        <f t="shared" si="3573"/>
        <v>0</v>
      </c>
      <c r="EV872" s="665">
        <f t="shared" si="3573"/>
        <v>0</v>
      </c>
      <c r="EW872" s="665">
        <f t="shared" si="3573"/>
        <v>0</v>
      </c>
      <c r="EX872" s="665">
        <f t="shared" si="3573"/>
        <v>0</v>
      </c>
      <c r="EY872" s="665">
        <f t="shared" si="3573"/>
        <v>0</v>
      </c>
      <c r="EZ872" s="665">
        <f t="shared" si="3573"/>
        <v>0</v>
      </c>
      <c r="FA872" s="665">
        <f t="shared" si="3573"/>
        <v>0</v>
      </c>
      <c r="FB872" s="665">
        <f t="shared" si="3573"/>
        <v>0</v>
      </c>
      <c r="FC872" s="665">
        <f t="shared" si="3573"/>
        <v>0</v>
      </c>
      <c r="FD872" s="665">
        <f t="shared" si="3573"/>
        <v>0</v>
      </c>
      <c r="FE872" s="665">
        <f t="shared" si="3573"/>
        <v>0</v>
      </c>
      <c r="FF872" s="665">
        <f t="shared" si="3573"/>
        <v>0</v>
      </c>
      <c r="FG872" s="665">
        <f t="shared" si="3573"/>
        <v>0</v>
      </c>
      <c r="FH872" s="665">
        <f t="shared" si="3573"/>
        <v>0</v>
      </c>
      <c r="FI872" s="665">
        <f t="shared" si="3573"/>
        <v>0</v>
      </c>
      <c r="FJ872" s="665">
        <f t="shared" si="3573"/>
        <v>0</v>
      </c>
      <c r="FK872" s="665">
        <f t="shared" si="3573"/>
        <v>0</v>
      </c>
      <c r="FL872" s="665">
        <f t="shared" si="3573"/>
        <v>0</v>
      </c>
      <c r="FM872" s="665">
        <f t="shared" si="3573"/>
        <v>0</v>
      </c>
      <c r="FN872" s="665">
        <f t="shared" si="3573"/>
        <v>0</v>
      </c>
      <c r="FO872" s="665">
        <f t="shared" si="3573"/>
        <v>0</v>
      </c>
      <c r="FP872" s="665">
        <f t="shared" si="3573"/>
        <v>0</v>
      </c>
      <c r="FQ872" s="665">
        <f t="shared" si="3573"/>
        <v>0</v>
      </c>
      <c r="FR872" s="665">
        <f t="shared" si="3573"/>
        <v>0</v>
      </c>
      <c r="FS872" s="665">
        <f t="shared" si="3573"/>
        <v>0</v>
      </c>
      <c r="FT872" s="665">
        <f t="shared" si="3573"/>
        <v>0</v>
      </c>
      <c r="FU872" s="665">
        <f t="shared" si="3573"/>
        <v>0</v>
      </c>
      <c r="FV872" s="665">
        <f t="shared" si="3573"/>
        <v>0</v>
      </c>
      <c r="FW872" s="665">
        <f t="shared" si="3573"/>
        <v>0</v>
      </c>
      <c r="FX872" s="665">
        <f t="shared" si="3573"/>
        <v>0</v>
      </c>
      <c r="FY872" s="665">
        <f t="shared" si="3573"/>
        <v>0</v>
      </c>
      <c r="FZ872" s="665">
        <f t="shared" si="3573"/>
        <v>0</v>
      </c>
      <c r="GA872" s="665">
        <f t="shared" si="3573"/>
        <v>0</v>
      </c>
      <c r="GB872" s="665">
        <f t="shared" si="3573"/>
        <v>0</v>
      </c>
      <c r="GC872" s="665">
        <f t="shared" si="3573"/>
        <v>0</v>
      </c>
      <c r="GD872" s="665">
        <f t="shared" si="3573"/>
        <v>0</v>
      </c>
      <c r="GE872" s="665">
        <f t="shared" ref="GE872:GK872" si="3574">GE841-GE853</f>
        <v>0</v>
      </c>
      <c r="GF872" s="665">
        <f t="shared" si="3574"/>
        <v>0</v>
      </c>
      <c r="GG872" s="665">
        <f t="shared" si="3574"/>
        <v>0</v>
      </c>
      <c r="GH872" s="665">
        <f t="shared" si="3574"/>
        <v>0</v>
      </c>
      <c r="GI872" s="665">
        <f t="shared" si="3574"/>
        <v>0</v>
      </c>
      <c r="GJ872" s="665">
        <f t="shared" si="3574"/>
        <v>0</v>
      </c>
      <c r="GK872" s="665">
        <f t="shared" si="3574"/>
        <v>0</v>
      </c>
      <c r="GL872" s="665" t="b">
        <f>SUM(DS872:GK872)+SUM(Y835:AH835)-SUM(HB853:HK853)=Q835</f>
        <v>1</v>
      </c>
      <c r="GN872" s="749">
        <v>2023</v>
      </c>
      <c r="GO872" s="664">
        <f>SUMIF(DS840:GK840,GO840,DS872:GK872)</f>
        <v>0</v>
      </c>
      <c r="GP872" s="668">
        <f>SUMIF(DS840:GK840,GP840,DS872:GK872)</f>
        <v>0</v>
      </c>
      <c r="GQ872" s="668">
        <f>SUMIF(DS840:GK840,GQ840,DS872:GK872)</f>
        <v>0</v>
      </c>
      <c r="GR872" s="668">
        <f>SUMIF(DS840:GK840,GR840,DS872:GK872)</f>
        <v>0</v>
      </c>
      <c r="GS872" s="668">
        <f>SUMIF(DS840:GK840,GS840,DS872:GK872)</f>
        <v>0</v>
      </c>
      <c r="GT872" s="668">
        <f>SUMIF(DS840:GK840,GT840,DS872:GK872)</f>
        <v>0</v>
      </c>
      <c r="GU872" s="668">
        <f>SUMIF(DS840:GK840,GU840,DS872:GK872)</f>
        <v>0</v>
      </c>
      <c r="GV872" s="668">
        <f>SUMIF(DS840:GK840,GV840,DS872:GK872)</f>
        <v>0</v>
      </c>
      <c r="GW872" s="668">
        <f>SUMIF(DS840:GK840,GW840,DS872:GK872)</f>
        <v>0</v>
      </c>
      <c r="GX872" s="668">
        <f>SUMIF(DS840:GK840,GX840,DS872:GK872)</f>
        <v>0</v>
      </c>
      <c r="GY872" s="668">
        <f>SUMIF(DS840:GK840,GY840,DS872:GK872)</f>
        <v>0</v>
      </c>
      <c r="GZ872" s="646" t="b">
        <f>SUM(GO872:GY872)-SUM(HB853:HK853)=(Q835-SUM(Y835:AH835))</f>
        <v>1</v>
      </c>
      <c r="HM872" s="682"/>
      <c r="HN872" s="682"/>
      <c r="HO872" s="682"/>
      <c r="HP872" s="682"/>
      <c r="HQ872" s="682"/>
      <c r="HR872" s="682"/>
      <c r="HS872" s="682"/>
      <c r="HT872" s="682"/>
      <c r="HU872" s="682"/>
      <c r="HV872" s="682"/>
      <c r="HW872" s="682"/>
      <c r="HX872" s="682"/>
      <c r="HY872" s="682"/>
      <c r="HZ872" s="682"/>
    </row>
    <row r="873" spans="1:234" s="643" customFormat="1" x14ac:dyDescent="0.25">
      <c r="B873" s="644"/>
      <c r="C873" s="644"/>
      <c r="D873" s="644"/>
      <c r="E873" s="678"/>
      <c r="F873" s="670"/>
      <c r="G873" s="652">
        <v>2024</v>
      </c>
      <c r="H873" s="656">
        <f>IF(G873&gt;CNTR_ReportingYear,"",INDEX(E836:N836,MATCH(T867,E834:N834,0)))</f>
        <v>0</v>
      </c>
      <c r="I873" s="656">
        <f>IF(G873&gt;CNTR_ReportingYear,"",INDEX(GP873:GY879,MATCH(G873,GN873:GN879,0),MATCH(T867,GP871:GY871,0))-INDEX(HB854:HK860,MATCH(G873,GN854:GN860,0),MATCH(T867,HB852:HK852,0))+INDEX(Y835:AH836,MATCH(G873,D835:D836,0),MATCH(T867,Y834:AH834,0)))</f>
        <v>0</v>
      </c>
      <c r="J873" s="656">
        <f>IF(G873&gt;CNTR_ReportingYear,"",SUMIFS(AX841:DP841,AX840:DP840,T867))</f>
        <v>0</v>
      </c>
      <c r="K873" s="656">
        <f>IF(G873&gt;CNTR_ReportingYear,"",SUMIFS(AX842:DP842,AX840:DP840,T867))</f>
        <v>0</v>
      </c>
      <c r="L873" s="656">
        <f>IF(G873&gt;CNTR_ReportingYear,"",INDEX(GP854:GY860,MATCH(G873,GN854:GN860,0),MATCH(T867,GP852:GY852,0))+INDEX(HB854:HK860,MATCH(G873,GN854:GN860,0),MATCH(T867,HB852:HK852,0)))</f>
        <v>0</v>
      </c>
      <c r="M873" s="674"/>
      <c r="N873" s="588" t="str">
        <f>H871</f>
        <v>Purchase</v>
      </c>
      <c r="O873" s="917" t="s">
        <v>1688</v>
      </c>
      <c r="P873" s="917"/>
      <c r="Q873" s="917"/>
      <c r="R873" s="674"/>
      <c r="DR873" s="749">
        <v>2024</v>
      </c>
      <c r="DS873" s="665">
        <f t="shared" si="3573"/>
        <v>0</v>
      </c>
      <c r="DT873" s="665">
        <f t="shared" si="3573"/>
        <v>0</v>
      </c>
      <c r="DU873" s="665">
        <f t="shared" si="3573"/>
        <v>0</v>
      </c>
      <c r="DV873" s="665">
        <f t="shared" si="3573"/>
        <v>0</v>
      </c>
      <c r="DW873" s="665">
        <f t="shared" si="3573"/>
        <v>0</v>
      </c>
      <c r="DX873" s="665">
        <f t="shared" si="3573"/>
        <v>0</v>
      </c>
      <c r="DY873" s="665">
        <f t="shared" si="3573"/>
        <v>0</v>
      </c>
      <c r="DZ873" s="665">
        <f t="shared" si="3573"/>
        <v>0</v>
      </c>
      <c r="EA873" s="665">
        <f t="shared" si="3573"/>
        <v>0</v>
      </c>
      <c r="EB873" s="665">
        <f t="shared" si="3573"/>
        <v>0</v>
      </c>
      <c r="EC873" s="665">
        <f t="shared" si="3573"/>
        <v>0</v>
      </c>
      <c r="ED873" s="665">
        <f t="shared" si="3573"/>
        <v>0</v>
      </c>
      <c r="EE873" s="665">
        <f t="shared" si="3573"/>
        <v>0</v>
      </c>
      <c r="EF873" s="665">
        <f t="shared" si="3573"/>
        <v>0</v>
      </c>
      <c r="EG873" s="665">
        <f t="shared" si="3573"/>
        <v>0</v>
      </c>
      <c r="EH873" s="665">
        <f t="shared" si="3573"/>
        <v>0</v>
      </c>
      <c r="EI873" s="665">
        <f t="shared" si="3573"/>
        <v>0</v>
      </c>
      <c r="EJ873" s="665">
        <f t="shared" si="3573"/>
        <v>0</v>
      </c>
      <c r="EK873" s="665">
        <f t="shared" si="3573"/>
        <v>0</v>
      </c>
      <c r="EL873" s="665">
        <f t="shared" si="3573"/>
        <v>0</v>
      </c>
      <c r="EM873" s="665">
        <f t="shared" si="3573"/>
        <v>0</v>
      </c>
      <c r="EN873" s="665">
        <f t="shared" si="3573"/>
        <v>0</v>
      </c>
      <c r="EO873" s="665">
        <f t="shared" si="3573"/>
        <v>0</v>
      </c>
      <c r="EP873" s="665">
        <f t="shared" si="3573"/>
        <v>0</v>
      </c>
      <c r="EQ873" s="665">
        <f t="shared" si="3573"/>
        <v>0</v>
      </c>
      <c r="ER873" s="665">
        <f t="shared" si="3573"/>
        <v>0</v>
      </c>
      <c r="ES873" s="665">
        <f t="shared" si="3573"/>
        <v>0</v>
      </c>
      <c r="ET873" s="665">
        <f t="shared" si="3573"/>
        <v>0</v>
      </c>
      <c r="EU873" s="665">
        <f t="shared" si="3573"/>
        <v>0</v>
      </c>
      <c r="EV873" s="665">
        <f t="shared" si="3573"/>
        <v>0</v>
      </c>
      <c r="EW873" s="665">
        <f t="shared" si="3573"/>
        <v>0</v>
      </c>
      <c r="EX873" s="665">
        <f t="shared" si="3573"/>
        <v>0</v>
      </c>
      <c r="EY873" s="665">
        <f t="shared" si="3573"/>
        <v>0</v>
      </c>
      <c r="EZ873" s="665">
        <f t="shared" si="3573"/>
        <v>0</v>
      </c>
      <c r="FA873" s="665">
        <f t="shared" si="3573"/>
        <v>0</v>
      </c>
      <c r="FB873" s="665">
        <f t="shared" si="3573"/>
        <v>0</v>
      </c>
      <c r="FC873" s="665">
        <f t="shared" si="3573"/>
        <v>0</v>
      </c>
      <c r="FD873" s="665">
        <f t="shared" si="3573"/>
        <v>0</v>
      </c>
      <c r="FE873" s="665">
        <f t="shared" si="3573"/>
        <v>0</v>
      </c>
      <c r="FF873" s="665">
        <f t="shared" si="3573"/>
        <v>0</v>
      </c>
      <c r="FG873" s="665">
        <f t="shared" si="3573"/>
        <v>0</v>
      </c>
      <c r="FH873" s="665">
        <f t="shared" si="3573"/>
        <v>0</v>
      </c>
      <c r="FI873" s="665">
        <f t="shared" si="3573"/>
        <v>0</v>
      </c>
      <c r="FJ873" s="665">
        <f t="shared" si="3573"/>
        <v>0</v>
      </c>
      <c r="FK873" s="665">
        <f t="shared" si="3573"/>
        <v>0</v>
      </c>
      <c r="FL873" s="665">
        <f t="shared" si="3573"/>
        <v>0</v>
      </c>
      <c r="FM873" s="665">
        <f t="shared" si="3573"/>
        <v>0</v>
      </c>
      <c r="FN873" s="665">
        <f t="shared" si="3573"/>
        <v>0</v>
      </c>
      <c r="FO873" s="665">
        <f t="shared" si="3573"/>
        <v>0</v>
      </c>
      <c r="FP873" s="665">
        <f t="shared" si="3573"/>
        <v>0</v>
      </c>
      <c r="FQ873" s="665">
        <f t="shared" si="3573"/>
        <v>0</v>
      </c>
      <c r="FR873" s="665">
        <f t="shared" si="3573"/>
        <v>0</v>
      </c>
      <c r="FS873" s="665">
        <f t="shared" si="3573"/>
        <v>0</v>
      </c>
      <c r="FT873" s="665">
        <f t="shared" si="3573"/>
        <v>0</v>
      </c>
      <c r="FU873" s="665">
        <f t="shared" si="3573"/>
        <v>0</v>
      </c>
      <c r="FV873" s="665">
        <f t="shared" si="3573"/>
        <v>0</v>
      </c>
      <c r="FW873" s="665">
        <f t="shared" si="3573"/>
        <v>0</v>
      </c>
      <c r="FX873" s="665">
        <f t="shared" si="3573"/>
        <v>0</v>
      </c>
      <c r="FY873" s="665">
        <f t="shared" si="3573"/>
        <v>0</v>
      </c>
      <c r="FZ873" s="665">
        <f t="shared" si="3573"/>
        <v>0</v>
      </c>
      <c r="GA873" s="665">
        <f t="shared" si="3573"/>
        <v>0</v>
      </c>
      <c r="GB873" s="665">
        <f t="shared" si="3573"/>
        <v>0</v>
      </c>
      <c r="GC873" s="665">
        <f t="shared" si="3573"/>
        <v>0</v>
      </c>
      <c r="GD873" s="665">
        <f t="shared" si="3573"/>
        <v>0</v>
      </c>
      <c r="GE873" s="665">
        <f t="shared" ref="GE873:GK873" si="3575">GE842-GE854</f>
        <v>0</v>
      </c>
      <c r="GF873" s="665">
        <f t="shared" si="3575"/>
        <v>0</v>
      </c>
      <c r="GG873" s="665">
        <f t="shared" si="3575"/>
        <v>0</v>
      </c>
      <c r="GH873" s="665">
        <f t="shared" si="3575"/>
        <v>0</v>
      </c>
      <c r="GI873" s="665">
        <f t="shared" si="3575"/>
        <v>0</v>
      </c>
      <c r="GJ873" s="665">
        <f t="shared" si="3575"/>
        <v>0</v>
      </c>
      <c r="GK873" s="665">
        <f t="shared" si="3575"/>
        <v>0</v>
      </c>
      <c r="GL873" s="665" t="b">
        <f>SUM(DS873:GK873)+SUM(Y836:AH836)-SUM(HB854:HK854)=Q836</f>
        <v>1</v>
      </c>
      <c r="GN873" s="749">
        <v>2024</v>
      </c>
      <c r="GO873" s="664">
        <f>SUMIF(DS840:GK840,GO840,DS873:GK873)</f>
        <v>0</v>
      </c>
      <c r="GP873" s="668">
        <f>SUMIF(DS840:GK840,GP840,DS873:GK873)</f>
        <v>0</v>
      </c>
      <c r="GQ873" s="668">
        <f>SUMIF(DS840:GK840,GQ840,DS873:GK873)</f>
        <v>0</v>
      </c>
      <c r="GR873" s="668">
        <f>SUMIF(DS840:GK840,GR840,DS873:GK873)</f>
        <v>0</v>
      </c>
      <c r="GS873" s="668">
        <f>SUMIF(DS840:GK840,GS840,DS873:GK873)</f>
        <v>0</v>
      </c>
      <c r="GT873" s="668">
        <f>SUMIF(DS840:GK840,GT840,DS873:GK873)</f>
        <v>0</v>
      </c>
      <c r="GU873" s="668">
        <f>SUMIF(DS840:GK840,GU840,DS873:GK873)</f>
        <v>0</v>
      </c>
      <c r="GV873" s="668">
        <f>SUMIF(DS840:GK840,GV840,DS873:GK873)</f>
        <v>0</v>
      </c>
      <c r="GW873" s="668">
        <f>SUMIF(DS840:GK840,GW840,DS873:GK873)</f>
        <v>0</v>
      </c>
      <c r="GX873" s="668">
        <f>SUMIF(DS840:GK840,GX840,DS873:GK873)</f>
        <v>0</v>
      </c>
      <c r="GY873" s="668">
        <f>SUMIF(DS840:GK840,GY840,DS873:GK873)</f>
        <v>0</v>
      </c>
      <c r="GZ873" s="646" t="b">
        <f>SUM(GO873:GY873)-SUM(HB854:HK854)=(Q836-SUM(Y836:AH836))</f>
        <v>1</v>
      </c>
      <c r="HM873" s="674"/>
      <c r="HN873" s="674"/>
      <c r="HO873" s="674"/>
      <c r="HP873" s="674"/>
      <c r="HQ873" s="674"/>
      <c r="HR873" s="674"/>
      <c r="HS873" s="674"/>
      <c r="HT873" s="674"/>
      <c r="HU873" s="674"/>
      <c r="HV873" s="674"/>
      <c r="HW873" s="674"/>
      <c r="HX873" s="674"/>
      <c r="HY873" s="674"/>
      <c r="HZ873" s="674"/>
    </row>
    <row r="874" spans="1:234" s="643" customFormat="1" x14ac:dyDescent="0.25">
      <c r="B874" s="644"/>
      <c r="C874" s="644"/>
      <c r="D874" s="644"/>
      <c r="E874" s="678"/>
      <c r="F874" s="670"/>
      <c r="G874" s="644"/>
      <c r="H874" s="644"/>
      <c r="I874" s="644"/>
      <c r="J874" s="644"/>
      <c r="K874" s="644"/>
      <c r="L874" s="644"/>
      <c r="M874" s="674"/>
      <c r="N874" s="588" t="str">
        <f>I871</f>
        <v>Consumption</v>
      </c>
      <c r="O874" s="918" t="s">
        <v>1687</v>
      </c>
      <c r="P874" s="918"/>
      <c r="Q874" s="918"/>
      <c r="R874" s="674"/>
      <c r="DR874" s="749">
        <v>2025</v>
      </c>
      <c r="DS874" s="665" t="e">
        <f t="shared" si="3573"/>
        <v>#REF!</v>
      </c>
      <c r="DT874" s="665" t="e">
        <f t="shared" si="3573"/>
        <v>#N/A</v>
      </c>
      <c r="DU874" s="665" t="e">
        <f t="shared" si="3573"/>
        <v>#N/A</v>
      </c>
      <c r="DV874" s="665" t="e">
        <f t="shared" si="3573"/>
        <v>#N/A</v>
      </c>
      <c r="DW874" s="665" t="e">
        <f t="shared" si="3573"/>
        <v>#N/A</v>
      </c>
      <c r="DX874" s="665" t="e">
        <f t="shared" si="3573"/>
        <v>#N/A</v>
      </c>
      <c r="DY874" s="665" t="e">
        <f t="shared" si="3573"/>
        <v>#N/A</v>
      </c>
      <c r="DZ874" s="665" t="e">
        <f t="shared" si="3573"/>
        <v>#N/A</v>
      </c>
      <c r="EA874" s="665" t="e">
        <f t="shared" si="3573"/>
        <v>#N/A</v>
      </c>
      <c r="EB874" s="665" t="e">
        <f t="shared" si="3573"/>
        <v>#N/A</v>
      </c>
      <c r="EC874" s="665" t="e">
        <f t="shared" si="3573"/>
        <v>#N/A</v>
      </c>
      <c r="ED874" s="665" t="e">
        <f t="shared" si="3573"/>
        <v>#N/A</v>
      </c>
      <c r="EE874" s="665" t="e">
        <f t="shared" si="3573"/>
        <v>#N/A</v>
      </c>
      <c r="EF874" s="665" t="e">
        <f t="shared" si="3573"/>
        <v>#N/A</v>
      </c>
      <c r="EG874" s="665" t="e">
        <f t="shared" si="3573"/>
        <v>#N/A</v>
      </c>
      <c r="EH874" s="665" t="e">
        <f t="shared" si="3573"/>
        <v>#N/A</v>
      </c>
      <c r="EI874" s="665" t="e">
        <f t="shared" si="3573"/>
        <v>#N/A</v>
      </c>
      <c r="EJ874" s="665" t="e">
        <f t="shared" si="3573"/>
        <v>#N/A</v>
      </c>
      <c r="EK874" s="665" t="e">
        <f t="shared" si="3573"/>
        <v>#N/A</v>
      </c>
      <c r="EL874" s="665" t="e">
        <f t="shared" si="3573"/>
        <v>#N/A</v>
      </c>
      <c r="EM874" s="665" t="e">
        <f t="shared" si="3573"/>
        <v>#N/A</v>
      </c>
      <c r="EN874" s="665" t="e">
        <f t="shared" si="3573"/>
        <v>#N/A</v>
      </c>
      <c r="EO874" s="665" t="e">
        <f t="shared" si="3573"/>
        <v>#N/A</v>
      </c>
      <c r="EP874" s="665" t="e">
        <f t="shared" si="3573"/>
        <v>#N/A</v>
      </c>
      <c r="EQ874" s="665" t="e">
        <f t="shared" si="3573"/>
        <v>#N/A</v>
      </c>
      <c r="ER874" s="665" t="e">
        <f t="shared" si="3573"/>
        <v>#N/A</v>
      </c>
      <c r="ES874" s="665" t="e">
        <f t="shared" si="3573"/>
        <v>#N/A</v>
      </c>
      <c r="ET874" s="665" t="e">
        <f t="shared" si="3573"/>
        <v>#N/A</v>
      </c>
      <c r="EU874" s="665" t="e">
        <f t="shared" si="3573"/>
        <v>#N/A</v>
      </c>
      <c r="EV874" s="665" t="e">
        <f t="shared" si="3573"/>
        <v>#N/A</v>
      </c>
      <c r="EW874" s="665" t="e">
        <f t="shared" si="3573"/>
        <v>#N/A</v>
      </c>
      <c r="EX874" s="665" t="e">
        <f t="shared" si="3573"/>
        <v>#N/A</v>
      </c>
      <c r="EY874" s="665" t="e">
        <f t="shared" si="3573"/>
        <v>#N/A</v>
      </c>
      <c r="EZ874" s="665" t="e">
        <f t="shared" si="3573"/>
        <v>#N/A</v>
      </c>
      <c r="FA874" s="665" t="e">
        <f t="shared" si="3573"/>
        <v>#N/A</v>
      </c>
      <c r="FB874" s="665" t="e">
        <f t="shared" si="3573"/>
        <v>#N/A</v>
      </c>
      <c r="FC874" s="665" t="e">
        <f t="shared" si="3573"/>
        <v>#N/A</v>
      </c>
      <c r="FD874" s="665" t="e">
        <f t="shared" si="3573"/>
        <v>#N/A</v>
      </c>
      <c r="FE874" s="665" t="e">
        <f t="shared" si="3573"/>
        <v>#N/A</v>
      </c>
      <c r="FF874" s="665" t="e">
        <f t="shared" si="3573"/>
        <v>#N/A</v>
      </c>
      <c r="FG874" s="665" t="e">
        <f t="shared" si="3573"/>
        <v>#N/A</v>
      </c>
      <c r="FH874" s="665" t="e">
        <f t="shared" si="3573"/>
        <v>#N/A</v>
      </c>
      <c r="FI874" s="665" t="e">
        <f t="shared" si="3573"/>
        <v>#N/A</v>
      </c>
      <c r="FJ874" s="665" t="e">
        <f t="shared" si="3573"/>
        <v>#N/A</v>
      </c>
      <c r="FK874" s="665" t="e">
        <f t="shared" si="3573"/>
        <v>#N/A</v>
      </c>
      <c r="FL874" s="665" t="e">
        <f t="shared" si="3573"/>
        <v>#N/A</v>
      </c>
      <c r="FM874" s="665" t="e">
        <f t="shared" si="3573"/>
        <v>#N/A</v>
      </c>
      <c r="FN874" s="665" t="e">
        <f t="shared" si="3573"/>
        <v>#N/A</v>
      </c>
      <c r="FO874" s="665" t="e">
        <f t="shared" si="3573"/>
        <v>#N/A</v>
      </c>
      <c r="FP874" s="665" t="e">
        <f t="shared" si="3573"/>
        <v>#N/A</v>
      </c>
      <c r="FQ874" s="665" t="e">
        <f t="shared" si="3573"/>
        <v>#N/A</v>
      </c>
      <c r="FR874" s="665" t="e">
        <f t="shared" si="3573"/>
        <v>#N/A</v>
      </c>
      <c r="FS874" s="665" t="e">
        <f t="shared" si="3573"/>
        <v>#N/A</v>
      </c>
      <c r="FT874" s="665" t="e">
        <f t="shared" si="3573"/>
        <v>#N/A</v>
      </c>
      <c r="FU874" s="665" t="e">
        <f t="shared" si="3573"/>
        <v>#N/A</v>
      </c>
      <c r="FV874" s="665" t="e">
        <f t="shared" si="3573"/>
        <v>#N/A</v>
      </c>
      <c r="FW874" s="665" t="e">
        <f t="shared" si="3573"/>
        <v>#N/A</v>
      </c>
      <c r="FX874" s="665" t="e">
        <f t="shared" si="3573"/>
        <v>#N/A</v>
      </c>
      <c r="FY874" s="665" t="e">
        <f t="shared" si="3573"/>
        <v>#N/A</v>
      </c>
      <c r="FZ874" s="665" t="e">
        <f t="shared" si="3573"/>
        <v>#N/A</v>
      </c>
      <c r="GA874" s="665" t="e">
        <f t="shared" si="3573"/>
        <v>#N/A</v>
      </c>
      <c r="GB874" s="665" t="e">
        <f t="shared" si="3573"/>
        <v>#N/A</v>
      </c>
      <c r="GC874" s="665" t="e">
        <f t="shared" si="3573"/>
        <v>#N/A</v>
      </c>
      <c r="GD874" s="665" t="e">
        <f t="shared" si="3573"/>
        <v>#N/A</v>
      </c>
      <c r="GE874" s="665" t="e">
        <f t="shared" ref="GE874:GK874" si="3576">GE843-GE855</f>
        <v>#N/A</v>
      </c>
      <c r="GF874" s="665" t="e">
        <f t="shared" si="3576"/>
        <v>#N/A</v>
      </c>
      <c r="GG874" s="665" t="e">
        <f t="shared" si="3576"/>
        <v>#N/A</v>
      </c>
      <c r="GH874" s="665" t="e">
        <f t="shared" si="3576"/>
        <v>#N/A</v>
      </c>
      <c r="GI874" s="665" t="e">
        <f t="shared" si="3576"/>
        <v>#N/A</v>
      </c>
      <c r="GJ874" s="665" t="e">
        <f t="shared" si="3576"/>
        <v>#N/A</v>
      </c>
      <c r="GK874" s="665" t="e">
        <f t="shared" si="3576"/>
        <v>#N/A</v>
      </c>
      <c r="GL874" s="665" t="e">
        <f>SUM(DS874:GK874)+SUM(#REF!)-SUM(HB855:HK855)=#REF!</f>
        <v>#REF!</v>
      </c>
      <c r="GN874" s="749">
        <v>2025</v>
      </c>
      <c r="GO874" s="664" t="e">
        <f>SUMIF(DS840:GK840,GO840,DS874:GK874)</f>
        <v>#REF!</v>
      </c>
      <c r="GP874" s="668" t="e">
        <f>SUMIF(DS840:GK840,GP840,DS874:GK874)</f>
        <v>#N/A</v>
      </c>
      <c r="GQ874" s="668" t="e">
        <f>SUMIF(DS840:GK840,GQ840,DS874:GK874)</f>
        <v>#N/A</v>
      </c>
      <c r="GR874" s="668" t="e">
        <f>SUMIF(DS840:GK840,GR840,DS874:GK874)</f>
        <v>#N/A</v>
      </c>
      <c r="GS874" s="668" t="e">
        <f>SUMIF(DS840:GK840,GS840,DS874:GK874)</f>
        <v>#N/A</v>
      </c>
      <c r="GT874" s="668" t="e">
        <f>SUMIF(DS840:GK840,GT840,DS874:GK874)</f>
        <v>#N/A</v>
      </c>
      <c r="GU874" s="668" t="e">
        <f>SUMIF(DS840:GK840,GU840,DS874:GK874)</f>
        <v>#N/A</v>
      </c>
      <c r="GV874" s="668" t="e">
        <f>SUMIF(DS840:GK840,GV840,DS874:GK874)</f>
        <v>#N/A</v>
      </c>
      <c r="GW874" s="668" t="e">
        <f>SUMIF(DS840:GK840,GW840,DS874:GK874)</f>
        <v>#N/A</v>
      </c>
      <c r="GX874" s="668" t="e">
        <f>SUMIF(DS840:GK840,GX840,DS874:GK874)</f>
        <v>#N/A</v>
      </c>
      <c r="GY874" s="668" t="e">
        <f>SUMIF(DS840:GK840,GY840,DS874:GK874)</f>
        <v>#N/A</v>
      </c>
      <c r="GZ874" s="646" t="e">
        <f>SUM(GO874:GY874)-SUM(HB855:HK855)=(#REF!-SUM(#REF!))</f>
        <v>#REF!</v>
      </c>
      <c r="HM874" s="674"/>
      <c r="HN874" s="674"/>
      <c r="HO874" s="674"/>
      <c r="HP874" s="674"/>
      <c r="HQ874" s="674"/>
      <c r="HR874" s="674"/>
      <c r="HS874" s="674"/>
      <c r="HT874" s="674"/>
      <c r="HU874" s="674"/>
      <c r="HV874" s="674"/>
      <c r="HW874" s="674"/>
      <c r="HX874" s="674"/>
      <c r="HY874" s="674"/>
      <c r="HZ874" s="674"/>
    </row>
    <row r="875" spans="1:234" s="643" customFormat="1" x14ac:dyDescent="0.25">
      <c r="B875" s="644"/>
      <c r="C875" s="644"/>
      <c r="D875" s="644"/>
      <c r="E875" s="678"/>
      <c r="F875" s="670"/>
      <c r="G875" s="644"/>
      <c r="H875" s="644"/>
      <c r="I875" s="644"/>
      <c r="J875" s="644"/>
      <c r="K875" s="644"/>
      <c r="L875" s="644"/>
      <c r="M875" s="674"/>
      <c r="N875" s="588" t="str">
        <f>J871</f>
        <v>Stock (start)</v>
      </c>
      <c r="O875" s="917" t="s">
        <v>1686</v>
      </c>
      <c r="P875" s="917"/>
      <c r="Q875" s="917"/>
      <c r="R875" s="674"/>
      <c r="DR875" s="749">
        <v>2026</v>
      </c>
      <c r="DS875" s="665" t="e">
        <f t="shared" si="3573"/>
        <v>#REF!</v>
      </c>
      <c r="DT875" s="665" t="e">
        <f t="shared" si="3573"/>
        <v>#N/A</v>
      </c>
      <c r="DU875" s="665" t="e">
        <f t="shared" si="3573"/>
        <v>#N/A</v>
      </c>
      <c r="DV875" s="665" t="e">
        <f t="shared" si="3573"/>
        <v>#N/A</v>
      </c>
      <c r="DW875" s="665" t="e">
        <f t="shared" si="3573"/>
        <v>#N/A</v>
      </c>
      <c r="DX875" s="665" t="e">
        <f t="shared" si="3573"/>
        <v>#N/A</v>
      </c>
      <c r="DY875" s="665" t="e">
        <f t="shared" si="3573"/>
        <v>#N/A</v>
      </c>
      <c r="DZ875" s="665" t="e">
        <f t="shared" si="3573"/>
        <v>#N/A</v>
      </c>
      <c r="EA875" s="665" t="e">
        <f t="shared" si="3573"/>
        <v>#N/A</v>
      </c>
      <c r="EB875" s="665" t="e">
        <f t="shared" si="3573"/>
        <v>#N/A</v>
      </c>
      <c r="EC875" s="665" t="e">
        <f t="shared" si="3573"/>
        <v>#N/A</v>
      </c>
      <c r="ED875" s="665" t="e">
        <f t="shared" si="3573"/>
        <v>#N/A</v>
      </c>
      <c r="EE875" s="665" t="e">
        <f t="shared" si="3573"/>
        <v>#N/A</v>
      </c>
      <c r="EF875" s="665" t="e">
        <f t="shared" si="3573"/>
        <v>#N/A</v>
      </c>
      <c r="EG875" s="665" t="e">
        <f t="shared" si="3573"/>
        <v>#N/A</v>
      </c>
      <c r="EH875" s="665" t="e">
        <f t="shared" si="3573"/>
        <v>#N/A</v>
      </c>
      <c r="EI875" s="665" t="e">
        <f t="shared" si="3573"/>
        <v>#N/A</v>
      </c>
      <c r="EJ875" s="665" t="e">
        <f t="shared" si="3573"/>
        <v>#N/A</v>
      </c>
      <c r="EK875" s="665" t="e">
        <f t="shared" si="3573"/>
        <v>#N/A</v>
      </c>
      <c r="EL875" s="665" t="e">
        <f t="shared" si="3573"/>
        <v>#N/A</v>
      </c>
      <c r="EM875" s="665" t="e">
        <f t="shared" si="3573"/>
        <v>#N/A</v>
      </c>
      <c r="EN875" s="665" t="e">
        <f t="shared" si="3573"/>
        <v>#N/A</v>
      </c>
      <c r="EO875" s="665" t="e">
        <f t="shared" si="3573"/>
        <v>#N/A</v>
      </c>
      <c r="EP875" s="665" t="e">
        <f t="shared" si="3573"/>
        <v>#N/A</v>
      </c>
      <c r="EQ875" s="665" t="e">
        <f t="shared" si="3573"/>
        <v>#N/A</v>
      </c>
      <c r="ER875" s="665" t="e">
        <f t="shared" si="3573"/>
        <v>#N/A</v>
      </c>
      <c r="ES875" s="665" t="e">
        <f t="shared" si="3573"/>
        <v>#N/A</v>
      </c>
      <c r="ET875" s="665" t="e">
        <f t="shared" si="3573"/>
        <v>#N/A</v>
      </c>
      <c r="EU875" s="665" t="e">
        <f t="shared" si="3573"/>
        <v>#N/A</v>
      </c>
      <c r="EV875" s="665" t="e">
        <f t="shared" si="3573"/>
        <v>#N/A</v>
      </c>
      <c r="EW875" s="665" t="e">
        <f t="shared" si="3573"/>
        <v>#N/A</v>
      </c>
      <c r="EX875" s="665" t="e">
        <f t="shared" si="3573"/>
        <v>#N/A</v>
      </c>
      <c r="EY875" s="665" t="e">
        <f t="shared" si="3573"/>
        <v>#N/A</v>
      </c>
      <c r="EZ875" s="665" t="e">
        <f t="shared" si="3573"/>
        <v>#N/A</v>
      </c>
      <c r="FA875" s="665" t="e">
        <f t="shared" si="3573"/>
        <v>#N/A</v>
      </c>
      <c r="FB875" s="665" t="e">
        <f t="shared" si="3573"/>
        <v>#N/A</v>
      </c>
      <c r="FC875" s="665" t="e">
        <f t="shared" si="3573"/>
        <v>#N/A</v>
      </c>
      <c r="FD875" s="665" t="e">
        <f t="shared" si="3573"/>
        <v>#N/A</v>
      </c>
      <c r="FE875" s="665" t="e">
        <f t="shared" si="3573"/>
        <v>#N/A</v>
      </c>
      <c r="FF875" s="665" t="e">
        <f t="shared" si="3573"/>
        <v>#N/A</v>
      </c>
      <c r="FG875" s="665" t="e">
        <f t="shared" si="3573"/>
        <v>#N/A</v>
      </c>
      <c r="FH875" s="665" t="e">
        <f t="shared" si="3573"/>
        <v>#N/A</v>
      </c>
      <c r="FI875" s="665" t="e">
        <f t="shared" si="3573"/>
        <v>#N/A</v>
      </c>
      <c r="FJ875" s="665" t="e">
        <f t="shared" si="3573"/>
        <v>#N/A</v>
      </c>
      <c r="FK875" s="665" t="e">
        <f t="shared" si="3573"/>
        <v>#N/A</v>
      </c>
      <c r="FL875" s="665" t="e">
        <f t="shared" si="3573"/>
        <v>#N/A</v>
      </c>
      <c r="FM875" s="665" t="e">
        <f t="shared" si="3573"/>
        <v>#N/A</v>
      </c>
      <c r="FN875" s="665" t="e">
        <f t="shared" si="3573"/>
        <v>#N/A</v>
      </c>
      <c r="FO875" s="665" t="e">
        <f t="shared" si="3573"/>
        <v>#N/A</v>
      </c>
      <c r="FP875" s="665" t="e">
        <f t="shared" si="3573"/>
        <v>#N/A</v>
      </c>
      <c r="FQ875" s="665" t="e">
        <f t="shared" si="3573"/>
        <v>#N/A</v>
      </c>
      <c r="FR875" s="665" t="e">
        <f t="shared" si="3573"/>
        <v>#N/A</v>
      </c>
      <c r="FS875" s="665" t="e">
        <f t="shared" si="3573"/>
        <v>#N/A</v>
      </c>
      <c r="FT875" s="665" t="e">
        <f t="shared" si="3573"/>
        <v>#N/A</v>
      </c>
      <c r="FU875" s="665" t="e">
        <f t="shared" si="3573"/>
        <v>#N/A</v>
      </c>
      <c r="FV875" s="665" t="e">
        <f t="shared" si="3573"/>
        <v>#N/A</v>
      </c>
      <c r="FW875" s="665" t="e">
        <f t="shared" si="3573"/>
        <v>#N/A</v>
      </c>
      <c r="FX875" s="665" t="e">
        <f t="shared" si="3573"/>
        <v>#N/A</v>
      </c>
      <c r="FY875" s="665" t="e">
        <f t="shared" si="3573"/>
        <v>#N/A</v>
      </c>
      <c r="FZ875" s="665" t="e">
        <f t="shared" si="3573"/>
        <v>#N/A</v>
      </c>
      <c r="GA875" s="665" t="e">
        <f t="shared" si="3573"/>
        <v>#N/A</v>
      </c>
      <c r="GB875" s="665" t="e">
        <f t="shared" si="3573"/>
        <v>#N/A</v>
      </c>
      <c r="GC875" s="665" t="e">
        <f t="shared" si="3573"/>
        <v>#N/A</v>
      </c>
      <c r="GD875" s="665" t="e">
        <f t="shared" ref="GD875:GK875" si="3577">GD844-GD856</f>
        <v>#N/A</v>
      </c>
      <c r="GE875" s="665" t="e">
        <f t="shared" si="3577"/>
        <v>#N/A</v>
      </c>
      <c r="GF875" s="665" t="e">
        <f t="shared" si="3577"/>
        <v>#N/A</v>
      </c>
      <c r="GG875" s="665" t="e">
        <f t="shared" si="3577"/>
        <v>#N/A</v>
      </c>
      <c r="GH875" s="665" t="e">
        <f t="shared" si="3577"/>
        <v>#N/A</v>
      </c>
      <c r="GI875" s="665" t="e">
        <f t="shared" si="3577"/>
        <v>#N/A</v>
      </c>
      <c r="GJ875" s="665" t="e">
        <f t="shared" si="3577"/>
        <v>#N/A</v>
      </c>
      <c r="GK875" s="665" t="e">
        <f t="shared" si="3577"/>
        <v>#N/A</v>
      </c>
      <c r="GL875" s="665" t="e">
        <f>SUM(DS875:GK875)+SUM(#REF!)-SUM(HB856:HK856)=#REF!</f>
        <v>#REF!</v>
      </c>
      <c r="GN875" s="749">
        <v>2026</v>
      </c>
      <c r="GO875" s="664" t="e">
        <f>SUMIF(DS840:GK840,GO840,DS875:GK875)</f>
        <v>#REF!</v>
      </c>
      <c r="GP875" s="668" t="e">
        <f>SUMIF(DS840:GK840,GP840,DS875:GK875)</f>
        <v>#N/A</v>
      </c>
      <c r="GQ875" s="668" t="e">
        <f>SUMIF(DS840:GK840,GQ840,DS875:GK875)</f>
        <v>#N/A</v>
      </c>
      <c r="GR875" s="668" t="e">
        <f>SUMIF(DS840:GK840,GR840,DS875:GK875)</f>
        <v>#N/A</v>
      </c>
      <c r="GS875" s="668" t="e">
        <f>SUMIF(DS840:GK840,GS840,DS875:GK875)</f>
        <v>#N/A</v>
      </c>
      <c r="GT875" s="668" t="e">
        <f>SUMIF(DS840:GK840,GT840,DS875:GK875)</f>
        <v>#N/A</v>
      </c>
      <c r="GU875" s="668" t="e">
        <f>SUMIF(DS840:GK840,GU840,DS875:GK875)</f>
        <v>#N/A</v>
      </c>
      <c r="GV875" s="668" t="e">
        <f>SUMIF(DS840:GK840,GV840,DS875:GK875)</f>
        <v>#N/A</v>
      </c>
      <c r="GW875" s="668" t="e">
        <f>SUMIF(DS840:GK840,GW840,DS875:GK875)</f>
        <v>#N/A</v>
      </c>
      <c r="GX875" s="668" t="e">
        <f>SUMIF(DS840:GK840,GX840,DS875:GK875)</f>
        <v>#N/A</v>
      </c>
      <c r="GY875" s="668" t="e">
        <f>SUMIF(DS840:GK840,GY840,DS875:GK875)</f>
        <v>#N/A</v>
      </c>
      <c r="GZ875" s="646" t="e">
        <f>SUM(GO875:GY875)-SUM(HB856:HK856)=(#REF!-SUM(#REF!))</f>
        <v>#REF!</v>
      </c>
      <c r="HM875" s="674"/>
      <c r="HN875" s="674"/>
      <c r="HO875" s="674"/>
      <c r="HP875" s="674"/>
      <c r="HQ875" s="674"/>
      <c r="HR875" s="674"/>
      <c r="HS875" s="674"/>
      <c r="HT875" s="674"/>
      <c r="HU875" s="674"/>
      <c r="HV875" s="674"/>
      <c r="HW875" s="674"/>
      <c r="HX875" s="674"/>
      <c r="HY875" s="674"/>
      <c r="HZ875" s="674"/>
    </row>
    <row r="876" spans="1:234" s="643" customFormat="1" x14ac:dyDescent="0.25">
      <c r="B876" s="644"/>
      <c r="C876" s="644"/>
      <c r="D876" s="644"/>
      <c r="E876" s="678"/>
      <c r="F876" s="670"/>
      <c r="G876" s="644"/>
      <c r="H876" s="644"/>
      <c r="I876" s="644"/>
      <c r="J876" s="644"/>
      <c r="K876" s="644"/>
      <c r="L876" s="644"/>
      <c r="M876" s="674"/>
      <c r="N876" s="588" t="str">
        <f>K871</f>
        <v>Stock (end)</v>
      </c>
      <c r="O876" s="917" t="s">
        <v>1692</v>
      </c>
      <c r="P876" s="917"/>
      <c r="Q876" s="917"/>
      <c r="R876" s="674"/>
      <c r="DR876" s="749">
        <v>2027</v>
      </c>
      <c r="DS876" s="665" t="e">
        <f t="shared" ref="DS876:GD879" si="3578">DS845-DS857</f>
        <v>#REF!</v>
      </c>
      <c r="DT876" s="665" t="e">
        <f t="shared" si="3578"/>
        <v>#N/A</v>
      </c>
      <c r="DU876" s="665" t="e">
        <f t="shared" si="3578"/>
        <v>#N/A</v>
      </c>
      <c r="DV876" s="665" t="e">
        <f t="shared" si="3578"/>
        <v>#N/A</v>
      </c>
      <c r="DW876" s="665" t="e">
        <f t="shared" si="3578"/>
        <v>#N/A</v>
      </c>
      <c r="DX876" s="665" t="e">
        <f t="shared" si="3578"/>
        <v>#N/A</v>
      </c>
      <c r="DY876" s="665" t="e">
        <f t="shared" si="3578"/>
        <v>#N/A</v>
      </c>
      <c r="DZ876" s="665" t="e">
        <f t="shared" si="3578"/>
        <v>#N/A</v>
      </c>
      <c r="EA876" s="665" t="e">
        <f t="shared" si="3578"/>
        <v>#N/A</v>
      </c>
      <c r="EB876" s="665" t="e">
        <f t="shared" si="3578"/>
        <v>#N/A</v>
      </c>
      <c r="EC876" s="665" t="e">
        <f t="shared" si="3578"/>
        <v>#N/A</v>
      </c>
      <c r="ED876" s="665" t="e">
        <f t="shared" si="3578"/>
        <v>#N/A</v>
      </c>
      <c r="EE876" s="665" t="e">
        <f t="shared" si="3578"/>
        <v>#N/A</v>
      </c>
      <c r="EF876" s="665" t="e">
        <f t="shared" si="3578"/>
        <v>#N/A</v>
      </c>
      <c r="EG876" s="665" t="e">
        <f t="shared" si="3578"/>
        <v>#N/A</v>
      </c>
      <c r="EH876" s="665" t="e">
        <f t="shared" si="3578"/>
        <v>#N/A</v>
      </c>
      <c r="EI876" s="665" t="e">
        <f t="shared" si="3578"/>
        <v>#N/A</v>
      </c>
      <c r="EJ876" s="665" t="e">
        <f t="shared" si="3578"/>
        <v>#N/A</v>
      </c>
      <c r="EK876" s="665" t="e">
        <f t="shared" si="3578"/>
        <v>#N/A</v>
      </c>
      <c r="EL876" s="665" t="e">
        <f t="shared" si="3578"/>
        <v>#N/A</v>
      </c>
      <c r="EM876" s="665" t="e">
        <f t="shared" si="3578"/>
        <v>#N/A</v>
      </c>
      <c r="EN876" s="665" t="e">
        <f t="shared" si="3578"/>
        <v>#N/A</v>
      </c>
      <c r="EO876" s="665" t="e">
        <f t="shared" si="3578"/>
        <v>#N/A</v>
      </c>
      <c r="EP876" s="665" t="e">
        <f t="shared" si="3578"/>
        <v>#N/A</v>
      </c>
      <c r="EQ876" s="665" t="e">
        <f t="shared" si="3578"/>
        <v>#N/A</v>
      </c>
      <c r="ER876" s="665" t="e">
        <f t="shared" si="3578"/>
        <v>#N/A</v>
      </c>
      <c r="ES876" s="665" t="e">
        <f t="shared" si="3578"/>
        <v>#N/A</v>
      </c>
      <c r="ET876" s="665" t="e">
        <f t="shared" si="3578"/>
        <v>#N/A</v>
      </c>
      <c r="EU876" s="665" t="e">
        <f t="shared" si="3578"/>
        <v>#N/A</v>
      </c>
      <c r="EV876" s="665" t="e">
        <f t="shared" si="3578"/>
        <v>#N/A</v>
      </c>
      <c r="EW876" s="665" t="e">
        <f t="shared" si="3578"/>
        <v>#N/A</v>
      </c>
      <c r="EX876" s="665" t="e">
        <f t="shared" si="3578"/>
        <v>#N/A</v>
      </c>
      <c r="EY876" s="665" t="e">
        <f t="shared" si="3578"/>
        <v>#N/A</v>
      </c>
      <c r="EZ876" s="665" t="e">
        <f t="shared" si="3578"/>
        <v>#N/A</v>
      </c>
      <c r="FA876" s="665" t="e">
        <f t="shared" si="3578"/>
        <v>#N/A</v>
      </c>
      <c r="FB876" s="665" t="e">
        <f t="shared" si="3578"/>
        <v>#N/A</v>
      </c>
      <c r="FC876" s="665" t="e">
        <f t="shared" si="3578"/>
        <v>#N/A</v>
      </c>
      <c r="FD876" s="665" t="e">
        <f t="shared" si="3578"/>
        <v>#N/A</v>
      </c>
      <c r="FE876" s="665" t="e">
        <f t="shared" si="3578"/>
        <v>#N/A</v>
      </c>
      <c r="FF876" s="665" t="e">
        <f t="shared" si="3578"/>
        <v>#N/A</v>
      </c>
      <c r="FG876" s="665" t="e">
        <f t="shared" si="3578"/>
        <v>#N/A</v>
      </c>
      <c r="FH876" s="665" t="e">
        <f t="shared" si="3578"/>
        <v>#N/A</v>
      </c>
      <c r="FI876" s="665" t="e">
        <f t="shared" si="3578"/>
        <v>#N/A</v>
      </c>
      <c r="FJ876" s="665" t="e">
        <f t="shared" si="3578"/>
        <v>#N/A</v>
      </c>
      <c r="FK876" s="665" t="e">
        <f t="shared" si="3578"/>
        <v>#N/A</v>
      </c>
      <c r="FL876" s="665" t="e">
        <f t="shared" si="3578"/>
        <v>#N/A</v>
      </c>
      <c r="FM876" s="665" t="e">
        <f t="shared" si="3578"/>
        <v>#N/A</v>
      </c>
      <c r="FN876" s="665" t="e">
        <f t="shared" si="3578"/>
        <v>#N/A</v>
      </c>
      <c r="FO876" s="665" t="e">
        <f t="shared" si="3578"/>
        <v>#N/A</v>
      </c>
      <c r="FP876" s="665" t="e">
        <f t="shared" si="3578"/>
        <v>#N/A</v>
      </c>
      <c r="FQ876" s="665" t="e">
        <f t="shared" si="3578"/>
        <v>#N/A</v>
      </c>
      <c r="FR876" s="665" t="e">
        <f t="shared" si="3578"/>
        <v>#N/A</v>
      </c>
      <c r="FS876" s="665" t="e">
        <f t="shared" si="3578"/>
        <v>#N/A</v>
      </c>
      <c r="FT876" s="665" t="e">
        <f t="shared" si="3578"/>
        <v>#N/A</v>
      </c>
      <c r="FU876" s="665" t="e">
        <f t="shared" si="3578"/>
        <v>#N/A</v>
      </c>
      <c r="FV876" s="665" t="e">
        <f t="shared" si="3578"/>
        <v>#N/A</v>
      </c>
      <c r="FW876" s="665" t="e">
        <f t="shared" si="3578"/>
        <v>#N/A</v>
      </c>
      <c r="FX876" s="665" t="e">
        <f t="shared" si="3578"/>
        <v>#N/A</v>
      </c>
      <c r="FY876" s="665" t="e">
        <f t="shared" si="3578"/>
        <v>#N/A</v>
      </c>
      <c r="FZ876" s="665" t="e">
        <f t="shared" si="3578"/>
        <v>#N/A</v>
      </c>
      <c r="GA876" s="665" t="e">
        <f t="shared" si="3578"/>
        <v>#N/A</v>
      </c>
      <c r="GB876" s="665" t="e">
        <f t="shared" si="3578"/>
        <v>#N/A</v>
      </c>
      <c r="GC876" s="665" t="e">
        <f t="shared" si="3578"/>
        <v>#N/A</v>
      </c>
      <c r="GD876" s="665" t="e">
        <f t="shared" si="3578"/>
        <v>#N/A</v>
      </c>
      <c r="GE876" s="665" t="e">
        <f t="shared" ref="GE876:GK876" si="3579">GE845-GE857</f>
        <v>#N/A</v>
      </c>
      <c r="GF876" s="665" t="e">
        <f t="shared" si="3579"/>
        <v>#N/A</v>
      </c>
      <c r="GG876" s="665" t="e">
        <f t="shared" si="3579"/>
        <v>#N/A</v>
      </c>
      <c r="GH876" s="665" t="e">
        <f t="shared" si="3579"/>
        <v>#N/A</v>
      </c>
      <c r="GI876" s="665" t="e">
        <f t="shared" si="3579"/>
        <v>#N/A</v>
      </c>
      <c r="GJ876" s="665" t="e">
        <f t="shared" si="3579"/>
        <v>#N/A</v>
      </c>
      <c r="GK876" s="665" t="e">
        <f t="shared" si="3579"/>
        <v>#N/A</v>
      </c>
      <c r="GL876" s="665" t="e">
        <f>SUM(DS876:GK876)+SUM(#REF!)-SUM(HB857:HK857)=#REF!</f>
        <v>#REF!</v>
      </c>
      <c r="GN876" s="749">
        <v>2027</v>
      </c>
      <c r="GO876" s="664" t="e">
        <f>SUMIF(DS840:GK840,GO840,DS876:GK876)</f>
        <v>#REF!</v>
      </c>
      <c r="GP876" s="668" t="e">
        <f>SUMIF(DS840:GK840,GP840,DS876:GK876)</f>
        <v>#N/A</v>
      </c>
      <c r="GQ876" s="668" t="e">
        <f>SUMIF(DS840:GK840,GQ840,DS876:GK876)</f>
        <v>#N/A</v>
      </c>
      <c r="GR876" s="668" t="e">
        <f>SUMIF(DS840:GK840,GR840,DS876:GK876)</f>
        <v>#N/A</v>
      </c>
      <c r="GS876" s="668" t="e">
        <f>SUMIF(DS840:GK840,GS840,DS876:GK876)</f>
        <v>#N/A</v>
      </c>
      <c r="GT876" s="668" t="e">
        <f>SUMIF(DS840:GK840,GT840,DS876:GK876)</f>
        <v>#N/A</v>
      </c>
      <c r="GU876" s="668" t="e">
        <f>SUMIF(DS840:GK840,GU840,DS876:GK876)</f>
        <v>#N/A</v>
      </c>
      <c r="GV876" s="668" t="e">
        <f>SUMIF(DS840:GK840,GV840,DS876:GK876)</f>
        <v>#N/A</v>
      </c>
      <c r="GW876" s="668" t="e">
        <f>SUMIF(DS840:GK840,GW840,DS876:GK876)</f>
        <v>#N/A</v>
      </c>
      <c r="GX876" s="668" t="e">
        <f>SUMIF(DS840:GK840,GX840,DS876:GK876)</f>
        <v>#N/A</v>
      </c>
      <c r="GY876" s="668" t="e">
        <f>SUMIF(DS840:GK840,GY840,DS876:GK876)</f>
        <v>#N/A</v>
      </c>
      <c r="GZ876" s="646" t="e">
        <f>SUM(GO876:GY876)-SUM(HB857:HK857)=(#REF!-SUM(#REF!))</f>
        <v>#REF!</v>
      </c>
      <c r="HM876" s="674"/>
      <c r="HN876" s="674"/>
      <c r="HO876" s="674"/>
      <c r="HP876" s="674"/>
      <c r="HQ876" s="674"/>
      <c r="HR876" s="674"/>
      <c r="HS876" s="674"/>
      <c r="HT876" s="674"/>
      <c r="HU876" s="674"/>
      <c r="HV876" s="674"/>
      <c r="HW876" s="674"/>
      <c r="HX876" s="674"/>
      <c r="HY876" s="674"/>
      <c r="HZ876" s="674"/>
    </row>
    <row r="877" spans="1:234" s="643" customFormat="1" x14ac:dyDescent="0.25">
      <c r="B877" s="644"/>
      <c r="C877" s="644"/>
      <c r="D877" s="644"/>
      <c r="E877" s="678"/>
      <c r="F877" s="670"/>
      <c r="G877" s="644"/>
      <c r="H877" s="644"/>
      <c r="I877" s="644"/>
      <c r="J877" s="644"/>
      <c r="K877" s="644"/>
      <c r="L877" s="644"/>
      <c r="M877" s="674"/>
      <c r="N877" s="589" t="str">
        <f>L871</f>
        <v>Export</v>
      </c>
      <c r="O877" s="919" t="s">
        <v>1689</v>
      </c>
      <c r="P877" s="919"/>
      <c r="Q877" s="919"/>
      <c r="R877" s="674"/>
      <c r="DR877" s="749">
        <v>2028</v>
      </c>
      <c r="DS877" s="665" t="e">
        <f t="shared" si="3578"/>
        <v>#REF!</v>
      </c>
      <c r="DT877" s="665" t="e">
        <f t="shared" si="3578"/>
        <v>#N/A</v>
      </c>
      <c r="DU877" s="665" t="e">
        <f t="shared" si="3578"/>
        <v>#N/A</v>
      </c>
      <c r="DV877" s="665" t="e">
        <f t="shared" si="3578"/>
        <v>#N/A</v>
      </c>
      <c r="DW877" s="665" t="e">
        <f t="shared" si="3578"/>
        <v>#N/A</v>
      </c>
      <c r="DX877" s="665" t="e">
        <f t="shared" si="3578"/>
        <v>#N/A</v>
      </c>
      <c r="DY877" s="665" t="e">
        <f t="shared" si="3578"/>
        <v>#N/A</v>
      </c>
      <c r="DZ877" s="665" t="e">
        <f t="shared" si="3578"/>
        <v>#N/A</v>
      </c>
      <c r="EA877" s="665" t="e">
        <f t="shared" si="3578"/>
        <v>#N/A</v>
      </c>
      <c r="EB877" s="665" t="e">
        <f t="shared" si="3578"/>
        <v>#N/A</v>
      </c>
      <c r="EC877" s="665" t="e">
        <f t="shared" si="3578"/>
        <v>#N/A</v>
      </c>
      <c r="ED877" s="665" t="e">
        <f t="shared" si="3578"/>
        <v>#N/A</v>
      </c>
      <c r="EE877" s="665" t="e">
        <f t="shared" si="3578"/>
        <v>#N/A</v>
      </c>
      <c r="EF877" s="665" t="e">
        <f t="shared" si="3578"/>
        <v>#N/A</v>
      </c>
      <c r="EG877" s="665" t="e">
        <f t="shared" si="3578"/>
        <v>#N/A</v>
      </c>
      <c r="EH877" s="665" t="e">
        <f t="shared" si="3578"/>
        <v>#N/A</v>
      </c>
      <c r="EI877" s="665" t="e">
        <f t="shared" si="3578"/>
        <v>#N/A</v>
      </c>
      <c r="EJ877" s="665" t="e">
        <f t="shared" si="3578"/>
        <v>#N/A</v>
      </c>
      <c r="EK877" s="665" t="e">
        <f t="shared" si="3578"/>
        <v>#N/A</v>
      </c>
      <c r="EL877" s="665" t="e">
        <f t="shared" si="3578"/>
        <v>#N/A</v>
      </c>
      <c r="EM877" s="665" t="e">
        <f t="shared" si="3578"/>
        <v>#N/A</v>
      </c>
      <c r="EN877" s="665" t="e">
        <f t="shared" si="3578"/>
        <v>#N/A</v>
      </c>
      <c r="EO877" s="665" t="e">
        <f t="shared" si="3578"/>
        <v>#N/A</v>
      </c>
      <c r="EP877" s="665" t="e">
        <f t="shared" si="3578"/>
        <v>#N/A</v>
      </c>
      <c r="EQ877" s="665" t="e">
        <f t="shared" si="3578"/>
        <v>#N/A</v>
      </c>
      <c r="ER877" s="665" t="e">
        <f t="shared" si="3578"/>
        <v>#N/A</v>
      </c>
      <c r="ES877" s="665" t="e">
        <f t="shared" si="3578"/>
        <v>#N/A</v>
      </c>
      <c r="ET877" s="665" t="e">
        <f t="shared" si="3578"/>
        <v>#N/A</v>
      </c>
      <c r="EU877" s="665" t="e">
        <f t="shared" si="3578"/>
        <v>#N/A</v>
      </c>
      <c r="EV877" s="665" t="e">
        <f t="shared" si="3578"/>
        <v>#N/A</v>
      </c>
      <c r="EW877" s="665" t="e">
        <f t="shared" si="3578"/>
        <v>#N/A</v>
      </c>
      <c r="EX877" s="665" t="e">
        <f t="shared" si="3578"/>
        <v>#N/A</v>
      </c>
      <c r="EY877" s="665" t="e">
        <f t="shared" si="3578"/>
        <v>#N/A</v>
      </c>
      <c r="EZ877" s="665" t="e">
        <f t="shared" si="3578"/>
        <v>#N/A</v>
      </c>
      <c r="FA877" s="665" t="e">
        <f t="shared" si="3578"/>
        <v>#N/A</v>
      </c>
      <c r="FB877" s="665" t="e">
        <f t="shared" si="3578"/>
        <v>#N/A</v>
      </c>
      <c r="FC877" s="665" t="e">
        <f t="shared" si="3578"/>
        <v>#N/A</v>
      </c>
      <c r="FD877" s="665" t="e">
        <f t="shared" si="3578"/>
        <v>#N/A</v>
      </c>
      <c r="FE877" s="665" t="e">
        <f t="shared" si="3578"/>
        <v>#N/A</v>
      </c>
      <c r="FF877" s="665" t="e">
        <f t="shared" si="3578"/>
        <v>#N/A</v>
      </c>
      <c r="FG877" s="665" t="e">
        <f t="shared" si="3578"/>
        <v>#N/A</v>
      </c>
      <c r="FH877" s="665" t="e">
        <f t="shared" si="3578"/>
        <v>#N/A</v>
      </c>
      <c r="FI877" s="665" t="e">
        <f t="shared" si="3578"/>
        <v>#N/A</v>
      </c>
      <c r="FJ877" s="665" t="e">
        <f t="shared" si="3578"/>
        <v>#N/A</v>
      </c>
      <c r="FK877" s="665" t="e">
        <f t="shared" si="3578"/>
        <v>#N/A</v>
      </c>
      <c r="FL877" s="665" t="e">
        <f t="shared" si="3578"/>
        <v>#N/A</v>
      </c>
      <c r="FM877" s="665" t="e">
        <f t="shared" si="3578"/>
        <v>#N/A</v>
      </c>
      <c r="FN877" s="665" t="e">
        <f t="shared" si="3578"/>
        <v>#N/A</v>
      </c>
      <c r="FO877" s="665" t="e">
        <f t="shared" si="3578"/>
        <v>#N/A</v>
      </c>
      <c r="FP877" s="665" t="e">
        <f t="shared" si="3578"/>
        <v>#N/A</v>
      </c>
      <c r="FQ877" s="665" t="e">
        <f t="shared" si="3578"/>
        <v>#N/A</v>
      </c>
      <c r="FR877" s="665" t="e">
        <f t="shared" si="3578"/>
        <v>#N/A</v>
      </c>
      <c r="FS877" s="665" t="e">
        <f t="shared" si="3578"/>
        <v>#N/A</v>
      </c>
      <c r="FT877" s="665" t="e">
        <f t="shared" si="3578"/>
        <v>#N/A</v>
      </c>
      <c r="FU877" s="665" t="e">
        <f t="shared" si="3578"/>
        <v>#N/A</v>
      </c>
      <c r="FV877" s="665" t="e">
        <f t="shared" si="3578"/>
        <v>#N/A</v>
      </c>
      <c r="FW877" s="665" t="e">
        <f t="shared" si="3578"/>
        <v>#N/A</v>
      </c>
      <c r="FX877" s="665" t="e">
        <f t="shared" si="3578"/>
        <v>#N/A</v>
      </c>
      <c r="FY877" s="665" t="e">
        <f t="shared" si="3578"/>
        <v>#N/A</v>
      </c>
      <c r="FZ877" s="665" t="e">
        <f t="shared" si="3578"/>
        <v>#N/A</v>
      </c>
      <c r="GA877" s="665" t="e">
        <f t="shared" si="3578"/>
        <v>#N/A</v>
      </c>
      <c r="GB877" s="665" t="e">
        <f t="shared" si="3578"/>
        <v>#N/A</v>
      </c>
      <c r="GC877" s="665" t="e">
        <f t="shared" si="3578"/>
        <v>#N/A</v>
      </c>
      <c r="GD877" s="665" t="e">
        <f t="shared" si="3578"/>
        <v>#N/A</v>
      </c>
      <c r="GE877" s="665" t="e">
        <f t="shared" ref="GE877:GK877" si="3580">GE846-GE858</f>
        <v>#N/A</v>
      </c>
      <c r="GF877" s="665" t="e">
        <f t="shared" si="3580"/>
        <v>#N/A</v>
      </c>
      <c r="GG877" s="665" t="e">
        <f t="shared" si="3580"/>
        <v>#N/A</v>
      </c>
      <c r="GH877" s="665" t="e">
        <f t="shared" si="3580"/>
        <v>#N/A</v>
      </c>
      <c r="GI877" s="665" t="e">
        <f t="shared" si="3580"/>
        <v>#N/A</v>
      </c>
      <c r="GJ877" s="665" t="e">
        <f t="shared" si="3580"/>
        <v>#N/A</v>
      </c>
      <c r="GK877" s="665" t="e">
        <f t="shared" si="3580"/>
        <v>#N/A</v>
      </c>
      <c r="GL877" s="665" t="e">
        <f>SUM(DS877:GK877)+SUM(#REF!)-SUM(HB858:HK858)=#REF!</f>
        <v>#REF!</v>
      </c>
      <c r="GN877" s="749">
        <v>2028</v>
      </c>
      <c r="GO877" s="664" t="e">
        <f>SUMIF(DS840:GK840,GO840,DS877:GK877)</f>
        <v>#REF!</v>
      </c>
      <c r="GP877" s="668" t="e">
        <f>SUMIF(DS840:GK840,GP840,DS877:GK877)</f>
        <v>#N/A</v>
      </c>
      <c r="GQ877" s="668" t="e">
        <f>SUMIF(DS840:GK840,GQ840,DS877:GK877)</f>
        <v>#N/A</v>
      </c>
      <c r="GR877" s="668" t="e">
        <f>SUMIF(DS840:GK840,GR840,DS877:GK877)</f>
        <v>#N/A</v>
      </c>
      <c r="GS877" s="668" t="e">
        <f>SUMIF(DS840:GK840,GS840,DS877:GK877)</f>
        <v>#N/A</v>
      </c>
      <c r="GT877" s="668" t="e">
        <f>SUMIF(DS840:GK840,GT840,DS877:GK877)</f>
        <v>#N/A</v>
      </c>
      <c r="GU877" s="668" t="e">
        <f>SUMIF(DS840:GK840,GU840,DS877:GK877)</f>
        <v>#N/A</v>
      </c>
      <c r="GV877" s="668" t="e">
        <f>SUMIF(DS840:GK840,GV840,DS877:GK877)</f>
        <v>#N/A</v>
      </c>
      <c r="GW877" s="668" t="e">
        <f>SUMIF(DS840:GK840,GW840,DS877:GK877)</f>
        <v>#N/A</v>
      </c>
      <c r="GX877" s="668" t="e">
        <f>SUMIF(DS840:GK840,GX840,DS877:GK877)</f>
        <v>#N/A</v>
      </c>
      <c r="GY877" s="668" t="e">
        <f>SUMIF(DS840:GK840,GY840,DS877:GK877)</f>
        <v>#N/A</v>
      </c>
      <c r="GZ877" s="646" t="e">
        <f>SUM(GO877:GY877)-SUM(HB858:HK858)=(#REF!-SUM(#REF!))</f>
        <v>#REF!</v>
      </c>
      <c r="HM877" s="674"/>
      <c r="HN877" s="674"/>
      <c r="HO877" s="674"/>
      <c r="HP877" s="674"/>
      <c r="HQ877" s="674"/>
      <c r="HR877" s="674"/>
      <c r="HS877" s="674"/>
      <c r="HT877" s="674"/>
      <c r="HU877" s="674"/>
      <c r="HV877" s="674"/>
      <c r="HW877" s="674"/>
      <c r="HX877" s="674"/>
      <c r="HY877" s="674"/>
      <c r="HZ877" s="674"/>
    </row>
    <row r="878" spans="1:234" s="643" customFormat="1" x14ac:dyDescent="0.25">
      <c r="B878" s="644"/>
      <c r="C878" s="644"/>
      <c r="D878" s="644"/>
      <c r="E878" s="678"/>
      <c r="F878" s="670"/>
      <c r="G878" s="644"/>
      <c r="H878" s="644"/>
      <c r="I878" s="644"/>
      <c r="J878" s="644"/>
      <c r="K878" s="644"/>
      <c r="L878" s="644"/>
      <c r="M878" s="674"/>
      <c r="N878" s="674"/>
      <c r="O878" s="919"/>
      <c r="P878" s="919"/>
      <c r="Q878" s="919"/>
      <c r="R878" s="674"/>
      <c r="DR878" s="749">
        <v>2029</v>
      </c>
      <c r="DS878" s="665" t="e">
        <f t="shared" si="3578"/>
        <v>#REF!</v>
      </c>
      <c r="DT878" s="665" t="e">
        <f t="shared" si="3578"/>
        <v>#N/A</v>
      </c>
      <c r="DU878" s="665" t="e">
        <f t="shared" si="3578"/>
        <v>#N/A</v>
      </c>
      <c r="DV878" s="665" t="e">
        <f t="shared" si="3578"/>
        <v>#N/A</v>
      </c>
      <c r="DW878" s="665" t="e">
        <f t="shared" si="3578"/>
        <v>#N/A</v>
      </c>
      <c r="DX878" s="665" t="e">
        <f t="shared" si="3578"/>
        <v>#N/A</v>
      </c>
      <c r="DY878" s="665" t="e">
        <f t="shared" si="3578"/>
        <v>#N/A</v>
      </c>
      <c r="DZ878" s="665" t="e">
        <f t="shared" si="3578"/>
        <v>#N/A</v>
      </c>
      <c r="EA878" s="665" t="e">
        <f t="shared" si="3578"/>
        <v>#N/A</v>
      </c>
      <c r="EB878" s="665" t="e">
        <f t="shared" si="3578"/>
        <v>#N/A</v>
      </c>
      <c r="EC878" s="665" t="e">
        <f t="shared" si="3578"/>
        <v>#N/A</v>
      </c>
      <c r="ED878" s="665" t="e">
        <f t="shared" si="3578"/>
        <v>#N/A</v>
      </c>
      <c r="EE878" s="665" t="e">
        <f t="shared" si="3578"/>
        <v>#N/A</v>
      </c>
      <c r="EF878" s="665" t="e">
        <f t="shared" si="3578"/>
        <v>#N/A</v>
      </c>
      <c r="EG878" s="665" t="e">
        <f t="shared" si="3578"/>
        <v>#N/A</v>
      </c>
      <c r="EH878" s="665" t="e">
        <f t="shared" si="3578"/>
        <v>#N/A</v>
      </c>
      <c r="EI878" s="665" t="e">
        <f t="shared" si="3578"/>
        <v>#N/A</v>
      </c>
      <c r="EJ878" s="665" t="e">
        <f t="shared" si="3578"/>
        <v>#N/A</v>
      </c>
      <c r="EK878" s="665" t="e">
        <f t="shared" si="3578"/>
        <v>#N/A</v>
      </c>
      <c r="EL878" s="665" t="e">
        <f t="shared" si="3578"/>
        <v>#N/A</v>
      </c>
      <c r="EM878" s="665" t="e">
        <f t="shared" si="3578"/>
        <v>#N/A</v>
      </c>
      <c r="EN878" s="665" t="e">
        <f t="shared" si="3578"/>
        <v>#N/A</v>
      </c>
      <c r="EO878" s="665" t="e">
        <f t="shared" si="3578"/>
        <v>#N/A</v>
      </c>
      <c r="EP878" s="665" t="e">
        <f t="shared" si="3578"/>
        <v>#N/A</v>
      </c>
      <c r="EQ878" s="665" t="e">
        <f t="shared" si="3578"/>
        <v>#N/A</v>
      </c>
      <c r="ER878" s="665" t="e">
        <f t="shared" si="3578"/>
        <v>#N/A</v>
      </c>
      <c r="ES878" s="665" t="e">
        <f t="shared" si="3578"/>
        <v>#N/A</v>
      </c>
      <c r="ET878" s="665" t="e">
        <f t="shared" si="3578"/>
        <v>#N/A</v>
      </c>
      <c r="EU878" s="665" t="e">
        <f t="shared" si="3578"/>
        <v>#N/A</v>
      </c>
      <c r="EV878" s="665" t="e">
        <f t="shared" si="3578"/>
        <v>#N/A</v>
      </c>
      <c r="EW878" s="665" t="e">
        <f t="shared" si="3578"/>
        <v>#N/A</v>
      </c>
      <c r="EX878" s="665" t="e">
        <f t="shared" si="3578"/>
        <v>#N/A</v>
      </c>
      <c r="EY878" s="665" t="e">
        <f t="shared" si="3578"/>
        <v>#N/A</v>
      </c>
      <c r="EZ878" s="665" t="e">
        <f t="shared" si="3578"/>
        <v>#N/A</v>
      </c>
      <c r="FA878" s="665" t="e">
        <f t="shared" si="3578"/>
        <v>#N/A</v>
      </c>
      <c r="FB878" s="665" t="e">
        <f t="shared" si="3578"/>
        <v>#N/A</v>
      </c>
      <c r="FC878" s="665" t="e">
        <f t="shared" si="3578"/>
        <v>#N/A</v>
      </c>
      <c r="FD878" s="665" t="e">
        <f t="shared" si="3578"/>
        <v>#N/A</v>
      </c>
      <c r="FE878" s="665" t="e">
        <f t="shared" si="3578"/>
        <v>#N/A</v>
      </c>
      <c r="FF878" s="665" t="e">
        <f t="shared" si="3578"/>
        <v>#N/A</v>
      </c>
      <c r="FG878" s="665" t="e">
        <f t="shared" si="3578"/>
        <v>#N/A</v>
      </c>
      <c r="FH878" s="665" t="e">
        <f t="shared" si="3578"/>
        <v>#N/A</v>
      </c>
      <c r="FI878" s="665" t="e">
        <f t="shared" si="3578"/>
        <v>#N/A</v>
      </c>
      <c r="FJ878" s="665" t="e">
        <f t="shared" si="3578"/>
        <v>#N/A</v>
      </c>
      <c r="FK878" s="665" t="e">
        <f t="shared" si="3578"/>
        <v>#N/A</v>
      </c>
      <c r="FL878" s="665" t="e">
        <f t="shared" si="3578"/>
        <v>#N/A</v>
      </c>
      <c r="FM878" s="665" t="e">
        <f t="shared" si="3578"/>
        <v>#N/A</v>
      </c>
      <c r="FN878" s="665" t="e">
        <f t="shared" si="3578"/>
        <v>#N/A</v>
      </c>
      <c r="FO878" s="665" t="e">
        <f t="shared" si="3578"/>
        <v>#N/A</v>
      </c>
      <c r="FP878" s="665" t="e">
        <f t="shared" si="3578"/>
        <v>#N/A</v>
      </c>
      <c r="FQ878" s="665" t="e">
        <f t="shared" si="3578"/>
        <v>#N/A</v>
      </c>
      <c r="FR878" s="665" t="e">
        <f t="shared" si="3578"/>
        <v>#N/A</v>
      </c>
      <c r="FS878" s="665" t="e">
        <f t="shared" si="3578"/>
        <v>#N/A</v>
      </c>
      <c r="FT878" s="665" t="e">
        <f t="shared" si="3578"/>
        <v>#N/A</v>
      </c>
      <c r="FU878" s="665" t="e">
        <f t="shared" si="3578"/>
        <v>#N/A</v>
      </c>
      <c r="FV878" s="665" t="e">
        <f t="shared" si="3578"/>
        <v>#N/A</v>
      </c>
      <c r="FW878" s="665" t="e">
        <f t="shared" si="3578"/>
        <v>#N/A</v>
      </c>
      <c r="FX878" s="665" t="e">
        <f t="shared" si="3578"/>
        <v>#N/A</v>
      </c>
      <c r="FY878" s="665" t="e">
        <f t="shared" si="3578"/>
        <v>#N/A</v>
      </c>
      <c r="FZ878" s="665" t="e">
        <f t="shared" si="3578"/>
        <v>#N/A</v>
      </c>
      <c r="GA878" s="665" t="e">
        <f t="shared" si="3578"/>
        <v>#N/A</v>
      </c>
      <c r="GB878" s="665" t="e">
        <f t="shared" si="3578"/>
        <v>#N/A</v>
      </c>
      <c r="GC878" s="665" t="e">
        <f t="shared" si="3578"/>
        <v>#N/A</v>
      </c>
      <c r="GD878" s="665" t="e">
        <f t="shared" si="3578"/>
        <v>#N/A</v>
      </c>
      <c r="GE878" s="665" t="e">
        <f t="shared" ref="GE878:GK878" si="3581">GE847-GE859</f>
        <v>#N/A</v>
      </c>
      <c r="GF878" s="665" t="e">
        <f t="shared" si="3581"/>
        <v>#N/A</v>
      </c>
      <c r="GG878" s="665" t="e">
        <f t="shared" si="3581"/>
        <v>#N/A</v>
      </c>
      <c r="GH878" s="665" t="e">
        <f t="shared" si="3581"/>
        <v>#N/A</v>
      </c>
      <c r="GI878" s="665" t="e">
        <f t="shared" si="3581"/>
        <v>#N/A</v>
      </c>
      <c r="GJ878" s="665" t="e">
        <f t="shared" si="3581"/>
        <v>#N/A</v>
      </c>
      <c r="GK878" s="665" t="e">
        <f t="shared" si="3581"/>
        <v>#N/A</v>
      </c>
      <c r="GL878" s="665" t="e">
        <f>SUM(DS878:GK878)+SUM(#REF!)-SUM(HB859:HK859)=#REF!</f>
        <v>#REF!</v>
      </c>
      <c r="GN878" s="749">
        <v>2029</v>
      </c>
      <c r="GO878" s="664" t="e">
        <f>SUMIF(DS840:GK840,GO840,DS878:GK878)</f>
        <v>#REF!</v>
      </c>
      <c r="GP878" s="668" t="e">
        <f>SUMIF(DS840:GK840,GP840,DS878:GK878)</f>
        <v>#N/A</v>
      </c>
      <c r="GQ878" s="668" t="e">
        <f>SUMIF(DS840:GK840,GQ840,DS878:GK878)</f>
        <v>#N/A</v>
      </c>
      <c r="GR878" s="668" t="e">
        <f>SUMIF(DS840:GK840,GR840,DS878:GK878)</f>
        <v>#N/A</v>
      </c>
      <c r="GS878" s="668" t="e">
        <f>SUMIF(DS840:GK840,GS840,DS878:GK878)</f>
        <v>#N/A</v>
      </c>
      <c r="GT878" s="668" t="e">
        <f>SUMIF(DS840:GK840,GT840,DS878:GK878)</f>
        <v>#N/A</v>
      </c>
      <c r="GU878" s="668" t="e">
        <f>SUMIF(DS840:GK840,GU840,DS878:GK878)</f>
        <v>#N/A</v>
      </c>
      <c r="GV878" s="668" t="e">
        <f>SUMIF(DS840:GK840,GV840,DS878:GK878)</f>
        <v>#N/A</v>
      </c>
      <c r="GW878" s="668" t="e">
        <f>SUMIF(DS840:GK840,GW840,DS878:GK878)</f>
        <v>#N/A</v>
      </c>
      <c r="GX878" s="668" t="e">
        <f>SUMIF(DS840:GK840,GX840,DS878:GK878)</f>
        <v>#N/A</v>
      </c>
      <c r="GY878" s="668" t="e">
        <f>SUMIF(DS840:GK840,GY840,DS878:GK878)</f>
        <v>#N/A</v>
      </c>
      <c r="GZ878" s="646" t="e">
        <f>SUM(GO878:GY878)-SUM(HB859:HK859)=(#REF!-SUM(#REF!))</f>
        <v>#REF!</v>
      </c>
      <c r="HM878" s="674"/>
      <c r="HN878" s="674"/>
      <c r="HO878" s="674"/>
      <c r="HP878" s="674"/>
      <c r="HQ878" s="674"/>
      <c r="HR878" s="674"/>
      <c r="HS878" s="674"/>
      <c r="HT878" s="674"/>
      <c r="HU878" s="674"/>
      <c r="HV878" s="674"/>
      <c r="HW878" s="674"/>
      <c r="HX878" s="674"/>
      <c r="HY878" s="674"/>
      <c r="HZ878" s="674"/>
    </row>
    <row r="879" spans="1:234" s="643" customFormat="1" x14ac:dyDescent="0.25">
      <c r="B879" s="644"/>
      <c r="C879" s="644"/>
      <c r="D879" s="644"/>
      <c r="E879" s="678"/>
      <c r="F879" s="670"/>
      <c r="G879" s="644"/>
      <c r="H879" s="644"/>
      <c r="I879" s="644"/>
      <c r="J879" s="644"/>
      <c r="K879" s="644"/>
      <c r="L879" s="644"/>
      <c r="M879" s="674"/>
      <c r="N879" s="684"/>
      <c r="O879" s="919"/>
      <c r="P879" s="919"/>
      <c r="Q879" s="919"/>
      <c r="R879" s="674"/>
      <c r="DR879" s="749">
        <v>2030</v>
      </c>
      <c r="DS879" s="665" t="e">
        <f t="shared" si="3578"/>
        <v>#REF!</v>
      </c>
      <c r="DT879" s="665" t="e">
        <f t="shared" si="3578"/>
        <v>#N/A</v>
      </c>
      <c r="DU879" s="665" t="e">
        <f t="shared" si="3578"/>
        <v>#N/A</v>
      </c>
      <c r="DV879" s="665" t="e">
        <f t="shared" si="3578"/>
        <v>#N/A</v>
      </c>
      <c r="DW879" s="665" t="e">
        <f t="shared" si="3578"/>
        <v>#N/A</v>
      </c>
      <c r="DX879" s="665" t="e">
        <f t="shared" si="3578"/>
        <v>#N/A</v>
      </c>
      <c r="DY879" s="665" t="e">
        <f t="shared" si="3578"/>
        <v>#N/A</v>
      </c>
      <c r="DZ879" s="665" t="e">
        <f t="shared" si="3578"/>
        <v>#N/A</v>
      </c>
      <c r="EA879" s="665" t="e">
        <f t="shared" si="3578"/>
        <v>#N/A</v>
      </c>
      <c r="EB879" s="665" t="e">
        <f t="shared" si="3578"/>
        <v>#N/A</v>
      </c>
      <c r="EC879" s="665" t="e">
        <f t="shared" si="3578"/>
        <v>#N/A</v>
      </c>
      <c r="ED879" s="665" t="e">
        <f t="shared" si="3578"/>
        <v>#N/A</v>
      </c>
      <c r="EE879" s="665" t="e">
        <f t="shared" si="3578"/>
        <v>#N/A</v>
      </c>
      <c r="EF879" s="665" t="e">
        <f t="shared" si="3578"/>
        <v>#N/A</v>
      </c>
      <c r="EG879" s="665" t="e">
        <f t="shared" si="3578"/>
        <v>#N/A</v>
      </c>
      <c r="EH879" s="665" t="e">
        <f t="shared" si="3578"/>
        <v>#N/A</v>
      </c>
      <c r="EI879" s="665" t="e">
        <f t="shared" si="3578"/>
        <v>#N/A</v>
      </c>
      <c r="EJ879" s="665" t="e">
        <f t="shared" si="3578"/>
        <v>#N/A</v>
      </c>
      <c r="EK879" s="665" t="e">
        <f t="shared" si="3578"/>
        <v>#N/A</v>
      </c>
      <c r="EL879" s="665" t="e">
        <f t="shared" si="3578"/>
        <v>#N/A</v>
      </c>
      <c r="EM879" s="665" t="e">
        <f t="shared" si="3578"/>
        <v>#N/A</v>
      </c>
      <c r="EN879" s="665" t="e">
        <f t="shared" si="3578"/>
        <v>#N/A</v>
      </c>
      <c r="EO879" s="665" t="e">
        <f t="shared" si="3578"/>
        <v>#N/A</v>
      </c>
      <c r="EP879" s="665" t="e">
        <f t="shared" si="3578"/>
        <v>#N/A</v>
      </c>
      <c r="EQ879" s="665" t="e">
        <f t="shared" si="3578"/>
        <v>#N/A</v>
      </c>
      <c r="ER879" s="665" t="e">
        <f t="shared" si="3578"/>
        <v>#N/A</v>
      </c>
      <c r="ES879" s="665" t="e">
        <f t="shared" si="3578"/>
        <v>#N/A</v>
      </c>
      <c r="ET879" s="665" t="e">
        <f t="shared" si="3578"/>
        <v>#N/A</v>
      </c>
      <c r="EU879" s="665" t="e">
        <f t="shared" si="3578"/>
        <v>#N/A</v>
      </c>
      <c r="EV879" s="665" t="e">
        <f t="shared" si="3578"/>
        <v>#N/A</v>
      </c>
      <c r="EW879" s="665" t="e">
        <f t="shared" si="3578"/>
        <v>#N/A</v>
      </c>
      <c r="EX879" s="665" t="e">
        <f t="shared" si="3578"/>
        <v>#N/A</v>
      </c>
      <c r="EY879" s="665" t="e">
        <f t="shared" si="3578"/>
        <v>#N/A</v>
      </c>
      <c r="EZ879" s="665" t="e">
        <f t="shared" si="3578"/>
        <v>#N/A</v>
      </c>
      <c r="FA879" s="665" t="e">
        <f t="shared" si="3578"/>
        <v>#N/A</v>
      </c>
      <c r="FB879" s="665" t="e">
        <f t="shared" si="3578"/>
        <v>#N/A</v>
      </c>
      <c r="FC879" s="665" t="e">
        <f t="shared" si="3578"/>
        <v>#N/A</v>
      </c>
      <c r="FD879" s="665" t="e">
        <f t="shared" si="3578"/>
        <v>#N/A</v>
      </c>
      <c r="FE879" s="665" t="e">
        <f t="shared" si="3578"/>
        <v>#N/A</v>
      </c>
      <c r="FF879" s="665" t="e">
        <f t="shared" si="3578"/>
        <v>#N/A</v>
      </c>
      <c r="FG879" s="665" t="e">
        <f t="shared" si="3578"/>
        <v>#N/A</v>
      </c>
      <c r="FH879" s="665" t="e">
        <f t="shared" si="3578"/>
        <v>#N/A</v>
      </c>
      <c r="FI879" s="665" t="e">
        <f t="shared" si="3578"/>
        <v>#N/A</v>
      </c>
      <c r="FJ879" s="665" t="e">
        <f t="shared" si="3578"/>
        <v>#N/A</v>
      </c>
      <c r="FK879" s="665" t="e">
        <f t="shared" si="3578"/>
        <v>#N/A</v>
      </c>
      <c r="FL879" s="665" t="e">
        <f t="shared" si="3578"/>
        <v>#N/A</v>
      </c>
      <c r="FM879" s="665" t="e">
        <f t="shared" si="3578"/>
        <v>#N/A</v>
      </c>
      <c r="FN879" s="665" t="e">
        <f t="shared" si="3578"/>
        <v>#N/A</v>
      </c>
      <c r="FO879" s="665" t="e">
        <f t="shared" si="3578"/>
        <v>#N/A</v>
      </c>
      <c r="FP879" s="665" t="e">
        <f t="shared" si="3578"/>
        <v>#N/A</v>
      </c>
      <c r="FQ879" s="665" t="e">
        <f t="shared" si="3578"/>
        <v>#N/A</v>
      </c>
      <c r="FR879" s="665" t="e">
        <f t="shared" si="3578"/>
        <v>#N/A</v>
      </c>
      <c r="FS879" s="665" t="e">
        <f t="shared" si="3578"/>
        <v>#N/A</v>
      </c>
      <c r="FT879" s="665" t="e">
        <f t="shared" si="3578"/>
        <v>#N/A</v>
      </c>
      <c r="FU879" s="665" t="e">
        <f t="shared" si="3578"/>
        <v>#N/A</v>
      </c>
      <c r="FV879" s="665" t="e">
        <f t="shared" si="3578"/>
        <v>#N/A</v>
      </c>
      <c r="FW879" s="665" t="e">
        <f t="shared" si="3578"/>
        <v>#N/A</v>
      </c>
      <c r="FX879" s="665" t="e">
        <f t="shared" si="3578"/>
        <v>#N/A</v>
      </c>
      <c r="FY879" s="665" t="e">
        <f t="shared" si="3578"/>
        <v>#N/A</v>
      </c>
      <c r="FZ879" s="665" t="e">
        <f t="shared" si="3578"/>
        <v>#N/A</v>
      </c>
      <c r="GA879" s="665" t="e">
        <f t="shared" si="3578"/>
        <v>#N/A</v>
      </c>
      <c r="GB879" s="665" t="e">
        <f t="shared" si="3578"/>
        <v>#N/A</v>
      </c>
      <c r="GC879" s="665" t="e">
        <f t="shared" si="3578"/>
        <v>#N/A</v>
      </c>
      <c r="GD879" s="665" t="e">
        <f t="shared" ref="GD879:GK879" si="3582">GD848-GD860</f>
        <v>#N/A</v>
      </c>
      <c r="GE879" s="665" t="e">
        <f t="shared" si="3582"/>
        <v>#N/A</v>
      </c>
      <c r="GF879" s="665" t="e">
        <f t="shared" si="3582"/>
        <v>#N/A</v>
      </c>
      <c r="GG879" s="665" t="e">
        <f t="shared" si="3582"/>
        <v>#N/A</v>
      </c>
      <c r="GH879" s="665" t="e">
        <f t="shared" si="3582"/>
        <v>#N/A</v>
      </c>
      <c r="GI879" s="665" t="e">
        <f t="shared" si="3582"/>
        <v>#N/A</v>
      </c>
      <c r="GJ879" s="665" t="e">
        <f t="shared" si="3582"/>
        <v>#N/A</v>
      </c>
      <c r="GK879" s="665" t="e">
        <f t="shared" si="3582"/>
        <v>#N/A</v>
      </c>
      <c r="GL879" s="665" t="e">
        <f>SUM(DS879:GK879)+SUM(#REF!)-SUM(HB860:HK860)=#REF!</f>
        <v>#REF!</v>
      </c>
      <c r="GN879" s="749">
        <v>2030</v>
      </c>
      <c r="GO879" s="664" t="e">
        <f>SUMIF(DS840:GK840,GO840,DS879:GK879)</f>
        <v>#REF!</v>
      </c>
      <c r="GP879" s="668" t="e">
        <f>SUMIF(DS840:GK840,GP840,DS879:GK879)</f>
        <v>#N/A</v>
      </c>
      <c r="GQ879" s="668" t="e">
        <f>SUMIF(DS840:GK840,GQ840,DS879:GK879)</f>
        <v>#N/A</v>
      </c>
      <c r="GR879" s="668" t="e">
        <f>SUMIF(DS840:GK840,GR840,DS879:GK879)</f>
        <v>#N/A</v>
      </c>
      <c r="GS879" s="668" t="e">
        <f>SUMIF(DS840:GK840,GS840,DS879:GK879)</f>
        <v>#N/A</v>
      </c>
      <c r="GT879" s="668" t="e">
        <f>SUMIF(DS840:GK840,GT840,DS879:GK879)</f>
        <v>#N/A</v>
      </c>
      <c r="GU879" s="668" t="e">
        <f>SUMIF(DS840:GK840,GU840,DS879:GK879)</f>
        <v>#N/A</v>
      </c>
      <c r="GV879" s="668" t="e">
        <f>SUMIF(DS840:GK840,GV840,DS879:GK879)</f>
        <v>#N/A</v>
      </c>
      <c r="GW879" s="668" t="e">
        <f>SUMIF(DS840:GK840,GW840,DS879:GK879)</f>
        <v>#N/A</v>
      </c>
      <c r="GX879" s="668" t="e">
        <f>SUMIF(DS840:GK840,GX840,DS879:GK879)</f>
        <v>#N/A</v>
      </c>
      <c r="GY879" s="668" t="e">
        <f>SUMIF(DS840:GK840,GY840,DS879:GK879)</f>
        <v>#N/A</v>
      </c>
      <c r="GZ879" s="646" t="e">
        <f>SUM(GO879:GY879)-SUM(HB860:HK860)=(#REF!-SUM(#REF!))</f>
        <v>#REF!</v>
      </c>
      <c r="HM879" s="674"/>
      <c r="HN879" s="674"/>
      <c r="HO879" s="674"/>
      <c r="HP879" s="674"/>
      <c r="HQ879" s="674"/>
      <c r="HR879" s="674"/>
      <c r="HS879" s="674"/>
      <c r="HT879" s="674"/>
      <c r="HU879" s="674"/>
      <c r="HV879" s="674"/>
      <c r="HW879" s="674"/>
      <c r="HX879" s="674"/>
      <c r="HY879" s="674"/>
      <c r="HZ879" s="674"/>
    </row>
    <row r="880" spans="1:234" s="643" customFormat="1" x14ac:dyDescent="0.25">
      <c r="B880" s="644"/>
      <c r="C880" s="644"/>
      <c r="D880" s="644"/>
      <c r="E880" s="685"/>
      <c r="F880" s="686"/>
      <c r="G880" s="686"/>
      <c r="H880" s="686"/>
      <c r="I880" s="686"/>
      <c r="J880" s="686"/>
      <c r="K880" s="686"/>
      <c r="L880" s="686"/>
      <c r="M880" s="686"/>
      <c r="N880" s="686"/>
      <c r="O880" s="686"/>
      <c r="P880" s="686"/>
      <c r="Q880" s="686"/>
      <c r="R880" s="644"/>
      <c r="HM880" s="644"/>
      <c r="HN880" s="644"/>
      <c r="HO880" s="644"/>
      <c r="HP880" s="644"/>
      <c r="HQ880" s="644"/>
      <c r="HR880" s="644"/>
      <c r="HS880" s="644"/>
      <c r="HT880" s="644"/>
      <c r="HU880" s="644"/>
      <c r="HV880" s="644"/>
      <c r="HW880" s="644"/>
      <c r="HX880" s="644"/>
      <c r="HY880" s="644"/>
      <c r="HZ880" s="644"/>
    </row>
    <row r="881" spans="1:234" s="643" customFormat="1" ht="13.8" thickBot="1" x14ac:dyDescent="0.3">
      <c r="B881" s="3"/>
      <c r="C881" s="220"/>
      <c r="D881" s="12"/>
      <c r="E881" s="222"/>
      <c r="F881" s="11"/>
      <c r="G881" s="11"/>
      <c r="H881" s="11"/>
      <c r="I881" s="11"/>
      <c r="J881" s="11"/>
      <c r="K881" s="11"/>
      <c r="L881" s="11"/>
      <c r="M881" s="11"/>
      <c r="N881" s="11"/>
      <c r="O881" s="11"/>
      <c r="P881" s="11"/>
      <c r="Q881" s="11"/>
      <c r="R881" s="644"/>
      <c r="HM881" s="644"/>
      <c r="HN881" s="644"/>
      <c r="HO881" s="644"/>
      <c r="HP881" s="644"/>
      <c r="HQ881" s="644"/>
      <c r="HR881" s="644"/>
      <c r="HS881" s="644"/>
      <c r="HT881" s="644"/>
      <c r="HU881" s="644"/>
      <c r="HV881" s="644"/>
      <c r="HW881" s="644"/>
      <c r="HX881" s="644"/>
      <c r="HY881" s="644"/>
      <c r="HZ881" s="644"/>
    </row>
    <row r="883" spans="1:234" ht="19.2" customHeight="1" thickBot="1" x14ac:dyDescent="0.3">
      <c r="A883" s="286"/>
      <c r="B883" s="218"/>
      <c r="C883" s="218"/>
      <c r="D883" s="85"/>
      <c r="E883" s="93" t="s">
        <v>1703</v>
      </c>
      <c r="F883" s="218"/>
      <c r="G883" s="218"/>
      <c r="H883" s="218"/>
      <c r="I883" s="218"/>
      <c r="J883" s="218"/>
      <c r="K883" s="218"/>
      <c r="L883" s="218"/>
      <c r="M883" s="218"/>
      <c r="N883" s="218"/>
      <c r="O883" s="218"/>
      <c r="P883" s="218"/>
      <c r="Q883" s="218"/>
    </row>
    <row r="884" spans="1:234" ht="14.4" thickBot="1" x14ac:dyDescent="0.3">
      <c r="A884" s="290" t="str">
        <f>IF(E884="","","PRINT")</f>
        <v/>
      </c>
      <c r="B884" s="82"/>
      <c r="C884" s="225">
        <v>12</v>
      </c>
      <c r="D884" s="82"/>
      <c r="E884" s="889"/>
      <c r="F884" s="890"/>
      <c r="G884" s="890"/>
      <c r="H884" s="890"/>
      <c r="I884" s="890"/>
      <c r="J884" s="891"/>
      <c r="K884" s="689"/>
      <c r="L884" s="690"/>
      <c r="R884" s="689"/>
      <c r="HM884" s="689"/>
      <c r="HN884" s="689"/>
      <c r="HO884" s="689"/>
      <c r="HP884" s="689"/>
      <c r="HQ884" s="689"/>
      <c r="HR884" s="689"/>
      <c r="HS884" s="689"/>
      <c r="HT884" s="689"/>
      <c r="HU884" s="689"/>
      <c r="HV884" s="689"/>
      <c r="HW884" s="689"/>
      <c r="HX884" s="689"/>
      <c r="HY884" s="689"/>
      <c r="HZ884" s="689"/>
    </row>
    <row r="886" spans="1:234" ht="12.75" customHeight="1" x14ac:dyDescent="0.25">
      <c r="D886" s="4" t="s">
        <v>8</v>
      </c>
      <c r="E886" s="764" t="s">
        <v>1680</v>
      </c>
      <c r="F886" s="764"/>
      <c r="G886" s="764"/>
      <c r="H886" s="764"/>
      <c r="I886" s="764"/>
      <c r="J886" s="764"/>
      <c r="K886" s="764"/>
      <c r="L886" s="764"/>
      <c r="M886" s="764"/>
      <c r="N886" s="764"/>
      <c r="O886" s="764"/>
      <c r="P886" s="764"/>
      <c r="Q886" s="764"/>
    </row>
    <row r="887" spans="1:234" ht="12.75" customHeight="1" x14ac:dyDescent="0.25">
      <c r="D887" s="4"/>
      <c r="E887" s="892" t="s">
        <v>1825</v>
      </c>
      <c r="F887" s="892"/>
      <c r="G887" s="892"/>
      <c r="H887" s="892"/>
      <c r="I887" s="892"/>
      <c r="J887" s="892"/>
      <c r="K887" s="892"/>
      <c r="L887" s="892"/>
      <c r="M887" s="892"/>
      <c r="N887" s="892"/>
      <c r="O887" s="892"/>
      <c r="P887" s="892"/>
      <c r="Q887" s="892"/>
    </row>
    <row r="888" spans="1:234" ht="5.0999999999999996" customHeight="1" x14ac:dyDescent="0.25">
      <c r="D888" s="4"/>
      <c r="E888" s="746"/>
      <c r="F888" s="746"/>
      <c r="G888" s="746"/>
      <c r="H888" s="746"/>
      <c r="I888" s="746"/>
      <c r="J888" s="746"/>
      <c r="K888" s="746"/>
      <c r="L888" s="746"/>
      <c r="M888" s="746"/>
      <c r="N888" s="746"/>
    </row>
    <row r="889" spans="1:234" ht="49.2" customHeight="1" x14ac:dyDescent="0.25">
      <c r="E889" s="893" t="s">
        <v>1823</v>
      </c>
      <c r="F889" s="893"/>
      <c r="G889" s="893"/>
      <c r="H889" s="893" t="s">
        <v>1832</v>
      </c>
      <c r="I889" s="893"/>
      <c r="J889" s="893"/>
      <c r="K889" s="893"/>
      <c r="L889" s="893"/>
      <c r="M889" s="893"/>
      <c r="N889" s="893" t="s">
        <v>1824</v>
      </c>
      <c r="O889" s="893"/>
      <c r="P889" s="893"/>
      <c r="Q889" s="893"/>
      <c r="S889" s="644"/>
      <c r="T889" s="644"/>
      <c r="U889" s="644"/>
      <c r="V889" s="644"/>
      <c r="W889" s="644"/>
      <c r="X889" s="644"/>
      <c r="Y889" s="644"/>
      <c r="Z889" s="644"/>
      <c r="AA889" s="644"/>
      <c r="AB889" s="644"/>
      <c r="AC889" s="644"/>
      <c r="AD889" s="644"/>
      <c r="AE889" s="644"/>
      <c r="AF889" s="644"/>
      <c r="AG889" s="644"/>
      <c r="AH889" s="644"/>
      <c r="AI889" s="644"/>
      <c r="AJ889" s="644"/>
      <c r="AK889" s="644"/>
      <c r="AL889" s="644"/>
      <c r="AM889" s="644"/>
      <c r="AN889" s="644"/>
      <c r="AO889" s="644"/>
      <c r="AP889" s="644"/>
      <c r="AQ889" s="644"/>
      <c r="AR889" s="644"/>
      <c r="AS889" s="644"/>
      <c r="AT889" s="644"/>
      <c r="AU889" s="644"/>
      <c r="AV889" s="644"/>
      <c r="AW889" s="644"/>
      <c r="AX889" s="644"/>
      <c r="AY889" s="644"/>
      <c r="AZ889" s="644"/>
      <c r="BA889" s="644"/>
      <c r="BB889" s="644"/>
      <c r="BC889" s="644"/>
      <c r="BD889" s="644"/>
      <c r="BE889" s="644"/>
      <c r="BF889" s="644"/>
      <c r="BG889" s="644"/>
      <c r="BH889" s="644"/>
      <c r="BI889" s="644"/>
      <c r="BJ889" s="644"/>
      <c r="BK889" s="644"/>
      <c r="BL889" s="644"/>
      <c r="BM889" s="644"/>
      <c r="BN889" s="644"/>
      <c r="BO889" s="644"/>
      <c r="BP889" s="644"/>
      <c r="BQ889" s="644"/>
      <c r="BR889" s="644"/>
      <c r="BS889" s="644"/>
      <c r="BT889" s="644"/>
      <c r="BU889" s="644"/>
      <c r="BV889" s="644"/>
      <c r="BW889" s="644"/>
      <c r="BX889" s="644"/>
      <c r="BY889" s="644"/>
      <c r="BZ889" s="644"/>
      <c r="CA889" s="644"/>
      <c r="CB889" s="644"/>
      <c r="CC889" s="644"/>
      <c r="CD889" s="644"/>
      <c r="CE889" s="644"/>
      <c r="CF889" s="644"/>
      <c r="CG889" s="644"/>
      <c r="CH889" s="644"/>
      <c r="CI889" s="644"/>
      <c r="CJ889" s="644"/>
      <c r="CK889" s="644"/>
      <c r="CL889" s="644"/>
      <c r="CM889" s="644"/>
      <c r="CN889" s="644"/>
      <c r="CO889" s="644"/>
      <c r="CP889" s="644"/>
      <c r="CQ889" s="644"/>
      <c r="CR889" s="644"/>
      <c r="CS889" s="644"/>
      <c r="CT889" s="644"/>
      <c r="CU889" s="644"/>
      <c r="CV889" s="644"/>
      <c r="CW889" s="644"/>
      <c r="CX889" s="644"/>
      <c r="CY889" s="644"/>
      <c r="CZ889" s="644"/>
      <c r="DA889" s="644"/>
      <c r="DB889" s="644"/>
      <c r="DC889" s="644"/>
      <c r="DD889" s="644"/>
      <c r="DE889" s="644"/>
      <c r="DF889" s="644"/>
      <c r="DG889" s="644"/>
      <c r="DH889" s="644"/>
      <c r="DI889" s="644"/>
      <c r="DJ889" s="644"/>
      <c r="DK889" s="644"/>
      <c r="DL889" s="644"/>
      <c r="DM889" s="644"/>
      <c r="DN889" s="644"/>
      <c r="DO889" s="644"/>
      <c r="DP889" s="644"/>
      <c r="DQ889" s="644"/>
      <c r="DR889" s="644"/>
      <c r="DS889" s="644"/>
      <c r="DT889" s="644"/>
      <c r="DU889" s="644"/>
      <c r="DV889" s="644"/>
      <c r="DW889" s="644"/>
      <c r="DX889" s="644"/>
      <c r="DY889" s="644"/>
      <c r="DZ889" s="644"/>
      <c r="EA889" s="644"/>
      <c r="EB889" s="644"/>
      <c r="EC889" s="644"/>
      <c r="ED889" s="644"/>
      <c r="EE889" s="644"/>
      <c r="EF889" s="644"/>
      <c r="EG889" s="644"/>
      <c r="EH889" s="644"/>
      <c r="EI889" s="644"/>
      <c r="EJ889" s="644"/>
      <c r="EK889" s="644"/>
      <c r="EL889" s="644"/>
      <c r="EM889" s="644"/>
      <c r="EN889" s="644"/>
      <c r="EO889" s="644"/>
      <c r="EP889" s="644"/>
      <c r="EQ889" s="644"/>
      <c r="ER889" s="644"/>
      <c r="ES889" s="644"/>
      <c r="ET889" s="644"/>
      <c r="EU889" s="644"/>
      <c r="EV889" s="644"/>
      <c r="EW889" s="644"/>
      <c r="EX889" s="644"/>
      <c r="EY889" s="644"/>
      <c r="EZ889" s="644"/>
      <c r="FA889" s="644"/>
      <c r="FB889" s="644"/>
      <c r="FC889" s="644"/>
      <c r="FD889" s="644"/>
      <c r="FE889" s="644"/>
      <c r="FF889" s="644"/>
      <c r="FG889" s="644"/>
      <c r="FH889" s="644"/>
      <c r="FI889" s="644"/>
      <c r="FJ889" s="644"/>
      <c r="FK889" s="644"/>
      <c r="FL889" s="644"/>
      <c r="FM889" s="644"/>
      <c r="FN889" s="644"/>
      <c r="FO889" s="644"/>
      <c r="FP889" s="644"/>
      <c r="FQ889" s="644"/>
      <c r="FR889" s="644"/>
      <c r="FS889" s="644"/>
      <c r="FT889" s="644"/>
      <c r="FU889" s="644"/>
      <c r="FV889" s="644"/>
      <c r="FW889" s="644"/>
      <c r="FX889" s="644"/>
      <c r="FY889" s="644"/>
      <c r="FZ889" s="644"/>
      <c r="GA889" s="644"/>
      <c r="GB889" s="644"/>
      <c r="GC889" s="644"/>
      <c r="GD889" s="644"/>
      <c r="GE889" s="644"/>
      <c r="GF889" s="644"/>
      <c r="GG889" s="644"/>
      <c r="GH889" s="644"/>
      <c r="GI889" s="644"/>
      <c r="GJ889" s="644"/>
      <c r="GK889" s="644"/>
      <c r="GL889" s="644"/>
      <c r="GM889" s="644"/>
      <c r="GN889" s="644"/>
      <c r="GO889" s="644"/>
      <c r="GP889" s="644"/>
      <c r="GQ889" s="644"/>
      <c r="GR889" s="644"/>
      <c r="GS889" s="644"/>
      <c r="GT889" s="644"/>
      <c r="GU889" s="644"/>
      <c r="GV889" s="644"/>
      <c r="GW889" s="644"/>
      <c r="GX889" s="644"/>
      <c r="GY889" s="644"/>
      <c r="GZ889" s="644"/>
      <c r="HA889" s="644"/>
      <c r="HB889" s="644"/>
      <c r="HC889" s="644"/>
      <c r="HD889" s="644"/>
      <c r="HE889" s="644"/>
      <c r="HF889" s="644"/>
      <c r="HG889" s="644"/>
      <c r="HH889" s="644"/>
      <c r="HI889" s="644"/>
      <c r="HJ889" s="644"/>
      <c r="HK889" s="644"/>
      <c r="HL889" s="644"/>
    </row>
    <row r="890" spans="1:234" x14ac:dyDescent="0.25">
      <c r="D890" s="645">
        <v>1</v>
      </c>
      <c r="E890" s="878"/>
      <c r="F890" s="879"/>
      <c r="G890" s="880"/>
      <c r="H890" s="878"/>
      <c r="I890" s="879"/>
      <c r="J890" s="879"/>
      <c r="K890" s="879"/>
      <c r="L890" s="879"/>
      <c r="M890" s="880"/>
      <c r="N890" s="881"/>
      <c r="O890" s="882"/>
      <c r="P890" s="882"/>
      <c r="Q890" s="883"/>
      <c r="S890" s="644"/>
      <c r="T890" s="644"/>
      <c r="U890" s="644" t="str">
        <f>IF(H890="","",D890&amp;". "&amp;H890)</f>
        <v/>
      </c>
      <c r="V890" s="644"/>
      <c r="W890" s="644"/>
      <c r="X890" s="644"/>
      <c r="Y890" s="644"/>
      <c r="Z890" s="644"/>
      <c r="AA890" s="644"/>
      <c r="AB890" s="644"/>
      <c r="AC890" s="644"/>
      <c r="AD890" s="644"/>
      <c r="AE890" s="644"/>
      <c r="AF890" s="644"/>
      <c r="AG890" s="644"/>
      <c r="AH890" s="644"/>
      <c r="AI890" s="644"/>
      <c r="AJ890" s="644"/>
      <c r="AK890" s="644"/>
      <c r="AL890" s="644"/>
      <c r="AM890" s="644"/>
      <c r="AN890" s="644"/>
      <c r="AO890" s="644"/>
      <c r="AP890" s="644"/>
      <c r="AQ890" s="644"/>
      <c r="AR890" s="644"/>
      <c r="AS890" s="644"/>
      <c r="AT890" s="644"/>
      <c r="AU890" s="644"/>
      <c r="AV890" s="644"/>
      <c r="AW890" s="644"/>
      <c r="AX890" s="644"/>
      <c r="AY890" s="644"/>
      <c r="AZ890" s="644"/>
      <c r="BA890" s="644"/>
      <c r="BB890" s="644"/>
      <c r="BC890" s="644"/>
      <c r="BD890" s="644"/>
      <c r="BE890" s="644"/>
      <c r="BF890" s="644"/>
      <c r="BG890" s="644"/>
      <c r="BH890" s="644"/>
      <c r="BI890" s="644"/>
      <c r="BJ890" s="644"/>
      <c r="BK890" s="644"/>
      <c r="BL890" s="644"/>
      <c r="BM890" s="644"/>
      <c r="BN890" s="644"/>
      <c r="BO890" s="644"/>
      <c r="BP890" s="644"/>
      <c r="BQ890" s="644"/>
      <c r="BR890" s="644"/>
      <c r="BS890" s="644"/>
      <c r="BT890" s="644"/>
      <c r="BU890" s="644"/>
      <c r="BV890" s="644"/>
      <c r="BW890" s="644"/>
      <c r="BX890" s="644"/>
      <c r="BY890" s="644"/>
      <c r="BZ890" s="644"/>
      <c r="CA890" s="644"/>
      <c r="CB890" s="644"/>
      <c r="CC890" s="644"/>
      <c r="CD890" s="644"/>
      <c r="CE890" s="644"/>
      <c r="CF890" s="644"/>
      <c r="CG890" s="644"/>
      <c r="CH890" s="644"/>
      <c r="CI890" s="644"/>
      <c r="CJ890" s="644"/>
      <c r="CK890" s="644"/>
      <c r="CL890" s="644"/>
      <c r="CM890" s="644"/>
      <c r="CN890" s="644"/>
      <c r="CO890" s="644"/>
      <c r="CP890" s="644"/>
      <c r="CQ890" s="644"/>
      <c r="CR890" s="644"/>
      <c r="CS890" s="644"/>
      <c r="CT890" s="644"/>
      <c r="CU890" s="644"/>
      <c r="CV890" s="644"/>
      <c r="CW890" s="644"/>
      <c r="CX890" s="644"/>
      <c r="CY890" s="644"/>
      <c r="CZ890" s="644"/>
      <c r="DA890" s="644"/>
      <c r="DB890" s="644"/>
      <c r="DC890" s="644"/>
      <c r="DD890" s="644"/>
      <c r="DE890" s="644"/>
      <c r="DF890" s="644"/>
      <c r="DG890" s="644"/>
      <c r="DH890" s="644"/>
      <c r="DI890" s="644"/>
      <c r="DJ890" s="644"/>
      <c r="DK890" s="644"/>
      <c r="DL890" s="644"/>
      <c r="DM890" s="644"/>
      <c r="DN890" s="644"/>
      <c r="DO890" s="644"/>
      <c r="DP890" s="644"/>
      <c r="DQ890" s="644"/>
      <c r="DR890" s="644"/>
      <c r="DS890" s="644"/>
      <c r="DT890" s="644"/>
      <c r="DU890" s="644"/>
      <c r="DV890" s="644"/>
      <c r="DW890" s="644"/>
      <c r="DX890" s="644"/>
      <c r="DY890" s="644"/>
      <c r="DZ890" s="644"/>
      <c r="EA890" s="644"/>
      <c r="EB890" s="644"/>
      <c r="EC890" s="644"/>
      <c r="ED890" s="644"/>
      <c r="EE890" s="644"/>
      <c r="EF890" s="644"/>
      <c r="EG890" s="644"/>
      <c r="EH890" s="644"/>
      <c r="EI890" s="644"/>
      <c r="EJ890" s="644"/>
      <c r="EK890" s="644"/>
      <c r="EL890" s="644"/>
      <c r="EM890" s="644"/>
      <c r="EN890" s="644"/>
      <c r="EO890" s="644"/>
      <c r="EP890" s="644"/>
      <c r="EQ890" s="644"/>
      <c r="ER890" s="644"/>
      <c r="ES890" s="644"/>
      <c r="ET890" s="644"/>
      <c r="EU890" s="644"/>
      <c r="EV890" s="644"/>
      <c r="EW890" s="644"/>
      <c r="EX890" s="644"/>
      <c r="EY890" s="644"/>
      <c r="EZ890" s="644"/>
      <c r="FA890" s="644"/>
      <c r="FB890" s="644"/>
      <c r="FC890" s="644"/>
      <c r="FD890" s="644"/>
      <c r="FE890" s="644"/>
      <c r="FF890" s="644"/>
      <c r="FG890" s="644"/>
      <c r="FH890" s="644"/>
      <c r="FI890" s="644"/>
      <c r="FJ890" s="644"/>
      <c r="FK890" s="644"/>
      <c r="FL890" s="644"/>
      <c r="FM890" s="644"/>
      <c r="FN890" s="644"/>
      <c r="FO890" s="644"/>
      <c r="FP890" s="644"/>
      <c r="FQ890" s="644"/>
      <c r="FR890" s="644"/>
      <c r="FS890" s="644"/>
      <c r="FT890" s="644"/>
      <c r="FU890" s="644"/>
      <c r="FV890" s="644"/>
      <c r="FW890" s="644"/>
      <c r="FX890" s="644"/>
      <c r="FY890" s="644"/>
      <c r="FZ890" s="644"/>
      <c r="GA890" s="644"/>
      <c r="GB890" s="644"/>
      <c r="GC890" s="644"/>
      <c r="GD890" s="644"/>
      <c r="GE890" s="644"/>
      <c r="GF890" s="644"/>
      <c r="GG890" s="644"/>
      <c r="GH890" s="644"/>
      <c r="GI890" s="644"/>
      <c r="GJ890" s="644"/>
      <c r="GK890" s="644"/>
      <c r="GL890" s="644"/>
      <c r="GM890" s="644"/>
      <c r="GN890" s="644"/>
      <c r="GO890" s="644"/>
      <c r="GP890" s="644"/>
      <c r="GQ890" s="644"/>
      <c r="GR890" s="644"/>
      <c r="GS890" s="644"/>
      <c r="GT890" s="644"/>
      <c r="GU890" s="644"/>
      <c r="GV890" s="644"/>
      <c r="GW890" s="644"/>
      <c r="GX890" s="644"/>
      <c r="GY890" s="644"/>
      <c r="GZ890" s="644"/>
      <c r="HA890" s="644"/>
      <c r="HB890" s="644"/>
      <c r="HC890" s="644"/>
      <c r="HD890" s="644"/>
      <c r="HE890" s="644"/>
      <c r="HF890" s="644"/>
      <c r="HG890" s="644"/>
      <c r="HH890" s="644"/>
      <c r="HI890" s="644"/>
      <c r="HJ890" s="644"/>
      <c r="HK890" s="644"/>
      <c r="HL890" s="644"/>
    </row>
    <row r="891" spans="1:234" x14ac:dyDescent="0.25">
      <c r="D891" s="645">
        <v>2</v>
      </c>
      <c r="E891" s="878"/>
      <c r="F891" s="879"/>
      <c r="G891" s="880"/>
      <c r="H891" s="878"/>
      <c r="I891" s="879"/>
      <c r="J891" s="879" t="s">
        <v>1704</v>
      </c>
      <c r="K891" s="879"/>
      <c r="L891" s="879"/>
      <c r="M891" s="880"/>
      <c r="N891" s="881"/>
      <c r="O891" s="882"/>
      <c r="P891" s="882"/>
      <c r="Q891" s="883"/>
      <c r="S891" s="644"/>
      <c r="T891" s="644"/>
      <c r="U891" s="644" t="str">
        <f t="shared" ref="U891:U899" si="3583">IF(H891="","",D891&amp;". "&amp;H891)</f>
        <v/>
      </c>
      <c r="V891" s="644"/>
      <c r="W891" s="644"/>
      <c r="X891" s="644"/>
      <c r="Y891" s="644"/>
      <c r="Z891" s="644"/>
      <c r="AA891" s="644"/>
      <c r="AB891" s="644"/>
      <c r="AC891" s="644"/>
      <c r="AD891" s="644"/>
      <c r="AE891" s="644"/>
      <c r="AF891" s="644"/>
      <c r="AG891" s="644"/>
      <c r="AH891" s="644"/>
      <c r="AI891" s="644"/>
      <c r="AJ891" s="644"/>
      <c r="AK891" s="644"/>
      <c r="AL891" s="644"/>
      <c r="AM891" s="644"/>
      <c r="AN891" s="644"/>
      <c r="AO891" s="644"/>
      <c r="AP891" s="644"/>
      <c r="AQ891" s="644"/>
      <c r="AR891" s="644"/>
      <c r="AS891" s="644"/>
      <c r="AT891" s="644"/>
      <c r="AU891" s="644"/>
      <c r="AV891" s="644"/>
      <c r="AW891" s="644"/>
      <c r="AX891" s="644"/>
      <c r="AY891" s="644"/>
      <c r="AZ891" s="644"/>
      <c r="BA891" s="644"/>
      <c r="BB891" s="644"/>
      <c r="BC891" s="644"/>
      <c r="BD891" s="644"/>
      <c r="BE891" s="644"/>
      <c r="BF891" s="644"/>
      <c r="BG891" s="644"/>
      <c r="BH891" s="644"/>
      <c r="BI891" s="644"/>
      <c r="BJ891" s="644"/>
      <c r="BK891" s="644"/>
      <c r="BL891" s="644"/>
      <c r="BM891" s="644"/>
      <c r="BN891" s="644"/>
      <c r="BO891" s="644"/>
      <c r="BP891" s="644"/>
      <c r="BQ891" s="644"/>
      <c r="BR891" s="644"/>
      <c r="BS891" s="644"/>
      <c r="BT891" s="644"/>
      <c r="BU891" s="644"/>
      <c r="BV891" s="644"/>
      <c r="BW891" s="644"/>
      <c r="BX891" s="644"/>
      <c r="BY891" s="644"/>
      <c r="BZ891" s="644"/>
      <c r="CA891" s="644"/>
      <c r="CB891" s="644"/>
      <c r="CC891" s="644"/>
      <c r="CD891" s="644"/>
      <c r="CE891" s="644"/>
      <c r="CF891" s="644"/>
      <c r="CG891" s="644"/>
      <c r="CH891" s="644"/>
      <c r="CI891" s="644"/>
      <c r="CJ891" s="644"/>
      <c r="CK891" s="644"/>
      <c r="CL891" s="644"/>
      <c r="CM891" s="644"/>
      <c r="CN891" s="644"/>
      <c r="CO891" s="644"/>
      <c r="CP891" s="644"/>
      <c r="CQ891" s="644"/>
      <c r="CR891" s="644"/>
      <c r="CS891" s="644"/>
      <c r="CT891" s="644"/>
      <c r="CU891" s="644"/>
      <c r="CV891" s="644"/>
      <c r="CW891" s="644"/>
      <c r="CX891" s="644"/>
      <c r="CY891" s="644"/>
      <c r="CZ891" s="644"/>
      <c r="DA891" s="644"/>
      <c r="DB891" s="644"/>
      <c r="DC891" s="644"/>
      <c r="DD891" s="644"/>
      <c r="DE891" s="644"/>
      <c r="DF891" s="644"/>
      <c r="DG891" s="644"/>
      <c r="DH891" s="644"/>
      <c r="DI891" s="644"/>
      <c r="DJ891" s="644"/>
      <c r="DK891" s="644"/>
      <c r="DL891" s="644"/>
      <c r="DM891" s="644"/>
      <c r="DN891" s="644"/>
      <c r="DO891" s="644"/>
      <c r="DP891" s="644"/>
      <c r="DQ891" s="644"/>
      <c r="DR891" s="644"/>
      <c r="DS891" s="644"/>
      <c r="DT891" s="644"/>
      <c r="DU891" s="644"/>
      <c r="DV891" s="644"/>
      <c r="DW891" s="644"/>
      <c r="DX891" s="644"/>
      <c r="DY891" s="644"/>
      <c r="DZ891" s="644"/>
      <c r="EA891" s="644"/>
      <c r="EB891" s="644"/>
      <c r="EC891" s="644"/>
      <c r="ED891" s="644"/>
      <c r="EE891" s="644"/>
      <c r="EF891" s="644"/>
      <c r="EG891" s="644"/>
      <c r="EH891" s="644"/>
      <c r="EI891" s="644"/>
      <c r="EJ891" s="644"/>
      <c r="EK891" s="644"/>
      <c r="EL891" s="644"/>
      <c r="EM891" s="644"/>
      <c r="EN891" s="644"/>
      <c r="EO891" s="644"/>
      <c r="EP891" s="644"/>
      <c r="EQ891" s="644"/>
      <c r="ER891" s="644"/>
      <c r="ES891" s="644"/>
      <c r="ET891" s="644"/>
      <c r="EU891" s="644"/>
      <c r="EV891" s="644"/>
      <c r="EW891" s="644"/>
      <c r="EX891" s="644"/>
      <c r="EY891" s="644"/>
      <c r="EZ891" s="644"/>
      <c r="FA891" s="644"/>
      <c r="FB891" s="644"/>
      <c r="FC891" s="644"/>
      <c r="FD891" s="644"/>
      <c r="FE891" s="644"/>
      <c r="FF891" s="644"/>
      <c r="FG891" s="644"/>
      <c r="FH891" s="644"/>
      <c r="FI891" s="644"/>
      <c r="FJ891" s="644"/>
      <c r="FK891" s="644"/>
      <c r="FL891" s="644"/>
      <c r="FM891" s="644"/>
      <c r="FN891" s="644"/>
      <c r="FO891" s="644"/>
      <c r="FP891" s="644"/>
      <c r="FQ891" s="644"/>
      <c r="FR891" s="644"/>
      <c r="FS891" s="644"/>
      <c r="FT891" s="644"/>
      <c r="FU891" s="644"/>
      <c r="FV891" s="644"/>
      <c r="FW891" s="644"/>
      <c r="FX891" s="644"/>
      <c r="FY891" s="644"/>
      <c r="FZ891" s="644"/>
      <c r="GA891" s="644"/>
      <c r="GB891" s="644"/>
      <c r="GC891" s="644"/>
      <c r="GD891" s="644"/>
      <c r="GE891" s="644"/>
      <c r="GF891" s="644"/>
      <c r="GG891" s="644"/>
      <c r="GH891" s="644"/>
      <c r="GI891" s="644"/>
      <c r="GJ891" s="644"/>
      <c r="GK891" s="644"/>
      <c r="GL891" s="644"/>
      <c r="GM891" s="644"/>
      <c r="GN891" s="644"/>
      <c r="GO891" s="644"/>
      <c r="GP891" s="644"/>
      <c r="GQ891" s="644"/>
      <c r="GR891" s="644"/>
      <c r="GS891" s="644"/>
      <c r="GT891" s="644"/>
      <c r="GU891" s="644"/>
      <c r="GV891" s="644"/>
      <c r="GW891" s="644"/>
      <c r="GX891" s="644"/>
      <c r="GY891" s="644"/>
      <c r="GZ891" s="644"/>
      <c r="HA891" s="644"/>
      <c r="HB891" s="644"/>
      <c r="HC891" s="644"/>
      <c r="HD891" s="644"/>
      <c r="HE891" s="644"/>
      <c r="HF891" s="644"/>
      <c r="HG891" s="644"/>
      <c r="HH891" s="644"/>
      <c r="HI891" s="644"/>
      <c r="HJ891" s="644"/>
      <c r="HK891" s="644"/>
      <c r="HL891" s="644"/>
    </row>
    <row r="892" spans="1:234" x14ac:dyDescent="0.25">
      <c r="D892" s="645">
        <v>3</v>
      </c>
      <c r="E892" s="878"/>
      <c r="F892" s="879"/>
      <c r="G892" s="880"/>
      <c r="H892" s="878"/>
      <c r="I892" s="879"/>
      <c r="J892" s="879"/>
      <c r="K892" s="879"/>
      <c r="L892" s="879"/>
      <c r="M892" s="880"/>
      <c r="N892" s="881"/>
      <c r="O892" s="882"/>
      <c r="P892" s="882"/>
      <c r="Q892" s="883"/>
      <c r="S892" s="644"/>
      <c r="T892" s="644"/>
      <c r="U892" s="644" t="str">
        <f t="shared" si="3583"/>
        <v/>
      </c>
      <c r="V892" s="644"/>
      <c r="W892" s="644"/>
      <c r="X892" s="644"/>
      <c r="Y892" s="644"/>
      <c r="Z892" s="644"/>
      <c r="AA892" s="644"/>
      <c r="AB892" s="644"/>
      <c r="AC892" s="644"/>
      <c r="AD892" s="644"/>
      <c r="AE892" s="644"/>
      <c r="AF892" s="644"/>
      <c r="AG892" s="644"/>
      <c r="AH892" s="644"/>
      <c r="AI892" s="644"/>
      <c r="AJ892" s="644"/>
      <c r="AK892" s="644"/>
      <c r="AL892" s="644"/>
      <c r="AM892" s="644"/>
      <c r="AN892" s="644"/>
      <c r="AO892" s="644"/>
      <c r="AP892" s="644"/>
      <c r="AQ892" s="644"/>
      <c r="AR892" s="644"/>
      <c r="AS892" s="644"/>
      <c r="AT892" s="644"/>
      <c r="AU892" s="644"/>
      <c r="AV892" s="644"/>
      <c r="AW892" s="644"/>
      <c r="AX892" s="644"/>
      <c r="AY892" s="644"/>
      <c r="AZ892" s="644"/>
      <c r="BA892" s="644"/>
      <c r="BB892" s="644"/>
      <c r="BC892" s="644"/>
      <c r="BD892" s="644"/>
      <c r="BE892" s="644"/>
      <c r="BF892" s="644"/>
      <c r="BG892" s="644"/>
      <c r="BH892" s="644"/>
      <c r="BI892" s="644"/>
      <c r="BJ892" s="644"/>
      <c r="BK892" s="644"/>
      <c r="BL892" s="644"/>
      <c r="BM892" s="644"/>
      <c r="BN892" s="644"/>
      <c r="BO892" s="644"/>
      <c r="BP892" s="644"/>
      <c r="BQ892" s="644"/>
      <c r="BR892" s="644"/>
      <c r="BS892" s="644"/>
      <c r="BT892" s="644"/>
      <c r="BU892" s="644"/>
      <c r="BV892" s="644"/>
      <c r="BW892" s="644"/>
      <c r="BX892" s="644"/>
      <c r="BY892" s="644"/>
      <c r="BZ892" s="644"/>
      <c r="CA892" s="644"/>
      <c r="CB892" s="644"/>
      <c r="CC892" s="644"/>
      <c r="CD892" s="644"/>
      <c r="CE892" s="644"/>
      <c r="CF892" s="644"/>
      <c r="CG892" s="644"/>
      <c r="CH892" s="644"/>
      <c r="CI892" s="644"/>
      <c r="CJ892" s="644"/>
      <c r="CK892" s="644"/>
      <c r="CL892" s="644"/>
      <c r="CM892" s="644"/>
      <c r="CN892" s="644"/>
      <c r="CO892" s="644"/>
      <c r="CP892" s="644"/>
      <c r="CQ892" s="644"/>
      <c r="CR892" s="644"/>
      <c r="CS892" s="644"/>
      <c r="CT892" s="644"/>
      <c r="CU892" s="644"/>
      <c r="CV892" s="644"/>
      <c r="CW892" s="644"/>
      <c r="CX892" s="644"/>
      <c r="CY892" s="644"/>
      <c r="CZ892" s="644"/>
      <c r="DA892" s="644"/>
      <c r="DB892" s="644"/>
      <c r="DC892" s="644"/>
      <c r="DD892" s="644"/>
      <c r="DE892" s="644"/>
      <c r="DF892" s="644"/>
      <c r="DG892" s="644"/>
      <c r="DH892" s="644"/>
      <c r="DI892" s="644"/>
      <c r="DJ892" s="644"/>
      <c r="DK892" s="644"/>
      <c r="DL892" s="644"/>
      <c r="DM892" s="644"/>
      <c r="DN892" s="644"/>
      <c r="DO892" s="644"/>
      <c r="DP892" s="644"/>
      <c r="DQ892" s="644"/>
      <c r="DR892" s="644"/>
      <c r="DS892" s="644"/>
      <c r="DT892" s="644"/>
      <c r="DU892" s="644"/>
      <c r="DV892" s="644"/>
      <c r="DW892" s="644"/>
      <c r="DX892" s="644"/>
      <c r="DY892" s="644"/>
      <c r="DZ892" s="644"/>
      <c r="EA892" s="644"/>
      <c r="EB892" s="644"/>
      <c r="EC892" s="644"/>
      <c r="ED892" s="644"/>
      <c r="EE892" s="644"/>
      <c r="EF892" s="644"/>
      <c r="EG892" s="644"/>
      <c r="EH892" s="644"/>
      <c r="EI892" s="644"/>
      <c r="EJ892" s="644"/>
      <c r="EK892" s="644"/>
      <c r="EL892" s="644"/>
      <c r="EM892" s="644"/>
      <c r="EN892" s="644"/>
      <c r="EO892" s="644"/>
      <c r="EP892" s="644"/>
      <c r="EQ892" s="644"/>
      <c r="ER892" s="644"/>
      <c r="ES892" s="644"/>
      <c r="ET892" s="644"/>
      <c r="EU892" s="644"/>
      <c r="EV892" s="644"/>
      <c r="EW892" s="644"/>
      <c r="EX892" s="644"/>
      <c r="EY892" s="644"/>
      <c r="EZ892" s="644"/>
      <c r="FA892" s="644"/>
      <c r="FB892" s="644"/>
      <c r="FC892" s="644"/>
      <c r="FD892" s="644"/>
      <c r="FE892" s="644"/>
      <c r="FF892" s="644"/>
      <c r="FG892" s="644"/>
      <c r="FH892" s="644"/>
      <c r="FI892" s="644"/>
      <c r="FJ892" s="644"/>
      <c r="FK892" s="644"/>
      <c r="FL892" s="644"/>
      <c r="FM892" s="644"/>
      <c r="FN892" s="644"/>
      <c r="FO892" s="644"/>
      <c r="FP892" s="644"/>
      <c r="FQ892" s="644"/>
      <c r="FR892" s="644"/>
      <c r="FS892" s="644"/>
      <c r="FT892" s="644"/>
      <c r="FU892" s="644"/>
      <c r="FV892" s="644"/>
      <c r="FW892" s="644"/>
      <c r="FX892" s="644"/>
      <c r="FY892" s="644"/>
      <c r="FZ892" s="644"/>
      <c r="GA892" s="644"/>
      <c r="GB892" s="644"/>
      <c r="GC892" s="644"/>
      <c r="GD892" s="644"/>
      <c r="GE892" s="644"/>
      <c r="GF892" s="644"/>
      <c r="GG892" s="644"/>
      <c r="GH892" s="644"/>
      <c r="GI892" s="644"/>
      <c r="GJ892" s="644"/>
      <c r="GK892" s="644"/>
      <c r="GL892" s="644"/>
      <c r="GM892" s="644"/>
      <c r="GN892" s="644"/>
      <c r="GO892" s="644"/>
      <c r="GP892" s="644"/>
      <c r="GQ892" s="644"/>
      <c r="GR892" s="644"/>
      <c r="GS892" s="644"/>
      <c r="GT892" s="644"/>
      <c r="GU892" s="644"/>
      <c r="GV892" s="644"/>
      <c r="GW892" s="644"/>
      <c r="GX892" s="644"/>
      <c r="GY892" s="644"/>
      <c r="GZ892" s="644"/>
      <c r="HA892" s="644"/>
      <c r="HB892" s="644"/>
      <c r="HC892" s="644"/>
      <c r="HD892" s="644"/>
      <c r="HE892" s="644"/>
      <c r="HF892" s="644"/>
      <c r="HG892" s="644"/>
      <c r="HH892" s="644"/>
      <c r="HI892" s="644"/>
      <c r="HJ892" s="644"/>
      <c r="HK892" s="644"/>
      <c r="HL892" s="644"/>
    </row>
    <row r="893" spans="1:234" x14ac:dyDescent="0.25">
      <c r="D893" s="645">
        <v>4</v>
      </c>
      <c r="E893" s="878"/>
      <c r="F893" s="879"/>
      <c r="G893" s="880"/>
      <c r="H893" s="878"/>
      <c r="I893" s="879"/>
      <c r="J893" s="879"/>
      <c r="K893" s="879"/>
      <c r="L893" s="879"/>
      <c r="M893" s="880"/>
      <c r="N893" s="881"/>
      <c r="O893" s="882"/>
      <c r="P893" s="882"/>
      <c r="Q893" s="883"/>
      <c r="S893" s="644"/>
      <c r="T893" s="644"/>
      <c r="U893" s="644" t="str">
        <f t="shared" si="3583"/>
        <v/>
      </c>
      <c r="V893" s="644"/>
      <c r="W893" s="644"/>
      <c r="X893" s="644"/>
      <c r="Y893" s="644"/>
      <c r="Z893" s="644"/>
      <c r="AA893" s="644"/>
      <c r="AB893" s="644"/>
      <c r="AC893" s="644"/>
      <c r="AD893" s="644"/>
      <c r="AE893" s="644"/>
      <c r="AF893" s="644"/>
      <c r="AG893" s="644"/>
      <c r="AH893" s="644"/>
      <c r="AI893" s="644"/>
      <c r="AJ893" s="644"/>
      <c r="AK893" s="644"/>
      <c r="AL893" s="644"/>
      <c r="AM893" s="644"/>
      <c r="AN893" s="644"/>
      <c r="AO893" s="644"/>
      <c r="AP893" s="644"/>
      <c r="AQ893" s="644"/>
      <c r="AR893" s="644"/>
      <c r="AS893" s="644"/>
      <c r="AT893" s="644"/>
      <c r="AU893" s="644"/>
      <c r="AV893" s="644"/>
      <c r="AW893" s="644"/>
      <c r="AX893" s="644"/>
      <c r="AY893" s="644"/>
      <c r="AZ893" s="644"/>
      <c r="BA893" s="644"/>
      <c r="BB893" s="644"/>
      <c r="BC893" s="644"/>
      <c r="BD893" s="644"/>
      <c r="BE893" s="644"/>
      <c r="BF893" s="644"/>
      <c r="BG893" s="644"/>
      <c r="BH893" s="644"/>
      <c r="BI893" s="644"/>
      <c r="BJ893" s="644"/>
      <c r="BK893" s="644"/>
      <c r="BL893" s="644"/>
      <c r="BM893" s="644"/>
      <c r="BN893" s="644"/>
      <c r="BO893" s="644"/>
      <c r="BP893" s="644"/>
      <c r="BQ893" s="644"/>
      <c r="BR893" s="644"/>
      <c r="BS893" s="644"/>
      <c r="BT893" s="644"/>
      <c r="BU893" s="644"/>
      <c r="BV893" s="644"/>
      <c r="BW893" s="644"/>
      <c r="BX893" s="644"/>
      <c r="BY893" s="644"/>
      <c r="BZ893" s="644"/>
      <c r="CA893" s="644"/>
      <c r="CB893" s="644"/>
      <c r="CC893" s="644"/>
      <c r="CD893" s="644"/>
      <c r="CE893" s="644"/>
      <c r="CF893" s="644"/>
      <c r="CG893" s="644"/>
      <c r="CH893" s="644"/>
      <c r="CI893" s="644"/>
      <c r="CJ893" s="644"/>
      <c r="CK893" s="644"/>
      <c r="CL893" s="644"/>
      <c r="CM893" s="644"/>
      <c r="CN893" s="644"/>
      <c r="CO893" s="644"/>
      <c r="CP893" s="644"/>
      <c r="CQ893" s="644"/>
      <c r="CR893" s="644"/>
      <c r="CS893" s="644"/>
      <c r="CT893" s="644"/>
      <c r="CU893" s="644"/>
      <c r="CV893" s="644"/>
      <c r="CW893" s="644"/>
      <c r="CX893" s="644"/>
      <c r="CY893" s="644"/>
      <c r="CZ893" s="644"/>
      <c r="DA893" s="644"/>
      <c r="DB893" s="644"/>
      <c r="DC893" s="644"/>
      <c r="DD893" s="644"/>
      <c r="DE893" s="644"/>
      <c r="DF893" s="644"/>
      <c r="DG893" s="644"/>
      <c r="DH893" s="644"/>
      <c r="DI893" s="644"/>
      <c r="DJ893" s="644"/>
      <c r="DK893" s="644"/>
      <c r="DL893" s="644"/>
      <c r="DM893" s="644"/>
      <c r="DN893" s="644"/>
      <c r="DO893" s="644"/>
      <c r="DP893" s="644"/>
      <c r="DQ893" s="644"/>
      <c r="DR893" s="644"/>
      <c r="DS893" s="644"/>
      <c r="DT893" s="644"/>
      <c r="DU893" s="644"/>
      <c r="DV893" s="644"/>
      <c r="DW893" s="644"/>
      <c r="DX893" s="644"/>
      <c r="DY893" s="644"/>
      <c r="DZ893" s="644"/>
      <c r="EA893" s="644"/>
      <c r="EB893" s="644"/>
      <c r="EC893" s="644"/>
      <c r="ED893" s="644"/>
      <c r="EE893" s="644"/>
      <c r="EF893" s="644"/>
      <c r="EG893" s="644"/>
      <c r="EH893" s="644"/>
      <c r="EI893" s="644"/>
      <c r="EJ893" s="644"/>
      <c r="EK893" s="644"/>
      <c r="EL893" s="644"/>
      <c r="EM893" s="644"/>
      <c r="EN893" s="644"/>
      <c r="EO893" s="644"/>
      <c r="EP893" s="644"/>
      <c r="EQ893" s="644"/>
      <c r="ER893" s="644"/>
      <c r="ES893" s="644"/>
      <c r="ET893" s="644"/>
      <c r="EU893" s="644"/>
      <c r="EV893" s="644"/>
      <c r="EW893" s="644"/>
      <c r="EX893" s="644"/>
      <c r="EY893" s="644"/>
      <c r="EZ893" s="644"/>
      <c r="FA893" s="644"/>
      <c r="FB893" s="644"/>
      <c r="FC893" s="644"/>
      <c r="FD893" s="644"/>
      <c r="FE893" s="644"/>
      <c r="FF893" s="644"/>
      <c r="FG893" s="644"/>
      <c r="FH893" s="644"/>
      <c r="FI893" s="644"/>
      <c r="FJ893" s="644"/>
      <c r="FK893" s="644"/>
      <c r="FL893" s="644"/>
      <c r="FM893" s="644"/>
      <c r="FN893" s="644"/>
      <c r="FO893" s="644"/>
      <c r="FP893" s="644"/>
      <c r="FQ893" s="644"/>
      <c r="FR893" s="644"/>
      <c r="FS893" s="644"/>
      <c r="FT893" s="644"/>
      <c r="FU893" s="644"/>
      <c r="FV893" s="644"/>
      <c r="FW893" s="644"/>
      <c r="FX893" s="644"/>
      <c r="FY893" s="644"/>
      <c r="FZ893" s="644"/>
      <c r="GA893" s="644"/>
      <c r="GB893" s="644"/>
      <c r="GC893" s="644"/>
      <c r="GD893" s="644"/>
      <c r="GE893" s="644"/>
      <c r="GF893" s="644"/>
      <c r="GG893" s="644"/>
      <c r="GH893" s="644"/>
      <c r="GI893" s="644"/>
      <c r="GJ893" s="644"/>
      <c r="GK893" s="644"/>
      <c r="GL893" s="644"/>
      <c r="GM893" s="644"/>
      <c r="GN893" s="644"/>
      <c r="GO893" s="644"/>
      <c r="GP893" s="644"/>
      <c r="GQ893" s="644"/>
      <c r="GR893" s="644"/>
      <c r="GS893" s="644"/>
      <c r="GT893" s="644"/>
      <c r="GU893" s="644"/>
      <c r="GV893" s="644"/>
      <c r="GW893" s="644"/>
      <c r="GX893" s="644"/>
      <c r="GY893" s="644"/>
      <c r="GZ893" s="644"/>
      <c r="HA893" s="644"/>
      <c r="HB893" s="644"/>
      <c r="HC893" s="644"/>
      <c r="HD893" s="644"/>
      <c r="HE893" s="644"/>
      <c r="HF893" s="644"/>
      <c r="HG893" s="644"/>
      <c r="HH893" s="644"/>
      <c r="HI893" s="644"/>
      <c r="HJ893" s="644"/>
      <c r="HK893" s="644"/>
      <c r="HL893" s="644"/>
    </row>
    <row r="894" spans="1:234" x14ac:dyDescent="0.25">
      <c r="D894" s="645">
        <v>5</v>
      </c>
      <c r="E894" s="878"/>
      <c r="F894" s="879"/>
      <c r="G894" s="880"/>
      <c r="H894" s="878"/>
      <c r="I894" s="879"/>
      <c r="J894" s="879"/>
      <c r="K894" s="879"/>
      <c r="L894" s="879"/>
      <c r="M894" s="880"/>
      <c r="N894" s="881"/>
      <c r="O894" s="882"/>
      <c r="P894" s="882"/>
      <c r="Q894" s="883"/>
      <c r="S894" s="644"/>
      <c r="T894" s="644"/>
      <c r="U894" s="644" t="str">
        <f t="shared" si="3583"/>
        <v/>
      </c>
      <c r="V894" s="644"/>
      <c r="W894" s="644"/>
      <c r="X894" s="644"/>
      <c r="Y894" s="644"/>
      <c r="Z894" s="644"/>
      <c r="AA894" s="644"/>
      <c r="AB894" s="644"/>
      <c r="AC894" s="644"/>
      <c r="AD894" s="644"/>
      <c r="AE894" s="644"/>
      <c r="AF894" s="644"/>
      <c r="AG894" s="644"/>
      <c r="AH894" s="644"/>
      <c r="AI894" s="644"/>
      <c r="AJ894" s="644"/>
      <c r="AK894" s="644"/>
      <c r="AL894" s="644"/>
      <c r="AM894" s="644"/>
      <c r="AN894" s="644"/>
      <c r="AO894" s="644"/>
      <c r="AP894" s="644"/>
      <c r="AQ894" s="644"/>
      <c r="AR894" s="644"/>
      <c r="AS894" s="644"/>
      <c r="AT894" s="644"/>
      <c r="AU894" s="644"/>
      <c r="AV894" s="644"/>
      <c r="AW894" s="644"/>
      <c r="AX894" s="644"/>
      <c r="AY894" s="644"/>
      <c r="AZ894" s="644"/>
      <c r="BA894" s="644"/>
      <c r="BB894" s="644"/>
      <c r="BC894" s="644"/>
      <c r="BD894" s="644"/>
      <c r="BE894" s="644"/>
      <c r="BF894" s="644"/>
      <c r="BG894" s="644"/>
      <c r="BH894" s="644"/>
      <c r="BI894" s="644"/>
      <c r="BJ894" s="644"/>
      <c r="BK894" s="644"/>
      <c r="BL894" s="644"/>
      <c r="BM894" s="644"/>
      <c r="BN894" s="644"/>
      <c r="BO894" s="644"/>
      <c r="BP894" s="644"/>
      <c r="BQ894" s="644"/>
      <c r="BR894" s="644"/>
      <c r="BS894" s="644"/>
      <c r="BT894" s="644"/>
      <c r="BU894" s="644"/>
      <c r="BV894" s="644"/>
      <c r="BW894" s="644"/>
      <c r="BX894" s="644"/>
      <c r="BY894" s="644"/>
      <c r="BZ894" s="644"/>
      <c r="CA894" s="644"/>
      <c r="CB894" s="644"/>
      <c r="CC894" s="644"/>
      <c r="CD894" s="644"/>
      <c r="CE894" s="644"/>
      <c r="CF894" s="644"/>
      <c r="CG894" s="644"/>
      <c r="CH894" s="644"/>
      <c r="CI894" s="644"/>
      <c r="CJ894" s="644"/>
      <c r="CK894" s="644"/>
      <c r="CL894" s="644"/>
      <c r="CM894" s="644"/>
      <c r="CN894" s="644"/>
      <c r="CO894" s="644"/>
      <c r="CP894" s="644"/>
      <c r="CQ894" s="644"/>
      <c r="CR894" s="644"/>
      <c r="CS894" s="644"/>
      <c r="CT894" s="644"/>
      <c r="CU894" s="644"/>
      <c r="CV894" s="644"/>
      <c r="CW894" s="644"/>
      <c r="CX894" s="644"/>
      <c r="CY894" s="644"/>
      <c r="CZ894" s="644"/>
      <c r="DA894" s="644"/>
      <c r="DB894" s="644"/>
      <c r="DC894" s="644"/>
      <c r="DD894" s="644"/>
      <c r="DE894" s="644"/>
      <c r="DF894" s="644"/>
      <c r="DG894" s="644"/>
      <c r="DH894" s="644"/>
      <c r="DI894" s="644"/>
      <c r="DJ894" s="644"/>
      <c r="DK894" s="644"/>
      <c r="DL894" s="644"/>
      <c r="DM894" s="644"/>
      <c r="DN894" s="644"/>
      <c r="DO894" s="644"/>
      <c r="DP894" s="644"/>
      <c r="DQ894" s="644"/>
      <c r="DR894" s="644"/>
      <c r="DS894" s="644"/>
      <c r="DT894" s="644"/>
      <c r="DU894" s="644"/>
      <c r="DV894" s="644"/>
      <c r="DW894" s="644"/>
      <c r="DX894" s="644"/>
      <c r="DY894" s="644"/>
      <c r="DZ894" s="644"/>
      <c r="EA894" s="644"/>
      <c r="EB894" s="644"/>
      <c r="EC894" s="644"/>
      <c r="ED894" s="644"/>
      <c r="EE894" s="644"/>
      <c r="EF894" s="644"/>
      <c r="EG894" s="644"/>
      <c r="EH894" s="644"/>
      <c r="EI894" s="644"/>
      <c r="EJ894" s="644"/>
      <c r="EK894" s="644"/>
      <c r="EL894" s="644"/>
      <c r="EM894" s="644"/>
      <c r="EN894" s="644"/>
      <c r="EO894" s="644"/>
      <c r="EP894" s="644"/>
      <c r="EQ894" s="644"/>
      <c r="ER894" s="644"/>
      <c r="ES894" s="644"/>
      <c r="ET894" s="644"/>
      <c r="EU894" s="644"/>
      <c r="EV894" s="644"/>
      <c r="EW894" s="644"/>
      <c r="EX894" s="644"/>
      <c r="EY894" s="644"/>
      <c r="EZ894" s="644"/>
      <c r="FA894" s="644"/>
      <c r="FB894" s="644"/>
      <c r="FC894" s="644"/>
      <c r="FD894" s="644"/>
      <c r="FE894" s="644"/>
      <c r="FF894" s="644"/>
      <c r="FG894" s="644"/>
      <c r="FH894" s="644"/>
      <c r="FI894" s="644"/>
      <c r="FJ894" s="644"/>
      <c r="FK894" s="644"/>
      <c r="FL894" s="644"/>
      <c r="FM894" s="644"/>
      <c r="FN894" s="644"/>
      <c r="FO894" s="644"/>
      <c r="FP894" s="644"/>
      <c r="FQ894" s="644"/>
      <c r="FR894" s="644"/>
      <c r="FS894" s="644"/>
      <c r="FT894" s="644"/>
      <c r="FU894" s="644"/>
      <c r="FV894" s="644"/>
      <c r="FW894" s="644"/>
      <c r="FX894" s="644"/>
      <c r="FY894" s="644"/>
      <c r="FZ894" s="644"/>
      <c r="GA894" s="644"/>
      <c r="GB894" s="644"/>
      <c r="GC894" s="644"/>
      <c r="GD894" s="644"/>
      <c r="GE894" s="644"/>
      <c r="GF894" s="644"/>
      <c r="GG894" s="644"/>
      <c r="GH894" s="644"/>
      <c r="GI894" s="644"/>
      <c r="GJ894" s="644"/>
      <c r="GK894" s="644"/>
      <c r="GL894" s="644"/>
      <c r="GM894" s="644"/>
      <c r="GN894" s="644"/>
      <c r="GO894" s="644"/>
      <c r="GP894" s="644"/>
      <c r="GQ894" s="644"/>
      <c r="GR894" s="644"/>
      <c r="GS894" s="644"/>
      <c r="GT894" s="644"/>
      <c r="GU894" s="644"/>
      <c r="GV894" s="644"/>
      <c r="GW894" s="644"/>
      <c r="GX894" s="644"/>
      <c r="GY894" s="644"/>
      <c r="GZ894" s="644"/>
      <c r="HA894" s="644"/>
      <c r="HB894" s="644"/>
      <c r="HC894" s="644"/>
      <c r="HD894" s="644"/>
      <c r="HE894" s="644"/>
      <c r="HF894" s="644"/>
      <c r="HG894" s="644"/>
      <c r="HH894" s="644"/>
      <c r="HI894" s="644"/>
      <c r="HJ894" s="644"/>
      <c r="HK894" s="644"/>
      <c r="HL894" s="644"/>
    </row>
    <row r="895" spans="1:234" x14ac:dyDescent="0.25">
      <c r="D895" s="645">
        <v>6</v>
      </c>
      <c r="E895" s="878"/>
      <c r="F895" s="879"/>
      <c r="G895" s="880"/>
      <c r="H895" s="878"/>
      <c r="I895" s="879"/>
      <c r="J895" s="879"/>
      <c r="K895" s="879"/>
      <c r="L895" s="879"/>
      <c r="M895" s="880"/>
      <c r="N895" s="881"/>
      <c r="O895" s="882"/>
      <c r="P895" s="882"/>
      <c r="Q895" s="883"/>
      <c r="S895" s="644"/>
      <c r="T895" s="644"/>
      <c r="U895" s="644" t="str">
        <f t="shared" si="3583"/>
        <v/>
      </c>
      <c r="V895" s="644"/>
      <c r="W895" s="644"/>
      <c r="X895" s="644"/>
      <c r="Y895" s="644"/>
      <c r="Z895" s="644"/>
      <c r="AA895" s="644"/>
      <c r="AB895" s="644"/>
      <c r="AC895" s="644"/>
      <c r="AD895" s="644"/>
      <c r="AE895" s="644"/>
      <c r="AF895" s="644"/>
      <c r="AG895" s="644"/>
      <c r="AH895" s="644"/>
      <c r="AI895" s="644"/>
      <c r="AJ895" s="644"/>
      <c r="AK895" s="644"/>
      <c r="AL895" s="644"/>
      <c r="AM895" s="644"/>
      <c r="AN895" s="644"/>
      <c r="AO895" s="644"/>
      <c r="AP895" s="644"/>
      <c r="AQ895" s="644"/>
      <c r="AR895" s="644"/>
      <c r="AS895" s="644"/>
      <c r="AT895" s="644"/>
      <c r="AU895" s="644"/>
      <c r="AV895" s="644"/>
      <c r="AW895" s="644"/>
      <c r="AX895" s="644"/>
      <c r="AY895" s="644"/>
      <c r="AZ895" s="644"/>
      <c r="BA895" s="644"/>
      <c r="BB895" s="644"/>
      <c r="BC895" s="644"/>
      <c r="BD895" s="644"/>
      <c r="BE895" s="644"/>
      <c r="BF895" s="644"/>
      <c r="BG895" s="644"/>
      <c r="BH895" s="644"/>
      <c r="BI895" s="644"/>
      <c r="BJ895" s="644"/>
      <c r="BK895" s="644"/>
      <c r="BL895" s="644"/>
      <c r="BM895" s="644"/>
      <c r="BN895" s="644"/>
      <c r="BO895" s="644"/>
      <c r="BP895" s="644"/>
      <c r="BQ895" s="644"/>
      <c r="BR895" s="644"/>
      <c r="BS895" s="644"/>
      <c r="BT895" s="644"/>
      <c r="BU895" s="644"/>
      <c r="BV895" s="644"/>
      <c r="BW895" s="644"/>
      <c r="BX895" s="644"/>
      <c r="BY895" s="644"/>
      <c r="BZ895" s="644"/>
      <c r="CA895" s="644"/>
      <c r="CB895" s="644"/>
      <c r="CC895" s="644"/>
      <c r="CD895" s="644"/>
      <c r="CE895" s="644"/>
      <c r="CF895" s="644"/>
      <c r="CG895" s="644"/>
      <c r="CH895" s="644"/>
      <c r="CI895" s="644"/>
      <c r="CJ895" s="644"/>
      <c r="CK895" s="644"/>
      <c r="CL895" s="644"/>
      <c r="CM895" s="644"/>
      <c r="CN895" s="644"/>
      <c r="CO895" s="644"/>
      <c r="CP895" s="644"/>
      <c r="CQ895" s="644"/>
      <c r="CR895" s="644"/>
      <c r="CS895" s="644"/>
      <c r="CT895" s="644"/>
      <c r="CU895" s="644"/>
      <c r="CV895" s="644"/>
      <c r="CW895" s="644"/>
      <c r="CX895" s="644"/>
      <c r="CY895" s="644"/>
      <c r="CZ895" s="644"/>
      <c r="DA895" s="644"/>
      <c r="DB895" s="644"/>
      <c r="DC895" s="644"/>
      <c r="DD895" s="644"/>
      <c r="DE895" s="644"/>
      <c r="DF895" s="644"/>
      <c r="DG895" s="644"/>
      <c r="DH895" s="644"/>
      <c r="DI895" s="644"/>
      <c r="DJ895" s="644"/>
      <c r="DK895" s="644"/>
      <c r="DL895" s="644"/>
      <c r="DM895" s="644"/>
      <c r="DN895" s="644"/>
      <c r="DO895" s="644"/>
      <c r="DP895" s="644"/>
      <c r="DQ895" s="644"/>
      <c r="DR895" s="644"/>
      <c r="DS895" s="644"/>
      <c r="DT895" s="644"/>
      <c r="DU895" s="644"/>
      <c r="DV895" s="644"/>
      <c r="DW895" s="644"/>
      <c r="DX895" s="644"/>
      <c r="DY895" s="644"/>
      <c r="DZ895" s="644"/>
      <c r="EA895" s="644"/>
      <c r="EB895" s="644"/>
      <c r="EC895" s="644"/>
      <c r="ED895" s="644"/>
      <c r="EE895" s="644"/>
      <c r="EF895" s="644"/>
      <c r="EG895" s="644"/>
      <c r="EH895" s="644"/>
      <c r="EI895" s="644"/>
      <c r="EJ895" s="644"/>
      <c r="EK895" s="644"/>
      <c r="EL895" s="644"/>
      <c r="EM895" s="644"/>
      <c r="EN895" s="644"/>
      <c r="EO895" s="644"/>
      <c r="EP895" s="644"/>
      <c r="EQ895" s="644"/>
      <c r="ER895" s="644"/>
      <c r="ES895" s="644"/>
      <c r="ET895" s="644"/>
      <c r="EU895" s="644"/>
      <c r="EV895" s="644"/>
      <c r="EW895" s="644"/>
      <c r="EX895" s="644"/>
      <c r="EY895" s="644"/>
      <c r="EZ895" s="644"/>
      <c r="FA895" s="644"/>
      <c r="FB895" s="644"/>
      <c r="FC895" s="644"/>
      <c r="FD895" s="644"/>
      <c r="FE895" s="644"/>
      <c r="FF895" s="644"/>
      <c r="FG895" s="644"/>
      <c r="FH895" s="644"/>
      <c r="FI895" s="644"/>
      <c r="FJ895" s="644"/>
      <c r="FK895" s="644"/>
      <c r="FL895" s="644"/>
      <c r="FM895" s="644"/>
      <c r="FN895" s="644"/>
      <c r="FO895" s="644"/>
      <c r="FP895" s="644"/>
      <c r="FQ895" s="644"/>
      <c r="FR895" s="644"/>
      <c r="FS895" s="644"/>
      <c r="FT895" s="644"/>
      <c r="FU895" s="644"/>
      <c r="FV895" s="644"/>
      <c r="FW895" s="644"/>
      <c r="FX895" s="644"/>
      <c r="FY895" s="644"/>
      <c r="FZ895" s="644"/>
      <c r="GA895" s="644"/>
      <c r="GB895" s="644"/>
      <c r="GC895" s="644"/>
      <c r="GD895" s="644"/>
      <c r="GE895" s="644"/>
      <c r="GF895" s="644"/>
      <c r="GG895" s="644"/>
      <c r="GH895" s="644"/>
      <c r="GI895" s="644"/>
      <c r="GJ895" s="644"/>
      <c r="GK895" s="644"/>
      <c r="GL895" s="644"/>
      <c r="GM895" s="644"/>
      <c r="GN895" s="644"/>
      <c r="GO895" s="644"/>
      <c r="GP895" s="644"/>
      <c r="GQ895" s="644"/>
      <c r="GR895" s="644"/>
      <c r="GS895" s="644"/>
      <c r="GT895" s="644"/>
      <c r="GU895" s="644"/>
      <c r="GV895" s="644"/>
      <c r="GW895" s="644"/>
      <c r="GX895" s="644"/>
      <c r="GY895" s="644"/>
      <c r="GZ895" s="644"/>
      <c r="HA895" s="644"/>
      <c r="HB895" s="644"/>
      <c r="HC895" s="644"/>
      <c r="HD895" s="644"/>
      <c r="HE895" s="644"/>
      <c r="HF895" s="644"/>
      <c r="HG895" s="644"/>
      <c r="HH895" s="644"/>
      <c r="HI895" s="644"/>
      <c r="HJ895" s="644"/>
      <c r="HK895" s="644"/>
      <c r="HL895" s="644"/>
    </row>
    <row r="896" spans="1:234" x14ac:dyDescent="0.25">
      <c r="D896" s="645">
        <v>7</v>
      </c>
      <c r="E896" s="878"/>
      <c r="F896" s="879"/>
      <c r="G896" s="880"/>
      <c r="H896" s="878"/>
      <c r="I896" s="879"/>
      <c r="J896" s="879"/>
      <c r="K896" s="879"/>
      <c r="L896" s="879"/>
      <c r="M896" s="880"/>
      <c r="N896" s="881"/>
      <c r="O896" s="882"/>
      <c r="P896" s="882"/>
      <c r="Q896" s="883"/>
      <c r="S896" s="644"/>
      <c r="T896" s="644"/>
      <c r="U896" s="644" t="str">
        <f t="shared" si="3583"/>
        <v/>
      </c>
      <c r="V896" s="644"/>
      <c r="W896" s="644"/>
      <c r="X896" s="644"/>
      <c r="Y896" s="644"/>
      <c r="Z896" s="644"/>
      <c r="AA896" s="644"/>
      <c r="AB896" s="644"/>
      <c r="AC896" s="644"/>
      <c r="AD896" s="644"/>
      <c r="AE896" s="644"/>
      <c r="AF896" s="644"/>
      <c r="AG896" s="644"/>
      <c r="AH896" s="644"/>
      <c r="AI896" s="644"/>
      <c r="AJ896" s="644"/>
      <c r="AK896" s="644"/>
      <c r="AL896" s="644"/>
      <c r="AM896" s="644"/>
      <c r="AN896" s="644"/>
      <c r="AO896" s="644"/>
      <c r="AP896" s="644"/>
      <c r="AQ896" s="644"/>
      <c r="AR896" s="644"/>
      <c r="AS896" s="644"/>
      <c r="AT896" s="644"/>
      <c r="AU896" s="644"/>
      <c r="AV896" s="644"/>
      <c r="AW896" s="644"/>
      <c r="AX896" s="644"/>
      <c r="AY896" s="644"/>
      <c r="AZ896" s="644"/>
      <c r="BA896" s="644"/>
      <c r="BB896" s="644"/>
      <c r="BC896" s="644"/>
      <c r="BD896" s="644"/>
      <c r="BE896" s="644"/>
      <c r="BF896" s="644"/>
      <c r="BG896" s="644"/>
      <c r="BH896" s="644"/>
      <c r="BI896" s="644"/>
      <c r="BJ896" s="644"/>
      <c r="BK896" s="644"/>
      <c r="BL896" s="644"/>
      <c r="BM896" s="644"/>
      <c r="BN896" s="644"/>
      <c r="BO896" s="644"/>
      <c r="BP896" s="644"/>
      <c r="BQ896" s="644"/>
      <c r="BR896" s="644"/>
      <c r="BS896" s="644"/>
      <c r="BT896" s="644"/>
      <c r="BU896" s="644"/>
      <c r="BV896" s="644"/>
      <c r="BW896" s="644"/>
      <c r="BX896" s="644"/>
      <c r="BY896" s="644"/>
      <c r="BZ896" s="644"/>
      <c r="CA896" s="644"/>
      <c r="CB896" s="644"/>
      <c r="CC896" s="644"/>
      <c r="CD896" s="644"/>
      <c r="CE896" s="644"/>
      <c r="CF896" s="644"/>
      <c r="CG896" s="644"/>
      <c r="CH896" s="644"/>
      <c r="CI896" s="644"/>
      <c r="CJ896" s="644"/>
      <c r="CK896" s="644"/>
      <c r="CL896" s="644"/>
      <c r="CM896" s="644"/>
      <c r="CN896" s="644"/>
      <c r="CO896" s="644"/>
      <c r="CP896" s="644"/>
      <c r="CQ896" s="644"/>
      <c r="CR896" s="644"/>
      <c r="CS896" s="644"/>
      <c r="CT896" s="644"/>
      <c r="CU896" s="644"/>
      <c r="CV896" s="644"/>
      <c r="CW896" s="644"/>
      <c r="CX896" s="644"/>
      <c r="CY896" s="644"/>
      <c r="CZ896" s="644"/>
      <c r="DA896" s="644"/>
      <c r="DB896" s="644"/>
      <c r="DC896" s="644"/>
      <c r="DD896" s="644"/>
      <c r="DE896" s="644"/>
      <c r="DF896" s="644"/>
      <c r="DG896" s="644"/>
      <c r="DH896" s="644"/>
      <c r="DI896" s="644"/>
      <c r="DJ896" s="644"/>
      <c r="DK896" s="644"/>
      <c r="DL896" s="644"/>
      <c r="DM896" s="644"/>
      <c r="DN896" s="644"/>
      <c r="DO896" s="644"/>
      <c r="DP896" s="644"/>
      <c r="DQ896" s="644"/>
      <c r="DR896" s="644"/>
      <c r="DS896" s="644"/>
      <c r="DT896" s="644"/>
      <c r="DU896" s="644"/>
      <c r="DV896" s="644"/>
      <c r="DW896" s="644"/>
      <c r="DX896" s="644"/>
      <c r="DY896" s="644"/>
      <c r="DZ896" s="644"/>
      <c r="EA896" s="644"/>
      <c r="EB896" s="644"/>
      <c r="EC896" s="644"/>
      <c r="ED896" s="644"/>
      <c r="EE896" s="644"/>
      <c r="EF896" s="644"/>
      <c r="EG896" s="644"/>
      <c r="EH896" s="644"/>
      <c r="EI896" s="644"/>
      <c r="EJ896" s="644"/>
      <c r="EK896" s="644"/>
      <c r="EL896" s="644"/>
      <c r="EM896" s="644"/>
      <c r="EN896" s="644"/>
      <c r="EO896" s="644"/>
      <c r="EP896" s="644"/>
      <c r="EQ896" s="644"/>
      <c r="ER896" s="644"/>
      <c r="ES896" s="644"/>
      <c r="ET896" s="644"/>
      <c r="EU896" s="644"/>
      <c r="EV896" s="644"/>
      <c r="EW896" s="644"/>
      <c r="EX896" s="644"/>
      <c r="EY896" s="644"/>
      <c r="EZ896" s="644"/>
      <c r="FA896" s="644"/>
      <c r="FB896" s="644"/>
      <c r="FC896" s="644"/>
      <c r="FD896" s="644"/>
      <c r="FE896" s="644"/>
      <c r="FF896" s="644"/>
      <c r="FG896" s="644"/>
      <c r="FH896" s="644"/>
      <c r="FI896" s="644"/>
      <c r="FJ896" s="644"/>
      <c r="FK896" s="644"/>
      <c r="FL896" s="644"/>
      <c r="FM896" s="644"/>
      <c r="FN896" s="644"/>
      <c r="FO896" s="644"/>
      <c r="FP896" s="644"/>
      <c r="FQ896" s="644"/>
      <c r="FR896" s="644"/>
      <c r="FS896" s="644"/>
      <c r="FT896" s="644"/>
      <c r="FU896" s="644"/>
      <c r="FV896" s="644"/>
      <c r="FW896" s="644"/>
      <c r="FX896" s="644"/>
      <c r="FY896" s="644"/>
      <c r="FZ896" s="644"/>
      <c r="GA896" s="644"/>
      <c r="GB896" s="644"/>
      <c r="GC896" s="644"/>
      <c r="GD896" s="644"/>
      <c r="GE896" s="644"/>
      <c r="GF896" s="644"/>
      <c r="GG896" s="644"/>
      <c r="GH896" s="644"/>
      <c r="GI896" s="644"/>
      <c r="GJ896" s="644"/>
      <c r="GK896" s="644"/>
      <c r="GL896" s="644"/>
      <c r="GM896" s="644"/>
      <c r="GN896" s="644"/>
      <c r="GO896" s="644"/>
      <c r="GP896" s="644"/>
      <c r="GQ896" s="644"/>
      <c r="GR896" s="644"/>
      <c r="GS896" s="644"/>
      <c r="GT896" s="644"/>
      <c r="GU896" s="644"/>
      <c r="GV896" s="644"/>
      <c r="GW896" s="644"/>
      <c r="GX896" s="644"/>
      <c r="GY896" s="644"/>
      <c r="GZ896" s="644"/>
      <c r="HA896" s="644"/>
      <c r="HB896" s="644"/>
      <c r="HC896" s="644"/>
      <c r="HD896" s="644"/>
      <c r="HE896" s="644"/>
      <c r="HF896" s="644"/>
      <c r="HG896" s="644"/>
      <c r="HH896" s="644"/>
      <c r="HI896" s="644"/>
      <c r="HJ896" s="644"/>
      <c r="HK896" s="644"/>
      <c r="HL896" s="644"/>
    </row>
    <row r="897" spans="2:234" x14ac:dyDescent="0.25">
      <c r="D897" s="645">
        <v>8</v>
      </c>
      <c r="E897" s="878"/>
      <c r="F897" s="879"/>
      <c r="G897" s="880"/>
      <c r="H897" s="878"/>
      <c r="I897" s="879"/>
      <c r="J897" s="879"/>
      <c r="K897" s="879"/>
      <c r="L897" s="879"/>
      <c r="M897" s="880"/>
      <c r="N897" s="881"/>
      <c r="O897" s="882"/>
      <c r="P897" s="882"/>
      <c r="Q897" s="883"/>
      <c r="S897" s="644"/>
      <c r="T897" s="644"/>
      <c r="U897" s="644" t="str">
        <f t="shared" si="3583"/>
        <v/>
      </c>
      <c r="V897" s="644"/>
      <c r="W897" s="644"/>
      <c r="X897" s="644"/>
      <c r="Y897" s="644"/>
      <c r="Z897" s="644"/>
      <c r="AA897" s="644"/>
      <c r="AB897" s="644"/>
      <c r="AC897" s="644"/>
      <c r="AD897" s="644"/>
      <c r="AE897" s="644"/>
      <c r="AF897" s="644"/>
      <c r="AG897" s="644"/>
      <c r="AH897" s="644"/>
      <c r="AI897" s="644"/>
      <c r="AJ897" s="644"/>
      <c r="AK897" s="644"/>
      <c r="AL897" s="644"/>
      <c r="AM897" s="644"/>
      <c r="AN897" s="644"/>
      <c r="AO897" s="644"/>
      <c r="AP897" s="644"/>
      <c r="AQ897" s="644"/>
      <c r="AR897" s="644"/>
      <c r="AS897" s="644"/>
      <c r="AT897" s="644"/>
      <c r="AU897" s="644"/>
      <c r="AV897" s="644"/>
      <c r="AW897" s="644"/>
      <c r="AX897" s="644"/>
      <c r="AY897" s="644"/>
      <c r="AZ897" s="644"/>
      <c r="BA897" s="644"/>
      <c r="BB897" s="644"/>
      <c r="BC897" s="644"/>
      <c r="BD897" s="644"/>
      <c r="BE897" s="644"/>
      <c r="BF897" s="644"/>
      <c r="BG897" s="644"/>
      <c r="BH897" s="644"/>
      <c r="BI897" s="644"/>
      <c r="BJ897" s="644"/>
      <c r="BK897" s="644"/>
      <c r="BL897" s="644"/>
      <c r="BM897" s="644"/>
      <c r="BN897" s="644"/>
      <c r="BO897" s="644"/>
      <c r="BP897" s="644"/>
      <c r="BQ897" s="644"/>
      <c r="BR897" s="644"/>
      <c r="BS897" s="644"/>
      <c r="BT897" s="644"/>
      <c r="BU897" s="644"/>
      <c r="BV897" s="644"/>
      <c r="BW897" s="644"/>
      <c r="BX897" s="644"/>
      <c r="BY897" s="644"/>
      <c r="BZ897" s="644"/>
      <c r="CA897" s="644"/>
      <c r="CB897" s="644"/>
      <c r="CC897" s="644"/>
      <c r="CD897" s="644"/>
      <c r="CE897" s="644"/>
      <c r="CF897" s="644"/>
      <c r="CG897" s="644"/>
      <c r="CH897" s="644"/>
      <c r="CI897" s="644"/>
      <c r="CJ897" s="644"/>
      <c r="CK897" s="644"/>
      <c r="CL897" s="644"/>
      <c r="CM897" s="644"/>
      <c r="CN897" s="644"/>
      <c r="CO897" s="644"/>
      <c r="CP897" s="644"/>
      <c r="CQ897" s="644"/>
      <c r="CR897" s="644"/>
      <c r="CS897" s="644"/>
      <c r="CT897" s="644"/>
      <c r="CU897" s="644"/>
      <c r="CV897" s="644"/>
      <c r="CW897" s="644"/>
      <c r="CX897" s="644"/>
      <c r="CY897" s="644"/>
      <c r="CZ897" s="644"/>
      <c r="DA897" s="644"/>
      <c r="DB897" s="644"/>
      <c r="DC897" s="644"/>
      <c r="DD897" s="644"/>
      <c r="DE897" s="644"/>
      <c r="DF897" s="644"/>
      <c r="DG897" s="644"/>
      <c r="DH897" s="644"/>
      <c r="DI897" s="644"/>
      <c r="DJ897" s="644"/>
      <c r="DK897" s="644"/>
      <c r="DL897" s="644"/>
      <c r="DM897" s="644"/>
      <c r="DN897" s="644"/>
      <c r="DO897" s="644"/>
      <c r="DP897" s="644"/>
      <c r="DQ897" s="644"/>
      <c r="DR897" s="644"/>
      <c r="DS897" s="644"/>
      <c r="DT897" s="644"/>
      <c r="DU897" s="644"/>
      <c r="DV897" s="644"/>
      <c r="DW897" s="644"/>
      <c r="DX897" s="644"/>
      <c r="DY897" s="644"/>
      <c r="DZ897" s="644"/>
      <c r="EA897" s="644"/>
      <c r="EB897" s="644"/>
      <c r="EC897" s="644"/>
      <c r="ED897" s="644"/>
      <c r="EE897" s="644"/>
      <c r="EF897" s="644"/>
      <c r="EG897" s="644"/>
      <c r="EH897" s="644"/>
      <c r="EI897" s="644"/>
      <c r="EJ897" s="644"/>
      <c r="EK897" s="644"/>
      <c r="EL897" s="644"/>
      <c r="EM897" s="644"/>
      <c r="EN897" s="644"/>
      <c r="EO897" s="644"/>
      <c r="EP897" s="644"/>
      <c r="EQ897" s="644"/>
      <c r="ER897" s="644"/>
      <c r="ES897" s="644"/>
      <c r="ET897" s="644"/>
      <c r="EU897" s="644"/>
      <c r="EV897" s="644"/>
      <c r="EW897" s="644"/>
      <c r="EX897" s="644"/>
      <c r="EY897" s="644"/>
      <c r="EZ897" s="644"/>
      <c r="FA897" s="644"/>
      <c r="FB897" s="644"/>
      <c r="FC897" s="644"/>
      <c r="FD897" s="644"/>
      <c r="FE897" s="644"/>
      <c r="FF897" s="644"/>
      <c r="FG897" s="644"/>
      <c r="FH897" s="644"/>
      <c r="FI897" s="644"/>
      <c r="FJ897" s="644"/>
      <c r="FK897" s="644"/>
      <c r="FL897" s="644"/>
      <c r="FM897" s="644"/>
      <c r="FN897" s="644"/>
      <c r="FO897" s="644"/>
      <c r="FP897" s="644"/>
      <c r="FQ897" s="644"/>
      <c r="FR897" s="644"/>
      <c r="FS897" s="644"/>
      <c r="FT897" s="644"/>
      <c r="FU897" s="644"/>
      <c r="FV897" s="644"/>
      <c r="FW897" s="644"/>
      <c r="FX897" s="644"/>
      <c r="FY897" s="644"/>
      <c r="FZ897" s="644"/>
      <c r="GA897" s="644"/>
      <c r="GB897" s="644"/>
      <c r="GC897" s="644"/>
      <c r="GD897" s="644"/>
      <c r="GE897" s="644"/>
      <c r="GF897" s="644"/>
      <c r="GG897" s="644"/>
      <c r="GH897" s="644"/>
      <c r="GI897" s="644"/>
      <c r="GJ897" s="644"/>
      <c r="GK897" s="644"/>
      <c r="GL897" s="644"/>
      <c r="GM897" s="644"/>
      <c r="GN897" s="644"/>
      <c r="GO897" s="644"/>
      <c r="GP897" s="644"/>
      <c r="GQ897" s="644"/>
      <c r="GR897" s="644"/>
      <c r="GS897" s="644"/>
      <c r="GT897" s="644"/>
      <c r="GU897" s="644"/>
      <c r="GV897" s="644"/>
      <c r="GW897" s="644"/>
      <c r="GX897" s="644"/>
      <c r="GY897" s="644"/>
      <c r="GZ897" s="644"/>
      <c r="HA897" s="644"/>
      <c r="HB897" s="644"/>
      <c r="HC897" s="644"/>
      <c r="HD897" s="644"/>
      <c r="HE897" s="644"/>
      <c r="HF897" s="644"/>
      <c r="HG897" s="644"/>
      <c r="HH897" s="644"/>
      <c r="HI897" s="644"/>
      <c r="HJ897" s="644"/>
      <c r="HK897" s="644"/>
      <c r="HL897" s="644"/>
    </row>
    <row r="898" spans="2:234" x14ac:dyDescent="0.25">
      <c r="D898" s="645">
        <v>9</v>
      </c>
      <c r="E898" s="878"/>
      <c r="F898" s="879"/>
      <c r="G898" s="880"/>
      <c r="H898" s="878"/>
      <c r="I898" s="879"/>
      <c r="J898" s="879"/>
      <c r="K898" s="879"/>
      <c r="L898" s="879"/>
      <c r="M898" s="880"/>
      <c r="N898" s="881"/>
      <c r="O898" s="882"/>
      <c r="P898" s="882"/>
      <c r="Q898" s="883"/>
      <c r="S898" s="644"/>
      <c r="T898" s="644"/>
      <c r="U898" s="644" t="str">
        <f t="shared" si="3583"/>
        <v/>
      </c>
      <c r="V898" s="644"/>
      <c r="W898" s="644"/>
      <c r="X898" s="644"/>
      <c r="Y898" s="644"/>
      <c r="Z898" s="644"/>
      <c r="AA898" s="644"/>
      <c r="AB898" s="644"/>
      <c r="AC898" s="644"/>
      <c r="AD898" s="644"/>
      <c r="AE898" s="644"/>
      <c r="AF898" s="644"/>
      <c r="AG898" s="644"/>
      <c r="AH898" s="644"/>
      <c r="AI898" s="644"/>
      <c r="AJ898" s="644"/>
      <c r="AK898" s="644"/>
      <c r="AL898" s="644"/>
      <c r="AM898" s="644"/>
      <c r="AN898" s="644"/>
      <c r="AO898" s="644"/>
      <c r="AP898" s="644"/>
      <c r="AQ898" s="644"/>
      <c r="AR898" s="644"/>
      <c r="AS898" s="644"/>
      <c r="AT898" s="644"/>
      <c r="AU898" s="644"/>
      <c r="AV898" s="644"/>
      <c r="AW898" s="644"/>
      <c r="AX898" s="644"/>
      <c r="AY898" s="644"/>
      <c r="AZ898" s="644"/>
      <c r="BA898" s="644"/>
      <c r="BB898" s="644"/>
      <c r="BC898" s="644"/>
      <c r="BD898" s="644"/>
      <c r="BE898" s="644"/>
      <c r="BF898" s="644"/>
      <c r="BG898" s="644"/>
      <c r="BH898" s="644"/>
      <c r="BI898" s="644"/>
      <c r="BJ898" s="644"/>
      <c r="BK898" s="644"/>
      <c r="BL898" s="644"/>
      <c r="BM898" s="644"/>
      <c r="BN898" s="644"/>
      <c r="BO898" s="644"/>
      <c r="BP898" s="644"/>
      <c r="BQ898" s="644"/>
      <c r="BR898" s="644"/>
      <c r="BS898" s="644"/>
      <c r="BT898" s="644"/>
      <c r="BU898" s="644"/>
      <c r="BV898" s="644"/>
      <c r="BW898" s="644"/>
      <c r="BX898" s="644"/>
      <c r="BY898" s="644"/>
      <c r="BZ898" s="644"/>
      <c r="CA898" s="644"/>
      <c r="CB898" s="644"/>
      <c r="CC898" s="644"/>
      <c r="CD898" s="644"/>
      <c r="CE898" s="644"/>
      <c r="CF898" s="644"/>
      <c r="CG898" s="644"/>
      <c r="CH898" s="644"/>
      <c r="CI898" s="644"/>
      <c r="CJ898" s="644"/>
      <c r="CK898" s="644"/>
      <c r="CL898" s="644"/>
      <c r="CM898" s="644"/>
      <c r="CN898" s="644"/>
      <c r="CO898" s="644"/>
      <c r="CP898" s="644"/>
      <c r="CQ898" s="644"/>
      <c r="CR898" s="644"/>
      <c r="CS898" s="644"/>
      <c r="CT898" s="644"/>
      <c r="CU898" s="644"/>
      <c r="CV898" s="644"/>
      <c r="CW898" s="644"/>
      <c r="CX898" s="644"/>
      <c r="CY898" s="644"/>
      <c r="CZ898" s="644"/>
      <c r="DA898" s="644"/>
      <c r="DB898" s="644"/>
      <c r="DC898" s="644"/>
      <c r="DD898" s="644"/>
      <c r="DE898" s="644"/>
      <c r="DF898" s="644"/>
      <c r="DG898" s="644"/>
      <c r="DH898" s="644"/>
      <c r="DI898" s="644"/>
      <c r="DJ898" s="644"/>
      <c r="DK898" s="644"/>
      <c r="DL898" s="644"/>
      <c r="DM898" s="644"/>
      <c r="DN898" s="644"/>
      <c r="DO898" s="644"/>
      <c r="DP898" s="644"/>
      <c r="DQ898" s="644"/>
      <c r="DR898" s="644"/>
      <c r="DS898" s="644"/>
      <c r="DT898" s="644"/>
      <c r="DU898" s="644"/>
      <c r="DV898" s="644"/>
      <c r="DW898" s="644"/>
      <c r="DX898" s="644"/>
      <c r="DY898" s="644"/>
      <c r="DZ898" s="644"/>
      <c r="EA898" s="644"/>
      <c r="EB898" s="644"/>
      <c r="EC898" s="644"/>
      <c r="ED898" s="644"/>
      <c r="EE898" s="644"/>
      <c r="EF898" s="644"/>
      <c r="EG898" s="644"/>
      <c r="EH898" s="644"/>
      <c r="EI898" s="644"/>
      <c r="EJ898" s="644"/>
      <c r="EK898" s="644"/>
      <c r="EL898" s="644"/>
      <c r="EM898" s="644"/>
      <c r="EN898" s="644"/>
      <c r="EO898" s="644"/>
      <c r="EP898" s="644"/>
      <c r="EQ898" s="644"/>
      <c r="ER898" s="644"/>
      <c r="ES898" s="644"/>
      <c r="ET898" s="644"/>
      <c r="EU898" s="644"/>
      <c r="EV898" s="644"/>
      <c r="EW898" s="644"/>
      <c r="EX898" s="644"/>
      <c r="EY898" s="644"/>
      <c r="EZ898" s="644"/>
      <c r="FA898" s="644"/>
      <c r="FB898" s="644"/>
      <c r="FC898" s="644"/>
      <c r="FD898" s="644"/>
      <c r="FE898" s="644"/>
      <c r="FF898" s="644"/>
      <c r="FG898" s="644"/>
      <c r="FH898" s="644"/>
      <c r="FI898" s="644"/>
      <c r="FJ898" s="644"/>
      <c r="FK898" s="644"/>
      <c r="FL898" s="644"/>
      <c r="FM898" s="644"/>
      <c r="FN898" s="644"/>
      <c r="FO898" s="644"/>
      <c r="FP898" s="644"/>
      <c r="FQ898" s="644"/>
      <c r="FR898" s="644"/>
      <c r="FS898" s="644"/>
      <c r="FT898" s="644"/>
      <c r="FU898" s="644"/>
      <c r="FV898" s="644"/>
      <c r="FW898" s="644"/>
      <c r="FX898" s="644"/>
      <c r="FY898" s="644"/>
      <c r="FZ898" s="644"/>
      <c r="GA898" s="644"/>
      <c r="GB898" s="644"/>
      <c r="GC898" s="644"/>
      <c r="GD898" s="644"/>
      <c r="GE898" s="644"/>
      <c r="GF898" s="644"/>
      <c r="GG898" s="644"/>
      <c r="GH898" s="644"/>
      <c r="GI898" s="644"/>
      <c r="GJ898" s="644"/>
      <c r="GK898" s="644"/>
      <c r="GL898" s="644"/>
      <c r="GM898" s="644"/>
      <c r="GN898" s="644"/>
      <c r="GO898" s="644"/>
      <c r="GP898" s="644"/>
      <c r="GQ898" s="644"/>
      <c r="GR898" s="644"/>
      <c r="GS898" s="644"/>
      <c r="GT898" s="644"/>
      <c r="GU898" s="644"/>
      <c r="GV898" s="644"/>
      <c r="GW898" s="644"/>
      <c r="GX898" s="644"/>
      <c r="GY898" s="644"/>
      <c r="GZ898" s="644"/>
      <c r="HA898" s="644"/>
      <c r="HB898" s="644"/>
      <c r="HC898" s="644"/>
      <c r="HD898" s="644"/>
      <c r="HE898" s="644"/>
      <c r="HF898" s="644"/>
      <c r="HG898" s="644"/>
      <c r="HH898" s="644"/>
      <c r="HI898" s="644"/>
      <c r="HJ898" s="644"/>
      <c r="HK898" s="644"/>
      <c r="HL898" s="644"/>
    </row>
    <row r="899" spans="2:234" x14ac:dyDescent="0.25">
      <c r="D899" s="645">
        <v>10</v>
      </c>
      <c r="E899" s="878"/>
      <c r="F899" s="879"/>
      <c r="G899" s="880"/>
      <c r="H899" s="878"/>
      <c r="I899" s="879"/>
      <c r="J899" s="879"/>
      <c r="K899" s="879"/>
      <c r="L899" s="879"/>
      <c r="M899" s="880"/>
      <c r="N899" s="881"/>
      <c r="O899" s="882"/>
      <c r="P899" s="882"/>
      <c r="Q899" s="883"/>
      <c r="S899" s="644"/>
      <c r="T899" s="644"/>
      <c r="U899" s="644" t="str">
        <f t="shared" si="3583"/>
        <v/>
      </c>
      <c r="V899" s="644"/>
      <c r="W899" s="644"/>
      <c r="X899" s="644"/>
      <c r="Y899" s="644"/>
      <c r="Z899" s="644"/>
      <c r="AA899" s="644"/>
      <c r="AB899" s="644"/>
      <c r="AC899" s="644"/>
      <c r="AD899" s="644"/>
      <c r="AE899" s="644"/>
      <c r="AF899" s="644"/>
      <c r="AG899" s="644"/>
      <c r="AH899" s="644"/>
      <c r="AI899" s="644"/>
      <c r="AJ899" s="644"/>
      <c r="AK899" s="644"/>
      <c r="AL899" s="644"/>
      <c r="AM899" s="644"/>
      <c r="AN899" s="644"/>
      <c r="AO899" s="644"/>
      <c r="AP899" s="644"/>
      <c r="AQ899" s="644"/>
      <c r="AR899" s="644"/>
      <c r="AS899" s="644"/>
      <c r="AT899" s="644"/>
      <c r="AU899" s="644"/>
      <c r="AV899" s="644"/>
      <c r="AW899" s="644"/>
      <c r="AX899" s="644"/>
      <c r="AY899" s="644"/>
      <c r="AZ899" s="644"/>
      <c r="BA899" s="644"/>
      <c r="BB899" s="644"/>
      <c r="BC899" s="644"/>
      <c r="BD899" s="644"/>
      <c r="BE899" s="644"/>
      <c r="BF899" s="644"/>
      <c r="BG899" s="644"/>
      <c r="BH899" s="644"/>
      <c r="BI899" s="644"/>
      <c r="BJ899" s="644"/>
      <c r="BK899" s="644"/>
      <c r="BL899" s="644"/>
      <c r="BM899" s="644"/>
      <c r="BN899" s="644"/>
      <c r="BO899" s="644"/>
      <c r="BP899" s="644"/>
      <c r="BQ899" s="644"/>
      <c r="BR899" s="644"/>
      <c r="BS899" s="644"/>
      <c r="BT899" s="644"/>
      <c r="BU899" s="644"/>
      <c r="BV899" s="644"/>
      <c r="BW899" s="644"/>
      <c r="BX899" s="644"/>
      <c r="BY899" s="644"/>
      <c r="BZ899" s="644"/>
      <c r="CA899" s="644"/>
      <c r="CB899" s="644"/>
      <c r="CC899" s="644"/>
      <c r="CD899" s="644"/>
      <c r="CE899" s="644"/>
      <c r="CF899" s="644"/>
      <c r="CG899" s="644"/>
      <c r="CH899" s="644"/>
      <c r="CI899" s="644"/>
      <c r="CJ899" s="644"/>
      <c r="CK899" s="644"/>
      <c r="CL899" s="644"/>
      <c r="CM899" s="644"/>
      <c r="CN899" s="644"/>
      <c r="CO899" s="644"/>
      <c r="CP899" s="644"/>
      <c r="CQ899" s="644"/>
      <c r="CR899" s="644"/>
      <c r="CS899" s="644"/>
      <c r="CT899" s="644"/>
      <c r="CU899" s="644"/>
      <c r="CV899" s="644"/>
      <c r="CW899" s="644"/>
      <c r="CX899" s="644"/>
      <c r="CY899" s="644"/>
      <c r="CZ899" s="644"/>
      <c r="DA899" s="644"/>
      <c r="DB899" s="644"/>
      <c r="DC899" s="644"/>
      <c r="DD899" s="644"/>
      <c r="DE899" s="644"/>
      <c r="DF899" s="644"/>
      <c r="DG899" s="644"/>
      <c r="DH899" s="644"/>
      <c r="DI899" s="644"/>
      <c r="DJ899" s="644"/>
      <c r="DK899" s="644"/>
      <c r="DL899" s="644"/>
      <c r="DM899" s="644"/>
      <c r="DN899" s="644"/>
      <c r="DO899" s="644"/>
      <c r="DP899" s="644"/>
      <c r="DQ899" s="644"/>
      <c r="DR899" s="644"/>
      <c r="DS899" s="644"/>
      <c r="DT899" s="644"/>
      <c r="DU899" s="644"/>
      <c r="DV899" s="644"/>
      <c r="DW899" s="644"/>
      <c r="DX899" s="644"/>
      <c r="DY899" s="644"/>
      <c r="DZ899" s="644"/>
      <c r="EA899" s="644"/>
      <c r="EB899" s="644"/>
      <c r="EC899" s="644"/>
      <c r="ED899" s="644"/>
      <c r="EE899" s="644"/>
      <c r="EF899" s="644"/>
      <c r="EG899" s="644"/>
      <c r="EH899" s="644"/>
      <c r="EI899" s="644"/>
      <c r="EJ899" s="644"/>
      <c r="EK899" s="644"/>
      <c r="EL899" s="644"/>
      <c r="EM899" s="644"/>
      <c r="EN899" s="644"/>
      <c r="EO899" s="644"/>
      <c r="EP899" s="644"/>
      <c r="EQ899" s="644"/>
      <c r="ER899" s="644"/>
      <c r="ES899" s="644"/>
      <c r="ET899" s="644"/>
      <c r="EU899" s="644"/>
      <c r="EV899" s="644"/>
      <c r="EW899" s="644"/>
      <c r="EX899" s="644"/>
      <c r="EY899" s="644"/>
      <c r="EZ899" s="644"/>
      <c r="FA899" s="644"/>
      <c r="FB899" s="644"/>
      <c r="FC899" s="644"/>
      <c r="FD899" s="644"/>
      <c r="FE899" s="644"/>
      <c r="FF899" s="644"/>
      <c r="FG899" s="644"/>
      <c r="FH899" s="644"/>
      <c r="FI899" s="644"/>
      <c r="FJ899" s="644"/>
      <c r="FK899" s="644"/>
      <c r="FL899" s="644"/>
      <c r="FM899" s="644"/>
      <c r="FN899" s="644"/>
      <c r="FO899" s="644"/>
      <c r="FP899" s="644"/>
      <c r="FQ899" s="644"/>
      <c r="FR899" s="644"/>
      <c r="FS899" s="644"/>
      <c r="FT899" s="644"/>
      <c r="FU899" s="644"/>
      <c r="FV899" s="644"/>
      <c r="FW899" s="644"/>
      <c r="FX899" s="644"/>
      <c r="FY899" s="644"/>
      <c r="FZ899" s="644"/>
      <c r="GA899" s="644"/>
      <c r="GB899" s="644"/>
      <c r="GC899" s="644"/>
      <c r="GD899" s="644"/>
      <c r="GE899" s="644"/>
      <c r="GF899" s="644"/>
      <c r="GG899" s="644"/>
      <c r="GH899" s="644"/>
      <c r="GI899" s="644"/>
      <c r="GJ899" s="644"/>
      <c r="GK899" s="644"/>
      <c r="GL899" s="644"/>
      <c r="GM899" s="644"/>
      <c r="GN899" s="644"/>
      <c r="GO899" s="644"/>
      <c r="GP899" s="644"/>
      <c r="GQ899" s="644"/>
      <c r="GR899" s="644"/>
      <c r="GS899" s="644"/>
      <c r="GT899" s="644"/>
      <c r="GU899" s="644"/>
      <c r="GV899" s="644"/>
      <c r="GW899" s="644"/>
      <c r="GX899" s="644"/>
      <c r="GY899" s="644"/>
      <c r="GZ899" s="644"/>
      <c r="HA899" s="644"/>
      <c r="HB899" s="644"/>
      <c r="HC899" s="644"/>
      <c r="HD899" s="644"/>
      <c r="HE899" s="644"/>
      <c r="HF899" s="644"/>
      <c r="HG899" s="644"/>
      <c r="HH899" s="644"/>
      <c r="HI899" s="644"/>
      <c r="HJ899" s="644"/>
      <c r="HK899" s="644"/>
      <c r="HL899" s="644"/>
    </row>
    <row r="901" spans="2:234" ht="12.75" customHeight="1" x14ac:dyDescent="0.25">
      <c r="D901" s="4" t="s">
        <v>9</v>
      </c>
      <c r="E901" s="764" t="s">
        <v>1691</v>
      </c>
      <c r="F901" s="764"/>
      <c r="G901" s="764"/>
      <c r="H901" s="764"/>
      <c r="I901" s="764"/>
      <c r="J901" s="764"/>
      <c r="K901" s="764"/>
      <c r="L901" s="764"/>
      <c r="M901" s="764"/>
      <c r="N901" s="764"/>
      <c r="O901" s="764"/>
      <c r="P901" s="764"/>
      <c r="Q901" s="764"/>
    </row>
    <row r="902" spans="2:234" s="643" customFormat="1" x14ac:dyDescent="0.25">
      <c r="B902" s="644"/>
      <c r="C902" s="644"/>
      <c r="D902" s="4"/>
      <c r="E902" s="892" t="s">
        <v>1693</v>
      </c>
      <c r="F902" s="892"/>
      <c r="G902" s="892"/>
      <c r="H902" s="892"/>
      <c r="I902" s="892"/>
      <c r="J902" s="892"/>
      <c r="K902" s="892"/>
      <c r="L902" s="892"/>
      <c r="M902" s="892"/>
      <c r="N902" s="892"/>
      <c r="O902" s="892"/>
      <c r="P902" s="892"/>
      <c r="Q902" s="892"/>
      <c r="R902" s="644"/>
      <c r="HM902" s="644"/>
      <c r="HN902" s="644"/>
      <c r="HO902" s="644"/>
      <c r="HP902" s="644"/>
      <c r="HQ902" s="644"/>
      <c r="HR902" s="644"/>
      <c r="HS902" s="644"/>
      <c r="HT902" s="644"/>
      <c r="HU902" s="644"/>
      <c r="HV902" s="644"/>
      <c r="HW902" s="644"/>
      <c r="HX902" s="644"/>
      <c r="HY902" s="644"/>
      <c r="HZ902" s="644"/>
    </row>
    <row r="903" spans="2:234" s="643" customFormat="1" x14ac:dyDescent="0.25">
      <c r="B903" s="644"/>
      <c r="C903" s="644"/>
      <c r="D903" s="4"/>
      <c r="E903" s="752"/>
      <c r="F903" s="588" t="s">
        <v>1671</v>
      </c>
      <c r="G903" s="751" t="s">
        <v>1695</v>
      </c>
      <c r="H903" s="751"/>
      <c r="I903" s="751"/>
      <c r="J903" s="750"/>
      <c r="K903" s="750"/>
      <c r="L903" s="750"/>
      <c r="M903" s="752"/>
      <c r="N903" s="752"/>
      <c r="O903" s="752"/>
      <c r="P903" s="752"/>
      <c r="Q903" s="752"/>
      <c r="R903" s="644"/>
      <c r="HM903" s="644"/>
      <c r="HN903" s="644"/>
      <c r="HO903" s="644"/>
      <c r="HP903" s="644"/>
      <c r="HQ903" s="644"/>
      <c r="HR903" s="644"/>
      <c r="HS903" s="644"/>
      <c r="HT903" s="644"/>
      <c r="HU903" s="644"/>
      <c r="HV903" s="644"/>
      <c r="HW903" s="644"/>
      <c r="HX903" s="644"/>
      <c r="HY903" s="644"/>
      <c r="HZ903" s="644"/>
    </row>
    <row r="904" spans="2:234" s="643" customFormat="1" x14ac:dyDescent="0.25">
      <c r="B904" s="644"/>
      <c r="C904" s="644"/>
      <c r="D904" s="4"/>
      <c r="E904" s="752"/>
      <c r="F904" s="588" t="s">
        <v>1683</v>
      </c>
      <c r="G904" s="751" t="s">
        <v>1686</v>
      </c>
      <c r="H904" s="751"/>
      <c r="I904" s="751"/>
      <c r="J904" s="750"/>
      <c r="K904" s="750"/>
      <c r="L904" s="750"/>
      <c r="M904" s="752"/>
      <c r="N904" s="752"/>
      <c r="O904" s="752"/>
      <c r="P904" s="752"/>
      <c r="Q904" s="752"/>
      <c r="R904" s="644"/>
      <c r="HM904" s="644"/>
      <c r="HN904" s="644"/>
      <c r="HO904" s="644"/>
      <c r="HP904" s="644"/>
      <c r="HQ904" s="644"/>
      <c r="HR904" s="644"/>
      <c r="HS904" s="644"/>
      <c r="HT904" s="644"/>
      <c r="HU904" s="644"/>
      <c r="HV904" s="644"/>
      <c r="HW904" s="644"/>
      <c r="HX904" s="644"/>
      <c r="HY904" s="644"/>
      <c r="HZ904" s="644"/>
    </row>
    <row r="905" spans="2:234" s="643" customFormat="1" x14ac:dyDescent="0.25">
      <c r="B905" s="644"/>
      <c r="C905" s="644"/>
      <c r="D905" s="4"/>
      <c r="E905" s="752"/>
      <c r="F905" s="588" t="s">
        <v>1681</v>
      </c>
      <c r="G905" s="751" t="s">
        <v>1692</v>
      </c>
      <c r="H905" s="751"/>
      <c r="I905" s="751"/>
      <c r="J905" s="750"/>
      <c r="K905" s="750"/>
      <c r="L905" s="750"/>
      <c r="M905" s="752"/>
      <c r="N905" s="752"/>
      <c r="O905" s="752"/>
      <c r="P905" s="752"/>
      <c r="Q905" s="752"/>
      <c r="R905" s="644"/>
      <c r="HM905" s="644"/>
      <c r="HN905" s="644"/>
      <c r="HO905" s="644"/>
      <c r="HP905" s="644"/>
      <c r="HQ905" s="644"/>
      <c r="HR905" s="644"/>
      <c r="HS905" s="644"/>
      <c r="HT905" s="644"/>
      <c r="HU905" s="644"/>
      <c r="HV905" s="644"/>
      <c r="HW905" s="644"/>
      <c r="HX905" s="644"/>
      <c r="HY905" s="644"/>
      <c r="HZ905" s="644"/>
    </row>
    <row r="906" spans="2:234" s="643" customFormat="1" ht="12.75" customHeight="1" x14ac:dyDescent="0.25">
      <c r="B906" s="644"/>
      <c r="C906" s="644"/>
      <c r="D906" s="4"/>
      <c r="E906" s="752"/>
      <c r="F906" s="588" t="s">
        <v>1436</v>
      </c>
      <c r="G906" s="751" t="s">
        <v>1689</v>
      </c>
      <c r="H906" s="751"/>
      <c r="I906" s="751"/>
      <c r="J906" s="750"/>
      <c r="K906" s="750"/>
      <c r="L906" s="750"/>
      <c r="M906" s="752"/>
      <c r="N906" s="752"/>
      <c r="O906" s="752"/>
      <c r="P906" s="752"/>
      <c r="Q906" s="752"/>
      <c r="R906" s="644"/>
      <c r="HM906" s="644"/>
      <c r="HN906" s="644"/>
      <c r="HO906" s="644"/>
      <c r="HP906" s="644"/>
      <c r="HQ906" s="644"/>
      <c r="HR906" s="644"/>
      <c r="HS906" s="644"/>
      <c r="HT906" s="644"/>
      <c r="HU906" s="644"/>
      <c r="HV906" s="644"/>
      <c r="HW906" s="644"/>
      <c r="HX906" s="644"/>
      <c r="HY906" s="644"/>
      <c r="HZ906" s="644"/>
    </row>
    <row r="907" spans="2:234" s="643" customFormat="1" x14ac:dyDescent="0.25">
      <c r="B907" s="644"/>
      <c r="C907" s="644"/>
      <c r="D907" s="4"/>
      <c r="E907" s="752"/>
      <c r="F907" s="588" t="s">
        <v>1672</v>
      </c>
      <c r="G907" s="751" t="s">
        <v>1696</v>
      </c>
      <c r="H907" s="751"/>
      <c r="I907" s="751"/>
      <c r="J907" s="750"/>
      <c r="K907" s="750"/>
      <c r="L907" s="750"/>
      <c r="M907" s="752"/>
      <c r="N907" s="752"/>
      <c r="O907" s="752"/>
      <c r="P907" s="752"/>
      <c r="Q907" s="752"/>
      <c r="R907" s="644"/>
      <c r="HM907" s="644"/>
      <c r="HN907" s="644"/>
      <c r="HO907" s="644"/>
      <c r="HP907" s="644"/>
      <c r="HQ907" s="644"/>
      <c r="HR907" s="644"/>
      <c r="HS907" s="644"/>
      <c r="HT907" s="644"/>
      <c r="HU907" s="644"/>
      <c r="HV907" s="644"/>
      <c r="HW907" s="644"/>
      <c r="HX907" s="644"/>
      <c r="HY907" s="644"/>
      <c r="HZ907" s="644"/>
    </row>
    <row r="908" spans="2:234" s="643" customFormat="1" ht="10.8" customHeight="1" x14ac:dyDescent="0.25">
      <c r="B908" s="644"/>
      <c r="C908" s="644"/>
      <c r="D908" s="644"/>
      <c r="E908" s="644"/>
      <c r="F908" s="644"/>
      <c r="G908" s="644"/>
      <c r="H908" s="644"/>
      <c r="I908" s="644"/>
      <c r="J908" s="644"/>
      <c r="K908" s="644"/>
      <c r="L908" s="644"/>
      <c r="M908" s="644"/>
      <c r="N908" s="644"/>
      <c r="O908" s="644"/>
      <c r="P908" s="644"/>
      <c r="Q908" s="644"/>
      <c r="R908" s="644"/>
      <c r="HM908" s="644"/>
      <c r="HN908" s="644"/>
      <c r="HO908" s="644"/>
      <c r="HP908" s="644"/>
      <c r="HQ908" s="644"/>
      <c r="HR908" s="644"/>
      <c r="HS908" s="644"/>
      <c r="HT908" s="644"/>
      <c r="HU908" s="644"/>
      <c r="HV908" s="644"/>
      <c r="HW908" s="644"/>
      <c r="HX908" s="644"/>
      <c r="HY908" s="644"/>
      <c r="HZ908" s="644"/>
    </row>
    <row r="909" spans="2:234" s="643" customFormat="1" ht="12.6" customHeight="1" x14ac:dyDescent="0.25">
      <c r="B909" s="644"/>
      <c r="C909" s="644"/>
      <c r="D909" s="644"/>
      <c r="E909" s="894" t="s">
        <v>1702</v>
      </c>
      <c r="F909" s="895"/>
      <c r="G909" s="692"/>
      <c r="H909" s="644"/>
      <c r="I909" s="644"/>
      <c r="J909" s="644"/>
      <c r="K909" s="644"/>
      <c r="L909" s="644"/>
      <c r="M909" s="644"/>
      <c r="N909" s="644"/>
      <c r="O909" s="644"/>
      <c r="P909" s="644"/>
      <c r="Q909" s="644"/>
      <c r="R909" s="644"/>
      <c r="HM909" s="644"/>
      <c r="HN909" s="644"/>
      <c r="HO909" s="644"/>
      <c r="HP909" s="644"/>
      <c r="HQ909" s="644"/>
      <c r="HR909" s="644"/>
      <c r="HS909" s="644"/>
      <c r="HT909" s="644"/>
      <c r="HU909" s="644"/>
      <c r="HV909" s="644"/>
      <c r="HW909" s="644"/>
      <c r="HX909" s="644"/>
      <c r="HY909" s="644"/>
      <c r="HZ909" s="644"/>
    </row>
    <row r="910" spans="2:234" s="643" customFormat="1" ht="12.6" customHeight="1" x14ac:dyDescent="0.25">
      <c r="B910" s="644"/>
      <c r="C910" s="644"/>
      <c r="D910" s="644"/>
      <c r="E910" s="894" t="s">
        <v>1724</v>
      </c>
      <c r="F910" s="895"/>
      <c r="G910" s="693"/>
      <c r="H910" s="691" t="s">
        <v>1708</v>
      </c>
      <c r="I910" s="644"/>
      <c r="J910" s="644"/>
      <c r="K910" s="644"/>
      <c r="L910" s="644"/>
      <c r="M910" s="644"/>
      <c r="N910" s="644"/>
      <c r="O910" s="644"/>
      <c r="P910" s="644"/>
      <c r="Q910" s="644"/>
      <c r="R910" s="644"/>
      <c r="HM910" s="644"/>
      <c r="HN910" s="644"/>
      <c r="HO910" s="644"/>
      <c r="HP910" s="644"/>
      <c r="HQ910" s="644"/>
      <c r="HR910" s="644"/>
      <c r="HS910" s="644"/>
      <c r="HT910" s="644"/>
      <c r="HU910" s="644"/>
      <c r="HV910" s="644"/>
      <c r="HW910" s="644"/>
      <c r="HX910" s="644"/>
      <c r="HY910" s="644"/>
      <c r="HZ910" s="644"/>
    </row>
    <row r="911" spans="2:234" s="643" customFormat="1" ht="12.6" customHeight="1" x14ac:dyDescent="0.25">
      <c r="B911" s="644"/>
      <c r="C911" s="644"/>
      <c r="D911" s="644"/>
      <c r="E911" s="644"/>
      <c r="F911" s="644"/>
      <c r="G911" s="644"/>
      <c r="H911" s="644"/>
      <c r="I911" s="644"/>
      <c r="J911" s="644"/>
      <c r="K911" s="644"/>
      <c r="L911" s="644"/>
      <c r="M911" s="644"/>
      <c r="N911" s="644"/>
      <c r="O911" s="644"/>
      <c r="P911" s="644"/>
      <c r="Q911" s="644"/>
      <c r="R911" s="644"/>
      <c r="HM911" s="644"/>
      <c r="HN911" s="644"/>
      <c r="HO911" s="644"/>
      <c r="HP911" s="644"/>
      <c r="HQ911" s="644"/>
      <c r="HR911" s="644"/>
      <c r="HS911" s="644"/>
      <c r="HT911" s="644"/>
      <c r="HU911" s="644"/>
      <c r="HV911" s="644"/>
      <c r="HW911" s="644"/>
      <c r="HX911" s="644"/>
      <c r="HY911" s="644"/>
      <c r="HZ911" s="644"/>
    </row>
    <row r="912" spans="2:234" s="643" customFormat="1" x14ac:dyDescent="0.25">
      <c r="B912" s="644"/>
      <c r="C912" s="644"/>
      <c r="D912" s="896" t="s">
        <v>1679</v>
      </c>
      <c r="E912" s="897" t="s">
        <v>1671</v>
      </c>
      <c r="F912" s="898"/>
      <c r="G912" s="898"/>
      <c r="H912" s="898"/>
      <c r="I912" s="898"/>
      <c r="J912" s="898"/>
      <c r="K912" s="898"/>
      <c r="L912" s="898"/>
      <c r="M912" s="898"/>
      <c r="N912" s="899"/>
      <c r="O912" s="900" t="s">
        <v>1436</v>
      </c>
      <c r="P912" s="900" t="s">
        <v>1681</v>
      </c>
      <c r="Q912" s="900" t="s">
        <v>1672</v>
      </c>
      <c r="R912" s="644"/>
      <c r="T912" s="911" t="s">
        <v>1652</v>
      </c>
      <c r="U912" s="903" t="s">
        <v>1673</v>
      </c>
      <c r="V912" s="646" t="s">
        <v>1653</v>
      </c>
      <c r="W912" s="646" t="s">
        <v>1653</v>
      </c>
      <c r="Y912" s="913" t="s">
        <v>1674</v>
      </c>
      <c r="Z912" s="914"/>
      <c r="AA912" s="915"/>
      <c r="AT912" s="903" t="s">
        <v>1654</v>
      </c>
      <c r="AV912" s="643" t="s">
        <v>1655</v>
      </c>
      <c r="AW912" s="647" t="s">
        <v>1656</v>
      </c>
      <c r="AX912" s="647">
        <v>2023</v>
      </c>
      <c r="AY912" s="647">
        <v>2024</v>
      </c>
      <c r="AZ912" s="647">
        <v>2025</v>
      </c>
      <c r="BA912" s="647">
        <v>2026</v>
      </c>
      <c r="BB912" s="647">
        <v>2027</v>
      </c>
      <c r="BC912" s="647">
        <v>2028</v>
      </c>
      <c r="BD912" s="647">
        <v>2029</v>
      </c>
      <c r="BE912" s="647">
        <v>2030</v>
      </c>
      <c r="BF912" s="647" t="s">
        <v>1657</v>
      </c>
      <c r="BH912" s="643" t="s">
        <v>1675</v>
      </c>
      <c r="BI912" s="647" t="s">
        <v>1656</v>
      </c>
      <c r="BJ912" s="647">
        <v>2023</v>
      </c>
      <c r="BK912" s="647">
        <v>2024</v>
      </c>
      <c r="BL912" s="647">
        <v>2025</v>
      </c>
      <c r="BM912" s="647">
        <v>2026</v>
      </c>
      <c r="BN912" s="647">
        <v>2027</v>
      </c>
      <c r="BO912" s="647">
        <v>2028</v>
      </c>
      <c r="BP912" s="647">
        <v>2029</v>
      </c>
      <c r="BQ912" s="647">
        <v>2030</v>
      </c>
      <c r="BR912" s="647" t="s">
        <v>1657</v>
      </c>
      <c r="BS912" s="648"/>
      <c r="BT912" s="648"/>
      <c r="BU912" s="648"/>
      <c r="BV912" s="648"/>
      <c r="BW912" s="648"/>
      <c r="BX912" s="648"/>
      <c r="BY912" s="648"/>
      <c r="BZ912" s="648"/>
      <c r="CA912" s="648"/>
      <c r="CB912" s="648"/>
      <c r="CC912" s="648"/>
      <c r="CD912" s="648"/>
      <c r="CE912" s="648"/>
      <c r="CF912" s="648"/>
      <c r="CG912" s="648"/>
      <c r="CH912" s="648"/>
      <c r="CI912" s="648"/>
      <c r="CJ912" s="648"/>
      <c r="CK912" s="648"/>
      <c r="CL912" s="648"/>
      <c r="CM912" s="648"/>
      <c r="CN912" s="648"/>
      <c r="CO912" s="648"/>
      <c r="CP912" s="648"/>
      <c r="CQ912" s="648"/>
      <c r="CR912" s="648"/>
      <c r="CS912" s="648"/>
      <c r="CT912" s="648"/>
      <c r="CU912" s="648"/>
      <c r="CV912" s="648"/>
      <c r="CW912" s="648"/>
      <c r="CX912" s="648"/>
      <c r="CY912" s="648"/>
      <c r="CZ912" s="648"/>
      <c r="DA912" s="648"/>
      <c r="DB912" s="648"/>
      <c r="DC912" s="648"/>
      <c r="DD912" s="648"/>
      <c r="DE912" s="648"/>
      <c r="DF912" s="648"/>
      <c r="DG912" s="648"/>
      <c r="DH912" s="648"/>
      <c r="DI912" s="648"/>
      <c r="DJ912" s="648"/>
      <c r="DK912" s="648"/>
      <c r="DL912" s="648"/>
      <c r="DM912" s="648"/>
      <c r="DN912" s="648"/>
      <c r="DO912" s="648"/>
      <c r="DP912" s="648"/>
      <c r="DR912" s="643" t="s">
        <v>1658</v>
      </c>
      <c r="DS912" s="647" t="s">
        <v>1656</v>
      </c>
      <c r="DT912" s="647">
        <v>2023</v>
      </c>
      <c r="DU912" s="647">
        <v>2024</v>
      </c>
      <c r="DV912" s="647">
        <v>2025</v>
      </c>
      <c r="DW912" s="647">
        <v>2026</v>
      </c>
      <c r="DX912" s="647">
        <v>2027</v>
      </c>
      <c r="DY912" s="647">
        <v>2028</v>
      </c>
      <c r="DZ912" s="647">
        <v>2029</v>
      </c>
      <c r="EA912" s="647">
        <v>2030</v>
      </c>
      <c r="EB912" s="647" t="s">
        <v>1657</v>
      </c>
      <c r="HM912" s="644"/>
      <c r="HN912" s="644"/>
      <c r="HO912" s="644"/>
      <c r="HP912" s="644"/>
      <c r="HQ912" s="644"/>
      <c r="HR912" s="644"/>
      <c r="HS912" s="644"/>
      <c r="HT912" s="644"/>
      <c r="HU912" s="644"/>
      <c r="HV912" s="644"/>
      <c r="HW912" s="644"/>
      <c r="HX912" s="644"/>
      <c r="HY912" s="644"/>
      <c r="HZ912" s="644"/>
    </row>
    <row r="913" spans="1:234" s="643" customFormat="1" ht="77.400000000000006" customHeight="1" x14ac:dyDescent="0.25">
      <c r="B913" s="644"/>
      <c r="C913" s="644"/>
      <c r="D913" s="896"/>
      <c r="E913" s="649" t="str">
        <f>INDEX(U890:U899,COLUMNS(E913:E913))</f>
        <v/>
      </c>
      <c r="F913" s="649" t="str">
        <f>INDEX(U890:U899,COLUMNS(E913:F913))</f>
        <v/>
      </c>
      <c r="G913" s="649" t="str">
        <f>INDEX(U890:U899,COLUMNS(E913:G913))</f>
        <v/>
      </c>
      <c r="H913" s="649" t="str">
        <f>INDEX(U890:U899,COLUMNS(E913:H913))</f>
        <v/>
      </c>
      <c r="I913" s="649" t="str">
        <f>INDEX(U890:U899,COLUMNS(E913:I913))</f>
        <v/>
      </c>
      <c r="J913" s="649" t="str">
        <f>INDEX(U890:U899,COLUMNS(E913:J913))</f>
        <v/>
      </c>
      <c r="K913" s="649" t="str">
        <f>INDEX(U890:U899,COLUMNS(E913:K913))</f>
        <v/>
      </c>
      <c r="L913" s="649" t="str">
        <f>INDEX(U890:U899,COLUMNS(E913:L913))</f>
        <v/>
      </c>
      <c r="M913" s="649" t="str">
        <f>INDEX(U890:U899,COLUMNS(E913:M913))</f>
        <v/>
      </c>
      <c r="N913" s="649" t="str">
        <f>INDEX(U890:U899,COLUMNS(E913:N913))</f>
        <v/>
      </c>
      <c r="O913" s="901"/>
      <c r="P913" s="901"/>
      <c r="Q913" s="902"/>
      <c r="R913" s="644"/>
      <c r="S913" s="650"/>
      <c r="T913" s="912"/>
      <c r="U913" s="904"/>
      <c r="V913" s="647" t="s">
        <v>1676</v>
      </c>
      <c r="W913" s="647" t="s">
        <v>1659</v>
      </c>
      <c r="Y913" s="647" t="str">
        <f t="shared" ref="Y913" si="3584">E913</f>
        <v/>
      </c>
      <c r="Z913" s="647" t="str">
        <f t="shared" ref="Z913" si="3585">F913</f>
        <v/>
      </c>
      <c r="AA913" s="647" t="str">
        <f t="shared" ref="AA913" si="3586">G913</f>
        <v/>
      </c>
      <c r="AB913" s="647" t="str">
        <f t="shared" ref="AB913" si="3587">H913</f>
        <v/>
      </c>
      <c r="AC913" s="647" t="str">
        <f t="shared" ref="AC913" si="3588">I913</f>
        <v/>
      </c>
      <c r="AD913" s="647" t="str">
        <f t="shared" ref="AD913" si="3589">J913</f>
        <v/>
      </c>
      <c r="AE913" s="647" t="str">
        <f t="shared" ref="AE913" si="3590">K913</f>
        <v/>
      </c>
      <c r="AF913" s="647" t="str">
        <f t="shared" ref="AF913" si="3591">L913</f>
        <v/>
      </c>
      <c r="AG913" s="647" t="str">
        <f t="shared" ref="AG913" si="3592">M913</f>
        <v/>
      </c>
      <c r="AH913" s="647" t="str">
        <f t="shared" ref="AH913" si="3593">N913</f>
        <v/>
      </c>
      <c r="AI913" s="648"/>
      <c r="AJ913" s="650"/>
      <c r="AK913" s="650"/>
      <c r="AM913" s="650"/>
      <c r="AN913" s="650"/>
      <c r="AO913" s="650"/>
      <c r="AP913" s="650"/>
      <c r="AQ913" s="650"/>
      <c r="AR913" s="650"/>
      <c r="AS913" s="650"/>
      <c r="AT913" s="904"/>
      <c r="AU913" s="650"/>
      <c r="AV913" s="643" t="s">
        <v>1660</v>
      </c>
      <c r="AW913" s="647">
        <v>0</v>
      </c>
      <c r="AX913" s="647">
        <v>0</v>
      </c>
      <c r="AY913" s="647">
        <v>0</v>
      </c>
      <c r="AZ913" s="647">
        <v>0</v>
      </c>
      <c r="BA913" s="647">
        <v>0</v>
      </c>
      <c r="BB913" s="647">
        <v>0</v>
      </c>
      <c r="BC913" s="647">
        <v>0</v>
      </c>
      <c r="BD913" s="647">
        <v>0</v>
      </c>
      <c r="BE913" s="647">
        <v>0</v>
      </c>
      <c r="BF913" s="647"/>
      <c r="BG913" s="650"/>
      <c r="BH913" s="643" t="s">
        <v>1660</v>
      </c>
      <c r="BI913" s="647">
        <v>0</v>
      </c>
      <c r="BJ913" s="647">
        <v>0</v>
      </c>
      <c r="BK913" s="647">
        <v>0</v>
      </c>
      <c r="BL913" s="647">
        <v>0</v>
      </c>
      <c r="BM913" s="647">
        <v>0</v>
      </c>
      <c r="BN913" s="647">
        <v>0</v>
      </c>
      <c r="BO913" s="647">
        <v>0</v>
      </c>
      <c r="BP913" s="647">
        <v>0</v>
      </c>
      <c r="BQ913" s="647">
        <v>0</v>
      </c>
      <c r="BR913" s="647"/>
      <c r="BS913" s="648"/>
      <c r="BT913" s="648"/>
      <c r="BU913" s="648"/>
      <c r="BV913" s="648"/>
      <c r="BW913" s="648"/>
      <c r="BX913" s="648"/>
      <c r="BY913" s="648"/>
      <c r="BZ913" s="648"/>
      <c r="CA913" s="648"/>
      <c r="CB913" s="648"/>
      <c r="CC913" s="648"/>
      <c r="CD913" s="648"/>
      <c r="CE913" s="648"/>
      <c r="CF913" s="648"/>
      <c r="CG913" s="648"/>
      <c r="CH913" s="648"/>
      <c r="CI913" s="648"/>
      <c r="CJ913" s="648"/>
      <c r="CK913" s="648"/>
      <c r="CL913" s="648"/>
      <c r="CM913" s="648"/>
      <c r="CN913" s="648"/>
      <c r="CO913" s="648"/>
      <c r="CP913" s="648"/>
      <c r="CQ913" s="648"/>
      <c r="CR913" s="648"/>
      <c r="CS913" s="648"/>
      <c r="CT913" s="648"/>
      <c r="CU913" s="648"/>
      <c r="CV913" s="648"/>
      <c r="CW913" s="648"/>
      <c r="CX913" s="648"/>
      <c r="CY913" s="648"/>
      <c r="CZ913" s="648"/>
      <c r="DA913" s="648"/>
      <c r="DB913" s="648"/>
      <c r="DC913" s="648"/>
      <c r="DD913" s="648"/>
      <c r="DE913" s="648"/>
      <c r="DF913" s="648"/>
      <c r="DG913" s="648"/>
      <c r="DH913" s="648"/>
      <c r="DI913" s="648"/>
      <c r="DJ913" s="648"/>
      <c r="DK913" s="648"/>
      <c r="DL913" s="648"/>
      <c r="DM913" s="648"/>
      <c r="DN913" s="648"/>
      <c r="DO913" s="648"/>
      <c r="DP913" s="648"/>
      <c r="DQ913" s="643" t="s">
        <v>1436</v>
      </c>
      <c r="DR913" s="643" t="s">
        <v>1660</v>
      </c>
      <c r="DS913" s="647">
        <v>0</v>
      </c>
      <c r="DT913" s="647">
        <v>0</v>
      </c>
      <c r="DU913" s="647">
        <v>0</v>
      </c>
      <c r="DV913" s="647">
        <v>0</v>
      </c>
      <c r="DW913" s="647">
        <v>0</v>
      </c>
      <c r="DX913" s="647">
        <v>0</v>
      </c>
      <c r="DY913" s="647">
        <v>0</v>
      </c>
      <c r="DZ913" s="647">
        <v>0</v>
      </c>
      <c r="EA913" s="647">
        <v>0</v>
      </c>
      <c r="EB913" s="647"/>
      <c r="HM913" s="644"/>
      <c r="HN913" s="644"/>
      <c r="HO913" s="644"/>
      <c r="HP913" s="644"/>
      <c r="HQ913" s="644"/>
      <c r="HR913" s="644"/>
      <c r="HS913" s="644"/>
      <c r="HT913" s="644"/>
      <c r="HU913" s="644"/>
      <c r="HV913" s="644"/>
      <c r="HW913" s="644"/>
      <c r="HX913" s="644"/>
      <c r="HY913" s="644"/>
      <c r="HZ913" s="644"/>
    </row>
    <row r="914" spans="1:234" s="643" customFormat="1" x14ac:dyDescent="0.25">
      <c r="B914" s="644"/>
      <c r="C914" s="644"/>
      <c r="D914" s="651">
        <v>2023</v>
      </c>
      <c r="E914" s="652"/>
      <c r="F914" s="652"/>
      <c r="G914" s="652"/>
      <c r="H914" s="652"/>
      <c r="I914" s="652"/>
      <c r="J914" s="652"/>
      <c r="K914" s="652"/>
      <c r="L914" s="652"/>
      <c r="M914" s="652"/>
      <c r="N914" s="652"/>
      <c r="O914" s="652"/>
      <c r="P914" s="687"/>
      <c r="Q914" s="653"/>
      <c r="R914" s="644"/>
      <c r="T914" s="646">
        <f t="shared" ref="T914:T915" si="3594">SUM(E914:N914)</f>
        <v>0</v>
      </c>
      <c r="U914" s="646"/>
      <c r="V914" s="646"/>
      <c r="W914" s="646">
        <f>P914</f>
        <v>0</v>
      </c>
      <c r="Y914" s="646"/>
      <c r="Z914" s="646"/>
      <c r="AA914" s="646"/>
      <c r="AB914" s="646"/>
      <c r="AC914" s="646"/>
      <c r="AD914" s="646"/>
      <c r="AE914" s="646"/>
      <c r="AF914" s="646"/>
      <c r="AG914" s="646"/>
      <c r="AH914" s="646"/>
      <c r="AT914" s="647">
        <v>0</v>
      </c>
      <c r="AV914" s="647">
        <v>2023</v>
      </c>
      <c r="AW914" s="647">
        <v>0</v>
      </c>
      <c r="AX914" s="654">
        <f>IF(AX912=AV914,W914,IF(AW914=0,MAX(AX913-MAX(AT914-SUM(AW913:AW913),0),0),AX913))</f>
        <v>0</v>
      </c>
      <c r="AY914" s="654">
        <f>IF(AY912=AV914,W914,IF(AX914=0,MAX(AY913-MAX(AT914-SUM(AW913:AX913),0),0),AY913))</f>
        <v>0</v>
      </c>
      <c r="AZ914" s="654">
        <f>IF(AZ912=AV914,W914,IF(AY914=0,MAX(AZ913-MAX(AT914-SUM(AW913:AY913),0),0),AZ913))</f>
        <v>0</v>
      </c>
      <c r="BA914" s="654">
        <f>IF(BA912=AV914,W914,IF(AZ914=0,MAX(BA913-MAX(AT914-SUM(AW913:AZ913),0),0),BA913))</f>
        <v>0</v>
      </c>
      <c r="BB914" s="654">
        <f>IF(BB912=AV914,W914,IF(BA914=0,MAX(BB913-MAX(AT914-SUM(AW913:BA913),0),0),BB913))</f>
        <v>0</v>
      </c>
      <c r="BC914" s="654">
        <f>IF(BC912=AV914,W914,IF(BB914=0,MAX(BC913-MAX(AT914-SUM(AW913:BB913),0),0),BC913))</f>
        <v>0</v>
      </c>
      <c r="BD914" s="654">
        <f>IF(BD912=AV914,W914,IF(BC914=0,MAX(BD913-MAX(AT914-SUM(AW913:BC913),0),0),BD913))</f>
        <v>0</v>
      </c>
      <c r="BE914" s="654">
        <f>IF(BE912=AV914,W914,IF(BD914=0,MAX(BE913-MAX(AT914-SUM(AW913:BD913),0),0),BE913))</f>
        <v>0</v>
      </c>
      <c r="BF914" s="654" t="b">
        <f t="shared" ref="BF914:BF915" si="3595">SUM(AX914:BE914)=P914</f>
        <v>1</v>
      </c>
      <c r="BH914" s="647">
        <v>2023</v>
      </c>
      <c r="BI914" s="647">
        <v>0</v>
      </c>
      <c r="BJ914" s="654">
        <f>IF(BH914&gt;BJ912,AX913-AX914,0)</f>
        <v>0</v>
      </c>
      <c r="BK914" s="654">
        <f>IF(BH914&gt;BK912,AY913-AY914,0)</f>
        <v>0</v>
      </c>
      <c r="BL914" s="654">
        <f>IF(BH914&gt;BL912,AZ913-AZ914,0)</f>
        <v>0</v>
      </c>
      <c r="BM914" s="654">
        <f>IF(BH914&gt;BM912,BA913-BA914,0)</f>
        <v>0</v>
      </c>
      <c r="BN914" s="654">
        <f>IF(BH914&gt;BN912,BB913-BB914,0)</f>
        <v>0</v>
      </c>
      <c r="BO914" s="654">
        <f>IF(BH914&gt;BO912,BC913-BC914,0)</f>
        <v>0</v>
      </c>
      <c r="BP914" s="654">
        <f>IF(BH914&gt;BP912,BD913-BD914,0)</f>
        <v>0</v>
      </c>
      <c r="BQ914" s="654">
        <f>IF(BH914&gt;BQ912,BE913-BE914,0)</f>
        <v>0</v>
      </c>
      <c r="BR914" s="654" t="b">
        <f>SUM(BJ914:BQ914)=U914-SUM(Y914:AH914)</f>
        <v>1</v>
      </c>
      <c r="BS914" s="655"/>
      <c r="BT914" s="655"/>
      <c r="BU914" s="655"/>
      <c r="BV914" s="655"/>
      <c r="BW914" s="655"/>
      <c r="BX914" s="655"/>
      <c r="BY914" s="655"/>
      <c r="BZ914" s="655"/>
      <c r="CA914" s="655"/>
      <c r="CB914" s="655"/>
      <c r="CC914" s="655"/>
      <c r="CD914" s="655"/>
      <c r="CE914" s="655"/>
      <c r="CF914" s="655"/>
      <c r="CG914" s="655"/>
      <c r="CH914" s="655"/>
      <c r="CI914" s="655"/>
      <c r="CJ914" s="655"/>
      <c r="CK914" s="655"/>
      <c r="CL914" s="655"/>
      <c r="CM914" s="655"/>
      <c r="CN914" s="655"/>
      <c r="CO914" s="655"/>
      <c r="CP914" s="655"/>
      <c r="CQ914" s="655"/>
      <c r="CR914" s="655"/>
      <c r="CS914" s="655"/>
      <c r="CT914" s="655"/>
      <c r="CU914" s="655"/>
      <c r="CV914" s="655"/>
      <c r="CW914" s="655"/>
      <c r="CX914" s="655"/>
      <c r="CY914" s="655"/>
      <c r="CZ914" s="655"/>
      <c r="DA914" s="655"/>
      <c r="DB914" s="655"/>
      <c r="DC914" s="655"/>
      <c r="DD914" s="655"/>
      <c r="DE914" s="655"/>
      <c r="DF914" s="655"/>
      <c r="DG914" s="655"/>
      <c r="DH914" s="655"/>
      <c r="DI914" s="655"/>
      <c r="DJ914" s="655"/>
      <c r="DK914" s="655"/>
      <c r="DL914" s="655"/>
      <c r="DM914" s="655"/>
      <c r="DN914" s="655"/>
      <c r="DO914" s="655"/>
      <c r="DP914" s="655"/>
      <c r="DQ914" s="650">
        <f>O914</f>
        <v>0</v>
      </c>
      <c r="DR914" s="647">
        <v>2023</v>
      </c>
      <c r="DS914" s="647">
        <v>0</v>
      </c>
      <c r="DT914" s="654">
        <f>IF(DR914&gt;DT912,IF(DQ914&lt;=BJ914,DQ914,BJ914),0)</f>
        <v>0</v>
      </c>
      <c r="DU914" s="654">
        <f>IF(DR914&gt;DU912,IF(DQ914&lt;=BK914,DQ914,BK914),0)</f>
        <v>0</v>
      </c>
      <c r="DV914" s="654">
        <f>IF(DR914&gt;DV912,IF(DQ914&lt;=BL914,DQ914,BL914),0)</f>
        <v>0</v>
      </c>
      <c r="DW914" s="654">
        <f>IF(DR914&gt;DW912,IF(DQ914&lt;=BM914,DQ914,BM914),0)</f>
        <v>0</v>
      </c>
      <c r="DX914" s="654">
        <f>IF(DR914&gt;DX912,IF(DQ914&lt;=BN914,DQ914,BN914),0)</f>
        <v>0</v>
      </c>
      <c r="DY914" s="654">
        <f>IF(DR914&gt;DY912,IF(DQ914&lt;=BO914,DQ914,BO914),0)</f>
        <v>0</v>
      </c>
      <c r="DZ914" s="654">
        <f>IF(DR914&gt;DZ912,IF(DQ914&lt;=BP914,DQ914,BP914),0)</f>
        <v>0</v>
      </c>
      <c r="EA914" s="654">
        <f>IF(DR914&gt;EA912,IF(DQ914&lt;=BQ914,DQ914,BQ914),0)</f>
        <v>0</v>
      </c>
      <c r="EB914" s="654" t="b">
        <f>SUM(DT914:EA914)+SUM(HB932:HK932)=O914</f>
        <v>1</v>
      </c>
      <c r="HM914" s="644"/>
      <c r="HN914" s="644"/>
      <c r="HO914" s="644"/>
      <c r="HP914" s="644"/>
      <c r="HQ914" s="644"/>
      <c r="HR914" s="644"/>
      <c r="HS914" s="644"/>
      <c r="HT914" s="644"/>
      <c r="HU914" s="644"/>
      <c r="HV914" s="644"/>
      <c r="HW914" s="644"/>
      <c r="HX914" s="644"/>
      <c r="HY914" s="644"/>
      <c r="HZ914" s="644"/>
    </row>
    <row r="915" spans="1:234" s="643" customFormat="1" x14ac:dyDescent="0.25">
      <c r="B915" s="644"/>
      <c r="C915" s="644"/>
      <c r="D915" s="651">
        <v>2024</v>
      </c>
      <c r="E915" s="687"/>
      <c r="F915" s="687"/>
      <c r="G915" s="687"/>
      <c r="H915" s="687"/>
      <c r="I915" s="687"/>
      <c r="J915" s="687"/>
      <c r="K915" s="687"/>
      <c r="L915" s="687"/>
      <c r="M915" s="687"/>
      <c r="N915" s="687"/>
      <c r="O915" s="687"/>
      <c r="P915" s="687"/>
      <c r="Q915" s="656">
        <f>SUM(E915:N915)-O915+(P914-P915)</f>
        <v>0</v>
      </c>
      <c r="R915" s="657"/>
      <c r="T915" s="646">
        <f t="shared" si="3594"/>
        <v>0</v>
      </c>
      <c r="U915" s="654">
        <f>O915+Q915</f>
        <v>0</v>
      </c>
      <c r="V915" s="658">
        <f>U915-P914</f>
        <v>0</v>
      </c>
      <c r="W915" s="658">
        <f t="shared" ref="W915" si="3596">IF(V915&gt;0,P915,P914+V915+(P915-P914))</f>
        <v>0</v>
      </c>
      <c r="X915" s="659"/>
      <c r="Y915" s="660">
        <f>IF(V915&lt;=0,0,V915*E915/SUM(E915:N915))</f>
        <v>0</v>
      </c>
      <c r="Z915" s="660">
        <f>IF(V915&lt;=0,0,V915*F915/SUM(E915:N915))</f>
        <v>0</v>
      </c>
      <c r="AA915" s="660">
        <f>IF(V915&lt;=0,0,V915*G915/SUM(E915:N915))</f>
        <v>0</v>
      </c>
      <c r="AB915" s="660">
        <f>IF(V915&lt;=0,0,V915*H915/SUM(E915:N915))</f>
        <v>0</v>
      </c>
      <c r="AC915" s="660">
        <f>IF(V915&lt;=0,0,V915*I915/SUM(E915:N915))</f>
        <v>0</v>
      </c>
      <c r="AD915" s="660">
        <f>IF(V915&lt;=0,0,V915*J915/SUM(E915:N915))</f>
        <v>0</v>
      </c>
      <c r="AE915" s="660">
        <f>IF(V915&lt;=0,0,V915*K915/SUM(E915:N915))</f>
        <v>0</v>
      </c>
      <c r="AF915" s="660">
        <f>IF(V915&lt;=0,0,V915*L915/SUM(E915:N915))</f>
        <v>0</v>
      </c>
      <c r="AG915" s="660">
        <f>IF(V915&lt;=0,0,V915*M915/SUM(E915:N915))</f>
        <v>0</v>
      </c>
      <c r="AH915" s="660">
        <f>IF(V915&lt;=0,0,V915*N915/SUM(E915:N915))</f>
        <v>0</v>
      </c>
      <c r="AI915" s="659"/>
      <c r="AJ915" s="659"/>
      <c r="AK915" s="659"/>
      <c r="AM915" s="659"/>
      <c r="AN915" s="659"/>
      <c r="AO915" s="659"/>
      <c r="AP915" s="659"/>
      <c r="AQ915" s="659"/>
      <c r="AR915" s="659"/>
      <c r="AS915" s="659"/>
      <c r="AT915" s="647">
        <f>IF(U915&lt;P914,U915,P914)</f>
        <v>0</v>
      </c>
      <c r="AU915" s="659"/>
      <c r="AV915" s="647">
        <v>2024</v>
      </c>
      <c r="AW915" s="647">
        <v>0</v>
      </c>
      <c r="AX915" s="654">
        <f>IF(AX912=AV915,W915,IF(AW915=0,MAX(AX914-MAX(AT915-SUM(AW914:AW914),0),0),AX914))</f>
        <v>0</v>
      </c>
      <c r="AY915" s="654">
        <f>IF(AY912=AV915,W915,IF(AX915=0,MAX(AY914-MAX(AT915-SUM(AW914:AX914),0),0),AY914))</f>
        <v>0</v>
      </c>
      <c r="AZ915" s="654">
        <f>IF(AZ912=AV915,W915,IF(AY915=0,MAX(AZ914-MAX(AT915-SUM(AW914:AY914),0),0),AZ914))</f>
        <v>0</v>
      </c>
      <c r="BA915" s="654">
        <f>IF(BA912=AV915,W915,IF(AZ915=0,MAX(BA914-MAX(AT915-SUM(AW914:AZ914),0),0),BA914))</f>
        <v>0</v>
      </c>
      <c r="BB915" s="654">
        <f>IF(BB912=AV915,W915,IF(BA915=0,MAX(BB914-MAX(AT915-SUM(AW914:BA914),0),0),BB914))</f>
        <v>0</v>
      </c>
      <c r="BC915" s="654">
        <f>IF(BC912=AV915,W915,IF(BB915=0,MAX(BC914-MAX(AT915-SUM(AW914:BB914),0),0),BC914))</f>
        <v>0</v>
      </c>
      <c r="BD915" s="654">
        <f>IF(BD912=AV915,W915,IF(BC915=0,MAX(BD914-MAX(AT915-SUM(AW914:BC914),0),0),BD914))</f>
        <v>0</v>
      </c>
      <c r="BE915" s="654">
        <f>IF(BE912=AV915,W915,IF(BD915=0,MAX(BE914-MAX(AT915-SUM(AW914:BD914),0),0),BE914))</f>
        <v>0</v>
      </c>
      <c r="BF915" s="654" t="b">
        <f t="shared" si="3595"/>
        <v>1</v>
      </c>
      <c r="BH915" s="647">
        <v>2024</v>
      </c>
      <c r="BI915" s="647">
        <v>0</v>
      </c>
      <c r="BJ915" s="654">
        <f>IF(BH915&gt;BJ912,AX914-AX915,0)</f>
        <v>0</v>
      </c>
      <c r="BK915" s="654">
        <f>IF(BH915&gt;BK912,AY914-AY915,0)</f>
        <v>0</v>
      </c>
      <c r="BL915" s="654">
        <f>IF(BH915&gt;BL912,AZ914-AZ915,0)</f>
        <v>0</v>
      </c>
      <c r="BM915" s="654">
        <f>IF(BH915&gt;BM912,BA914-BA915,0)</f>
        <v>0</v>
      </c>
      <c r="BN915" s="654">
        <f>IF(BH915&gt;BN912,BB914-BB915,0)</f>
        <v>0</v>
      </c>
      <c r="BO915" s="654">
        <f>IF(BH915&gt;BO912,BC914-BC915,0)</f>
        <v>0</v>
      </c>
      <c r="BP915" s="654">
        <f>IF(BH915&gt;BP912,BD914-BD915,0)</f>
        <v>0</v>
      </c>
      <c r="BQ915" s="654">
        <f>IF(BH915&gt;BQ912,BE914-BE915,0)</f>
        <v>0</v>
      </c>
      <c r="BR915" s="654" t="b">
        <f>SUM(BJ915:BQ915)=U915-SUM(Y915:AH915)</f>
        <v>1</v>
      </c>
      <c r="BS915" s="655"/>
      <c r="BT915" s="655"/>
      <c r="BU915" s="655"/>
      <c r="BV915" s="655"/>
      <c r="BW915" s="655"/>
      <c r="BX915" s="655"/>
      <c r="BY915" s="655"/>
      <c r="BZ915" s="655"/>
      <c r="CA915" s="655"/>
      <c r="CB915" s="655"/>
      <c r="CC915" s="655"/>
      <c r="CD915" s="655"/>
      <c r="CE915" s="655"/>
      <c r="CF915" s="655"/>
      <c r="CG915" s="655"/>
      <c r="CH915" s="655"/>
      <c r="CI915" s="655"/>
      <c r="CJ915" s="655"/>
      <c r="CK915" s="655"/>
      <c r="CL915" s="655"/>
      <c r="CM915" s="655"/>
      <c r="CN915" s="655"/>
      <c r="CO915" s="655"/>
      <c r="CP915" s="655"/>
      <c r="CQ915" s="655"/>
      <c r="CR915" s="655"/>
      <c r="CS915" s="655"/>
      <c r="CT915" s="655"/>
      <c r="CU915" s="655"/>
      <c r="CV915" s="655"/>
      <c r="CW915" s="655"/>
      <c r="CX915" s="655"/>
      <c r="CY915" s="655"/>
      <c r="CZ915" s="655"/>
      <c r="DA915" s="655"/>
      <c r="DB915" s="655"/>
      <c r="DC915" s="655"/>
      <c r="DD915" s="655"/>
      <c r="DE915" s="655"/>
      <c r="DF915" s="655"/>
      <c r="DG915" s="655"/>
      <c r="DH915" s="655"/>
      <c r="DI915" s="655"/>
      <c r="DJ915" s="655"/>
      <c r="DK915" s="655"/>
      <c r="DL915" s="655"/>
      <c r="DM915" s="655"/>
      <c r="DN915" s="655"/>
      <c r="DO915" s="655"/>
      <c r="DP915" s="655"/>
      <c r="DQ915" s="738">
        <f>O915</f>
        <v>0</v>
      </c>
      <c r="DR915" s="647">
        <v>2024</v>
      </c>
      <c r="DS915" s="647">
        <v>0</v>
      </c>
      <c r="DT915" s="654">
        <f>IF(DR915&gt;DT912,IF(DQ915&lt;=BJ915,DQ915,BJ915),0)</f>
        <v>0</v>
      </c>
      <c r="DU915" s="654">
        <f>IF(DR915&gt;DU912,IF(DQ915&lt;=BK915,DQ915,BK915),0)</f>
        <v>0</v>
      </c>
      <c r="DV915" s="654">
        <f>IF(DR915&gt;DV912,IF(DQ915&lt;=BL915,DQ915,BL915),0)</f>
        <v>0</v>
      </c>
      <c r="DW915" s="654">
        <f>IF(DR915&gt;DW912,IF(DQ915&lt;=BM915,DQ915,BM915),0)</f>
        <v>0</v>
      </c>
      <c r="DX915" s="654">
        <f>IF(DR915&gt;DX912,IF(DQ915&lt;=BN915,DQ915,BN915),0)</f>
        <v>0</v>
      </c>
      <c r="DY915" s="654">
        <f>IF(DR915&gt;DY912,IF(DQ915&lt;=BO915,DQ915,BO915),0)</f>
        <v>0</v>
      </c>
      <c r="DZ915" s="654">
        <f>IF(DR915&gt;DZ912,IF(DQ915&lt;=BP915,DQ915,BP915),0)</f>
        <v>0</v>
      </c>
      <c r="EA915" s="654">
        <f>IF(DR915&gt;EA912,IF(DQ915&lt;=BQ915,DQ915,BQ915),0)</f>
        <v>0</v>
      </c>
      <c r="EB915" s="654" t="b">
        <f>SUM(DT915:EA915)+SUM(HB933:HK933)=O915</f>
        <v>1</v>
      </c>
      <c r="HM915" s="657"/>
      <c r="HN915" s="657"/>
      <c r="HO915" s="657"/>
      <c r="HP915" s="657"/>
      <c r="HQ915" s="657"/>
      <c r="HR915" s="657"/>
      <c r="HS915" s="657"/>
      <c r="HT915" s="657"/>
      <c r="HU915" s="657"/>
      <c r="HV915" s="657"/>
      <c r="HW915" s="657"/>
      <c r="HX915" s="657"/>
      <c r="HY915" s="657"/>
      <c r="HZ915" s="657"/>
    </row>
    <row r="917" spans="1:234" s="643" customFormat="1" hidden="1" x14ac:dyDescent="0.25">
      <c r="A917" s="643" t="s">
        <v>208</v>
      </c>
      <c r="B917" s="644"/>
      <c r="C917" s="644"/>
      <c r="D917" s="644"/>
      <c r="E917" s="644"/>
      <c r="F917" s="644"/>
      <c r="G917" s="644"/>
      <c r="H917" s="644"/>
      <c r="I917" s="644"/>
      <c r="J917" s="644"/>
      <c r="K917" s="644"/>
      <c r="L917" s="644"/>
      <c r="M917" s="644"/>
      <c r="N917" s="644"/>
      <c r="O917" s="644"/>
      <c r="P917" s="644"/>
      <c r="Q917" s="644"/>
      <c r="R917" s="644"/>
      <c r="DR917" s="643" t="s">
        <v>1677</v>
      </c>
      <c r="HM917" s="644"/>
      <c r="HN917" s="644"/>
      <c r="HO917" s="644"/>
      <c r="HP917" s="644"/>
      <c r="HQ917" s="644"/>
      <c r="HR917" s="644"/>
      <c r="HS917" s="644"/>
      <c r="HT917" s="644"/>
      <c r="HU917" s="644"/>
      <c r="HV917" s="644"/>
      <c r="HW917" s="644"/>
      <c r="HX917" s="644"/>
      <c r="HY917" s="644"/>
      <c r="HZ917" s="644"/>
    </row>
    <row r="918" spans="1:234" hidden="1" x14ac:dyDescent="0.25">
      <c r="A918" s="643" t="s">
        <v>208</v>
      </c>
      <c r="AI918" s="913" t="s">
        <v>1661</v>
      </c>
      <c r="AJ918" s="914"/>
      <c r="AK918" s="914"/>
      <c r="AL918" s="914"/>
      <c r="AM918" s="914"/>
      <c r="AN918" s="914"/>
      <c r="AO918" s="914"/>
      <c r="AP918" s="914"/>
      <c r="AQ918" s="914"/>
      <c r="AR918" s="914"/>
      <c r="AS918" s="914"/>
      <c r="AT918" s="915"/>
      <c r="AU918" s="648"/>
      <c r="AW918" s="661" t="s">
        <v>1656</v>
      </c>
      <c r="AX918" s="647">
        <v>2023</v>
      </c>
      <c r="AY918" s="647">
        <v>2024</v>
      </c>
      <c r="AZ918" s="647">
        <v>2024</v>
      </c>
      <c r="BA918" s="647">
        <v>2024</v>
      </c>
      <c r="BB918" s="647">
        <v>2024</v>
      </c>
      <c r="BC918" s="647">
        <v>2024</v>
      </c>
      <c r="BD918" s="647">
        <v>2024</v>
      </c>
      <c r="BE918" s="647">
        <v>2024</v>
      </c>
      <c r="BF918" s="647">
        <v>2024</v>
      </c>
      <c r="BG918" s="647">
        <v>2024</v>
      </c>
      <c r="BH918" s="647">
        <v>2024</v>
      </c>
      <c r="BI918" s="647">
        <v>2025</v>
      </c>
      <c r="BJ918" s="647">
        <v>2025</v>
      </c>
      <c r="BK918" s="647">
        <v>2025</v>
      </c>
      <c r="BL918" s="647">
        <v>2025</v>
      </c>
      <c r="BM918" s="647">
        <v>2025</v>
      </c>
      <c r="BN918" s="647">
        <v>2025</v>
      </c>
      <c r="BO918" s="647">
        <v>2025</v>
      </c>
      <c r="BP918" s="647">
        <v>2025</v>
      </c>
      <c r="BQ918" s="647">
        <v>2025</v>
      </c>
      <c r="BR918" s="647">
        <v>2025</v>
      </c>
      <c r="BS918" s="647">
        <v>2026</v>
      </c>
      <c r="BT918" s="647">
        <v>2026</v>
      </c>
      <c r="BU918" s="647">
        <v>2026</v>
      </c>
      <c r="BV918" s="647">
        <v>2026</v>
      </c>
      <c r="BW918" s="647">
        <v>2026</v>
      </c>
      <c r="BX918" s="647">
        <v>2026</v>
      </c>
      <c r="BY918" s="647">
        <v>2026</v>
      </c>
      <c r="BZ918" s="647">
        <v>2026</v>
      </c>
      <c r="CA918" s="647">
        <v>2026</v>
      </c>
      <c r="CB918" s="647">
        <v>2026</v>
      </c>
      <c r="CC918" s="647">
        <v>2027</v>
      </c>
      <c r="CD918" s="647">
        <v>2027</v>
      </c>
      <c r="CE918" s="647">
        <v>2027</v>
      </c>
      <c r="CF918" s="647">
        <v>2027</v>
      </c>
      <c r="CG918" s="647">
        <v>2027</v>
      </c>
      <c r="CH918" s="647">
        <v>2027</v>
      </c>
      <c r="CI918" s="647">
        <v>2027</v>
      </c>
      <c r="CJ918" s="647">
        <v>2027</v>
      </c>
      <c r="CK918" s="647">
        <v>2027</v>
      </c>
      <c r="CL918" s="647">
        <v>2027</v>
      </c>
      <c r="CM918" s="647">
        <v>2028</v>
      </c>
      <c r="CN918" s="647">
        <v>2028</v>
      </c>
      <c r="CO918" s="647">
        <v>2028</v>
      </c>
      <c r="CP918" s="647">
        <v>2028</v>
      </c>
      <c r="CQ918" s="647">
        <v>2028</v>
      </c>
      <c r="CR918" s="647">
        <v>2028</v>
      </c>
      <c r="CS918" s="647">
        <v>2028</v>
      </c>
      <c r="CT918" s="647">
        <v>2028</v>
      </c>
      <c r="CU918" s="647">
        <v>2028</v>
      </c>
      <c r="CV918" s="647">
        <v>2028</v>
      </c>
      <c r="CW918" s="647">
        <v>2029</v>
      </c>
      <c r="CX918" s="647">
        <v>2029</v>
      </c>
      <c r="CY918" s="647">
        <v>2029</v>
      </c>
      <c r="CZ918" s="647">
        <v>2029</v>
      </c>
      <c r="DA918" s="647">
        <v>2029</v>
      </c>
      <c r="DB918" s="647">
        <v>2029</v>
      </c>
      <c r="DC918" s="647">
        <v>2029</v>
      </c>
      <c r="DD918" s="647">
        <v>2029</v>
      </c>
      <c r="DE918" s="647">
        <v>2029</v>
      </c>
      <c r="DF918" s="647">
        <v>2029</v>
      </c>
      <c r="DG918" s="647">
        <v>2030</v>
      </c>
      <c r="DH918" s="647">
        <v>2030</v>
      </c>
      <c r="DI918" s="647">
        <v>2030</v>
      </c>
      <c r="DJ918" s="647">
        <v>2030</v>
      </c>
      <c r="DK918" s="647">
        <v>2030</v>
      </c>
      <c r="DL918" s="647">
        <v>2030</v>
      </c>
      <c r="DM918" s="647">
        <v>2030</v>
      </c>
      <c r="DN918" s="647">
        <v>2030</v>
      </c>
      <c r="DO918" s="647">
        <v>2030</v>
      </c>
      <c r="DP918" s="647">
        <v>2030</v>
      </c>
      <c r="DR918" s="661"/>
      <c r="DS918" s="647">
        <v>2023</v>
      </c>
      <c r="DT918" s="647">
        <v>2024</v>
      </c>
      <c r="DU918" s="647">
        <v>2024</v>
      </c>
      <c r="DV918" s="647">
        <v>2024</v>
      </c>
      <c r="DW918" s="647">
        <v>2024</v>
      </c>
      <c r="DX918" s="647">
        <v>2024</v>
      </c>
      <c r="DY918" s="647">
        <v>2024</v>
      </c>
      <c r="DZ918" s="647">
        <v>2024</v>
      </c>
      <c r="EA918" s="647">
        <v>2024</v>
      </c>
      <c r="EB918" s="647">
        <v>2024</v>
      </c>
      <c r="EC918" s="647">
        <v>2024</v>
      </c>
      <c r="ED918" s="647">
        <v>2025</v>
      </c>
      <c r="EE918" s="647">
        <v>2025</v>
      </c>
      <c r="EF918" s="647">
        <v>2025</v>
      </c>
      <c r="EG918" s="647">
        <v>2025</v>
      </c>
      <c r="EH918" s="647">
        <v>2025</v>
      </c>
      <c r="EI918" s="647">
        <v>2025</v>
      </c>
      <c r="EJ918" s="647">
        <v>2025</v>
      </c>
      <c r="EK918" s="647">
        <v>2025</v>
      </c>
      <c r="EL918" s="647">
        <v>2025</v>
      </c>
      <c r="EM918" s="647">
        <v>2025</v>
      </c>
      <c r="EN918" s="647">
        <v>2026</v>
      </c>
      <c r="EO918" s="647">
        <v>2026</v>
      </c>
      <c r="EP918" s="647">
        <v>2026</v>
      </c>
      <c r="EQ918" s="647">
        <v>2026</v>
      </c>
      <c r="ER918" s="647">
        <v>2026</v>
      </c>
      <c r="ES918" s="647">
        <v>2026</v>
      </c>
      <c r="ET918" s="647">
        <v>2026</v>
      </c>
      <c r="EU918" s="647">
        <v>2026</v>
      </c>
      <c r="EV918" s="647">
        <v>2026</v>
      </c>
      <c r="EW918" s="647">
        <v>2026</v>
      </c>
      <c r="EX918" s="647">
        <v>2027</v>
      </c>
      <c r="EY918" s="647">
        <v>2027</v>
      </c>
      <c r="EZ918" s="647">
        <v>2027</v>
      </c>
      <c r="FA918" s="647">
        <v>2027</v>
      </c>
      <c r="FB918" s="647">
        <v>2027</v>
      </c>
      <c r="FC918" s="647">
        <v>2027</v>
      </c>
      <c r="FD918" s="647">
        <v>2027</v>
      </c>
      <c r="FE918" s="647">
        <v>2027</v>
      </c>
      <c r="FF918" s="647">
        <v>2027</v>
      </c>
      <c r="FG918" s="647">
        <v>2027</v>
      </c>
      <c r="FH918" s="647">
        <v>2028</v>
      </c>
      <c r="FI918" s="647">
        <v>2028</v>
      </c>
      <c r="FJ918" s="647">
        <v>2028</v>
      </c>
      <c r="FK918" s="647">
        <v>2028</v>
      </c>
      <c r="FL918" s="647">
        <v>2028</v>
      </c>
      <c r="FM918" s="647">
        <v>2028</v>
      </c>
      <c r="FN918" s="647">
        <v>2028</v>
      </c>
      <c r="FO918" s="647">
        <v>2028</v>
      </c>
      <c r="FP918" s="647">
        <v>2028</v>
      </c>
      <c r="FQ918" s="647">
        <v>2028</v>
      </c>
      <c r="FR918" s="647">
        <v>2029</v>
      </c>
      <c r="FS918" s="647">
        <v>2029</v>
      </c>
      <c r="FT918" s="647">
        <v>2029</v>
      </c>
      <c r="FU918" s="647">
        <v>2029</v>
      </c>
      <c r="FV918" s="647">
        <v>2029</v>
      </c>
      <c r="FW918" s="647">
        <v>2029</v>
      </c>
      <c r="FX918" s="647">
        <v>2029</v>
      </c>
      <c r="FY918" s="647">
        <v>2029</v>
      </c>
      <c r="FZ918" s="647">
        <v>2029</v>
      </c>
      <c r="GA918" s="647">
        <v>2029</v>
      </c>
      <c r="GB918" s="647">
        <v>2030</v>
      </c>
      <c r="GC918" s="647">
        <v>2030</v>
      </c>
      <c r="GD918" s="647">
        <v>2030</v>
      </c>
      <c r="GE918" s="647">
        <v>2030</v>
      </c>
      <c r="GF918" s="647">
        <v>2030</v>
      </c>
      <c r="GG918" s="647">
        <v>2030</v>
      </c>
      <c r="GH918" s="647">
        <v>2030</v>
      </c>
      <c r="GI918" s="647">
        <v>2030</v>
      </c>
      <c r="GJ918" s="647">
        <v>2030</v>
      </c>
      <c r="GK918" s="647">
        <v>2030</v>
      </c>
      <c r="GL918" s="903" t="s">
        <v>1662</v>
      </c>
      <c r="GO918" s="643" t="s">
        <v>1678</v>
      </c>
    </row>
    <row r="919" spans="1:234" hidden="1" x14ac:dyDescent="0.25">
      <c r="A919" s="643" t="s">
        <v>208</v>
      </c>
      <c r="AI919" s="647" t="s">
        <v>1663</v>
      </c>
      <c r="AJ919" s="647" t="s">
        <v>1664</v>
      </c>
      <c r="AK919" s="647" t="str">
        <f t="shared" ref="AK919" si="3597">E913</f>
        <v/>
      </c>
      <c r="AL919" s="647" t="str">
        <f t="shared" ref="AL919" si="3598">F913</f>
        <v/>
      </c>
      <c r="AM919" s="647" t="str">
        <f t="shared" ref="AM919" si="3599">G913</f>
        <v/>
      </c>
      <c r="AN919" s="647" t="str">
        <f t="shared" ref="AN919" si="3600">H913</f>
        <v/>
      </c>
      <c r="AO919" s="647" t="str">
        <f t="shared" ref="AO919" si="3601">I913</f>
        <v/>
      </c>
      <c r="AP919" s="647" t="str">
        <f t="shared" ref="AP919" si="3602">J913</f>
        <v/>
      </c>
      <c r="AQ919" s="647" t="str">
        <f t="shared" ref="AQ919" si="3603">K913</f>
        <v/>
      </c>
      <c r="AR919" s="647" t="str">
        <f t="shared" ref="AR919" si="3604">L913</f>
        <v/>
      </c>
      <c r="AS919" s="647" t="str">
        <f t="shared" ref="AS919" si="3605">M913</f>
        <v/>
      </c>
      <c r="AT919" s="647" t="str">
        <f t="shared" ref="AT919" si="3606">N913</f>
        <v/>
      </c>
      <c r="AU919" s="648"/>
      <c r="AW919" s="662" t="s">
        <v>1663</v>
      </c>
      <c r="AX919" s="647" t="s">
        <v>1664</v>
      </c>
      <c r="AY919" s="647" t="str">
        <f t="shared" ref="AY919" si="3607">E913</f>
        <v/>
      </c>
      <c r="AZ919" s="647" t="str">
        <f t="shared" ref="AZ919" si="3608">F913</f>
        <v/>
      </c>
      <c r="BA919" s="647" t="str">
        <f t="shared" ref="BA919" si="3609">G913</f>
        <v/>
      </c>
      <c r="BB919" s="647" t="str">
        <f t="shared" ref="BB919" si="3610">H913</f>
        <v/>
      </c>
      <c r="BC919" s="647" t="str">
        <f t="shared" ref="BC919" si="3611">I913</f>
        <v/>
      </c>
      <c r="BD919" s="647" t="str">
        <f t="shared" ref="BD919" si="3612">J913</f>
        <v/>
      </c>
      <c r="BE919" s="647" t="str">
        <f t="shared" ref="BE919" si="3613">K913</f>
        <v/>
      </c>
      <c r="BF919" s="647" t="str">
        <f t="shared" ref="BF919" si="3614">L913</f>
        <v/>
      </c>
      <c r="BG919" s="647" t="str">
        <f t="shared" ref="BG919" si="3615">M913</f>
        <v/>
      </c>
      <c r="BH919" s="647" t="str">
        <f t="shared" ref="BH919" si="3616">N913</f>
        <v/>
      </c>
      <c r="BI919" s="647" t="str">
        <f t="shared" ref="BI919" si="3617">E913</f>
        <v/>
      </c>
      <c r="BJ919" s="647" t="str">
        <f t="shared" ref="BJ919" si="3618">F913</f>
        <v/>
      </c>
      <c r="BK919" s="647" t="str">
        <f t="shared" ref="BK919" si="3619">G913</f>
        <v/>
      </c>
      <c r="BL919" s="647" t="str">
        <f t="shared" ref="BL919" si="3620">H913</f>
        <v/>
      </c>
      <c r="BM919" s="647" t="str">
        <f t="shared" ref="BM919" si="3621">I913</f>
        <v/>
      </c>
      <c r="BN919" s="647" t="str">
        <f t="shared" ref="BN919" si="3622">J913</f>
        <v/>
      </c>
      <c r="BO919" s="647" t="str">
        <f t="shared" ref="BO919" si="3623">K913</f>
        <v/>
      </c>
      <c r="BP919" s="647" t="str">
        <f t="shared" ref="BP919" si="3624">L913</f>
        <v/>
      </c>
      <c r="BQ919" s="647" t="str">
        <f t="shared" ref="BQ919" si="3625">M913</f>
        <v/>
      </c>
      <c r="BR919" s="647" t="str">
        <f t="shared" ref="BR919" si="3626">N913</f>
        <v/>
      </c>
      <c r="BS919" s="647" t="str">
        <f t="shared" ref="BS919" si="3627">E913</f>
        <v/>
      </c>
      <c r="BT919" s="647" t="str">
        <f t="shared" ref="BT919" si="3628">F913</f>
        <v/>
      </c>
      <c r="BU919" s="647" t="str">
        <f t="shared" ref="BU919" si="3629">G913</f>
        <v/>
      </c>
      <c r="BV919" s="647" t="str">
        <f t="shared" ref="BV919" si="3630">H913</f>
        <v/>
      </c>
      <c r="BW919" s="647" t="str">
        <f t="shared" ref="BW919" si="3631">I913</f>
        <v/>
      </c>
      <c r="BX919" s="647" t="str">
        <f t="shared" ref="BX919" si="3632">J913</f>
        <v/>
      </c>
      <c r="BY919" s="647" t="str">
        <f t="shared" ref="BY919" si="3633">K913</f>
        <v/>
      </c>
      <c r="BZ919" s="647" t="str">
        <f t="shared" ref="BZ919" si="3634">L913</f>
        <v/>
      </c>
      <c r="CA919" s="647" t="str">
        <f t="shared" ref="CA919" si="3635">M913</f>
        <v/>
      </c>
      <c r="CB919" s="647" t="str">
        <f t="shared" ref="CB919" si="3636">N913</f>
        <v/>
      </c>
      <c r="CC919" s="647" t="str">
        <f t="shared" ref="CC919" si="3637">E913</f>
        <v/>
      </c>
      <c r="CD919" s="647" t="str">
        <f t="shared" ref="CD919" si="3638">F913</f>
        <v/>
      </c>
      <c r="CE919" s="647" t="str">
        <f t="shared" ref="CE919" si="3639">G913</f>
        <v/>
      </c>
      <c r="CF919" s="647" t="str">
        <f t="shared" ref="CF919" si="3640">H913</f>
        <v/>
      </c>
      <c r="CG919" s="647" t="str">
        <f t="shared" ref="CG919" si="3641">I913</f>
        <v/>
      </c>
      <c r="CH919" s="647" t="str">
        <f t="shared" ref="CH919" si="3642">J913</f>
        <v/>
      </c>
      <c r="CI919" s="647" t="str">
        <f t="shared" ref="CI919" si="3643">K913</f>
        <v/>
      </c>
      <c r="CJ919" s="647" t="str">
        <f t="shared" ref="CJ919" si="3644">L913</f>
        <v/>
      </c>
      <c r="CK919" s="647" t="str">
        <f t="shared" ref="CK919" si="3645">M913</f>
        <v/>
      </c>
      <c r="CL919" s="647" t="str">
        <f t="shared" ref="CL919" si="3646">N913</f>
        <v/>
      </c>
      <c r="CM919" s="647" t="str">
        <f t="shared" ref="CM919" si="3647">E913</f>
        <v/>
      </c>
      <c r="CN919" s="647" t="str">
        <f t="shared" ref="CN919" si="3648">F913</f>
        <v/>
      </c>
      <c r="CO919" s="647" t="str">
        <f t="shared" ref="CO919" si="3649">G913</f>
        <v/>
      </c>
      <c r="CP919" s="647" t="str">
        <f t="shared" ref="CP919" si="3650">H913</f>
        <v/>
      </c>
      <c r="CQ919" s="647" t="str">
        <f t="shared" ref="CQ919" si="3651">I913</f>
        <v/>
      </c>
      <c r="CR919" s="647" t="str">
        <f t="shared" ref="CR919" si="3652">J913</f>
        <v/>
      </c>
      <c r="CS919" s="647" t="str">
        <f t="shared" ref="CS919" si="3653">K913</f>
        <v/>
      </c>
      <c r="CT919" s="647" t="str">
        <f t="shared" ref="CT919" si="3654">L913</f>
        <v/>
      </c>
      <c r="CU919" s="647" t="str">
        <f t="shared" ref="CU919" si="3655">M913</f>
        <v/>
      </c>
      <c r="CV919" s="647" t="str">
        <f t="shared" ref="CV919" si="3656">N913</f>
        <v/>
      </c>
      <c r="CW919" s="647" t="str">
        <f t="shared" ref="CW919" si="3657">E913</f>
        <v/>
      </c>
      <c r="CX919" s="647" t="str">
        <f t="shared" ref="CX919" si="3658">F913</f>
        <v/>
      </c>
      <c r="CY919" s="647" t="str">
        <f t="shared" ref="CY919" si="3659">G913</f>
        <v/>
      </c>
      <c r="CZ919" s="647" t="str">
        <f t="shared" ref="CZ919" si="3660">H913</f>
        <v/>
      </c>
      <c r="DA919" s="647" t="str">
        <f t="shared" ref="DA919" si="3661">I913</f>
        <v/>
      </c>
      <c r="DB919" s="647" t="str">
        <f t="shared" ref="DB919" si="3662">J913</f>
        <v/>
      </c>
      <c r="DC919" s="647" t="str">
        <f t="shared" ref="DC919" si="3663">K913</f>
        <v/>
      </c>
      <c r="DD919" s="647" t="str">
        <f t="shared" ref="DD919" si="3664">L913</f>
        <v/>
      </c>
      <c r="DE919" s="647" t="str">
        <f t="shared" ref="DE919" si="3665">M913</f>
        <v/>
      </c>
      <c r="DF919" s="647" t="str">
        <f t="shared" ref="DF919" si="3666">N913</f>
        <v/>
      </c>
      <c r="DG919" s="647" t="str">
        <f t="shared" ref="DG919" si="3667">E913</f>
        <v/>
      </c>
      <c r="DH919" s="647" t="str">
        <f t="shared" ref="DH919" si="3668">F913</f>
        <v/>
      </c>
      <c r="DI919" s="647" t="str">
        <f t="shared" ref="DI919" si="3669">G913</f>
        <v/>
      </c>
      <c r="DJ919" s="647" t="str">
        <f t="shared" ref="DJ919" si="3670">H913</f>
        <v/>
      </c>
      <c r="DK919" s="647" t="str">
        <f t="shared" ref="DK919" si="3671">I913</f>
        <v/>
      </c>
      <c r="DL919" s="647" t="str">
        <f t="shared" ref="DL919" si="3672">J913</f>
        <v/>
      </c>
      <c r="DM919" s="647" t="str">
        <f t="shared" ref="DM919" si="3673">K913</f>
        <v/>
      </c>
      <c r="DN919" s="647" t="str">
        <f t="shared" ref="DN919" si="3674">L913</f>
        <v/>
      </c>
      <c r="DO919" s="647" t="str">
        <f t="shared" ref="DO919" si="3675">M913</f>
        <v/>
      </c>
      <c r="DP919" s="647" t="str">
        <f t="shared" ref="DP919" si="3676">N913</f>
        <v/>
      </c>
      <c r="DQ919" s="643" t="s">
        <v>1657</v>
      </c>
      <c r="DR919" s="662" t="s">
        <v>1665</v>
      </c>
      <c r="DS919" s="647" t="s">
        <v>1664</v>
      </c>
      <c r="DT919" s="647" t="str">
        <f t="shared" ref="DT919" si="3677">E913</f>
        <v/>
      </c>
      <c r="DU919" s="647" t="str">
        <f t="shared" ref="DU919" si="3678">F913</f>
        <v/>
      </c>
      <c r="DV919" s="647" t="str">
        <f t="shared" ref="DV919" si="3679">G913</f>
        <v/>
      </c>
      <c r="DW919" s="647" t="str">
        <f t="shared" ref="DW919" si="3680">H913</f>
        <v/>
      </c>
      <c r="DX919" s="647" t="str">
        <f t="shared" ref="DX919" si="3681">I913</f>
        <v/>
      </c>
      <c r="DY919" s="647" t="str">
        <f t="shared" ref="DY919" si="3682">J913</f>
        <v/>
      </c>
      <c r="DZ919" s="647" t="str">
        <f t="shared" ref="DZ919" si="3683">K913</f>
        <v/>
      </c>
      <c r="EA919" s="647" t="str">
        <f t="shared" ref="EA919" si="3684">L913</f>
        <v/>
      </c>
      <c r="EB919" s="647" t="str">
        <f t="shared" ref="EB919" si="3685">M913</f>
        <v/>
      </c>
      <c r="EC919" s="647" t="str">
        <f t="shared" ref="EC919" si="3686">N913</f>
        <v/>
      </c>
      <c r="ED919" s="647" t="str">
        <f t="shared" ref="ED919" si="3687">E913</f>
        <v/>
      </c>
      <c r="EE919" s="647" t="str">
        <f t="shared" ref="EE919" si="3688">F913</f>
        <v/>
      </c>
      <c r="EF919" s="647" t="str">
        <f t="shared" ref="EF919" si="3689">G913</f>
        <v/>
      </c>
      <c r="EG919" s="647" t="str">
        <f t="shared" ref="EG919" si="3690">H913</f>
        <v/>
      </c>
      <c r="EH919" s="647" t="str">
        <f t="shared" ref="EH919" si="3691">I913</f>
        <v/>
      </c>
      <c r="EI919" s="647" t="str">
        <f t="shared" ref="EI919" si="3692">J913</f>
        <v/>
      </c>
      <c r="EJ919" s="647" t="str">
        <f t="shared" ref="EJ919" si="3693">K913</f>
        <v/>
      </c>
      <c r="EK919" s="647" t="str">
        <f t="shared" ref="EK919" si="3694">L913</f>
        <v/>
      </c>
      <c r="EL919" s="647" t="str">
        <f t="shared" ref="EL919" si="3695">M913</f>
        <v/>
      </c>
      <c r="EM919" s="647" t="str">
        <f t="shared" ref="EM919" si="3696">N913</f>
        <v/>
      </c>
      <c r="EN919" s="647" t="str">
        <f t="shared" ref="EN919" si="3697">E913</f>
        <v/>
      </c>
      <c r="EO919" s="647" t="str">
        <f t="shared" ref="EO919" si="3698">F913</f>
        <v/>
      </c>
      <c r="EP919" s="647" t="str">
        <f t="shared" ref="EP919" si="3699">G913</f>
        <v/>
      </c>
      <c r="EQ919" s="647" t="str">
        <f t="shared" ref="EQ919" si="3700">H913</f>
        <v/>
      </c>
      <c r="ER919" s="647" t="str">
        <f t="shared" ref="ER919" si="3701">I913</f>
        <v/>
      </c>
      <c r="ES919" s="647" t="str">
        <f t="shared" ref="ES919" si="3702">J913</f>
        <v/>
      </c>
      <c r="ET919" s="647" t="str">
        <f t="shared" ref="ET919" si="3703">K913</f>
        <v/>
      </c>
      <c r="EU919" s="647" t="str">
        <f t="shared" ref="EU919" si="3704">L913</f>
        <v/>
      </c>
      <c r="EV919" s="647" t="str">
        <f t="shared" ref="EV919" si="3705">M913</f>
        <v/>
      </c>
      <c r="EW919" s="647" t="str">
        <f t="shared" ref="EW919" si="3706">N913</f>
        <v/>
      </c>
      <c r="EX919" s="647" t="str">
        <f t="shared" ref="EX919" si="3707">E913</f>
        <v/>
      </c>
      <c r="EY919" s="647" t="str">
        <f t="shared" ref="EY919" si="3708">F913</f>
        <v/>
      </c>
      <c r="EZ919" s="647" t="str">
        <f t="shared" ref="EZ919" si="3709">G913</f>
        <v/>
      </c>
      <c r="FA919" s="647" t="str">
        <f t="shared" ref="FA919" si="3710">H913</f>
        <v/>
      </c>
      <c r="FB919" s="647" t="str">
        <f t="shared" ref="FB919" si="3711">I913</f>
        <v/>
      </c>
      <c r="FC919" s="647" t="str">
        <f t="shared" ref="FC919" si="3712">J913</f>
        <v/>
      </c>
      <c r="FD919" s="647" t="str">
        <f t="shared" ref="FD919" si="3713">K913</f>
        <v/>
      </c>
      <c r="FE919" s="647" t="str">
        <f t="shared" ref="FE919" si="3714">L913</f>
        <v/>
      </c>
      <c r="FF919" s="647" t="str">
        <f t="shared" ref="FF919" si="3715">M913</f>
        <v/>
      </c>
      <c r="FG919" s="647" t="str">
        <f t="shared" ref="FG919" si="3716">N913</f>
        <v/>
      </c>
      <c r="FH919" s="647" t="str">
        <f t="shared" ref="FH919" si="3717">E913</f>
        <v/>
      </c>
      <c r="FI919" s="647" t="str">
        <f t="shared" ref="FI919" si="3718">F913</f>
        <v/>
      </c>
      <c r="FJ919" s="647" t="str">
        <f t="shared" ref="FJ919" si="3719">G913</f>
        <v/>
      </c>
      <c r="FK919" s="647" t="str">
        <f t="shared" ref="FK919" si="3720">H913</f>
        <v/>
      </c>
      <c r="FL919" s="647" t="str">
        <f t="shared" ref="FL919" si="3721">I913</f>
        <v/>
      </c>
      <c r="FM919" s="647" t="str">
        <f t="shared" ref="FM919" si="3722">J913</f>
        <v/>
      </c>
      <c r="FN919" s="647" t="str">
        <f t="shared" ref="FN919" si="3723">K913</f>
        <v/>
      </c>
      <c r="FO919" s="647" t="str">
        <f t="shared" ref="FO919" si="3724">L913</f>
        <v/>
      </c>
      <c r="FP919" s="647" t="str">
        <f t="shared" ref="FP919" si="3725">M913</f>
        <v/>
      </c>
      <c r="FQ919" s="647" t="str">
        <f t="shared" ref="FQ919" si="3726">N913</f>
        <v/>
      </c>
      <c r="FR919" s="647" t="str">
        <f t="shared" ref="FR919" si="3727">E913</f>
        <v/>
      </c>
      <c r="FS919" s="647" t="str">
        <f t="shared" ref="FS919" si="3728">F913</f>
        <v/>
      </c>
      <c r="FT919" s="647" t="str">
        <f t="shared" ref="FT919" si="3729">G913</f>
        <v/>
      </c>
      <c r="FU919" s="647" t="str">
        <f t="shared" ref="FU919" si="3730">H913</f>
        <v/>
      </c>
      <c r="FV919" s="647" t="str">
        <f t="shared" ref="FV919" si="3731">I913</f>
        <v/>
      </c>
      <c r="FW919" s="647" t="str">
        <f t="shared" ref="FW919" si="3732">J913</f>
        <v/>
      </c>
      <c r="FX919" s="647" t="str">
        <f t="shared" ref="FX919" si="3733">K913</f>
        <v/>
      </c>
      <c r="FY919" s="647" t="str">
        <f t="shared" ref="FY919" si="3734">L913</f>
        <v/>
      </c>
      <c r="FZ919" s="647" t="str">
        <f t="shared" ref="FZ919" si="3735">M913</f>
        <v/>
      </c>
      <c r="GA919" s="647" t="str">
        <f t="shared" ref="GA919" si="3736">N913</f>
        <v/>
      </c>
      <c r="GB919" s="647" t="str">
        <f t="shared" ref="GB919" si="3737">E913</f>
        <v/>
      </c>
      <c r="GC919" s="647" t="str">
        <f t="shared" ref="GC919" si="3738">F913</f>
        <v/>
      </c>
      <c r="GD919" s="647" t="str">
        <f t="shared" ref="GD919" si="3739">G913</f>
        <v/>
      </c>
      <c r="GE919" s="647" t="str">
        <f t="shared" ref="GE919" si="3740">H913</f>
        <v/>
      </c>
      <c r="GF919" s="647" t="str">
        <f t="shared" ref="GF919" si="3741">I913</f>
        <v/>
      </c>
      <c r="GG919" s="647" t="str">
        <f t="shared" ref="GG919" si="3742">J913</f>
        <v/>
      </c>
      <c r="GH919" s="647" t="str">
        <f t="shared" ref="GH919" si="3743">K913</f>
        <v/>
      </c>
      <c r="GI919" s="647" t="str">
        <f t="shared" ref="GI919" si="3744">L913</f>
        <v/>
      </c>
      <c r="GJ919" s="647" t="str">
        <f t="shared" ref="GJ919" si="3745">M913</f>
        <v/>
      </c>
      <c r="GK919" s="647" t="str">
        <f t="shared" ref="GK919" si="3746">N913</f>
        <v/>
      </c>
      <c r="GL919" s="904"/>
      <c r="GM919" s="663"/>
      <c r="GN919" s="662" t="s">
        <v>1665</v>
      </c>
      <c r="GO919" s="646" t="s">
        <v>1664</v>
      </c>
      <c r="GP919" s="646" t="str">
        <f t="shared" ref="GP919" si="3747">E913</f>
        <v/>
      </c>
      <c r="GQ919" s="646" t="str">
        <f t="shared" ref="GQ919" si="3748">F913</f>
        <v/>
      </c>
      <c r="GR919" s="646" t="str">
        <f t="shared" ref="GR919" si="3749">G913</f>
        <v/>
      </c>
      <c r="GS919" s="646" t="str">
        <f t="shared" ref="GS919" si="3750">H913</f>
        <v/>
      </c>
      <c r="GT919" s="646" t="str">
        <f t="shared" ref="GT919" si="3751">I913</f>
        <v/>
      </c>
      <c r="GU919" s="646" t="str">
        <f t="shared" ref="GU919" si="3752">J913</f>
        <v/>
      </c>
      <c r="GV919" s="646" t="str">
        <f t="shared" ref="GV919" si="3753">K913</f>
        <v/>
      </c>
      <c r="GW919" s="646" t="str">
        <f t="shared" ref="GW919" si="3754">L913</f>
        <v/>
      </c>
      <c r="GX919" s="646" t="str">
        <f t="shared" ref="GX919" si="3755">M913</f>
        <v/>
      </c>
      <c r="GY919" s="646" t="str">
        <f t="shared" ref="GY919" si="3756">N913</f>
        <v/>
      </c>
      <c r="GZ919" s="646" t="s">
        <v>1662</v>
      </c>
    </row>
    <row r="920" spans="1:234" hidden="1" x14ac:dyDescent="0.25">
      <c r="A920" s="643" t="s">
        <v>208</v>
      </c>
      <c r="AI920" s="664">
        <v>2023</v>
      </c>
      <c r="AJ920" s="664">
        <v>1</v>
      </c>
      <c r="AK920" s="665">
        <v>0</v>
      </c>
      <c r="AL920" s="665">
        <v>0</v>
      </c>
      <c r="AM920" s="665">
        <v>0</v>
      </c>
      <c r="AN920" s="665">
        <v>0</v>
      </c>
      <c r="AO920" s="665">
        <v>0</v>
      </c>
      <c r="AP920" s="665">
        <v>0</v>
      </c>
      <c r="AQ920" s="665">
        <v>0</v>
      </c>
      <c r="AR920" s="665">
        <v>0</v>
      </c>
      <c r="AS920" s="665">
        <v>0</v>
      </c>
      <c r="AT920" s="665">
        <v>0</v>
      </c>
      <c r="AU920" s="666"/>
      <c r="AW920" s="749">
        <v>2023</v>
      </c>
      <c r="AX920" s="665">
        <f>AX914</f>
        <v>0</v>
      </c>
      <c r="AY920" s="665">
        <f>INDEX(AX914:BE915,MATCH(AW920,AV914:AV915,0),MATCH(AY918,AX912:BE912,0))</f>
        <v>0</v>
      </c>
      <c r="AZ920" s="665">
        <f>INDEX(AX914:BE915,MATCH(AW920,AV914:AV915,0),MATCH(AZ918,AX912:BE912,0))*(INDEX(AK920:AT927,MATCH(AZ918,AI920:AI927,0),MATCH(AZ919,AK919:AT919,0)))</f>
        <v>0</v>
      </c>
      <c r="BA920" s="665">
        <f>INDEX(AX914:BE915,MATCH(AW920,AV914:AV915,0),MATCH(BA918,AX912:BE912,0))*(INDEX(AK920:AT927,MATCH(BA918,AI920:AI927,0),MATCH(BA919,AK919:AT919,0)))</f>
        <v>0</v>
      </c>
      <c r="BB920" s="665">
        <f>INDEX(AX914:BE915,MATCH(AW920,AV914:AV915,0),MATCH(BB918,AX912:BE912,0))*(INDEX(AK920:AT927,MATCH(BB918,AI920:AI927,0),MATCH(BB919,AK919:AT919,0)))</f>
        <v>0</v>
      </c>
      <c r="BC920" s="665">
        <f>INDEX(AX914:BE915,MATCH(AW920,AV914:AV915,0),MATCH(BC918,AX912:BE912,0))*(INDEX(AK920:AT927,MATCH(BC918,AI920:AI927,0),MATCH(BC919,AK919:AT919,0)))</f>
        <v>0</v>
      </c>
      <c r="BD920" s="665">
        <f>INDEX(AX914:BE915,MATCH(AW920,AV914:AV915,0),MATCH(BD918,AX912:BE912,0))*(INDEX(AK920:AT927,MATCH(BD918,AI920:AI927,0),MATCH(BD919,AK919:AT919,0)))</f>
        <v>0</v>
      </c>
      <c r="BE920" s="665">
        <f>INDEX(AX914:BE915,MATCH(AW920,AV914:AV915,0),MATCH(BE918,AX912:BE912,0))*(INDEX(AK920:AT927,MATCH(BE918,AI920:AI927,0),MATCH(BE919,AK919:AT919,0)))</f>
        <v>0</v>
      </c>
      <c r="BF920" s="665">
        <f>INDEX(AX914:BE915,MATCH(AW920,AV914:AV915,0),MATCH(BF918,AX912:BE912,0))*(INDEX(AK920:AT927,MATCH(BF918,AI920:AI927,0),MATCH(BF919,AK919:AT919,0)))</f>
        <v>0</v>
      </c>
      <c r="BG920" s="665">
        <f>INDEX(AX914:BE915,MATCH(AW920,AV914:AV915,0),MATCH(BG918,AX912:BE912,0))*(INDEX(AK920:AT927,MATCH(BG918,AI920:AI927,0),MATCH(BG919,AK919:AT919,0)))</f>
        <v>0</v>
      </c>
      <c r="BH920" s="665">
        <f>INDEX(AX914:BE915,MATCH(AW920,AV914:AV915,0),MATCH(BH918,AX912:BE912,0))*(INDEX(AK920:AT927,MATCH(BH918,AI920:AI927,0),MATCH(BH919,AK919:AT919,0)))</f>
        <v>0</v>
      </c>
      <c r="BI920" s="665">
        <f>INDEX(AX914:BE915,MATCH(AW920,AV914:AV915,0),MATCH(BI918,AX912:BE912,0))*(INDEX(AK920:AT927,MATCH(BI918,AI920:AI927,0),MATCH(BI919,AK919:AT919,0)))</f>
        <v>0</v>
      </c>
      <c r="BJ920" s="665">
        <f>INDEX(AX914:BE915,MATCH(AW920,AV914:AV915,0),MATCH(BJ918,AX912:BE912,0))*(INDEX(AK920:AT927,MATCH(BJ918,AI920:AI927,0),MATCH(BJ919,AK919:AT919,0)))</f>
        <v>0</v>
      </c>
      <c r="BK920" s="665">
        <f>INDEX(AX914:BE915,MATCH(AW920,AV914:AV915,0),MATCH(BK918,AX912:BE912,0))*(INDEX(AK920:AT927,MATCH(BK918,AI920:AI927,0),MATCH(BK919,AK919:AT919,0)))</f>
        <v>0</v>
      </c>
      <c r="BL920" s="665">
        <f>INDEX(AX914:BE915,MATCH(AW920,AV914:AV915,0),MATCH(BL918,AX912:BE912,0))*(INDEX(AK920:AT927,MATCH(BL918,AI920:AI927,0),MATCH(BL919,AK919:AT919,0)))</f>
        <v>0</v>
      </c>
      <c r="BM920" s="665">
        <f>INDEX(AX914:BE915,MATCH(AW920,AV914:AV915,0),MATCH(BM918,AX912:BE912,0))*(INDEX(AK920:AT927,MATCH(BM918,AI920:AI927,0),MATCH(BM919,AK919:AT919,0)))</f>
        <v>0</v>
      </c>
      <c r="BN920" s="665">
        <f>INDEX(AX914:BE915,MATCH(AW920,AV914:AV915,0),MATCH(BN918,AX912:BE912,0))*(INDEX(AK920:AT927,MATCH(BN918,AI920:AI927,0),MATCH(BN919,AK919:AT919,0)))</f>
        <v>0</v>
      </c>
      <c r="BO920" s="665">
        <f>INDEX(AX914:BE915,MATCH(AW920,AV914:AV915,0),MATCH(BO918,AX912:BE912,0))*(INDEX(AK920:AT927,MATCH(BO918,AI920:AI927,0),MATCH(BO919,AK919:AT919,0)))</f>
        <v>0</v>
      </c>
      <c r="BP920" s="665">
        <f>INDEX(AX914:BE915,MATCH(AW920,AV914:AV915,0),MATCH(BP918,AX912:BE912,0))*(INDEX(AK920:AT927,MATCH(BP918,AI920:AI927,0),MATCH(BP919,AK919:AT919,0)))</f>
        <v>0</v>
      </c>
      <c r="BQ920" s="665">
        <f>INDEX(AX914:BE915,MATCH(AW920,AV914:AV915,0),MATCH(BQ918,AX912:BE912,0))*(INDEX(AK920:AT927,MATCH(BQ918,AI920:AI927,0),MATCH(BQ919,AK919:AT919,0)))</f>
        <v>0</v>
      </c>
      <c r="BR920" s="665">
        <f>INDEX(AX914:BE915,MATCH(AW920,AV914:AV915,0),MATCH(BR918,AX912:BE912,0))*(INDEX(AK920:AT927,MATCH(BR918,AI920:AI927,0),MATCH(BR919,AK919:AT919,0)))</f>
        <v>0</v>
      </c>
      <c r="BS920" s="665">
        <f>INDEX(AX914:BE915,MATCH(AW920,AV914:AV915,0),MATCH(BS918,AX912:BE912,0))*(INDEX(AK920:AT927,MATCH(BS918,AI920:AI927,0),MATCH(BS919,AK919:AT919,0)))</f>
        <v>0</v>
      </c>
      <c r="BT920" s="665">
        <f>INDEX(AX914:BE915,MATCH(AW920,AV914:AV915,0),MATCH(BT918,AX912:BE912,0))*(INDEX(AK920:AT927,MATCH(BT918,AI920:AI927,0),MATCH(BT919,AK919:AT919,0)))</f>
        <v>0</v>
      </c>
      <c r="BU920" s="665">
        <f>INDEX(AX914:BE915,MATCH(AW920,AV914:AV915,0),MATCH(BU918,AX912:BE912,0))*(INDEX(AK920:AT927,MATCH(BU918,AI920:AI927,0),MATCH(BU919,AK919:AT919,0)))</f>
        <v>0</v>
      </c>
      <c r="BV920" s="665">
        <f>INDEX(AX914:BE915,MATCH(AW920,AV914:AV915,0),MATCH(BV918,AX912:BE912,0))*(INDEX(AK920:AT927,MATCH(BV918,AI920:AI927,0),MATCH(BV919,AK919:AT919,0)))</f>
        <v>0</v>
      </c>
      <c r="BW920" s="665">
        <f>INDEX(AX914:BE915,MATCH(AW920,AV914:AV915,0),MATCH(BW918,AX912:BE912,0))*(INDEX(AK920:AT927,MATCH(BW918,AI920:AI927,0),MATCH(BW919,AK919:AT919,0)))</f>
        <v>0</v>
      </c>
      <c r="BX920" s="665">
        <f>INDEX(AX914:BE915,MATCH(AW920,AV914:AV915,0),MATCH(BX918,AX912:BE912,0))*(INDEX(AK920:AT927,MATCH(BX918,AI920:AI927,0),MATCH(BX919,AK919:AT919,0)))</f>
        <v>0</v>
      </c>
      <c r="BY920" s="665">
        <f>INDEX(AX914:BE915,MATCH(AW920,AV914:AV915,0),MATCH(BY918,AX912:BE912,0))*(INDEX(AK920:AT927,MATCH(BY918,AI920:AI927,0),MATCH(BY919,AK919:AT919,0)))</f>
        <v>0</v>
      </c>
      <c r="BZ920" s="665">
        <f>INDEX(AX914:BE915,MATCH(AW920,AV914:AV915,0),MATCH(BZ918,AX912:BE912,0))*(INDEX(AK920:AT927,MATCH(BZ918,AI920:AI927,0),MATCH(BZ919,AK919:AT919,0)))</f>
        <v>0</v>
      </c>
      <c r="CA920" s="665">
        <f>INDEX(AX914:BE915,MATCH(AW920,AV914:AV915,0),MATCH(CA918,AX912:BE912,0))*(INDEX(AK920:AT927,MATCH(CA918,AI920:AI927,0),MATCH(CA919,AK919:AT919,0)))</f>
        <v>0</v>
      </c>
      <c r="CB920" s="665">
        <f>INDEX(AX914:BE915,MATCH(AW920,AV914:AV915,0),MATCH(CB918,AX912:BE912,0))*(INDEX(AK920:AT927,MATCH(CB918,AI920:AI927,0),MATCH(CB919,AK919:AT919,0)))</f>
        <v>0</v>
      </c>
      <c r="CC920" s="665">
        <f>INDEX(AX914:BE915,MATCH(AW920,AV914:AV915,0),MATCH(CC918,AX912:BE912,0))*(INDEX(AK920:AT927,MATCH(CC918,AI920:AI927,0),MATCH(CC919,AK919:AT919,0)))</f>
        <v>0</v>
      </c>
      <c r="CD920" s="665">
        <f>INDEX(AX914:BE915,MATCH(AW920,AV914:AV915,0),MATCH(CD918,AX912:BE912,0))*(INDEX(AK920:AT927,MATCH(CD918,AI920:AI927,0),MATCH(CD919,AK919:AT919,0)))</f>
        <v>0</v>
      </c>
      <c r="CE920" s="665">
        <f>INDEX(AX914:BE915,MATCH(AW920,AV914:AV915,0),MATCH(CE918,AX912:BE912,0))*(INDEX(AK920:AT927,MATCH(CE918,AI920:AI927,0),MATCH(CE919,AK919:AT919,0)))</f>
        <v>0</v>
      </c>
      <c r="CF920" s="665">
        <f>INDEX(AX914:BE915,MATCH(AW920,AV914:AV915,0),MATCH(CF918,AX912:BE912,0))*(INDEX(AK920:AT927,MATCH(CF918,AI920:AI927,0),MATCH(CF919,AK919:AT919,0)))</f>
        <v>0</v>
      </c>
      <c r="CG920" s="665">
        <f>INDEX(AX914:BE915,MATCH(AW920,AV914:AV915,0),MATCH(CG918,AX912:BE912,0))*(INDEX(AK920:AT927,MATCH(CG918,AI920:AI927,0),MATCH(CG919,AK919:AT919,0)))</f>
        <v>0</v>
      </c>
      <c r="CH920" s="665">
        <f>INDEX(AX914:BE915,MATCH(AW920,AV914:AV915,0),MATCH(CH918,AX912:BE912,0))*(INDEX(AK920:AT927,MATCH(CH918,AI920:AI927,0),MATCH(CH919,AK919:AT919,0)))</f>
        <v>0</v>
      </c>
      <c r="CI920" s="665">
        <f>INDEX(AX914:BE915,MATCH(AW920,AV914:AV915,0),MATCH(CI918,AX912:BE912,0))*(INDEX(AK920:AT927,MATCH(CI918,AI920:AI927,0),MATCH(CI919,AK919:AT919,0)))</f>
        <v>0</v>
      </c>
      <c r="CJ920" s="665">
        <f>INDEX(AX914:BE915,MATCH(AW920,AV914:AV915,0),MATCH(CJ918,AX912:BE912,0))*(INDEX(AK920:AT927,MATCH(CJ918,AI920:AI927,0),MATCH(CJ919,AK919:AT919,0)))</f>
        <v>0</v>
      </c>
      <c r="CK920" s="665">
        <f>INDEX(AX914:BE915,MATCH(AW920,AV914:AV915,0),MATCH(CK918,AX912:BE912,0))*(INDEX(AK920:AT927,MATCH(CK918,AI920:AI927,0),MATCH(CK919,AK919:AT919,0)))</f>
        <v>0</v>
      </c>
      <c r="CL920" s="665">
        <f>INDEX(AX914:BE915,MATCH(AW920,AV914:AV915,0),MATCH(CL918,AX912:BE912,0))*(INDEX(AK920:AT927,MATCH(CL918,AI920:AI927,0),MATCH(CL919,AK919:AT919,0)))</f>
        <v>0</v>
      </c>
      <c r="CM920" s="665">
        <f>INDEX(AX914:BE915,MATCH(AW920,AV914:AV915,0),MATCH(CM918,AX912:BE912,0))*(INDEX(AK920:AT927,MATCH(CM918,AI920:AI927,0),MATCH(CM919,AK919:AT919,0)))</f>
        <v>0</v>
      </c>
      <c r="CN920" s="665">
        <f>INDEX(AX914:BE915,MATCH(AW920,AV914:AV915,0),MATCH(CN918,AX912:BE912,0))*(INDEX(AK920:AT927,MATCH(CN918,AI920:AI927,0),MATCH(CN919,AK919:AT919,0)))</f>
        <v>0</v>
      </c>
      <c r="CO920" s="665">
        <f>INDEX(AX914:BE915,MATCH(AW920,AV914:AV915,0),MATCH(CO918,AX912:BE912,0))*(INDEX(AK920:AT927,MATCH(CO918,AI920:AI927,0),MATCH(CO919,AK919:AT919,0)))</f>
        <v>0</v>
      </c>
      <c r="CP920" s="665">
        <f>INDEX(AX914:BE915,MATCH(AW920,AV914:AV915,0),MATCH(CP918,AX912:BE912,0))*(INDEX(AK920:AT927,MATCH(CP918,AI920:AI927,0),MATCH(CP919,AK919:AT919,0)))</f>
        <v>0</v>
      </c>
      <c r="CQ920" s="665">
        <f>INDEX(AX914:BE915,MATCH(AW920,AV914:AV915,0),MATCH(CQ918,AX912:BE912,0))*(INDEX(AK920:AT927,MATCH(CQ918,AI920:AI927,0),MATCH(CQ919,AK919:AT919,0)))</f>
        <v>0</v>
      </c>
      <c r="CR920" s="665">
        <f>INDEX(AX914:BE915,MATCH(AW920,AV914:AV915,0),MATCH(CR918,AX912:BE912,0))*(INDEX(AK920:AT927,MATCH(CR918,AI920:AI927,0),MATCH(CR919,AK919:AT919,0)))</f>
        <v>0</v>
      </c>
      <c r="CS920" s="665">
        <f>INDEX(AX914:BE915,MATCH(AW920,AV914:AV915,0),MATCH(CS918,AX912:BE912,0))*(INDEX(AK920:AT927,MATCH(CS918,AI920:AI927,0),MATCH(CS919,AK919:AT919,0)))</f>
        <v>0</v>
      </c>
      <c r="CT920" s="665">
        <f>INDEX(AX914:BE915,MATCH(AW920,AV914:AV915,0),MATCH(CT918,AX912:BE912,0))*(INDEX(AK920:AT927,MATCH(CT918,AI920:AI927,0),MATCH(CT919,AK919:AT919,0)))</f>
        <v>0</v>
      </c>
      <c r="CU920" s="665">
        <f>INDEX(AX914:BE915,MATCH(AW920,AV914:AV915,0),MATCH(CU918,AX912:BE912,0))*(INDEX(AK920:AT927,MATCH(CU918,AI920:AI927,0),MATCH(CU919,AK919:AT919,0)))</f>
        <v>0</v>
      </c>
      <c r="CV920" s="665">
        <f>INDEX(AX914:BE915,MATCH(AW920,AV914:AV915,0),MATCH(CV918,AX912:BE912,0))*(INDEX(AK920:AT927,MATCH(CV918,AI920:AI927,0),MATCH(CV919,AK919:AT919,0)))</f>
        <v>0</v>
      </c>
      <c r="CW920" s="665">
        <f>INDEX(AX914:BE915,MATCH(AW920,AV914:AV915,0),MATCH(CW918,AX912:BE912,0))*(INDEX(AK920:AT927,MATCH(CW918,AI920:AI927,0),MATCH(CW919,AK919:AT919,0)))</f>
        <v>0</v>
      </c>
      <c r="CX920" s="665">
        <f>INDEX(AX914:BE915,MATCH(AW920,AV914:AV915,0),MATCH(CX918,AX912:BE912,0))*(INDEX(AK920:AT927,MATCH(CX918,AI920:AI927,0),MATCH(CX919,AK919:AT919,0)))</f>
        <v>0</v>
      </c>
      <c r="CY920" s="665">
        <f>INDEX(AX914:BE915,MATCH(AW920,AV914:AV915,0),MATCH(CY918,AX912:BE912,0))*(INDEX(AK920:AT927,MATCH(CY918,AI920:AI927,0),MATCH(CY919,AK919:AT919,0)))</f>
        <v>0</v>
      </c>
      <c r="CZ920" s="665">
        <f>INDEX(AX914:BE915,MATCH(AW920,AV914:AV915,0),MATCH(CZ918,AX912:BE912,0))*(INDEX(AK920:AT927,MATCH(CZ918,AI920:AI927,0),MATCH(CZ919,AK919:AT919,0)))</f>
        <v>0</v>
      </c>
      <c r="DA920" s="665">
        <f>INDEX(AX914:BE915,MATCH(AW920,AV914:AV915,0),MATCH(DA918,AX912:BE912,0))*(INDEX(AK920:AT927,MATCH(DA918,AI920:AI927,0),MATCH(DA919,AK919:AT919,0)))</f>
        <v>0</v>
      </c>
      <c r="DB920" s="665">
        <f>INDEX(AX914:BE915,MATCH(AW920,AV914:AV915,0),MATCH(DB918,AX912:BE912,0))*(INDEX(AK920:AT927,MATCH(DB918,AI920:AI927,0),MATCH(DB919,AK919:AT919,0)))</f>
        <v>0</v>
      </c>
      <c r="DC920" s="665">
        <f>INDEX(AX914:BE915,MATCH(AW920,AV914:AV915,0),MATCH(DC918,AX912:BE912,0))*(INDEX(AK920:AT927,MATCH(DC918,AI920:AI927,0),MATCH(DC919,AK919:AT919,0)))</f>
        <v>0</v>
      </c>
      <c r="DD920" s="665">
        <f>INDEX(AX914:BE915,MATCH(AW920,AV914:AV915,0),MATCH(DD918,AX912:BE912,0))*(INDEX(AK920:AT927,MATCH(DD918,AI920:AI927,0),MATCH(DD919,AK919:AT919,0)))</f>
        <v>0</v>
      </c>
      <c r="DE920" s="665">
        <f>INDEX(AX914:BE915,MATCH(AW920,AV914:AV915,0),MATCH(DE918,AX912:BE912,0))*(INDEX(AK920:AT927,MATCH(DE918,AI920:AI927,0),MATCH(DE919,AK919:AT919,0)))</f>
        <v>0</v>
      </c>
      <c r="DF920" s="665">
        <f>INDEX(AX914:BE915,MATCH(AW920,AV914:AV915,0),MATCH(DF918,AX912:BE912,0))*(INDEX(AK920:AT927,MATCH(DF918,AI920:AI927,0),MATCH(DF919,AK919:AT919,0)))</f>
        <v>0</v>
      </c>
      <c r="DG920" s="665">
        <f>INDEX(AX914:BE915,MATCH(AW920,AV914:AV915,0),MATCH(DG918,AX912:BE912,0))*(INDEX(AK920:AT927,MATCH(DG918,AI920:AI927,0),MATCH(DG919,AK919:AT919,0)))</f>
        <v>0</v>
      </c>
      <c r="DH920" s="665">
        <f>INDEX(AX914:BE915,MATCH(AW920,AV914:AV915,0),MATCH(DH918,AX912:BE912,0))*(INDEX(AK920:AT927,MATCH(DH918,AI920:AI927,0),MATCH(DH919,AK919:AT919,0)))</f>
        <v>0</v>
      </c>
      <c r="DI920" s="665">
        <f>INDEX(AX914:BE915,MATCH(AW920,AV914:AV915,0),MATCH(DI918,AX912:BE912,0))*(INDEX(AK920:AT927,MATCH(DI918,AI920:AI927,0),MATCH(DI919,AK919:AT919,0)))</f>
        <v>0</v>
      </c>
      <c r="DJ920" s="665">
        <f>INDEX(AX914:BE915,MATCH(AW920,AV914:AV915,0),MATCH(DJ918,AX912:BE912,0))*(INDEX(AK920:AT927,MATCH(DJ918,AI920:AI927,0),MATCH(DJ919,AK919:AT919,0)))</f>
        <v>0</v>
      </c>
      <c r="DK920" s="665">
        <f>INDEX(AX914:BE915,MATCH(AW920,AV914:AV915,0),MATCH(DK918,AX912:BE912,0))*(INDEX(AK920:AT927,MATCH(DK918,AI920:AI927,0),MATCH(DK919,AK919:AT919,0)))</f>
        <v>0</v>
      </c>
      <c r="DL920" s="665">
        <f>INDEX(AX914:BE915,MATCH(AW920,AV914:AV915,0),MATCH(DL918,AX912:BE912,0))*(INDEX(AK920:AT927,MATCH(DL918,AI920:AI927,0),MATCH(DL919,AK919:AT919,0)))</f>
        <v>0</v>
      </c>
      <c r="DM920" s="665">
        <f>INDEX(AX914:BE915,MATCH(AW920,AV914:AV915,0),MATCH(DM918,AX912:BE912,0))*(INDEX(AK920:AT927,MATCH(DM918,AI920:AI927,0),MATCH(DM919,AK919:AT919,0)))</f>
        <v>0</v>
      </c>
      <c r="DN920" s="665">
        <f>INDEX(AX914:BE915,MATCH(AW920,AV914:AV915,0),MATCH(DN918,AX912:BE912,0))*(INDEX(AK920:AT927,MATCH(DN918,AI920:AI927,0),MATCH(DN919,AK919:AT919,0)))</f>
        <v>0</v>
      </c>
      <c r="DO920" s="665">
        <f>INDEX(AX914:BE915,MATCH(AW920,AV914:AV915,0),MATCH(DO918,AX912:BE912,0))*(INDEX(AK920:AT927,MATCH(DO918,AI920:AI927,0),MATCH(DO919,AK919:AT919,0)))</f>
        <v>0</v>
      </c>
      <c r="DP920" s="665">
        <f>INDEX(AX914:BE915,MATCH(AW920,AV914:AV915,0),MATCH(DP918,AX912:BE912,0))*(INDEX(AK920:AT927,MATCH(DP918,AI920:AI927,0),MATCH(DP919,AK919:AT919,0)))</f>
        <v>0</v>
      </c>
      <c r="DQ920" s="643" t="b">
        <f>SUM(AX920:DP920)=P914</f>
        <v>1</v>
      </c>
      <c r="DR920" s="749">
        <v>2023</v>
      </c>
      <c r="DS920" s="665">
        <f>IF(DR920&gt;DS918,AX919-AX920,0)</f>
        <v>0</v>
      </c>
      <c r="DT920" s="665">
        <f>IF(DR920&gt;DT918,AY919-AY920,0)</f>
        <v>0</v>
      </c>
      <c r="DU920" s="665">
        <f>IF(DR920&gt;DU918,AZ919-AZ920,0)</f>
        <v>0</v>
      </c>
      <c r="DV920" s="665">
        <f>IF(DR920&gt;DV918,BA919-BA920,0)</f>
        <v>0</v>
      </c>
      <c r="DW920" s="665">
        <f>IF(DR920&gt;DW918,BB919-BB920,0)</f>
        <v>0</v>
      </c>
      <c r="DX920" s="665">
        <f>IF(DR920&gt;DX918,BC919-BC920,0)</f>
        <v>0</v>
      </c>
      <c r="DY920" s="665">
        <f>IF(DR920&gt;DY918,BD919-BD920,0)</f>
        <v>0</v>
      </c>
      <c r="DZ920" s="665">
        <f>IF(DR920&gt;DZ918,BE919-BE920,0)</f>
        <v>0</v>
      </c>
      <c r="EA920" s="665">
        <f>IF(DR920&gt;EA918,BF919-BF920,0)</f>
        <v>0</v>
      </c>
      <c r="EB920" s="665">
        <f>IF(DR920&gt;EB918,BG919-BG920,0)</f>
        <v>0</v>
      </c>
      <c r="EC920" s="665">
        <f>IF(DR920&gt;EC918,BH919-BH920,0)</f>
        <v>0</v>
      </c>
      <c r="ED920" s="665">
        <f>IF(DR920&gt;ED918,BI919-BI920,0)</f>
        <v>0</v>
      </c>
      <c r="EE920" s="665">
        <f>IF(DR920&gt;EE918,BJ919-BJ920,0)</f>
        <v>0</v>
      </c>
      <c r="EF920" s="665">
        <f>IF(DR920&gt;EF918,BK919-BK920,0)</f>
        <v>0</v>
      </c>
      <c r="EG920" s="665">
        <f>IF(DR920&gt;EG918,BL919-BL920,0)</f>
        <v>0</v>
      </c>
      <c r="EH920" s="665">
        <f>IF(DR920&gt;EH918,BM919-BM920,0)</f>
        <v>0</v>
      </c>
      <c r="EI920" s="665">
        <f>IF(DR920&gt;EI918,BN919-BN920,0)</f>
        <v>0</v>
      </c>
      <c r="EJ920" s="665">
        <f>IF(DR920&gt;EJ918,BO919-BO920,0)</f>
        <v>0</v>
      </c>
      <c r="EK920" s="665">
        <f>IF(DR920&gt;EK918,BP919-BP920,0)</f>
        <v>0</v>
      </c>
      <c r="EL920" s="665">
        <f>IF(DR920&gt;EL918,BQ919-BQ920,0)</f>
        <v>0</v>
      </c>
      <c r="EM920" s="665">
        <f>IF(DR920&gt;EM918,BR919-BR920,0)</f>
        <v>0</v>
      </c>
      <c r="EN920" s="665">
        <f>IF(DR920&gt;EN918,BS919-BS920,0)</f>
        <v>0</v>
      </c>
      <c r="EO920" s="665">
        <f>IF(DR920&gt;EO918,BT919-BT920,0)</f>
        <v>0</v>
      </c>
      <c r="EP920" s="665">
        <f>IF(DR920&gt;EP918,BU919-BU920,0)</f>
        <v>0</v>
      </c>
      <c r="EQ920" s="665">
        <f>IF(DR920&gt;EQ918,BV919-BV920,0)</f>
        <v>0</v>
      </c>
      <c r="ER920" s="665">
        <f>IF(DR920&gt;ER918,BW919-BW920,0)</f>
        <v>0</v>
      </c>
      <c r="ES920" s="665">
        <f>IF(DR920&gt;ES918,BX919-BX920,0)</f>
        <v>0</v>
      </c>
      <c r="ET920" s="665">
        <f>IF(DR920&gt;ET918,BY919-BY920,0)</f>
        <v>0</v>
      </c>
      <c r="EU920" s="665">
        <f>IF(DR920&gt;EU918,BZ919-BZ920,0)</f>
        <v>0</v>
      </c>
      <c r="EV920" s="665">
        <f>IF(DR920&gt;EV918,CA919-CA920,0)</f>
        <v>0</v>
      </c>
      <c r="EW920" s="665">
        <f>IF(DR920&gt;EW918,CB919-CB920,0)</f>
        <v>0</v>
      </c>
      <c r="EX920" s="665">
        <f>IF(DR920&gt;EX918,CC919-CC920,0)</f>
        <v>0</v>
      </c>
      <c r="EY920" s="665">
        <f>IF(DR920&gt;EY918,CD919-CD920,0)</f>
        <v>0</v>
      </c>
      <c r="EZ920" s="665">
        <f>IF(DR920&gt;EZ918,CE919-CE920,0)</f>
        <v>0</v>
      </c>
      <c r="FA920" s="665">
        <f>IF(DR920&gt;FA918,CF919-CF920,0)</f>
        <v>0</v>
      </c>
      <c r="FB920" s="665">
        <f>IF(DR920&gt;FB918,CG919-CG920,0)</f>
        <v>0</v>
      </c>
      <c r="FC920" s="665">
        <f>IF(DR920&gt;FC918,CH919-CH920,0)</f>
        <v>0</v>
      </c>
      <c r="FD920" s="665">
        <f>IF(DR920&gt;FD918,CI919-CI920,0)</f>
        <v>0</v>
      </c>
      <c r="FE920" s="665">
        <f>IF(DR920&gt;FE918,CJ919-CJ920,0)</f>
        <v>0</v>
      </c>
      <c r="FF920" s="665">
        <f>IF(DR920&gt;FF918,CK919-CK920,0)</f>
        <v>0</v>
      </c>
      <c r="FG920" s="665">
        <f>IF(DR920&gt;FG918,CL919-CL920,0)</f>
        <v>0</v>
      </c>
      <c r="FH920" s="665">
        <f>IF(DR920&gt;FH918,CM919-CM920,0)</f>
        <v>0</v>
      </c>
      <c r="FI920" s="665">
        <f>IF(DR920&gt;FI918,CN919-CN920,0)</f>
        <v>0</v>
      </c>
      <c r="FJ920" s="665">
        <f>IF(DR920&gt;FJ918,CO919-CO920,0)</f>
        <v>0</v>
      </c>
      <c r="FK920" s="665">
        <f>IF(DR920&gt;FK918,CP919-CP920,0)</f>
        <v>0</v>
      </c>
      <c r="FL920" s="665">
        <f>IF(DR920&gt;FL918,CQ919-CQ920,0)</f>
        <v>0</v>
      </c>
      <c r="FM920" s="665">
        <f>IF(DR920&gt;FM918,CR919-CR920,0)</f>
        <v>0</v>
      </c>
      <c r="FN920" s="665">
        <f>IF(DR920&gt;FN918,CS919-CS920,0)</f>
        <v>0</v>
      </c>
      <c r="FO920" s="665">
        <f>IF(DR920&gt;FO918,CT919-CT920,0)</f>
        <v>0</v>
      </c>
      <c r="FP920" s="665">
        <f>IF(DR920&gt;FP918,CU919-CU920,0)</f>
        <v>0</v>
      </c>
      <c r="FQ920" s="665">
        <f>IF(DR920&gt;FQ918,CV919-CV920,0)</f>
        <v>0</v>
      </c>
      <c r="FR920" s="665">
        <f>IF(DR920&gt;FR918,CW919-CW920,0)</f>
        <v>0</v>
      </c>
      <c r="FS920" s="665">
        <f>IF(DR920&gt;FS918,CX919-CX920,0)</f>
        <v>0</v>
      </c>
      <c r="FT920" s="665">
        <f>IF(DR920&gt;FT918,CY919-CY920,0)</f>
        <v>0</v>
      </c>
      <c r="FU920" s="665">
        <f>IF(DR920&gt;FU918,CZ919-CZ920,0)</f>
        <v>0</v>
      </c>
      <c r="FV920" s="665">
        <f>IF(DR920&gt;FV918,DA919-DA920,0)</f>
        <v>0</v>
      </c>
      <c r="FW920" s="665">
        <f>IF(DR920&gt;FW918,DB919-DB920,0)</f>
        <v>0</v>
      </c>
      <c r="FX920" s="665">
        <f>IF(DR920&gt;FX918,DC919-DC920,0)</f>
        <v>0</v>
      </c>
      <c r="FY920" s="665">
        <f>IF(DR920&gt;FY918,DD919-DD920,0)</f>
        <v>0</v>
      </c>
      <c r="FZ920" s="665">
        <f>IF(DR920&gt;FZ918,DE919-DE920,0)</f>
        <v>0</v>
      </c>
      <c r="GA920" s="665">
        <f>IF(DR920&gt;GA918,DF919-DF920,0)</f>
        <v>0</v>
      </c>
      <c r="GB920" s="665">
        <f>IF(DR920&gt;GB918,DG919-DG920,0)</f>
        <v>0</v>
      </c>
      <c r="GC920" s="665">
        <f>IF(DR920&gt;GC918,DH919-DH920,0)</f>
        <v>0</v>
      </c>
      <c r="GD920" s="665">
        <f>IF(DR920&gt;GD918,DI919-DI920,0)</f>
        <v>0</v>
      </c>
      <c r="GE920" s="665">
        <f>IF(DR920&gt;GE918,DJ919-DJ920,0)</f>
        <v>0</v>
      </c>
      <c r="GF920" s="665">
        <f>IF(DR920&gt;GF918,DK919-DK920,0)</f>
        <v>0</v>
      </c>
      <c r="GG920" s="665">
        <f>IF(DR920&gt;GG918,DL919-DL920,0)</f>
        <v>0</v>
      </c>
      <c r="GH920" s="665">
        <f>IF(DR920&gt;GH918,DM919-DM920,0)</f>
        <v>0</v>
      </c>
      <c r="GI920" s="665">
        <f>IF(DR920&gt;GI918,DN919-DN920,0)</f>
        <v>0</v>
      </c>
      <c r="GJ920" s="665">
        <f>IF(DR920&gt;GJ918,DO919-DO920,0)</f>
        <v>0</v>
      </c>
      <c r="GK920" s="665">
        <f>IF(DR920&gt;GK918,DP919-DP920,0)</f>
        <v>0</v>
      </c>
      <c r="GL920" s="665" t="b">
        <f>SUM(DS920:GK920)+SUM(Y914:AH914)=U914</f>
        <v>1</v>
      </c>
      <c r="GM920" s="667"/>
      <c r="GN920" s="749">
        <v>2023</v>
      </c>
      <c r="GO920" s="664">
        <f>SUMIF(DS919:GK919,GO919,DS920:GK920)</f>
        <v>0</v>
      </c>
      <c r="GP920" s="668">
        <f>SUMIF(DS919:GK919,GP919,DS920:GK920)</f>
        <v>0</v>
      </c>
      <c r="GQ920" s="668">
        <f>SUMIF(DS919:GK919,GQ919,DS920:GK920)</f>
        <v>0</v>
      </c>
      <c r="GR920" s="668">
        <f>SUMIF(DS919:GK919,GR919,DS920:GK920)</f>
        <v>0</v>
      </c>
      <c r="GS920" s="668">
        <f>SUMIF(DS919:GK919,GS919,DS920:GK920)</f>
        <v>0</v>
      </c>
      <c r="GT920" s="668">
        <f>SUMIF(DS919:GK919,GT919,DS920:GK920)</f>
        <v>0</v>
      </c>
      <c r="GU920" s="668">
        <f>SUMIF(DS919:GK919,GU919,DS920:GK920)</f>
        <v>0</v>
      </c>
      <c r="GV920" s="668">
        <f>SUMIF(DS919:GK919,GV919,DS920:GK920)</f>
        <v>0</v>
      </c>
      <c r="GW920" s="668">
        <f>SUMIF(DS919:GK919,GW919,DS920:GK920)</f>
        <v>0</v>
      </c>
      <c r="GX920" s="668">
        <f>SUMIF(DS919:GK919,GX919,DS920:GK920)</f>
        <v>0</v>
      </c>
      <c r="GY920" s="668">
        <f>SUMIF(DS919:GK919,GY919,DS920:GK920)</f>
        <v>0</v>
      </c>
      <c r="GZ920" s="646" t="b">
        <f>SUM(GO920:GY920)=(U914-SUM(Y914:AH914))</f>
        <v>1</v>
      </c>
    </row>
    <row r="921" spans="1:234" hidden="1" x14ac:dyDescent="0.25">
      <c r="A921" s="643" t="s">
        <v>208</v>
      </c>
      <c r="AI921" s="664">
        <v>2024</v>
      </c>
      <c r="AJ921" s="664">
        <v>0</v>
      </c>
      <c r="AK921" s="665">
        <f>IFERROR(E915/T915,0)</f>
        <v>0</v>
      </c>
      <c r="AL921" s="665">
        <f>IFERROR(F915/T915,0)</f>
        <v>0</v>
      </c>
      <c r="AM921" s="665">
        <f>IFERROR(G915/T915,0)</f>
        <v>0</v>
      </c>
      <c r="AN921" s="669">
        <f>IFERROR(H915/T915,0)</f>
        <v>0</v>
      </c>
      <c r="AO921" s="669">
        <f>IFERROR(I915/T915,0)</f>
        <v>0</v>
      </c>
      <c r="AP921" s="669">
        <f>IFERROR(J915/T915,0)</f>
        <v>0</v>
      </c>
      <c r="AQ921" s="669">
        <f>IFERROR(K915/T915,0)</f>
        <v>0</v>
      </c>
      <c r="AR921" s="669">
        <f>IFERROR(L915/T915,0)</f>
        <v>0</v>
      </c>
      <c r="AS921" s="669">
        <f>IFERROR(M915/T915,0)</f>
        <v>0</v>
      </c>
      <c r="AT921" s="669">
        <f>IFERROR(N915/T915,0)</f>
        <v>0</v>
      </c>
      <c r="AU921" s="666"/>
      <c r="AW921" s="749">
        <v>2024</v>
      </c>
      <c r="AX921" s="665">
        <f>AX915</f>
        <v>0</v>
      </c>
      <c r="AY921" s="665">
        <f>INDEX(AX914:BE915,MATCH(AW921,AV914:AV915,0),MATCH(AY918,AX912:BE912,0))*(INDEX(AK920:AT927,MATCH(AY918,AI920:AI927,0),MATCH(AY919,AK919:AT919,0)))</f>
        <v>0</v>
      </c>
      <c r="AZ921" s="665">
        <f>INDEX(AX914:BE915,MATCH(AW921,AV914:AV915,0),MATCH(AZ918,AX912:BE912,0))*(INDEX(AK920:AT927,MATCH(AZ918,AI920:AI927,0),MATCH(AZ919,AK919:AT919,0)))</f>
        <v>0</v>
      </c>
      <c r="BA921" s="665">
        <f>INDEX(AX914:BE915,MATCH(AW921,AV914:AV915,0),MATCH(BA918,AX912:BE912,0))*(INDEX(AK920:AT927,MATCH(BA918,AI920:AI927,0),MATCH(BA919,AK919:AT919,0)))</f>
        <v>0</v>
      </c>
      <c r="BB921" s="665">
        <f>INDEX(AX914:BE915,MATCH(AW921,AV914:AV915,0),MATCH(BB918,AX912:BE912,0))*(INDEX(AK920:AT927,MATCH(BB918,AI920:AI927,0),MATCH(BB919,AK919:AT919,0)))</f>
        <v>0</v>
      </c>
      <c r="BC921" s="665">
        <f>INDEX(AX914:BE915,MATCH(AW921,AV914:AV915,0),MATCH(BC918,AX912:BE912,0))*(INDEX(AK920:AT927,MATCH(BC918,AI920:AI927,0),MATCH(BC919,AK919:AT919,0)))</f>
        <v>0</v>
      </c>
      <c r="BD921" s="665">
        <f>INDEX(AX914:BE915,MATCH(AW921,AV914:AV915,0),MATCH(BD918,AX912:BE912,0))*(INDEX(AK920:AT927,MATCH(BD918,AI920:AI927,0),MATCH(BD919,AK919:AT919,0)))</f>
        <v>0</v>
      </c>
      <c r="BE921" s="665">
        <f>INDEX(AX914:BE915,MATCH(AW921,AV914:AV915,0),MATCH(BE918,AX912:BE912,0))*(INDEX(AK920:AT927,MATCH(BE918,AI920:AI927,0),MATCH(BE919,AK919:AT919,0)))</f>
        <v>0</v>
      </c>
      <c r="BF921" s="665">
        <f>INDEX(AX914:BE915,MATCH(AW921,AV914:AV915,0),MATCH(BF918,AX912:BE912,0))*(INDEX(AK920:AT927,MATCH(BF918,AI920:AI927,0),MATCH(BF919,AK919:AT919,0)))</f>
        <v>0</v>
      </c>
      <c r="BG921" s="665">
        <f>INDEX(AX914:BE915,MATCH(AW921,AV914:AV915,0),MATCH(BG918,AX912:BE912,0))*(INDEX(AK920:AT927,MATCH(BG918,AI920:AI927,0),MATCH(BG919,AK919:AT919,0)))</f>
        <v>0</v>
      </c>
      <c r="BH921" s="665">
        <f>INDEX(AX914:BE915,MATCH(AW921,AV914:AV915,0),MATCH(BH918,AX912:BE912,0))*(INDEX(AK920:AT927,MATCH(BH918,AI920:AI927,0),MATCH(BH919,AK919:AT919,0)))</f>
        <v>0</v>
      </c>
      <c r="BI921" s="665">
        <f>INDEX(AX914:BE915,MATCH(AW921,AV914:AV915,0),MATCH(BI918,AX912:BE912,0))*(INDEX(AK920:AT927,MATCH(BI918,AI920:AI927,0),MATCH(BI919,AK919:AT919,0)))</f>
        <v>0</v>
      </c>
      <c r="BJ921" s="665">
        <f>INDEX(AX914:BE915,MATCH(AW921,AV914:AV915,0),MATCH(BJ918,AX912:BE912,0))*(INDEX(AK920:AT927,MATCH(BJ918,AI920:AI927,0),MATCH(BJ919,AK919:AT919,0)))</f>
        <v>0</v>
      </c>
      <c r="BK921" s="665">
        <f>INDEX(AX914:BE915,MATCH(AW921,AV914:AV915,0),MATCH(BK918,AX912:BE912,0))*(INDEX(AK920:AT927,MATCH(BK918,AI920:AI927,0),MATCH(BK919,AK919:AT919,0)))</f>
        <v>0</v>
      </c>
      <c r="BL921" s="665">
        <f>INDEX(AX914:BE915,MATCH(AW921,AV914:AV915,0),MATCH(BL918,AX912:BE912,0))*(INDEX(AK920:AT927,MATCH(BL918,AI920:AI927,0),MATCH(BL919,AK919:AT919,0)))</f>
        <v>0</v>
      </c>
      <c r="BM921" s="665">
        <f>INDEX(AX914:BE915,MATCH(AW921,AV914:AV915,0),MATCH(BM918,AX912:BE912,0))*(INDEX(AK920:AT927,MATCH(BM918,AI920:AI927,0),MATCH(BM919,AK919:AT919,0)))</f>
        <v>0</v>
      </c>
      <c r="BN921" s="665">
        <f>INDEX(AX914:BE915,MATCH(AW921,AV914:AV915,0),MATCH(BN918,AX912:BE912,0))*(INDEX(AK920:AT927,MATCH(BN918,AI920:AI927,0),MATCH(BN919,AK919:AT919,0)))</f>
        <v>0</v>
      </c>
      <c r="BO921" s="665">
        <f>INDEX(AX914:BE915,MATCH(AW921,AV914:AV915,0),MATCH(BO918,AX912:BE912,0))*(INDEX(AK920:AT927,MATCH(BO918,AI920:AI927,0),MATCH(BO919,AK919:AT919,0)))</f>
        <v>0</v>
      </c>
      <c r="BP921" s="665">
        <f>INDEX(AX914:BE915,MATCH(AW921,AV914:AV915,0),MATCH(BP918,AX912:BE912,0))*(INDEX(AK920:AT927,MATCH(BP918,AI920:AI927,0),MATCH(BP919,AK919:AT919,0)))</f>
        <v>0</v>
      </c>
      <c r="BQ921" s="665">
        <f>INDEX(AX914:BE915,MATCH(AW921,AV914:AV915,0),MATCH(BQ918,AX912:BE912,0))*(INDEX(AK920:AT927,MATCH(BQ918,AI920:AI927,0),MATCH(BQ919,AK919:AT919,0)))</f>
        <v>0</v>
      </c>
      <c r="BR921" s="665">
        <f>INDEX(AX914:BE915,MATCH(AW921,AV914:AV915,0),MATCH(BR918,AX912:BE912,0))*(INDEX(AK920:AT927,MATCH(BR918,AI920:AI927,0),MATCH(BR919,AK919:AT919,0)))</f>
        <v>0</v>
      </c>
      <c r="BS921" s="665">
        <f>INDEX(AX914:BE915,MATCH(AW921,AV914:AV915,0),MATCH(BS918,AX912:BE912,0))*(INDEX(AK920:AT927,MATCH(BS918,AI920:AI927,0),MATCH(BS919,AK919:AT919,0)))</f>
        <v>0</v>
      </c>
      <c r="BT921" s="665">
        <f>INDEX(AX914:BE915,MATCH(AW921,AV914:AV915,0),MATCH(BT918,AX912:BE912,0))*(INDEX(AK920:AT927,MATCH(BT918,AI920:AI927,0),MATCH(BT919,AK919:AT919,0)))</f>
        <v>0</v>
      </c>
      <c r="BU921" s="665">
        <f>INDEX(AX914:BE915,MATCH(AW921,AV914:AV915,0),MATCH(BU918,AX912:BE912,0))*(INDEX(AK920:AT927,MATCH(BU918,AI920:AI927,0),MATCH(BU919,AK919:AT919,0)))</f>
        <v>0</v>
      </c>
      <c r="BV921" s="665">
        <f>INDEX(AX914:BE915,MATCH(AW921,AV914:AV915,0),MATCH(BV918,AX912:BE912,0))*(INDEX(AK920:AT927,MATCH(BV918,AI920:AI927,0),MATCH(BV919,AK919:AT919,0)))</f>
        <v>0</v>
      </c>
      <c r="BW921" s="665">
        <f>INDEX(AX914:BE915,MATCH(AW921,AV914:AV915,0),MATCH(BW918,AX912:BE912,0))*(INDEX(AK920:AT927,MATCH(BW918,AI920:AI927,0),MATCH(BW919,AK919:AT919,0)))</f>
        <v>0</v>
      </c>
      <c r="BX921" s="665">
        <f>INDEX(AX914:BE915,MATCH(AW921,AV914:AV915,0),MATCH(BX918,AX912:BE912,0))*(INDEX(AK920:AT927,MATCH(BX918,AI920:AI927,0),MATCH(BX919,AK919:AT919,0)))</f>
        <v>0</v>
      </c>
      <c r="BY921" s="665">
        <f>INDEX(AX914:BE915,MATCH(AW921,AV914:AV915,0),MATCH(BY918,AX912:BE912,0))*(INDEX(AK920:AT927,MATCH(BY918,AI920:AI927,0),MATCH(BY919,AK919:AT919,0)))</f>
        <v>0</v>
      </c>
      <c r="BZ921" s="665">
        <f>INDEX(AX914:BE915,MATCH(AW921,AV914:AV915,0),MATCH(BZ918,AX912:BE912,0))*(INDEX(AK920:AT927,MATCH(BZ918,AI920:AI927,0),MATCH(BZ919,AK919:AT919,0)))</f>
        <v>0</v>
      </c>
      <c r="CA921" s="665">
        <f>INDEX(AX914:BE915,MATCH(AW921,AV914:AV915,0),MATCH(CA918,AX912:BE912,0))*(INDEX(AK920:AT927,MATCH(CA918,AI920:AI927,0),MATCH(CA919,AK919:AT919,0)))</f>
        <v>0</v>
      </c>
      <c r="CB921" s="665">
        <f>INDEX(AX914:BE915,MATCH(AW921,AV914:AV915,0),MATCH(CB918,AX912:BE912,0))*(INDEX(AK920:AT927,MATCH(CB918,AI920:AI927,0),MATCH(CB919,AK919:AT919,0)))</f>
        <v>0</v>
      </c>
      <c r="CC921" s="665">
        <f>INDEX(AX914:BE915,MATCH(AW921,AV914:AV915,0),MATCH(CC918,AX912:BE912,0))*(INDEX(AK920:AT927,MATCH(CC918,AI920:AI927,0),MATCH(CC919,AK919:AT919,0)))</f>
        <v>0</v>
      </c>
      <c r="CD921" s="665">
        <f>INDEX(AX914:BE915,MATCH(AW921,AV914:AV915,0),MATCH(CD918,AX912:BE912,0))*(INDEX(AK920:AT927,MATCH(CD918,AI920:AI927,0),MATCH(CD919,AK919:AT919,0)))</f>
        <v>0</v>
      </c>
      <c r="CE921" s="665">
        <f>INDEX(AX914:BE915,MATCH(AW921,AV914:AV915,0),MATCH(CE918,AX912:BE912,0))*(INDEX(AK920:AT927,MATCH(CE918,AI920:AI927,0),MATCH(CE919,AK919:AT919,0)))</f>
        <v>0</v>
      </c>
      <c r="CF921" s="665">
        <f>INDEX(AX914:BE915,MATCH(AW921,AV914:AV915,0),MATCH(CF918,AX912:BE912,0))*(INDEX(AK920:AT927,MATCH(CF918,AI920:AI927,0),MATCH(CF919,AK919:AT919,0)))</f>
        <v>0</v>
      </c>
      <c r="CG921" s="665">
        <f>INDEX(AX914:BE915,MATCH(AW921,AV914:AV915,0),MATCH(CG918,AX912:BE912,0))*(INDEX(AK920:AT927,MATCH(CG918,AI920:AI927,0),MATCH(CG919,AK919:AT919,0)))</f>
        <v>0</v>
      </c>
      <c r="CH921" s="665">
        <f>INDEX(AX914:BE915,MATCH(AW921,AV914:AV915,0),MATCH(CH918,AX912:BE912,0))*(INDEX(AK920:AT927,MATCH(CH918,AI920:AI927,0),MATCH(CH919,AK919:AT919,0)))</f>
        <v>0</v>
      </c>
      <c r="CI921" s="665">
        <f>INDEX(AX914:BE915,MATCH(AW921,AV914:AV915,0),MATCH(CI918,AX912:BE912,0))*(INDEX(AK920:AT927,MATCH(CI918,AI920:AI927,0),MATCH(CI919,AK919:AT919,0)))</f>
        <v>0</v>
      </c>
      <c r="CJ921" s="665">
        <f>INDEX(AX914:BE915,MATCH(AW921,AV914:AV915,0),MATCH(CJ918,AX912:BE912,0))*(INDEX(AK920:AT927,MATCH(CJ918,AI920:AI927,0),MATCH(CJ919,AK919:AT919,0)))</f>
        <v>0</v>
      </c>
      <c r="CK921" s="665">
        <f>INDEX(AX914:BE915,MATCH(AW921,AV914:AV915,0),MATCH(CK918,AX912:BE912,0))*(INDEX(AK920:AT927,MATCH(CK918,AI920:AI927,0),MATCH(CK919,AK919:AT919,0)))</f>
        <v>0</v>
      </c>
      <c r="CL921" s="665">
        <f>INDEX(AX914:BE915,MATCH(AW921,AV914:AV915,0),MATCH(CL918,AX912:BE912,0))*(INDEX(AK920:AT927,MATCH(CL918,AI920:AI927,0),MATCH(CL919,AK919:AT919,0)))</f>
        <v>0</v>
      </c>
      <c r="CM921" s="665">
        <f>INDEX(AX914:BE915,MATCH(AW921,AV914:AV915,0),MATCH(CM918,AX912:BE912,0))*(INDEX(AK920:AT927,MATCH(CM918,AI920:AI927,0),MATCH(CM919,AK919:AT919,0)))</f>
        <v>0</v>
      </c>
      <c r="CN921" s="665">
        <f>INDEX(AX914:BE915,MATCH(AW921,AV914:AV915,0),MATCH(CN918,AX912:BE912,0))*(INDEX(AK920:AT927,MATCH(CN918,AI920:AI927,0),MATCH(CN919,AK919:AT919,0)))</f>
        <v>0</v>
      </c>
      <c r="CO921" s="665">
        <f>INDEX(AX914:BE915,MATCH(AW921,AV914:AV915,0),MATCH(CO918,AX912:BE912,0))*(INDEX(AK920:AT927,MATCH(CO918,AI920:AI927,0),MATCH(CO919,AK919:AT919,0)))</f>
        <v>0</v>
      </c>
      <c r="CP921" s="665">
        <f>INDEX(AX914:BE915,MATCH(AW921,AV914:AV915,0),MATCH(CP918,AX912:BE912,0))*(INDEX(AK920:AT927,MATCH(CP918,AI920:AI927,0),MATCH(CP919,AK919:AT919,0)))</f>
        <v>0</v>
      </c>
      <c r="CQ921" s="665">
        <f>INDEX(AX914:BE915,MATCH(AW921,AV914:AV915,0),MATCH(CQ918,AX912:BE912,0))*(INDEX(AK920:AT927,MATCH(CQ918,AI920:AI927,0),MATCH(CQ919,AK919:AT919,0)))</f>
        <v>0</v>
      </c>
      <c r="CR921" s="665">
        <f>INDEX(AX914:BE915,MATCH(AW921,AV914:AV915,0),MATCH(CR918,AX912:BE912,0))*(INDEX(AK920:AT927,MATCH(CR918,AI920:AI927,0),MATCH(CR919,AK919:AT919,0)))</f>
        <v>0</v>
      </c>
      <c r="CS921" s="665">
        <f>INDEX(AX914:BE915,MATCH(AW921,AV914:AV915,0),MATCH(CS918,AX912:BE912,0))*(INDEX(AK920:AT927,MATCH(CS918,AI920:AI927,0),MATCH(CS919,AK919:AT919,0)))</f>
        <v>0</v>
      </c>
      <c r="CT921" s="665">
        <f>INDEX(AX914:BE915,MATCH(AW921,AV914:AV915,0),MATCH(CT918,AX912:BE912,0))*(INDEX(AK920:AT927,MATCH(CT918,AI920:AI927,0),MATCH(CT919,AK919:AT919,0)))</f>
        <v>0</v>
      </c>
      <c r="CU921" s="665">
        <f>INDEX(AX914:BE915,MATCH(AW921,AV914:AV915,0),MATCH(CU918,AX912:BE912,0))*(INDEX(AK920:AT927,MATCH(CU918,AI920:AI927,0),MATCH(CU919,AK919:AT919,0)))</f>
        <v>0</v>
      </c>
      <c r="CV921" s="665">
        <f>INDEX(AX914:BE915,MATCH(AW921,AV914:AV915,0),MATCH(CV918,AX912:BE912,0))*(INDEX(AK920:AT927,MATCH(CV918,AI920:AI927,0),MATCH(CV919,AK919:AT919,0)))</f>
        <v>0</v>
      </c>
      <c r="CW921" s="665">
        <f>INDEX(AX914:BE915,MATCH(AW921,AV914:AV915,0),MATCH(CW918,AX912:BE912,0))*(INDEX(AK920:AT927,MATCH(CW918,AI920:AI927,0),MATCH(CW919,AK919:AT919,0)))</f>
        <v>0</v>
      </c>
      <c r="CX921" s="665">
        <f>INDEX(AX914:BE915,MATCH(AW921,AV914:AV915,0),MATCH(CX918,AX912:BE912,0))*(INDEX(AK920:AT927,MATCH(CX918,AI920:AI927,0),MATCH(CX919,AK919:AT919,0)))</f>
        <v>0</v>
      </c>
      <c r="CY921" s="665">
        <f>INDEX(AX914:BE915,MATCH(AW921,AV914:AV915,0),MATCH(CY918,AX912:BE912,0))*(INDEX(AK920:AT927,MATCH(CY918,AI920:AI927,0),MATCH(CY919,AK919:AT919,0)))</f>
        <v>0</v>
      </c>
      <c r="CZ921" s="665">
        <f>INDEX(AX914:BE915,MATCH(AW921,AV914:AV915,0),MATCH(CZ918,AX912:BE912,0))*(INDEX(AK920:AT927,MATCH(CZ918,AI920:AI927,0),MATCH(CZ919,AK919:AT919,0)))</f>
        <v>0</v>
      </c>
      <c r="DA921" s="665">
        <f>INDEX(AX914:BE915,MATCH(AW921,AV914:AV915,0),MATCH(DA918,AX912:BE912,0))*(INDEX(AK920:AT927,MATCH(DA918,AI920:AI927,0),MATCH(DA919,AK919:AT919,0)))</f>
        <v>0</v>
      </c>
      <c r="DB921" s="665">
        <f>INDEX(AX914:BE915,MATCH(AW921,AV914:AV915,0),MATCH(DB918,AX912:BE912,0))*(INDEX(AK920:AT927,MATCH(DB918,AI920:AI927,0),MATCH(DB919,AK919:AT919,0)))</f>
        <v>0</v>
      </c>
      <c r="DC921" s="665">
        <f>INDEX(AX914:BE915,MATCH(AW921,AV914:AV915,0),MATCH(DC918,AX912:BE912,0))*(INDEX(AK920:AT927,MATCH(DC918,AI920:AI927,0),MATCH(DC919,AK919:AT919,0)))</f>
        <v>0</v>
      </c>
      <c r="DD921" s="665">
        <f>INDEX(AX914:BE915,MATCH(AW921,AV914:AV915,0),MATCH(DD918,AX912:BE912,0))*(INDEX(AK920:AT927,MATCH(DD918,AI920:AI927,0),MATCH(DD919,AK919:AT919,0)))</f>
        <v>0</v>
      </c>
      <c r="DE921" s="665">
        <f>INDEX(AX914:BE915,MATCH(AW921,AV914:AV915,0),MATCH(DE918,AX912:BE912,0))*(INDEX(AK920:AT927,MATCH(DE918,AI920:AI927,0),MATCH(DE919,AK919:AT919,0)))</f>
        <v>0</v>
      </c>
      <c r="DF921" s="665">
        <f>INDEX(AX914:BE915,MATCH(AW921,AV914:AV915,0),MATCH(DF918,AX912:BE912,0))*(INDEX(AK920:AT927,MATCH(DF918,AI920:AI927,0),MATCH(DF919,AK919:AT919,0)))</f>
        <v>0</v>
      </c>
      <c r="DG921" s="665">
        <f>INDEX(AX914:BE915,MATCH(AW921,AV914:AV915,0),MATCH(DG918,AX912:BE912,0))*(INDEX(AK920:AT927,MATCH(DG918,AI920:AI927,0),MATCH(DG919,AK919:AT919,0)))</f>
        <v>0</v>
      </c>
      <c r="DH921" s="665">
        <f>INDEX(AX914:BE915,MATCH(AW921,AV914:AV915,0),MATCH(DH918,AX912:BE912,0))*(INDEX(AK920:AT927,MATCH(DH918,AI920:AI927,0),MATCH(DH919,AK919:AT919,0)))</f>
        <v>0</v>
      </c>
      <c r="DI921" s="665">
        <f>INDEX(AX914:BE915,MATCH(AW921,AV914:AV915,0),MATCH(DI918,AX912:BE912,0))*(INDEX(AK920:AT927,MATCH(DI918,AI920:AI927,0),MATCH(DI919,AK919:AT919,0)))</f>
        <v>0</v>
      </c>
      <c r="DJ921" s="665">
        <f>INDEX(AX914:BE915,MATCH(AW921,AV914:AV915,0),MATCH(DJ918,AX912:BE912,0))*(INDEX(AK920:AT927,MATCH(DJ918,AI920:AI927,0),MATCH(DJ919,AK919:AT919,0)))</f>
        <v>0</v>
      </c>
      <c r="DK921" s="665">
        <f>INDEX(AX914:BE915,MATCH(AW921,AV914:AV915,0),MATCH(DK918,AX912:BE912,0))*(INDEX(AK920:AT927,MATCH(DK918,AI920:AI927,0),MATCH(DK919,AK919:AT919,0)))</f>
        <v>0</v>
      </c>
      <c r="DL921" s="665">
        <f>INDEX(AX914:BE915,MATCH(AW921,AV914:AV915,0),MATCH(DL918,AX912:BE912,0))*(INDEX(AK920:AT927,MATCH(DL918,AI920:AI927,0),MATCH(DL919,AK919:AT919,0)))</f>
        <v>0</v>
      </c>
      <c r="DM921" s="665">
        <f>INDEX(AX914:BE915,MATCH(AW921,AV914:AV915,0),MATCH(DM918,AX912:BE912,0))*(INDEX(AK920:AT927,MATCH(DM918,AI920:AI927,0),MATCH(DM919,AK919:AT919,0)))</f>
        <v>0</v>
      </c>
      <c r="DN921" s="665">
        <f>INDEX(AX914:BE915,MATCH(AW921,AV914:AV915,0),MATCH(DN918,AX912:BE912,0))*(INDEX(AK920:AT927,MATCH(DN918,AI920:AI927,0),MATCH(DN919,AK919:AT919,0)))</f>
        <v>0</v>
      </c>
      <c r="DO921" s="665">
        <f>INDEX(AX914:BE915,MATCH(AW921,AV914:AV915,0),MATCH(DO918,AX912:BE912,0))*(INDEX(AK920:AT927,MATCH(DO918,AI920:AI927,0),MATCH(DO919,AK919:AT919,0)))</f>
        <v>0</v>
      </c>
      <c r="DP921" s="665">
        <f>INDEX(AX914:BE915,MATCH(AW921,AV914:AV915,0),MATCH(DP918,AX912:BE912,0))*(INDEX(AK920:AT927,MATCH(DP918,AI920:AI927,0),MATCH(DP919,AK919:AT919,0)))</f>
        <v>0</v>
      </c>
      <c r="DQ921" s="643" t="b">
        <f>SUM(AX921:DP921)=P915</f>
        <v>1</v>
      </c>
      <c r="DR921" s="749">
        <v>2024</v>
      </c>
      <c r="DS921" s="665">
        <f>IF(DR921&gt;DS918,AX920-AX921,0)</f>
        <v>0</v>
      </c>
      <c r="DT921" s="665">
        <f>IF(DR921&gt;DT918,AY920-AY921,0)</f>
        <v>0</v>
      </c>
      <c r="DU921" s="665">
        <f>IF(DR921&gt;DU918,AZ920-AZ921,0)</f>
        <v>0</v>
      </c>
      <c r="DV921" s="665">
        <f>IF(DR921&gt;DV918,BA920-BA921,0)</f>
        <v>0</v>
      </c>
      <c r="DW921" s="665">
        <f>IF(DR921&gt;DW918,BB920-BB921,0)</f>
        <v>0</v>
      </c>
      <c r="DX921" s="665">
        <f>IF(DR921&gt;DX918,BC920-BC921,0)</f>
        <v>0</v>
      </c>
      <c r="DY921" s="665">
        <f>IF(DR921&gt;DY918,BD920-BD921,0)</f>
        <v>0</v>
      </c>
      <c r="DZ921" s="665">
        <f>IF(DR921&gt;DZ918,BE920-BE921,0)</f>
        <v>0</v>
      </c>
      <c r="EA921" s="665">
        <f>IF(DR921&gt;EA918,BF920-BF921,0)</f>
        <v>0</v>
      </c>
      <c r="EB921" s="665">
        <f>IF(DR921&gt;EB918,BG920-BG921,0)</f>
        <v>0</v>
      </c>
      <c r="EC921" s="665">
        <f>IF(DR921&gt;EC918,BH920-BH921,0)</f>
        <v>0</v>
      </c>
      <c r="ED921" s="665">
        <f>IF(DR921&gt;ED918,BI920-BI921,0)</f>
        <v>0</v>
      </c>
      <c r="EE921" s="665">
        <f>IF(DR921&gt;EE918,BJ920-BJ921,0)</f>
        <v>0</v>
      </c>
      <c r="EF921" s="665">
        <f>IF(DR921&gt;EF918,BK920-BK921,0)</f>
        <v>0</v>
      </c>
      <c r="EG921" s="665">
        <f>IF(DR921&gt;EG918,BL920-BL921,0)</f>
        <v>0</v>
      </c>
      <c r="EH921" s="665">
        <f>IF(DR921&gt;EH918,BM920-BM921,0)</f>
        <v>0</v>
      </c>
      <c r="EI921" s="665">
        <f>IF(DR921&gt;EI918,BN920-BN921,0)</f>
        <v>0</v>
      </c>
      <c r="EJ921" s="665">
        <f>IF(DR921&gt;EJ918,BO920-BO921,0)</f>
        <v>0</v>
      </c>
      <c r="EK921" s="665">
        <f>IF(DR921&gt;EK918,BP920-BP921,0)</f>
        <v>0</v>
      </c>
      <c r="EL921" s="665">
        <f>IF(DR921&gt;EL918,BQ920-BQ921,0)</f>
        <v>0</v>
      </c>
      <c r="EM921" s="665">
        <f>IF(DR921&gt;EM918,BR920-BR921,0)</f>
        <v>0</v>
      </c>
      <c r="EN921" s="665">
        <f>IF(DR921&gt;EN918,BS920-BS921,0)</f>
        <v>0</v>
      </c>
      <c r="EO921" s="665">
        <f>IF(DR921&gt;EO918,BT920-BT921,0)</f>
        <v>0</v>
      </c>
      <c r="EP921" s="665">
        <f>IF(DR921&gt;EP918,BU920-BU921,0)</f>
        <v>0</v>
      </c>
      <c r="EQ921" s="665">
        <f>IF(DR921&gt;EQ918,BV920-BV921,0)</f>
        <v>0</v>
      </c>
      <c r="ER921" s="665">
        <f>IF(DR921&gt;ER918,BW920-BW921,0)</f>
        <v>0</v>
      </c>
      <c r="ES921" s="665">
        <f>IF(DR921&gt;ES918,BX920-BX921,0)</f>
        <v>0</v>
      </c>
      <c r="ET921" s="665">
        <f>IF(DR921&gt;ET918,BY920-BY921,0)</f>
        <v>0</v>
      </c>
      <c r="EU921" s="665">
        <f>IF(DR921&gt;EU918,BZ920-BZ921,0)</f>
        <v>0</v>
      </c>
      <c r="EV921" s="665">
        <f>IF(DR921&gt;EV918,CA920-CA921,0)</f>
        <v>0</v>
      </c>
      <c r="EW921" s="665">
        <f>IF(DR921&gt;EW918,CB920-CB921,0)</f>
        <v>0</v>
      </c>
      <c r="EX921" s="665">
        <f>IF(DR921&gt;EX918,CC920-CC921,0)</f>
        <v>0</v>
      </c>
      <c r="EY921" s="665">
        <f>IF(DR921&gt;EY918,CD920-CD921,0)</f>
        <v>0</v>
      </c>
      <c r="EZ921" s="665">
        <f>IF(DR921&gt;EZ918,CE920-CE921,0)</f>
        <v>0</v>
      </c>
      <c r="FA921" s="665">
        <f>IF(DR921&gt;FA918,CF920-CF921,0)</f>
        <v>0</v>
      </c>
      <c r="FB921" s="665">
        <f>IF(DR921&gt;FB918,CG920-CG921,0)</f>
        <v>0</v>
      </c>
      <c r="FC921" s="665">
        <f>IF(DR921&gt;FC918,CH920-CH921,0)</f>
        <v>0</v>
      </c>
      <c r="FD921" s="665">
        <f>IF(DR921&gt;FD918,CI920-CI921,0)</f>
        <v>0</v>
      </c>
      <c r="FE921" s="665">
        <f>IF(DR921&gt;FE918,CJ920-CJ921,0)</f>
        <v>0</v>
      </c>
      <c r="FF921" s="665">
        <f>IF(DR921&gt;FF918,CK920-CK921,0)</f>
        <v>0</v>
      </c>
      <c r="FG921" s="665">
        <f>IF(DR921&gt;FG918,CL920-CL921,0)</f>
        <v>0</v>
      </c>
      <c r="FH921" s="665">
        <f>IF(DR921&gt;FH918,CM920-CM921,0)</f>
        <v>0</v>
      </c>
      <c r="FI921" s="665">
        <f>IF(DR921&gt;FI918,CN920-CN921,0)</f>
        <v>0</v>
      </c>
      <c r="FJ921" s="665">
        <f>IF(DR921&gt;FJ918,CO920-CO921,0)</f>
        <v>0</v>
      </c>
      <c r="FK921" s="665">
        <f>IF(DR921&gt;FK918,CP920-CP921,0)</f>
        <v>0</v>
      </c>
      <c r="FL921" s="665">
        <f>IF(DR921&gt;FL918,CQ920-CQ921,0)</f>
        <v>0</v>
      </c>
      <c r="FM921" s="665">
        <f>IF(DR921&gt;FM918,CR920-CR921,0)</f>
        <v>0</v>
      </c>
      <c r="FN921" s="665">
        <f>IF(DR921&gt;FN918,CS920-CS921,0)</f>
        <v>0</v>
      </c>
      <c r="FO921" s="665">
        <f>IF(DR921&gt;FO918,CT920-CT921,0)</f>
        <v>0</v>
      </c>
      <c r="FP921" s="665">
        <f>IF(DR921&gt;FP918,CU920-CU921,0)</f>
        <v>0</v>
      </c>
      <c r="FQ921" s="665">
        <f>IF(DR921&gt;FQ918,CV920-CV921,0)</f>
        <v>0</v>
      </c>
      <c r="FR921" s="665">
        <f>IF(DR921&gt;FR918,CW920-CW921,0)</f>
        <v>0</v>
      </c>
      <c r="FS921" s="665">
        <f>IF(DR921&gt;FS918,CX920-CX921,0)</f>
        <v>0</v>
      </c>
      <c r="FT921" s="665">
        <f>IF(DR921&gt;FT918,CY920-CY921,0)</f>
        <v>0</v>
      </c>
      <c r="FU921" s="665">
        <f>IF(DR921&gt;FU918,CZ920-CZ921,0)</f>
        <v>0</v>
      </c>
      <c r="FV921" s="665">
        <f>IF(DR921&gt;FV918,DA920-DA921,0)</f>
        <v>0</v>
      </c>
      <c r="FW921" s="665">
        <f>IF(DR921&gt;FW918,DB920-DB921,0)</f>
        <v>0</v>
      </c>
      <c r="FX921" s="665">
        <f>IF(DR921&gt;FX918,DC920-DC921,0)</f>
        <v>0</v>
      </c>
      <c r="FY921" s="665">
        <f>IF(DR921&gt;FY918,DD920-DD921,0)</f>
        <v>0</v>
      </c>
      <c r="FZ921" s="665">
        <f>IF(DR921&gt;FZ918,DE920-DE921,0)</f>
        <v>0</v>
      </c>
      <c r="GA921" s="665">
        <f>IF(DR921&gt;GA918,DF920-DF921,0)</f>
        <v>0</v>
      </c>
      <c r="GB921" s="665">
        <f>IF(DR921&gt;GB918,DG920-DG921,0)</f>
        <v>0</v>
      </c>
      <c r="GC921" s="665">
        <f>IF(DR921&gt;GC918,DH920-DH921,0)</f>
        <v>0</v>
      </c>
      <c r="GD921" s="665">
        <f>IF(DR921&gt;GD918,DI920-DI921,0)</f>
        <v>0</v>
      </c>
      <c r="GE921" s="665">
        <f>IF(DR921&gt;GE918,DJ920-DJ921,0)</f>
        <v>0</v>
      </c>
      <c r="GF921" s="665">
        <f>IF(DR921&gt;GF918,DK920-DK921,0)</f>
        <v>0</v>
      </c>
      <c r="GG921" s="665">
        <f>IF(DR921&gt;GG918,DL920-DL921,0)</f>
        <v>0</v>
      </c>
      <c r="GH921" s="665">
        <f>IF(DR921&gt;GH918,DM920-DM921,0)</f>
        <v>0</v>
      </c>
      <c r="GI921" s="665">
        <f>IF(DR921&gt;GI918,DN920-DN921,0)</f>
        <v>0</v>
      </c>
      <c r="GJ921" s="665">
        <f>IF(DR921&gt;GJ918,DO920-DO921,0)</f>
        <v>0</v>
      </c>
      <c r="GK921" s="665">
        <f>IF(DR921&gt;GK918,DP920-DP921,0)</f>
        <v>0</v>
      </c>
      <c r="GL921" s="665" t="b">
        <f>SUM(DS921:GK921)+SUM(Y915:AH915)=U915</f>
        <v>1</v>
      </c>
      <c r="GM921" s="667"/>
      <c r="GN921" s="749">
        <v>2024</v>
      </c>
      <c r="GO921" s="664">
        <f>SUMIF(DS919:GK919,GO919,DS921:GK921)</f>
        <v>0</v>
      </c>
      <c r="GP921" s="668">
        <f>SUMIF(DS919:GK919,GP919,DS921:GK921)</f>
        <v>0</v>
      </c>
      <c r="GQ921" s="668">
        <f>SUMIF(DS919:GK919,GQ919,DS921:GK921)</f>
        <v>0</v>
      </c>
      <c r="GR921" s="668">
        <f>SUMIF(DS919:GK919,GR919,DS921:GK921)</f>
        <v>0</v>
      </c>
      <c r="GS921" s="668">
        <f>SUMIF(DS919:GK919,GS919,DS921:GK921)</f>
        <v>0</v>
      </c>
      <c r="GT921" s="668">
        <f>SUMIF(DS919:GK919,GT919,DS921:GK921)</f>
        <v>0</v>
      </c>
      <c r="GU921" s="668">
        <f>SUMIF(DS919:GK919,GU919,DS921:GK921)</f>
        <v>0</v>
      </c>
      <c r="GV921" s="668">
        <f>SUMIF(DS919:GK919,GV919,DS921:GK921)</f>
        <v>0</v>
      </c>
      <c r="GW921" s="668">
        <f>SUMIF(DS919:GK919,GW919,DS921:GK921)</f>
        <v>0</v>
      </c>
      <c r="GX921" s="668">
        <f>SUMIF(DS919:GK919,GX919,DS921:GK921)</f>
        <v>0</v>
      </c>
      <c r="GY921" s="668">
        <f>SUMIF(DS919:GK919,GY919,DS921:GK921)</f>
        <v>0</v>
      </c>
      <c r="GZ921" s="646" t="b">
        <f>SUM(GO921:GY921)=(U915-SUM(Y915:AH915))</f>
        <v>1</v>
      </c>
    </row>
    <row r="922" spans="1:234" hidden="1" x14ac:dyDescent="0.25">
      <c r="A922" s="643" t="s">
        <v>208</v>
      </c>
      <c r="AI922" s="664">
        <v>2025</v>
      </c>
      <c r="AJ922" s="664">
        <v>0</v>
      </c>
      <c r="AK922" s="665">
        <f>IFERROR(#REF!/#REF!,0)</f>
        <v>0</v>
      </c>
      <c r="AL922" s="665">
        <f>IFERROR(#REF!/#REF!,0)</f>
        <v>0</v>
      </c>
      <c r="AM922" s="665">
        <f>IFERROR(#REF!/#REF!,0)</f>
        <v>0</v>
      </c>
      <c r="AN922" s="669">
        <f>IFERROR(#REF!/#REF!,0)</f>
        <v>0</v>
      </c>
      <c r="AO922" s="669">
        <f>IFERROR(#REF!/#REF!,0)</f>
        <v>0</v>
      </c>
      <c r="AP922" s="669">
        <f>IFERROR(#REF!/#REF!,0)</f>
        <v>0</v>
      </c>
      <c r="AQ922" s="669">
        <f>IFERROR(#REF!/#REF!,0)</f>
        <v>0</v>
      </c>
      <c r="AR922" s="669">
        <f>IFERROR(#REF!/#REF!,0)</f>
        <v>0</v>
      </c>
      <c r="AS922" s="669">
        <f>IFERROR(#REF!/#REF!,0)</f>
        <v>0</v>
      </c>
      <c r="AT922" s="669">
        <f>IFERROR(#REF!/#REF!,0)</f>
        <v>0</v>
      </c>
      <c r="AU922" s="666"/>
      <c r="AW922" s="749">
        <v>2025</v>
      </c>
      <c r="AX922" s="665" t="e">
        <f>#REF!</f>
        <v>#REF!</v>
      </c>
      <c r="AY922" s="665" t="e">
        <f>INDEX(AX914:BE915,MATCH(AW922,AV914:AV915,0),MATCH(AY918,AX912:BE912,0))*(INDEX(AK920:AT927,MATCH(AY918,AI920:AI927,0),MATCH(AY919,AK919:AT919,0)))</f>
        <v>#N/A</v>
      </c>
      <c r="AZ922" s="665" t="e">
        <f>INDEX(AX914:BE915,MATCH(AW922,AV914:AV915,0),MATCH(AZ918,AX912:BE912,0))*(INDEX(AK920:AT927,MATCH(AZ918,AI920:AI927,0),MATCH(AZ919,AK919:AT919,0)))</f>
        <v>#N/A</v>
      </c>
      <c r="BA922" s="665" t="e">
        <f>INDEX(AX914:BE915,MATCH(AW922,AV914:AV915,0),MATCH(BA918,AX912:BE912,0))*(INDEX(AK920:AT927,MATCH(BA918,AI920:AI927,0),MATCH(BA919,AK919:AT919,0)))</f>
        <v>#N/A</v>
      </c>
      <c r="BB922" s="665" t="e">
        <f>INDEX(AX914:BE915,MATCH(AW922,AV914:AV915,0),MATCH(BB918,AX912:BE912,0))*(INDEX(AK920:AT927,MATCH(BB918,AI920:AI927,0),MATCH(BB919,AK919:AT919,0)))</f>
        <v>#N/A</v>
      </c>
      <c r="BC922" s="665" t="e">
        <f>INDEX(AX914:BE915,MATCH(AW922,AV914:AV915,0),MATCH(BC918,AX912:BE912,0))*(INDEX(AK920:AT927,MATCH(BC918,AI920:AI927,0),MATCH(BC919,AK919:AT919,0)))</f>
        <v>#N/A</v>
      </c>
      <c r="BD922" s="665" t="e">
        <f>INDEX(AX914:BE915,MATCH(AW922,AV914:AV915,0),MATCH(BD918,AX912:BE912,0))*(INDEX(AK920:AT927,MATCH(BD918,AI920:AI927,0),MATCH(BD919,AK919:AT919,0)))</f>
        <v>#N/A</v>
      </c>
      <c r="BE922" s="665" t="e">
        <f>INDEX(AX914:BE915,MATCH(AW922,AV914:AV915,0),MATCH(BE918,AX912:BE912,0))*(INDEX(AK920:AT927,MATCH(BE918,AI920:AI927,0),MATCH(BE919,AK919:AT919,0)))</f>
        <v>#N/A</v>
      </c>
      <c r="BF922" s="665" t="e">
        <f>INDEX(AX914:BE915,MATCH(AW922,AV914:AV915,0),MATCH(BF918,AX912:BE912,0))*(INDEX(AK920:AT927,MATCH(BF918,AI920:AI927,0),MATCH(BF919,AK919:AT919,0)))</f>
        <v>#N/A</v>
      </c>
      <c r="BG922" s="665" t="e">
        <f>INDEX(AX914:BE915,MATCH(AW922,AV914:AV915,0),MATCH(BG918,AX912:BE912,0))*(INDEX(AK920:AT927,MATCH(BG918,AI920:AI927,0),MATCH(BG919,AK919:AT919,0)))</f>
        <v>#N/A</v>
      </c>
      <c r="BH922" s="665" t="e">
        <f>INDEX(AX914:BE915,MATCH(AW922,AV914:AV915,0),MATCH(BH918,AX912:BE912,0))*(INDEX(AK920:AT927,MATCH(BH918,AI920:AI927,0),MATCH(BH919,AK919:AT919,0)))</f>
        <v>#N/A</v>
      </c>
      <c r="BI922" s="665" t="e">
        <f>INDEX(AX914:BE915,MATCH(AW922,AV914:AV915,0),MATCH(BI918,AX912:BE912,0))*(INDEX(AK920:AT927,MATCH(BI918,AI920:AI927,0),MATCH(BI919,AK919:AT919,0)))</f>
        <v>#N/A</v>
      </c>
      <c r="BJ922" s="665" t="e">
        <f>INDEX(AX914:BE915,MATCH(AW922,AV914:AV915,0),MATCH(BJ918,AX912:BE912,0))*(INDEX(AK920:AT927,MATCH(BJ918,AI920:AI927,0),MATCH(BJ919,AK919:AT919,0)))</f>
        <v>#N/A</v>
      </c>
      <c r="BK922" s="665" t="e">
        <f>INDEX(AX914:BE915,MATCH(AW922,AV914:AV915,0),MATCH(BK918,AX912:BE912,0))*(INDEX(AK920:AT927,MATCH(BK918,AI920:AI927,0),MATCH(BK919,AK919:AT919,0)))</f>
        <v>#N/A</v>
      </c>
      <c r="BL922" s="665" t="e">
        <f>INDEX(AX914:BE915,MATCH(AW922,AV914:AV915,0),MATCH(BL918,AX912:BE912,0))*(INDEX(AK920:AT927,MATCH(BL918,AI920:AI927,0),MATCH(BL919,AK919:AT919,0)))</f>
        <v>#N/A</v>
      </c>
      <c r="BM922" s="665" t="e">
        <f>INDEX(AX914:BE915,MATCH(AW922,AV914:AV915,0),MATCH(BM918,AX912:BE912,0))*(INDEX(AK920:AT927,MATCH(BM918,AI920:AI927,0),MATCH(BM919,AK919:AT919,0)))</f>
        <v>#N/A</v>
      </c>
      <c r="BN922" s="665" t="e">
        <f>INDEX(AX914:BE915,MATCH(AW922,AV914:AV915,0),MATCH(BN918,AX912:BE912,0))*(INDEX(AK920:AT927,MATCH(BN918,AI920:AI927,0),MATCH(BN919,AK919:AT919,0)))</f>
        <v>#N/A</v>
      </c>
      <c r="BO922" s="665" t="e">
        <f>INDEX(AX914:BE915,MATCH(AW922,AV914:AV915,0),MATCH(BO918,AX912:BE912,0))*(INDEX(AK920:AT927,MATCH(BO918,AI920:AI927,0),MATCH(BO919,AK919:AT919,0)))</f>
        <v>#N/A</v>
      </c>
      <c r="BP922" s="665" t="e">
        <f>INDEX(AX914:BE915,MATCH(AW922,AV914:AV915,0),MATCH(BP918,AX912:BE912,0))*(INDEX(AK920:AT927,MATCH(BP918,AI920:AI927,0),MATCH(BP919,AK919:AT919,0)))</f>
        <v>#N/A</v>
      </c>
      <c r="BQ922" s="665" t="e">
        <f>INDEX(AX914:BE915,MATCH(AW922,AV914:AV915,0),MATCH(BQ918,AX912:BE912,0))*(INDEX(AK920:AT927,MATCH(BQ918,AI920:AI927,0),MATCH(BQ919,AK919:AT919,0)))</f>
        <v>#N/A</v>
      </c>
      <c r="BR922" s="665" t="e">
        <f>INDEX(AX914:BE915,MATCH(AW922,AV914:AV915,0),MATCH(BR918,AX912:BE912,0))*(INDEX(AK920:AT927,MATCH(BR918,AI920:AI927,0),MATCH(BR919,AK919:AT919,0)))</f>
        <v>#N/A</v>
      </c>
      <c r="BS922" s="665" t="e">
        <f>INDEX(AX914:BE915,MATCH(AW922,AV914:AV915,0),MATCH(BS918,AX912:BE912,0))*(INDEX(AK920:AT927,MATCH(BS918,AI920:AI927,0),MATCH(BS919,AK919:AT919,0)))</f>
        <v>#N/A</v>
      </c>
      <c r="BT922" s="665" t="e">
        <f>INDEX(AX914:BE915,MATCH(AW922,AV914:AV915,0),MATCH(BT918,AX912:BE912,0))*(INDEX(AK920:AT927,MATCH(BT918,AI920:AI927,0),MATCH(BT919,AK919:AT919,0)))</f>
        <v>#N/A</v>
      </c>
      <c r="BU922" s="665" t="e">
        <f>INDEX(AX914:BE915,MATCH(AW922,AV914:AV915,0),MATCH(BU918,AX912:BE912,0))*(INDEX(AK920:AT927,MATCH(BU918,AI920:AI927,0),MATCH(BU919,AK919:AT919,0)))</f>
        <v>#N/A</v>
      </c>
      <c r="BV922" s="665" t="e">
        <f>INDEX(AX914:BE915,MATCH(AW922,AV914:AV915,0),MATCH(BV918,AX912:BE912,0))*(INDEX(AK920:AT927,MATCH(BV918,AI920:AI927,0),MATCH(BV919,AK919:AT919,0)))</f>
        <v>#N/A</v>
      </c>
      <c r="BW922" s="665" t="e">
        <f>INDEX(AX914:BE915,MATCH(AW922,AV914:AV915,0),MATCH(BW918,AX912:BE912,0))*(INDEX(AK920:AT927,MATCH(BW918,AI920:AI927,0),MATCH(BW919,AK919:AT919,0)))</f>
        <v>#N/A</v>
      </c>
      <c r="BX922" s="665" t="e">
        <f>INDEX(AX914:BE915,MATCH(AW922,AV914:AV915,0),MATCH(BX918,AX912:BE912,0))*(INDEX(AK920:AT927,MATCH(BX918,AI920:AI927,0),MATCH(BX919,AK919:AT919,0)))</f>
        <v>#N/A</v>
      </c>
      <c r="BY922" s="665" t="e">
        <f>INDEX(AX914:BE915,MATCH(AW922,AV914:AV915,0),MATCH(BY918,AX912:BE912,0))*(INDEX(AK920:AT927,MATCH(BY918,AI920:AI927,0),MATCH(BY919,AK919:AT919,0)))</f>
        <v>#N/A</v>
      </c>
      <c r="BZ922" s="665" t="e">
        <f>INDEX(AX914:BE915,MATCH(AW922,AV914:AV915,0),MATCH(BZ918,AX912:BE912,0))*(INDEX(AK920:AT927,MATCH(BZ918,AI920:AI927,0),MATCH(BZ919,AK919:AT919,0)))</f>
        <v>#N/A</v>
      </c>
      <c r="CA922" s="665" t="e">
        <f>INDEX(AX914:BE915,MATCH(AW922,AV914:AV915,0),MATCH(CA918,AX912:BE912,0))*(INDEX(AK920:AT927,MATCH(CA918,AI920:AI927,0),MATCH(CA919,AK919:AT919,0)))</f>
        <v>#N/A</v>
      </c>
      <c r="CB922" s="665" t="e">
        <f>INDEX(AX914:BE915,MATCH(AW922,AV914:AV915,0),MATCH(CB918,AX912:BE912,0))*(INDEX(AK920:AT927,MATCH(CB918,AI920:AI927,0),MATCH(CB919,AK919:AT919,0)))</f>
        <v>#N/A</v>
      </c>
      <c r="CC922" s="665" t="e">
        <f>INDEX(AX914:BE915,MATCH(AW922,AV914:AV915,0),MATCH(CC918,AX912:BE912,0))*(INDEX(AK920:AT927,MATCH(CC918,AI920:AI927,0),MATCH(CC919,AK919:AT919,0)))</f>
        <v>#N/A</v>
      </c>
      <c r="CD922" s="665" t="e">
        <f>INDEX(AX914:BE915,MATCH(AW922,AV914:AV915,0),MATCH(CD918,AX912:BE912,0))*(INDEX(AK920:AT927,MATCH(CD918,AI920:AI927,0),MATCH(CD919,AK919:AT919,0)))</f>
        <v>#N/A</v>
      </c>
      <c r="CE922" s="665" t="e">
        <f>INDEX(AX914:BE915,MATCH(AW922,AV914:AV915,0),MATCH(CE918,AX912:BE912,0))*(INDEX(AK920:AT927,MATCH(CE918,AI920:AI927,0),MATCH(CE919,AK919:AT919,0)))</f>
        <v>#N/A</v>
      </c>
      <c r="CF922" s="665" t="e">
        <f>INDEX(AX914:BE915,MATCH(AW922,AV914:AV915,0),MATCH(CF918,AX912:BE912,0))*(INDEX(AK920:AT927,MATCH(CF918,AI920:AI927,0),MATCH(CF919,AK919:AT919,0)))</f>
        <v>#N/A</v>
      </c>
      <c r="CG922" s="665" t="e">
        <f>INDEX(AX914:BE915,MATCH(AW922,AV914:AV915,0),MATCH(CG918,AX912:BE912,0))*(INDEX(AK920:AT927,MATCH(CG918,AI920:AI927,0),MATCH(CG919,AK919:AT919,0)))</f>
        <v>#N/A</v>
      </c>
      <c r="CH922" s="665" t="e">
        <f>INDEX(AX914:BE915,MATCH(AW922,AV914:AV915,0),MATCH(CH918,AX912:BE912,0))*(INDEX(AK920:AT927,MATCH(CH918,AI920:AI927,0),MATCH(CH919,AK919:AT919,0)))</f>
        <v>#N/A</v>
      </c>
      <c r="CI922" s="665" t="e">
        <f>INDEX(AX914:BE915,MATCH(AW922,AV914:AV915,0),MATCH(CI918,AX912:BE912,0))*(INDEX(AK920:AT927,MATCH(CI918,AI920:AI927,0),MATCH(CI919,AK919:AT919,0)))</f>
        <v>#N/A</v>
      </c>
      <c r="CJ922" s="665" t="e">
        <f>INDEX(AX914:BE915,MATCH(AW922,AV914:AV915,0),MATCH(CJ918,AX912:BE912,0))*(INDEX(AK920:AT927,MATCH(CJ918,AI920:AI927,0),MATCH(CJ919,AK919:AT919,0)))</f>
        <v>#N/A</v>
      </c>
      <c r="CK922" s="665" t="e">
        <f>INDEX(AX914:BE915,MATCH(AW922,AV914:AV915,0),MATCH(CK918,AX912:BE912,0))*(INDEX(AK920:AT927,MATCH(CK918,AI920:AI927,0),MATCH(CK919,AK919:AT919,0)))</f>
        <v>#N/A</v>
      </c>
      <c r="CL922" s="665" t="e">
        <f>INDEX(AX914:BE915,MATCH(AW922,AV914:AV915,0),MATCH(CL918,AX912:BE912,0))*(INDEX(AK920:AT927,MATCH(CL918,AI920:AI927,0),MATCH(CL919,AK919:AT919,0)))</f>
        <v>#N/A</v>
      </c>
      <c r="CM922" s="665" t="e">
        <f>INDEX(AX914:BE915,MATCH(AW922,AV914:AV915,0),MATCH(CM918,AX912:BE912,0))*(INDEX(AK920:AT927,MATCH(CM918,AI920:AI927,0),MATCH(CM919,AK919:AT919,0)))</f>
        <v>#N/A</v>
      </c>
      <c r="CN922" s="665" t="e">
        <f>INDEX(AX914:BE915,MATCH(AW922,AV914:AV915,0),MATCH(CN918,AX912:BE912,0))*(INDEX(AK920:AT927,MATCH(CN918,AI920:AI927,0),MATCH(CN919,AK919:AT919,0)))</f>
        <v>#N/A</v>
      </c>
      <c r="CO922" s="665" t="e">
        <f>INDEX(AX914:BE915,MATCH(AW922,AV914:AV915,0),MATCH(CO918,AX912:BE912,0))*(INDEX(AK920:AT927,MATCH(CO918,AI920:AI927,0),MATCH(CO919,AK919:AT919,0)))</f>
        <v>#N/A</v>
      </c>
      <c r="CP922" s="665" t="e">
        <f>INDEX(AX914:BE915,MATCH(AW922,AV914:AV915,0),MATCH(CP918,AX912:BE912,0))*(INDEX(AK920:AT927,MATCH(CP918,AI920:AI927,0),MATCH(CP919,AK919:AT919,0)))</f>
        <v>#N/A</v>
      </c>
      <c r="CQ922" s="665" t="e">
        <f>INDEX(AX914:BE915,MATCH(AW922,AV914:AV915,0),MATCH(CQ918,AX912:BE912,0))*(INDEX(AK920:AT927,MATCH(CQ918,AI920:AI927,0),MATCH(CQ919,AK919:AT919,0)))</f>
        <v>#N/A</v>
      </c>
      <c r="CR922" s="665" t="e">
        <f>INDEX(AX914:BE915,MATCH(AW922,AV914:AV915,0),MATCH(CR918,AX912:BE912,0))*(INDEX(AK920:AT927,MATCH(CR918,AI920:AI927,0),MATCH(CR919,AK919:AT919,0)))</f>
        <v>#N/A</v>
      </c>
      <c r="CS922" s="665" t="e">
        <f>INDEX(AX914:BE915,MATCH(AW922,AV914:AV915,0),MATCH(CS918,AX912:BE912,0))*(INDEX(AK920:AT927,MATCH(CS918,AI920:AI927,0),MATCH(CS919,AK919:AT919,0)))</f>
        <v>#N/A</v>
      </c>
      <c r="CT922" s="665" t="e">
        <f>INDEX(AX914:BE915,MATCH(AW922,AV914:AV915,0),MATCH(CT918,AX912:BE912,0))*(INDEX(AK920:AT927,MATCH(CT918,AI920:AI927,0),MATCH(CT919,AK919:AT919,0)))</f>
        <v>#N/A</v>
      </c>
      <c r="CU922" s="665" t="e">
        <f>INDEX(AX914:BE915,MATCH(AW922,AV914:AV915,0),MATCH(CU918,AX912:BE912,0))*(INDEX(AK920:AT927,MATCH(CU918,AI920:AI927,0),MATCH(CU919,AK919:AT919,0)))</f>
        <v>#N/A</v>
      </c>
      <c r="CV922" s="665" t="e">
        <f>INDEX(AX914:BE915,MATCH(AW922,AV914:AV915,0),MATCH(CV918,AX912:BE912,0))*(INDEX(AK920:AT927,MATCH(CV918,AI920:AI927,0),MATCH(CV919,AK919:AT919,0)))</f>
        <v>#N/A</v>
      </c>
      <c r="CW922" s="665" t="e">
        <f>INDEX(AX914:BE915,MATCH(AW922,AV914:AV915,0),MATCH(CW918,AX912:BE912,0))*(INDEX(AK920:AT927,MATCH(CW918,AI920:AI927,0),MATCH(CW919,AK919:AT919,0)))</f>
        <v>#N/A</v>
      </c>
      <c r="CX922" s="665" t="e">
        <f>INDEX(AX914:BE915,MATCH(AW922,AV914:AV915,0),MATCH(CX918,AX912:BE912,0))*(INDEX(AK920:AT927,MATCH(CX918,AI920:AI927,0),MATCH(CX919,AK919:AT919,0)))</f>
        <v>#N/A</v>
      </c>
      <c r="CY922" s="665" t="e">
        <f>INDEX(AX914:BE915,MATCH(AW922,AV914:AV915,0),MATCH(CY918,AX912:BE912,0))*(INDEX(AK920:AT927,MATCH(CY918,AI920:AI927,0),MATCH(CY919,AK919:AT919,0)))</f>
        <v>#N/A</v>
      </c>
      <c r="CZ922" s="665" t="e">
        <f>INDEX(AX914:BE915,MATCH(AW922,AV914:AV915,0),MATCH(CZ918,AX912:BE912,0))*(INDEX(AK920:AT927,MATCH(CZ918,AI920:AI927,0),MATCH(CZ919,AK919:AT919,0)))</f>
        <v>#N/A</v>
      </c>
      <c r="DA922" s="665" t="e">
        <f>INDEX(AX914:BE915,MATCH(AW922,AV914:AV915,0),MATCH(DA918,AX912:BE912,0))*(INDEX(AK920:AT927,MATCH(DA918,AI920:AI927,0),MATCH(DA919,AK919:AT919,0)))</f>
        <v>#N/A</v>
      </c>
      <c r="DB922" s="665" t="e">
        <f>INDEX(AX914:BE915,MATCH(AW922,AV914:AV915,0),MATCH(DB918,AX912:BE912,0))*(INDEX(AK920:AT927,MATCH(DB918,AI920:AI927,0),MATCH(DB919,AK919:AT919,0)))</f>
        <v>#N/A</v>
      </c>
      <c r="DC922" s="665" t="e">
        <f>INDEX(AX914:BE915,MATCH(AW922,AV914:AV915,0),MATCH(DC918,AX912:BE912,0))*(INDEX(AK920:AT927,MATCH(DC918,AI920:AI927,0),MATCH(DC919,AK919:AT919,0)))</f>
        <v>#N/A</v>
      </c>
      <c r="DD922" s="665" t="e">
        <f>INDEX(AX914:BE915,MATCH(AW922,AV914:AV915,0),MATCH(DD918,AX912:BE912,0))*(INDEX(AK920:AT927,MATCH(DD918,AI920:AI927,0),MATCH(DD919,AK919:AT919,0)))</f>
        <v>#N/A</v>
      </c>
      <c r="DE922" s="665" t="e">
        <f>INDEX(AX914:BE915,MATCH(AW922,AV914:AV915,0),MATCH(DE918,AX912:BE912,0))*(INDEX(AK920:AT927,MATCH(DE918,AI920:AI927,0),MATCH(DE919,AK919:AT919,0)))</f>
        <v>#N/A</v>
      </c>
      <c r="DF922" s="665" t="e">
        <f>INDEX(AX914:BE915,MATCH(AW922,AV914:AV915,0),MATCH(DF918,AX912:BE912,0))*(INDEX(AK920:AT927,MATCH(DF918,AI920:AI927,0),MATCH(DF919,AK919:AT919,0)))</f>
        <v>#N/A</v>
      </c>
      <c r="DG922" s="665" t="e">
        <f>INDEX(AX914:BE915,MATCH(AW922,AV914:AV915,0),MATCH(DG918,AX912:BE912,0))*(INDEX(AK920:AT927,MATCH(DG918,AI920:AI927,0),MATCH(DG919,AK919:AT919,0)))</f>
        <v>#N/A</v>
      </c>
      <c r="DH922" s="665" t="e">
        <f>INDEX(AX914:BE915,MATCH(AW922,AV914:AV915,0),MATCH(DH918,AX912:BE912,0))*(INDEX(AK920:AT927,MATCH(DH918,AI920:AI927,0),MATCH(DH919,AK919:AT919,0)))</f>
        <v>#N/A</v>
      </c>
      <c r="DI922" s="665" t="e">
        <f>INDEX(AX914:BE915,MATCH(AW922,AV914:AV915,0),MATCH(DI918,AX912:BE912,0))*(INDEX(AK920:AT927,MATCH(DI918,AI920:AI927,0),MATCH(DI919,AK919:AT919,0)))</f>
        <v>#N/A</v>
      </c>
      <c r="DJ922" s="665" t="e">
        <f>INDEX(AX914:BE915,MATCH(AW922,AV914:AV915,0),MATCH(DJ918,AX912:BE912,0))*(INDEX(AK920:AT927,MATCH(DJ918,AI920:AI927,0),MATCH(DJ919,AK919:AT919,0)))</f>
        <v>#N/A</v>
      </c>
      <c r="DK922" s="665" t="e">
        <f>INDEX(AX914:BE915,MATCH(AW922,AV914:AV915,0),MATCH(DK918,AX912:BE912,0))*(INDEX(AK920:AT927,MATCH(DK918,AI920:AI927,0),MATCH(DK919,AK919:AT919,0)))</f>
        <v>#N/A</v>
      </c>
      <c r="DL922" s="665" t="e">
        <f>INDEX(AX914:BE915,MATCH(AW922,AV914:AV915,0),MATCH(DL918,AX912:BE912,0))*(INDEX(AK920:AT927,MATCH(DL918,AI920:AI927,0),MATCH(DL919,AK919:AT919,0)))</f>
        <v>#N/A</v>
      </c>
      <c r="DM922" s="665" t="e">
        <f>INDEX(AX914:BE915,MATCH(AW922,AV914:AV915,0),MATCH(DM918,AX912:BE912,0))*(INDEX(AK920:AT927,MATCH(DM918,AI920:AI927,0),MATCH(DM919,AK919:AT919,0)))</f>
        <v>#N/A</v>
      </c>
      <c r="DN922" s="665" t="e">
        <f>INDEX(AX914:BE915,MATCH(AW922,AV914:AV915,0),MATCH(DN918,AX912:BE912,0))*(INDEX(AK920:AT927,MATCH(DN918,AI920:AI927,0),MATCH(DN919,AK919:AT919,0)))</f>
        <v>#N/A</v>
      </c>
      <c r="DO922" s="665" t="e">
        <f>INDEX(AX914:BE915,MATCH(AW922,AV914:AV915,0),MATCH(DO918,AX912:BE912,0))*(INDEX(AK920:AT927,MATCH(DO918,AI920:AI927,0),MATCH(DO919,AK919:AT919,0)))</f>
        <v>#N/A</v>
      </c>
      <c r="DP922" s="665" t="e">
        <f>INDEX(AX914:BE915,MATCH(AW922,AV914:AV915,0),MATCH(DP918,AX912:BE912,0))*(INDEX(AK920:AT927,MATCH(DP918,AI920:AI927,0),MATCH(DP919,AK919:AT919,0)))</f>
        <v>#N/A</v>
      </c>
      <c r="DQ922" s="643" t="e">
        <f>SUM(AX922:DP922)=#REF!</f>
        <v>#REF!</v>
      </c>
      <c r="DR922" s="749">
        <v>2025</v>
      </c>
      <c r="DS922" s="665" t="e">
        <f>IF(DR922&gt;DS918,AX921-AX922,0)</f>
        <v>#REF!</v>
      </c>
      <c r="DT922" s="665" t="e">
        <f>IF(DR922&gt;DT918,AY921-AY922,0)</f>
        <v>#N/A</v>
      </c>
      <c r="DU922" s="665" t="e">
        <f>IF(DR922&gt;DU918,AZ921-AZ922,0)</f>
        <v>#N/A</v>
      </c>
      <c r="DV922" s="665" t="e">
        <f>IF(DR922&gt;DV918,BA921-BA922,0)</f>
        <v>#N/A</v>
      </c>
      <c r="DW922" s="665" t="e">
        <f>IF(DR922&gt;DW918,BB921-BB922,0)</f>
        <v>#N/A</v>
      </c>
      <c r="DX922" s="665" t="e">
        <f>IF(DR922&gt;DX918,BC921-BC922,0)</f>
        <v>#N/A</v>
      </c>
      <c r="DY922" s="665" t="e">
        <f>IF(DR922&gt;DY918,BD921-BD922,0)</f>
        <v>#N/A</v>
      </c>
      <c r="DZ922" s="665" t="e">
        <f>IF(DR922&gt;DZ918,BE921-BE922,0)</f>
        <v>#N/A</v>
      </c>
      <c r="EA922" s="665" t="e">
        <f>IF(DR922&gt;EA918,BF921-BF922,0)</f>
        <v>#N/A</v>
      </c>
      <c r="EB922" s="665" t="e">
        <f>IF(DR922&gt;EB918,BG921-BG922,0)</f>
        <v>#N/A</v>
      </c>
      <c r="EC922" s="665" t="e">
        <f>IF(DR922&gt;EC918,BH921-BH922,0)</f>
        <v>#N/A</v>
      </c>
      <c r="ED922" s="665">
        <f>IF(DR922&gt;ED918,BI921-BI922,0)</f>
        <v>0</v>
      </c>
      <c r="EE922" s="665">
        <f>IF(DR922&gt;EE918,BJ921-BJ922,0)</f>
        <v>0</v>
      </c>
      <c r="EF922" s="665">
        <f>IF(DR922&gt;EF918,BK921-BK922,0)</f>
        <v>0</v>
      </c>
      <c r="EG922" s="665">
        <f>IF(DR922&gt;EG918,BL921-BL922,0)</f>
        <v>0</v>
      </c>
      <c r="EH922" s="665">
        <f>IF(DR922&gt;EH918,BM921-BM922,0)</f>
        <v>0</v>
      </c>
      <c r="EI922" s="665">
        <f>IF(DR922&gt;EI918,BN921-BN922,0)</f>
        <v>0</v>
      </c>
      <c r="EJ922" s="665">
        <f>IF(DR922&gt;EJ918,BO921-BO922,0)</f>
        <v>0</v>
      </c>
      <c r="EK922" s="665">
        <f>IF(DR922&gt;EK918,BP921-BP922,0)</f>
        <v>0</v>
      </c>
      <c r="EL922" s="665">
        <f>IF(DR922&gt;EL918,BQ921-BQ922,0)</f>
        <v>0</v>
      </c>
      <c r="EM922" s="665">
        <f>IF(DR922&gt;EM918,BR921-BR922,0)</f>
        <v>0</v>
      </c>
      <c r="EN922" s="665">
        <f>IF(DR922&gt;EN918,BS921-BS922,0)</f>
        <v>0</v>
      </c>
      <c r="EO922" s="665">
        <f>IF(DR922&gt;EO918,BT921-BT922,0)</f>
        <v>0</v>
      </c>
      <c r="EP922" s="665">
        <f>IF(DR922&gt;EP918,BU921-BU922,0)</f>
        <v>0</v>
      </c>
      <c r="EQ922" s="665">
        <f>IF(DR922&gt;EQ918,BV921-BV922,0)</f>
        <v>0</v>
      </c>
      <c r="ER922" s="665">
        <f>IF(DR922&gt;ER918,BW921-BW922,0)</f>
        <v>0</v>
      </c>
      <c r="ES922" s="665">
        <f>IF(DR922&gt;ES918,BX921-BX922,0)</f>
        <v>0</v>
      </c>
      <c r="ET922" s="665">
        <f>IF(DR922&gt;ET918,BY921-BY922,0)</f>
        <v>0</v>
      </c>
      <c r="EU922" s="665">
        <f>IF(DR922&gt;EU918,BZ921-BZ922,0)</f>
        <v>0</v>
      </c>
      <c r="EV922" s="665">
        <f>IF(DR922&gt;EV918,CA921-CA922,0)</f>
        <v>0</v>
      </c>
      <c r="EW922" s="665">
        <f>IF(DR922&gt;EW918,CB921-CB922,0)</f>
        <v>0</v>
      </c>
      <c r="EX922" s="665">
        <f>IF(DR922&gt;EX918,CC921-CC922,0)</f>
        <v>0</v>
      </c>
      <c r="EY922" s="665">
        <f>IF(DR922&gt;EY918,CD921-CD922,0)</f>
        <v>0</v>
      </c>
      <c r="EZ922" s="665">
        <f>IF(DR922&gt;EZ918,CE921-CE922,0)</f>
        <v>0</v>
      </c>
      <c r="FA922" s="665">
        <f>IF(DR922&gt;FA918,CF921-CF922,0)</f>
        <v>0</v>
      </c>
      <c r="FB922" s="665">
        <f>IF(DR922&gt;FB918,CG921-CG922,0)</f>
        <v>0</v>
      </c>
      <c r="FC922" s="665">
        <f>IF(DR922&gt;FC918,CH921-CH922,0)</f>
        <v>0</v>
      </c>
      <c r="FD922" s="665">
        <f>IF(DR922&gt;FD918,CI921-CI922,0)</f>
        <v>0</v>
      </c>
      <c r="FE922" s="665">
        <f>IF(DR922&gt;FE918,CJ921-CJ922,0)</f>
        <v>0</v>
      </c>
      <c r="FF922" s="665">
        <f>IF(DR922&gt;FF918,CK921-CK922,0)</f>
        <v>0</v>
      </c>
      <c r="FG922" s="665">
        <f>IF(DR922&gt;FG918,CL921-CL922,0)</f>
        <v>0</v>
      </c>
      <c r="FH922" s="665">
        <f>IF(DR922&gt;FH918,CM921-CM922,0)</f>
        <v>0</v>
      </c>
      <c r="FI922" s="665">
        <f>IF(DR922&gt;FI918,CN921-CN922,0)</f>
        <v>0</v>
      </c>
      <c r="FJ922" s="665">
        <f>IF(DR922&gt;FJ918,CO921-CO922,0)</f>
        <v>0</v>
      </c>
      <c r="FK922" s="665">
        <f>IF(DR922&gt;FK918,CP921-CP922,0)</f>
        <v>0</v>
      </c>
      <c r="FL922" s="665">
        <f>IF(DR922&gt;FL918,CQ921-CQ922,0)</f>
        <v>0</v>
      </c>
      <c r="FM922" s="665">
        <f>IF(DR922&gt;FM918,CR921-CR922,0)</f>
        <v>0</v>
      </c>
      <c r="FN922" s="665">
        <f>IF(DR922&gt;FN918,CS921-CS922,0)</f>
        <v>0</v>
      </c>
      <c r="FO922" s="665">
        <f>IF(DR922&gt;FO918,CT921-CT922,0)</f>
        <v>0</v>
      </c>
      <c r="FP922" s="665">
        <f>IF(DR922&gt;FP918,CU921-CU922,0)</f>
        <v>0</v>
      </c>
      <c r="FQ922" s="665">
        <f>IF(DR922&gt;FQ918,CV921-CV922,0)</f>
        <v>0</v>
      </c>
      <c r="FR922" s="665">
        <f>IF(DR922&gt;FR918,CW921-CW922,0)</f>
        <v>0</v>
      </c>
      <c r="FS922" s="665">
        <f>IF(DR922&gt;FS918,CX921-CX922,0)</f>
        <v>0</v>
      </c>
      <c r="FT922" s="665">
        <f>IF(DR922&gt;FT918,CY921-CY922,0)</f>
        <v>0</v>
      </c>
      <c r="FU922" s="665">
        <f>IF(DR922&gt;FU918,CZ921-CZ922,0)</f>
        <v>0</v>
      </c>
      <c r="FV922" s="665">
        <f>IF(DR922&gt;FV918,DA921-DA922,0)</f>
        <v>0</v>
      </c>
      <c r="FW922" s="665">
        <f>IF(DR922&gt;FW918,DB921-DB922,0)</f>
        <v>0</v>
      </c>
      <c r="FX922" s="665">
        <f>IF(DR922&gt;FX918,DC921-DC922,0)</f>
        <v>0</v>
      </c>
      <c r="FY922" s="665">
        <f>IF(DR922&gt;FY918,DD921-DD922,0)</f>
        <v>0</v>
      </c>
      <c r="FZ922" s="665">
        <f>IF(DR922&gt;FZ918,DE921-DE922,0)</f>
        <v>0</v>
      </c>
      <c r="GA922" s="665">
        <f>IF(DR922&gt;GA918,DF921-DF922,0)</f>
        <v>0</v>
      </c>
      <c r="GB922" s="665">
        <f>IF(DR922&gt;GB918,DG921-DG922,0)</f>
        <v>0</v>
      </c>
      <c r="GC922" s="665">
        <f>IF(DR922&gt;GC918,DH921-DH922,0)</f>
        <v>0</v>
      </c>
      <c r="GD922" s="665">
        <f>IF(DR922&gt;GD918,DI921-DI922,0)</f>
        <v>0</v>
      </c>
      <c r="GE922" s="665">
        <f>IF(DR922&gt;GE918,DJ921-DJ922,0)</f>
        <v>0</v>
      </c>
      <c r="GF922" s="665">
        <f>IF(DR922&gt;GF918,DK921-DK922,0)</f>
        <v>0</v>
      </c>
      <c r="GG922" s="665">
        <f>IF(DR922&gt;GG918,DL921-DL922,0)</f>
        <v>0</v>
      </c>
      <c r="GH922" s="665">
        <f>IF(DR922&gt;GH918,DM921-DM922,0)</f>
        <v>0</v>
      </c>
      <c r="GI922" s="665">
        <f>IF(DR922&gt;GI918,DN921-DN922,0)</f>
        <v>0</v>
      </c>
      <c r="GJ922" s="665">
        <f>IF(DR922&gt;GJ918,DO921-DO922,0)</f>
        <v>0</v>
      </c>
      <c r="GK922" s="665">
        <f>IF(DR922&gt;GK918,DP921-DP922,0)</f>
        <v>0</v>
      </c>
      <c r="GL922" s="665" t="e">
        <f>SUM(DS922:GK922)+SUM(#REF!)=#REF!</f>
        <v>#REF!</v>
      </c>
      <c r="GM922" s="667"/>
      <c r="GN922" s="749">
        <v>2025</v>
      </c>
      <c r="GO922" s="664" t="e">
        <f>SUMIF(DS919:GK919,GO919,DS922:GK922)</f>
        <v>#REF!</v>
      </c>
      <c r="GP922" s="668" t="e">
        <f>SUMIF(DS919:GK919,GP919,DS922:GK922)</f>
        <v>#N/A</v>
      </c>
      <c r="GQ922" s="668" t="e">
        <f>SUMIF(DS919:GK919,GQ919,DS922:GK922)</f>
        <v>#N/A</v>
      </c>
      <c r="GR922" s="668" t="e">
        <f>SUMIF(DS919:GK919,GR919,DS922:GK922)</f>
        <v>#N/A</v>
      </c>
      <c r="GS922" s="668" t="e">
        <f>SUMIF(DS919:GK919,GS919,DS922:GK922)</f>
        <v>#N/A</v>
      </c>
      <c r="GT922" s="668" t="e">
        <f>SUMIF(DS919:GK919,GT919,DS922:GK922)</f>
        <v>#N/A</v>
      </c>
      <c r="GU922" s="668" t="e">
        <f>SUMIF(DS919:GK919,GU919,DS922:GK922)</f>
        <v>#N/A</v>
      </c>
      <c r="GV922" s="668" t="e">
        <f>SUMIF(DS919:GK919,GV919,DS922:GK922)</f>
        <v>#N/A</v>
      </c>
      <c r="GW922" s="668" t="e">
        <f>SUMIF(DS919:GK919,GW919,DS922:GK922)</f>
        <v>#N/A</v>
      </c>
      <c r="GX922" s="668" t="e">
        <f>SUMIF(DS919:GK919,GX919,DS922:GK922)</f>
        <v>#N/A</v>
      </c>
      <c r="GY922" s="668" t="e">
        <f>SUMIF(DS919:GK919,GY919,DS922:GK922)</f>
        <v>#N/A</v>
      </c>
      <c r="GZ922" s="646" t="e">
        <f>SUM(GO922:GY922)=(#REF!-SUM(#REF!))</f>
        <v>#REF!</v>
      </c>
    </row>
    <row r="923" spans="1:234" hidden="1" x14ac:dyDescent="0.25">
      <c r="A923" s="643" t="s">
        <v>208</v>
      </c>
      <c r="AI923" s="664">
        <v>2026</v>
      </c>
      <c r="AJ923" s="664">
        <v>0</v>
      </c>
      <c r="AK923" s="665">
        <f>IFERROR(#REF!/#REF!,0)</f>
        <v>0</v>
      </c>
      <c r="AL923" s="665">
        <f>IFERROR(#REF!/#REF!,0)</f>
        <v>0</v>
      </c>
      <c r="AM923" s="665">
        <f>IFERROR(#REF!/#REF!,0)</f>
        <v>0</v>
      </c>
      <c r="AN923" s="669">
        <f>IFERROR(#REF!/#REF!,0)</f>
        <v>0</v>
      </c>
      <c r="AO923" s="669">
        <f>IFERROR(#REF!/#REF!,0)</f>
        <v>0</v>
      </c>
      <c r="AP923" s="669">
        <f>IFERROR(#REF!/#REF!,0)</f>
        <v>0</v>
      </c>
      <c r="AQ923" s="669">
        <f>IFERROR(#REF!/#REF!,0)</f>
        <v>0</v>
      </c>
      <c r="AR923" s="669">
        <f>IFERROR(#REF!/#REF!,0)</f>
        <v>0</v>
      </c>
      <c r="AS923" s="669">
        <f>IFERROR(#REF!/#REF!,0)</f>
        <v>0</v>
      </c>
      <c r="AT923" s="669">
        <f>IFERROR(#REF!/#REF!,0)</f>
        <v>0</v>
      </c>
      <c r="AU923" s="666"/>
      <c r="AW923" s="749">
        <v>2026</v>
      </c>
      <c r="AX923" s="665" t="e">
        <f>#REF!</f>
        <v>#REF!</v>
      </c>
      <c r="AY923" s="665" t="e">
        <f>INDEX(AX914:BE915,MATCH(AW923,AV914:AV915,0),MATCH(AY918,AX912:BE912,0))*(INDEX(AK920:AT927,MATCH(AY918,AI920:AI927,0),MATCH(AY919,AK919:AT919,0)))</f>
        <v>#N/A</v>
      </c>
      <c r="AZ923" s="665" t="e">
        <f>INDEX(AX914:BE915,MATCH(AW923,AV914:AV915,0),MATCH(AZ918,AX912:BE912,0))*(INDEX(AK920:AT927,MATCH(AZ918,AI920:AI927,0),MATCH(AZ919,AK919:AT919,0)))</f>
        <v>#N/A</v>
      </c>
      <c r="BA923" s="665" t="e">
        <f>INDEX(AX914:BE915,MATCH(AW923,AV914:AV915,0),MATCH(BA918,AX912:BE912,0))*(INDEX(AK920:AT927,MATCH(BA918,AI920:AI927,0),MATCH(BA919,AK919:AT919,0)))</f>
        <v>#N/A</v>
      </c>
      <c r="BB923" s="665" t="e">
        <f>INDEX(AX914:BE915,MATCH(AW923,AV914:AV915,0),MATCH(BB918,AX912:BE912,0))*(INDEX(AK920:AT927,MATCH(BB918,AI920:AI927,0),MATCH(BB919,AK919:AT919,0)))</f>
        <v>#N/A</v>
      </c>
      <c r="BC923" s="665" t="e">
        <f>INDEX(AX914:BE915,MATCH(AW923,AV914:AV915,0),MATCH(BC918,AX912:BE912,0))*(INDEX(AK920:AT927,MATCH(BC918,AI920:AI927,0),MATCH(BC919,AK919:AT919,0)))</f>
        <v>#N/A</v>
      </c>
      <c r="BD923" s="665" t="e">
        <f>INDEX(AX914:BE915,MATCH(AW923,AV914:AV915,0),MATCH(BD918,AX912:BE912,0))*(INDEX(AK920:AT927,MATCH(BD918,AI920:AI927,0),MATCH(BD919,AK919:AT919,0)))</f>
        <v>#N/A</v>
      </c>
      <c r="BE923" s="665" t="e">
        <f>INDEX(AX914:BE915,MATCH(AW923,AV914:AV915,0),MATCH(BE918,AX912:BE912,0))*(INDEX(AK920:AT927,MATCH(BE918,AI920:AI927,0),MATCH(BE919,AK919:AT919,0)))</f>
        <v>#N/A</v>
      </c>
      <c r="BF923" s="665" t="e">
        <f>INDEX(AX914:BE915,MATCH(AW923,AV914:AV915,0),MATCH(BF918,AX912:BE912,0))*(INDEX(AK920:AT927,MATCH(BF918,AI920:AI927,0),MATCH(BF919,AK919:AT919,0)))</f>
        <v>#N/A</v>
      </c>
      <c r="BG923" s="665" t="e">
        <f>INDEX(AX914:BE915,MATCH(AW923,AV914:AV915,0),MATCH(BG918,AX912:BE912,0))*(INDEX(AK920:AT927,MATCH(BG918,AI920:AI927,0),MATCH(BG919,AK919:AT919,0)))</f>
        <v>#N/A</v>
      </c>
      <c r="BH923" s="665" t="e">
        <f>INDEX(AX914:BE915,MATCH(AW923,AV914:AV915,0),MATCH(BH918,AX912:BE912,0))*(INDEX(AK920:AT927,MATCH(BH918,AI920:AI927,0),MATCH(BH919,AK919:AT919,0)))</f>
        <v>#N/A</v>
      </c>
      <c r="BI923" s="665" t="e">
        <f>INDEX(AX914:BE915,MATCH(AW923,AV914:AV915,0),MATCH(BI918,AX912:BE912,0))*(INDEX(AK920:AT927,MATCH(BI918,AI920:AI927,0),MATCH(BI919,AK919:AT919,0)))</f>
        <v>#N/A</v>
      </c>
      <c r="BJ923" s="665" t="e">
        <f>INDEX(AX914:BE915,MATCH(AW923,AV914:AV915,0),MATCH(BJ918,AX912:BE912,0))*(INDEX(AK920:AT927,MATCH(BJ918,AI920:AI927,0),MATCH(BJ919,AK919:AT919,0)))</f>
        <v>#N/A</v>
      </c>
      <c r="BK923" s="665" t="e">
        <f>INDEX(AX914:BE915,MATCH(AW923,AV914:AV915,0),MATCH(BK918,AX912:BE912,0))*(INDEX(AK920:AT927,MATCH(BK918,AI920:AI927,0),MATCH(BK919,AK919:AT919,0)))</f>
        <v>#N/A</v>
      </c>
      <c r="BL923" s="665" t="e">
        <f>INDEX(AX914:BE915,MATCH(AW923,AV914:AV915,0),MATCH(BL918,AX912:BE912,0))*(INDEX(AK920:AT927,MATCH(BL918,AI920:AI927,0),MATCH(BL919,AK919:AT919,0)))</f>
        <v>#N/A</v>
      </c>
      <c r="BM923" s="665" t="e">
        <f>INDEX(AX914:BE915,MATCH(AW923,AV914:AV915,0),MATCH(BM918,AX912:BE912,0))*(INDEX(AK920:AT927,MATCH(BM918,AI920:AI927,0),MATCH(BM919,AK919:AT919,0)))</f>
        <v>#N/A</v>
      </c>
      <c r="BN923" s="665" t="e">
        <f>INDEX(AX914:BE915,MATCH(AW923,AV914:AV915,0),MATCH(BN918,AX912:BE912,0))*(INDEX(AK920:AT927,MATCH(BN918,AI920:AI927,0),MATCH(BN919,AK919:AT919,0)))</f>
        <v>#N/A</v>
      </c>
      <c r="BO923" s="665" t="e">
        <f>INDEX(AX914:BE915,MATCH(AW923,AV914:AV915,0),MATCH(BO918,AX912:BE912,0))*(INDEX(AK920:AT927,MATCH(BO918,AI920:AI927,0),MATCH(BO919,AK919:AT919,0)))</f>
        <v>#N/A</v>
      </c>
      <c r="BP923" s="665" t="e">
        <f>INDEX(AX914:BE915,MATCH(AW923,AV914:AV915,0),MATCH(BP918,AX912:BE912,0))*(INDEX(AK920:AT927,MATCH(BP918,AI920:AI927,0),MATCH(BP919,AK919:AT919,0)))</f>
        <v>#N/A</v>
      </c>
      <c r="BQ923" s="665" t="e">
        <f>INDEX(AX914:BE915,MATCH(AW923,AV914:AV915,0),MATCH(BQ918,AX912:BE912,0))*(INDEX(AK920:AT927,MATCH(BQ918,AI920:AI927,0),MATCH(BQ919,AK919:AT919,0)))</f>
        <v>#N/A</v>
      </c>
      <c r="BR923" s="665" t="e">
        <f>INDEX(AX914:BE915,MATCH(AW923,AV914:AV915,0),MATCH(BR918,AX912:BE912,0))*(INDEX(AK920:AT927,MATCH(BR918,AI920:AI927,0),MATCH(BR919,AK919:AT919,0)))</f>
        <v>#N/A</v>
      </c>
      <c r="BS923" s="665" t="e">
        <f>INDEX(AX914:BE915,MATCH(AW923,AV914:AV915,0),MATCH(BS918,AX912:BE912,0))*(INDEX(AK920:AT927,MATCH(BS918,AI920:AI927,0),MATCH(BS919,AK919:AT919,0)))</f>
        <v>#N/A</v>
      </c>
      <c r="BT923" s="665" t="e">
        <f>INDEX(AX914:BE915,MATCH(AW923,AV914:AV915,0),MATCH(BT918,AX912:BE912,0))*(INDEX(AK920:AT927,MATCH(BT918,AI920:AI927,0),MATCH(BT919,AK919:AT919,0)))</f>
        <v>#N/A</v>
      </c>
      <c r="BU923" s="665" t="e">
        <f>INDEX(AX914:BE915,MATCH(AW923,AV914:AV915,0),MATCH(BU918,AX912:BE912,0))*(INDEX(AK920:AT927,MATCH(BU918,AI920:AI927,0),MATCH(BU919,AK919:AT919,0)))</f>
        <v>#N/A</v>
      </c>
      <c r="BV923" s="665" t="e">
        <f>INDEX(AX914:BE915,MATCH(AW923,AV914:AV915,0),MATCH(BV918,AX912:BE912,0))*(INDEX(AK920:AT927,MATCH(BV918,AI920:AI927,0),MATCH(BV919,AK919:AT919,0)))</f>
        <v>#N/A</v>
      </c>
      <c r="BW923" s="665" t="e">
        <f>INDEX(AX914:BE915,MATCH(AW923,AV914:AV915,0),MATCH(BW918,AX912:BE912,0))*(INDEX(AK920:AT927,MATCH(BW918,AI920:AI927,0),MATCH(BW919,AK919:AT919,0)))</f>
        <v>#N/A</v>
      </c>
      <c r="BX923" s="665" t="e">
        <f>INDEX(AX914:BE915,MATCH(AW923,AV914:AV915,0),MATCH(BX918,AX912:BE912,0))*(INDEX(AK920:AT927,MATCH(BX918,AI920:AI927,0),MATCH(BX919,AK919:AT919,0)))</f>
        <v>#N/A</v>
      </c>
      <c r="BY923" s="665" t="e">
        <f>INDEX(AX914:BE915,MATCH(AW923,AV914:AV915,0),MATCH(BY918,AX912:BE912,0))*(INDEX(AK920:AT927,MATCH(BY918,AI920:AI927,0),MATCH(BY919,AK919:AT919,0)))</f>
        <v>#N/A</v>
      </c>
      <c r="BZ923" s="665" t="e">
        <f>INDEX(AX914:BE915,MATCH(AW923,AV914:AV915,0),MATCH(BZ918,AX912:BE912,0))*(INDEX(AK920:AT927,MATCH(BZ918,AI920:AI927,0),MATCH(BZ919,AK919:AT919,0)))</f>
        <v>#N/A</v>
      </c>
      <c r="CA923" s="665" t="e">
        <f>INDEX(AX914:BE915,MATCH(AW923,AV914:AV915,0),MATCH(CA918,AX912:BE912,0))*(INDEX(AK920:AT927,MATCH(CA918,AI920:AI927,0),MATCH(CA919,AK919:AT919,0)))</f>
        <v>#N/A</v>
      </c>
      <c r="CB923" s="665" t="e">
        <f>INDEX(AX914:BE915,MATCH(AW923,AV914:AV915,0),MATCH(CB918,AX912:BE912,0))*(INDEX(AK920:AT927,MATCH(CB918,AI920:AI927,0),MATCH(CB919,AK919:AT919,0)))</f>
        <v>#N/A</v>
      </c>
      <c r="CC923" s="665" t="e">
        <f>INDEX(AX914:BE915,MATCH(AW923,AV914:AV915,0),MATCH(CC918,AX912:BE912,0))*(INDEX(AK920:AT927,MATCH(CC918,AI920:AI927,0),MATCH(CC919,AK919:AT919,0)))</f>
        <v>#N/A</v>
      </c>
      <c r="CD923" s="665" t="e">
        <f>INDEX(AX914:BE915,MATCH(AW923,AV914:AV915,0),MATCH(CD918,AX912:BE912,0))*(INDEX(AK920:AT927,MATCH(CD918,AI920:AI927,0),MATCH(CD919,AK919:AT919,0)))</f>
        <v>#N/A</v>
      </c>
      <c r="CE923" s="665" t="e">
        <f>INDEX(AX914:BE915,MATCH(AW923,AV914:AV915,0),MATCH(CE918,AX912:BE912,0))*(INDEX(AK920:AT927,MATCH(CE918,AI920:AI927,0),MATCH(CE919,AK919:AT919,0)))</f>
        <v>#N/A</v>
      </c>
      <c r="CF923" s="665" t="e">
        <f>INDEX(AX914:BE915,MATCH(AW923,AV914:AV915,0),MATCH(CF918,AX912:BE912,0))*(INDEX(AK920:AT927,MATCH(CF918,AI920:AI927,0),MATCH(CF919,AK919:AT919,0)))</f>
        <v>#N/A</v>
      </c>
      <c r="CG923" s="665" t="e">
        <f>INDEX(AX914:BE915,MATCH(AW923,AV914:AV915,0),MATCH(CG918,AX912:BE912,0))*(INDEX(AK920:AT927,MATCH(CG918,AI920:AI927,0),MATCH(CG919,AK919:AT919,0)))</f>
        <v>#N/A</v>
      </c>
      <c r="CH923" s="665" t="e">
        <f>INDEX(AX914:BE915,MATCH(AW923,AV914:AV915,0),MATCH(CH918,AX912:BE912,0))*(INDEX(AK920:AT927,MATCH(CH918,AI920:AI927,0),MATCH(CH919,AK919:AT919,0)))</f>
        <v>#N/A</v>
      </c>
      <c r="CI923" s="665" t="e">
        <f>INDEX(AX914:BE915,MATCH(AW923,AV914:AV915,0),MATCH(CI918,AX912:BE912,0))*(INDEX(AK920:AT927,MATCH(CI918,AI920:AI927,0),MATCH(CI919,AK919:AT919,0)))</f>
        <v>#N/A</v>
      </c>
      <c r="CJ923" s="665" t="e">
        <f>INDEX(AX914:BE915,MATCH(AW923,AV914:AV915,0),MATCH(CJ918,AX912:BE912,0))*(INDEX(AK920:AT927,MATCH(CJ918,AI920:AI927,0),MATCH(CJ919,AK919:AT919,0)))</f>
        <v>#N/A</v>
      </c>
      <c r="CK923" s="665" t="e">
        <f>INDEX(AX914:BE915,MATCH(AW923,AV914:AV915,0),MATCH(CK918,AX912:BE912,0))*(INDEX(AK920:AT927,MATCH(CK918,AI920:AI927,0),MATCH(CK919,AK919:AT919,0)))</f>
        <v>#N/A</v>
      </c>
      <c r="CL923" s="665" t="e">
        <f>INDEX(AX914:BE915,MATCH(AW923,AV914:AV915,0),MATCH(CL918,AX912:BE912,0))*(INDEX(AK920:AT927,MATCH(CL918,AI920:AI927,0),MATCH(CL919,AK919:AT919,0)))</f>
        <v>#N/A</v>
      </c>
      <c r="CM923" s="665" t="e">
        <f>INDEX(AX914:BE915,MATCH(AW923,AV914:AV915,0),MATCH(CM918,AX912:BE912,0))*(INDEX(AK920:AT927,MATCH(CM918,AI920:AI927,0),MATCH(CM919,AK919:AT919,0)))</f>
        <v>#N/A</v>
      </c>
      <c r="CN923" s="665" t="e">
        <f>INDEX(AX914:BE915,MATCH(AW923,AV914:AV915,0),MATCH(CN918,AX912:BE912,0))*(INDEX(AK920:AT927,MATCH(CN918,AI920:AI927,0),MATCH(CN919,AK919:AT919,0)))</f>
        <v>#N/A</v>
      </c>
      <c r="CO923" s="665" t="e">
        <f>INDEX(AX914:BE915,MATCH(AW923,AV914:AV915,0),MATCH(CO918,AX912:BE912,0))*(INDEX(AK920:AT927,MATCH(CO918,AI920:AI927,0),MATCH(CO919,AK919:AT919,0)))</f>
        <v>#N/A</v>
      </c>
      <c r="CP923" s="665" t="e">
        <f>INDEX(AX914:BE915,MATCH(AW923,AV914:AV915,0),MATCH(CP918,AX912:BE912,0))*(INDEX(AK920:AT927,MATCH(CP918,AI920:AI927,0),MATCH(CP919,AK919:AT919,0)))</f>
        <v>#N/A</v>
      </c>
      <c r="CQ923" s="665" t="e">
        <f>INDEX(AX914:BE915,MATCH(AW923,AV914:AV915,0),MATCH(CQ918,AX912:BE912,0))*(INDEX(AK920:AT927,MATCH(CQ918,AI920:AI927,0),MATCH(CQ919,AK919:AT919,0)))</f>
        <v>#N/A</v>
      </c>
      <c r="CR923" s="665" t="e">
        <f>INDEX(AX914:BE915,MATCH(AW923,AV914:AV915,0),MATCH(CR918,AX912:BE912,0))*(INDEX(AK920:AT927,MATCH(CR918,AI920:AI927,0),MATCH(CR919,AK919:AT919,0)))</f>
        <v>#N/A</v>
      </c>
      <c r="CS923" s="665" t="e">
        <f>INDEX(AX914:BE915,MATCH(AW923,AV914:AV915,0),MATCH(CS918,AX912:BE912,0))*(INDEX(AK920:AT927,MATCH(CS918,AI920:AI927,0),MATCH(CS919,AK919:AT919,0)))</f>
        <v>#N/A</v>
      </c>
      <c r="CT923" s="665" t="e">
        <f>INDEX(AX914:BE915,MATCH(AW923,AV914:AV915,0),MATCH(CT918,AX912:BE912,0))*(INDEX(AK920:AT927,MATCH(CT918,AI920:AI927,0),MATCH(CT919,AK919:AT919,0)))</f>
        <v>#N/A</v>
      </c>
      <c r="CU923" s="665" t="e">
        <f>INDEX(AX914:BE915,MATCH(AW923,AV914:AV915,0),MATCH(CU918,AX912:BE912,0))*(INDEX(AK920:AT927,MATCH(CU918,AI920:AI927,0),MATCH(CU919,AK919:AT919,0)))</f>
        <v>#N/A</v>
      </c>
      <c r="CV923" s="665" t="e">
        <f>INDEX(AX914:BE915,MATCH(AW923,AV914:AV915,0),MATCH(CV918,AX912:BE912,0))*(INDEX(AK920:AT927,MATCH(CV918,AI920:AI927,0),MATCH(CV919,AK919:AT919,0)))</f>
        <v>#N/A</v>
      </c>
      <c r="CW923" s="665" t="e">
        <f>INDEX(AX914:BE915,MATCH(AW923,AV914:AV915,0),MATCH(CW918,AX912:BE912,0))*(INDEX(AK920:AT927,MATCH(CW918,AI920:AI927,0),MATCH(CW919,AK919:AT919,0)))</f>
        <v>#N/A</v>
      </c>
      <c r="CX923" s="665" t="e">
        <f>INDEX(AX914:BE915,MATCH(AW923,AV914:AV915,0),MATCH(CX918,AX912:BE912,0))*(INDEX(AK920:AT927,MATCH(CX918,AI920:AI927,0),MATCH(CX919,AK919:AT919,0)))</f>
        <v>#N/A</v>
      </c>
      <c r="CY923" s="665" t="e">
        <f>INDEX(AX914:BE915,MATCH(AW923,AV914:AV915,0),MATCH(CY918,AX912:BE912,0))*(INDEX(AK920:AT927,MATCH(CY918,AI920:AI927,0),MATCH(CY919,AK919:AT919,0)))</f>
        <v>#N/A</v>
      </c>
      <c r="CZ923" s="665" t="e">
        <f>INDEX(AX914:BE915,MATCH(AW923,AV914:AV915,0),MATCH(CZ918,AX912:BE912,0))*(INDEX(AK920:AT927,MATCH(CZ918,AI920:AI927,0),MATCH(CZ919,AK919:AT919,0)))</f>
        <v>#N/A</v>
      </c>
      <c r="DA923" s="665" t="e">
        <f>INDEX(AX914:BE915,MATCH(AW923,AV914:AV915,0),MATCH(DA918,AX912:BE912,0))*(INDEX(AK920:AT927,MATCH(DA918,AI920:AI927,0),MATCH(DA919,AK919:AT919,0)))</f>
        <v>#N/A</v>
      </c>
      <c r="DB923" s="665" t="e">
        <f>INDEX(AX914:BE915,MATCH(AW923,AV914:AV915,0),MATCH(DB918,AX912:BE912,0))*(INDEX(AK920:AT927,MATCH(DB918,AI920:AI927,0),MATCH(DB919,AK919:AT919,0)))</f>
        <v>#N/A</v>
      </c>
      <c r="DC923" s="665" t="e">
        <f>INDEX(AX914:BE915,MATCH(AW923,AV914:AV915,0),MATCH(DC918,AX912:BE912,0))*(INDEX(AK920:AT927,MATCH(DC918,AI920:AI927,0),MATCH(DC919,AK919:AT919,0)))</f>
        <v>#N/A</v>
      </c>
      <c r="DD923" s="665" t="e">
        <f>INDEX(AX914:BE915,MATCH(AW923,AV914:AV915,0),MATCH(DD918,AX912:BE912,0))*(INDEX(AK920:AT927,MATCH(DD918,AI920:AI927,0),MATCH(DD919,AK919:AT919,0)))</f>
        <v>#N/A</v>
      </c>
      <c r="DE923" s="665" t="e">
        <f>INDEX(AX914:BE915,MATCH(AW923,AV914:AV915,0),MATCH(DE918,AX912:BE912,0))*(INDEX(AK920:AT927,MATCH(DE918,AI920:AI927,0),MATCH(DE919,AK919:AT919,0)))</f>
        <v>#N/A</v>
      </c>
      <c r="DF923" s="665" t="e">
        <f>INDEX(AX914:BE915,MATCH(AW923,AV914:AV915,0),MATCH(DF918,AX912:BE912,0))*(INDEX(AK920:AT927,MATCH(DF918,AI920:AI927,0),MATCH(DF919,AK919:AT919,0)))</f>
        <v>#N/A</v>
      </c>
      <c r="DG923" s="665" t="e">
        <f>INDEX(AX914:BE915,MATCH(AW923,AV914:AV915,0),MATCH(DG918,AX912:BE912,0))*(INDEX(AK920:AT927,MATCH(DG918,AI920:AI927,0),MATCH(DG919,AK919:AT919,0)))</f>
        <v>#N/A</v>
      </c>
      <c r="DH923" s="665" t="e">
        <f>INDEX(AX914:BE915,MATCH(AW923,AV914:AV915,0),MATCH(DH918,AX912:BE912,0))*(INDEX(AK920:AT927,MATCH(DH918,AI920:AI927,0),MATCH(DH919,AK919:AT919,0)))</f>
        <v>#N/A</v>
      </c>
      <c r="DI923" s="665" t="e">
        <f>INDEX(AX914:BE915,MATCH(AW923,AV914:AV915,0),MATCH(DI918,AX912:BE912,0))*(INDEX(AK920:AT927,MATCH(DI918,AI920:AI927,0),MATCH(DI919,AK919:AT919,0)))</f>
        <v>#N/A</v>
      </c>
      <c r="DJ923" s="665" t="e">
        <f>INDEX(AX914:BE915,MATCH(AW923,AV914:AV915,0),MATCH(DJ918,AX912:BE912,0))*(INDEX(AK920:AT927,MATCH(DJ918,AI920:AI927,0),MATCH(DJ919,AK919:AT919,0)))</f>
        <v>#N/A</v>
      </c>
      <c r="DK923" s="665" t="e">
        <f>INDEX(AX914:BE915,MATCH(AW923,AV914:AV915,0),MATCH(DK918,AX912:BE912,0))*(INDEX(AK920:AT927,MATCH(DK918,AI920:AI927,0),MATCH(DK919,AK919:AT919,0)))</f>
        <v>#N/A</v>
      </c>
      <c r="DL923" s="665" t="e">
        <f>INDEX(AX914:BE915,MATCH(AW923,AV914:AV915,0),MATCH(DL918,AX912:BE912,0))*(INDEX(AK920:AT927,MATCH(DL918,AI920:AI927,0),MATCH(DL919,AK919:AT919,0)))</f>
        <v>#N/A</v>
      </c>
      <c r="DM923" s="665" t="e">
        <f>INDEX(AX914:BE915,MATCH(AW923,AV914:AV915,0),MATCH(DM918,AX912:BE912,0))*(INDEX(AK920:AT927,MATCH(DM918,AI920:AI927,0),MATCH(DM919,AK919:AT919,0)))</f>
        <v>#N/A</v>
      </c>
      <c r="DN923" s="665" t="e">
        <f>INDEX(AX914:BE915,MATCH(AW923,AV914:AV915,0),MATCH(DN918,AX912:BE912,0))*(INDEX(AK920:AT927,MATCH(DN918,AI920:AI927,0),MATCH(DN919,AK919:AT919,0)))</f>
        <v>#N/A</v>
      </c>
      <c r="DO923" s="665" t="e">
        <f>INDEX(AX914:BE915,MATCH(AW923,AV914:AV915,0),MATCH(DO918,AX912:BE912,0))*(INDEX(AK920:AT927,MATCH(DO918,AI920:AI927,0),MATCH(DO919,AK919:AT919,0)))</f>
        <v>#N/A</v>
      </c>
      <c r="DP923" s="665" t="e">
        <f>INDEX(AX914:BE915,MATCH(AW923,AV914:AV915,0),MATCH(DP918,AX912:BE912,0))*(INDEX(AK920:AT927,MATCH(DP918,AI920:AI927,0),MATCH(DP919,AK919:AT919,0)))</f>
        <v>#N/A</v>
      </c>
      <c r="DQ923" s="643" t="e">
        <f>SUM(AX923:DP923)=#REF!</f>
        <v>#REF!</v>
      </c>
      <c r="DR923" s="749">
        <v>2026</v>
      </c>
      <c r="DS923" s="665" t="e">
        <f>IF(DR923&gt;DS918,AX922-AX923,0)</f>
        <v>#REF!</v>
      </c>
      <c r="DT923" s="665" t="e">
        <f>IF(DR923&gt;DT918,AY922-AY923,0)</f>
        <v>#N/A</v>
      </c>
      <c r="DU923" s="665" t="e">
        <f>IF(DR923&gt;DU918,AZ922-AZ923,0)</f>
        <v>#N/A</v>
      </c>
      <c r="DV923" s="665" t="e">
        <f>IF(DR923&gt;DV918,BA922-BA923,0)</f>
        <v>#N/A</v>
      </c>
      <c r="DW923" s="665" t="e">
        <f>IF(DR923&gt;DW918,BB922-BB923,0)</f>
        <v>#N/A</v>
      </c>
      <c r="DX923" s="665" t="e">
        <f>IF(DR923&gt;DX918,BC922-BC923,0)</f>
        <v>#N/A</v>
      </c>
      <c r="DY923" s="665" t="e">
        <f>IF(DR923&gt;DY918,BD922-BD923,0)</f>
        <v>#N/A</v>
      </c>
      <c r="DZ923" s="665" t="e">
        <f>IF(DR923&gt;DZ918,BE922-BE923,0)</f>
        <v>#N/A</v>
      </c>
      <c r="EA923" s="665" t="e">
        <f>IF(DR923&gt;EA918,BF922-BF923,0)</f>
        <v>#N/A</v>
      </c>
      <c r="EB923" s="665" t="e">
        <f>IF(DR923&gt;EB918,BG922-BG923,0)</f>
        <v>#N/A</v>
      </c>
      <c r="EC923" s="665" t="e">
        <f>IF(DR923&gt;EC918,BH922-BH923,0)</f>
        <v>#N/A</v>
      </c>
      <c r="ED923" s="665" t="e">
        <f>IF(DR923&gt;ED918,BI922-BI923,0)</f>
        <v>#N/A</v>
      </c>
      <c r="EE923" s="665" t="e">
        <f>IF(DR923&gt;EE918,BJ922-BJ923,0)</f>
        <v>#N/A</v>
      </c>
      <c r="EF923" s="665" t="e">
        <f>IF(DR923&gt;EF918,BK922-BK923,0)</f>
        <v>#N/A</v>
      </c>
      <c r="EG923" s="665" t="e">
        <f>IF(DR923&gt;EG918,BL922-BL923,0)</f>
        <v>#N/A</v>
      </c>
      <c r="EH923" s="665" t="e">
        <f>IF(DR923&gt;EH918,BM922-BM923,0)</f>
        <v>#N/A</v>
      </c>
      <c r="EI923" s="665" t="e">
        <f>IF(DR923&gt;EI918,BN922-BN923,0)</f>
        <v>#N/A</v>
      </c>
      <c r="EJ923" s="665" t="e">
        <f>IF(DR923&gt;EJ918,BO922-BO923,0)</f>
        <v>#N/A</v>
      </c>
      <c r="EK923" s="665" t="e">
        <f>IF(DR923&gt;EK918,BP922-BP923,0)</f>
        <v>#N/A</v>
      </c>
      <c r="EL923" s="665" t="e">
        <f>IF(DR923&gt;EL918,BQ922-BQ923,0)</f>
        <v>#N/A</v>
      </c>
      <c r="EM923" s="665" t="e">
        <f>IF(DR923&gt;EM918,BR922-BR923,0)</f>
        <v>#N/A</v>
      </c>
      <c r="EN923" s="665">
        <f>IF(DR923&gt;EN918,BS922-BS923,0)</f>
        <v>0</v>
      </c>
      <c r="EO923" s="665">
        <f>IF(DR923&gt;EO918,BT922-BT923,0)</f>
        <v>0</v>
      </c>
      <c r="EP923" s="665">
        <f>IF(DR923&gt;EP918,BU922-BU923,0)</f>
        <v>0</v>
      </c>
      <c r="EQ923" s="665">
        <f>IF(DR923&gt;EQ918,BV922-BV923,0)</f>
        <v>0</v>
      </c>
      <c r="ER923" s="665">
        <f>IF(DR923&gt;ER918,BW922-BW923,0)</f>
        <v>0</v>
      </c>
      <c r="ES923" s="665">
        <f>IF(DR923&gt;ES918,BX922-BX923,0)</f>
        <v>0</v>
      </c>
      <c r="ET923" s="665">
        <f>IF(DR923&gt;ET918,BY922-BY923,0)</f>
        <v>0</v>
      </c>
      <c r="EU923" s="665">
        <f>IF(DR923&gt;EU918,BZ922-BZ923,0)</f>
        <v>0</v>
      </c>
      <c r="EV923" s="665">
        <f>IF(DR923&gt;EV918,CA922-CA923,0)</f>
        <v>0</v>
      </c>
      <c r="EW923" s="665">
        <f>IF(DR923&gt;EW918,CB922-CB923,0)</f>
        <v>0</v>
      </c>
      <c r="EX923" s="665">
        <f>IF(DR923&gt;EX918,CC922-CC923,0)</f>
        <v>0</v>
      </c>
      <c r="EY923" s="665">
        <f>IF(DR923&gt;EY918,CD922-CD923,0)</f>
        <v>0</v>
      </c>
      <c r="EZ923" s="665">
        <f>IF(DR923&gt;EZ918,CE922-CE923,0)</f>
        <v>0</v>
      </c>
      <c r="FA923" s="665">
        <f>IF(DR923&gt;FA918,CF922-CF923,0)</f>
        <v>0</v>
      </c>
      <c r="FB923" s="665">
        <f>IF(DR923&gt;FB918,CG922-CG923,0)</f>
        <v>0</v>
      </c>
      <c r="FC923" s="665">
        <f>IF(DR923&gt;FC918,CH922-CH923,0)</f>
        <v>0</v>
      </c>
      <c r="FD923" s="665">
        <f>IF(DR923&gt;FD918,CI922-CI923,0)</f>
        <v>0</v>
      </c>
      <c r="FE923" s="665">
        <f>IF(DR923&gt;FE918,CJ922-CJ923,0)</f>
        <v>0</v>
      </c>
      <c r="FF923" s="665">
        <f>IF(DR923&gt;FF918,CK922-CK923,0)</f>
        <v>0</v>
      </c>
      <c r="FG923" s="665">
        <f>IF(DR923&gt;FG918,CL922-CL923,0)</f>
        <v>0</v>
      </c>
      <c r="FH923" s="665">
        <f>IF(DR923&gt;FH918,CM922-CM923,0)</f>
        <v>0</v>
      </c>
      <c r="FI923" s="665">
        <f>IF(DR923&gt;FI918,CN922-CN923,0)</f>
        <v>0</v>
      </c>
      <c r="FJ923" s="665">
        <f>IF(DR923&gt;FJ918,CO922-CO923,0)</f>
        <v>0</v>
      </c>
      <c r="FK923" s="665">
        <f>IF(DR923&gt;FK918,CP922-CP923,0)</f>
        <v>0</v>
      </c>
      <c r="FL923" s="665">
        <f>IF(DR923&gt;FL918,CQ922-CQ923,0)</f>
        <v>0</v>
      </c>
      <c r="FM923" s="665">
        <f>IF(DR923&gt;FM918,CR922-CR923,0)</f>
        <v>0</v>
      </c>
      <c r="FN923" s="665">
        <f>IF(DR923&gt;FN918,CS922-CS923,0)</f>
        <v>0</v>
      </c>
      <c r="FO923" s="665">
        <f>IF(DR923&gt;FO918,CT922-CT923,0)</f>
        <v>0</v>
      </c>
      <c r="FP923" s="665">
        <f>IF(DR923&gt;FP918,CU922-CU923,0)</f>
        <v>0</v>
      </c>
      <c r="FQ923" s="665">
        <f>IF(DR923&gt;FQ918,CV922-CV923,0)</f>
        <v>0</v>
      </c>
      <c r="FR923" s="665">
        <f>IF(DR923&gt;FR918,CW922-CW923,0)</f>
        <v>0</v>
      </c>
      <c r="FS923" s="665">
        <f>IF(DR923&gt;FS918,CX922-CX923,0)</f>
        <v>0</v>
      </c>
      <c r="FT923" s="665">
        <f>IF(DR923&gt;FT918,CY922-CY923,0)</f>
        <v>0</v>
      </c>
      <c r="FU923" s="665">
        <f>IF(DR923&gt;FU918,CZ922-CZ923,0)</f>
        <v>0</v>
      </c>
      <c r="FV923" s="665">
        <f>IF(DR923&gt;FV918,DA922-DA923,0)</f>
        <v>0</v>
      </c>
      <c r="FW923" s="665">
        <f>IF(DR923&gt;FW918,DB922-DB923,0)</f>
        <v>0</v>
      </c>
      <c r="FX923" s="665">
        <f>IF(DR923&gt;FX918,DC922-DC923,0)</f>
        <v>0</v>
      </c>
      <c r="FY923" s="665">
        <f>IF(DR923&gt;FY918,DD922-DD923,0)</f>
        <v>0</v>
      </c>
      <c r="FZ923" s="665">
        <f>IF(DR923&gt;FZ918,DE922-DE923,0)</f>
        <v>0</v>
      </c>
      <c r="GA923" s="665">
        <f>IF(DR923&gt;GA918,DF922-DF923,0)</f>
        <v>0</v>
      </c>
      <c r="GB923" s="665">
        <f>IF(DR923&gt;GB918,DG922-DG923,0)</f>
        <v>0</v>
      </c>
      <c r="GC923" s="665">
        <f>IF(DR923&gt;GC918,DH922-DH923,0)</f>
        <v>0</v>
      </c>
      <c r="GD923" s="665">
        <f>IF(DR923&gt;GD918,DI922-DI923,0)</f>
        <v>0</v>
      </c>
      <c r="GE923" s="665">
        <f>IF(DR923&gt;GE918,DJ922-DJ923,0)</f>
        <v>0</v>
      </c>
      <c r="GF923" s="665">
        <f>IF(DR923&gt;GF918,DK922-DK923,0)</f>
        <v>0</v>
      </c>
      <c r="GG923" s="665">
        <f>IF(DR923&gt;GG918,DL922-DL923,0)</f>
        <v>0</v>
      </c>
      <c r="GH923" s="665">
        <f>IF(DR923&gt;GH918,DM922-DM923,0)</f>
        <v>0</v>
      </c>
      <c r="GI923" s="665">
        <f>IF(DR923&gt;GI918,DN922-DN923,0)</f>
        <v>0</v>
      </c>
      <c r="GJ923" s="665">
        <f>IF(DR923&gt;GJ918,DO922-DO923,0)</f>
        <v>0</v>
      </c>
      <c r="GK923" s="665">
        <f>IF(DR923&gt;GK918,DP922-DP923,0)</f>
        <v>0</v>
      </c>
      <c r="GL923" s="665" t="e">
        <f>SUM(DS923:GK923)+SUM(#REF!)=#REF!</f>
        <v>#REF!</v>
      </c>
      <c r="GM923" s="667"/>
      <c r="GN923" s="749">
        <v>2026</v>
      </c>
      <c r="GO923" s="664" t="e">
        <f>SUMIF(DS919:GK919,GO919,DS923:GK923)</f>
        <v>#REF!</v>
      </c>
      <c r="GP923" s="668" t="e">
        <f>SUMIF(DS919:GK919,GP919,DS923:GK923)</f>
        <v>#N/A</v>
      </c>
      <c r="GQ923" s="668" t="e">
        <f>SUMIF(DS919:GK919,GQ919,DS923:GK923)</f>
        <v>#N/A</v>
      </c>
      <c r="GR923" s="668" t="e">
        <f>SUMIF(DS919:GK919,GR919,DS923:GK923)</f>
        <v>#N/A</v>
      </c>
      <c r="GS923" s="668" t="e">
        <f>SUMIF(DS919:GK919,GS919,DS923:GK923)</f>
        <v>#N/A</v>
      </c>
      <c r="GT923" s="668" t="e">
        <f>SUMIF(DS919:GK919,GT919,DS923:GK923)</f>
        <v>#N/A</v>
      </c>
      <c r="GU923" s="668" t="e">
        <f>SUMIF(DS919:GK919,GU919,DS923:GK923)</f>
        <v>#N/A</v>
      </c>
      <c r="GV923" s="668" t="e">
        <f>SUMIF(DS919:GK919,GV919,DS923:GK923)</f>
        <v>#N/A</v>
      </c>
      <c r="GW923" s="668" t="e">
        <f>SUMIF(DS919:GK919,GW919,DS923:GK923)</f>
        <v>#N/A</v>
      </c>
      <c r="GX923" s="668" t="e">
        <f>SUMIF(DS919:GK919,GX919,DS923:GK923)</f>
        <v>#N/A</v>
      </c>
      <c r="GY923" s="668" t="e">
        <f>SUMIF(DS919:GK919,GY919,DS923:GK923)</f>
        <v>#N/A</v>
      </c>
      <c r="GZ923" s="646" t="e">
        <f>SUM(GO923:GY923)=(#REF!-SUM(#REF!))</f>
        <v>#REF!</v>
      </c>
    </row>
    <row r="924" spans="1:234" hidden="1" x14ac:dyDescent="0.25">
      <c r="A924" s="643" t="s">
        <v>208</v>
      </c>
      <c r="AI924" s="664">
        <v>2027</v>
      </c>
      <c r="AJ924" s="664">
        <v>0</v>
      </c>
      <c r="AK924" s="665">
        <f>IFERROR(#REF!/#REF!,0)</f>
        <v>0</v>
      </c>
      <c r="AL924" s="665">
        <f>IFERROR(#REF!/#REF!,0)</f>
        <v>0</v>
      </c>
      <c r="AM924" s="665">
        <f>IFERROR(#REF!/#REF!,0)</f>
        <v>0</v>
      </c>
      <c r="AN924" s="669">
        <f>IFERROR(#REF!/#REF!,0)</f>
        <v>0</v>
      </c>
      <c r="AO924" s="669">
        <f>IFERROR(#REF!/#REF!,0)</f>
        <v>0</v>
      </c>
      <c r="AP924" s="669">
        <f>IFERROR(#REF!/#REF!,0)</f>
        <v>0</v>
      </c>
      <c r="AQ924" s="669">
        <f>IFERROR(#REF!/#REF!,0)</f>
        <v>0</v>
      </c>
      <c r="AR924" s="669">
        <f>IFERROR(#REF!/#REF!,0)</f>
        <v>0</v>
      </c>
      <c r="AS924" s="669">
        <f>IFERROR(#REF!/#REF!,0)</f>
        <v>0</v>
      </c>
      <c r="AT924" s="669">
        <f>IFERROR(#REF!/#REF!,0)</f>
        <v>0</v>
      </c>
      <c r="AU924" s="666"/>
      <c r="AW924" s="749">
        <v>2027</v>
      </c>
      <c r="AX924" s="665" t="e">
        <f>#REF!</f>
        <v>#REF!</v>
      </c>
      <c r="AY924" s="665" t="e">
        <f>INDEX(AX914:BE915,MATCH(AW924,AV914:AV915,0),MATCH(AY918,AX912:BE912,0))*(INDEX(AK920:AT927,MATCH(AY918,AI920:AI927,0),MATCH(AY919,AK919:AT919,0)))</f>
        <v>#N/A</v>
      </c>
      <c r="AZ924" s="665" t="e">
        <f>INDEX(AX914:BE915,MATCH(AW924,AV914:AV915,0),MATCH(AZ918,AX912:BE912,0))*(INDEX(AK920:AT927,MATCH(AZ918,AI920:AI927,0),MATCH(AZ919,AK919:AT919,0)))</f>
        <v>#N/A</v>
      </c>
      <c r="BA924" s="665" t="e">
        <f>INDEX(AX914:BE915,MATCH(AW924,AV914:AV915,0),MATCH(BA918,AX912:BE912,0))*(INDEX(AK920:AT927,MATCH(BA918,AI920:AI927,0),MATCH(BA919,AK919:AT919,0)))</f>
        <v>#N/A</v>
      </c>
      <c r="BB924" s="665" t="e">
        <f>INDEX(AX914:BE915,MATCH(AW924,AV914:AV915,0),MATCH(BB918,AX912:BE912,0))*(INDEX(AK920:AT927,MATCH(BB918,AI920:AI927,0),MATCH(BB919,AK919:AT919,0)))</f>
        <v>#N/A</v>
      </c>
      <c r="BC924" s="665" t="e">
        <f>INDEX(AX914:BE915,MATCH(AW924,AV914:AV915,0),MATCH(BC918,AX912:BE912,0))*(INDEX(AK920:AT927,MATCH(BC918,AI920:AI927,0),MATCH(BC919,AK919:AT919,0)))</f>
        <v>#N/A</v>
      </c>
      <c r="BD924" s="665" t="e">
        <f>INDEX(AX914:BE915,MATCH(AW924,AV914:AV915,0),MATCH(BD918,AX912:BE912,0))*(INDEX(AK920:AT927,MATCH(BD918,AI920:AI927,0),MATCH(BD919,AK919:AT919,0)))</f>
        <v>#N/A</v>
      </c>
      <c r="BE924" s="665" t="e">
        <f>INDEX(AX914:BE915,MATCH(AW924,AV914:AV915,0),MATCH(BE918,AX912:BE912,0))*(INDEX(AK920:AT927,MATCH(BE918,AI920:AI927,0),MATCH(BE919,AK919:AT919,0)))</f>
        <v>#N/A</v>
      </c>
      <c r="BF924" s="665" t="e">
        <f>INDEX(AX914:BE915,MATCH(AW924,AV914:AV915,0),MATCH(BF918,AX912:BE912,0))*(INDEX(AK920:AT927,MATCH(BF918,AI920:AI927,0),MATCH(BF919,AK919:AT919,0)))</f>
        <v>#N/A</v>
      </c>
      <c r="BG924" s="665" t="e">
        <f>INDEX(AX914:BE915,MATCH(AW924,AV914:AV915,0),MATCH(BG918,AX912:BE912,0))*(INDEX(AK920:AT927,MATCH(BG918,AI920:AI927,0),MATCH(BG919,AK919:AT919,0)))</f>
        <v>#N/A</v>
      </c>
      <c r="BH924" s="665" t="e">
        <f>INDEX(AX914:BE915,MATCH(AW924,AV914:AV915,0),MATCH(BH918,AX912:BE912,0))*(INDEX(AK920:AT927,MATCH(BH918,AI920:AI927,0),MATCH(BH919,AK919:AT919,0)))</f>
        <v>#N/A</v>
      </c>
      <c r="BI924" s="665" t="e">
        <f>INDEX(AX914:BE915,MATCH(AW924,AV914:AV915,0),MATCH(BI918,AX912:BE912,0))*(INDEX(AK920:AT927,MATCH(BI918,AI920:AI927,0),MATCH(BI919,AK919:AT919,0)))</f>
        <v>#N/A</v>
      </c>
      <c r="BJ924" s="665" t="e">
        <f>INDEX(AX914:BE915,MATCH(AW924,AV914:AV915,0),MATCH(BJ918,AX912:BE912,0))*(INDEX(AK920:AT927,MATCH(BJ918,AI920:AI927,0),MATCH(BJ919,AK919:AT919,0)))</f>
        <v>#N/A</v>
      </c>
      <c r="BK924" s="665" t="e">
        <f>INDEX(AX914:BE915,MATCH(AW924,AV914:AV915,0),MATCH(BK918,AX912:BE912,0))*(INDEX(AK920:AT927,MATCH(BK918,AI920:AI927,0),MATCH(BK919,AK919:AT919,0)))</f>
        <v>#N/A</v>
      </c>
      <c r="BL924" s="665" t="e">
        <f>INDEX(AX914:BE915,MATCH(AW924,AV914:AV915,0),MATCH(BL918,AX912:BE912,0))*(INDEX(AK920:AT927,MATCH(BL918,AI920:AI927,0),MATCH(BL919,AK919:AT919,0)))</f>
        <v>#N/A</v>
      </c>
      <c r="BM924" s="665" t="e">
        <f>INDEX(AX914:BE915,MATCH(AW924,AV914:AV915,0),MATCH(BM918,AX912:BE912,0))*(INDEX(AK920:AT927,MATCH(BM918,AI920:AI927,0),MATCH(BM919,AK919:AT919,0)))</f>
        <v>#N/A</v>
      </c>
      <c r="BN924" s="665" t="e">
        <f>INDEX(AX914:BE915,MATCH(AW924,AV914:AV915,0),MATCH(BN918,AX912:BE912,0))*(INDEX(AK920:AT927,MATCH(BN918,AI920:AI927,0),MATCH(BN919,AK919:AT919,0)))</f>
        <v>#N/A</v>
      </c>
      <c r="BO924" s="665" t="e">
        <f>INDEX(AX914:BE915,MATCH(AW924,AV914:AV915,0),MATCH(BO918,AX912:BE912,0))*(INDEX(AK920:AT927,MATCH(BO918,AI920:AI927,0),MATCH(BO919,AK919:AT919,0)))</f>
        <v>#N/A</v>
      </c>
      <c r="BP924" s="665" t="e">
        <f>INDEX(AX914:BE915,MATCH(AW924,AV914:AV915,0),MATCH(BP918,AX912:BE912,0))*(INDEX(AK920:AT927,MATCH(BP918,AI920:AI927,0),MATCH(BP919,AK919:AT919,0)))</f>
        <v>#N/A</v>
      </c>
      <c r="BQ924" s="665" t="e">
        <f>INDEX(AX914:BE915,MATCH(AW924,AV914:AV915,0),MATCH(BQ918,AX912:BE912,0))*(INDEX(AK920:AT927,MATCH(BQ918,AI920:AI927,0),MATCH(BQ919,AK919:AT919,0)))</f>
        <v>#N/A</v>
      </c>
      <c r="BR924" s="665" t="e">
        <f>INDEX(AX914:BE915,MATCH(AW924,AV914:AV915,0),MATCH(BR918,AX912:BE912,0))*(INDEX(AK920:AT927,MATCH(BR918,AI920:AI927,0),MATCH(BR919,AK919:AT919,0)))</f>
        <v>#N/A</v>
      </c>
      <c r="BS924" s="665" t="e">
        <f>INDEX(AX914:BE915,MATCH(AW924,AV914:AV915,0),MATCH(BS918,AX912:BE912,0))*(INDEX(AK920:AT927,MATCH(BS918,AI920:AI927,0),MATCH(BS919,AK919:AT919,0)))</f>
        <v>#N/A</v>
      </c>
      <c r="BT924" s="665" t="e">
        <f>INDEX(AX914:BE915,MATCH(AW924,AV914:AV915,0),MATCH(BT918,AX912:BE912,0))*(INDEX(AK920:AT927,MATCH(BT918,AI920:AI927,0),MATCH(BT919,AK919:AT919,0)))</f>
        <v>#N/A</v>
      </c>
      <c r="BU924" s="665" t="e">
        <f>INDEX(AX914:BE915,MATCH(AW924,AV914:AV915,0),MATCH(BU918,AX912:BE912,0))*(INDEX(AK920:AT927,MATCH(BU918,AI920:AI927,0),MATCH(BU919,AK919:AT919,0)))</f>
        <v>#N/A</v>
      </c>
      <c r="BV924" s="665" t="e">
        <f>INDEX(AX914:BE915,MATCH(AW924,AV914:AV915,0),MATCH(BV918,AX912:BE912,0))*(INDEX(AK920:AT927,MATCH(BV918,AI920:AI927,0),MATCH(BV919,AK919:AT919,0)))</f>
        <v>#N/A</v>
      </c>
      <c r="BW924" s="665" t="e">
        <f>INDEX(AX914:BE915,MATCH(AW924,AV914:AV915,0),MATCH(BW918,AX912:BE912,0))*(INDEX(AK920:AT927,MATCH(BW918,AI920:AI927,0),MATCH(BW919,AK919:AT919,0)))</f>
        <v>#N/A</v>
      </c>
      <c r="BX924" s="665" t="e">
        <f>INDEX(AX914:BE915,MATCH(AW924,AV914:AV915,0),MATCH(BX918,AX912:BE912,0))*(INDEX(AK920:AT927,MATCH(BX918,AI920:AI927,0),MATCH(BX919,AK919:AT919,0)))</f>
        <v>#N/A</v>
      </c>
      <c r="BY924" s="665" t="e">
        <f>INDEX(AX914:BE915,MATCH(AW924,AV914:AV915,0),MATCH(BY918,AX912:BE912,0))*(INDEX(AK920:AT927,MATCH(BY918,AI920:AI927,0),MATCH(BY919,AK919:AT919,0)))</f>
        <v>#N/A</v>
      </c>
      <c r="BZ924" s="665" t="e">
        <f>INDEX(AX914:BE915,MATCH(AW924,AV914:AV915,0),MATCH(BZ918,AX912:BE912,0))*(INDEX(AK920:AT927,MATCH(BZ918,AI920:AI927,0),MATCH(BZ919,AK919:AT919,0)))</f>
        <v>#N/A</v>
      </c>
      <c r="CA924" s="665" t="e">
        <f>INDEX(AX914:BE915,MATCH(AW924,AV914:AV915,0),MATCH(CA918,AX912:BE912,0))*(INDEX(AK920:AT927,MATCH(CA918,AI920:AI927,0),MATCH(CA919,AK919:AT919,0)))</f>
        <v>#N/A</v>
      </c>
      <c r="CB924" s="665" t="e">
        <f>INDEX(AX914:BE915,MATCH(AW924,AV914:AV915,0),MATCH(CB918,AX912:BE912,0))*(INDEX(AK920:AT927,MATCH(CB918,AI920:AI927,0),MATCH(CB919,AK919:AT919,0)))</f>
        <v>#N/A</v>
      </c>
      <c r="CC924" s="665" t="e">
        <f>INDEX(AX914:BE915,MATCH(AW924,AV914:AV915,0),MATCH(CC918,AX912:BE912,0))*(INDEX(AK920:AT927,MATCH(CC918,AI920:AI927,0),MATCH(CC919,AK919:AT919,0)))</f>
        <v>#N/A</v>
      </c>
      <c r="CD924" s="665" t="e">
        <f>INDEX(AX914:BE915,MATCH(AW924,AV914:AV915,0),MATCH(CD918,AX912:BE912,0))*(INDEX(AK920:AT927,MATCH(CD918,AI920:AI927,0),MATCH(CD919,AK919:AT919,0)))</f>
        <v>#N/A</v>
      </c>
      <c r="CE924" s="665" t="e">
        <f>INDEX(AX914:BE915,MATCH(AW924,AV914:AV915,0),MATCH(CE918,AX912:BE912,0))*(INDEX(AK920:AT927,MATCH(CE918,AI920:AI927,0),MATCH(CE919,AK919:AT919,0)))</f>
        <v>#N/A</v>
      </c>
      <c r="CF924" s="665" t="e">
        <f>INDEX(AX914:BE915,MATCH(AW924,AV914:AV915,0),MATCH(CF918,AX912:BE912,0))*(INDEX(AK920:AT927,MATCH(CF918,AI920:AI927,0),MATCH(CF919,AK919:AT919,0)))</f>
        <v>#N/A</v>
      </c>
      <c r="CG924" s="665" t="e">
        <f>INDEX(AX914:BE915,MATCH(AW924,AV914:AV915,0),MATCH(CG918,AX912:BE912,0))*(INDEX(AK920:AT927,MATCH(CG918,AI920:AI927,0),MATCH(CG919,AK919:AT919,0)))</f>
        <v>#N/A</v>
      </c>
      <c r="CH924" s="665" t="e">
        <f>INDEX(AX914:BE915,MATCH(AW924,AV914:AV915,0),MATCH(CH918,AX912:BE912,0))*(INDEX(AK920:AT927,MATCH(CH918,AI920:AI927,0),MATCH(CH919,AK919:AT919,0)))</f>
        <v>#N/A</v>
      </c>
      <c r="CI924" s="665" t="e">
        <f>INDEX(AX914:BE915,MATCH(AW924,AV914:AV915,0),MATCH(CI918,AX912:BE912,0))*(INDEX(AK920:AT927,MATCH(CI918,AI920:AI927,0),MATCH(CI919,AK919:AT919,0)))</f>
        <v>#N/A</v>
      </c>
      <c r="CJ924" s="665" t="e">
        <f>INDEX(AX914:BE915,MATCH(AW924,AV914:AV915,0),MATCH(CJ918,AX912:BE912,0))*(INDEX(AK920:AT927,MATCH(CJ918,AI920:AI927,0),MATCH(CJ919,AK919:AT919,0)))</f>
        <v>#N/A</v>
      </c>
      <c r="CK924" s="665" t="e">
        <f>INDEX(AX914:BE915,MATCH(AW924,AV914:AV915,0),MATCH(CK918,AX912:BE912,0))*(INDEX(AK920:AT927,MATCH(CK918,AI920:AI927,0),MATCH(CK919,AK919:AT919,0)))</f>
        <v>#N/A</v>
      </c>
      <c r="CL924" s="665" t="e">
        <f>INDEX(AX914:BE915,MATCH(AW924,AV914:AV915,0),MATCH(CL918,AX912:BE912,0))*(INDEX(AK920:AT927,MATCH(CL918,AI920:AI927,0),MATCH(CL919,AK919:AT919,0)))</f>
        <v>#N/A</v>
      </c>
      <c r="CM924" s="665" t="e">
        <f>INDEX(AX914:BE915,MATCH(AW924,AV914:AV915,0),MATCH(CM918,AX912:BE912,0))*(INDEX(AK920:AT927,MATCH(CM918,AI920:AI927,0),MATCH(CM919,AK919:AT919,0)))</f>
        <v>#N/A</v>
      </c>
      <c r="CN924" s="665" t="e">
        <f>INDEX(AX914:BE915,MATCH(AW924,AV914:AV915,0),MATCH(CN918,AX912:BE912,0))*(INDEX(AK920:AT927,MATCH(CN918,AI920:AI927,0),MATCH(CN919,AK919:AT919,0)))</f>
        <v>#N/A</v>
      </c>
      <c r="CO924" s="665" t="e">
        <f>INDEX(AX914:BE915,MATCH(AW924,AV914:AV915,0),MATCH(CO918,AX912:BE912,0))*(INDEX(AK920:AT927,MATCH(CO918,AI920:AI927,0),MATCH(CO919,AK919:AT919,0)))</f>
        <v>#N/A</v>
      </c>
      <c r="CP924" s="665" t="e">
        <f>INDEX(AX914:BE915,MATCH(AW924,AV914:AV915,0),MATCH(CP918,AX912:BE912,0))*(INDEX(AK920:AT927,MATCH(CP918,AI920:AI927,0),MATCH(CP919,AK919:AT919,0)))</f>
        <v>#N/A</v>
      </c>
      <c r="CQ924" s="665" t="e">
        <f>INDEX(AX914:BE915,MATCH(AW924,AV914:AV915,0),MATCH(CQ918,AX912:BE912,0))*(INDEX(AK920:AT927,MATCH(CQ918,AI920:AI927,0),MATCH(CQ919,AK919:AT919,0)))</f>
        <v>#N/A</v>
      </c>
      <c r="CR924" s="665" t="e">
        <f>INDEX(AX914:BE915,MATCH(AW924,AV914:AV915,0),MATCH(CR918,AX912:BE912,0))*(INDEX(AK920:AT927,MATCH(CR918,AI920:AI927,0),MATCH(CR919,AK919:AT919,0)))</f>
        <v>#N/A</v>
      </c>
      <c r="CS924" s="665" t="e">
        <f>INDEX(AX914:BE915,MATCH(AW924,AV914:AV915,0),MATCH(CS918,AX912:BE912,0))*(INDEX(AK920:AT927,MATCH(CS918,AI920:AI927,0),MATCH(CS919,AK919:AT919,0)))</f>
        <v>#N/A</v>
      </c>
      <c r="CT924" s="665" t="e">
        <f>INDEX(AX914:BE915,MATCH(AW924,AV914:AV915,0),MATCH(CT918,AX912:BE912,0))*(INDEX(AK920:AT927,MATCH(CT918,AI920:AI927,0),MATCH(CT919,AK919:AT919,0)))</f>
        <v>#N/A</v>
      </c>
      <c r="CU924" s="665" t="e">
        <f>INDEX(AX914:BE915,MATCH(AW924,AV914:AV915,0),MATCH(CU918,AX912:BE912,0))*(INDEX(AK920:AT927,MATCH(CU918,AI920:AI927,0),MATCH(CU919,AK919:AT919,0)))</f>
        <v>#N/A</v>
      </c>
      <c r="CV924" s="665" t="e">
        <f>INDEX(AX914:BE915,MATCH(AW924,AV914:AV915,0),MATCH(CV918,AX912:BE912,0))*(INDEX(AK920:AT927,MATCH(CV918,AI920:AI927,0),MATCH(CV919,AK919:AT919,0)))</f>
        <v>#N/A</v>
      </c>
      <c r="CW924" s="665" t="e">
        <f>INDEX(AX914:BE915,MATCH(AW924,AV914:AV915,0),MATCH(CW918,AX912:BE912,0))*(INDEX(AK920:AT927,MATCH(CW918,AI920:AI927,0),MATCH(CW919,AK919:AT919,0)))</f>
        <v>#N/A</v>
      </c>
      <c r="CX924" s="665" t="e">
        <f>INDEX(AX914:BE915,MATCH(AW924,AV914:AV915,0),MATCH(CX918,AX912:BE912,0))*(INDEX(AK920:AT927,MATCH(CX918,AI920:AI927,0),MATCH(CX919,AK919:AT919,0)))</f>
        <v>#N/A</v>
      </c>
      <c r="CY924" s="665" t="e">
        <f>INDEX(AX914:BE915,MATCH(AW924,AV914:AV915,0),MATCH(CY918,AX912:BE912,0))*(INDEX(AK920:AT927,MATCH(CY918,AI920:AI927,0),MATCH(CY919,AK919:AT919,0)))</f>
        <v>#N/A</v>
      </c>
      <c r="CZ924" s="665" t="e">
        <f>INDEX(AX914:BE915,MATCH(AW924,AV914:AV915,0),MATCH(CZ918,AX912:BE912,0))*(INDEX(AK920:AT927,MATCH(CZ918,AI920:AI927,0),MATCH(CZ919,AK919:AT919,0)))</f>
        <v>#N/A</v>
      </c>
      <c r="DA924" s="665" t="e">
        <f>INDEX(AX914:BE915,MATCH(AW924,AV914:AV915,0),MATCH(DA918,AX912:BE912,0))*(INDEX(AK920:AT927,MATCH(DA918,AI920:AI927,0),MATCH(DA919,AK919:AT919,0)))</f>
        <v>#N/A</v>
      </c>
      <c r="DB924" s="665" t="e">
        <f>INDEX(AX914:BE915,MATCH(AW924,AV914:AV915,0),MATCH(DB918,AX912:BE912,0))*(INDEX(AK920:AT927,MATCH(DB918,AI920:AI927,0),MATCH(DB919,AK919:AT919,0)))</f>
        <v>#N/A</v>
      </c>
      <c r="DC924" s="665" t="e">
        <f>INDEX(AX914:BE915,MATCH(AW924,AV914:AV915,0),MATCH(DC918,AX912:BE912,0))*(INDEX(AK920:AT927,MATCH(DC918,AI920:AI927,0),MATCH(DC919,AK919:AT919,0)))</f>
        <v>#N/A</v>
      </c>
      <c r="DD924" s="665" t="e">
        <f>INDEX(AX914:BE915,MATCH(AW924,AV914:AV915,0),MATCH(DD918,AX912:BE912,0))*(INDEX(AK920:AT927,MATCH(DD918,AI920:AI927,0),MATCH(DD919,AK919:AT919,0)))</f>
        <v>#N/A</v>
      </c>
      <c r="DE924" s="665" t="e">
        <f>INDEX(AX914:BE915,MATCH(AW924,AV914:AV915,0),MATCH(DE918,AX912:BE912,0))*(INDEX(AK920:AT927,MATCH(DE918,AI920:AI927,0),MATCH(DE919,AK919:AT919,0)))</f>
        <v>#N/A</v>
      </c>
      <c r="DF924" s="665" t="e">
        <f>INDEX(AX914:BE915,MATCH(AW924,AV914:AV915,0),MATCH(DF918,AX912:BE912,0))*(INDEX(AK920:AT927,MATCH(DF918,AI920:AI927,0),MATCH(DF919,AK919:AT919,0)))</f>
        <v>#N/A</v>
      </c>
      <c r="DG924" s="665" t="e">
        <f>INDEX(AX914:BE915,MATCH(AW924,AV914:AV915,0),MATCH(DG918,AX912:BE912,0))*(INDEX(AK920:AT927,MATCH(DG918,AI920:AI927,0),MATCH(DG919,AK919:AT919,0)))</f>
        <v>#N/A</v>
      </c>
      <c r="DH924" s="665" t="e">
        <f>INDEX(AX914:BE915,MATCH(AW924,AV914:AV915,0),MATCH(DH918,AX912:BE912,0))*(INDEX(AK920:AT927,MATCH(DH918,AI920:AI927,0),MATCH(DH919,AK919:AT919,0)))</f>
        <v>#N/A</v>
      </c>
      <c r="DI924" s="665" t="e">
        <f>INDEX(AX914:BE915,MATCH(AW924,AV914:AV915,0),MATCH(DI918,AX912:BE912,0))*(INDEX(AK920:AT927,MATCH(DI918,AI920:AI927,0),MATCH(DI919,AK919:AT919,0)))</f>
        <v>#N/A</v>
      </c>
      <c r="DJ924" s="665" t="e">
        <f>INDEX(AX914:BE915,MATCH(AW924,AV914:AV915,0),MATCH(DJ918,AX912:BE912,0))*(INDEX(AK920:AT927,MATCH(DJ918,AI920:AI927,0),MATCH(DJ919,AK919:AT919,0)))</f>
        <v>#N/A</v>
      </c>
      <c r="DK924" s="665" t="e">
        <f>INDEX(AX914:BE915,MATCH(AW924,AV914:AV915,0),MATCH(DK918,AX912:BE912,0))*(INDEX(AK920:AT927,MATCH(DK918,AI920:AI927,0),MATCH(DK919,AK919:AT919,0)))</f>
        <v>#N/A</v>
      </c>
      <c r="DL924" s="665" t="e">
        <f>INDEX(AX914:BE915,MATCH(AW924,AV914:AV915,0),MATCH(DL918,AX912:BE912,0))*(INDEX(AK920:AT927,MATCH(DL918,AI920:AI927,0),MATCH(DL919,AK919:AT919,0)))</f>
        <v>#N/A</v>
      </c>
      <c r="DM924" s="665" t="e">
        <f>INDEX(AX914:BE915,MATCH(AW924,AV914:AV915,0),MATCH(DM918,AX912:BE912,0))*(INDEX(AK920:AT927,MATCH(DM918,AI920:AI927,0),MATCH(DM919,AK919:AT919,0)))</f>
        <v>#N/A</v>
      </c>
      <c r="DN924" s="665" t="e">
        <f>INDEX(AX914:BE915,MATCH(AW924,AV914:AV915,0),MATCH(DN918,AX912:BE912,0))*(INDEX(AK920:AT927,MATCH(DN918,AI920:AI927,0),MATCH(DN919,AK919:AT919,0)))</f>
        <v>#N/A</v>
      </c>
      <c r="DO924" s="665" t="e">
        <f>INDEX(AX914:BE915,MATCH(AW924,AV914:AV915,0),MATCH(DO918,AX912:BE912,0))*(INDEX(AK920:AT927,MATCH(DO918,AI920:AI927,0),MATCH(DO919,AK919:AT919,0)))</f>
        <v>#N/A</v>
      </c>
      <c r="DP924" s="665" t="e">
        <f>INDEX(AX914:BE915,MATCH(AW924,AV914:AV915,0),MATCH(DP918,AX912:BE912,0))*(INDEX(AK920:AT927,MATCH(DP918,AI920:AI927,0),MATCH(DP919,AK919:AT919,0)))</f>
        <v>#N/A</v>
      </c>
      <c r="DQ924" s="643" t="e">
        <f>SUM(AX924:DP924)=#REF!</f>
        <v>#REF!</v>
      </c>
      <c r="DR924" s="749">
        <v>2027</v>
      </c>
      <c r="DS924" s="665" t="e">
        <f>IF(DR924&gt;DS918,AX923-AX924,0)</f>
        <v>#REF!</v>
      </c>
      <c r="DT924" s="665" t="e">
        <f>IF(DR924&gt;DT918,AY923-AY924,0)</f>
        <v>#N/A</v>
      </c>
      <c r="DU924" s="665" t="e">
        <f>IF(DR924&gt;DU918,AZ923-AZ924,0)</f>
        <v>#N/A</v>
      </c>
      <c r="DV924" s="665" t="e">
        <f>IF(DR924&gt;DV918,BA923-BA924,0)</f>
        <v>#N/A</v>
      </c>
      <c r="DW924" s="665" t="e">
        <f>IF(DR924&gt;DW918,BB923-BB924,0)</f>
        <v>#N/A</v>
      </c>
      <c r="DX924" s="665" t="e">
        <f>IF(DR924&gt;DX918,BC923-BC924,0)</f>
        <v>#N/A</v>
      </c>
      <c r="DY924" s="665" t="e">
        <f>IF(DR924&gt;DY918,BD923-BD924,0)</f>
        <v>#N/A</v>
      </c>
      <c r="DZ924" s="665" t="e">
        <f>IF(DR924&gt;DZ918,BE923-BE924,0)</f>
        <v>#N/A</v>
      </c>
      <c r="EA924" s="665" t="e">
        <f>IF(DR924&gt;EA918,BF923-BF924,0)</f>
        <v>#N/A</v>
      </c>
      <c r="EB924" s="665" t="e">
        <f>IF(DR924&gt;EB918,BG923-BG924,0)</f>
        <v>#N/A</v>
      </c>
      <c r="EC924" s="665" t="e">
        <f>IF(DR924&gt;EC918,BH923-BH924,0)</f>
        <v>#N/A</v>
      </c>
      <c r="ED924" s="665" t="e">
        <f>IF(DR924&gt;ED918,BI923-BI924,0)</f>
        <v>#N/A</v>
      </c>
      <c r="EE924" s="665" t="e">
        <f>IF(DR924&gt;EE918,BJ923-BJ924,0)</f>
        <v>#N/A</v>
      </c>
      <c r="EF924" s="665" t="e">
        <f>IF(DR924&gt;EF918,BK923-BK924,0)</f>
        <v>#N/A</v>
      </c>
      <c r="EG924" s="665" t="e">
        <f>IF(DR924&gt;EG918,BL923-BL924,0)</f>
        <v>#N/A</v>
      </c>
      <c r="EH924" s="665" t="e">
        <f>IF(DR924&gt;EH918,BM923-BM924,0)</f>
        <v>#N/A</v>
      </c>
      <c r="EI924" s="665" t="e">
        <f>IF(DR924&gt;EI918,BN923-BN924,0)</f>
        <v>#N/A</v>
      </c>
      <c r="EJ924" s="665" t="e">
        <f>IF(DR924&gt;EJ918,BO923-BO924,0)</f>
        <v>#N/A</v>
      </c>
      <c r="EK924" s="665" t="e">
        <f>IF(DR924&gt;EK918,BP923-BP924,0)</f>
        <v>#N/A</v>
      </c>
      <c r="EL924" s="665" t="e">
        <f>IF(DR924&gt;EL918,BQ923-BQ924,0)</f>
        <v>#N/A</v>
      </c>
      <c r="EM924" s="665" t="e">
        <f>IF(DR924&gt;EM918,BR923-BR924,0)</f>
        <v>#N/A</v>
      </c>
      <c r="EN924" s="665" t="e">
        <f>IF(DR924&gt;EN918,BS923-BS924,0)</f>
        <v>#N/A</v>
      </c>
      <c r="EO924" s="665" t="e">
        <f>IF(DR924&gt;EO918,BT923-BT924,0)</f>
        <v>#N/A</v>
      </c>
      <c r="EP924" s="665" t="e">
        <f>IF(DR924&gt;EP918,BU923-BU924,0)</f>
        <v>#N/A</v>
      </c>
      <c r="EQ924" s="665" t="e">
        <f>IF(DR924&gt;EQ918,BV923-BV924,0)</f>
        <v>#N/A</v>
      </c>
      <c r="ER924" s="665" t="e">
        <f>IF(DR924&gt;ER918,BW923-BW924,0)</f>
        <v>#N/A</v>
      </c>
      <c r="ES924" s="665" t="e">
        <f>IF(DR924&gt;ES918,BX923-BX924,0)</f>
        <v>#N/A</v>
      </c>
      <c r="ET924" s="665" t="e">
        <f>IF(DR924&gt;ET918,BY923-BY924,0)</f>
        <v>#N/A</v>
      </c>
      <c r="EU924" s="665" t="e">
        <f>IF(DR924&gt;EU918,BZ923-BZ924,0)</f>
        <v>#N/A</v>
      </c>
      <c r="EV924" s="665" t="e">
        <f>IF(DR924&gt;EV918,CA923-CA924,0)</f>
        <v>#N/A</v>
      </c>
      <c r="EW924" s="665" t="e">
        <f>IF(DR924&gt;EW918,CB923-CB924,0)</f>
        <v>#N/A</v>
      </c>
      <c r="EX924" s="665">
        <f>IF(DR924&gt;EX918,CC923-CC924,0)</f>
        <v>0</v>
      </c>
      <c r="EY924" s="665">
        <f>IF(DR924&gt;EY918,CD923-CD924,0)</f>
        <v>0</v>
      </c>
      <c r="EZ924" s="665">
        <f>IF(DR924&gt;EZ918,CE923-CE924,0)</f>
        <v>0</v>
      </c>
      <c r="FA924" s="665">
        <f>IF(DR924&gt;FA918,CF923-CF924,0)</f>
        <v>0</v>
      </c>
      <c r="FB924" s="665">
        <f>IF(DR924&gt;FB918,CG923-CG924,0)</f>
        <v>0</v>
      </c>
      <c r="FC924" s="665">
        <f>IF(DR924&gt;FC918,CH923-CH924,0)</f>
        <v>0</v>
      </c>
      <c r="FD924" s="665">
        <f>IF(DR924&gt;FD918,CI923-CI924,0)</f>
        <v>0</v>
      </c>
      <c r="FE924" s="665">
        <f>IF(DR924&gt;FE918,CJ923-CJ924,0)</f>
        <v>0</v>
      </c>
      <c r="FF924" s="665">
        <f>IF(DR924&gt;FF918,CK923-CK924,0)</f>
        <v>0</v>
      </c>
      <c r="FG924" s="665">
        <f>IF(DR924&gt;FG918,CL923-CL924,0)</f>
        <v>0</v>
      </c>
      <c r="FH924" s="665">
        <f>IF(DR924&gt;FH918,CM923-CM924,0)</f>
        <v>0</v>
      </c>
      <c r="FI924" s="665">
        <f>IF(DR924&gt;FI918,CN923-CN924,0)</f>
        <v>0</v>
      </c>
      <c r="FJ924" s="665">
        <f>IF(DR924&gt;FJ918,CO923-CO924,0)</f>
        <v>0</v>
      </c>
      <c r="FK924" s="665">
        <f>IF(DR924&gt;FK918,CP923-CP924,0)</f>
        <v>0</v>
      </c>
      <c r="FL924" s="665">
        <f>IF(DR924&gt;FL918,CQ923-CQ924,0)</f>
        <v>0</v>
      </c>
      <c r="FM924" s="665">
        <f>IF(DR924&gt;FM918,CR923-CR924,0)</f>
        <v>0</v>
      </c>
      <c r="FN924" s="665">
        <f>IF(DR924&gt;FN918,CS923-CS924,0)</f>
        <v>0</v>
      </c>
      <c r="FO924" s="665">
        <f>IF(DR924&gt;FO918,CT923-CT924,0)</f>
        <v>0</v>
      </c>
      <c r="FP924" s="665">
        <f>IF(DR924&gt;FP918,CU923-CU924,0)</f>
        <v>0</v>
      </c>
      <c r="FQ924" s="665">
        <f>IF(DR924&gt;FQ918,CV923-CV924,0)</f>
        <v>0</v>
      </c>
      <c r="FR924" s="665">
        <f>IF(DR924&gt;FR918,CW923-CW924,0)</f>
        <v>0</v>
      </c>
      <c r="FS924" s="665">
        <f>IF(DR924&gt;FS918,CX923-CX924,0)</f>
        <v>0</v>
      </c>
      <c r="FT924" s="665">
        <f>IF(DR924&gt;FT918,CY923-CY924,0)</f>
        <v>0</v>
      </c>
      <c r="FU924" s="665">
        <f>IF(DR924&gt;FU918,CZ923-CZ924,0)</f>
        <v>0</v>
      </c>
      <c r="FV924" s="665">
        <f>IF(DR924&gt;FV918,DA923-DA924,0)</f>
        <v>0</v>
      </c>
      <c r="FW924" s="665">
        <f>IF(DR924&gt;FW918,DB923-DB924,0)</f>
        <v>0</v>
      </c>
      <c r="FX924" s="665">
        <f>IF(DR924&gt;FX918,DC923-DC924,0)</f>
        <v>0</v>
      </c>
      <c r="FY924" s="665">
        <f>IF(DR924&gt;FY918,DD923-DD924,0)</f>
        <v>0</v>
      </c>
      <c r="FZ924" s="665">
        <f>IF(DR924&gt;FZ918,DE923-DE924,0)</f>
        <v>0</v>
      </c>
      <c r="GA924" s="665">
        <f>IF(DR924&gt;GA918,DF923-DF924,0)</f>
        <v>0</v>
      </c>
      <c r="GB924" s="665">
        <f>IF(DR924&gt;GB918,DG923-DG924,0)</f>
        <v>0</v>
      </c>
      <c r="GC924" s="665">
        <f>IF(DR924&gt;GC918,DH923-DH924,0)</f>
        <v>0</v>
      </c>
      <c r="GD924" s="665">
        <f>IF(DR924&gt;GD918,DI923-DI924,0)</f>
        <v>0</v>
      </c>
      <c r="GE924" s="665">
        <f>IF(DR924&gt;GE918,DJ923-DJ924,0)</f>
        <v>0</v>
      </c>
      <c r="GF924" s="665">
        <f>IF(DR924&gt;GF918,DK923-DK924,0)</f>
        <v>0</v>
      </c>
      <c r="GG924" s="665">
        <f>IF(DR924&gt;GG918,DL923-DL924,0)</f>
        <v>0</v>
      </c>
      <c r="GH924" s="665">
        <f>IF(DR924&gt;GH918,DM923-DM924,0)</f>
        <v>0</v>
      </c>
      <c r="GI924" s="665">
        <f>IF(DR924&gt;GI918,DN923-DN924,0)</f>
        <v>0</v>
      </c>
      <c r="GJ924" s="665">
        <f>IF(DR924&gt;GJ918,DO923-DO924,0)</f>
        <v>0</v>
      </c>
      <c r="GK924" s="665">
        <f>IF(DR924&gt;GK918,DP923-DP924,0)</f>
        <v>0</v>
      </c>
      <c r="GL924" s="665" t="e">
        <f>SUM(DS924:GK924)+SUM(#REF!)=#REF!</f>
        <v>#REF!</v>
      </c>
      <c r="GM924" s="667"/>
      <c r="GN924" s="749">
        <v>2027</v>
      </c>
      <c r="GO924" s="664" t="e">
        <f>SUMIF(DS919:GK919,GO919,DS924:GK924)</f>
        <v>#REF!</v>
      </c>
      <c r="GP924" s="668" t="e">
        <f>SUMIF(DS919:GK919,GP919,DS924:GK924)</f>
        <v>#N/A</v>
      </c>
      <c r="GQ924" s="668" t="e">
        <f>SUMIF(DS919:GK919,GQ919,DS924:GK924)</f>
        <v>#N/A</v>
      </c>
      <c r="GR924" s="668" t="e">
        <f>SUMIF(DS919:GK919,GR919,DS924:GK924)</f>
        <v>#N/A</v>
      </c>
      <c r="GS924" s="668" t="e">
        <f>SUMIF(DS919:GK919,GS919,DS924:GK924)</f>
        <v>#N/A</v>
      </c>
      <c r="GT924" s="668" t="e">
        <f>SUMIF(DS919:GK919,GT919,DS924:GK924)</f>
        <v>#N/A</v>
      </c>
      <c r="GU924" s="668" t="e">
        <f>SUMIF(DS919:GK919,GU919,DS924:GK924)</f>
        <v>#N/A</v>
      </c>
      <c r="GV924" s="668" t="e">
        <f>SUMIF(DS919:GK919,GV919,DS924:GK924)</f>
        <v>#N/A</v>
      </c>
      <c r="GW924" s="668" t="e">
        <f>SUMIF(DS919:GK919,GW919,DS924:GK924)</f>
        <v>#N/A</v>
      </c>
      <c r="GX924" s="668" t="e">
        <f>SUMIF(DS919:GK919,GX919,DS924:GK924)</f>
        <v>#N/A</v>
      </c>
      <c r="GY924" s="668" t="e">
        <f>SUMIF(DS919:GK919,GY919,DS924:GK924)</f>
        <v>#N/A</v>
      </c>
      <c r="GZ924" s="646" t="e">
        <f>SUM(GO924:GY924)=(#REF!-SUM(#REF!))</f>
        <v>#REF!</v>
      </c>
    </row>
    <row r="925" spans="1:234" hidden="1" x14ac:dyDescent="0.25">
      <c r="A925" s="643" t="s">
        <v>208</v>
      </c>
      <c r="AI925" s="664">
        <v>2028</v>
      </c>
      <c r="AJ925" s="664">
        <v>0</v>
      </c>
      <c r="AK925" s="665">
        <f>IFERROR(#REF!/#REF!,0)</f>
        <v>0</v>
      </c>
      <c r="AL925" s="665">
        <f>IFERROR(#REF!/#REF!,0)</f>
        <v>0</v>
      </c>
      <c r="AM925" s="665">
        <f>IFERROR(#REF!/#REF!,0)</f>
        <v>0</v>
      </c>
      <c r="AN925" s="669">
        <f>IFERROR(#REF!/#REF!,0)</f>
        <v>0</v>
      </c>
      <c r="AO925" s="669">
        <f>IFERROR(#REF!/#REF!,0)</f>
        <v>0</v>
      </c>
      <c r="AP925" s="669">
        <f>IFERROR(#REF!/#REF!,0)</f>
        <v>0</v>
      </c>
      <c r="AQ925" s="669">
        <f>IFERROR(#REF!/#REF!,0)</f>
        <v>0</v>
      </c>
      <c r="AR925" s="669">
        <f>IFERROR(#REF!/#REF!,0)</f>
        <v>0</v>
      </c>
      <c r="AS925" s="669">
        <f>IFERROR(#REF!/#REF!,0)</f>
        <v>0</v>
      </c>
      <c r="AT925" s="669">
        <f>IFERROR(#REF!/#REF!,0)</f>
        <v>0</v>
      </c>
      <c r="AU925" s="666"/>
      <c r="AW925" s="749">
        <v>2028</v>
      </c>
      <c r="AX925" s="665" t="e">
        <f>#REF!</f>
        <v>#REF!</v>
      </c>
      <c r="AY925" s="665" t="e">
        <f>INDEX(AX914:BE915,MATCH(AW925,AV914:AV915,0),MATCH(AY918,AX912:BE912,0))*(INDEX(AK920:AT927,MATCH(AY918,AI920:AI927,0),MATCH(AY919,AK919:AT919,0)))</f>
        <v>#N/A</v>
      </c>
      <c r="AZ925" s="665" t="e">
        <f>INDEX(AX914:BE915,MATCH(AW925,AV914:AV915,0),MATCH(AZ918,AX912:BE912,0))*(INDEX(AK920:AT927,MATCH(AZ918,AI920:AI927,0),MATCH(AZ919,AK919:AT919,0)))</f>
        <v>#N/A</v>
      </c>
      <c r="BA925" s="665" t="e">
        <f>INDEX(AX914:BE915,MATCH(AW925,AV914:AV915,0),MATCH(BA918,AX912:BE912,0))*(INDEX(AK920:AT927,MATCH(BA918,AI920:AI927,0),MATCH(BA919,AK919:AT919,0)))</f>
        <v>#N/A</v>
      </c>
      <c r="BB925" s="665" t="e">
        <f>INDEX(AX914:BE915,MATCH(AW925,AV914:AV915,0),MATCH(BB918,AX912:BE912,0))*(INDEX(AK920:AT927,MATCH(BB918,AI920:AI927,0),MATCH(BB919,AK919:AT919,0)))</f>
        <v>#N/A</v>
      </c>
      <c r="BC925" s="665" t="e">
        <f>INDEX(AX914:BE915,MATCH(AW925,AV914:AV915,0),MATCH(BC918,AX912:BE912,0))*(INDEX(AK920:AT927,MATCH(BC918,AI920:AI927,0),MATCH(BC919,AK919:AT919,0)))</f>
        <v>#N/A</v>
      </c>
      <c r="BD925" s="665" t="e">
        <f>INDEX(AX914:BE915,MATCH(AW925,AV914:AV915,0),MATCH(BD918,AX912:BE912,0))*(INDEX(AK920:AT927,MATCH(BD918,AI920:AI927,0),MATCH(BD919,AK919:AT919,0)))</f>
        <v>#N/A</v>
      </c>
      <c r="BE925" s="665" t="e">
        <f>INDEX(AX914:BE915,MATCH(AW925,AV914:AV915,0),MATCH(BE918,AX912:BE912,0))*(INDEX(AK920:AT927,MATCH(BE918,AI920:AI927,0),MATCH(BE919,AK919:AT919,0)))</f>
        <v>#N/A</v>
      </c>
      <c r="BF925" s="665" t="e">
        <f>INDEX(AX914:BE915,MATCH(AW925,AV914:AV915,0),MATCH(BF918,AX912:BE912,0))*(INDEX(AK920:AT927,MATCH(BF918,AI920:AI927,0),MATCH(BF919,AK919:AT919,0)))</f>
        <v>#N/A</v>
      </c>
      <c r="BG925" s="665" t="e">
        <f>INDEX(AX914:BE915,MATCH(AW925,AV914:AV915,0),MATCH(BG918,AX912:BE912,0))*(INDEX(AK920:AT927,MATCH(BG918,AI920:AI927,0),MATCH(BG919,AK919:AT919,0)))</f>
        <v>#N/A</v>
      </c>
      <c r="BH925" s="665" t="e">
        <f>INDEX(AX914:BE915,MATCH(AW925,AV914:AV915,0),MATCH(BH918,AX912:BE912,0))*(INDEX(AK920:AT927,MATCH(BH918,AI920:AI927,0),MATCH(BH919,AK919:AT919,0)))</f>
        <v>#N/A</v>
      </c>
      <c r="BI925" s="665" t="e">
        <f>INDEX(AX914:BE915,MATCH(AW925,AV914:AV915,0),MATCH(BI918,AX912:BE912,0))*(INDEX(AK920:AT927,MATCH(BI918,AI920:AI927,0),MATCH(BI919,AK919:AT919,0)))</f>
        <v>#N/A</v>
      </c>
      <c r="BJ925" s="665" t="e">
        <f>INDEX(AX914:BE915,MATCH(AW925,AV914:AV915,0),MATCH(BJ918,AX912:BE912,0))*(INDEX(AK920:AT927,MATCH(BJ918,AI920:AI927,0),MATCH(BJ919,AK919:AT919,0)))</f>
        <v>#N/A</v>
      </c>
      <c r="BK925" s="665" t="e">
        <f>INDEX(AX914:BE915,MATCH(AW925,AV914:AV915,0),MATCH(BK918,AX912:BE912,0))*(INDEX(AK920:AT927,MATCH(BK918,AI920:AI927,0),MATCH(BK919,AK919:AT919,0)))</f>
        <v>#N/A</v>
      </c>
      <c r="BL925" s="665" t="e">
        <f>INDEX(AX914:BE915,MATCH(AW925,AV914:AV915,0),MATCH(BL918,AX912:BE912,0))*(INDEX(AK920:AT927,MATCH(BL918,AI920:AI927,0),MATCH(BL919,AK919:AT919,0)))</f>
        <v>#N/A</v>
      </c>
      <c r="BM925" s="665" t="e">
        <f>INDEX(AX914:BE915,MATCH(AW925,AV914:AV915,0),MATCH(BM918,AX912:BE912,0))*(INDEX(AK920:AT927,MATCH(BM918,AI920:AI927,0),MATCH(BM919,AK919:AT919,0)))</f>
        <v>#N/A</v>
      </c>
      <c r="BN925" s="665" t="e">
        <f>INDEX(AX914:BE915,MATCH(AW925,AV914:AV915,0),MATCH(BN918,AX912:BE912,0))*(INDEX(AK920:AT927,MATCH(BN918,AI920:AI927,0),MATCH(BN919,AK919:AT919,0)))</f>
        <v>#N/A</v>
      </c>
      <c r="BO925" s="665" t="e">
        <f>INDEX(AX914:BE915,MATCH(AW925,AV914:AV915,0),MATCH(BO918,AX912:BE912,0))*(INDEX(AK920:AT927,MATCH(BO918,AI920:AI927,0),MATCH(BO919,AK919:AT919,0)))</f>
        <v>#N/A</v>
      </c>
      <c r="BP925" s="665" t="e">
        <f>INDEX(AX914:BE915,MATCH(AW925,AV914:AV915,0),MATCH(BP918,AX912:BE912,0))*(INDEX(AK920:AT927,MATCH(BP918,AI920:AI927,0),MATCH(BP919,AK919:AT919,0)))</f>
        <v>#N/A</v>
      </c>
      <c r="BQ925" s="665" t="e">
        <f>INDEX(AX914:BE915,MATCH(AW925,AV914:AV915,0),MATCH(BQ918,AX912:BE912,0))*(INDEX(AK920:AT927,MATCH(BQ918,AI920:AI927,0),MATCH(BQ919,AK919:AT919,0)))</f>
        <v>#N/A</v>
      </c>
      <c r="BR925" s="665" t="e">
        <f>INDEX(AX914:BE915,MATCH(AW925,AV914:AV915,0),MATCH(BR918,AX912:BE912,0))*(INDEX(AK920:AT927,MATCH(BR918,AI920:AI927,0),MATCH(BR919,AK919:AT919,0)))</f>
        <v>#N/A</v>
      </c>
      <c r="BS925" s="665" t="e">
        <f>INDEX(AX914:BE915,MATCH(AW925,AV914:AV915,0),MATCH(BS918,AX912:BE912,0))*(INDEX(AK920:AT927,MATCH(BS918,AI920:AI927,0),MATCH(BS919,AK919:AT919,0)))</f>
        <v>#N/A</v>
      </c>
      <c r="BT925" s="665" t="e">
        <f>INDEX(AX914:BE915,MATCH(AW925,AV914:AV915,0),MATCH(BT918,AX912:BE912,0))*(INDEX(AK920:AT927,MATCH(BT918,AI920:AI927,0),MATCH(BT919,AK919:AT919,0)))</f>
        <v>#N/A</v>
      </c>
      <c r="BU925" s="665" t="e">
        <f>INDEX(AX914:BE915,MATCH(AW925,AV914:AV915,0),MATCH(BU918,AX912:BE912,0))*(INDEX(AK920:AT927,MATCH(BU918,AI920:AI927,0),MATCH(BU919,AK919:AT919,0)))</f>
        <v>#N/A</v>
      </c>
      <c r="BV925" s="665" t="e">
        <f>INDEX(AX914:BE915,MATCH(AW925,AV914:AV915,0),MATCH(BV918,AX912:BE912,0))*(INDEX(AK920:AT927,MATCH(BV918,AI920:AI927,0),MATCH(BV919,AK919:AT919,0)))</f>
        <v>#N/A</v>
      </c>
      <c r="BW925" s="665" t="e">
        <f>INDEX(AX914:BE915,MATCH(AW925,AV914:AV915,0),MATCH(BW918,AX912:BE912,0))*(INDEX(AK920:AT927,MATCH(BW918,AI920:AI927,0),MATCH(BW919,AK919:AT919,0)))</f>
        <v>#N/A</v>
      </c>
      <c r="BX925" s="665" t="e">
        <f>INDEX(AX914:BE915,MATCH(AW925,AV914:AV915,0),MATCH(BX918,AX912:BE912,0))*(INDEX(AK920:AT927,MATCH(BX918,AI920:AI927,0),MATCH(BX919,AK919:AT919,0)))</f>
        <v>#N/A</v>
      </c>
      <c r="BY925" s="665" t="e">
        <f>INDEX(AX914:BE915,MATCH(AW925,AV914:AV915,0),MATCH(BY918,AX912:BE912,0))*(INDEX(AK920:AT927,MATCH(BY918,AI920:AI927,0),MATCH(BY919,AK919:AT919,0)))</f>
        <v>#N/A</v>
      </c>
      <c r="BZ925" s="665" t="e">
        <f>INDEX(AX914:BE915,MATCH(AW925,AV914:AV915,0),MATCH(BZ918,AX912:BE912,0))*(INDEX(AK920:AT927,MATCH(BZ918,AI920:AI927,0),MATCH(BZ919,AK919:AT919,0)))</f>
        <v>#N/A</v>
      </c>
      <c r="CA925" s="665" t="e">
        <f>INDEX(AX914:BE915,MATCH(AW925,AV914:AV915,0),MATCH(CA918,AX912:BE912,0))*(INDEX(AK920:AT927,MATCH(CA918,AI920:AI927,0),MATCH(CA919,AK919:AT919,0)))</f>
        <v>#N/A</v>
      </c>
      <c r="CB925" s="665" t="e">
        <f>INDEX(AX914:BE915,MATCH(AW925,AV914:AV915,0),MATCH(CB918,AX912:BE912,0))*(INDEX(AK920:AT927,MATCH(CB918,AI920:AI927,0),MATCH(CB919,AK919:AT919,0)))</f>
        <v>#N/A</v>
      </c>
      <c r="CC925" s="665" t="e">
        <f>INDEX(AX914:BE915,MATCH(AW925,AV914:AV915,0),MATCH(CC918,AX912:BE912,0))*(INDEX(AK920:AT927,MATCH(CC918,AI920:AI927,0),MATCH(CC919,AK919:AT919,0)))</f>
        <v>#N/A</v>
      </c>
      <c r="CD925" s="665" t="e">
        <f>INDEX(AX914:BE915,MATCH(AW925,AV914:AV915,0),MATCH(CD918,AX912:BE912,0))*(INDEX(AK920:AT927,MATCH(CD918,AI920:AI927,0),MATCH(CD919,AK919:AT919,0)))</f>
        <v>#N/A</v>
      </c>
      <c r="CE925" s="665" t="e">
        <f>INDEX(AX914:BE915,MATCH(AW925,AV914:AV915,0),MATCH(CE918,AX912:BE912,0))*(INDEX(AK920:AT927,MATCH(CE918,AI920:AI927,0),MATCH(CE919,AK919:AT919,0)))</f>
        <v>#N/A</v>
      </c>
      <c r="CF925" s="665" t="e">
        <f>INDEX(AX914:BE915,MATCH(AW925,AV914:AV915,0),MATCH(CF918,AX912:BE912,0))*(INDEX(AK920:AT927,MATCH(CF918,AI920:AI927,0),MATCH(CF919,AK919:AT919,0)))</f>
        <v>#N/A</v>
      </c>
      <c r="CG925" s="665" t="e">
        <f>INDEX(AX914:BE915,MATCH(AW925,AV914:AV915,0),MATCH(CG918,AX912:BE912,0))*(INDEX(AK920:AT927,MATCH(CG918,AI920:AI927,0),MATCH(CG919,AK919:AT919,0)))</f>
        <v>#N/A</v>
      </c>
      <c r="CH925" s="665" t="e">
        <f>INDEX(AX914:BE915,MATCH(AW925,AV914:AV915,0),MATCH(CH918,AX912:BE912,0))*(INDEX(AK920:AT927,MATCH(CH918,AI920:AI927,0),MATCH(CH919,AK919:AT919,0)))</f>
        <v>#N/A</v>
      </c>
      <c r="CI925" s="665" t="e">
        <f>INDEX(AX914:BE915,MATCH(AW925,AV914:AV915,0),MATCH(CI918,AX912:BE912,0))*(INDEX(AK920:AT927,MATCH(CI918,AI920:AI927,0),MATCH(CI919,AK919:AT919,0)))</f>
        <v>#N/A</v>
      </c>
      <c r="CJ925" s="665" t="e">
        <f>INDEX(AX914:BE915,MATCH(AW925,AV914:AV915,0),MATCH(CJ918,AX912:BE912,0))*(INDEX(AK920:AT927,MATCH(CJ918,AI920:AI927,0),MATCH(CJ919,AK919:AT919,0)))</f>
        <v>#N/A</v>
      </c>
      <c r="CK925" s="665" t="e">
        <f>INDEX(AX914:BE915,MATCH(AW925,AV914:AV915,0),MATCH(CK918,AX912:BE912,0))*(INDEX(AK920:AT927,MATCH(CK918,AI920:AI927,0),MATCH(CK919,AK919:AT919,0)))</f>
        <v>#N/A</v>
      </c>
      <c r="CL925" s="665" t="e">
        <f>INDEX(AX914:BE915,MATCH(AW925,AV914:AV915,0),MATCH(CL918,AX912:BE912,0))*(INDEX(AK920:AT927,MATCH(CL918,AI920:AI927,0),MATCH(CL919,AK919:AT919,0)))</f>
        <v>#N/A</v>
      </c>
      <c r="CM925" s="665" t="e">
        <f>INDEX(AX914:BE915,MATCH(AW925,AV914:AV915,0),MATCH(CM918,AX912:BE912,0))*(INDEX(AK920:AT927,MATCH(CM918,AI920:AI927,0),MATCH(CM919,AK919:AT919,0)))</f>
        <v>#N/A</v>
      </c>
      <c r="CN925" s="665" t="e">
        <f>INDEX(AX914:BE915,MATCH(AW925,AV914:AV915,0),MATCH(CN918,AX912:BE912,0))*(INDEX(AK920:AT927,MATCH(CN918,AI920:AI927,0),MATCH(CN919,AK919:AT919,0)))</f>
        <v>#N/A</v>
      </c>
      <c r="CO925" s="665" t="e">
        <f>INDEX(AX914:BE915,MATCH(AW925,AV914:AV915,0),MATCH(CO918,AX912:BE912,0))*(INDEX(AK920:AT927,MATCH(CO918,AI920:AI927,0),MATCH(CO919,AK919:AT919,0)))</f>
        <v>#N/A</v>
      </c>
      <c r="CP925" s="665" t="e">
        <f>INDEX(AX914:BE915,MATCH(AW925,AV914:AV915,0),MATCH(CP918,AX912:BE912,0))*(INDEX(AK920:AT927,MATCH(CP918,AI920:AI927,0),MATCH(CP919,AK919:AT919,0)))</f>
        <v>#N/A</v>
      </c>
      <c r="CQ925" s="665" t="e">
        <f>INDEX(AX914:BE915,MATCH(AW925,AV914:AV915,0),MATCH(CQ918,AX912:BE912,0))*(INDEX(AK920:AT927,MATCH(CQ918,AI920:AI927,0),MATCH(CQ919,AK919:AT919,0)))</f>
        <v>#N/A</v>
      </c>
      <c r="CR925" s="665" t="e">
        <f>INDEX(AX914:BE915,MATCH(AW925,AV914:AV915,0),MATCH(CR918,AX912:BE912,0))*(INDEX(AK920:AT927,MATCH(CR918,AI920:AI927,0),MATCH(CR919,AK919:AT919,0)))</f>
        <v>#N/A</v>
      </c>
      <c r="CS925" s="665" t="e">
        <f>INDEX(AX914:BE915,MATCH(AW925,AV914:AV915,0),MATCH(CS918,AX912:BE912,0))*(INDEX(AK920:AT927,MATCH(CS918,AI920:AI927,0),MATCH(CS919,AK919:AT919,0)))</f>
        <v>#N/A</v>
      </c>
      <c r="CT925" s="665" t="e">
        <f>INDEX(AX914:BE915,MATCH(AW925,AV914:AV915,0),MATCH(CT918,AX912:BE912,0))*(INDEX(AK920:AT927,MATCH(CT918,AI920:AI927,0),MATCH(CT919,AK919:AT919,0)))</f>
        <v>#N/A</v>
      </c>
      <c r="CU925" s="665" t="e">
        <f>INDEX(AX914:BE915,MATCH(AW925,AV914:AV915,0),MATCH(CU918,AX912:BE912,0))*(INDEX(AK920:AT927,MATCH(CU918,AI920:AI927,0),MATCH(CU919,AK919:AT919,0)))</f>
        <v>#N/A</v>
      </c>
      <c r="CV925" s="665" t="e">
        <f>INDEX(AX914:BE915,MATCH(AW925,AV914:AV915,0),MATCH(CV918,AX912:BE912,0))*(INDEX(AK920:AT927,MATCH(CV918,AI920:AI927,0),MATCH(CV919,AK919:AT919,0)))</f>
        <v>#N/A</v>
      </c>
      <c r="CW925" s="665" t="e">
        <f>INDEX(AX914:BE915,MATCH(AW925,AV914:AV915,0),MATCH(CW918,AX912:BE912,0))*(INDEX(AK920:AT927,MATCH(CW918,AI920:AI927,0),MATCH(CW919,AK919:AT919,0)))</f>
        <v>#N/A</v>
      </c>
      <c r="CX925" s="665" t="e">
        <f>INDEX(AX914:BE915,MATCH(AW925,AV914:AV915,0),MATCH(CX918,AX912:BE912,0))*(INDEX(AK920:AT927,MATCH(CX918,AI920:AI927,0),MATCH(CX919,AK919:AT919,0)))</f>
        <v>#N/A</v>
      </c>
      <c r="CY925" s="665" t="e">
        <f>INDEX(AX914:BE915,MATCH(AW925,AV914:AV915,0),MATCH(CY918,AX912:BE912,0))*(INDEX(AK920:AT927,MATCH(CY918,AI920:AI927,0),MATCH(CY919,AK919:AT919,0)))</f>
        <v>#N/A</v>
      </c>
      <c r="CZ925" s="665" t="e">
        <f>INDEX(AX914:BE915,MATCH(AW925,AV914:AV915,0),MATCH(CZ918,AX912:BE912,0))*(INDEX(AK920:AT927,MATCH(CZ918,AI920:AI927,0),MATCH(CZ919,AK919:AT919,0)))</f>
        <v>#N/A</v>
      </c>
      <c r="DA925" s="665" t="e">
        <f>INDEX(AX914:BE915,MATCH(AW925,AV914:AV915,0),MATCH(DA918,AX912:BE912,0))*(INDEX(AK920:AT927,MATCH(DA918,AI920:AI927,0),MATCH(DA919,AK919:AT919,0)))</f>
        <v>#N/A</v>
      </c>
      <c r="DB925" s="665" t="e">
        <f>INDEX(AX914:BE915,MATCH(AW925,AV914:AV915,0),MATCH(DB918,AX912:BE912,0))*(INDEX(AK920:AT927,MATCH(DB918,AI920:AI927,0),MATCH(DB919,AK919:AT919,0)))</f>
        <v>#N/A</v>
      </c>
      <c r="DC925" s="665" t="e">
        <f>INDEX(AX914:BE915,MATCH(AW925,AV914:AV915,0),MATCH(DC918,AX912:BE912,0))*(INDEX(AK920:AT927,MATCH(DC918,AI920:AI927,0),MATCH(DC919,AK919:AT919,0)))</f>
        <v>#N/A</v>
      </c>
      <c r="DD925" s="665" t="e">
        <f>INDEX(AX914:BE915,MATCH(AW925,AV914:AV915,0),MATCH(DD918,AX912:BE912,0))*(INDEX(AK920:AT927,MATCH(DD918,AI920:AI927,0),MATCH(DD919,AK919:AT919,0)))</f>
        <v>#N/A</v>
      </c>
      <c r="DE925" s="665" t="e">
        <f>INDEX(AX914:BE915,MATCH(AW925,AV914:AV915,0),MATCH(DE918,AX912:BE912,0))*(INDEX(AK920:AT927,MATCH(DE918,AI920:AI927,0),MATCH(DE919,AK919:AT919,0)))</f>
        <v>#N/A</v>
      </c>
      <c r="DF925" s="665" t="e">
        <f>INDEX(AX914:BE915,MATCH(AW925,AV914:AV915,0),MATCH(DF918,AX912:BE912,0))*(INDEX(AK920:AT927,MATCH(DF918,AI920:AI927,0),MATCH(DF919,AK919:AT919,0)))</f>
        <v>#N/A</v>
      </c>
      <c r="DG925" s="665" t="e">
        <f>INDEX(AX914:BE915,MATCH(AW925,AV914:AV915,0),MATCH(DG918,AX912:BE912,0))*(INDEX(AK920:AT927,MATCH(DG918,AI920:AI927,0),MATCH(DG919,AK919:AT919,0)))</f>
        <v>#N/A</v>
      </c>
      <c r="DH925" s="665" t="e">
        <f>INDEX(AX914:BE915,MATCH(AW925,AV914:AV915,0),MATCH(DH918,AX912:BE912,0))*(INDEX(AK920:AT927,MATCH(DH918,AI920:AI927,0),MATCH(DH919,AK919:AT919,0)))</f>
        <v>#N/A</v>
      </c>
      <c r="DI925" s="665" t="e">
        <f>INDEX(AX914:BE915,MATCH(AW925,AV914:AV915,0),MATCH(DI918,AX912:BE912,0))*(INDEX(AK920:AT927,MATCH(DI918,AI920:AI927,0),MATCH(DI919,AK919:AT919,0)))</f>
        <v>#N/A</v>
      </c>
      <c r="DJ925" s="665" t="e">
        <f>INDEX(AX914:BE915,MATCH(AW925,AV914:AV915,0),MATCH(DJ918,AX912:BE912,0))*(INDEX(AK920:AT927,MATCH(DJ918,AI920:AI927,0),MATCH(DJ919,AK919:AT919,0)))</f>
        <v>#N/A</v>
      </c>
      <c r="DK925" s="665" t="e">
        <f>INDEX(AX914:BE915,MATCH(AW925,AV914:AV915,0),MATCH(DK918,AX912:BE912,0))*(INDEX(AK920:AT927,MATCH(DK918,AI920:AI927,0),MATCH(DK919,AK919:AT919,0)))</f>
        <v>#N/A</v>
      </c>
      <c r="DL925" s="665" t="e">
        <f>INDEX(AX914:BE915,MATCH(AW925,AV914:AV915,0),MATCH(DL918,AX912:BE912,0))*(INDEX(AK920:AT927,MATCH(DL918,AI920:AI927,0),MATCH(DL919,AK919:AT919,0)))</f>
        <v>#N/A</v>
      </c>
      <c r="DM925" s="665" t="e">
        <f>INDEX(AX914:BE915,MATCH(AW925,AV914:AV915,0),MATCH(DM918,AX912:BE912,0))*(INDEX(AK920:AT927,MATCH(DM918,AI920:AI927,0),MATCH(DM919,AK919:AT919,0)))</f>
        <v>#N/A</v>
      </c>
      <c r="DN925" s="665" t="e">
        <f>INDEX(AX914:BE915,MATCH(AW925,AV914:AV915,0),MATCH(DN918,AX912:BE912,0))*(INDEX(AK920:AT927,MATCH(DN918,AI920:AI927,0),MATCH(DN919,AK919:AT919,0)))</f>
        <v>#N/A</v>
      </c>
      <c r="DO925" s="665" t="e">
        <f>INDEX(AX914:BE915,MATCH(AW925,AV914:AV915,0),MATCH(DO918,AX912:BE912,0))*(INDEX(AK920:AT927,MATCH(DO918,AI920:AI927,0),MATCH(DO919,AK919:AT919,0)))</f>
        <v>#N/A</v>
      </c>
      <c r="DP925" s="665" t="e">
        <f>INDEX(AX914:BE915,MATCH(AW925,AV914:AV915,0),MATCH(DP918,AX912:BE912,0))*(INDEX(AK920:AT927,MATCH(DP918,AI920:AI927,0),MATCH(DP919,AK919:AT919,0)))</f>
        <v>#N/A</v>
      </c>
      <c r="DQ925" s="643" t="e">
        <f>SUM(AX925:DP925)=#REF!</f>
        <v>#REF!</v>
      </c>
      <c r="DR925" s="749">
        <v>2028</v>
      </c>
      <c r="DS925" s="665" t="e">
        <f>IF(DR925&gt;DS918,AX924-AX925,0)</f>
        <v>#REF!</v>
      </c>
      <c r="DT925" s="665" t="e">
        <f>IF(DR925&gt;DT918,AY924-AY925,0)</f>
        <v>#N/A</v>
      </c>
      <c r="DU925" s="665" t="e">
        <f>IF(DR925&gt;DU918,AZ924-AZ925,0)</f>
        <v>#N/A</v>
      </c>
      <c r="DV925" s="665" t="e">
        <f>IF(DR925&gt;DV918,BA924-BA925,0)</f>
        <v>#N/A</v>
      </c>
      <c r="DW925" s="665" t="e">
        <f>IF(DR925&gt;DW918,BB924-BB925,0)</f>
        <v>#N/A</v>
      </c>
      <c r="DX925" s="665" t="e">
        <f>IF(DR925&gt;DX918,BC924-BC925,0)</f>
        <v>#N/A</v>
      </c>
      <c r="DY925" s="665" t="e">
        <f>IF(DR925&gt;DY918,BD924-BD925,0)</f>
        <v>#N/A</v>
      </c>
      <c r="DZ925" s="665" t="e">
        <f>IF(DR925&gt;DZ918,BE924-BE925,0)</f>
        <v>#N/A</v>
      </c>
      <c r="EA925" s="665" t="e">
        <f>IF(DR925&gt;EA918,BF924-BF925,0)</f>
        <v>#N/A</v>
      </c>
      <c r="EB925" s="665" t="e">
        <f>IF(DR925&gt;EB918,BG924-BG925,0)</f>
        <v>#N/A</v>
      </c>
      <c r="EC925" s="665" t="e">
        <f>IF(DR925&gt;EC918,BH924-BH925,0)</f>
        <v>#N/A</v>
      </c>
      <c r="ED925" s="665" t="e">
        <f>IF(DR925&gt;ED918,BI924-BI925,0)</f>
        <v>#N/A</v>
      </c>
      <c r="EE925" s="665" t="e">
        <f>IF(DR925&gt;EE918,BJ924-BJ925,0)</f>
        <v>#N/A</v>
      </c>
      <c r="EF925" s="665" t="e">
        <f>IF(DR925&gt;EF918,BK924-BK925,0)</f>
        <v>#N/A</v>
      </c>
      <c r="EG925" s="665" t="e">
        <f>IF(DR925&gt;EG918,BL924-BL925,0)</f>
        <v>#N/A</v>
      </c>
      <c r="EH925" s="665" t="e">
        <f>IF(DR925&gt;EH918,BM924-BM925,0)</f>
        <v>#N/A</v>
      </c>
      <c r="EI925" s="665" t="e">
        <f>IF(DR925&gt;EI918,BN924-BN925,0)</f>
        <v>#N/A</v>
      </c>
      <c r="EJ925" s="665" t="e">
        <f>IF(DR925&gt;EJ918,BO924-BO925,0)</f>
        <v>#N/A</v>
      </c>
      <c r="EK925" s="665" t="e">
        <f>IF(DR925&gt;EK918,BP924-BP925,0)</f>
        <v>#N/A</v>
      </c>
      <c r="EL925" s="665" t="e">
        <f>IF(DR925&gt;EL918,BQ924-BQ925,0)</f>
        <v>#N/A</v>
      </c>
      <c r="EM925" s="665" t="e">
        <f>IF(DR925&gt;EM918,BR924-BR925,0)</f>
        <v>#N/A</v>
      </c>
      <c r="EN925" s="665" t="e">
        <f>IF(DR925&gt;EN918,BS924-BS925,0)</f>
        <v>#N/A</v>
      </c>
      <c r="EO925" s="665" t="e">
        <f>IF(DR925&gt;EO918,BT924-BT925,0)</f>
        <v>#N/A</v>
      </c>
      <c r="EP925" s="665" t="e">
        <f>IF(DR925&gt;EP918,BU924-BU925,0)</f>
        <v>#N/A</v>
      </c>
      <c r="EQ925" s="665" t="e">
        <f>IF(DR925&gt;EQ918,BV924-BV925,0)</f>
        <v>#N/A</v>
      </c>
      <c r="ER925" s="665" t="e">
        <f>IF(DR925&gt;ER918,BW924-BW925,0)</f>
        <v>#N/A</v>
      </c>
      <c r="ES925" s="665" t="e">
        <f>IF(DR925&gt;ES918,BX924-BX925,0)</f>
        <v>#N/A</v>
      </c>
      <c r="ET925" s="665" t="e">
        <f>IF(DR925&gt;ET918,BY924-BY925,0)</f>
        <v>#N/A</v>
      </c>
      <c r="EU925" s="665" t="e">
        <f>IF(DR925&gt;EU918,BZ924-BZ925,0)</f>
        <v>#N/A</v>
      </c>
      <c r="EV925" s="665" t="e">
        <f>IF(DR925&gt;EV918,CA924-CA925,0)</f>
        <v>#N/A</v>
      </c>
      <c r="EW925" s="665" t="e">
        <f>IF(DR925&gt;EW918,CB924-CB925,0)</f>
        <v>#N/A</v>
      </c>
      <c r="EX925" s="665" t="e">
        <f>IF(DR925&gt;EX918,CC924-CC925,0)</f>
        <v>#N/A</v>
      </c>
      <c r="EY925" s="665" t="e">
        <f>IF(DR925&gt;EY918,CD924-CD925,0)</f>
        <v>#N/A</v>
      </c>
      <c r="EZ925" s="665" t="e">
        <f>IF(DR925&gt;EZ918,CE924-CE925,0)</f>
        <v>#N/A</v>
      </c>
      <c r="FA925" s="665" t="e">
        <f>IF(DR925&gt;FA918,CF924-CF925,0)</f>
        <v>#N/A</v>
      </c>
      <c r="FB925" s="665" t="e">
        <f>IF(DR925&gt;FB918,CG924-CG925,0)</f>
        <v>#N/A</v>
      </c>
      <c r="FC925" s="665" t="e">
        <f>IF(DR925&gt;FC918,CH924-CH925,0)</f>
        <v>#N/A</v>
      </c>
      <c r="FD925" s="665" t="e">
        <f>IF(DR925&gt;FD918,CI924-CI925,0)</f>
        <v>#N/A</v>
      </c>
      <c r="FE925" s="665" t="e">
        <f>IF(DR925&gt;FE918,CJ924-CJ925,0)</f>
        <v>#N/A</v>
      </c>
      <c r="FF925" s="665" t="e">
        <f>IF(DR925&gt;FF918,CK924-CK925,0)</f>
        <v>#N/A</v>
      </c>
      <c r="FG925" s="665" t="e">
        <f>IF(DR925&gt;FG918,CL924-CL925,0)</f>
        <v>#N/A</v>
      </c>
      <c r="FH925" s="665">
        <f>IF(DR925&gt;FH918,CM924-CM925,0)</f>
        <v>0</v>
      </c>
      <c r="FI925" s="665">
        <f>IF(DR925&gt;FI918,CN924-CN925,0)</f>
        <v>0</v>
      </c>
      <c r="FJ925" s="665">
        <f>IF(DR925&gt;FJ918,CO924-CO925,0)</f>
        <v>0</v>
      </c>
      <c r="FK925" s="665">
        <f>IF(DR925&gt;FK918,CP924-CP925,0)</f>
        <v>0</v>
      </c>
      <c r="FL925" s="665">
        <f>IF(DR925&gt;FL918,CQ924-CQ925,0)</f>
        <v>0</v>
      </c>
      <c r="FM925" s="665">
        <f>IF(DR925&gt;FM918,CR924-CR925,0)</f>
        <v>0</v>
      </c>
      <c r="FN925" s="665">
        <f>IF(DR925&gt;FN918,CS924-CS925,0)</f>
        <v>0</v>
      </c>
      <c r="FO925" s="665">
        <f>IF(DR925&gt;FO918,CT924-CT925,0)</f>
        <v>0</v>
      </c>
      <c r="FP925" s="665">
        <f>IF(DR925&gt;FP918,CU924-CU925,0)</f>
        <v>0</v>
      </c>
      <c r="FQ925" s="665">
        <f>IF(DR925&gt;FQ918,CV924-CV925,0)</f>
        <v>0</v>
      </c>
      <c r="FR925" s="665">
        <f>IF(DR925&gt;FR918,CW924-CW925,0)</f>
        <v>0</v>
      </c>
      <c r="FS925" s="665">
        <f>IF(DR925&gt;FS918,CX924-CX925,0)</f>
        <v>0</v>
      </c>
      <c r="FT925" s="665">
        <f>IF(DR925&gt;FT918,CY924-CY925,0)</f>
        <v>0</v>
      </c>
      <c r="FU925" s="665">
        <f>IF(DR925&gt;FU918,CZ924-CZ925,0)</f>
        <v>0</v>
      </c>
      <c r="FV925" s="665">
        <f>IF(DR925&gt;FV918,DA924-DA925,0)</f>
        <v>0</v>
      </c>
      <c r="FW925" s="665">
        <f>IF(DR925&gt;FW918,DB924-DB925,0)</f>
        <v>0</v>
      </c>
      <c r="FX925" s="665">
        <f>IF(DR925&gt;FX918,DC924-DC925,0)</f>
        <v>0</v>
      </c>
      <c r="FY925" s="665">
        <f>IF(DR925&gt;FY918,DD924-DD925,0)</f>
        <v>0</v>
      </c>
      <c r="FZ925" s="665">
        <f>IF(DR925&gt;FZ918,DE924-DE925,0)</f>
        <v>0</v>
      </c>
      <c r="GA925" s="665">
        <f>IF(DR925&gt;GA918,DF924-DF925,0)</f>
        <v>0</v>
      </c>
      <c r="GB925" s="665">
        <f>IF(DR925&gt;GB918,DG924-DG925,0)</f>
        <v>0</v>
      </c>
      <c r="GC925" s="665">
        <f>IF(DR925&gt;GC918,DH924-DH925,0)</f>
        <v>0</v>
      </c>
      <c r="GD925" s="665">
        <f>IF(DR925&gt;GD918,DI924-DI925,0)</f>
        <v>0</v>
      </c>
      <c r="GE925" s="665">
        <f>IF(DR925&gt;GE918,DJ924-DJ925,0)</f>
        <v>0</v>
      </c>
      <c r="GF925" s="665">
        <f>IF(DR925&gt;GF918,DK924-DK925,0)</f>
        <v>0</v>
      </c>
      <c r="GG925" s="665">
        <f>IF(DR925&gt;GG918,DL924-DL925,0)</f>
        <v>0</v>
      </c>
      <c r="GH925" s="665">
        <f>IF(DR925&gt;GH918,DM924-DM925,0)</f>
        <v>0</v>
      </c>
      <c r="GI925" s="665">
        <f>IF(DR925&gt;GI918,DN924-DN925,0)</f>
        <v>0</v>
      </c>
      <c r="GJ925" s="665">
        <f>IF(DR925&gt;GJ918,DO924-DO925,0)</f>
        <v>0</v>
      </c>
      <c r="GK925" s="665">
        <f>IF(DR925&gt;GK918,DP924-DP925,0)</f>
        <v>0</v>
      </c>
      <c r="GL925" s="665" t="e">
        <f>SUM(DS925:GK925)+SUM(#REF!)=#REF!</f>
        <v>#REF!</v>
      </c>
      <c r="GM925" s="667"/>
      <c r="GN925" s="749">
        <v>2028</v>
      </c>
      <c r="GO925" s="664" t="e">
        <f>SUMIF(DS919:GK919,GO919,DS925:GK925)</f>
        <v>#REF!</v>
      </c>
      <c r="GP925" s="668" t="e">
        <f>SUMIF(DS919:GK919,GP919,DS925:GK925)</f>
        <v>#N/A</v>
      </c>
      <c r="GQ925" s="668" t="e">
        <f>SUMIF(DS919:GK919,GQ919,DS925:GK925)</f>
        <v>#N/A</v>
      </c>
      <c r="GR925" s="668" t="e">
        <f>SUMIF(DS919:GK919,GR919,DS925:GK925)</f>
        <v>#N/A</v>
      </c>
      <c r="GS925" s="668" t="e">
        <f>SUMIF(DS919:GK919,GS919,DS925:GK925)</f>
        <v>#N/A</v>
      </c>
      <c r="GT925" s="668" t="e">
        <f>SUMIF(DS919:GK919,GT919,DS925:GK925)</f>
        <v>#N/A</v>
      </c>
      <c r="GU925" s="668" t="e">
        <f>SUMIF(DS919:GK919,GU919,DS925:GK925)</f>
        <v>#N/A</v>
      </c>
      <c r="GV925" s="668" t="e">
        <f>SUMIF(DS919:GK919,GV919,DS925:GK925)</f>
        <v>#N/A</v>
      </c>
      <c r="GW925" s="668" t="e">
        <f>SUMIF(DS919:GK919,GW919,DS925:GK925)</f>
        <v>#N/A</v>
      </c>
      <c r="GX925" s="668" t="e">
        <f>SUMIF(DS919:GK919,GX919,DS925:GK925)</f>
        <v>#N/A</v>
      </c>
      <c r="GY925" s="668" t="e">
        <f>SUMIF(DS919:GK919,GY919,DS925:GK925)</f>
        <v>#N/A</v>
      </c>
      <c r="GZ925" s="646" t="e">
        <f>SUM(GO925:GY925)=(#REF!-SUM(#REF!))</f>
        <v>#REF!</v>
      </c>
    </row>
    <row r="926" spans="1:234" ht="15.75" hidden="1" customHeight="1" x14ac:dyDescent="0.25">
      <c r="A926" s="643" t="s">
        <v>208</v>
      </c>
      <c r="AI926" s="664">
        <v>2029</v>
      </c>
      <c r="AJ926" s="664">
        <v>0</v>
      </c>
      <c r="AK926" s="665">
        <f>IFERROR(#REF!/#REF!,0)</f>
        <v>0</v>
      </c>
      <c r="AL926" s="665">
        <f>IFERROR(#REF!/#REF!,0)</f>
        <v>0</v>
      </c>
      <c r="AM926" s="665">
        <f>IFERROR(#REF!/#REF!,0)</f>
        <v>0</v>
      </c>
      <c r="AN926" s="669">
        <f>IFERROR(#REF!/#REF!,0)</f>
        <v>0</v>
      </c>
      <c r="AO926" s="669">
        <f>IFERROR(#REF!/#REF!,0)</f>
        <v>0</v>
      </c>
      <c r="AP926" s="669">
        <f>IFERROR(#REF!/#REF!,0)</f>
        <v>0</v>
      </c>
      <c r="AQ926" s="669">
        <f>IFERROR(#REF!/#REF!,0)</f>
        <v>0</v>
      </c>
      <c r="AR926" s="669">
        <f>IFERROR(#REF!/#REF!,0)</f>
        <v>0</v>
      </c>
      <c r="AS926" s="669">
        <f>IFERROR(#REF!/#REF!,0)</f>
        <v>0</v>
      </c>
      <c r="AT926" s="669">
        <f>IFERROR(#REF!/#REF!,0)</f>
        <v>0</v>
      </c>
      <c r="AU926" s="666"/>
      <c r="AW926" s="749">
        <v>2029</v>
      </c>
      <c r="AX926" s="665" t="e">
        <f>#REF!</f>
        <v>#REF!</v>
      </c>
      <c r="AY926" s="665" t="e">
        <f>INDEX(AX914:BE915,MATCH(AW926,AV914:AV915,0),MATCH(AY918,AX912:BE912,0))*(INDEX(AK920:AT927,MATCH(AY918,AI920:AI927,0),MATCH(AY919,AK919:AT919,0)))</f>
        <v>#N/A</v>
      </c>
      <c r="AZ926" s="665" t="e">
        <f>INDEX(AX914:BE915,MATCH(AW926,AV914:AV915,0),MATCH(AZ918,AX912:BE912,0))*(INDEX(AK920:AT927,MATCH(AZ918,AI920:AI927,0),MATCH(AZ919,AK919:AT919,0)))</f>
        <v>#N/A</v>
      </c>
      <c r="BA926" s="665" t="e">
        <f>INDEX(AX914:BE915,MATCH(AW926,AV914:AV915,0),MATCH(BA918,AX912:BE912,0))*(INDEX(AK920:AT927,MATCH(BA918,AI920:AI927,0),MATCH(BA919,AK919:AT919,0)))</f>
        <v>#N/A</v>
      </c>
      <c r="BB926" s="665" t="e">
        <f>INDEX(AX914:BE915,MATCH(AW926,AV914:AV915,0),MATCH(BB918,AX912:BE912,0))*(INDEX(AK920:AT927,MATCH(BB918,AI920:AI927,0),MATCH(BB919,AK919:AT919,0)))</f>
        <v>#N/A</v>
      </c>
      <c r="BC926" s="665" t="e">
        <f>INDEX(AX914:BE915,MATCH(AW926,AV914:AV915,0),MATCH(BC918,AX912:BE912,0))*(INDEX(AK920:AT927,MATCH(BC918,AI920:AI927,0),MATCH(BC919,AK919:AT919,0)))</f>
        <v>#N/A</v>
      </c>
      <c r="BD926" s="665" t="e">
        <f>INDEX(AX914:BE915,MATCH(AW926,AV914:AV915,0),MATCH(BD918,AX912:BE912,0))*(INDEX(AK920:AT927,MATCH(BD918,AI920:AI927,0),MATCH(BD919,AK919:AT919,0)))</f>
        <v>#N/A</v>
      </c>
      <c r="BE926" s="665" t="e">
        <f>INDEX(AX914:BE915,MATCH(AW926,AV914:AV915,0),MATCH(BE918,AX912:BE912,0))*(INDEX(AK920:AT927,MATCH(BE918,AI920:AI927,0),MATCH(BE919,AK919:AT919,0)))</f>
        <v>#N/A</v>
      </c>
      <c r="BF926" s="665" t="e">
        <f>INDEX(AX914:BE915,MATCH(AW926,AV914:AV915,0),MATCH(BF918,AX912:BE912,0))*(INDEX(AK920:AT927,MATCH(BF918,AI920:AI927,0),MATCH(BF919,AK919:AT919,0)))</f>
        <v>#N/A</v>
      </c>
      <c r="BG926" s="665" t="e">
        <f>INDEX(AX914:BE915,MATCH(AW926,AV914:AV915,0),MATCH(BG918,AX912:BE912,0))*(INDEX(AK920:AT927,MATCH(BG918,AI920:AI927,0),MATCH(BG919,AK919:AT919,0)))</f>
        <v>#N/A</v>
      </c>
      <c r="BH926" s="665" t="e">
        <f>INDEX(AX914:BE915,MATCH(AW926,AV914:AV915,0),MATCH(BH918,AX912:BE912,0))*(INDEX(AK920:AT927,MATCH(BH918,AI920:AI927,0),MATCH(BH919,AK919:AT919,0)))</f>
        <v>#N/A</v>
      </c>
      <c r="BI926" s="665" t="e">
        <f>INDEX(AX914:BE915,MATCH(AW926,AV914:AV915,0),MATCH(BI918,AX912:BE912,0))*(INDEX(AK920:AT927,MATCH(BI918,AI920:AI927,0),MATCH(BI919,AK919:AT919,0)))</f>
        <v>#N/A</v>
      </c>
      <c r="BJ926" s="665" t="e">
        <f>INDEX(AX914:BE915,MATCH(AW926,AV914:AV915,0),MATCH(BJ918,AX912:BE912,0))*(INDEX(AK920:AT927,MATCH(BJ918,AI920:AI927,0),MATCH(BJ919,AK919:AT919,0)))</f>
        <v>#N/A</v>
      </c>
      <c r="BK926" s="665" t="e">
        <f>INDEX(AX914:BE915,MATCH(AW926,AV914:AV915,0),MATCH(BK918,AX912:BE912,0))*(INDEX(AK920:AT927,MATCH(BK918,AI920:AI927,0),MATCH(BK919,AK919:AT919,0)))</f>
        <v>#N/A</v>
      </c>
      <c r="BL926" s="665" t="e">
        <f>INDEX(AX914:BE915,MATCH(AW926,AV914:AV915,0),MATCH(BL918,AX912:BE912,0))*(INDEX(AK920:AT927,MATCH(BL918,AI920:AI927,0),MATCH(BL919,AK919:AT919,0)))</f>
        <v>#N/A</v>
      </c>
      <c r="BM926" s="665" t="e">
        <f>INDEX(AX914:BE915,MATCH(AW926,AV914:AV915,0),MATCH(BM918,AX912:BE912,0))*(INDEX(AK920:AT927,MATCH(BM918,AI920:AI927,0),MATCH(BM919,AK919:AT919,0)))</f>
        <v>#N/A</v>
      </c>
      <c r="BN926" s="665" t="e">
        <f>INDEX(AX914:BE915,MATCH(AW926,AV914:AV915,0),MATCH(BN918,AX912:BE912,0))*(INDEX(AK920:AT927,MATCH(BN918,AI920:AI927,0),MATCH(BN919,AK919:AT919,0)))</f>
        <v>#N/A</v>
      </c>
      <c r="BO926" s="665" t="e">
        <f>INDEX(AX914:BE915,MATCH(AW926,AV914:AV915,0),MATCH(BO918,AX912:BE912,0))*(INDEX(AK920:AT927,MATCH(BO918,AI920:AI927,0),MATCH(BO919,AK919:AT919,0)))</f>
        <v>#N/A</v>
      </c>
      <c r="BP926" s="665" t="e">
        <f>INDEX(AX914:BE915,MATCH(AW926,AV914:AV915,0),MATCH(BP918,AX912:BE912,0))*(INDEX(AK920:AT927,MATCH(BP918,AI920:AI927,0),MATCH(BP919,AK919:AT919,0)))</f>
        <v>#N/A</v>
      </c>
      <c r="BQ926" s="665" t="e">
        <f>INDEX(AX914:BE915,MATCH(AW926,AV914:AV915,0),MATCH(BQ918,AX912:BE912,0))*(INDEX(AK920:AT927,MATCH(BQ918,AI920:AI927,0),MATCH(BQ919,AK919:AT919,0)))</f>
        <v>#N/A</v>
      </c>
      <c r="BR926" s="665" t="e">
        <f>INDEX(AX914:BE915,MATCH(AW926,AV914:AV915,0),MATCH(BR918,AX912:BE912,0))*(INDEX(AK920:AT927,MATCH(BR918,AI920:AI927,0),MATCH(BR919,AK919:AT919,0)))</f>
        <v>#N/A</v>
      </c>
      <c r="BS926" s="665" t="e">
        <f>INDEX(AX914:BE915,MATCH(AW926,AV914:AV915,0),MATCH(BS918,AX912:BE912,0))*(INDEX(AK920:AT927,MATCH(BS918,AI920:AI927,0),MATCH(BS919,AK919:AT919,0)))</f>
        <v>#N/A</v>
      </c>
      <c r="BT926" s="665" t="e">
        <f>INDEX(AX914:BE915,MATCH(AW926,AV914:AV915,0),MATCH(BT918,AX912:BE912,0))*(INDEX(AK920:AT927,MATCH(BT918,AI920:AI927,0),MATCH(BT919,AK919:AT919,0)))</f>
        <v>#N/A</v>
      </c>
      <c r="BU926" s="665" t="e">
        <f>INDEX(AX914:BE915,MATCH(AW926,AV914:AV915,0),MATCH(BU918,AX912:BE912,0))*(INDEX(AK920:AT927,MATCH(BU918,AI920:AI927,0),MATCH(BU919,AK919:AT919,0)))</f>
        <v>#N/A</v>
      </c>
      <c r="BV926" s="665" t="e">
        <f>INDEX(AX914:BE915,MATCH(AW926,AV914:AV915,0),MATCH(BV918,AX912:BE912,0))*(INDEX(AK920:AT927,MATCH(BV918,AI920:AI927,0),MATCH(BV919,AK919:AT919,0)))</f>
        <v>#N/A</v>
      </c>
      <c r="BW926" s="665" t="e">
        <f>INDEX(AX914:BE915,MATCH(AW926,AV914:AV915,0),MATCH(BW918,AX912:BE912,0))*(INDEX(AK920:AT927,MATCH(BW918,AI920:AI927,0),MATCH(BW919,AK919:AT919,0)))</f>
        <v>#N/A</v>
      </c>
      <c r="BX926" s="665" t="e">
        <f>INDEX(AX914:BE915,MATCH(AW926,AV914:AV915,0),MATCH(BX918,AX912:BE912,0))*(INDEX(AK920:AT927,MATCH(BX918,AI920:AI927,0),MATCH(BX919,AK919:AT919,0)))</f>
        <v>#N/A</v>
      </c>
      <c r="BY926" s="665" t="e">
        <f>INDEX(AX914:BE915,MATCH(AW926,AV914:AV915,0),MATCH(BY918,AX912:BE912,0))*(INDEX(AK920:AT927,MATCH(BY918,AI920:AI927,0),MATCH(BY919,AK919:AT919,0)))</f>
        <v>#N/A</v>
      </c>
      <c r="BZ926" s="665" t="e">
        <f>INDEX(AX914:BE915,MATCH(AW926,AV914:AV915,0),MATCH(BZ918,AX912:BE912,0))*(INDEX(AK920:AT927,MATCH(BZ918,AI920:AI927,0),MATCH(BZ919,AK919:AT919,0)))</f>
        <v>#N/A</v>
      </c>
      <c r="CA926" s="665" t="e">
        <f>INDEX(AX914:BE915,MATCH(AW926,AV914:AV915,0),MATCH(CA918,AX912:BE912,0))*(INDEX(AK920:AT927,MATCH(CA918,AI920:AI927,0),MATCH(CA919,AK919:AT919,0)))</f>
        <v>#N/A</v>
      </c>
      <c r="CB926" s="665" t="e">
        <f>INDEX(AX914:BE915,MATCH(AW926,AV914:AV915,0),MATCH(CB918,AX912:BE912,0))*(INDEX(AK920:AT927,MATCH(CB918,AI920:AI927,0),MATCH(CB919,AK919:AT919,0)))</f>
        <v>#N/A</v>
      </c>
      <c r="CC926" s="665" t="e">
        <f>INDEX(AX914:BE915,MATCH(AW926,AV914:AV915,0),MATCH(CC918,AX912:BE912,0))*(INDEX(AK920:AT927,MATCH(CC918,AI920:AI927,0),MATCH(CC919,AK919:AT919,0)))</f>
        <v>#N/A</v>
      </c>
      <c r="CD926" s="665" t="e">
        <f>INDEX(AX914:BE915,MATCH(AW926,AV914:AV915,0),MATCH(CD918,AX912:BE912,0))*(INDEX(AK920:AT927,MATCH(CD918,AI920:AI927,0),MATCH(CD919,AK919:AT919,0)))</f>
        <v>#N/A</v>
      </c>
      <c r="CE926" s="665" t="e">
        <f>INDEX(AX914:BE915,MATCH(AW926,AV914:AV915,0),MATCH(CE918,AX912:BE912,0))*(INDEX(AK920:AT927,MATCH(CE918,AI920:AI927,0),MATCH(CE919,AK919:AT919,0)))</f>
        <v>#N/A</v>
      </c>
      <c r="CF926" s="665" t="e">
        <f>INDEX(AX914:BE915,MATCH(AW926,AV914:AV915,0),MATCH(CF918,AX912:BE912,0))*(INDEX(AK920:AT927,MATCH(CF918,AI920:AI927,0),MATCH(CF919,AK919:AT919,0)))</f>
        <v>#N/A</v>
      </c>
      <c r="CG926" s="665" t="e">
        <f>INDEX(AX914:BE915,MATCH(AW926,AV914:AV915,0),MATCH(CG918,AX912:BE912,0))*(INDEX(AK920:AT927,MATCH(CG918,AI920:AI927,0),MATCH(CG919,AK919:AT919,0)))</f>
        <v>#N/A</v>
      </c>
      <c r="CH926" s="665" t="e">
        <f>INDEX(AX914:BE915,MATCH(AW926,AV914:AV915,0),MATCH(CH918,AX912:BE912,0))*(INDEX(AK920:AT927,MATCH(CH918,AI920:AI927,0),MATCH(CH919,AK919:AT919,0)))</f>
        <v>#N/A</v>
      </c>
      <c r="CI926" s="665" t="e">
        <f>INDEX(AX914:BE915,MATCH(AW926,AV914:AV915,0),MATCH(CI918,AX912:BE912,0))*(INDEX(AK920:AT927,MATCH(CI918,AI920:AI927,0),MATCH(CI919,AK919:AT919,0)))</f>
        <v>#N/A</v>
      </c>
      <c r="CJ926" s="665" t="e">
        <f>INDEX(AX914:BE915,MATCH(AW926,AV914:AV915,0),MATCH(CJ918,AX912:BE912,0))*(INDEX(AK920:AT927,MATCH(CJ918,AI920:AI927,0),MATCH(CJ919,AK919:AT919,0)))</f>
        <v>#N/A</v>
      </c>
      <c r="CK926" s="665" t="e">
        <f>INDEX(AX914:BE915,MATCH(AW926,AV914:AV915,0),MATCH(CK918,AX912:BE912,0))*(INDEX(AK920:AT927,MATCH(CK918,AI920:AI927,0),MATCH(CK919,AK919:AT919,0)))</f>
        <v>#N/A</v>
      </c>
      <c r="CL926" s="665" t="e">
        <f>INDEX(AX914:BE915,MATCH(AW926,AV914:AV915,0),MATCH(CL918,AX912:BE912,0))*(INDEX(AK920:AT927,MATCH(CL918,AI920:AI927,0),MATCH(CL919,AK919:AT919,0)))</f>
        <v>#N/A</v>
      </c>
      <c r="CM926" s="665" t="e">
        <f>INDEX(AX914:BE915,MATCH(AW926,AV914:AV915,0),MATCH(CM918,AX912:BE912,0))*(INDEX(AK920:AT927,MATCH(CM918,AI920:AI927,0),MATCH(CM919,AK919:AT919,0)))</f>
        <v>#N/A</v>
      </c>
      <c r="CN926" s="665" t="e">
        <f>INDEX(AX914:BE915,MATCH(AW926,AV914:AV915,0),MATCH(CN918,AX912:BE912,0))*(INDEX(AK920:AT927,MATCH(CN918,AI920:AI927,0),MATCH(CN919,AK919:AT919,0)))</f>
        <v>#N/A</v>
      </c>
      <c r="CO926" s="665" t="e">
        <f>INDEX(AX914:BE915,MATCH(AW926,AV914:AV915,0),MATCH(CO918,AX912:BE912,0))*(INDEX(AK920:AT927,MATCH(CO918,AI920:AI927,0),MATCH(CO919,AK919:AT919,0)))</f>
        <v>#N/A</v>
      </c>
      <c r="CP926" s="665" t="e">
        <f>INDEX(AX914:BE915,MATCH(AW926,AV914:AV915,0),MATCH(CP918,AX912:BE912,0))*(INDEX(AK920:AT927,MATCH(CP918,AI920:AI927,0),MATCH(CP919,AK919:AT919,0)))</f>
        <v>#N/A</v>
      </c>
      <c r="CQ926" s="665" t="e">
        <f>INDEX(AX914:BE915,MATCH(AW926,AV914:AV915,0),MATCH(CQ918,AX912:BE912,0))*(INDEX(AK920:AT927,MATCH(CQ918,AI920:AI927,0),MATCH(CQ919,AK919:AT919,0)))</f>
        <v>#N/A</v>
      </c>
      <c r="CR926" s="665" t="e">
        <f>INDEX(AX914:BE915,MATCH(AW926,AV914:AV915,0),MATCH(CR918,AX912:BE912,0))*(INDEX(AK920:AT927,MATCH(CR918,AI920:AI927,0),MATCH(CR919,AK919:AT919,0)))</f>
        <v>#N/A</v>
      </c>
      <c r="CS926" s="665" t="e">
        <f>INDEX(AX914:BE915,MATCH(AW926,AV914:AV915,0),MATCH(CS918,AX912:BE912,0))*(INDEX(AK920:AT927,MATCH(CS918,AI920:AI927,0),MATCH(CS919,AK919:AT919,0)))</f>
        <v>#N/A</v>
      </c>
      <c r="CT926" s="665" t="e">
        <f>INDEX(AX914:BE915,MATCH(AW926,AV914:AV915,0),MATCH(CT918,AX912:BE912,0))*(INDEX(AK920:AT927,MATCH(CT918,AI920:AI927,0),MATCH(CT919,AK919:AT919,0)))</f>
        <v>#N/A</v>
      </c>
      <c r="CU926" s="665" t="e">
        <f>INDEX(AX914:BE915,MATCH(AW926,AV914:AV915,0),MATCH(CU918,AX912:BE912,0))*(INDEX(AK920:AT927,MATCH(CU918,AI920:AI927,0),MATCH(CU919,AK919:AT919,0)))</f>
        <v>#N/A</v>
      </c>
      <c r="CV926" s="665" t="e">
        <f>INDEX(AX914:BE915,MATCH(AW926,AV914:AV915,0),MATCH(CV918,AX912:BE912,0))*(INDEX(AK920:AT927,MATCH(CV918,AI920:AI927,0),MATCH(CV919,AK919:AT919,0)))</f>
        <v>#N/A</v>
      </c>
      <c r="CW926" s="665" t="e">
        <f>INDEX(AX914:BE915,MATCH(AW926,AV914:AV915,0),MATCH(CW918,AX912:BE912,0))*(INDEX(AK920:AT927,MATCH(CW918,AI920:AI927,0),MATCH(CW919,AK919:AT919,0)))</f>
        <v>#N/A</v>
      </c>
      <c r="CX926" s="665" t="e">
        <f>INDEX(AX914:BE915,MATCH(AW926,AV914:AV915,0),MATCH(CX918,AX912:BE912,0))*(INDEX(AK920:AT927,MATCH(CX918,AI920:AI927,0),MATCH(CX919,AK919:AT919,0)))</f>
        <v>#N/A</v>
      </c>
      <c r="CY926" s="665" t="e">
        <f>INDEX(AX914:BE915,MATCH(AW926,AV914:AV915,0),MATCH(CY918,AX912:BE912,0))*(INDEX(AK920:AT927,MATCH(CY918,AI920:AI927,0),MATCH(CY919,AK919:AT919,0)))</f>
        <v>#N/A</v>
      </c>
      <c r="CZ926" s="665" t="e">
        <f>INDEX(AX914:BE915,MATCH(AW926,AV914:AV915,0),MATCH(CZ918,AX912:BE912,0))*(INDEX(AK920:AT927,MATCH(CZ918,AI920:AI927,0),MATCH(CZ919,AK919:AT919,0)))</f>
        <v>#N/A</v>
      </c>
      <c r="DA926" s="665" t="e">
        <f>INDEX(AX914:BE915,MATCH(AW926,AV914:AV915,0),MATCH(DA918,AX912:BE912,0))*(INDEX(AK920:AT927,MATCH(DA918,AI920:AI927,0),MATCH(DA919,AK919:AT919,0)))</f>
        <v>#N/A</v>
      </c>
      <c r="DB926" s="665" t="e">
        <f>INDEX(AX914:BE915,MATCH(AW926,AV914:AV915,0),MATCH(DB918,AX912:BE912,0))*(INDEX(AK920:AT927,MATCH(DB918,AI920:AI927,0),MATCH(DB919,AK919:AT919,0)))</f>
        <v>#N/A</v>
      </c>
      <c r="DC926" s="665" t="e">
        <f>INDEX(AX914:BE915,MATCH(AW926,AV914:AV915,0),MATCH(DC918,AX912:BE912,0))*(INDEX(AK920:AT927,MATCH(DC918,AI920:AI927,0),MATCH(DC919,AK919:AT919,0)))</f>
        <v>#N/A</v>
      </c>
      <c r="DD926" s="665" t="e">
        <f>INDEX(AX914:BE915,MATCH(AW926,AV914:AV915,0),MATCH(DD918,AX912:BE912,0))*(INDEX(AK920:AT927,MATCH(DD918,AI920:AI927,0),MATCH(DD919,AK919:AT919,0)))</f>
        <v>#N/A</v>
      </c>
      <c r="DE926" s="665" t="e">
        <f>INDEX(AX914:BE915,MATCH(AW926,AV914:AV915,0),MATCH(DE918,AX912:BE912,0))*(INDEX(AK920:AT927,MATCH(DE918,AI920:AI927,0),MATCH(DE919,AK919:AT919,0)))</f>
        <v>#N/A</v>
      </c>
      <c r="DF926" s="665" t="e">
        <f>INDEX(AX914:BE915,MATCH(AW926,AV914:AV915,0),MATCH(DF918,AX912:BE912,0))*(INDEX(AK920:AT927,MATCH(DF918,AI920:AI927,0),MATCH(DF919,AK919:AT919,0)))</f>
        <v>#N/A</v>
      </c>
      <c r="DG926" s="665" t="e">
        <f>INDEX(AX914:BE915,MATCH(AW926,AV914:AV915,0),MATCH(DG918,AX912:BE912,0))*(INDEX(AK920:AT927,MATCH(DG918,AI920:AI927,0),MATCH(DG919,AK919:AT919,0)))</f>
        <v>#N/A</v>
      </c>
      <c r="DH926" s="665" t="e">
        <f>INDEX(AX914:BE915,MATCH(AW926,AV914:AV915,0),MATCH(DH918,AX912:BE912,0))*(INDEX(AK920:AT927,MATCH(DH918,AI920:AI927,0),MATCH(DH919,AK919:AT919,0)))</f>
        <v>#N/A</v>
      </c>
      <c r="DI926" s="665" t="e">
        <f>INDEX(AX914:BE915,MATCH(AW926,AV914:AV915,0),MATCH(DI918,AX912:BE912,0))*(INDEX(AK920:AT927,MATCH(DI918,AI920:AI927,0),MATCH(DI919,AK919:AT919,0)))</f>
        <v>#N/A</v>
      </c>
      <c r="DJ926" s="665" t="e">
        <f>INDEX(AX914:BE915,MATCH(AW926,AV914:AV915,0),MATCH(DJ918,AX912:BE912,0))*(INDEX(AK920:AT927,MATCH(DJ918,AI920:AI927,0),MATCH(DJ919,AK919:AT919,0)))</f>
        <v>#N/A</v>
      </c>
      <c r="DK926" s="665" t="e">
        <f>INDEX(AX914:BE915,MATCH(AW926,AV914:AV915,0),MATCH(DK918,AX912:BE912,0))*(INDEX(AK920:AT927,MATCH(DK918,AI920:AI927,0),MATCH(DK919,AK919:AT919,0)))</f>
        <v>#N/A</v>
      </c>
      <c r="DL926" s="665" t="e">
        <f>INDEX(AX914:BE915,MATCH(AW926,AV914:AV915,0),MATCH(DL918,AX912:BE912,0))*(INDEX(AK920:AT927,MATCH(DL918,AI920:AI927,0),MATCH(DL919,AK919:AT919,0)))</f>
        <v>#N/A</v>
      </c>
      <c r="DM926" s="665" t="e">
        <f>INDEX(AX914:BE915,MATCH(AW926,AV914:AV915,0),MATCH(DM918,AX912:BE912,0))*(INDEX(AK920:AT927,MATCH(DM918,AI920:AI927,0),MATCH(DM919,AK919:AT919,0)))</f>
        <v>#N/A</v>
      </c>
      <c r="DN926" s="665" t="e">
        <f>INDEX(AX914:BE915,MATCH(AW926,AV914:AV915,0),MATCH(DN918,AX912:BE912,0))*(INDEX(AK920:AT927,MATCH(DN918,AI920:AI927,0),MATCH(DN919,AK919:AT919,0)))</f>
        <v>#N/A</v>
      </c>
      <c r="DO926" s="665" t="e">
        <f>INDEX(AX914:BE915,MATCH(AW926,AV914:AV915,0),MATCH(DO918,AX912:BE912,0))*(INDEX(AK920:AT927,MATCH(DO918,AI920:AI927,0),MATCH(DO919,AK919:AT919,0)))</f>
        <v>#N/A</v>
      </c>
      <c r="DP926" s="665" t="e">
        <f>INDEX(AX914:BE915,MATCH(AW926,AV914:AV915,0),MATCH(DP918,AX912:BE912,0))*(INDEX(AK920:AT927,MATCH(DP918,AI920:AI927,0),MATCH(DP919,AK919:AT919,0)))</f>
        <v>#N/A</v>
      </c>
      <c r="DQ926" s="643" t="e">
        <f>SUM(AX926:DP926)=#REF!</f>
        <v>#REF!</v>
      </c>
      <c r="DR926" s="749">
        <v>2029</v>
      </c>
      <c r="DS926" s="665" t="e">
        <f>IF(DR926&gt;DS918,AX925-AX926,0)</f>
        <v>#REF!</v>
      </c>
      <c r="DT926" s="665" t="e">
        <f>IF(DR926&gt;DT918,AY925-AY926,0)</f>
        <v>#N/A</v>
      </c>
      <c r="DU926" s="665" t="e">
        <f>IF(DR926&gt;DU918,AZ925-AZ926,0)</f>
        <v>#N/A</v>
      </c>
      <c r="DV926" s="665" t="e">
        <f>IF(DR926&gt;DV918,BA925-BA926,0)</f>
        <v>#N/A</v>
      </c>
      <c r="DW926" s="665" t="e">
        <f>IF(DR926&gt;DW918,BB925-BB926,0)</f>
        <v>#N/A</v>
      </c>
      <c r="DX926" s="665" t="e">
        <f>IF(DR926&gt;DX918,BC925-BC926,0)</f>
        <v>#N/A</v>
      </c>
      <c r="DY926" s="665" t="e">
        <f>IF(DR926&gt;DY918,BD925-BD926,0)</f>
        <v>#N/A</v>
      </c>
      <c r="DZ926" s="665" t="e">
        <f>IF(DR926&gt;DZ918,BE925-BE926,0)</f>
        <v>#N/A</v>
      </c>
      <c r="EA926" s="665" t="e">
        <f>IF(DR926&gt;EA918,BF925-BF926,0)</f>
        <v>#N/A</v>
      </c>
      <c r="EB926" s="665" t="e">
        <f>IF(DR926&gt;EB918,BG925-BG926,0)</f>
        <v>#N/A</v>
      </c>
      <c r="EC926" s="665" t="e">
        <f>IF(DR926&gt;EC918,BH925-BH926,0)</f>
        <v>#N/A</v>
      </c>
      <c r="ED926" s="665" t="e">
        <f>IF(DR926&gt;ED918,BI925-BI926,0)</f>
        <v>#N/A</v>
      </c>
      <c r="EE926" s="665" t="e">
        <f>IF(DR926&gt;EE918,BJ925-BJ926,0)</f>
        <v>#N/A</v>
      </c>
      <c r="EF926" s="665" t="e">
        <f>IF(DR926&gt;EF918,BK925-BK926,0)</f>
        <v>#N/A</v>
      </c>
      <c r="EG926" s="665" t="e">
        <f>IF(DR926&gt;EG918,BL925-BL926,0)</f>
        <v>#N/A</v>
      </c>
      <c r="EH926" s="665" t="e">
        <f>IF(DR926&gt;EH918,BM925-BM926,0)</f>
        <v>#N/A</v>
      </c>
      <c r="EI926" s="665" t="e">
        <f>IF(DR926&gt;EI918,BN925-BN926,0)</f>
        <v>#N/A</v>
      </c>
      <c r="EJ926" s="665" t="e">
        <f>IF(DR926&gt;EJ918,BO925-BO926,0)</f>
        <v>#N/A</v>
      </c>
      <c r="EK926" s="665" t="e">
        <f>IF(DR926&gt;EK918,BP925-BP926,0)</f>
        <v>#N/A</v>
      </c>
      <c r="EL926" s="665" t="e">
        <f>IF(DR926&gt;EL918,BQ925-BQ926,0)</f>
        <v>#N/A</v>
      </c>
      <c r="EM926" s="665" t="e">
        <f>IF(DR926&gt;EM918,BR925-BR926,0)</f>
        <v>#N/A</v>
      </c>
      <c r="EN926" s="665" t="e">
        <f>IF(DR926&gt;EN918,BS925-BS926,0)</f>
        <v>#N/A</v>
      </c>
      <c r="EO926" s="665" t="e">
        <f>IF(DR926&gt;EO918,BT925-BT926,0)</f>
        <v>#N/A</v>
      </c>
      <c r="EP926" s="665" t="e">
        <f>IF(DR926&gt;EP918,BU925-BU926,0)</f>
        <v>#N/A</v>
      </c>
      <c r="EQ926" s="665" t="e">
        <f>IF(DR926&gt;EQ918,BV925-BV926,0)</f>
        <v>#N/A</v>
      </c>
      <c r="ER926" s="665" t="e">
        <f>IF(DR926&gt;ER918,BW925-BW926,0)</f>
        <v>#N/A</v>
      </c>
      <c r="ES926" s="665" t="e">
        <f>IF(DR926&gt;ES918,BX925-BX926,0)</f>
        <v>#N/A</v>
      </c>
      <c r="ET926" s="665" t="e">
        <f>IF(DR926&gt;ET918,BY925-BY926,0)</f>
        <v>#N/A</v>
      </c>
      <c r="EU926" s="665" t="e">
        <f>IF(DR926&gt;EU918,BZ925-BZ926,0)</f>
        <v>#N/A</v>
      </c>
      <c r="EV926" s="665" t="e">
        <f>IF(DR926&gt;EV918,CA925-CA926,0)</f>
        <v>#N/A</v>
      </c>
      <c r="EW926" s="665" t="e">
        <f>IF(DR926&gt;EW918,CB925-CB926,0)</f>
        <v>#N/A</v>
      </c>
      <c r="EX926" s="665" t="e">
        <f>IF(DR926&gt;EX918,CC925-CC926,0)</f>
        <v>#N/A</v>
      </c>
      <c r="EY926" s="665" t="e">
        <f>IF(DR926&gt;EY918,CD925-CD926,0)</f>
        <v>#N/A</v>
      </c>
      <c r="EZ926" s="665" t="e">
        <f>IF(DR926&gt;EZ918,CE925-CE926,0)</f>
        <v>#N/A</v>
      </c>
      <c r="FA926" s="665" t="e">
        <f>IF(DR926&gt;FA918,CF925-CF926,0)</f>
        <v>#N/A</v>
      </c>
      <c r="FB926" s="665" t="e">
        <f>IF(DR926&gt;FB918,CG925-CG926,0)</f>
        <v>#N/A</v>
      </c>
      <c r="FC926" s="665" t="e">
        <f>IF(DR926&gt;FC918,CH925-CH926,0)</f>
        <v>#N/A</v>
      </c>
      <c r="FD926" s="665" t="e">
        <f>IF(DR926&gt;FD918,CI925-CI926,0)</f>
        <v>#N/A</v>
      </c>
      <c r="FE926" s="665" t="e">
        <f>IF(DR926&gt;FE918,CJ925-CJ926,0)</f>
        <v>#N/A</v>
      </c>
      <c r="FF926" s="665" t="e">
        <f>IF(DR926&gt;FF918,CK925-CK926,0)</f>
        <v>#N/A</v>
      </c>
      <c r="FG926" s="665" t="e">
        <f>IF(DR926&gt;FG918,CL925-CL926,0)</f>
        <v>#N/A</v>
      </c>
      <c r="FH926" s="665" t="e">
        <f>IF(DR926&gt;FH918,CM925-CM926,0)</f>
        <v>#N/A</v>
      </c>
      <c r="FI926" s="665" t="e">
        <f>IF(DR926&gt;FI918,CN925-CN926,0)</f>
        <v>#N/A</v>
      </c>
      <c r="FJ926" s="665" t="e">
        <f>IF(DR926&gt;FJ918,CO925-CO926,0)</f>
        <v>#N/A</v>
      </c>
      <c r="FK926" s="665" t="e">
        <f>IF(DR926&gt;FK918,CP925-CP926,0)</f>
        <v>#N/A</v>
      </c>
      <c r="FL926" s="665" t="e">
        <f>IF(DR926&gt;FL918,CQ925-CQ926,0)</f>
        <v>#N/A</v>
      </c>
      <c r="FM926" s="665" t="e">
        <f>IF(DR926&gt;FM918,CR925-CR926,0)</f>
        <v>#N/A</v>
      </c>
      <c r="FN926" s="665" t="e">
        <f>IF(DR926&gt;FN918,CS925-CS926,0)</f>
        <v>#N/A</v>
      </c>
      <c r="FO926" s="665" t="e">
        <f>IF(DR926&gt;FO918,CT925-CT926,0)</f>
        <v>#N/A</v>
      </c>
      <c r="FP926" s="665" t="e">
        <f>IF(DR926&gt;FP918,CU925-CU926,0)</f>
        <v>#N/A</v>
      </c>
      <c r="FQ926" s="665" t="e">
        <f>IF(DR926&gt;FQ918,CV925-CV926,0)</f>
        <v>#N/A</v>
      </c>
      <c r="FR926" s="665">
        <f>IF(DR926&gt;FR918,CW925-CW926,0)</f>
        <v>0</v>
      </c>
      <c r="FS926" s="665">
        <f>IF(DR926&gt;FS918,CX925-CX926,0)</f>
        <v>0</v>
      </c>
      <c r="FT926" s="665">
        <f>IF(DR926&gt;FT918,CY925-CY926,0)</f>
        <v>0</v>
      </c>
      <c r="FU926" s="665">
        <f>IF(DR926&gt;FU918,CZ925-CZ926,0)</f>
        <v>0</v>
      </c>
      <c r="FV926" s="665">
        <f>IF(DR926&gt;FV918,DA925-DA926,0)</f>
        <v>0</v>
      </c>
      <c r="FW926" s="665">
        <f>IF(DR926&gt;FW918,DB925-DB926,0)</f>
        <v>0</v>
      </c>
      <c r="FX926" s="665">
        <f>IF(DR926&gt;FX918,DC925-DC926,0)</f>
        <v>0</v>
      </c>
      <c r="FY926" s="665">
        <f>IF(DR926&gt;FY918,DD925-DD926,0)</f>
        <v>0</v>
      </c>
      <c r="FZ926" s="665">
        <f>IF(DR926&gt;FZ918,DE925-DE926,0)</f>
        <v>0</v>
      </c>
      <c r="GA926" s="665">
        <f>IF(DR926&gt;GA918,DF925-DF926,0)</f>
        <v>0</v>
      </c>
      <c r="GB926" s="665">
        <f>IF(DR926&gt;GB918,DG925-DG926,0)</f>
        <v>0</v>
      </c>
      <c r="GC926" s="665">
        <f>IF(DR926&gt;GC918,DH925-DH926,0)</f>
        <v>0</v>
      </c>
      <c r="GD926" s="665">
        <f>IF(DR926&gt;GD918,DI925-DI926,0)</f>
        <v>0</v>
      </c>
      <c r="GE926" s="665">
        <f>IF(DR926&gt;GE918,DJ925-DJ926,0)</f>
        <v>0</v>
      </c>
      <c r="GF926" s="665">
        <f>IF(DR926&gt;GF918,DK925-DK926,0)</f>
        <v>0</v>
      </c>
      <c r="GG926" s="665">
        <f>IF(DR926&gt;GG918,DL925-DL926,0)</f>
        <v>0</v>
      </c>
      <c r="GH926" s="665">
        <f>IF(DR926&gt;GH918,DM925-DM926,0)</f>
        <v>0</v>
      </c>
      <c r="GI926" s="665">
        <f>IF(DR926&gt;GI918,DN925-DN926,0)</f>
        <v>0</v>
      </c>
      <c r="GJ926" s="665">
        <f>IF(DR926&gt;GJ918,DO925-DO926,0)</f>
        <v>0</v>
      </c>
      <c r="GK926" s="665">
        <f>IF(DR926&gt;GK918,DP925-DP926,0)</f>
        <v>0</v>
      </c>
      <c r="GL926" s="665" t="e">
        <f>SUM(DS926:GK926)+SUM(#REF!)=#REF!</f>
        <v>#REF!</v>
      </c>
      <c r="GM926" s="667"/>
      <c r="GN926" s="749">
        <v>2029</v>
      </c>
      <c r="GO926" s="664" t="e">
        <f>SUMIF(DS919:GK919,GO919,DS926:GK926)</f>
        <v>#REF!</v>
      </c>
      <c r="GP926" s="668" t="e">
        <f>SUMIF(DS919:GK919,GP919,DS926:GK926)</f>
        <v>#N/A</v>
      </c>
      <c r="GQ926" s="668" t="e">
        <f>SUMIF(DS919:GK919,GQ919,DS926:GK926)</f>
        <v>#N/A</v>
      </c>
      <c r="GR926" s="668" t="e">
        <f>SUMIF(DS919:GK919,GR919,DS926:GK926)</f>
        <v>#N/A</v>
      </c>
      <c r="GS926" s="668" t="e">
        <f>SUMIF(DS919:GK919,GS919,DS926:GK926)</f>
        <v>#N/A</v>
      </c>
      <c r="GT926" s="668" t="e">
        <f>SUMIF(DS919:GK919,GT919,DS926:GK926)</f>
        <v>#N/A</v>
      </c>
      <c r="GU926" s="668" t="e">
        <f>SUMIF(DS919:GK919,GU919,DS926:GK926)</f>
        <v>#N/A</v>
      </c>
      <c r="GV926" s="668" t="e">
        <f>SUMIF(DS919:GK919,GV919,DS926:GK926)</f>
        <v>#N/A</v>
      </c>
      <c r="GW926" s="668" t="e">
        <f>SUMIF(DS919:GK919,GW919,DS926:GK926)</f>
        <v>#N/A</v>
      </c>
      <c r="GX926" s="668" t="e">
        <f>SUMIF(DS919:GK919,GX919,DS926:GK926)</f>
        <v>#N/A</v>
      </c>
      <c r="GY926" s="668" t="e">
        <f>SUMIF(DS919:GK919,GY919,DS926:GK926)</f>
        <v>#N/A</v>
      </c>
      <c r="GZ926" s="646" t="e">
        <f>SUM(GO926:GY926)=(#REF!-SUM(#REF!))</f>
        <v>#REF!</v>
      </c>
    </row>
    <row r="927" spans="1:234" hidden="1" x14ac:dyDescent="0.25">
      <c r="A927" s="643" t="s">
        <v>208</v>
      </c>
      <c r="AI927" s="664">
        <v>2030</v>
      </c>
      <c r="AJ927" s="664">
        <v>0</v>
      </c>
      <c r="AK927" s="665">
        <f>IFERROR(#REF!/#REF!,0)</f>
        <v>0</v>
      </c>
      <c r="AL927" s="665">
        <f>IFERROR(#REF!/#REF!,0)</f>
        <v>0</v>
      </c>
      <c r="AM927" s="665">
        <f>IFERROR(#REF!/#REF!,0)</f>
        <v>0</v>
      </c>
      <c r="AN927" s="669">
        <f>IFERROR(#REF!/#REF!,0)</f>
        <v>0</v>
      </c>
      <c r="AO927" s="669">
        <f>IFERROR(#REF!/#REF!,0)</f>
        <v>0</v>
      </c>
      <c r="AP927" s="669">
        <f>IFERROR(#REF!/#REF!,0)</f>
        <v>0</v>
      </c>
      <c r="AQ927" s="669">
        <f>IFERROR(#REF!/#REF!,0)</f>
        <v>0</v>
      </c>
      <c r="AR927" s="669">
        <f>IFERROR(#REF!/#REF!,0)</f>
        <v>0</v>
      </c>
      <c r="AS927" s="669">
        <f>IFERROR(#REF!/#REF!,0)</f>
        <v>0</v>
      </c>
      <c r="AT927" s="669">
        <f>IFERROR(#REF!/#REF!,0)</f>
        <v>0</v>
      </c>
      <c r="AU927" s="666"/>
      <c r="AW927" s="749">
        <v>2030</v>
      </c>
      <c r="AX927" s="665" t="e">
        <f>#REF!</f>
        <v>#REF!</v>
      </c>
      <c r="AY927" s="665" t="e">
        <f>INDEX(AX914:BE915,MATCH(AW927,AV914:AV915,0),MATCH(AY918,AX912:BE912,0))*(INDEX(AK920:AT927,MATCH(AY918,AI920:AI927,0),MATCH(AY919,AK919:AT919,0)))</f>
        <v>#N/A</v>
      </c>
      <c r="AZ927" s="665" t="e">
        <f>INDEX(AX914:BE915,MATCH(AW927,AV914:AV915,0),MATCH(AZ918,AX912:BE912,0))*(INDEX(AK920:AT927,MATCH(AZ918,AI920:AI927,0),MATCH(AZ919,AK919:AT919,0)))</f>
        <v>#N/A</v>
      </c>
      <c r="BA927" s="665" t="e">
        <f>INDEX(AX914:BE915,MATCH(AW927,AV914:AV915,0),MATCH(BA918,AX912:BE912,0))*(INDEX(AK920:AT927,MATCH(BA918,AI920:AI927,0),MATCH(BA919,AK919:AT919,0)))</f>
        <v>#N/A</v>
      </c>
      <c r="BB927" s="665" t="e">
        <f>INDEX(AX914:BE915,MATCH(AW927,AV914:AV915,0),MATCH(BB918,AX912:BE912,0))*(INDEX(AK920:AT927,MATCH(BB918,AI920:AI927,0),MATCH(BB919,AK919:AT919,0)))</f>
        <v>#N/A</v>
      </c>
      <c r="BC927" s="665" t="e">
        <f>INDEX(AX914:BE915,MATCH(AW927,AV914:AV915,0),MATCH(BC918,AX912:BE912,0))*(INDEX(AK920:AT927,MATCH(BC918,AI920:AI927,0),MATCH(BC919,AK919:AT919,0)))</f>
        <v>#N/A</v>
      </c>
      <c r="BD927" s="665" t="e">
        <f>INDEX(AX914:BE915,MATCH(AW927,AV914:AV915,0),MATCH(BD918,AX912:BE912,0))*(INDEX(AK920:AT927,MATCH(BD918,AI920:AI927,0),MATCH(BD919,AK919:AT919,0)))</f>
        <v>#N/A</v>
      </c>
      <c r="BE927" s="665" t="e">
        <f>INDEX(AX914:BE915,MATCH(AW927,AV914:AV915,0),MATCH(BE918,AX912:BE912,0))*(INDEX(AK920:AT927,MATCH(BE918,AI920:AI927,0),MATCH(BE919,AK919:AT919,0)))</f>
        <v>#N/A</v>
      </c>
      <c r="BF927" s="665" t="e">
        <f>INDEX(AX914:BE915,MATCH(AW927,AV914:AV915,0),MATCH(BF918,AX912:BE912,0))*(INDEX(AK920:AT927,MATCH(BF918,AI920:AI927,0),MATCH(BF919,AK919:AT919,0)))</f>
        <v>#N/A</v>
      </c>
      <c r="BG927" s="665" t="e">
        <f>INDEX(AX914:BE915,MATCH(AW927,AV914:AV915,0),MATCH(BG918,AX912:BE912,0))*(INDEX(AK920:AT927,MATCH(BG918,AI920:AI927,0),MATCH(BG919,AK919:AT919,0)))</f>
        <v>#N/A</v>
      </c>
      <c r="BH927" s="665" t="e">
        <f>INDEX(AX914:BE915,MATCH(AW927,AV914:AV915,0),MATCH(BH918,AX912:BE912,0))*(INDEX(AK920:AT927,MATCH(BH918,AI920:AI927,0),MATCH(BH919,AK919:AT919,0)))</f>
        <v>#N/A</v>
      </c>
      <c r="BI927" s="665" t="e">
        <f>INDEX(AX914:BE915,MATCH(AW927,AV914:AV915,0),MATCH(BI918,AX912:BE912,0))*(INDEX(AK920:AT927,MATCH(BI918,AI920:AI927,0),MATCH(BI919,AK919:AT919,0)))</f>
        <v>#N/A</v>
      </c>
      <c r="BJ927" s="665" t="e">
        <f>INDEX(AX914:BE915,MATCH(AW927,AV914:AV915,0),MATCH(BJ918,AX912:BE912,0))*(INDEX(AK920:AT927,MATCH(BJ918,AI920:AI927,0),MATCH(BJ919,AK919:AT919,0)))</f>
        <v>#N/A</v>
      </c>
      <c r="BK927" s="665" t="e">
        <f>INDEX(AX914:BE915,MATCH(AW927,AV914:AV915,0),MATCH(BK918,AX912:BE912,0))*(INDEX(AK920:AT927,MATCH(BK918,AI920:AI927,0),MATCH(BK919,AK919:AT919,0)))</f>
        <v>#N/A</v>
      </c>
      <c r="BL927" s="665" t="e">
        <f>INDEX(AX914:BE915,MATCH(AW927,AV914:AV915,0),MATCH(BL918,AX912:BE912,0))*(INDEX(AK920:AT927,MATCH(BL918,AI920:AI927,0),MATCH(BL919,AK919:AT919,0)))</f>
        <v>#N/A</v>
      </c>
      <c r="BM927" s="665" t="e">
        <f>INDEX(AX914:BE915,MATCH(AW927,AV914:AV915,0),MATCH(BM918,AX912:BE912,0))*(INDEX(AK920:AT927,MATCH(BM918,AI920:AI927,0),MATCH(BM919,AK919:AT919,0)))</f>
        <v>#N/A</v>
      </c>
      <c r="BN927" s="665" t="e">
        <f>INDEX(AX914:BE915,MATCH(AW927,AV914:AV915,0),MATCH(BN918,AX912:BE912,0))*(INDEX(AK920:AT927,MATCH(BN918,AI920:AI927,0),MATCH(BN919,AK919:AT919,0)))</f>
        <v>#N/A</v>
      </c>
      <c r="BO927" s="665" t="e">
        <f>INDEX(AX914:BE915,MATCH(AW927,AV914:AV915,0),MATCH(BO918,AX912:BE912,0))*(INDEX(AK920:AT927,MATCH(BO918,AI920:AI927,0),MATCH(BO919,AK919:AT919,0)))</f>
        <v>#N/A</v>
      </c>
      <c r="BP927" s="665" t="e">
        <f>INDEX(AX914:BE915,MATCH(AW927,AV914:AV915,0),MATCH(BP918,AX912:BE912,0))*(INDEX(AK920:AT927,MATCH(BP918,AI920:AI927,0),MATCH(BP919,AK919:AT919,0)))</f>
        <v>#N/A</v>
      </c>
      <c r="BQ927" s="665" t="e">
        <f>INDEX(AX914:BE915,MATCH(AW927,AV914:AV915,0),MATCH(BQ918,AX912:BE912,0))*(INDEX(AK920:AT927,MATCH(BQ918,AI920:AI927,0),MATCH(BQ919,AK919:AT919,0)))</f>
        <v>#N/A</v>
      </c>
      <c r="BR927" s="665" t="e">
        <f>INDEX(AX914:BE915,MATCH(AW927,AV914:AV915,0),MATCH(BR918,AX912:BE912,0))*(INDEX(AK920:AT927,MATCH(BR918,AI920:AI927,0),MATCH(BR919,AK919:AT919,0)))</f>
        <v>#N/A</v>
      </c>
      <c r="BS927" s="665" t="e">
        <f>INDEX(AX914:BE915,MATCH(AW927,AV914:AV915,0),MATCH(BS918,AX912:BE912,0))*(INDEX(AK920:AT927,MATCH(BS918,AI920:AI927,0),MATCH(BS919,AK919:AT919,0)))</f>
        <v>#N/A</v>
      </c>
      <c r="BT927" s="665" t="e">
        <f>INDEX(AX914:BE915,MATCH(AW927,AV914:AV915,0),MATCH(BT918,AX912:BE912,0))*(INDEX(AK920:AT927,MATCH(BT918,AI920:AI927,0),MATCH(BT919,AK919:AT919,0)))</f>
        <v>#N/A</v>
      </c>
      <c r="BU927" s="665" t="e">
        <f>INDEX(AX914:BE915,MATCH(AW927,AV914:AV915,0),MATCH(BU918,AX912:BE912,0))*(INDEX(AK920:AT927,MATCH(BU918,AI920:AI927,0),MATCH(BU919,AK919:AT919,0)))</f>
        <v>#N/A</v>
      </c>
      <c r="BV927" s="665" t="e">
        <f>INDEX(AX914:BE915,MATCH(AW927,AV914:AV915,0),MATCH(BV918,AX912:BE912,0))*(INDEX(AK920:AT927,MATCH(BV918,AI920:AI927,0),MATCH(BV919,AK919:AT919,0)))</f>
        <v>#N/A</v>
      </c>
      <c r="BW927" s="665" t="e">
        <f>INDEX(AX914:BE915,MATCH(AW927,AV914:AV915,0),MATCH(BW918,AX912:BE912,0))*(INDEX(AK920:AT927,MATCH(BW918,AI920:AI927,0),MATCH(BW919,AK919:AT919,0)))</f>
        <v>#N/A</v>
      </c>
      <c r="BX927" s="665" t="e">
        <f>INDEX(AX914:BE915,MATCH(AW927,AV914:AV915,0),MATCH(BX918,AX912:BE912,0))*(INDEX(AK920:AT927,MATCH(BX918,AI920:AI927,0),MATCH(BX919,AK919:AT919,0)))</f>
        <v>#N/A</v>
      </c>
      <c r="BY927" s="665" t="e">
        <f>INDEX(AX914:BE915,MATCH(AW927,AV914:AV915,0),MATCH(BY918,AX912:BE912,0))*(INDEX(AK920:AT927,MATCH(BY918,AI920:AI927,0),MATCH(BY919,AK919:AT919,0)))</f>
        <v>#N/A</v>
      </c>
      <c r="BZ927" s="665" t="e">
        <f>INDEX(AX914:BE915,MATCH(AW927,AV914:AV915,0),MATCH(BZ918,AX912:BE912,0))*(INDEX(AK920:AT927,MATCH(BZ918,AI920:AI927,0),MATCH(BZ919,AK919:AT919,0)))</f>
        <v>#N/A</v>
      </c>
      <c r="CA927" s="665" t="e">
        <f>INDEX(AX914:BE915,MATCH(AW927,AV914:AV915,0),MATCH(CA918,AX912:BE912,0))*(INDEX(AK920:AT927,MATCH(CA918,AI920:AI927,0),MATCH(CA919,AK919:AT919,0)))</f>
        <v>#N/A</v>
      </c>
      <c r="CB927" s="665" t="e">
        <f>INDEX(AX914:BE915,MATCH(AW927,AV914:AV915,0),MATCH(CB918,AX912:BE912,0))*(INDEX(AK920:AT927,MATCH(CB918,AI920:AI927,0),MATCH(CB919,AK919:AT919,0)))</f>
        <v>#N/A</v>
      </c>
      <c r="CC927" s="665" t="e">
        <f>INDEX(AX914:BE915,MATCH(AW927,AV914:AV915,0),MATCH(CC918,AX912:BE912,0))*(INDEX(AK920:AT927,MATCH(CC918,AI920:AI927,0),MATCH(CC919,AK919:AT919,0)))</f>
        <v>#N/A</v>
      </c>
      <c r="CD927" s="665" t="e">
        <f>INDEX(AX914:BE915,MATCH(AW927,AV914:AV915,0),MATCH(CD918,AX912:BE912,0))*(INDEX(AK920:AT927,MATCH(CD918,AI920:AI927,0),MATCH(CD919,AK919:AT919,0)))</f>
        <v>#N/A</v>
      </c>
      <c r="CE927" s="665" t="e">
        <f>INDEX(AX914:BE915,MATCH(AW927,AV914:AV915,0),MATCH(CE918,AX912:BE912,0))*(INDEX(AK920:AT927,MATCH(CE918,AI920:AI927,0),MATCH(CE919,AK919:AT919,0)))</f>
        <v>#N/A</v>
      </c>
      <c r="CF927" s="665" t="e">
        <f>INDEX(AX914:BE915,MATCH(AW927,AV914:AV915,0),MATCH(CF918,AX912:BE912,0))*(INDEX(AK920:AT927,MATCH(CF918,AI920:AI927,0),MATCH(CF919,AK919:AT919,0)))</f>
        <v>#N/A</v>
      </c>
      <c r="CG927" s="665" t="e">
        <f>INDEX(AX914:BE915,MATCH(AW927,AV914:AV915,0),MATCH(CG918,AX912:BE912,0))*(INDEX(AK920:AT927,MATCH(CG918,AI920:AI927,0),MATCH(CG919,AK919:AT919,0)))</f>
        <v>#N/A</v>
      </c>
      <c r="CH927" s="665" t="e">
        <f>INDEX(AX914:BE915,MATCH(AW927,AV914:AV915,0),MATCH(CH918,AX912:BE912,0))*(INDEX(AK920:AT927,MATCH(CH918,AI920:AI927,0),MATCH(CH919,AK919:AT919,0)))</f>
        <v>#N/A</v>
      </c>
      <c r="CI927" s="665" t="e">
        <f>INDEX(AX914:BE915,MATCH(AW927,AV914:AV915,0),MATCH(CI918,AX912:BE912,0))*(INDEX(AK920:AT927,MATCH(CI918,AI920:AI927,0),MATCH(CI919,AK919:AT919,0)))</f>
        <v>#N/A</v>
      </c>
      <c r="CJ927" s="665" t="e">
        <f>INDEX(AX914:BE915,MATCH(AW927,AV914:AV915,0),MATCH(CJ918,AX912:BE912,0))*(INDEX(AK920:AT927,MATCH(CJ918,AI920:AI927,0),MATCH(CJ919,AK919:AT919,0)))</f>
        <v>#N/A</v>
      </c>
      <c r="CK927" s="665" t="e">
        <f>INDEX(AX914:BE915,MATCH(AW927,AV914:AV915,0),MATCH(CK918,AX912:BE912,0))*(INDEX(AK920:AT927,MATCH(CK918,AI920:AI927,0),MATCH(CK919,AK919:AT919,0)))</f>
        <v>#N/A</v>
      </c>
      <c r="CL927" s="665" t="e">
        <f>INDEX(AX914:BE915,MATCH(AW927,AV914:AV915,0),MATCH(CL918,AX912:BE912,0))*(INDEX(AK920:AT927,MATCH(CL918,AI920:AI927,0),MATCH(CL919,AK919:AT919,0)))</f>
        <v>#N/A</v>
      </c>
      <c r="CM927" s="665" t="e">
        <f>INDEX(AX914:BE915,MATCH(AW927,AV914:AV915,0),MATCH(CM918,AX912:BE912,0))*(INDEX(AK920:AT927,MATCH(CM918,AI920:AI927,0),MATCH(CM919,AK919:AT919,0)))</f>
        <v>#N/A</v>
      </c>
      <c r="CN927" s="665" t="e">
        <f>INDEX(AX914:BE915,MATCH(AW927,AV914:AV915,0),MATCH(CN918,AX912:BE912,0))*(INDEX(AK920:AT927,MATCH(CN918,AI920:AI927,0),MATCH(CN919,AK919:AT919,0)))</f>
        <v>#N/A</v>
      </c>
      <c r="CO927" s="665" t="e">
        <f>INDEX(AX914:BE915,MATCH(AW927,AV914:AV915,0),MATCH(CO918,AX912:BE912,0))*(INDEX(AK920:AT927,MATCH(CO918,AI920:AI927,0),MATCH(CO919,AK919:AT919,0)))</f>
        <v>#N/A</v>
      </c>
      <c r="CP927" s="665" t="e">
        <f>INDEX(AX914:BE915,MATCH(AW927,AV914:AV915,0),MATCH(CP918,AX912:BE912,0))*(INDEX(AK920:AT927,MATCH(CP918,AI920:AI927,0),MATCH(CP919,AK919:AT919,0)))</f>
        <v>#N/A</v>
      </c>
      <c r="CQ927" s="665" t="e">
        <f>INDEX(AX914:BE915,MATCH(AW927,AV914:AV915,0),MATCH(CQ918,AX912:BE912,0))*(INDEX(AK920:AT927,MATCH(CQ918,AI920:AI927,0),MATCH(CQ919,AK919:AT919,0)))</f>
        <v>#N/A</v>
      </c>
      <c r="CR927" s="665" t="e">
        <f>INDEX(AX914:BE915,MATCH(AW927,AV914:AV915,0),MATCH(CR918,AX912:BE912,0))*(INDEX(AK920:AT927,MATCH(CR918,AI920:AI927,0),MATCH(CR919,AK919:AT919,0)))</f>
        <v>#N/A</v>
      </c>
      <c r="CS927" s="665" t="e">
        <f>INDEX(AX914:BE915,MATCH(AW927,AV914:AV915,0),MATCH(CS918,AX912:BE912,0))*(INDEX(AK920:AT927,MATCH(CS918,AI920:AI927,0),MATCH(CS919,AK919:AT919,0)))</f>
        <v>#N/A</v>
      </c>
      <c r="CT927" s="665" t="e">
        <f>INDEX(AX914:BE915,MATCH(AW927,AV914:AV915,0),MATCH(CT918,AX912:BE912,0))*(INDEX(AK920:AT927,MATCH(CT918,AI920:AI927,0),MATCH(CT919,AK919:AT919,0)))</f>
        <v>#N/A</v>
      </c>
      <c r="CU927" s="665" t="e">
        <f>INDEX(AX914:BE915,MATCH(AW927,AV914:AV915,0),MATCH(CU918,AX912:BE912,0))*(INDEX(AK920:AT927,MATCH(CU918,AI920:AI927,0),MATCH(CU919,AK919:AT919,0)))</f>
        <v>#N/A</v>
      </c>
      <c r="CV927" s="665" t="e">
        <f>INDEX(AX914:BE915,MATCH(AW927,AV914:AV915,0),MATCH(CV918,AX912:BE912,0))*(INDEX(AK920:AT927,MATCH(CV918,AI920:AI927,0),MATCH(CV919,AK919:AT919,0)))</f>
        <v>#N/A</v>
      </c>
      <c r="CW927" s="665" t="e">
        <f>INDEX(AX914:BE915,MATCH(AW927,AV914:AV915,0),MATCH(CW918,AX912:BE912,0))*(INDEX(AK920:AT927,MATCH(CW918,AI920:AI927,0),MATCH(CW919,AK919:AT919,0)))</f>
        <v>#N/A</v>
      </c>
      <c r="CX927" s="665" t="e">
        <f>INDEX(AX914:BE915,MATCH(AW927,AV914:AV915,0),MATCH(CX918,AX912:BE912,0))*(INDEX(AK920:AT927,MATCH(CX918,AI920:AI927,0),MATCH(CX919,AK919:AT919,0)))</f>
        <v>#N/A</v>
      </c>
      <c r="CY927" s="665" t="e">
        <f>INDEX(AX914:BE915,MATCH(AW927,AV914:AV915,0),MATCH(CY918,AX912:BE912,0))*(INDEX(AK920:AT927,MATCH(CY918,AI920:AI927,0),MATCH(CY919,AK919:AT919,0)))</f>
        <v>#N/A</v>
      </c>
      <c r="CZ927" s="665" t="e">
        <f>INDEX(AX914:BE915,MATCH(AW927,AV914:AV915,0),MATCH(CZ918,AX912:BE912,0))*(INDEX(AK920:AT927,MATCH(CZ918,AI920:AI927,0),MATCH(CZ919,AK919:AT919,0)))</f>
        <v>#N/A</v>
      </c>
      <c r="DA927" s="665" t="e">
        <f>INDEX(AX914:BE915,MATCH(AW927,AV914:AV915,0),MATCH(DA918,AX912:BE912,0))*(INDEX(AK920:AT927,MATCH(DA918,AI920:AI927,0),MATCH(DA919,AK919:AT919,0)))</f>
        <v>#N/A</v>
      </c>
      <c r="DB927" s="665" t="e">
        <f>INDEX(AX914:BE915,MATCH(AW927,AV914:AV915,0),MATCH(DB918,AX912:BE912,0))*(INDEX(AK920:AT927,MATCH(DB918,AI920:AI927,0),MATCH(DB919,AK919:AT919,0)))</f>
        <v>#N/A</v>
      </c>
      <c r="DC927" s="665" t="e">
        <f>INDEX(AX914:BE915,MATCH(AW927,AV914:AV915,0),MATCH(DC918,AX912:BE912,0))*(INDEX(AK920:AT927,MATCH(DC918,AI920:AI927,0),MATCH(DC919,AK919:AT919,0)))</f>
        <v>#N/A</v>
      </c>
      <c r="DD927" s="665" t="e">
        <f>INDEX(AX914:BE915,MATCH(AW927,AV914:AV915,0),MATCH(DD918,AX912:BE912,0))*(INDEX(AK920:AT927,MATCH(DD918,AI920:AI927,0),MATCH(DD919,AK919:AT919,0)))</f>
        <v>#N/A</v>
      </c>
      <c r="DE927" s="665" t="e">
        <f>INDEX(AX914:BE915,MATCH(AW927,AV914:AV915,0),MATCH(DE918,AX912:BE912,0))*(INDEX(AK920:AT927,MATCH(DE918,AI920:AI927,0),MATCH(DE919,AK919:AT919,0)))</f>
        <v>#N/A</v>
      </c>
      <c r="DF927" s="665" t="e">
        <f>INDEX(AX914:BE915,MATCH(AW927,AV914:AV915,0),MATCH(DF918,AX912:BE912,0))*(INDEX(AK920:AT927,MATCH(DF918,AI920:AI927,0),MATCH(DF919,AK919:AT919,0)))</f>
        <v>#N/A</v>
      </c>
      <c r="DG927" s="665" t="e">
        <f>INDEX(AX914:BE915,MATCH(AW927,AV914:AV915,0),MATCH(DG918,AX912:BE912,0))*(INDEX(AK920:AT927,MATCH(DG918,AI920:AI927,0),MATCH(DG919,AK919:AT919,0)))</f>
        <v>#N/A</v>
      </c>
      <c r="DH927" s="665" t="e">
        <f>INDEX(AX914:BE915,MATCH(AW927,AV914:AV915,0),MATCH(DH918,AX912:BE912,0))*(INDEX(AK920:AT927,MATCH(DH918,AI920:AI927,0),MATCH(DH919,AK919:AT919,0)))</f>
        <v>#N/A</v>
      </c>
      <c r="DI927" s="665" t="e">
        <f>INDEX(AX914:BE915,MATCH(AW927,AV914:AV915,0),MATCH(DI918,AX912:BE912,0))*(INDEX(AK920:AT927,MATCH(DI918,AI920:AI927,0),MATCH(DI919,AK919:AT919,0)))</f>
        <v>#N/A</v>
      </c>
      <c r="DJ927" s="665" t="e">
        <f>INDEX(AX914:BE915,MATCH(AW927,AV914:AV915,0),MATCH(DJ918,AX912:BE912,0))*(INDEX(AK920:AT927,MATCH(DJ918,AI920:AI927,0),MATCH(DJ919,AK919:AT919,0)))</f>
        <v>#N/A</v>
      </c>
      <c r="DK927" s="665" t="e">
        <f>INDEX(AX914:BE915,MATCH(AW927,AV914:AV915,0),MATCH(DK918,AX912:BE912,0))*(INDEX(AK920:AT927,MATCH(DK918,AI920:AI927,0),MATCH(DK919,AK919:AT919,0)))</f>
        <v>#N/A</v>
      </c>
      <c r="DL927" s="665" t="e">
        <f>INDEX(AX914:BE915,MATCH(AW927,AV914:AV915,0),MATCH(DL918,AX912:BE912,0))*(INDEX(AK920:AT927,MATCH(DL918,AI920:AI927,0),MATCH(DL919,AK919:AT919,0)))</f>
        <v>#N/A</v>
      </c>
      <c r="DM927" s="665" t="e">
        <f>INDEX(AX914:BE915,MATCH(AW927,AV914:AV915,0),MATCH(DM918,AX912:BE912,0))*(INDEX(AK920:AT927,MATCH(DM918,AI920:AI927,0),MATCH(DM919,AK919:AT919,0)))</f>
        <v>#N/A</v>
      </c>
      <c r="DN927" s="665" t="e">
        <f>INDEX(AX914:BE915,MATCH(AW927,AV914:AV915,0),MATCH(DN918,AX912:BE912,0))*(INDEX(AK920:AT927,MATCH(DN918,AI920:AI927,0),MATCH(DN919,AK919:AT919,0)))</f>
        <v>#N/A</v>
      </c>
      <c r="DO927" s="665" t="e">
        <f>INDEX(AX914:BE915,MATCH(AW927,AV914:AV915,0),MATCH(DO918,AX912:BE912,0))*(INDEX(AK920:AT927,MATCH(DO918,AI920:AI927,0),MATCH(DO919,AK919:AT919,0)))</f>
        <v>#N/A</v>
      </c>
      <c r="DP927" s="665" t="e">
        <f>INDEX(AX914:BE915,MATCH(AW927,AV914:AV915,0),MATCH(DP918,AX912:BE912,0))*(INDEX(AK920:AT927,MATCH(DP918,AI920:AI927,0),MATCH(DP919,AK919:AT919,0)))</f>
        <v>#N/A</v>
      </c>
      <c r="DQ927" s="643" t="e">
        <f>SUM(AX927:DP927)=#REF!</f>
        <v>#REF!</v>
      </c>
      <c r="DR927" s="749">
        <v>2030</v>
      </c>
      <c r="DS927" s="665" t="e">
        <f>IF(DR927&gt;DS918,AX926-AX927,0)</f>
        <v>#REF!</v>
      </c>
      <c r="DT927" s="665" t="e">
        <f>IF(DR927&gt;DT918,AY926-AY927,0)</f>
        <v>#N/A</v>
      </c>
      <c r="DU927" s="665" t="e">
        <f>IF(DR927&gt;DU918,AZ926-AZ927,0)</f>
        <v>#N/A</v>
      </c>
      <c r="DV927" s="665" t="e">
        <f>IF(DR927&gt;DV918,BA926-BA927,0)</f>
        <v>#N/A</v>
      </c>
      <c r="DW927" s="665" t="e">
        <f>IF(DR927&gt;DW918,BB926-BB927,0)</f>
        <v>#N/A</v>
      </c>
      <c r="DX927" s="665" t="e">
        <f>IF(DR927&gt;DX918,BC926-BC927,0)</f>
        <v>#N/A</v>
      </c>
      <c r="DY927" s="665" t="e">
        <f>IF(DR927&gt;DY918,BD926-BD927,0)</f>
        <v>#N/A</v>
      </c>
      <c r="DZ927" s="665" t="e">
        <f>IF(DR927&gt;DZ918,BE926-BE927,0)</f>
        <v>#N/A</v>
      </c>
      <c r="EA927" s="665" t="e">
        <f>IF(DR927&gt;EA918,BF926-BF927,0)</f>
        <v>#N/A</v>
      </c>
      <c r="EB927" s="665" t="e">
        <f>IF(DR927&gt;EB918,BG926-BG927,0)</f>
        <v>#N/A</v>
      </c>
      <c r="EC927" s="665" t="e">
        <f>IF(DR927&gt;EC918,BH926-BH927,0)</f>
        <v>#N/A</v>
      </c>
      <c r="ED927" s="665" t="e">
        <f>IF(DR927&gt;ED918,BI926-BI927,0)</f>
        <v>#N/A</v>
      </c>
      <c r="EE927" s="665" t="e">
        <f>IF(DR927&gt;EE918,BJ926-BJ927,0)</f>
        <v>#N/A</v>
      </c>
      <c r="EF927" s="665" t="e">
        <f>IF(DR927&gt;EF918,BK926-BK927,0)</f>
        <v>#N/A</v>
      </c>
      <c r="EG927" s="665" t="e">
        <f>IF(DR927&gt;EG918,BL926-BL927,0)</f>
        <v>#N/A</v>
      </c>
      <c r="EH927" s="665" t="e">
        <f>IF(DR927&gt;EH918,BM926-BM927,0)</f>
        <v>#N/A</v>
      </c>
      <c r="EI927" s="665" t="e">
        <f>IF(DR927&gt;EI918,BN926-BN927,0)</f>
        <v>#N/A</v>
      </c>
      <c r="EJ927" s="665" t="e">
        <f>IF(DR927&gt;EJ918,BO926-BO927,0)</f>
        <v>#N/A</v>
      </c>
      <c r="EK927" s="665" t="e">
        <f>IF(DR927&gt;EK918,BP926-BP927,0)</f>
        <v>#N/A</v>
      </c>
      <c r="EL927" s="665" t="e">
        <f>IF(DR927&gt;EL918,BQ926-BQ927,0)</f>
        <v>#N/A</v>
      </c>
      <c r="EM927" s="665" t="e">
        <f>IF(DR927&gt;EM918,BR926-BR927,0)</f>
        <v>#N/A</v>
      </c>
      <c r="EN927" s="665" t="e">
        <f>IF(DR927&gt;EN918,BS926-BS927,0)</f>
        <v>#N/A</v>
      </c>
      <c r="EO927" s="665" t="e">
        <f>IF(DR927&gt;EO918,BT926-BT927,0)</f>
        <v>#N/A</v>
      </c>
      <c r="EP927" s="665" t="e">
        <f>IF(DR927&gt;EP918,BU926-BU927,0)</f>
        <v>#N/A</v>
      </c>
      <c r="EQ927" s="665" t="e">
        <f>IF(DR927&gt;EQ918,BV926-BV927,0)</f>
        <v>#N/A</v>
      </c>
      <c r="ER927" s="665" t="e">
        <f>IF(DR927&gt;ER918,BW926-BW927,0)</f>
        <v>#N/A</v>
      </c>
      <c r="ES927" s="665" t="e">
        <f>IF(DR927&gt;ES918,BX926-BX927,0)</f>
        <v>#N/A</v>
      </c>
      <c r="ET927" s="665" t="e">
        <f>IF(DR927&gt;ET918,BY926-BY927,0)</f>
        <v>#N/A</v>
      </c>
      <c r="EU927" s="665" t="e">
        <f>IF(DR927&gt;EU918,BZ926-BZ927,0)</f>
        <v>#N/A</v>
      </c>
      <c r="EV927" s="665" t="e">
        <f>IF(DR927&gt;EV918,CA926-CA927,0)</f>
        <v>#N/A</v>
      </c>
      <c r="EW927" s="665" t="e">
        <f>IF(DR927&gt;EW918,CB926-CB927,0)</f>
        <v>#N/A</v>
      </c>
      <c r="EX927" s="665" t="e">
        <f>IF(DR927&gt;EX918,CC926-CC927,0)</f>
        <v>#N/A</v>
      </c>
      <c r="EY927" s="665" t="e">
        <f>IF(DR927&gt;EY918,CD926-CD927,0)</f>
        <v>#N/A</v>
      </c>
      <c r="EZ927" s="665" t="e">
        <f>IF(DR927&gt;EZ918,CE926-CE927,0)</f>
        <v>#N/A</v>
      </c>
      <c r="FA927" s="665" t="e">
        <f>IF(DR927&gt;FA918,CF926-CF927,0)</f>
        <v>#N/A</v>
      </c>
      <c r="FB927" s="665" t="e">
        <f>IF(DR927&gt;FB918,CG926-CG927,0)</f>
        <v>#N/A</v>
      </c>
      <c r="FC927" s="665" t="e">
        <f>IF(DR927&gt;FC918,CH926-CH927,0)</f>
        <v>#N/A</v>
      </c>
      <c r="FD927" s="665" t="e">
        <f>IF(DR927&gt;FD918,CI926-CI927,0)</f>
        <v>#N/A</v>
      </c>
      <c r="FE927" s="665" t="e">
        <f>IF(DR927&gt;FE918,CJ926-CJ927,0)</f>
        <v>#N/A</v>
      </c>
      <c r="FF927" s="665" t="e">
        <f>IF(DR927&gt;FF918,CK926-CK927,0)</f>
        <v>#N/A</v>
      </c>
      <c r="FG927" s="665" t="e">
        <f>IF(DR927&gt;FG918,CL926-CL927,0)</f>
        <v>#N/A</v>
      </c>
      <c r="FH927" s="665" t="e">
        <f>IF(DR927&gt;FH918,CM926-CM927,0)</f>
        <v>#N/A</v>
      </c>
      <c r="FI927" s="665" t="e">
        <f>IF(DR927&gt;FI918,CN926-CN927,0)</f>
        <v>#N/A</v>
      </c>
      <c r="FJ927" s="665" t="e">
        <f>IF(DR927&gt;FJ918,CO926-CO927,0)</f>
        <v>#N/A</v>
      </c>
      <c r="FK927" s="665" t="e">
        <f>IF(DR927&gt;FK918,CP926-CP927,0)</f>
        <v>#N/A</v>
      </c>
      <c r="FL927" s="665" t="e">
        <f>IF(DR927&gt;FL918,CQ926-CQ927,0)</f>
        <v>#N/A</v>
      </c>
      <c r="FM927" s="665" t="e">
        <f>IF(DR927&gt;FM918,CR926-CR927,0)</f>
        <v>#N/A</v>
      </c>
      <c r="FN927" s="665" t="e">
        <f>IF(DR927&gt;FN918,CS926-CS927,0)</f>
        <v>#N/A</v>
      </c>
      <c r="FO927" s="665" t="e">
        <f>IF(DR927&gt;FO918,CT926-CT927,0)</f>
        <v>#N/A</v>
      </c>
      <c r="FP927" s="665" t="e">
        <f>IF(DR927&gt;FP918,CU926-CU927,0)</f>
        <v>#N/A</v>
      </c>
      <c r="FQ927" s="665" t="e">
        <f>IF(DR927&gt;FQ918,CV926-CV927,0)</f>
        <v>#N/A</v>
      </c>
      <c r="FR927" s="665" t="e">
        <f>IF(DR927&gt;FR918,CW926-CW927,0)</f>
        <v>#N/A</v>
      </c>
      <c r="FS927" s="665" t="e">
        <f>IF(DR927&gt;FS918,CX926-CX927,0)</f>
        <v>#N/A</v>
      </c>
      <c r="FT927" s="665" t="e">
        <f>IF(DR927&gt;FT918,CY926-CY927,0)</f>
        <v>#N/A</v>
      </c>
      <c r="FU927" s="665" t="e">
        <f>IF(DR927&gt;FU918,CZ926-CZ927,0)</f>
        <v>#N/A</v>
      </c>
      <c r="FV927" s="665" t="e">
        <f>IF(DR927&gt;FV918,DA926-DA927,0)</f>
        <v>#N/A</v>
      </c>
      <c r="FW927" s="665" t="e">
        <f>IF(DR927&gt;FW918,DB926-DB927,0)</f>
        <v>#N/A</v>
      </c>
      <c r="FX927" s="665" t="e">
        <f>IF(DR927&gt;FX918,DC926-DC927,0)</f>
        <v>#N/A</v>
      </c>
      <c r="FY927" s="665" t="e">
        <f>IF(DR927&gt;FY918,DD926-DD927,0)</f>
        <v>#N/A</v>
      </c>
      <c r="FZ927" s="665" t="e">
        <f>IF(DR927&gt;FZ918,DE926-DE927,0)</f>
        <v>#N/A</v>
      </c>
      <c r="GA927" s="665" t="e">
        <f>IF(DR927&gt;GA918,DF926-DF927,0)</f>
        <v>#N/A</v>
      </c>
      <c r="GB927" s="665">
        <f>IF(DR927&gt;GB918,DG926-DG927,0)</f>
        <v>0</v>
      </c>
      <c r="GC927" s="665">
        <f>IF(DR927&gt;GC918,DH926-DH927,0)</f>
        <v>0</v>
      </c>
      <c r="GD927" s="665">
        <f>IF(DR927&gt;GD918,DI926-DI927,0)</f>
        <v>0</v>
      </c>
      <c r="GE927" s="665">
        <f>IF(DR927&gt;GE918,DJ926-DJ927,0)</f>
        <v>0</v>
      </c>
      <c r="GF927" s="665">
        <f>IF(DR927&gt;GF918,DK926-DK927,0)</f>
        <v>0</v>
      </c>
      <c r="GG927" s="665">
        <f>IF(DR927&gt;GG918,DL926-DL927,0)</f>
        <v>0</v>
      </c>
      <c r="GH927" s="665">
        <f>IF(DR927&gt;GH918,DM926-DM927,0)</f>
        <v>0</v>
      </c>
      <c r="GI927" s="665">
        <f>IF(DR927&gt;GI918,DN926-DN927,0)</f>
        <v>0</v>
      </c>
      <c r="GJ927" s="665">
        <f>IF(DR927&gt;GJ918,DO926-DO927,0)</f>
        <v>0</v>
      </c>
      <c r="GK927" s="665">
        <f>IF(DR927&gt;GK918,DP926-DP927,0)</f>
        <v>0</v>
      </c>
      <c r="GL927" s="665" t="e">
        <f>SUM(DS927:GK927)+SUM(#REF!)=#REF!</f>
        <v>#REF!</v>
      </c>
      <c r="GM927" s="667"/>
      <c r="GN927" s="749">
        <v>2030</v>
      </c>
      <c r="GO927" s="664" t="e">
        <f>SUMIF(DS919:GK919,GO919,DS927:GK927)</f>
        <v>#REF!</v>
      </c>
      <c r="GP927" s="668" t="e">
        <f>SUMIF(DS919:GK919,GP919,DS927:GK927)</f>
        <v>#N/A</v>
      </c>
      <c r="GQ927" s="668" t="e">
        <f>SUMIF(DS919:GK919,GQ919,DS927:GK927)</f>
        <v>#N/A</v>
      </c>
      <c r="GR927" s="668" t="e">
        <f>SUMIF(DS919:GK919,GR919,DS927:GK927)</f>
        <v>#N/A</v>
      </c>
      <c r="GS927" s="668" t="e">
        <f>SUMIF(DS919:GK919,GS919,DS927:GK927)</f>
        <v>#N/A</v>
      </c>
      <c r="GT927" s="668" t="e">
        <f>SUMIF(DS919:GK919,GT919,DS927:GK927)</f>
        <v>#N/A</v>
      </c>
      <c r="GU927" s="668" t="e">
        <f>SUMIF(DS919:GK919,GU919,DS927:GK927)</f>
        <v>#N/A</v>
      </c>
      <c r="GV927" s="668" t="e">
        <f>SUMIF(DS919:GK919,GV919,DS927:GK927)</f>
        <v>#N/A</v>
      </c>
      <c r="GW927" s="668" t="e">
        <f>SUMIF(DS919:GK919,GW919,DS927:GK927)</f>
        <v>#N/A</v>
      </c>
      <c r="GX927" s="668" t="e">
        <f>SUMIF(DS919:GK919,GX919,DS927:GK927)</f>
        <v>#N/A</v>
      </c>
      <c r="GY927" s="668" t="e">
        <f>SUMIF(DS919:GK919,GY919,DS927:GK927)</f>
        <v>#N/A</v>
      </c>
      <c r="GZ927" s="646" t="e">
        <f>SUM(GO927:GY927)=(#REF!-SUM(#REF!))</f>
        <v>#REF!</v>
      </c>
    </row>
    <row r="928" spans="1:234" hidden="1" x14ac:dyDescent="0.25">
      <c r="A928" s="643" t="s">
        <v>208</v>
      </c>
      <c r="GM928" s="663"/>
      <c r="GN928" s="663"/>
    </row>
    <row r="929" spans="1:234" hidden="1" x14ac:dyDescent="0.25">
      <c r="A929" s="643" t="s">
        <v>208</v>
      </c>
      <c r="G929" s="670"/>
      <c r="H929" s="671"/>
      <c r="I929" s="671"/>
      <c r="J929" s="671"/>
      <c r="K929" s="671"/>
      <c r="L929" s="671"/>
      <c r="M929" s="671"/>
      <c r="N929" s="671"/>
      <c r="O929" s="671"/>
      <c r="P929" s="671"/>
      <c r="Q929" s="671"/>
      <c r="R929" s="671"/>
      <c r="S929" s="672"/>
      <c r="DR929" s="643" t="s">
        <v>1666</v>
      </c>
      <c r="GM929" s="672"/>
      <c r="GN929" s="672"/>
      <c r="GO929" s="672"/>
      <c r="GP929" s="672"/>
      <c r="GQ929" s="672"/>
      <c r="GR929" s="672"/>
      <c r="GS929" s="672"/>
      <c r="GT929" s="672"/>
      <c r="GU929" s="672"/>
      <c r="GV929" s="672"/>
      <c r="GW929" s="672"/>
      <c r="GX929" s="672"/>
      <c r="GY929" s="672"/>
      <c r="HM929" s="671"/>
      <c r="HN929" s="671"/>
      <c r="HO929" s="671"/>
      <c r="HP929" s="671"/>
      <c r="HQ929" s="671"/>
      <c r="HR929" s="671"/>
      <c r="HS929" s="671"/>
      <c r="HT929" s="671"/>
      <c r="HU929" s="671"/>
      <c r="HV929" s="671"/>
      <c r="HW929" s="671"/>
      <c r="HX929" s="671"/>
      <c r="HY929" s="671"/>
      <c r="HZ929" s="671"/>
    </row>
    <row r="930" spans="1:234" hidden="1" x14ac:dyDescent="0.25">
      <c r="A930" s="643" t="s">
        <v>208</v>
      </c>
      <c r="G930" s="670"/>
      <c r="H930" s="673"/>
      <c r="I930" s="673"/>
      <c r="J930" s="673"/>
      <c r="K930" s="673"/>
      <c r="L930" s="673"/>
      <c r="M930" s="673"/>
      <c r="N930" s="673"/>
      <c r="O930" s="673"/>
      <c r="P930" s="673"/>
      <c r="Q930" s="673"/>
      <c r="R930" s="673"/>
      <c r="S930" s="648"/>
      <c r="DR930" s="661"/>
      <c r="DS930" s="647">
        <v>2023</v>
      </c>
      <c r="DT930" s="647">
        <v>2024</v>
      </c>
      <c r="DU930" s="647">
        <v>2024</v>
      </c>
      <c r="DV930" s="647">
        <v>2024</v>
      </c>
      <c r="DW930" s="647">
        <v>2024</v>
      </c>
      <c r="DX930" s="647">
        <v>2024</v>
      </c>
      <c r="DY930" s="647">
        <v>2024</v>
      </c>
      <c r="DZ930" s="647">
        <v>2024</v>
      </c>
      <c r="EA930" s="647">
        <v>2024</v>
      </c>
      <c r="EB930" s="647">
        <v>2024</v>
      </c>
      <c r="EC930" s="647">
        <v>2024</v>
      </c>
      <c r="ED930" s="647">
        <v>2025</v>
      </c>
      <c r="EE930" s="647">
        <v>2025</v>
      </c>
      <c r="EF930" s="647">
        <v>2025</v>
      </c>
      <c r="EG930" s="647">
        <v>2025</v>
      </c>
      <c r="EH930" s="647">
        <v>2025</v>
      </c>
      <c r="EI930" s="647">
        <v>2025</v>
      </c>
      <c r="EJ930" s="647">
        <v>2025</v>
      </c>
      <c r="EK930" s="647">
        <v>2025</v>
      </c>
      <c r="EL930" s="647">
        <v>2025</v>
      </c>
      <c r="EM930" s="647">
        <v>2025</v>
      </c>
      <c r="EN930" s="647">
        <v>2026</v>
      </c>
      <c r="EO930" s="647">
        <v>2026</v>
      </c>
      <c r="EP930" s="647">
        <v>2026</v>
      </c>
      <c r="EQ930" s="647">
        <v>2026</v>
      </c>
      <c r="ER930" s="647">
        <v>2026</v>
      </c>
      <c r="ES930" s="647">
        <v>2026</v>
      </c>
      <c r="ET930" s="647">
        <v>2026</v>
      </c>
      <c r="EU930" s="647">
        <v>2026</v>
      </c>
      <c r="EV930" s="647">
        <v>2026</v>
      </c>
      <c r="EW930" s="647">
        <v>2026</v>
      </c>
      <c r="EX930" s="647">
        <v>2027</v>
      </c>
      <c r="EY930" s="647">
        <v>2027</v>
      </c>
      <c r="EZ930" s="647">
        <v>2027</v>
      </c>
      <c r="FA930" s="647">
        <v>2027</v>
      </c>
      <c r="FB930" s="647">
        <v>2027</v>
      </c>
      <c r="FC930" s="647">
        <v>2027</v>
      </c>
      <c r="FD930" s="647">
        <v>2027</v>
      </c>
      <c r="FE930" s="647">
        <v>2027</v>
      </c>
      <c r="FF930" s="647">
        <v>2027</v>
      </c>
      <c r="FG930" s="647">
        <v>2027</v>
      </c>
      <c r="FH930" s="647">
        <v>2028</v>
      </c>
      <c r="FI930" s="647">
        <v>2028</v>
      </c>
      <c r="FJ930" s="647">
        <v>2028</v>
      </c>
      <c r="FK930" s="647">
        <v>2028</v>
      </c>
      <c r="FL930" s="647">
        <v>2028</v>
      </c>
      <c r="FM930" s="647">
        <v>2028</v>
      </c>
      <c r="FN930" s="647">
        <v>2028</v>
      </c>
      <c r="FO930" s="647">
        <v>2028</v>
      </c>
      <c r="FP930" s="647">
        <v>2028</v>
      </c>
      <c r="FQ930" s="647">
        <v>2028</v>
      </c>
      <c r="FR930" s="647">
        <v>2029</v>
      </c>
      <c r="FS930" s="647">
        <v>2029</v>
      </c>
      <c r="FT930" s="647">
        <v>2029</v>
      </c>
      <c r="FU930" s="647">
        <v>2029</v>
      </c>
      <c r="FV930" s="647">
        <v>2029</v>
      </c>
      <c r="FW930" s="647">
        <v>2029</v>
      </c>
      <c r="FX930" s="647">
        <v>2029</v>
      </c>
      <c r="FY930" s="647">
        <v>2029</v>
      </c>
      <c r="FZ930" s="647">
        <v>2029</v>
      </c>
      <c r="GA930" s="647">
        <v>2029</v>
      </c>
      <c r="GB930" s="647">
        <v>2030</v>
      </c>
      <c r="GC930" s="647">
        <v>2030</v>
      </c>
      <c r="GD930" s="647">
        <v>2030</v>
      </c>
      <c r="GE930" s="647">
        <v>2030</v>
      </c>
      <c r="GF930" s="647">
        <v>2030</v>
      </c>
      <c r="GG930" s="647">
        <v>2030</v>
      </c>
      <c r="GH930" s="647">
        <v>2030</v>
      </c>
      <c r="GI930" s="647">
        <v>2030</v>
      </c>
      <c r="GJ930" s="647">
        <v>2030</v>
      </c>
      <c r="GK930" s="647">
        <v>2030</v>
      </c>
      <c r="GL930" s="903" t="s">
        <v>1662</v>
      </c>
      <c r="GM930" s="648"/>
      <c r="GN930" s="648"/>
      <c r="GO930" s="648" t="s">
        <v>1667</v>
      </c>
      <c r="GP930" s="648"/>
      <c r="GQ930" s="648"/>
      <c r="GR930" s="648"/>
      <c r="GS930" s="648"/>
      <c r="GT930" s="648"/>
      <c r="GU930" s="648"/>
      <c r="GV930" s="648"/>
      <c r="GW930" s="648"/>
      <c r="GX930" s="648"/>
      <c r="GY930" s="648"/>
      <c r="HB930" s="643" t="s">
        <v>1668</v>
      </c>
      <c r="HM930" s="673"/>
      <c r="HN930" s="673"/>
      <c r="HO930" s="673"/>
      <c r="HP930" s="673"/>
      <c r="HQ930" s="673"/>
      <c r="HR930" s="673"/>
      <c r="HS930" s="673"/>
      <c r="HT930" s="673"/>
      <c r="HU930" s="673"/>
      <c r="HV930" s="673"/>
      <c r="HW930" s="673"/>
      <c r="HX930" s="673"/>
      <c r="HY930" s="673"/>
      <c r="HZ930" s="673"/>
    </row>
    <row r="931" spans="1:234" hidden="1" x14ac:dyDescent="0.25">
      <c r="A931" s="643" t="s">
        <v>208</v>
      </c>
      <c r="G931" s="670"/>
      <c r="H931" s="670"/>
      <c r="I931" s="674"/>
      <c r="J931" s="674"/>
      <c r="K931" s="674"/>
      <c r="L931" s="674"/>
      <c r="M931" s="674"/>
      <c r="N931" s="674"/>
      <c r="O931" s="674"/>
      <c r="P931" s="674"/>
      <c r="Q931" s="674"/>
      <c r="R931" s="674"/>
      <c r="S931" s="675"/>
      <c r="DR931" s="662" t="s">
        <v>1665</v>
      </c>
      <c r="DS931" s="647" t="s">
        <v>1664</v>
      </c>
      <c r="DT931" s="647" t="str">
        <f t="shared" ref="DT931" si="3757">E913</f>
        <v/>
      </c>
      <c r="DU931" s="647" t="str">
        <f t="shared" ref="DU931" si="3758">F913</f>
        <v/>
      </c>
      <c r="DV931" s="647" t="str">
        <f t="shared" ref="DV931" si="3759">G913</f>
        <v/>
      </c>
      <c r="DW931" s="647" t="str">
        <f t="shared" ref="DW931" si="3760">H913</f>
        <v/>
      </c>
      <c r="DX931" s="647" t="str">
        <f t="shared" ref="DX931" si="3761">I913</f>
        <v/>
      </c>
      <c r="DY931" s="647" t="str">
        <f t="shared" ref="DY931" si="3762">J913</f>
        <v/>
      </c>
      <c r="DZ931" s="647" t="str">
        <f t="shared" ref="DZ931" si="3763">K913</f>
        <v/>
      </c>
      <c r="EA931" s="647" t="str">
        <f t="shared" ref="EA931" si="3764">L913</f>
        <v/>
      </c>
      <c r="EB931" s="647" t="str">
        <f t="shared" ref="EB931" si="3765">M913</f>
        <v/>
      </c>
      <c r="EC931" s="647" t="str">
        <f t="shared" ref="EC931" si="3766">N913</f>
        <v/>
      </c>
      <c r="ED931" s="647" t="str">
        <f t="shared" ref="ED931" si="3767">E913</f>
        <v/>
      </c>
      <c r="EE931" s="647" t="str">
        <f t="shared" ref="EE931" si="3768">F913</f>
        <v/>
      </c>
      <c r="EF931" s="647" t="str">
        <f t="shared" ref="EF931" si="3769">G913</f>
        <v/>
      </c>
      <c r="EG931" s="647" t="str">
        <f t="shared" ref="EG931" si="3770">H913</f>
        <v/>
      </c>
      <c r="EH931" s="647" t="str">
        <f t="shared" ref="EH931" si="3771">I913</f>
        <v/>
      </c>
      <c r="EI931" s="647" t="str">
        <f t="shared" ref="EI931" si="3772">J913</f>
        <v/>
      </c>
      <c r="EJ931" s="647" t="str">
        <f t="shared" ref="EJ931" si="3773">K913</f>
        <v/>
      </c>
      <c r="EK931" s="647" t="str">
        <f t="shared" ref="EK931" si="3774">L913</f>
        <v/>
      </c>
      <c r="EL931" s="647" t="str">
        <f t="shared" ref="EL931" si="3775">M913</f>
        <v/>
      </c>
      <c r="EM931" s="647" t="str">
        <f t="shared" ref="EM931" si="3776">N913</f>
        <v/>
      </c>
      <c r="EN931" s="647" t="str">
        <f t="shared" ref="EN931" si="3777">E913</f>
        <v/>
      </c>
      <c r="EO931" s="647" t="str">
        <f t="shared" ref="EO931" si="3778">F913</f>
        <v/>
      </c>
      <c r="EP931" s="647" t="str">
        <f t="shared" ref="EP931" si="3779">G913</f>
        <v/>
      </c>
      <c r="EQ931" s="647" t="str">
        <f t="shared" ref="EQ931" si="3780">H913</f>
        <v/>
      </c>
      <c r="ER931" s="647" t="str">
        <f t="shared" ref="ER931" si="3781">I913</f>
        <v/>
      </c>
      <c r="ES931" s="647" t="str">
        <f t="shared" ref="ES931" si="3782">J913</f>
        <v/>
      </c>
      <c r="ET931" s="647" t="str">
        <f t="shared" ref="ET931" si="3783">K913</f>
        <v/>
      </c>
      <c r="EU931" s="647" t="str">
        <f t="shared" ref="EU931" si="3784">L913</f>
        <v/>
      </c>
      <c r="EV931" s="647" t="str">
        <f t="shared" ref="EV931" si="3785">M913</f>
        <v/>
      </c>
      <c r="EW931" s="647" t="str">
        <f t="shared" ref="EW931" si="3786">N913</f>
        <v/>
      </c>
      <c r="EX931" s="647" t="str">
        <f t="shared" ref="EX931" si="3787">E913</f>
        <v/>
      </c>
      <c r="EY931" s="647" t="str">
        <f t="shared" ref="EY931" si="3788">F913</f>
        <v/>
      </c>
      <c r="EZ931" s="647" t="str">
        <f t="shared" ref="EZ931" si="3789">G913</f>
        <v/>
      </c>
      <c r="FA931" s="647" t="str">
        <f t="shared" ref="FA931" si="3790">H913</f>
        <v/>
      </c>
      <c r="FB931" s="647" t="str">
        <f t="shared" ref="FB931" si="3791">I913</f>
        <v/>
      </c>
      <c r="FC931" s="647" t="str">
        <f t="shared" ref="FC931" si="3792">J913</f>
        <v/>
      </c>
      <c r="FD931" s="647" t="str">
        <f t="shared" ref="FD931" si="3793">K913</f>
        <v/>
      </c>
      <c r="FE931" s="647" t="str">
        <f t="shared" ref="FE931" si="3794">L913</f>
        <v/>
      </c>
      <c r="FF931" s="647" t="str">
        <f t="shared" ref="FF931" si="3795">M913</f>
        <v/>
      </c>
      <c r="FG931" s="647" t="str">
        <f t="shared" ref="FG931" si="3796">N913</f>
        <v/>
      </c>
      <c r="FH931" s="647" t="str">
        <f t="shared" ref="FH931" si="3797">E913</f>
        <v/>
      </c>
      <c r="FI931" s="647" t="str">
        <f t="shared" ref="FI931" si="3798">F913</f>
        <v/>
      </c>
      <c r="FJ931" s="647" t="str">
        <f t="shared" ref="FJ931" si="3799">G913</f>
        <v/>
      </c>
      <c r="FK931" s="647" t="str">
        <f t="shared" ref="FK931" si="3800">H913</f>
        <v/>
      </c>
      <c r="FL931" s="647" t="str">
        <f t="shared" ref="FL931" si="3801">I913</f>
        <v/>
      </c>
      <c r="FM931" s="647" t="str">
        <f t="shared" ref="FM931" si="3802">J913</f>
        <v/>
      </c>
      <c r="FN931" s="647" t="str">
        <f t="shared" ref="FN931" si="3803">K913</f>
        <v/>
      </c>
      <c r="FO931" s="647" t="str">
        <f t="shared" ref="FO931" si="3804">L913</f>
        <v/>
      </c>
      <c r="FP931" s="647" t="str">
        <f t="shared" ref="FP931" si="3805">M913</f>
        <v/>
      </c>
      <c r="FQ931" s="647" t="str">
        <f t="shared" ref="FQ931" si="3806">N913</f>
        <v/>
      </c>
      <c r="FR931" s="647" t="str">
        <f t="shared" ref="FR931" si="3807">E913</f>
        <v/>
      </c>
      <c r="FS931" s="647" t="str">
        <f t="shared" ref="FS931" si="3808">F913</f>
        <v/>
      </c>
      <c r="FT931" s="647" t="str">
        <f t="shared" ref="FT931" si="3809">G913</f>
        <v/>
      </c>
      <c r="FU931" s="647" t="str">
        <f t="shared" ref="FU931" si="3810">H913</f>
        <v/>
      </c>
      <c r="FV931" s="647" t="str">
        <f t="shared" ref="FV931" si="3811">I913</f>
        <v/>
      </c>
      <c r="FW931" s="647" t="str">
        <f t="shared" ref="FW931" si="3812">J913</f>
        <v/>
      </c>
      <c r="FX931" s="647" t="str">
        <f t="shared" ref="FX931" si="3813">K913</f>
        <v/>
      </c>
      <c r="FY931" s="647" t="str">
        <f t="shared" ref="FY931" si="3814">L913</f>
        <v/>
      </c>
      <c r="FZ931" s="647" t="str">
        <f t="shared" ref="FZ931" si="3815">M913</f>
        <v/>
      </c>
      <c r="GA931" s="647" t="str">
        <f t="shared" ref="GA931" si="3816">N913</f>
        <v/>
      </c>
      <c r="GB931" s="647" t="str">
        <f t="shared" ref="GB931" si="3817">E913</f>
        <v/>
      </c>
      <c r="GC931" s="647" t="str">
        <f t="shared" ref="GC931" si="3818">F913</f>
        <v/>
      </c>
      <c r="GD931" s="647" t="str">
        <f t="shared" ref="GD931" si="3819">G913</f>
        <v/>
      </c>
      <c r="GE931" s="647" t="str">
        <f t="shared" ref="GE931" si="3820">H913</f>
        <v/>
      </c>
      <c r="GF931" s="647" t="str">
        <f t="shared" ref="GF931" si="3821">I913</f>
        <v/>
      </c>
      <c r="GG931" s="647" t="str">
        <f t="shared" ref="GG931" si="3822">J913</f>
        <v/>
      </c>
      <c r="GH931" s="647" t="str">
        <f t="shared" ref="GH931" si="3823">K913</f>
        <v/>
      </c>
      <c r="GI931" s="647" t="str">
        <f t="shared" ref="GI931" si="3824">L913</f>
        <v/>
      </c>
      <c r="GJ931" s="647" t="str">
        <f t="shared" ref="GJ931" si="3825">M913</f>
        <v/>
      </c>
      <c r="GK931" s="647" t="str">
        <f t="shared" ref="GK931" si="3826">N913</f>
        <v/>
      </c>
      <c r="GL931" s="904"/>
      <c r="GM931" s="667"/>
      <c r="GN931" s="662" t="s">
        <v>1665</v>
      </c>
      <c r="GO931" s="646" t="s">
        <v>1664</v>
      </c>
      <c r="GP931" s="646" t="str">
        <f t="shared" ref="GP931" si="3827">E913</f>
        <v/>
      </c>
      <c r="GQ931" s="646" t="str">
        <f t="shared" ref="GQ931" si="3828">F913</f>
        <v/>
      </c>
      <c r="GR931" s="646" t="str">
        <f t="shared" ref="GR931" si="3829">G913</f>
        <v/>
      </c>
      <c r="GS931" s="646" t="str">
        <f t="shared" ref="GS931" si="3830">H913</f>
        <v/>
      </c>
      <c r="GT931" s="646" t="str">
        <f t="shared" ref="GT931" si="3831">I913</f>
        <v/>
      </c>
      <c r="GU931" s="646" t="str">
        <f t="shared" ref="GU931" si="3832">J913</f>
        <v/>
      </c>
      <c r="GV931" s="646" t="str">
        <f t="shared" ref="GV931" si="3833">K913</f>
        <v/>
      </c>
      <c r="GW931" s="646" t="str">
        <f t="shared" ref="GW931" si="3834">L913</f>
        <v/>
      </c>
      <c r="GX931" s="646" t="str">
        <f t="shared" ref="GX931" si="3835">M913</f>
        <v/>
      </c>
      <c r="GY931" s="646" t="str">
        <f t="shared" ref="GY931" si="3836">N913</f>
        <v/>
      </c>
      <c r="GZ931" s="646" t="s">
        <v>1662</v>
      </c>
      <c r="HB931" s="646" t="str">
        <f t="shared" ref="HB931" si="3837">E913</f>
        <v/>
      </c>
      <c r="HC931" s="646" t="str">
        <f t="shared" ref="HC931" si="3838">F913</f>
        <v/>
      </c>
      <c r="HD931" s="646" t="str">
        <f t="shared" ref="HD931" si="3839">G913</f>
        <v/>
      </c>
      <c r="HE931" s="646" t="str">
        <f t="shared" ref="HE931" si="3840">H913</f>
        <v/>
      </c>
      <c r="HF931" s="646" t="str">
        <f t="shared" ref="HF931" si="3841">I913</f>
        <v/>
      </c>
      <c r="HG931" s="646" t="str">
        <f t="shared" ref="HG931" si="3842">J913</f>
        <v/>
      </c>
      <c r="HH931" s="646" t="str">
        <f t="shared" ref="HH931" si="3843">K913</f>
        <v/>
      </c>
      <c r="HI931" s="646" t="str">
        <f t="shared" ref="HI931" si="3844">L913</f>
        <v/>
      </c>
      <c r="HJ931" s="646" t="str">
        <f t="shared" ref="HJ931" si="3845">M913</f>
        <v/>
      </c>
      <c r="HK931" s="646" t="str">
        <f t="shared" ref="HK931" si="3846">N913</f>
        <v/>
      </c>
      <c r="HL931" s="646" t="s">
        <v>1662</v>
      </c>
      <c r="HM931" s="674"/>
      <c r="HN931" s="674"/>
      <c r="HO931" s="674"/>
      <c r="HP931" s="674"/>
      <c r="HQ931" s="674"/>
      <c r="HR931" s="674"/>
      <c r="HS931" s="674"/>
      <c r="HT931" s="674"/>
      <c r="HU931" s="674"/>
      <c r="HV931" s="674"/>
      <c r="HW931" s="674"/>
      <c r="HX931" s="674"/>
      <c r="HY931" s="674"/>
      <c r="HZ931" s="674"/>
    </row>
    <row r="932" spans="1:234" hidden="1" x14ac:dyDescent="0.25">
      <c r="A932" s="643" t="s">
        <v>208</v>
      </c>
      <c r="G932" s="670"/>
      <c r="H932" s="670"/>
      <c r="I932" s="674"/>
      <c r="J932" s="674"/>
      <c r="K932" s="674"/>
      <c r="L932" s="674"/>
      <c r="M932" s="674"/>
      <c r="N932" s="674"/>
      <c r="O932" s="674"/>
      <c r="P932" s="674"/>
      <c r="Q932" s="674"/>
      <c r="R932" s="674"/>
      <c r="S932" s="675"/>
      <c r="DR932" s="749">
        <v>2023</v>
      </c>
      <c r="DS932" s="665">
        <f>INDEX(DT914:EA915,MATCH(DR932,DR914:DR915,0),MATCH(DS930,DT912:EA912,0))*INDEX(AJ920:AT927,MATCH(DS930,AI920:AI927,0),MATCH(DS931,AJ919:AT919,0))</f>
        <v>0</v>
      </c>
      <c r="DT932" s="665">
        <f>INDEX(DT914:EA915,MATCH(DR932,DR914:DR915,0),MATCH(DT930,DT912:EA912,0))*INDEX(AJ920:AT927,MATCH(DT930,AI920:AI927,0),MATCH(DT931,AJ919:AT919,0))</f>
        <v>0</v>
      </c>
      <c r="DU932" s="665">
        <f>INDEX(DT914:EA915,MATCH(DR932,DR914:DR915,0),MATCH(DU930,DT912:EA912,0))*INDEX(AJ920:AT927,MATCH(DU930,AI920:AI927,0),MATCH(DU931,AJ919:AT919,0))</f>
        <v>0</v>
      </c>
      <c r="DV932" s="665">
        <f>INDEX(DT914:EA915,MATCH(DR932,DR914:DR915,0),MATCH(DV930,DT912:EA912,0))*INDEX(AJ920:AT927,MATCH(DV930,AI920:AI927,0),MATCH(DV931,AJ919:AT919,0))</f>
        <v>0</v>
      </c>
      <c r="DW932" s="665">
        <f>INDEX(DT914:EA915,MATCH(DR932,DR914:DR915,0),MATCH(DW930,DT912:EA912,0))*INDEX(AJ920:AT927,MATCH(DW930,AI920:AI927,0),MATCH(DW931,AJ919:AT919,0))</f>
        <v>0</v>
      </c>
      <c r="DX932" s="665">
        <f>INDEX(DT914:EA915,MATCH(DR932,DR914:DR915,0),MATCH(DX930,DT912:EA912,0))*INDEX(AJ920:AT927,MATCH(DX930,AI920:AI927,0),MATCH(DX931,AJ919:AT919,0))</f>
        <v>0</v>
      </c>
      <c r="DY932" s="665">
        <f>INDEX(DT914:EA915,MATCH(DR932,DR914:DR915,0),MATCH(DY930,DT912:EA912,0))*INDEX(AJ920:AT927,MATCH(DY930,AI920:AI927,0),MATCH(DY931,AJ919:AT919,0))</f>
        <v>0</v>
      </c>
      <c r="DZ932" s="665">
        <f>INDEX(DT914:EA915,MATCH(DR932,DR914:DR915,0),MATCH(DZ930,DT912:EA912,0))*INDEX(AJ920:AT927,MATCH(DZ930,AI920:AI927,0),MATCH(DZ931,AJ919:AT919,0))</f>
        <v>0</v>
      </c>
      <c r="EA932" s="665">
        <f>INDEX(DT914:EA915,MATCH(DR932,DR914:DR915,0),MATCH(EA930,DT912:EA912,0))*INDEX(AJ920:AT927,MATCH(EA930,AI920:AI927,0),MATCH(EA931,AJ919:AT919,0))</f>
        <v>0</v>
      </c>
      <c r="EB932" s="665">
        <f>INDEX(DT914:EA915,MATCH(DR932,DR914:DR915,0),MATCH(EB930,DT912:EA912,0))*INDEX(AJ920:AT927,MATCH(EB930,AI920:AI927,0),MATCH(EB931,AJ919:AT919,0))</f>
        <v>0</v>
      </c>
      <c r="EC932" s="665">
        <f>INDEX(DT914:EA915,MATCH(DR932,DR914:DR915,0),MATCH(EC930,DT912:EA912,0))*INDEX(AJ920:AT927,MATCH(EC930,AI920:AI927,0),MATCH(EC931,AJ919:AT919,0))</f>
        <v>0</v>
      </c>
      <c r="ED932" s="665">
        <f>INDEX(DT914:EA915,MATCH(DR932,DR914:DR915,0),MATCH(ED930,DT912:EA912,0))*INDEX(AJ920:AT927,MATCH(ED930,AI920:AI927,0),MATCH(ED931,AJ919:AT919,0))</f>
        <v>0</v>
      </c>
      <c r="EE932" s="665">
        <f>INDEX(DT914:EA915,MATCH(DR932,DR914:DR915,0),MATCH(EE930,DT912:EA912,0))*INDEX(AJ920:AT927,MATCH(EE930,AI920:AI927,0),MATCH(EE931,AJ919:AT919,0))</f>
        <v>0</v>
      </c>
      <c r="EF932" s="665">
        <f>INDEX(DT914:EA915,MATCH(DR932,DR914:DR915,0),MATCH(EF930,DT912:EA912,0))*INDEX(AJ920:AT927,MATCH(EF930,AI920:AI927,0),MATCH(EF931,AJ919:AT919,0))</f>
        <v>0</v>
      </c>
      <c r="EG932" s="665">
        <f>INDEX(DT914:EA915,MATCH(DR932,DR914:DR915,0),MATCH(EG930,DT912:EA912,0))*INDEX(AJ920:AT927,MATCH(EG930,AI920:AI927,0),MATCH(EG931,AJ919:AT919,0))</f>
        <v>0</v>
      </c>
      <c r="EH932" s="665">
        <f>INDEX(DT914:EA915,MATCH(DR932,DR914:DR915,0),MATCH(EH930,DT912:EA912,0))*INDEX(AJ920:AT927,MATCH(EH930,AI920:AI927,0),MATCH(EH931,AJ919:AT919,0))</f>
        <v>0</v>
      </c>
      <c r="EI932" s="665">
        <f>INDEX(DT914:EA915,MATCH(DR932,DR914:DR915,0),MATCH(EI930,DT912:EA912,0))*INDEX(AJ920:AT927,MATCH(EI930,AI920:AI927,0),MATCH(EI931,AJ919:AT919,0))</f>
        <v>0</v>
      </c>
      <c r="EJ932" s="665">
        <f>INDEX(DT914:EA915,MATCH(DR932,DR914:DR915,0),MATCH(EJ930,DT912:EA912,0))*INDEX(AJ920:AT927,MATCH(EJ930,AI920:AI927,0),MATCH(EJ931,AJ919:AT919,0))</f>
        <v>0</v>
      </c>
      <c r="EK932" s="665">
        <f>INDEX(DT914:EA915,MATCH(DR932,DR914:DR915,0),MATCH(EK930,DT912:EA912,0))*INDEX(AJ920:AT927,MATCH(EK930,AI920:AI927,0),MATCH(EK931,AJ919:AT919,0))</f>
        <v>0</v>
      </c>
      <c r="EL932" s="665">
        <f>INDEX(DT914:EA915,MATCH(DR932,DR914:DR915,0),MATCH(EL930,DT912:EA912,0))*INDEX(AJ920:AT927,MATCH(EL930,AI920:AI927,0),MATCH(EL931,AJ919:AT919,0))</f>
        <v>0</v>
      </c>
      <c r="EM932" s="665">
        <f>INDEX(DT914:EA915,MATCH(DR932,DR914:DR915,0),MATCH(EM930,DT912:EA912,0))*INDEX(AJ920:AT927,MATCH(EM930,AI920:AI927,0),MATCH(EM931,AJ919:AT919,0))</f>
        <v>0</v>
      </c>
      <c r="EN932" s="665">
        <f>INDEX(DT914:EA915,MATCH(DR932,DR914:DR915,0),MATCH(EN930,DT912:EA912,0))*INDEX(AJ920:AT927,MATCH(EN930,AI920:AI927,0),MATCH(EN931,AJ919:AT919,0))</f>
        <v>0</v>
      </c>
      <c r="EO932" s="665">
        <f>INDEX(DT914:EA915,MATCH(DR932,DR914:DR915,0),MATCH(EO930,DT912:EA912,0))*INDEX(AJ920:AT927,MATCH(EO930,AI920:AI927,0),MATCH(EO931,AJ919:AT919,0))</f>
        <v>0</v>
      </c>
      <c r="EP932" s="665">
        <f>INDEX(DT914:EA915,MATCH(DR932,DR914:DR915,0),MATCH(EP930,DT912:EA912,0))*INDEX(AJ920:AT927,MATCH(EP930,AI920:AI927,0),MATCH(EP931,AJ919:AT919,0))</f>
        <v>0</v>
      </c>
      <c r="EQ932" s="665">
        <f>INDEX(DT914:EA915,MATCH(DR932,DR914:DR915,0),MATCH(EQ930,DT912:EA912,0))*INDEX(AJ920:AT927,MATCH(EQ930,AI920:AI927,0),MATCH(EQ931,AJ919:AT919,0))</f>
        <v>0</v>
      </c>
      <c r="ER932" s="665">
        <f>INDEX(DT914:EA915,MATCH(DR932,DR914:DR915,0),MATCH(ER930,DT912:EA912,0))*INDEX(AJ920:AT927,MATCH(ER930,AI920:AI927,0),MATCH(ER931,AJ919:AT919,0))</f>
        <v>0</v>
      </c>
      <c r="ES932" s="665">
        <f>INDEX(DT914:EA915,MATCH(DR932,DR914:DR915,0),MATCH(ES930,DT912:EA912,0))*INDEX(AJ920:AT927,MATCH(ES930,AI920:AI927,0),MATCH(ES931,AJ919:AT919,0))</f>
        <v>0</v>
      </c>
      <c r="ET932" s="665">
        <f>INDEX(DT914:EA915,MATCH(DR932,DR914:DR915,0),MATCH(ET930,DT912:EA912,0))*INDEX(AJ920:AT927,MATCH(ET930,AI920:AI927,0),MATCH(ET931,AJ919:AT919,0))</f>
        <v>0</v>
      </c>
      <c r="EU932" s="665">
        <f>INDEX(DT914:EA915,MATCH(DR932,DR914:DR915,0),MATCH(EU930,DT912:EA912,0))*INDEX(AJ920:AT927,MATCH(EU930,AI920:AI927,0),MATCH(EU931,AJ919:AT919,0))</f>
        <v>0</v>
      </c>
      <c r="EV932" s="665">
        <f>INDEX(DT914:EA915,MATCH(DR932,DR914:DR915,0),MATCH(EV930,DT912:EA912,0))*INDEX(AJ920:AT927,MATCH(EV930,AI920:AI927,0),MATCH(EV931,AJ919:AT919,0))</f>
        <v>0</v>
      </c>
      <c r="EW932" s="665">
        <f>INDEX(DT914:EA915,MATCH(DR932,DR914:DR915,0),MATCH(EW930,DT912:EA912,0))*INDEX(AJ920:AT927,MATCH(EW930,AI920:AI927,0),MATCH(EW931,AJ919:AT919,0))</f>
        <v>0</v>
      </c>
      <c r="EX932" s="665">
        <f>INDEX(DT914:EA915,MATCH(DR932,DR914:DR915,0),MATCH(EX930,DT912:EA912,0))*INDEX(AJ920:AT927,MATCH(EX930,AI920:AI927,0),MATCH(EX931,AJ919:AT919,0))</f>
        <v>0</v>
      </c>
      <c r="EY932" s="665">
        <f>INDEX(DT914:EA915,MATCH(DR932,DR914:DR915,0),MATCH(EY930,DT912:EA912,0))*INDEX(AJ920:AT927,MATCH(EY930,AI920:AI927,0),MATCH(EY931,AJ919:AT919,0))</f>
        <v>0</v>
      </c>
      <c r="EZ932" s="665">
        <f>INDEX(DT914:EA915,MATCH(DR932,DR914:DR915,0),MATCH(EZ930,DT912:EA912,0))*INDEX(AJ920:AT927,MATCH(EZ930,AI920:AI927,0),MATCH(EZ931,AJ919:AT919,0))</f>
        <v>0</v>
      </c>
      <c r="FA932" s="665">
        <f>INDEX(DT914:EA915,MATCH(DR932,DR914:DR915,0),MATCH(FA930,DT912:EA912,0))*INDEX(AJ920:AT927,MATCH(FA930,AI920:AI927,0),MATCH(FA931,AJ919:AT919,0))</f>
        <v>0</v>
      </c>
      <c r="FB932" s="665">
        <f>INDEX(DT914:EA915,MATCH(DR932,DR914:DR915,0),MATCH(FB930,DT912:EA912,0))*INDEX(AJ920:AT927,MATCH(FB930,AI920:AI927,0),MATCH(FB931,AJ919:AT919,0))</f>
        <v>0</v>
      </c>
      <c r="FC932" s="665">
        <f>INDEX(DT914:EA915,MATCH(DR932,DR914:DR915,0),MATCH(FC930,DT912:EA912,0))*INDEX(AJ920:AT927,MATCH(FC930,AI920:AI927,0),MATCH(FC931,AJ919:AT919,0))</f>
        <v>0</v>
      </c>
      <c r="FD932" s="665">
        <f>INDEX(DT914:EA915,MATCH(DR932,DR914:DR915,0),MATCH(FD930,DT912:EA912,0))*INDEX(AJ920:AT927,MATCH(FD930,AI920:AI927,0),MATCH(FD931,AJ919:AT919,0))</f>
        <v>0</v>
      </c>
      <c r="FE932" s="665">
        <f>INDEX(DT914:EA915,MATCH(DR932,DR914:DR915,0),MATCH(FE930,DT912:EA912,0))*INDEX(AJ920:AT927,MATCH(FE930,AI920:AI927,0),MATCH(FE931,AJ919:AT919,0))</f>
        <v>0</v>
      </c>
      <c r="FF932" s="665">
        <f>INDEX(DT914:EA915,MATCH(DR932,DR914:DR915,0),MATCH(FF930,DT912:EA912,0))*INDEX(AJ920:AT927,MATCH(FF930,AI920:AI927,0),MATCH(FF931,AJ919:AT919,0))</f>
        <v>0</v>
      </c>
      <c r="FG932" s="665">
        <f>INDEX(DT914:EA915,MATCH(DR932,DR914:DR915,0),MATCH(FG930,DT912:EA912,0))*INDEX(AJ920:AT927,MATCH(FG930,AI920:AI927,0),MATCH(FG931,AJ919:AT919,0))</f>
        <v>0</v>
      </c>
      <c r="FH932" s="665">
        <f>INDEX(DT914:EA915,MATCH(DR932,DR914:DR915,0),MATCH(FH930,DT912:EA912,0))*INDEX(AJ920:AT927,MATCH(FH930,AI920:AI927,0),MATCH(FH931,AJ919:AT919,0))</f>
        <v>0</v>
      </c>
      <c r="FI932" s="665">
        <f>INDEX(DT914:EA915,MATCH(DR932,DR914:DR915,0),MATCH(FI930,DT912:EA912,0))*INDEX(AJ920:AT927,MATCH(FI930,AI920:AI927,0),MATCH(FI931,AJ919:AT919,0))</f>
        <v>0</v>
      </c>
      <c r="FJ932" s="665">
        <f>INDEX(DT914:EA915,MATCH(DR932,DR914:DR915,0),MATCH(FJ930,DT912:EA912,0))*INDEX(AJ920:AT927,MATCH(FJ930,AI920:AI927,0),MATCH(FJ931,AJ919:AT919,0))</f>
        <v>0</v>
      </c>
      <c r="FK932" s="665">
        <f>INDEX(DT914:EA915,MATCH(DR932,DR914:DR915,0),MATCH(FK930,DT912:EA912,0))*INDEX(AJ920:AT927,MATCH(FK930,AI920:AI927,0),MATCH(FK931,AJ919:AT919,0))</f>
        <v>0</v>
      </c>
      <c r="FL932" s="665">
        <f>INDEX(DT914:EA915,MATCH(DR932,DR914:DR915,0),MATCH(FL930,DT912:EA912,0))*INDEX(AJ920:AT927,MATCH(FL930,AI920:AI927,0),MATCH(FL931,AJ919:AT919,0))</f>
        <v>0</v>
      </c>
      <c r="FM932" s="665">
        <f>INDEX(DT914:EA915,MATCH(DR932,DR914:DR915,0),MATCH(FM930,DT912:EA912,0))*INDEX(AJ920:AT927,MATCH(FM930,AI920:AI927,0),MATCH(FM931,AJ919:AT919,0))</f>
        <v>0</v>
      </c>
      <c r="FN932" s="665">
        <f>INDEX(DT914:EA915,MATCH(DR932,DR914:DR915,0),MATCH(FN930,DT912:EA912,0))*INDEX(AJ920:AT927,MATCH(FN930,AI920:AI927,0),MATCH(FN931,AJ919:AT919,0))</f>
        <v>0</v>
      </c>
      <c r="FO932" s="665">
        <f>INDEX(DT914:EA915,MATCH(DR932,DR914:DR915,0),MATCH(FO930,DT912:EA912,0))*INDEX(AJ920:AT927,MATCH(FO930,AI920:AI927,0),MATCH(FO931,AJ919:AT919,0))</f>
        <v>0</v>
      </c>
      <c r="FP932" s="665">
        <f>INDEX(DT914:EA915,MATCH(DR932,DR914:DR915,0),MATCH(FP930,DT912:EA912,0))*INDEX(AJ920:AT927,MATCH(FP930,AI920:AI927,0),MATCH(FP931,AJ919:AT919,0))</f>
        <v>0</v>
      </c>
      <c r="FQ932" s="665">
        <f>INDEX(DT914:EA915,MATCH(DR932,DR914:DR915,0),MATCH(FQ930,DT912:EA912,0))*INDEX(AJ920:AT927,MATCH(FQ930,AI920:AI927,0),MATCH(FQ931,AJ919:AT919,0))</f>
        <v>0</v>
      </c>
      <c r="FR932" s="665">
        <f>INDEX(DT914:EA915,MATCH(DR932,DR914:DR915,0),MATCH(FR930,DT912:EA912,0))*INDEX(AJ920:AT927,MATCH(FR930,AI920:AI927,0),MATCH(FR931,AJ919:AT919,0))</f>
        <v>0</v>
      </c>
      <c r="FS932" s="665">
        <f>INDEX(DT914:EA915,MATCH(DR932,DR914:DR915,0),MATCH(FS930,DT912:EA912,0))*INDEX(AJ920:AT927,MATCH(FS930,AI920:AI927,0),MATCH(FS931,AJ919:AT919,0))</f>
        <v>0</v>
      </c>
      <c r="FT932" s="665">
        <f>INDEX(DT914:EA915,MATCH(DR932,DR914:DR915,0),MATCH(FT930,DT912:EA912,0))*INDEX(AJ920:AT927,MATCH(FT930,AI920:AI927,0),MATCH(FT931,AJ919:AT919,0))</f>
        <v>0</v>
      </c>
      <c r="FU932" s="665">
        <f>INDEX(DT914:EA915,MATCH(DR932,DR914:DR915,0),MATCH(FU930,DT912:EA912,0))*INDEX(AJ920:AT927,MATCH(FU930,AI920:AI927,0),MATCH(FU931,AJ919:AT919,0))</f>
        <v>0</v>
      </c>
      <c r="FV932" s="665">
        <f>INDEX(DT914:EA915,MATCH(DR932,DR914:DR915,0),MATCH(FV930,DT912:EA912,0))*INDEX(AJ920:AT927,MATCH(FV930,AI920:AI927,0),MATCH(FV931,AJ919:AT919,0))</f>
        <v>0</v>
      </c>
      <c r="FW932" s="665">
        <f>INDEX(DT914:EA915,MATCH(DR932,DR914:DR915,0),MATCH(FW930,DT912:EA912,0))*INDEX(AJ920:AT927,MATCH(FW930,AI920:AI927,0),MATCH(FW931,AJ919:AT919,0))</f>
        <v>0</v>
      </c>
      <c r="FX932" s="665">
        <f>INDEX(DT914:EA915,MATCH(DR932,DR914:DR915,0),MATCH(FX930,DT912:EA912,0))*INDEX(AJ920:AT927,MATCH(FX930,AI920:AI927,0),MATCH(FX931,AJ919:AT919,0))</f>
        <v>0</v>
      </c>
      <c r="FY932" s="665">
        <f>INDEX(DT914:EA915,MATCH(DR932,DR914:DR915,0),MATCH(FY930,DT912:EA912,0))*INDEX(AJ920:AT927,MATCH(FY930,AI920:AI927,0),MATCH(FY931,AJ919:AT919,0))</f>
        <v>0</v>
      </c>
      <c r="FZ932" s="665">
        <f>INDEX(DT914:EA915,MATCH(DR932,DR914:DR915,0),MATCH(FZ930,DT912:EA912,0))*INDEX(AJ920:AT927,MATCH(FZ930,AI920:AI927,0),MATCH(FZ931,AJ919:AT919,0))</f>
        <v>0</v>
      </c>
      <c r="GA932" s="665">
        <f>INDEX(DT914:EA915,MATCH(DR932,DR914:DR915,0),MATCH(GA930,DT912:EA912,0))*INDEX(AJ920:AT927,MATCH(GA930,AI920:AI927,0),MATCH(GA931,AJ919:AT919,0))</f>
        <v>0</v>
      </c>
      <c r="GB932" s="665">
        <f>INDEX(DT914:EA915,MATCH(DR932,DR914:DR915,0),MATCH(GB930,DT912:EA912,0))*INDEX(AJ920:AT927,MATCH(GB930,AI920:AI927,0),MATCH(GB931,AJ919:AT919,0))</f>
        <v>0</v>
      </c>
      <c r="GC932" s="665">
        <f>INDEX(DT914:EA915,MATCH(DR932,DR914:DR915,0),MATCH(GC930,DT912:EA912,0))*INDEX(AJ920:AT927,MATCH(GC930,AI920:AI927,0),MATCH(GC931,AJ919:AT919,0))</f>
        <v>0</v>
      </c>
      <c r="GD932" s="665">
        <f>INDEX(DT914:EA915,MATCH(DR932,DR914:DR915,0),MATCH(GD930,DT912:EA912,0))*INDEX(AJ920:AT927,MATCH(GD930,AI920:AI927,0),MATCH(GD931,AJ919:AT919,0))</f>
        <v>0</v>
      </c>
      <c r="GE932" s="665">
        <f>INDEX(DT914:EA915,MATCH(DR932,DR914:DR915,0),MATCH(GE930,DT912:EA912,0))*INDEX(AJ920:AT927,MATCH(GE930,AI920:AI927,0),MATCH(GE931,AJ919:AT919,0))</f>
        <v>0</v>
      </c>
      <c r="GF932" s="665">
        <f>INDEX(DT914:EA915,MATCH(DR932,DR914:DR915,0),MATCH(GF930,DT912:EA912,0))*INDEX(AJ920:AT927,MATCH(GF930,AI920:AI927,0),MATCH(GF931,AJ919:AT919,0))</f>
        <v>0</v>
      </c>
      <c r="GG932" s="665">
        <f>INDEX(DT914:EA915,MATCH(DR932,DR914:DR915,0),MATCH(GG930,DT912:EA912,0))*INDEX(AJ920:AT927,MATCH(GG930,AI920:AI927,0),MATCH(GG931,AJ919:AT919,0))</f>
        <v>0</v>
      </c>
      <c r="GH932" s="665">
        <f>INDEX(DT914:EA915,MATCH(DR932,DR914:DR915,0),MATCH(GH930,DT912:EA912,0))*INDEX(AJ920:AT927,MATCH(GH930,AI920:AI927,0),MATCH(GH931,AJ919:AT919,0))</f>
        <v>0</v>
      </c>
      <c r="GI932" s="665">
        <f>INDEX(DT914:EA915,MATCH(DR932,DR914:DR915,0),MATCH(GI930,DT912:EA912,0))*INDEX(AJ920:AT927,MATCH(GI930,AI920:AI927,0),MATCH(GI931,AJ919:AT919,0))</f>
        <v>0</v>
      </c>
      <c r="GJ932" s="665">
        <f>INDEX(DT914:EA915,MATCH(DR932,DR914:DR915,0),MATCH(GJ930,DT912:EA912,0))*INDEX(AJ920:AT927,MATCH(GJ930,AI920:AI927,0),MATCH(GJ931,AJ919:AT919,0))</f>
        <v>0</v>
      </c>
      <c r="GK932" s="665">
        <f>INDEX(DT914:EA915,MATCH(DR932,DR914:DR915,0),MATCH(GK930,DT912:EA912,0))*INDEX(AJ920:AT927,MATCH(GK930,AI920:AI927,0),MATCH(GK931,AJ919:AT919,0))</f>
        <v>0</v>
      </c>
      <c r="GL932" s="665" t="b">
        <f>SUM(DS932:GK932)=O914-SUM(HB932:HK932)</f>
        <v>1</v>
      </c>
      <c r="GM932" s="667"/>
      <c r="GN932" s="749">
        <v>2023</v>
      </c>
      <c r="GO932" s="664">
        <f>SUMIF(DS919:EN919,GO919,DS932:EN932)</f>
        <v>0</v>
      </c>
      <c r="GP932" s="668">
        <f>SUMIF(DS919:GK919,GP919,DS932:GK932)</f>
        <v>0</v>
      </c>
      <c r="GQ932" s="668">
        <f>SUMIF(DS919:GK919,GQ919,DS932:GK932)</f>
        <v>0</v>
      </c>
      <c r="GR932" s="668">
        <f>SUMIF(DS919:GK919,GR919,DS932:GK932)</f>
        <v>0</v>
      </c>
      <c r="GS932" s="668">
        <f>SUMIF(DS919:GK919,GS919,DS932:GK932)</f>
        <v>0</v>
      </c>
      <c r="GT932" s="668">
        <f>SUMIF(DS919:GK919,GT919,DS932:GK932)</f>
        <v>0</v>
      </c>
      <c r="GU932" s="668">
        <f>SUMIF(DS919:GK919,GU919,DS932:GK932)</f>
        <v>0</v>
      </c>
      <c r="GV932" s="668">
        <f>SUMIF(DS919:GK919,GV919,DS932:GK932)</f>
        <v>0</v>
      </c>
      <c r="GW932" s="668">
        <f>SUMIF(DS919:GK919,GW919,DS932:GK932)</f>
        <v>0</v>
      </c>
      <c r="GX932" s="668">
        <f>SUMIF(DS919:GK919,GX919,DS932:GK932)</f>
        <v>0</v>
      </c>
      <c r="GY932" s="668">
        <f>SUMIF(DS919:GK919,GY919,DS932:GK932)</f>
        <v>0</v>
      </c>
      <c r="GZ932" s="646" t="b">
        <f>O914=SUM(GO932:GY932)</f>
        <v>1</v>
      </c>
      <c r="HB932" s="668">
        <f>IF(GZ932,0,(O914-SUM(GO932:GY932))*INDEX(AK920:AT927,MATCH(GN932,AI920:AI927,0),MATCH(HB931,AK919:AT919,0)))</f>
        <v>0</v>
      </c>
      <c r="HC932" s="668">
        <f>IF(GZ932,0,(O914-SUM(GO932:GY932))*INDEX(AK920:AT927,MATCH(GN932,AI920:AI927,0),MATCH(HC931,AK919:AT919,0)))</f>
        <v>0</v>
      </c>
      <c r="HD932" s="668">
        <f>IF(GZ932,0,(O914-SUM(GO932:GY932))*INDEX(AK920:AT927,MATCH(GN932,AI920:AI927,0),MATCH(HD931,AK919:AT919,0)))</f>
        <v>0</v>
      </c>
      <c r="HE932" s="668">
        <f>IF(GZ932,0,(O914-SUM(GO932:GY932))*INDEX(AK920:AT927,MATCH(GN932,AI920:AI927,0),MATCH(HE931,AK919:AT919,0)))</f>
        <v>0</v>
      </c>
      <c r="HF932" s="668">
        <f>IF(GZ932,0,(O914-SUM(GO932:GY932))*INDEX(AK920:AT927,MATCH(GN932,AI920:AI927,0),MATCH(HF931,AK919:AT919,0)))</f>
        <v>0</v>
      </c>
      <c r="HG932" s="668">
        <f>IF(GZ932,0,(O914-SUM(GO932:GY932))*INDEX(AK920:AT927,MATCH(GN932,AI920:AI927,0),MATCH(HG931,AK919:AT919,0)))</f>
        <v>0</v>
      </c>
      <c r="HH932" s="668">
        <f>IF(GZ932,0,(O914-SUM(GO932:GY932))*INDEX(AK920:AT927,MATCH(GN932,AI920:AI927,0),MATCH(HH931,AK919:AT919,0)))</f>
        <v>0</v>
      </c>
      <c r="HI932" s="668">
        <f>IF(GZ932,0,(O914-SUM(GO932:GY932))*INDEX(AK920:AT927,MATCH(GN932,AI920:AI927,0),MATCH(HI931,AK919:AT919,0)))</f>
        <v>0</v>
      </c>
      <c r="HJ932" s="668">
        <f>IF(GZ932,0,(O914-SUM(GO932:GY932))*INDEX(AK920:AT927,MATCH(GN932,AI920:AI927,0),MATCH(HJ931,AK919:AT919,0)))</f>
        <v>0</v>
      </c>
      <c r="HK932" s="668">
        <f>IF(GZ932,0,(O914-SUM(GO932:GY932))*INDEX(AK920:AT927,MATCH(GN932,AI920:AI927,0),MATCH(HK931,AK919:AT919,0)))</f>
        <v>0</v>
      </c>
      <c r="HL932" s="668" t="b">
        <f>(SUM(HB932:HK932)+SUM(GO932:GY932))=O914</f>
        <v>1</v>
      </c>
      <c r="HM932" s="674"/>
      <c r="HN932" s="674"/>
      <c r="HO932" s="674"/>
      <c r="HP932" s="674"/>
      <c r="HQ932" s="674"/>
      <c r="HR932" s="674"/>
      <c r="HS932" s="674"/>
      <c r="HT932" s="674"/>
      <c r="HU932" s="674"/>
      <c r="HV932" s="674"/>
      <c r="HW932" s="674"/>
      <c r="HX932" s="674"/>
      <c r="HY932" s="674"/>
      <c r="HZ932" s="674"/>
    </row>
    <row r="933" spans="1:234" hidden="1" x14ac:dyDescent="0.25">
      <c r="A933" s="643" t="s">
        <v>208</v>
      </c>
      <c r="G933" s="670"/>
      <c r="H933" s="670"/>
      <c r="I933" s="674"/>
      <c r="J933" s="674"/>
      <c r="K933" s="674"/>
      <c r="L933" s="674"/>
      <c r="M933" s="674"/>
      <c r="N933" s="674"/>
      <c r="O933" s="674"/>
      <c r="P933" s="674"/>
      <c r="Q933" s="674"/>
      <c r="R933" s="674"/>
      <c r="S933" s="675"/>
      <c r="DR933" s="749">
        <v>2024</v>
      </c>
      <c r="DS933" s="665">
        <f>INDEX(DT914:EA915,MATCH(DR933,DR914:DR915,0),MATCH(DS930,DT912:EA912,0))*INDEX(AJ920:AT927,MATCH(DS930,AI920:AI927,0),MATCH(DS931,AJ919:AT919,0))</f>
        <v>0</v>
      </c>
      <c r="DT933" s="665">
        <f>INDEX(DT914:EA915,MATCH(DR933,DR914:DR915,0),MATCH(DT930,DT912:EA912,0))*INDEX(AJ920:AT927,MATCH(DT930,AI920:AI927,0),MATCH(DT931,AJ919:AT919,0))</f>
        <v>0</v>
      </c>
      <c r="DU933" s="665">
        <f>INDEX(DT914:EA915,MATCH(DR933,DR914:DR915,0),MATCH(DU930,DT912:EA912,0))*INDEX(AJ920:AT927,MATCH(DU930,AI920:AI927,0),MATCH(DU931,AJ919:AT919,0))</f>
        <v>0</v>
      </c>
      <c r="DV933" s="665">
        <f>INDEX(DT914:EA915,MATCH(DR933,DR914:DR915,0),MATCH(DV930,DT912:EA912,0))*INDEX(AJ920:AT927,MATCH(DV930,AI920:AI927,0),MATCH(DV931,AJ919:AT919,0))</f>
        <v>0</v>
      </c>
      <c r="DW933" s="665">
        <f>INDEX(DT914:EA915,MATCH(DR933,DR914:DR915,0),MATCH(DW930,DT912:EA912,0))*INDEX(AJ920:AT927,MATCH(DW930,AI920:AI927,0),MATCH(DW931,AJ919:AT919,0))</f>
        <v>0</v>
      </c>
      <c r="DX933" s="665">
        <f>INDEX(DT914:EA915,MATCH(DR933,DR914:DR915,0),MATCH(DX930,DT912:EA912,0))*INDEX(AJ920:AT927,MATCH(DX930,AI920:AI927,0),MATCH(DX931,AJ919:AT919,0))</f>
        <v>0</v>
      </c>
      <c r="DY933" s="665">
        <f>INDEX(DT914:EA915,MATCH(DR933,DR914:DR915,0),MATCH(DY930,DT912:EA912,0))*INDEX(AJ920:AT927,MATCH(DY930,AI920:AI927,0),MATCH(DY931,AJ919:AT919,0))</f>
        <v>0</v>
      </c>
      <c r="DZ933" s="665">
        <f>INDEX(DT914:EA915,MATCH(DR933,DR914:DR915,0),MATCH(DZ930,DT912:EA912,0))*INDEX(AJ920:AT927,MATCH(DZ930,AI920:AI927,0),MATCH(DZ931,AJ919:AT919,0))</f>
        <v>0</v>
      </c>
      <c r="EA933" s="665">
        <f>INDEX(DT914:EA915,MATCH(DR933,DR914:DR915,0),MATCH(EA930,DT912:EA912,0))*INDEX(AJ920:AT927,MATCH(EA930,AI920:AI927,0),MATCH(EA931,AJ919:AT919,0))</f>
        <v>0</v>
      </c>
      <c r="EB933" s="665">
        <f>INDEX(DT914:EA915,MATCH(DR933,DR914:DR915,0),MATCH(EB930,DT912:EA912,0))*INDEX(AJ920:AT927,MATCH(EB930,AI920:AI927,0),MATCH(EB931,AJ919:AT919,0))</f>
        <v>0</v>
      </c>
      <c r="EC933" s="665">
        <f>INDEX(DT914:EA915,MATCH(DR933,DR914:DR915,0),MATCH(EC930,DT912:EA912,0))*INDEX(AJ920:AT927,MATCH(EC930,AI920:AI927,0),MATCH(EC931,AJ919:AT919,0))</f>
        <v>0</v>
      </c>
      <c r="ED933" s="665">
        <f>INDEX(DT914:EA915,MATCH(DR933,DR914:DR915,0),MATCH(ED930,DT912:EA912,0))*INDEX(AJ920:AT927,MATCH(ED930,AI920:AI927,0),MATCH(ED931,AJ919:AT919,0))</f>
        <v>0</v>
      </c>
      <c r="EE933" s="665">
        <f>INDEX(DT914:EA915,MATCH(DR933,DR914:DR915,0),MATCH(EE930,DT912:EA912,0))*INDEX(AJ920:AT927,MATCH(EE930,AI920:AI927,0),MATCH(EE931,AJ919:AT919,0))</f>
        <v>0</v>
      </c>
      <c r="EF933" s="665">
        <f>INDEX(DT914:EA915,MATCH(DR933,DR914:DR915,0),MATCH(EF930,DT912:EA912,0))*INDEX(AJ920:AT927,MATCH(EF930,AI920:AI927,0),MATCH(EF931,AJ919:AT919,0))</f>
        <v>0</v>
      </c>
      <c r="EG933" s="665">
        <f>INDEX(DT914:EA915,MATCH(DR933,DR914:DR915,0),MATCH(EG930,DT912:EA912,0))*INDEX(AJ920:AT927,MATCH(EG930,AI920:AI927,0),MATCH(EG931,AJ919:AT919,0))</f>
        <v>0</v>
      </c>
      <c r="EH933" s="665">
        <f>INDEX(DT914:EA915,MATCH(DR933,DR914:DR915,0),MATCH(EH930,DT912:EA912,0))*INDEX(AJ920:AT927,MATCH(EH930,AI920:AI927,0),MATCH(EH931,AJ919:AT919,0))</f>
        <v>0</v>
      </c>
      <c r="EI933" s="665">
        <f>INDEX(DT914:EA915,MATCH(DR933,DR914:DR915,0),MATCH(EI930,DT912:EA912,0))*INDEX(AJ920:AT927,MATCH(EI930,AI920:AI927,0),MATCH(EI931,AJ919:AT919,0))</f>
        <v>0</v>
      </c>
      <c r="EJ933" s="665">
        <f>INDEX(DT914:EA915,MATCH(DR933,DR914:DR915,0),MATCH(EJ930,DT912:EA912,0))*INDEX(AJ920:AT927,MATCH(EJ930,AI920:AI927,0),MATCH(EJ931,AJ919:AT919,0))</f>
        <v>0</v>
      </c>
      <c r="EK933" s="665">
        <f>INDEX(DT914:EA915,MATCH(DR933,DR914:DR915,0),MATCH(EK930,DT912:EA912,0))*INDEX(AJ920:AT927,MATCH(EK930,AI920:AI927,0),MATCH(EK931,AJ919:AT919,0))</f>
        <v>0</v>
      </c>
      <c r="EL933" s="665">
        <f>INDEX(DT914:EA915,MATCH(DR933,DR914:DR915,0),MATCH(EL930,DT912:EA912,0))*INDEX(AJ920:AT927,MATCH(EL930,AI920:AI927,0),MATCH(EL931,AJ919:AT919,0))</f>
        <v>0</v>
      </c>
      <c r="EM933" s="665">
        <f>INDEX(DT914:EA915,MATCH(DR933,DR914:DR915,0),MATCH(EM930,DT912:EA912,0))*INDEX(AJ920:AT927,MATCH(EM930,AI920:AI927,0),MATCH(EM931,AJ919:AT919,0))</f>
        <v>0</v>
      </c>
      <c r="EN933" s="665">
        <f>INDEX(DT914:EA915,MATCH(DR933,DR914:DR915,0),MATCH(EN930,DT912:EA912,0))*INDEX(AJ920:AT927,MATCH(EN930,AI920:AI927,0),MATCH(EN931,AJ919:AT919,0))</f>
        <v>0</v>
      </c>
      <c r="EO933" s="665">
        <f>INDEX(DT914:EA915,MATCH(DR933,DR914:DR915,0),MATCH(EO930,DT912:EA912,0))*INDEX(AJ920:AT927,MATCH(EO930,AI920:AI927,0),MATCH(EO931,AJ919:AT919,0))</f>
        <v>0</v>
      </c>
      <c r="EP933" s="665">
        <f>INDEX(DT914:EA915,MATCH(DR933,DR914:DR915,0),MATCH(EP930,DT912:EA912,0))*INDEX(AJ920:AT927,MATCH(EP930,AI920:AI927,0),MATCH(EP931,AJ919:AT919,0))</f>
        <v>0</v>
      </c>
      <c r="EQ933" s="665">
        <f>INDEX(DT914:EA915,MATCH(DR933,DR914:DR915,0),MATCH(EQ930,DT912:EA912,0))*INDEX(AJ920:AT927,MATCH(EQ930,AI920:AI927,0),MATCH(EQ931,AJ919:AT919,0))</f>
        <v>0</v>
      </c>
      <c r="ER933" s="665">
        <f>INDEX(DT914:EA915,MATCH(DR933,DR914:DR915,0),MATCH(ER930,DT912:EA912,0))*INDEX(AJ920:AT927,MATCH(ER930,AI920:AI927,0),MATCH(ER931,AJ919:AT919,0))</f>
        <v>0</v>
      </c>
      <c r="ES933" s="665">
        <f>INDEX(DT914:EA915,MATCH(DR933,DR914:DR915,0),MATCH(ES930,DT912:EA912,0))*INDEX(AJ920:AT927,MATCH(ES930,AI920:AI927,0),MATCH(ES931,AJ919:AT919,0))</f>
        <v>0</v>
      </c>
      <c r="ET933" s="665">
        <f>INDEX(DT914:EA915,MATCH(DR933,DR914:DR915,0),MATCH(ET930,DT912:EA912,0))*INDEX(AJ920:AT927,MATCH(ET930,AI920:AI927,0),MATCH(ET931,AJ919:AT919,0))</f>
        <v>0</v>
      </c>
      <c r="EU933" s="665">
        <f>INDEX(DT914:EA915,MATCH(DR933,DR914:DR915,0),MATCH(EU930,DT912:EA912,0))*INDEX(AJ920:AT927,MATCH(EU930,AI920:AI927,0),MATCH(EU931,AJ919:AT919,0))</f>
        <v>0</v>
      </c>
      <c r="EV933" s="665">
        <f>INDEX(DT914:EA915,MATCH(DR933,DR914:DR915,0),MATCH(EV930,DT912:EA912,0))*INDEX(AJ920:AT927,MATCH(EV930,AI920:AI927,0),MATCH(EV931,AJ919:AT919,0))</f>
        <v>0</v>
      </c>
      <c r="EW933" s="665">
        <f>INDEX(DT914:EA915,MATCH(DR933,DR914:DR915,0),MATCH(EW930,DT912:EA912,0))*INDEX(AJ920:AT927,MATCH(EW930,AI920:AI927,0),MATCH(EW931,AJ919:AT919,0))</f>
        <v>0</v>
      </c>
      <c r="EX933" s="665">
        <f>INDEX(DT914:EA915,MATCH(DR933,DR914:DR915,0),MATCH(EX930,DT912:EA912,0))*INDEX(AJ920:AT927,MATCH(EX930,AI920:AI927,0),MATCH(EX931,AJ919:AT919,0))</f>
        <v>0</v>
      </c>
      <c r="EY933" s="665">
        <f>INDEX(DT914:EA915,MATCH(DR933,DR914:DR915,0),MATCH(EY930,DT912:EA912,0))*INDEX(AJ920:AT927,MATCH(EY930,AI920:AI927,0),MATCH(EY931,AJ919:AT919,0))</f>
        <v>0</v>
      </c>
      <c r="EZ933" s="665">
        <f>INDEX(DT914:EA915,MATCH(DR933,DR914:DR915,0),MATCH(EZ930,DT912:EA912,0))*INDEX(AJ920:AT927,MATCH(EZ930,AI920:AI927,0),MATCH(EZ931,AJ919:AT919,0))</f>
        <v>0</v>
      </c>
      <c r="FA933" s="665">
        <f>INDEX(DT914:EA915,MATCH(DR933,DR914:DR915,0),MATCH(FA930,DT912:EA912,0))*INDEX(AJ920:AT927,MATCH(FA930,AI920:AI927,0),MATCH(FA931,AJ919:AT919,0))</f>
        <v>0</v>
      </c>
      <c r="FB933" s="665">
        <f>INDEX(DT914:EA915,MATCH(DR933,DR914:DR915,0),MATCH(FB930,DT912:EA912,0))*INDEX(AJ920:AT927,MATCH(FB930,AI920:AI927,0),MATCH(FB931,AJ919:AT919,0))</f>
        <v>0</v>
      </c>
      <c r="FC933" s="665">
        <f>INDEX(DT914:EA915,MATCH(DR933,DR914:DR915,0),MATCH(FC930,DT912:EA912,0))*INDEX(AJ920:AT927,MATCH(FC930,AI920:AI927,0),MATCH(FC931,AJ919:AT919,0))</f>
        <v>0</v>
      </c>
      <c r="FD933" s="665">
        <f>INDEX(DT914:EA915,MATCH(DR933,DR914:DR915,0),MATCH(FD930,DT912:EA912,0))*INDEX(AJ920:AT927,MATCH(FD930,AI920:AI927,0),MATCH(FD931,AJ919:AT919,0))</f>
        <v>0</v>
      </c>
      <c r="FE933" s="665">
        <f>INDEX(DT914:EA915,MATCH(DR933,DR914:DR915,0),MATCH(FE930,DT912:EA912,0))*INDEX(AJ920:AT927,MATCH(FE930,AI920:AI927,0),MATCH(FE931,AJ919:AT919,0))</f>
        <v>0</v>
      </c>
      <c r="FF933" s="665">
        <f>INDEX(DT914:EA915,MATCH(DR933,DR914:DR915,0),MATCH(FF930,DT912:EA912,0))*INDEX(AJ920:AT927,MATCH(FF930,AI920:AI927,0),MATCH(FF931,AJ919:AT919,0))</f>
        <v>0</v>
      </c>
      <c r="FG933" s="665">
        <f>INDEX(DT914:EA915,MATCH(DR933,DR914:DR915,0),MATCH(FG930,DT912:EA912,0))*INDEX(AJ920:AT927,MATCH(FG930,AI920:AI927,0),MATCH(FG931,AJ919:AT919,0))</f>
        <v>0</v>
      </c>
      <c r="FH933" s="665">
        <f>INDEX(DT914:EA915,MATCH(DR933,DR914:DR915,0),MATCH(FH930,DT912:EA912,0))*INDEX(AJ920:AT927,MATCH(FH930,AI920:AI927,0),MATCH(FH931,AJ919:AT919,0))</f>
        <v>0</v>
      </c>
      <c r="FI933" s="665">
        <f>INDEX(DT914:EA915,MATCH(DR933,DR914:DR915,0),MATCH(FI930,DT912:EA912,0))*INDEX(AJ920:AT927,MATCH(FI930,AI920:AI927,0),MATCH(FI931,AJ919:AT919,0))</f>
        <v>0</v>
      </c>
      <c r="FJ933" s="665">
        <f>INDEX(DT914:EA915,MATCH(DR933,DR914:DR915,0),MATCH(FJ930,DT912:EA912,0))*INDEX(AJ920:AT927,MATCH(FJ930,AI920:AI927,0),MATCH(FJ931,AJ919:AT919,0))</f>
        <v>0</v>
      </c>
      <c r="FK933" s="665">
        <f>INDEX(DT914:EA915,MATCH(DR933,DR914:DR915,0),MATCH(FK930,DT912:EA912,0))*INDEX(AJ920:AT927,MATCH(FK930,AI920:AI927,0),MATCH(FK931,AJ919:AT919,0))</f>
        <v>0</v>
      </c>
      <c r="FL933" s="665">
        <f>INDEX(DT914:EA915,MATCH(DR933,DR914:DR915,0),MATCH(FL930,DT912:EA912,0))*INDEX(AJ920:AT927,MATCH(FL930,AI920:AI927,0),MATCH(FL931,AJ919:AT919,0))</f>
        <v>0</v>
      </c>
      <c r="FM933" s="665">
        <f>INDEX(DT914:EA915,MATCH(DR933,DR914:DR915,0),MATCH(FM930,DT912:EA912,0))*INDEX(AJ920:AT927,MATCH(FM930,AI920:AI927,0),MATCH(FM931,AJ919:AT919,0))</f>
        <v>0</v>
      </c>
      <c r="FN933" s="665">
        <f>INDEX(DT914:EA915,MATCH(DR933,DR914:DR915,0),MATCH(FN930,DT912:EA912,0))*INDEX(AJ920:AT927,MATCH(FN930,AI920:AI927,0),MATCH(FN931,AJ919:AT919,0))</f>
        <v>0</v>
      </c>
      <c r="FO933" s="665">
        <f>INDEX(DT914:EA915,MATCH(DR933,DR914:DR915,0),MATCH(FO930,DT912:EA912,0))*INDEX(AJ920:AT927,MATCH(FO930,AI920:AI927,0),MATCH(FO931,AJ919:AT919,0))</f>
        <v>0</v>
      </c>
      <c r="FP933" s="665">
        <f>INDEX(DT914:EA915,MATCH(DR933,DR914:DR915,0),MATCH(FP930,DT912:EA912,0))*INDEX(AJ920:AT927,MATCH(FP930,AI920:AI927,0),MATCH(FP931,AJ919:AT919,0))</f>
        <v>0</v>
      </c>
      <c r="FQ933" s="665">
        <f>INDEX(DT914:EA915,MATCH(DR933,DR914:DR915,0),MATCH(FQ930,DT912:EA912,0))*INDEX(AJ920:AT927,MATCH(FQ930,AI920:AI927,0),MATCH(FQ931,AJ919:AT919,0))</f>
        <v>0</v>
      </c>
      <c r="FR933" s="665">
        <f>INDEX(DT914:EA915,MATCH(DR933,DR914:DR915,0),MATCH(FR930,DT912:EA912,0))*INDEX(AJ920:AT927,MATCH(FR930,AI920:AI927,0),MATCH(FR931,AJ919:AT919,0))</f>
        <v>0</v>
      </c>
      <c r="FS933" s="665">
        <f>INDEX(DT914:EA915,MATCH(DR933,DR914:DR915,0),MATCH(FS930,DT912:EA912,0))*INDEX(AJ920:AT927,MATCH(FS930,AI920:AI927,0),MATCH(FS931,AJ919:AT919,0))</f>
        <v>0</v>
      </c>
      <c r="FT933" s="665">
        <f>INDEX(DT914:EA915,MATCH(DR933,DR914:DR915,0),MATCH(FT930,DT912:EA912,0))*INDEX(AJ920:AT927,MATCH(FT930,AI920:AI927,0),MATCH(FT931,AJ919:AT919,0))</f>
        <v>0</v>
      </c>
      <c r="FU933" s="665">
        <f>INDEX(DT914:EA915,MATCH(DR933,DR914:DR915,0),MATCH(FU930,DT912:EA912,0))*INDEX(AJ920:AT927,MATCH(FU930,AI920:AI927,0),MATCH(FU931,AJ919:AT919,0))</f>
        <v>0</v>
      </c>
      <c r="FV933" s="665">
        <f>INDEX(DT914:EA915,MATCH(DR933,DR914:DR915,0),MATCH(FV930,DT912:EA912,0))*INDEX(AJ920:AT927,MATCH(FV930,AI920:AI927,0),MATCH(FV931,AJ919:AT919,0))</f>
        <v>0</v>
      </c>
      <c r="FW933" s="665">
        <f>INDEX(DT914:EA915,MATCH(DR933,DR914:DR915,0),MATCH(FW930,DT912:EA912,0))*INDEX(AJ920:AT927,MATCH(FW930,AI920:AI927,0),MATCH(FW931,AJ919:AT919,0))</f>
        <v>0</v>
      </c>
      <c r="FX933" s="665">
        <f>INDEX(DT914:EA915,MATCH(DR933,DR914:DR915,0),MATCH(FX930,DT912:EA912,0))*INDEX(AJ920:AT927,MATCH(FX930,AI920:AI927,0),MATCH(FX931,AJ919:AT919,0))</f>
        <v>0</v>
      </c>
      <c r="FY933" s="665">
        <f>INDEX(DT914:EA915,MATCH(DR933,DR914:DR915,0),MATCH(FY930,DT912:EA912,0))*INDEX(AJ920:AT927,MATCH(FY930,AI920:AI927,0),MATCH(FY931,AJ919:AT919,0))</f>
        <v>0</v>
      </c>
      <c r="FZ933" s="665">
        <f>INDEX(DT914:EA915,MATCH(DR933,DR914:DR915,0),MATCH(FZ930,DT912:EA912,0))*INDEX(AJ920:AT927,MATCH(FZ930,AI920:AI927,0),MATCH(FZ931,AJ919:AT919,0))</f>
        <v>0</v>
      </c>
      <c r="GA933" s="665">
        <f>INDEX(DT914:EA915,MATCH(DR933,DR914:DR915,0),MATCH(GA930,DT912:EA912,0))*INDEX(AJ920:AT927,MATCH(GA930,AI920:AI927,0),MATCH(GA931,AJ919:AT919,0))</f>
        <v>0</v>
      </c>
      <c r="GB933" s="665">
        <f>INDEX(DT914:EA915,MATCH(DR933,DR914:DR915,0),MATCH(GB930,DT912:EA912,0))*INDEX(AJ920:AT927,MATCH(GB930,AI920:AI927,0),MATCH(GB931,AJ919:AT919,0))</f>
        <v>0</v>
      </c>
      <c r="GC933" s="665">
        <f>INDEX(DT914:EA915,MATCH(DR933,DR914:DR915,0),MATCH(GC930,DT912:EA912,0))*INDEX(AJ920:AT927,MATCH(GC930,AI920:AI927,0),MATCH(GC931,AJ919:AT919,0))</f>
        <v>0</v>
      </c>
      <c r="GD933" s="665">
        <f>INDEX(DT914:EA915,MATCH(DR933,DR914:DR915,0),MATCH(GD930,DT912:EA912,0))*INDEX(AJ920:AT927,MATCH(GD930,AI920:AI927,0),MATCH(GD931,AJ919:AT919,0))</f>
        <v>0</v>
      </c>
      <c r="GE933" s="665">
        <f>INDEX(DT914:EA915,MATCH(DR933,DR914:DR915,0),MATCH(GE930,DT912:EA912,0))*INDEX(AJ920:AT927,MATCH(GE930,AI920:AI927,0),MATCH(GE931,AJ919:AT919,0))</f>
        <v>0</v>
      </c>
      <c r="GF933" s="665">
        <f>INDEX(DT914:EA915,MATCH(DR933,DR914:DR915,0),MATCH(GF930,DT912:EA912,0))*INDEX(AJ920:AT927,MATCH(GF930,AI920:AI927,0),MATCH(GF931,AJ919:AT919,0))</f>
        <v>0</v>
      </c>
      <c r="GG933" s="665">
        <f>INDEX(DT914:EA915,MATCH(DR933,DR914:DR915,0),MATCH(GG930,DT912:EA912,0))*INDEX(AJ920:AT927,MATCH(GG930,AI920:AI927,0),MATCH(GG931,AJ919:AT919,0))</f>
        <v>0</v>
      </c>
      <c r="GH933" s="665">
        <f>INDEX(DT914:EA915,MATCH(DR933,DR914:DR915,0),MATCH(GH930,DT912:EA912,0))*INDEX(AJ920:AT927,MATCH(GH930,AI920:AI927,0),MATCH(GH931,AJ919:AT919,0))</f>
        <v>0</v>
      </c>
      <c r="GI933" s="665">
        <f>INDEX(DT914:EA915,MATCH(DR933,DR914:DR915,0),MATCH(GI930,DT912:EA912,0))*INDEX(AJ920:AT927,MATCH(GI930,AI920:AI927,0),MATCH(GI931,AJ919:AT919,0))</f>
        <v>0</v>
      </c>
      <c r="GJ933" s="665">
        <f>INDEX(DT914:EA915,MATCH(DR933,DR914:DR915,0),MATCH(GJ930,DT912:EA912,0))*INDEX(AJ920:AT927,MATCH(GJ930,AI920:AI927,0),MATCH(GJ931,AJ919:AT919,0))</f>
        <v>0</v>
      </c>
      <c r="GK933" s="665">
        <f>INDEX(DT914:EA915,MATCH(DR933,DR914:DR915,0),MATCH(GK930,DT912:EA912,0))*INDEX(AJ920:AT927,MATCH(GK930,AI920:AI927,0),MATCH(GK931,AJ919:AT919,0))</f>
        <v>0</v>
      </c>
      <c r="GL933" s="665" t="b">
        <f>SUM(DS933:GK933)=O915-SUM(HB933:HK933)</f>
        <v>1</v>
      </c>
      <c r="GM933" s="667"/>
      <c r="GN933" s="749">
        <v>2024</v>
      </c>
      <c r="GO933" s="664">
        <f>SUMIF(DS919:EN919,GO919,DS933:EN933)</f>
        <v>0</v>
      </c>
      <c r="GP933" s="668">
        <f>SUMIF(DS919:GK919,GP919,DS933:GK933)</f>
        <v>0</v>
      </c>
      <c r="GQ933" s="668">
        <f>SUMIF(DS919:GK919,GQ919,DS933:GK933)</f>
        <v>0</v>
      </c>
      <c r="GR933" s="668">
        <f>SUMIF(DS919:GK919,GR919,DS933:GK933)</f>
        <v>0</v>
      </c>
      <c r="GS933" s="668">
        <f>SUMIF(DS919:GK919,GS919,DS933:GK933)</f>
        <v>0</v>
      </c>
      <c r="GT933" s="668">
        <f>SUMIF(DS919:GK919,GT919,DS933:GK933)</f>
        <v>0</v>
      </c>
      <c r="GU933" s="668">
        <f>SUMIF(DS919:GK919,GU919,DS933:GK933)</f>
        <v>0</v>
      </c>
      <c r="GV933" s="668">
        <f>SUMIF(DS919:GK919,GV919,DS933:GK933)</f>
        <v>0</v>
      </c>
      <c r="GW933" s="668">
        <f>SUMIF(DS919:GK919,GW919,DS933:GK933)</f>
        <v>0</v>
      </c>
      <c r="GX933" s="668">
        <f>SUMIF(DS919:GK919,GX919,DS933:GK933)</f>
        <v>0</v>
      </c>
      <c r="GY933" s="668">
        <f>SUMIF(DS919:GK919,GY919,DS933:GK933)</f>
        <v>0</v>
      </c>
      <c r="GZ933" s="646" t="b">
        <f>O915=SUM(GO933:GY933)</f>
        <v>1</v>
      </c>
      <c r="HB933" s="668">
        <f>IF(GZ933,0,(O915-SUM(GO933:GY933))*INDEX(AK920:AT927,MATCH(GN933,AI920:AI927,0),MATCH(HB931,AK919:AT919,0)))</f>
        <v>0</v>
      </c>
      <c r="HC933" s="668">
        <f>IF(GZ933,0,(O915-SUM(GO933:GY933))*INDEX(AK920:AT927,MATCH(GN933,AI920:AI927,0),MATCH(HC931,AK919:AT919,0)))</f>
        <v>0</v>
      </c>
      <c r="HD933" s="668">
        <f>IF(GZ933,0,(O915-SUM(GO933:GY933))*INDEX(AK920:AT927,MATCH(GN933,AI920:AI927,0),MATCH(HD931,AK919:AT919,0)))</f>
        <v>0</v>
      </c>
      <c r="HE933" s="668">
        <f>IF(GZ933,0,(O915-SUM(GO933:GY933))*INDEX(AK920:AT927,MATCH(GN933,AI920:AI927,0),MATCH(HE931,AK919:AT919,0)))</f>
        <v>0</v>
      </c>
      <c r="HF933" s="668">
        <f>IF(GZ933,0,(O915-SUM(GO933:GY933))*INDEX(AK920:AT927,MATCH(GN933,AI920:AI927,0),MATCH(HF931,AK919:AT919,0)))</f>
        <v>0</v>
      </c>
      <c r="HG933" s="668">
        <f>IF(GZ933,0,(O915-SUM(GO933:GY933))*INDEX(AK920:AT927,MATCH(GN933,AI920:AI927,0),MATCH(HG931,AK919:AT919,0)))</f>
        <v>0</v>
      </c>
      <c r="HH933" s="668">
        <f>IF(GZ933,0,(O915-SUM(GO933:GY933))*INDEX(AK920:AT927,MATCH(GN933,AI920:AI927,0),MATCH(HH931,AK919:AT919,0)))</f>
        <v>0</v>
      </c>
      <c r="HI933" s="668">
        <f>IF(GZ933,0,(O915-SUM(GO933:GY933))*INDEX(AK920:AT927,MATCH(GN933,AI920:AI927,0),MATCH(HI931,AK919:AT919,0)))</f>
        <v>0</v>
      </c>
      <c r="HJ933" s="668">
        <f>IF(GZ933,0,(O915-SUM(GO933:GY933))*INDEX(AK920:AT927,MATCH(GN933,AI920:AI927,0),MATCH(HJ931,AK919:AT919,0)))</f>
        <v>0</v>
      </c>
      <c r="HK933" s="668">
        <f>IF(GZ933,0,(O915-SUM(GO933:GY933))*INDEX(AK920:AT927,MATCH(GN933,AI920:AI927,0),MATCH(HK931,AK919:AT919,0)))</f>
        <v>0</v>
      </c>
      <c r="HL933" s="668" t="b">
        <f>(SUM(HB933:HK933)+SUM(GO933:GY933))=O915</f>
        <v>1</v>
      </c>
      <c r="HM933" s="674"/>
      <c r="HN933" s="674"/>
      <c r="HO933" s="674"/>
      <c r="HP933" s="674"/>
      <c r="HQ933" s="674"/>
      <c r="HR933" s="674"/>
      <c r="HS933" s="674"/>
      <c r="HT933" s="674"/>
      <c r="HU933" s="674"/>
      <c r="HV933" s="674"/>
      <c r="HW933" s="674"/>
      <c r="HX933" s="674"/>
      <c r="HY933" s="674"/>
      <c r="HZ933" s="674"/>
    </row>
    <row r="934" spans="1:234" hidden="1" x14ac:dyDescent="0.25">
      <c r="A934" s="643" t="s">
        <v>208</v>
      </c>
      <c r="G934" s="670"/>
      <c r="H934" s="670"/>
      <c r="I934" s="674"/>
      <c r="J934" s="674"/>
      <c r="K934" s="674"/>
      <c r="L934" s="674"/>
      <c r="M934" s="674"/>
      <c r="N934" s="674"/>
      <c r="O934" s="674"/>
      <c r="P934" s="674"/>
      <c r="Q934" s="674"/>
      <c r="R934" s="674"/>
      <c r="S934" s="675"/>
      <c r="DR934" s="749">
        <v>2025</v>
      </c>
      <c r="DS934" s="665" t="e">
        <f>INDEX(DT914:EA915,MATCH(DR934,DR914:DR915,0),MATCH(DS930,DT912:EA912,0))*INDEX(AJ920:AT927,MATCH(DS930,AI920:AI927,0),MATCH(DS931,AJ919:AT919,0))</f>
        <v>#N/A</v>
      </c>
      <c r="DT934" s="665" t="e">
        <f>INDEX(DT914:EA915,MATCH(DR934,DR914:DR915,0),MATCH(DT930,DT912:EA912,0))*INDEX(AJ920:AT927,MATCH(DT930,AI920:AI927,0),MATCH(DT931,AJ919:AT919,0))</f>
        <v>#N/A</v>
      </c>
      <c r="DU934" s="665" t="e">
        <f>INDEX(DT914:EA915,MATCH(DR934,DR914:DR915,0),MATCH(DU930,DT912:EA912,0))*INDEX(AJ920:AT927,MATCH(DU930,AI920:AI927,0),MATCH(DU931,AJ919:AT919,0))</f>
        <v>#N/A</v>
      </c>
      <c r="DV934" s="665" t="e">
        <f>INDEX(DT914:EA915,MATCH(DR934,DR914:DR915,0),MATCH(DV930,DT912:EA912,0))*INDEX(AJ920:AT927,MATCH(DV930,AI920:AI927,0),MATCH(DV931,AJ919:AT919,0))</f>
        <v>#N/A</v>
      </c>
      <c r="DW934" s="665" t="e">
        <f>INDEX(DT914:EA915,MATCH(DR934,DR914:DR915,0),MATCH(DW930,DT912:EA912,0))*INDEX(AJ920:AT927,MATCH(DW930,AI920:AI927,0),MATCH(DW931,AJ919:AT919,0))</f>
        <v>#N/A</v>
      </c>
      <c r="DX934" s="665" t="e">
        <f>INDEX(DT914:EA915,MATCH(DR934,DR914:DR915,0),MATCH(DX930,DT912:EA912,0))*INDEX(AJ920:AT927,MATCH(DX930,AI920:AI927,0),MATCH(DX931,AJ919:AT919,0))</f>
        <v>#N/A</v>
      </c>
      <c r="DY934" s="665" t="e">
        <f>INDEX(DT914:EA915,MATCH(DR934,DR914:DR915,0),MATCH(DY930,DT912:EA912,0))*INDEX(AJ920:AT927,MATCH(DY930,AI920:AI927,0),MATCH(DY931,AJ919:AT919,0))</f>
        <v>#N/A</v>
      </c>
      <c r="DZ934" s="665" t="e">
        <f>INDEX(DT914:EA915,MATCH(DR934,DR914:DR915,0),MATCH(DZ930,DT912:EA912,0))*INDEX(AJ920:AT927,MATCH(DZ930,AI920:AI927,0),MATCH(DZ931,AJ919:AT919,0))</f>
        <v>#N/A</v>
      </c>
      <c r="EA934" s="665" t="e">
        <f>INDEX(DT914:EA915,MATCH(DR934,DR914:DR915,0),MATCH(EA930,DT912:EA912,0))*INDEX(AJ920:AT927,MATCH(EA930,AI920:AI927,0),MATCH(EA931,AJ919:AT919,0))</f>
        <v>#N/A</v>
      </c>
      <c r="EB934" s="665" t="e">
        <f>INDEX(DT914:EA915,MATCH(DR934,DR914:DR915,0),MATCH(EB930,DT912:EA912,0))*INDEX(AJ920:AT927,MATCH(EB930,AI920:AI927,0),MATCH(EB931,AJ919:AT919,0))</f>
        <v>#N/A</v>
      </c>
      <c r="EC934" s="665" t="e">
        <f>INDEX(DT914:EA915,MATCH(DR934,DR914:DR915,0),MATCH(EC930,DT912:EA912,0))*INDEX(AJ920:AT927,MATCH(EC930,AI920:AI927,0),MATCH(EC931,AJ919:AT919,0))</f>
        <v>#N/A</v>
      </c>
      <c r="ED934" s="665" t="e">
        <f>INDEX(DT914:EA915,MATCH(DR934,DR914:DR915,0),MATCH(ED930,DT912:EA912,0))*INDEX(AJ920:AT927,MATCH(ED930,AI920:AI927,0),MATCH(ED931,AJ919:AT919,0))</f>
        <v>#N/A</v>
      </c>
      <c r="EE934" s="665" t="e">
        <f>INDEX(DT914:EA915,MATCH(DR934,DR914:DR915,0),MATCH(EE930,DT912:EA912,0))*INDEX(AJ920:AT927,MATCH(EE930,AI920:AI927,0),MATCH(EE931,AJ919:AT919,0))</f>
        <v>#N/A</v>
      </c>
      <c r="EF934" s="665" t="e">
        <f>INDEX(DT914:EA915,MATCH(DR934,DR914:DR915,0),MATCH(EF930,DT912:EA912,0))*INDEX(AJ920:AT927,MATCH(EF930,AI920:AI927,0),MATCH(EF931,AJ919:AT919,0))</f>
        <v>#N/A</v>
      </c>
      <c r="EG934" s="665" t="e">
        <f>INDEX(DT914:EA915,MATCH(DR934,DR914:DR915,0),MATCH(EG930,DT912:EA912,0))*INDEX(AJ920:AT927,MATCH(EG930,AI920:AI927,0),MATCH(EG931,AJ919:AT919,0))</f>
        <v>#N/A</v>
      </c>
      <c r="EH934" s="665" t="e">
        <f>INDEX(DT914:EA915,MATCH(DR934,DR914:DR915,0),MATCH(EH930,DT912:EA912,0))*INDEX(AJ920:AT927,MATCH(EH930,AI920:AI927,0),MATCH(EH931,AJ919:AT919,0))</f>
        <v>#N/A</v>
      </c>
      <c r="EI934" s="665" t="e">
        <f>INDEX(DT914:EA915,MATCH(DR934,DR914:DR915,0),MATCH(EI930,DT912:EA912,0))*INDEX(AJ920:AT927,MATCH(EI930,AI920:AI927,0),MATCH(EI931,AJ919:AT919,0))</f>
        <v>#N/A</v>
      </c>
      <c r="EJ934" s="665" t="e">
        <f>INDEX(DT914:EA915,MATCH(DR934,DR914:DR915,0),MATCH(EJ930,DT912:EA912,0))*INDEX(AJ920:AT927,MATCH(EJ930,AI920:AI927,0),MATCH(EJ931,AJ919:AT919,0))</f>
        <v>#N/A</v>
      </c>
      <c r="EK934" s="665" t="e">
        <f>INDEX(DT914:EA915,MATCH(DR934,DR914:DR915,0),MATCH(EK930,DT912:EA912,0))*INDEX(AJ920:AT927,MATCH(EK930,AI920:AI927,0),MATCH(EK931,AJ919:AT919,0))</f>
        <v>#N/A</v>
      </c>
      <c r="EL934" s="665" t="e">
        <f>INDEX(DT914:EA915,MATCH(DR934,DR914:DR915,0),MATCH(EL930,DT912:EA912,0))*INDEX(AJ920:AT927,MATCH(EL930,AI920:AI927,0),MATCH(EL931,AJ919:AT919,0))</f>
        <v>#N/A</v>
      </c>
      <c r="EM934" s="665" t="e">
        <f>INDEX(DT914:EA915,MATCH(DR934,DR914:DR915,0),MATCH(EM930,DT912:EA912,0))*INDEX(AJ920:AT927,MATCH(EM930,AI920:AI927,0),MATCH(EM931,AJ919:AT919,0))</f>
        <v>#N/A</v>
      </c>
      <c r="EN934" s="665" t="e">
        <f>INDEX(DT914:EA915,MATCH(DR934,DR914:DR915,0),MATCH(EN930,DT912:EA912,0))*INDEX(AJ920:AT927,MATCH(EN930,AI920:AI927,0),MATCH(EN931,AJ919:AT919,0))</f>
        <v>#N/A</v>
      </c>
      <c r="EO934" s="665" t="e">
        <f>INDEX(DT914:EA915,MATCH(DR934,DR914:DR915,0),MATCH(EO930,DT912:EA912,0))*INDEX(AJ920:AT927,MATCH(EO930,AI920:AI927,0),MATCH(EO931,AJ919:AT919,0))</f>
        <v>#N/A</v>
      </c>
      <c r="EP934" s="665" t="e">
        <f>INDEX(DT914:EA915,MATCH(DR934,DR914:DR915,0),MATCH(EP930,DT912:EA912,0))*INDEX(AJ920:AT927,MATCH(EP930,AI920:AI927,0),MATCH(EP931,AJ919:AT919,0))</f>
        <v>#N/A</v>
      </c>
      <c r="EQ934" s="665" t="e">
        <f>INDEX(DT914:EA915,MATCH(DR934,DR914:DR915,0),MATCH(EQ930,DT912:EA912,0))*INDEX(AJ920:AT927,MATCH(EQ930,AI920:AI927,0),MATCH(EQ931,AJ919:AT919,0))</f>
        <v>#N/A</v>
      </c>
      <c r="ER934" s="665" t="e">
        <f>INDEX(DT914:EA915,MATCH(DR934,DR914:DR915,0),MATCH(ER930,DT912:EA912,0))*INDEX(AJ920:AT927,MATCH(ER930,AI920:AI927,0),MATCH(ER931,AJ919:AT919,0))</f>
        <v>#N/A</v>
      </c>
      <c r="ES934" s="665" t="e">
        <f>INDEX(DT914:EA915,MATCH(DR934,DR914:DR915,0),MATCH(ES930,DT912:EA912,0))*INDEX(AJ920:AT927,MATCH(ES930,AI920:AI927,0),MATCH(ES931,AJ919:AT919,0))</f>
        <v>#N/A</v>
      </c>
      <c r="ET934" s="665" t="e">
        <f>INDEX(DT914:EA915,MATCH(DR934,DR914:DR915,0),MATCH(ET930,DT912:EA912,0))*INDEX(AJ920:AT927,MATCH(ET930,AI920:AI927,0),MATCH(ET931,AJ919:AT919,0))</f>
        <v>#N/A</v>
      </c>
      <c r="EU934" s="665" t="e">
        <f>INDEX(DT914:EA915,MATCH(DR934,DR914:DR915,0),MATCH(EU930,DT912:EA912,0))*INDEX(AJ920:AT927,MATCH(EU930,AI920:AI927,0),MATCH(EU931,AJ919:AT919,0))</f>
        <v>#N/A</v>
      </c>
      <c r="EV934" s="665" t="e">
        <f>INDEX(DT914:EA915,MATCH(DR934,DR914:DR915,0),MATCH(EV930,DT912:EA912,0))*INDEX(AJ920:AT927,MATCH(EV930,AI920:AI927,0),MATCH(EV931,AJ919:AT919,0))</f>
        <v>#N/A</v>
      </c>
      <c r="EW934" s="665" t="e">
        <f>INDEX(DT914:EA915,MATCH(DR934,DR914:DR915,0),MATCH(EW930,DT912:EA912,0))*INDEX(AJ920:AT927,MATCH(EW930,AI920:AI927,0),MATCH(EW931,AJ919:AT919,0))</f>
        <v>#N/A</v>
      </c>
      <c r="EX934" s="665" t="e">
        <f>INDEX(DT914:EA915,MATCH(DR934,DR914:DR915,0),MATCH(EX930,DT912:EA912,0))*INDEX(AJ920:AT927,MATCH(EX930,AI920:AI927,0),MATCH(EX931,AJ919:AT919,0))</f>
        <v>#N/A</v>
      </c>
      <c r="EY934" s="665" t="e">
        <f>INDEX(DT914:EA915,MATCH(DR934,DR914:DR915,0),MATCH(EY930,DT912:EA912,0))*INDEX(AJ920:AT927,MATCH(EY930,AI920:AI927,0),MATCH(EY931,AJ919:AT919,0))</f>
        <v>#N/A</v>
      </c>
      <c r="EZ934" s="665" t="e">
        <f>INDEX(DT914:EA915,MATCH(DR934,DR914:DR915,0),MATCH(EZ930,DT912:EA912,0))*INDEX(AJ920:AT927,MATCH(EZ930,AI920:AI927,0),MATCH(EZ931,AJ919:AT919,0))</f>
        <v>#N/A</v>
      </c>
      <c r="FA934" s="665" t="e">
        <f>INDEX(DT914:EA915,MATCH(DR934,DR914:DR915,0),MATCH(FA930,DT912:EA912,0))*INDEX(AJ920:AT927,MATCH(FA930,AI920:AI927,0),MATCH(FA931,AJ919:AT919,0))</f>
        <v>#N/A</v>
      </c>
      <c r="FB934" s="665" t="e">
        <f>INDEX(DT914:EA915,MATCH(DR934,DR914:DR915,0),MATCH(FB930,DT912:EA912,0))*INDEX(AJ920:AT927,MATCH(FB930,AI920:AI927,0),MATCH(FB931,AJ919:AT919,0))</f>
        <v>#N/A</v>
      </c>
      <c r="FC934" s="665" t="e">
        <f>INDEX(DT914:EA915,MATCH(DR934,DR914:DR915,0),MATCH(FC930,DT912:EA912,0))*INDEX(AJ920:AT927,MATCH(FC930,AI920:AI927,0),MATCH(FC931,AJ919:AT919,0))</f>
        <v>#N/A</v>
      </c>
      <c r="FD934" s="665" t="e">
        <f>INDEX(DT914:EA915,MATCH(DR934,DR914:DR915,0),MATCH(FD930,DT912:EA912,0))*INDEX(AJ920:AT927,MATCH(FD930,AI920:AI927,0),MATCH(FD931,AJ919:AT919,0))</f>
        <v>#N/A</v>
      </c>
      <c r="FE934" s="665" t="e">
        <f>INDEX(DT914:EA915,MATCH(DR934,DR914:DR915,0),MATCH(FE930,DT912:EA912,0))*INDEX(AJ920:AT927,MATCH(FE930,AI920:AI927,0),MATCH(FE931,AJ919:AT919,0))</f>
        <v>#N/A</v>
      </c>
      <c r="FF934" s="665" t="e">
        <f>INDEX(DT914:EA915,MATCH(DR934,DR914:DR915,0),MATCH(FF930,DT912:EA912,0))*INDEX(AJ920:AT927,MATCH(FF930,AI920:AI927,0),MATCH(FF931,AJ919:AT919,0))</f>
        <v>#N/A</v>
      </c>
      <c r="FG934" s="665" t="e">
        <f>INDEX(DT914:EA915,MATCH(DR934,DR914:DR915,0),MATCH(FG930,DT912:EA912,0))*INDEX(AJ920:AT927,MATCH(FG930,AI920:AI927,0),MATCH(FG931,AJ919:AT919,0))</f>
        <v>#N/A</v>
      </c>
      <c r="FH934" s="665" t="e">
        <f>INDEX(DT914:EA915,MATCH(DR934,DR914:DR915,0),MATCH(FH930,DT912:EA912,0))*INDEX(AJ920:AT927,MATCH(FH930,AI920:AI927,0),MATCH(FH931,AJ919:AT919,0))</f>
        <v>#N/A</v>
      </c>
      <c r="FI934" s="665" t="e">
        <f>INDEX(DT914:EA915,MATCH(DR934,DR914:DR915,0),MATCH(FI930,DT912:EA912,0))*INDEX(AJ920:AT927,MATCH(FI930,AI920:AI927,0),MATCH(FI931,AJ919:AT919,0))</f>
        <v>#N/A</v>
      </c>
      <c r="FJ934" s="665" t="e">
        <f>INDEX(DT914:EA915,MATCH(DR934,DR914:DR915,0),MATCH(FJ930,DT912:EA912,0))*INDEX(AJ920:AT927,MATCH(FJ930,AI920:AI927,0),MATCH(FJ931,AJ919:AT919,0))</f>
        <v>#N/A</v>
      </c>
      <c r="FK934" s="665" t="e">
        <f>INDEX(DT914:EA915,MATCH(DR934,DR914:DR915,0),MATCH(FK930,DT912:EA912,0))*INDEX(AJ920:AT927,MATCH(FK930,AI920:AI927,0),MATCH(FK931,AJ919:AT919,0))</f>
        <v>#N/A</v>
      </c>
      <c r="FL934" s="665" t="e">
        <f>INDEX(DT914:EA915,MATCH(DR934,DR914:DR915,0),MATCH(FL930,DT912:EA912,0))*INDEX(AJ920:AT927,MATCH(FL930,AI920:AI927,0),MATCH(FL931,AJ919:AT919,0))</f>
        <v>#N/A</v>
      </c>
      <c r="FM934" s="665" t="e">
        <f>INDEX(DT914:EA915,MATCH(DR934,DR914:DR915,0),MATCH(FM930,DT912:EA912,0))*INDEX(AJ920:AT927,MATCH(FM930,AI920:AI927,0),MATCH(FM931,AJ919:AT919,0))</f>
        <v>#N/A</v>
      </c>
      <c r="FN934" s="665" t="e">
        <f>INDEX(DT914:EA915,MATCH(DR934,DR914:DR915,0),MATCH(FN930,DT912:EA912,0))*INDEX(AJ920:AT927,MATCH(FN930,AI920:AI927,0),MATCH(FN931,AJ919:AT919,0))</f>
        <v>#N/A</v>
      </c>
      <c r="FO934" s="665" t="e">
        <f>INDEX(DT914:EA915,MATCH(DR934,DR914:DR915,0),MATCH(FO930,DT912:EA912,0))*INDEX(AJ920:AT927,MATCH(FO930,AI920:AI927,0),MATCH(FO931,AJ919:AT919,0))</f>
        <v>#N/A</v>
      </c>
      <c r="FP934" s="665" t="e">
        <f>INDEX(DT914:EA915,MATCH(DR934,DR914:DR915,0),MATCH(FP930,DT912:EA912,0))*INDEX(AJ920:AT927,MATCH(FP930,AI920:AI927,0),MATCH(FP931,AJ919:AT919,0))</f>
        <v>#N/A</v>
      </c>
      <c r="FQ934" s="665" t="e">
        <f>INDEX(DT914:EA915,MATCH(DR934,DR914:DR915,0),MATCH(FQ930,DT912:EA912,0))*INDEX(AJ920:AT927,MATCH(FQ930,AI920:AI927,0),MATCH(FQ931,AJ919:AT919,0))</f>
        <v>#N/A</v>
      </c>
      <c r="FR934" s="665" t="e">
        <f>INDEX(DT914:EA915,MATCH(DR934,DR914:DR915,0),MATCH(FR930,DT912:EA912,0))*INDEX(AJ920:AT927,MATCH(FR930,AI920:AI927,0),MATCH(FR931,AJ919:AT919,0))</f>
        <v>#N/A</v>
      </c>
      <c r="FS934" s="665" t="e">
        <f>INDEX(DT914:EA915,MATCH(DR934,DR914:DR915,0),MATCH(FS930,DT912:EA912,0))*INDEX(AJ920:AT927,MATCH(FS930,AI920:AI927,0),MATCH(FS931,AJ919:AT919,0))</f>
        <v>#N/A</v>
      </c>
      <c r="FT934" s="665" t="e">
        <f>INDEX(DT914:EA915,MATCH(DR934,DR914:DR915,0),MATCH(FT930,DT912:EA912,0))*INDEX(AJ920:AT927,MATCH(FT930,AI920:AI927,0),MATCH(FT931,AJ919:AT919,0))</f>
        <v>#N/A</v>
      </c>
      <c r="FU934" s="665" t="e">
        <f>INDEX(DT914:EA915,MATCH(DR934,DR914:DR915,0),MATCH(FU930,DT912:EA912,0))*INDEX(AJ920:AT927,MATCH(FU930,AI920:AI927,0),MATCH(FU931,AJ919:AT919,0))</f>
        <v>#N/A</v>
      </c>
      <c r="FV934" s="665" t="e">
        <f>INDEX(DT914:EA915,MATCH(DR934,DR914:DR915,0),MATCH(FV930,DT912:EA912,0))*INDEX(AJ920:AT927,MATCH(FV930,AI920:AI927,0),MATCH(FV931,AJ919:AT919,0))</f>
        <v>#N/A</v>
      </c>
      <c r="FW934" s="665" t="e">
        <f>INDEX(DT914:EA915,MATCH(DR934,DR914:DR915,0),MATCH(FW930,DT912:EA912,0))*INDEX(AJ920:AT927,MATCH(FW930,AI920:AI927,0),MATCH(FW931,AJ919:AT919,0))</f>
        <v>#N/A</v>
      </c>
      <c r="FX934" s="665" t="e">
        <f>INDEX(DT914:EA915,MATCH(DR934,DR914:DR915,0),MATCH(FX930,DT912:EA912,0))*INDEX(AJ920:AT927,MATCH(FX930,AI920:AI927,0),MATCH(FX931,AJ919:AT919,0))</f>
        <v>#N/A</v>
      </c>
      <c r="FY934" s="665" t="e">
        <f>INDEX(DT914:EA915,MATCH(DR934,DR914:DR915,0),MATCH(FY930,DT912:EA912,0))*INDEX(AJ920:AT927,MATCH(FY930,AI920:AI927,0),MATCH(FY931,AJ919:AT919,0))</f>
        <v>#N/A</v>
      </c>
      <c r="FZ934" s="665" t="e">
        <f>INDEX(DT914:EA915,MATCH(DR934,DR914:DR915,0),MATCH(FZ930,DT912:EA912,0))*INDEX(AJ920:AT927,MATCH(FZ930,AI920:AI927,0),MATCH(FZ931,AJ919:AT919,0))</f>
        <v>#N/A</v>
      </c>
      <c r="GA934" s="665" t="e">
        <f>INDEX(DT914:EA915,MATCH(DR934,DR914:DR915,0),MATCH(GA930,DT912:EA912,0))*INDEX(AJ920:AT927,MATCH(GA930,AI920:AI927,0),MATCH(GA931,AJ919:AT919,0))</f>
        <v>#N/A</v>
      </c>
      <c r="GB934" s="665" t="e">
        <f>INDEX(DT914:EA915,MATCH(DR934,DR914:DR915,0),MATCH(GB930,DT912:EA912,0))*INDEX(AJ920:AT927,MATCH(GB930,AI920:AI927,0),MATCH(GB931,AJ919:AT919,0))</f>
        <v>#N/A</v>
      </c>
      <c r="GC934" s="665" t="e">
        <f>INDEX(DT914:EA915,MATCH(DR934,DR914:DR915,0),MATCH(GC930,DT912:EA912,0))*INDEX(AJ920:AT927,MATCH(GC930,AI920:AI927,0),MATCH(GC931,AJ919:AT919,0))</f>
        <v>#N/A</v>
      </c>
      <c r="GD934" s="665" t="e">
        <f>INDEX(DT914:EA915,MATCH(DR934,DR914:DR915,0),MATCH(GD930,DT912:EA912,0))*INDEX(AJ920:AT927,MATCH(GD930,AI920:AI927,0),MATCH(GD931,AJ919:AT919,0))</f>
        <v>#N/A</v>
      </c>
      <c r="GE934" s="665" t="e">
        <f>INDEX(DT914:EA915,MATCH(DR934,DR914:DR915,0),MATCH(GE930,DT912:EA912,0))*INDEX(AJ920:AT927,MATCH(GE930,AI920:AI927,0),MATCH(GE931,AJ919:AT919,0))</f>
        <v>#N/A</v>
      </c>
      <c r="GF934" s="665" t="e">
        <f>INDEX(DT914:EA915,MATCH(DR934,DR914:DR915,0),MATCH(GF930,DT912:EA912,0))*INDEX(AJ920:AT927,MATCH(GF930,AI920:AI927,0),MATCH(GF931,AJ919:AT919,0))</f>
        <v>#N/A</v>
      </c>
      <c r="GG934" s="665" t="e">
        <f>INDEX(DT914:EA915,MATCH(DR934,DR914:DR915,0),MATCH(GG930,DT912:EA912,0))*INDEX(AJ920:AT927,MATCH(GG930,AI920:AI927,0),MATCH(GG931,AJ919:AT919,0))</f>
        <v>#N/A</v>
      </c>
      <c r="GH934" s="665" t="e">
        <f>INDEX(DT914:EA915,MATCH(DR934,DR914:DR915,0),MATCH(GH930,DT912:EA912,0))*INDEX(AJ920:AT927,MATCH(GH930,AI920:AI927,0),MATCH(GH931,AJ919:AT919,0))</f>
        <v>#N/A</v>
      </c>
      <c r="GI934" s="665" t="e">
        <f>INDEX(DT914:EA915,MATCH(DR934,DR914:DR915,0),MATCH(GI930,DT912:EA912,0))*INDEX(AJ920:AT927,MATCH(GI930,AI920:AI927,0),MATCH(GI931,AJ919:AT919,0))</f>
        <v>#N/A</v>
      </c>
      <c r="GJ934" s="665" t="e">
        <f>INDEX(DT914:EA915,MATCH(DR934,DR914:DR915,0),MATCH(GJ930,DT912:EA912,0))*INDEX(AJ920:AT927,MATCH(GJ930,AI920:AI927,0),MATCH(GJ931,AJ919:AT919,0))</f>
        <v>#N/A</v>
      </c>
      <c r="GK934" s="665" t="e">
        <f>INDEX(DT914:EA915,MATCH(DR934,DR914:DR915,0),MATCH(GK930,DT912:EA912,0))*INDEX(AJ920:AT927,MATCH(GK930,AI920:AI927,0),MATCH(GK931,AJ919:AT919,0))</f>
        <v>#N/A</v>
      </c>
      <c r="GL934" s="665" t="e">
        <f>SUM(DS934:GK934)=#REF!-SUM(HB934:HK934)</f>
        <v>#N/A</v>
      </c>
      <c r="GM934" s="667"/>
      <c r="GN934" s="749">
        <v>2025</v>
      </c>
      <c r="GO934" s="664" t="e">
        <f>SUMIF(DS919:EN919,GO919,DS934:EN934)</f>
        <v>#N/A</v>
      </c>
      <c r="GP934" s="668" t="e">
        <f>SUMIF(DS919:GK919,GP919,DS934:GK934)</f>
        <v>#N/A</v>
      </c>
      <c r="GQ934" s="668" t="e">
        <f>SUMIF(DS919:GK919,GQ919,DS934:GK934)</f>
        <v>#N/A</v>
      </c>
      <c r="GR934" s="668" t="e">
        <f>SUMIF(DS919:GK919,GR919,DS934:GK934)</f>
        <v>#N/A</v>
      </c>
      <c r="GS934" s="668" t="e">
        <f>SUMIF(DS919:GK919,GS919,DS934:GK934)</f>
        <v>#N/A</v>
      </c>
      <c r="GT934" s="668" t="e">
        <f>SUMIF(DS919:GK919,GT919,DS934:GK934)</f>
        <v>#N/A</v>
      </c>
      <c r="GU934" s="668" t="e">
        <f>SUMIF(DS919:GK919,GU919,DS934:GK934)</f>
        <v>#N/A</v>
      </c>
      <c r="GV934" s="668" t="e">
        <f>SUMIF(DS919:GK919,GV919,DS934:GK934)</f>
        <v>#N/A</v>
      </c>
      <c r="GW934" s="668" t="e">
        <f>SUMIF(DS919:GK919,GW919,DS934:GK934)</f>
        <v>#N/A</v>
      </c>
      <c r="GX934" s="668" t="e">
        <f>SUMIF(DS919:GK919,GX919,DS934:GK934)</f>
        <v>#N/A</v>
      </c>
      <c r="GY934" s="668" t="e">
        <f>SUMIF(DS919:GK919,GY919,DS934:GK934)</f>
        <v>#N/A</v>
      </c>
      <c r="GZ934" s="646" t="e">
        <f>#REF!=SUM(GO934:GY934)</f>
        <v>#REF!</v>
      </c>
      <c r="HB934" s="668" t="e">
        <f>IF(GZ934,0,(#REF!-SUM(GO934:GY934))*INDEX(AK920:AT927,MATCH(GN934,AI920:AI927,0),MATCH(HB931,AK919:AT919,0)))</f>
        <v>#REF!</v>
      </c>
      <c r="HC934" s="668" t="e">
        <f>IF(GZ934,0,(#REF!-SUM(GO934:GY934))*INDEX(AK920:AT927,MATCH(GN934,AI920:AI927,0),MATCH(HC931,AK919:AT919,0)))</f>
        <v>#REF!</v>
      </c>
      <c r="HD934" s="668" t="e">
        <f>IF(GZ934,0,(#REF!-SUM(GO934:GY934))*INDEX(AK920:AT927,MATCH(GN934,AI920:AI927,0),MATCH(HD931,AK919:AT919,0)))</f>
        <v>#REF!</v>
      </c>
      <c r="HE934" s="668" t="e">
        <f>IF(GZ934,0,(#REF!-SUM(GO934:GY934))*INDEX(AK920:AT927,MATCH(GN934,AI920:AI927,0),MATCH(HE931,AK919:AT919,0)))</f>
        <v>#REF!</v>
      </c>
      <c r="HF934" s="668" t="e">
        <f>IF(GZ934,0,(#REF!-SUM(GO934:GY934))*INDEX(AK920:AT927,MATCH(GN934,AI920:AI927,0),MATCH(HF931,AK919:AT919,0)))</f>
        <v>#REF!</v>
      </c>
      <c r="HG934" s="668" t="e">
        <f>IF(GZ934,0,(#REF!-SUM(GO934:GY934))*INDEX(AK920:AT927,MATCH(GN934,AI920:AI927,0),MATCH(HG931,AK919:AT919,0)))</f>
        <v>#REF!</v>
      </c>
      <c r="HH934" s="668" t="e">
        <f>IF(GZ934,0,(#REF!-SUM(GO934:GY934))*INDEX(AK920:AT927,MATCH(GN934,AI920:AI927,0),MATCH(HH931,AK919:AT919,0)))</f>
        <v>#REF!</v>
      </c>
      <c r="HI934" s="668" t="e">
        <f>IF(GZ934,0,(#REF!-SUM(GO934:GY934))*INDEX(AK920:AT927,MATCH(GN934,AI920:AI927,0),MATCH(HI931,AK919:AT919,0)))</f>
        <v>#REF!</v>
      </c>
      <c r="HJ934" s="668" t="e">
        <f>IF(GZ934,0,(#REF!-SUM(GO934:GY934))*INDEX(AK920:AT927,MATCH(GN934,AI920:AI927,0),MATCH(HJ931,AK919:AT919,0)))</f>
        <v>#REF!</v>
      </c>
      <c r="HK934" s="668" t="e">
        <f>IF(GZ934,0,(#REF!-SUM(GO934:GY934))*INDEX(AK920:AT927,MATCH(GN934,AI920:AI927,0),MATCH(HK931,AK919:AT919,0)))</f>
        <v>#REF!</v>
      </c>
      <c r="HL934" s="668" t="e">
        <f>(SUM(HB934:HK934)+SUM(GO934:GY934))=#REF!</f>
        <v>#REF!</v>
      </c>
      <c r="HM934" s="674"/>
      <c r="HN934" s="674"/>
      <c r="HO934" s="674"/>
      <c r="HP934" s="674"/>
      <c r="HQ934" s="674"/>
      <c r="HR934" s="674"/>
      <c r="HS934" s="674"/>
      <c r="HT934" s="674"/>
      <c r="HU934" s="674"/>
      <c r="HV934" s="674"/>
      <c r="HW934" s="674"/>
      <c r="HX934" s="674"/>
      <c r="HY934" s="674"/>
      <c r="HZ934" s="674"/>
    </row>
    <row r="935" spans="1:234" hidden="1" x14ac:dyDescent="0.25">
      <c r="A935" s="643" t="s">
        <v>208</v>
      </c>
      <c r="G935" s="670"/>
      <c r="H935" s="670"/>
      <c r="I935" s="674"/>
      <c r="J935" s="674"/>
      <c r="K935" s="674"/>
      <c r="L935" s="674"/>
      <c r="M935" s="674"/>
      <c r="N935" s="674"/>
      <c r="O935" s="674"/>
      <c r="P935" s="674"/>
      <c r="Q935" s="674"/>
      <c r="R935" s="674"/>
      <c r="S935" s="675"/>
      <c r="DR935" s="749">
        <v>2026</v>
      </c>
      <c r="DS935" s="665" t="e">
        <f>INDEX(DT914:EA915,MATCH(DR935,DR914:DR915,0),MATCH(DS930,DT912:EA912,0))*INDEX(AJ920:AT927,MATCH(DS930,AI920:AI927,0),MATCH(DS931,AJ919:AT919,0))</f>
        <v>#N/A</v>
      </c>
      <c r="DT935" s="665" t="e">
        <f>INDEX(DT914:EA915,MATCH(DR935,DR914:DR915,0),MATCH(DT930,DT912:EA912,0))*INDEX(AJ920:AT927,MATCH(DT930,AI920:AI927,0),MATCH(DT931,AJ919:AT919,0))</f>
        <v>#N/A</v>
      </c>
      <c r="DU935" s="665" t="e">
        <f>INDEX(DT914:EA915,MATCH(DR935,DR914:DR915,0),MATCH(DU930,DT912:EA912,0))*INDEX(AJ920:AT927,MATCH(DU930,AI920:AI927,0),MATCH(DU931,AJ919:AT919,0))</f>
        <v>#N/A</v>
      </c>
      <c r="DV935" s="665" t="e">
        <f>INDEX(DT914:EA915,MATCH(DR935,DR914:DR915,0),MATCH(DV930,DT912:EA912,0))*INDEX(AJ920:AT927,MATCH(DV930,AI920:AI927,0),MATCH(DV931,AJ919:AT919,0))</f>
        <v>#N/A</v>
      </c>
      <c r="DW935" s="665" t="e">
        <f>INDEX(DT914:EA915,MATCH(DR935,DR914:DR915,0),MATCH(DW930,DT912:EA912,0))*INDEX(AJ920:AT927,MATCH(DW930,AI920:AI927,0),MATCH(DW931,AJ919:AT919,0))</f>
        <v>#N/A</v>
      </c>
      <c r="DX935" s="665" t="e">
        <f>INDEX(DT914:EA915,MATCH(DR935,DR914:DR915,0),MATCH(DX930,DT912:EA912,0))*INDEX(AJ920:AT927,MATCH(DX930,AI920:AI927,0),MATCH(DX931,AJ919:AT919,0))</f>
        <v>#N/A</v>
      </c>
      <c r="DY935" s="665" t="e">
        <f>INDEX(DT914:EA915,MATCH(DR935,DR914:DR915,0),MATCH(DY930,DT912:EA912,0))*INDEX(AJ920:AT927,MATCH(DY930,AI920:AI927,0),MATCH(DY931,AJ919:AT919,0))</f>
        <v>#N/A</v>
      </c>
      <c r="DZ935" s="665" t="e">
        <f>INDEX(DT914:EA915,MATCH(DR935,DR914:DR915,0),MATCH(DZ930,DT912:EA912,0))*INDEX(AJ920:AT927,MATCH(DZ930,AI920:AI927,0),MATCH(DZ931,AJ919:AT919,0))</f>
        <v>#N/A</v>
      </c>
      <c r="EA935" s="665" t="e">
        <f>INDEX(DT914:EA915,MATCH(DR935,DR914:DR915,0),MATCH(EA930,DT912:EA912,0))*INDEX(AJ920:AT927,MATCH(EA930,AI920:AI927,0),MATCH(EA931,AJ919:AT919,0))</f>
        <v>#N/A</v>
      </c>
      <c r="EB935" s="665" t="e">
        <f>INDEX(DT914:EA915,MATCH(DR935,DR914:DR915,0),MATCH(EB930,DT912:EA912,0))*INDEX(AJ920:AT927,MATCH(EB930,AI920:AI927,0),MATCH(EB931,AJ919:AT919,0))</f>
        <v>#N/A</v>
      </c>
      <c r="EC935" s="665" t="e">
        <f>INDEX(DT914:EA915,MATCH(DR935,DR914:DR915,0),MATCH(EC930,DT912:EA912,0))*INDEX(AJ920:AT927,MATCH(EC930,AI920:AI927,0),MATCH(EC931,AJ919:AT919,0))</f>
        <v>#N/A</v>
      </c>
      <c r="ED935" s="665" t="e">
        <f>INDEX(DT914:EA915,MATCH(DR935,DR914:DR915,0),MATCH(ED930,DT912:EA912,0))*INDEX(AJ920:AT927,MATCH(ED930,AI920:AI927,0),MATCH(ED931,AJ919:AT919,0))</f>
        <v>#N/A</v>
      </c>
      <c r="EE935" s="665" t="e">
        <f>INDEX(DT914:EA915,MATCH(DR935,DR914:DR915,0),MATCH(EE930,DT912:EA912,0))*INDEX(AJ920:AT927,MATCH(EE930,AI920:AI927,0),MATCH(EE931,AJ919:AT919,0))</f>
        <v>#N/A</v>
      </c>
      <c r="EF935" s="665" t="e">
        <f>INDEX(DT914:EA915,MATCH(DR935,DR914:DR915,0),MATCH(EF930,DT912:EA912,0))*INDEX(AJ920:AT927,MATCH(EF930,AI920:AI927,0),MATCH(EF931,AJ919:AT919,0))</f>
        <v>#N/A</v>
      </c>
      <c r="EG935" s="665" t="e">
        <f>INDEX(DT914:EA915,MATCH(DR935,DR914:DR915,0),MATCH(EG930,DT912:EA912,0))*INDEX(AJ920:AT927,MATCH(EG930,AI920:AI927,0),MATCH(EG931,AJ919:AT919,0))</f>
        <v>#N/A</v>
      </c>
      <c r="EH935" s="665" t="e">
        <f>INDEX(DT914:EA915,MATCH(DR935,DR914:DR915,0),MATCH(EH930,DT912:EA912,0))*INDEX(AJ920:AT927,MATCH(EH930,AI920:AI927,0),MATCH(EH931,AJ919:AT919,0))</f>
        <v>#N/A</v>
      </c>
      <c r="EI935" s="665" t="e">
        <f>INDEX(DT914:EA915,MATCH(DR935,DR914:DR915,0),MATCH(EI930,DT912:EA912,0))*INDEX(AJ920:AT927,MATCH(EI930,AI920:AI927,0),MATCH(EI931,AJ919:AT919,0))</f>
        <v>#N/A</v>
      </c>
      <c r="EJ935" s="665" t="e">
        <f>INDEX(DT914:EA915,MATCH(DR935,DR914:DR915,0),MATCH(EJ930,DT912:EA912,0))*INDEX(AJ920:AT927,MATCH(EJ930,AI920:AI927,0),MATCH(EJ931,AJ919:AT919,0))</f>
        <v>#N/A</v>
      </c>
      <c r="EK935" s="665" t="e">
        <f>INDEX(DT914:EA915,MATCH(DR935,DR914:DR915,0),MATCH(EK930,DT912:EA912,0))*INDEX(AJ920:AT927,MATCH(EK930,AI920:AI927,0),MATCH(EK931,AJ919:AT919,0))</f>
        <v>#N/A</v>
      </c>
      <c r="EL935" s="665" t="e">
        <f>INDEX(DT914:EA915,MATCH(DR935,DR914:DR915,0),MATCH(EL930,DT912:EA912,0))*INDEX(AJ920:AT927,MATCH(EL930,AI920:AI927,0),MATCH(EL931,AJ919:AT919,0))</f>
        <v>#N/A</v>
      </c>
      <c r="EM935" s="665" t="e">
        <f>INDEX(DT914:EA915,MATCH(DR935,DR914:DR915,0),MATCH(EM930,DT912:EA912,0))*INDEX(AJ920:AT927,MATCH(EM930,AI920:AI927,0),MATCH(EM931,AJ919:AT919,0))</f>
        <v>#N/A</v>
      </c>
      <c r="EN935" s="665" t="e">
        <f>INDEX(DT914:EA915,MATCH(DR935,DR914:DR915,0),MATCH(EN930,DT912:EA912,0))*INDEX(AJ920:AT927,MATCH(EN930,AI920:AI927,0),MATCH(EN931,AJ919:AT919,0))</f>
        <v>#N/A</v>
      </c>
      <c r="EO935" s="665" t="e">
        <f>INDEX(DT914:EA915,MATCH(DR935,DR914:DR915,0),MATCH(EO930,DT912:EA912,0))*INDEX(AJ920:AT927,MATCH(EO930,AI920:AI927,0),MATCH(EO931,AJ919:AT919,0))</f>
        <v>#N/A</v>
      </c>
      <c r="EP935" s="665" t="e">
        <f>INDEX(DT914:EA915,MATCH(DR935,DR914:DR915,0),MATCH(EP930,DT912:EA912,0))*INDEX(AJ920:AT927,MATCH(EP930,AI920:AI927,0),MATCH(EP931,AJ919:AT919,0))</f>
        <v>#N/A</v>
      </c>
      <c r="EQ935" s="665" t="e">
        <f>INDEX(DT914:EA915,MATCH(DR935,DR914:DR915,0),MATCH(EQ930,DT912:EA912,0))*INDEX(AJ920:AT927,MATCH(EQ930,AI920:AI927,0),MATCH(EQ931,AJ919:AT919,0))</f>
        <v>#N/A</v>
      </c>
      <c r="ER935" s="665" t="e">
        <f>INDEX(DT914:EA915,MATCH(DR935,DR914:DR915,0),MATCH(ER930,DT912:EA912,0))*INDEX(AJ920:AT927,MATCH(ER930,AI920:AI927,0),MATCH(ER931,AJ919:AT919,0))</f>
        <v>#N/A</v>
      </c>
      <c r="ES935" s="665" t="e">
        <f>INDEX(DT914:EA915,MATCH(DR935,DR914:DR915,0),MATCH(ES930,DT912:EA912,0))*INDEX(AJ920:AT927,MATCH(ES930,AI920:AI927,0),MATCH(ES931,AJ919:AT919,0))</f>
        <v>#N/A</v>
      </c>
      <c r="ET935" s="665" t="e">
        <f>INDEX(DT914:EA915,MATCH(DR935,DR914:DR915,0),MATCH(ET930,DT912:EA912,0))*INDEX(AJ920:AT927,MATCH(ET930,AI920:AI927,0),MATCH(ET931,AJ919:AT919,0))</f>
        <v>#N/A</v>
      </c>
      <c r="EU935" s="665" t="e">
        <f>INDEX(DT914:EA915,MATCH(DR935,DR914:DR915,0),MATCH(EU930,DT912:EA912,0))*INDEX(AJ920:AT927,MATCH(EU930,AI920:AI927,0),MATCH(EU931,AJ919:AT919,0))</f>
        <v>#N/A</v>
      </c>
      <c r="EV935" s="665" t="e">
        <f>INDEX(DT914:EA915,MATCH(DR935,DR914:DR915,0),MATCH(EV930,DT912:EA912,0))*INDEX(AJ920:AT927,MATCH(EV930,AI920:AI927,0),MATCH(EV931,AJ919:AT919,0))</f>
        <v>#N/A</v>
      </c>
      <c r="EW935" s="665" t="e">
        <f>INDEX(DT914:EA915,MATCH(DR935,DR914:DR915,0),MATCH(EW930,DT912:EA912,0))*INDEX(AJ920:AT927,MATCH(EW930,AI920:AI927,0),MATCH(EW931,AJ919:AT919,0))</f>
        <v>#N/A</v>
      </c>
      <c r="EX935" s="665" t="e">
        <f>INDEX(DT914:EA915,MATCH(DR935,DR914:DR915,0),MATCH(EX930,DT912:EA912,0))*INDEX(AJ920:AT927,MATCH(EX930,AI920:AI927,0),MATCH(EX931,AJ919:AT919,0))</f>
        <v>#N/A</v>
      </c>
      <c r="EY935" s="665" t="e">
        <f>INDEX(DT914:EA915,MATCH(DR935,DR914:DR915,0),MATCH(EY930,DT912:EA912,0))*INDEX(AJ920:AT927,MATCH(EY930,AI920:AI927,0),MATCH(EY931,AJ919:AT919,0))</f>
        <v>#N/A</v>
      </c>
      <c r="EZ935" s="665" t="e">
        <f>INDEX(DT914:EA915,MATCH(DR935,DR914:DR915,0),MATCH(EZ930,DT912:EA912,0))*INDEX(AJ920:AT927,MATCH(EZ930,AI920:AI927,0),MATCH(EZ931,AJ919:AT919,0))</f>
        <v>#N/A</v>
      </c>
      <c r="FA935" s="665" t="e">
        <f>INDEX(DT914:EA915,MATCH(DR935,DR914:DR915,0),MATCH(FA930,DT912:EA912,0))*INDEX(AJ920:AT927,MATCH(FA930,AI920:AI927,0),MATCH(FA931,AJ919:AT919,0))</f>
        <v>#N/A</v>
      </c>
      <c r="FB935" s="665" t="e">
        <f>INDEX(DT914:EA915,MATCH(DR935,DR914:DR915,0),MATCH(FB930,DT912:EA912,0))*INDEX(AJ920:AT927,MATCH(FB930,AI920:AI927,0),MATCH(FB931,AJ919:AT919,0))</f>
        <v>#N/A</v>
      </c>
      <c r="FC935" s="665" t="e">
        <f>INDEX(DT914:EA915,MATCH(DR935,DR914:DR915,0),MATCH(FC930,DT912:EA912,0))*INDEX(AJ920:AT927,MATCH(FC930,AI920:AI927,0),MATCH(FC931,AJ919:AT919,0))</f>
        <v>#N/A</v>
      </c>
      <c r="FD935" s="665" t="e">
        <f>INDEX(DT914:EA915,MATCH(DR935,DR914:DR915,0),MATCH(FD930,DT912:EA912,0))*INDEX(AJ920:AT927,MATCH(FD930,AI920:AI927,0),MATCH(FD931,AJ919:AT919,0))</f>
        <v>#N/A</v>
      </c>
      <c r="FE935" s="665" t="e">
        <f>INDEX(DT914:EA915,MATCH(DR935,DR914:DR915,0),MATCH(FE930,DT912:EA912,0))*INDEX(AJ920:AT927,MATCH(FE930,AI920:AI927,0),MATCH(FE931,AJ919:AT919,0))</f>
        <v>#N/A</v>
      </c>
      <c r="FF935" s="665" t="e">
        <f>INDEX(DT914:EA915,MATCH(DR935,DR914:DR915,0),MATCH(FF930,DT912:EA912,0))*INDEX(AJ920:AT927,MATCH(FF930,AI920:AI927,0),MATCH(FF931,AJ919:AT919,0))</f>
        <v>#N/A</v>
      </c>
      <c r="FG935" s="665" t="e">
        <f>INDEX(DT914:EA915,MATCH(DR935,DR914:DR915,0),MATCH(FG930,DT912:EA912,0))*INDEX(AJ920:AT927,MATCH(FG930,AI920:AI927,0),MATCH(FG931,AJ919:AT919,0))</f>
        <v>#N/A</v>
      </c>
      <c r="FH935" s="665" t="e">
        <f>INDEX(DT914:EA915,MATCH(DR935,DR914:DR915,0),MATCH(FH930,DT912:EA912,0))*INDEX(AJ920:AT927,MATCH(FH930,AI920:AI927,0),MATCH(FH931,AJ919:AT919,0))</f>
        <v>#N/A</v>
      </c>
      <c r="FI935" s="665" t="e">
        <f>INDEX(DT914:EA915,MATCH(DR935,DR914:DR915,0),MATCH(FI930,DT912:EA912,0))*INDEX(AJ920:AT927,MATCH(FI930,AI920:AI927,0),MATCH(FI931,AJ919:AT919,0))</f>
        <v>#N/A</v>
      </c>
      <c r="FJ935" s="665" t="e">
        <f>INDEX(DT914:EA915,MATCH(DR935,DR914:DR915,0),MATCH(FJ930,DT912:EA912,0))*INDEX(AJ920:AT927,MATCH(FJ930,AI920:AI927,0),MATCH(FJ931,AJ919:AT919,0))</f>
        <v>#N/A</v>
      </c>
      <c r="FK935" s="665" t="e">
        <f>INDEX(DT914:EA915,MATCH(DR935,DR914:DR915,0),MATCH(FK930,DT912:EA912,0))*INDEX(AJ920:AT927,MATCH(FK930,AI920:AI927,0),MATCH(FK931,AJ919:AT919,0))</f>
        <v>#N/A</v>
      </c>
      <c r="FL935" s="665" t="e">
        <f>INDEX(DT914:EA915,MATCH(DR935,DR914:DR915,0),MATCH(FL930,DT912:EA912,0))*INDEX(AJ920:AT927,MATCH(FL930,AI920:AI927,0),MATCH(FL931,AJ919:AT919,0))</f>
        <v>#N/A</v>
      </c>
      <c r="FM935" s="665" t="e">
        <f>INDEX(DT914:EA915,MATCH(DR935,DR914:DR915,0),MATCH(FM930,DT912:EA912,0))*INDEX(AJ920:AT927,MATCH(FM930,AI920:AI927,0),MATCH(FM931,AJ919:AT919,0))</f>
        <v>#N/A</v>
      </c>
      <c r="FN935" s="665" t="e">
        <f>INDEX(DT914:EA915,MATCH(DR935,DR914:DR915,0),MATCH(FN930,DT912:EA912,0))*INDEX(AJ920:AT927,MATCH(FN930,AI920:AI927,0),MATCH(FN931,AJ919:AT919,0))</f>
        <v>#N/A</v>
      </c>
      <c r="FO935" s="665" t="e">
        <f>INDEX(DT914:EA915,MATCH(DR935,DR914:DR915,0),MATCH(FO930,DT912:EA912,0))*INDEX(AJ920:AT927,MATCH(FO930,AI920:AI927,0),MATCH(FO931,AJ919:AT919,0))</f>
        <v>#N/A</v>
      </c>
      <c r="FP935" s="665" t="e">
        <f>INDEX(DT914:EA915,MATCH(DR935,DR914:DR915,0),MATCH(FP930,DT912:EA912,0))*INDEX(AJ920:AT927,MATCH(FP930,AI920:AI927,0),MATCH(FP931,AJ919:AT919,0))</f>
        <v>#N/A</v>
      </c>
      <c r="FQ935" s="665" t="e">
        <f>INDEX(DT914:EA915,MATCH(DR935,DR914:DR915,0),MATCH(FQ930,DT912:EA912,0))*INDEX(AJ920:AT927,MATCH(FQ930,AI920:AI927,0),MATCH(FQ931,AJ919:AT919,0))</f>
        <v>#N/A</v>
      </c>
      <c r="FR935" s="665" t="e">
        <f>INDEX(DT914:EA915,MATCH(DR935,DR914:DR915,0),MATCH(FR930,DT912:EA912,0))*INDEX(AJ920:AT927,MATCH(FR930,AI920:AI927,0),MATCH(FR931,AJ919:AT919,0))</f>
        <v>#N/A</v>
      </c>
      <c r="FS935" s="665" t="e">
        <f>INDEX(DT914:EA915,MATCH(DR935,DR914:DR915,0),MATCH(FS930,DT912:EA912,0))*INDEX(AJ920:AT927,MATCH(FS930,AI920:AI927,0),MATCH(FS931,AJ919:AT919,0))</f>
        <v>#N/A</v>
      </c>
      <c r="FT935" s="665" t="e">
        <f>INDEX(DT914:EA915,MATCH(DR935,DR914:DR915,0),MATCH(FT930,DT912:EA912,0))*INDEX(AJ920:AT927,MATCH(FT930,AI920:AI927,0),MATCH(FT931,AJ919:AT919,0))</f>
        <v>#N/A</v>
      </c>
      <c r="FU935" s="665" t="e">
        <f>INDEX(DT914:EA915,MATCH(DR935,DR914:DR915,0),MATCH(FU930,DT912:EA912,0))*INDEX(AJ920:AT927,MATCH(FU930,AI920:AI927,0),MATCH(FU931,AJ919:AT919,0))</f>
        <v>#N/A</v>
      </c>
      <c r="FV935" s="665" t="e">
        <f>INDEX(DT914:EA915,MATCH(DR935,DR914:DR915,0),MATCH(FV930,DT912:EA912,0))*INDEX(AJ920:AT927,MATCH(FV930,AI920:AI927,0),MATCH(FV931,AJ919:AT919,0))</f>
        <v>#N/A</v>
      </c>
      <c r="FW935" s="665" t="e">
        <f>INDEX(DT914:EA915,MATCH(DR935,DR914:DR915,0),MATCH(FW930,DT912:EA912,0))*INDEX(AJ920:AT927,MATCH(FW930,AI920:AI927,0),MATCH(FW931,AJ919:AT919,0))</f>
        <v>#N/A</v>
      </c>
      <c r="FX935" s="665" t="e">
        <f>INDEX(DT914:EA915,MATCH(DR935,DR914:DR915,0),MATCH(FX930,DT912:EA912,0))*INDEX(AJ920:AT927,MATCH(FX930,AI920:AI927,0),MATCH(FX931,AJ919:AT919,0))</f>
        <v>#N/A</v>
      </c>
      <c r="FY935" s="665" t="e">
        <f>INDEX(DT914:EA915,MATCH(DR935,DR914:DR915,0),MATCH(FY930,DT912:EA912,0))*INDEX(AJ920:AT927,MATCH(FY930,AI920:AI927,0),MATCH(FY931,AJ919:AT919,0))</f>
        <v>#N/A</v>
      </c>
      <c r="FZ935" s="665" t="e">
        <f>INDEX(DT914:EA915,MATCH(DR935,DR914:DR915,0),MATCH(FZ930,DT912:EA912,0))*INDEX(AJ920:AT927,MATCH(FZ930,AI920:AI927,0),MATCH(FZ931,AJ919:AT919,0))</f>
        <v>#N/A</v>
      </c>
      <c r="GA935" s="665" t="e">
        <f>INDEX(DT914:EA915,MATCH(DR935,DR914:DR915,0),MATCH(GA930,DT912:EA912,0))*INDEX(AJ920:AT927,MATCH(GA930,AI920:AI927,0),MATCH(GA931,AJ919:AT919,0))</f>
        <v>#N/A</v>
      </c>
      <c r="GB935" s="665" t="e">
        <f>INDEX(DT914:EA915,MATCH(DR935,DR914:DR915,0),MATCH(GB930,DT912:EA912,0))*INDEX(AJ920:AT927,MATCH(GB930,AI920:AI927,0),MATCH(GB931,AJ919:AT919,0))</f>
        <v>#N/A</v>
      </c>
      <c r="GC935" s="665" t="e">
        <f>INDEX(DT914:EA915,MATCH(DR935,DR914:DR915,0),MATCH(GC930,DT912:EA912,0))*INDEX(AJ920:AT927,MATCH(GC930,AI920:AI927,0),MATCH(GC931,AJ919:AT919,0))</f>
        <v>#N/A</v>
      </c>
      <c r="GD935" s="665" t="e">
        <f>INDEX(DT914:EA915,MATCH(DR935,DR914:DR915,0),MATCH(GD930,DT912:EA912,0))*INDEX(AJ920:AT927,MATCH(GD930,AI920:AI927,0),MATCH(GD931,AJ919:AT919,0))</f>
        <v>#N/A</v>
      </c>
      <c r="GE935" s="665" t="e">
        <f>INDEX(DT914:EA915,MATCH(DR935,DR914:DR915,0),MATCH(GE930,DT912:EA912,0))*INDEX(AJ920:AT927,MATCH(GE930,AI920:AI927,0),MATCH(GE931,AJ919:AT919,0))</f>
        <v>#N/A</v>
      </c>
      <c r="GF935" s="665" t="e">
        <f>INDEX(DT914:EA915,MATCH(DR935,DR914:DR915,0),MATCH(GF930,DT912:EA912,0))*INDEX(AJ920:AT927,MATCH(GF930,AI920:AI927,0),MATCH(GF931,AJ919:AT919,0))</f>
        <v>#N/A</v>
      </c>
      <c r="GG935" s="665" t="e">
        <f>INDEX(DT914:EA915,MATCH(DR935,DR914:DR915,0),MATCH(GG930,DT912:EA912,0))*INDEX(AJ920:AT927,MATCH(GG930,AI920:AI927,0),MATCH(GG931,AJ919:AT919,0))</f>
        <v>#N/A</v>
      </c>
      <c r="GH935" s="665" t="e">
        <f>INDEX(DT914:EA915,MATCH(DR935,DR914:DR915,0),MATCH(GH930,DT912:EA912,0))*INDEX(AJ920:AT927,MATCH(GH930,AI920:AI927,0),MATCH(GH931,AJ919:AT919,0))</f>
        <v>#N/A</v>
      </c>
      <c r="GI935" s="665" t="e">
        <f>INDEX(DT914:EA915,MATCH(DR935,DR914:DR915,0),MATCH(GI930,DT912:EA912,0))*INDEX(AJ920:AT927,MATCH(GI930,AI920:AI927,0),MATCH(GI931,AJ919:AT919,0))</f>
        <v>#N/A</v>
      </c>
      <c r="GJ935" s="665" t="e">
        <f>INDEX(DT914:EA915,MATCH(DR935,DR914:DR915,0),MATCH(GJ930,DT912:EA912,0))*INDEX(AJ920:AT927,MATCH(GJ930,AI920:AI927,0),MATCH(GJ931,AJ919:AT919,0))</f>
        <v>#N/A</v>
      </c>
      <c r="GK935" s="665" t="e">
        <f>INDEX(DT914:EA915,MATCH(DR935,DR914:DR915,0),MATCH(GK930,DT912:EA912,0))*INDEX(AJ920:AT927,MATCH(GK930,AI920:AI927,0),MATCH(GK931,AJ919:AT919,0))</f>
        <v>#N/A</v>
      </c>
      <c r="GL935" s="665" t="e">
        <f>SUM(DS935:GK935)=#REF!-SUM(HB935:HK935)</f>
        <v>#N/A</v>
      </c>
      <c r="GM935" s="667"/>
      <c r="GN935" s="749">
        <v>2026</v>
      </c>
      <c r="GO935" s="664" t="e">
        <f>SUMIF(DS919:EN919,GO919,DS935:EN935)</f>
        <v>#N/A</v>
      </c>
      <c r="GP935" s="668" t="e">
        <f>SUMIF(DS919:GK919,GP919,DS935:GK935)</f>
        <v>#N/A</v>
      </c>
      <c r="GQ935" s="668" t="e">
        <f>SUMIF(DS919:GK919,GQ919,DS935:GK935)</f>
        <v>#N/A</v>
      </c>
      <c r="GR935" s="668" t="e">
        <f>SUMIF(DS919:GK919,GR919,DS935:GK935)</f>
        <v>#N/A</v>
      </c>
      <c r="GS935" s="668" t="e">
        <f>SUMIF(DS919:GK919,GS919,DS935:GK935)</f>
        <v>#N/A</v>
      </c>
      <c r="GT935" s="668" t="e">
        <f>SUMIF(DS919:GK919,GT919,DS935:GK935)</f>
        <v>#N/A</v>
      </c>
      <c r="GU935" s="668" t="e">
        <f>SUMIF(DS919:GK919,GU919,DS935:GK935)</f>
        <v>#N/A</v>
      </c>
      <c r="GV935" s="668" t="e">
        <f>SUMIF(DS919:GK919,GV919,DS935:GK935)</f>
        <v>#N/A</v>
      </c>
      <c r="GW935" s="668" t="e">
        <f>SUMIF(DS919:GK919,GW919,DS935:GK935)</f>
        <v>#N/A</v>
      </c>
      <c r="GX935" s="668" t="e">
        <f>SUMIF(DS919:GK919,GX919,DS935:GK935)</f>
        <v>#N/A</v>
      </c>
      <c r="GY935" s="668" t="e">
        <f>SUMIF(DS919:GK919,GY919,DS935:GK935)</f>
        <v>#N/A</v>
      </c>
      <c r="GZ935" s="646" t="e">
        <f>#REF!=SUM(GO935:GY935)</f>
        <v>#REF!</v>
      </c>
      <c r="HB935" s="668" t="e">
        <f>IF(GZ935,0,(#REF!-SUM(GO935:GY935))*INDEX(AK920:AT927,MATCH(GN935,AI920:AI927,0),MATCH(HB931,AK919:AT919,0)))</f>
        <v>#REF!</v>
      </c>
      <c r="HC935" s="668" t="e">
        <f>IF(GZ935,0,(#REF!-SUM(GO935:GY935))*INDEX(AK920:AT927,MATCH(GN935,AI920:AI927,0),MATCH(HC931,AK919:AT919,0)))</f>
        <v>#REF!</v>
      </c>
      <c r="HD935" s="668" t="e">
        <f>IF(GZ935,0,(#REF!-SUM(GO935:GY935))*INDEX(AK920:AT927,MATCH(GN935,AI920:AI927,0),MATCH(HD931,AK919:AT919,0)))</f>
        <v>#REF!</v>
      </c>
      <c r="HE935" s="668" t="e">
        <f>IF(GZ935,0,(#REF!-SUM(GO935:GY935))*INDEX(AK920:AT927,MATCH(GN935,AI920:AI927,0),MATCH(HE931,AK919:AT919,0)))</f>
        <v>#REF!</v>
      </c>
      <c r="HF935" s="668" t="e">
        <f>IF(GZ935,0,(#REF!-SUM(GO935:GY935))*INDEX(AK920:AT927,MATCH(GN935,AI920:AI927,0),MATCH(HF931,AK919:AT919,0)))</f>
        <v>#REF!</v>
      </c>
      <c r="HG935" s="668" t="e">
        <f>IF(GZ935,0,(#REF!-SUM(GO935:GY935))*INDEX(AK920:AT927,MATCH(GN935,AI920:AI927,0),MATCH(HG931,AK919:AT919,0)))</f>
        <v>#REF!</v>
      </c>
      <c r="HH935" s="668" t="e">
        <f>IF(GZ935,0,(#REF!-SUM(GO935:GY935))*INDEX(AK920:AT927,MATCH(GN935,AI920:AI927,0),MATCH(HH931,AK919:AT919,0)))</f>
        <v>#REF!</v>
      </c>
      <c r="HI935" s="668" t="e">
        <f>IF(GZ935,0,(#REF!-SUM(GO935:GY935))*INDEX(AK920:AT927,MATCH(GN935,AI920:AI927,0),MATCH(HI931,AK919:AT919,0)))</f>
        <v>#REF!</v>
      </c>
      <c r="HJ935" s="668" t="e">
        <f>IF(GZ935,0,(#REF!-SUM(GO935:GY935))*INDEX(AK920:AT927,MATCH(GN935,AI920:AI927,0),MATCH(HJ931,AK919:AT919,0)))</f>
        <v>#REF!</v>
      </c>
      <c r="HK935" s="668" t="e">
        <f>IF(GZ935,0,(#REF!-SUM(GO935:GY935))*INDEX(AK920:AT927,MATCH(GN935,AI920:AI927,0),MATCH(HK931,AK919:AT919,0)))</f>
        <v>#REF!</v>
      </c>
      <c r="HL935" s="668" t="e">
        <f>(SUM(HB935:HK935)+SUM(GO935:GY935))=#REF!</f>
        <v>#REF!</v>
      </c>
      <c r="HM935" s="674"/>
      <c r="HN935" s="674"/>
      <c r="HO935" s="674"/>
      <c r="HP935" s="674"/>
      <c r="HQ935" s="674"/>
      <c r="HR935" s="674"/>
      <c r="HS935" s="674"/>
      <c r="HT935" s="674"/>
      <c r="HU935" s="674"/>
      <c r="HV935" s="674"/>
      <c r="HW935" s="674"/>
      <c r="HX935" s="674"/>
      <c r="HY935" s="674"/>
      <c r="HZ935" s="674"/>
    </row>
    <row r="936" spans="1:234" hidden="1" x14ac:dyDescent="0.25">
      <c r="A936" s="643" t="s">
        <v>208</v>
      </c>
      <c r="G936" s="670"/>
      <c r="H936" s="670"/>
      <c r="I936" s="674"/>
      <c r="J936" s="674"/>
      <c r="K936" s="674"/>
      <c r="L936" s="674"/>
      <c r="M936" s="674"/>
      <c r="N936" s="674"/>
      <c r="O936" s="674"/>
      <c r="P936" s="674"/>
      <c r="Q936" s="674"/>
      <c r="R936" s="674"/>
      <c r="S936" s="675"/>
      <c r="DR936" s="749">
        <v>2027</v>
      </c>
      <c r="DS936" s="665" t="e">
        <f>INDEX(DT914:EA915,MATCH(DR936,DR914:DR915,0),MATCH(DS930,DT912:EA912,0))*INDEX(AJ920:AT927,MATCH(DS930,AI920:AI927,0),MATCH(DS931,AJ919:AT919,0))</f>
        <v>#N/A</v>
      </c>
      <c r="DT936" s="665" t="e">
        <f>INDEX(DT914:EA915,MATCH(DR936,DR914:DR915,0),MATCH(DT930,DT912:EA912,0))*INDEX(AJ920:AT927,MATCH(DT930,AI920:AI927,0),MATCH(DT931,AJ919:AT919,0))</f>
        <v>#N/A</v>
      </c>
      <c r="DU936" s="665" t="e">
        <f>INDEX(DT914:EA915,MATCH(DR936,DR914:DR915,0),MATCH(DU930,DT912:EA912,0))*INDEX(AJ920:AT927,MATCH(DU930,AI920:AI927,0),MATCH(DU931,AJ919:AT919,0))</f>
        <v>#N/A</v>
      </c>
      <c r="DV936" s="665" t="e">
        <f>INDEX(DT914:EA915,MATCH(DR936,DR914:DR915,0),MATCH(DV930,DT912:EA912,0))*INDEX(AJ920:AT927,MATCH(DV930,AI920:AI927,0),MATCH(DV931,AJ919:AT919,0))</f>
        <v>#N/A</v>
      </c>
      <c r="DW936" s="665" t="e">
        <f>INDEX(DT914:EA915,MATCH(DR936,DR914:DR915,0),MATCH(DW930,DT912:EA912,0))*INDEX(AJ920:AT927,MATCH(DW930,AI920:AI927,0),MATCH(DW931,AJ919:AT919,0))</f>
        <v>#N/A</v>
      </c>
      <c r="DX936" s="665" t="e">
        <f>INDEX(DT914:EA915,MATCH(DR936,DR914:DR915,0),MATCH(DX930,DT912:EA912,0))*INDEX(AJ920:AT927,MATCH(DX930,AI920:AI927,0),MATCH(DX931,AJ919:AT919,0))</f>
        <v>#N/A</v>
      </c>
      <c r="DY936" s="665" t="e">
        <f>INDEX(DT914:EA915,MATCH(DR936,DR914:DR915,0),MATCH(DY930,DT912:EA912,0))*INDEX(AJ920:AT927,MATCH(DY930,AI920:AI927,0),MATCH(DY931,AJ919:AT919,0))</f>
        <v>#N/A</v>
      </c>
      <c r="DZ936" s="665" t="e">
        <f>INDEX(DT914:EA915,MATCH(DR936,DR914:DR915,0),MATCH(DZ930,DT912:EA912,0))*INDEX(AJ920:AT927,MATCH(DZ930,AI920:AI927,0),MATCH(DZ931,AJ919:AT919,0))</f>
        <v>#N/A</v>
      </c>
      <c r="EA936" s="665" t="e">
        <f>INDEX(DT914:EA915,MATCH(DR936,DR914:DR915,0),MATCH(EA930,DT912:EA912,0))*INDEX(AJ920:AT927,MATCH(EA930,AI920:AI927,0),MATCH(EA931,AJ919:AT919,0))</f>
        <v>#N/A</v>
      </c>
      <c r="EB936" s="665" t="e">
        <f>INDEX(DT914:EA915,MATCH(DR936,DR914:DR915,0),MATCH(EB930,DT912:EA912,0))*INDEX(AJ920:AT927,MATCH(EB930,AI920:AI927,0),MATCH(EB931,AJ919:AT919,0))</f>
        <v>#N/A</v>
      </c>
      <c r="EC936" s="665" t="e">
        <f>INDEX(DT914:EA915,MATCH(DR936,DR914:DR915,0),MATCH(EC930,DT912:EA912,0))*INDEX(AJ920:AT927,MATCH(EC930,AI920:AI927,0),MATCH(EC931,AJ919:AT919,0))</f>
        <v>#N/A</v>
      </c>
      <c r="ED936" s="665" t="e">
        <f>INDEX(DT914:EA915,MATCH(DR936,DR914:DR915,0),MATCH(ED930,DT912:EA912,0))*INDEX(AJ920:AT927,MATCH(ED930,AI920:AI927,0),MATCH(ED931,AJ919:AT919,0))</f>
        <v>#N/A</v>
      </c>
      <c r="EE936" s="665" t="e">
        <f>INDEX(DT914:EA915,MATCH(DR936,DR914:DR915,0),MATCH(EE930,DT912:EA912,0))*INDEX(AJ920:AT927,MATCH(EE930,AI920:AI927,0),MATCH(EE931,AJ919:AT919,0))</f>
        <v>#N/A</v>
      </c>
      <c r="EF936" s="665" t="e">
        <f>INDEX(DT914:EA915,MATCH(DR936,DR914:DR915,0),MATCH(EF930,DT912:EA912,0))*INDEX(AJ920:AT927,MATCH(EF930,AI920:AI927,0),MATCH(EF931,AJ919:AT919,0))</f>
        <v>#N/A</v>
      </c>
      <c r="EG936" s="665" t="e">
        <f>INDEX(DT914:EA915,MATCH(DR936,DR914:DR915,0),MATCH(EG930,DT912:EA912,0))*INDEX(AJ920:AT927,MATCH(EG930,AI920:AI927,0),MATCH(EG931,AJ919:AT919,0))</f>
        <v>#N/A</v>
      </c>
      <c r="EH936" s="665" t="e">
        <f>INDEX(DT914:EA915,MATCH(DR936,DR914:DR915,0),MATCH(EH930,DT912:EA912,0))*INDEX(AJ920:AT927,MATCH(EH930,AI920:AI927,0),MATCH(EH931,AJ919:AT919,0))</f>
        <v>#N/A</v>
      </c>
      <c r="EI936" s="665" t="e">
        <f>INDEX(DT914:EA915,MATCH(DR936,DR914:DR915,0),MATCH(EI930,DT912:EA912,0))*INDEX(AJ920:AT927,MATCH(EI930,AI920:AI927,0),MATCH(EI931,AJ919:AT919,0))</f>
        <v>#N/A</v>
      </c>
      <c r="EJ936" s="665" t="e">
        <f>INDEX(DT914:EA915,MATCH(DR936,DR914:DR915,0),MATCH(EJ930,DT912:EA912,0))*INDEX(AJ920:AT927,MATCH(EJ930,AI920:AI927,0),MATCH(EJ931,AJ919:AT919,0))</f>
        <v>#N/A</v>
      </c>
      <c r="EK936" s="665" t="e">
        <f>INDEX(DT914:EA915,MATCH(DR936,DR914:DR915,0),MATCH(EK930,DT912:EA912,0))*INDEX(AJ920:AT927,MATCH(EK930,AI920:AI927,0),MATCH(EK931,AJ919:AT919,0))</f>
        <v>#N/A</v>
      </c>
      <c r="EL936" s="665" t="e">
        <f>INDEX(DT914:EA915,MATCH(DR936,DR914:DR915,0),MATCH(EL930,DT912:EA912,0))*INDEX(AJ920:AT927,MATCH(EL930,AI920:AI927,0),MATCH(EL931,AJ919:AT919,0))</f>
        <v>#N/A</v>
      </c>
      <c r="EM936" s="665" t="e">
        <f>INDEX(DT914:EA915,MATCH(DR936,DR914:DR915,0),MATCH(EM930,DT912:EA912,0))*INDEX(AJ920:AT927,MATCH(EM930,AI920:AI927,0),MATCH(EM931,AJ919:AT919,0))</f>
        <v>#N/A</v>
      </c>
      <c r="EN936" s="665" t="e">
        <f>INDEX(DT914:EA915,MATCH(DR936,DR914:DR915,0),MATCH(EN930,DT912:EA912,0))*INDEX(AJ920:AT927,MATCH(EN930,AI920:AI927,0),MATCH(EN931,AJ919:AT919,0))</f>
        <v>#N/A</v>
      </c>
      <c r="EO936" s="665" t="e">
        <f>INDEX(DT914:EA915,MATCH(DR936,DR914:DR915,0),MATCH(EO930,DT912:EA912,0))*INDEX(AJ920:AT927,MATCH(EO930,AI920:AI927,0),MATCH(EO931,AJ919:AT919,0))</f>
        <v>#N/A</v>
      </c>
      <c r="EP936" s="665" t="e">
        <f>INDEX(DT914:EA915,MATCH(DR936,DR914:DR915,0),MATCH(EP930,DT912:EA912,0))*INDEX(AJ920:AT927,MATCH(EP930,AI920:AI927,0),MATCH(EP931,AJ919:AT919,0))</f>
        <v>#N/A</v>
      </c>
      <c r="EQ936" s="665" t="e">
        <f>INDEX(DT914:EA915,MATCH(DR936,DR914:DR915,0),MATCH(EQ930,DT912:EA912,0))*INDEX(AJ920:AT927,MATCH(EQ930,AI920:AI927,0),MATCH(EQ931,AJ919:AT919,0))</f>
        <v>#N/A</v>
      </c>
      <c r="ER936" s="665" t="e">
        <f>INDEX(DT914:EA915,MATCH(DR936,DR914:DR915,0),MATCH(ER930,DT912:EA912,0))*INDEX(AJ920:AT927,MATCH(ER930,AI920:AI927,0),MATCH(ER931,AJ919:AT919,0))</f>
        <v>#N/A</v>
      </c>
      <c r="ES936" s="665" t="e">
        <f>INDEX(DT914:EA915,MATCH(DR936,DR914:DR915,0),MATCH(ES930,DT912:EA912,0))*INDEX(AJ920:AT927,MATCH(ES930,AI920:AI927,0),MATCH(ES931,AJ919:AT919,0))</f>
        <v>#N/A</v>
      </c>
      <c r="ET936" s="665" t="e">
        <f>INDEX(DT914:EA915,MATCH(DR936,DR914:DR915,0),MATCH(ET930,DT912:EA912,0))*INDEX(AJ920:AT927,MATCH(ET930,AI920:AI927,0),MATCH(ET931,AJ919:AT919,0))</f>
        <v>#N/A</v>
      </c>
      <c r="EU936" s="665" t="e">
        <f>INDEX(DT914:EA915,MATCH(DR936,DR914:DR915,0),MATCH(EU930,DT912:EA912,0))*INDEX(AJ920:AT927,MATCH(EU930,AI920:AI927,0),MATCH(EU931,AJ919:AT919,0))</f>
        <v>#N/A</v>
      </c>
      <c r="EV936" s="665" t="e">
        <f>INDEX(DT914:EA915,MATCH(DR936,DR914:DR915,0),MATCH(EV930,DT912:EA912,0))*INDEX(AJ920:AT927,MATCH(EV930,AI920:AI927,0),MATCH(EV931,AJ919:AT919,0))</f>
        <v>#N/A</v>
      </c>
      <c r="EW936" s="665" t="e">
        <f>INDEX(DT914:EA915,MATCH(DR936,DR914:DR915,0),MATCH(EW930,DT912:EA912,0))*INDEX(AJ920:AT927,MATCH(EW930,AI920:AI927,0),MATCH(EW931,AJ919:AT919,0))</f>
        <v>#N/A</v>
      </c>
      <c r="EX936" s="665" t="e">
        <f>INDEX(DT914:EA915,MATCH(DR936,DR914:DR915,0),MATCH(EX930,DT912:EA912,0))*INDEX(AJ920:AT927,MATCH(EX930,AI920:AI927,0),MATCH(EX931,AJ919:AT919,0))</f>
        <v>#N/A</v>
      </c>
      <c r="EY936" s="665" t="e">
        <f>INDEX(DT914:EA915,MATCH(DR936,DR914:DR915,0),MATCH(EY930,DT912:EA912,0))*INDEX(AJ920:AT927,MATCH(EY930,AI920:AI927,0),MATCH(EY931,AJ919:AT919,0))</f>
        <v>#N/A</v>
      </c>
      <c r="EZ936" s="665" t="e">
        <f>INDEX(DT914:EA915,MATCH(DR936,DR914:DR915,0),MATCH(EZ930,DT912:EA912,0))*INDEX(AJ920:AT927,MATCH(EZ930,AI920:AI927,0),MATCH(EZ931,AJ919:AT919,0))</f>
        <v>#N/A</v>
      </c>
      <c r="FA936" s="665" t="e">
        <f>INDEX(DT914:EA915,MATCH(DR936,DR914:DR915,0),MATCH(FA930,DT912:EA912,0))*INDEX(AJ920:AT927,MATCH(FA930,AI920:AI927,0),MATCH(FA931,AJ919:AT919,0))</f>
        <v>#N/A</v>
      </c>
      <c r="FB936" s="665" t="e">
        <f>INDEX(DT914:EA915,MATCH(DR936,DR914:DR915,0),MATCH(FB930,DT912:EA912,0))*INDEX(AJ920:AT927,MATCH(FB930,AI920:AI927,0),MATCH(FB931,AJ919:AT919,0))</f>
        <v>#N/A</v>
      </c>
      <c r="FC936" s="665" t="e">
        <f>INDEX(DT914:EA915,MATCH(DR936,DR914:DR915,0),MATCH(FC930,DT912:EA912,0))*INDEX(AJ920:AT927,MATCH(FC930,AI920:AI927,0),MATCH(FC931,AJ919:AT919,0))</f>
        <v>#N/A</v>
      </c>
      <c r="FD936" s="665" t="e">
        <f>INDEX(DT914:EA915,MATCH(DR936,DR914:DR915,0),MATCH(FD930,DT912:EA912,0))*INDEX(AJ920:AT927,MATCH(FD930,AI920:AI927,0),MATCH(FD931,AJ919:AT919,0))</f>
        <v>#N/A</v>
      </c>
      <c r="FE936" s="665" t="e">
        <f>INDEX(DT914:EA915,MATCH(DR936,DR914:DR915,0),MATCH(FE930,DT912:EA912,0))*INDEX(AJ920:AT927,MATCH(FE930,AI920:AI927,0),MATCH(FE931,AJ919:AT919,0))</f>
        <v>#N/A</v>
      </c>
      <c r="FF936" s="665" t="e">
        <f>INDEX(DT914:EA915,MATCH(DR936,DR914:DR915,0),MATCH(FF930,DT912:EA912,0))*INDEX(AJ920:AT927,MATCH(FF930,AI920:AI927,0),MATCH(FF931,AJ919:AT919,0))</f>
        <v>#N/A</v>
      </c>
      <c r="FG936" s="665" t="e">
        <f>INDEX(DT914:EA915,MATCH(DR936,DR914:DR915,0),MATCH(FG930,DT912:EA912,0))*INDEX(AJ920:AT927,MATCH(FG930,AI920:AI927,0),MATCH(FG931,AJ919:AT919,0))</f>
        <v>#N/A</v>
      </c>
      <c r="FH936" s="665" t="e">
        <f>INDEX(DT914:EA915,MATCH(DR936,DR914:DR915,0),MATCH(FH930,DT912:EA912,0))*INDEX(AJ920:AT927,MATCH(FH930,AI920:AI927,0),MATCH(FH931,AJ919:AT919,0))</f>
        <v>#N/A</v>
      </c>
      <c r="FI936" s="665" t="e">
        <f>INDEX(DT914:EA915,MATCH(DR936,DR914:DR915,0),MATCH(FI930,DT912:EA912,0))*INDEX(AJ920:AT927,MATCH(FI930,AI920:AI927,0),MATCH(FI931,AJ919:AT919,0))</f>
        <v>#N/A</v>
      </c>
      <c r="FJ936" s="665" t="e">
        <f>INDEX(DT914:EA915,MATCH(DR936,DR914:DR915,0),MATCH(FJ930,DT912:EA912,0))*INDEX(AJ920:AT927,MATCH(FJ930,AI920:AI927,0),MATCH(FJ931,AJ919:AT919,0))</f>
        <v>#N/A</v>
      </c>
      <c r="FK936" s="665" t="e">
        <f>INDEX(DT914:EA915,MATCH(DR936,DR914:DR915,0),MATCH(FK930,DT912:EA912,0))*INDEX(AJ920:AT927,MATCH(FK930,AI920:AI927,0),MATCH(FK931,AJ919:AT919,0))</f>
        <v>#N/A</v>
      </c>
      <c r="FL936" s="665" t="e">
        <f>INDEX(DT914:EA915,MATCH(DR936,DR914:DR915,0),MATCH(FL930,DT912:EA912,0))*INDEX(AJ920:AT927,MATCH(FL930,AI920:AI927,0),MATCH(FL931,AJ919:AT919,0))</f>
        <v>#N/A</v>
      </c>
      <c r="FM936" s="665" t="e">
        <f>INDEX(DT914:EA915,MATCH(DR936,DR914:DR915,0),MATCH(FM930,DT912:EA912,0))*INDEX(AJ920:AT927,MATCH(FM930,AI920:AI927,0),MATCH(FM931,AJ919:AT919,0))</f>
        <v>#N/A</v>
      </c>
      <c r="FN936" s="665" t="e">
        <f>INDEX(DT914:EA915,MATCH(DR936,DR914:DR915,0),MATCH(FN930,DT912:EA912,0))*INDEX(AJ920:AT927,MATCH(FN930,AI920:AI927,0),MATCH(FN931,AJ919:AT919,0))</f>
        <v>#N/A</v>
      </c>
      <c r="FO936" s="665" t="e">
        <f>INDEX(DT914:EA915,MATCH(DR936,DR914:DR915,0),MATCH(FO930,DT912:EA912,0))*INDEX(AJ920:AT927,MATCH(FO930,AI920:AI927,0),MATCH(FO931,AJ919:AT919,0))</f>
        <v>#N/A</v>
      </c>
      <c r="FP936" s="665" t="e">
        <f>INDEX(DT914:EA915,MATCH(DR936,DR914:DR915,0),MATCH(FP930,DT912:EA912,0))*INDEX(AJ920:AT927,MATCH(FP930,AI920:AI927,0),MATCH(FP931,AJ919:AT919,0))</f>
        <v>#N/A</v>
      </c>
      <c r="FQ936" s="665" t="e">
        <f>INDEX(DT914:EA915,MATCH(DR936,DR914:DR915,0),MATCH(FQ930,DT912:EA912,0))*INDEX(AJ920:AT927,MATCH(FQ930,AI920:AI927,0),MATCH(FQ931,AJ919:AT919,0))</f>
        <v>#N/A</v>
      </c>
      <c r="FR936" s="665" t="e">
        <f>INDEX(DT914:EA915,MATCH(DR936,DR914:DR915,0),MATCH(FR930,DT912:EA912,0))*INDEX(AJ920:AT927,MATCH(FR930,AI920:AI927,0),MATCH(FR931,AJ919:AT919,0))</f>
        <v>#N/A</v>
      </c>
      <c r="FS936" s="665" t="e">
        <f>INDEX(DT914:EA915,MATCH(DR936,DR914:DR915,0),MATCH(FS930,DT912:EA912,0))*INDEX(AJ920:AT927,MATCH(FS930,AI920:AI927,0),MATCH(FS931,AJ919:AT919,0))</f>
        <v>#N/A</v>
      </c>
      <c r="FT936" s="665" t="e">
        <f>INDEX(DT914:EA915,MATCH(DR936,DR914:DR915,0),MATCH(FT930,DT912:EA912,0))*INDEX(AJ920:AT927,MATCH(FT930,AI920:AI927,0),MATCH(FT931,AJ919:AT919,0))</f>
        <v>#N/A</v>
      </c>
      <c r="FU936" s="665" t="e">
        <f>INDEX(DT914:EA915,MATCH(DR936,DR914:DR915,0),MATCH(FU930,DT912:EA912,0))*INDEX(AJ920:AT927,MATCH(FU930,AI920:AI927,0),MATCH(FU931,AJ919:AT919,0))</f>
        <v>#N/A</v>
      </c>
      <c r="FV936" s="665" t="e">
        <f>INDEX(DT914:EA915,MATCH(DR936,DR914:DR915,0),MATCH(FV930,DT912:EA912,0))*INDEX(AJ920:AT927,MATCH(FV930,AI920:AI927,0),MATCH(FV931,AJ919:AT919,0))</f>
        <v>#N/A</v>
      </c>
      <c r="FW936" s="665" t="e">
        <f>INDEX(DT914:EA915,MATCH(DR936,DR914:DR915,0),MATCH(FW930,DT912:EA912,0))*INDEX(AJ920:AT927,MATCH(FW930,AI920:AI927,0),MATCH(FW931,AJ919:AT919,0))</f>
        <v>#N/A</v>
      </c>
      <c r="FX936" s="665" t="e">
        <f>INDEX(DT914:EA915,MATCH(DR936,DR914:DR915,0),MATCH(FX930,DT912:EA912,0))*INDEX(AJ920:AT927,MATCH(FX930,AI920:AI927,0),MATCH(FX931,AJ919:AT919,0))</f>
        <v>#N/A</v>
      </c>
      <c r="FY936" s="665" t="e">
        <f>INDEX(DT914:EA915,MATCH(DR936,DR914:DR915,0),MATCH(FY930,DT912:EA912,0))*INDEX(AJ920:AT927,MATCH(FY930,AI920:AI927,0),MATCH(FY931,AJ919:AT919,0))</f>
        <v>#N/A</v>
      </c>
      <c r="FZ936" s="665" t="e">
        <f>INDEX(DT914:EA915,MATCH(DR936,DR914:DR915,0),MATCH(FZ930,DT912:EA912,0))*INDEX(AJ920:AT927,MATCH(FZ930,AI920:AI927,0),MATCH(FZ931,AJ919:AT919,0))</f>
        <v>#N/A</v>
      </c>
      <c r="GA936" s="665" t="e">
        <f>INDEX(DT914:EA915,MATCH(DR936,DR914:DR915,0),MATCH(GA930,DT912:EA912,0))*INDEX(AJ920:AT927,MATCH(GA930,AI920:AI927,0),MATCH(GA931,AJ919:AT919,0))</f>
        <v>#N/A</v>
      </c>
      <c r="GB936" s="665" t="e">
        <f>INDEX(DT914:EA915,MATCH(DR936,DR914:DR915,0),MATCH(GB930,DT912:EA912,0))*INDEX(AJ920:AT927,MATCH(GB930,AI920:AI927,0),MATCH(GB931,AJ919:AT919,0))</f>
        <v>#N/A</v>
      </c>
      <c r="GC936" s="665" t="e">
        <f>INDEX(DT914:EA915,MATCH(DR936,DR914:DR915,0),MATCH(GC930,DT912:EA912,0))*INDEX(AJ920:AT927,MATCH(GC930,AI920:AI927,0),MATCH(GC931,AJ919:AT919,0))</f>
        <v>#N/A</v>
      </c>
      <c r="GD936" s="665" t="e">
        <f>INDEX(DT914:EA915,MATCH(DR936,DR914:DR915,0),MATCH(GD930,DT912:EA912,0))*INDEX(AJ920:AT927,MATCH(GD930,AI920:AI927,0),MATCH(GD931,AJ919:AT919,0))</f>
        <v>#N/A</v>
      </c>
      <c r="GE936" s="665" t="e">
        <f>INDEX(DT914:EA915,MATCH(DR936,DR914:DR915,0),MATCH(GE930,DT912:EA912,0))*INDEX(AJ920:AT927,MATCH(GE930,AI920:AI927,0),MATCH(GE931,AJ919:AT919,0))</f>
        <v>#N/A</v>
      </c>
      <c r="GF936" s="665" t="e">
        <f>INDEX(DT914:EA915,MATCH(DR936,DR914:DR915,0),MATCH(GF930,DT912:EA912,0))*INDEX(AJ920:AT927,MATCH(GF930,AI920:AI927,0),MATCH(GF931,AJ919:AT919,0))</f>
        <v>#N/A</v>
      </c>
      <c r="GG936" s="665" t="e">
        <f>INDEX(DT914:EA915,MATCH(DR936,DR914:DR915,0),MATCH(GG930,DT912:EA912,0))*INDEX(AJ920:AT927,MATCH(GG930,AI920:AI927,0),MATCH(GG931,AJ919:AT919,0))</f>
        <v>#N/A</v>
      </c>
      <c r="GH936" s="665" t="e">
        <f>INDEX(DT914:EA915,MATCH(DR936,DR914:DR915,0),MATCH(GH930,DT912:EA912,0))*INDEX(AJ920:AT927,MATCH(GH930,AI920:AI927,0),MATCH(GH931,AJ919:AT919,0))</f>
        <v>#N/A</v>
      </c>
      <c r="GI936" s="665" t="e">
        <f>INDEX(DT914:EA915,MATCH(DR936,DR914:DR915,0),MATCH(GI930,DT912:EA912,0))*INDEX(AJ920:AT927,MATCH(GI930,AI920:AI927,0),MATCH(GI931,AJ919:AT919,0))</f>
        <v>#N/A</v>
      </c>
      <c r="GJ936" s="665" t="e">
        <f>INDEX(DT914:EA915,MATCH(DR936,DR914:DR915,0),MATCH(GJ930,DT912:EA912,0))*INDEX(AJ920:AT927,MATCH(GJ930,AI920:AI927,0),MATCH(GJ931,AJ919:AT919,0))</f>
        <v>#N/A</v>
      </c>
      <c r="GK936" s="665" t="e">
        <f>INDEX(DT914:EA915,MATCH(DR936,DR914:DR915,0),MATCH(GK930,DT912:EA912,0))*INDEX(AJ920:AT927,MATCH(GK930,AI920:AI927,0),MATCH(GK931,AJ919:AT919,0))</f>
        <v>#N/A</v>
      </c>
      <c r="GL936" s="665" t="e">
        <f>SUM(DS936:GK936)=#REF!-SUM(HB936:HK936)</f>
        <v>#N/A</v>
      </c>
      <c r="GM936" s="667"/>
      <c r="GN936" s="749">
        <v>2027</v>
      </c>
      <c r="GO936" s="664" t="e">
        <f>SUMIF(DS919:EN919,GO919,DS936:EN936)</f>
        <v>#N/A</v>
      </c>
      <c r="GP936" s="668" t="e">
        <f>SUMIF(DS919:GK919,GP919,DS936:GK936)</f>
        <v>#N/A</v>
      </c>
      <c r="GQ936" s="668" t="e">
        <f>SUMIF(DS919:GK919,GQ919,DS936:GK936)</f>
        <v>#N/A</v>
      </c>
      <c r="GR936" s="668" t="e">
        <f>SUMIF(DS919:GK919,GR919,DS936:GK936)</f>
        <v>#N/A</v>
      </c>
      <c r="GS936" s="668" t="e">
        <f>SUMIF(DS919:GK919,GS919,DS936:GK936)</f>
        <v>#N/A</v>
      </c>
      <c r="GT936" s="668" t="e">
        <f>SUMIF(DS919:GK919,GT919,DS936:GK936)</f>
        <v>#N/A</v>
      </c>
      <c r="GU936" s="668" t="e">
        <f>SUMIF(DS919:GK919,GU919,DS936:GK936)</f>
        <v>#N/A</v>
      </c>
      <c r="GV936" s="668" t="e">
        <f>SUMIF(DS919:GK919,GV919,DS936:GK936)</f>
        <v>#N/A</v>
      </c>
      <c r="GW936" s="668" t="e">
        <f>SUMIF(DS919:GK919,GW919,DS936:GK936)</f>
        <v>#N/A</v>
      </c>
      <c r="GX936" s="668" t="e">
        <f>SUMIF(DS919:GK919,GX919,DS936:GK936)</f>
        <v>#N/A</v>
      </c>
      <c r="GY936" s="668" t="e">
        <f>SUMIF(DS919:GK919,GY919,DS936:GK936)</f>
        <v>#N/A</v>
      </c>
      <c r="GZ936" s="646" t="e">
        <f>#REF!=SUM(GO936:GY936)</f>
        <v>#REF!</v>
      </c>
      <c r="HB936" s="668" t="e">
        <f>IF(GZ936,0,(#REF!-SUM(GO936:GY936))*INDEX(AK920:AT927,MATCH(GN936,AI920:AI927,0),MATCH(HB931,AK919:AT919,0)))</f>
        <v>#REF!</v>
      </c>
      <c r="HC936" s="668" t="e">
        <f>IF(GZ936,0,(#REF!-SUM(GO936:GY936))*INDEX(AK920:AT927,MATCH(GN936,AI920:AI927,0),MATCH(HC931,AK919:AT919,0)))</f>
        <v>#REF!</v>
      </c>
      <c r="HD936" s="668" t="e">
        <f>IF(GZ936,0,(#REF!-SUM(GO936:GY936))*INDEX(AK920:AT927,MATCH(GN936,AI920:AI927,0),MATCH(HD931,AK919:AT919,0)))</f>
        <v>#REF!</v>
      </c>
      <c r="HE936" s="668" t="e">
        <f>IF(GZ936,0,(#REF!-SUM(GO936:GY936))*INDEX(AK920:AT927,MATCH(GN936,AI920:AI927,0),MATCH(HE931,AK919:AT919,0)))</f>
        <v>#REF!</v>
      </c>
      <c r="HF936" s="668" t="e">
        <f>IF(GZ936,0,(#REF!-SUM(GO936:GY936))*INDEX(AK920:AT927,MATCH(GN936,AI920:AI927,0),MATCH(HF931,AK919:AT919,0)))</f>
        <v>#REF!</v>
      </c>
      <c r="HG936" s="668" t="e">
        <f>IF(GZ936,0,(#REF!-SUM(GO936:GY936))*INDEX(AK920:AT927,MATCH(GN936,AI920:AI927,0),MATCH(HG931,AK919:AT919,0)))</f>
        <v>#REF!</v>
      </c>
      <c r="HH936" s="668" t="e">
        <f>IF(GZ936,0,(#REF!-SUM(GO936:GY936))*INDEX(AK920:AT927,MATCH(GN936,AI920:AI927,0),MATCH(HH931,AK919:AT919,0)))</f>
        <v>#REF!</v>
      </c>
      <c r="HI936" s="668" t="e">
        <f>IF(GZ936,0,(#REF!-SUM(GO936:GY936))*INDEX(AK920:AT927,MATCH(GN936,AI920:AI927,0),MATCH(HI931,AK919:AT919,0)))</f>
        <v>#REF!</v>
      </c>
      <c r="HJ936" s="668" t="e">
        <f>IF(GZ936,0,(#REF!-SUM(GO936:GY936))*INDEX(AK920:AT927,MATCH(GN936,AI920:AI927,0),MATCH(HJ931,AK919:AT919,0)))</f>
        <v>#REF!</v>
      </c>
      <c r="HK936" s="668" t="e">
        <f>IF(GZ936,0,(#REF!-SUM(GO936:GY936))*INDEX(AK920:AT927,MATCH(GN936,AI920:AI927,0),MATCH(HK931,AK919:AT919,0)))</f>
        <v>#REF!</v>
      </c>
      <c r="HL936" s="668" t="e">
        <f>(SUM(HB936:HK936)+SUM(GO936:GY936))=#REF!</f>
        <v>#REF!</v>
      </c>
      <c r="HM936" s="674"/>
      <c r="HN936" s="674"/>
      <c r="HO936" s="674"/>
      <c r="HP936" s="674"/>
      <c r="HQ936" s="674"/>
      <c r="HR936" s="674"/>
      <c r="HS936" s="674"/>
      <c r="HT936" s="674"/>
      <c r="HU936" s="674"/>
      <c r="HV936" s="674"/>
      <c r="HW936" s="674"/>
      <c r="HX936" s="674"/>
      <c r="HY936" s="674"/>
      <c r="HZ936" s="674"/>
    </row>
    <row r="937" spans="1:234" hidden="1" x14ac:dyDescent="0.25">
      <c r="A937" s="643" t="s">
        <v>208</v>
      </c>
      <c r="G937" s="670"/>
      <c r="H937" s="670"/>
      <c r="I937" s="674"/>
      <c r="J937" s="674"/>
      <c r="K937" s="674"/>
      <c r="L937" s="674"/>
      <c r="M937" s="674"/>
      <c r="N937" s="674"/>
      <c r="O937" s="674"/>
      <c r="P937" s="674"/>
      <c r="Q937" s="674"/>
      <c r="R937" s="674"/>
      <c r="S937" s="675"/>
      <c r="DR937" s="749">
        <v>2028</v>
      </c>
      <c r="DS937" s="665" t="e">
        <f>INDEX(DT914:EA915,MATCH(DR937,DR914:DR915,0),MATCH(DS930,DT912:EA912,0))*INDEX(AJ920:AT927,MATCH(DS930,AI920:AI927,0),MATCH(DS931,AJ919:AT919,0))</f>
        <v>#N/A</v>
      </c>
      <c r="DT937" s="665" t="e">
        <f>INDEX(DT914:EA915,MATCH(DR937,DR914:DR915,0),MATCH(DT930,DT912:EA912,0))*INDEX(AJ920:AT927,MATCH(DT930,AI920:AI927,0),MATCH(DT931,AJ919:AT919,0))</f>
        <v>#N/A</v>
      </c>
      <c r="DU937" s="665" t="e">
        <f>INDEX(DT914:EA915,MATCH(DR937,DR914:DR915,0),MATCH(DU930,DT912:EA912,0))*INDEX(AJ920:AT927,MATCH(DU930,AI920:AI927,0),MATCH(DU931,AJ919:AT919,0))</f>
        <v>#N/A</v>
      </c>
      <c r="DV937" s="665" t="e">
        <f>INDEX(DT914:EA915,MATCH(DR937,DR914:DR915,0),MATCH(DV930,DT912:EA912,0))*INDEX(AJ920:AT927,MATCH(DV930,AI920:AI927,0),MATCH(DV931,AJ919:AT919,0))</f>
        <v>#N/A</v>
      </c>
      <c r="DW937" s="665" t="e">
        <f>INDEX(DT914:EA915,MATCH(DR937,DR914:DR915,0),MATCH(DW930,DT912:EA912,0))*INDEX(AJ920:AT927,MATCH(DW930,AI920:AI927,0),MATCH(DW931,AJ919:AT919,0))</f>
        <v>#N/A</v>
      </c>
      <c r="DX937" s="665" t="e">
        <f>INDEX(DT914:EA915,MATCH(DR937,DR914:DR915,0),MATCH(DX930,DT912:EA912,0))*INDEX(AJ920:AT927,MATCH(DX930,AI920:AI927,0),MATCH(DX931,AJ919:AT919,0))</f>
        <v>#N/A</v>
      </c>
      <c r="DY937" s="665" t="e">
        <f>INDEX(DT914:EA915,MATCH(DR937,DR914:DR915,0),MATCH(DY930,DT912:EA912,0))*INDEX(AJ920:AT927,MATCH(DY930,AI920:AI927,0),MATCH(DY931,AJ919:AT919,0))</f>
        <v>#N/A</v>
      </c>
      <c r="DZ937" s="665" t="e">
        <f>INDEX(DT914:EA915,MATCH(DR937,DR914:DR915,0),MATCH(DZ930,DT912:EA912,0))*INDEX(AJ920:AT927,MATCH(DZ930,AI920:AI927,0),MATCH(DZ931,AJ919:AT919,0))</f>
        <v>#N/A</v>
      </c>
      <c r="EA937" s="665" t="e">
        <f>INDEX(DT914:EA915,MATCH(DR937,DR914:DR915,0),MATCH(EA930,DT912:EA912,0))*INDEX(AJ920:AT927,MATCH(EA930,AI920:AI927,0),MATCH(EA931,AJ919:AT919,0))</f>
        <v>#N/A</v>
      </c>
      <c r="EB937" s="665" t="e">
        <f>INDEX(DT914:EA915,MATCH(DR937,DR914:DR915,0),MATCH(EB930,DT912:EA912,0))*INDEX(AJ920:AT927,MATCH(EB930,AI920:AI927,0),MATCH(EB931,AJ919:AT919,0))</f>
        <v>#N/A</v>
      </c>
      <c r="EC937" s="665" t="e">
        <f>INDEX(DT914:EA915,MATCH(DR937,DR914:DR915,0),MATCH(EC930,DT912:EA912,0))*INDEX(AJ920:AT927,MATCH(EC930,AI920:AI927,0),MATCH(EC931,AJ919:AT919,0))</f>
        <v>#N/A</v>
      </c>
      <c r="ED937" s="665" t="e">
        <f>INDEX(DT914:EA915,MATCH(DR937,DR914:DR915,0),MATCH(ED930,DT912:EA912,0))*INDEX(AJ920:AT927,MATCH(ED930,AI920:AI927,0),MATCH(ED931,AJ919:AT919,0))</f>
        <v>#N/A</v>
      </c>
      <c r="EE937" s="665" t="e">
        <f>INDEX(DT914:EA915,MATCH(DR937,DR914:DR915,0),MATCH(EE930,DT912:EA912,0))*INDEX(AJ920:AT927,MATCH(EE930,AI920:AI927,0),MATCH(EE931,AJ919:AT919,0))</f>
        <v>#N/A</v>
      </c>
      <c r="EF937" s="665" t="e">
        <f>INDEX(DT914:EA915,MATCH(DR937,DR914:DR915,0),MATCH(EF930,DT912:EA912,0))*INDEX(AJ920:AT927,MATCH(EF930,AI920:AI927,0),MATCH(EF931,AJ919:AT919,0))</f>
        <v>#N/A</v>
      </c>
      <c r="EG937" s="665" t="e">
        <f>INDEX(DT914:EA915,MATCH(DR937,DR914:DR915,0),MATCH(EG930,DT912:EA912,0))*INDEX(AJ920:AT927,MATCH(EG930,AI920:AI927,0),MATCH(EG931,AJ919:AT919,0))</f>
        <v>#N/A</v>
      </c>
      <c r="EH937" s="665" t="e">
        <f>INDEX(DT914:EA915,MATCH(DR937,DR914:DR915,0),MATCH(EH930,DT912:EA912,0))*INDEX(AJ920:AT927,MATCH(EH930,AI920:AI927,0),MATCH(EH931,AJ919:AT919,0))</f>
        <v>#N/A</v>
      </c>
      <c r="EI937" s="665" t="e">
        <f>INDEX(DT914:EA915,MATCH(DR937,DR914:DR915,0),MATCH(EI930,DT912:EA912,0))*INDEX(AJ920:AT927,MATCH(EI930,AI920:AI927,0),MATCH(EI931,AJ919:AT919,0))</f>
        <v>#N/A</v>
      </c>
      <c r="EJ937" s="665" t="e">
        <f>INDEX(DT914:EA915,MATCH(DR937,DR914:DR915,0),MATCH(EJ930,DT912:EA912,0))*INDEX(AJ920:AT927,MATCH(EJ930,AI920:AI927,0),MATCH(EJ931,AJ919:AT919,0))</f>
        <v>#N/A</v>
      </c>
      <c r="EK937" s="665" t="e">
        <f>INDEX(DT914:EA915,MATCH(DR937,DR914:DR915,0),MATCH(EK930,DT912:EA912,0))*INDEX(AJ920:AT927,MATCH(EK930,AI920:AI927,0),MATCH(EK931,AJ919:AT919,0))</f>
        <v>#N/A</v>
      </c>
      <c r="EL937" s="665" t="e">
        <f>INDEX(DT914:EA915,MATCH(DR937,DR914:DR915,0),MATCH(EL930,DT912:EA912,0))*INDEX(AJ920:AT927,MATCH(EL930,AI920:AI927,0),MATCH(EL931,AJ919:AT919,0))</f>
        <v>#N/A</v>
      </c>
      <c r="EM937" s="665" t="e">
        <f>INDEX(DT914:EA915,MATCH(DR937,DR914:DR915,0),MATCH(EM930,DT912:EA912,0))*INDEX(AJ920:AT927,MATCH(EM930,AI920:AI927,0),MATCH(EM931,AJ919:AT919,0))</f>
        <v>#N/A</v>
      </c>
      <c r="EN937" s="665" t="e">
        <f>INDEX(DT914:EA915,MATCH(DR937,DR914:DR915,0),MATCH(EN930,DT912:EA912,0))*INDEX(AJ920:AT927,MATCH(EN930,AI920:AI927,0),MATCH(EN931,AJ919:AT919,0))</f>
        <v>#N/A</v>
      </c>
      <c r="EO937" s="665" t="e">
        <f>INDEX(DT914:EA915,MATCH(DR937,DR914:DR915,0),MATCH(EO930,DT912:EA912,0))*INDEX(AJ920:AT927,MATCH(EO930,AI920:AI927,0),MATCH(EO931,AJ919:AT919,0))</f>
        <v>#N/A</v>
      </c>
      <c r="EP937" s="665" t="e">
        <f>INDEX(DT914:EA915,MATCH(DR937,DR914:DR915,0),MATCH(EP930,DT912:EA912,0))*INDEX(AJ920:AT927,MATCH(EP930,AI920:AI927,0),MATCH(EP931,AJ919:AT919,0))</f>
        <v>#N/A</v>
      </c>
      <c r="EQ937" s="665" t="e">
        <f>INDEX(DT914:EA915,MATCH(DR937,DR914:DR915,0),MATCH(EQ930,DT912:EA912,0))*INDEX(AJ920:AT927,MATCH(EQ930,AI920:AI927,0),MATCH(EQ931,AJ919:AT919,0))</f>
        <v>#N/A</v>
      </c>
      <c r="ER937" s="665" t="e">
        <f>INDEX(DT914:EA915,MATCH(DR937,DR914:DR915,0),MATCH(ER930,DT912:EA912,0))*INDEX(AJ920:AT927,MATCH(ER930,AI920:AI927,0),MATCH(ER931,AJ919:AT919,0))</f>
        <v>#N/A</v>
      </c>
      <c r="ES937" s="665" t="e">
        <f>INDEX(DT914:EA915,MATCH(DR937,DR914:DR915,0),MATCH(ES930,DT912:EA912,0))*INDEX(AJ920:AT927,MATCH(ES930,AI920:AI927,0),MATCH(ES931,AJ919:AT919,0))</f>
        <v>#N/A</v>
      </c>
      <c r="ET937" s="665" t="e">
        <f>INDEX(DT914:EA915,MATCH(DR937,DR914:DR915,0),MATCH(ET930,DT912:EA912,0))*INDEX(AJ920:AT927,MATCH(ET930,AI920:AI927,0),MATCH(ET931,AJ919:AT919,0))</f>
        <v>#N/A</v>
      </c>
      <c r="EU937" s="665" t="e">
        <f>INDEX(DT914:EA915,MATCH(DR937,DR914:DR915,0),MATCH(EU930,DT912:EA912,0))*INDEX(AJ920:AT927,MATCH(EU930,AI920:AI927,0),MATCH(EU931,AJ919:AT919,0))</f>
        <v>#N/A</v>
      </c>
      <c r="EV937" s="665" t="e">
        <f>INDEX(DT914:EA915,MATCH(DR937,DR914:DR915,0),MATCH(EV930,DT912:EA912,0))*INDEX(AJ920:AT927,MATCH(EV930,AI920:AI927,0),MATCH(EV931,AJ919:AT919,0))</f>
        <v>#N/A</v>
      </c>
      <c r="EW937" s="665" t="e">
        <f>INDEX(DT914:EA915,MATCH(DR937,DR914:DR915,0),MATCH(EW930,DT912:EA912,0))*INDEX(AJ920:AT927,MATCH(EW930,AI920:AI927,0),MATCH(EW931,AJ919:AT919,0))</f>
        <v>#N/A</v>
      </c>
      <c r="EX937" s="665" t="e">
        <f>INDEX(DT914:EA915,MATCH(DR937,DR914:DR915,0),MATCH(EX930,DT912:EA912,0))*INDEX(AJ920:AT927,MATCH(EX930,AI920:AI927,0),MATCH(EX931,AJ919:AT919,0))</f>
        <v>#N/A</v>
      </c>
      <c r="EY937" s="665" t="e">
        <f>INDEX(DT914:EA915,MATCH(DR937,DR914:DR915,0),MATCH(EY930,DT912:EA912,0))*INDEX(AJ920:AT927,MATCH(EY930,AI920:AI927,0),MATCH(EY931,AJ919:AT919,0))</f>
        <v>#N/A</v>
      </c>
      <c r="EZ937" s="665" t="e">
        <f>INDEX(DT914:EA915,MATCH(DR937,DR914:DR915,0),MATCH(EZ930,DT912:EA912,0))*INDEX(AJ920:AT927,MATCH(EZ930,AI920:AI927,0),MATCH(EZ931,AJ919:AT919,0))</f>
        <v>#N/A</v>
      </c>
      <c r="FA937" s="665" t="e">
        <f>INDEX(DT914:EA915,MATCH(DR937,DR914:DR915,0),MATCH(FA930,DT912:EA912,0))*INDEX(AJ920:AT927,MATCH(FA930,AI920:AI927,0),MATCH(FA931,AJ919:AT919,0))</f>
        <v>#N/A</v>
      </c>
      <c r="FB937" s="665" t="e">
        <f>INDEX(DT914:EA915,MATCH(DR937,DR914:DR915,0),MATCH(FB930,DT912:EA912,0))*INDEX(AJ920:AT927,MATCH(FB930,AI920:AI927,0),MATCH(FB931,AJ919:AT919,0))</f>
        <v>#N/A</v>
      </c>
      <c r="FC937" s="665" t="e">
        <f>INDEX(DT914:EA915,MATCH(DR937,DR914:DR915,0),MATCH(FC930,DT912:EA912,0))*INDEX(AJ920:AT927,MATCH(FC930,AI920:AI927,0),MATCH(FC931,AJ919:AT919,0))</f>
        <v>#N/A</v>
      </c>
      <c r="FD937" s="665" t="e">
        <f>INDEX(DT914:EA915,MATCH(DR937,DR914:DR915,0),MATCH(FD930,DT912:EA912,0))*INDEX(AJ920:AT927,MATCH(FD930,AI920:AI927,0),MATCH(FD931,AJ919:AT919,0))</f>
        <v>#N/A</v>
      </c>
      <c r="FE937" s="665" t="e">
        <f>INDEX(DT914:EA915,MATCH(DR937,DR914:DR915,0),MATCH(FE930,DT912:EA912,0))*INDEX(AJ920:AT927,MATCH(FE930,AI920:AI927,0),MATCH(FE931,AJ919:AT919,0))</f>
        <v>#N/A</v>
      </c>
      <c r="FF937" s="665" t="e">
        <f>INDEX(DT914:EA915,MATCH(DR937,DR914:DR915,0),MATCH(FF930,DT912:EA912,0))*INDEX(AJ920:AT927,MATCH(FF930,AI920:AI927,0),MATCH(FF931,AJ919:AT919,0))</f>
        <v>#N/A</v>
      </c>
      <c r="FG937" s="665" t="e">
        <f>INDEX(DT914:EA915,MATCH(DR937,DR914:DR915,0),MATCH(FG930,DT912:EA912,0))*INDEX(AJ920:AT927,MATCH(FG930,AI920:AI927,0),MATCH(FG931,AJ919:AT919,0))</f>
        <v>#N/A</v>
      </c>
      <c r="FH937" s="665" t="e">
        <f>INDEX(DT914:EA915,MATCH(DR937,DR914:DR915,0),MATCH(FH930,DT912:EA912,0))*INDEX(AJ920:AT927,MATCH(FH930,AI920:AI927,0),MATCH(FH931,AJ919:AT919,0))</f>
        <v>#N/A</v>
      </c>
      <c r="FI937" s="665" t="e">
        <f>INDEX(DT914:EA915,MATCH(DR937,DR914:DR915,0),MATCH(FI930,DT912:EA912,0))*INDEX(AJ920:AT927,MATCH(FI930,AI920:AI927,0),MATCH(FI931,AJ919:AT919,0))</f>
        <v>#N/A</v>
      </c>
      <c r="FJ937" s="665" t="e">
        <f>INDEX(DT914:EA915,MATCH(DR937,DR914:DR915,0),MATCH(FJ930,DT912:EA912,0))*INDEX(AJ920:AT927,MATCH(FJ930,AI920:AI927,0),MATCH(FJ931,AJ919:AT919,0))</f>
        <v>#N/A</v>
      </c>
      <c r="FK937" s="665" t="e">
        <f>INDEX(DT914:EA915,MATCH(DR937,DR914:DR915,0),MATCH(FK930,DT912:EA912,0))*INDEX(AJ920:AT927,MATCH(FK930,AI920:AI927,0),MATCH(FK931,AJ919:AT919,0))</f>
        <v>#N/A</v>
      </c>
      <c r="FL937" s="665" t="e">
        <f>INDEX(DT914:EA915,MATCH(DR937,DR914:DR915,0),MATCH(FL930,DT912:EA912,0))*INDEX(AJ920:AT927,MATCH(FL930,AI920:AI927,0),MATCH(FL931,AJ919:AT919,0))</f>
        <v>#N/A</v>
      </c>
      <c r="FM937" s="665" t="e">
        <f>INDEX(DT914:EA915,MATCH(DR937,DR914:DR915,0),MATCH(FM930,DT912:EA912,0))*INDEX(AJ920:AT927,MATCH(FM930,AI920:AI927,0),MATCH(FM931,AJ919:AT919,0))</f>
        <v>#N/A</v>
      </c>
      <c r="FN937" s="665" t="e">
        <f>INDEX(DT914:EA915,MATCH(DR937,DR914:DR915,0),MATCH(FN930,DT912:EA912,0))*INDEX(AJ920:AT927,MATCH(FN930,AI920:AI927,0),MATCH(FN931,AJ919:AT919,0))</f>
        <v>#N/A</v>
      </c>
      <c r="FO937" s="665" t="e">
        <f>INDEX(DT914:EA915,MATCH(DR937,DR914:DR915,0),MATCH(FO930,DT912:EA912,0))*INDEX(AJ920:AT927,MATCH(FO930,AI920:AI927,0),MATCH(FO931,AJ919:AT919,0))</f>
        <v>#N/A</v>
      </c>
      <c r="FP937" s="665" t="e">
        <f>INDEX(DT914:EA915,MATCH(DR937,DR914:DR915,0),MATCH(FP930,DT912:EA912,0))*INDEX(AJ920:AT927,MATCH(FP930,AI920:AI927,0),MATCH(FP931,AJ919:AT919,0))</f>
        <v>#N/A</v>
      </c>
      <c r="FQ937" s="665" t="e">
        <f>INDEX(DT914:EA915,MATCH(DR937,DR914:DR915,0),MATCH(FQ930,DT912:EA912,0))*INDEX(AJ920:AT927,MATCH(FQ930,AI920:AI927,0),MATCH(FQ931,AJ919:AT919,0))</f>
        <v>#N/A</v>
      </c>
      <c r="FR937" s="665" t="e">
        <f>INDEX(DT914:EA915,MATCH(DR937,DR914:DR915,0),MATCH(FR930,DT912:EA912,0))*INDEX(AJ920:AT927,MATCH(FR930,AI920:AI927,0),MATCH(FR931,AJ919:AT919,0))</f>
        <v>#N/A</v>
      </c>
      <c r="FS937" s="665" t="e">
        <f>INDEX(DT914:EA915,MATCH(DR937,DR914:DR915,0),MATCH(FS930,DT912:EA912,0))*INDEX(AJ920:AT927,MATCH(FS930,AI920:AI927,0),MATCH(FS931,AJ919:AT919,0))</f>
        <v>#N/A</v>
      </c>
      <c r="FT937" s="665" t="e">
        <f>INDEX(DT914:EA915,MATCH(DR937,DR914:DR915,0),MATCH(FT930,DT912:EA912,0))*INDEX(AJ920:AT927,MATCH(FT930,AI920:AI927,0),MATCH(FT931,AJ919:AT919,0))</f>
        <v>#N/A</v>
      </c>
      <c r="FU937" s="665" t="e">
        <f>INDEX(DT914:EA915,MATCH(DR937,DR914:DR915,0),MATCH(FU930,DT912:EA912,0))*INDEX(AJ920:AT927,MATCH(FU930,AI920:AI927,0),MATCH(FU931,AJ919:AT919,0))</f>
        <v>#N/A</v>
      </c>
      <c r="FV937" s="665" t="e">
        <f>INDEX(DT914:EA915,MATCH(DR937,DR914:DR915,0),MATCH(FV930,DT912:EA912,0))*INDEX(AJ920:AT927,MATCH(FV930,AI920:AI927,0),MATCH(FV931,AJ919:AT919,0))</f>
        <v>#N/A</v>
      </c>
      <c r="FW937" s="665" t="e">
        <f>INDEX(DT914:EA915,MATCH(DR937,DR914:DR915,0),MATCH(FW930,DT912:EA912,0))*INDEX(AJ920:AT927,MATCH(FW930,AI920:AI927,0),MATCH(FW931,AJ919:AT919,0))</f>
        <v>#N/A</v>
      </c>
      <c r="FX937" s="665" t="e">
        <f>INDEX(DT914:EA915,MATCH(DR937,DR914:DR915,0),MATCH(FX930,DT912:EA912,0))*INDEX(AJ920:AT927,MATCH(FX930,AI920:AI927,0),MATCH(FX931,AJ919:AT919,0))</f>
        <v>#N/A</v>
      </c>
      <c r="FY937" s="665" t="e">
        <f>INDEX(DT914:EA915,MATCH(DR937,DR914:DR915,0),MATCH(FY930,DT912:EA912,0))*INDEX(AJ920:AT927,MATCH(FY930,AI920:AI927,0),MATCH(FY931,AJ919:AT919,0))</f>
        <v>#N/A</v>
      </c>
      <c r="FZ937" s="665" t="e">
        <f>INDEX(DT914:EA915,MATCH(DR937,DR914:DR915,0),MATCH(FZ930,DT912:EA912,0))*INDEX(AJ920:AT927,MATCH(FZ930,AI920:AI927,0),MATCH(FZ931,AJ919:AT919,0))</f>
        <v>#N/A</v>
      </c>
      <c r="GA937" s="665" t="e">
        <f>INDEX(DT914:EA915,MATCH(DR937,DR914:DR915,0),MATCH(GA930,DT912:EA912,0))*INDEX(AJ920:AT927,MATCH(GA930,AI920:AI927,0),MATCH(GA931,AJ919:AT919,0))</f>
        <v>#N/A</v>
      </c>
      <c r="GB937" s="665" t="e">
        <f>INDEX(DT914:EA915,MATCH(DR937,DR914:DR915,0),MATCH(GB930,DT912:EA912,0))*INDEX(AJ920:AT927,MATCH(GB930,AI920:AI927,0),MATCH(GB931,AJ919:AT919,0))</f>
        <v>#N/A</v>
      </c>
      <c r="GC937" s="665" t="e">
        <f>INDEX(DT914:EA915,MATCH(DR937,DR914:DR915,0),MATCH(GC930,DT912:EA912,0))*INDEX(AJ920:AT927,MATCH(GC930,AI920:AI927,0),MATCH(GC931,AJ919:AT919,0))</f>
        <v>#N/A</v>
      </c>
      <c r="GD937" s="665" t="e">
        <f>INDEX(DT914:EA915,MATCH(DR937,DR914:DR915,0),MATCH(GD930,DT912:EA912,0))*INDEX(AJ920:AT927,MATCH(GD930,AI920:AI927,0),MATCH(GD931,AJ919:AT919,0))</f>
        <v>#N/A</v>
      </c>
      <c r="GE937" s="665" t="e">
        <f>INDEX(DT914:EA915,MATCH(DR937,DR914:DR915,0),MATCH(GE930,DT912:EA912,0))*INDEX(AJ920:AT927,MATCH(GE930,AI920:AI927,0),MATCH(GE931,AJ919:AT919,0))</f>
        <v>#N/A</v>
      </c>
      <c r="GF937" s="665" t="e">
        <f>INDEX(DT914:EA915,MATCH(DR937,DR914:DR915,0),MATCH(GF930,DT912:EA912,0))*INDEX(AJ920:AT927,MATCH(GF930,AI920:AI927,0),MATCH(GF931,AJ919:AT919,0))</f>
        <v>#N/A</v>
      </c>
      <c r="GG937" s="665" t="e">
        <f>INDEX(DT914:EA915,MATCH(DR937,DR914:DR915,0),MATCH(GG930,DT912:EA912,0))*INDEX(AJ920:AT927,MATCH(GG930,AI920:AI927,0),MATCH(GG931,AJ919:AT919,0))</f>
        <v>#N/A</v>
      </c>
      <c r="GH937" s="665" t="e">
        <f>INDEX(DT914:EA915,MATCH(DR937,DR914:DR915,0),MATCH(GH930,DT912:EA912,0))*INDEX(AJ920:AT927,MATCH(GH930,AI920:AI927,0),MATCH(GH931,AJ919:AT919,0))</f>
        <v>#N/A</v>
      </c>
      <c r="GI937" s="665" t="e">
        <f>INDEX(DT914:EA915,MATCH(DR937,DR914:DR915,0),MATCH(GI930,DT912:EA912,0))*INDEX(AJ920:AT927,MATCH(GI930,AI920:AI927,0),MATCH(GI931,AJ919:AT919,0))</f>
        <v>#N/A</v>
      </c>
      <c r="GJ937" s="665" t="e">
        <f>INDEX(DT914:EA915,MATCH(DR937,DR914:DR915,0),MATCH(GJ930,DT912:EA912,0))*INDEX(AJ920:AT927,MATCH(GJ930,AI920:AI927,0),MATCH(GJ931,AJ919:AT919,0))</f>
        <v>#N/A</v>
      </c>
      <c r="GK937" s="665" t="e">
        <f>INDEX(DT914:EA915,MATCH(DR937,DR914:DR915,0),MATCH(GK930,DT912:EA912,0))*INDEX(AJ920:AT927,MATCH(GK930,AI920:AI927,0),MATCH(GK931,AJ919:AT919,0))</f>
        <v>#N/A</v>
      </c>
      <c r="GL937" s="665" t="e">
        <f>SUM(DS937:GK937)=#REF!-SUM(HB937:HK937)</f>
        <v>#N/A</v>
      </c>
      <c r="GM937" s="667"/>
      <c r="GN937" s="749">
        <v>2028</v>
      </c>
      <c r="GO937" s="664" t="e">
        <f>SUMIF(DS919:EN919,GO919,DS937:EN937)</f>
        <v>#N/A</v>
      </c>
      <c r="GP937" s="668" t="e">
        <f>SUMIF(DS919:GK919,GP919,DS937:GK937)</f>
        <v>#N/A</v>
      </c>
      <c r="GQ937" s="668" t="e">
        <f>SUMIF(DS919:GK919,GQ919,DS937:GK937)</f>
        <v>#N/A</v>
      </c>
      <c r="GR937" s="668" t="e">
        <f>SUMIF(DS919:GK919,GR919,DS937:GK937)</f>
        <v>#N/A</v>
      </c>
      <c r="GS937" s="668" t="e">
        <f>SUMIF(DS919:GK919,GS919,DS937:GK937)</f>
        <v>#N/A</v>
      </c>
      <c r="GT937" s="668" t="e">
        <f>SUMIF(DS919:GK919,GT919,DS937:GK937)</f>
        <v>#N/A</v>
      </c>
      <c r="GU937" s="668" t="e">
        <f>SUMIF(DS919:GK919,GU919,DS937:GK937)</f>
        <v>#N/A</v>
      </c>
      <c r="GV937" s="668" t="e">
        <f>SUMIF(DS919:GK919,GV919,DS937:GK937)</f>
        <v>#N/A</v>
      </c>
      <c r="GW937" s="668" t="e">
        <f>SUMIF(DS919:GK919,GW919,DS937:GK937)</f>
        <v>#N/A</v>
      </c>
      <c r="GX937" s="668" t="e">
        <f>SUMIF(DS919:GK919,GX919,DS937:GK937)</f>
        <v>#N/A</v>
      </c>
      <c r="GY937" s="668" t="e">
        <f>SUMIF(DS919:GK919,GY919,DS937:GK937)</f>
        <v>#N/A</v>
      </c>
      <c r="GZ937" s="646" t="e">
        <f>#REF!=SUM(GO937:GY937)</f>
        <v>#REF!</v>
      </c>
      <c r="HB937" s="668" t="e">
        <f>IF(GZ937,0,(#REF!-SUM(GO937:GY937))*INDEX(AK920:AT927,MATCH(GN937,AI920:AI927,0),MATCH(HB931,AK919:AT919,0)))</f>
        <v>#REF!</v>
      </c>
      <c r="HC937" s="668" t="e">
        <f>IF(GZ937,0,(#REF!-SUM(GO937:GY937))*INDEX(AK920:AT927,MATCH(GN937,AI920:AI927,0),MATCH(HC931,AK919:AT919,0)))</f>
        <v>#REF!</v>
      </c>
      <c r="HD937" s="668" t="e">
        <f>IF(GZ937,0,(#REF!-SUM(GO937:GY937))*INDEX(AK920:AT927,MATCH(GN937,AI920:AI927,0),MATCH(HD931,AK919:AT919,0)))</f>
        <v>#REF!</v>
      </c>
      <c r="HE937" s="668" t="e">
        <f>IF(GZ937,0,(#REF!-SUM(GO937:GY937))*INDEX(AK920:AT927,MATCH(GN937,AI920:AI927,0),MATCH(HE931,AK919:AT919,0)))</f>
        <v>#REF!</v>
      </c>
      <c r="HF937" s="668" t="e">
        <f>IF(GZ937,0,(#REF!-SUM(GO937:GY937))*INDEX(AK920:AT927,MATCH(GN937,AI920:AI927,0),MATCH(HF931,AK919:AT919,0)))</f>
        <v>#REF!</v>
      </c>
      <c r="HG937" s="668" t="e">
        <f>IF(GZ937,0,(#REF!-SUM(GO937:GY937))*INDEX(AK920:AT927,MATCH(GN937,AI920:AI927,0),MATCH(HG931,AK919:AT919,0)))</f>
        <v>#REF!</v>
      </c>
      <c r="HH937" s="668" t="e">
        <f>IF(GZ937,0,(#REF!-SUM(GO937:GY937))*INDEX(AK920:AT927,MATCH(GN937,AI920:AI927,0),MATCH(HH931,AK919:AT919,0)))</f>
        <v>#REF!</v>
      </c>
      <c r="HI937" s="668" t="e">
        <f>IF(GZ937,0,(#REF!-SUM(GO937:GY937))*INDEX(AK920:AT927,MATCH(GN937,AI920:AI927,0),MATCH(HI931,AK919:AT919,0)))</f>
        <v>#REF!</v>
      </c>
      <c r="HJ937" s="668" t="e">
        <f>IF(GZ937,0,(#REF!-SUM(GO937:GY937))*INDEX(AK920:AT927,MATCH(GN937,AI920:AI927,0),MATCH(HJ931,AK919:AT919,0)))</f>
        <v>#REF!</v>
      </c>
      <c r="HK937" s="668" t="e">
        <f>IF(GZ937,0,(#REF!-SUM(GO937:GY937))*INDEX(AK920:AT927,MATCH(GN937,AI920:AI927,0),MATCH(HK931,AK919:AT919,0)))</f>
        <v>#REF!</v>
      </c>
      <c r="HL937" s="668" t="e">
        <f>(SUM(HB937:HK937)+SUM(GO937:GY937))=#REF!</f>
        <v>#REF!</v>
      </c>
      <c r="HM937" s="674"/>
      <c r="HN937" s="674"/>
      <c r="HO937" s="674"/>
      <c r="HP937" s="674"/>
      <c r="HQ937" s="674"/>
      <c r="HR937" s="674"/>
      <c r="HS937" s="674"/>
      <c r="HT937" s="674"/>
      <c r="HU937" s="674"/>
      <c r="HV937" s="674"/>
      <c r="HW937" s="674"/>
      <c r="HX937" s="674"/>
      <c r="HY937" s="674"/>
      <c r="HZ937" s="674"/>
    </row>
    <row r="938" spans="1:234" hidden="1" x14ac:dyDescent="0.25">
      <c r="A938" s="643" t="s">
        <v>208</v>
      </c>
      <c r="S938" s="663"/>
      <c r="DR938" s="749">
        <v>2029</v>
      </c>
      <c r="DS938" s="665" t="e">
        <f>INDEX(DT914:EA915,MATCH(DR938,DR914:DR915,0),MATCH(DS930,DT912:EA912,0))*INDEX(AJ920:AT927,MATCH(DS930,AI920:AI927,0),MATCH(DS931,AJ919:AT919,0))</f>
        <v>#N/A</v>
      </c>
      <c r="DT938" s="665" t="e">
        <f>INDEX(DT914:EA915,MATCH(DR938,DR914:DR915,0),MATCH(DT930,DT912:EA912,0))*INDEX(AJ920:AT927,MATCH(DT930,AI920:AI927,0),MATCH(DT931,AJ919:AT919,0))</f>
        <v>#N/A</v>
      </c>
      <c r="DU938" s="665" t="e">
        <f>INDEX(DT914:EA915,MATCH(DR938,DR914:DR915,0),MATCH(DU930,DT912:EA912,0))*INDEX(AJ920:AT927,MATCH(DU930,AI920:AI927,0),MATCH(DU931,AJ919:AT919,0))</f>
        <v>#N/A</v>
      </c>
      <c r="DV938" s="665" t="e">
        <f>INDEX(DT914:EA915,MATCH(DR938,DR914:DR915,0),MATCH(DV930,DT912:EA912,0))*INDEX(AJ920:AT927,MATCH(DV930,AI920:AI927,0),MATCH(DV931,AJ919:AT919,0))</f>
        <v>#N/A</v>
      </c>
      <c r="DW938" s="665" t="e">
        <f>INDEX(DT914:EA915,MATCH(DR938,DR914:DR915,0),MATCH(DW930,DT912:EA912,0))*INDEX(AJ920:AT927,MATCH(DW930,AI920:AI927,0),MATCH(DW931,AJ919:AT919,0))</f>
        <v>#N/A</v>
      </c>
      <c r="DX938" s="665" t="e">
        <f>INDEX(DT914:EA915,MATCH(DR938,DR914:DR915,0),MATCH(DX930,DT912:EA912,0))*INDEX(AJ920:AT927,MATCH(DX930,AI920:AI927,0),MATCH(DX931,AJ919:AT919,0))</f>
        <v>#N/A</v>
      </c>
      <c r="DY938" s="665" t="e">
        <f>INDEX(DT914:EA915,MATCH(DR938,DR914:DR915,0),MATCH(DY930,DT912:EA912,0))*INDEX(AJ920:AT927,MATCH(DY930,AI920:AI927,0),MATCH(DY931,AJ919:AT919,0))</f>
        <v>#N/A</v>
      </c>
      <c r="DZ938" s="665" t="e">
        <f>INDEX(DT914:EA915,MATCH(DR938,DR914:DR915,0),MATCH(DZ930,DT912:EA912,0))*INDEX(AJ920:AT927,MATCH(DZ930,AI920:AI927,0),MATCH(DZ931,AJ919:AT919,0))</f>
        <v>#N/A</v>
      </c>
      <c r="EA938" s="665" t="e">
        <f>INDEX(DT914:EA915,MATCH(DR938,DR914:DR915,0),MATCH(EA930,DT912:EA912,0))*INDEX(AJ920:AT927,MATCH(EA930,AI920:AI927,0),MATCH(EA931,AJ919:AT919,0))</f>
        <v>#N/A</v>
      </c>
      <c r="EB938" s="665" t="e">
        <f>INDEX(DT914:EA915,MATCH(DR938,DR914:DR915,0),MATCH(EB930,DT912:EA912,0))*INDEX(AJ920:AT927,MATCH(EB930,AI920:AI927,0),MATCH(EB931,AJ919:AT919,0))</f>
        <v>#N/A</v>
      </c>
      <c r="EC938" s="665" t="e">
        <f>INDEX(DT914:EA915,MATCH(DR938,DR914:DR915,0),MATCH(EC930,DT912:EA912,0))*INDEX(AJ920:AT927,MATCH(EC930,AI920:AI927,0),MATCH(EC931,AJ919:AT919,0))</f>
        <v>#N/A</v>
      </c>
      <c r="ED938" s="665" t="e">
        <f>INDEX(DT914:EA915,MATCH(DR938,DR914:DR915,0),MATCH(ED930,DT912:EA912,0))*INDEX(AJ920:AT927,MATCH(ED930,AI920:AI927,0),MATCH(ED931,AJ919:AT919,0))</f>
        <v>#N/A</v>
      </c>
      <c r="EE938" s="665" t="e">
        <f>INDEX(DT914:EA915,MATCH(DR938,DR914:DR915,0),MATCH(EE930,DT912:EA912,0))*INDEX(AJ920:AT927,MATCH(EE930,AI920:AI927,0),MATCH(EE931,AJ919:AT919,0))</f>
        <v>#N/A</v>
      </c>
      <c r="EF938" s="665" t="e">
        <f>INDEX(DT914:EA915,MATCH(DR938,DR914:DR915,0),MATCH(EF930,DT912:EA912,0))*INDEX(AJ920:AT927,MATCH(EF930,AI920:AI927,0),MATCH(EF931,AJ919:AT919,0))</f>
        <v>#N/A</v>
      </c>
      <c r="EG938" s="665" t="e">
        <f>INDEX(DT914:EA915,MATCH(DR938,DR914:DR915,0),MATCH(EG930,DT912:EA912,0))*INDEX(AJ920:AT927,MATCH(EG930,AI920:AI927,0),MATCH(EG931,AJ919:AT919,0))</f>
        <v>#N/A</v>
      </c>
      <c r="EH938" s="665" t="e">
        <f>INDEX(DT914:EA915,MATCH(DR938,DR914:DR915,0),MATCH(EH930,DT912:EA912,0))*INDEX(AJ920:AT927,MATCH(EH930,AI920:AI927,0),MATCH(EH931,AJ919:AT919,0))</f>
        <v>#N/A</v>
      </c>
      <c r="EI938" s="665" t="e">
        <f>INDEX(DT914:EA915,MATCH(DR938,DR914:DR915,0),MATCH(EI930,DT912:EA912,0))*INDEX(AJ920:AT927,MATCH(EI930,AI920:AI927,0),MATCH(EI931,AJ919:AT919,0))</f>
        <v>#N/A</v>
      </c>
      <c r="EJ938" s="665" t="e">
        <f>INDEX(DT914:EA915,MATCH(DR938,DR914:DR915,0),MATCH(EJ930,DT912:EA912,0))*INDEX(AJ920:AT927,MATCH(EJ930,AI920:AI927,0),MATCH(EJ931,AJ919:AT919,0))</f>
        <v>#N/A</v>
      </c>
      <c r="EK938" s="665" t="e">
        <f>INDEX(DT914:EA915,MATCH(DR938,DR914:DR915,0),MATCH(EK930,DT912:EA912,0))*INDEX(AJ920:AT927,MATCH(EK930,AI920:AI927,0),MATCH(EK931,AJ919:AT919,0))</f>
        <v>#N/A</v>
      </c>
      <c r="EL938" s="665" t="e">
        <f>INDEX(DT914:EA915,MATCH(DR938,DR914:DR915,0),MATCH(EL930,DT912:EA912,0))*INDEX(AJ920:AT927,MATCH(EL930,AI920:AI927,0),MATCH(EL931,AJ919:AT919,0))</f>
        <v>#N/A</v>
      </c>
      <c r="EM938" s="665" t="e">
        <f>INDEX(DT914:EA915,MATCH(DR938,DR914:DR915,0),MATCH(EM930,DT912:EA912,0))*INDEX(AJ920:AT927,MATCH(EM930,AI920:AI927,0),MATCH(EM931,AJ919:AT919,0))</f>
        <v>#N/A</v>
      </c>
      <c r="EN938" s="665" t="e">
        <f>INDEX(DT914:EA915,MATCH(DR938,DR914:DR915,0),MATCH(EN930,DT912:EA912,0))*INDEX(AJ920:AT927,MATCH(EN930,AI920:AI927,0),MATCH(EN931,AJ919:AT919,0))</f>
        <v>#N/A</v>
      </c>
      <c r="EO938" s="665" t="e">
        <f>INDEX(DT914:EA915,MATCH(DR938,DR914:DR915,0),MATCH(EO930,DT912:EA912,0))*INDEX(AJ920:AT927,MATCH(EO930,AI920:AI927,0),MATCH(EO931,AJ919:AT919,0))</f>
        <v>#N/A</v>
      </c>
      <c r="EP938" s="665" t="e">
        <f>INDEX(DT914:EA915,MATCH(DR938,DR914:DR915,0),MATCH(EP930,DT912:EA912,0))*INDEX(AJ920:AT927,MATCH(EP930,AI920:AI927,0),MATCH(EP931,AJ919:AT919,0))</f>
        <v>#N/A</v>
      </c>
      <c r="EQ938" s="665" t="e">
        <f>INDEX(DT914:EA915,MATCH(DR938,DR914:DR915,0),MATCH(EQ930,DT912:EA912,0))*INDEX(AJ920:AT927,MATCH(EQ930,AI920:AI927,0),MATCH(EQ931,AJ919:AT919,0))</f>
        <v>#N/A</v>
      </c>
      <c r="ER938" s="665" t="e">
        <f>INDEX(DT914:EA915,MATCH(DR938,DR914:DR915,0),MATCH(ER930,DT912:EA912,0))*INDEX(AJ920:AT927,MATCH(ER930,AI920:AI927,0),MATCH(ER931,AJ919:AT919,0))</f>
        <v>#N/A</v>
      </c>
      <c r="ES938" s="665" t="e">
        <f>INDEX(DT914:EA915,MATCH(DR938,DR914:DR915,0),MATCH(ES930,DT912:EA912,0))*INDEX(AJ920:AT927,MATCH(ES930,AI920:AI927,0),MATCH(ES931,AJ919:AT919,0))</f>
        <v>#N/A</v>
      </c>
      <c r="ET938" s="665" t="e">
        <f>INDEX(DT914:EA915,MATCH(DR938,DR914:DR915,0),MATCH(ET930,DT912:EA912,0))*INDEX(AJ920:AT927,MATCH(ET930,AI920:AI927,0),MATCH(ET931,AJ919:AT919,0))</f>
        <v>#N/A</v>
      </c>
      <c r="EU938" s="665" t="e">
        <f>INDEX(DT914:EA915,MATCH(DR938,DR914:DR915,0),MATCH(EU930,DT912:EA912,0))*INDEX(AJ920:AT927,MATCH(EU930,AI920:AI927,0),MATCH(EU931,AJ919:AT919,0))</f>
        <v>#N/A</v>
      </c>
      <c r="EV938" s="665" t="e">
        <f>INDEX(DT914:EA915,MATCH(DR938,DR914:DR915,0),MATCH(EV930,DT912:EA912,0))*INDEX(AJ920:AT927,MATCH(EV930,AI920:AI927,0),MATCH(EV931,AJ919:AT919,0))</f>
        <v>#N/A</v>
      </c>
      <c r="EW938" s="665" t="e">
        <f>INDEX(DT914:EA915,MATCH(DR938,DR914:DR915,0),MATCH(EW930,DT912:EA912,0))*INDEX(AJ920:AT927,MATCH(EW930,AI920:AI927,0),MATCH(EW931,AJ919:AT919,0))</f>
        <v>#N/A</v>
      </c>
      <c r="EX938" s="665" t="e">
        <f>INDEX(DT914:EA915,MATCH(DR938,DR914:DR915,0),MATCH(EX930,DT912:EA912,0))*INDEX(AJ920:AT927,MATCH(EX930,AI920:AI927,0),MATCH(EX931,AJ919:AT919,0))</f>
        <v>#N/A</v>
      </c>
      <c r="EY938" s="665" t="e">
        <f>INDEX(DT914:EA915,MATCH(DR938,DR914:DR915,0),MATCH(EY930,DT912:EA912,0))*INDEX(AJ920:AT927,MATCH(EY930,AI920:AI927,0),MATCH(EY931,AJ919:AT919,0))</f>
        <v>#N/A</v>
      </c>
      <c r="EZ938" s="665" t="e">
        <f>INDEX(DT914:EA915,MATCH(DR938,DR914:DR915,0),MATCH(EZ930,DT912:EA912,0))*INDEX(AJ920:AT927,MATCH(EZ930,AI920:AI927,0),MATCH(EZ931,AJ919:AT919,0))</f>
        <v>#N/A</v>
      </c>
      <c r="FA938" s="665" t="e">
        <f>INDEX(DT914:EA915,MATCH(DR938,DR914:DR915,0),MATCH(FA930,DT912:EA912,0))*INDEX(AJ920:AT927,MATCH(FA930,AI920:AI927,0),MATCH(FA931,AJ919:AT919,0))</f>
        <v>#N/A</v>
      </c>
      <c r="FB938" s="665" t="e">
        <f>INDEX(DT914:EA915,MATCH(DR938,DR914:DR915,0),MATCH(FB930,DT912:EA912,0))*INDEX(AJ920:AT927,MATCH(FB930,AI920:AI927,0),MATCH(FB931,AJ919:AT919,0))</f>
        <v>#N/A</v>
      </c>
      <c r="FC938" s="665" t="e">
        <f>INDEX(DT914:EA915,MATCH(DR938,DR914:DR915,0),MATCH(FC930,DT912:EA912,0))*INDEX(AJ920:AT927,MATCH(FC930,AI920:AI927,0),MATCH(FC931,AJ919:AT919,0))</f>
        <v>#N/A</v>
      </c>
      <c r="FD938" s="665" t="e">
        <f>INDEX(DT914:EA915,MATCH(DR938,DR914:DR915,0),MATCH(FD930,DT912:EA912,0))*INDEX(AJ920:AT927,MATCH(FD930,AI920:AI927,0),MATCH(FD931,AJ919:AT919,0))</f>
        <v>#N/A</v>
      </c>
      <c r="FE938" s="665" t="e">
        <f>INDEX(DT914:EA915,MATCH(DR938,DR914:DR915,0),MATCH(FE930,DT912:EA912,0))*INDEX(AJ920:AT927,MATCH(FE930,AI920:AI927,0),MATCH(FE931,AJ919:AT919,0))</f>
        <v>#N/A</v>
      </c>
      <c r="FF938" s="665" t="e">
        <f>INDEX(DT914:EA915,MATCH(DR938,DR914:DR915,0),MATCH(FF930,DT912:EA912,0))*INDEX(AJ920:AT927,MATCH(FF930,AI920:AI927,0),MATCH(FF931,AJ919:AT919,0))</f>
        <v>#N/A</v>
      </c>
      <c r="FG938" s="665" t="e">
        <f>INDEX(DT914:EA915,MATCH(DR938,DR914:DR915,0),MATCH(FG930,DT912:EA912,0))*INDEX(AJ920:AT927,MATCH(FG930,AI920:AI927,0),MATCH(FG931,AJ919:AT919,0))</f>
        <v>#N/A</v>
      </c>
      <c r="FH938" s="665" t="e">
        <f>INDEX(DT914:EA915,MATCH(DR938,DR914:DR915,0),MATCH(FH930,DT912:EA912,0))*INDEX(AJ920:AT927,MATCH(FH930,AI920:AI927,0),MATCH(FH931,AJ919:AT919,0))</f>
        <v>#N/A</v>
      </c>
      <c r="FI938" s="665" t="e">
        <f>INDEX(DT914:EA915,MATCH(DR938,DR914:DR915,0),MATCH(FI930,DT912:EA912,0))*INDEX(AJ920:AT927,MATCH(FI930,AI920:AI927,0),MATCH(FI931,AJ919:AT919,0))</f>
        <v>#N/A</v>
      </c>
      <c r="FJ938" s="665" t="e">
        <f>INDEX(DT914:EA915,MATCH(DR938,DR914:DR915,0),MATCH(FJ930,DT912:EA912,0))*INDEX(AJ920:AT927,MATCH(FJ930,AI920:AI927,0),MATCH(FJ931,AJ919:AT919,0))</f>
        <v>#N/A</v>
      </c>
      <c r="FK938" s="665" t="e">
        <f>INDEX(DT914:EA915,MATCH(DR938,DR914:DR915,0),MATCH(FK930,DT912:EA912,0))*INDEX(AJ920:AT927,MATCH(FK930,AI920:AI927,0),MATCH(FK931,AJ919:AT919,0))</f>
        <v>#N/A</v>
      </c>
      <c r="FL938" s="665" t="e">
        <f>INDEX(DT914:EA915,MATCH(DR938,DR914:DR915,0),MATCH(FL930,DT912:EA912,0))*INDEX(AJ920:AT927,MATCH(FL930,AI920:AI927,0),MATCH(FL931,AJ919:AT919,0))</f>
        <v>#N/A</v>
      </c>
      <c r="FM938" s="665" t="e">
        <f>INDEX(DT914:EA915,MATCH(DR938,DR914:DR915,0),MATCH(FM930,DT912:EA912,0))*INDEX(AJ920:AT927,MATCH(FM930,AI920:AI927,0),MATCH(FM931,AJ919:AT919,0))</f>
        <v>#N/A</v>
      </c>
      <c r="FN938" s="665" t="e">
        <f>INDEX(DT914:EA915,MATCH(DR938,DR914:DR915,0),MATCH(FN930,DT912:EA912,0))*INDEX(AJ920:AT927,MATCH(FN930,AI920:AI927,0),MATCH(FN931,AJ919:AT919,0))</f>
        <v>#N/A</v>
      </c>
      <c r="FO938" s="665" t="e">
        <f>INDEX(DT914:EA915,MATCH(DR938,DR914:DR915,0),MATCH(FO930,DT912:EA912,0))*INDEX(AJ920:AT927,MATCH(FO930,AI920:AI927,0),MATCH(FO931,AJ919:AT919,0))</f>
        <v>#N/A</v>
      </c>
      <c r="FP938" s="665" t="e">
        <f>INDEX(DT914:EA915,MATCH(DR938,DR914:DR915,0),MATCH(FP930,DT912:EA912,0))*INDEX(AJ920:AT927,MATCH(FP930,AI920:AI927,0),MATCH(FP931,AJ919:AT919,0))</f>
        <v>#N/A</v>
      </c>
      <c r="FQ938" s="665" t="e">
        <f>INDEX(DT914:EA915,MATCH(DR938,DR914:DR915,0),MATCH(FQ930,DT912:EA912,0))*INDEX(AJ920:AT927,MATCH(FQ930,AI920:AI927,0),MATCH(FQ931,AJ919:AT919,0))</f>
        <v>#N/A</v>
      </c>
      <c r="FR938" s="665" t="e">
        <f>INDEX(DT914:EA915,MATCH(DR938,DR914:DR915,0),MATCH(FR930,DT912:EA912,0))*INDEX(AJ920:AT927,MATCH(FR930,AI920:AI927,0),MATCH(FR931,AJ919:AT919,0))</f>
        <v>#N/A</v>
      </c>
      <c r="FS938" s="665" t="e">
        <f>INDEX(DT914:EA915,MATCH(DR938,DR914:DR915,0),MATCH(FS930,DT912:EA912,0))*INDEX(AJ920:AT927,MATCH(FS930,AI920:AI927,0),MATCH(FS931,AJ919:AT919,0))</f>
        <v>#N/A</v>
      </c>
      <c r="FT938" s="665" t="e">
        <f>INDEX(DT914:EA915,MATCH(DR938,DR914:DR915,0),MATCH(FT930,DT912:EA912,0))*INDEX(AJ920:AT927,MATCH(FT930,AI920:AI927,0),MATCH(FT931,AJ919:AT919,0))</f>
        <v>#N/A</v>
      </c>
      <c r="FU938" s="665" t="e">
        <f>INDEX(DT914:EA915,MATCH(DR938,DR914:DR915,0),MATCH(FU930,DT912:EA912,0))*INDEX(AJ920:AT927,MATCH(FU930,AI920:AI927,0),MATCH(FU931,AJ919:AT919,0))</f>
        <v>#N/A</v>
      </c>
      <c r="FV938" s="665" t="e">
        <f>INDEX(DT914:EA915,MATCH(DR938,DR914:DR915,0),MATCH(FV930,DT912:EA912,0))*INDEX(AJ920:AT927,MATCH(FV930,AI920:AI927,0),MATCH(FV931,AJ919:AT919,0))</f>
        <v>#N/A</v>
      </c>
      <c r="FW938" s="665" t="e">
        <f>INDEX(DT914:EA915,MATCH(DR938,DR914:DR915,0),MATCH(FW930,DT912:EA912,0))*INDEX(AJ920:AT927,MATCH(FW930,AI920:AI927,0),MATCH(FW931,AJ919:AT919,0))</f>
        <v>#N/A</v>
      </c>
      <c r="FX938" s="665" t="e">
        <f>INDEX(DT914:EA915,MATCH(DR938,DR914:DR915,0),MATCH(FX930,DT912:EA912,0))*INDEX(AJ920:AT927,MATCH(FX930,AI920:AI927,0),MATCH(FX931,AJ919:AT919,0))</f>
        <v>#N/A</v>
      </c>
      <c r="FY938" s="665" t="e">
        <f>INDEX(DT914:EA915,MATCH(DR938,DR914:DR915,0),MATCH(FY930,DT912:EA912,0))*INDEX(AJ920:AT927,MATCH(FY930,AI920:AI927,0),MATCH(FY931,AJ919:AT919,0))</f>
        <v>#N/A</v>
      </c>
      <c r="FZ938" s="665" t="e">
        <f>INDEX(DT914:EA915,MATCH(DR938,DR914:DR915,0),MATCH(FZ930,DT912:EA912,0))*INDEX(AJ920:AT927,MATCH(FZ930,AI920:AI927,0),MATCH(FZ931,AJ919:AT919,0))</f>
        <v>#N/A</v>
      </c>
      <c r="GA938" s="665" t="e">
        <f>INDEX(DT914:EA915,MATCH(DR938,DR914:DR915,0),MATCH(GA930,DT912:EA912,0))*INDEX(AJ920:AT927,MATCH(GA930,AI920:AI927,0),MATCH(GA931,AJ919:AT919,0))</f>
        <v>#N/A</v>
      </c>
      <c r="GB938" s="665" t="e">
        <f>INDEX(DT914:EA915,MATCH(DR938,DR914:DR915,0),MATCH(GB930,DT912:EA912,0))*INDEX(AJ920:AT927,MATCH(GB930,AI920:AI927,0),MATCH(GB931,AJ919:AT919,0))</f>
        <v>#N/A</v>
      </c>
      <c r="GC938" s="665" t="e">
        <f>INDEX(DT914:EA915,MATCH(DR938,DR914:DR915,0),MATCH(GC930,DT912:EA912,0))*INDEX(AJ920:AT927,MATCH(GC930,AI920:AI927,0),MATCH(GC931,AJ919:AT919,0))</f>
        <v>#N/A</v>
      </c>
      <c r="GD938" s="665" t="e">
        <f>INDEX(DT914:EA915,MATCH(DR938,DR914:DR915,0),MATCH(GD930,DT912:EA912,0))*INDEX(AJ920:AT927,MATCH(GD930,AI920:AI927,0),MATCH(GD931,AJ919:AT919,0))</f>
        <v>#N/A</v>
      </c>
      <c r="GE938" s="665" t="e">
        <f>INDEX(DT914:EA915,MATCH(DR938,DR914:DR915,0),MATCH(GE930,DT912:EA912,0))*INDEX(AJ920:AT927,MATCH(GE930,AI920:AI927,0),MATCH(GE931,AJ919:AT919,0))</f>
        <v>#N/A</v>
      </c>
      <c r="GF938" s="665" t="e">
        <f>INDEX(DT914:EA915,MATCH(DR938,DR914:DR915,0),MATCH(GF930,DT912:EA912,0))*INDEX(AJ920:AT927,MATCH(GF930,AI920:AI927,0),MATCH(GF931,AJ919:AT919,0))</f>
        <v>#N/A</v>
      </c>
      <c r="GG938" s="665" t="e">
        <f>INDEX(DT914:EA915,MATCH(DR938,DR914:DR915,0),MATCH(GG930,DT912:EA912,0))*INDEX(AJ920:AT927,MATCH(GG930,AI920:AI927,0),MATCH(GG931,AJ919:AT919,0))</f>
        <v>#N/A</v>
      </c>
      <c r="GH938" s="665" t="e">
        <f>INDEX(DT914:EA915,MATCH(DR938,DR914:DR915,0),MATCH(GH930,DT912:EA912,0))*INDEX(AJ920:AT927,MATCH(GH930,AI920:AI927,0),MATCH(GH931,AJ919:AT919,0))</f>
        <v>#N/A</v>
      </c>
      <c r="GI938" s="665" t="e">
        <f>INDEX(DT914:EA915,MATCH(DR938,DR914:DR915,0),MATCH(GI930,DT912:EA912,0))*INDEX(AJ920:AT927,MATCH(GI930,AI920:AI927,0),MATCH(GI931,AJ919:AT919,0))</f>
        <v>#N/A</v>
      </c>
      <c r="GJ938" s="665" t="e">
        <f>INDEX(DT914:EA915,MATCH(DR938,DR914:DR915,0),MATCH(GJ930,DT912:EA912,0))*INDEX(AJ920:AT927,MATCH(GJ930,AI920:AI927,0),MATCH(GJ931,AJ919:AT919,0))</f>
        <v>#N/A</v>
      </c>
      <c r="GK938" s="665" t="e">
        <f>INDEX(DT914:EA915,MATCH(DR938,DR914:DR915,0),MATCH(GK930,DT912:EA912,0))*INDEX(AJ920:AT927,MATCH(GK930,AI920:AI927,0),MATCH(GK931,AJ919:AT919,0))</f>
        <v>#N/A</v>
      </c>
      <c r="GL938" s="665" t="e">
        <f>SUM(DS938:GK938)=#REF!-SUM(HB938:HK938)</f>
        <v>#N/A</v>
      </c>
      <c r="GM938" s="667"/>
      <c r="GN938" s="749">
        <v>2029</v>
      </c>
      <c r="GO938" s="664" t="e">
        <f>SUMIF(DS919:EN919,GO919,DS938:EN938)</f>
        <v>#N/A</v>
      </c>
      <c r="GP938" s="668" t="e">
        <f>SUMIF(DS919:GK919,GP919,DS938:GK938)</f>
        <v>#N/A</v>
      </c>
      <c r="GQ938" s="668" t="e">
        <f>SUMIF(DS919:GK919,GQ919,DS938:GK938)</f>
        <v>#N/A</v>
      </c>
      <c r="GR938" s="668" t="e">
        <f>SUMIF(DS919:GK919,GR919,DS938:GK938)</f>
        <v>#N/A</v>
      </c>
      <c r="GS938" s="668" t="e">
        <f>SUMIF(DS919:GK919,GS919,DS938:GK938)</f>
        <v>#N/A</v>
      </c>
      <c r="GT938" s="668" t="e">
        <f>SUMIF(DS919:GK919,GT919,DS938:GK938)</f>
        <v>#N/A</v>
      </c>
      <c r="GU938" s="668" t="e">
        <f>SUMIF(DS919:GK919,GU919,DS938:GK938)</f>
        <v>#N/A</v>
      </c>
      <c r="GV938" s="668" t="e">
        <f>SUMIF(DS919:GK919,GV919,DS938:GK938)</f>
        <v>#N/A</v>
      </c>
      <c r="GW938" s="668" t="e">
        <f>SUMIF(DS919:GK919,GW919,DS938:GK938)</f>
        <v>#N/A</v>
      </c>
      <c r="GX938" s="668" t="e">
        <f>SUMIF(DS919:GK919,GX919,DS938:GK938)</f>
        <v>#N/A</v>
      </c>
      <c r="GY938" s="668" t="e">
        <f>SUMIF(DS919:GK919,GY919,DS938:GK938)</f>
        <v>#N/A</v>
      </c>
      <c r="GZ938" s="646" t="e">
        <f>#REF!=SUM(GO938:GY938)</f>
        <v>#REF!</v>
      </c>
      <c r="HB938" s="668" t="e">
        <f>IF(GZ938,0,(#REF!-SUM(GO938:GY938))*INDEX(AK920:AT927,MATCH(GN938,AI920:AI927,0),MATCH(HB931,AK919:AT919,0)))</f>
        <v>#REF!</v>
      </c>
      <c r="HC938" s="668" t="e">
        <f>IF(GZ938,0,(#REF!-SUM(GO938:GY938))*INDEX(AK920:AT927,MATCH(GN938,AI920:AI927,0),MATCH(HC931,AK919:AT919,0)))</f>
        <v>#REF!</v>
      </c>
      <c r="HD938" s="668" t="e">
        <f>IF(GZ938,0,(#REF!-SUM(GO938:GY938))*INDEX(AK920:AT927,MATCH(GN938,AI920:AI927,0),MATCH(HD931,AK919:AT919,0)))</f>
        <v>#REF!</v>
      </c>
      <c r="HE938" s="668" t="e">
        <f>IF(GZ938,0,(#REF!-SUM(GO938:GY938))*INDEX(AK920:AT927,MATCH(GN938,AI920:AI927,0),MATCH(HE931,AK919:AT919,0)))</f>
        <v>#REF!</v>
      </c>
      <c r="HF938" s="668" t="e">
        <f>IF(GZ938,0,(#REF!-SUM(GO938:GY938))*INDEX(AK920:AT927,MATCH(GN938,AI920:AI927,0),MATCH(HF931,AK919:AT919,0)))</f>
        <v>#REF!</v>
      </c>
      <c r="HG938" s="668" t="e">
        <f>IF(GZ938,0,(#REF!-SUM(GO938:GY938))*INDEX(AK920:AT927,MATCH(GN938,AI920:AI927,0),MATCH(HG931,AK919:AT919,0)))</f>
        <v>#REF!</v>
      </c>
      <c r="HH938" s="668" t="e">
        <f>IF(GZ938,0,(#REF!-SUM(GO938:GY938))*INDEX(AK920:AT927,MATCH(GN938,AI920:AI927,0),MATCH(HH931,AK919:AT919,0)))</f>
        <v>#REF!</v>
      </c>
      <c r="HI938" s="668" t="e">
        <f>IF(GZ938,0,(#REF!-SUM(GO938:GY938))*INDEX(AK920:AT927,MATCH(GN938,AI920:AI927,0),MATCH(HI931,AK919:AT919,0)))</f>
        <v>#REF!</v>
      </c>
      <c r="HJ938" s="668" t="e">
        <f>IF(GZ938,0,(#REF!-SUM(GO938:GY938))*INDEX(AK920:AT927,MATCH(GN938,AI920:AI927,0),MATCH(HJ931,AK919:AT919,0)))</f>
        <v>#REF!</v>
      </c>
      <c r="HK938" s="668" t="e">
        <f>IF(GZ938,0,(#REF!-SUM(GO938:GY938))*INDEX(AK920:AT927,MATCH(GN938,AI920:AI927,0),MATCH(HK931,AK919:AT919,0)))</f>
        <v>#REF!</v>
      </c>
      <c r="HL938" s="668" t="e">
        <f>(SUM(HB938:HK938)+SUM(GO938:GY938))=#REF!</f>
        <v>#REF!</v>
      </c>
    </row>
    <row r="939" spans="1:234" hidden="1" x14ac:dyDescent="0.25">
      <c r="A939" s="643" t="s">
        <v>208</v>
      </c>
      <c r="DR939" s="749">
        <v>2030</v>
      </c>
      <c r="DS939" s="665" t="e">
        <f>INDEX(DT914:EA915,MATCH(DR939,DR914:DR915,0),MATCH(DS930,DT912:EA912,0))*INDEX(AJ920:AT927,MATCH(DS930,AI920:AI927,0),MATCH(DS931,AJ919:AT919,0))</f>
        <v>#N/A</v>
      </c>
      <c r="DT939" s="665" t="e">
        <f>INDEX(DT914:EA915,MATCH(DR939,DR914:DR915,0),MATCH(DT930,DT912:EA912,0))*INDEX(AJ920:AT927,MATCH(DT930,AI920:AI927,0),MATCH(DT931,AJ919:AT919,0))</f>
        <v>#N/A</v>
      </c>
      <c r="DU939" s="665" t="e">
        <f>INDEX(DT914:EA915,MATCH(DR939,DR914:DR915,0),MATCH(DU930,DT912:EA912,0))*INDEX(AJ920:AT927,MATCH(DU930,AI920:AI927,0),MATCH(DU931,AJ919:AT919,0))</f>
        <v>#N/A</v>
      </c>
      <c r="DV939" s="665" t="e">
        <f>INDEX(DT914:EA915,MATCH(DR939,DR914:DR915,0),MATCH(DV930,DT912:EA912,0))*INDEX(AJ920:AT927,MATCH(DV930,AI920:AI927,0),MATCH(DV931,AJ919:AT919,0))</f>
        <v>#N/A</v>
      </c>
      <c r="DW939" s="665" t="e">
        <f>INDEX(DT914:EA915,MATCH(DR939,DR914:DR915,0),MATCH(DW930,DT912:EA912,0))*INDEX(AJ920:AT927,MATCH(DW930,AI920:AI927,0),MATCH(DW931,AJ919:AT919,0))</f>
        <v>#N/A</v>
      </c>
      <c r="DX939" s="665" t="e">
        <f>INDEX(DT914:EA915,MATCH(DR939,DR914:DR915,0),MATCH(DX930,DT912:EA912,0))*INDEX(AJ920:AT927,MATCH(DX930,AI920:AI927,0),MATCH(DX931,AJ919:AT919,0))</f>
        <v>#N/A</v>
      </c>
      <c r="DY939" s="665" t="e">
        <f>INDEX(DT914:EA915,MATCH(DR939,DR914:DR915,0),MATCH(DY930,DT912:EA912,0))*INDEX(AJ920:AT927,MATCH(DY930,AI920:AI927,0),MATCH(DY931,AJ919:AT919,0))</f>
        <v>#N/A</v>
      </c>
      <c r="DZ939" s="665" t="e">
        <f>INDEX(DT914:EA915,MATCH(DR939,DR914:DR915,0),MATCH(DZ930,DT912:EA912,0))*INDEX(AJ920:AT927,MATCH(DZ930,AI920:AI927,0),MATCH(DZ931,AJ919:AT919,0))</f>
        <v>#N/A</v>
      </c>
      <c r="EA939" s="665" t="e">
        <f>INDEX(DT914:EA915,MATCH(DR939,DR914:DR915,0),MATCH(EA930,DT912:EA912,0))*INDEX(AJ920:AT927,MATCH(EA930,AI920:AI927,0),MATCH(EA931,AJ919:AT919,0))</f>
        <v>#N/A</v>
      </c>
      <c r="EB939" s="665" t="e">
        <f>INDEX(DT914:EA915,MATCH(DR939,DR914:DR915,0),MATCH(EB930,DT912:EA912,0))*INDEX(AJ920:AT927,MATCH(EB930,AI920:AI927,0),MATCH(EB931,AJ919:AT919,0))</f>
        <v>#N/A</v>
      </c>
      <c r="EC939" s="665" t="e">
        <f>INDEX(DT914:EA915,MATCH(DR939,DR914:DR915,0),MATCH(EC930,DT912:EA912,0))*INDEX(AJ920:AT927,MATCH(EC930,AI920:AI927,0),MATCH(EC931,AJ919:AT919,0))</f>
        <v>#N/A</v>
      </c>
      <c r="ED939" s="665" t="e">
        <f>INDEX(DT914:EA915,MATCH(DR939,DR914:DR915,0),MATCH(ED930,DT912:EA912,0))*INDEX(AJ920:AT927,MATCH(ED930,AI920:AI927,0),MATCH(ED931,AJ919:AT919,0))</f>
        <v>#N/A</v>
      </c>
      <c r="EE939" s="665" t="e">
        <f>INDEX(DT914:EA915,MATCH(DR939,DR914:DR915,0),MATCH(EE930,DT912:EA912,0))*INDEX(AJ920:AT927,MATCH(EE930,AI920:AI927,0),MATCH(EE931,AJ919:AT919,0))</f>
        <v>#N/A</v>
      </c>
      <c r="EF939" s="665" t="e">
        <f>INDEX(DT914:EA915,MATCH(DR939,DR914:DR915,0),MATCH(EF930,DT912:EA912,0))*INDEX(AJ920:AT927,MATCH(EF930,AI920:AI927,0),MATCH(EF931,AJ919:AT919,0))</f>
        <v>#N/A</v>
      </c>
      <c r="EG939" s="665" t="e">
        <f>INDEX(DT914:EA915,MATCH(DR939,DR914:DR915,0),MATCH(EG930,DT912:EA912,0))*INDEX(AJ920:AT927,MATCH(EG930,AI920:AI927,0),MATCH(EG931,AJ919:AT919,0))</f>
        <v>#N/A</v>
      </c>
      <c r="EH939" s="665" t="e">
        <f>INDEX(DT914:EA915,MATCH(DR939,DR914:DR915,0),MATCH(EH930,DT912:EA912,0))*INDEX(AJ920:AT927,MATCH(EH930,AI920:AI927,0),MATCH(EH931,AJ919:AT919,0))</f>
        <v>#N/A</v>
      </c>
      <c r="EI939" s="665" t="e">
        <f>INDEX(DT914:EA915,MATCH(DR939,DR914:DR915,0),MATCH(EI930,DT912:EA912,0))*INDEX(AJ920:AT927,MATCH(EI930,AI920:AI927,0),MATCH(EI931,AJ919:AT919,0))</f>
        <v>#N/A</v>
      </c>
      <c r="EJ939" s="665" t="e">
        <f>INDEX(DT914:EA915,MATCH(DR939,DR914:DR915,0),MATCH(EJ930,DT912:EA912,0))*INDEX(AJ920:AT927,MATCH(EJ930,AI920:AI927,0),MATCH(EJ931,AJ919:AT919,0))</f>
        <v>#N/A</v>
      </c>
      <c r="EK939" s="665" t="e">
        <f>INDEX(DT914:EA915,MATCH(DR939,DR914:DR915,0),MATCH(EK930,DT912:EA912,0))*INDEX(AJ920:AT927,MATCH(EK930,AI920:AI927,0),MATCH(EK931,AJ919:AT919,0))</f>
        <v>#N/A</v>
      </c>
      <c r="EL939" s="665" t="e">
        <f>INDEX(DT914:EA915,MATCH(DR939,DR914:DR915,0),MATCH(EL930,DT912:EA912,0))*INDEX(AJ920:AT927,MATCH(EL930,AI920:AI927,0),MATCH(EL931,AJ919:AT919,0))</f>
        <v>#N/A</v>
      </c>
      <c r="EM939" s="665" t="e">
        <f>INDEX(DT914:EA915,MATCH(DR939,DR914:DR915,0),MATCH(EM930,DT912:EA912,0))*INDEX(AJ920:AT927,MATCH(EM930,AI920:AI927,0),MATCH(EM931,AJ919:AT919,0))</f>
        <v>#N/A</v>
      </c>
      <c r="EN939" s="665" t="e">
        <f>INDEX(DT914:EA915,MATCH(DR939,DR914:DR915,0),MATCH(EN930,DT912:EA912,0))*INDEX(AJ920:AT927,MATCH(EN930,AI920:AI927,0),MATCH(EN931,AJ919:AT919,0))</f>
        <v>#N/A</v>
      </c>
      <c r="EO939" s="665" t="e">
        <f>INDEX(DT914:EA915,MATCH(DR939,DR914:DR915,0),MATCH(EO930,DT912:EA912,0))*INDEX(AJ920:AT927,MATCH(EO930,AI920:AI927,0),MATCH(EO931,AJ919:AT919,0))</f>
        <v>#N/A</v>
      </c>
      <c r="EP939" s="665" t="e">
        <f>INDEX(DT914:EA915,MATCH(DR939,DR914:DR915,0),MATCH(EP930,DT912:EA912,0))*INDEX(AJ920:AT927,MATCH(EP930,AI920:AI927,0),MATCH(EP931,AJ919:AT919,0))</f>
        <v>#N/A</v>
      </c>
      <c r="EQ939" s="665" t="e">
        <f>INDEX(DT914:EA915,MATCH(DR939,DR914:DR915,0),MATCH(EQ930,DT912:EA912,0))*INDEX(AJ920:AT927,MATCH(EQ930,AI920:AI927,0),MATCH(EQ931,AJ919:AT919,0))</f>
        <v>#N/A</v>
      </c>
      <c r="ER939" s="665" t="e">
        <f>INDEX(DT914:EA915,MATCH(DR939,DR914:DR915,0),MATCH(ER930,DT912:EA912,0))*INDEX(AJ920:AT927,MATCH(ER930,AI920:AI927,0),MATCH(ER931,AJ919:AT919,0))</f>
        <v>#N/A</v>
      </c>
      <c r="ES939" s="665" t="e">
        <f>INDEX(DT914:EA915,MATCH(DR939,DR914:DR915,0),MATCH(ES930,DT912:EA912,0))*INDEX(AJ920:AT927,MATCH(ES930,AI920:AI927,0),MATCH(ES931,AJ919:AT919,0))</f>
        <v>#N/A</v>
      </c>
      <c r="ET939" s="665" t="e">
        <f>INDEX(DT914:EA915,MATCH(DR939,DR914:DR915,0),MATCH(ET930,DT912:EA912,0))*INDEX(AJ920:AT927,MATCH(ET930,AI920:AI927,0),MATCH(ET931,AJ919:AT919,0))</f>
        <v>#N/A</v>
      </c>
      <c r="EU939" s="665" t="e">
        <f>INDEX(DT914:EA915,MATCH(DR939,DR914:DR915,0),MATCH(EU930,DT912:EA912,0))*INDEX(AJ920:AT927,MATCH(EU930,AI920:AI927,0),MATCH(EU931,AJ919:AT919,0))</f>
        <v>#N/A</v>
      </c>
      <c r="EV939" s="665" t="e">
        <f>INDEX(DT914:EA915,MATCH(DR939,DR914:DR915,0),MATCH(EV930,DT912:EA912,0))*INDEX(AJ920:AT927,MATCH(EV930,AI920:AI927,0),MATCH(EV931,AJ919:AT919,0))</f>
        <v>#N/A</v>
      </c>
      <c r="EW939" s="665" t="e">
        <f>INDEX(DT914:EA915,MATCH(DR939,DR914:DR915,0),MATCH(EW930,DT912:EA912,0))*INDEX(AJ920:AT927,MATCH(EW930,AI920:AI927,0),MATCH(EW931,AJ919:AT919,0))</f>
        <v>#N/A</v>
      </c>
      <c r="EX939" s="665" t="e">
        <f>INDEX(DT914:EA915,MATCH(DR939,DR914:DR915,0),MATCH(EX930,DT912:EA912,0))*INDEX(AJ920:AT927,MATCH(EX930,AI920:AI927,0),MATCH(EX931,AJ919:AT919,0))</f>
        <v>#N/A</v>
      </c>
      <c r="EY939" s="665" t="e">
        <f>INDEX(DT914:EA915,MATCH(DR939,DR914:DR915,0),MATCH(EY930,DT912:EA912,0))*INDEX(AJ920:AT927,MATCH(EY930,AI920:AI927,0),MATCH(EY931,AJ919:AT919,0))</f>
        <v>#N/A</v>
      </c>
      <c r="EZ939" s="665" t="e">
        <f>INDEX(DT914:EA915,MATCH(DR939,DR914:DR915,0),MATCH(EZ930,DT912:EA912,0))*INDEX(AJ920:AT927,MATCH(EZ930,AI920:AI927,0),MATCH(EZ931,AJ919:AT919,0))</f>
        <v>#N/A</v>
      </c>
      <c r="FA939" s="665" t="e">
        <f>INDEX(DT914:EA915,MATCH(DR939,DR914:DR915,0),MATCH(FA930,DT912:EA912,0))*INDEX(AJ920:AT927,MATCH(FA930,AI920:AI927,0),MATCH(FA931,AJ919:AT919,0))</f>
        <v>#N/A</v>
      </c>
      <c r="FB939" s="665" t="e">
        <f>INDEX(DT914:EA915,MATCH(DR939,DR914:DR915,0),MATCH(FB930,DT912:EA912,0))*INDEX(AJ920:AT927,MATCH(FB930,AI920:AI927,0),MATCH(FB931,AJ919:AT919,0))</f>
        <v>#N/A</v>
      </c>
      <c r="FC939" s="665" t="e">
        <f>INDEX(DT914:EA915,MATCH(DR939,DR914:DR915,0),MATCH(FC930,DT912:EA912,0))*INDEX(AJ920:AT927,MATCH(FC930,AI920:AI927,0),MATCH(FC931,AJ919:AT919,0))</f>
        <v>#N/A</v>
      </c>
      <c r="FD939" s="665" t="e">
        <f>INDEX(DT914:EA915,MATCH(DR939,DR914:DR915,0),MATCH(FD930,DT912:EA912,0))*INDEX(AJ920:AT927,MATCH(FD930,AI920:AI927,0),MATCH(FD931,AJ919:AT919,0))</f>
        <v>#N/A</v>
      </c>
      <c r="FE939" s="665" t="e">
        <f>INDEX(DT914:EA915,MATCH(DR939,DR914:DR915,0),MATCH(FE930,DT912:EA912,0))*INDEX(AJ920:AT927,MATCH(FE930,AI920:AI927,0),MATCH(FE931,AJ919:AT919,0))</f>
        <v>#N/A</v>
      </c>
      <c r="FF939" s="665" t="e">
        <f>INDEX(DT914:EA915,MATCH(DR939,DR914:DR915,0),MATCH(FF930,DT912:EA912,0))*INDEX(AJ920:AT927,MATCH(FF930,AI920:AI927,0),MATCH(FF931,AJ919:AT919,0))</f>
        <v>#N/A</v>
      </c>
      <c r="FG939" s="665" t="e">
        <f>INDEX(DT914:EA915,MATCH(DR939,DR914:DR915,0),MATCH(FG930,DT912:EA912,0))*INDEX(AJ920:AT927,MATCH(FG930,AI920:AI927,0),MATCH(FG931,AJ919:AT919,0))</f>
        <v>#N/A</v>
      </c>
      <c r="FH939" s="665" t="e">
        <f>INDEX(DT914:EA915,MATCH(DR939,DR914:DR915,0),MATCH(FH930,DT912:EA912,0))*INDEX(AJ920:AT927,MATCH(FH930,AI920:AI927,0),MATCH(FH931,AJ919:AT919,0))</f>
        <v>#N/A</v>
      </c>
      <c r="FI939" s="665" t="e">
        <f>INDEX(DT914:EA915,MATCH(DR939,DR914:DR915,0),MATCH(FI930,DT912:EA912,0))*INDEX(AJ920:AT927,MATCH(FI930,AI920:AI927,0),MATCH(FI931,AJ919:AT919,0))</f>
        <v>#N/A</v>
      </c>
      <c r="FJ939" s="665" t="e">
        <f>INDEX(DT914:EA915,MATCH(DR939,DR914:DR915,0),MATCH(FJ930,DT912:EA912,0))*INDEX(AJ920:AT927,MATCH(FJ930,AI920:AI927,0),MATCH(FJ931,AJ919:AT919,0))</f>
        <v>#N/A</v>
      </c>
      <c r="FK939" s="665" t="e">
        <f>INDEX(DT914:EA915,MATCH(DR939,DR914:DR915,0),MATCH(FK930,DT912:EA912,0))*INDEX(AJ920:AT927,MATCH(FK930,AI920:AI927,0),MATCH(FK931,AJ919:AT919,0))</f>
        <v>#N/A</v>
      </c>
      <c r="FL939" s="665" t="e">
        <f>INDEX(DT914:EA915,MATCH(DR939,DR914:DR915,0),MATCH(FL930,DT912:EA912,0))*INDEX(AJ920:AT927,MATCH(FL930,AI920:AI927,0),MATCH(FL931,AJ919:AT919,0))</f>
        <v>#N/A</v>
      </c>
      <c r="FM939" s="665" t="e">
        <f>INDEX(DT914:EA915,MATCH(DR939,DR914:DR915,0),MATCH(FM930,DT912:EA912,0))*INDEX(AJ920:AT927,MATCH(FM930,AI920:AI927,0),MATCH(FM931,AJ919:AT919,0))</f>
        <v>#N/A</v>
      </c>
      <c r="FN939" s="665" t="e">
        <f>INDEX(DT914:EA915,MATCH(DR939,DR914:DR915,0),MATCH(FN930,DT912:EA912,0))*INDEX(AJ920:AT927,MATCH(FN930,AI920:AI927,0),MATCH(FN931,AJ919:AT919,0))</f>
        <v>#N/A</v>
      </c>
      <c r="FO939" s="665" t="e">
        <f>INDEX(DT914:EA915,MATCH(DR939,DR914:DR915,0),MATCH(FO930,DT912:EA912,0))*INDEX(AJ920:AT927,MATCH(FO930,AI920:AI927,0),MATCH(FO931,AJ919:AT919,0))</f>
        <v>#N/A</v>
      </c>
      <c r="FP939" s="665" t="e">
        <f>INDEX(DT914:EA915,MATCH(DR939,DR914:DR915,0),MATCH(FP930,DT912:EA912,0))*INDEX(AJ920:AT927,MATCH(FP930,AI920:AI927,0),MATCH(FP931,AJ919:AT919,0))</f>
        <v>#N/A</v>
      </c>
      <c r="FQ939" s="665" t="e">
        <f>INDEX(DT914:EA915,MATCH(DR939,DR914:DR915,0),MATCH(FQ930,DT912:EA912,0))*INDEX(AJ920:AT927,MATCH(FQ930,AI920:AI927,0),MATCH(FQ931,AJ919:AT919,0))</f>
        <v>#N/A</v>
      </c>
      <c r="FR939" s="665" t="e">
        <f>INDEX(DT914:EA915,MATCH(DR939,DR914:DR915,0),MATCH(FR930,DT912:EA912,0))*INDEX(AJ920:AT927,MATCH(FR930,AI920:AI927,0),MATCH(FR931,AJ919:AT919,0))</f>
        <v>#N/A</v>
      </c>
      <c r="FS939" s="665" t="e">
        <f>INDEX(DT914:EA915,MATCH(DR939,DR914:DR915,0),MATCH(FS930,DT912:EA912,0))*INDEX(AJ920:AT927,MATCH(FS930,AI920:AI927,0),MATCH(FS931,AJ919:AT919,0))</f>
        <v>#N/A</v>
      </c>
      <c r="FT939" s="665" t="e">
        <f>INDEX(DT914:EA915,MATCH(DR939,DR914:DR915,0),MATCH(FT930,DT912:EA912,0))*INDEX(AJ920:AT927,MATCH(FT930,AI920:AI927,0),MATCH(FT931,AJ919:AT919,0))</f>
        <v>#N/A</v>
      </c>
      <c r="FU939" s="665" t="e">
        <f>INDEX(DT914:EA915,MATCH(DR939,DR914:DR915,0),MATCH(FU930,DT912:EA912,0))*INDEX(AJ920:AT927,MATCH(FU930,AI920:AI927,0),MATCH(FU931,AJ919:AT919,0))</f>
        <v>#N/A</v>
      </c>
      <c r="FV939" s="665" t="e">
        <f>INDEX(DT914:EA915,MATCH(DR939,DR914:DR915,0),MATCH(FV930,DT912:EA912,0))*INDEX(AJ920:AT927,MATCH(FV930,AI920:AI927,0),MATCH(FV931,AJ919:AT919,0))</f>
        <v>#N/A</v>
      </c>
      <c r="FW939" s="665" t="e">
        <f>INDEX(DT914:EA915,MATCH(DR939,DR914:DR915,0),MATCH(FW930,DT912:EA912,0))*INDEX(AJ920:AT927,MATCH(FW930,AI920:AI927,0),MATCH(FW931,AJ919:AT919,0))</f>
        <v>#N/A</v>
      </c>
      <c r="FX939" s="665" t="e">
        <f>INDEX(DT914:EA915,MATCH(DR939,DR914:DR915,0),MATCH(FX930,DT912:EA912,0))*INDEX(AJ920:AT927,MATCH(FX930,AI920:AI927,0),MATCH(FX931,AJ919:AT919,0))</f>
        <v>#N/A</v>
      </c>
      <c r="FY939" s="665" t="e">
        <f>INDEX(DT914:EA915,MATCH(DR939,DR914:DR915,0),MATCH(FY930,DT912:EA912,0))*INDEX(AJ920:AT927,MATCH(FY930,AI920:AI927,0),MATCH(FY931,AJ919:AT919,0))</f>
        <v>#N/A</v>
      </c>
      <c r="FZ939" s="665" t="e">
        <f>INDEX(DT914:EA915,MATCH(DR939,DR914:DR915,0),MATCH(FZ930,DT912:EA912,0))*INDEX(AJ920:AT927,MATCH(FZ930,AI920:AI927,0),MATCH(FZ931,AJ919:AT919,0))</f>
        <v>#N/A</v>
      </c>
      <c r="GA939" s="665" t="e">
        <f>INDEX(DT914:EA915,MATCH(DR939,DR914:DR915,0),MATCH(GA930,DT912:EA912,0))*INDEX(AJ920:AT927,MATCH(GA930,AI920:AI927,0),MATCH(GA931,AJ919:AT919,0))</f>
        <v>#N/A</v>
      </c>
      <c r="GB939" s="665" t="e">
        <f>INDEX(DT914:EA915,MATCH(DR939,DR914:DR915,0),MATCH(GB930,DT912:EA912,0))*INDEX(AJ920:AT927,MATCH(GB930,AI920:AI927,0),MATCH(GB931,AJ919:AT919,0))</f>
        <v>#N/A</v>
      </c>
      <c r="GC939" s="665" t="e">
        <f>INDEX(DT914:EA915,MATCH(DR939,DR914:DR915,0),MATCH(GC930,DT912:EA912,0))*INDEX(AJ920:AT927,MATCH(GC930,AI920:AI927,0),MATCH(GC931,AJ919:AT919,0))</f>
        <v>#N/A</v>
      </c>
      <c r="GD939" s="665" t="e">
        <f>INDEX(DT914:EA915,MATCH(DR939,DR914:DR915,0),MATCH(GD930,DT912:EA912,0))*INDEX(AJ920:AT927,MATCH(GD930,AI920:AI927,0),MATCH(GD931,AJ919:AT919,0))</f>
        <v>#N/A</v>
      </c>
      <c r="GE939" s="665" t="e">
        <f>INDEX(DT914:EA915,MATCH(DR939,DR914:DR915,0),MATCH(GE930,DT912:EA912,0))*INDEX(AJ920:AT927,MATCH(GE930,AI920:AI927,0),MATCH(GE931,AJ919:AT919,0))</f>
        <v>#N/A</v>
      </c>
      <c r="GF939" s="665" t="e">
        <f>INDEX(DT914:EA915,MATCH(DR939,DR914:DR915,0),MATCH(GF930,DT912:EA912,0))*INDEX(AJ920:AT927,MATCH(GF930,AI920:AI927,0),MATCH(GF931,AJ919:AT919,0))</f>
        <v>#N/A</v>
      </c>
      <c r="GG939" s="665" t="e">
        <f>INDEX(DT914:EA915,MATCH(DR939,DR914:DR915,0),MATCH(GG930,DT912:EA912,0))*INDEX(AJ920:AT927,MATCH(GG930,AI920:AI927,0),MATCH(GG931,AJ919:AT919,0))</f>
        <v>#N/A</v>
      </c>
      <c r="GH939" s="665" t="e">
        <f>INDEX(DT914:EA915,MATCH(DR939,DR914:DR915,0),MATCH(GH930,DT912:EA912,0))*INDEX(AJ920:AT927,MATCH(GH930,AI920:AI927,0),MATCH(GH931,AJ919:AT919,0))</f>
        <v>#N/A</v>
      </c>
      <c r="GI939" s="665" t="e">
        <f>INDEX(DT914:EA915,MATCH(DR939,DR914:DR915,0),MATCH(GI930,DT912:EA912,0))*INDEX(AJ920:AT927,MATCH(GI930,AI920:AI927,0),MATCH(GI931,AJ919:AT919,0))</f>
        <v>#N/A</v>
      </c>
      <c r="GJ939" s="665" t="e">
        <f>INDEX(DT914:EA915,MATCH(DR939,DR914:DR915,0),MATCH(GJ930,DT912:EA912,0))*INDEX(AJ920:AT927,MATCH(GJ930,AI920:AI927,0),MATCH(GJ931,AJ919:AT919,0))</f>
        <v>#N/A</v>
      </c>
      <c r="GK939" s="665" t="e">
        <f>INDEX(DT914:EA915,MATCH(DR939,DR914:DR915,0),MATCH(GK930,DT912:EA912,0))*INDEX(AJ920:AT927,MATCH(GK930,AI920:AI927,0),MATCH(GK931,AJ919:AT919,0))</f>
        <v>#N/A</v>
      </c>
      <c r="GL939" s="665" t="e">
        <f>SUM(DS939:GK939)=#REF!-SUM(HB939:HK939)</f>
        <v>#N/A</v>
      </c>
      <c r="GN939" s="749">
        <v>2030</v>
      </c>
      <c r="GO939" s="664" t="e">
        <f>SUMIF(DS919:EN919,GO919,DS939:EN939)</f>
        <v>#N/A</v>
      </c>
      <c r="GP939" s="668" t="e">
        <f>SUMIF(DS919:GK919,GP919,DS939:GK939)</f>
        <v>#N/A</v>
      </c>
      <c r="GQ939" s="668" t="e">
        <f>SUMIF(DS919:GK919,GQ919,DS939:GK939)</f>
        <v>#N/A</v>
      </c>
      <c r="GR939" s="668" t="e">
        <f>SUMIF(DS919:GK919,GR919,DS939:GK939)</f>
        <v>#N/A</v>
      </c>
      <c r="GS939" s="668" t="e">
        <f>SUMIF(DS919:GK919,GS919,DS939:GK939)</f>
        <v>#N/A</v>
      </c>
      <c r="GT939" s="668" t="e">
        <f>SUMIF(DS919:GK919,GT919,DS939:GK939)</f>
        <v>#N/A</v>
      </c>
      <c r="GU939" s="668" t="e">
        <f>SUMIF(DS919:GK919,GU919,DS939:GK939)</f>
        <v>#N/A</v>
      </c>
      <c r="GV939" s="668" t="e">
        <f>SUMIF(DS919:GK919,GV919,DS939:GK939)</f>
        <v>#N/A</v>
      </c>
      <c r="GW939" s="668" t="e">
        <f>SUMIF(DS919:GK919,GW919,DS939:GK939)</f>
        <v>#N/A</v>
      </c>
      <c r="GX939" s="668" t="e">
        <f>SUMIF(DS919:GK919,GX919,DS939:GK939)</f>
        <v>#N/A</v>
      </c>
      <c r="GY939" s="668" t="e">
        <f>SUMIF(DS919:GK919,GY919,DS939:GK939)</f>
        <v>#N/A</v>
      </c>
      <c r="GZ939" s="646" t="e">
        <f>#REF!=SUM(GO939:GY939)</f>
        <v>#REF!</v>
      </c>
      <c r="HB939" s="668" t="e">
        <f>IF(GZ939,0,(#REF!-SUM(GO939:GY939))*INDEX(AK920:AT927,MATCH(GN939,AI920:AI927,0),MATCH(HB931,AK919:AT919,0)))</f>
        <v>#REF!</v>
      </c>
      <c r="HC939" s="668" t="e">
        <f>IF(GZ939,0,(#REF!-SUM(GO939:GY939))*INDEX(AK920:AT927,MATCH(GN939,AI920:AI927,0),MATCH(HC931,AK919:AT919,0)))</f>
        <v>#REF!</v>
      </c>
      <c r="HD939" s="668" t="e">
        <f>IF(GZ939,0,(#REF!-SUM(GO939:GY939))*INDEX(AK920:AT927,MATCH(GN939,AI920:AI927,0),MATCH(HD931,AK919:AT919,0)))</f>
        <v>#REF!</v>
      </c>
      <c r="HE939" s="668" t="e">
        <f>IF(GZ939,0,(#REF!-SUM(GO939:GY939))*INDEX(AK920:AT927,MATCH(GN939,AI920:AI927,0),MATCH(HE931,AK919:AT919,0)))</f>
        <v>#REF!</v>
      </c>
      <c r="HF939" s="668" t="e">
        <f>IF(GZ939,0,(#REF!-SUM(GO939:GY939))*INDEX(AK920:AT927,MATCH(GN939,AI920:AI927,0),MATCH(HF931,AK919:AT919,0)))</f>
        <v>#REF!</v>
      </c>
      <c r="HG939" s="668" t="e">
        <f>IF(GZ939,0,(#REF!-SUM(GO939:GY939))*INDEX(AK920:AT927,MATCH(GN939,AI920:AI927,0),MATCH(HG931,AK919:AT919,0)))</f>
        <v>#REF!</v>
      </c>
      <c r="HH939" s="668" t="e">
        <f>IF(GZ939,0,(#REF!-SUM(GO939:GY939))*INDEX(AK920:AT927,MATCH(GN939,AI920:AI927,0),MATCH(HH931,AK919:AT919,0)))</f>
        <v>#REF!</v>
      </c>
      <c r="HI939" s="668" t="e">
        <f>IF(GZ939,0,(#REF!-SUM(GO939:GY939))*INDEX(AK920:AT927,MATCH(GN939,AI920:AI927,0),MATCH(HI931,AK919:AT919,0)))</f>
        <v>#REF!</v>
      </c>
      <c r="HJ939" s="668" t="e">
        <f>IF(GZ939,0,(#REF!-SUM(GO939:GY939))*INDEX(AK920:AT927,MATCH(GN939,AI920:AI927,0),MATCH(HJ931,AK919:AT919,0)))</f>
        <v>#REF!</v>
      </c>
      <c r="HK939" s="668" t="e">
        <f>IF(GZ939,0,(#REF!-SUM(GO939:GY939))*INDEX(AK920:AT927,MATCH(GN939,AI920:AI927,0),MATCH(HK931,AK919:AT919,0)))</f>
        <v>#REF!</v>
      </c>
      <c r="HL939" s="668" t="e">
        <f>(SUM(HB939:HK939)+SUM(GO939:GY939))=#REF!</f>
        <v>#REF!</v>
      </c>
    </row>
    <row r="940" spans="1:234" hidden="1" x14ac:dyDescent="0.25">
      <c r="A940" s="643" t="s">
        <v>208</v>
      </c>
    </row>
    <row r="941" spans="1:234" ht="12.75" customHeight="1" x14ac:dyDescent="0.25">
      <c r="D941" s="4" t="s">
        <v>127</v>
      </c>
      <c r="E941" s="764" t="s">
        <v>1694</v>
      </c>
      <c r="F941" s="764"/>
      <c r="G941" s="764"/>
      <c r="H941" s="764"/>
      <c r="I941" s="764"/>
      <c r="J941" s="764"/>
      <c r="K941" s="764"/>
      <c r="L941" s="764"/>
      <c r="M941" s="764"/>
      <c r="N941" s="764"/>
      <c r="O941" s="764"/>
      <c r="P941" s="764"/>
      <c r="Q941" s="764"/>
    </row>
    <row r="942" spans="1:234" ht="12.75" customHeight="1" x14ac:dyDescent="0.25">
      <c r="D942" s="4"/>
      <c r="E942" s="892" t="s">
        <v>1698</v>
      </c>
      <c r="F942" s="892"/>
      <c r="G942" s="892"/>
      <c r="H942" s="892"/>
      <c r="I942" s="892"/>
      <c r="J942" s="892"/>
      <c r="K942" s="892"/>
      <c r="L942" s="892"/>
      <c r="M942" s="892"/>
      <c r="N942" s="892"/>
      <c r="O942" s="892"/>
      <c r="P942" s="892"/>
      <c r="Q942" s="892"/>
    </row>
    <row r="943" spans="1:234" ht="5.0999999999999996" customHeight="1" x14ac:dyDescent="0.25"/>
    <row r="944" spans="1:234" ht="5.0999999999999996" customHeight="1" x14ac:dyDescent="0.25">
      <c r="E944" s="676"/>
      <c r="F944" s="677"/>
      <c r="G944" s="677"/>
      <c r="H944" s="677"/>
      <c r="I944" s="677"/>
      <c r="J944" s="677"/>
      <c r="K944" s="677"/>
      <c r="L944" s="677"/>
      <c r="M944" s="677"/>
      <c r="N944" s="677"/>
      <c r="O944" s="677"/>
      <c r="P944" s="677"/>
      <c r="Q944" s="677"/>
    </row>
    <row r="945" spans="1:234" x14ac:dyDescent="0.25">
      <c r="E945" s="678" t="s">
        <v>1682</v>
      </c>
      <c r="F945" s="670"/>
      <c r="G945" s="670"/>
      <c r="H945" s="905">
        <f>E884</f>
        <v>0</v>
      </c>
      <c r="I945" s="906"/>
      <c r="J945" s="906"/>
      <c r="K945" s="906"/>
      <c r="L945" s="906"/>
      <c r="M945" s="906"/>
      <c r="N945" s="906"/>
      <c r="O945" s="906"/>
      <c r="P945" s="906"/>
      <c r="Q945" s="907"/>
    </row>
    <row r="946" spans="1:234" x14ac:dyDescent="0.25">
      <c r="E946" s="678" t="s">
        <v>1836</v>
      </c>
      <c r="F946" s="670"/>
      <c r="G946" s="670"/>
      <c r="H946" s="908" t="s">
        <v>1522</v>
      </c>
      <c r="I946" s="909"/>
      <c r="J946" s="909"/>
      <c r="K946" s="909"/>
      <c r="L946" s="909"/>
      <c r="M946" s="909"/>
      <c r="N946" s="909"/>
      <c r="O946" s="909"/>
      <c r="P946" s="909"/>
      <c r="Q946" s="910"/>
      <c r="T946" s="679" t="str">
        <f>IF(H946="","",H946)</f>
        <v/>
      </c>
    </row>
    <row r="947" spans="1:234" x14ac:dyDescent="0.25">
      <c r="E947" s="678" t="s">
        <v>1837</v>
      </c>
      <c r="F947" s="670"/>
      <c r="G947" s="670"/>
      <c r="H947" s="905" t="str">
        <f>IF(H946="","",INDEX(E890:E899,MATCH(H946,U890:U899,0)))</f>
        <v/>
      </c>
      <c r="I947" s="906"/>
      <c r="J947" s="906"/>
      <c r="K947" s="906"/>
      <c r="L947" s="906"/>
      <c r="M947" s="906"/>
      <c r="N947" s="906"/>
      <c r="O947" s="906"/>
      <c r="P947" s="906"/>
      <c r="Q947" s="907"/>
    </row>
    <row r="948" spans="1:234" x14ac:dyDescent="0.25">
      <c r="E948" s="678" t="s">
        <v>1838</v>
      </c>
      <c r="F948" s="670"/>
      <c r="G948" s="670"/>
      <c r="H948" s="916" t="str">
        <f>IF(H946="","",INDEX(N890:N899,MATCH(H946,U890:U899,0)))</f>
        <v/>
      </c>
      <c r="I948" s="916"/>
      <c r="J948" s="916"/>
      <c r="K948" s="916"/>
      <c r="L948" s="916"/>
      <c r="M948" s="916"/>
      <c r="N948" s="916"/>
      <c r="O948" s="916"/>
      <c r="P948" s="916"/>
      <c r="Q948" s="916"/>
      <c r="DR948" s="643" t="s">
        <v>1669</v>
      </c>
    </row>
    <row r="949" spans="1:234" x14ac:dyDescent="0.25">
      <c r="E949" s="678"/>
      <c r="F949" s="670"/>
      <c r="G949" s="670"/>
      <c r="H949" s="670"/>
      <c r="I949" s="670"/>
      <c r="J949" s="670"/>
      <c r="K949" s="670"/>
      <c r="L949" s="670"/>
      <c r="M949" s="670"/>
      <c r="N949" s="670"/>
      <c r="O949" s="670"/>
      <c r="P949" s="670"/>
      <c r="Q949" s="670"/>
      <c r="DR949" s="661"/>
      <c r="DS949" s="647">
        <v>2023</v>
      </c>
      <c r="DT949" s="647">
        <v>2024</v>
      </c>
      <c r="DU949" s="647">
        <v>2024</v>
      </c>
      <c r="DV949" s="647">
        <v>2024</v>
      </c>
      <c r="DW949" s="647">
        <v>2024</v>
      </c>
      <c r="DX949" s="647">
        <v>2024</v>
      </c>
      <c r="DY949" s="647">
        <v>2024</v>
      </c>
      <c r="DZ949" s="647">
        <v>2024</v>
      </c>
      <c r="EA949" s="647">
        <v>2024</v>
      </c>
      <c r="EB949" s="647">
        <v>2024</v>
      </c>
      <c r="EC949" s="647">
        <v>2024</v>
      </c>
      <c r="ED949" s="647">
        <v>2025</v>
      </c>
      <c r="EE949" s="647">
        <v>2025</v>
      </c>
      <c r="EF949" s="647">
        <v>2025</v>
      </c>
      <c r="EG949" s="647">
        <v>2025</v>
      </c>
      <c r="EH949" s="647">
        <v>2025</v>
      </c>
      <c r="EI949" s="647">
        <v>2025</v>
      </c>
      <c r="EJ949" s="647">
        <v>2025</v>
      </c>
      <c r="EK949" s="647">
        <v>2025</v>
      </c>
      <c r="EL949" s="647">
        <v>2025</v>
      </c>
      <c r="EM949" s="647">
        <v>2025</v>
      </c>
      <c r="EN949" s="647">
        <v>2026</v>
      </c>
      <c r="EO949" s="647">
        <v>2026</v>
      </c>
      <c r="EP949" s="647">
        <v>2026</v>
      </c>
      <c r="EQ949" s="647">
        <v>2026</v>
      </c>
      <c r="ER949" s="647">
        <v>2026</v>
      </c>
      <c r="ES949" s="647">
        <v>2026</v>
      </c>
      <c r="ET949" s="647">
        <v>2026</v>
      </c>
      <c r="EU949" s="647">
        <v>2026</v>
      </c>
      <c r="EV949" s="647">
        <v>2026</v>
      </c>
      <c r="EW949" s="647">
        <v>2026</v>
      </c>
      <c r="EX949" s="647">
        <v>2027</v>
      </c>
      <c r="EY949" s="647">
        <v>2027</v>
      </c>
      <c r="EZ949" s="647">
        <v>2027</v>
      </c>
      <c r="FA949" s="647">
        <v>2027</v>
      </c>
      <c r="FB949" s="647">
        <v>2027</v>
      </c>
      <c r="FC949" s="647">
        <v>2027</v>
      </c>
      <c r="FD949" s="647">
        <v>2027</v>
      </c>
      <c r="FE949" s="647">
        <v>2027</v>
      </c>
      <c r="FF949" s="647">
        <v>2027</v>
      </c>
      <c r="FG949" s="647">
        <v>2027</v>
      </c>
      <c r="FH949" s="647">
        <v>2028</v>
      </c>
      <c r="FI949" s="647">
        <v>2028</v>
      </c>
      <c r="FJ949" s="647">
        <v>2028</v>
      </c>
      <c r="FK949" s="647">
        <v>2028</v>
      </c>
      <c r="FL949" s="647">
        <v>2028</v>
      </c>
      <c r="FM949" s="647">
        <v>2028</v>
      </c>
      <c r="FN949" s="647">
        <v>2028</v>
      </c>
      <c r="FO949" s="647">
        <v>2028</v>
      </c>
      <c r="FP949" s="647">
        <v>2028</v>
      </c>
      <c r="FQ949" s="647">
        <v>2028</v>
      </c>
      <c r="FR949" s="647">
        <v>2029</v>
      </c>
      <c r="FS949" s="647">
        <v>2029</v>
      </c>
      <c r="FT949" s="647">
        <v>2029</v>
      </c>
      <c r="FU949" s="647">
        <v>2029</v>
      </c>
      <c r="FV949" s="647">
        <v>2029</v>
      </c>
      <c r="FW949" s="647">
        <v>2029</v>
      </c>
      <c r="FX949" s="647">
        <v>2029</v>
      </c>
      <c r="FY949" s="647">
        <v>2029</v>
      </c>
      <c r="FZ949" s="647">
        <v>2029</v>
      </c>
      <c r="GA949" s="647">
        <v>2029</v>
      </c>
      <c r="GB949" s="647">
        <v>2030</v>
      </c>
      <c r="GC949" s="647">
        <v>2030</v>
      </c>
      <c r="GD949" s="647">
        <v>2030</v>
      </c>
      <c r="GE949" s="647">
        <v>2030</v>
      </c>
      <c r="GF949" s="647">
        <v>2030</v>
      </c>
      <c r="GG949" s="647">
        <v>2030</v>
      </c>
      <c r="GH949" s="647">
        <v>2030</v>
      </c>
      <c r="GI949" s="647">
        <v>2030</v>
      </c>
      <c r="GJ949" s="647">
        <v>2030</v>
      </c>
      <c r="GK949" s="647">
        <v>2030</v>
      </c>
      <c r="GL949" s="747" t="s">
        <v>1662</v>
      </c>
      <c r="GO949" s="643" t="s">
        <v>1670</v>
      </c>
    </row>
    <row r="950" spans="1:234" s="643" customFormat="1" ht="24" customHeight="1" x14ac:dyDescent="0.25">
      <c r="B950" s="644"/>
      <c r="C950" s="644"/>
      <c r="D950" s="644"/>
      <c r="E950" s="678"/>
      <c r="F950" s="670"/>
      <c r="G950" s="680" t="s">
        <v>1679</v>
      </c>
      <c r="H950" s="681" t="s">
        <v>1685</v>
      </c>
      <c r="I950" s="681" t="s">
        <v>1651</v>
      </c>
      <c r="J950" s="681" t="s">
        <v>1683</v>
      </c>
      <c r="K950" s="681" t="s">
        <v>1684</v>
      </c>
      <c r="L950" s="681" t="s">
        <v>1436</v>
      </c>
      <c r="M950" s="683" t="s">
        <v>1690</v>
      </c>
      <c r="N950" s="697" t="str">
        <f>IF(G909="","/",G909)</f>
        <v>/</v>
      </c>
      <c r="O950" s="683" t="s">
        <v>410</v>
      </c>
      <c r="P950" s="697" t="str">
        <f>IF(G910="","/",G910)</f>
        <v>/</v>
      </c>
      <c r="Q950" s="698" t="s">
        <v>1725</v>
      </c>
      <c r="R950" s="644"/>
      <c r="DR950" s="662" t="s">
        <v>1665</v>
      </c>
      <c r="DS950" s="647" t="s">
        <v>1664</v>
      </c>
      <c r="DT950" s="647" t="str">
        <f t="shared" ref="DT950" si="3847">E913</f>
        <v/>
      </c>
      <c r="DU950" s="647" t="str">
        <f t="shared" ref="DU950" si="3848">F913</f>
        <v/>
      </c>
      <c r="DV950" s="647" t="str">
        <f t="shared" ref="DV950" si="3849">G913</f>
        <v/>
      </c>
      <c r="DW950" s="647" t="str">
        <f t="shared" ref="DW950" si="3850">H913</f>
        <v/>
      </c>
      <c r="DX950" s="647" t="str">
        <f t="shared" ref="DX950" si="3851">I913</f>
        <v/>
      </c>
      <c r="DY950" s="647" t="str">
        <f t="shared" ref="DY950" si="3852">J913</f>
        <v/>
      </c>
      <c r="DZ950" s="647" t="str">
        <f t="shared" ref="DZ950" si="3853">K913</f>
        <v/>
      </c>
      <c r="EA950" s="647" t="str">
        <f t="shared" ref="EA950" si="3854">L913</f>
        <v/>
      </c>
      <c r="EB950" s="647" t="str">
        <f t="shared" ref="EB950" si="3855">M913</f>
        <v/>
      </c>
      <c r="EC950" s="647" t="str">
        <f t="shared" ref="EC950" si="3856">N913</f>
        <v/>
      </c>
      <c r="ED950" s="647" t="str">
        <f t="shared" ref="ED950" si="3857">E913</f>
        <v/>
      </c>
      <c r="EE950" s="647" t="str">
        <f t="shared" ref="EE950" si="3858">F913</f>
        <v/>
      </c>
      <c r="EF950" s="647" t="str">
        <f t="shared" ref="EF950" si="3859">G913</f>
        <v/>
      </c>
      <c r="EG950" s="647" t="str">
        <f t="shared" ref="EG950" si="3860">H913</f>
        <v/>
      </c>
      <c r="EH950" s="647" t="str">
        <f t="shared" ref="EH950" si="3861">I913</f>
        <v/>
      </c>
      <c r="EI950" s="647" t="str">
        <f t="shared" ref="EI950" si="3862">J913</f>
        <v/>
      </c>
      <c r="EJ950" s="647" t="str">
        <f t="shared" ref="EJ950" si="3863">K913</f>
        <v/>
      </c>
      <c r="EK950" s="647" t="str">
        <f t="shared" ref="EK950" si="3864">L913</f>
        <v/>
      </c>
      <c r="EL950" s="647" t="str">
        <f t="shared" ref="EL950" si="3865">M913</f>
        <v/>
      </c>
      <c r="EM950" s="647" t="str">
        <f t="shared" ref="EM950" si="3866">N913</f>
        <v/>
      </c>
      <c r="EN950" s="647" t="str">
        <f t="shared" ref="EN950" si="3867">E913</f>
        <v/>
      </c>
      <c r="EO950" s="647" t="str">
        <f t="shared" ref="EO950" si="3868">F913</f>
        <v/>
      </c>
      <c r="EP950" s="647" t="str">
        <f t="shared" ref="EP950" si="3869">G913</f>
        <v/>
      </c>
      <c r="EQ950" s="647" t="str">
        <f t="shared" ref="EQ950" si="3870">H913</f>
        <v/>
      </c>
      <c r="ER950" s="647" t="str">
        <f t="shared" ref="ER950" si="3871">I913</f>
        <v/>
      </c>
      <c r="ES950" s="647" t="str">
        <f t="shared" ref="ES950" si="3872">J913</f>
        <v/>
      </c>
      <c r="ET950" s="647" t="str">
        <f t="shared" ref="ET950" si="3873">K913</f>
        <v/>
      </c>
      <c r="EU950" s="647" t="str">
        <f t="shared" ref="EU950" si="3874">L913</f>
        <v/>
      </c>
      <c r="EV950" s="647" t="str">
        <f t="shared" ref="EV950" si="3875">M913</f>
        <v/>
      </c>
      <c r="EW950" s="647" t="str">
        <f t="shared" ref="EW950" si="3876">N913</f>
        <v/>
      </c>
      <c r="EX950" s="647" t="str">
        <f t="shared" ref="EX950" si="3877">E913</f>
        <v/>
      </c>
      <c r="EY950" s="647" t="str">
        <f t="shared" ref="EY950" si="3878">F913</f>
        <v/>
      </c>
      <c r="EZ950" s="647" t="str">
        <f t="shared" ref="EZ950" si="3879">G913</f>
        <v/>
      </c>
      <c r="FA950" s="647" t="str">
        <f t="shared" ref="FA950" si="3880">H913</f>
        <v/>
      </c>
      <c r="FB950" s="647" t="str">
        <f t="shared" ref="FB950" si="3881">I913</f>
        <v/>
      </c>
      <c r="FC950" s="647" t="str">
        <f t="shared" ref="FC950" si="3882">J913</f>
        <v/>
      </c>
      <c r="FD950" s="647" t="str">
        <f t="shared" ref="FD950" si="3883">K913</f>
        <v/>
      </c>
      <c r="FE950" s="647" t="str">
        <f t="shared" ref="FE950" si="3884">L913</f>
        <v/>
      </c>
      <c r="FF950" s="647" t="str">
        <f t="shared" ref="FF950" si="3885">M913</f>
        <v/>
      </c>
      <c r="FG950" s="647" t="str">
        <f t="shared" ref="FG950" si="3886">N913</f>
        <v/>
      </c>
      <c r="FH950" s="647" t="str">
        <f t="shared" ref="FH950" si="3887">E913</f>
        <v/>
      </c>
      <c r="FI950" s="647" t="str">
        <f t="shared" ref="FI950" si="3888">F913</f>
        <v/>
      </c>
      <c r="FJ950" s="647" t="str">
        <f t="shared" ref="FJ950" si="3889">G913</f>
        <v/>
      </c>
      <c r="FK950" s="647" t="str">
        <f t="shared" ref="FK950" si="3890">H913</f>
        <v/>
      </c>
      <c r="FL950" s="647" t="str">
        <f t="shared" ref="FL950" si="3891">I913</f>
        <v/>
      </c>
      <c r="FM950" s="647" t="str">
        <f t="shared" ref="FM950" si="3892">J913</f>
        <v/>
      </c>
      <c r="FN950" s="647" t="str">
        <f t="shared" ref="FN950" si="3893">K913</f>
        <v/>
      </c>
      <c r="FO950" s="647" t="str">
        <f t="shared" ref="FO950" si="3894">L913</f>
        <v/>
      </c>
      <c r="FP950" s="647" t="str">
        <f t="shared" ref="FP950" si="3895">M913</f>
        <v/>
      </c>
      <c r="FQ950" s="647" t="str">
        <f t="shared" ref="FQ950" si="3896">N913</f>
        <v/>
      </c>
      <c r="FR950" s="647" t="str">
        <f t="shared" ref="FR950" si="3897">E913</f>
        <v/>
      </c>
      <c r="FS950" s="647" t="str">
        <f t="shared" ref="FS950" si="3898">F913</f>
        <v/>
      </c>
      <c r="FT950" s="647" t="str">
        <f t="shared" ref="FT950" si="3899">G913</f>
        <v/>
      </c>
      <c r="FU950" s="647" t="str">
        <f t="shared" ref="FU950" si="3900">H913</f>
        <v/>
      </c>
      <c r="FV950" s="647" t="str">
        <f t="shared" ref="FV950" si="3901">I913</f>
        <v/>
      </c>
      <c r="FW950" s="647" t="str">
        <f t="shared" ref="FW950" si="3902">J913</f>
        <v/>
      </c>
      <c r="FX950" s="647" t="str">
        <f t="shared" ref="FX950" si="3903">K913</f>
        <v/>
      </c>
      <c r="FY950" s="647" t="str">
        <f t="shared" ref="FY950" si="3904">L913</f>
        <v/>
      </c>
      <c r="FZ950" s="647" t="str">
        <f t="shared" ref="FZ950" si="3905">M913</f>
        <v/>
      </c>
      <c r="GA950" s="647" t="str">
        <f t="shared" ref="GA950" si="3906">N913</f>
        <v/>
      </c>
      <c r="GB950" s="647" t="str">
        <f t="shared" ref="GB950" si="3907">E913</f>
        <v/>
      </c>
      <c r="GC950" s="647" t="str">
        <f t="shared" ref="GC950" si="3908">F913</f>
        <v/>
      </c>
      <c r="GD950" s="647" t="str">
        <f t="shared" ref="GD950" si="3909">G913</f>
        <v/>
      </c>
      <c r="GE950" s="647" t="str">
        <f t="shared" ref="GE950" si="3910">H913</f>
        <v/>
      </c>
      <c r="GF950" s="647" t="str">
        <f t="shared" ref="GF950" si="3911">I913</f>
        <v/>
      </c>
      <c r="GG950" s="647" t="str">
        <f t="shared" ref="GG950" si="3912">J913</f>
        <v/>
      </c>
      <c r="GH950" s="647" t="str">
        <f t="shared" ref="GH950" si="3913">K913</f>
        <v/>
      </c>
      <c r="GI950" s="647" t="str">
        <f t="shared" ref="GI950" si="3914">L913</f>
        <v/>
      </c>
      <c r="GJ950" s="647" t="str">
        <f t="shared" ref="GJ950" si="3915">M913</f>
        <v/>
      </c>
      <c r="GK950" s="647" t="str">
        <f t="shared" ref="GK950" si="3916">N913</f>
        <v/>
      </c>
      <c r="GL950" s="748"/>
      <c r="GN950" s="662" t="s">
        <v>1665</v>
      </c>
      <c r="GO950" s="646" t="s">
        <v>1664</v>
      </c>
      <c r="GP950" s="646" t="str">
        <f t="shared" ref="GP950" si="3917">E913</f>
        <v/>
      </c>
      <c r="GQ950" s="646" t="str">
        <f t="shared" ref="GQ950" si="3918">F913</f>
        <v/>
      </c>
      <c r="GR950" s="646" t="str">
        <f t="shared" ref="GR950" si="3919">G913</f>
        <v/>
      </c>
      <c r="GS950" s="646" t="str">
        <f t="shared" ref="GS950" si="3920">H913</f>
        <v/>
      </c>
      <c r="GT950" s="646" t="str">
        <f t="shared" ref="GT950" si="3921">I913</f>
        <v/>
      </c>
      <c r="GU950" s="646" t="str">
        <f t="shared" ref="GU950" si="3922">J913</f>
        <v/>
      </c>
      <c r="GV950" s="646" t="str">
        <f t="shared" ref="GV950" si="3923">K913</f>
        <v/>
      </c>
      <c r="GW950" s="646" t="str">
        <f t="shared" ref="GW950" si="3924">L913</f>
        <v/>
      </c>
      <c r="GX950" s="646" t="str">
        <f t="shared" ref="GX950" si="3925">M913</f>
        <v/>
      </c>
      <c r="GY950" s="646" t="str">
        <f t="shared" ref="GY950" si="3926">N913</f>
        <v/>
      </c>
      <c r="GZ950" s="646" t="s">
        <v>1662</v>
      </c>
      <c r="HM950" s="644"/>
      <c r="HN950" s="644"/>
      <c r="HO950" s="644"/>
      <c r="HP950" s="644"/>
      <c r="HQ950" s="644"/>
      <c r="HR950" s="644"/>
      <c r="HS950" s="644"/>
      <c r="HT950" s="644"/>
      <c r="HU950" s="644"/>
      <c r="HV950" s="644"/>
      <c r="HW950" s="644"/>
      <c r="HX950" s="644"/>
      <c r="HY950" s="644"/>
      <c r="HZ950" s="644"/>
    </row>
    <row r="951" spans="1:234" s="643" customFormat="1" hidden="1" x14ac:dyDescent="0.25">
      <c r="A951" s="643" t="s">
        <v>208</v>
      </c>
      <c r="B951" s="644"/>
      <c r="C951" s="644"/>
      <c r="D951" s="644"/>
      <c r="E951" s="678"/>
      <c r="F951" s="670"/>
      <c r="G951" s="670"/>
      <c r="H951" s="670"/>
      <c r="I951" s="670"/>
      <c r="J951" s="670"/>
      <c r="K951" s="670"/>
      <c r="L951" s="670"/>
      <c r="M951" s="670"/>
      <c r="N951" s="670"/>
      <c r="O951" s="670"/>
      <c r="P951" s="670"/>
      <c r="Q951" s="670"/>
      <c r="R951" s="682"/>
      <c r="DR951" s="749">
        <v>2023</v>
      </c>
      <c r="DS951" s="665">
        <f t="shared" ref="DS951:GD954" si="3927">DS920-DS932</f>
        <v>0</v>
      </c>
      <c r="DT951" s="665">
        <f t="shared" si="3927"/>
        <v>0</v>
      </c>
      <c r="DU951" s="665">
        <f t="shared" si="3927"/>
        <v>0</v>
      </c>
      <c r="DV951" s="665">
        <f t="shared" si="3927"/>
        <v>0</v>
      </c>
      <c r="DW951" s="665">
        <f t="shared" si="3927"/>
        <v>0</v>
      </c>
      <c r="DX951" s="665">
        <f t="shared" si="3927"/>
        <v>0</v>
      </c>
      <c r="DY951" s="665">
        <f t="shared" si="3927"/>
        <v>0</v>
      </c>
      <c r="DZ951" s="665">
        <f t="shared" si="3927"/>
        <v>0</v>
      </c>
      <c r="EA951" s="665">
        <f t="shared" si="3927"/>
        <v>0</v>
      </c>
      <c r="EB951" s="665">
        <f t="shared" si="3927"/>
        <v>0</v>
      </c>
      <c r="EC951" s="665">
        <f t="shared" si="3927"/>
        <v>0</v>
      </c>
      <c r="ED951" s="665">
        <f t="shared" si="3927"/>
        <v>0</v>
      </c>
      <c r="EE951" s="665">
        <f t="shared" si="3927"/>
        <v>0</v>
      </c>
      <c r="EF951" s="665">
        <f t="shared" si="3927"/>
        <v>0</v>
      </c>
      <c r="EG951" s="665">
        <f t="shared" si="3927"/>
        <v>0</v>
      </c>
      <c r="EH951" s="665">
        <f t="shared" si="3927"/>
        <v>0</v>
      </c>
      <c r="EI951" s="665">
        <f t="shared" si="3927"/>
        <v>0</v>
      </c>
      <c r="EJ951" s="665">
        <f t="shared" si="3927"/>
        <v>0</v>
      </c>
      <c r="EK951" s="665">
        <f t="shared" si="3927"/>
        <v>0</v>
      </c>
      <c r="EL951" s="665">
        <f t="shared" si="3927"/>
        <v>0</v>
      </c>
      <c r="EM951" s="665">
        <f t="shared" si="3927"/>
        <v>0</v>
      </c>
      <c r="EN951" s="665">
        <f t="shared" si="3927"/>
        <v>0</v>
      </c>
      <c r="EO951" s="665">
        <f t="shared" si="3927"/>
        <v>0</v>
      </c>
      <c r="EP951" s="665">
        <f t="shared" si="3927"/>
        <v>0</v>
      </c>
      <c r="EQ951" s="665">
        <f t="shared" si="3927"/>
        <v>0</v>
      </c>
      <c r="ER951" s="665">
        <f t="shared" si="3927"/>
        <v>0</v>
      </c>
      <c r="ES951" s="665">
        <f t="shared" si="3927"/>
        <v>0</v>
      </c>
      <c r="ET951" s="665">
        <f t="shared" si="3927"/>
        <v>0</v>
      </c>
      <c r="EU951" s="665">
        <f t="shared" si="3927"/>
        <v>0</v>
      </c>
      <c r="EV951" s="665">
        <f t="shared" si="3927"/>
        <v>0</v>
      </c>
      <c r="EW951" s="665">
        <f t="shared" si="3927"/>
        <v>0</v>
      </c>
      <c r="EX951" s="665">
        <f t="shared" si="3927"/>
        <v>0</v>
      </c>
      <c r="EY951" s="665">
        <f t="shared" si="3927"/>
        <v>0</v>
      </c>
      <c r="EZ951" s="665">
        <f t="shared" si="3927"/>
        <v>0</v>
      </c>
      <c r="FA951" s="665">
        <f t="shared" si="3927"/>
        <v>0</v>
      </c>
      <c r="FB951" s="665">
        <f t="shared" si="3927"/>
        <v>0</v>
      </c>
      <c r="FC951" s="665">
        <f t="shared" si="3927"/>
        <v>0</v>
      </c>
      <c r="FD951" s="665">
        <f t="shared" si="3927"/>
        <v>0</v>
      </c>
      <c r="FE951" s="665">
        <f t="shared" si="3927"/>
        <v>0</v>
      </c>
      <c r="FF951" s="665">
        <f t="shared" si="3927"/>
        <v>0</v>
      </c>
      <c r="FG951" s="665">
        <f t="shared" si="3927"/>
        <v>0</v>
      </c>
      <c r="FH951" s="665">
        <f t="shared" si="3927"/>
        <v>0</v>
      </c>
      <c r="FI951" s="665">
        <f t="shared" si="3927"/>
        <v>0</v>
      </c>
      <c r="FJ951" s="665">
        <f t="shared" si="3927"/>
        <v>0</v>
      </c>
      <c r="FK951" s="665">
        <f t="shared" si="3927"/>
        <v>0</v>
      </c>
      <c r="FL951" s="665">
        <f t="shared" si="3927"/>
        <v>0</v>
      </c>
      <c r="FM951" s="665">
        <f t="shared" si="3927"/>
        <v>0</v>
      </c>
      <c r="FN951" s="665">
        <f t="shared" si="3927"/>
        <v>0</v>
      </c>
      <c r="FO951" s="665">
        <f t="shared" si="3927"/>
        <v>0</v>
      </c>
      <c r="FP951" s="665">
        <f t="shared" si="3927"/>
        <v>0</v>
      </c>
      <c r="FQ951" s="665">
        <f t="shared" si="3927"/>
        <v>0</v>
      </c>
      <c r="FR951" s="665">
        <f t="shared" si="3927"/>
        <v>0</v>
      </c>
      <c r="FS951" s="665">
        <f t="shared" si="3927"/>
        <v>0</v>
      </c>
      <c r="FT951" s="665">
        <f t="shared" si="3927"/>
        <v>0</v>
      </c>
      <c r="FU951" s="665">
        <f t="shared" si="3927"/>
        <v>0</v>
      </c>
      <c r="FV951" s="665">
        <f t="shared" si="3927"/>
        <v>0</v>
      </c>
      <c r="FW951" s="665">
        <f t="shared" si="3927"/>
        <v>0</v>
      </c>
      <c r="FX951" s="665">
        <f t="shared" si="3927"/>
        <v>0</v>
      </c>
      <c r="FY951" s="665">
        <f t="shared" si="3927"/>
        <v>0</v>
      </c>
      <c r="FZ951" s="665">
        <f t="shared" si="3927"/>
        <v>0</v>
      </c>
      <c r="GA951" s="665">
        <f t="shared" si="3927"/>
        <v>0</v>
      </c>
      <c r="GB951" s="665">
        <f t="shared" si="3927"/>
        <v>0</v>
      </c>
      <c r="GC951" s="665">
        <f t="shared" si="3927"/>
        <v>0</v>
      </c>
      <c r="GD951" s="665">
        <f t="shared" si="3927"/>
        <v>0</v>
      </c>
      <c r="GE951" s="665">
        <f t="shared" ref="GE951:GK951" si="3928">GE920-GE932</f>
        <v>0</v>
      </c>
      <c r="GF951" s="665">
        <f t="shared" si="3928"/>
        <v>0</v>
      </c>
      <c r="GG951" s="665">
        <f t="shared" si="3928"/>
        <v>0</v>
      </c>
      <c r="GH951" s="665">
        <f t="shared" si="3928"/>
        <v>0</v>
      </c>
      <c r="GI951" s="665">
        <f t="shared" si="3928"/>
        <v>0</v>
      </c>
      <c r="GJ951" s="665">
        <f t="shared" si="3928"/>
        <v>0</v>
      </c>
      <c r="GK951" s="665">
        <f t="shared" si="3928"/>
        <v>0</v>
      </c>
      <c r="GL951" s="665" t="b">
        <f>SUM(DS951:GK951)+SUM(Y914:AH914)-SUM(HB932:HK932)=Q914</f>
        <v>1</v>
      </c>
      <c r="GN951" s="749">
        <v>2023</v>
      </c>
      <c r="GO951" s="664">
        <f>SUMIF(DS919:GK919,GO919,DS951:GK951)</f>
        <v>0</v>
      </c>
      <c r="GP951" s="668">
        <f>SUMIF(DS919:GK919,GP919,DS951:GK951)</f>
        <v>0</v>
      </c>
      <c r="GQ951" s="668">
        <f>SUMIF(DS919:GK919,GQ919,DS951:GK951)</f>
        <v>0</v>
      </c>
      <c r="GR951" s="668">
        <f>SUMIF(DS919:GK919,GR919,DS951:GK951)</f>
        <v>0</v>
      </c>
      <c r="GS951" s="668">
        <f>SUMIF(DS919:GK919,GS919,DS951:GK951)</f>
        <v>0</v>
      </c>
      <c r="GT951" s="668">
        <f>SUMIF(DS919:GK919,GT919,DS951:GK951)</f>
        <v>0</v>
      </c>
      <c r="GU951" s="668">
        <f>SUMIF(DS919:GK919,GU919,DS951:GK951)</f>
        <v>0</v>
      </c>
      <c r="GV951" s="668">
        <f>SUMIF(DS919:GK919,GV919,DS951:GK951)</f>
        <v>0</v>
      </c>
      <c r="GW951" s="668">
        <f>SUMIF(DS919:GK919,GW919,DS951:GK951)</f>
        <v>0</v>
      </c>
      <c r="GX951" s="668">
        <f>SUMIF(DS919:GK919,GX919,DS951:GK951)</f>
        <v>0</v>
      </c>
      <c r="GY951" s="668">
        <f>SUMIF(DS919:GK919,GY919,DS951:GK951)</f>
        <v>0</v>
      </c>
      <c r="GZ951" s="646" t="b">
        <f>SUM(GO951:GY951)-SUM(HB932:HK932)=(Q914-SUM(Y914:AH914))</f>
        <v>1</v>
      </c>
      <c r="HM951" s="682"/>
      <c r="HN951" s="682"/>
      <c r="HO951" s="682"/>
      <c r="HP951" s="682"/>
      <c r="HQ951" s="682"/>
      <c r="HR951" s="682"/>
      <c r="HS951" s="682"/>
      <c r="HT951" s="682"/>
      <c r="HU951" s="682"/>
      <c r="HV951" s="682"/>
      <c r="HW951" s="682"/>
      <c r="HX951" s="682"/>
      <c r="HY951" s="682"/>
      <c r="HZ951" s="682"/>
    </row>
    <row r="952" spans="1:234" s="643" customFormat="1" x14ac:dyDescent="0.25">
      <c r="B952" s="644"/>
      <c r="C952" s="644"/>
      <c r="D952" s="644"/>
      <c r="E952" s="678"/>
      <c r="F952" s="670"/>
      <c r="G952" s="652">
        <v>2024</v>
      </c>
      <c r="H952" s="656">
        <f>IF(G952&gt;CNTR_ReportingYear,"",INDEX(E915:N915,MATCH(T946,E913:N913,0)))</f>
        <v>0</v>
      </c>
      <c r="I952" s="656">
        <f>IF(G952&gt;CNTR_ReportingYear,"",INDEX(GP952:GY958,MATCH(G952,GN952:GN958,0),MATCH(T946,GP950:GY950,0))-INDEX(HB933:HK939,MATCH(G952,GN933:GN939,0),MATCH(T946,HB931:HK931,0))+INDEX(Y914:AH915,MATCH(G952,D914:D915,0),MATCH(T946,Y913:AH913,0)))</f>
        <v>0</v>
      </c>
      <c r="J952" s="656">
        <f>IF(G952&gt;CNTR_ReportingYear,"",SUMIFS(AX920:DP920,AX919:DP919,T946))</f>
        <v>0</v>
      </c>
      <c r="K952" s="656">
        <f>IF(G952&gt;CNTR_ReportingYear,"",SUMIFS(AX921:DP921,AX919:DP919,T946))</f>
        <v>0</v>
      </c>
      <c r="L952" s="656">
        <f>IF(G952&gt;CNTR_ReportingYear,"",INDEX(GP933:GY939,MATCH(G952,GN933:GN939,0),MATCH(T946,GP931:GY931,0))+INDEX(HB933:HK939,MATCH(G952,GN933:GN939,0),MATCH(T946,HB931:HK931,0)))</f>
        <v>0</v>
      </c>
      <c r="M952" s="674"/>
      <c r="N952" s="588" t="str">
        <f>H950</f>
        <v>Purchase</v>
      </c>
      <c r="O952" s="917" t="s">
        <v>1688</v>
      </c>
      <c r="P952" s="917"/>
      <c r="Q952" s="917"/>
      <c r="R952" s="674"/>
      <c r="DR952" s="749">
        <v>2024</v>
      </c>
      <c r="DS952" s="665">
        <f t="shared" si="3927"/>
        <v>0</v>
      </c>
      <c r="DT952" s="665">
        <f t="shared" si="3927"/>
        <v>0</v>
      </c>
      <c r="DU952" s="665">
        <f t="shared" si="3927"/>
        <v>0</v>
      </c>
      <c r="DV952" s="665">
        <f t="shared" si="3927"/>
        <v>0</v>
      </c>
      <c r="DW952" s="665">
        <f t="shared" si="3927"/>
        <v>0</v>
      </c>
      <c r="DX952" s="665">
        <f t="shared" si="3927"/>
        <v>0</v>
      </c>
      <c r="DY952" s="665">
        <f t="shared" si="3927"/>
        <v>0</v>
      </c>
      <c r="DZ952" s="665">
        <f t="shared" si="3927"/>
        <v>0</v>
      </c>
      <c r="EA952" s="665">
        <f t="shared" si="3927"/>
        <v>0</v>
      </c>
      <c r="EB952" s="665">
        <f t="shared" si="3927"/>
        <v>0</v>
      </c>
      <c r="EC952" s="665">
        <f t="shared" si="3927"/>
        <v>0</v>
      </c>
      <c r="ED952" s="665">
        <f t="shared" si="3927"/>
        <v>0</v>
      </c>
      <c r="EE952" s="665">
        <f t="shared" si="3927"/>
        <v>0</v>
      </c>
      <c r="EF952" s="665">
        <f t="shared" si="3927"/>
        <v>0</v>
      </c>
      <c r="EG952" s="665">
        <f t="shared" si="3927"/>
        <v>0</v>
      </c>
      <c r="EH952" s="665">
        <f t="shared" si="3927"/>
        <v>0</v>
      </c>
      <c r="EI952" s="665">
        <f t="shared" si="3927"/>
        <v>0</v>
      </c>
      <c r="EJ952" s="665">
        <f t="shared" si="3927"/>
        <v>0</v>
      </c>
      <c r="EK952" s="665">
        <f t="shared" si="3927"/>
        <v>0</v>
      </c>
      <c r="EL952" s="665">
        <f t="shared" si="3927"/>
        <v>0</v>
      </c>
      <c r="EM952" s="665">
        <f t="shared" si="3927"/>
        <v>0</v>
      </c>
      <c r="EN952" s="665">
        <f t="shared" si="3927"/>
        <v>0</v>
      </c>
      <c r="EO952" s="665">
        <f t="shared" si="3927"/>
        <v>0</v>
      </c>
      <c r="EP952" s="665">
        <f t="shared" si="3927"/>
        <v>0</v>
      </c>
      <c r="EQ952" s="665">
        <f t="shared" si="3927"/>
        <v>0</v>
      </c>
      <c r="ER952" s="665">
        <f t="shared" si="3927"/>
        <v>0</v>
      </c>
      <c r="ES952" s="665">
        <f t="shared" si="3927"/>
        <v>0</v>
      </c>
      <c r="ET952" s="665">
        <f t="shared" si="3927"/>
        <v>0</v>
      </c>
      <c r="EU952" s="665">
        <f t="shared" si="3927"/>
        <v>0</v>
      </c>
      <c r="EV952" s="665">
        <f t="shared" si="3927"/>
        <v>0</v>
      </c>
      <c r="EW952" s="665">
        <f t="shared" si="3927"/>
        <v>0</v>
      </c>
      <c r="EX952" s="665">
        <f t="shared" si="3927"/>
        <v>0</v>
      </c>
      <c r="EY952" s="665">
        <f t="shared" si="3927"/>
        <v>0</v>
      </c>
      <c r="EZ952" s="665">
        <f t="shared" si="3927"/>
        <v>0</v>
      </c>
      <c r="FA952" s="665">
        <f t="shared" si="3927"/>
        <v>0</v>
      </c>
      <c r="FB952" s="665">
        <f t="shared" si="3927"/>
        <v>0</v>
      </c>
      <c r="FC952" s="665">
        <f t="shared" si="3927"/>
        <v>0</v>
      </c>
      <c r="FD952" s="665">
        <f t="shared" si="3927"/>
        <v>0</v>
      </c>
      <c r="FE952" s="665">
        <f t="shared" si="3927"/>
        <v>0</v>
      </c>
      <c r="FF952" s="665">
        <f t="shared" si="3927"/>
        <v>0</v>
      </c>
      <c r="FG952" s="665">
        <f t="shared" si="3927"/>
        <v>0</v>
      </c>
      <c r="FH952" s="665">
        <f t="shared" si="3927"/>
        <v>0</v>
      </c>
      <c r="FI952" s="665">
        <f t="shared" si="3927"/>
        <v>0</v>
      </c>
      <c r="FJ952" s="665">
        <f t="shared" si="3927"/>
        <v>0</v>
      </c>
      <c r="FK952" s="665">
        <f t="shared" si="3927"/>
        <v>0</v>
      </c>
      <c r="FL952" s="665">
        <f t="shared" si="3927"/>
        <v>0</v>
      </c>
      <c r="FM952" s="665">
        <f t="shared" si="3927"/>
        <v>0</v>
      </c>
      <c r="FN952" s="665">
        <f t="shared" si="3927"/>
        <v>0</v>
      </c>
      <c r="FO952" s="665">
        <f t="shared" si="3927"/>
        <v>0</v>
      </c>
      <c r="FP952" s="665">
        <f t="shared" si="3927"/>
        <v>0</v>
      </c>
      <c r="FQ952" s="665">
        <f t="shared" si="3927"/>
        <v>0</v>
      </c>
      <c r="FR952" s="665">
        <f t="shared" si="3927"/>
        <v>0</v>
      </c>
      <c r="FS952" s="665">
        <f t="shared" si="3927"/>
        <v>0</v>
      </c>
      <c r="FT952" s="665">
        <f t="shared" si="3927"/>
        <v>0</v>
      </c>
      <c r="FU952" s="665">
        <f t="shared" si="3927"/>
        <v>0</v>
      </c>
      <c r="FV952" s="665">
        <f t="shared" si="3927"/>
        <v>0</v>
      </c>
      <c r="FW952" s="665">
        <f t="shared" si="3927"/>
        <v>0</v>
      </c>
      <c r="FX952" s="665">
        <f t="shared" si="3927"/>
        <v>0</v>
      </c>
      <c r="FY952" s="665">
        <f t="shared" si="3927"/>
        <v>0</v>
      </c>
      <c r="FZ952" s="665">
        <f t="shared" si="3927"/>
        <v>0</v>
      </c>
      <c r="GA952" s="665">
        <f t="shared" si="3927"/>
        <v>0</v>
      </c>
      <c r="GB952" s="665">
        <f t="shared" si="3927"/>
        <v>0</v>
      </c>
      <c r="GC952" s="665">
        <f t="shared" si="3927"/>
        <v>0</v>
      </c>
      <c r="GD952" s="665">
        <f t="shared" si="3927"/>
        <v>0</v>
      </c>
      <c r="GE952" s="665">
        <f t="shared" ref="GE952:GK952" si="3929">GE921-GE933</f>
        <v>0</v>
      </c>
      <c r="GF952" s="665">
        <f t="shared" si="3929"/>
        <v>0</v>
      </c>
      <c r="GG952" s="665">
        <f t="shared" si="3929"/>
        <v>0</v>
      </c>
      <c r="GH952" s="665">
        <f t="shared" si="3929"/>
        <v>0</v>
      </c>
      <c r="GI952" s="665">
        <f t="shared" si="3929"/>
        <v>0</v>
      </c>
      <c r="GJ952" s="665">
        <f t="shared" si="3929"/>
        <v>0</v>
      </c>
      <c r="GK952" s="665">
        <f t="shared" si="3929"/>
        <v>0</v>
      </c>
      <c r="GL952" s="665" t="b">
        <f>SUM(DS952:GK952)+SUM(Y915:AH915)-SUM(HB933:HK933)=Q915</f>
        <v>1</v>
      </c>
      <c r="GN952" s="749">
        <v>2024</v>
      </c>
      <c r="GO952" s="664">
        <f>SUMIF(DS919:GK919,GO919,DS952:GK952)</f>
        <v>0</v>
      </c>
      <c r="GP952" s="668">
        <f>SUMIF(DS919:GK919,GP919,DS952:GK952)</f>
        <v>0</v>
      </c>
      <c r="GQ952" s="668">
        <f>SUMIF(DS919:GK919,GQ919,DS952:GK952)</f>
        <v>0</v>
      </c>
      <c r="GR952" s="668">
        <f>SUMIF(DS919:GK919,GR919,DS952:GK952)</f>
        <v>0</v>
      </c>
      <c r="GS952" s="668">
        <f>SUMIF(DS919:GK919,GS919,DS952:GK952)</f>
        <v>0</v>
      </c>
      <c r="GT952" s="668">
        <f>SUMIF(DS919:GK919,GT919,DS952:GK952)</f>
        <v>0</v>
      </c>
      <c r="GU952" s="668">
        <f>SUMIF(DS919:GK919,GU919,DS952:GK952)</f>
        <v>0</v>
      </c>
      <c r="GV952" s="668">
        <f>SUMIF(DS919:GK919,GV919,DS952:GK952)</f>
        <v>0</v>
      </c>
      <c r="GW952" s="668">
        <f>SUMIF(DS919:GK919,GW919,DS952:GK952)</f>
        <v>0</v>
      </c>
      <c r="GX952" s="668">
        <f>SUMIF(DS919:GK919,GX919,DS952:GK952)</f>
        <v>0</v>
      </c>
      <c r="GY952" s="668">
        <f>SUMIF(DS919:GK919,GY919,DS952:GK952)</f>
        <v>0</v>
      </c>
      <c r="GZ952" s="646" t="b">
        <f>SUM(GO952:GY952)-SUM(HB933:HK933)=(Q915-SUM(Y915:AH915))</f>
        <v>1</v>
      </c>
      <c r="HM952" s="674"/>
      <c r="HN952" s="674"/>
      <c r="HO952" s="674"/>
      <c r="HP952" s="674"/>
      <c r="HQ952" s="674"/>
      <c r="HR952" s="674"/>
      <c r="HS952" s="674"/>
      <c r="HT952" s="674"/>
      <c r="HU952" s="674"/>
      <c r="HV952" s="674"/>
      <c r="HW952" s="674"/>
      <c r="HX952" s="674"/>
      <c r="HY952" s="674"/>
      <c r="HZ952" s="674"/>
    </row>
    <row r="953" spans="1:234" s="643" customFormat="1" x14ac:dyDescent="0.25">
      <c r="B953" s="644"/>
      <c r="C953" s="644"/>
      <c r="D953" s="644"/>
      <c r="E953" s="678"/>
      <c r="F953" s="670"/>
      <c r="G953" s="644"/>
      <c r="H953" s="644"/>
      <c r="I953" s="644"/>
      <c r="J953" s="644"/>
      <c r="K953" s="644"/>
      <c r="L953" s="644"/>
      <c r="M953" s="674"/>
      <c r="N953" s="588" t="str">
        <f>I950</f>
        <v>Consumption</v>
      </c>
      <c r="O953" s="918" t="s">
        <v>1687</v>
      </c>
      <c r="P953" s="918"/>
      <c r="Q953" s="918"/>
      <c r="R953" s="674"/>
      <c r="DR953" s="749">
        <v>2025</v>
      </c>
      <c r="DS953" s="665" t="e">
        <f t="shared" si="3927"/>
        <v>#REF!</v>
      </c>
      <c r="DT953" s="665" t="e">
        <f t="shared" si="3927"/>
        <v>#N/A</v>
      </c>
      <c r="DU953" s="665" t="e">
        <f t="shared" si="3927"/>
        <v>#N/A</v>
      </c>
      <c r="DV953" s="665" t="e">
        <f t="shared" si="3927"/>
        <v>#N/A</v>
      </c>
      <c r="DW953" s="665" t="e">
        <f t="shared" si="3927"/>
        <v>#N/A</v>
      </c>
      <c r="DX953" s="665" t="e">
        <f t="shared" si="3927"/>
        <v>#N/A</v>
      </c>
      <c r="DY953" s="665" t="e">
        <f t="shared" si="3927"/>
        <v>#N/A</v>
      </c>
      <c r="DZ953" s="665" t="e">
        <f t="shared" si="3927"/>
        <v>#N/A</v>
      </c>
      <c r="EA953" s="665" t="e">
        <f t="shared" si="3927"/>
        <v>#N/A</v>
      </c>
      <c r="EB953" s="665" t="e">
        <f t="shared" si="3927"/>
        <v>#N/A</v>
      </c>
      <c r="EC953" s="665" t="e">
        <f t="shared" si="3927"/>
        <v>#N/A</v>
      </c>
      <c r="ED953" s="665" t="e">
        <f t="shared" si="3927"/>
        <v>#N/A</v>
      </c>
      <c r="EE953" s="665" t="e">
        <f t="shared" si="3927"/>
        <v>#N/A</v>
      </c>
      <c r="EF953" s="665" t="e">
        <f t="shared" si="3927"/>
        <v>#N/A</v>
      </c>
      <c r="EG953" s="665" t="e">
        <f t="shared" si="3927"/>
        <v>#N/A</v>
      </c>
      <c r="EH953" s="665" t="e">
        <f t="shared" si="3927"/>
        <v>#N/A</v>
      </c>
      <c r="EI953" s="665" t="e">
        <f t="shared" si="3927"/>
        <v>#N/A</v>
      </c>
      <c r="EJ953" s="665" t="e">
        <f t="shared" si="3927"/>
        <v>#N/A</v>
      </c>
      <c r="EK953" s="665" t="e">
        <f t="shared" si="3927"/>
        <v>#N/A</v>
      </c>
      <c r="EL953" s="665" t="e">
        <f t="shared" si="3927"/>
        <v>#N/A</v>
      </c>
      <c r="EM953" s="665" t="e">
        <f t="shared" si="3927"/>
        <v>#N/A</v>
      </c>
      <c r="EN953" s="665" t="e">
        <f t="shared" si="3927"/>
        <v>#N/A</v>
      </c>
      <c r="EO953" s="665" t="e">
        <f t="shared" si="3927"/>
        <v>#N/A</v>
      </c>
      <c r="EP953" s="665" t="e">
        <f t="shared" si="3927"/>
        <v>#N/A</v>
      </c>
      <c r="EQ953" s="665" t="e">
        <f t="shared" si="3927"/>
        <v>#N/A</v>
      </c>
      <c r="ER953" s="665" t="e">
        <f t="shared" si="3927"/>
        <v>#N/A</v>
      </c>
      <c r="ES953" s="665" t="e">
        <f t="shared" si="3927"/>
        <v>#N/A</v>
      </c>
      <c r="ET953" s="665" t="e">
        <f t="shared" si="3927"/>
        <v>#N/A</v>
      </c>
      <c r="EU953" s="665" t="e">
        <f t="shared" si="3927"/>
        <v>#N/A</v>
      </c>
      <c r="EV953" s="665" t="e">
        <f t="shared" si="3927"/>
        <v>#N/A</v>
      </c>
      <c r="EW953" s="665" t="e">
        <f t="shared" si="3927"/>
        <v>#N/A</v>
      </c>
      <c r="EX953" s="665" t="e">
        <f t="shared" si="3927"/>
        <v>#N/A</v>
      </c>
      <c r="EY953" s="665" t="e">
        <f t="shared" si="3927"/>
        <v>#N/A</v>
      </c>
      <c r="EZ953" s="665" t="e">
        <f t="shared" si="3927"/>
        <v>#N/A</v>
      </c>
      <c r="FA953" s="665" t="e">
        <f t="shared" si="3927"/>
        <v>#N/A</v>
      </c>
      <c r="FB953" s="665" t="e">
        <f t="shared" si="3927"/>
        <v>#N/A</v>
      </c>
      <c r="FC953" s="665" t="e">
        <f t="shared" si="3927"/>
        <v>#N/A</v>
      </c>
      <c r="FD953" s="665" t="e">
        <f t="shared" si="3927"/>
        <v>#N/A</v>
      </c>
      <c r="FE953" s="665" t="e">
        <f t="shared" si="3927"/>
        <v>#N/A</v>
      </c>
      <c r="FF953" s="665" t="e">
        <f t="shared" si="3927"/>
        <v>#N/A</v>
      </c>
      <c r="FG953" s="665" t="e">
        <f t="shared" si="3927"/>
        <v>#N/A</v>
      </c>
      <c r="FH953" s="665" t="e">
        <f t="shared" si="3927"/>
        <v>#N/A</v>
      </c>
      <c r="FI953" s="665" t="e">
        <f t="shared" si="3927"/>
        <v>#N/A</v>
      </c>
      <c r="FJ953" s="665" t="e">
        <f t="shared" si="3927"/>
        <v>#N/A</v>
      </c>
      <c r="FK953" s="665" t="e">
        <f t="shared" si="3927"/>
        <v>#N/A</v>
      </c>
      <c r="FL953" s="665" t="e">
        <f t="shared" si="3927"/>
        <v>#N/A</v>
      </c>
      <c r="FM953" s="665" t="e">
        <f t="shared" si="3927"/>
        <v>#N/A</v>
      </c>
      <c r="FN953" s="665" t="e">
        <f t="shared" si="3927"/>
        <v>#N/A</v>
      </c>
      <c r="FO953" s="665" t="e">
        <f t="shared" si="3927"/>
        <v>#N/A</v>
      </c>
      <c r="FP953" s="665" t="e">
        <f t="shared" si="3927"/>
        <v>#N/A</v>
      </c>
      <c r="FQ953" s="665" t="e">
        <f t="shared" si="3927"/>
        <v>#N/A</v>
      </c>
      <c r="FR953" s="665" t="e">
        <f t="shared" si="3927"/>
        <v>#N/A</v>
      </c>
      <c r="FS953" s="665" t="e">
        <f t="shared" si="3927"/>
        <v>#N/A</v>
      </c>
      <c r="FT953" s="665" t="e">
        <f t="shared" si="3927"/>
        <v>#N/A</v>
      </c>
      <c r="FU953" s="665" t="e">
        <f t="shared" si="3927"/>
        <v>#N/A</v>
      </c>
      <c r="FV953" s="665" t="e">
        <f t="shared" si="3927"/>
        <v>#N/A</v>
      </c>
      <c r="FW953" s="665" t="e">
        <f t="shared" si="3927"/>
        <v>#N/A</v>
      </c>
      <c r="FX953" s="665" t="e">
        <f t="shared" si="3927"/>
        <v>#N/A</v>
      </c>
      <c r="FY953" s="665" t="e">
        <f t="shared" si="3927"/>
        <v>#N/A</v>
      </c>
      <c r="FZ953" s="665" t="e">
        <f t="shared" si="3927"/>
        <v>#N/A</v>
      </c>
      <c r="GA953" s="665" t="e">
        <f t="shared" si="3927"/>
        <v>#N/A</v>
      </c>
      <c r="GB953" s="665" t="e">
        <f t="shared" si="3927"/>
        <v>#N/A</v>
      </c>
      <c r="GC953" s="665" t="e">
        <f t="shared" si="3927"/>
        <v>#N/A</v>
      </c>
      <c r="GD953" s="665" t="e">
        <f t="shared" si="3927"/>
        <v>#N/A</v>
      </c>
      <c r="GE953" s="665" t="e">
        <f t="shared" ref="GE953:GK953" si="3930">GE922-GE934</f>
        <v>#N/A</v>
      </c>
      <c r="GF953" s="665" t="e">
        <f t="shared" si="3930"/>
        <v>#N/A</v>
      </c>
      <c r="GG953" s="665" t="e">
        <f t="shared" si="3930"/>
        <v>#N/A</v>
      </c>
      <c r="GH953" s="665" t="e">
        <f t="shared" si="3930"/>
        <v>#N/A</v>
      </c>
      <c r="GI953" s="665" t="e">
        <f t="shared" si="3930"/>
        <v>#N/A</v>
      </c>
      <c r="GJ953" s="665" t="e">
        <f t="shared" si="3930"/>
        <v>#N/A</v>
      </c>
      <c r="GK953" s="665" t="e">
        <f t="shared" si="3930"/>
        <v>#N/A</v>
      </c>
      <c r="GL953" s="665" t="e">
        <f>SUM(DS953:GK953)+SUM(#REF!)-SUM(HB934:HK934)=#REF!</f>
        <v>#REF!</v>
      </c>
      <c r="GN953" s="749">
        <v>2025</v>
      </c>
      <c r="GO953" s="664" t="e">
        <f>SUMIF(DS919:GK919,GO919,DS953:GK953)</f>
        <v>#REF!</v>
      </c>
      <c r="GP953" s="668" t="e">
        <f>SUMIF(DS919:GK919,GP919,DS953:GK953)</f>
        <v>#N/A</v>
      </c>
      <c r="GQ953" s="668" t="e">
        <f>SUMIF(DS919:GK919,GQ919,DS953:GK953)</f>
        <v>#N/A</v>
      </c>
      <c r="GR953" s="668" t="e">
        <f>SUMIF(DS919:GK919,GR919,DS953:GK953)</f>
        <v>#N/A</v>
      </c>
      <c r="GS953" s="668" t="e">
        <f>SUMIF(DS919:GK919,GS919,DS953:GK953)</f>
        <v>#N/A</v>
      </c>
      <c r="GT953" s="668" t="e">
        <f>SUMIF(DS919:GK919,GT919,DS953:GK953)</f>
        <v>#N/A</v>
      </c>
      <c r="GU953" s="668" t="e">
        <f>SUMIF(DS919:GK919,GU919,DS953:GK953)</f>
        <v>#N/A</v>
      </c>
      <c r="GV953" s="668" t="e">
        <f>SUMIF(DS919:GK919,GV919,DS953:GK953)</f>
        <v>#N/A</v>
      </c>
      <c r="GW953" s="668" t="e">
        <f>SUMIF(DS919:GK919,GW919,DS953:GK953)</f>
        <v>#N/A</v>
      </c>
      <c r="GX953" s="668" t="e">
        <f>SUMIF(DS919:GK919,GX919,DS953:GK953)</f>
        <v>#N/A</v>
      </c>
      <c r="GY953" s="668" t="e">
        <f>SUMIF(DS919:GK919,GY919,DS953:GK953)</f>
        <v>#N/A</v>
      </c>
      <c r="GZ953" s="646" t="e">
        <f>SUM(GO953:GY953)-SUM(HB934:HK934)=(#REF!-SUM(#REF!))</f>
        <v>#REF!</v>
      </c>
      <c r="HM953" s="674"/>
      <c r="HN953" s="674"/>
      <c r="HO953" s="674"/>
      <c r="HP953" s="674"/>
      <c r="HQ953" s="674"/>
      <c r="HR953" s="674"/>
      <c r="HS953" s="674"/>
      <c r="HT953" s="674"/>
      <c r="HU953" s="674"/>
      <c r="HV953" s="674"/>
      <c r="HW953" s="674"/>
      <c r="HX953" s="674"/>
      <c r="HY953" s="674"/>
      <c r="HZ953" s="674"/>
    </row>
    <row r="954" spans="1:234" s="643" customFormat="1" x14ac:dyDescent="0.25">
      <c r="B954" s="644"/>
      <c r="C954" s="644"/>
      <c r="D954" s="644"/>
      <c r="E954" s="678"/>
      <c r="F954" s="670"/>
      <c r="G954" s="644"/>
      <c r="H954" s="644"/>
      <c r="I954" s="644"/>
      <c r="J954" s="644"/>
      <c r="K954" s="644"/>
      <c r="L954" s="644"/>
      <c r="M954" s="674"/>
      <c r="N954" s="588" t="str">
        <f>J950</f>
        <v>Stock (start)</v>
      </c>
      <c r="O954" s="917" t="s">
        <v>1686</v>
      </c>
      <c r="P954" s="917"/>
      <c r="Q954" s="917"/>
      <c r="R954" s="674"/>
      <c r="DR954" s="749">
        <v>2026</v>
      </c>
      <c r="DS954" s="665" t="e">
        <f t="shared" si="3927"/>
        <v>#REF!</v>
      </c>
      <c r="DT954" s="665" t="e">
        <f t="shared" si="3927"/>
        <v>#N/A</v>
      </c>
      <c r="DU954" s="665" t="e">
        <f t="shared" si="3927"/>
        <v>#N/A</v>
      </c>
      <c r="DV954" s="665" t="e">
        <f t="shared" si="3927"/>
        <v>#N/A</v>
      </c>
      <c r="DW954" s="665" t="e">
        <f t="shared" si="3927"/>
        <v>#N/A</v>
      </c>
      <c r="DX954" s="665" t="e">
        <f t="shared" si="3927"/>
        <v>#N/A</v>
      </c>
      <c r="DY954" s="665" t="e">
        <f t="shared" si="3927"/>
        <v>#N/A</v>
      </c>
      <c r="DZ954" s="665" t="e">
        <f t="shared" si="3927"/>
        <v>#N/A</v>
      </c>
      <c r="EA954" s="665" t="e">
        <f t="shared" si="3927"/>
        <v>#N/A</v>
      </c>
      <c r="EB954" s="665" t="e">
        <f t="shared" si="3927"/>
        <v>#N/A</v>
      </c>
      <c r="EC954" s="665" t="e">
        <f t="shared" si="3927"/>
        <v>#N/A</v>
      </c>
      <c r="ED954" s="665" t="e">
        <f t="shared" si="3927"/>
        <v>#N/A</v>
      </c>
      <c r="EE954" s="665" t="e">
        <f t="shared" si="3927"/>
        <v>#N/A</v>
      </c>
      <c r="EF954" s="665" t="e">
        <f t="shared" si="3927"/>
        <v>#N/A</v>
      </c>
      <c r="EG954" s="665" t="e">
        <f t="shared" si="3927"/>
        <v>#N/A</v>
      </c>
      <c r="EH954" s="665" t="e">
        <f t="shared" si="3927"/>
        <v>#N/A</v>
      </c>
      <c r="EI954" s="665" t="e">
        <f t="shared" si="3927"/>
        <v>#N/A</v>
      </c>
      <c r="EJ954" s="665" t="e">
        <f t="shared" si="3927"/>
        <v>#N/A</v>
      </c>
      <c r="EK954" s="665" t="e">
        <f t="shared" si="3927"/>
        <v>#N/A</v>
      </c>
      <c r="EL954" s="665" t="e">
        <f t="shared" si="3927"/>
        <v>#N/A</v>
      </c>
      <c r="EM954" s="665" t="e">
        <f t="shared" si="3927"/>
        <v>#N/A</v>
      </c>
      <c r="EN954" s="665" t="e">
        <f t="shared" si="3927"/>
        <v>#N/A</v>
      </c>
      <c r="EO954" s="665" t="e">
        <f t="shared" si="3927"/>
        <v>#N/A</v>
      </c>
      <c r="EP954" s="665" t="e">
        <f t="shared" si="3927"/>
        <v>#N/A</v>
      </c>
      <c r="EQ954" s="665" t="e">
        <f t="shared" si="3927"/>
        <v>#N/A</v>
      </c>
      <c r="ER954" s="665" t="e">
        <f t="shared" si="3927"/>
        <v>#N/A</v>
      </c>
      <c r="ES954" s="665" t="e">
        <f t="shared" si="3927"/>
        <v>#N/A</v>
      </c>
      <c r="ET954" s="665" t="e">
        <f t="shared" si="3927"/>
        <v>#N/A</v>
      </c>
      <c r="EU954" s="665" t="e">
        <f t="shared" si="3927"/>
        <v>#N/A</v>
      </c>
      <c r="EV954" s="665" t="e">
        <f t="shared" si="3927"/>
        <v>#N/A</v>
      </c>
      <c r="EW954" s="665" t="e">
        <f t="shared" si="3927"/>
        <v>#N/A</v>
      </c>
      <c r="EX954" s="665" t="e">
        <f t="shared" si="3927"/>
        <v>#N/A</v>
      </c>
      <c r="EY954" s="665" t="e">
        <f t="shared" si="3927"/>
        <v>#N/A</v>
      </c>
      <c r="EZ954" s="665" t="e">
        <f t="shared" si="3927"/>
        <v>#N/A</v>
      </c>
      <c r="FA954" s="665" t="e">
        <f t="shared" si="3927"/>
        <v>#N/A</v>
      </c>
      <c r="FB954" s="665" t="e">
        <f t="shared" si="3927"/>
        <v>#N/A</v>
      </c>
      <c r="FC954" s="665" t="e">
        <f t="shared" si="3927"/>
        <v>#N/A</v>
      </c>
      <c r="FD954" s="665" t="e">
        <f t="shared" si="3927"/>
        <v>#N/A</v>
      </c>
      <c r="FE954" s="665" t="e">
        <f t="shared" si="3927"/>
        <v>#N/A</v>
      </c>
      <c r="FF954" s="665" t="e">
        <f t="shared" si="3927"/>
        <v>#N/A</v>
      </c>
      <c r="FG954" s="665" t="e">
        <f t="shared" si="3927"/>
        <v>#N/A</v>
      </c>
      <c r="FH954" s="665" t="e">
        <f t="shared" si="3927"/>
        <v>#N/A</v>
      </c>
      <c r="FI954" s="665" t="e">
        <f t="shared" si="3927"/>
        <v>#N/A</v>
      </c>
      <c r="FJ954" s="665" t="e">
        <f t="shared" si="3927"/>
        <v>#N/A</v>
      </c>
      <c r="FK954" s="665" t="e">
        <f t="shared" si="3927"/>
        <v>#N/A</v>
      </c>
      <c r="FL954" s="665" t="e">
        <f t="shared" si="3927"/>
        <v>#N/A</v>
      </c>
      <c r="FM954" s="665" t="e">
        <f t="shared" si="3927"/>
        <v>#N/A</v>
      </c>
      <c r="FN954" s="665" t="e">
        <f t="shared" si="3927"/>
        <v>#N/A</v>
      </c>
      <c r="FO954" s="665" t="e">
        <f t="shared" si="3927"/>
        <v>#N/A</v>
      </c>
      <c r="FP954" s="665" t="e">
        <f t="shared" si="3927"/>
        <v>#N/A</v>
      </c>
      <c r="FQ954" s="665" t="e">
        <f t="shared" si="3927"/>
        <v>#N/A</v>
      </c>
      <c r="FR954" s="665" t="e">
        <f t="shared" si="3927"/>
        <v>#N/A</v>
      </c>
      <c r="FS954" s="665" t="e">
        <f t="shared" si="3927"/>
        <v>#N/A</v>
      </c>
      <c r="FT954" s="665" t="e">
        <f t="shared" si="3927"/>
        <v>#N/A</v>
      </c>
      <c r="FU954" s="665" t="e">
        <f t="shared" si="3927"/>
        <v>#N/A</v>
      </c>
      <c r="FV954" s="665" t="e">
        <f t="shared" si="3927"/>
        <v>#N/A</v>
      </c>
      <c r="FW954" s="665" t="e">
        <f t="shared" si="3927"/>
        <v>#N/A</v>
      </c>
      <c r="FX954" s="665" t="e">
        <f t="shared" si="3927"/>
        <v>#N/A</v>
      </c>
      <c r="FY954" s="665" t="e">
        <f t="shared" si="3927"/>
        <v>#N/A</v>
      </c>
      <c r="FZ954" s="665" t="e">
        <f t="shared" si="3927"/>
        <v>#N/A</v>
      </c>
      <c r="GA954" s="665" t="e">
        <f t="shared" si="3927"/>
        <v>#N/A</v>
      </c>
      <c r="GB954" s="665" t="e">
        <f t="shared" si="3927"/>
        <v>#N/A</v>
      </c>
      <c r="GC954" s="665" t="e">
        <f t="shared" si="3927"/>
        <v>#N/A</v>
      </c>
      <c r="GD954" s="665" t="e">
        <f t="shared" ref="GD954:GK954" si="3931">GD923-GD935</f>
        <v>#N/A</v>
      </c>
      <c r="GE954" s="665" t="e">
        <f t="shared" si="3931"/>
        <v>#N/A</v>
      </c>
      <c r="GF954" s="665" t="e">
        <f t="shared" si="3931"/>
        <v>#N/A</v>
      </c>
      <c r="GG954" s="665" t="e">
        <f t="shared" si="3931"/>
        <v>#N/A</v>
      </c>
      <c r="GH954" s="665" t="e">
        <f t="shared" si="3931"/>
        <v>#N/A</v>
      </c>
      <c r="GI954" s="665" t="e">
        <f t="shared" si="3931"/>
        <v>#N/A</v>
      </c>
      <c r="GJ954" s="665" t="e">
        <f t="shared" si="3931"/>
        <v>#N/A</v>
      </c>
      <c r="GK954" s="665" t="e">
        <f t="shared" si="3931"/>
        <v>#N/A</v>
      </c>
      <c r="GL954" s="665" t="e">
        <f>SUM(DS954:GK954)+SUM(#REF!)-SUM(HB935:HK935)=#REF!</f>
        <v>#REF!</v>
      </c>
      <c r="GN954" s="749">
        <v>2026</v>
      </c>
      <c r="GO954" s="664" t="e">
        <f>SUMIF(DS919:GK919,GO919,DS954:GK954)</f>
        <v>#REF!</v>
      </c>
      <c r="GP954" s="668" t="e">
        <f>SUMIF(DS919:GK919,GP919,DS954:GK954)</f>
        <v>#N/A</v>
      </c>
      <c r="GQ954" s="668" t="e">
        <f>SUMIF(DS919:GK919,GQ919,DS954:GK954)</f>
        <v>#N/A</v>
      </c>
      <c r="GR954" s="668" t="e">
        <f>SUMIF(DS919:GK919,GR919,DS954:GK954)</f>
        <v>#N/A</v>
      </c>
      <c r="GS954" s="668" t="e">
        <f>SUMIF(DS919:GK919,GS919,DS954:GK954)</f>
        <v>#N/A</v>
      </c>
      <c r="GT954" s="668" t="e">
        <f>SUMIF(DS919:GK919,GT919,DS954:GK954)</f>
        <v>#N/A</v>
      </c>
      <c r="GU954" s="668" t="e">
        <f>SUMIF(DS919:GK919,GU919,DS954:GK954)</f>
        <v>#N/A</v>
      </c>
      <c r="GV954" s="668" t="e">
        <f>SUMIF(DS919:GK919,GV919,DS954:GK954)</f>
        <v>#N/A</v>
      </c>
      <c r="GW954" s="668" t="e">
        <f>SUMIF(DS919:GK919,GW919,DS954:GK954)</f>
        <v>#N/A</v>
      </c>
      <c r="GX954" s="668" t="e">
        <f>SUMIF(DS919:GK919,GX919,DS954:GK954)</f>
        <v>#N/A</v>
      </c>
      <c r="GY954" s="668" t="e">
        <f>SUMIF(DS919:GK919,GY919,DS954:GK954)</f>
        <v>#N/A</v>
      </c>
      <c r="GZ954" s="646" t="e">
        <f>SUM(GO954:GY954)-SUM(HB935:HK935)=(#REF!-SUM(#REF!))</f>
        <v>#REF!</v>
      </c>
      <c r="HM954" s="674"/>
      <c r="HN954" s="674"/>
      <c r="HO954" s="674"/>
      <c r="HP954" s="674"/>
      <c r="HQ954" s="674"/>
      <c r="HR954" s="674"/>
      <c r="HS954" s="674"/>
      <c r="HT954" s="674"/>
      <c r="HU954" s="674"/>
      <c r="HV954" s="674"/>
      <c r="HW954" s="674"/>
      <c r="HX954" s="674"/>
      <c r="HY954" s="674"/>
      <c r="HZ954" s="674"/>
    </row>
    <row r="955" spans="1:234" s="643" customFormat="1" x14ac:dyDescent="0.25">
      <c r="B955" s="644"/>
      <c r="C955" s="644"/>
      <c r="D955" s="644"/>
      <c r="E955" s="678"/>
      <c r="F955" s="670"/>
      <c r="G955" s="644"/>
      <c r="H955" s="644"/>
      <c r="I955" s="644"/>
      <c r="J955" s="644"/>
      <c r="K955" s="644"/>
      <c r="L955" s="644"/>
      <c r="M955" s="674"/>
      <c r="N955" s="588" t="str">
        <f>K950</f>
        <v>Stock (end)</v>
      </c>
      <c r="O955" s="917" t="s">
        <v>1692</v>
      </c>
      <c r="P955" s="917"/>
      <c r="Q955" s="917"/>
      <c r="R955" s="674"/>
      <c r="DR955" s="749">
        <v>2027</v>
      </c>
      <c r="DS955" s="665" t="e">
        <f t="shared" ref="DS955:GD958" si="3932">DS924-DS936</f>
        <v>#REF!</v>
      </c>
      <c r="DT955" s="665" t="e">
        <f t="shared" si="3932"/>
        <v>#N/A</v>
      </c>
      <c r="DU955" s="665" t="e">
        <f t="shared" si="3932"/>
        <v>#N/A</v>
      </c>
      <c r="DV955" s="665" t="e">
        <f t="shared" si="3932"/>
        <v>#N/A</v>
      </c>
      <c r="DW955" s="665" t="e">
        <f t="shared" si="3932"/>
        <v>#N/A</v>
      </c>
      <c r="DX955" s="665" t="e">
        <f t="shared" si="3932"/>
        <v>#N/A</v>
      </c>
      <c r="DY955" s="665" t="e">
        <f t="shared" si="3932"/>
        <v>#N/A</v>
      </c>
      <c r="DZ955" s="665" t="e">
        <f t="shared" si="3932"/>
        <v>#N/A</v>
      </c>
      <c r="EA955" s="665" t="e">
        <f t="shared" si="3932"/>
        <v>#N/A</v>
      </c>
      <c r="EB955" s="665" t="e">
        <f t="shared" si="3932"/>
        <v>#N/A</v>
      </c>
      <c r="EC955" s="665" t="e">
        <f t="shared" si="3932"/>
        <v>#N/A</v>
      </c>
      <c r="ED955" s="665" t="e">
        <f t="shared" si="3932"/>
        <v>#N/A</v>
      </c>
      <c r="EE955" s="665" t="e">
        <f t="shared" si="3932"/>
        <v>#N/A</v>
      </c>
      <c r="EF955" s="665" t="e">
        <f t="shared" si="3932"/>
        <v>#N/A</v>
      </c>
      <c r="EG955" s="665" t="e">
        <f t="shared" si="3932"/>
        <v>#N/A</v>
      </c>
      <c r="EH955" s="665" t="e">
        <f t="shared" si="3932"/>
        <v>#N/A</v>
      </c>
      <c r="EI955" s="665" t="e">
        <f t="shared" si="3932"/>
        <v>#N/A</v>
      </c>
      <c r="EJ955" s="665" t="e">
        <f t="shared" si="3932"/>
        <v>#N/A</v>
      </c>
      <c r="EK955" s="665" t="e">
        <f t="shared" si="3932"/>
        <v>#N/A</v>
      </c>
      <c r="EL955" s="665" t="e">
        <f t="shared" si="3932"/>
        <v>#N/A</v>
      </c>
      <c r="EM955" s="665" t="e">
        <f t="shared" si="3932"/>
        <v>#N/A</v>
      </c>
      <c r="EN955" s="665" t="e">
        <f t="shared" si="3932"/>
        <v>#N/A</v>
      </c>
      <c r="EO955" s="665" t="e">
        <f t="shared" si="3932"/>
        <v>#N/A</v>
      </c>
      <c r="EP955" s="665" t="e">
        <f t="shared" si="3932"/>
        <v>#N/A</v>
      </c>
      <c r="EQ955" s="665" t="e">
        <f t="shared" si="3932"/>
        <v>#N/A</v>
      </c>
      <c r="ER955" s="665" t="e">
        <f t="shared" si="3932"/>
        <v>#N/A</v>
      </c>
      <c r="ES955" s="665" t="e">
        <f t="shared" si="3932"/>
        <v>#N/A</v>
      </c>
      <c r="ET955" s="665" t="e">
        <f t="shared" si="3932"/>
        <v>#N/A</v>
      </c>
      <c r="EU955" s="665" t="e">
        <f t="shared" si="3932"/>
        <v>#N/A</v>
      </c>
      <c r="EV955" s="665" t="e">
        <f t="shared" si="3932"/>
        <v>#N/A</v>
      </c>
      <c r="EW955" s="665" t="e">
        <f t="shared" si="3932"/>
        <v>#N/A</v>
      </c>
      <c r="EX955" s="665" t="e">
        <f t="shared" si="3932"/>
        <v>#N/A</v>
      </c>
      <c r="EY955" s="665" t="e">
        <f t="shared" si="3932"/>
        <v>#N/A</v>
      </c>
      <c r="EZ955" s="665" t="e">
        <f t="shared" si="3932"/>
        <v>#N/A</v>
      </c>
      <c r="FA955" s="665" t="e">
        <f t="shared" si="3932"/>
        <v>#N/A</v>
      </c>
      <c r="FB955" s="665" t="e">
        <f t="shared" si="3932"/>
        <v>#N/A</v>
      </c>
      <c r="FC955" s="665" t="e">
        <f t="shared" si="3932"/>
        <v>#N/A</v>
      </c>
      <c r="FD955" s="665" t="e">
        <f t="shared" si="3932"/>
        <v>#N/A</v>
      </c>
      <c r="FE955" s="665" t="e">
        <f t="shared" si="3932"/>
        <v>#N/A</v>
      </c>
      <c r="FF955" s="665" t="e">
        <f t="shared" si="3932"/>
        <v>#N/A</v>
      </c>
      <c r="FG955" s="665" t="e">
        <f t="shared" si="3932"/>
        <v>#N/A</v>
      </c>
      <c r="FH955" s="665" t="e">
        <f t="shared" si="3932"/>
        <v>#N/A</v>
      </c>
      <c r="FI955" s="665" t="e">
        <f t="shared" si="3932"/>
        <v>#N/A</v>
      </c>
      <c r="FJ955" s="665" t="e">
        <f t="shared" si="3932"/>
        <v>#N/A</v>
      </c>
      <c r="FK955" s="665" t="e">
        <f t="shared" si="3932"/>
        <v>#N/A</v>
      </c>
      <c r="FL955" s="665" t="e">
        <f t="shared" si="3932"/>
        <v>#N/A</v>
      </c>
      <c r="FM955" s="665" t="e">
        <f t="shared" si="3932"/>
        <v>#N/A</v>
      </c>
      <c r="FN955" s="665" t="e">
        <f t="shared" si="3932"/>
        <v>#N/A</v>
      </c>
      <c r="FO955" s="665" t="e">
        <f t="shared" si="3932"/>
        <v>#N/A</v>
      </c>
      <c r="FP955" s="665" t="e">
        <f t="shared" si="3932"/>
        <v>#N/A</v>
      </c>
      <c r="FQ955" s="665" t="e">
        <f t="shared" si="3932"/>
        <v>#N/A</v>
      </c>
      <c r="FR955" s="665" t="e">
        <f t="shared" si="3932"/>
        <v>#N/A</v>
      </c>
      <c r="FS955" s="665" t="e">
        <f t="shared" si="3932"/>
        <v>#N/A</v>
      </c>
      <c r="FT955" s="665" t="e">
        <f t="shared" si="3932"/>
        <v>#N/A</v>
      </c>
      <c r="FU955" s="665" t="e">
        <f t="shared" si="3932"/>
        <v>#N/A</v>
      </c>
      <c r="FV955" s="665" t="e">
        <f t="shared" si="3932"/>
        <v>#N/A</v>
      </c>
      <c r="FW955" s="665" t="e">
        <f t="shared" si="3932"/>
        <v>#N/A</v>
      </c>
      <c r="FX955" s="665" t="e">
        <f t="shared" si="3932"/>
        <v>#N/A</v>
      </c>
      <c r="FY955" s="665" t="e">
        <f t="shared" si="3932"/>
        <v>#N/A</v>
      </c>
      <c r="FZ955" s="665" t="e">
        <f t="shared" si="3932"/>
        <v>#N/A</v>
      </c>
      <c r="GA955" s="665" t="e">
        <f t="shared" si="3932"/>
        <v>#N/A</v>
      </c>
      <c r="GB955" s="665" t="e">
        <f t="shared" si="3932"/>
        <v>#N/A</v>
      </c>
      <c r="GC955" s="665" t="e">
        <f t="shared" si="3932"/>
        <v>#N/A</v>
      </c>
      <c r="GD955" s="665" t="e">
        <f t="shared" si="3932"/>
        <v>#N/A</v>
      </c>
      <c r="GE955" s="665" t="e">
        <f t="shared" ref="GE955:GK955" si="3933">GE924-GE936</f>
        <v>#N/A</v>
      </c>
      <c r="GF955" s="665" t="e">
        <f t="shared" si="3933"/>
        <v>#N/A</v>
      </c>
      <c r="GG955" s="665" t="e">
        <f t="shared" si="3933"/>
        <v>#N/A</v>
      </c>
      <c r="GH955" s="665" t="e">
        <f t="shared" si="3933"/>
        <v>#N/A</v>
      </c>
      <c r="GI955" s="665" t="e">
        <f t="shared" si="3933"/>
        <v>#N/A</v>
      </c>
      <c r="GJ955" s="665" t="e">
        <f t="shared" si="3933"/>
        <v>#N/A</v>
      </c>
      <c r="GK955" s="665" t="e">
        <f t="shared" si="3933"/>
        <v>#N/A</v>
      </c>
      <c r="GL955" s="665" t="e">
        <f>SUM(DS955:GK955)+SUM(#REF!)-SUM(HB936:HK936)=#REF!</f>
        <v>#REF!</v>
      </c>
      <c r="GN955" s="749">
        <v>2027</v>
      </c>
      <c r="GO955" s="664" t="e">
        <f>SUMIF(DS919:GK919,GO919,DS955:GK955)</f>
        <v>#REF!</v>
      </c>
      <c r="GP955" s="668" t="e">
        <f>SUMIF(DS919:GK919,GP919,DS955:GK955)</f>
        <v>#N/A</v>
      </c>
      <c r="GQ955" s="668" t="e">
        <f>SUMIF(DS919:GK919,GQ919,DS955:GK955)</f>
        <v>#N/A</v>
      </c>
      <c r="GR955" s="668" t="e">
        <f>SUMIF(DS919:GK919,GR919,DS955:GK955)</f>
        <v>#N/A</v>
      </c>
      <c r="GS955" s="668" t="e">
        <f>SUMIF(DS919:GK919,GS919,DS955:GK955)</f>
        <v>#N/A</v>
      </c>
      <c r="GT955" s="668" t="e">
        <f>SUMIF(DS919:GK919,GT919,DS955:GK955)</f>
        <v>#N/A</v>
      </c>
      <c r="GU955" s="668" t="e">
        <f>SUMIF(DS919:GK919,GU919,DS955:GK955)</f>
        <v>#N/A</v>
      </c>
      <c r="GV955" s="668" t="e">
        <f>SUMIF(DS919:GK919,GV919,DS955:GK955)</f>
        <v>#N/A</v>
      </c>
      <c r="GW955" s="668" t="e">
        <f>SUMIF(DS919:GK919,GW919,DS955:GK955)</f>
        <v>#N/A</v>
      </c>
      <c r="GX955" s="668" t="e">
        <f>SUMIF(DS919:GK919,GX919,DS955:GK955)</f>
        <v>#N/A</v>
      </c>
      <c r="GY955" s="668" t="e">
        <f>SUMIF(DS919:GK919,GY919,DS955:GK955)</f>
        <v>#N/A</v>
      </c>
      <c r="GZ955" s="646" t="e">
        <f>SUM(GO955:GY955)-SUM(HB936:HK936)=(#REF!-SUM(#REF!))</f>
        <v>#REF!</v>
      </c>
      <c r="HM955" s="674"/>
      <c r="HN955" s="674"/>
      <c r="HO955" s="674"/>
      <c r="HP955" s="674"/>
      <c r="HQ955" s="674"/>
      <c r="HR955" s="674"/>
      <c r="HS955" s="674"/>
      <c r="HT955" s="674"/>
      <c r="HU955" s="674"/>
      <c r="HV955" s="674"/>
      <c r="HW955" s="674"/>
      <c r="HX955" s="674"/>
      <c r="HY955" s="674"/>
      <c r="HZ955" s="674"/>
    </row>
    <row r="956" spans="1:234" s="643" customFormat="1" x14ac:dyDescent="0.25">
      <c r="B956" s="644"/>
      <c r="C956" s="644"/>
      <c r="D956" s="644"/>
      <c r="E956" s="678"/>
      <c r="F956" s="670"/>
      <c r="G956" s="644"/>
      <c r="H956" s="644"/>
      <c r="I956" s="644"/>
      <c r="J956" s="644"/>
      <c r="K956" s="644"/>
      <c r="L956" s="644"/>
      <c r="M956" s="674"/>
      <c r="N956" s="589" t="str">
        <f>L950</f>
        <v>Export</v>
      </c>
      <c r="O956" s="919" t="s">
        <v>1689</v>
      </c>
      <c r="P956" s="919"/>
      <c r="Q956" s="919"/>
      <c r="R956" s="674"/>
      <c r="DR956" s="749">
        <v>2028</v>
      </c>
      <c r="DS956" s="665" t="e">
        <f t="shared" si="3932"/>
        <v>#REF!</v>
      </c>
      <c r="DT956" s="665" t="e">
        <f t="shared" si="3932"/>
        <v>#N/A</v>
      </c>
      <c r="DU956" s="665" t="e">
        <f t="shared" si="3932"/>
        <v>#N/A</v>
      </c>
      <c r="DV956" s="665" t="e">
        <f t="shared" si="3932"/>
        <v>#N/A</v>
      </c>
      <c r="DW956" s="665" t="e">
        <f t="shared" si="3932"/>
        <v>#N/A</v>
      </c>
      <c r="DX956" s="665" t="e">
        <f t="shared" si="3932"/>
        <v>#N/A</v>
      </c>
      <c r="DY956" s="665" t="e">
        <f t="shared" si="3932"/>
        <v>#N/A</v>
      </c>
      <c r="DZ956" s="665" t="e">
        <f t="shared" si="3932"/>
        <v>#N/A</v>
      </c>
      <c r="EA956" s="665" t="e">
        <f t="shared" si="3932"/>
        <v>#N/A</v>
      </c>
      <c r="EB956" s="665" t="e">
        <f t="shared" si="3932"/>
        <v>#N/A</v>
      </c>
      <c r="EC956" s="665" t="e">
        <f t="shared" si="3932"/>
        <v>#N/A</v>
      </c>
      <c r="ED956" s="665" t="e">
        <f t="shared" si="3932"/>
        <v>#N/A</v>
      </c>
      <c r="EE956" s="665" t="e">
        <f t="shared" si="3932"/>
        <v>#N/A</v>
      </c>
      <c r="EF956" s="665" t="e">
        <f t="shared" si="3932"/>
        <v>#N/A</v>
      </c>
      <c r="EG956" s="665" t="e">
        <f t="shared" si="3932"/>
        <v>#N/A</v>
      </c>
      <c r="EH956" s="665" t="e">
        <f t="shared" si="3932"/>
        <v>#N/A</v>
      </c>
      <c r="EI956" s="665" t="e">
        <f t="shared" si="3932"/>
        <v>#N/A</v>
      </c>
      <c r="EJ956" s="665" t="e">
        <f t="shared" si="3932"/>
        <v>#N/A</v>
      </c>
      <c r="EK956" s="665" t="e">
        <f t="shared" si="3932"/>
        <v>#N/A</v>
      </c>
      <c r="EL956" s="665" t="e">
        <f t="shared" si="3932"/>
        <v>#N/A</v>
      </c>
      <c r="EM956" s="665" t="e">
        <f t="shared" si="3932"/>
        <v>#N/A</v>
      </c>
      <c r="EN956" s="665" t="e">
        <f t="shared" si="3932"/>
        <v>#N/A</v>
      </c>
      <c r="EO956" s="665" t="e">
        <f t="shared" si="3932"/>
        <v>#N/A</v>
      </c>
      <c r="EP956" s="665" t="e">
        <f t="shared" si="3932"/>
        <v>#N/A</v>
      </c>
      <c r="EQ956" s="665" t="e">
        <f t="shared" si="3932"/>
        <v>#N/A</v>
      </c>
      <c r="ER956" s="665" t="e">
        <f t="shared" si="3932"/>
        <v>#N/A</v>
      </c>
      <c r="ES956" s="665" t="e">
        <f t="shared" si="3932"/>
        <v>#N/A</v>
      </c>
      <c r="ET956" s="665" t="e">
        <f t="shared" si="3932"/>
        <v>#N/A</v>
      </c>
      <c r="EU956" s="665" t="e">
        <f t="shared" si="3932"/>
        <v>#N/A</v>
      </c>
      <c r="EV956" s="665" t="e">
        <f t="shared" si="3932"/>
        <v>#N/A</v>
      </c>
      <c r="EW956" s="665" t="e">
        <f t="shared" si="3932"/>
        <v>#N/A</v>
      </c>
      <c r="EX956" s="665" t="e">
        <f t="shared" si="3932"/>
        <v>#N/A</v>
      </c>
      <c r="EY956" s="665" t="e">
        <f t="shared" si="3932"/>
        <v>#N/A</v>
      </c>
      <c r="EZ956" s="665" t="e">
        <f t="shared" si="3932"/>
        <v>#N/A</v>
      </c>
      <c r="FA956" s="665" t="e">
        <f t="shared" si="3932"/>
        <v>#N/A</v>
      </c>
      <c r="FB956" s="665" t="e">
        <f t="shared" si="3932"/>
        <v>#N/A</v>
      </c>
      <c r="FC956" s="665" t="e">
        <f t="shared" si="3932"/>
        <v>#N/A</v>
      </c>
      <c r="FD956" s="665" t="e">
        <f t="shared" si="3932"/>
        <v>#N/A</v>
      </c>
      <c r="FE956" s="665" t="e">
        <f t="shared" si="3932"/>
        <v>#N/A</v>
      </c>
      <c r="FF956" s="665" t="e">
        <f t="shared" si="3932"/>
        <v>#N/A</v>
      </c>
      <c r="FG956" s="665" t="e">
        <f t="shared" si="3932"/>
        <v>#N/A</v>
      </c>
      <c r="FH956" s="665" t="e">
        <f t="shared" si="3932"/>
        <v>#N/A</v>
      </c>
      <c r="FI956" s="665" t="e">
        <f t="shared" si="3932"/>
        <v>#N/A</v>
      </c>
      <c r="FJ956" s="665" t="e">
        <f t="shared" si="3932"/>
        <v>#N/A</v>
      </c>
      <c r="FK956" s="665" t="e">
        <f t="shared" si="3932"/>
        <v>#N/A</v>
      </c>
      <c r="FL956" s="665" t="e">
        <f t="shared" si="3932"/>
        <v>#N/A</v>
      </c>
      <c r="FM956" s="665" t="e">
        <f t="shared" si="3932"/>
        <v>#N/A</v>
      </c>
      <c r="FN956" s="665" t="e">
        <f t="shared" si="3932"/>
        <v>#N/A</v>
      </c>
      <c r="FO956" s="665" t="e">
        <f t="shared" si="3932"/>
        <v>#N/A</v>
      </c>
      <c r="FP956" s="665" t="e">
        <f t="shared" si="3932"/>
        <v>#N/A</v>
      </c>
      <c r="FQ956" s="665" t="e">
        <f t="shared" si="3932"/>
        <v>#N/A</v>
      </c>
      <c r="FR956" s="665" t="e">
        <f t="shared" si="3932"/>
        <v>#N/A</v>
      </c>
      <c r="FS956" s="665" t="e">
        <f t="shared" si="3932"/>
        <v>#N/A</v>
      </c>
      <c r="FT956" s="665" t="e">
        <f t="shared" si="3932"/>
        <v>#N/A</v>
      </c>
      <c r="FU956" s="665" t="e">
        <f t="shared" si="3932"/>
        <v>#N/A</v>
      </c>
      <c r="FV956" s="665" t="e">
        <f t="shared" si="3932"/>
        <v>#N/A</v>
      </c>
      <c r="FW956" s="665" t="e">
        <f t="shared" si="3932"/>
        <v>#N/A</v>
      </c>
      <c r="FX956" s="665" t="e">
        <f t="shared" si="3932"/>
        <v>#N/A</v>
      </c>
      <c r="FY956" s="665" t="e">
        <f t="shared" si="3932"/>
        <v>#N/A</v>
      </c>
      <c r="FZ956" s="665" t="e">
        <f t="shared" si="3932"/>
        <v>#N/A</v>
      </c>
      <c r="GA956" s="665" t="e">
        <f t="shared" si="3932"/>
        <v>#N/A</v>
      </c>
      <c r="GB956" s="665" t="e">
        <f t="shared" si="3932"/>
        <v>#N/A</v>
      </c>
      <c r="GC956" s="665" t="e">
        <f t="shared" si="3932"/>
        <v>#N/A</v>
      </c>
      <c r="GD956" s="665" t="e">
        <f t="shared" si="3932"/>
        <v>#N/A</v>
      </c>
      <c r="GE956" s="665" t="e">
        <f t="shared" ref="GE956:GK956" si="3934">GE925-GE937</f>
        <v>#N/A</v>
      </c>
      <c r="GF956" s="665" t="e">
        <f t="shared" si="3934"/>
        <v>#N/A</v>
      </c>
      <c r="GG956" s="665" t="e">
        <f t="shared" si="3934"/>
        <v>#N/A</v>
      </c>
      <c r="GH956" s="665" t="e">
        <f t="shared" si="3934"/>
        <v>#N/A</v>
      </c>
      <c r="GI956" s="665" t="e">
        <f t="shared" si="3934"/>
        <v>#N/A</v>
      </c>
      <c r="GJ956" s="665" t="e">
        <f t="shared" si="3934"/>
        <v>#N/A</v>
      </c>
      <c r="GK956" s="665" t="e">
        <f t="shared" si="3934"/>
        <v>#N/A</v>
      </c>
      <c r="GL956" s="665" t="e">
        <f>SUM(DS956:GK956)+SUM(#REF!)-SUM(HB937:HK937)=#REF!</f>
        <v>#REF!</v>
      </c>
      <c r="GN956" s="749">
        <v>2028</v>
      </c>
      <c r="GO956" s="664" t="e">
        <f>SUMIF(DS919:GK919,GO919,DS956:GK956)</f>
        <v>#REF!</v>
      </c>
      <c r="GP956" s="668" t="e">
        <f>SUMIF(DS919:GK919,GP919,DS956:GK956)</f>
        <v>#N/A</v>
      </c>
      <c r="GQ956" s="668" t="e">
        <f>SUMIF(DS919:GK919,GQ919,DS956:GK956)</f>
        <v>#N/A</v>
      </c>
      <c r="GR956" s="668" t="e">
        <f>SUMIF(DS919:GK919,GR919,DS956:GK956)</f>
        <v>#N/A</v>
      </c>
      <c r="GS956" s="668" t="e">
        <f>SUMIF(DS919:GK919,GS919,DS956:GK956)</f>
        <v>#N/A</v>
      </c>
      <c r="GT956" s="668" t="e">
        <f>SUMIF(DS919:GK919,GT919,DS956:GK956)</f>
        <v>#N/A</v>
      </c>
      <c r="GU956" s="668" t="e">
        <f>SUMIF(DS919:GK919,GU919,DS956:GK956)</f>
        <v>#N/A</v>
      </c>
      <c r="GV956" s="668" t="e">
        <f>SUMIF(DS919:GK919,GV919,DS956:GK956)</f>
        <v>#N/A</v>
      </c>
      <c r="GW956" s="668" t="e">
        <f>SUMIF(DS919:GK919,GW919,DS956:GK956)</f>
        <v>#N/A</v>
      </c>
      <c r="GX956" s="668" t="e">
        <f>SUMIF(DS919:GK919,GX919,DS956:GK956)</f>
        <v>#N/A</v>
      </c>
      <c r="GY956" s="668" t="e">
        <f>SUMIF(DS919:GK919,GY919,DS956:GK956)</f>
        <v>#N/A</v>
      </c>
      <c r="GZ956" s="646" t="e">
        <f>SUM(GO956:GY956)-SUM(HB937:HK937)=(#REF!-SUM(#REF!))</f>
        <v>#REF!</v>
      </c>
      <c r="HM956" s="674"/>
      <c r="HN956" s="674"/>
      <c r="HO956" s="674"/>
      <c r="HP956" s="674"/>
      <c r="HQ956" s="674"/>
      <c r="HR956" s="674"/>
      <c r="HS956" s="674"/>
      <c r="HT956" s="674"/>
      <c r="HU956" s="674"/>
      <c r="HV956" s="674"/>
      <c r="HW956" s="674"/>
      <c r="HX956" s="674"/>
      <c r="HY956" s="674"/>
      <c r="HZ956" s="674"/>
    </row>
    <row r="957" spans="1:234" s="643" customFormat="1" x14ac:dyDescent="0.25">
      <c r="B957" s="644"/>
      <c r="C957" s="644"/>
      <c r="D957" s="644"/>
      <c r="E957" s="678"/>
      <c r="F957" s="670"/>
      <c r="G957" s="644"/>
      <c r="H957" s="644"/>
      <c r="I957" s="644"/>
      <c r="J957" s="644"/>
      <c r="K957" s="644"/>
      <c r="L957" s="644"/>
      <c r="M957" s="674"/>
      <c r="N957" s="674"/>
      <c r="O957" s="919"/>
      <c r="P957" s="919"/>
      <c r="Q957" s="919"/>
      <c r="R957" s="674"/>
      <c r="DR957" s="749">
        <v>2029</v>
      </c>
      <c r="DS957" s="665" t="e">
        <f t="shared" si="3932"/>
        <v>#REF!</v>
      </c>
      <c r="DT957" s="665" t="e">
        <f t="shared" si="3932"/>
        <v>#N/A</v>
      </c>
      <c r="DU957" s="665" t="e">
        <f t="shared" si="3932"/>
        <v>#N/A</v>
      </c>
      <c r="DV957" s="665" t="e">
        <f t="shared" si="3932"/>
        <v>#N/A</v>
      </c>
      <c r="DW957" s="665" t="e">
        <f t="shared" si="3932"/>
        <v>#N/A</v>
      </c>
      <c r="DX957" s="665" t="e">
        <f t="shared" si="3932"/>
        <v>#N/A</v>
      </c>
      <c r="DY957" s="665" t="e">
        <f t="shared" si="3932"/>
        <v>#N/A</v>
      </c>
      <c r="DZ957" s="665" t="e">
        <f t="shared" si="3932"/>
        <v>#N/A</v>
      </c>
      <c r="EA957" s="665" t="e">
        <f t="shared" si="3932"/>
        <v>#N/A</v>
      </c>
      <c r="EB957" s="665" t="e">
        <f t="shared" si="3932"/>
        <v>#N/A</v>
      </c>
      <c r="EC957" s="665" t="e">
        <f t="shared" si="3932"/>
        <v>#N/A</v>
      </c>
      <c r="ED957" s="665" t="e">
        <f t="shared" si="3932"/>
        <v>#N/A</v>
      </c>
      <c r="EE957" s="665" t="e">
        <f t="shared" si="3932"/>
        <v>#N/A</v>
      </c>
      <c r="EF957" s="665" t="e">
        <f t="shared" si="3932"/>
        <v>#N/A</v>
      </c>
      <c r="EG957" s="665" t="e">
        <f t="shared" si="3932"/>
        <v>#N/A</v>
      </c>
      <c r="EH957" s="665" t="e">
        <f t="shared" si="3932"/>
        <v>#N/A</v>
      </c>
      <c r="EI957" s="665" t="e">
        <f t="shared" si="3932"/>
        <v>#N/A</v>
      </c>
      <c r="EJ957" s="665" t="e">
        <f t="shared" si="3932"/>
        <v>#N/A</v>
      </c>
      <c r="EK957" s="665" t="e">
        <f t="shared" si="3932"/>
        <v>#N/A</v>
      </c>
      <c r="EL957" s="665" t="e">
        <f t="shared" si="3932"/>
        <v>#N/A</v>
      </c>
      <c r="EM957" s="665" t="e">
        <f t="shared" si="3932"/>
        <v>#N/A</v>
      </c>
      <c r="EN957" s="665" t="e">
        <f t="shared" si="3932"/>
        <v>#N/A</v>
      </c>
      <c r="EO957" s="665" t="e">
        <f t="shared" si="3932"/>
        <v>#N/A</v>
      </c>
      <c r="EP957" s="665" t="e">
        <f t="shared" si="3932"/>
        <v>#N/A</v>
      </c>
      <c r="EQ957" s="665" t="e">
        <f t="shared" si="3932"/>
        <v>#N/A</v>
      </c>
      <c r="ER957" s="665" t="e">
        <f t="shared" si="3932"/>
        <v>#N/A</v>
      </c>
      <c r="ES957" s="665" t="e">
        <f t="shared" si="3932"/>
        <v>#N/A</v>
      </c>
      <c r="ET957" s="665" t="e">
        <f t="shared" si="3932"/>
        <v>#N/A</v>
      </c>
      <c r="EU957" s="665" t="e">
        <f t="shared" si="3932"/>
        <v>#N/A</v>
      </c>
      <c r="EV957" s="665" t="e">
        <f t="shared" si="3932"/>
        <v>#N/A</v>
      </c>
      <c r="EW957" s="665" t="e">
        <f t="shared" si="3932"/>
        <v>#N/A</v>
      </c>
      <c r="EX957" s="665" t="e">
        <f t="shared" si="3932"/>
        <v>#N/A</v>
      </c>
      <c r="EY957" s="665" t="e">
        <f t="shared" si="3932"/>
        <v>#N/A</v>
      </c>
      <c r="EZ957" s="665" t="e">
        <f t="shared" si="3932"/>
        <v>#N/A</v>
      </c>
      <c r="FA957" s="665" t="e">
        <f t="shared" si="3932"/>
        <v>#N/A</v>
      </c>
      <c r="FB957" s="665" t="e">
        <f t="shared" si="3932"/>
        <v>#N/A</v>
      </c>
      <c r="FC957" s="665" t="e">
        <f t="shared" si="3932"/>
        <v>#N/A</v>
      </c>
      <c r="FD957" s="665" t="e">
        <f t="shared" si="3932"/>
        <v>#N/A</v>
      </c>
      <c r="FE957" s="665" t="e">
        <f t="shared" si="3932"/>
        <v>#N/A</v>
      </c>
      <c r="FF957" s="665" t="e">
        <f t="shared" si="3932"/>
        <v>#N/A</v>
      </c>
      <c r="FG957" s="665" t="e">
        <f t="shared" si="3932"/>
        <v>#N/A</v>
      </c>
      <c r="FH957" s="665" t="e">
        <f t="shared" si="3932"/>
        <v>#N/A</v>
      </c>
      <c r="FI957" s="665" t="e">
        <f t="shared" si="3932"/>
        <v>#N/A</v>
      </c>
      <c r="FJ957" s="665" t="e">
        <f t="shared" si="3932"/>
        <v>#N/A</v>
      </c>
      <c r="FK957" s="665" t="e">
        <f t="shared" si="3932"/>
        <v>#N/A</v>
      </c>
      <c r="FL957" s="665" t="e">
        <f t="shared" si="3932"/>
        <v>#N/A</v>
      </c>
      <c r="FM957" s="665" t="e">
        <f t="shared" si="3932"/>
        <v>#N/A</v>
      </c>
      <c r="FN957" s="665" t="e">
        <f t="shared" si="3932"/>
        <v>#N/A</v>
      </c>
      <c r="FO957" s="665" t="e">
        <f t="shared" si="3932"/>
        <v>#N/A</v>
      </c>
      <c r="FP957" s="665" t="e">
        <f t="shared" si="3932"/>
        <v>#N/A</v>
      </c>
      <c r="FQ957" s="665" t="e">
        <f t="shared" si="3932"/>
        <v>#N/A</v>
      </c>
      <c r="FR957" s="665" t="e">
        <f t="shared" si="3932"/>
        <v>#N/A</v>
      </c>
      <c r="FS957" s="665" t="e">
        <f t="shared" si="3932"/>
        <v>#N/A</v>
      </c>
      <c r="FT957" s="665" t="e">
        <f t="shared" si="3932"/>
        <v>#N/A</v>
      </c>
      <c r="FU957" s="665" t="e">
        <f t="shared" si="3932"/>
        <v>#N/A</v>
      </c>
      <c r="FV957" s="665" t="e">
        <f t="shared" si="3932"/>
        <v>#N/A</v>
      </c>
      <c r="FW957" s="665" t="e">
        <f t="shared" si="3932"/>
        <v>#N/A</v>
      </c>
      <c r="FX957" s="665" t="e">
        <f t="shared" si="3932"/>
        <v>#N/A</v>
      </c>
      <c r="FY957" s="665" t="e">
        <f t="shared" si="3932"/>
        <v>#N/A</v>
      </c>
      <c r="FZ957" s="665" t="e">
        <f t="shared" si="3932"/>
        <v>#N/A</v>
      </c>
      <c r="GA957" s="665" t="e">
        <f t="shared" si="3932"/>
        <v>#N/A</v>
      </c>
      <c r="GB957" s="665" t="e">
        <f t="shared" si="3932"/>
        <v>#N/A</v>
      </c>
      <c r="GC957" s="665" t="e">
        <f t="shared" si="3932"/>
        <v>#N/A</v>
      </c>
      <c r="GD957" s="665" t="e">
        <f t="shared" si="3932"/>
        <v>#N/A</v>
      </c>
      <c r="GE957" s="665" t="e">
        <f t="shared" ref="GE957:GK957" si="3935">GE926-GE938</f>
        <v>#N/A</v>
      </c>
      <c r="GF957" s="665" t="e">
        <f t="shared" si="3935"/>
        <v>#N/A</v>
      </c>
      <c r="GG957" s="665" t="e">
        <f t="shared" si="3935"/>
        <v>#N/A</v>
      </c>
      <c r="GH957" s="665" t="e">
        <f t="shared" si="3935"/>
        <v>#N/A</v>
      </c>
      <c r="GI957" s="665" t="e">
        <f t="shared" si="3935"/>
        <v>#N/A</v>
      </c>
      <c r="GJ957" s="665" t="e">
        <f t="shared" si="3935"/>
        <v>#N/A</v>
      </c>
      <c r="GK957" s="665" t="e">
        <f t="shared" si="3935"/>
        <v>#N/A</v>
      </c>
      <c r="GL957" s="665" t="e">
        <f>SUM(DS957:GK957)+SUM(#REF!)-SUM(HB938:HK938)=#REF!</f>
        <v>#REF!</v>
      </c>
      <c r="GN957" s="749">
        <v>2029</v>
      </c>
      <c r="GO957" s="664" t="e">
        <f>SUMIF(DS919:GK919,GO919,DS957:GK957)</f>
        <v>#REF!</v>
      </c>
      <c r="GP957" s="668" t="e">
        <f>SUMIF(DS919:GK919,GP919,DS957:GK957)</f>
        <v>#N/A</v>
      </c>
      <c r="GQ957" s="668" t="e">
        <f>SUMIF(DS919:GK919,GQ919,DS957:GK957)</f>
        <v>#N/A</v>
      </c>
      <c r="GR957" s="668" t="e">
        <f>SUMIF(DS919:GK919,GR919,DS957:GK957)</f>
        <v>#N/A</v>
      </c>
      <c r="GS957" s="668" t="e">
        <f>SUMIF(DS919:GK919,GS919,DS957:GK957)</f>
        <v>#N/A</v>
      </c>
      <c r="GT957" s="668" t="e">
        <f>SUMIF(DS919:GK919,GT919,DS957:GK957)</f>
        <v>#N/A</v>
      </c>
      <c r="GU957" s="668" t="e">
        <f>SUMIF(DS919:GK919,GU919,DS957:GK957)</f>
        <v>#N/A</v>
      </c>
      <c r="GV957" s="668" t="e">
        <f>SUMIF(DS919:GK919,GV919,DS957:GK957)</f>
        <v>#N/A</v>
      </c>
      <c r="GW957" s="668" t="e">
        <f>SUMIF(DS919:GK919,GW919,DS957:GK957)</f>
        <v>#N/A</v>
      </c>
      <c r="GX957" s="668" t="e">
        <f>SUMIF(DS919:GK919,GX919,DS957:GK957)</f>
        <v>#N/A</v>
      </c>
      <c r="GY957" s="668" t="e">
        <f>SUMIF(DS919:GK919,GY919,DS957:GK957)</f>
        <v>#N/A</v>
      </c>
      <c r="GZ957" s="646" t="e">
        <f>SUM(GO957:GY957)-SUM(HB938:HK938)=(#REF!-SUM(#REF!))</f>
        <v>#REF!</v>
      </c>
      <c r="HM957" s="674"/>
      <c r="HN957" s="674"/>
      <c r="HO957" s="674"/>
      <c r="HP957" s="674"/>
      <c r="HQ957" s="674"/>
      <c r="HR957" s="674"/>
      <c r="HS957" s="674"/>
      <c r="HT957" s="674"/>
      <c r="HU957" s="674"/>
      <c r="HV957" s="674"/>
      <c r="HW957" s="674"/>
      <c r="HX957" s="674"/>
      <c r="HY957" s="674"/>
      <c r="HZ957" s="674"/>
    </row>
    <row r="958" spans="1:234" s="643" customFormat="1" x14ac:dyDescent="0.25">
      <c r="B958" s="644"/>
      <c r="C958" s="644"/>
      <c r="D958" s="644"/>
      <c r="E958" s="678"/>
      <c r="F958" s="670"/>
      <c r="G958" s="644"/>
      <c r="H958" s="644"/>
      <c r="I958" s="644"/>
      <c r="J958" s="644"/>
      <c r="K958" s="644"/>
      <c r="L958" s="644"/>
      <c r="M958" s="674"/>
      <c r="N958" s="684"/>
      <c r="O958" s="919"/>
      <c r="P958" s="919"/>
      <c r="Q958" s="919"/>
      <c r="R958" s="674"/>
      <c r="DR958" s="749">
        <v>2030</v>
      </c>
      <c r="DS958" s="665" t="e">
        <f t="shared" si="3932"/>
        <v>#REF!</v>
      </c>
      <c r="DT958" s="665" t="e">
        <f t="shared" si="3932"/>
        <v>#N/A</v>
      </c>
      <c r="DU958" s="665" t="e">
        <f t="shared" si="3932"/>
        <v>#N/A</v>
      </c>
      <c r="DV958" s="665" t="e">
        <f t="shared" si="3932"/>
        <v>#N/A</v>
      </c>
      <c r="DW958" s="665" t="e">
        <f t="shared" si="3932"/>
        <v>#N/A</v>
      </c>
      <c r="DX958" s="665" t="e">
        <f t="shared" si="3932"/>
        <v>#N/A</v>
      </c>
      <c r="DY958" s="665" t="e">
        <f t="shared" si="3932"/>
        <v>#N/A</v>
      </c>
      <c r="DZ958" s="665" t="e">
        <f t="shared" si="3932"/>
        <v>#N/A</v>
      </c>
      <c r="EA958" s="665" t="e">
        <f t="shared" si="3932"/>
        <v>#N/A</v>
      </c>
      <c r="EB958" s="665" t="e">
        <f t="shared" si="3932"/>
        <v>#N/A</v>
      </c>
      <c r="EC958" s="665" t="e">
        <f t="shared" si="3932"/>
        <v>#N/A</v>
      </c>
      <c r="ED958" s="665" t="e">
        <f t="shared" si="3932"/>
        <v>#N/A</v>
      </c>
      <c r="EE958" s="665" t="e">
        <f t="shared" si="3932"/>
        <v>#N/A</v>
      </c>
      <c r="EF958" s="665" t="e">
        <f t="shared" si="3932"/>
        <v>#N/A</v>
      </c>
      <c r="EG958" s="665" t="e">
        <f t="shared" si="3932"/>
        <v>#N/A</v>
      </c>
      <c r="EH958" s="665" t="e">
        <f t="shared" si="3932"/>
        <v>#N/A</v>
      </c>
      <c r="EI958" s="665" t="e">
        <f t="shared" si="3932"/>
        <v>#N/A</v>
      </c>
      <c r="EJ958" s="665" t="e">
        <f t="shared" si="3932"/>
        <v>#N/A</v>
      </c>
      <c r="EK958" s="665" t="e">
        <f t="shared" si="3932"/>
        <v>#N/A</v>
      </c>
      <c r="EL958" s="665" t="e">
        <f t="shared" si="3932"/>
        <v>#N/A</v>
      </c>
      <c r="EM958" s="665" t="e">
        <f t="shared" si="3932"/>
        <v>#N/A</v>
      </c>
      <c r="EN958" s="665" t="e">
        <f t="shared" si="3932"/>
        <v>#N/A</v>
      </c>
      <c r="EO958" s="665" t="e">
        <f t="shared" si="3932"/>
        <v>#N/A</v>
      </c>
      <c r="EP958" s="665" t="e">
        <f t="shared" si="3932"/>
        <v>#N/A</v>
      </c>
      <c r="EQ958" s="665" t="e">
        <f t="shared" si="3932"/>
        <v>#N/A</v>
      </c>
      <c r="ER958" s="665" t="e">
        <f t="shared" si="3932"/>
        <v>#N/A</v>
      </c>
      <c r="ES958" s="665" t="e">
        <f t="shared" si="3932"/>
        <v>#N/A</v>
      </c>
      <c r="ET958" s="665" t="e">
        <f t="shared" si="3932"/>
        <v>#N/A</v>
      </c>
      <c r="EU958" s="665" t="e">
        <f t="shared" si="3932"/>
        <v>#N/A</v>
      </c>
      <c r="EV958" s="665" t="e">
        <f t="shared" si="3932"/>
        <v>#N/A</v>
      </c>
      <c r="EW958" s="665" t="e">
        <f t="shared" si="3932"/>
        <v>#N/A</v>
      </c>
      <c r="EX958" s="665" t="e">
        <f t="shared" si="3932"/>
        <v>#N/A</v>
      </c>
      <c r="EY958" s="665" t="e">
        <f t="shared" si="3932"/>
        <v>#N/A</v>
      </c>
      <c r="EZ958" s="665" t="e">
        <f t="shared" si="3932"/>
        <v>#N/A</v>
      </c>
      <c r="FA958" s="665" t="e">
        <f t="shared" si="3932"/>
        <v>#N/A</v>
      </c>
      <c r="FB958" s="665" t="e">
        <f t="shared" si="3932"/>
        <v>#N/A</v>
      </c>
      <c r="FC958" s="665" t="e">
        <f t="shared" si="3932"/>
        <v>#N/A</v>
      </c>
      <c r="FD958" s="665" t="e">
        <f t="shared" si="3932"/>
        <v>#N/A</v>
      </c>
      <c r="FE958" s="665" t="e">
        <f t="shared" si="3932"/>
        <v>#N/A</v>
      </c>
      <c r="FF958" s="665" t="e">
        <f t="shared" si="3932"/>
        <v>#N/A</v>
      </c>
      <c r="FG958" s="665" t="e">
        <f t="shared" si="3932"/>
        <v>#N/A</v>
      </c>
      <c r="FH958" s="665" t="e">
        <f t="shared" si="3932"/>
        <v>#N/A</v>
      </c>
      <c r="FI958" s="665" t="e">
        <f t="shared" si="3932"/>
        <v>#N/A</v>
      </c>
      <c r="FJ958" s="665" t="e">
        <f t="shared" si="3932"/>
        <v>#N/A</v>
      </c>
      <c r="FK958" s="665" t="e">
        <f t="shared" si="3932"/>
        <v>#N/A</v>
      </c>
      <c r="FL958" s="665" t="e">
        <f t="shared" si="3932"/>
        <v>#N/A</v>
      </c>
      <c r="FM958" s="665" t="e">
        <f t="shared" si="3932"/>
        <v>#N/A</v>
      </c>
      <c r="FN958" s="665" t="e">
        <f t="shared" si="3932"/>
        <v>#N/A</v>
      </c>
      <c r="FO958" s="665" t="e">
        <f t="shared" si="3932"/>
        <v>#N/A</v>
      </c>
      <c r="FP958" s="665" t="e">
        <f t="shared" si="3932"/>
        <v>#N/A</v>
      </c>
      <c r="FQ958" s="665" t="e">
        <f t="shared" si="3932"/>
        <v>#N/A</v>
      </c>
      <c r="FR958" s="665" t="e">
        <f t="shared" si="3932"/>
        <v>#N/A</v>
      </c>
      <c r="FS958" s="665" t="e">
        <f t="shared" si="3932"/>
        <v>#N/A</v>
      </c>
      <c r="FT958" s="665" t="e">
        <f t="shared" si="3932"/>
        <v>#N/A</v>
      </c>
      <c r="FU958" s="665" t="e">
        <f t="shared" si="3932"/>
        <v>#N/A</v>
      </c>
      <c r="FV958" s="665" t="e">
        <f t="shared" si="3932"/>
        <v>#N/A</v>
      </c>
      <c r="FW958" s="665" t="e">
        <f t="shared" si="3932"/>
        <v>#N/A</v>
      </c>
      <c r="FX958" s="665" t="e">
        <f t="shared" si="3932"/>
        <v>#N/A</v>
      </c>
      <c r="FY958" s="665" t="e">
        <f t="shared" si="3932"/>
        <v>#N/A</v>
      </c>
      <c r="FZ958" s="665" t="e">
        <f t="shared" si="3932"/>
        <v>#N/A</v>
      </c>
      <c r="GA958" s="665" t="e">
        <f t="shared" si="3932"/>
        <v>#N/A</v>
      </c>
      <c r="GB958" s="665" t="e">
        <f t="shared" si="3932"/>
        <v>#N/A</v>
      </c>
      <c r="GC958" s="665" t="e">
        <f t="shared" si="3932"/>
        <v>#N/A</v>
      </c>
      <c r="GD958" s="665" t="e">
        <f t="shared" ref="GD958:GK958" si="3936">GD927-GD939</f>
        <v>#N/A</v>
      </c>
      <c r="GE958" s="665" t="e">
        <f t="shared" si="3936"/>
        <v>#N/A</v>
      </c>
      <c r="GF958" s="665" t="e">
        <f t="shared" si="3936"/>
        <v>#N/A</v>
      </c>
      <c r="GG958" s="665" t="e">
        <f t="shared" si="3936"/>
        <v>#N/A</v>
      </c>
      <c r="GH958" s="665" t="e">
        <f t="shared" si="3936"/>
        <v>#N/A</v>
      </c>
      <c r="GI958" s="665" t="e">
        <f t="shared" si="3936"/>
        <v>#N/A</v>
      </c>
      <c r="GJ958" s="665" t="e">
        <f t="shared" si="3936"/>
        <v>#N/A</v>
      </c>
      <c r="GK958" s="665" t="e">
        <f t="shared" si="3936"/>
        <v>#N/A</v>
      </c>
      <c r="GL958" s="665" t="e">
        <f>SUM(DS958:GK958)+SUM(#REF!)-SUM(HB939:HK939)=#REF!</f>
        <v>#REF!</v>
      </c>
      <c r="GN958" s="749">
        <v>2030</v>
      </c>
      <c r="GO958" s="664" t="e">
        <f>SUMIF(DS919:GK919,GO919,DS958:GK958)</f>
        <v>#REF!</v>
      </c>
      <c r="GP958" s="668" t="e">
        <f>SUMIF(DS919:GK919,GP919,DS958:GK958)</f>
        <v>#N/A</v>
      </c>
      <c r="GQ958" s="668" t="e">
        <f>SUMIF(DS919:GK919,GQ919,DS958:GK958)</f>
        <v>#N/A</v>
      </c>
      <c r="GR958" s="668" t="e">
        <f>SUMIF(DS919:GK919,GR919,DS958:GK958)</f>
        <v>#N/A</v>
      </c>
      <c r="GS958" s="668" t="e">
        <f>SUMIF(DS919:GK919,GS919,DS958:GK958)</f>
        <v>#N/A</v>
      </c>
      <c r="GT958" s="668" t="e">
        <f>SUMIF(DS919:GK919,GT919,DS958:GK958)</f>
        <v>#N/A</v>
      </c>
      <c r="GU958" s="668" t="e">
        <f>SUMIF(DS919:GK919,GU919,DS958:GK958)</f>
        <v>#N/A</v>
      </c>
      <c r="GV958" s="668" t="e">
        <f>SUMIF(DS919:GK919,GV919,DS958:GK958)</f>
        <v>#N/A</v>
      </c>
      <c r="GW958" s="668" t="e">
        <f>SUMIF(DS919:GK919,GW919,DS958:GK958)</f>
        <v>#N/A</v>
      </c>
      <c r="GX958" s="668" t="e">
        <f>SUMIF(DS919:GK919,GX919,DS958:GK958)</f>
        <v>#N/A</v>
      </c>
      <c r="GY958" s="668" t="e">
        <f>SUMIF(DS919:GK919,GY919,DS958:GK958)</f>
        <v>#N/A</v>
      </c>
      <c r="GZ958" s="646" t="e">
        <f>SUM(GO958:GY958)-SUM(HB939:HK939)=(#REF!-SUM(#REF!))</f>
        <v>#REF!</v>
      </c>
      <c r="HM958" s="674"/>
      <c r="HN958" s="674"/>
      <c r="HO958" s="674"/>
      <c r="HP958" s="674"/>
      <c r="HQ958" s="674"/>
      <c r="HR958" s="674"/>
      <c r="HS958" s="674"/>
      <c r="HT958" s="674"/>
      <c r="HU958" s="674"/>
      <c r="HV958" s="674"/>
      <c r="HW958" s="674"/>
      <c r="HX958" s="674"/>
      <c r="HY958" s="674"/>
      <c r="HZ958" s="674"/>
    </row>
    <row r="959" spans="1:234" s="643" customFormat="1" x14ac:dyDescent="0.25">
      <c r="B959" s="644"/>
      <c r="C959" s="644"/>
      <c r="D959" s="644"/>
      <c r="E959" s="685"/>
      <c r="F959" s="686"/>
      <c r="G959" s="686"/>
      <c r="H959" s="686"/>
      <c r="I959" s="686"/>
      <c r="J959" s="686"/>
      <c r="K959" s="686"/>
      <c r="L959" s="686"/>
      <c r="M959" s="686"/>
      <c r="N959" s="686"/>
      <c r="O959" s="686"/>
      <c r="P959" s="686"/>
      <c r="Q959" s="686"/>
      <c r="R959" s="644"/>
      <c r="HM959" s="644"/>
      <c r="HN959" s="644"/>
      <c r="HO959" s="644"/>
      <c r="HP959" s="644"/>
      <c r="HQ959" s="644"/>
      <c r="HR959" s="644"/>
      <c r="HS959" s="644"/>
      <c r="HT959" s="644"/>
      <c r="HU959" s="644"/>
      <c r="HV959" s="644"/>
      <c r="HW959" s="644"/>
      <c r="HX959" s="644"/>
      <c r="HY959" s="644"/>
      <c r="HZ959" s="644"/>
    </row>
    <row r="960" spans="1:234" s="643" customFormat="1" ht="13.8" thickBot="1" x14ac:dyDescent="0.3">
      <c r="B960" s="3"/>
      <c r="C960" s="220"/>
      <c r="D960" s="12"/>
      <c r="E960" s="222"/>
      <c r="F960" s="11"/>
      <c r="G960" s="11"/>
      <c r="H960" s="11"/>
      <c r="I960" s="11"/>
      <c r="J960" s="11"/>
      <c r="K960" s="11"/>
      <c r="L960" s="11"/>
      <c r="M960" s="11"/>
      <c r="N960" s="11"/>
      <c r="O960" s="11"/>
      <c r="P960" s="11"/>
      <c r="Q960" s="11"/>
      <c r="R960" s="644"/>
      <c r="HM960" s="644"/>
      <c r="HN960" s="644"/>
      <c r="HO960" s="644"/>
      <c r="HP960" s="644"/>
      <c r="HQ960" s="644"/>
      <c r="HR960" s="644"/>
      <c r="HS960" s="644"/>
      <c r="HT960" s="644"/>
      <c r="HU960" s="644"/>
      <c r="HV960" s="644"/>
      <c r="HW960" s="644"/>
      <c r="HX960" s="644"/>
      <c r="HY960" s="644"/>
      <c r="HZ960" s="644"/>
    </row>
    <row r="962" spans="1:234" ht="19.2" customHeight="1" thickBot="1" x14ac:dyDescent="0.3">
      <c r="A962" s="286"/>
      <c r="B962" s="218"/>
      <c r="C962" s="218"/>
      <c r="D962" s="85"/>
      <c r="E962" s="93" t="s">
        <v>1703</v>
      </c>
      <c r="F962" s="218"/>
      <c r="G962" s="218"/>
      <c r="H962" s="218"/>
      <c r="I962" s="218"/>
      <c r="J962" s="218"/>
      <c r="K962" s="218"/>
      <c r="L962" s="218"/>
      <c r="M962" s="218"/>
      <c r="N962" s="218"/>
      <c r="O962" s="218"/>
      <c r="P962" s="218"/>
      <c r="Q962" s="218"/>
    </row>
    <row r="963" spans="1:234" ht="14.4" thickBot="1" x14ac:dyDescent="0.3">
      <c r="A963" s="290" t="str">
        <f>IF(E963="","","PRINT")</f>
        <v/>
      </c>
      <c r="B963" s="82"/>
      <c r="C963" s="225">
        <v>13</v>
      </c>
      <c r="D963" s="82"/>
      <c r="E963" s="889"/>
      <c r="F963" s="890"/>
      <c r="G963" s="890"/>
      <c r="H963" s="890"/>
      <c r="I963" s="890"/>
      <c r="J963" s="891"/>
      <c r="K963" s="689"/>
      <c r="L963" s="690"/>
      <c r="R963" s="689"/>
      <c r="HM963" s="689"/>
      <c r="HN963" s="689"/>
      <c r="HO963" s="689"/>
      <c r="HP963" s="689"/>
      <c r="HQ963" s="689"/>
      <c r="HR963" s="689"/>
      <c r="HS963" s="689"/>
      <c r="HT963" s="689"/>
      <c r="HU963" s="689"/>
      <c r="HV963" s="689"/>
      <c r="HW963" s="689"/>
      <c r="HX963" s="689"/>
      <c r="HY963" s="689"/>
      <c r="HZ963" s="689"/>
    </row>
    <row r="965" spans="1:234" ht="12.75" customHeight="1" x14ac:dyDescent="0.25">
      <c r="D965" s="4" t="s">
        <v>8</v>
      </c>
      <c r="E965" s="764" t="s">
        <v>1680</v>
      </c>
      <c r="F965" s="764"/>
      <c r="G965" s="764"/>
      <c r="H965" s="764"/>
      <c r="I965" s="764"/>
      <c r="J965" s="764"/>
      <c r="K965" s="764"/>
      <c r="L965" s="764"/>
      <c r="M965" s="764"/>
      <c r="N965" s="764"/>
      <c r="O965" s="764"/>
      <c r="P965" s="764"/>
      <c r="Q965" s="764"/>
    </row>
    <row r="966" spans="1:234" ht="12.75" customHeight="1" x14ac:dyDescent="0.25">
      <c r="D966" s="4"/>
      <c r="E966" s="892" t="s">
        <v>1825</v>
      </c>
      <c r="F966" s="892"/>
      <c r="G966" s="892"/>
      <c r="H966" s="892"/>
      <c r="I966" s="892"/>
      <c r="J966" s="892"/>
      <c r="K966" s="892"/>
      <c r="L966" s="892"/>
      <c r="M966" s="892"/>
      <c r="N966" s="892"/>
      <c r="O966" s="892"/>
      <c r="P966" s="892"/>
      <c r="Q966" s="892"/>
    </row>
    <row r="967" spans="1:234" ht="5.0999999999999996" customHeight="1" x14ac:dyDescent="0.25">
      <c r="D967" s="4"/>
      <c r="E967" s="746"/>
      <c r="F967" s="746"/>
      <c r="G967" s="746"/>
      <c r="H967" s="746"/>
      <c r="I967" s="746"/>
      <c r="J967" s="746"/>
      <c r="K967" s="746"/>
      <c r="L967" s="746"/>
      <c r="M967" s="746"/>
      <c r="N967" s="746"/>
    </row>
    <row r="968" spans="1:234" ht="49.2" customHeight="1" x14ac:dyDescent="0.25">
      <c r="E968" s="893" t="s">
        <v>1823</v>
      </c>
      <c r="F968" s="893"/>
      <c r="G968" s="893"/>
      <c r="H968" s="893" t="s">
        <v>1832</v>
      </c>
      <c r="I968" s="893"/>
      <c r="J968" s="893"/>
      <c r="K968" s="893"/>
      <c r="L968" s="893"/>
      <c r="M968" s="893"/>
      <c r="N968" s="893" t="s">
        <v>1824</v>
      </c>
      <c r="O968" s="893"/>
      <c r="P968" s="893"/>
      <c r="Q968" s="893"/>
      <c r="S968" s="644"/>
      <c r="T968" s="644"/>
      <c r="U968" s="644"/>
      <c r="V968" s="644"/>
      <c r="W968" s="644"/>
      <c r="X968" s="644"/>
      <c r="Y968" s="644"/>
      <c r="Z968" s="644"/>
      <c r="AA968" s="644"/>
      <c r="AB968" s="644"/>
      <c r="AC968" s="644"/>
      <c r="AD968" s="644"/>
      <c r="AE968" s="644"/>
      <c r="AF968" s="644"/>
      <c r="AG968" s="644"/>
      <c r="AH968" s="644"/>
      <c r="AI968" s="644"/>
      <c r="AJ968" s="644"/>
      <c r="AK968" s="644"/>
      <c r="AL968" s="644"/>
      <c r="AM968" s="644"/>
      <c r="AN968" s="644"/>
      <c r="AO968" s="644"/>
      <c r="AP968" s="644"/>
      <c r="AQ968" s="644"/>
      <c r="AR968" s="644"/>
      <c r="AS968" s="644"/>
      <c r="AT968" s="644"/>
      <c r="AU968" s="644"/>
      <c r="AV968" s="644"/>
      <c r="AW968" s="644"/>
      <c r="AX968" s="644"/>
      <c r="AY968" s="644"/>
      <c r="AZ968" s="644"/>
      <c r="BA968" s="644"/>
      <c r="BB968" s="644"/>
      <c r="BC968" s="644"/>
      <c r="BD968" s="644"/>
      <c r="BE968" s="644"/>
      <c r="BF968" s="644"/>
      <c r="BG968" s="644"/>
      <c r="BH968" s="644"/>
      <c r="BI968" s="644"/>
      <c r="BJ968" s="644"/>
      <c r="BK968" s="644"/>
      <c r="BL968" s="644"/>
      <c r="BM968" s="644"/>
      <c r="BN968" s="644"/>
      <c r="BO968" s="644"/>
      <c r="BP968" s="644"/>
      <c r="BQ968" s="644"/>
      <c r="BR968" s="644"/>
      <c r="BS968" s="644"/>
      <c r="BT968" s="644"/>
      <c r="BU968" s="644"/>
      <c r="BV968" s="644"/>
      <c r="BW968" s="644"/>
      <c r="BX968" s="644"/>
      <c r="BY968" s="644"/>
      <c r="BZ968" s="644"/>
      <c r="CA968" s="644"/>
      <c r="CB968" s="644"/>
      <c r="CC968" s="644"/>
      <c r="CD968" s="644"/>
      <c r="CE968" s="644"/>
      <c r="CF968" s="644"/>
      <c r="CG968" s="644"/>
      <c r="CH968" s="644"/>
      <c r="CI968" s="644"/>
      <c r="CJ968" s="644"/>
      <c r="CK968" s="644"/>
      <c r="CL968" s="644"/>
      <c r="CM968" s="644"/>
      <c r="CN968" s="644"/>
      <c r="CO968" s="644"/>
      <c r="CP968" s="644"/>
      <c r="CQ968" s="644"/>
      <c r="CR968" s="644"/>
      <c r="CS968" s="644"/>
      <c r="CT968" s="644"/>
      <c r="CU968" s="644"/>
      <c r="CV968" s="644"/>
      <c r="CW968" s="644"/>
      <c r="CX968" s="644"/>
      <c r="CY968" s="644"/>
      <c r="CZ968" s="644"/>
      <c r="DA968" s="644"/>
      <c r="DB968" s="644"/>
      <c r="DC968" s="644"/>
      <c r="DD968" s="644"/>
      <c r="DE968" s="644"/>
      <c r="DF968" s="644"/>
      <c r="DG968" s="644"/>
      <c r="DH968" s="644"/>
      <c r="DI968" s="644"/>
      <c r="DJ968" s="644"/>
      <c r="DK968" s="644"/>
      <c r="DL968" s="644"/>
      <c r="DM968" s="644"/>
      <c r="DN968" s="644"/>
      <c r="DO968" s="644"/>
      <c r="DP968" s="644"/>
      <c r="DQ968" s="644"/>
      <c r="DR968" s="644"/>
      <c r="DS968" s="644"/>
      <c r="DT968" s="644"/>
      <c r="DU968" s="644"/>
      <c r="DV968" s="644"/>
      <c r="DW968" s="644"/>
      <c r="DX968" s="644"/>
      <c r="DY968" s="644"/>
      <c r="DZ968" s="644"/>
      <c r="EA968" s="644"/>
      <c r="EB968" s="644"/>
      <c r="EC968" s="644"/>
      <c r="ED968" s="644"/>
      <c r="EE968" s="644"/>
      <c r="EF968" s="644"/>
      <c r="EG968" s="644"/>
      <c r="EH968" s="644"/>
      <c r="EI968" s="644"/>
      <c r="EJ968" s="644"/>
      <c r="EK968" s="644"/>
      <c r="EL968" s="644"/>
      <c r="EM968" s="644"/>
      <c r="EN968" s="644"/>
      <c r="EO968" s="644"/>
      <c r="EP968" s="644"/>
      <c r="EQ968" s="644"/>
      <c r="ER968" s="644"/>
      <c r="ES968" s="644"/>
      <c r="ET968" s="644"/>
      <c r="EU968" s="644"/>
      <c r="EV968" s="644"/>
      <c r="EW968" s="644"/>
      <c r="EX968" s="644"/>
      <c r="EY968" s="644"/>
      <c r="EZ968" s="644"/>
      <c r="FA968" s="644"/>
      <c r="FB968" s="644"/>
      <c r="FC968" s="644"/>
      <c r="FD968" s="644"/>
      <c r="FE968" s="644"/>
      <c r="FF968" s="644"/>
      <c r="FG968" s="644"/>
      <c r="FH968" s="644"/>
      <c r="FI968" s="644"/>
      <c r="FJ968" s="644"/>
      <c r="FK968" s="644"/>
      <c r="FL968" s="644"/>
      <c r="FM968" s="644"/>
      <c r="FN968" s="644"/>
      <c r="FO968" s="644"/>
      <c r="FP968" s="644"/>
      <c r="FQ968" s="644"/>
      <c r="FR968" s="644"/>
      <c r="FS968" s="644"/>
      <c r="FT968" s="644"/>
      <c r="FU968" s="644"/>
      <c r="FV968" s="644"/>
      <c r="FW968" s="644"/>
      <c r="FX968" s="644"/>
      <c r="FY968" s="644"/>
      <c r="FZ968" s="644"/>
      <c r="GA968" s="644"/>
      <c r="GB968" s="644"/>
      <c r="GC968" s="644"/>
      <c r="GD968" s="644"/>
      <c r="GE968" s="644"/>
      <c r="GF968" s="644"/>
      <c r="GG968" s="644"/>
      <c r="GH968" s="644"/>
      <c r="GI968" s="644"/>
      <c r="GJ968" s="644"/>
      <c r="GK968" s="644"/>
      <c r="GL968" s="644"/>
      <c r="GM968" s="644"/>
      <c r="GN968" s="644"/>
      <c r="GO968" s="644"/>
      <c r="GP968" s="644"/>
      <c r="GQ968" s="644"/>
      <c r="GR968" s="644"/>
      <c r="GS968" s="644"/>
      <c r="GT968" s="644"/>
      <c r="GU968" s="644"/>
      <c r="GV968" s="644"/>
      <c r="GW968" s="644"/>
      <c r="GX968" s="644"/>
      <c r="GY968" s="644"/>
      <c r="GZ968" s="644"/>
      <c r="HA968" s="644"/>
      <c r="HB968" s="644"/>
      <c r="HC968" s="644"/>
      <c r="HD968" s="644"/>
      <c r="HE968" s="644"/>
      <c r="HF968" s="644"/>
      <c r="HG968" s="644"/>
      <c r="HH968" s="644"/>
      <c r="HI968" s="644"/>
      <c r="HJ968" s="644"/>
      <c r="HK968" s="644"/>
      <c r="HL968" s="644"/>
    </row>
    <row r="969" spans="1:234" x14ac:dyDescent="0.25">
      <c r="D969" s="645">
        <v>1</v>
      </c>
      <c r="E969" s="878"/>
      <c r="F969" s="879"/>
      <c r="G969" s="880"/>
      <c r="H969" s="878"/>
      <c r="I969" s="879"/>
      <c r="J969" s="879"/>
      <c r="K969" s="879"/>
      <c r="L969" s="879"/>
      <c r="M969" s="880"/>
      <c r="N969" s="881"/>
      <c r="O969" s="882"/>
      <c r="P969" s="882"/>
      <c r="Q969" s="883"/>
      <c r="S969" s="644"/>
      <c r="T969" s="644"/>
      <c r="U969" s="644" t="str">
        <f>IF(H969="","",D969&amp;". "&amp;H969)</f>
        <v/>
      </c>
      <c r="V969" s="644"/>
      <c r="W969" s="644"/>
      <c r="X969" s="644"/>
      <c r="Y969" s="644"/>
      <c r="Z969" s="644"/>
      <c r="AA969" s="644"/>
      <c r="AB969" s="644"/>
      <c r="AC969" s="644"/>
      <c r="AD969" s="644"/>
      <c r="AE969" s="644"/>
      <c r="AF969" s="644"/>
      <c r="AG969" s="644"/>
      <c r="AH969" s="644"/>
      <c r="AI969" s="644"/>
      <c r="AJ969" s="644"/>
      <c r="AK969" s="644"/>
      <c r="AL969" s="644"/>
      <c r="AM969" s="644"/>
      <c r="AN969" s="644"/>
      <c r="AO969" s="644"/>
      <c r="AP969" s="644"/>
      <c r="AQ969" s="644"/>
      <c r="AR969" s="644"/>
      <c r="AS969" s="644"/>
      <c r="AT969" s="644"/>
      <c r="AU969" s="644"/>
      <c r="AV969" s="644"/>
      <c r="AW969" s="644"/>
      <c r="AX969" s="644"/>
      <c r="AY969" s="644"/>
      <c r="AZ969" s="644"/>
      <c r="BA969" s="644"/>
      <c r="BB969" s="644"/>
      <c r="BC969" s="644"/>
      <c r="BD969" s="644"/>
      <c r="BE969" s="644"/>
      <c r="BF969" s="644"/>
      <c r="BG969" s="644"/>
      <c r="BH969" s="644"/>
      <c r="BI969" s="644"/>
      <c r="BJ969" s="644"/>
      <c r="BK969" s="644"/>
      <c r="BL969" s="644"/>
      <c r="BM969" s="644"/>
      <c r="BN969" s="644"/>
      <c r="BO969" s="644"/>
      <c r="BP969" s="644"/>
      <c r="BQ969" s="644"/>
      <c r="BR969" s="644"/>
      <c r="BS969" s="644"/>
      <c r="BT969" s="644"/>
      <c r="BU969" s="644"/>
      <c r="BV969" s="644"/>
      <c r="BW969" s="644"/>
      <c r="BX969" s="644"/>
      <c r="BY969" s="644"/>
      <c r="BZ969" s="644"/>
      <c r="CA969" s="644"/>
      <c r="CB969" s="644"/>
      <c r="CC969" s="644"/>
      <c r="CD969" s="644"/>
      <c r="CE969" s="644"/>
      <c r="CF969" s="644"/>
      <c r="CG969" s="644"/>
      <c r="CH969" s="644"/>
      <c r="CI969" s="644"/>
      <c r="CJ969" s="644"/>
      <c r="CK969" s="644"/>
      <c r="CL969" s="644"/>
      <c r="CM969" s="644"/>
      <c r="CN969" s="644"/>
      <c r="CO969" s="644"/>
      <c r="CP969" s="644"/>
      <c r="CQ969" s="644"/>
      <c r="CR969" s="644"/>
      <c r="CS969" s="644"/>
      <c r="CT969" s="644"/>
      <c r="CU969" s="644"/>
      <c r="CV969" s="644"/>
      <c r="CW969" s="644"/>
      <c r="CX969" s="644"/>
      <c r="CY969" s="644"/>
      <c r="CZ969" s="644"/>
      <c r="DA969" s="644"/>
      <c r="DB969" s="644"/>
      <c r="DC969" s="644"/>
      <c r="DD969" s="644"/>
      <c r="DE969" s="644"/>
      <c r="DF969" s="644"/>
      <c r="DG969" s="644"/>
      <c r="DH969" s="644"/>
      <c r="DI969" s="644"/>
      <c r="DJ969" s="644"/>
      <c r="DK969" s="644"/>
      <c r="DL969" s="644"/>
      <c r="DM969" s="644"/>
      <c r="DN969" s="644"/>
      <c r="DO969" s="644"/>
      <c r="DP969" s="644"/>
      <c r="DQ969" s="644"/>
      <c r="DR969" s="644"/>
      <c r="DS969" s="644"/>
      <c r="DT969" s="644"/>
      <c r="DU969" s="644"/>
      <c r="DV969" s="644"/>
      <c r="DW969" s="644"/>
      <c r="DX969" s="644"/>
      <c r="DY969" s="644"/>
      <c r="DZ969" s="644"/>
      <c r="EA969" s="644"/>
      <c r="EB969" s="644"/>
      <c r="EC969" s="644"/>
      <c r="ED969" s="644"/>
      <c r="EE969" s="644"/>
      <c r="EF969" s="644"/>
      <c r="EG969" s="644"/>
      <c r="EH969" s="644"/>
      <c r="EI969" s="644"/>
      <c r="EJ969" s="644"/>
      <c r="EK969" s="644"/>
      <c r="EL969" s="644"/>
      <c r="EM969" s="644"/>
      <c r="EN969" s="644"/>
      <c r="EO969" s="644"/>
      <c r="EP969" s="644"/>
      <c r="EQ969" s="644"/>
      <c r="ER969" s="644"/>
      <c r="ES969" s="644"/>
      <c r="ET969" s="644"/>
      <c r="EU969" s="644"/>
      <c r="EV969" s="644"/>
      <c r="EW969" s="644"/>
      <c r="EX969" s="644"/>
      <c r="EY969" s="644"/>
      <c r="EZ969" s="644"/>
      <c r="FA969" s="644"/>
      <c r="FB969" s="644"/>
      <c r="FC969" s="644"/>
      <c r="FD969" s="644"/>
      <c r="FE969" s="644"/>
      <c r="FF969" s="644"/>
      <c r="FG969" s="644"/>
      <c r="FH969" s="644"/>
      <c r="FI969" s="644"/>
      <c r="FJ969" s="644"/>
      <c r="FK969" s="644"/>
      <c r="FL969" s="644"/>
      <c r="FM969" s="644"/>
      <c r="FN969" s="644"/>
      <c r="FO969" s="644"/>
      <c r="FP969" s="644"/>
      <c r="FQ969" s="644"/>
      <c r="FR969" s="644"/>
      <c r="FS969" s="644"/>
      <c r="FT969" s="644"/>
      <c r="FU969" s="644"/>
      <c r="FV969" s="644"/>
      <c r="FW969" s="644"/>
      <c r="FX969" s="644"/>
      <c r="FY969" s="644"/>
      <c r="FZ969" s="644"/>
      <c r="GA969" s="644"/>
      <c r="GB969" s="644"/>
      <c r="GC969" s="644"/>
      <c r="GD969" s="644"/>
      <c r="GE969" s="644"/>
      <c r="GF969" s="644"/>
      <c r="GG969" s="644"/>
      <c r="GH969" s="644"/>
      <c r="GI969" s="644"/>
      <c r="GJ969" s="644"/>
      <c r="GK969" s="644"/>
      <c r="GL969" s="644"/>
      <c r="GM969" s="644"/>
      <c r="GN969" s="644"/>
      <c r="GO969" s="644"/>
      <c r="GP969" s="644"/>
      <c r="GQ969" s="644"/>
      <c r="GR969" s="644"/>
      <c r="GS969" s="644"/>
      <c r="GT969" s="644"/>
      <c r="GU969" s="644"/>
      <c r="GV969" s="644"/>
      <c r="GW969" s="644"/>
      <c r="GX969" s="644"/>
      <c r="GY969" s="644"/>
      <c r="GZ969" s="644"/>
      <c r="HA969" s="644"/>
      <c r="HB969" s="644"/>
      <c r="HC969" s="644"/>
      <c r="HD969" s="644"/>
      <c r="HE969" s="644"/>
      <c r="HF969" s="644"/>
      <c r="HG969" s="644"/>
      <c r="HH969" s="644"/>
      <c r="HI969" s="644"/>
      <c r="HJ969" s="644"/>
      <c r="HK969" s="644"/>
      <c r="HL969" s="644"/>
    </row>
    <row r="970" spans="1:234" x14ac:dyDescent="0.25">
      <c r="D970" s="645">
        <v>2</v>
      </c>
      <c r="E970" s="878"/>
      <c r="F970" s="879"/>
      <c r="G970" s="880"/>
      <c r="H970" s="878"/>
      <c r="I970" s="879"/>
      <c r="J970" s="879" t="s">
        <v>1704</v>
      </c>
      <c r="K970" s="879"/>
      <c r="L970" s="879"/>
      <c r="M970" s="880"/>
      <c r="N970" s="881"/>
      <c r="O970" s="882"/>
      <c r="P970" s="882"/>
      <c r="Q970" s="883"/>
      <c r="S970" s="644"/>
      <c r="T970" s="644"/>
      <c r="U970" s="644" t="str">
        <f t="shared" ref="U970:U978" si="3937">IF(H970="","",D970&amp;". "&amp;H970)</f>
        <v/>
      </c>
      <c r="V970" s="644"/>
      <c r="W970" s="644"/>
      <c r="X970" s="644"/>
      <c r="Y970" s="644"/>
      <c r="Z970" s="644"/>
      <c r="AA970" s="644"/>
      <c r="AB970" s="644"/>
      <c r="AC970" s="644"/>
      <c r="AD970" s="644"/>
      <c r="AE970" s="644"/>
      <c r="AF970" s="644"/>
      <c r="AG970" s="644"/>
      <c r="AH970" s="644"/>
      <c r="AI970" s="644"/>
      <c r="AJ970" s="644"/>
      <c r="AK970" s="644"/>
      <c r="AL970" s="644"/>
      <c r="AM970" s="644"/>
      <c r="AN970" s="644"/>
      <c r="AO970" s="644"/>
      <c r="AP970" s="644"/>
      <c r="AQ970" s="644"/>
      <c r="AR970" s="644"/>
      <c r="AS970" s="644"/>
      <c r="AT970" s="644"/>
      <c r="AU970" s="644"/>
      <c r="AV970" s="644"/>
      <c r="AW970" s="644"/>
      <c r="AX970" s="644"/>
      <c r="AY970" s="644"/>
      <c r="AZ970" s="644"/>
      <c r="BA970" s="644"/>
      <c r="BB970" s="644"/>
      <c r="BC970" s="644"/>
      <c r="BD970" s="644"/>
      <c r="BE970" s="644"/>
      <c r="BF970" s="644"/>
      <c r="BG970" s="644"/>
      <c r="BH970" s="644"/>
      <c r="BI970" s="644"/>
      <c r="BJ970" s="644"/>
      <c r="BK970" s="644"/>
      <c r="BL970" s="644"/>
      <c r="BM970" s="644"/>
      <c r="BN970" s="644"/>
      <c r="BO970" s="644"/>
      <c r="BP970" s="644"/>
      <c r="BQ970" s="644"/>
      <c r="BR970" s="644"/>
      <c r="BS970" s="644"/>
      <c r="BT970" s="644"/>
      <c r="BU970" s="644"/>
      <c r="BV970" s="644"/>
      <c r="BW970" s="644"/>
      <c r="BX970" s="644"/>
      <c r="BY970" s="644"/>
      <c r="BZ970" s="644"/>
      <c r="CA970" s="644"/>
      <c r="CB970" s="644"/>
      <c r="CC970" s="644"/>
      <c r="CD970" s="644"/>
      <c r="CE970" s="644"/>
      <c r="CF970" s="644"/>
      <c r="CG970" s="644"/>
      <c r="CH970" s="644"/>
      <c r="CI970" s="644"/>
      <c r="CJ970" s="644"/>
      <c r="CK970" s="644"/>
      <c r="CL970" s="644"/>
      <c r="CM970" s="644"/>
      <c r="CN970" s="644"/>
      <c r="CO970" s="644"/>
      <c r="CP970" s="644"/>
      <c r="CQ970" s="644"/>
      <c r="CR970" s="644"/>
      <c r="CS970" s="644"/>
      <c r="CT970" s="644"/>
      <c r="CU970" s="644"/>
      <c r="CV970" s="644"/>
      <c r="CW970" s="644"/>
      <c r="CX970" s="644"/>
      <c r="CY970" s="644"/>
      <c r="CZ970" s="644"/>
      <c r="DA970" s="644"/>
      <c r="DB970" s="644"/>
      <c r="DC970" s="644"/>
      <c r="DD970" s="644"/>
      <c r="DE970" s="644"/>
      <c r="DF970" s="644"/>
      <c r="DG970" s="644"/>
      <c r="DH970" s="644"/>
      <c r="DI970" s="644"/>
      <c r="DJ970" s="644"/>
      <c r="DK970" s="644"/>
      <c r="DL970" s="644"/>
      <c r="DM970" s="644"/>
      <c r="DN970" s="644"/>
      <c r="DO970" s="644"/>
      <c r="DP970" s="644"/>
      <c r="DQ970" s="644"/>
      <c r="DR970" s="644"/>
      <c r="DS970" s="644"/>
      <c r="DT970" s="644"/>
      <c r="DU970" s="644"/>
      <c r="DV970" s="644"/>
      <c r="DW970" s="644"/>
      <c r="DX970" s="644"/>
      <c r="DY970" s="644"/>
      <c r="DZ970" s="644"/>
      <c r="EA970" s="644"/>
      <c r="EB970" s="644"/>
      <c r="EC970" s="644"/>
      <c r="ED970" s="644"/>
      <c r="EE970" s="644"/>
      <c r="EF970" s="644"/>
      <c r="EG970" s="644"/>
      <c r="EH970" s="644"/>
      <c r="EI970" s="644"/>
      <c r="EJ970" s="644"/>
      <c r="EK970" s="644"/>
      <c r="EL970" s="644"/>
      <c r="EM970" s="644"/>
      <c r="EN970" s="644"/>
      <c r="EO970" s="644"/>
      <c r="EP970" s="644"/>
      <c r="EQ970" s="644"/>
      <c r="ER970" s="644"/>
      <c r="ES970" s="644"/>
      <c r="ET970" s="644"/>
      <c r="EU970" s="644"/>
      <c r="EV970" s="644"/>
      <c r="EW970" s="644"/>
      <c r="EX970" s="644"/>
      <c r="EY970" s="644"/>
      <c r="EZ970" s="644"/>
      <c r="FA970" s="644"/>
      <c r="FB970" s="644"/>
      <c r="FC970" s="644"/>
      <c r="FD970" s="644"/>
      <c r="FE970" s="644"/>
      <c r="FF970" s="644"/>
      <c r="FG970" s="644"/>
      <c r="FH970" s="644"/>
      <c r="FI970" s="644"/>
      <c r="FJ970" s="644"/>
      <c r="FK970" s="644"/>
      <c r="FL970" s="644"/>
      <c r="FM970" s="644"/>
      <c r="FN970" s="644"/>
      <c r="FO970" s="644"/>
      <c r="FP970" s="644"/>
      <c r="FQ970" s="644"/>
      <c r="FR970" s="644"/>
      <c r="FS970" s="644"/>
      <c r="FT970" s="644"/>
      <c r="FU970" s="644"/>
      <c r="FV970" s="644"/>
      <c r="FW970" s="644"/>
      <c r="FX970" s="644"/>
      <c r="FY970" s="644"/>
      <c r="FZ970" s="644"/>
      <c r="GA970" s="644"/>
      <c r="GB970" s="644"/>
      <c r="GC970" s="644"/>
      <c r="GD970" s="644"/>
      <c r="GE970" s="644"/>
      <c r="GF970" s="644"/>
      <c r="GG970" s="644"/>
      <c r="GH970" s="644"/>
      <c r="GI970" s="644"/>
      <c r="GJ970" s="644"/>
      <c r="GK970" s="644"/>
      <c r="GL970" s="644"/>
      <c r="GM970" s="644"/>
      <c r="GN970" s="644"/>
      <c r="GO970" s="644"/>
      <c r="GP970" s="644"/>
      <c r="GQ970" s="644"/>
      <c r="GR970" s="644"/>
      <c r="GS970" s="644"/>
      <c r="GT970" s="644"/>
      <c r="GU970" s="644"/>
      <c r="GV970" s="644"/>
      <c r="GW970" s="644"/>
      <c r="GX970" s="644"/>
      <c r="GY970" s="644"/>
      <c r="GZ970" s="644"/>
      <c r="HA970" s="644"/>
      <c r="HB970" s="644"/>
      <c r="HC970" s="644"/>
      <c r="HD970" s="644"/>
      <c r="HE970" s="644"/>
      <c r="HF970" s="644"/>
      <c r="HG970" s="644"/>
      <c r="HH970" s="644"/>
      <c r="HI970" s="644"/>
      <c r="HJ970" s="644"/>
      <c r="HK970" s="644"/>
      <c r="HL970" s="644"/>
    </row>
    <row r="971" spans="1:234" x14ac:dyDescent="0.25">
      <c r="D971" s="645">
        <v>3</v>
      </c>
      <c r="E971" s="878"/>
      <c r="F971" s="879"/>
      <c r="G971" s="880"/>
      <c r="H971" s="878"/>
      <c r="I971" s="879"/>
      <c r="J971" s="879"/>
      <c r="K971" s="879"/>
      <c r="L971" s="879"/>
      <c r="M971" s="880"/>
      <c r="N971" s="881"/>
      <c r="O971" s="882"/>
      <c r="P971" s="882"/>
      <c r="Q971" s="883"/>
      <c r="S971" s="644"/>
      <c r="T971" s="644"/>
      <c r="U971" s="644" t="str">
        <f t="shared" si="3937"/>
        <v/>
      </c>
      <c r="V971" s="644"/>
      <c r="W971" s="644"/>
      <c r="X971" s="644"/>
      <c r="Y971" s="644"/>
      <c r="Z971" s="644"/>
      <c r="AA971" s="644"/>
      <c r="AB971" s="644"/>
      <c r="AC971" s="644"/>
      <c r="AD971" s="644"/>
      <c r="AE971" s="644"/>
      <c r="AF971" s="644"/>
      <c r="AG971" s="644"/>
      <c r="AH971" s="644"/>
      <c r="AI971" s="644"/>
      <c r="AJ971" s="644"/>
      <c r="AK971" s="644"/>
      <c r="AL971" s="644"/>
      <c r="AM971" s="644"/>
      <c r="AN971" s="644"/>
      <c r="AO971" s="644"/>
      <c r="AP971" s="644"/>
      <c r="AQ971" s="644"/>
      <c r="AR971" s="644"/>
      <c r="AS971" s="644"/>
      <c r="AT971" s="644"/>
      <c r="AU971" s="644"/>
      <c r="AV971" s="644"/>
      <c r="AW971" s="644"/>
      <c r="AX971" s="644"/>
      <c r="AY971" s="644"/>
      <c r="AZ971" s="644"/>
      <c r="BA971" s="644"/>
      <c r="BB971" s="644"/>
      <c r="BC971" s="644"/>
      <c r="BD971" s="644"/>
      <c r="BE971" s="644"/>
      <c r="BF971" s="644"/>
      <c r="BG971" s="644"/>
      <c r="BH971" s="644"/>
      <c r="BI971" s="644"/>
      <c r="BJ971" s="644"/>
      <c r="BK971" s="644"/>
      <c r="BL971" s="644"/>
      <c r="BM971" s="644"/>
      <c r="BN971" s="644"/>
      <c r="BO971" s="644"/>
      <c r="BP971" s="644"/>
      <c r="BQ971" s="644"/>
      <c r="BR971" s="644"/>
      <c r="BS971" s="644"/>
      <c r="BT971" s="644"/>
      <c r="BU971" s="644"/>
      <c r="BV971" s="644"/>
      <c r="BW971" s="644"/>
      <c r="BX971" s="644"/>
      <c r="BY971" s="644"/>
      <c r="BZ971" s="644"/>
      <c r="CA971" s="644"/>
      <c r="CB971" s="644"/>
      <c r="CC971" s="644"/>
      <c r="CD971" s="644"/>
      <c r="CE971" s="644"/>
      <c r="CF971" s="644"/>
      <c r="CG971" s="644"/>
      <c r="CH971" s="644"/>
      <c r="CI971" s="644"/>
      <c r="CJ971" s="644"/>
      <c r="CK971" s="644"/>
      <c r="CL971" s="644"/>
      <c r="CM971" s="644"/>
      <c r="CN971" s="644"/>
      <c r="CO971" s="644"/>
      <c r="CP971" s="644"/>
      <c r="CQ971" s="644"/>
      <c r="CR971" s="644"/>
      <c r="CS971" s="644"/>
      <c r="CT971" s="644"/>
      <c r="CU971" s="644"/>
      <c r="CV971" s="644"/>
      <c r="CW971" s="644"/>
      <c r="CX971" s="644"/>
      <c r="CY971" s="644"/>
      <c r="CZ971" s="644"/>
      <c r="DA971" s="644"/>
      <c r="DB971" s="644"/>
      <c r="DC971" s="644"/>
      <c r="DD971" s="644"/>
      <c r="DE971" s="644"/>
      <c r="DF971" s="644"/>
      <c r="DG971" s="644"/>
      <c r="DH971" s="644"/>
      <c r="DI971" s="644"/>
      <c r="DJ971" s="644"/>
      <c r="DK971" s="644"/>
      <c r="DL971" s="644"/>
      <c r="DM971" s="644"/>
      <c r="DN971" s="644"/>
      <c r="DO971" s="644"/>
      <c r="DP971" s="644"/>
      <c r="DQ971" s="644"/>
      <c r="DR971" s="644"/>
      <c r="DS971" s="644"/>
      <c r="DT971" s="644"/>
      <c r="DU971" s="644"/>
      <c r="DV971" s="644"/>
      <c r="DW971" s="644"/>
      <c r="DX971" s="644"/>
      <c r="DY971" s="644"/>
      <c r="DZ971" s="644"/>
      <c r="EA971" s="644"/>
      <c r="EB971" s="644"/>
      <c r="EC971" s="644"/>
      <c r="ED971" s="644"/>
      <c r="EE971" s="644"/>
      <c r="EF971" s="644"/>
      <c r="EG971" s="644"/>
      <c r="EH971" s="644"/>
      <c r="EI971" s="644"/>
      <c r="EJ971" s="644"/>
      <c r="EK971" s="644"/>
      <c r="EL971" s="644"/>
      <c r="EM971" s="644"/>
      <c r="EN971" s="644"/>
      <c r="EO971" s="644"/>
      <c r="EP971" s="644"/>
      <c r="EQ971" s="644"/>
      <c r="ER971" s="644"/>
      <c r="ES971" s="644"/>
      <c r="ET971" s="644"/>
      <c r="EU971" s="644"/>
      <c r="EV971" s="644"/>
      <c r="EW971" s="644"/>
      <c r="EX971" s="644"/>
      <c r="EY971" s="644"/>
      <c r="EZ971" s="644"/>
      <c r="FA971" s="644"/>
      <c r="FB971" s="644"/>
      <c r="FC971" s="644"/>
      <c r="FD971" s="644"/>
      <c r="FE971" s="644"/>
      <c r="FF971" s="644"/>
      <c r="FG971" s="644"/>
      <c r="FH971" s="644"/>
      <c r="FI971" s="644"/>
      <c r="FJ971" s="644"/>
      <c r="FK971" s="644"/>
      <c r="FL971" s="644"/>
      <c r="FM971" s="644"/>
      <c r="FN971" s="644"/>
      <c r="FO971" s="644"/>
      <c r="FP971" s="644"/>
      <c r="FQ971" s="644"/>
      <c r="FR971" s="644"/>
      <c r="FS971" s="644"/>
      <c r="FT971" s="644"/>
      <c r="FU971" s="644"/>
      <c r="FV971" s="644"/>
      <c r="FW971" s="644"/>
      <c r="FX971" s="644"/>
      <c r="FY971" s="644"/>
      <c r="FZ971" s="644"/>
      <c r="GA971" s="644"/>
      <c r="GB971" s="644"/>
      <c r="GC971" s="644"/>
      <c r="GD971" s="644"/>
      <c r="GE971" s="644"/>
      <c r="GF971" s="644"/>
      <c r="GG971" s="644"/>
      <c r="GH971" s="644"/>
      <c r="GI971" s="644"/>
      <c r="GJ971" s="644"/>
      <c r="GK971" s="644"/>
      <c r="GL971" s="644"/>
      <c r="GM971" s="644"/>
      <c r="GN971" s="644"/>
      <c r="GO971" s="644"/>
      <c r="GP971" s="644"/>
      <c r="GQ971" s="644"/>
      <c r="GR971" s="644"/>
      <c r="GS971" s="644"/>
      <c r="GT971" s="644"/>
      <c r="GU971" s="644"/>
      <c r="GV971" s="644"/>
      <c r="GW971" s="644"/>
      <c r="GX971" s="644"/>
      <c r="GY971" s="644"/>
      <c r="GZ971" s="644"/>
      <c r="HA971" s="644"/>
      <c r="HB971" s="644"/>
      <c r="HC971" s="644"/>
      <c r="HD971" s="644"/>
      <c r="HE971" s="644"/>
      <c r="HF971" s="644"/>
      <c r="HG971" s="644"/>
      <c r="HH971" s="644"/>
      <c r="HI971" s="644"/>
      <c r="HJ971" s="644"/>
      <c r="HK971" s="644"/>
      <c r="HL971" s="644"/>
    </row>
    <row r="972" spans="1:234" x14ac:dyDescent="0.25">
      <c r="D972" s="645">
        <v>4</v>
      </c>
      <c r="E972" s="878"/>
      <c r="F972" s="879"/>
      <c r="G972" s="880"/>
      <c r="H972" s="878"/>
      <c r="I972" s="879"/>
      <c r="J972" s="879"/>
      <c r="K972" s="879"/>
      <c r="L972" s="879"/>
      <c r="M972" s="880"/>
      <c r="N972" s="881"/>
      <c r="O972" s="882"/>
      <c r="P972" s="882"/>
      <c r="Q972" s="883"/>
      <c r="S972" s="644"/>
      <c r="T972" s="644"/>
      <c r="U972" s="644" t="str">
        <f t="shared" si="3937"/>
        <v/>
      </c>
      <c r="V972" s="644"/>
      <c r="W972" s="644"/>
      <c r="X972" s="644"/>
      <c r="Y972" s="644"/>
      <c r="Z972" s="644"/>
      <c r="AA972" s="644"/>
      <c r="AB972" s="644"/>
      <c r="AC972" s="644"/>
      <c r="AD972" s="644"/>
      <c r="AE972" s="644"/>
      <c r="AF972" s="644"/>
      <c r="AG972" s="644"/>
      <c r="AH972" s="644"/>
      <c r="AI972" s="644"/>
      <c r="AJ972" s="644"/>
      <c r="AK972" s="644"/>
      <c r="AL972" s="644"/>
      <c r="AM972" s="644"/>
      <c r="AN972" s="644"/>
      <c r="AO972" s="644"/>
      <c r="AP972" s="644"/>
      <c r="AQ972" s="644"/>
      <c r="AR972" s="644"/>
      <c r="AS972" s="644"/>
      <c r="AT972" s="644"/>
      <c r="AU972" s="644"/>
      <c r="AV972" s="644"/>
      <c r="AW972" s="644"/>
      <c r="AX972" s="644"/>
      <c r="AY972" s="644"/>
      <c r="AZ972" s="644"/>
      <c r="BA972" s="644"/>
      <c r="BB972" s="644"/>
      <c r="BC972" s="644"/>
      <c r="BD972" s="644"/>
      <c r="BE972" s="644"/>
      <c r="BF972" s="644"/>
      <c r="BG972" s="644"/>
      <c r="BH972" s="644"/>
      <c r="BI972" s="644"/>
      <c r="BJ972" s="644"/>
      <c r="BK972" s="644"/>
      <c r="BL972" s="644"/>
      <c r="BM972" s="644"/>
      <c r="BN972" s="644"/>
      <c r="BO972" s="644"/>
      <c r="BP972" s="644"/>
      <c r="BQ972" s="644"/>
      <c r="BR972" s="644"/>
      <c r="BS972" s="644"/>
      <c r="BT972" s="644"/>
      <c r="BU972" s="644"/>
      <c r="BV972" s="644"/>
      <c r="BW972" s="644"/>
      <c r="BX972" s="644"/>
      <c r="BY972" s="644"/>
      <c r="BZ972" s="644"/>
      <c r="CA972" s="644"/>
      <c r="CB972" s="644"/>
      <c r="CC972" s="644"/>
      <c r="CD972" s="644"/>
      <c r="CE972" s="644"/>
      <c r="CF972" s="644"/>
      <c r="CG972" s="644"/>
      <c r="CH972" s="644"/>
      <c r="CI972" s="644"/>
      <c r="CJ972" s="644"/>
      <c r="CK972" s="644"/>
      <c r="CL972" s="644"/>
      <c r="CM972" s="644"/>
      <c r="CN972" s="644"/>
      <c r="CO972" s="644"/>
      <c r="CP972" s="644"/>
      <c r="CQ972" s="644"/>
      <c r="CR972" s="644"/>
      <c r="CS972" s="644"/>
      <c r="CT972" s="644"/>
      <c r="CU972" s="644"/>
      <c r="CV972" s="644"/>
      <c r="CW972" s="644"/>
      <c r="CX972" s="644"/>
      <c r="CY972" s="644"/>
      <c r="CZ972" s="644"/>
      <c r="DA972" s="644"/>
      <c r="DB972" s="644"/>
      <c r="DC972" s="644"/>
      <c r="DD972" s="644"/>
      <c r="DE972" s="644"/>
      <c r="DF972" s="644"/>
      <c r="DG972" s="644"/>
      <c r="DH972" s="644"/>
      <c r="DI972" s="644"/>
      <c r="DJ972" s="644"/>
      <c r="DK972" s="644"/>
      <c r="DL972" s="644"/>
      <c r="DM972" s="644"/>
      <c r="DN972" s="644"/>
      <c r="DO972" s="644"/>
      <c r="DP972" s="644"/>
      <c r="DQ972" s="644"/>
      <c r="DR972" s="644"/>
      <c r="DS972" s="644"/>
      <c r="DT972" s="644"/>
      <c r="DU972" s="644"/>
      <c r="DV972" s="644"/>
      <c r="DW972" s="644"/>
      <c r="DX972" s="644"/>
      <c r="DY972" s="644"/>
      <c r="DZ972" s="644"/>
      <c r="EA972" s="644"/>
      <c r="EB972" s="644"/>
      <c r="EC972" s="644"/>
      <c r="ED972" s="644"/>
      <c r="EE972" s="644"/>
      <c r="EF972" s="644"/>
      <c r="EG972" s="644"/>
      <c r="EH972" s="644"/>
      <c r="EI972" s="644"/>
      <c r="EJ972" s="644"/>
      <c r="EK972" s="644"/>
      <c r="EL972" s="644"/>
      <c r="EM972" s="644"/>
      <c r="EN972" s="644"/>
      <c r="EO972" s="644"/>
      <c r="EP972" s="644"/>
      <c r="EQ972" s="644"/>
      <c r="ER972" s="644"/>
      <c r="ES972" s="644"/>
      <c r="ET972" s="644"/>
      <c r="EU972" s="644"/>
      <c r="EV972" s="644"/>
      <c r="EW972" s="644"/>
      <c r="EX972" s="644"/>
      <c r="EY972" s="644"/>
      <c r="EZ972" s="644"/>
      <c r="FA972" s="644"/>
      <c r="FB972" s="644"/>
      <c r="FC972" s="644"/>
      <c r="FD972" s="644"/>
      <c r="FE972" s="644"/>
      <c r="FF972" s="644"/>
      <c r="FG972" s="644"/>
      <c r="FH972" s="644"/>
      <c r="FI972" s="644"/>
      <c r="FJ972" s="644"/>
      <c r="FK972" s="644"/>
      <c r="FL972" s="644"/>
      <c r="FM972" s="644"/>
      <c r="FN972" s="644"/>
      <c r="FO972" s="644"/>
      <c r="FP972" s="644"/>
      <c r="FQ972" s="644"/>
      <c r="FR972" s="644"/>
      <c r="FS972" s="644"/>
      <c r="FT972" s="644"/>
      <c r="FU972" s="644"/>
      <c r="FV972" s="644"/>
      <c r="FW972" s="644"/>
      <c r="FX972" s="644"/>
      <c r="FY972" s="644"/>
      <c r="FZ972" s="644"/>
      <c r="GA972" s="644"/>
      <c r="GB972" s="644"/>
      <c r="GC972" s="644"/>
      <c r="GD972" s="644"/>
      <c r="GE972" s="644"/>
      <c r="GF972" s="644"/>
      <c r="GG972" s="644"/>
      <c r="GH972" s="644"/>
      <c r="GI972" s="644"/>
      <c r="GJ972" s="644"/>
      <c r="GK972" s="644"/>
      <c r="GL972" s="644"/>
      <c r="GM972" s="644"/>
      <c r="GN972" s="644"/>
      <c r="GO972" s="644"/>
      <c r="GP972" s="644"/>
      <c r="GQ972" s="644"/>
      <c r="GR972" s="644"/>
      <c r="GS972" s="644"/>
      <c r="GT972" s="644"/>
      <c r="GU972" s="644"/>
      <c r="GV972" s="644"/>
      <c r="GW972" s="644"/>
      <c r="GX972" s="644"/>
      <c r="GY972" s="644"/>
      <c r="GZ972" s="644"/>
      <c r="HA972" s="644"/>
      <c r="HB972" s="644"/>
      <c r="HC972" s="644"/>
      <c r="HD972" s="644"/>
      <c r="HE972" s="644"/>
      <c r="HF972" s="644"/>
      <c r="HG972" s="644"/>
      <c r="HH972" s="644"/>
      <c r="HI972" s="644"/>
      <c r="HJ972" s="644"/>
      <c r="HK972" s="644"/>
      <c r="HL972" s="644"/>
    </row>
    <row r="973" spans="1:234" x14ac:dyDescent="0.25">
      <c r="D973" s="645">
        <v>5</v>
      </c>
      <c r="E973" s="878"/>
      <c r="F973" s="879"/>
      <c r="G973" s="880"/>
      <c r="H973" s="878"/>
      <c r="I973" s="879"/>
      <c r="J973" s="879"/>
      <c r="K973" s="879"/>
      <c r="L973" s="879"/>
      <c r="M973" s="880"/>
      <c r="N973" s="881"/>
      <c r="O973" s="882"/>
      <c r="P973" s="882"/>
      <c r="Q973" s="883"/>
      <c r="S973" s="644"/>
      <c r="T973" s="644"/>
      <c r="U973" s="644" t="str">
        <f t="shared" si="3937"/>
        <v/>
      </c>
      <c r="V973" s="644"/>
      <c r="W973" s="644"/>
      <c r="X973" s="644"/>
      <c r="Y973" s="644"/>
      <c r="Z973" s="644"/>
      <c r="AA973" s="644"/>
      <c r="AB973" s="644"/>
      <c r="AC973" s="644"/>
      <c r="AD973" s="644"/>
      <c r="AE973" s="644"/>
      <c r="AF973" s="644"/>
      <c r="AG973" s="644"/>
      <c r="AH973" s="644"/>
      <c r="AI973" s="644"/>
      <c r="AJ973" s="644"/>
      <c r="AK973" s="644"/>
      <c r="AL973" s="644"/>
      <c r="AM973" s="644"/>
      <c r="AN973" s="644"/>
      <c r="AO973" s="644"/>
      <c r="AP973" s="644"/>
      <c r="AQ973" s="644"/>
      <c r="AR973" s="644"/>
      <c r="AS973" s="644"/>
      <c r="AT973" s="644"/>
      <c r="AU973" s="644"/>
      <c r="AV973" s="644"/>
      <c r="AW973" s="644"/>
      <c r="AX973" s="644"/>
      <c r="AY973" s="644"/>
      <c r="AZ973" s="644"/>
      <c r="BA973" s="644"/>
      <c r="BB973" s="644"/>
      <c r="BC973" s="644"/>
      <c r="BD973" s="644"/>
      <c r="BE973" s="644"/>
      <c r="BF973" s="644"/>
      <c r="BG973" s="644"/>
      <c r="BH973" s="644"/>
      <c r="BI973" s="644"/>
      <c r="BJ973" s="644"/>
      <c r="BK973" s="644"/>
      <c r="BL973" s="644"/>
      <c r="BM973" s="644"/>
      <c r="BN973" s="644"/>
      <c r="BO973" s="644"/>
      <c r="BP973" s="644"/>
      <c r="BQ973" s="644"/>
      <c r="BR973" s="644"/>
      <c r="BS973" s="644"/>
      <c r="BT973" s="644"/>
      <c r="BU973" s="644"/>
      <c r="BV973" s="644"/>
      <c r="BW973" s="644"/>
      <c r="BX973" s="644"/>
      <c r="BY973" s="644"/>
      <c r="BZ973" s="644"/>
      <c r="CA973" s="644"/>
      <c r="CB973" s="644"/>
      <c r="CC973" s="644"/>
      <c r="CD973" s="644"/>
      <c r="CE973" s="644"/>
      <c r="CF973" s="644"/>
      <c r="CG973" s="644"/>
      <c r="CH973" s="644"/>
      <c r="CI973" s="644"/>
      <c r="CJ973" s="644"/>
      <c r="CK973" s="644"/>
      <c r="CL973" s="644"/>
      <c r="CM973" s="644"/>
      <c r="CN973" s="644"/>
      <c r="CO973" s="644"/>
      <c r="CP973" s="644"/>
      <c r="CQ973" s="644"/>
      <c r="CR973" s="644"/>
      <c r="CS973" s="644"/>
      <c r="CT973" s="644"/>
      <c r="CU973" s="644"/>
      <c r="CV973" s="644"/>
      <c r="CW973" s="644"/>
      <c r="CX973" s="644"/>
      <c r="CY973" s="644"/>
      <c r="CZ973" s="644"/>
      <c r="DA973" s="644"/>
      <c r="DB973" s="644"/>
      <c r="DC973" s="644"/>
      <c r="DD973" s="644"/>
      <c r="DE973" s="644"/>
      <c r="DF973" s="644"/>
      <c r="DG973" s="644"/>
      <c r="DH973" s="644"/>
      <c r="DI973" s="644"/>
      <c r="DJ973" s="644"/>
      <c r="DK973" s="644"/>
      <c r="DL973" s="644"/>
      <c r="DM973" s="644"/>
      <c r="DN973" s="644"/>
      <c r="DO973" s="644"/>
      <c r="DP973" s="644"/>
      <c r="DQ973" s="644"/>
      <c r="DR973" s="644"/>
      <c r="DS973" s="644"/>
      <c r="DT973" s="644"/>
      <c r="DU973" s="644"/>
      <c r="DV973" s="644"/>
      <c r="DW973" s="644"/>
      <c r="DX973" s="644"/>
      <c r="DY973" s="644"/>
      <c r="DZ973" s="644"/>
      <c r="EA973" s="644"/>
      <c r="EB973" s="644"/>
      <c r="EC973" s="644"/>
      <c r="ED973" s="644"/>
      <c r="EE973" s="644"/>
      <c r="EF973" s="644"/>
      <c r="EG973" s="644"/>
      <c r="EH973" s="644"/>
      <c r="EI973" s="644"/>
      <c r="EJ973" s="644"/>
      <c r="EK973" s="644"/>
      <c r="EL973" s="644"/>
      <c r="EM973" s="644"/>
      <c r="EN973" s="644"/>
      <c r="EO973" s="644"/>
      <c r="EP973" s="644"/>
      <c r="EQ973" s="644"/>
      <c r="ER973" s="644"/>
      <c r="ES973" s="644"/>
      <c r="ET973" s="644"/>
      <c r="EU973" s="644"/>
      <c r="EV973" s="644"/>
      <c r="EW973" s="644"/>
      <c r="EX973" s="644"/>
      <c r="EY973" s="644"/>
      <c r="EZ973" s="644"/>
      <c r="FA973" s="644"/>
      <c r="FB973" s="644"/>
      <c r="FC973" s="644"/>
      <c r="FD973" s="644"/>
      <c r="FE973" s="644"/>
      <c r="FF973" s="644"/>
      <c r="FG973" s="644"/>
      <c r="FH973" s="644"/>
      <c r="FI973" s="644"/>
      <c r="FJ973" s="644"/>
      <c r="FK973" s="644"/>
      <c r="FL973" s="644"/>
      <c r="FM973" s="644"/>
      <c r="FN973" s="644"/>
      <c r="FO973" s="644"/>
      <c r="FP973" s="644"/>
      <c r="FQ973" s="644"/>
      <c r="FR973" s="644"/>
      <c r="FS973" s="644"/>
      <c r="FT973" s="644"/>
      <c r="FU973" s="644"/>
      <c r="FV973" s="644"/>
      <c r="FW973" s="644"/>
      <c r="FX973" s="644"/>
      <c r="FY973" s="644"/>
      <c r="FZ973" s="644"/>
      <c r="GA973" s="644"/>
      <c r="GB973" s="644"/>
      <c r="GC973" s="644"/>
      <c r="GD973" s="644"/>
      <c r="GE973" s="644"/>
      <c r="GF973" s="644"/>
      <c r="GG973" s="644"/>
      <c r="GH973" s="644"/>
      <c r="GI973" s="644"/>
      <c r="GJ973" s="644"/>
      <c r="GK973" s="644"/>
      <c r="GL973" s="644"/>
      <c r="GM973" s="644"/>
      <c r="GN973" s="644"/>
      <c r="GO973" s="644"/>
      <c r="GP973" s="644"/>
      <c r="GQ973" s="644"/>
      <c r="GR973" s="644"/>
      <c r="GS973" s="644"/>
      <c r="GT973" s="644"/>
      <c r="GU973" s="644"/>
      <c r="GV973" s="644"/>
      <c r="GW973" s="644"/>
      <c r="GX973" s="644"/>
      <c r="GY973" s="644"/>
      <c r="GZ973" s="644"/>
      <c r="HA973" s="644"/>
      <c r="HB973" s="644"/>
      <c r="HC973" s="644"/>
      <c r="HD973" s="644"/>
      <c r="HE973" s="644"/>
      <c r="HF973" s="644"/>
      <c r="HG973" s="644"/>
      <c r="HH973" s="644"/>
      <c r="HI973" s="644"/>
      <c r="HJ973" s="644"/>
      <c r="HK973" s="644"/>
      <c r="HL973" s="644"/>
    </row>
    <row r="974" spans="1:234" x14ac:dyDescent="0.25">
      <c r="D974" s="645">
        <v>6</v>
      </c>
      <c r="E974" s="878"/>
      <c r="F974" s="879"/>
      <c r="G974" s="880"/>
      <c r="H974" s="878"/>
      <c r="I974" s="879"/>
      <c r="J974" s="879"/>
      <c r="K974" s="879"/>
      <c r="L974" s="879"/>
      <c r="M974" s="880"/>
      <c r="N974" s="881"/>
      <c r="O974" s="882"/>
      <c r="P974" s="882"/>
      <c r="Q974" s="883"/>
      <c r="S974" s="644"/>
      <c r="T974" s="644"/>
      <c r="U974" s="644" t="str">
        <f t="shared" si="3937"/>
        <v/>
      </c>
      <c r="V974" s="644"/>
      <c r="W974" s="644"/>
      <c r="X974" s="644"/>
      <c r="Y974" s="644"/>
      <c r="Z974" s="644"/>
      <c r="AA974" s="644"/>
      <c r="AB974" s="644"/>
      <c r="AC974" s="644"/>
      <c r="AD974" s="644"/>
      <c r="AE974" s="644"/>
      <c r="AF974" s="644"/>
      <c r="AG974" s="644"/>
      <c r="AH974" s="644"/>
      <c r="AI974" s="644"/>
      <c r="AJ974" s="644"/>
      <c r="AK974" s="644"/>
      <c r="AL974" s="644"/>
      <c r="AM974" s="644"/>
      <c r="AN974" s="644"/>
      <c r="AO974" s="644"/>
      <c r="AP974" s="644"/>
      <c r="AQ974" s="644"/>
      <c r="AR974" s="644"/>
      <c r="AS974" s="644"/>
      <c r="AT974" s="644"/>
      <c r="AU974" s="644"/>
      <c r="AV974" s="644"/>
      <c r="AW974" s="644"/>
      <c r="AX974" s="644"/>
      <c r="AY974" s="644"/>
      <c r="AZ974" s="644"/>
      <c r="BA974" s="644"/>
      <c r="BB974" s="644"/>
      <c r="BC974" s="644"/>
      <c r="BD974" s="644"/>
      <c r="BE974" s="644"/>
      <c r="BF974" s="644"/>
      <c r="BG974" s="644"/>
      <c r="BH974" s="644"/>
      <c r="BI974" s="644"/>
      <c r="BJ974" s="644"/>
      <c r="BK974" s="644"/>
      <c r="BL974" s="644"/>
      <c r="BM974" s="644"/>
      <c r="BN974" s="644"/>
      <c r="BO974" s="644"/>
      <c r="BP974" s="644"/>
      <c r="BQ974" s="644"/>
      <c r="BR974" s="644"/>
      <c r="BS974" s="644"/>
      <c r="BT974" s="644"/>
      <c r="BU974" s="644"/>
      <c r="BV974" s="644"/>
      <c r="BW974" s="644"/>
      <c r="BX974" s="644"/>
      <c r="BY974" s="644"/>
      <c r="BZ974" s="644"/>
      <c r="CA974" s="644"/>
      <c r="CB974" s="644"/>
      <c r="CC974" s="644"/>
      <c r="CD974" s="644"/>
      <c r="CE974" s="644"/>
      <c r="CF974" s="644"/>
      <c r="CG974" s="644"/>
      <c r="CH974" s="644"/>
      <c r="CI974" s="644"/>
      <c r="CJ974" s="644"/>
      <c r="CK974" s="644"/>
      <c r="CL974" s="644"/>
      <c r="CM974" s="644"/>
      <c r="CN974" s="644"/>
      <c r="CO974" s="644"/>
      <c r="CP974" s="644"/>
      <c r="CQ974" s="644"/>
      <c r="CR974" s="644"/>
      <c r="CS974" s="644"/>
      <c r="CT974" s="644"/>
      <c r="CU974" s="644"/>
      <c r="CV974" s="644"/>
      <c r="CW974" s="644"/>
      <c r="CX974" s="644"/>
      <c r="CY974" s="644"/>
      <c r="CZ974" s="644"/>
      <c r="DA974" s="644"/>
      <c r="DB974" s="644"/>
      <c r="DC974" s="644"/>
      <c r="DD974" s="644"/>
      <c r="DE974" s="644"/>
      <c r="DF974" s="644"/>
      <c r="DG974" s="644"/>
      <c r="DH974" s="644"/>
      <c r="DI974" s="644"/>
      <c r="DJ974" s="644"/>
      <c r="DK974" s="644"/>
      <c r="DL974" s="644"/>
      <c r="DM974" s="644"/>
      <c r="DN974" s="644"/>
      <c r="DO974" s="644"/>
      <c r="DP974" s="644"/>
      <c r="DQ974" s="644"/>
      <c r="DR974" s="644"/>
      <c r="DS974" s="644"/>
      <c r="DT974" s="644"/>
      <c r="DU974" s="644"/>
      <c r="DV974" s="644"/>
      <c r="DW974" s="644"/>
      <c r="DX974" s="644"/>
      <c r="DY974" s="644"/>
      <c r="DZ974" s="644"/>
      <c r="EA974" s="644"/>
      <c r="EB974" s="644"/>
      <c r="EC974" s="644"/>
      <c r="ED974" s="644"/>
      <c r="EE974" s="644"/>
      <c r="EF974" s="644"/>
      <c r="EG974" s="644"/>
      <c r="EH974" s="644"/>
      <c r="EI974" s="644"/>
      <c r="EJ974" s="644"/>
      <c r="EK974" s="644"/>
      <c r="EL974" s="644"/>
      <c r="EM974" s="644"/>
      <c r="EN974" s="644"/>
      <c r="EO974" s="644"/>
      <c r="EP974" s="644"/>
      <c r="EQ974" s="644"/>
      <c r="ER974" s="644"/>
      <c r="ES974" s="644"/>
      <c r="ET974" s="644"/>
      <c r="EU974" s="644"/>
      <c r="EV974" s="644"/>
      <c r="EW974" s="644"/>
      <c r="EX974" s="644"/>
      <c r="EY974" s="644"/>
      <c r="EZ974" s="644"/>
      <c r="FA974" s="644"/>
      <c r="FB974" s="644"/>
      <c r="FC974" s="644"/>
      <c r="FD974" s="644"/>
      <c r="FE974" s="644"/>
      <c r="FF974" s="644"/>
      <c r="FG974" s="644"/>
      <c r="FH974" s="644"/>
      <c r="FI974" s="644"/>
      <c r="FJ974" s="644"/>
      <c r="FK974" s="644"/>
      <c r="FL974" s="644"/>
      <c r="FM974" s="644"/>
      <c r="FN974" s="644"/>
      <c r="FO974" s="644"/>
      <c r="FP974" s="644"/>
      <c r="FQ974" s="644"/>
      <c r="FR974" s="644"/>
      <c r="FS974" s="644"/>
      <c r="FT974" s="644"/>
      <c r="FU974" s="644"/>
      <c r="FV974" s="644"/>
      <c r="FW974" s="644"/>
      <c r="FX974" s="644"/>
      <c r="FY974" s="644"/>
      <c r="FZ974" s="644"/>
      <c r="GA974" s="644"/>
      <c r="GB974" s="644"/>
      <c r="GC974" s="644"/>
      <c r="GD974" s="644"/>
      <c r="GE974" s="644"/>
      <c r="GF974" s="644"/>
      <c r="GG974" s="644"/>
      <c r="GH974" s="644"/>
      <c r="GI974" s="644"/>
      <c r="GJ974" s="644"/>
      <c r="GK974" s="644"/>
      <c r="GL974" s="644"/>
      <c r="GM974" s="644"/>
      <c r="GN974" s="644"/>
      <c r="GO974" s="644"/>
      <c r="GP974" s="644"/>
      <c r="GQ974" s="644"/>
      <c r="GR974" s="644"/>
      <c r="GS974" s="644"/>
      <c r="GT974" s="644"/>
      <c r="GU974" s="644"/>
      <c r="GV974" s="644"/>
      <c r="GW974" s="644"/>
      <c r="GX974" s="644"/>
      <c r="GY974" s="644"/>
      <c r="GZ974" s="644"/>
      <c r="HA974" s="644"/>
      <c r="HB974" s="644"/>
      <c r="HC974" s="644"/>
      <c r="HD974" s="644"/>
      <c r="HE974" s="644"/>
      <c r="HF974" s="644"/>
      <c r="HG974" s="644"/>
      <c r="HH974" s="644"/>
      <c r="HI974" s="644"/>
      <c r="HJ974" s="644"/>
      <c r="HK974" s="644"/>
      <c r="HL974" s="644"/>
    </row>
    <row r="975" spans="1:234" x14ac:dyDescent="0.25">
      <c r="D975" s="645">
        <v>7</v>
      </c>
      <c r="E975" s="878"/>
      <c r="F975" s="879"/>
      <c r="G975" s="880"/>
      <c r="H975" s="878"/>
      <c r="I975" s="879"/>
      <c r="J975" s="879"/>
      <c r="K975" s="879"/>
      <c r="L975" s="879"/>
      <c r="M975" s="880"/>
      <c r="N975" s="881"/>
      <c r="O975" s="882"/>
      <c r="P975" s="882"/>
      <c r="Q975" s="883"/>
      <c r="S975" s="644"/>
      <c r="T975" s="644"/>
      <c r="U975" s="644" t="str">
        <f t="shared" si="3937"/>
        <v/>
      </c>
      <c r="V975" s="644"/>
      <c r="W975" s="644"/>
      <c r="X975" s="644"/>
      <c r="Y975" s="644"/>
      <c r="Z975" s="644"/>
      <c r="AA975" s="644"/>
      <c r="AB975" s="644"/>
      <c r="AC975" s="644"/>
      <c r="AD975" s="644"/>
      <c r="AE975" s="644"/>
      <c r="AF975" s="644"/>
      <c r="AG975" s="644"/>
      <c r="AH975" s="644"/>
      <c r="AI975" s="644"/>
      <c r="AJ975" s="644"/>
      <c r="AK975" s="644"/>
      <c r="AL975" s="644"/>
      <c r="AM975" s="644"/>
      <c r="AN975" s="644"/>
      <c r="AO975" s="644"/>
      <c r="AP975" s="644"/>
      <c r="AQ975" s="644"/>
      <c r="AR975" s="644"/>
      <c r="AS975" s="644"/>
      <c r="AT975" s="644"/>
      <c r="AU975" s="644"/>
      <c r="AV975" s="644"/>
      <c r="AW975" s="644"/>
      <c r="AX975" s="644"/>
      <c r="AY975" s="644"/>
      <c r="AZ975" s="644"/>
      <c r="BA975" s="644"/>
      <c r="BB975" s="644"/>
      <c r="BC975" s="644"/>
      <c r="BD975" s="644"/>
      <c r="BE975" s="644"/>
      <c r="BF975" s="644"/>
      <c r="BG975" s="644"/>
      <c r="BH975" s="644"/>
      <c r="BI975" s="644"/>
      <c r="BJ975" s="644"/>
      <c r="BK975" s="644"/>
      <c r="BL975" s="644"/>
      <c r="BM975" s="644"/>
      <c r="BN975" s="644"/>
      <c r="BO975" s="644"/>
      <c r="BP975" s="644"/>
      <c r="BQ975" s="644"/>
      <c r="BR975" s="644"/>
      <c r="BS975" s="644"/>
      <c r="BT975" s="644"/>
      <c r="BU975" s="644"/>
      <c r="BV975" s="644"/>
      <c r="BW975" s="644"/>
      <c r="BX975" s="644"/>
      <c r="BY975" s="644"/>
      <c r="BZ975" s="644"/>
      <c r="CA975" s="644"/>
      <c r="CB975" s="644"/>
      <c r="CC975" s="644"/>
      <c r="CD975" s="644"/>
      <c r="CE975" s="644"/>
      <c r="CF975" s="644"/>
      <c r="CG975" s="644"/>
      <c r="CH975" s="644"/>
      <c r="CI975" s="644"/>
      <c r="CJ975" s="644"/>
      <c r="CK975" s="644"/>
      <c r="CL975" s="644"/>
      <c r="CM975" s="644"/>
      <c r="CN975" s="644"/>
      <c r="CO975" s="644"/>
      <c r="CP975" s="644"/>
      <c r="CQ975" s="644"/>
      <c r="CR975" s="644"/>
      <c r="CS975" s="644"/>
      <c r="CT975" s="644"/>
      <c r="CU975" s="644"/>
      <c r="CV975" s="644"/>
      <c r="CW975" s="644"/>
      <c r="CX975" s="644"/>
      <c r="CY975" s="644"/>
      <c r="CZ975" s="644"/>
      <c r="DA975" s="644"/>
      <c r="DB975" s="644"/>
      <c r="DC975" s="644"/>
      <c r="DD975" s="644"/>
      <c r="DE975" s="644"/>
      <c r="DF975" s="644"/>
      <c r="DG975" s="644"/>
      <c r="DH975" s="644"/>
      <c r="DI975" s="644"/>
      <c r="DJ975" s="644"/>
      <c r="DK975" s="644"/>
      <c r="DL975" s="644"/>
      <c r="DM975" s="644"/>
      <c r="DN975" s="644"/>
      <c r="DO975" s="644"/>
      <c r="DP975" s="644"/>
      <c r="DQ975" s="644"/>
      <c r="DR975" s="644"/>
      <c r="DS975" s="644"/>
      <c r="DT975" s="644"/>
      <c r="DU975" s="644"/>
      <c r="DV975" s="644"/>
      <c r="DW975" s="644"/>
      <c r="DX975" s="644"/>
      <c r="DY975" s="644"/>
      <c r="DZ975" s="644"/>
      <c r="EA975" s="644"/>
      <c r="EB975" s="644"/>
      <c r="EC975" s="644"/>
      <c r="ED975" s="644"/>
      <c r="EE975" s="644"/>
      <c r="EF975" s="644"/>
      <c r="EG975" s="644"/>
      <c r="EH975" s="644"/>
      <c r="EI975" s="644"/>
      <c r="EJ975" s="644"/>
      <c r="EK975" s="644"/>
      <c r="EL975" s="644"/>
      <c r="EM975" s="644"/>
      <c r="EN975" s="644"/>
      <c r="EO975" s="644"/>
      <c r="EP975" s="644"/>
      <c r="EQ975" s="644"/>
      <c r="ER975" s="644"/>
      <c r="ES975" s="644"/>
      <c r="ET975" s="644"/>
      <c r="EU975" s="644"/>
      <c r="EV975" s="644"/>
      <c r="EW975" s="644"/>
      <c r="EX975" s="644"/>
      <c r="EY975" s="644"/>
      <c r="EZ975" s="644"/>
      <c r="FA975" s="644"/>
      <c r="FB975" s="644"/>
      <c r="FC975" s="644"/>
      <c r="FD975" s="644"/>
      <c r="FE975" s="644"/>
      <c r="FF975" s="644"/>
      <c r="FG975" s="644"/>
      <c r="FH975" s="644"/>
      <c r="FI975" s="644"/>
      <c r="FJ975" s="644"/>
      <c r="FK975" s="644"/>
      <c r="FL975" s="644"/>
      <c r="FM975" s="644"/>
      <c r="FN975" s="644"/>
      <c r="FO975" s="644"/>
      <c r="FP975" s="644"/>
      <c r="FQ975" s="644"/>
      <c r="FR975" s="644"/>
      <c r="FS975" s="644"/>
      <c r="FT975" s="644"/>
      <c r="FU975" s="644"/>
      <c r="FV975" s="644"/>
      <c r="FW975" s="644"/>
      <c r="FX975" s="644"/>
      <c r="FY975" s="644"/>
      <c r="FZ975" s="644"/>
      <c r="GA975" s="644"/>
      <c r="GB975" s="644"/>
      <c r="GC975" s="644"/>
      <c r="GD975" s="644"/>
      <c r="GE975" s="644"/>
      <c r="GF975" s="644"/>
      <c r="GG975" s="644"/>
      <c r="GH975" s="644"/>
      <c r="GI975" s="644"/>
      <c r="GJ975" s="644"/>
      <c r="GK975" s="644"/>
      <c r="GL975" s="644"/>
      <c r="GM975" s="644"/>
      <c r="GN975" s="644"/>
      <c r="GO975" s="644"/>
      <c r="GP975" s="644"/>
      <c r="GQ975" s="644"/>
      <c r="GR975" s="644"/>
      <c r="GS975" s="644"/>
      <c r="GT975" s="644"/>
      <c r="GU975" s="644"/>
      <c r="GV975" s="644"/>
      <c r="GW975" s="644"/>
      <c r="GX975" s="644"/>
      <c r="GY975" s="644"/>
      <c r="GZ975" s="644"/>
      <c r="HA975" s="644"/>
      <c r="HB975" s="644"/>
      <c r="HC975" s="644"/>
      <c r="HD975" s="644"/>
      <c r="HE975" s="644"/>
      <c r="HF975" s="644"/>
      <c r="HG975" s="644"/>
      <c r="HH975" s="644"/>
      <c r="HI975" s="644"/>
      <c r="HJ975" s="644"/>
      <c r="HK975" s="644"/>
      <c r="HL975" s="644"/>
    </row>
    <row r="976" spans="1:234" x14ac:dyDescent="0.25">
      <c r="D976" s="645">
        <v>8</v>
      </c>
      <c r="E976" s="878"/>
      <c r="F976" s="879"/>
      <c r="G976" s="880"/>
      <c r="H976" s="878"/>
      <c r="I976" s="879"/>
      <c r="J976" s="879"/>
      <c r="K976" s="879"/>
      <c r="L976" s="879"/>
      <c r="M976" s="880"/>
      <c r="N976" s="881"/>
      <c r="O976" s="882"/>
      <c r="P976" s="882"/>
      <c r="Q976" s="883"/>
      <c r="S976" s="644"/>
      <c r="T976" s="644"/>
      <c r="U976" s="644" t="str">
        <f t="shared" si="3937"/>
        <v/>
      </c>
      <c r="V976" s="644"/>
      <c r="W976" s="644"/>
      <c r="X976" s="644"/>
      <c r="Y976" s="644"/>
      <c r="Z976" s="644"/>
      <c r="AA976" s="644"/>
      <c r="AB976" s="644"/>
      <c r="AC976" s="644"/>
      <c r="AD976" s="644"/>
      <c r="AE976" s="644"/>
      <c r="AF976" s="644"/>
      <c r="AG976" s="644"/>
      <c r="AH976" s="644"/>
      <c r="AI976" s="644"/>
      <c r="AJ976" s="644"/>
      <c r="AK976" s="644"/>
      <c r="AL976" s="644"/>
      <c r="AM976" s="644"/>
      <c r="AN976" s="644"/>
      <c r="AO976" s="644"/>
      <c r="AP976" s="644"/>
      <c r="AQ976" s="644"/>
      <c r="AR976" s="644"/>
      <c r="AS976" s="644"/>
      <c r="AT976" s="644"/>
      <c r="AU976" s="644"/>
      <c r="AV976" s="644"/>
      <c r="AW976" s="644"/>
      <c r="AX976" s="644"/>
      <c r="AY976" s="644"/>
      <c r="AZ976" s="644"/>
      <c r="BA976" s="644"/>
      <c r="BB976" s="644"/>
      <c r="BC976" s="644"/>
      <c r="BD976" s="644"/>
      <c r="BE976" s="644"/>
      <c r="BF976" s="644"/>
      <c r="BG976" s="644"/>
      <c r="BH976" s="644"/>
      <c r="BI976" s="644"/>
      <c r="BJ976" s="644"/>
      <c r="BK976" s="644"/>
      <c r="BL976" s="644"/>
      <c r="BM976" s="644"/>
      <c r="BN976" s="644"/>
      <c r="BO976" s="644"/>
      <c r="BP976" s="644"/>
      <c r="BQ976" s="644"/>
      <c r="BR976" s="644"/>
      <c r="BS976" s="644"/>
      <c r="BT976" s="644"/>
      <c r="BU976" s="644"/>
      <c r="BV976" s="644"/>
      <c r="BW976" s="644"/>
      <c r="BX976" s="644"/>
      <c r="BY976" s="644"/>
      <c r="BZ976" s="644"/>
      <c r="CA976" s="644"/>
      <c r="CB976" s="644"/>
      <c r="CC976" s="644"/>
      <c r="CD976" s="644"/>
      <c r="CE976" s="644"/>
      <c r="CF976" s="644"/>
      <c r="CG976" s="644"/>
      <c r="CH976" s="644"/>
      <c r="CI976" s="644"/>
      <c r="CJ976" s="644"/>
      <c r="CK976" s="644"/>
      <c r="CL976" s="644"/>
      <c r="CM976" s="644"/>
      <c r="CN976" s="644"/>
      <c r="CO976" s="644"/>
      <c r="CP976" s="644"/>
      <c r="CQ976" s="644"/>
      <c r="CR976" s="644"/>
      <c r="CS976" s="644"/>
      <c r="CT976" s="644"/>
      <c r="CU976" s="644"/>
      <c r="CV976" s="644"/>
      <c r="CW976" s="644"/>
      <c r="CX976" s="644"/>
      <c r="CY976" s="644"/>
      <c r="CZ976" s="644"/>
      <c r="DA976" s="644"/>
      <c r="DB976" s="644"/>
      <c r="DC976" s="644"/>
      <c r="DD976" s="644"/>
      <c r="DE976" s="644"/>
      <c r="DF976" s="644"/>
      <c r="DG976" s="644"/>
      <c r="DH976" s="644"/>
      <c r="DI976" s="644"/>
      <c r="DJ976" s="644"/>
      <c r="DK976" s="644"/>
      <c r="DL976" s="644"/>
      <c r="DM976" s="644"/>
      <c r="DN976" s="644"/>
      <c r="DO976" s="644"/>
      <c r="DP976" s="644"/>
      <c r="DQ976" s="644"/>
      <c r="DR976" s="644"/>
      <c r="DS976" s="644"/>
      <c r="DT976" s="644"/>
      <c r="DU976" s="644"/>
      <c r="DV976" s="644"/>
      <c r="DW976" s="644"/>
      <c r="DX976" s="644"/>
      <c r="DY976" s="644"/>
      <c r="DZ976" s="644"/>
      <c r="EA976" s="644"/>
      <c r="EB976" s="644"/>
      <c r="EC976" s="644"/>
      <c r="ED976" s="644"/>
      <c r="EE976" s="644"/>
      <c r="EF976" s="644"/>
      <c r="EG976" s="644"/>
      <c r="EH976" s="644"/>
      <c r="EI976" s="644"/>
      <c r="EJ976" s="644"/>
      <c r="EK976" s="644"/>
      <c r="EL976" s="644"/>
      <c r="EM976" s="644"/>
      <c r="EN976" s="644"/>
      <c r="EO976" s="644"/>
      <c r="EP976" s="644"/>
      <c r="EQ976" s="644"/>
      <c r="ER976" s="644"/>
      <c r="ES976" s="644"/>
      <c r="ET976" s="644"/>
      <c r="EU976" s="644"/>
      <c r="EV976" s="644"/>
      <c r="EW976" s="644"/>
      <c r="EX976" s="644"/>
      <c r="EY976" s="644"/>
      <c r="EZ976" s="644"/>
      <c r="FA976" s="644"/>
      <c r="FB976" s="644"/>
      <c r="FC976" s="644"/>
      <c r="FD976" s="644"/>
      <c r="FE976" s="644"/>
      <c r="FF976" s="644"/>
      <c r="FG976" s="644"/>
      <c r="FH976" s="644"/>
      <c r="FI976" s="644"/>
      <c r="FJ976" s="644"/>
      <c r="FK976" s="644"/>
      <c r="FL976" s="644"/>
      <c r="FM976" s="644"/>
      <c r="FN976" s="644"/>
      <c r="FO976" s="644"/>
      <c r="FP976" s="644"/>
      <c r="FQ976" s="644"/>
      <c r="FR976" s="644"/>
      <c r="FS976" s="644"/>
      <c r="FT976" s="644"/>
      <c r="FU976" s="644"/>
      <c r="FV976" s="644"/>
      <c r="FW976" s="644"/>
      <c r="FX976" s="644"/>
      <c r="FY976" s="644"/>
      <c r="FZ976" s="644"/>
      <c r="GA976" s="644"/>
      <c r="GB976" s="644"/>
      <c r="GC976" s="644"/>
      <c r="GD976" s="644"/>
      <c r="GE976" s="644"/>
      <c r="GF976" s="644"/>
      <c r="GG976" s="644"/>
      <c r="GH976" s="644"/>
      <c r="GI976" s="644"/>
      <c r="GJ976" s="644"/>
      <c r="GK976" s="644"/>
      <c r="GL976" s="644"/>
      <c r="GM976" s="644"/>
      <c r="GN976" s="644"/>
      <c r="GO976" s="644"/>
      <c r="GP976" s="644"/>
      <c r="GQ976" s="644"/>
      <c r="GR976" s="644"/>
      <c r="GS976" s="644"/>
      <c r="GT976" s="644"/>
      <c r="GU976" s="644"/>
      <c r="GV976" s="644"/>
      <c r="GW976" s="644"/>
      <c r="GX976" s="644"/>
      <c r="GY976" s="644"/>
      <c r="GZ976" s="644"/>
      <c r="HA976" s="644"/>
      <c r="HB976" s="644"/>
      <c r="HC976" s="644"/>
      <c r="HD976" s="644"/>
      <c r="HE976" s="644"/>
      <c r="HF976" s="644"/>
      <c r="HG976" s="644"/>
      <c r="HH976" s="644"/>
      <c r="HI976" s="644"/>
      <c r="HJ976" s="644"/>
      <c r="HK976" s="644"/>
      <c r="HL976" s="644"/>
    </row>
    <row r="977" spans="2:234" x14ac:dyDescent="0.25">
      <c r="D977" s="645">
        <v>9</v>
      </c>
      <c r="E977" s="878"/>
      <c r="F977" s="879"/>
      <c r="G977" s="880"/>
      <c r="H977" s="878"/>
      <c r="I977" s="879"/>
      <c r="J977" s="879"/>
      <c r="K977" s="879"/>
      <c r="L977" s="879"/>
      <c r="M977" s="880"/>
      <c r="N977" s="881"/>
      <c r="O977" s="882"/>
      <c r="P977" s="882"/>
      <c r="Q977" s="883"/>
      <c r="S977" s="644"/>
      <c r="T977" s="644"/>
      <c r="U977" s="644" t="str">
        <f t="shared" si="3937"/>
        <v/>
      </c>
      <c r="V977" s="644"/>
      <c r="W977" s="644"/>
      <c r="X977" s="644"/>
      <c r="Y977" s="644"/>
      <c r="Z977" s="644"/>
      <c r="AA977" s="644"/>
      <c r="AB977" s="644"/>
      <c r="AC977" s="644"/>
      <c r="AD977" s="644"/>
      <c r="AE977" s="644"/>
      <c r="AF977" s="644"/>
      <c r="AG977" s="644"/>
      <c r="AH977" s="644"/>
      <c r="AI977" s="644"/>
      <c r="AJ977" s="644"/>
      <c r="AK977" s="644"/>
      <c r="AL977" s="644"/>
      <c r="AM977" s="644"/>
      <c r="AN977" s="644"/>
      <c r="AO977" s="644"/>
      <c r="AP977" s="644"/>
      <c r="AQ977" s="644"/>
      <c r="AR977" s="644"/>
      <c r="AS977" s="644"/>
      <c r="AT977" s="644"/>
      <c r="AU977" s="644"/>
      <c r="AV977" s="644"/>
      <c r="AW977" s="644"/>
      <c r="AX977" s="644"/>
      <c r="AY977" s="644"/>
      <c r="AZ977" s="644"/>
      <c r="BA977" s="644"/>
      <c r="BB977" s="644"/>
      <c r="BC977" s="644"/>
      <c r="BD977" s="644"/>
      <c r="BE977" s="644"/>
      <c r="BF977" s="644"/>
      <c r="BG977" s="644"/>
      <c r="BH977" s="644"/>
      <c r="BI977" s="644"/>
      <c r="BJ977" s="644"/>
      <c r="BK977" s="644"/>
      <c r="BL977" s="644"/>
      <c r="BM977" s="644"/>
      <c r="BN977" s="644"/>
      <c r="BO977" s="644"/>
      <c r="BP977" s="644"/>
      <c r="BQ977" s="644"/>
      <c r="BR977" s="644"/>
      <c r="BS977" s="644"/>
      <c r="BT977" s="644"/>
      <c r="BU977" s="644"/>
      <c r="BV977" s="644"/>
      <c r="BW977" s="644"/>
      <c r="BX977" s="644"/>
      <c r="BY977" s="644"/>
      <c r="BZ977" s="644"/>
      <c r="CA977" s="644"/>
      <c r="CB977" s="644"/>
      <c r="CC977" s="644"/>
      <c r="CD977" s="644"/>
      <c r="CE977" s="644"/>
      <c r="CF977" s="644"/>
      <c r="CG977" s="644"/>
      <c r="CH977" s="644"/>
      <c r="CI977" s="644"/>
      <c r="CJ977" s="644"/>
      <c r="CK977" s="644"/>
      <c r="CL977" s="644"/>
      <c r="CM977" s="644"/>
      <c r="CN977" s="644"/>
      <c r="CO977" s="644"/>
      <c r="CP977" s="644"/>
      <c r="CQ977" s="644"/>
      <c r="CR977" s="644"/>
      <c r="CS977" s="644"/>
      <c r="CT977" s="644"/>
      <c r="CU977" s="644"/>
      <c r="CV977" s="644"/>
      <c r="CW977" s="644"/>
      <c r="CX977" s="644"/>
      <c r="CY977" s="644"/>
      <c r="CZ977" s="644"/>
      <c r="DA977" s="644"/>
      <c r="DB977" s="644"/>
      <c r="DC977" s="644"/>
      <c r="DD977" s="644"/>
      <c r="DE977" s="644"/>
      <c r="DF977" s="644"/>
      <c r="DG977" s="644"/>
      <c r="DH977" s="644"/>
      <c r="DI977" s="644"/>
      <c r="DJ977" s="644"/>
      <c r="DK977" s="644"/>
      <c r="DL977" s="644"/>
      <c r="DM977" s="644"/>
      <c r="DN977" s="644"/>
      <c r="DO977" s="644"/>
      <c r="DP977" s="644"/>
      <c r="DQ977" s="644"/>
      <c r="DR977" s="644"/>
      <c r="DS977" s="644"/>
      <c r="DT977" s="644"/>
      <c r="DU977" s="644"/>
      <c r="DV977" s="644"/>
      <c r="DW977" s="644"/>
      <c r="DX977" s="644"/>
      <c r="DY977" s="644"/>
      <c r="DZ977" s="644"/>
      <c r="EA977" s="644"/>
      <c r="EB977" s="644"/>
      <c r="EC977" s="644"/>
      <c r="ED977" s="644"/>
      <c r="EE977" s="644"/>
      <c r="EF977" s="644"/>
      <c r="EG977" s="644"/>
      <c r="EH977" s="644"/>
      <c r="EI977" s="644"/>
      <c r="EJ977" s="644"/>
      <c r="EK977" s="644"/>
      <c r="EL977" s="644"/>
      <c r="EM977" s="644"/>
      <c r="EN977" s="644"/>
      <c r="EO977" s="644"/>
      <c r="EP977" s="644"/>
      <c r="EQ977" s="644"/>
      <c r="ER977" s="644"/>
      <c r="ES977" s="644"/>
      <c r="ET977" s="644"/>
      <c r="EU977" s="644"/>
      <c r="EV977" s="644"/>
      <c r="EW977" s="644"/>
      <c r="EX977" s="644"/>
      <c r="EY977" s="644"/>
      <c r="EZ977" s="644"/>
      <c r="FA977" s="644"/>
      <c r="FB977" s="644"/>
      <c r="FC977" s="644"/>
      <c r="FD977" s="644"/>
      <c r="FE977" s="644"/>
      <c r="FF977" s="644"/>
      <c r="FG977" s="644"/>
      <c r="FH977" s="644"/>
      <c r="FI977" s="644"/>
      <c r="FJ977" s="644"/>
      <c r="FK977" s="644"/>
      <c r="FL977" s="644"/>
      <c r="FM977" s="644"/>
      <c r="FN977" s="644"/>
      <c r="FO977" s="644"/>
      <c r="FP977" s="644"/>
      <c r="FQ977" s="644"/>
      <c r="FR977" s="644"/>
      <c r="FS977" s="644"/>
      <c r="FT977" s="644"/>
      <c r="FU977" s="644"/>
      <c r="FV977" s="644"/>
      <c r="FW977" s="644"/>
      <c r="FX977" s="644"/>
      <c r="FY977" s="644"/>
      <c r="FZ977" s="644"/>
      <c r="GA977" s="644"/>
      <c r="GB977" s="644"/>
      <c r="GC977" s="644"/>
      <c r="GD977" s="644"/>
      <c r="GE977" s="644"/>
      <c r="GF977" s="644"/>
      <c r="GG977" s="644"/>
      <c r="GH977" s="644"/>
      <c r="GI977" s="644"/>
      <c r="GJ977" s="644"/>
      <c r="GK977" s="644"/>
      <c r="GL977" s="644"/>
      <c r="GM977" s="644"/>
      <c r="GN977" s="644"/>
      <c r="GO977" s="644"/>
      <c r="GP977" s="644"/>
      <c r="GQ977" s="644"/>
      <c r="GR977" s="644"/>
      <c r="GS977" s="644"/>
      <c r="GT977" s="644"/>
      <c r="GU977" s="644"/>
      <c r="GV977" s="644"/>
      <c r="GW977" s="644"/>
      <c r="GX977" s="644"/>
      <c r="GY977" s="644"/>
      <c r="GZ977" s="644"/>
      <c r="HA977" s="644"/>
      <c r="HB977" s="644"/>
      <c r="HC977" s="644"/>
      <c r="HD977" s="644"/>
      <c r="HE977" s="644"/>
      <c r="HF977" s="644"/>
      <c r="HG977" s="644"/>
      <c r="HH977" s="644"/>
      <c r="HI977" s="644"/>
      <c r="HJ977" s="644"/>
      <c r="HK977" s="644"/>
      <c r="HL977" s="644"/>
    </row>
    <row r="978" spans="2:234" x14ac:dyDescent="0.25">
      <c r="D978" s="645">
        <v>10</v>
      </c>
      <c r="E978" s="878"/>
      <c r="F978" s="879"/>
      <c r="G978" s="880"/>
      <c r="H978" s="878"/>
      <c r="I978" s="879"/>
      <c r="J978" s="879"/>
      <c r="K978" s="879"/>
      <c r="L978" s="879"/>
      <c r="M978" s="880"/>
      <c r="N978" s="881"/>
      <c r="O978" s="882"/>
      <c r="P978" s="882"/>
      <c r="Q978" s="883"/>
      <c r="S978" s="644"/>
      <c r="T978" s="644"/>
      <c r="U978" s="644" t="str">
        <f t="shared" si="3937"/>
        <v/>
      </c>
      <c r="V978" s="644"/>
      <c r="W978" s="644"/>
      <c r="X978" s="644"/>
      <c r="Y978" s="644"/>
      <c r="Z978" s="644"/>
      <c r="AA978" s="644"/>
      <c r="AB978" s="644"/>
      <c r="AC978" s="644"/>
      <c r="AD978" s="644"/>
      <c r="AE978" s="644"/>
      <c r="AF978" s="644"/>
      <c r="AG978" s="644"/>
      <c r="AH978" s="644"/>
      <c r="AI978" s="644"/>
      <c r="AJ978" s="644"/>
      <c r="AK978" s="644"/>
      <c r="AL978" s="644"/>
      <c r="AM978" s="644"/>
      <c r="AN978" s="644"/>
      <c r="AO978" s="644"/>
      <c r="AP978" s="644"/>
      <c r="AQ978" s="644"/>
      <c r="AR978" s="644"/>
      <c r="AS978" s="644"/>
      <c r="AT978" s="644"/>
      <c r="AU978" s="644"/>
      <c r="AV978" s="644"/>
      <c r="AW978" s="644"/>
      <c r="AX978" s="644"/>
      <c r="AY978" s="644"/>
      <c r="AZ978" s="644"/>
      <c r="BA978" s="644"/>
      <c r="BB978" s="644"/>
      <c r="BC978" s="644"/>
      <c r="BD978" s="644"/>
      <c r="BE978" s="644"/>
      <c r="BF978" s="644"/>
      <c r="BG978" s="644"/>
      <c r="BH978" s="644"/>
      <c r="BI978" s="644"/>
      <c r="BJ978" s="644"/>
      <c r="BK978" s="644"/>
      <c r="BL978" s="644"/>
      <c r="BM978" s="644"/>
      <c r="BN978" s="644"/>
      <c r="BO978" s="644"/>
      <c r="BP978" s="644"/>
      <c r="BQ978" s="644"/>
      <c r="BR978" s="644"/>
      <c r="BS978" s="644"/>
      <c r="BT978" s="644"/>
      <c r="BU978" s="644"/>
      <c r="BV978" s="644"/>
      <c r="BW978" s="644"/>
      <c r="BX978" s="644"/>
      <c r="BY978" s="644"/>
      <c r="BZ978" s="644"/>
      <c r="CA978" s="644"/>
      <c r="CB978" s="644"/>
      <c r="CC978" s="644"/>
      <c r="CD978" s="644"/>
      <c r="CE978" s="644"/>
      <c r="CF978" s="644"/>
      <c r="CG978" s="644"/>
      <c r="CH978" s="644"/>
      <c r="CI978" s="644"/>
      <c r="CJ978" s="644"/>
      <c r="CK978" s="644"/>
      <c r="CL978" s="644"/>
      <c r="CM978" s="644"/>
      <c r="CN978" s="644"/>
      <c r="CO978" s="644"/>
      <c r="CP978" s="644"/>
      <c r="CQ978" s="644"/>
      <c r="CR978" s="644"/>
      <c r="CS978" s="644"/>
      <c r="CT978" s="644"/>
      <c r="CU978" s="644"/>
      <c r="CV978" s="644"/>
      <c r="CW978" s="644"/>
      <c r="CX978" s="644"/>
      <c r="CY978" s="644"/>
      <c r="CZ978" s="644"/>
      <c r="DA978" s="644"/>
      <c r="DB978" s="644"/>
      <c r="DC978" s="644"/>
      <c r="DD978" s="644"/>
      <c r="DE978" s="644"/>
      <c r="DF978" s="644"/>
      <c r="DG978" s="644"/>
      <c r="DH978" s="644"/>
      <c r="DI978" s="644"/>
      <c r="DJ978" s="644"/>
      <c r="DK978" s="644"/>
      <c r="DL978" s="644"/>
      <c r="DM978" s="644"/>
      <c r="DN978" s="644"/>
      <c r="DO978" s="644"/>
      <c r="DP978" s="644"/>
      <c r="DQ978" s="644"/>
      <c r="DR978" s="644"/>
      <c r="DS978" s="644"/>
      <c r="DT978" s="644"/>
      <c r="DU978" s="644"/>
      <c r="DV978" s="644"/>
      <c r="DW978" s="644"/>
      <c r="DX978" s="644"/>
      <c r="DY978" s="644"/>
      <c r="DZ978" s="644"/>
      <c r="EA978" s="644"/>
      <c r="EB978" s="644"/>
      <c r="EC978" s="644"/>
      <c r="ED978" s="644"/>
      <c r="EE978" s="644"/>
      <c r="EF978" s="644"/>
      <c r="EG978" s="644"/>
      <c r="EH978" s="644"/>
      <c r="EI978" s="644"/>
      <c r="EJ978" s="644"/>
      <c r="EK978" s="644"/>
      <c r="EL978" s="644"/>
      <c r="EM978" s="644"/>
      <c r="EN978" s="644"/>
      <c r="EO978" s="644"/>
      <c r="EP978" s="644"/>
      <c r="EQ978" s="644"/>
      <c r="ER978" s="644"/>
      <c r="ES978" s="644"/>
      <c r="ET978" s="644"/>
      <c r="EU978" s="644"/>
      <c r="EV978" s="644"/>
      <c r="EW978" s="644"/>
      <c r="EX978" s="644"/>
      <c r="EY978" s="644"/>
      <c r="EZ978" s="644"/>
      <c r="FA978" s="644"/>
      <c r="FB978" s="644"/>
      <c r="FC978" s="644"/>
      <c r="FD978" s="644"/>
      <c r="FE978" s="644"/>
      <c r="FF978" s="644"/>
      <c r="FG978" s="644"/>
      <c r="FH978" s="644"/>
      <c r="FI978" s="644"/>
      <c r="FJ978" s="644"/>
      <c r="FK978" s="644"/>
      <c r="FL978" s="644"/>
      <c r="FM978" s="644"/>
      <c r="FN978" s="644"/>
      <c r="FO978" s="644"/>
      <c r="FP978" s="644"/>
      <c r="FQ978" s="644"/>
      <c r="FR978" s="644"/>
      <c r="FS978" s="644"/>
      <c r="FT978" s="644"/>
      <c r="FU978" s="644"/>
      <c r="FV978" s="644"/>
      <c r="FW978" s="644"/>
      <c r="FX978" s="644"/>
      <c r="FY978" s="644"/>
      <c r="FZ978" s="644"/>
      <c r="GA978" s="644"/>
      <c r="GB978" s="644"/>
      <c r="GC978" s="644"/>
      <c r="GD978" s="644"/>
      <c r="GE978" s="644"/>
      <c r="GF978" s="644"/>
      <c r="GG978" s="644"/>
      <c r="GH978" s="644"/>
      <c r="GI978" s="644"/>
      <c r="GJ978" s="644"/>
      <c r="GK978" s="644"/>
      <c r="GL978" s="644"/>
      <c r="GM978" s="644"/>
      <c r="GN978" s="644"/>
      <c r="GO978" s="644"/>
      <c r="GP978" s="644"/>
      <c r="GQ978" s="644"/>
      <c r="GR978" s="644"/>
      <c r="GS978" s="644"/>
      <c r="GT978" s="644"/>
      <c r="GU978" s="644"/>
      <c r="GV978" s="644"/>
      <c r="GW978" s="644"/>
      <c r="GX978" s="644"/>
      <c r="GY978" s="644"/>
      <c r="GZ978" s="644"/>
      <c r="HA978" s="644"/>
      <c r="HB978" s="644"/>
      <c r="HC978" s="644"/>
      <c r="HD978" s="644"/>
      <c r="HE978" s="644"/>
      <c r="HF978" s="644"/>
      <c r="HG978" s="644"/>
      <c r="HH978" s="644"/>
      <c r="HI978" s="644"/>
      <c r="HJ978" s="644"/>
      <c r="HK978" s="644"/>
      <c r="HL978" s="644"/>
    </row>
    <row r="980" spans="2:234" ht="12.75" customHeight="1" x14ac:dyDescent="0.25">
      <c r="D980" s="4" t="s">
        <v>9</v>
      </c>
      <c r="E980" s="764" t="s">
        <v>1691</v>
      </c>
      <c r="F980" s="764"/>
      <c r="G980" s="764"/>
      <c r="H980" s="764"/>
      <c r="I980" s="764"/>
      <c r="J980" s="764"/>
      <c r="K980" s="764"/>
      <c r="L980" s="764"/>
      <c r="M980" s="764"/>
      <c r="N980" s="764"/>
      <c r="O980" s="764"/>
      <c r="P980" s="764"/>
      <c r="Q980" s="764"/>
    </row>
    <row r="981" spans="2:234" s="643" customFormat="1" x14ac:dyDescent="0.25">
      <c r="B981" s="644"/>
      <c r="C981" s="644"/>
      <c r="D981" s="4"/>
      <c r="E981" s="892" t="s">
        <v>1693</v>
      </c>
      <c r="F981" s="892"/>
      <c r="G981" s="892"/>
      <c r="H981" s="892"/>
      <c r="I981" s="892"/>
      <c r="J981" s="892"/>
      <c r="K981" s="892"/>
      <c r="L981" s="892"/>
      <c r="M981" s="892"/>
      <c r="N981" s="892"/>
      <c r="O981" s="892"/>
      <c r="P981" s="892"/>
      <c r="Q981" s="892"/>
      <c r="R981" s="644"/>
      <c r="HM981" s="644"/>
      <c r="HN981" s="644"/>
      <c r="HO981" s="644"/>
      <c r="HP981" s="644"/>
      <c r="HQ981" s="644"/>
      <c r="HR981" s="644"/>
      <c r="HS981" s="644"/>
      <c r="HT981" s="644"/>
      <c r="HU981" s="644"/>
      <c r="HV981" s="644"/>
      <c r="HW981" s="644"/>
      <c r="HX981" s="644"/>
      <c r="HY981" s="644"/>
      <c r="HZ981" s="644"/>
    </row>
    <row r="982" spans="2:234" s="643" customFormat="1" x14ac:dyDescent="0.25">
      <c r="B982" s="644"/>
      <c r="C982" s="644"/>
      <c r="D982" s="4"/>
      <c r="E982" s="752"/>
      <c r="F982" s="588" t="s">
        <v>1671</v>
      </c>
      <c r="G982" s="751" t="s">
        <v>1695</v>
      </c>
      <c r="H982" s="751"/>
      <c r="I982" s="751"/>
      <c r="J982" s="750"/>
      <c r="K982" s="750"/>
      <c r="L982" s="750"/>
      <c r="M982" s="752"/>
      <c r="N982" s="752"/>
      <c r="O982" s="752"/>
      <c r="P982" s="752"/>
      <c r="Q982" s="752"/>
      <c r="R982" s="644"/>
      <c r="HM982" s="644"/>
      <c r="HN982" s="644"/>
      <c r="HO982" s="644"/>
      <c r="HP982" s="644"/>
      <c r="HQ982" s="644"/>
      <c r="HR982" s="644"/>
      <c r="HS982" s="644"/>
      <c r="HT982" s="644"/>
      <c r="HU982" s="644"/>
      <c r="HV982" s="644"/>
      <c r="HW982" s="644"/>
      <c r="HX982" s="644"/>
      <c r="HY982" s="644"/>
      <c r="HZ982" s="644"/>
    </row>
    <row r="983" spans="2:234" s="643" customFormat="1" x14ac:dyDescent="0.25">
      <c r="B983" s="644"/>
      <c r="C983" s="644"/>
      <c r="D983" s="4"/>
      <c r="E983" s="752"/>
      <c r="F983" s="588" t="s">
        <v>1683</v>
      </c>
      <c r="G983" s="751" t="s">
        <v>1686</v>
      </c>
      <c r="H983" s="751"/>
      <c r="I983" s="751"/>
      <c r="J983" s="750"/>
      <c r="K983" s="750"/>
      <c r="L983" s="750"/>
      <c r="M983" s="752"/>
      <c r="N983" s="752"/>
      <c r="O983" s="752"/>
      <c r="P983" s="752"/>
      <c r="Q983" s="752"/>
      <c r="R983" s="644"/>
      <c r="HM983" s="644"/>
      <c r="HN983" s="644"/>
      <c r="HO983" s="644"/>
      <c r="HP983" s="644"/>
      <c r="HQ983" s="644"/>
      <c r="HR983" s="644"/>
      <c r="HS983" s="644"/>
      <c r="HT983" s="644"/>
      <c r="HU983" s="644"/>
      <c r="HV983" s="644"/>
      <c r="HW983" s="644"/>
      <c r="HX983" s="644"/>
      <c r="HY983" s="644"/>
      <c r="HZ983" s="644"/>
    </row>
    <row r="984" spans="2:234" s="643" customFormat="1" x14ac:dyDescent="0.25">
      <c r="B984" s="644"/>
      <c r="C984" s="644"/>
      <c r="D984" s="4"/>
      <c r="E984" s="752"/>
      <c r="F984" s="588" t="s">
        <v>1681</v>
      </c>
      <c r="G984" s="751" t="s">
        <v>1692</v>
      </c>
      <c r="H984" s="751"/>
      <c r="I984" s="751"/>
      <c r="J984" s="750"/>
      <c r="K984" s="750"/>
      <c r="L984" s="750"/>
      <c r="M984" s="752"/>
      <c r="N984" s="752"/>
      <c r="O984" s="752"/>
      <c r="P984" s="752"/>
      <c r="Q984" s="752"/>
      <c r="R984" s="644"/>
      <c r="HM984" s="644"/>
      <c r="HN984" s="644"/>
      <c r="HO984" s="644"/>
      <c r="HP984" s="644"/>
      <c r="HQ984" s="644"/>
      <c r="HR984" s="644"/>
      <c r="HS984" s="644"/>
      <c r="HT984" s="644"/>
      <c r="HU984" s="644"/>
      <c r="HV984" s="644"/>
      <c r="HW984" s="644"/>
      <c r="HX984" s="644"/>
      <c r="HY984" s="644"/>
      <c r="HZ984" s="644"/>
    </row>
    <row r="985" spans="2:234" s="643" customFormat="1" ht="12.75" customHeight="1" x14ac:dyDescent="0.25">
      <c r="B985" s="644"/>
      <c r="C985" s="644"/>
      <c r="D985" s="4"/>
      <c r="E985" s="752"/>
      <c r="F985" s="588" t="s">
        <v>1436</v>
      </c>
      <c r="G985" s="751" t="s">
        <v>1689</v>
      </c>
      <c r="H985" s="751"/>
      <c r="I985" s="751"/>
      <c r="J985" s="750"/>
      <c r="K985" s="750"/>
      <c r="L985" s="750"/>
      <c r="M985" s="752"/>
      <c r="N985" s="752"/>
      <c r="O985" s="752"/>
      <c r="P985" s="752"/>
      <c r="Q985" s="752"/>
      <c r="R985" s="644"/>
      <c r="HM985" s="644"/>
      <c r="HN985" s="644"/>
      <c r="HO985" s="644"/>
      <c r="HP985" s="644"/>
      <c r="HQ985" s="644"/>
      <c r="HR985" s="644"/>
      <c r="HS985" s="644"/>
      <c r="HT985" s="644"/>
      <c r="HU985" s="644"/>
      <c r="HV985" s="644"/>
      <c r="HW985" s="644"/>
      <c r="HX985" s="644"/>
      <c r="HY985" s="644"/>
      <c r="HZ985" s="644"/>
    </row>
    <row r="986" spans="2:234" s="643" customFormat="1" x14ac:dyDescent="0.25">
      <c r="B986" s="644"/>
      <c r="C986" s="644"/>
      <c r="D986" s="4"/>
      <c r="E986" s="752"/>
      <c r="F986" s="588" t="s">
        <v>1672</v>
      </c>
      <c r="G986" s="751" t="s">
        <v>1696</v>
      </c>
      <c r="H986" s="751"/>
      <c r="I986" s="751"/>
      <c r="J986" s="750"/>
      <c r="K986" s="750"/>
      <c r="L986" s="750"/>
      <c r="M986" s="752"/>
      <c r="N986" s="752"/>
      <c r="O986" s="752"/>
      <c r="P986" s="752"/>
      <c r="Q986" s="752"/>
      <c r="R986" s="644"/>
      <c r="HM986" s="644"/>
      <c r="HN986" s="644"/>
      <c r="HO986" s="644"/>
      <c r="HP986" s="644"/>
      <c r="HQ986" s="644"/>
      <c r="HR986" s="644"/>
      <c r="HS986" s="644"/>
      <c r="HT986" s="644"/>
      <c r="HU986" s="644"/>
      <c r="HV986" s="644"/>
      <c r="HW986" s="644"/>
      <c r="HX986" s="644"/>
      <c r="HY986" s="644"/>
      <c r="HZ986" s="644"/>
    </row>
    <row r="987" spans="2:234" s="643" customFormat="1" ht="10.8" customHeight="1" x14ac:dyDescent="0.25">
      <c r="B987" s="644"/>
      <c r="C987" s="644"/>
      <c r="D987" s="644"/>
      <c r="E987" s="644"/>
      <c r="F987" s="644"/>
      <c r="G987" s="644"/>
      <c r="H987" s="644"/>
      <c r="I987" s="644"/>
      <c r="J987" s="644"/>
      <c r="K987" s="644"/>
      <c r="L987" s="644"/>
      <c r="M987" s="644"/>
      <c r="N987" s="644"/>
      <c r="O987" s="644"/>
      <c r="P987" s="644"/>
      <c r="Q987" s="644"/>
      <c r="R987" s="644"/>
      <c r="HM987" s="644"/>
      <c r="HN987" s="644"/>
      <c r="HO987" s="644"/>
      <c r="HP987" s="644"/>
      <c r="HQ987" s="644"/>
      <c r="HR987" s="644"/>
      <c r="HS987" s="644"/>
      <c r="HT987" s="644"/>
      <c r="HU987" s="644"/>
      <c r="HV987" s="644"/>
      <c r="HW987" s="644"/>
      <c r="HX987" s="644"/>
      <c r="HY987" s="644"/>
      <c r="HZ987" s="644"/>
    </row>
    <row r="988" spans="2:234" s="643" customFormat="1" ht="12.6" customHeight="1" x14ac:dyDescent="0.25">
      <c r="B988" s="644"/>
      <c r="C988" s="644"/>
      <c r="D988" s="644"/>
      <c r="E988" s="894" t="s">
        <v>1702</v>
      </c>
      <c r="F988" s="895"/>
      <c r="G988" s="692"/>
      <c r="H988" s="644"/>
      <c r="I988" s="644"/>
      <c r="J988" s="644"/>
      <c r="K988" s="644"/>
      <c r="L988" s="644"/>
      <c r="M988" s="644"/>
      <c r="N988" s="644"/>
      <c r="O988" s="644"/>
      <c r="P988" s="644"/>
      <c r="Q988" s="644"/>
      <c r="R988" s="644"/>
      <c r="HM988" s="644"/>
      <c r="HN988" s="644"/>
      <c r="HO988" s="644"/>
      <c r="HP988" s="644"/>
      <c r="HQ988" s="644"/>
      <c r="HR988" s="644"/>
      <c r="HS988" s="644"/>
      <c r="HT988" s="644"/>
      <c r="HU988" s="644"/>
      <c r="HV988" s="644"/>
      <c r="HW988" s="644"/>
      <c r="HX988" s="644"/>
      <c r="HY988" s="644"/>
      <c r="HZ988" s="644"/>
    </row>
    <row r="989" spans="2:234" s="643" customFormat="1" ht="12.6" customHeight="1" x14ac:dyDescent="0.25">
      <c r="B989" s="644"/>
      <c r="C989" s="644"/>
      <c r="D989" s="644"/>
      <c r="E989" s="894" t="s">
        <v>1724</v>
      </c>
      <c r="F989" s="895"/>
      <c r="G989" s="693"/>
      <c r="H989" s="691" t="s">
        <v>1708</v>
      </c>
      <c r="I989" s="644"/>
      <c r="J989" s="644"/>
      <c r="K989" s="644"/>
      <c r="L989" s="644"/>
      <c r="M989" s="644"/>
      <c r="N989" s="644"/>
      <c r="O989" s="644"/>
      <c r="P989" s="644"/>
      <c r="Q989" s="644"/>
      <c r="R989" s="644"/>
      <c r="HM989" s="644"/>
      <c r="HN989" s="644"/>
      <c r="HO989" s="644"/>
      <c r="HP989" s="644"/>
      <c r="HQ989" s="644"/>
      <c r="HR989" s="644"/>
      <c r="HS989" s="644"/>
      <c r="HT989" s="644"/>
      <c r="HU989" s="644"/>
      <c r="HV989" s="644"/>
      <c r="HW989" s="644"/>
      <c r="HX989" s="644"/>
      <c r="HY989" s="644"/>
      <c r="HZ989" s="644"/>
    </row>
    <row r="990" spans="2:234" s="643" customFormat="1" ht="12.6" customHeight="1" x14ac:dyDescent="0.25">
      <c r="B990" s="644"/>
      <c r="C990" s="644"/>
      <c r="D990" s="644"/>
      <c r="E990" s="644"/>
      <c r="F990" s="644"/>
      <c r="G990" s="644"/>
      <c r="H990" s="644"/>
      <c r="I990" s="644"/>
      <c r="J990" s="644"/>
      <c r="K990" s="644"/>
      <c r="L990" s="644"/>
      <c r="M990" s="644"/>
      <c r="N990" s="644"/>
      <c r="O990" s="644"/>
      <c r="P990" s="644"/>
      <c r="Q990" s="644"/>
      <c r="R990" s="644"/>
      <c r="HM990" s="644"/>
      <c r="HN990" s="644"/>
      <c r="HO990" s="644"/>
      <c r="HP990" s="644"/>
      <c r="HQ990" s="644"/>
      <c r="HR990" s="644"/>
      <c r="HS990" s="644"/>
      <c r="HT990" s="644"/>
      <c r="HU990" s="644"/>
      <c r="HV990" s="644"/>
      <c r="HW990" s="644"/>
      <c r="HX990" s="644"/>
      <c r="HY990" s="644"/>
      <c r="HZ990" s="644"/>
    </row>
    <row r="991" spans="2:234" s="643" customFormat="1" x14ac:dyDescent="0.25">
      <c r="B991" s="644"/>
      <c r="C991" s="644"/>
      <c r="D991" s="896" t="s">
        <v>1679</v>
      </c>
      <c r="E991" s="897" t="s">
        <v>1671</v>
      </c>
      <c r="F991" s="898"/>
      <c r="G991" s="898"/>
      <c r="H991" s="898"/>
      <c r="I991" s="898"/>
      <c r="J991" s="898"/>
      <c r="K991" s="898"/>
      <c r="L991" s="898"/>
      <c r="M991" s="898"/>
      <c r="N991" s="899"/>
      <c r="O991" s="900" t="s">
        <v>1436</v>
      </c>
      <c r="P991" s="900" t="s">
        <v>1681</v>
      </c>
      <c r="Q991" s="900" t="s">
        <v>1672</v>
      </c>
      <c r="R991" s="644"/>
      <c r="T991" s="911" t="s">
        <v>1652</v>
      </c>
      <c r="U991" s="903" t="s">
        <v>1673</v>
      </c>
      <c r="V991" s="646" t="s">
        <v>1653</v>
      </c>
      <c r="W991" s="646" t="s">
        <v>1653</v>
      </c>
      <c r="Y991" s="913" t="s">
        <v>1674</v>
      </c>
      <c r="Z991" s="914"/>
      <c r="AA991" s="915"/>
      <c r="AT991" s="903" t="s">
        <v>1654</v>
      </c>
      <c r="AV991" s="643" t="s">
        <v>1655</v>
      </c>
      <c r="AW991" s="647" t="s">
        <v>1656</v>
      </c>
      <c r="AX991" s="647">
        <v>2023</v>
      </c>
      <c r="AY991" s="647">
        <v>2024</v>
      </c>
      <c r="AZ991" s="647">
        <v>2025</v>
      </c>
      <c r="BA991" s="647">
        <v>2026</v>
      </c>
      <c r="BB991" s="647">
        <v>2027</v>
      </c>
      <c r="BC991" s="647">
        <v>2028</v>
      </c>
      <c r="BD991" s="647">
        <v>2029</v>
      </c>
      <c r="BE991" s="647">
        <v>2030</v>
      </c>
      <c r="BF991" s="647" t="s">
        <v>1657</v>
      </c>
      <c r="BH991" s="643" t="s">
        <v>1675</v>
      </c>
      <c r="BI991" s="647" t="s">
        <v>1656</v>
      </c>
      <c r="BJ991" s="647">
        <v>2023</v>
      </c>
      <c r="BK991" s="647">
        <v>2024</v>
      </c>
      <c r="BL991" s="647">
        <v>2025</v>
      </c>
      <c r="BM991" s="647">
        <v>2026</v>
      </c>
      <c r="BN991" s="647">
        <v>2027</v>
      </c>
      <c r="BO991" s="647">
        <v>2028</v>
      </c>
      <c r="BP991" s="647">
        <v>2029</v>
      </c>
      <c r="BQ991" s="647">
        <v>2030</v>
      </c>
      <c r="BR991" s="647" t="s">
        <v>1657</v>
      </c>
      <c r="BS991" s="648"/>
      <c r="BT991" s="648"/>
      <c r="BU991" s="648"/>
      <c r="BV991" s="648"/>
      <c r="BW991" s="648"/>
      <c r="BX991" s="648"/>
      <c r="BY991" s="648"/>
      <c r="BZ991" s="648"/>
      <c r="CA991" s="648"/>
      <c r="CB991" s="648"/>
      <c r="CC991" s="648"/>
      <c r="CD991" s="648"/>
      <c r="CE991" s="648"/>
      <c r="CF991" s="648"/>
      <c r="CG991" s="648"/>
      <c r="CH991" s="648"/>
      <c r="CI991" s="648"/>
      <c r="CJ991" s="648"/>
      <c r="CK991" s="648"/>
      <c r="CL991" s="648"/>
      <c r="CM991" s="648"/>
      <c r="CN991" s="648"/>
      <c r="CO991" s="648"/>
      <c r="CP991" s="648"/>
      <c r="CQ991" s="648"/>
      <c r="CR991" s="648"/>
      <c r="CS991" s="648"/>
      <c r="CT991" s="648"/>
      <c r="CU991" s="648"/>
      <c r="CV991" s="648"/>
      <c r="CW991" s="648"/>
      <c r="CX991" s="648"/>
      <c r="CY991" s="648"/>
      <c r="CZ991" s="648"/>
      <c r="DA991" s="648"/>
      <c r="DB991" s="648"/>
      <c r="DC991" s="648"/>
      <c r="DD991" s="648"/>
      <c r="DE991" s="648"/>
      <c r="DF991" s="648"/>
      <c r="DG991" s="648"/>
      <c r="DH991" s="648"/>
      <c r="DI991" s="648"/>
      <c r="DJ991" s="648"/>
      <c r="DK991" s="648"/>
      <c r="DL991" s="648"/>
      <c r="DM991" s="648"/>
      <c r="DN991" s="648"/>
      <c r="DO991" s="648"/>
      <c r="DP991" s="648"/>
      <c r="DR991" s="643" t="s">
        <v>1658</v>
      </c>
      <c r="DS991" s="647" t="s">
        <v>1656</v>
      </c>
      <c r="DT991" s="647">
        <v>2023</v>
      </c>
      <c r="DU991" s="647">
        <v>2024</v>
      </c>
      <c r="DV991" s="647">
        <v>2025</v>
      </c>
      <c r="DW991" s="647">
        <v>2026</v>
      </c>
      <c r="DX991" s="647">
        <v>2027</v>
      </c>
      <c r="DY991" s="647">
        <v>2028</v>
      </c>
      <c r="DZ991" s="647">
        <v>2029</v>
      </c>
      <c r="EA991" s="647">
        <v>2030</v>
      </c>
      <c r="EB991" s="647" t="s">
        <v>1657</v>
      </c>
      <c r="HM991" s="644"/>
      <c r="HN991" s="644"/>
      <c r="HO991" s="644"/>
      <c r="HP991" s="644"/>
      <c r="HQ991" s="644"/>
      <c r="HR991" s="644"/>
      <c r="HS991" s="644"/>
      <c r="HT991" s="644"/>
      <c r="HU991" s="644"/>
      <c r="HV991" s="644"/>
      <c r="HW991" s="644"/>
      <c r="HX991" s="644"/>
      <c r="HY991" s="644"/>
      <c r="HZ991" s="644"/>
    </row>
    <row r="992" spans="2:234" s="643" customFormat="1" ht="77.400000000000006" customHeight="1" x14ac:dyDescent="0.25">
      <c r="B992" s="644"/>
      <c r="C992" s="644"/>
      <c r="D992" s="896"/>
      <c r="E992" s="649" t="str">
        <f>INDEX(U969:U978,COLUMNS(E992:E992))</f>
        <v/>
      </c>
      <c r="F992" s="649" t="str">
        <f>INDEX(U969:U978,COLUMNS(E992:F992))</f>
        <v/>
      </c>
      <c r="G992" s="649" t="str">
        <f>INDEX(U969:U978,COLUMNS(E992:G992))</f>
        <v/>
      </c>
      <c r="H992" s="649" t="str">
        <f>INDEX(U969:U978,COLUMNS(E992:H992))</f>
        <v/>
      </c>
      <c r="I992" s="649" t="str">
        <f>INDEX(U969:U978,COLUMNS(E992:I992))</f>
        <v/>
      </c>
      <c r="J992" s="649" t="str">
        <f>INDEX(U969:U978,COLUMNS(E992:J992))</f>
        <v/>
      </c>
      <c r="K992" s="649" t="str">
        <f>INDEX(U969:U978,COLUMNS(E992:K992))</f>
        <v/>
      </c>
      <c r="L992" s="649" t="str">
        <f>INDEX(U969:U978,COLUMNS(E992:L992))</f>
        <v/>
      </c>
      <c r="M992" s="649" t="str">
        <f>INDEX(U969:U978,COLUMNS(E992:M992))</f>
        <v/>
      </c>
      <c r="N992" s="649" t="str">
        <f>INDEX(U969:U978,COLUMNS(E992:N992))</f>
        <v/>
      </c>
      <c r="O992" s="901"/>
      <c r="P992" s="901"/>
      <c r="Q992" s="902"/>
      <c r="R992" s="644"/>
      <c r="S992" s="650"/>
      <c r="T992" s="912"/>
      <c r="U992" s="904"/>
      <c r="V992" s="647" t="s">
        <v>1676</v>
      </c>
      <c r="W992" s="647" t="s">
        <v>1659</v>
      </c>
      <c r="Y992" s="647" t="str">
        <f t="shared" ref="Y992" si="3938">E992</f>
        <v/>
      </c>
      <c r="Z992" s="647" t="str">
        <f t="shared" ref="Z992" si="3939">F992</f>
        <v/>
      </c>
      <c r="AA992" s="647" t="str">
        <f t="shared" ref="AA992" si="3940">G992</f>
        <v/>
      </c>
      <c r="AB992" s="647" t="str">
        <f t="shared" ref="AB992" si="3941">H992</f>
        <v/>
      </c>
      <c r="AC992" s="647" t="str">
        <f t="shared" ref="AC992" si="3942">I992</f>
        <v/>
      </c>
      <c r="AD992" s="647" t="str">
        <f t="shared" ref="AD992" si="3943">J992</f>
        <v/>
      </c>
      <c r="AE992" s="647" t="str">
        <f t="shared" ref="AE992" si="3944">K992</f>
        <v/>
      </c>
      <c r="AF992" s="647" t="str">
        <f t="shared" ref="AF992" si="3945">L992</f>
        <v/>
      </c>
      <c r="AG992" s="647" t="str">
        <f t="shared" ref="AG992" si="3946">M992</f>
        <v/>
      </c>
      <c r="AH992" s="647" t="str">
        <f t="shared" ref="AH992" si="3947">N992</f>
        <v/>
      </c>
      <c r="AI992" s="648"/>
      <c r="AJ992" s="650"/>
      <c r="AK992" s="650"/>
      <c r="AM992" s="650"/>
      <c r="AN992" s="650"/>
      <c r="AO992" s="650"/>
      <c r="AP992" s="650"/>
      <c r="AQ992" s="650"/>
      <c r="AR992" s="650"/>
      <c r="AS992" s="650"/>
      <c r="AT992" s="904"/>
      <c r="AU992" s="650"/>
      <c r="AV992" s="643" t="s">
        <v>1660</v>
      </c>
      <c r="AW992" s="647">
        <v>0</v>
      </c>
      <c r="AX992" s="647">
        <v>0</v>
      </c>
      <c r="AY992" s="647">
        <v>0</v>
      </c>
      <c r="AZ992" s="647">
        <v>0</v>
      </c>
      <c r="BA992" s="647">
        <v>0</v>
      </c>
      <c r="BB992" s="647">
        <v>0</v>
      </c>
      <c r="BC992" s="647">
        <v>0</v>
      </c>
      <c r="BD992" s="647">
        <v>0</v>
      </c>
      <c r="BE992" s="647">
        <v>0</v>
      </c>
      <c r="BF992" s="647"/>
      <c r="BG992" s="650"/>
      <c r="BH992" s="643" t="s">
        <v>1660</v>
      </c>
      <c r="BI992" s="647">
        <v>0</v>
      </c>
      <c r="BJ992" s="647">
        <v>0</v>
      </c>
      <c r="BK992" s="647">
        <v>0</v>
      </c>
      <c r="BL992" s="647">
        <v>0</v>
      </c>
      <c r="BM992" s="647">
        <v>0</v>
      </c>
      <c r="BN992" s="647">
        <v>0</v>
      </c>
      <c r="BO992" s="647">
        <v>0</v>
      </c>
      <c r="BP992" s="647">
        <v>0</v>
      </c>
      <c r="BQ992" s="647">
        <v>0</v>
      </c>
      <c r="BR992" s="647"/>
      <c r="BS992" s="648"/>
      <c r="BT992" s="648"/>
      <c r="BU992" s="648"/>
      <c r="BV992" s="648"/>
      <c r="BW992" s="648"/>
      <c r="BX992" s="648"/>
      <c r="BY992" s="648"/>
      <c r="BZ992" s="648"/>
      <c r="CA992" s="648"/>
      <c r="CB992" s="648"/>
      <c r="CC992" s="648"/>
      <c r="CD992" s="648"/>
      <c r="CE992" s="648"/>
      <c r="CF992" s="648"/>
      <c r="CG992" s="648"/>
      <c r="CH992" s="648"/>
      <c r="CI992" s="648"/>
      <c r="CJ992" s="648"/>
      <c r="CK992" s="648"/>
      <c r="CL992" s="648"/>
      <c r="CM992" s="648"/>
      <c r="CN992" s="648"/>
      <c r="CO992" s="648"/>
      <c r="CP992" s="648"/>
      <c r="CQ992" s="648"/>
      <c r="CR992" s="648"/>
      <c r="CS992" s="648"/>
      <c r="CT992" s="648"/>
      <c r="CU992" s="648"/>
      <c r="CV992" s="648"/>
      <c r="CW992" s="648"/>
      <c r="CX992" s="648"/>
      <c r="CY992" s="648"/>
      <c r="CZ992" s="648"/>
      <c r="DA992" s="648"/>
      <c r="DB992" s="648"/>
      <c r="DC992" s="648"/>
      <c r="DD992" s="648"/>
      <c r="DE992" s="648"/>
      <c r="DF992" s="648"/>
      <c r="DG992" s="648"/>
      <c r="DH992" s="648"/>
      <c r="DI992" s="648"/>
      <c r="DJ992" s="648"/>
      <c r="DK992" s="648"/>
      <c r="DL992" s="648"/>
      <c r="DM992" s="648"/>
      <c r="DN992" s="648"/>
      <c r="DO992" s="648"/>
      <c r="DP992" s="648"/>
      <c r="DQ992" s="643" t="s">
        <v>1436</v>
      </c>
      <c r="DR992" s="643" t="s">
        <v>1660</v>
      </c>
      <c r="DS992" s="647">
        <v>0</v>
      </c>
      <c r="DT992" s="647">
        <v>0</v>
      </c>
      <c r="DU992" s="647">
        <v>0</v>
      </c>
      <c r="DV992" s="647">
        <v>0</v>
      </c>
      <c r="DW992" s="647">
        <v>0</v>
      </c>
      <c r="DX992" s="647">
        <v>0</v>
      </c>
      <c r="DY992" s="647">
        <v>0</v>
      </c>
      <c r="DZ992" s="647">
        <v>0</v>
      </c>
      <c r="EA992" s="647">
        <v>0</v>
      </c>
      <c r="EB992" s="647"/>
      <c r="HM992" s="644"/>
      <c r="HN992" s="644"/>
      <c r="HO992" s="644"/>
      <c r="HP992" s="644"/>
      <c r="HQ992" s="644"/>
      <c r="HR992" s="644"/>
      <c r="HS992" s="644"/>
      <c r="HT992" s="644"/>
      <c r="HU992" s="644"/>
      <c r="HV992" s="644"/>
      <c r="HW992" s="644"/>
      <c r="HX992" s="644"/>
      <c r="HY992" s="644"/>
      <c r="HZ992" s="644"/>
    </row>
    <row r="993" spans="1:234" s="643" customFormat="1" x14ac:dyDescent="0.25">
      <c r="B993" s="644"/>
      <c r="C993" s="644"/>
      <c r="D993" s="651">
        <v>2023</v>
      </c>
      <c r="E993" s="652"/>
      <c r="F993" s="652"/>
      <c r="G993" s="652"/>
      <c r="H993" s="652"/>
      <c r="I993" s="652"/>
      <c r="J993" s="652"/>
      <c r="K993" s="652"/>
      <c r="L993" s="652"/>
      <c r="M993" s="652"/>
      <c r="N993" s="652"/>
      <c r="O993" s="652"/>
      <c r="P993" s="687"/>
      <c r="Q993" s="653"/>
      <c r="R993" s="644"/>
      <c r="T993" s="646">
        <f t="shared" ref="T993:T994" si="3948">SUM(E993:N993)</f>
        <v>0</v>
      </c>
      <c r="U993" s="646"/>
      <c r="V993" s="646"/>
      <c r="W993" s="646">
        <f>P993</f>
        <v>0</v>
      </c>
      <c r="Y993" s="646"/>
      <c r="Z993" s="646"/>
      <c r="AA993" s="646"/>
      <c r="AB993" s="646"/>
      <c r="AC993" s="646"/>
      <c r="AD993" s="646"/>
      <c r="AE993" s="646"/>
      <c r="AF993" s="646"/>
      <c r="AG993" s="646"/>
      <c r="AH993" s="646"/>
      <c r="AT993" s="647">
        <v>0</v>
      </c>
      <c r="AV993" s="647">
        <v>2023</v>
      </c>
      <c r="AW993" s="647">
        <v>0</v>
      </c>
      <c r="AX993" s="654">
        <f>IF(AX991=AV993,W993,IF(AW993=0,MAX(AX992-MAX(AT993-SUM(AW992:AW992),0),0),AX992))</f>
        <v>0</v>
      </c>
      <c r="AY993" s="654">
        <f>IF(AY991=AV993,W993,IF(AX993=0,MAX(AY992-MAX(AT993-SUM(AW992:AX992),0),0),AY992))</f>
        <v>0</v>
      </c>
      <c r="AZ993" s="654">
        <f>IF(AZ991=AV993,W993,IF(AY993=0,MAX(AZ992-MAX(AT993-SUM(AW992:AY992),0),0),AZ992))</f>
        <v>0</v>
      </c>
      <c r="BA993" s="654">
        <f>IF(BA991=AV993,W993,IF(AZ993=0,MAX(BA992-MAX(AT993-SUM(AW992:AZ992),0),0),BA992))</f>
        <v>0</v>
      </c>
      <c r="BB993" s="654">
        <f>IF(BB991=AV993,W993,IF(BA993=0,MAX(BB992-MAX(AT993-SUM(AW992:BA992),0),0),BB992))</f>
        <v>0</v>
      </c>
      <c r="BC993" s="654">
        <f>IF(BC991=AV993,W993,IF(BB993=0,MAX(BC992-MAX(AT993-SUM(AW992:BB992),0),0),BC992))</f>
        <v>0</v>
      </c>
      <c r="BD993" s="654">
        <f>IF(BD991=AV993,W993,IF(BC993=0,MAX(BD992-MAX(AT993-SUM(AW992:BC992),0),0),BD992))</f>
        <v>0</v>
      </c>
      <c r="BE993" s="654">
        <f>IF(BE991=AV993,W993,IF(BD993=0,MAX(BE992-MAX(AT993-SUM(AW992:BD992),0),0),BE992))</f>
        <v>0</v>
      </c>
      <c r="BF993" s="654" t="b">
        <f t="shared" ref="BF993:BF994" si="3949">SUM(AX993:BE993)=P993</f>
        <v>1</v>
      </c>
      <c r="BH993" s="647">
        <v>2023</v>
      </c>
      <c r="BI993" s="647">
        <v>0</v>
      </c>
      <c r="BJ993" s="654">
        <f>IF(BH993&gt;BJ991,AX992-AX993,0)</f>
        <v>0</v>
      </c>
      <c r="BK993" s="654">
        <f>IF(BH993&gt;BK991,AY992-AY993,0)</f>
        <v>0</v>
      </c>
      <c r="BL993" s="654">
        <f>IF(BH993&gt;BL991,AZ992-AZ993,0)</f>
        <v>0</v>
      </c>
      <c r="BM993" s="654">
        <f>IF(BH993&gt;BM991,BA992-BA993,0)</f>
        <v>0</v>
      </c>
      <c r="BN993" s="654">
        <f>IF(BH993&gt;BN991,BB992-BB993,0)</f>
        <v>0</v>
      </c>
      <c r="BO993" s="654">
        <f>IF(BH993&gt;BO991,BC992-BC993,0)</f>
        <v>0</v>
      </c>
      <c r="BP993" s="654">
        <f>IF(BH993&gt;BP991,BD992-BD993,0)</f>
        <v>0</v>
      </c>
      <c r="BQ993" s="654">
        <f>IF(BH993&gt;BQ991,BE992-BE993,0)</f>
        <v>0</v>
      </c>
      <c r="BR993" s="654" t="b">
        <f>SUM(BJ993:BQ993)=U993-SUM(Y993:AH993)</f>
        <v>1</v>
      </c>
      <c r="BS993" s="655"/>
      <c r="BT993" s="655"/>
      <c r="BU993" s="655"/>
      <c r="BV993" s="655"/>
      <c r="BW993" s="655"/>
      <c r="BX993" s="655"/>
      <c r="BY993" s="655"/>
      <c r="BZ993" s="655"/>
      <c r="CA993" s="655"/>
      <c r="CB993" s="655"/>
      <c r="CC993" s="655"/>
      <c r="CD993" s="655"/>
      <c r="CE993" s="655"/>
      <c r="CF993" s="655"/>
      <c r="CG993" s="655"/>
      <c r="CH993" s="655"/>
      <c r="CI993" s="655"/>
      <c r="CJ993" s="655"/>
      <c r="CK993" s="655"/>
      <c r="CL993" s="655"/>
      <c r="CM993" s="655"/>
      <c r="CN993" s="655"/>
      <c r="CO993" s="655"/>
      <c r="CP993" s="655"/>
      <c r="CQ993" s="655"/>
      <c r="CR993" s="655"/>
      <c r="CS993" s="655"/>
      <c r="CT993" s="655"/>
      <c r="CU993" s="655"/>
      <c r="CV993" s="655"/>
      <c r="CW993" s="655"/>
      <c r="CX993" s="655"/>
      <c r="CY993" s="655"/>
      <c r="CZ993" s="655"/>
      <c r="DA993" s="655"/>
      <c r="DB993" s="655"/>
      <c r="DC993" s="655"/>
      <c r="DD993" s="655"/>
      <c r="DE993" s="655"/>
      <c r="DF993" s="655"/>
      <c r="DG993" s="655"/>
      <c r="DH993" s="655"/>
      <c r="DI993" s="655"/>
      <c r="DJ993" s="655"/>
      <c r="DK993" s="655"/>
      <c r="DL993" s="655"/>
      <c r="DM993" s="655"/>
      <c r="DN993" s="655"/>
      <c r="DO993" s="655"/>
      <c r="DP993" s="655"/>
      <c r="DQ993" s="650">
        <f>O993</f>
        <v>0</v>
      </c>
      <c r="DR993" s="647">
        <v>2023</v>
      </c>
      <c r="DS993" s="647">
        <v>0</v>
      </c>
      <c r="DT993" s="654">
        <f>IF(DR993&gt;DT991,IF(DQ993&lt;=BJ993,DQ993,BJ993),0)</f>
        <v>0</v>
      </c>
      <c r="DU993" s="654">
        <f>IF(DR993&gt;DU991,IF(DQ993&lt;=BK993,DQ993,BK993),0)</f>
        <v>0</v>
      </c>
      <c r="DV993" s="654">
        <f>IF(DR993&gt;DV991,IF(DQ993&lt;=BL993,DQ993,BL993),0)</f>
        <v>0</v>
      </c>
      <c r="DW993" s="654">
        <f>IF(DR993&gt;DW991,IF(DQ993&lt;=BM993,DQ993,BM993),0)</f>
        <v>0</v>
      </c>
      <c r="DX993" s="654">
        <f>IF(DR993&gt;DX991,IF(DQ993&lt;=BN993,DQ993,BN993),0)</f>
        <v>0</v>
      </c>
      <c r="DY993" s="654">
        <f>IF(DR993&gt;DY991,IF(DQ993&lt;=BO993,DQ993,BO993),0)</f>
        <v>0</v>
      </c>
      <c r="DZ993" s="654">
        <f>IF(DR993&gt;DZ991,IF(DQ993&lt;=BP993,DQ993,BP993),0)</f>
        <v>0</v>
      </c>
      <c r="EA993" s="654">
        <f>IF(DR993&gt;EA991,IF(DQ993&lt;=BQ993,DQ993,BQ993),0)</f>
        <v>0</v>
      </c>
      <c r="EB993" s="654" t="b">
        <f>SUM(DT993:EA993)+SUM(HB1011:HK1011)=O993</f>
        <v>1</v>
      </c>
      <c r="HM993" s="644"/>
      <c r="HN993" s="644"/>
      <c r="HO993" s="644"/>
      <c r="HP993" s="644"/>
      <c r="HQ993" s="644"/>
      <c r="HR993" s="644"/>
      <c r="HS993" s="644"/>
      <c r="HT993" s="644"/>
      <c r="HU993" s="644"/>
      <c r="HV993" s="644"/>
      <c r="HW993" s="644"/>
      <c r="HX993" s="644"/>
      <c r="HY993" s="644"/>
      <c r="HZ993" s="644"/>
    </row>
    <row r="994" spans="1:234" s="643" customFormat="1" x14ac:dyDescent="0.25">
      <c r="B994" s="644"/>
      <c r="C994" s="644"/>
      <c r="D994" s="651">
        <v>2024</v>
      </c>
      <c r="E994" s="687"/>
      <c r="F994" s="687"/>
      <c r="G994" s="687"/>
      <c r="H994" s="687"/>
      <c r="I994" s="687"/>
      <c r="J994" s="687"/>
      <c r="K994" s="687"/>
      <c r="L994" s="687"/>
      <c r="M994" s="687"/>
      <c r="N994" s="687"/>
      <c r="O994" s="687"/>
      <c r="P994" s="687"/>
      <c r="Q994" s="656">
        <f>SUM(E994:N994)-O994+(P993-P994)</f>
        <v>0</v>
      </c>
      <c r="R994" s="657"/>
      <c r="T994" s="646">
        <f t="shared" si="3948"/>
        <v>0</v>
      </c>
      <c r="U994" s="654">
        <f>O994+Q994</f>
        <v>0</v>
      </c>
      <c r="V994" s="658">
        <f>U994-P993</f>
        <v>0</v>
      </c>
      <c r="W994" s="658">
        <f t="shared" ref="W994" si="3950">IF(V994&gt;0,P994,P993+V994+(P994-P993))</f>
        <v>0</v>
      </c>
      <c r="X994" s="659"/>
      <c r="Y994" s="660">
        <f>IF(V994&lt;=0,0,V994*E994/SUM(E994:N994))</f>
        <v>0</v>
      </c>
      <c r="Z994" s="660">
        <f>IF(V994&lt;=0,0,V994*F994/SUM(E994:N994))</f>
        <v>0</v>
      </c>
      <c r="AA994" s="660">
        <f>IF(V994&lt;=0,0,V994*G994/SUM(E994:N994))</f>
        <v>0</v>
      </c>
      <c r="AB994" s="660">
        <f>IF(V994&lt;=0,0,V994*H994/SUM(E994:N994))</f>
        <v>0</v>
      </c>
      <c r="AC994" s="660">
        <f>IF(V994&lt;=0,0,V994*I994/SUM(E994:N994))</f>
        <v>0</v>
      </c>
      <c r="AD994" s="660">
        <f>IF(V994&lt;=0,0,V994*J994/SUM(E994:N994))</f>
        <v>0</v>
      </c>
      <c r="AE994" s="660">
        <f>IF(V994&lt;=0,0,V994*K994/SUM(E994:N994))</f>
        <v>0</v>
      </c>
      <c r="AF994" s="660">
        <f>IF(V994&lt;=0,0,V994*L994/SUM(E994:N994))</f>
        <v>0</v>
      </c>
      <c r="AG994" s="660">
        <f>IF(V994&lt;=0,0,V994*M994/SUM(E994:N994))</f>
        <v>0</v>
      </c>
      <c r="AH994" s="660">
        <f>IF(V994&lt;=0,0,V994*N994/SUM(E994:N994))</f>
        <v>0</v>
      </c>
      <c r="AI994" s="659"/>
      <c r="AJ994" s="659"/>
      <c r="AK994" s="659"/>
      <c r="AM994" s="659"/>
      <c r="AN994" s="659"/>
      <c r="AO994" s="659"/>
      <c r="AP994" s="659"/>
      <c r="AQ994" s="659"/>
      <c r="AR994" s="659"/>
      <c r="AS994" s="659"/>
      <c r="AT994" s="647">
        <f>IF(U994&lt;P993,U994,P993)</f>
        <v>0</v>
      </c>
      <c r="AU994" s="659"/>
      <c r="AV994" s="647">
        <v>2024</v>
      </c>
      <c r="AW994" s="647">
        <v>0</v>
      </c>
      <c r="AX994" s="654">
        <f>IF(AX991=AV994,W994,IF(AW994=0,MAX(AX993-MAX(AT994-SUM(AW993:AW993),0),0),AX993))</f>
        <v>0</v>
      </c>
      <c r="AY994" s="654">
        <f>IF(AY991=AV994,W994,IF(AX994=0,MAX(AY993-MAX(AT994-SUM(AW993:AX993),0),0),AY993))</f>
        <v>0</v>
      </c>
      <c r="AZ994" s="654">
        <f>IF(AZ991=AV994,W994,IF(AY994=0,MAX(AZ993-MAX(AT994-SUM(AW993:AY993),0),0),AZ993))</f>
        <v>0</v>
      </c>
      <c r="BA994" s="654">
        <f>IF(BA991=AV994,W994,IF(AZ994=0,MAX(BA993-MAX(AT994-SUM(AW993:AZ993),0),0),BA993))</f>
        <v>0</v>
      </c>
      <c r="BB994" s="654">
        <f>IF(BB991=AV994,W994,IF(BA994=0,MAX(BB993-MAX(AT994-SUM(AW993:BA993),0),0),BB993))</f>
        <v>0</v>
      </c>
      <c r="BC994" s="654">
        <f>IF(BC991=AV994,W994,IF(BB994=0,MAX(BC993-MAX(AT994-SUM(AW993:BB993),0),0),BC993))</f>
        <v>0</v>
      </c>
      <c r="BD994" s="654">
        <f>IF(BD991=AV994,W994,IF(BC994=0,MAX(BD993-MAX(AT994-SUM(AW993:BC993),0),0),BD993))</f>
        <v>0</v>
      </c>
      <c r="BE994" s="654">
        <f>IF(BE991=AV994,W994,IF(BD994=0,MAX(BE993-MAX(AT994-SUM(AW993:BD993),0),0),BE993))</f>
        <v>0</v>
      </c>
      <c r="BF994" s="654" t="b">
        <f t="shared" si="3949"/>
        <v>1</v>
      </c>
      <c r="BH994" s="647">
        <v>2024</v>
      </c>
      <c r="BI994" s="647">
        <v>0</v>
      </c>
      <c r="BJ994" s="654">
        <f>IF(BH994&gt;BJ991,AX993-AX994,0)</f>
        <v>0</v>
      </c>
      <c r="BK994" s="654">
        <f>IF(BH994&gt;BK991,AY993-AY994,0)</f>
        <v>0</v>
      </c>
      <c r="BL994" s="654">
        <f>IF(BH994&gt;BL991,AZ993-AZ994,0)</f>
        <v>0</v>
      </c>
      <c r="BM994" s="654">
        <f>IF(BH994&gt;BM991,BA993-BA994,0)</f>
        <v>0</v>
      </c>
      <c r="BN994" s="654">
        <f>IF(BH994&gt;BN991,BB993-BB994,0)</f>
        <v>0</v>
      </c>
      <c r="BO994" s="654">
        <f>IF(BH994&gt;BO991,BC993-BC994,0)</f>
        <v>0</v>
      </c>
      <c r="BP994" s="654">
        <f>IF(BH994&gt;BP991,BD993-BD994,0)</f>
        <v>0</v>
      </c>
      <c r="BQ994" s="654">
        <f>IF(BH994&gt;BQ991,BE993-BE994,0)</f>
        <v>0</v>
      </c>
      <c r="BR994" s="654" t="b">
        <f>SUM(BJ994:BQ994)=U994-SUM(Y994:AH994)</f>
        <v>1</v>
      </c>
      <c r="BS994" s="655"/>
      <c r="BT994" s="655"/>
      <c r="BU994" s="655"/>
      <c r="BV994" s="655"/>
      <c r="BW994" s="655"/>
      <c r="BX994" s="655"/>
      <c r="BY994" s="655"/>
      <c r="BZ994" s="655"/>
      <c r="CA994" s="655"/>
      <c r="CB994" s="655"/>
      <c r="CC994" s="655"/>
      <c r="CD994" s="655"/>
      <c r="CE994" s="655"/>
      <c r="CF994" s="655"/>
      <c r="CG994" s="655"/>
      <c r="CH994" s="655"/>
      <c r="CI994" s="655"/>
      <c r="CJ994" s="655"/>
      <c r="CK994" s="655"/>
      <c r="CL994" s="655"/>
      <c r="CM994" s="655"/>
      <c r="CN994" s="655"/>
      <c r="CO994" s="655"/>
      <c r="CP994" s="655"/>
      <c r="CQ994" s="655"/>
      <c r="CR994" s="655"/>
      <c r="CS994" s="655"/>
      <c r="CT994" s="655"/>
      <c r="CU994" s="655"/>
      <c r="CV994" s="655"/>
      <c r="CW994" s="655"/>
      <c r="CX994" s="655"/>
      <c r="CY994" s="655"/>
      <c r="CZ994" s="655"/>
      <c r="DA994" s="655"/>
      <c r="DB994" s="655"/>
      <c r="DC994" s="655"/>
      <c r="DD994" s="655"/>
      <c r="DE994" s="655"/>
      <c r="DF994" s="655"/>
      <c r="DG994" s="655"/>
      <c r="DH994" s="655"/>
      <c r="DI994" s="655"/>
      <c r="DJ994" s="655"/>
      <c r="DK994" s="655"/>
      <c r="DL994" s="655"/>
      <c r="DM994" s="655"/>
      <c r="DN994" s="655"/>
      <c r="DO994" s="655"/>
      <c r="DP994" s="655"/>
      <c r="DQ994" s="738">
        <f>O994</f>
        <v>0</v>
      </c>
      <c r="DR994" s="647">
        <v>2024</v>
      </c>
      <c r="DS994" s="647">
        <v>0</v>
      </c>
      <c r="DT994" s="654">
        <f>IF(DR994&gt;DT991,IF(DQ994&lt;=BJ994,DQ994,BJ994),0)</f>
        <v>0</v>
      </c>
      <c r="DU994" s="654">
        <f>IF(DR994&gt;DU991,IF(DQ994&lt;=BK994,DQ994,BK994),0)</f>
        <v>0</v>
      </c>
      <c r="DV994" s="654">
        <f>IF(DR994&gt;DV991,IF(DQ994&lt;=BL994,DQ994,BL994),0)</f>
        <v>0</v>
      </c>
      <c r="DW994" s="654">
        <f>IF(DR994&gt;DW991,IF(DQ994&lt;=BM994,DQ994,BM994),0)</f>
        <v>0</v>
      </c>
      <c r="DX994" s="654">
        <f>IF(DR994&gt;DX991,IF(DQ994&lt;=BN994,DQ994,BN994),0)</f>
        <v>0</v>
      </c>
      <c r="DY994" s="654">
        <f>IF(DR994&gt;DY991,IF(DQ994&lt;=BO994,DQ994,BO994),0)</f>
        <v>0</v>
      </c>
      <c r="DZ994" s="654">
        <f>IF(DR994&gt;DZ991,IF(DQ994&lt;=BP994,DQ994,BP994),0)</f>
        <v>0</v>
      </c>
      <c r="EA994" s="654">
        <f>IF(DR994&gt;EA991,IF(DQ994&lt;=BQ994,DQ994,BQ994),0)</f>
        <v>0</v>
      </c>
      <c r="EB994" s="654" t="b">
        <f>SUM(DT994:EA994)+SUM(HB1012:HK1012)=O994</f>
        <v>1</v>
      </c>
      <c r="HM994" s="657"/>
      <c r="HN994" s="657"/>
      <c r="HO994" s="657"/>
      <c r="HP994" s="657"/>
      <c r="HQ994" s="657"/>
      <c r="HR994" s="657"/>
      <c r="HS994" s="657"/>
      <c r="HT994" s="657"/>
      <c r="HU994" s="657"/>
      <c r="HV994" s="657"/>
      <c r="HW994" s="657"/>
      <c r="HX994" s="657"/>
      <c r="HY994" s="657"/>
      <c r="HZ994" s="657"/>
    </row>
    <row r="996" spans="1:234" s="643" customFormat="1" hidden="1" x14ac:dyDescent="0.25">
      <c r="A996" s="643" t="s">
        <v>208</v>
      </c>
      <c r="B996" s="644"/>
      <c r="C996" s="644"/>
      <c r="D996" s="644"/>
      <c r="E996" s="644"/>
      <c r="F996" s="644"/>
      <c r="G996" s="644"/>
      <c r="H996" s="644"/>
      <c r="I996" s="644"/>
      <c r="J996" s="644"/>
      <c r="K996" s="644"/>
      <c r="L996" s="644"/>
      <c r="M996" s="644"/>
      <c r="N996" s="644"/>
      <c r="O996" s="644"/>
      <c r="P996" s="644"/>
      <c r="Q996" s="644"/>
      <c r="R996" s="644"/>
      <c r="DR996" s="643" t="s">
        <v>1677</v>
      </c>
      <c r="HM996" s="644"/>
      <c r="HN996" s="644"/>
      <c r="HO996" s="644"/>
      <c r="HP996" s="644"/>
      <c r="HQ996" s="644"/>
      <c r="HR996" s="644"/>
      <c r="HS996" s="644"/>
      <c r="HT996" s="644"/>
      <c r="HU996" s="644"/>
      <c r="HV996" s="644"/>
      <c r="HW996" s="644"/>
      <c r="HX996" s="644"/>
      <c r="HY996" s="644"/>
      <c r="HZ996" s="644"/>
    </row>
    <row r="997" spans="1:234" hidden="1" x14ac:dyDescent="0.25">
      <c r="A997" s="643" t="s">
        <v>208</v>
      </c>
      <c r="AI997" s="913" t="s">
        <v>1661</v>
      </c>
      <c r="AJ997" s="914"/>
      <c r="AK997" s="914"/>
      <c r="AL997" s="914"/>
      <c r="AM997" s="914"/>
      <c r="AN997" s="914"/>
      <c r="AO997" s="914"/>
      <c r="AP997" s="914"/>
      <c r="AQ997" s="914"/>
      <c r="AR997" s="914"/>
      <c r="AS997" s="914"/>
      <c r="AT997" s="915"/>
      <c r="AU997" s="648"/>
      <c r="AW997" s="661" t="s">
        <v>1656</v>
      </c>
      <c r="AX997" s="647">
        <v>2023</v>
      </c>
      <c r="AY997" s="647">
        <v>2024</v>
      </c>
      <c r="AZ997" s="647">
        <v>2024</v>
      </c>
      <c r="BA997" s="647">
        <v>2024</v>
      </c>
      <c r="BB997" s="647">
        <v>2024</v>
      </c>
      <c r="BC997" s="647">
        <v>2024</v>
      </c>
      <c r="BD997" s="647">
        <v>2024</v>
      </c>
      <c r="BE997" s="647">
        <v>2024</v>
      </c>
      <c r="BF997" s="647">
        <v>2024</v>
      </c>
      <c r="BG997" s="647">
        <v>2024</v>
      </c>
      <c r="BH997" s="647">
        <v>2024</v>
      </c>
      <c r="BI997" s="647">
        <v>2025</v>
      </c>
      <c r="BJ997" s="647">
        <v>2025</v>
      </c>
      <c r="BK997" s="647">
        <v>2025</v>
      </c>
      <c r="BL997" s="647">
        <v>2025</v>
      </c>
      <c r="BM997" s="647">
        <v>2025</v>
      </c>
      <c r="BN997" s="647">
        <v>2025</v>
      </c>
      <c r="BO997" s="647">
        <v>2025</v>
      </c>
      <c r="BP997" s="647">
        <v>2025</v>
      </c>
      <c r="BQ997" s="647">
        <v>2025</v>
      </c>
      <c r="BR997" s="647">
        <v>2025</v>
      </c>
      <c r="BS997" s="647">
        <v>2026</v>
      </c>
      <c r="BT997" s="647">
        <v>2026</v>
      </c>
      <c r="BU997" s="647">
        <v>2026</v>
      </c>
      <c r="BV997" s="647">
        <v>2026</v>
      </c>
      <c r="BW997" s="647">
        <v>2026</v>
      </c>
      <c r="BX997" s="647">
        <v>2026</v>
      </c>
      <c r="BY997" s="647">
        <v>2026</v>
      </c>
      <c r="BZ997" s="647">
        <v>2026</v>
      </c>
      <c r="CA997" s="647">
        <v>2026</v>
      </c>
      <c r="CB997" s="647">
        <v>2026</v>
      </c>
      <c r="CC997" s="647">
        <v>2027</v>
      </c>
      <c r="CD997" s="647">
        <v>2027</v>
      </c>
      <c r="CE997" s="647">
        <v>2027</v>
      </c>
      <c r="CF997" s="647">
        <v>2027</v>
      </c>
      <c r="CG997" s="647">
        <v>2027</v>
      </c>
      <c r="CH997" s="647">
        <v>2027</v>
      </c>
      <c r="CI997" s="647">
        <v>2027</v>
      </c>
      <c r="CJ997" s="647">
        <v>2027</v>
      </c>
      <c r="CK997" s="647">
        <v>2027</v>
      </c>
      <c r="CL997" s="647">
        <v>2027</v>
      </c>
      <c r="CM997" s="647">
        <v>2028</v>
      </c>
      <c r="CN997" s="647">
        <v>2028</v>
      </c>
      <c r="CO997" s="647">
        <v>2028</v>
      </c>
      <c r="CP997" s="647">
        <v>2028</v>
      </c>
      <c r="CQ997" s="647">
        <v>2028</v>
      </c>
      <c r="CR997" s="647">
        <v>2028</v>
      </c>
      <c r="CS997" s="647">
        <v>2028</v>
      </c>
      <c r="CT997" s="647">
        <v>2028</v>
      </c>
      <c r="CU997" s="647">
        <v>2028</v>
      </c>
      <c r="CV997" s="647">
        <v>2028</v>
      </c>
      <c r="CW997" s="647">
        <v>2029</v>
      </c>
      <c r="CX997" s="647">
        <v>2029</v>
      </c>
      <c r="CY997" s="647">
        <v>2029</v>
      </c>
      <c r="CZ997" s="647">
        <v>2029</v>
      </c>
      <c r="DA997" s="647">
        <v>2029</v>
      </c>
      <c r="DB997" s="647">
        <v>2029</v>
      </c>
      <c r="DC997" s="647">
        <v>2029</v>
      </c>
      <c r="DD997" s="647">
        <v>2029</v>
      </c>
      <c r="DE997" s="647">
        <v>2029</v>
      </c>
      <c r="DF997" s="647">
        <v>2029</v>
      </c>
      <c r="DG997" s="647">
        <v>2030</v>
      </c>
      <c r="DH997" s="647">
        <v>2030</v>
      </c>
      <c r="DI997" s="647">
        <v>2030</v>
      </c>
      <c r="DJ997" s="647">
        <v>2030</v>
      </c>
      <c r="DK997" s="647">
        <v>2030</v>
      </c>
      <c r="DL997" s="647">
        <v>2030</v>
      </c>
      <c r="DM997" s="647">
        <v>2030</v>
      </c>
      <c r="DN997" s="647">
        <v>2030</v>
      </c>
      <c r="DO997" s="647">
        <v>2030</v>
      </c>
      <c r="DP997" s="647">
        <v>2030</v>
      </c>
      <c r="DR997" s="661"/>
      <c r="DS997" s="647">
        <v>2023</v>
      </c>
      <c r="DT997" s="647">
        <v>2024</v>
      </c>
      <c r="DU997" s="647">
        <v>2024</v>
      </c>
      <c r="DV997" s="647">
        <v>2024</v>
      </c>
      <c r="DW997" s="647">
        <v>2024</v>
      </c>
      <c r="DX997" s="647">
        <v>2024</v>
      </c>
      <c r="DY997" s="647">
        <v>2024</v>
      </c>
      <c r="DZ997" s="647">
        <v>2024</v>
      </c>
      <c r="EA997" s="647">
        <v>2024</v>
      </c>
      <c r="EB997" s="647">
        <v>2024</v>
      </c>
      <c r="EC997" s="647">
        <v>2024</v>
      </c>
      <c r="ED997" s="647">
        <v>2025</v>
      </c>
      <c r="EE997" s="647">
        <v>2025</v>
      </c>
      <c r="EF997" s="647">
        <v>2025</v>
      </c>
      <c r="EG997" s="647">
        <v>2025</v>
      </c>
      <c r="EH997" s="647">
        <v>2025</v>
      </c>
      <c r="EI997" s="647">
        <v>2025</v>
      </c>
      <c r="EJ997" s="647">
        <v>2025</v>
      </c>
      <c r="EK997" s="647">
        <v>2025</v>
      </c>
      <c r="EL997" s="647">
        <v>2025</v>
      </c>
      <c r="EM997" s="647">
        <v>2025</v>
      </c>
      <c r="EN997" s="647">
        <v>2026</v>
      </c>
      <c r="EO997" s="647">
        <v>2026</v>
      </c>
      <c r="EP997" s="647">
        <v>2026</v>
      </c>
      <c r="EQ997" s="647">
        <v>2026</v>
      </c>
      <c r="ER997" s="647">
        <v>2026</v>
      </c>
      <c r="ES997" s="647">
        <v>2026</v>
      </c>
      <c r="ET997" s="647">
        <v>2026</v>
      </c>
      <c r="EU997" s="647">
        <v>2026</v>
      </c>
      <c r="EV997" s="647">
        <v>2026</v>
      </c>
      <c r="EW997" s="647">
        <v>2026</v>
      </c>
      <c r="EX997" s="647">
        <v>2027</v>
      </c>
      <c r="EY997" s="647">
        <v>2027</v>
      </c>
      <c r="EZ997" s="647">
        <v>2027</v>
      </c>
      <c r="FA997" s="647">
        <v>2027</v>
      </c>
      <c r="FB997" s="647">
        <v>2027</v>
      </c>
      <c r="FC997" s="647">
        <v>2027</v>
      </c>
      <c r="FD997" s="647">
        <v>2027</v>
      </c>
      <c r="FE997" s="647">
        <v>2027</v>
      </c>
      <c r="FF997" s="647">
        <v>2027</v>
      </c>
      <c r="FG997" s="647">
        <v>2027</v>
      </c>
      <c r="FH997" s="647">
        <v>2028</v>
      </c>
      <c r="FI997" s="647">
        <v>2028</v>
      </c>
      <c r="FJ997" s="647">
        <v>2028</v>
      </c>
      <c r="FK997" s="647">
        <v>2028</v>
      </c>
      <c r="FL997" s="647">
        <v>2028</v>
      </c>
      <c r="FM997" s="647">
        <v>2028</v>
      </c>
      <c r="FN997" s="647">
        <v>2028</v>
      </c>
      <c r="FO997" s="647">
        <v>2028</v>
      </c>
      <c r="FP997" s="647">
        <v>2028</v>
      </c>
      <c r="FQ997" s="647">
        <v>2028</v>
      </c>
      <c r="FR997" s="647">
        <v>2029</v>
      </c>
      <c r="FS997" s="647">
        <v>2029</v>
      </c>
      <c r="FT997" s="647">
        <v>2029</v>
      </c>
      <c r="FU997" s="647">
        <v>2029</v>
      </c>
      <c r="FV997" s="647">
        <v>2029</v>
      </c>
      <c r="FW997" s="647">
        <v>2029</v>
      </c>
      <c r="FX997" s="647">
        <v>2029</v>
      </c>
      <c r="FY997" s="647">
        <v>2029</v>
      </c>
      <c r="FZ997" s="647">
        <v>2029</v>
      </c>
      <c r="GA997" s="647">
        <v>2029</v>
      </c>
      <c r="GB997" s="647">
        <v>2030</v>
      </c>
      <c r="GC997" s="647">
        <v>2030</v>
      </c>
      <c r="GD997" s="647">
        <v>2030</v>
      </c>
      <c r="GE997" s="647">
        <v>2030</v>
      </c>
      <c r="GF997" s="647">
        <v>2030</v>
      </c>
      <c r="GG997" s="647">
        <v>2030</v>
      </c>
      <c r="GH997" s="647">
        <v>2030</v>
      </c>
      <c r="GI997" s="647">
        <v>2030</v>
      </c>
      <c r="GJ997" s="647">
        <v>2030</v>
      </c>
      <c r="GK997" s="647">
        <v>2030</v>
      </c>
      <c r="GL997" s="903" t="s">
        <v>1662</v>
      </c>
      <c r="GO997" s="643" t="s">
        <v>1678</v>
      </c>
    </row>
    <row r="998" spans="1:234" hidden="1" x14ac:dyDescent="0.25">
      <c r="A998" s="643" t="s">
        <v>208</v>
      </c>
      <c r="AI998" s="647" t="s">
        <v>1663</v>
      </c>
      <c r="AJ998" s="647" t="s">
        <v>1664</v>
      </c>
      <c r="AK998" s="647" t="str">
        <f t="shared" ref="AK998" si="3951">E992</f>
        <v/>
      </c>
      <c r="AL998" s="647" t="str">
        <f t="shared" ref="AL998" si="3952">F992</f>
        <v/>
      </c>
      <c r="AM998" s="647" t="str">
        <f t="shared" ref="AM998" si="3953">G992</f>
        <v/>
      </c>
      <c r="AN998" s="647" t="str">
        <f t="shared" ref="AN998" si="3954">H992</f>
        <v/>
      </c>
      <c r="AO998" s="647" t="str">
        <f t="shared" ref="AO998" si="3955">I992</f>
        <v/>
      </c>
      <c r="AP998" s="647" t="str">
        <f t="shared" ref="AP998" si="3956">J992</f>
        <v/>
      </c>
      <c r="AQ998" s="647" t="str">
        <f t="shared" ref="AQ998" si="3957">K992</f>
        <v/>
      </c>
      <c r="AR998" s="647" t="str">
        <f t="shared" ref="AR998" si="3958">L992</f>
        <v/>
      </c>
      <c r="AS998" s="647" t="str">
        <f t="shared" ref="AS998" si="3959">M992</f>
        <v/>
      </c>
      <c r="AT998" s="647" t="str">
        <f t="shared" ref="AT998" si="3960">N992</f>
        <v/>
      </c>
      <c r="AU998" s="648"/>
      <c r="AW998" s="662" t="s">
        <v>1663</v>
      </c>
      <c r="AX998" s="647" t="s">
        <v>1664</v>
      </c>
      <c r="AY998" s="647" t="str">
        <f t="shared" ref="AY998" si="3961">E992</f>
        <v/>
      </c>
      <c r="AZ998" s="647" t="str">
        <f t="shared" ref="AZ998" si="3962">F992</f>
        <v/>
      </c>
      <c r="BA998" s="647" t="str">
        <f t="shared" ref="BA998" si="3963">G992</f>
        <v/>
      </c>
      <c r="BB998" s="647" t="str">
        <f t="shared" ref="BB998" si="3964">H992</f>
        <v/>
      </c>
      <c r="BC998" s="647" t="str">
        <f t="shared" ref="BC998" si="3965">I992</f>
        <v/>
      </c>
      <c r="BD998" s="647" t="str">
        <f t="shared" ref="BD998" si="3966">J992</f>
        <v/>
      </c>
      <c r="BE998" s="647" t="str">
        <f t="shared" ref="BE998" si="3967">K992</f>
        <v/>
      </c>
      <c r="BF998" s="647" t="str">
        <f t="shared" ref="BF998" si="3968">L992</f>
        <v/>
      </c>
      <c r="BG998" s="647" t="str">
        <f t="shared" ref="BG998" si="3969">M992</f>
        <v/>
      </c>
      <c r="BH998" s="647" t="str">
        <f t="shared" ref="BH998" si="3970">N992</f>
        <v/>
      </c>
      <c r="BI998" s="647" t="str">
        <f t="shared" ref="BI998" si="3971">E992</f>
        <v/>
      </c>
      <c r="BJ998" s="647" t="str">
        <f t="shared" ref="BJ998" si="3972">F992</f>
        <v/>
      </c>
      <c r="BK998" s="647" t="str">
        <f t="shared" ref="BK998" si="3973">G992</f>
        <v/>
      </c>
      <c r="BL998" s="647" t="str">
        <f t="shared" ref="BL998" si="3974">H992</f>
        <v/>
      </c>
      <c r="BM998" s="647" t="str">
        <f t="shared" ref="BM998" si="3975">I992</f>
        <v/>
      </c>
      <c r="BN998" s="647" t="str">
        <f t="shared" ref="BN998" si="3976">J992</f>
        <v/>
      </c>
      <c r="BO998" s="647" t="str">
        <f t="shared" ref="BO998" si="3977">K992</f>
        <v/>
      </c>
      <c r="BP998" s="647" t="str">
        <f t="shared" ref="BP998" si="3978">L992</f>
        <v/>
      </c>
      <c r="BQ998" s="647" t="str">
        <f t="shared" ref="BQ998" si="3979">M992</f>
        <v/>
      </c>
      <c r="BR998" s="647" t="str">
        <f t="shared" ref="BR998" si="3980">N992</f>
        <v/>
      </c>
      <c r="BS998" s="647" t="str">
        <f t="shared" ref="BS998" si="3981">E992</f>
        <v/>
      </c>
      <c r="BT998" s="647" t="str">
        <f t="shared" ref="BT998" si="3982">F992</f>
        <v/>
      </c>
      <c r="BU998" s="647" t="str">
        <f t="shared" ref="BU998" si="3983">G992</f>
        <v/>
      </c>
      <c r="BV998" s="647" t="str">
        <f t="shared" ref="BV998" si="3984">H992</f>
        <v/>
      </c>
      <c r="BW998" s="647" t="str">
        <f t="shared" ref="BW998" si="3985">I992</f>
        <v/>
      </c>
      <c r="BX998" s="647" t="str">
        <f t="shared" ref="BX998" si="3986">J992</f>
        <v/>
      </c>
      <c r="BY998" s="647" t="str">
        <f t="shared" ref="BY998" si="3987">K992</f>
        <v/>
      </c>
      <c r="BZ998" s="647" t="str">
        <f t="shared" ref="BZ998" si="3988">L992</f>
        <v/>
      </c>
      <c r="CA998" s="647" t="str">
        <f t="shared" ref="CA998" si="3989">M992</f>
        <v/>
      </c>
      <c r="CB998" s="647" t="str">
        <f t="shared" ref="CB998" si="3990">N992</f>
        <v/>
      </c>
      <c r="CC998" s="647" t="str">
        <f t="shared" ref="CC998" si="3991">E992</f>
        <v/>
      </c>
      <c r="CD998" s="647" t="str">
        <f t="shared" ref="CD998" si="3992">F992</f>
        <v/>
      </c>
      <c r="CE998" s="647" t="str">
        <f t="shared" ref="CE998" si="3993">G992</f>
        <v/>
      </c>
      <c r="CF998" s="647" t="str">
        <f t="shared" ref="CF998" si="3994">H992</f>
        <v/>
      </c>
      <c r="CG998" s="647" t="str">
        <f t="shared" ref="CG998" si="3995">I992</f>
        <v/>
      </c>
      <c r="CH998" s="647" t="str">
        <f t="shared" ref="CH998" si="3996">J992</f>
        <v/>
      </c>
      <c r="CI998" s="647" t="str">
        <f t="shared" ref="CI998" si="3997">K992</f>
        <v/>
      </c>
      <c r="CJ998" s="647" t="str">
        <f t="shared" ref="CJ998" si="3998">L992</f>
        <v/>
      </c>
      <c r="CK998" s="647" t="str">
        <f t="shared" ref="CK998" si="3999">M992</f>
        <v/>
      </c>
      <c r="CL998" s="647" t="str">
        <f t="shared" ref="CL998" si="4000">N992</f>
        <v/>
      </c>
      <c r="CM998" s="647" t="str">
        <f t="shared" ref="CM998" si="4001">E992</f>
        <v/>
      </c>
      <c r="CN998" s="647" t="str">
        <f t="shared" ref="CN998" si="4002">F992</f>
        <v/>
      </c>
      <c r="CO998" s="647" t="str">
        <f t="shared" ref="CO998" si="4003">G992</f>
        <v/>
      </c>
      <c r="CP998" s="647" t="str">
        <f t="shared" ref="CP998" si="4004">H992</f>
        <v/>
      </c>
      <c r="CQ998" s="647" t="str">
        <f t="shared" ref="CQ998" si="4005">I992</f>
        <v/>
      </c>
      <c r="CR998" s="647" t="str">
        <f t="shared" ref="CR998" si="4006">J992</f>
        <v/>
      </c>
      <c r="CS998" s="647" t="str">
        <f t="shared" ref="CS998" si="4007">K992</f>
        <v/>
      </c>
      <c r="CT998" s="647" t="str">
        <f t="shared" ref="CT998" si="4008">L992</f>
        <v/>
      </c>
      <c r="CU998" s="647" t="str">
        <f t="shared" ref="CU998" si="4009">M992</f>
        <v/>
      </c>
      <c r="CV998" s="647" t="str">
        <f t="shared" ref="CV998" si="4010">N992</f>
        <v/>
      </c>
      <c r="CW998" s="647" t="str">
        <f t="shared" ref="CW998" si="4011">E992</f>
        <v/>
      </c>
      <c r="CX998" s="647" t="str">
        <f t="shared" ref="CX998" si="4012">F992</f>
        <v/>
      </c>
      <c r="CY998" s="647" t="str">
        <f t="shared" ref="CY998" si="4013">G992</f>
        <v/>
      </c>
      <c r="CZ998" s="647" t="str">
        <f t="shared" ref="CZ998" si="4014">H992</f>
        <v/>
      </c>
      <c r="DA998" s="647" t="str">
        <f t="shared" ref="DA998" si="4015">I992</f>
        <v/>
      </c>
      <c r="DB998" s="647" t="str">
        <f t="shared" ref="DB998" si="4016">J992</f>
        <v/>
      </c>
      <c r="DC998" s="647" t="str">
        <f t="shared" ref="DC998" si="4017">K992</f>
        <v/>
      </c>
      <c r="DD998" s="647" t="str">
        <f t="shared" ref="DD998" si="4018">L992</f>
        <v/>
      </c>
      <c r="DE998" s="647" t="str">
        <f t="shared" ref="DE998" si="4019">M992</f>
        <v/>
      </c>
      <c r="DF998" s="647" t="str">
        <f t="shared" ref="DF998" si="4020">N992</f>
        <v/>
      </c>
      <c r="DG998" s="647" t="str">
        <f t="shared" ref="DG998" si="4021">E992</f>
        <v/>
      </c>
      <c r="DH998" s="647" t="str">
        <f t="shared" ref="DH998" si="4022">F992</f>
        <v/>
      </c>
      <c r="DI998" s="647" t="str">
        <f t="shared" ref="DI998" si="4023">G992</f>
        <v/>
      </c>
      <c r="DJ998" s="647" t="str">
        <f t="shared" ref="DJ998" si="4024">H992</f>
        <v/>
      </c>
      <c r="DK998" s="647" t="str">
        <f t="shared" ref="DK998" si="4025">I992</f>
        <v/>
      </c>
      <c r="DL998" s="647" t="str">
        <f t="shared" ref="DL998" si="4026">J992</f>
        <v/>
      </c>
      <c r="DM998" s="647" t="str">
        <f t="shared" ref="DM998" si="4027">K992</f>
        <v/>
      </c>
      <c r="DN998" s="647" t="str">
        <f t="shared" ref="DN998" si="4028">L992</f>
        <v/>
      </c>
      <c r="DO998" s="647" t="str">
        <f t="shared" ref="DO998" si="4029">M992</f>
        <v/>
      </c>
      <c r="DP998" s="647" t="str">
        <f t="shared" ref="DP998" si="4030">N992</f>
        <v/>
      </c>
      <c r="DQ998" s="643" t="s">
        <v>1657</v>
      </c>
      <c r="DR998" s="662" t="s">
        <v>1665</v>
      </c>
      <c r="DS998" s="647" t="s">
        <v>1664</v>
      </c>
      <c r="DT998" s="647" t="str">
        <f t="shared" ref="DT998" si="4031">E992</f>
        <v/>
      </c>
      <c r="DU998" s="647" t="str">
        <f t="shared" ref="DU998" si="4032">F992</f>
        <v/>
      </c>
      <c r="DV998" s="647" t="str">
        <f t="shared" ref="DV998" si="4033">G992</f>
        <v/>
      </c>
      <c r="DW998" s="647" t="str">
        <f t="shared" ref="DW998" si="4034">H992</f>
        <v/>
      </c>
      <c r="DX998" s="647" t="str">
        <f t="shared" ref="DX998" si="4035">I992</f>
        <v/>
      </c>
      <c r="DY998" s="647" t="str">
        <f t="shared" ref="DY998" si="4036">J992</f>
        <v/>
      </c>
      <c r="DZ998" s="647" t="str">
        <f t="shared" ref="DZ998" si="4037">K992</f>
        <v/>
      </c>
      <c r="EA998" s="647" t="str">
        <f t="shared" ref="EA998" si="4038">L992</f>
        <v/>
      </c>
      <c r="EB998" s="647" t="str">
        <f t="shared" ref="EB998" si="4039">M992</f>
        <v/>
      </c>
      <c r="EC998" s="647" t="str">
        <f t="shared" ref="EC998" si="4040">N992</f>
        <v/>
      </c>
      <c r="ED998" s="647" t="str">
        <f t="shared" ref="ED998" si="4041">E992</f>
        <v/>
      </c>
      <c r="EE998" s="647" t="str">
        <f t="shared" ref="EE998" si="4042">F992</f>
        <v/>
      </c>
      <c r="EF998" s="647" t="str">
        <f t="shared" ref="EF998" si="4043">G992</f>
        <v/>
      </c>
      <c r="EG998" s="647" t="str">
        <f t="shared" ref="EG998" si="4044">H992</f>
        <v/>
      </c>
      <c r="EH998" s="647" t="str">
        <f t="shared" ref="EH998" si="4045">I992</f>
        <v/>
      </c>
      <c r="EI998" s="647" t="str">
        <f t="shared" ref="EI998" si="4046">J992</f>
        <v/>
      </c>
      <c r="EJ998" s="647" t="str">
        <f t="shared" ref="EJ998" si="4047">K992</f>
        <v/>
      </c>
      <c r="EK998" s="647" t="str">
        <f t="shared" ref="EK998" si="4048">L992</f>
        <v/>
      </c>
      <c r="EL998" s="647" t="str">
        <f t="shared" ref="EL998" si="4049">M992</f>
        <v/>
      </c>
      <c r="EM998" s="647" t="str">
        <f t="shared" ref="EM998" si="4050">N992</f>
        <v/>
      </c>
      <c r="EN998" s="647" t="str">
        <f t="shared" ref="EN998" si="4051">E992</f>
        <v/>
      </c>
      <c r="EO998" s="647" t="str">
        <f t="shared" ref="EO998" si="4052">F992</f>
        <v/>
      </c>
      <c r="EP998" s="647" t="str">
        <f t="shared" ref="EP998" si="4053">G992</f>
        <v/>
      </c>
      <c r="EQ998" s="647" t="str">
        <f t="shared" ref="EQ998" si="4054">H992</f>
        <v/>
      </c>
      <c r="ER998" s="647" t="str">
        <f t="shared" ref="ER998" si="4055">I992</f>
        <v/>
      </c>
      <c r="ES998" s="647" t="str">
        <f t="shared" ref="ES998" si="4056">J992</f>
        <v/>
      </c>
      <c r="ET998" s="647" t="str">
        <f t="shared" ref="ET998" si="4057">K992</f>
        <v/>
      </c>
      <c r="EU998" s="647" t="str">
        <f t="shared" ref="EU998" si="4058">L992</f>
        <v/>
      </c>
      <c r="EV998" s="647" t="str">
        <f t="shared" ref="EV998" si="4059">M992</f>
        <v/>
      </c>
      <c r="EW998" s="647" t="str">
        <f t="shared" ref="EW998" si="4060">N992</f>
        <v/>
      </c>
      <c r="EX998" s="647" t="str">
        <f t="shared" ref="EX998" si="4061">E992</f>
        <v/>
      </c>
      <c r="EY998" s="647" t="str">
        <f t="shared" ref="EY998" si="4062">F992</f>
        <v/>
      </c>
      <c r="EZ998" s="647" t="str">
        <f t="shared" ref="EZ998" si="4063">G992</f>
        <v/>
      </c>
      <c r="FA998" s="647" t="str">
        <f t="shared" ref="FA998" si="4064">H992</f>
        <v/>
      </c>
      <c r="FB998" s="647" t="str">
        <f t="shared" ref="FB998" si="4065">I992</f>
        <v/>
      </c>
      <c r="FC998" s="647" t="str">
        <f t="shared" ref="FC998" si="4066">J992</f>
        <v/>
      </c>
      <c r="FD998" s="647" t="str">
        <f t="shared" ref="FD998" si="4067">K992</f>
        <v/>
      </c>
      <c r="FE998" s="647" t="str">
        <f t="shared" ref="FE998" si="4068">L992</f>
        <v/>
      </c>
      <c r="FF998" s="647" t="str">
        <f t="shared" ref="FF998" si="4069">M992</f>
        <v/>
      </c>
      <c r="FG998" s="647" t="str">
        <f t="shared" ref="FG998" si="4070">N992</f>
        <v/>
      </c>
      <c r="FH998" s="647" t="str">
        <f t="shared" ref="FH998" si="4071">E992</f>
        <v/>
      </c>
      <c r="FI998" s="647" t="str">
        <f t="shared" ref="FI998" si="4072">F992</f>
        <v/>
      </c>
      <c r="FJ998" s="647" t="str">
        <f t="shared" ref="FJ998" si="4073">G992</f>
        <v/>
      </c>
      <c r="FK998" s="647" t="str">
        <f t="shared" ref="FK998" si="4074">H992</f>
        <v/>
      </c>
      <c r="FL998" s="647" t="str">
        <f t="shared" ref="FL998" si="4075">I992</f>
        <v/>
      </c>
      <c r="FM998" s="647" t="str">
        <f t="shared" ref="FM998" si="4076">J992</f>
        <v/>
      </c>
      <c r="FN998" s="647" t="str">
        <f t="shared" ref="FN998" si="4077">K992</f>
        <v/>
      </c>
      <c r="FO998" s="647" t="str">
        <f t="shared" ref="FO998" si="4078">L992</f>
        <v/>
      </c>
      <c r="FP998" s="647" t="str">
        <f t="shared" ref="FP998" si="4079">M992</f>
        <v/>
      </c>
      <c r="FQ998" s="647" t="str">
        <f t="shared" ref="FQ998" si="4080">N992</f>
        <v/>
      </c>
      <c r="FR998" s="647" t="str">
        <f t="shared" ref="FR998" si="4081">E992</f>
        <v/>
      </c>
      <c r="FS998" s="647" t="str">
        <f t="shared" ref="FS998" si="4082">F992</f>
        <v/>
      </c>
      <c r="FT998" s="647" t="str">
        <f t="shared" ref="FT998" si="4083">G992</f>
        <v/>
      </c>
      <c r="FU998" s="647" t="str">
        <f t="shared" ref="FU998" si="4084">H992</f>
        <v/>
      </c>
      <c r="FV998" s="647" t="str">
        <f t="shared" ref="FV998" si="4085">I992</f>
        <v/>
      </c>
      <c r="FW998" s="647" t="str">
        <f t="shared" ref="FW998" si="4086">J992</f>
        <v/>
      </c>
      <c r="FX998" s="647" t="str">
        <f t="shared" ref="FX998" si="4087">K992</f>
        <v/>
      </c>
      <c r="FY998" s="647" t="str">
        <f t="shared" ref="FY998" si="4088">L992</f>
        <v/>
      </c>
      <c r="FZ998" s="647" t="str">
        <f t="shared" ref="FZ998" si="4089">M992</f>
        <v/>
      </c>
      <c r="GA998" s="647" t="str">
        <f t="shared" ref="GA998" si="4090">N992</f>
        <v/>
      </c>
      <c r="GB998" s="647" t="str">
        <f t="shared" ref="GB998" si="4091">E992</f>
        <v/>
      </c>
      <c r="GC998" s="647" t="str">
        <f t="shared" ref="GC998" si="4092">F992</f>
        <v/>
      </c>
      <c r="GD998" s="647" t="str">
        <f t="shared" ref="GD998" si="4093">G992</f>
        <v/>
      </c>
      <c r="GE998" s="647" t="str">
        <f t="shared" ref="GE998" si="4094">H992</f>
        <v/>
      </c>
      <c r="GF998" s="647" t="str">
        <f t="shared" ref="GF998" si="4095">I992</f>
        <v/>
      </c>
      <c r="GG998" s="647" t="str">
        <f t="shared" ref="GG998" si="4096">J992</f>
        <v/>
      </c>
      <c r="GH998" s="647" t="str">
        <f t="shared" ref="GH998" si="4097">K992</f>
        <v/>
      </c>
      <c r="GI998" s="647" t="str">
        <f t="shared" ref="GI998" si="4098">L992</f>
        <v/>
      </c>
      <c r="GJ998" s="647" t="str">
        <f t="shared" ref="GJ998" si="4099">M992</f>
        <v/>
      </c>
      <c r="GK998" s="647" t="str">
        <f t="shared" ref="GK998" si="4100">N992</f>
        <v/>
      </c>
      <c r="GL998" s="904"/>
      <c r="GM998" s="663"/>
      <c r="GN998" s="662" t="s">
        <v>1665</v>
      </c>
      <c r="GO998" s="646" t="s">
        <v>1664</v>
      </c>
      <c r="GP998" s="646" t="str">
        <f t="shared" ref="GP998" si="4101">E992</f>
        <v/>
      </c>
      <c r="GQ998" s="646" t="str">
        <f t="shared" ref="GQ998" si="4102">F992</f>
        <v/>
      </c>
      <c r="GR998" s="646" t="str">
        <f t="shared" ref="GR998" si="4103">G992</f>
        <v/>
      </c>
      <c r="GS998" s="646" t="str">
        <f t="shared" ref="GS998" si="4104">H992</f>
        <v/>
      </c>
      <c r="GT998" s="646" t="str">
        <f t="shared" ref="GT998" si="4105">I992</f>
        <v/>
      </c>
      <c r="GU998" s="646" t="str">
        <f t="shared" ref="GU998" si="4106">J992</f>
        <v/>
      </c>
      <c r="GV998" s="646" t="str">
        <f t="shared" ref="GV998" si="4107">K992</f>
        <v/>
      </c>
      <c r="GW998" s="646" t="str">
        <f t="shared" ref="GW998" si="4108">L992</f>
        <v/>
      </c>
      <c r="GX998" s="646" t="str">
        <f t="shared" ref="GX998" si="4109">M992</f>
        <v/>
      </c>
      <c r="GY998" s="646" t="str">
        <f t="shared" ref="GY998" si="4110">N992</f>
        <v/>
      </c>
      <c r="GZ998" s="646" t="s">
        <v>1662</v>
      </c>
    </row>
    <row r="999" spans="1:234" hidden="1" x14ac:dyDescent="0.25">
      <c r="A999" s="643" t="s">
        <v>208</v>
      </c>
      <c r="AI999" s="664">
        <v>2023</v>
      </c>
      <c r="AJ999" s="664">
        <v>1</v>
      </c>
      <c r="AK999" s="665">
        <v>0</v>
      </c>
      <c r="AL999" s="665">
        <v>0</v>
      </c>
      <c r="AM999" s="665">
        <v>0</v>
      </c>
      <c r="AN999" s="665">
        <v>0</v>
      </c>
      <c r="AO999" s="665">
        <v>0</v>
      </c>
      <c r="AP999" s="665">
        <v>0</v>
      </c>
      <c r="AQ999" s="665">
        <v>0</v>
      </c>
      <c r="AR999" s="665">
        <v>0</v>
      </c>
      <c r="AS999" s="665">
        <v>0</v>
      </c>
      <c r="AT999" s="665">
        <v>0</v>
      </c>
      <c r="AU999" s="666"/>
      <c r="AW999" s="749">
        <v>2023</v>
      </c>
      <c r="AX999" s="665">
        <f>AX993</f>
        <v>0</v>
      </c>
      <c r="AY999" s="665">
        <f>INDEX(AX993:BE994,MATCH(AW999,AV993:AV994,0),MATCH(AY997,AX991:BE991,0))</f>
        <v>0</v>
      </c>
      <c r="AZ999" s="665">
        <f>INDEX(AX993:BE994,MATCH(AW999,AV993:AV994,0),MATCH(AZ997,AX991:BE991,0))*(INDEX(AK999:AT1006,MATCH(AZ997,AI999:AI1006,0),MATCH(AZ998,AK998:AT998,0)))</f>
        <v>0</v>
      </c>
      <c r="BA999" s="665">
        <f>INDEX(AX993:BE994,MATCH(AW999,AV993:AV994,0),MATCH(BA997,AX991:BE991,0))*(INDEX(AK999:AT1006,MATCH(BA997,AI999:AI1006,0),MATCH(BA998,AK998:AT998,0)))</f>
        <v>0</v>
      </c>
      <c r="BB999" s="665">
        <f>INDEX(AX993:BE994,MATCH(AW999,AV993:AV994,0),MATCH(BB997,AX991:BE991,0))*(INDEX(AK999:AT1006,MATCH(BB997,AI999:AI1006,0),MATCH(BB998,AK998:AT998,0)))</f>
        <v>0</v>
      </c>
      <c r="BC999" s="665">
        <f>INDEX(AX993:BE994,MATCH(AW999,AV993:AV994,0),MATCH(BC997,AX991:BE991,0))*(INDEX(AK999:AT1006,MATCH(BC997,AI999:AI1006,0),MATCH(BC998,AK998:AT998,0)))</f>
        <v>0</v>
      </c>
      <c r="BD999" s="665">
        <f>INDEX(AX993:BE994,MATCH(AW999,AV993:AV994,0),MATCH(BD997,AX991:BE991,0))*(INDEX(AK999:AT1006,MATCH(BD997,AI999:AI1006,0),MATCH(BD998,AK998:AT998,0)))</f>
        <v>0</v>
      </c>
      <c r="BE999" s="665">
        <f>INDEX(AX993:BE994,MATCH(AW999,AV993:AV994,0),MATCH(BE997,AX991:BE991,0))*(INDEX(AK999:AT1006,MATCH(BE997,AI999:AI1006,0),MATCH(BE998,AK998:AT998,0)))</f>
        <v>0</v>
      </c>
      <c r="BF999" s="665">
        <f>INDEX(AX993:BE994,MATCH(AW999,AV993:AV994,0),MATCH(BF997,AX991:BE991,0))*(INDEX(AK999:AT1006,MATCH(BF997,AI999:AI1006,0),MATCH(BF998,AK998:AT998,0)))</f>
        <v>0</v>
      </c>
      <c r="BG999" s="665">
        <f>INDEX(AX993:BE994,MATCH(AW999,AV993:AV994,0),MATCH(BG997,AX991:BE991,0))*(INDEX(AK999:AT1006,MATCH(BG997,AI999:AI1006,0),MATCH(BG998,AK998:AT998,0)))</f>
        <v>0</v>
      </c>
      <c r="BH999" s="665">
        <f>INDEX(AX993:BE994,MATCH(AW999,AV993:AV994,0),MATCH(BH997,AX991:BE991,0))*(INDEX(AK999:AT1006,MATCH(BH997,AI999:AI1006,0),MATCH(BH998,AK998:AT998,0)))</f>
        <v>0</v>
      </c>
      <c r="BI999" s="665">
        <f>INDEX(AX993:BE994,MATCH(AW999,AV993:AV994,0),MATCH(BI997,AX991:BE991,0))*(INDEX(AK999:AT1006,MATCH(BI997,AI999:AI1006,0),MATCH(BI998,AK998:AT998,0)))</f>
        <v>0</v>
      </c>
      <c r="BJ999" s="665">
        <f>INDEX(AX993:BE994,MATCH(AW999,AV993:AV994,0),MATCH(BJ997,AX991:BE991,0))*(INDEX(AK999:AT1006,MATCH(BJ997,AI999:AI1006,0),MATCH(BJ998,AK998:AT998,0)))</f>
        <v>0</v>
      </c>
      <c r="BK999" s="665">
        <f>INDEX(AX993:BE994,MATCH(AW999,AV993:AV994,0),MATCH(BK997,AX991:BE991,0))*(INDEX(AK999:AT1006,MATCH(BK997,AI999:AI1006,0),MATCH(BK998,AK998:AT998,0)))</f>
        <v>0</v>
      </c>
      <c r="BL999" s="665">
        <f>INDEX(AX993:BE994,MATCH(AW999,AV993:AV994,0),MATCH(BL997,AX991:BE991,0))*(INDEX(AK999:AT1006,MATCH(BL997,AI999:AI1006,0),MATCH(BL998,AK998:AT998,0)))</f>
        <v>0</v>
      </c>
      <c r="BM999" s="665">
        <f>INDEX(AX993:BE994,MATCH(AW999,AV993:AV994,0),MATCH(BM997,AX991:BE991,0))*(INDEX(AK999:AT1006,MATCH(BM997,AI999:AI1006,0),MATCH(BM998,AK998:AT998,0)))</f>
        <v>0</v>
      </c>
      <c r="BN999" s="665">
        <f>INDEX(AX993:BE994,MATCH(AW999,AV993:AV994,0),MATCH(BN997,AX991:BE991,0))*(INDEX(AK999:AT1006,MATCH(BN997,AI999:AI1006,0),MATCH(BN998,AK998:AT998,0)))</f>
        <v>0</v>
      </c>
      <c r="BO999" s="665">
        <f>INDEX(AX993:BE994,MATCH(AW999,AV993:AV994,0),MATCH(BO997,AX991:BE991,0))*(INDEX(AK999:AT1006,MATCH(BO997,AI999:AI1006,0),MATCH(BO998,AK998:AT998,0)))</f>
        <v>0</v>
      </c>
      <c r="BP999" s="665">
        <f>INDEX(AX993:BE994,MATCH(AW999,AV993:AV994,0),MATCH(BP997,AX991:BE991,0))*(INDEX(AK999:AT1006,MATCH(BP997,AI999:AI1006,0),MATCH(BP998,AK998:AT998,0)))</f>
        <v>0</v>
      </c>
      <c r="BQ999" s="665">
        <f>INDEX(AX993:BE994,MATCH(AW999,AV993:AV994,0),MATCH(BQ997,AX991:BE991,0))*(INDEX(AK999:AT1006,MATCH(BQ997,AI999:AI1006,0),MATCH(BQ998,AK998:AT998,0)))</f>
        <v>0</v>
      </c>
      <c r="BR999" s="665">
        <f>INDEX(AX993:BE994,MATCH(AW999,AV993:AV994,0),MATCH(BR997,AX991:BE991,0))*(INDEX(AK999:AT1006,MATCH(BR997,AI999:AI1006,0),MATCH(BR998,AK998:AT998,0)))</f>
        <v>0</v>
      </c>
      <c r="BS999" s="665">
        <f>INDEX(AX993:BE994,MATCH(AW999,AV993:AV994,0),MATCH(BS997,AX991:BE991,0))*(INDEX(AK999:AT1006,MATCH(BS997,AI999:AI1006,0),MATCH(BS998,AK998:AT998,0)))</f>
        <v>0</v>
      </c>
      <c r="BT999" s="665">
        <f>INDEX(AX993:BE994,MATCH(AW999,AV993:AV994,0),MATCH(BT997,AX991:BE991,0))*(INDEX(AK999:AT1006,MATCH(BT997,AI999:AI1006,0),MATCH(BT998,AK998:AT998,0)))</f>
        <v>0</v>
      </c>
      <c r="BU999" s="665">
        <f>INDEX(AX993:BE994,MATCH(AW999,AV993:AV994,0),MATCH(BU997,AX991:BE991,0))*(INDEX(AK999:AT1006,MATCH(BU997,AI999:AI1006,0),MATCH(BU998,AK998:AT998,0)))</f>
        <v>0</v>
      </c>
      <c r="BV999" s="665">
        <f>INDEX(AX993:BE994,MATCH(AW999,AV993:AV994,0),MATCH(BV997,AX991:BE991,0))*(INDEX(AK999:AT1006,MATCH(BV997,AI999:AI1006,0),MATCH(BV998,AK998:AT998,0)))</f>
        <v>0</v>
      </c>
      <c r="BW999" s="665">
        <f>INDEX(AX993:BE994,MATCH(AW999,AV993:AV994,0),MATCH(BW997,AX991:BE991,0))*(INDEX(AK999:AT1006,MATCH(BW997,AI999:AI1006,0),MATCH(BW998,AK998:AT998,0)))</f>
        <v>0</v>
      </c>
      <c r="BX999" s="665">
        <f>INDEX(AX993:BE994,MATCH(AW999,AV993:AV994,0),MATCH(BX997,AX991:BE991,0))*(INDEX(AK999:AT1006,MATCH(BX997,AI999:AI1006,0),MATCH(BX998,AK998:AT998,0)))</f>
        <v>0</v>
      </c>
      <c r="BY999" s="665">
        <f>INDEX(AX993:BE994,MATCH(AW999,AV993:AV994,0),MATCH(BY997,AX991:BE991,0))*(INDEX(AK999:AT1006,MATCH(BY997,AI999:AI1006,0),MATCH(BY998,AK998:AT998,0)))</f>
        <v>0</v>
      </c>
      <c r="BZ999" s="665">
        <f>INDEX(AX993:BE994,MATCH(AW999,AV993:AV994,0),MATCH(BZ997,AX991:BE991,0))*(INDEX(AK999:AT1006,MATCH(BZ997,AI999:AI1006,0),MATCH(BZ998,AK998:AT998,0)))</f>
        <v>0</v>
      </c>
      <c r="CA999" s="665">
        <f>INDEX(AX993:BE994,MATCH(AW999,AV993:AV994,0),MATCH(CA997,AX991:BE991,0))*(INDEX(AK999:AT1006,MATCH(CA997,AI999:AI1006,0),MATCH(CA998,AK998:AT998,0)))</f>
        <v>0</v>
      </c>
      <c r="CB999" s="665">
        <f>INDEX(AX993:BE994,MATCH(AW999,AV993:AV994,0),MATCH(CB997,AX991:BE991,0))*(INDEX(AK999:AT1006,MATCH(CB997,AI999:AI1006,0),MATCH(CB998,AK998:AT998,0)))</f>
        <v>0</v>
      </c>
      <c r="CC999" s="665">
        <f>INDEX(AX993:BE994,MATCH(AW999,AV993:AV994,0),MATCH(CC997,AX991:BE991,0))*(INDEX(AK999:AT1006,MATCH(CC997,AI999:AI1006,0),MATCH(CC998,AK998:AT998,0)))</f>
        <v>0</v>
      </c>
      <c r="CD999" s="665">
        <f>INDEX(AX993:BE994,MATCH(AW999,AV993:AV994,0),MATCH(CD997,AX991:BE991,0))*(INDEX(AK999:AT1006,MATCH(CD997,AI999:AI1006,0),MATCH(CD998,AK998:AT998,0)))</f>
        <v>0</v>
      </c>
      <c r="CE999" s="665">
        <f>INDEX(AX993:BE994,MATCH(AW999,AV993:AV994,0),MATCH(CE997,AX991:BE991,0))*(INDEX(AK999:AT1006,MATCH(CE997,AI999:AI1006,0),MATCH(CE998,AK998:AT998,0)))</f>
        <v>0</v>
      </c>
      <c r="CF999" s="665">
        <f>INDEX(AX993:BE994,MATCH(AW999,AV993:AV994,0),MATCH(CF997,AX991:BE991,0))*(INDEX(AK999:AT1006,MATCH(CF997,AI999:AI1006,0),MATCH(CF998,AK998:AT998,0)))</f>
        <v>0</v>
      </c>
      <c r="CG999" s="665">
        <f>INDEX(AX993:BE994,MATCH(AW999,AV993:AV994,0),MATCH(CG997,AX991:BE991,0))*(INDEX(AK999:AT1006,MATCH(CG997,AI999:AI1006,0),MATCH(CG998,AK998:AT998,0)))</f>
        <v>0</v>
      </c>
      <c r="CH999" s="665">
        <f>INDEX(AX993:BE994,MATCH(AW999,AV993:AV994,0),MATCH(CH997,AX991:BE991,0))*(INDEX(AK999:AT1006,MATCH(CH997,AI999:AI1006,0),MATCH(CH998,AK998:AT998,0)))</f>
        <v>0</v>
      </c>
      <c r="CI999" s="665">
        <f>INDEX(AX993:BE994,MATCH(AW999,AV993:AV994,0),MATCH(CI997,AX991:BE991,0))*(INDEX(AK999:AT1006,MATCH(CI997,AI999:AI1006,0),MATCH(CI998,AK998:AT998,0)))</f>
        <v>0</v>
      </c>
      <c r="CJ999" s="665">
        <f>INDEX(AX993:BE994,MATCH(AW999,AV993:AV994,0),MATCH(CJ997,AX991:BE991,0))*(INDEX(AK999:AT1006,MATCH(CJ997,AI999:AI1006,0),MATCH(CJ998,AK998:AT998,0)))</f>
        <v>0</v>
      </c>
      <c r="CK999" s="665">
        <f>INDEX(AX993:BE994,MATCH(AW999,AV993:AV994,0),MATCH(CK997,AX991:BE991,0))*(INDEX(AK999:AT1006,MATCH(CK997,AI999:AI1006,0),MATCH(CK998,AK998:AT998,0)))</f>
        <v>0</v>
      </c>
      <c r="CL999" s="665">
        <f>INDEX(AX993:BE994,MATCH(AW999,AV993:AV994,0),MATCH(CL997,AX991:BE991,0))*(INDEX(AK999:AT1006,MATCH(CL997,AI999:AI1006,0),MATCH(CL998,AK998:AT998,0)))</f>
        <v>0</v>
      </c>
      <c r="CM999" s="665">
        <f>INDEX(AX993:BE994,MATCH(AW999,AV993:AV994,0),MATCH(CM997,AX991:BE991,0))*(INDEX(AK999:AT1006,MATCH(CM997,AI999:AI1006,0),MATCH(CM998,AK998:AT998,0)))</f>
        <v>0</v>
      </c>
      <c r="CN999" s="665">
        <f>INDEX(AX993:BE994,MATCH(AW999,AV993:AV994,0),MATCH(CN997,AX991:BE991,0))*(INDEX(AK999:AT1006,MATCH(CN997,AI999:AI1006,0),MATCH(CN998,AK998:AT998,0)))</f>
        <v>0</v>
      </c>
      <c r="CO999" s="665">
        <f>INDEX(AX993:BE994,MATCH(AW999,AV993:AV994,0),MATCH(CO997,AX991:BE991,0))*(INDEX(AK999:AT1006,MATCH(CO997,AI999:AI1006,0),MATCH(CO998,AK998:AT998,0)))</f>
        <v>0</v>
      </c>
      <c r="CP999" s="665">
        <f>INDEX(AX993:BE994,MATCH(AW999,AV993:AV994,0),MATCH(CP997,AX991:BE991,0))*(INDEX(AK999:AT1006,MATCH(CP997,AI999:AI1006,0),MATCH(CP998,AK998:AT998,0)))</f>
        <v>0</v>
      </c>
      <c r="CQ999" s="665">
        <f>INDEX(AX993:BE994,MATCH(AW999,AV993:AV994,0),MATCH(CQ997,AX991:BE991,0))*(INDEX(AK999:AT1006,MATCH(CQ997,AI999:AI1006,0),MATCH(CQ998,AK998:AT998,0)))</f>
        <v>0</v>
      </c>
      <c r="CR999" s="665">
        <f>INDEX(AX993:BE994,MATCH(AW999,AV993:AV994,0),MATCH(CR997,AX991:BE991,0))*(INDEX(AK999:AT1006,MATCH(CR997,AI999:AI1006,0),MATCH(CR998,AK998:AT998,0)))</f>
        <v>0</v>
      </c>
      <c r="CS999" s="665">
        <f>INDEX(AX993:BE994,MATCH(AW999,AV993:AV994,0),MATCH(CS997,AX991:BE991,0))*(INDEX(AK999:AT1006,MATCH(CS997,AI999:AI1006,0),MATCH(CS998,AK998:AT998,0)))</f>
        <v>0</v>
      </c>
      <c r="CT999" s="665">
        <f>INDEX(AX993:BE994,MATCH(AW999,AV993:AV994,0),MATCH(CT997,AX991:BE991,0))*(INDEX(AK999:AT1006,MATCH(CT997,AI999:AI1006,0),MATCH(CT998,AK998:AT998,0)))</f>
        <v>0</v>
      </c>
      <c r="CU999" s="665">
        <f>INDEX(AX993:BE994,MATCH(AW999,AV993:AV994,0),MATCH(CU997,AX991:BE991,0))*(INDEX(AK999:AT1006,MATCH(CU997,AI999:AI1006,0),MATCH(CU998,AK998:AT998,0)))</f>
        <v>0</v>
      </c>
      <c r="CV999" s="665">
        <f>INDEX(AX993:BE994,MATCH(AW999,AV993:AV994,0),MATCH(CV997,AX991:BE991,0))*(INDEX(AK999:AT1006,MATCH(CV997,AI999:AI1006,0),MATCH(CV998,AK998:AT998,0)))</f>
        <v>0</v>
      </c>
      <c r="CW999" s="665">
        <f>INDEX(AX993:BE994,MATCH(AW999,AV993:AV994,0),MATCH(CW997,AX991:BE991,0))*(INDEX(AK999:AT1006,MATCH(CW997,AI999:AI1006,0),MATCH(CW998,AK998:AT998,0)))</f>
        <v>0</v>
      </c>
      <c r="CX999" s="665">
        <f>INDEX(AX993:BE994,MATCH(AW999,AV993:AV994,0),MATCH(CX997,AX991:BE991,0))*(INDEX(AK999:AT1006,MATCH(CX997,AI999:AI1006,0),MATCH(CX998,AK998:AT998,0)))</f>
        <v>0</v>
      </c>
      <c r="CY999" s="665">
        <f>INDEX(AX993:BE994,MATCH(AW999,AV993:AV994,0),MATCH(CY997,AX991:BE991,0))*(INDEX(AK999:AT1006,MATCH(CY997,AI999:AI1006,0),MATCH(CY998,AK998:AT998,0)))</f>
        <v>0</v>
      </c>
      <c r="CZ999" s="665">
        <f>INDEX(AX993:BE994,MATCH(AW999,AV993:AV994,0),MATCH(CZ997,AX991:BE991,0))*(INDEX(AK999:AT1006,MATCH(CZ997,AI999:AI1006,0),MATCH(CZ998,AK998:AT998,0)))</f>
        <v>0</v>
      </c>
      <c r="DA999" s="665">
        <f>INDEX(AX993:BE994,MATCH(AW999,AV993:AV994,0),MATCH(DA997,AX991:BE991,0))*(INDEX(AK999:AT1006,MATCH(DA997,AI999:AI1006,0),MATCH(DA998,AK998:AT998,0)))</f>
        <v>0</v>
      </c>
      <c r="DB999" s="665">
        <f>INDEX(AX993:BE994,MATCH(AW999,AV993:AV994,0),MATCH(DB997,AX991:BE991,0))*(INDEX(AK999:AT1006,MATCH(DB997,AI999:AI1006,0),MATCH(DB998,AK998:AT998,0)))</f>
        <v>0</v>
      </c>
      <c r="DC999" s="665">
        <f>INDEX(AX993:BE994,MATCH(AW999,AV993:AV994,0),MATCH(DC997,AX991:BE991,0))*(INDEX(AK999:AT1006,MATCH(DC997,AI999:AI1006,0),MATCH(DC998,AK998:AT998,0)))</f>
        <v>0</v>
      </c>
      <c r="DD999" s="665">
        <f>INDEX(AX993:BE994,MATCH(AW999,AV993:AV994,0),MATCH(DD997,AX991:BE991,0))*(INDEX(AK999:AT1006,MATCH(DD997,AI999:AI1006,0),MATCH(DD998,AK998:AT998,0)))</f>
        <v>0</v>
      </c>
      <c r="DE999" s="665">
        <f>INDEX(AX993:BE994,MATCH(AW999,AV993:AV994,0),MATCH(DE997,AX991:BE991,0))*(INDEX(AK999:AT1006,MATCH(DE997,AI999:AI1006,0),MATCH(DE998,AK998:AT998,0)))</f>
        <v>0</v>
      </c>
      <c r="DF999" s="665">
        <f>INDEX(AX993:BE994,MATCH(AW999,AV993:AV994,0),MATCH(DF997,AX991:BE991,0))*(INDEX(AK999:AT1006,MATCH(DF997,AI999:AI1006,0),MATCH(DF998,AK998:AT998,0)))</f>
        <v>0</v>
      </c>
      <c r="DG999" s="665">
        <f>INDEX(AX993:BE994,MATCH(AW999,AV993:AV994,0),MATCH(DG997,AX991:BE991,0))*(INDEX(AK999:AT1006,MATCH(DG997,AI999:AI1006,0),MATCH(DG998,AK998:AT998,0)))</f>
        <v>0</v>
      </c>
      <c r="DH999" s="665">
        <f>INDEX(AX993:BE994,MATCH(AW999,AV993:AV994,0),MATCH(DH997,AX991:BE991,0))*(INDEX(AK999:AT1006,MATCH(DH997,AI999:AI1006,0),MATCH(DH998,AK998:AT998,0)))</f>
        <v>0</v>
      </c>
      <c r="DI999" s="665">
        <f>INDEX(AX993:BE994,MATCH(AW999,AV993:AV994,0),MATCH(DI997,AX991:BE991,0))*(INDEX(AK999:AT1006,MATCH(DI997,AI999:AI1006,0),MATCH(DI998,AK998:AT998,0)))</f>
        <v>0</v>
      </c>
      <c r="DJ999" s="665">
        <f>INDEX(AX993:BE994,MATCH(AW999,AV993:AV994,0),MATCH(DJ997,AX991:BE991,0))*(INDEX(AK999:AT1006,MATCH(DJ997,AI999:AI1006,0),MATCH(DJ998,AK998:AT998,0)))</f>
        <v>0</v>
      </c>
      <c r="DK999" s="665">
        <f>INDEX(AX993:BE994,MATCH(AW999,AV993:AV994,0),MATCH(DK997,AX991:BE991,0))*(INDEX(AK999:AT1006,MATCH(DK997,AI999:AI1006,0),MATCH(DK998,AK998:AT998,0)))</f>
        <v>0</v>
      </c>
      <c r="DL999" s="665">
        <f>INDEX(AX993:BE994,MATCH(AW999,AV993:AV994,0),MATCH(DL997,AX991:BE991,0))*(INDEX(AK999:AT1006,MATCH(DL997,AI999:AI1006,0),MATCH(DL998,AK998:AT998,0)))</f>
        <v>0</v>
      </c>
      <c r="DM999" s="665">
        <f>INDEX(AX993:BE994,MATCH(AW999,AV993:AV994,0),MATCH(DM997,AX991:BE991,0))*(INDEX(AK999:AT1006,MATCH(DM997,AI999:AI1006,0),MATCH(DM998,AK998:AT998,0)))</f>
        <v>0</v>
      </c>
      <c r="DN999" s="665">
        <f>INDEX(AX993:BE994,MATCH(AW999,AV993:AV994,0),MATCH(DN997,AX991:BE991,0))*(INDEX(AK999:AT1006,MATCH(DN997,AI999:AI1006,0),MATCH(DN998,AK998:AT998,0)))</f>
        <v>0</v>
      </c>
      <c r="DO999" s="665">
        <f>INDEX(AX993:BE994,MATCH(AW999,AV993:AV994,0),MATCH(DO997,AX991:BE991,0))*(INDEX(AK999:AT1006,MATCH(DO997,AI999:AI1006,0),MATCH(DO998,AK998:AT998,0)))</f>
        <v>0</v>
      </c>
      <c r="DP999" s="665">
        <f>INDEX(AX993:BE994,MATCH(AW999,AV993:AV994,0),MATCH(DP997,AX991:BE991,0))*(INDEX(AK999:AT1006,MATCH(DP997,AI999:AI1006,0),MATCH(DP998,AK998:AT998,0)))</f>
        <v>0</v>
      </c>
      <c r="DQ999" s="643" t="b">
        <f>SUM(AX999:DP999)=P993</f>
        <v>1</v>
      </c>
      <c r="DR999" s="749">
        <v>2023</v>
      </c>
      <c r="DS999" s="665">
        <f>IF(DR999&gt;DS997,AX998-AX999,0)</f>
        <v>0</v>
      </c>
      <c r="DT999" s="665">
        <f>IF(DR999&gt;DT997,AY998-AY999,0)</f>
        <v>0</v>
      </c>
      <c r="DU999" s="665">
        <f>IF(DR999&gt;DU997,AZ998-AZ999,0)</f>
        <v>0</v>
      </c>
      <c r="DV999" s="665">
        <f>IF(DR999&gt;DV997,BA998-BA999,0)</f>
        <v>0</v>
      </c>
      <c r="DW999" s="665">
        <f>IF(DR999&gt;DW997,BB998-BB999,0)</f>
        <v>0</v>
      </c>
      <c r="DX999" s="665">
        <f>IF(DR999&gt;DX997,BC998-BC999,0)</f>
        <v>0</v>
      </c>
      <c r="DY999" s="665">
        <f>IF(DR999&gt;DY997,BD998-BD999,0)</f>
        <v>0</v>
      </c>
      <c r="DZ999" s="665">
        <f>IF(DR999&gt;DZ997,BE998-BE999,0)</f>
        <v>0</v>
      </c>
      <c r="EA999" s="665">
        <f>IF(DR999&gt;EA997,BF998-BF999,0)</f>
        <v>0</v>
      </c>
      <c r="EB999" s="665">
        <f>IF(DR999&gt;EB997,BG998-BG999,0)</f>
        <v>0</v>
      </c>
      <c r="EC999" s="665">
        <f>IF(DR999&gt;EC997,BH998-BH999,0)</f>
        <v>0</v>
      </c>
      <c r="ED999" s="665">
        <f>IF(DR999&gt;ED997,BI998-BI999,0)</f>
        <v>0</v>
      </c>
      <c r="EE999" s="665">
        <f>IF(DR999&gt;EE997,BJ998-BJ999,0)</f>
        <v>0</v>
      </c>
      <c r="EF999" s="665">
        <f>IF(DR999&gt;EF997,BK998-BK999,0)</f>
        <v>0</v>
      </c>
      <c r="EG999" s="665">
        <f>IF(DR999&gt;EG997,BL998-BL999,0)</f>
        <v>0</v>
      </c>
      <c r="EH999" s="665">
        <f>IF(DR999&gt;EH997,BM998-BM999,0)</f>
        <v>0</v>
      </c>
      <c r="EI999" s="665">
        <f>IF(DR999&gt;EI997,BN998-BN999,0)</f>
        <v>0</v>
      </c>
      <c r="EJ999" s="665">
        <f>IF(DR999&gt;EJ997,BO998-BO999,0)</f>
        <v>0</v>
      </c>
      <c r="EK999" s="665">
        <f>IF(DR999&gt;EK997,BP998-BP999,0)</f>
        <v>0</v>
      </c>
      <c r="EL999" s="665">
        <f>IF(DR999&gt;EL997,BQ998-BQ999,0)</f>
        <v>0</v>
      </c>
      <c r="EM999" s="665">
        <f>IF(DR999&gt;EM997,BR998-BR999,0)</f>
        <v>0</v>
      </c>
      <c r="EN999" s="665">
        <f>IF(DR999&gt;EN997,BS998-BS999,0)</f>
        <v>0</v>
      </c>
      <c r="EO999" s="665">
        <f>IF(DR999&gt;EO997,BT998-BT999,0)</f>
        <v>0</v>
      </c>
      <c r="EP999" s="665">
        <f>IF(DR999&gt;EP997,BU998-BU999,0)</f>
        <v>0</v>
      </c>
      <c r="EQ999" s="665">
        <f>IF(DR999&gt;EQ997,BV998-BV999,0)</f>
        <v>0</v>
      </c>
      <c r="ER999" s="665">
        <f>IF(DR999&gt;ER997,BW998-BW999,0)</f>
        <v>0</v>
      </c>
      <c r="ES999" s="665">
        <f>IF(DR999&gt;ES997,BX998-BX999,0)</f>
        <v>0</v>
      </c>
      <c r="ET999" s="665">
        <f>IF(DR999&gt;ET997,BY998-BY999,0)</f>
        <v>0</v>
      </c>
      <c r="EU999" s="665">
        <f>IF(DR999&gt;EU997,BZ998-BZ999,0)</f>
        <v>0</v>
      </c>
      <c r="EV999" s="665">
        <f>IF(DR999&gt;EV997,CA998-CA999,0)</f>
        <v>0</v>
      </c>
      <c r="EW999" s="665">
        <f>IF(DR999&gt;EW997,CB998-CB999,0)</f>
        <v>0</v>
      </c>
      <c r="EX999" s="665">
        <f>IF(DR999&gt;EX997,CC998-CC999,0)</f>
        <v>0</v>
      </c>
      <c r="EY999" s="665">
        <f>IF(DR999&gt;EY997,CD998-CD999,0)</f>
        <v>0</v>
      </c>
      <c r="EZ999" s="665">
        <f>IF(DR999&gt;EZ997,CE998-CE999,0)</f>
        <v>0</v>
      </c>
      <c r="FA999" s="665">
        <f>IF(DR999&gt;FA997,CF998-CF999,0)</f>
        <v>0</v>
      </c>
      <c r="FB999" s="665">
        <f>IF(DR999&gt;FB997,CG998-CG999,0)</f>
        <v>0</v>
      </c>
      <c r="FC999" s="665">
        <f>IF(DR999&gt;FC997,CH998-CH999,0)</f>
        <v>0</v>
      </c>
      <c r="FD999" s="665">
        <f>IF(DR999&gt;FD997,CI998-CI999,0)</f>
        <v>0</v>
      </c>
      <c r="FE999" s="665">
        <f>IF(DR999&gt;FE997,CJ998-CJ999,0)</f>
        <v>0</v>
      </c>
      <c r="FF999" s="665">
        <f>IF(DR999&gt;FF997,CK998-CK999,0)</f>
        <v>0</v>
      </c>
      <c r="FG999" s="665">
        <f>IF(DR999&gt;FG997,CL998-CL999,0)</f>
        <v>0</v>
      </c>
      <c r="FH999" s="665">
        <f>IF(DR999&gt;FH997,CM998-CM999,0)</f>
        <v>0</v>
      </c>
      <c r="FI999" s="665">
        <f>IF(DR999&gt;FI997,CN998-CN999,0)</f>
        <v>0</v>
      </c>
      <c r="FJ999" s="665">
        <f>IF(DR999&gt;FJ997,CO998-CO999,0)</f>
        <v>0</v>
      </c>
      <c r="FK999" s="665">
        <f>IF(DR999&gt;FK997,CP998-CP999,0)</f>
        <v>0</v>
      </c>
      <c r="FL999" s="665">
        <f>IF(DR999&gt;FL997,CQ998-CQ999,0)</f>
        <v>0</v>
      </c>
      <c r="FM999" s="665">
        <f>IF(DR999&gt;FM997,CR998-CR999,0)</f>
        <v>0</v>
      </c>
      <c r="FN999" s="665">
        <f>IF(DR999&gt;FN997,CS998-CS999,0)</f>
        <v>0</v>
      </c>
      <c r="FO999" s="665">
        <f>IF(DR999&gt;FO997,CT998-CT999,0)</f>
        <v>0</v>
      </c>
      <c r="FP999" s="665">
        <f>IF(DR999&gt;FP997,CU998-CU999,0)</f>
        <v>0</v>
      </c>
      <c r="FQ999" s="665">
        <f>IF(DR999&gt;FQ997,CV998-CV999,0)</f>
        <v>0</v>
      </c>
      <c r="FR999" s="665">
        <f>IF(DR999&gt;FR997,CW998-CW999,0)</f>
        <v>0</v>
      </c>
      <c r="FS999" s="665">
        <f>IF(DR999&gt;FS997,CX998-CX999,0)</f>
        <v>0</v>
      </c>
      <c r="FT999" s="665">
        <f>IF(DR999&gt;FT997,CY998-CY999,0)</f>
        <v>0</v>
      </c>
      <c r="FU999" s="665">
        <f>IF(DR999&gt;FU997,CZ998-CZ999,0)</f>
        <v>0</v>
      </c>
      <c r="FV999" s="665">
        <f>IF(DR999&gt;FV997,DA998-DA999,0)</f>
        <v>0</v>
      </c>
      <c r="FW999" s="665">
        <f>IF(DR999&gt;FW997,DB998-DB999,0)</f>
        <v>0</v>
      </c>
      <c r="FX999" s="665">
        <f>IF(DR999&gt;FX997,DC998-DC999,0)</f>
        <v>0</v>
      </c>
      <c r="FY999" s="665">
        <f>IF(DR999&gt;FY997,DD998-DD999,0)</f>
        <v>0</v>
      </c>
      <c r="FZ999" s="665">
        <f>IF(DR999&gt;FZ997,DE998-DE999,0)</f>
        <v>0</v>
      </c>
      <c r="GA999" s="665">
        <f>IF(DR999&gt;GA997,DF998-DF999,0)</f>
        <v>0</v>
      </c>
      <c r="GB999" s="665">
        <f>IF(DR999&gt;GB997,DG998-DG999,0)</f>
        <v>0</v>
      </c>
      <c r="GC999" s="665">
        <f>IF(DR999&gt;GC997,DH998-DH999,0)</f>
        <v>0</v>
      </c>
      <c r="GD999" s="665">
        <f>IF(DR999&gt;GD997,DI998-DI999,0)</f>
        <v>0</v>
      </c>
      <c r="GE999" s="665">
        <f>IF(DR999&gt;GE997,DJ998-DJ999,0)</f>
        <v>0</v>
      </c>
      <c r="GF999" s="665">
        <f>IF(DR999&gt;GF997,DK998-DK999,0)</f>
        <v>0</v>
      </c>
      <c r="GG999" s="665">
        <f>IF(DR999&gt;GG997,DL998-DL999,0)</f>
        <v>0</v>
      </c>
      <c r="GH999" s="665">
        <f>IF(DR999&gt;GH997,DM998-DM999,0)</f>
        <v>0</v>
      </c>
      <c r="GI999" s="665">
        <f>IF(DR999&gt;GI997,DN998-DN999,0)</f>
        <v>0</v>
      </c>
      <c r="GJ999" s="665">
        <f>IF(DR999&gt;GJ997,DO998-DO999,0)</f>
        <v>0</v>
      </c>
      <c r="GK999" s="665">
        <f>IF(DR999&gt;GK997,DP998-DP999,0)</f>
        <v>0</v>
      </c>
      <c r="GL999" s="665" t="b">
        <f>SUM(DS999:GK999)+SUM(Y993:AH993)=U993</f>
        <v>1</v>
      </c>
      <c r="GM999" s="667"/>
      <c r="GN999" s="749">
        <v>2023</v>
      </c>
      <c r="GO999" s="664">
        <f>SUMIF(DS998:GK998,GO998,DS999:GK999)</f>
        <v>0</v>
      </c>
      <c r="GP999" s="668">
        <f>SUMIF(DS998:GK998,GP998,DS999:GK999)</f>
        <v>0</v>
      </c>
      <c r="GQ999" s="668">
        <f>SUMIF(DS998:GK998,GQ998,DS999:GK999)</f>
        <v>0</v>
      </c>
      <c r="GR999" s="668">
        <f>SUMIF(DS998:GK998,GR998,DS999:GK999)</f>
        <v>0</v>
      </c>
      <c r="GS999" s="668">
        <f>SUMIF(DS998:GK998,GS998,DS999:GK999)</f>
        <v>0</v>
      </c>
      <c r="GT999" s="668">
        <f>SUMIF(DS998:GK998,GT998,DS999:GK999)</f>
        <v>0</v>
      </c>
      <c r="GU999" s="668">
        <f>SUMIF(DS998:GK998,GU998,DS999:GK999)</f>
        <v>0</v>
      </c>
      <c r="GV999" s="668">
        <f>SUMIF(DS998:GK998,GV998,DS999:GK999)</f>
        <v>0</v>
      </c>
      <c r="GW999" s="668">
        <f>SUMIF(DS998:GK998,GW998,DS999:GK999)</f>
        <v>0</v>
      </c>
      <c r="GX999" s="668">
        <f>SUMIF(DS998:GK998,GX998,DS999:GK999)</f>
        <v>0</v>
      </c>
      <c r="GY999" s="668">
        <f>SUMIF(DS998:GK998,GY998,DS999:GK999)</f>
        <v>0</v>
      </c>
      <c r="GZ999" s="646" t="b">
        <f>SUM(GO999:GY999)=(U993-SUM(Y993:AH993))</f>
        <v>1</v>
      </c>
    </row>
    <row r="1000" spans="1:234" hidden="1" x14ac:dyDescent="0.25">
      <c r="A1000" s="643" t="s">
        <v>208</v>
      </c>
      <c r="AI1000" s="664">
        <v>2024</v>
      </c>
      <c r="AJ1000" s="664">
        <v>0</v>
      </c>
      <c r="AK1000" s="665">
        <f>IFERROR(E994/T994,0)</f>
        <v>0</v>
      </c>
      <c r="AL1000" s="665">
        <f>IFERROR(F994/T994,0)</f>
        <v>0</v>
      </c>
      <c r="AM1000" s="665">
        <f>IFERROR(G994/T994,0)</f>
        <v>0</v>
      </c>
      <c r="AN1000" s="669">
        <f>IFERROR(H994/T994,0)</f>
        <v>0</v>
      </c>
      <c r="AO1000" s="669">
        <f>IFERROR(I994/T994,0)</f>
        <v>0</v>
      </c>
      <c r="AP1000" s="669">
        <f>IFERROR(J994/T994,0)</f>
        <v>0</v>
      </c>
      <c r="AQ1000" s="669">
        <f>IFERROR(K994/T994,0)</f>
        <v>0</v>
      </c>
      <c r="AR1000" s="669">
        <f>IFERROR(L994/T994,0)</f>
        <v>0</v>
      </c>
      <c r="AS1000" s="669">
        <f>IFERROR(M994/T994,0)</f>
        <v>0</v>
      </c>
      <c r="AT1000" s="669">
        <f>IFERROR(N994/T994,0)</f>
        <v>0</v>
      </c>
      <c r="AU1000" s="666"/>
      <c r="AW1000" s="749">
        <v>2024</v>
      </c>
      <c r="AX1000" s="665">
        <f>AX994</f>
        <v>0</v>
      </c>
      <c r="AY1000" s="665">
        <f>INDEX(AX993:BE994,MATCH(AW1000,AV993:AV994,0),MATCH(AY997,AX991:BE991,0))*(INDEX(AK999:AT1006,MATCH(AY997,AI999:AI1006,0),MATCH(AY998,AK998:AT998,0)))</f>
        <v>0</v>
      </c>
      <c r="AZ1000" s="665">
        <f>INDEX(AX993:BE994,MATCH(AW1000,AV993:AV994,0),MATCH(AZ997,AX991:BE991,0))*(INDEX(AK999:AT1006,MATCH(AZ997,AI999:AI1006,0),MATCH(AZ998,AK998:AT998,0)))</f>
        <v>0</v>
      </c>
      <c r="BA1000" s="665">
        <f>INDEX(AX993:BE994,MATCH(AW1000,AV993:AV994,0),MATCH(BA997,AX991:BE991,0))*(INDEX(AK999:AT1006,MATCH(BA997,AI999:AI1006,0),MATCH(BA998,AK998:AT998,0)))</f>
        <v>0</v>
      </c>
      <c r="BB1000" s="665">
        <f>INDEX(AX993:BE994,MATCH(AW1000,AV993:AV994,0),MATCH(BB997,AX991:BE991,0))*(INDEX(AK999:AT1006,MATCH(BB997,AI999:AI1006,0),MATCH(BB998,AK998:AT998,0)))</f>
        <v>0</v>
      </c>
      <c r="BC1000" s="665">
        <f>INDEX(AX993:BE994,MATCH(AW1000,AV993:AV994,0),MATCH(BC997,AX991:BE991,0))*(INDEX(AK999:AT1006,MATCH(BC997,AI999:AI1006,0),MATCH(BC998,AK998:AT998,0)))</f>
        <v>0</v>
      </c>
      <c r="BD1000" s="665">
        <f>INDEX(AX993:BE994,MATCH(AW1000,AV993:AV994,0),MATCH(BD997,AX991:BE991,0))*(INDEX(AK999:AT1006,MATCH(BD997,AI999:AI1006,0),MATCH(BD998,AK998:AT998,0)))</f>
        <v>0</v>
      </c>
      <c r="BE1000" s="665">
        <f>INDEX(AX993:BE994,MATCH(AW1000,AV993:AV994,0),MATCH(BE997,AX991:BE991,0))*(INDEX(AK999:AT1006,MATCH(BE997,AI999:AI1006,0),MATCH(BE998,AK998:AT998,0)))</f>
        <v>0</v>
      </c>
      <c r="BF1000" s="665">
        <f>INDEX(AX993:BE994,MATCH(AW1000,AV993:AV994,0),MATCH(BF997,AX991:BE991,0))*(INDEX(AK999:AT1006,MATCH(BF997,AI999:AI1006,0),MATCH(BF998,AK998:AT998,0)))</f>
        <v>0</v>
      </c>
      <c r="BG1000" s="665">
        <f>INDEX(AX993:BE994,MATCH(AW1000,AV993:AV994,0),MATCH(BG997,AX991:BE991,0))*(INDEX(AK999:AT1006,MATCH(BG997,AI999:AI1006,0),MATCH(BG998,AK998:AT998,0)))</f>
        <v>0</v>
      </c>
      <c r="BH1000" s="665">
        <f>INDEX(AX993:BE994,MATCH(AW1000,AV993:AV994,0),MATCH(BH997,AX991:BE991,0))*(INDEX(AK999:AT1006,MATCH(BH997,AI999:AI1006,0),MATCH(BH998,AK998:AT998,0)))</f>
        <v>0</v>
      </c>
      <c r="BI1000" s="665">
        <f>INDEX(AX993:BE994,MATCH(AW1000,AV993:AV994,0),MATCH(BI997,AX991:BE991,0))*(INDEX(AK999:AT1006,MATCH(BI997,AI999:AI1006,0),MATCH(BI998,AK998:AT998,0)))</f>
        <v>0</v>
      </c>
      <c r="BJ1000" s="665">
        <f>INDEX(AX993:BE994,MATCH(AW1000,AV993:AV994,0),MATCH(BJ997,AX991:BE991,0))*(INDEX(AK999:AT1006,MATCH(BJ997,AI999:AI1006,0),MATCH(BJ998,AK998:AT998,0)))</f>
        <v>0</v>
      </c>
      <c r="BK1000" s="665">
        <f>INDEX(AX993:BE994,MATCH(AW1000,AV993:AV994,0),MATCH(BK997,AX991:BE991,0))*(INDEX(AK999:AT1006,MATCH(BK997,AI999:AI1006,0),MATCH(BK998,AK998:AT998,0)))</f>
        <v>0</v>
      </c>
      <c r="BL1000" s="665">
        <f>INDEX(AX993:BE994,MATCH(AW1000,AV993:AV994,0),MATCH(BL997,AX991:BE991,0))*(INDEX(AK999:AT1006,MATCH(BL997,AI999:AI1006,0),MATCH(BL998,AK998:AT998,0)))</f>
        <v>0</v>
      </c>
      <c r="BM1000" s="665">
        <f>INDEX(AX993:BE994,MATCH(AW1000,AV993:AV994,0),MATCH(BM997,AX991:BE991,0))*(INDEX(AK999:AT1006,MATCH(BM997,AI999:AI1006,0),MATCH(BM998,AK998:AT998,0)))</f>
        <v>0</v>
      </c>
      <c r="BN1000" s="665">
        <f>INDEX(AX993:BE994,MATCH(AW1000,AV993:AV994,0),MATCH(BN997,AX991:BE991,0))*(INDEX(AK999:AT1006,MATCH(BN997,AI999:AI1006,0),MATCH(BN998,AK998:AT998,0)))</f>
        <v>0</v>
      </c>
      <c r="BO1000" s="665">
        <f>INDEX(AX993:BE994,MATCH(AW1000,AV993:AV994,0),MATCH(BO997,AX991:BE991,0))*(INDEX(AK999:AT1006,MATCH(BO997,AI999:AI1006,0),MATCH(BO998,AK998:AT998,0)))</f>
        <v>0</v>
      </c>
      <c r="BP1000" s="665">
        <f>INDEX(AX993:BE994,MATCH(AW1000,AV993:AV994,0),MATCH(BP997,AX991:BE991,0))*(INDEX(AK999:AT1006,MATCH(BP997,AI999:AI1006,0),MATCH(BP998,AK998:AT998,0)))</f>
        <v>0</v>
      </c>
      <c r="BQ1000" s="665">
        <f>INDEX(AX993:BE994,MATCH(AW1000,AV993:AV994,0),MATCH(BQ997,AX991:BE991,0))*(INDEX(AK999:AT1006,MATCH(BQ997,AI999:AI1006,0),MATCH(BQ998,AK998:AT998,0)))</f>
        <v>0</v>
      </c>
      <c r="BR1000" s="665">
        <f>INDEX(AX993:BE994,MATCH(AW1000,AV993:AV994,0),MATCH(BR997,AX991:BE991,0))*(INDEX(AK999:AT1006,MATCH(BR997,AI999:AI1006,0),MATCH(BR998,AK998:AT998,0)))</f>
        <v>0</v>
      </c>
      <c r="BS1000" s="665">
        <f>INDEX(AX993:BE994,MATCH(AW1000,AV993:AV994,0),MATCH(BS997,AX991:BE991,0))*(INDEX(AK999:AT1006,MATCH(BS997,AI999:AI1006,0),MATCH(BS998,AK998:AT998,0)))</f>
        <v>0</v>
      </c>
      <c r="BT1000" s="665">
        <f>INDEX(AX993:BE994,MATCH(AW1000,AV993:AV994,0),MATCH(BT997,AX991:BE991,0))*(INDEX(AK999:AT1006,MATCH(BT997,AI999:AI1006,0),MATCH(BT998,AK998:AT998,0)))</f>
        <v>0</v>
      </c>
      <c r="BU1000" s="665">
        <f>INDEX(AX993:BE994,MATCH(AW1000,AV993:AV994,0),MATCH(BU997,AX991:BE991,0))*(INDEX(AK999:AT1006,MATCH(BU997,AI999:AI1006,0),MATCH(BU998,AK998:AT998,0)))</f>
        <v>0</v>
      </c>
      <c r="BV1000" s="665">
        <f>INDEX(AX993:BE994,MATCH(AW1000,AV993:AV994,0),MATCH(BV997,AX991:BE991,0))*(INDEX(AK999:AT1006,MATCH(BV997,AI999:AI1006,0),MATCH(BV998,AK998:AT998,0)))</f>
        <v>0</v>
      </c>
      <c r="BW1000" s="665">
        <f>INDEX(AX993:BE994,MATCH(AW1000,AV993:AV994,0),MATCH(BW997,AX991:BE991,0))*(INDEX(AK999:AT1006,MATCH(BW997,AI999:AI1006,0),MATCH(BW998,AK998:AT998,0)))</f>
        <v>0</v>
      </c>
      <c r="BX1000" s="665">
        <f>INDEX(AX993:BE994,MATCH(AW1000,AV993:AV994,0),MATCH(BX997,AX991:BE991,0))*(INDEX(AK999:AT1006,MATCH(BX997,AI999:AI1006,0),MATCH(BX998,AK998:AT998,0)))</f>
        <v>0</v>
      </c>
      <c r="BY1000" s="665">
        <f>INDEX(AX993:BE994,MATCH(AW1000,AV993:AV994,0),MATCH(BY997,AX991:BE991,0))*(INDEX(AK999:AT1006,MATCH(BY997,AI999:AI1006,0),MATCH(BY998,AK998:AT998,0)))</f>
        <v>0</v>
      </c>
      <c r="BZ1000" s="665">
        <f>INDEX(AX993:BE994,MATCH(AW1000,AV993:AV994,0),MATCH(BZ997,AX991:BE991,0))*(INDEX(AK999:AT1006,MATCH(BZ997,AI999:AI1006,0),MATCH(BZ998,AK998:AT998,0)))</f>
        <v>0</v>
      </c>
      <c r="CA1000" s="665">
        <f>INDEX(AX993:BE994,MATCH(AW1000,AV993:AV994,0),MATCH(CA997,AX991:BE991,0))*(INDEX(AK999:AT1006,MATCH(CA997,AI999:AI1006,0),MATCH(CA998,AK998:AT998,0)))</f>
        <v>0</v>
      </c>
      <c r="CB1000" s="665">
        <f>INDEX(AX993:BE994,MATCH(AW1000,AV993:AV994,0),MATCH(CB997,AX991:BE991,0))*(INDEX(AK999:AT1006,MATCH(CB997,AI999:AI1006,0),MATCH(CB998,AK998:AT998,0)))</f>
        <v>0</v>
      </c>
      <c r="CC1000" s="665">
        <f>INDEX(AX993:BE994,MATCH(AW1000,AV993:AV994,0),MATCH(CC997,AX991:BE991,0))*(INDEX(AK999:AT1006,MATCH(CC997,AI999:AI1006,0),MATCH(CC998,AK998:AT998,0)))</f>
        <v>0</v>
      </c>
      <c r="CD1000" s="665">
        <f>INDEX(AX993:BE994,MATCH(AW1000,AV993:AV994,0),MATCH(CD997,AX991:BE991,0))*(INDEX(AK999:AT1006,MATCH(CD997,AI999:AI1006,0),MATCH(CD998,AK998:AT998,0)))</f>
        <v>0</v>
      </c>
      <c r="CE1000" s="665">
        <f>INDEX(AX993:BE994,MATCH(AW1000,AV993:AV994,0),MATCH(CE997,AX991:BE991,0))*(INDEX(AK999:AT1006,MATCH(CE997,AI999:AI1006,0),MATCH(CE998,AK998:AT998,0)))</f>
        <v>0</v>
      </c>
      <c r="CF1000" s="665">
        <f>INDEX(AX993:BE994,MATCH(AW1000,AV993:AV994,0),MATCH(CF997,AX991:BE991,0))*(INDEX(AK999:AT1006,MATCH(CF997,AI999:AI1006,0),MATCH(CF998,AK998:AT998,0)))</f>
        <v>0</v>
      </c>
      <c r="CG1000" s="665">
        <f>INDEX(AX993:BE994,MATCH(AW1000,AV993:AV994,0),MATCH(CG997,AX991:BE991,0))*(INDEX(AK999:AT1006,MATCH(CG997,AI999:AI1006,0),MATCH(CG998,AK998:AT998,0)))</f>
        <v>0</v>
      </c>
      <c r="CH1000" s="665">
        <f>INDEX(AX993:BE994,MATCH(AW1000,AV993:AV994,0),MATCH(CH997,AX991:BE991,0))*(INDEX(AK999:AT1006,MATCH(CH997,AI999:AI1006,0),MATCH(CH998,AK998:AT998,0)))</f>
        <v>0</v>
      </c>
      <c r="CI1000" s="665">
        <f>INDEX(AX993:BE994,MATCH(AW1000,AV993:AV994,0),MATCH(CI997,AX991:BE991,0))*(INDEX(AK999:AT1006,MATCH(CI997,AI999:AI1006,0),MATCH(CI998,AK998:AT998,0)))</f>
        <v>0</v>
      </c>
      <c r="CJ1000" s="665">
        <f>INDEX(AX993:BE994,MATCH(AW1000,AV993:AV994,0),MATCH(CJ997,AX991:BE991,0))*(INDEX(AK999:AT1006,MATCH(CJ997,AI999:AI1006,0),MATCH(CJ998,AK998:AT998,0)))</f>
        <v>0</v>
      </c>
      <c r="CK1000" s="665">
        <f>INDEX(AX993:BE994,MATCH(AW1000,AV993:AV994,0),MATCH(CK997,AX991:BE991,0))*(INDEX(AK999:AT1006,MATCH(CK997,AI999:AI1006,0),MATCH(CK998,AK998:AT998,0)))</f>
        <v>0</v>
      </c>
      <c r="CL1000" s="665">
        <f>INDEX(AX993:BE994,MATCH(AW1000,AV993:AV994,0),MATCH(CL997,AX991:BE991,0))*(INDEX(AK999:AT1006,MATCH(CL997,AI999:AI1006,0),MATCH(CL998,AK998:AT998,0)))</f>
        <v>0</v>
      </c>
      <c r="CM1000" s="665">
        <f>INDEX(AX993:BE994,MATCH(AW1000,AV993:AV994,0),MATCH(CM997,AX991:BE991,0))*(INDEX(AK999:AT1006,MATCH(CM997,AI999:AI1006,0),MATCH(CM998,AK998:AT998,0)))</f>
        <v>0</v>
      </c>
      <c r="CN1000" s="665">
        <f>INDEX(AX993:BE994,MATCH(AW1000,AV993:AV994,0),MATCH(CN997,AX991:BE991,0))*(INDEX(AK999:AT1006,MATCH(CN997,AI999:AI1006,0),MATCH(CN998,AK998:AT998,0)))</f>
        <v>0</v>
      </c>
      <c r="CO1000" s="665">
        <f>INDEX(AX993:BE994,MATCH(AW1000,AV993:AV994,0),MATCH(CO997,AX991:BE991,0))*(INDEX(AK999:AT1006,MATCH(CO997,AI999:AI1006,0),MATCH(CO998,AK998:AT998,0)))</f>
        <v>0</v>
      </c>
      <c r="CP1000" s="665">
        <f>INDEX(AX993:BE994,MATCH(AW1000,AV993:AV994,0),MATCH(CP997,AX991:BE991,0))*(INDEX(AK999:AT1006,MATCH(CP997,AI999:AI1006,0),MATCH(CP998,AK998:AT998,0)))</f>
        <v>0</v>
      </c>
      <c r="CQ1000" s="665">
        <f>INDEX(AX993:BE994,MATCH(AW1000,AV993:AV994,0),MATCH(CQ997,AX991:BE991,0))*(INDEX(AK999:AT1006,MATCH(CQ997,AI999:AI1006,0),MATCH(CQ998,AK998:AT998,0)))</f>
        <v>0</v>
      </c>
      <c r="CR1000" s="665">
        <f>INDEX(AX993:BE994,MATCH(AW1000,AV993:AV994,0),MATCH(CR997,AX991:BE991,0))*(INDEX(AK999:AT1006,MATCH(CR997,AI999:AI1006,0),MATCH(CR998,AK998:AT998,0)))</f>
        <v>0</v>
      </c>
      <c r="CS1000" s="665">
        <f>INDEX(AX993:BE994,MATCH(AW1000,AV993:AV994,0),MATCH(CS997,AX991:BE991,0))*(INDEX(AK999:AT1006,MATCH(CS997,AI999:AI1006,0),MATCH(CS998,AK998:AT998,0)))</f>
        <v>0</v>
      </c>
      <c r="CT1000" s="665">
        <f>INDEX(AX993:BE994,MATCH(AW1000,AV993:AV994,0),MATCH(CT997,AX991:BE991,0))*(INDEX(AK999:AT1006,MATCH(CT997,AI999:AI1006,0),MATCH(CT998,AK998:AT998,0)))</f>
        <v>0</v>
      </c>
      <c r="CU1000" s="665">
        <f>INDEX(AX993:BE994,MATCH(AW1000,AV993:AV994,0),MATCH(CU997,AX991:BE991,0))*(INDEX(AK999:AT1006,MATCH(CU997,AI999:AI1006,0),MATCH(CU998,AK998:AT998,0)))</f>
        <v>0</v>
      </c>
      <c r="CV1000" s="665">
        <f>INDEX(AX993:BE994,MATCH(AW1000,AV993:AV994,0),MATCH(CV997,AX991:BE991,0))*(INDEX(AK999:AT1006,MATCH(CV997,AI999:AI1006,0),MATCH(CV998,AK998:AT998,0)))</f>
        <v>0</v>
      </c>
      <c r="CW1000" s="665">
        <f>INDEX(AX993:BE994,MATCH(AW1000,AV993:AV994,0),MATCH(CW997,AX991:BE991,0))*(INDEX(AK999:AT1006,MATCH(CW997,AI999:AI1006,0),MATCH(CW998,AK998:AT998,0)))</f>
        <v>0</v>
      </c>
      <c r="CX1000" s="665">
        <f>INDEX(AX993:BE994,MATCH(AW1000,AV993:AV994,0),MATCH(CX997,AX991:BE991,0))*(INDEX(AK999:AT1006,MATCH(CX997,AI999:AI1006,0),MATCH(CX998,AK998:AT998,0)))</f>
        <v>0</v>
      </c>
      <c r="CY1000" s="665">
        <f>INDEX(AX993:BE994,MATCH(AW1000,AV993:AV994,0),MATCH(CY997,AX991:BE991,0))*(INDEX(AK999:AT1006,MATCH(CY997,AI999:AI1006,0),MATCH(CY998,AK998:AT998,0)))</f>
        <v>0</v>
      </c>
      <c r="CZ1000" s="665">
        <f>INDEX(AX993:BE994,MATCH(AW1000,AV993:AV994,0),MATCH(CZ997,AX991:BE991,0))*(INDEX(AK999:AT1006,MATCH(CZ997,AI999:AI1006,0),MATCH(CZ998,AK998:AT998,0)))</f>
        <v>0</v>
      </c>
      <c r="DA1000" s="665">
        <f>INDEX(AX993:BE994,MATCH(AW1000,AV993:AV994,0),MATCH(DA997,AX991:BE991,0))*(INDEX(AK999:AT1006,MATCH(DA997,AI999:AI1006,0),MATCH(DA998,AK998:AT998,0)))</f>
        <v>0</v>
      </c>
      <c r="DB1000" s="665">
        <f>INDEX(AX993:BE994,MATCH(AW1000,AV993:AV994,0),MATCH(DB997,AX991:BE991,0))*(INDEX(AK999:AT1006,MATCH(DB997,AI999:AI1006,0),MATCH(DB998,AK998:AT998,0)))</f>
        <v>0</v>
      </c>
      <c r="DC1000" s="665">
        <f>INDEX(AX993:BE994,MATCH(AW1000,AV993:AV994,0),MATCH(DC997,AX991:BE991,0))*(INDEX(AK999:AT1006,MATCH(DC997,AI999:AI1006,0),MATCH(DC998,AK998:AT998,0)))</f>
        <v>0</v>
      </c>
      <c r="DD1000" s="665">
        <f>INDEX(AX993:BE994,MATCH(AW1000,AV993:AV994,0),MATCH(DD997,AX991:BE991,0))*(INDEX(AK999:AT1006,MATCH(DD997,AI999:AI1006,0),MATCH(DD998,AK998:AT998,0)))</f>
        <v>0</v>
      </c>
      <c r="DE1000" s="665">
        <f>INDEX(AX993:BE994,MATCH(AW1000,AV993:AV994,0),MATCH(DE997,AX991:BE991,0))*(INDEX(AK999:AT1006,MATCH(DE997,AI999:AI1006,0),MATCH(DE998,AK998:AT998,0)))</f>
        <v>0</v>
      </c>
      <c r="DF1000" s="665">
        <f>INDEX(AX993:BE994,MATCH(AW1000,AV993:AV994,0),MATCH(DF997,AX991:BE991,0))*(INDEX(AK999:AT1006,MATCH(DF997,AI999:AI1006,0),MATCH(DF998,AK998:AT998,0)))</f>
        <v>0</v>
      </c>
      <c r="DG1000" s="665">
        <f>INDEX(AX993:BE994,MATCH(AW1000,AV993:AV994,0),MATCH(DG997,AX991:BE991,0))*(INDEX(AK999:AT1006,MATCH(DG997,AI999:AI1006,0),MATCH(DG998,AK998:AT998,0)))</f>
        <v>0</v>
      </c>
      <c r="DH1000" s="665">
        <f>INDEX(AX993:BE994,MATCH(AW1000,AV993:AV994,0),MATCH(DH997,AX991:BE991,0))*(INDEX(AK999:AT1006,MATCH(DH997,AI999:AI1006,0),MATCH(DH998,AK998:AT998,0)))</f>
        <v>0</v>
      </c>
      <c r="DI1000" s="665">
        <f>INDEX(AX993:BE994,MATCH(AW1000,AV993:AV994,0),MATCH(DI997,AX991:BE991,0))*(INDEX(AK999:AT1006,MATCH(DI997,AI999:AI1006,0),MATCH(DI998,AK998:AT998,0)))</f>
        <v>0</v>
      </c>
      <c r="DJ1000" s="665">
        <f>INDEX(AX993:BE994,MATCH(AW1000,AV993:AV994,0),MATCH(DJ997,AX991:BE991,0))*(INDEX(AK999:AT1006,MATCH(DJ997,AI999:AI1006,0),MATCH(DJ998,AK998:AT998,0)))</f>
        <v>0</v>
      </c>
      <c r="DK1000" s="665">
        <f>INDEX(AX993:BE994,MATCH(AW1000,AV993:AV994,0),MATCH(DK997,AX991:BE991,0))*(INDEX(AK999:AT1006,MATCH(DK997,AI999:AI1006,0),MATCH(DK998,AK998:AT998,0)))</f>
        <v>0</v>
      </c>
      <c r="DL1000" s="665">
        <f>INDEX(AX993:BE994,MATCH(AW1000,AV993:AV994,0),MATCH(DL997,AX991:BE991,0))*(INDEX(AK999:AT1006,MATCH(DL997,AI999:AI1006,0),MATCH(DL998,AK998:AT998,0)))</f>
        <v>0</v>
      </c>
      <c r="DM1000" s="665">
        <f>INDEX(AX993:BE994,MATCH(AW1000,AV993:AV994,0),MATCH(DM997,AX991:BE991,0))*(INDEX(AK999:AT1006,MATCH(DM997,AI999:AI1006,0),MATCH(DM998,AK998:AT998,0)))</f>
        <v>0</v>
      </c>
      <c r="DN1000" s="665">
        <f>INDEX(AX993:BE994,MATCH(AW1000,AV993:AV994,0),MATCH(DN997,AX991:BE991,0))*(INDEX(AK999:AT1006,MATCH(DN997,AI999:AI1006,0),MATCH(DN998,AK998:AT998,0)))</f>
        <v>0</v>
      </c>
      <c r="DO1000" s="665">
        <f>INDEX(AX993:BE994,MATCH(AW1000,AV993:AV994,0),MATCH(DO997,AX991:BE991,0))*(INDEX(AK999:AT1006,MATCH(DO997,AI999:AI1006,0),MATCH(DO998,AK998:AT998,0)))</f>
        <v>0</v>
      </c>
      <c r="DP1000" s="665">
        <f>INDEX(AX993:BE994,MATCH(AW1000,AV993:AV994,0),MATCH(DP997,AX991:BE991,0))*(INDEX(AK999:AT1006,MATCH(DP997,AI999:AI1006,0),MATCH(DP998,AK998:AT998,0)))</f>
        <v>0</v>
      </c>
      <c r="DQ1000" s="643" t="b">
        <f>SUM(AX1000:DP1000)=P994</f>
        <v>1</v>
      </c>
      <c r="DR1000" s="749">
        <v>2024</v>
      </c>
      <c r="DS1000" s="665">
        <f>IF(DR1000&gt;DS997,AX999-AX1000,0)</f>
        <v>0</v>
      </c>
      <c r="DT1000" s="665">
        <f>IF(DR1000&gt;DT997,AY999-AY1000,0)</f>
        <v>0</v>
      </c>
      <c r="DU1000" s="665">
        <f>IF(DR1000&gt;DU997,AZ999-AZ1000,0)</f>
        <v>0</v>
      </c>
      <c r="DV1000" s="665">
        <f>IF(DR1000&gt;DV997,BA999-BA1000,0)</f>
        <v>0</v>
      </c>
      <c r="DW1000" s="665">
        <f>IF(DR1000&gt;DW997,BB999-BB1000,0)</f>
        <v>0</v>
      </c>
      <c r="DX1000" s="665">
        <f>IF(DR1000&gt;DX997,BC999-BC1000,0)</f>
        <v>0</v>
      </c>
      <c r="DY1000" s="665">
        <f>IF(DR1000&gt;DY997,BD999-BD1000,0)</f>
        <v>0</v>
      </c>
      <c r="DZ1000" s="665">
        <f>IF(DR1000&gt;DZ997,BE999-BE1000,0)</f>
        <v>0</v>
      </c>
      <c r="EA1000" s="665">
        <f>IF(DR1000&gt;EA997,BF999-BF1000,0)</f>
        <v>0</v>
      </c>
      <c r="EB1000" s="665">
        <f>IF(DR1000&gt;EB997,BG999-BG1000,0)</f>
        <v>0</v>
      </c>
      <c r="EC1000" s="665">
        <f>IF(DR1000&gt;EC997,BH999-BH1000,0)</f>
        <v>0</v>
      </c>
      <c r="ED1000" s="665">
        <f>IF(DR1000&gt;ED997,BI999-BI1000,0)</f>
        <v>0</v>
      </c>
      <c r="EE1000" s="665">
        <f>IF(DR1000&gt;EE997,BJ999-BJ1000,0)</f>
        <v>0</v>
      </c>
      <c r="EF1000" s="665">
        <f>IF(DR1000&gt;EF997,BK999-BK1000,0)</f>
        <v>0</v>
      </c>
      <c r="EG1000" s="665">
        <f>IF(DR1000&gt;EG997,BL999-BL1000,0)</f>
        <v>0</v>
      </c>
      <c r="EH1000" s="665">
        <f>IF(DR1000&gt;EH997,BM999-BM1000,0)</f>
        <v>0</v>
      </c>
      <c r="EI1000" s="665">
        <f>IF(DR1000&gt;EI997,BN999-BN1000,0)</f>
        <v>0</v>
      </c>
      <c r="EJ1000" s="665">
        <f>IF(DR1000&gt;EJ997,BO999-BO1000,0)</f>
        <v>0</v>
      </c>
      <c r="EK1000" s="665">
        <f>IF(DR1000&gt;EK997,BP999-BP1000,0)</f>
        <v>0</v>
      </c>
      <c r="EL1000" s="665">
        <f>IF(DR1000&gt;EL997,BQ999-BQ1000,0)</f>
        <v>0</v>
      </c>
      <c r="EM1000" s="665">
        <f>IF(DR1000&gt;EM997,BR999-BR1000,0)</f>
        <v>0</v>
      </c>
      <c r="EN1000" s="665">
        <f>IF(DR1000&gt;EN997,BS999-BS1000,0)</f>
        <v>0</v>
      </c>
      <c r="EO1000" s="665">
        <f>IF(DR1000&gt;EO997,BT999-BT1000,0)</f>
        <v>0</v>
      </c>
      <c r="EP1000" s="665">
        <f>IF(DR1000&gt;EP997,BU999-BU1000,0)</f>
        <v>0</v>
      </c>
      <c r="EQ1000" s="665">
        <f>IF(DR1000&gt;EQ997,BV999-BV1000,0)</f>
        <v>0</v>
      </c>
      <c r="ER1000" s="665">
        <f>IF(DR1000&gt;ER997,BW999-BW1000,0)</f>
        <v>0</v>
      </c>
      <c r="ES1000" s="665">
        <f>IF(DR1000&gt;ES997,BX999-BX1000,0)</f>
        <v>0</v>
      </c>
      <c r="ET1000" s="665">
        <f>IF(DR1000&gt;ET997,BY999-BY1000,0)</f>
        <v>0</v>
      </c>
      <c r="EU1000" s="665">
        <f>IF(DR1000&gt;EU997,BZ999-BZ1000,0)</f>
        <v>0</v>
      </c>
      <c r="EV1000" s="665">
        <f>IF(DR1000&gt;EV997,CA999-CA1000,0)</f>
        <v>0</v>
      </c>
      <c r="EW1000" s="665">
        <f>IF(DR1000&gt;EW997,CB999-CB1000,0)</f>
        <v>0</v>
      </c>
      <c r="EX1000" s="665">
        <f>IF(DR1000&gt;EX997,CC999-CC1000,0)</f>
        <v>0</v>
      </c>
      <c r="EY1000" s="665">
        <f>IF(DR1000&gt;EY997,CD999-CD1000,0)</f>
        <v>0</v>
      </c>
      <c r="EZ1000" s="665">
        <f>IF(DR1000&gt;EZ997,CE999-CE1000,0)</f>
        <v>0</v>
      </c>
      <c r="FA1000" s="665">
        <f>IF(DR1000&gt;FA997,CF999-CF1000,0)</f>
        <v>0</v>
      </c>
      <c r="FB1000" s="665">
        <f>IF(DR1000&gt;FB997,CG999-CG1000,0)</f>
        <v>0</v>
      </c>
      <c r="FC1000" s="665">
        <f>IF(DR1000&gt;FC997,CH999-CH1000,0)</f>
        <v>0</v>
      </c>
      <c r="FD1000" s="665">
        <f>IF(DR1000&gt;FD997,CI999-CI1000,0)</f>
        <v>0</v>
      </c>
      <c r="FE1000" s="665">
        <f>IF(DR1000&gt;FE997,CJ999-CJ1000,0)</f>
        <v>0</v>
      </c>
      <c r="FF1000" s="665">
        <f>IF(DR1000&gt;FF997,CK999-CK1000,0)</f>
        <v>0</v>
      </c>
      <c r="FG1000" s="665">
        <f>IF(DR1000&gt;FG997,CL999-CL1000,0)</f>
        <v>0</v>
      </c>
      <c r="FH1000" s="665">
        <f>IF(DR1000&gt;FH997,CM999-CM1000,0)</f>
        <v>0</v>
      </c>
      <c r="FI1000" s="665">
        <f>IF(DR1000&gt;FI997,CN999-CN1000,0)</f>
        <v>0</v>
      </c>
      <c r="FJ1000" s="665">
        <f>IF(DR1000&gt;FJ997,CO999-CO1000,0)</f>
        <v>0</v>
      </c>
      <c r="FK1000" s="665">
        <f>IF(DR1000&gt;FK997,CP999-CP1000,0)</f>
        <v>0</v>
      </c>
      <c r="FL1000" s="665">
        <f>IF(DR1000&gt;FL997,CQ999-CQ1000,0)</f>
        <v>0</v>
      </c>
      <c r="FM1000" s="665">
        <f>IF(DR1000&gt;FM997,CR999-CR1000,0)</f>
        <v>0</v>
      </c>
      <c r="FN1000" s="665">
        <f>IF(DR1000&gt;FN997,CS999-CS1000,0)</f>
        <v>0</v>
      </c>
      <c r="FO1000" s="665">
        <f>IF(DR1000&gt;FO997,CT999-CT1000,0)</f>
        <v>0</v>
      </c>
      <c r="FP1000" s="665">
        <f>IF(DR1000&gt;FP997,CU999-CU1000,0)</f>
        <v>0</v>
      </c>
      <c r="FQ1000" s="665">
        <f>IF(DR1000&gt;FQ997,CV999-CV1000,0)</f>
        <v>0</v>
      </c>
      <c r="FR1000" s="665">
        <f>IF(DR1000&gt;FR997,CW999-CW1000,0)</f>
        <v>0</v>
      </c>
      <c r="FS1000" s="665">
        <f>IF(DR1000&gt;FS997,CX999-CX1000,0)</f>
        <v>0</v>
      </c>
      <c r="FT1000" s="665">
        <f>IF(DR1000&gt;FT997,CY999-CY1000,0)</f>
        <v>0</v>
      </c>
      <c r="FU1000" s="665">
        <f>IF(DR1000&gt;FU997,CZ999-CZ1000,0)</f>
        <v>0</v>
      </c>
      <c r="FV1000" s="665">
        <f>IF(DR1000&gt;FV997,DA999-DA1000,0)</f>
        <v>0</v>
      </c>
      <c r="FW1000" s="665">
        <f>IF(DR1000&gt;FW997,DB999-DB1000,0)</f>
        <v>0</v>
      </c>
      <c r="FX1000" s="665">
        <f>IF(DR1000&gt;FX997,DC999-DC1000,0)</f>
        <v>0</v>
      </c>
      <c r="FY1000" s="665">
        <f>IF(DR1000&gt;FY997,DD999-DD1000,0)</f>
        <v>0</v>
      </c>
      <c r="FZ1000" s="665">
        <f>IF(DR1000&gt;FZ997,DE999-DE1000,0)</f>
        <v>0</v>
      </c>
      <c r="GA1000" s="665">
        <f>IF(DR1000&gt;GA997,DF999-DF1000,0)</f>
        <v>0</v>
      </c>
      <c r="GB1000" s="665">
        <f>IF(DR1000&gt;GB997,DG999-DG1000,0)</f>
        <v>0</v>
      </c>
      <c r="GC1000" s="665">
        <f>IF(DR1000&gt;GC997,DH999-DH1000,0)</f>
        <v>0</v>
      </c>
      <c r="GD1000" s="665">
        <f>IF(DR1000&gt;GD997,DI999-DI1000,0)</f>
        <v>0</v>
      </c>
      <c r="GE1000" s="665">
        <f>IF(DR1000&gt;GE997,DJ999-DJ1000,0)</f>
        <v>0</v>
      </c>
      <c r="GF1000" s="665">
        <f>IF(DR1000&gt;GF997,DK999-DK1000,0)</f>
        <v>0</v>
      </c>
      <c r="GG1000" s="665">
        <f>IF(DR1000&gt;GG997,DL999-DL1000,0)</f>
        <v>0</v>
      </c>
      <c r="GH1000" s="665">
        <f>IF(DR1000&gt;GH997,DM999-DM1000,0)</f>
        <v>0</v>
      </c>
      <c r="GI1000" s="665">
        <f>IF(DR1000&gt;GI997,DN999-DN1000,0)</f>
        <v>0</v>
      </c>
      <c r="GJ1000" s="665">
        <f>IF(DR1000&gt;GJ997,DO999-DO1000,0)</f>
        <v>0</v>
      </c>
      <c r="GK1000" s="665">
        <f>IF(DR1000&gt;GK997,DP999-DP1000,0)</f>
        <v>0</v>
      </c>
      <c r="GL1000" s="665" t="b">
        <f>SUM(DS1000:GK1000)+SUM(Y994:AH994)=U994</f>
        <v>1</v>
      </c>
      <c r="GM1000" s="667"/>
      <c r="GN1000" s="749">
        <v>2024</v>
      </c>
      <c r="GO1000" s="664">
        <f>SUMIF(DS998:GK998,GO998,DS1000:GK1000)</f>
        <v>0</v>
      </c>
      <c r="GP1000" s="668">
        <f>SUMIF(DS998:GK998,GP998,DS1000:GK1000)</f>
        <v>0</v>
      </c>
      <c r="GQ1000" s="668">
        <f>SUMIF(DS998:GK998,GQ998,DS1000:GK1000)</f>
        <v>0</v>
      </c>
      <c r="GR1000" s="668">
        <f>SUMIF(DS998:GK998,GR998,DS1000:GK1000)</f>
        <v>0</v>
      </c>
      <c r="GS1000" s="668">
        <f>SUMIF(DS998:GK998,GS998,DS1000:GK1000)</f>
        <v>0</v>
      </c>
      <c r="GT1000" s="668">
        <f>SUMIF(DS998:GK998,GT998,DS1000:GK1000)</f>
        <v>0</v>
      </c>
      <c r="GU1000" s="668">
        <f>SUMIF(DS998:GK998,GU998,DS1000:GK1000)</f>
        <v>0</v>
      </c>
      <c r="GV1000" s="668">
        <f>SUMIF(DS998:GK998,GV998,DS1000:GK1000)</f>
        <v>0</v>
      </c>
      <c r="GW1000" s="668">
        <f>SUMIF(DS998:GK998,GW998,DS1000:GK1000)</f>
        <v>0</v>
      </c>
      <c r="GX1000" s="668">
        <f>SUMIF(DS998:GK998,GX998,DS1000:GK1000)</f>
        <v>0</v>
      </c>
      <c r="GY1000" s="668">
        <f>SUMIF(DS998:GK998,GY998,DS1000:GK1000)</f>
        <v>0</v>
      </c>
      <c r="GZ1000" s="646" t="b">
        <f>SUM(GO1000:GY1000)=(U994-SUM(Y994:AH994))</f>
        <v>1</v>
      </c>
    </row>
    <row r="1001" spans="1:234" hidden="1" x14ac:dyDescent="0.25">
      <c r="A1001" s="643" t="s">
        <v>208</v>
      </c>
      <c r="AI1001" s="664">
        <v>2025</v>
      </c>
      <c r="AJ1001" s="664">
        <v>0</v>
      </c>
      <c r="AK1001" s="665">
        <f>IFERROR(#REF!/#REF!,0)</f>
        <v>0</v>
      </c>
      <c r="AL1001" s="665">
        <f>IFERROR(#REF!/#REF!,0)</f>
        <v>0</v>
      </c>
      <c r="AM1001" s="665">
        <f>IFERROR(#REF!/#REF!,0)</f>
        <v>0</v>
      </c>
      <c r="AN1001" s="669">
        <f>IFERROR(#REF!/#REF!,0)</f>
        <v>0</v>
      </c>
      <c r="AO1001" s="669">
        <f>IFERROR(#REF!/#REF!,0)</f>
        <v>0</v>
      </c>
      <c r="AP1001" s="669">
        <f>IFERROR(#REF!/#REF!,0)</f>
        <v>0</v>
      </c>
      <c r="AQ1001" s="669">
        <f>IFERROR(#REF!/#REF!,0)</f>
        <v>0</v>
      </c>
      <c r="AR1001" s="669">
        <f>IFERROR(#REF!/#REF!,0)</f>
        <v>0</v>
      </c>
      <c r="AS1001" s="669">
        <f>IFERROR(#REF!/#REF!,0)</f>
        <v>0</v>
      </c>
      <c r="AT1001" s="669">
        <f>IFERROR(#REF!/#REF!,0)</f>
        <v>0</v>
      </c>
      <c r="AU1001" s="666"/>
      <c r="AW1001" s="749">
        <v>2025</v>
      </c>
      <c r="AX1001" s="665" t="e">
        <f>#REF!</f>
        <v>#REF!</v>
      </c>
      <c r="AY1001" s="665" t="e">
        <f>INDEX(AX993:BE994,MATCH(AW1001,AV993:AV994,0),MATCH(AY997,AX991:BE991,0))*(INDEX(AK999:AT1006,MATCH(AY997,AI999:AI1006,0),MATCH(AY998,AK998:AT998,0)))</f>
        <v>#N/A</v>
      </c>
      <c r="AZ1001" s="665" t="e">
        <f>INDEX(AX993:BE994,MATCH(AW1001,AV993:AV994,0),MATCH(AZ997,AX991:BE991,0))*(INDEX(AK999:AT1006,MATCH(AZ997,AI999:AI1006,0),MATCH(AZ998,AK998:AT998,0)))</f>
        <v>#N/A</v>
      </c>
      <c r="BA1001" s="665" t="e">
        <f>INDEX(AX993:BE994,MATCH(AW1001,AV993:AV994,0),MATCH(BA997,AX991:BE991,0))*(INDEX(AK999:AT1006,MATCH(BA997,AI999:AI1006,0),MATCH(BA998,AK998:AT998,0)))</f>
        <v>#N/A</v>
      </c>
      <c r="BB1001" s="665" t="e">
        <f>INDEX(AX993:BE994,MATCH(AW1001,AV993:AV994,0),MATCH(BB997,AX991:BE991,0))*(INDEX(AK999:AT1006,MATCH(BB997,AI999:AI1006,0),MATCH(BB998,AK998:AT998,0)))</f>
        <v>#N/A</v>
      </c>
      <c r="BC1001" s="665" t="e">
        <f>INDEX(AX993:BE994,MATCH(AW1001,AV993:AV994,0),MATCH(BC997,AX991:BE991,0))*(INDEX(AK999:AT1006,MATCH(BC997,AI999:AI1006,0),MATCH(BC998,AK998:AT998,0)))</f>
        <v>#N/A</v>
      </c>
      <c r="BD1001" s="665" t="e">
        <f>INDEX(AX993:BE994,MATCH(AW1001,AV993:AV994,0),MATCH(BD997,AX991:BE991,0))*(INDEX(AK999:AT1006,MATCH(BD997,AI999:AI1006,0),MATCH(BD998,AK998:AT998,0)))</f>
        <v>#N/A</v>
      </c>
      <c r="BE1001" s="665" t="e">
        <f>INDEX(AX993:BE994,MATCH(AW1001,AV993:AV994,0),MATCH(BE997,AX991:BE991,0))*(INDEX(AK999:AT1006,MATCH(BE997,AI999:AI1006,0),MATCH(BE998,AK998:AT998,0)))</f>
        <v>#N/A</v>
      </c>
      <c r="BF1001" s="665" t="e">
        <f>INDEX(AX993:BE994,MATCH(AW1001,AV993:AV994,0),MATCH(BF997,AX991:BE991,0))*(INDEX(AK999:AT1006,MATCH(BF997,AI999:AI1006,0),MATCH(BF998,AK998:AT998,0)))</f>
        <v>#N/A</v>
      </c>
      <c r="BG1001" s="665" t="e">
        <f>INDEX(AX993:BE994,MATCH(AW1001,AV993:AV994,0),MATCH(BG997,AX991:BE991,0))*(INDEX(AK999:AT1006,MATCH(BG997,AI999:AI1006,0),MATCH(BG998,AK998:AT998,0)))</f>
        <v>#N/A</v>
      </c>
      <c r="BH1001" s="665" t="e">
        <f>INDEX(AX993:BE994,MATCH(AW1001,AV993:AV994,0),MATCH(BH997,AX991:BE991,0))*(INDEX(AK999:AT1006,MATCH(BH997,AI999:AI1006,0),MATCH(BH998,AK998:AT998,0)))</f>
        <v>#N/A</v>
      </c>
      <c r="BI1001" s="665" t="e">
        <f>INDEX(AX993:BE994,MATCH(AW1001,AV993:AV994,0),MATCH(BI997,AX991:BE991,0))*(INDEX(AK999:AT1006,MATCH(BI997,AI999:AI1006,0),MATCH(BI998,AK998:AT998,0)))</f>
        <v>#N/A</v>
      </c>
      <c r="BJ1001" s="665" t="e">
        <f>INDEX(AX993:BE994,MATCH(AW1001,AV993:AV994,0),MATCH(BJ997,AX991:BE991,0))*(INDEX(AK999:AT1006,MATCH(BJ997,AI999:AI1006,0),MATCH(BJ998,AK998:AT998,0)))</f>
        <v>#N/A</v>
      </c>
      <c r="BK1001" s="665" t="e">
        <f>INDEX(AX993:BE994,MATCH(AW1001,AV993:AV994,0),MATCH(BK997,AX991:BE991,0))*(INDEX(AK999:AT1006,MATCH(BK997,AI999:AI1006,0),MATCH(BK998,AK998:AT998,0)))</f>
        <v>#N/A</v>
      </c>
      <c r="BL1001" s="665" t="e">
        <f>INDEX(AX993:BE994,MATCH(AW1001,AV993:AV994,0),MATCH(BL997,AX991:BE991,0))*(INDEX(AK999:AT1006,MATCH(BL997,AI999:AI1006,0),MATCH(BL998,AK998:AT998,0)))</f>
        <v>#N/A</v>
      </c>
      <c r="BM1001" s="665" t="e">
        <f>INDEX(AX993:BE994,MATCH(AW1001,AV993:AV994,0),MATCH(BM997,AX991:BE991,0))*(INDEX(AK999:AT1006,MATCH(BM997,AI999:AI1006,0),MATCH(BM998,AK998:AT998,0)))</f>
        <v>#N/A</v>
      </c>
      <c r="BN1001" s="665" t="e">
        <f>INDEX(AX993:BE994,MATCH(AW1001,AV993:AV994,0),MATCH(BN997,AX991:BE991,0))*(INDEX(AK999:AT1006,MATCH(BN997,AI999:AI1006,0),MATCH(BN998,AK998:AT998,0)))</f>
        <v>#N/A</v>
      </c>
      <c r="BO1001" s="665" t="e">
        <f>INDEX(AX993:BE994,MATCH(AW1001,AV993:AV994,0),MATCH(BO997,AX991:BE991,0))*(INDEX(AK999:AT1006,MATCH(BO997,AI999:AI1006,0),MATCH(BO998,AK998:AT998,0)))</f>
        <v>#N/A</v>
      </c>
      <c r="BP1001" s="665" t="e">
        <f>INDEX(AX993:BE994,MATCH(AW1001,AV993:AV994,0),MATCH(BP997,AX991:BE991,0))*(INDEX(AK999:AT1006,MATCH(BP997,AI999:AI1006,0),MATCH(BP998,AK998:AT998,0)))</f>
        <v>#N/A</v>
      </c>
      <c r="BQ1001" s="665" t="e">
        <f>INDEX(AX993:BE994,MATCH(AW1001,AV993:AV994,0),MATCH(BQ997,AX991:BE991,0))*(INDEX(AK999:AT1006,MATCH(BQ997,AI999:AI1006,0),MATCH(BQ998,AK998:AT998,0)))</f>
        <v>#N/A</v>
      </c>
      <c r="BR1001" s="665" t="e">
        <f>INDEX(AX993:BE994,MATCH(AW1001,AV993:AV994,0),MATCH(BR997,AX991:BE991,0))*(INDEX(AK999:AT1006,MATCH(BR997,AI999:AI1006,0),MATCH(BR998,AK998:AT998,0)))</f>
        <v>#N/A</v>
      </c>
      <c r="BS1001" s="665" t="e">
        <f>INDEX(AX993:BE994,MATCH(AW1001,AV993:AV994,0),MATCH(BS997,AX991:BE991,0))*(INDEX(AK999:AT1006,MATCH(BS997,AI999:AI1006,0),MATCH(BS998,AK998:AT998,0)))</f>
        <v>#N/A</v>
      </c>
      <c r="BT1001" s="665" t="e">
        <f>INDEX(AX993:BE994,MATCH(AW1001,AV993:AV994,0),MATCH(BT997,AX991:BE991,0))*(INDEX(AK999:AT1006,MATCH(BT997,AI999:AI1006,0),MATCH(BT998,AK998:AT998,0)))</f>
        <v>#N/A</v>
      </c>
      <c r="BU1001" s="665" t="e">
        <f>INDEX(AX993:BE994,MATCH(AW1001,AV993:AV994,0),MATCH(BU997,AX991:BE991,0))*(INDEX(AK999:AT1006,MATCH(BU997,AI999:AI1006,0),MATCH(BU998,AK998:AT998,0)))</f>
        <v>#N/A</v>
      </c>
      <c r="BV1001" s="665" t="e">
        <f>INDEX(AX993:BE994,MATCH(AW1001,AV993:AV994,0),MATCH(BV997,AX991:BE991,0))*(INDEX(AK999:AT1006,MATCH(BV997,AI999:AI1006,0),MATCH(BV998,AK998:AT998,0)))</f>
        <v>#N/A</v>
      </c>
      <c r="BW1001" s="665" t="e">
        <f>INDEX(AX993:BE994,MATCH(AW1001,AV993:AV994,0),MATCH(BW997,AX991:BE991,0))*(INDEX(AK999:AT1006,MATCH(BW997,AI999:AI1006,0),MATCH(BW998,AK998:AT998,0)))</f>
        <v>#N/A</v>
      </c>
      <c r="BX1001" s="665" t="e">
        <f>INDEX(AX993:BE994,MATCH(AW1001,AV993:AV994,0),MATCH(BX997,AX991:BE991,0))*(INDEX(AK999:AT1006,MATCH(BX997,AI999:AI1006,0),MATCH(BX998,AK998:AT998,0)))</f>
        <v>#N/A</v>
      </c>
      <c r="BY1001" s="665" t="e">
        <f>INDEX(AX993:BE994,MATCH(AW1001,AV993:AV994,0),MATCH(BY997,AX991:BE991,0))*(INDEX(AK999:AT1006,MATCH(BY997,AI999:AI1006,0),MATCH(BY998,AK998:AT998,0)))</f>
        <v>#N/A</v>
      </c>
      <c r="BZ1001" s="665" t="e">
        <f>INDEX(AX993:BE994,MATCH(AW1001,AV993:AV994,0),MATCH(BZ997,AX991:BE991,0))*(INDEX(AK999:AT1006,MATCH(BZ997,AI999:AI1006,0),MATCH(BZ998,AK998:AT998,0)))</f>
        <v>#N/A</v>
      </c>
      <c r="CA1001" s="665" t="e">
        <f>INDEX(AX993:BE994,MATCH(AW1001,AV993:AV994,0),MATCH(CA997,AX991:BE991,0))*(INDEX(AK999:AT1006,MATCH(CA997,AI999:AI1006,0),MATCH(CA998,AK998:AT998,0)))</f>
        <v>#N/A</v>
      </c>
      <c r="CB1001" s="665" t="e">
        <f>INDEX(AX993:BE994,MATCH(AW1001,AV993:AV994,0),MATCH(CB997,AX991:BE991,0))*(INDEX(AK999:AT1006,MATCH(CB997,AI999:AI1006,0),MATCH(CB998,AK998:AT998,0)))</f>
        <v>#N/A</v>
      </c>
      <c r="CC1001" s="665" t="e">
        <f>INDEX(AX993:BE994,MATCH(AW1001,AV993:AV994,0),MATCH(CC997,AX991:BE991,0))*(INDEX(AK999:AT1006,MATCH(CC997,AI999:AI1006,0),MATCH(CC998,AK998:AT998,0)))</f>
        <v>#N/A</v>
      </c>
      <c r="CD1001" s="665" t="e">
        <f>INDEX(AX993:BE994,MATCH(AW1001,AV993:AV994,0),MATCH(CD997,AX991:BE991,0))*(INDEX(AK999:AT1006,MATCH(CD997,AI999:AI1006,0),MATCH(CD998,AK998:AT998,0)))</f>
        <v>#N/A</v>
      </c>
      <c r="CE1001" s="665" t="e">
        <f>INDEX(AX993:BE994,MATCH(AW1001,AV993:AV994,0),MATCH(CE997,AX991:BE991,0))*(INDEX(AK999:AT1006,MATCH(CE997,AI999:AI1006,0),MATCH(CE998,AK998:AT998,0)))</f>
        <v>#N/A</v>
      </c>
      <c r="CF1001" s="665" t="e">
        <f>INDEX(AX993:BE994,MATCH(AW1001,AV993:AV994,0),MATCH(CF997,AX991:BE991,0))*(INDEX(AK999:AT1006,MATCH(CF997,AI999:AI1006,0),MATCH(CF998,AK998:AT998,0)))</f>
        <v>#N/A</v>
      </c>
      <c r="CG1001" s="665" t="e">
        <f>INDEX(AX993:BE994,MATCH(AW1001,AV993:AV994,0),MATCH(CG997,AX991:BE991,0))*(INDEX(AK999:AT1006,MATCH(CG997,AI999:AI1006,0),MATCH(CG998,AK998:AT998,0)))</f>
        <v>#N/A</v>
      </c>
      <c r="CH1001" s="665" t="e">
        <f>INDEX(AX993:BE994,MATCH(AW1001,AV993:AV994,0),MATCH(CH997,AX991:BE991,0))*(INDEX(AK999:AT1006,MATCH(CH997,AI999:AI1006,0),MATCH(CH998,AK998:AT998,0)))</f>
        <v>#N/A</v>
      </c>
      <c r="CI1001" s="665" t="e">
        <f>INDEX(AX993:BE994,MATCH(AW1001,AV993:AV994,0),MATCH(CI997,AX991:BE991,0))*(INDEX(AK999:AT1006,MATCH(CI997,AI999:AI1006,0),MATCH(CI998,AK998:AT998,0)))</f>
        <v>#N/A</v>
      </c>
      <c r="CJ1001" s="665" t="e">
        <f>INDEX(AX993:BE994,MATCH(AW1001,AV993:AV994,0),MATCH(CJ997,AX991:BE991,0))*(INDEX(AK999:AT1006,MATCH(CJ997,AI999:AI1006,0),MATCH(CJ998,AK998:AT998,0)))</f>
        <v>#N/A</v>
      </c>
      <c r="CK1001" s="665" t="e">
        <f>INDEX(AX993:BE994,MATCH(AW1001,AV993:AV994,0),MATCH(CK997,AX991:BE991,0))*(INDEX(AK999:AT1006,MATCH(CK997,AI999:AI1006,0),MATCH(CK998,AK998:AT998,0)))</f>
        <v>#N/A</v>
      </c>
      <c r="CL1001" s="665" t="e">
        <f>INDEX(AX993:BE994,MATCH(AW1001,AV993:AV994,0),MATCH(CL997,AX991:BE991,0))*(INDEX(AK999:AT1006,MATCH(CL997,AI999:AI1006,0),MATCH(CL998,AK998:AT998,0)))</f>
        <v>#N/A</v>
      </c>
      <c r="CM1001" s="665" t="e">
        <f>INDEX(AX993:BE994,MATCH(AW1001,AV993:AV994,0),MATCH(CM997,AX991:BE991,0))*(INDEX(AK999:AT1006,MATCH(CM997,AI999:AI1006,0),MATCH(CM998,AK998:AT998,0)))</f>
        <v>#N/A</v>
      </c>
      <c r="CN1001" s="665" t="e">
        <f>INDEX(AX993:BE994,MATCH(AW1001,AV993:AV994,0),MATCH(CN997,AX991:BE991,0))*(INDEX(AK999:AT1006,MATCH(CN997,AI999:AI1006,0),MATCH(CN998,AK998:AT998,0)))</f>
        <v>#N/A</v>
      </c>
      <c r="CO1001" s="665" t="e">
        <f>INDEX(AX993:BE994,MATCH(AW1001,AV993:AV994,0),MATCH(CO997,AX991:BE991,0))*(INDEX(AK999:AT1006,MATCH(CO997,AI999:AI1006,0),MATCH(CO998,AK998:AT998,0)))</f>
        <v>#N/A</v>
      </c>
      <c r="CP1001" s="665" t="e">
        <f>INDEX(AX993:BE994,MATCH(AW1001,AV993:AV994,0),MATCH(CP997,AX991:BE991,0))*(INDEX(AK999:AT1006,MATCH(CP997,AI999:AI1006,0),MATCH(CP998,AK998:AT998,0)))</f>
        <v>#N/A</v>
      </c>
      <c r="CQ1001" s="665" t="e">
        <f>INDEX(AX993:BE994,MATCH(AW1001,AV993:AV994,0),MATCH(CQ997,AX991:BE991,0))*(INDEX(AK999:AT1006,MATCH(CQ997,AI999:AI1006,0),MATCH(CQ998,AK998:AT998,0)))</f>
        <v>#N/A</v>
      </c>
      <c r="CR1001" s="665" t="e">
        <f>INDEX(AX993:BE994,MATCH(AW1001,AV993:AV994,0),MATCH(CR997,AX991:BE991,0))*(INDEX(AK999:AT1006,MATCH(CR997,AI999:AI1006,0),MATCH(CR998,AK998:AT998,0)))</f>
        <v>#N/A</v>
      </c>
      <c r="CS1001" s="665" t="e">
        <f>INDEX(AX993:BE994,MATCH(AW1001,AV993:AV994,0),MATCH(CS997,AX991:BE991,0))*(INDEX(AK999:AT1006,MATCH(CS997,AI999:AI1006,0),MATCH(CS998,AK998:AT998,0)))</f>
        <v>#N/A</v>
      </c>
      <c r="CT1001" s="665" t="e">
        <f>INDEX(AX993:BE994,MATCH(AW1001,AV993:AV994,0),MATCH(CT997,AX991:BE991,0))*(INDEX(AK999:AT1006,MATCH(CT997,AI999:AI1006,0),MATCH(CT998,AK998:AT998,0)))</f>
        <v>#N/A</v>
      </c>
      <c r="CU1001" s="665" t="e">
        <f>INDEX(AX993:BE994,MATCH(AW1001,AV993:AV994,0),MATCH(CU997,AX991:BE991,0))*(INDEX(AK999:AT1006,MATCH(CU997,AI999:AI1006,0),MATCH(CU998,AK998:AT998,0)))</f>
        <v>#N/A</v>
      </c>
      <c r="CV1001" s="665" t="e">
        <f>INDEX(AX993:BE994,MATCH(AW1001,AV993:AV994,0),MATCH(CV997,AX991:BE991,0))*(INDEX(AK999:AT1006,MATCH(CV997,AI999:AI1006,0),MATCH(CV998,AK998:AT998,0)))</f>
        <v>#N/A</v>
      </c>
      <c r="CW1001" s="665" t="e">
        <f>INDEX(AX993:BE994,MATCH(AW1001,AV993:AV994,0),MATCH(CW997,AX991:BE991,0))*(INDEX(AK999:AT1006,MATCH(CW997,AI999:AI1006,0),MATCH(CW998,AK998:AT998,0)))</f>
        <v>#N/A</v>
      </c>
      <c r="CX1001" s="665" t="e">
        <f>INDEX(AX993:BE994,MATCH(AW1001,AV993:AV994,0),MATCH(CX997,AX991:BE991,0))*(INDEX(AK999:AT1006,MATCH(CX997,AI999:AI1006,0),MATCH(CX998,AK998:AT998,0)))</f>
        <v>#N/A</v>
      </c>
      <c r="CY1001" s="665" t="e">
        <f>INDEX(AX993:BE994,MATCH(AW1001,AV993:AV994,0),MATCH(CY997,AX991:BE991,0))*(INDEX(AK999:AT1006,MATCH(CY997,AI999:AI1006,0),MATCH(CY998,AK998:AT998,0)))</f>
        <v>#N/A</v>
      </c>
      <c r="CZ1001" s="665" t="e">
        <f>INDEX(AX993:BE994,MATCH(AW1001,AV993:AV994,0),MATCH(CZ997,AX991:BE991,0))*(INDEX(AK999:AT1006,MATCH(CZ997,AI999:AI1006,0),MATCH(CZ998,AK998:AT998,0)))</f>
        <v>#N/A</v>
      </c>
      <c r="DA1001" s="665" t="e">
        <f>INDEX(AX993:BE994,MATCH(AW1001,AV993:AV994,0),MATCH(DA997,AX991:BE991,0))*(INDEX(AK999:AT1006,MATCH(DA997,AI999:AI1006,0),MATCH(DA998,AK998:AT998,0)))</f>
        <v>#N/A</v>
      </c>
      <c r="DB1001" s="665" t="e">
        <f>INDEX(AX993:BE994,MATCH(AW1001,AV993:AV994,0),MATCH(DB997,AX991:BE991,0))*(INDEX(AK999:AT1006,MATCH(DB997,AI999:AI1006,0),MATCH(DB998,AK998:AT998,0)))</f>
        <v>#N/A</v>
      </c>
      <c r="DC1001" s="665" t="e">
        <f>INDEX(AX993:BE994,MATCH(AW1001,AV993:AV994,0),MATCH(DC997,AX991:BE991,0))*(INDEX(AK999:AT1006,MATCH(DC997,AI999:AI1006,0),MATCH(DC998,AK998:AT998,0)))</f>
        <v>#N/A</v>
      </c>
      <c r="DD1001" s="665" t="e">
        <f>INDEX(AX993:BE994,MATCH(AW1001,AV993:AV994,0),MATCH(DD997,AX991:BE991,0))*(INDEX(AK999:AT1006,MATCH(DD997,AI999:AI1006,0),MATCH(DD998,AK998:AT998,0)))</f>
        <v>#N/A</v>
      </c>
      <c r="DE1001" s="665" t="e">
        <f>INDEX(AX993:BE994,MATCH(AW1001,AV993:AV994,0),MATCH(DE997,AX991:BE991,0))*(INDEX(AK999:AT1006,MATCH(DE997,AI999:AI1006,0),MATCH(DE998,AK998:AT998,0)))</f>
        <v>#N/A</v>
      </c>
      <c r="DF1001" s="665" t="e">
        <f>INDEX(AX993:BE994,MATCH(AW1001,AV993:AV994,0),MATCH(DF997,AX991:BE991,0))*(INDEX(AK999:AT1006,MATCH(DF997,AI999:AI1006,0),MATCH(DF998,AK998:AT998,0)))</f>
        <v>#N/A</v>
      </c>
      <c r="DG1001" s="665" t="e">
        <f>INDEX(AX993:BE994,MATCH(AW1001,AV993:AV994,0),MATCH(DG997,AX991:BE991,0))*(INDEX(AK999:AT1006,MATCH(DG997,AI999:AI1006,0),MATCH(DG998,AK998:AT998,0)))</f>
        <v>#N/A</v>
      </c>
      <c r="DH1001" s="665" t="e">
        <f>INDEX(AX993:BE994,MATCH(AW1001,AV993:AV994,0),MATCH(DH997,AX991:BE991,0))*(INDEX(AK999:AT1006,MATCH(DH997,AI999:AI1006,0),MATCH(DH998,AK998:AT998,0)))</f>
        <v>#N/A</v>
      </c>
      <c r="DI1001" s="665" t="e">
        <f>INDEX(AX993:BE994,MATCH(AW1001,AV993:AV994,0),MATCH(DI997,AX991:BE991,0))*(INDEX(AK999:AT1006,MATCH(DI997,AI999:AI1006,0),MATCH(DI998,AK998:AT998,0)))</f>
        <v>#N/A</v>
      </c>
      <c r="DJ1001" s="665" t="e">
        <f>INDEX(AX993:BE994,MATCH(AW1001,AV993:AV994,0),MATCH(DJ997,AX991:BE991,0))*(INDEX(AK999:AT1006,MATCH(DJ997,AI999:AI1006,0),MATCH(DJ998,AK998:AT998,0)))</f>
        <v>#N/A</v>
      </c>
      <c r="DK1001" s="665" t="e">
        <f>INDEX(AX993:BE994,MATCH(AW1001,AV993:AV994,0),MATCH(DK997,AX991:BE991,0))*(INDEX(AK999:AT1006,MATCH(DK997,AI999:AI1006,0),MATCH(DK998,AK998:AT998,0)))</f>
        <v>#N/A</v>
      </c>
      <c r="DL1001" s="665" t="e">
        <f>INDEX(AX993:BE994,MATCH(AW1001,AV993:AV994,0),MATCH(DL997,AX991:BE991,0))*(INDEX(AK999:AT1006,MATCH(DL997,AI999:AI1006,0),MATCH(DL998,AK998:AT998,0)))</f>
        <v>#N/A</v>
      </c>
      <c r="DM1001" s="665" t="e">
        <f>INDEX(AX993:BE994,MATCH(AW1001,AV993:AV994,0),MATCH(DM997,AX991:BE991,0))*(INDEX(AK999:AT1006,MATCH(DM997,AI999:AI1006,0),MATCH(DM998,AK998:AT998,0)))</f>
        <v>#N/A</v>
      </c>
      <c r="DN1001" s="665" t="e">
        <f>INDEX(AX993:BE994,MATCH(AW1001,AV993:AV994,0),MATCH(DN997,AX991:BE991,0))*(INDEX(AK999:AT1006,MATCH(DN997,AI999:AI1006,0),MATCH(DN998,AK998:AT998,0)))</f>
        <v>#N/A</v>
      </c>
      <c r="DO1001" s="665" t="e">
        <f>INDEX(AX993:BE994,MATCH(AW1001,AV993:AV994,0),MATCH(DO997,AX991:BE991,0))*(INDEX(AK999:AT1006,MATCH(DO997,AI999:AI1006,0),MATCH(DO998,AK998:AT998,0)))</f>
        <v>#N/A</v>
      </c>
      <c r="DP1001" s="665" t="e">
        <f>INDEX(AX993:BE994,MATCH(AW1001,AV993:AV994,0),MATCH(DP997,AX991:BE991,0))*(INDEX(AK999:AT1006,MATCH(DP997,AI999:AI1006,0),MATCH(DP998,AK998:AT998,0)))</f>
        <v>#N/A</v>
      </c>
      <c r="DQ1001" s="643" t="e">
        <f>SUM(AX1001:DP1001)=#REF!</f>
        <v>#REF!</v>
      </c>
      <c r="DR1001" s="749">
        <v>2025</v>
      </c>
      <c r="DS1001" s="665" t="e">
        <f>IF(DR1001&gt;DS997,AX1000-AX1001,0)</f>
        <v>#REF!</v>
      </c>
      <c r="DT1001" s="665" t="e">
        <f>IF(DR1001&gt;DT997,AY1000-AY1001,0)</f>
        <v>#N/A</v>
      </c>
      <c r="DU1001" s="665" t="e">
        <f>IF(DR1001&gt;DU997,AZ1000-AZ1001,0)</f>
        <v>#N/A</v>
      </c>
      <c r="DV1001" s="665" t="e">
        <f>IF(DR1001&gt;DV997,BA1000-BA1001,0)</f>
        <v>#N/A</v>
      </c>
      <c r="DW1001" s="665" t="e">
        <f>IF(DR1001&gt;DW997,BB1000-BB1001,0)</f>
        <v>#N/A</v>
      </c>
      <c r="DX1001" s="665" t="e">
        <f>IF(DR1001&gt;DX997,BC1000-BC1001,0)</f>
        <v>#N/A</v>
      </c>
      <c r="DY1001" s="665" t="e">
        <f>IF(DR1001&gt;DY997,BD1000-BD1001,0)</f>
        <v>#N/A</v>
      </c>
      <c r="DZ1001" s="665" t="e">
        <f>IF(DR1001&gt;DZ997,BE1000-BE1001,0)</f>
        <v>#N/A</v>
      </c>
      <c r="EA1001" s="665" t="e">
        <f>IF(DR1001&gt;EA997,BF1000-BF1001,0)</f>
        <v>#N/A</v>
      </c>
      <c r="EB1001" s="665" t="e">
        <f>IF(DR1001&gt;EB997,BG1000-BG1001,0)</f>
        <v>#N/A</v>
      </c>
      <c r="EC1001" s="665" t="e">
        <f>IF(DR1001&gt;EC997,BH1000-BH1001,0)</f>
        <v>#N/A</v>
      </c>
      <c r="ED1001" s="665">
        <f>IF(DR1001&gt;ED997,BI1000-BI1001,0)</f>
        <v>0</v>
      </c>
      <c r="EE1001" s="665">
        <f>IF(DR1001&gt;EE997,BJ1000-BJ1001,0)</f>
        <v>0</v>
      </c>
      <c r="EF1001" s="665">
        <f>IF(DR1001&gt;EF997,BK1000-BK1001,0)</f>
        <v>0</v>
      </c>
      <c r="EG1001" s="665">
        <f>IF(DR1001&gt;EG997,BL1000-BL1001,0)</f>
        <v>0</v>
      </c>
      <c r="EH1001" s="665">
        <f>IF(DR1001&gt;EH997,BM1000-BM1001,0)</f>
        <v>0</v>
      </c>
      <c r="EI1001" s="665">
        <f>IF(DR1001&gt;EI997,BN1000-BN1001,0)</f>
        <v>0</v>
      </c>
      <c r="EJ1001" s="665">
        <f>IF(DR1001&gt;EJ997,BO1000-BO1001,0)</f>
        <v>0</v>
      </c>
      <c r="EK1001" s="665">
        <f>IF(DR1001&gt;EK997,BP1000-BP1001,0)</f>
        <v>0</v>
      </c>
      <c r="EL1001" s="665">
        <f>IF(DR1001&gt;EL997,BQ1000-BQ1001,0)</f>
        <v>0</v>
      </c>
      <c r="EM1001" s="665">
        <f>IF(DR1001&gt;EM997,BR1000-BR1001,0)</f>
        <v>0</v>
      </c>
      <c r="EN1001" s="665">
        <f>IF(DR1001&gt;EN997,BS1000-BS1001,0)</f>
        <v>0</v>
      </c>
      <c r="EO1001" s="665">
        <f>IF(DR1001&gt;EO997,BT1000-BT1001,0)</f>
        <v>0</v>
      </c>
      <c r="EP1001" s="665">
        <f>IF(DR1001&gt;EP997,BU1000-BU1001,0)</f>
        <v>0</v>
      </c>
      <c r="EQ1001" s="665">
        <f>IF(DR1001&gt;EQ997,BV1000-BV1001,0)</f>
        <v>0</v>
      </c>
      <c r="ER1001" s="665">
        <f>IF(DR1001&gt;ER997,BW1000-BW1001,0)</f>
        <v>0</v>
      </c>
      <c r="ES1001" s="665">
        <f>IF(DR1001&gt;ES997,BX1000-BX1001,0)</f>
        <v>0</v>
      </c>
      <c r="ET1001" s="665">
        <f>IF(DR1001&gt;ET997,BY1000-BY1001,0)</f>
        <v>0</v>
      </c>
      <c r="EU1001" s="665">
        <f>IF(DR1001&gt;EU997,BZ1000-BZ1001,0)</f>
        <v>0</v>
      </c>
      <c r="EV1001" s="665">
        <f>IF(DR1001&gt;EV997,CA1000-CA1001,0)</f>
        <v>0</v>
      </c>
      <c r="EW1001" s="665">
        <f>IF(DR1001&gt;EW997,CB1000-CB1001,0)</f>
        <v>0</v>
      </c>
      <c r="EX1001" s="665">
        <f>IF(DR1001&gt;EX997,CC1000-CC1001,0)</f>
        <v>0</v>
      </c>
      <c r="EY1001" s="665">
        <f>IF(DR1001&gt;EY997,CD1000-CD1001,0)</f>
        <v>0</v>
      </c>
      <c r="EZ1001" s="665">
        <f>IF(DR1001&gt;EZ997,CE1000-CE1001,0)</f>
        <v>0</v>
      </c>
      <c r="FA1001" s="665">
        <f>IF(DR1001&gt;FA997,CF1000-CF1001,0)</f>
        <v>0</v>
      </c>
      <c r="FB1001" s="665">
        <f>IF(DR1001&gt;FB997,CG1000-CG1001,0)</f>
        <v>0</v>
      </c>
      <c r="FC1001" s="665">
        <f>IF(DR1001&gt;FC997,CH1000-CH1001,0)</f>
        <v>0</v>
      </c>
      <c r="FD1001" s="665">
        <f>IF(DR1001&gt;FD997,CI1000-CI1001,0)</f>
        <v>0</v>
      </c>
      <c r="FE1001" s="665">
        <f>IF(DR1001&gt;FE997,CJ1000-CJ1001,0)</f>
        <v>0</v>
      </c>
      <c r="FF1001" s="665">
        <f>IF(DR1001&gt;FF997,CK1000-CK1001,0)</f>
        <v>0</v>
      </c>
      <c r="FG1001" s="665">
        <f>IF(DR1001&gt;FG997,CL1000-CL1001,0)</f>
        <v>0</v>
      </c>
      <c r="FH1001" s="665">
        <f>IF(DR1001&gt;FH997,CM1000-CM1001,0)</f>
        <v>0</v>
      </c>
      <c r="FI1001" s="665">
        <f>IF(DR1001&gt;FI997,CN1000-CN1001,0)</f>
        <v>0</v>
      </c>
      <c r="FJ1001" s="665">
        <f>IF(DR1001&gt;FJ997,CO1000-CO1001,0)</f>
        <v>0</v>
      </c>
      <c r="FK1001" s="665">
        <f>IF(DR1001&gt;FK997,CP1000-CP1001,0)</f>
        <v>0</v>
      </c>
      <c r="FL1001" s="665">
        <f>IF(DR1001&gt;FL997,CQ1000-CQ1001,0)</f>
        <v>0</v>
      </c>
      <c r="FM1001" s="665">
        <f>IF(DR1001&gt;FM997,CR1000-CR1001,0)</f>
        <v>0</v>
      </c>
      <c r="FN1001" s="665">
        <f>IF(DR1001&gt;FN997,CS1000-CS1001,0)</f>
        <v>0</v>
      </c>
      <c r="FO1001" s="665">
        <f>IF(DR1001&gt;FO997,CT1000-CT1001,0)</f>
        <v>0</v>
      </c>
      <c r="FP1001" s="665">
        <f>IF(DR1001&gt;FP997,CU1000-CU1001,0)</f>
        <v>0</v>
      </c>
      <c r="FQ1001" s="665">
        <f>IF(DR1001&gt;FQ997,CV1000-CV1001,0)</f>
        <v>0</v>
      </c>
      <c r="FR1001" s="665">
        <f>IF(DR1001&gt;FR997,CW1000-CW1001,0)</f>
        <v>0</v>
      </c>
      <c r="FS1001" s="665">
        <f>IF(DR1001&gt;FS997,CX1000-CX1001,0)</f>
        <v>0</v>
      </c>
      <c r="FT1001" s="665">
        <f>IF(DR1001&gt;FT997,CY1000-CY1001,0)</f>
        <v>0</v>
      </c>
      <c r="FU1001" s="665">
        <f>IF(DR1001&gt;FU997,CZ1000-CZ1001,0)</f>
        <v>0</v>
      </c>
      <c r="FV1001" s="665">
        <f>IF(DR1001&gt;FV997,DA1000-DA1001,0)</f>
        <v>0</v>
      </c>
      <c r="FW1001" s="665">
        <f>IF(DR1001&gt;FW997,DB1000-DB1001,0)</f>
        <v>0</v>
      </c>
      <c r="FX1001" s="665">
        <f>IF(DR1001&gt;FX997,DC1000-DC1001,0)</f>
        <v>0</v>
      </c>
      <c r="FY1001" s="665">
        <f>IF(DR1001&gt;FY997,DD1000-DD1001,0)</f>
        <v>0</v>
      </c>
      <c r="FZ1001" s="665">
        <f>IF(DR1001&gt;FZ997,DE1000-DE1001,0)</f>
        <v>0</v>
      </c>
      <c r="GA1001" s="665">
        <f>IF(DR1001&gt;GA997,DF1000-DF1001,0)</f>
        <v>0</v>
      </c>
      <c r="GB1001" s="665">
        <f>IF(DR1001&gt;GB997,DG1000-DG1001,0)</f>
        <v>0</v>
      </c>
      <c r="GC1001" s="665">
        <f>IF(DR1001&gt;GC997,DH1000-DH1001,0)</f>
        <v>0</v>
      </c>
      <c r="GD1001" s="665">
        <f>IF(DR1001&gt;GD997,DI1000-DI1001,0)</f>
        <v>0</v>
      </c>
      <c r="GE1001" s="665">
        <f>IF(DR1001&gt;GE997,DJ1000-DJ1001,0)</f>
        <v>0</v>
      </c>
      <c r="GF1001" s="665">
        <f>IF(DR1001&gt;GF997,DK1000-DK1001,0)</f>
        <v>0</v>
      </c>
      <c r="GG1001" s="665">
        <f>IF(DR1001&gt;GG997,DL1000-DL1001,0)</f>
        <v>0</v>
      </c>
      <c r="GH1001" s="665">
        <f>IF(DR1001&gt;GH997,DM1000-DM1001,0)</f>
        <v>0</v>
      </c>
      <c r="GI1001" s="665">
        <f>IF(DR1001&gt;GI997,DN1000-DN1001,0)</f>
        <v>0</v>
      </c>
      <c r="GJ1001" s="665">
        <f>IF(DR1001&gt;GJ997,DO1000-DO1001,0)</f>
        <v>0</v>
      </c>
      <c r="GK1001" s="665">
        <f>IF(DR1001&gt;GK997,DP1000-DP1001,0)</f>
        <v>0</v>
      </c>
      <c r="GL1001" s="665" t="e">
        <f>SUM(DS1001:GK1001)+SUM(#REF!)=#REF!</f>
        <v>#REF!</v>
      </c>
      <c r="GM1001" s="667"/>
      <c r="GN1001" s="749">
        <v>2025</v>
      </c>
      <c r="GO1001" s="664" t="e">
        <f>SUMIF(DS998:GK998,GO998,DS1001:GK1001)</f>
        <v>#REF!</v>
      </c>
      <c r="GP1001" s="668" t="e">
        <f>SUMIF(DS998:GK998,GP998,DS1001:GK1001)</f>
        <v>#N/A</v>
      </c>
      <c r="GQ1001" s="668" t="e">
        <f>SUMIF(DS998:GK998,GQ998,DS1001:GK1001)</f>
        <v>#N/A</v>
      </c>
      <c r="GR1001" s="668" t="e">
        <f>SUMIF(DS998:GK998,GR998,DS1001:GK1001)</f>
        <v>#N/A</v>
      </c>
      <c r="GS1001" s="668" t="e">
        <f>SUMIF(DS998:GK998,GS998,DS1001:GK1001)</f>
        <v>#N/A</v>
      </c>
      <c r="GT1001" s="668" t="e">
        <f>SUMIF(DS998:GK998,GT998,DS1001:GK1001)</f>
        <v>#N/A</v>
      </c>
      <c r="GU1001" s="668" t="e">
        <f>SUMIF(DS998:GK998,GU998,DS1001:GK1001)</f>
        <v>#N/A</v>
      </c>
      <c r="GV1001" s="668" t="e">
        <f>SUMIF(DS998:GK998,GV998,DS1001:GK1001)</f>
        <v>#N/A</v>
      </c>
      <c r="GW1001" s="668" t="e">
        <f>SUMIF(DS998:GK998,GW998,DS1001:GK1001)</f>
        <v>#N/A</v>
      </c>
      <c r="GX1001" s="668" t="e">
        <f>SUMIF(DS998:GK998,GX998,DS1001:GK1001)</f>
        <v>#N/A</v>
      </c>
      <c r="GY1001" s="668" t="e">
        <f>SUMIF(DS998:GK998,GY998,DS1001:GK1001)</f>
        <v>#N/A</v>
      </c>
      <c r="GZ1001" s="646" t="e">
        <f>SUM(GO1001:GY1001)=(#REF!-SUM(#REF!))</f>
        <v>#REF!</v>
      </c>
    </row>
    <row r="1002" spans="1:234" hidden="1" x14ac:dyDescent="0.25">
      <c r="A1002" s="643" t="s">
        <v>208</v>
      </c>
      <c r="AI1002" s="664">
        <v>2026</v>
      </c>
      <c r="AJ1002" s="664">
        <v>0</v>
      </c>
      <c r="AK1002" s="665">
        <f>IFERROR(#REF!/#REF!,0)</f>
        <v>0</v>
      </c>
      <c r="AL1002" s="665">
        <f>IFERROR(#REF!/#REF!,0)</f>
        <v>0</v>
      </c>
      <c r="AM1002" s="665">
        <f>IFERROR(#REF!/#REF!,0)</f>
        <v>0</v>
      </c>
      <c r="AN1002" s="669">
        <f>IFERROR(#REF!/#REF!,0)</f>
        <v>0</v>
      </c>
      <c r="AO1002" s="669">
        <f>IFERROR(#REF!/#REF!,0)</f>
        <v>0</v>
      </c>
      <c r="AP1002" s="669">
        <f>IFERROR(#REF!/#REF!,0)</f>
        <v>0</v>
      </c>
      <c r="AQ1002" s="669">
        <f>IFERROR(#REF!/#REF!,0)</f>
        <v>0</v>
      </c>
      <c r="AR1002" s="669">
        <f>IFERROR(#REF!/#REF!,0)</f>
        <v>0</v>
      </c>
      <c r="AS1002" s="669">
        <f>IFERROR(#REF!/#REF!,0)</f>
        <v>0</v>
      </c>
      <c r="AT1002" s="669">
        <f>IFERROR(#REF!/#REF!,0)</f>
        <v>0</v>
      </c>
      <c r="AU1002" s="666"/>
      <c r="AW1002" s="749">
        <v>2026</v>
      </c>
      <c r="AX1002" s="665" t="e">
        <f>#REF!</f>
        <v>#REF!</v>
      </c>
      <c r="AY1002" s="665" t="e">
        <f>INDEX(AX993:BE994,MATCH(AW1002,AV993:AV994,0),MATCH(AY997,AX991:BE991,0))*(INDEX(AK999:AT1006,MATCH(AY997,AI999:AI1006,0),MATCH(AY998,AK998:AT998,0)))</f>
        <v>#N/A</v>
      </c>
      <c r="AZ1002" s="665" t="e">
        <f>INDEX(AX993:BE994,MATCH(AW1002,AV993:AV994,0),MATCH(AZ997,AX991:BE991,0))*(INDEX(AK999:AT1006,MATCH(AZ997,AI999:AI1006,0),MATCH(AZ998,AK998:AT998,0)))</f>
        <v>#N/A</v>
      </c>
      <c r="BA1002" s="665" t="e">
        <f>INDEX(AX993:BE994,MATCH(AW1002,AV993:AV994,0),MATCH(BA997,AX991:BE991,0))*(INDEX(AK999:AT1006,MATCH(BA997,AI999:AI1006,0),MATCH(BA998,AK998:AT998,0)))</f>
        <v>#N/A</v>
      </c>
      <c r="BB1002" s="665" t="e">
        <f>INDEX(AX993:BE994,MATCH(AW1002,AV993:AV994,0),MATCH(BB997,AX991:BE991,0))*(INDEX(AK999:AT1006,MATCH(BB997,AI999:AI1006,0),MATCH(BB998,AK998:AT998,0)))</f>
        <v>#N/A</v>
      </c>
      <c r="BC1002" s="665" t="e">
        <f>INDEX(AX993:BE994,MATCH(AW1002,AV993:AV994,0),MATCH(BC997,AX991:BE991,0))*(INDEX(AK999:AT1006,MATCH(BC997,AI999:AI1006,0),MATCH(BC998,AK998:AT998,0)))</f>
        <v>#N/A</v>
      </c>
      <c r="BD1002" s="665" t="e">
        <f>INDEX(AX993:BE994,MATCH(AW1002,AV993:AV994,0),MATCH(BD997,AX991:BE991,0))*(INDEX(AK999:AT1006,MATCH(BD997,AI999:AI1006,0),MATCH(BD998,AK998:AT998,0)))</f>
        <v>#N/A</v>
      </c>
      <c r="BE1002" s="665" t="e">
        <f>INDEX(AX993:BE994,MATCH(AW1002,AV993:AV994,0),MATCH(BE997,AX991:BE991,0))*(INDEX(AK999:AT1006,MATCH(BE997,AI999:AI1006,0),MATCH(BE998,AK998:AT998,0)))</f>
        <v>#N/A</v>
      </c>
      <c r="BF1002" s="665" t="e">
        <f>INDEX(AX993:BE994,MATCH(AW1002,AV993:AV994,0),MATCH(BF997,AX991:BE991,0))*(INDEX(AK999:AT1006,MATCH(BF997,AI999:AI1006,0),MATCH(BF998,AK998:AT998,0)))</f>
        <v>#N/A</v>
      </c>
      <c r="BG1002" s="665" t="e">
        <f>INDEX(AX993:BE994,MATCH(AW1002,AV993:AV994,0),MATCH(BG997,AX991:BE991,0))*(INDEX(AK999:AT1006,MATCH(BG997,AI999:AI1006,0),MATCH(BG998,AK998:AT998,0)))</f>
        <v>#N/A</v>
      </c>
      <c r="BH1002" s="665" t="e">
        <f>INDEX(AX993:BE994,MATCH(AW1002,AV993:AV994,0),MATCH(BH997,AX991:BE991,0))*(INDEX(AK999:AT1006,MATCH(BH997,AI999:AI1006,0),MATCH(BH998,AK998:AT998,0)))</f>
        <v>#N/A</v>
      </c>
      <c r="BI1002" s="665" t="e">
        <f>INDEX(AX993:BE994,MATCH(AW1002,AV993:AV994,0),MATCH(BI997,AX991:BE991,0))*(INDEX(AK999:AT1006,MATCH(BI997,AI999:AI1006,0),MATCH(BI998,AK998:AT998,0)))</f>
        <v>#N/A</v>
      </c>
      <c r="BJ1002" s="665" t="e">
        <f>INDEX(AX993:BE994,MATCH(AW1002,AV993:AV994,0),MATCH(BJ997,AX991:BE991,0))*(INDEX(AK999:AT1006,MATCH(BJ997,AI999:AI1006,0),MATCH(BJ998,AK998:AT998,0)))</f>
        <v>#N/A</v>
      </c>
      <c r="BK1002" s="665" t="e">
        <f>INDEX(AX993:BE994,MATCH(AW1002,AV993:AV994,0),MATCH(BK997,AX991:BE991,0))*(INDEX(AK999:AT1006,MATCH(BK997,AI999:AI1006,0),MATCH(BK998,AK998:AT998,0)))</f>
        <v>#N/A</v>
      </c>
      <c r="BL1002" s="665" t="e">
        <f>INDEX(AX993:BE994,MATCH(AW1002,AV993:AV994,0),MATCH(BL997,AX991:BE991,0))*(INDEX(AK999:AT1006,MATCH(BL997,AI999:AI1006,0),MATCH(BL998,AK998:AT998,0)))</f>
        <v>#N/A</v>
      </c>
      <c r="BM1002" s="665" t="e">
        <f>INDEX(AX993:BE994,MATCH(AW1002,AV993:AV994,0),MATCH(BM997,AX991:BE991,0))*(INDEX(AK999:AT1006,MATCH(BM997,AI999:AI1006,0),MATCH(BM998,AK998:AT998,0)))</f>
        <v>#N/A</v>
      </c>
      <c r="BN1002" s="665" t="e">
        <f>INDEX(AX993:BE994,MATCH(AW1002,AV993:AV994,0),MATCH(BN997,AX991:BE991,0))*(INDEX(AK999:AT1006,MATCH(BN997,AI999:AI1006,0),MATCH(BN998,AK998:AT998,0)))</f>
        <v>#N/A</v>
      </c>
      <c r="BO1002" s="665" t="e">
        <f>INDEX(AX993:BE994,MATCH(AW1002,AV993:AV994,0),MATCH(BO997,AX991:BE991,0))*(INDEX(AK999:AT1006,MATCH(BO997,AI999:AI1006,0),MATCH(BO998,AK998:AT998,0)))</f>
        <v>#N/A</v>
      </c>
      <c r="BP1002" s="665" t="e">
        <f>INDEX(AX993:BE994,MATCH(AW1002,AV993:AV994,0),MATCH(BP997,AX991:BE991,0))*(INDEX(AK999:AT1006,MATCH(BP997,AI999:AI1006,0),MATCH(BP998,AK998:AT998,0)))</f>
        <v>#N/A</v>
      </c>
      <c r="BQ1002" s="665" t="e">
        <f>INDEX(AX993:BE994,MATCH(AW1002,AV993:AV994,0),MATCH(BQ997,AX991:BE991,0))*(INDEX(AK999:AT1006,MATCH(BQ997,AI999:AI1006,0),MATCH(BQ998,AK998:AT998,0)))</f>
        <v>#N/A</v>
      </c>
      <c r="BR1002" s="665" t="e">
        <f>INDEX(AX993:BE994,MATCH(AW1002,AV993:AV994,0),MATCH(BR997,AX991:BE991,0))*(INDEX(AK999:AT1006,MATCH(BR997,AI999:AI1006,0),MATCH(BR998,AK998:AT998,0)))</f>
        <v>#N/A</v>
      </c>
      <c r="BS1002" s="665" t="e">
        <f>INDEX(AX993:BE994,MATCH(AW1002,AV993:AV994,0),MATCH(BS997,AX991:BE991,0))*(INDEX(AK999:AT1006,MATCH(BS997,AI999:AI1006,0),MATCH(BS998,AK998:AT998,0)))</f>
        <v>#N/A</v>
      </c>
      <c r="BT1002" s="665" t="e">
        <f>INDEX(AX993:BE994,MATCH(AW1002,AV993:AV994,0),MATCH(BT997,AX991:BE991,0))*(INDEX(AK999:AT1006,MATCH(BT997,AI999:AI1006,0),MATCH(BT998,AK998:AT998,0)))</f>
        <v>#N/A</v>
      </c>
      <c r="BU1002" s="665" t="e">
        <f>INDEX(AX993:BE994,MATCH(AW1002,AV993:AV994,0),MATCH(BU997,AX991:BE991,0))*(INDEX(AK999:AT1006,MATCH(BU997,AI999:AI1006,0),MATCH(BU998,AK998:AT998,0)))</f>
        <v>#N/A</v>
      </c>
      <c r="BV1002" s="665" t="e">
        <f>INDEX(AX993:BE994,MATCH(AW1002,AV993:AV994,0),MATCH(BV997,AX991:BE991,0))*(INDEX(AK999:AT1006,MATCH(BV997,AI999:AI1006,0),MATCH(BV998,AK998:AT998,0)))</f>
        <v>#N/A</v>
      </c>
      <c r="BW1002" s="665" t="e">
        <f>INDEX(AX993:BE994,MATCH(AW1002,AV993:AV994,0),MATCH(BW997,AX991:BE991,0))*(INDEX(AK999:AT1006,MATCH(BW997,AI999:AI1006,0),MATCH(BW998,AK998:AT998,0)))</f>
        <v>#N/A</v>
      </c>
      <c r="BX1002" s="665" t="e">
        <f>INDEX(AX993:BE994,MATCH(AW1002,AV993:AV994,0),MATCH(BX997,AX991:BE991,0))*(INDEX(AK999:AT1006,MATCH(BX997,AI999:AI1006,0),MATCH(BX998,AK998:AT998,0)))</f>
        <v>#N/A</v>
      </c>
      <c r="BY1002" s="665" t="e">
        <f>INDEX(AX993:BE994,MATCH(AW1002,AV993:AV994,0),MATCH(BY997,AX991:BE991,0))*(INDEX(AK999:AT1006,MATCH(BY997,AI999:AI1006,0),MATCH(BY998,AK998:AT998,0)))</f>
        <v>#N/A</v>
      </c>
      <c r="BZ1002" s="665" t="e">
        <f>INDEX(AX993:BE994,MATCH(AW1002,AV993:AV994,0),MATCH(BZ997,AX991:BE991,0))*(INDEX(AK999:AT1006,MATCH(BZ997,AI999:AI1006,0),MATCH(BZ998,AK998:AT998,0)))</f>
        <v>#N/A</v>
      </c>
      <c r="CA1002" s="665" t="e">
        <f>INDEX(AX993:BE994,MATCH(AW1002,AV993:AV994,0),MATCH(CA997,AX991:BE991,0))*(INDEX(AK999:AT1006,MATCH(CA997,AI999:AI1006,0),MATCH(CA998,AK998:AT998,0)))</f>
        <v>#N/A</v>
      </c>
      <c r="CB1002" s="665" t="e">
        <f>INDEX(AX993:BE994,MATCH(AW1002,AV993:AV994,0),MATCH(CB997,AX991:BE991,0))*(INDEX(AK999:AT1006,MATCH(CB997,AI999:AI1006,0),MATCH(CB998,AK998:AT998,0)))</f>
        <v>#N/A</v>
      </c>
      <c r="CC1002" s="665" t="e">
        <f>INDEX(AX993:BE994,MATCH(AW1002,AV993:AV994,0),MATCH(CC997,AX991:BE991,0))*(INDEX(AK999:AT1006,MATCH(CC997,AI999:AI1006,0),MATCH(CC998,AK998:AT998,0)))</f>
        <v>#N/A</v>
      </c>
      <c r="CD1002" s="665" t="e">
        <f>INDEX(AX993:BE994,MATCH(AW1002,AV993:AV994,0),MATCH(CD997,AX991:BE991,0))*(INDEX(AK999:AT1006,MATCH(CD997,AI999:AI1006,0),MATCH(CD998,AK998:AT998,0)))</f>
        <v>#N/A</v>
      </c>
      <c r="CE1002" s="665" t="e">
        <f>INDEX(AX993:BE994,MATCH(AW1002,AV993:AV994,0),MATCH(CE997,AX991:BE991,0))*(INDEX(AK999:AT1006,MATCH(CE997,AI999:AI1006,0),MATCH(CE998,AK998:AT998,0)))</f>
        <v>#N/A</v>
      </c>
      <c r="CF1002" s="665" t="e">
        <f>INDEX(AX993:BE994,MATCH(AW1002,AV993:AV994,0),MATCH(CF997,AX991:BE991,0))*(INDEX(AK999:AT1006,MATCH(CF997,AI999:AI1006,0),MATCH(CF998,AK998:AT998,0)))</f>
        <v>#N/A</v>
      </c>
      <c r="CG1002" s="665" t="e">
        <f>INDEX(AX993:BE994,MATCH(AW1002,AV993:AV994,0),MATCH(CG997,AX991:BE991,0))*(INDEX(AK999:AT1006,MATCH(CG997,AI999:AI1006,0),MATCH(CG998,AK998:AT998,0)))</f>
        <v>#N/A</v>
      </c>
      <c r="CH1002" s="665" t="e">
        <f>INDEX(AX993:BE994,MATCH(AW1002,AV993:AV994,0),MATCH(CH997,AX991:BE991,0))*(INDEX(AK999:AT1006,MATCH(CH997,AI999:AI1006,0),MATCH(CH998,AK998:AT998,0)))</f>
        <v>#N/A</v>
      </c>
      <c r="CI1002" s="665" t="e">
        <f>INDEX(AX993:BE994,MATCH(AW1002,AV993:AV994,0),MATCH(CI997,AX991:BE991,0))*(INDEX(AK999:AT1006,MATCH(CI997,AI999:AI1006,0),MATCH(CI998,AK998:AT998,0)))</f>
        <v>#N/A</v>
      </c>
      <c r="CJ1002" s="665" t="e">
        <f>INDEX(AX993:BE994,MATCH(AW1002,AV993:AV994,0),MATCH(CJ997,AX991:BE991,0))*(INDEX(AK999:AT1006,MATCH(CJ997,AI999:AI1006,0),MATCH(CJ998,AK998:AT998,0)))</f>
        <v>#N/A</v>
      </c>
      <c r="CK1002" s="665" t="e">
        <f>INDEX(AX993:BE994,MATCH(AW1002,AV993:AV994,0),MATCH(CK997,AX991:BE991,0))*(INDEX(AK999:AT1006,MATCH(CK997,AI999:AI1006,0),MATCH(CK998,AK998:AT998,0)))</f>
        <v>#N/A</v>
      </c>
      <c r="CL1002" s="665" t="e">
        <f>INDEX(AX993:BE994,MATCH(AW1002,AV993:AV994,0),MATCH(CL997,AX991:BE991,0))*(INDEX(AK999:AT1006,MATCH(CL997,AI999:AI1006,0),MATCH(CL998,AK998:AT998,0)))</f>
        <v>#N/A</v>
      </c>
      <c r="CM1002" s="665" t="e">
        <f>INDEX(AX993:BE994,MATCH(AW1002,AV993:AV994,0),MATCH(CM997,AX991:BE991,0))*(INDEX(AK999:AT1006,MATCH(CM997,AI999:AI1006,0),MATCH(CM998,AK998:AT998,0)))</f>
        <v>#N/A</v>
      </c>
      <c r="CN1002" s="665" t="e">
        <f>INDEX(AX993:BE994,MATCH(AW1002,AV993:AV994,0),MATCH(CN997,AX991:BE991,0))*(INDEX(AK999:AT1006,MATCH(CN997,AI999:AI1006,0),MATCH(CN998,AK998:AT998,0)))</f>
        <v>#N/A</v>
      </c>
      <c r="CO1002" s="665" t="e">
        <f>INDEX(AX993:BE994,MATCH(AW1002,AV993:AV994,0),MATCH(CO997,AX991:BE991,0))*(INDEX(AK999:AT1006,MATCH(CO997,AI999:AI1006,0),MATCH(CO998,AK998:AT998,0)))</f>
        <v>#N/A</v>
      </c>
      <c r="CP1002" s="665" t="e">
        <f>INDEX(AX993:BE994,MATCH(AW1002,AV993:AV994,0),MATCH(CP997,AX991:BE991,0))*(INDEX(AK999:AT1006,MATCH(CP997,AI999:AI1006,0),MATCH(CP998,AK998:AT998,0)))</f>
        <v>#N/A</v>
      </c>
      <c r="CQ1002" s="665" t="e">
        <f>INDEX(AX993:BE994,MATCH(AW1002,AV993:AV994,0),MATCH(CQ997,AX991:BE991,0))*(INDEX(AK999:AT1006,MATCH(CQ997,AI999:AI1006,0),MATCH(CQ998,AK998:AT998,0)))</f>
        <v>#N/A</v>
      </c>
      <c r="CR1002" s="665" t="e">
        <f>INDEX(AX993:BE994,MATCH(AW1002,AV993:AV994,0),MATCH(CR997,AX991:BE991,0))*(INDEX(AK999:AT1006,MATCH(CR997,AI999:AI1006,0),MATCH(CR998,AK998:AT998,0)))</f>
        <v>#N/A</v>
      </c>
      <c r="CS1002" s="665" t="e">
        <f>INDEX(AX993:BE994,MATCH(AW1002,AV993:AV994,0),MATCH(CS997,AX991:BE991,0))*(INDEX(AK999:AT1006,MATCH(CS997,AI999:AI1006,0),MATCH(CS998,AK998:AT998,0)))</f>
        <v>#N/A</v>
      </c>
      <c r="CT1002" s="665" t="e">
        <f>INDEX(AX993:BE994,MATCH(AW1002,AV993:AV994,0),MATCH(CT997,AX991:BE991,0))*(INDEX(AK999:AT1006,MATCH(CT997,AI999:AI1006,0),MATCH(CT998,AK998:AT998,0)))</f>
        <v>#N/A</v>
      </c>
      <c r="CU1002" s="665" t="e">
        <f>INDEX(AX993:BE994,MATCH(AW1002,AV993:AV994,0),MATCH(CU997,AX991:BE991,0))*(INDEX(AK999:AT1006,MATCH(CU997,AI999:AI1006,0),MATCH(CU998,AK998:AT998,0)))</f>
        <v>#N/A</v>
      </c>
      <c r="CV1002" s="665" t="e">
        <f>INDEX(AX993:BE994,MATCH(AW1002,AV993:AV994,0),MATCH(CV997,AX991:BE991,0))*(INDEX(AK999:AT1006,MATCH(CV997,AI999:AI1006,0),MATCH(CV998,AK998:AT998,0)))</f>
        <v>#N/A</v>
      </c>
      <c r="CW1002" s="665" t="e">
        <f>INDEX(AX993:BE994,MATCH(AW1002,AV993:AV994,0),MATCH(CW997,AX991:BE991,0))*(INDEX(AK999:AT1006,MATCH(CW997,AI999:AI1006,0),MATCH(CW998,AK998:AT998,0)))</f>
        <v>#N/A</v>
      </c>
      <c r="CX1002" s="665" t="e">
        <f>INDEX(AX993:BE994,MATCH(AW1002,AV993:AV994,0),MATCH(CX997,AX991:BE991,0))*(INDEX(AK999:AT1006,MATCH(CX997,AI999:AI1006,0),MATCH(CX998,AK998:AT998,0)))</f>
        <v>#N/A</v>
      </c>
      <c r="CY1002" s="665" t="e">
        <f>INDEX(AX993:BE994,MATCH(AW1002,AV993:AV994,0),MATCH(CY997,AX991:BE991,0))*(INDEX(AK999:AT1006,MATCH(CY997,AI999:AI1006,0),MATCH(CY998,AK998:AT998,0)))</f>
        <v>#N/A</v>
      </c>
      <c r="CZ1002" s="665" t="e">
        <f>INDEX(AX993:BE994,MATCH(AW1002,AV993:AV994,0),MATCH(CZ997,AX991:BE991,0))*(INDEX(AK999:AT1006,MATCH(CZ997,AI999:AI1006,0),MATCH(CZ998,AK998:AT998,0)))</f>
        <v>#N/A</v>
      </c>
      <c r="DA1002" s="665" t="e">
        <f>INDEX(AX993:BE994,MATCH(AW1002,AV993:AV994,0),MATCH(DA997,AX991:BE991,0))*(INDEX(AK999:AT1006,MATCH(DA997,AI999:AI1006,0),MATCH(DA998,AK998:AT998,0)))</f>
        <v>#N/A</v>
      </c>
      <c r="DB1002" s="665" t="e">
        <f>INDEX(AX993:BE994,MATCH(AW1002,AV993:AV994,0),MATCH(DB997,AX991:BE991,0))*(INDEX(AK999:AT1006,MATCH(DB997,AI999:AI1006,0),MATCH(DB998,AK998:AT998,0)))</f>
        <v>#N/A</v>
      </c>
      <c r="DC1002" s="665" t="e">
        <f>INDEX(AX993:BE994,MATCH(AW1002,AV993:AV994,0),MATCH(DC997,AX991:BE991,0))*(INDEX(AK999:AT1006,MATCH(DC997,AI999:AI1006,0),MATCH(DC998,AK998:AT998,0)))</f>
        <v>#N/A</v>
      </c>
      <c r="DD1002" s="665" t="e">
        <f>INDEX(AX993:BE994,MATCH(AW1002,AV993:AV994,0),MATCH(DD997,AX991:BE991,0))*(INDEX(AK999:AT1006,MATCH(DD997,AI999:AI1006,0),MATCH(DD998,AK998:AT998,0)))</f>
        <v>#N/A</v>
      </c>
      <c r="DE1002" s="665" t="e">
        <f>INDEX(AX993:BE994,MATCH(AW1002,AV993:AV994,0),MATCH(DE997,AX991:BE991,0))*(INDEX(AK999:AT1006,MATCH(DE997,AI999:AI1006,0),MATCH(DE998,AK998:AT998,0)))</f>
        <v>#N/A</v>
      </c>
      <c r="DF1002" s="665" t="e">
        <f>INDEX(AX993:BE994,MATCH(AW1002,AV993:AV994,0),MATCH(DF997,AX991:BE991,0))*(INDEX(AK999:AT1006,MATCH(DF997,AI999:AI1006,0),MATCH(DF998,AK998:AT998,0)))</f>
        <v>#N/A</v>
      </c>
      <c r="DG1002" s="665" t="e">
        <f>INDEX(AX993:BE994,MATCH(AW1002,AV993:AV994,0),MATCH(DG997,AX991:BE991,0))*(INDEX(AK999:AT1006,MATCH(DG997,AI999:AI1006,0),MATCH(DG998,AK998:AT998,0)))</f>
        <v>#N/A</v>
      </c>
      <c r="DH1002" s="665" t="e">
        <f>INDEX(AX993:BE994,MATCH(AW1002,AV993:AV994,0),MATCH(DH997,AX991:BE991,0))*(INDEX(AK999:AT1006,MATCH(DH997,AI999:AI1006,0),MATCH(DH998,AK998:AT998,0)))</f>
        <v>#N/A</v>
      </c>
      <c r="DI1002" s="665" t="e">
        <f>INDEX(AX993:BE994,MATCH(AW1002,AV993:AV994,0),MATCH(DI997,AX991:BE991,0))*(INDEX(AK999:AT1006,MATCH(DI997,AI999:AI1006,0),MATCH(DI998,AK998:AT998,0)))</f>
        <v>#N/A</v>
      </c>
      <c r="DJ1002" s="665" t="e">
        <f>INDEX(AX993:BE994,MATCH(AW1002,AV993:AV994,0),MATCH(DJ997,AX991:BE991,0))*(INDEX(AK999:AT1006,MATCH(DJ997,AI999:AI1006,0),MATCH(DJ998,AK998:AT998,0)))</f>
        <v>#N/A</v>
      </c>
      <c r="DK1002" s="665" t="e">
        <f>INDEX(AX993:BE994,MATCH(AW1002,AV993:AV994,0),MATCH(DK997,AX991:BE991,0))*(INDEX(AK999:AT1006,MATCH(DK997,AI999:AI1006,0),MATCH(DK998,AK998:AT998,0)))</f>
        <v>#N/A</v>
      </c>
      <c r="DL1002" s="665" t="e">
        <f>INDEX(AX993:BE994,MATCH(AW1002,AV993:AV994,0),MATCH(DL997,AX991:BE991,0))*(INDEX(AK999:AT1006,MATCH(DL997,AI999:AI1006,0),MATCH(DL998,AK998:AT998,0)))</f>
        <v>#N/A</v>
      </c>
      <c r="DM1002" s="665" t="e">
        <f>INDEX(AX993:BE994,MATCH(AW1002,AV993:AV994,0),MATCH(DM997,AX991:BE991,0))*(INDEX(AK999:AT1006,MATCH(DM997,AI999:AI1006,0),MATCH(DM998,AK998:AT998,0)))</f>
        <v>#N/A</v>
      </c>
      <c r="DN1002" s="665" t="e">
        <f>INDEX(AX993:BE994,MATCH(AW1002,AV993:AV994,0),MATCH(DN997,AX991:BE991,0))*(INDEX(AK999:AT1006,MATCH(DN997,AI999:AI1006,0),MATCH(DN998,AK998:AT998,0)))</f>
        <v>#N/A</v>
      </c>
      <c r="DO1002" s="665" t="e">
        <f>INDEX(AX993:BE994,MATCH(AW1002,AV993:AV994,0),MATCH(DO997,AX991:BE991,0))*(INDEX(AK999:AT1006,MATCH(DO997,AI999:AI1006,0),MATCH(DO998,AK998:AT998,0)))</f>
        <v>#N/A</v>
      </c>
      <c r="DP1002" s="665" t="e">
        <f>INDEX(AX993:BE994,MATCH(AW1002,AV993:AV994,0),MATCH(DP997,AX991:BE991,0))*(INDEX(AK999:AT1006,MATCH(DP997,AI999:AI1006,0),MATCH(DP998,AK998:AT998,0)))</f>
        <v>#N/A</v>
      </c>
      <c r="DQ1002" s="643" t="e">
        <f>SUM(AX1002:DP1002)=#REF!</f>
        <v>#REF!</v>
      </c>
      <c r="DR1002" s="749">
        <v>2026</v>
      </c>
      <c r="DS1002" s="665" t="e">
        <f>IF(DR1002&gt;DS997,AX1001-AX1002,0)</f>
        <v>#REF!</v>
      </c>
      <c r="DT1002" s="665" t="e">
        <f>IF(DR1002&gt;DT997,AY1001-AY1002,0)</f>
        <v>#N/A</v>
      </c>
      <c r="DU1002" s="665" t="e">
        <f>IF(DR1002&gt;DU997,AZ1001-AZ1002,0)</f>
        <v>#N/A</v>
      </c>
      <c r="DV1002" s="665" t="e">
        <f>IF(DR1002&gt;DV997,BA1001-BA1002,0)</f>
        <v>#N/A</v>
      </c>
      <c r="DW1002" s="665" t="e">
        <f>IF(DR1002&gt;DW997,BB1001-BB1002,0)</f>
        <v>#N/A</v>
      </c>
      <c r="DX1002" s="665" t="e">
        <f>IF(DR1002&gt;DX997,BC1001-BC1002,0)</f>
        <v>#N/A</v>
      </c>
      <c r="DY1002" s="665" t="e">
        <f>IF(DR1002&gt;DY997,BD1001-BD1002,0)</f>
        <v>#N/A</v>
      </c>
      <c r="DZ1002" s="665" t="e">
        <f>IF(DR1002&gt;DZ997,BE1001-BE1002,0)</f>
        <v>#N/A</v>
      </c>
      <c r="EA1002" s="665" t="e">
        <f>IF(DR1002&gt;EA997,BF1001-BF1002,0)</f>
        <v>#N/A</v>
      </c>
      <c r="EB1002" s="665" t="e">
        <f>IF(DR1002&gt;EB997,BG1001-BG1002,0)</f>
        <v>#N/A</v>
      </c>
      <c r="EC1002" s="665" t="e">
        <f>IF(DR1002&gt;EC997,BH1001-BH1002,0)</f>
        <v>#N/A</v>
      </c>
      <c r="ED1002" s="665" t="e">
        <f>IF(DR1002&gt;ED997,BI1001-BI1002,0)</f>
        <v>#N/A</v>
      </c>
      <c r="EE1002" s="665" t="e">
        <f>IF(DR1002&gt;EE997,BJ1001-BJ1002,0)</f>
        <v>#N/A</v>
      </c>
      <c r="EF1002" s="665" t="e">
        <f>IF(DR1002&gt;EF997,BK1001-BK1002,0)</f>
        <v>#N/A</v>
      </c>
      <c r="EG1002" s="665" t="e">
        <f>IF(DR1002&gt;EG997,BL1001-BL1002,0)</f>
        <v>#N/A</v>
      </c>
      <c r="EH1002" s="665" t="e">
        <f>IF(DR1002&gt;EH997,BM1001-BM1002,0)</f>
        <v>#N/A</v>
      </c>
      <c r="EI1002" s="665" t="e">
        <f>IF(DR1002&gt;EI997,BN1001-BN1002,0)</f>
        <v>#N/A</v>
      </c>
      <c r="EJ1002" s="665" t="e">
        <f>IF(DR1002&gt;EJ997,BO1001-BO1002,0)</f>
        <v>#N/A</v>
      </c>
      <c r="EK1002" s="665" t="e">
        <f>IF(DR1002&gt;EK997,BP1001-BP1002,0)</f>
        <v>#N/A</v>
      </c>
      <c r="EL1002" s="665" t="e">
        <f>IF(DR1002&gt;EL997,BQ1001-BQ1002,0)</f>
        <v>#N/A</v>
      </c>
      <c r="EM1002" s="665" t="e">
        <f>IF(DR1002&gt;EM997,BR1001-BR1002,0)</f>
        <v>#N/A</v>
      </c>
      <c r="EN1002" s="665">
        <f>IF(DR1002&gt;EN997,BS1001-BS1002,0)</f>
        <v>0</v>
      </c>
      <c r="EO1002" s="665">
        <f>IF(DR1002&gt;EO997,BT1001-BT1002,0)</f>
        <v>0</v>
      </c>
      <c r="EP1002" s="665">
        <f>IF(DR1002&gt;EP997,BU1001-BU1002,0)</f>
        <v>0</v>
      </c>
      <c r="EQ1002" s="665">
        <f>IF(DR1002&gt;EQ997,BV1001-BV1002,0)</f>
        <v>0</v>
      </c>
      <c r="ER1002" s="665">
        <f>IF(DR1002&gt;ER997,BW1001-BW1002,0)</f>
        <v>0</v>
      </c>
      <c r="ES1002" s="665">
        <f>IF(DR1002&gt;ES997,BX1001-BX1002,0)</f>
        <v>0</v>
      </c>
      <c r="ET1002" s="665">
        <f>IF(DR1002&gt;ET997,BY1001-BY1002,0)</f>
        <v>0</v>
      </c>
      <c r="EU1002" s="665">
        <f>IF(DR1002&gt;EU997,BZ1001-BZ1002,0)</f>
        <v>0</v>
      </c>
      <c r="EV1002" s="665">
        <f>IF(DR1002&gt;EV997,CA1001-CA1002,0)</f>
        <v>0</v>
      </c>
      <c r="EW1002" s="665">
        <f>IF(DR1002&gt;EW997,CB1001-CB1002,0)</f>
        <v>0</v>
      </c>
      <c r="EX1002" s="665">
        <f>IF(DR1002&gt;EX997,CC1001-CC1002,0)</f>
        <v>0</v>
      </c>
      <c r="EY1002" s="665">
        <f>IF(DR1002&gt;EY997,CD1001-CD1002,0)</f>
        <v>0</v>
      </c>
      <c r="EZ1002" s="665">
        <f>IF(DR1002&gt;EZ997,CE1001-CE1002,0)</f>
        <v>0</v>
      </c>
      <c r="FA1002" s="665">
        <f>IF(DR1002&gt;FA997,CF1001-CF1002,0)</f>
        <v>0</v>
      </c>
      <c r="FB1002" s="665">
        <f>IF(DR1002&gt;FB997,CG1001-CG1002,0)</f>
        <v>0</v>
      </c>
      <c r="FC1002" s="665">
        <f>IF(DR1002&gt;FC997,CH1001-CH1002,0)</f>
        <v>0</v>
      </c>
      <c r="FD1002" s="665">
        <f>IF(DR1002&gt;FD997,CI1001-CI1002,0)</f>
        <v>0</v>
      </c>
      <c r="FE1002" s="665">
        <f>IF(DR1002&gt;FE997,CJ1001-CJ1002,0)</f>
        <v>0</v>
      </c>
      <c r="FF1002" s="665">
        <f>IF(DR1002&gt;FF997,CK1001-CK1002,0)</f>
        <v>0</v>
      </c>
      <c r="FG1002" s="665">
        <f>IF(DR1002&gt;FG997,CL1001-CL1002,0)</f>
        <v>0</v>
      </c>
      <c r="FH1002" s="665">
        <f>IF(DR1002&gt;FH997,CM1001-CM1002,0)</f>
        <v>0</v>
      </c>
      <c r="FI1002" s="665">
        <f>IF(DR1002&gt;FI997,CN1001-CN1002,0)</f>
        <v>0</v>
      </c>
      <c r="FJ1002" s="665">
        <f>IF(DR1002&gt;FJ997,CO1001-CO1002,0)</f>
        <v>0</v>
      </c>
      <c r="FK1002" s="665">
        <f>IF(DR1002&gt;FK997,CP1001-CP1002,0)</f>
        <v>0</v>
      </c>
      <c r="FL1002" s="665">
        <f>IF(DR1002&gt;FL997,CQ1001-CQ1002,0)</f>
        <v>0</v>
      </c>
      <c r="FM1002" s="665">
        <f>IF(DR1002&gt;FM997,CR1001-CR1002,0)</f>
        <v>0</v>
      </c>
      <c r="FN1002" s="665">
        <f>IF(DR1002&gt;FN997,CS1001-CS1002,0)</f>
        <v>0</v>
      </c>
      <c r="FO1002" s="665">
        <f>IF(DR1002&gt;FO997,CT1001-CT1002,0)</f>
        <v>0</v>
      </c>
      <c r="FP1002" s="665">
        <f>IF(DR1002&gt;FP997,CU1001-CU1002,0)</f>
        <v>0</v>
      </c>
      <c r="FQ1002" s="665">
        <f>IF(DR1002&gt;FQ997,CV1001-CV1002,0)</f>
        <v>0</v>
      </c>
      <c r="FR1002" s="665">
        <f>IF(DR1002&gt;FR997,CW1001-CW1002,0)</f>
        <v>0</v>
      </c>
      <c r="FS1002" s="665">
        <f>IF(DR1002&gt;FS997,CX1001-CX1002,0)</f>
        <v>0</v>
      </c>
      <c r="FT1002" s="665">
        <f>IF(DR1002&gt;FT997,CY1001-CY1002,0)</f>
        <v>0</v>
      </c>
      <c r="FU1002" s="665">
        <f>IF(DR1002&gt;FU997,CZ1001-CZ1002,0)</f>
        <v>0</v>
      </c>
      <c r="FV1002" s="665">
        <f>IF(DR1002&gt;FV997,DA1001-DA1002,0)</f>
        <v>0</v>
      </c>
      <c r="FW1002" s="665">
        <f>IF(DR1002&gt;FW997,DB1001-DB1002,0)</f>
        <v>0</v>
      </c>
      <c r="FX1002" s="665">
        <f>IF(DR1002&gt;FX997,DC1001-DC1002,0)</f>
        <v>0</v>
      </c>
      <c r="FY1002" s="665">
        <f>IF(DR1002&gt;FY997,DD1001-DD1002,0)</f>
        <v>0</v>
      </c>
      <c r="FZ1002" s="665">
        <f>IF(DR1002&gt;FZ997,DE1001-DE1002,0)</f>
        <v>0</v>
      </c>
      <c r="GA1002" s="665">
        <f>IF(DR1002&gt;GA997,DF1001-DF1002,0)</f>
        <v>0</v>
      </c>
      <c r="GB1002" s="665">
        <f>IF(DR1002&gt;GB997,DG1001-DG1002,0)</f>
        <v>0</v>
      </c>
      <c r="GC1002" s="665">
        <f>IF(DR1002&gt;GC997,DH1001-DH1002,0)</f>
        <v>0</v>
      </c>
      <c r="GD1002" s="665">
        <f>IF(DR1002&gt;GD997,DI1001-DI1002,0)</f>
        <v>0</v>
      </c>
      <c r="GE1002" s="665">
        <f>IF(DR1002&gt;GE997,DJ1001-DJ1002,0)</f>
        <v>0</v>
      </c>
      <c r="GF1002" s="665">
        <f>IF(DR1002&gt;GF997,DK1001-DK1002,0)</f>
        <v>0</v>
      </c>
      <c r="GG1002" s="665">
        <f>IF(DR1002&gt;GG997,DL1001-DL1002,0)</f>
        <v>0</v>
      </c>
      <c r="GH1002" s="665">
        <f>IF(DR1002&gt;GH997,DM1001-DM1002,0)</f>
        <v>0</v>
      </c>
      <c r="GI1002" s="665">
        <f>IF(DR1002&gt;GI997,DN1001-DN1002,0)</f>
        <v>0</v>
      </c>
      <c r="GJ1002" s="665">
        <f>IF(DR1002&gt;GJ997,DO1001-DO1002,0)</f>
        <v>0</v>
      </c>
      <c r="GK1002" s="665">
        <f>IF(DR1002&gt;GK997,DP1001-DP1002,0)</f>
        <v>0</v>
      </c>
      <c r="GL1002" s="665" t="e">
        <f>SUM(DS1002:GK1002)+SUM(#REF!)=#REF!</f>
        <v>#REF!</v>
      </c>
      <c r="GM1002" s="667"/>
      <c r="GN1002" s="749">
        <v>2026</v>
      </c>
      <c r="GO1002" s="664" t="e">
        <f>SUMIF(DS998:GK998,GO998,DS1002:GK1002)</f>
        <v>#REF!</v>
      </c>
      <c r="GP1002" s="668" t="e">
        <f>SUMIF(DS998:GK998,GP998,DS1002:GK1002)</f>
        <v>#N/A</v>
      </c>
      <c r="GQ1002" s="668" t="e">
        <f>SUMIF(DS998:GK998,GQ998,DS1002:GK1002)</f>
        <v>#N/A</v>
      </c>
      <c r="GR1002" s="668" t="e">
        <f>SUMIF(DS998:GK998,GR998,DS1002:GK1002)</f>
        <v>#N/A</v>
      </c>
      <c r="GS1002" s="668" t="e">
        <f>SUMIF(DS998:GK998,GS998,DS1002:GK1002)</f>
        <v>#N/A</v>
      </c>
      <c r="GT1002" s="668" t="e">
        <f>SUMIF(DS998:GK998,GT998,DS1002:GK1002)</f>
        <v>#N/A</v>
      </c>
      <c r="GU1002" s="668" t="e">
        <f>SUMIF(DS998:GK998,GU998,DS1002:GK1002)</f>
        <v>#N/A</v>
      </c>
      <c r="GV1002" s="668" t="e">
        <f>SUMIF(DS998:GK998,GV998,DS1002:GK1002)</f>
        <v>#N/A</v>
      </c>
      <c r="GW1002" s="668" t="e">
        <f>SUMIF(DS998:GK998,GW998,DS1002:GK1002)</f>
        <v>#N/A</v>
      </c>
      <c r="GX1002" s="668" t="e">
        <f>SUMIF(DS998:GK998,GX998,DS1002:GK1002)</f>
        <v>#N/A</v>
      </c>
      <c r="GY1002" s="668" t="e">
        <f>SUMIF(DS998:GK998,GY998,DS1002:GK1002)</f>
        <v>#N/A</v>
      </c>
      <c r="GZ1002" s="646" t="e">
        <f>SUM(GO1002:GY1002)=(#REF!-SUM(#REF!))</f>
        <v>#REF!</v>
      </c>
    </row>
    <row r="1003" spans="1:234" hidden="1" x14ac:dyDescent="0.25">
      <c r="A1003" s="643" t="s">
        <v>208</v>
      </c>
      <c r="AI1003" s="664">
        <v>2027</v>
      </c>
      <c r="AJ1003" s="664">
        <v>0</v>
      </c>
      <c r="AK1003" s="665">
        <f>IFERROR(#REF!/#REF!,0)</f>
        <v>0</v>
      </c>
      <c r="AL1003" s="665">
        <f>IFERROR(#REF!/#REF!,0)</f>
        <v>0</v>
      </c>
      <c r="AM1003" s="665">
        <f>IFERROR(#REF!/#REF!,0)</f>
        <v>0</v>
      </c>
      <c r="AN1003" s="669">
        <f>IFERROR(#REF!/#REF!,0)</f>
        <v>0</v>
      </c>
      <c r="AO1003" s="669">
        <f>IFERROR(#REF!/#REF!,0)</f>
        <v>0</v>
      </c>
      <c r="AP1003" s="669">
        <f>IFERROR(#REF!/#REF!,0)</f>
        <v>0</v>
      </c>
      <c r="AQ1003" s="669">
        <f>IFERROR(#REF!/#REF!,0)</f>
        <v>0</v>
      </c>
      <c r="AR1003" s="669">
        <f>IFERROR(#REF!/#REF!,0)</f>
        <v>0</v>
      </c>
      <c r="AS1003" s="669">
        <f>IFERROR(#REF!/#REF!,0)</f>
        <v>0</v>
      </c>
      <c r="AT1003" s="669">
        <f>IFERROR(#REF!/#REF!,0)</f>
        <v>0</v>
      </c>
      <c r="AU1003" s="666"/>
      <c r="AW1003" s="749">
        <v>2027</v>
      </c>
      <c r="AX1003" s="665" t="e">
        <f>#REF!</f>
        <v>#REF!</v>
      </c>
      <c r="AY1003" s="665" t="e">
        <f>INDEX(AX993:BE994,MATCH(AW1003,AV993:AV994,0),MATCH(AY997,AX991:BE991,0))*(INDEX(AK999:AT1006,MATCH(AY997,AI999:AI1006,0),MATCH(AY998,AK998:AT998,0)))</f>
        <v>#N/A</v>
      </c>
      <c r="AZ1003" s="665" t="e">
        <f>INDEX(AX993:BE994,MATCH(AW1003,AV993:AV994,0),MATCH(AZ997,AX991:BE991,0))*(INDEX(AK999:AT1006,MATCH(AZ997,AI999:AI1006,0),MATCH(AZ998,AK998:AT998,0)))</f>
        <v>#N/A</v>
      </c>
      <c r="BA1003" s="665" t="e">
        <f>INDEX(AX993:BE994,MATCH(AW1003,AV993:AV994,0),MATCH(BA997,AX991:BE991,0))*(INDEX(AK999:AT1006,MATCH(BA997,AI999:AI1006,0),MATCH(BA998,AK998:AT998,0)))</f>
        <v>#N/A</v>
      </c>
      <c r="BB1003" s="665" t="e">
        <f>INDEX(AX993:BE994,MATCH(AW1003,AV993:AV994,0),MATCH(BB997,AX991:BE991,0))*(INDEX(AK999:AT1006,MATCH(BB997,AI999:AI1006,0),MATCH(BB998,AK998:AT998,0)))</f>
        <v>#N/A</v>
      </c>
      <c r="BC1003" s="665" t="e">
        <f>INDEX(AX993:BE994,MATCH(AW1003,AV993:AV994,0),MATCH(BC997,AX991:BE991,0))*(INDEX(AK999:AT1006,MATCH(BC997,AI999:AI1006,0),MATCH(BC998,AK998:AT998,0)))</f>
        <v>#N/A</v>
      </c>
      <c r="BD1003" s="665" t="e">
        <f>INDEX(AX993:BE994,MATCH(AW1003,AV993:AV994,0),MATCH(BD997,AX991:BE991,0))*(INDEX(AK999:AT1006,MATCH(BD997,AI999:AI1006,0),MATCH(BD998,AK998:AT998,0)))</f>
        <v>#N/A</v>
      </c>
      <c r="BE1003" s="665" t="e">
        <f>INDEX(AX993:BE994,MATCH(AW1003,AV993:AV994,0),MATCH(BE997,AX991:BE991,0))*(INDEX(AK999:AT1006,MATCH(BE997,AI999:AI1006,0),MATCH(BE998,AK998:AT998,0)))</f>
        <v>#N/A</v>
      </c>
      <c r="BF1003" s="665" t="e">
        <f>INDEX(AX993:BE994,MATCH(AW1003,AV993:AV994,0),MATCH(BF997,AX991:BE991,0))*(INDEX(AK999:AT1006,MATCH(BF997,AI999:AI1006,0),MATCH(BF998,AK998:AT998,0)))</f>
        <v>#N/A</v>
      </c>
      <c r="BG1003" s="665" t="e">
        <f>INDEX(AX993:BE994,MATCH(AW1003,AV993:AV994,0),MATCH(BG997,AX991:BE991,0))*(INDEX(AK999:AT1006,MATCH(BG997,AI999:AI1006,0),MATCH(BG998,AK998:AT998,0)))</f>
        <v>#N/A</v>
      </c>
      <c r="BH1003" s="665" t="e">
        <f>INDEX(AX993:BE994,MATCH(AW1003,AV993:AV994,0),MATCH(BH997,AX991:BE991,0))*(INDEX(AK999:AT1006,MATCH(BH997,AI999:AI1006,0),MATCH(BH998,AK998:AT998,0)))</f>
        <v>#N/A</v>
      </c>
      <c r="BI1003" s="665" t="e">
        <f>INDEX(AX993:BE994,MATCH(AW1003,AV993:AV994,0),MATCH(BI997,AX991:BE991,0))*(INDEX(AK999:AT1006,MATCH(BI997,AI999:AI1006,0),MATCH(BI998,AK998:AT998,0)))</f>
        <v>#N/A</v>
      </c>
      <c r="BJ1003" s="665" t="e">
        <f>INDEX(AX993:BE994,MATCH(AW1003,AV993:AV994,0),MATCH(BJ997,AX991:BE991,0))*(INDEX(AK999:AT1006,MATCH(BJ997,AI999:AI1006,0),MATCH(BJ998,AK998:AT998,0)))</f>
        <v>#N/A</v>
      </c>
      <c r="BK1003" s="665" t="e">
        <f>INDEX(AX993:BE994,MATCH(AW1003,AV993:AV994,0),MATCH(BK997,AX991:BE991,0))*(INDEX(AK999:AT1006,MATCH(BK997,AI999:AI1006,0),MATCH(BK998,AK998:AT998,0)))</f>
        <v>#N/A</v>
      </c>
      <c r="BL1003" s="665" t="e">
        <f>INDEX(AX993:BE994,MATCH(AW1003,AV993:AV994,0),MATCH(BL997,AX991:BE991,0))*(INDEX(AK999:AT1006,MATCH(BL997,AI999:AI1006,0),MATCH(BL998,AK998:AT998,0)))</f>
        <v>#N/A</v>
      </c>
      <c r="BM1003" s="665" t="e">
        <f>INDEX(AX993:BE994,MATCH(AW1003,AV993:AV994,0),MATCH(BM997,AX991:BE991,0))*(INDEX(AK999:AT1006,MATCH(BM997,AI999:AI1006,0),MATCH(BM998,AK998:AT998,0)))</f>
        <v>#N/A</v>
      </c>
      <c r="BN1003" s="665" t="e">
        <f>INDEX(AX993:BE994,MATCH(AW1003,AV993:AV994,0),MATCH(BN997,AX991:BE991,0))*(INDEX(AK999:AT1006,MATCH(BN997,AI999:AI1006,0),MATCH(BN998,AK998:AT998,0)))</f>
        <v>#N/A</v>
      </c>
      <c r="BO1003" s="665" t="e">
        <f>INDEX(AX993:BE994,MATCH(AW1003,AV993:AV994,0),MATCH(BO997,AX991:BE991,0))*(INDEX(AK999:AT1006,MATCH(BO997,AI999:AI1006,0),MATCH(BO998,AK998:AT998,0)))</f>
        <v>#N/A</v>
      </c>
      <c r="BP1003" s="665" t="e">
        <f>INDEX(AX993:BE994,MATCH(AW1003,AV993:AV994,0),MATCH(BP997,AX991:BE991,0))*(INDEX(AK999:AT1006,MATCH(BP997,AI999:AI1006,0),MATCH(BP998,AK998:AT998,0)))</f>
        <v>#N/A</v>
      </c>
      <c r="BQ1003" s="665" t="e">
        <f>INDEX(AX993:BE994,MATCH(AW1003,AV993:AV994,0),MATCH(BQ997,AX991:BE991,0))*(INDEX(AK999:AT1006,MATCH(BQ997,AI999:AI1006,0),MATCH(BQ998,AK998:AT998,0)))</f>
        <v>#N/A</v>
      </c>
      <c r="BR1003" s="665" t="e">
        <f>INDEX(AX993:BE994,MATCH(AW1003,AV993:AV994,0),MATCH(BR997,AX991:BE991,0))*(INDEX(AK999:AT1006,MATCH(BR997,AI999:AI1006,0),MATCH(BR998,AK998:AT998,0)))</f>
        <v>#N/A</v>
      </c>
      <c r="BS1003" s="665" t="e">
        <f>INDEX(AX993:BE994,MATCH(AW1003,AV993:AV994,0),MATCH(BS997,AX991:BE991,0))*(INDEX(AK999:AT1006,MATCH(BS997,AI999:AI1006,0),MATCH(BS998,AK998:AT998,0)))</f>
        <v>#N/A</v>
      </c>
      <c r="BT1003" s="665" t="e">
        <f>INDEX(AX993:BE994,MATCH(AW1003,AV993:AV994,0),MATCH(BT997,AX991:BE991,0))*(INDEX(AK999:AT1006,MATCH(BT997,AI999:AI1006,0),MATCH(BT998,AK998:AT998,0)))</f>
        <v>#N/A</v>
      </c>
      <c r="BU1003" s="665" t="e">
        <f>INDEX(AX993:BE994,MATCH(AW1003,AV993:AV994,0),MATCH(BU997,AX991:BE991,0))*(INDEX(AK999:AT1006,MATCH(BU997,AI999:AI1006,0),MATCH(BU998,AK998:AT998,0)))</f>
        <v>#N/A</v>
      </c>
      <c r="BV1003" s="665" t="e">
        <f>INDEX(AX993:BE994,MATCH(AW1003,AV993:AV994,0),MATCH(BV997,AX991:BE991,0))*(INDEX(AK999:AT1006,MATCH(BV997,AI999:AI1006,0),MATCH(BV998,AK998:AT998,0)))</f>
        <v>#N/A</v>
      </c>
      <c r="BW1003" s="665" t="e">
        <f>INDEX(AX993:BE994,MATCH(AW1003,AV993:AV994,0),MATCH(BW997,AX991:BE991,0))*(INDEX(AK999:AT1006,MATCH(BW997,AI999:AI1006,0),MATCH(BW998,AK998:AT998,0)))</f>
        <v>#N/A</v>
      </c>
      <c r="BX1003" s="665" t="e">
        <f>INDEX(AX993:BE994,MATCH(AW1003,AV993:AV994,0),MATCH(BX997,AX991:BE991,0))*(INDEX(AK999:AT1006,MATCH(BX997,AI999:AI1006,0),MATCH(BX998,AK998:AT998,0)))</f>
        <v>#N/A</v>
      </c>
      <c r="BY1003" s="665" t="e">
        <f>INDEX(AX993:BE994,MATCH(AW1003,AV993:AV994,0),MATCH(BY997,AX991:BE991,0))*(INDEX(AK999:AT1006,MATCH(BY997,AI999:AI1006,0),MATCH(BY998,AK998:AT998,0)))</f>
        <v>#N/A</v>
      </c>
      <c r="BZ1003" s="665" t="e">
        <f>INDEX(AX993:BE994,MATCH(AW1003,AV993:AV994,0),MATCH(BZ997,AX991:BE991,0))*(INDEX(AK999:AT1006,MATCH(BZ997,AI999:AI1006,0),MATCH(BZ998,AK998:AT998,0)))</f>
        <v>#N/A</v>
      </c>
      <c r="CA1003" s="665" t="e">
        <f>INDEX(AX993:BE994,MATCH(AW1003,AV993:AV994,0),MATCH(CA997,AX991:BE991,0))*(INDEX(AK999:AT1006,MATCH(CA997,AI999:AI1006,0),MATCH(CA998,AK998:AT998,0)))</f>
        <v>#N/A</v>
      </c>
      <c r="CB1003" s="665" t="e">
        <f>INDEX(AX993:BE994,MATCH(AW1003,AV993:AV994,0),MATCH(CB997,AX991:BE991,0))*(INDEX(AK999:AT1006,MATCH(CB997,AI999:AI1006,0),MATCH(CB998,AK998:AT998,0)))</f>
        <v>#N/A</v>
      </c>
      <c r="CC1003" s="665" t="e">
        <f>INDEX(AX993:BE994,MATCH(AW1003,AV993:AV994,0),MATCH(CC997,AX991:BE991,0))*(INDEX(AK999:AT1006,MATCH(CC997,AI999:AI1006,0),MATCH(CC998,AK998:AT998,0)))</f>
        <v>#N/A</v>
      </c>
      <c r="CD1003" s="665" t="e">
        <f>INDEX(AX993:BE994,MATCH(AW1003,AV993:AV994,0),MATCH(CD997,AX991:BE991,0))*(INDEX(AK999:AT1006,MATCH(CD997,AI999:AI1006,0),MATCH(CD998,AK998:AT998,0)))</f>
        <v>#N/A</v>
      </c>
      <c r="CE1003" s="665" t="e">
        <f>INDEX(AX993:BE994,MATCH(AW1003,AV993:AV994,0),MATCH(CE997,AX991:BE991,0))*(INDEX(AK999:AT1006,MATCH(CE997,AI999:AI1006,0),MATCH(CE998,AK998:AT998,0)))</f>
        <v>#N/A</v>
      </c>
      <c r="CF1003" s="665" t="e">
        <f>INDEX(AX993:BE994,MATCH(AW1003,AV993:AV994,0),MATCH(CF997,AX991:BE991,0))*(INDEX(AK999:AT1006,MATCH(CF997,AI999:AI1006,0),MATCH(CF998,AK998:AT998,0)))</f>
        <v>#N/A</v>
      </c>
      <c r="CG1003" s="665" t="e">
        <f>INDEX(AX993:BE994,MATCH(AW1003,AV993:AV994,0),MATCH(CG997,AX991:BE991,0))*(INDEX(AK999:AT1006,MATCH(CG997,AI999:AI1006,0),MATCH(CG998,AK998:AT998,0)))</f>
        <v>#N/A</v>
      </c>
      <c r="CH1003" s="665" t="e">
        <f>INDEX(AX993:BE994,MATCH(AW1003,AV993:AV994,0),MATCH(CH997,AX991:BE991,0))*(INDEX(AK999:AT1006,MATCH(CH997,AI999:AI1006,0),MATCH(CH998,AK998:AT998,0)))</f>
        <v>#N/A</v>
      </c>
      <c r="CI1003" s="665" t="e">
        <f>INDEX(AX993:BE994,MATCH(AW1003,AV993:AV994,0),MATCH(CI997,AX991:BE991,0))*(INDEX(AK999:AT1006,MATCH(CI997,AI999:AI1006,0),MATCH(CI998,AK998:AT998,0)))</f>
        <v>#N/A</v>
      </c>
      <c r="CJ1003" s="665" t="e">
        <f>INDEX(AX993:BE994,MATCH(AW1003,AV993:AV994,0),MATCH(CJ997,AX991:BE991,0))*(INDEX(AK999:AT1006,MATCH(CJ997,AI999:AI1006,0),MATCH(CJ998,AK998:AT998,0)))</f>
        <v>#N/A</v>
      </c>
      <c r="CK1003" s="665" t="e">
        <f>INDEX(AX993:BE994,MATCH(AW1003,AV993:AV994,0),MATCH(CK997,AX991:BE991,0))*(INDEX(AK999:AT1006,MATCH(CK997,AI999:AI1006,0),MATCH(CK998,AK998:AT998,0)))</f>
        <v>#N/A</v>
      </c>
      <c r="CL1003" s="665" t="e">
        <f>INDEX(AX993:BE994,MATCH(AW1003,AV993:AV994,0),MATCH(CL997,AX991:BE991,0))*(INDEX(AK999:AT1006,MATCH(CL997,AI999:AI1006,0),MATCH(CL998,AK998:AT998,0)))</f>
        <v>#N/A</v>
      </c>
      <c r="CM1003" s="665" t="e">
        <f>INDEX(AX993:BE994,MATCH(AW1003,AV993:AV994,0),MATCH(CM997,AX991:BE991,0))*(INDEX(AK999:AT1006,MATCH(CM997,AI999:AI1006,0),MATCH(CM998,AK998:AT998,0)))</f>
        <v>#N/A</v>
      </c>
      <c r="CN1003" s="665" t="e">
        <f>INDEX(AX993:BE994,MATCH(AW1003,AV993:AV994,0),MATCH(CN997,AX991:BE991,0))*(INDEX(AK999:AT1006,MATCH(CN997,AI999:AI1006,0),MATCH(CN998,AK998:AT998,0)))</f>
        <v>#N/A</v>
      </c>
      <c r="CO1003" s="665" t="e">
        <f>INDEX(AX993:BE994,MATCH(AW1003,AV993:AV994,0),MATCH(CO997,AX991:BE991,0))*(INDEX(AK999:AT1006,MATCH(CO997,AI999:AI1006,0),MATCH(CO998,AK998:AT998,0)))</f>
        <v>#N/A</v>
      </c>
      <c r="CP1003" s="665" t="e">
        <f>INDEX(AX993:BE994,MATCH(AW1003,AV993:AV994,0),MATCH(CP997,AX991:BE991,0))*(INDEX(AK999:AT1006,MATCH(CP997,AI999:AI1006,0),MATCH(CP998,AK998:AT998,0)))</f>
        <v>#N/A</v>
      </c>
      <c r="CQ1003" s="665" t="e">
        <f>INDEX(AX993:BE994,MATCH(AW1003,AV993:AV994,0),MATCH(CQ997,AX991:BE991,0))*(INDEX(AK999:AT1006,MATCH(CQ997,AI999:AI1006,0),MATCH(CQ998,AK998:AT998,0)))</f>
        <v>#N/A</v>
      </c>
      <c r="CR1003" s="665" t="e">
        <f>INDEX(AX993:BE994,MATCH(AW1003,AV993:AV994,0),MATCH(CR997,AX991:BE991,0))*(INDEX(AK999:AT1006,MATCH(CR997,AI999:AI1006,0),MATCH(CR998,AK998:AT998,0)))</f>
        <v>#N/A</v>
      </c>
      <c r="CS1003" s="665" t="e">
        <f>INDEX(AX993:BE994,MATCH(AW1003,AV993:AV994,0),MATCH(CS997,AX991:BE991,0))*(INDEX(AK999:AT1006,MATCH(CS997,AI999:AI1006,0),MATCH(CS998,AK998:AT998,0)))</f>
        <v>#N/A</v>
      </c>
      <c r="CT1003" s="665" t="e">
        <f>INDEX(AX993:BE994,MATCH(AW1003,AV993:AV994,0),MATCH(CT997,AX991:BE991,0))*(INDEX(AK999:AT1006,MATCH(CT997,AI999:AI1006,0),MATCH(CT998,AK998:AT998,0)))</f>
        <v>#N/A</v>
      </c>
      <c r="CU1003" s="665" t="e">
        <f>INDEX(AX993:BE994,MATCH(AW1003,AV993:AV994,0),MATCH(CU997,AX991:BE991,0))*(INDEX(AK999:AT1006,MATCH(CU997,AI999:AI1006,0),MATCH(CU998,AK998:AT998,0)))</f>
        <v>#N/A</v>
      </c>
      <c r="CV1003" s="665" t="e">
        <f>INDEX(AX993:BE994,MATCH(AW1003,AV993:AV994,0),MATCH(CV997,AX991:BE991,0))*(INDEX(AK999:AT1006,MATCH(CV997,AI999:AI1006,0),MATCH(CV998,AK998:AT998,0)))</f>
        <v>#N/A</v>
      </c>
      <c r="CW1003" s="665" t="e">
        <f>INDEX(AX993:BE994,MATCH(AW1003,AV993:AV994,0),MATCH(CW997,AX991:BE991,0))*(INDEX(AK999:AT1006,MATCH(CW997,AI999:AI1006,0),MATCH(CW998,AK998:AT998,0)))</f>
        <v>#N/A</v>
      </c>
      <c r="CX1003" s="665" t="e">
        <f>INDEX(AX993:BE994,MATCH(AW1003,AV993:AV994,0),MATCH(CX997,AX991:BE991,0))*(INDEX(AK999:AT1006,MATCH(CX997,AI999:AI1006,0),MATCH(CX998,AK998:AT998,0)))</f>
        <v>#N/A</v>
      </c>
      <c r="CY1003" s="665" t="e">
        <f>INDEX(AX993:BE994,MATCH(AW1003,AV993:AV994,0),MATCH(CY997,AX991:BE991,0))*(INDEX(AK999:AT1006,MATCH(CY997,AI999:AI1006,0),MATCH(CY998,AK998:AT998,0)))</f>
        <v>#N/A</v>
      </c>
      <c r="CZ1003" s="665" t="e">
        <f>INDEX(AX993:BE994,MATCH(AW1003,AV993:AV994,0),MATCH(CZ997,AX991:BE991,0))*(INDEX(AK999:AT1006,MATCH(CZ997,AI999:AI1006,0),MATCH(CZ998,AK998:AT998,0)))</f>
        <v>#N/A</v>
      </c>
      <c r="DA1003" s="665" t="e">
        <f>INDEX(AX993:BE994,MATCH(AW1003,AV993:AV994,0),MATCH(DA997,AX991:BE991,0))*(INDEX(AK999:AT1006,MATCH(DA997,AI999:AI1006,0),MATCH(DA998,AK998:AT998,0)))</f>
        <v>#N/A</v>
      </c>
      <c r="DB1003" s="665" t="e">
        <f>INDEX(AX993:BE994,MATCH(AW1003,AV993:AV994,0),MATCH(DB997,AX991:BE991,0))*(INDEX(AK999:AT1006,MATCH(DB997,AI999:AI1006,0),MATCH(DB998,AK998:AT998,0)))</f>
        <v>#N/A</v>
      </c>
      <c r="DC1003" s="665" t="e">
        <f>INDEX(AX993:BE994,MATCH(AW1003,AV993:AV994,0),MATCH(DC997,AX991:BE991,0))*(INDEX(AK999:AT1006,MATCH(DC997,AI999:AI1006,0),MATCH(DC998,AK998:AT998,0)))</f>
        <v>#N/A</v>
      </c>
      <c r="DD1003" s="665" t="e">
        <f>INDEX(AX993:BE994,MATCH(AW1003,AV993:AV994,0),MATCH(DD997,AX991:BE991,0))*(INDEX(AK999:AT1006,MATCH(DD997,AI999:AI1006,0),MATCH(DD998,AK998:AT998,0)))</f>
        <v>#N/A</v>
      </c>
      <c r="DE1003" s="665" t="e">
        <f>INDEX(AX993:BE994,MATCH(AW1003,AV993:AV994,0),MATCH(DE997,AX991:BE991,0))*(INDEX(AK999:AT1006,MATCH(DE997,AI999:AI1006,0),MATCH(DE998,AK998:AT998,0)))</f>
        <v>#N/A</v>
      </c>
      <c r="DF1003" s="665" t="e">
        <f>INDEX(AX993:BE994,MATCH(AW1003,AV993:AV994,0),MATCH(DF997,AX991:BE991,0))*(INDEX(AK999:AT1006,MATCH(DF997,AI999:AI1006,0),MATCH(DF998,AK998:AT998,0)))</f>
        <v>#N/A</v>
      </c>
      <c r="DG1003" s="665" t="e">
        <f>INDEX(AX993:BE994,MATCH(AW1003,AV993:AV994,0),MATCH(DG997,AX991:BE991,0))*(INDEX(AK999:AT1006,MATCH(DG997,AI999:AI1006,0),MATCH(DG998,AK998:AT998,0)))</f>
        <v>#N/A</v>
      </c>
      <c r="DH1003" s="665" t="e">
        <f>INDEX(AX993:BE994,MATCH(AW1003,AV993:AV994,0),MATCH(DH997,AX991:BE991,0))*(INDEX(AK999:AT1006,MATCH(DH997,AI999:AI1006,0),MATCH(DH998,AK998:AT998,0)))</f>
        <v>#N/A</v>
      </c>
      <c r="DI1003" s="665" t="e">
        <f>INDEX(AX993:BE994,MATCH(AW1003,AV993:AV994,0),MATCH(DI997,AX991:BE991,0))*(INDEX(AK999:AT1006,MATCH(DI997,AI999:AI1006,0),MATCH(DI998,AK998:AT998,0)))</f>
        <v>#N/A</v>
      </c>
      <c r="DJ1003" s="665" t="e">
        <f>INDEX(AX993:BE994,MATCH(AW1003,AV993:AV994,0),MATCH(DJ997,AX991:BE991,0))*(INDEX(AK999:AT1006,MATCH(DJ997,AI999:AI1006,0),MATCH(DJ998,AK998:AT998,0)))</f>
        <v>#N/A</v>
      </c>
      <c r="DK1003" s="665" t="e">
        <f>INDEX(AX993:BE994,MATCH(AW1003,AV993:AV994,0),MATCH(DK997,AX991:BE991,0))*(INDEX(AK999:AT1006,MATCH(DK997,AI999:AI1006,0),MATCH(DK998,AK998:AT998,0)))</f>
        <v>#N/A</v>
      </c>
      <c r="DL1003" s="665" t="e">
        <f>INDEX(AX993:BE994,MATCH(AW1003,AV993:AV994,0),MATCH(DL997,AX991:BE991,0))*(INDEX(AK999:AT1006,MATCH(DL997,AI999:AI1006,0),MATCH(DL998,AK998:AT998,0)))</f>
        <v>#N/A</v>
      </c>
      <c r="DM1003" s="665" t="e">
        <f>INDEX(AX993:BE994,MATCH(AW1003,AV993:AV994,0),MATCH(DM997,AX991:BE991,0))*(INDEX(AK999:AT1006,MATCH(DM997,AI999:AI1006,0),MATCH(DM998,AK998:AT998,0)))</f>
        <v>#N/A</v>
      </c>
      <c r="DN1003" s="665" t="e">
        <f>INDEX(AX993:BE994,MATCH(AW1003,AV993:AV994,0),MATCH(DN997,AX991:BE991,0))*(INDEX(AK999:AT1006,MATCH(DN997,AI999:AI1006,0),MATCH(DN998,AK998:AT998,0)))</f>
        <v>#N/A</v>
      </c>
      <c r="DO1003" s="665" t="e">
        <f>INDEX(AX993:BE994,MATCH(AW1003,AV993:AV994,0),MATCH(DO997,AX991:BE991,0))*(INDEX(AK999:AT1006,MATCH(DO997,AI999:AI1006,0),MATCH(DO998,AK998:AT998,0)))</f>
        <v>#N/A</v>
      </c>
      <c r="DP1003" s="665" t="e">
        <f>INDEX(AX993:BE994,MATCH(AW1003,AV993:AV994,0),MATCH(DP997,AX991:BE991,0))*(INDEX(AK999:AT1006,MATCH(DP997,AI999:AI1006,0),MATCH(DP998,AK998:AT998,0)))</f>
        <v>#N/A</v>
      </c>
      <c r="DQ1003" s="643" t="e">
        <f>SUM(AX1003:DP1003)=#REF!</f>
        <v>#REF!</v>
      </c>
      <c r="DR1003" s="749">
        <v>2027</v>
      </c>
      <c r="DS1003" s="665" t="e">
        <f>IF(DR1003&gt;DS997,AX1002-AX1003,0)</f>
        <v>#REF!</v>
      </c>
      <c r="DT1003" s="665" t="e">
        <f>IF(DR1003&gt;DT997,AY1002-AY1003,0)</f>
        <v>#N/A</v>
      </c>
      <c r="DU1003" s="665" t="e">
        <f>IF(DR1003&gt;DU997,AZ1002-AZ1003,0)</f>
        <v>#N/A</v>
      </c>
      <c r="DV1003" s="665" t="e">
        <f>IF(DR1003&gt;DV997,BA1002-BA1003,0)</f>
        <v>#N/A</v>
      </c>
      <c r="DW1003" s="665" t="e">
        <f>IF(DR1003&gt;DW997,BB1002-BB1003,0)</f>
        <v>#N/A</v>
      </c>
      <c r="DX1003" s="665" t="e">
        <f>IF(DR1003&gt;DX997,BC1002-BC1003,0)</f>
        <v>#N/A</v>
      </c>
      <c r="DY1003" s="665" t="e">
        <f>IF(DR1003&gt;DY997,BD1002-BD1003,0)</f>
        <v>#N/A</v>
      </c>
      <c r="DZ1003" s="665" t="e">
        <f>IF(DR1003&gt;DZ997,BE1002-BE1003,0)</f>
        <v>#N/A</v>
      </c>
      <c r="EA1003" s="665" t="e">
        <f>IF(DR1003&gt;EA997,BF1002-BF1003,0)</f>
        <v>#N/A</v>
      </c>
      <c r="EB1003" s="665" t="e">
        <f>IF(DR1003&gt;EB997,BG1002-BG1003,0)</f>
        <v>#N/A</v>
      </c>
      <c r="EC1003" s="665" t="e">
        <f>IF(DR1003&gt;EC997,BH1002-BH1003,0)</f>
        <v>#N/A</v>
      </c>
      <c r="ED1003" s="665" t="e">
        <f>IF(DR1003&gt;ED997,BI1002-BI1003,0)</f>
        <v>#N/A</v>
      </c>
      <c r="EE1003" s="665" t="e">
        <f>IF(DR1003&gt;EE997,BJ1002-BJ1003,0)</f>
        <v>#N/A</v>
      </c>
      <c r="EF1003" s="665" t="e">
        <f>IF(DR1003&gt;EF997,BK1002-BK1003,0)</f>
        <v>#N/A</v>
      </c>
      <c r="EG1003" s="665" t="e">
        <f>IF(DR1003&gt;EG997,BL1002-BL1003,0)</f>
        <v>#N/A</v>
      </c>
      <c r="EH1003" s="665" t="e">
        <f>IF(DR1003&gt;EH997,BM1002-BM1003,0)</f>
        <v>#N/A</v>
      </c>
      <c r="EI1003" s="665" t="e">
        <f>IF(DR1003&gt;EI997,BN1002-BN1003,0)</f>
        <v>#N/A</v>
      </c>
      <c r="EJ1003" s="665" t="e">
        <f>IF(DR1003&gt;EJ997,BO1002-BO1003,0)</f>
        <v>#N/A</v>
      </c>
      <c r="EK1003" s="665" t="e">
        <f>IF(DR1003&gt;EK997,BP1002-BP1003,0)</f>
        <v>#N/A</v>
      </c>
      <c r="EL1003" s="665" t="e">
        <f>IF(DR1003&gt;EL997,BQ1002-BQ1003,0)</f>
        <v>#N/A</v>
      </c>
      <c r="EM1003" s="665" t="e">
        <f>IF(DR1003&gt;EM997,BR1002-BR1003,0)</f>
        <v>#N/A</v>
      </c>
      <c r="EN1003" s="665" t="e">
        <f>IF(DR1003&gt;EN997,BS1002-BS1003,0)</f>
        <v>#N/A</v>
      </c>
      <c r="EO1003" s="665" t="e">
        <f>IF(DR1003&gt;EO997,BT1002-BT1003,0)</f>
        <v>#N/A</v>
      </c>
      <c r="EP1003" s="665" t="e">
        <f>IF(DR1003&gt;EP997,BU1002-BU1003,0)</f>
        <v>#N/A</v>
      </c>
      <c r="EQ1003" s="665" t="e">
        <f>IF(DR1003&gt;EQ997,BV1002-BV1003,0)</f>
        <v>#N/A</v>
      </c>
      <c r="ER1003" s="665" t="e">
        <f>IF(DR1003&gt;ER997,BW1002-BW1003,0)</f>
        <v>#N/A</v>
      </c>
      <c r="ES1003" s="665" t="e">
        <f>IF(DR1003&gt;ES997,BX1002-BX1003,0)</f>
        <v>#N/A</v>
      </c>
      <c r="ET1003" s="665" t="e">
        <f>IF(DR1003&gt;ET997,BY1002-BY1003,0)</f>
        <v>#N/A</v>
      </c>
      <c r="EU1003" s="665" t="e">
        <f>IF(DR1003&gt;EU997,BZ1002-BZ1003,0)</f>
        <v>#N/A</v>
      </c>
      <c r="EV1003" s="665" t="e">
        <f>IF(DR1003&gt;EV997,CA1002-CA1003,0)</f>
        <v>#N/A</v>
      </c>
      <c r="EW1003" s="665" t="e">
        <f>IF(DR1003&gt;EW997,CB1002-CB1003,0)</f>
        <v>#N/A</v>
      </c>
      <c r="EX1003" s="665">
        <f>IF(DR1003&gt;EX997,CC1002-CC1003,0)</f>
        <v>0</v>
      </c>
      <c r="EY1003" s="665">
        <f>IF(DR1003&gt;EY997,CD1002-CD1003,0)</f>
        <v>0</v>
      </c>
      <c r="EZ1003" s="665">
        <f>IF(DR1003&gt;EZ997,CE1002-CE1003,0)</f>
        <v>0</v>
      </c>
      <c r="FA1003" s="665">
        <f>IF(DR1003&gt;FA997,CF1002-CF1003,0)</f>
        <v>0</v>
      </c>
      <c r="FB1003" s="665">
        <f>IF(DR1003&gt;FB997,CG1002-CG1003,0)</f>
        <v>0</v>
      </c>
      <c r="FC1003" s="665">
        <f>IF(DR1003&gt;FC997,CH1002-CH1003,0)</f>
        <v>0</v>
      </c>
      <c r="FD1003" s="665">
        <f>IF(DR1003&gt;FD997,CI1002-CI1003,0)</f>
        <v>0</v>
      </c>
      <c r="FE1003" s="665">
        <f>IF(DR1003&gt;FE997,CJ1002-CJ1003,0)</f>
        <v>0</v>
      </c>
      <c r="FF1003" s="665">
        <f>IF(DR1003&gt;FF997,CK1002-CK1003,0)</f>
        <v>0</v>
      </c>
      <c r="FG1003" s="665">
        <f>IF(DR1003&gt;FG997,CL1002-CL1003,0)</f>
        <v>0</v>
      </c>
      <c r="FH1003" s="665">
        <f>IF(DR1003&gt;FH997,CM1002-CM1003,0)</f>
        <v>0</v>
      </c>
      <c r="FI1003" s="665">
        <f>IF(DR1003&gt;FI997,CN1002-CN1003,0)</f>
        <v>0</v>
      </c>
      <c r="FJ1003" s="665">
        <f>IF(DR1003&gt;FJ997,CO1002-CO1003,0)</f>
        <v>0</v>
      </c>
      <c r="FK1003" s="665">
        <f>IF(DR1003&gt;FK997,CP1002-CP1003,0)</f>
        <v>0</v>
      </c>
      <c r="FL1003" s="665">
        <f>IF(DR1003&gt;FL997,CQ1002-CQ1003,0)</f>
        <v>0</v>
      </c>
      <c r="FM1003" s="665">
        <f>IF(DR1003&gt;FM997,CR1002-CR1003,0)</f>
        <v>0</v>
      </c>
      <c r="FN1003" s="665">
        <f>IF(DR1003&gt;FN997,CS1002-CS1003,0)</f>
        <v>0</v>
      </c>
      <c r="FO1003" s="665">
        <f>IF(DR1003&gt;FO997,CT1002-CT1003,0)</f>
        <v>0</v>
      </c>
      <c r="FP1003" s="665">
        <f>IF(DR1003&gt;FP997,CU1002-CU1003,0)</f>
        <v>0</v>
      </c>
      <c r="FQ1003" s="665">
        <f>IF(DR1003&gt;FQ997,CV1002-CV1003,0)</f>
        <v>0</v>
      </c>
      <c r="FR1003" s="665">
        <f>IF(DR1003&gt;FR997,CW1002-CW1003,0)</f>
        <v>0</v>
      </c>
      <c r="FS1003" s="665">
        <f>IF(DR1003&gt;FS997,CX1002-CX1003,0)</f>
        <v>0</v>
      </c>
      <c r="FT1003" s="665">
        <f>IF(DR1003&gt;FT997,CY1002-CY1003,0)</f>
        <v>0</v>
      </c>
      <c r="FU1003" s="665">
        <f>IF(DR1003&gt;FU997,CZ1002-CZ1003,0)</f>
        <v>0</v>
      </c>
      <c r="FV1003" s="665">
        <f>IF(DR1003&gt;FV997,DA1002-DA1003,0)</f>
        <v>0</v>
      </c>
      <c r="FW1003" s="665">
        <f>IF(DR1003&gt;FW997,DB1002-DB1003,0)</f>
        <v>0</v>
      </c>
      <c r="FX1003" s="665">
        <f>IF(DR1003&gt;FX997,DC1002-DC1003,0)</f>
        <v>0</v>
      </c>
      <c r="FY1003" s="665">
        <f>IF(DR1003&gt;FY997,DD1002-DD1003,0)</f>
        <v>0</v>
      </c>
      <c r="FZ1003" s="665">
        <f>IF(DR1003&gt;FZ997,DE1002-DE1003,0)</f>
        <v>0</v>
      </c>
      <c r="GA1003" s="665">
        <f>IF(DR1003&gt;GA997,DF1002-DF1003,0)</f>
        <v>0</v>
      </c>
      <c r="GB1003" s="665">
        <f>IF(DR1003&gt;GB997,DG1002-DG1003,0)</f>
        <v>0</v>
      </c>
      <c r="GC1003" s="665">
        <f>IF(DR1003&gt;GC997,DH1002-DH1003,0)</f>
        <v>0</v>
      </c>
      <c r="GD1003" s="665">
        <f>IF(DR1003&gt;GD997,DI1002-DI1003,0)</f>
        <v>0</v>
      </c>
      <c r="GE1003" s="665">
        <f>IF(DR1003&gt;GE997,DJ1002-DJ1003,0)</f>
        <v>0</v>
      </c>
      <c r="GF1003" s="665">
        <f>IF(DR1003&gt;GF997,DK1002-DK1003,0)</f>
        <v>0</v>
      </c>
      <c r="GG1003" s="665">
        <f>IF(DR1003&gt;GG997,DL1002-DL1003,0)</f>
        <v>0</v>
      </c>
      <c r="GH1003" s="665">
        <f>IF(DR1003&gt;GH997,DM1002-DM1003,0)</f>
        <v>0</v>
      </c>
      <c r="GI1003" s="665">
        <f>IF(DR1003&gt;GI997,DN1002-DN1003,0)</f>
        <v>0</v>
      </c>
      <c r="GJ1003" s="665">
        <f>IF(DR1003&gt;GJ997,DO1002-DO1003,0)</f>
        <v>0</v>
      </c>
      <c r="GK1003" s="665">
        <f>IF(DR1003&gt;GK997,DP1002-DP1003,0)</f>
        <v>0</v>
      </c>
      <c r="GL1003" s="665" t="e">
        <f>SUM(DS1003:GK1003)+SUM(#REF!)=#REF!</f>
        <v>#REF!</v>
      </c>
      <c r="GM1003" s="667"/>
      <c r="GN1003" s="749">
        <v>2027</v>
      </c>
      <c r="GO1003" s="664" t="e">
        <f>SUMIF(DS998:GK998,GO998,DS1003:GK1003)</f>
        <v>#REF!</v>
      </c>
      <c r="GP1003" s="668" t="e">
        <f>SUMIF(DS998:GK998,GP998,DS1003:GK1003)</f>
        <v>#N/A</v>
      </c>
      <c r="GQ1003" s="668" t="e">
        <f>SUMIF(DS998:GK998,GQ998,DS1003:GK1003)</f>
        <v>#N/A</v>
      </c>
      <c r="GR1003" s="668" t="e">
        <f>SUMIF(DS998:GK998,GR998,DS1003:GK1003)</f>
        <v>#N/A</v>
      </c>
      <c r="GS1003" s="668" t="e">
        <f>SUMIF(DS998:GK998,GS998,DS1003:GK1003)</f>
        <v>#N/A</v>
      </c>
      <c r="GT1003" s="668" t="e">
        <f>SUMIF(DS998:GK998,GT998,DS1003:GK1003)</f>
        <v>#N/A</v>
      </c>
      <c r="GU1003" s="668" t="e">
        <f>SUMIF(DS998:GK998,GU998,DS1003:GK1003)</f>
        <v>#N/A</v>
      </c>
      <c r="GV1003" s="668" t="e">
        <f>SUMIF(DS998:GK998,GV998,DS1003:GK1003)</f>
        <v>#N/A</v>
      </c>
      <c r="GW1003" s="668" t="e">
        <f>SUMIF(DS998:GK998,GW998,DS1003:GK1003)</f>
        <v>#N/A</v>
      </c>
      <c r="GX1003" s="668" t="e">
        <f>SUMIF(DS998:GK998,GX998,DS1003:GK1003)</f>
        <v>#N/A</v>
      </c>
      <c r="GY1003" s="668" t="e">
        <f>SUMIF(DS998:GK998,GY998,DS1003:GK1003)</f>
        <v>#N/A</v>
      </c>
      <c r="GZ1003" s="646" t="e">
        <f>SUM(GO1003:GY1003)=(#REF!-SUM(#REF!))</f>
        <v>#REF!</v>
      </c>
    </row>
    <row r="1004" spans="1:234" hidden="1" x14ac:dyDescent="0.25">
      <c r="A1004" s="643" t="s">
        <v>208</v>
      </c>
      <c r="AI1004" s="664">
        <v>2028</v>
      </c>
      <c r="AJ1004" s="664">
        <v>0</v>
      </c>
      <c r="AK1004" s="665">
        <f>IFERROR(#REF!/#REF!,0)</f>
        <v>0</v>
      </c>
      <c r="AL1004" s="665">
        <f>IFERROR(#REF!/#REF!,0)</f>
        <v>0</v>
      </c>
      <c r="AM1004" s="665">
        <f>IFERROR(#REF!/#REF!,0)</f>
        <v>0</v>
      </c>
      <c r="AN1004" s="669">
        <f>IFERROR(#REF!/#REF!,0)</f>
        <v>0</v>
      </c>
      <c r="AO1004" s="669">
        <f>IFERROR(#REF!/#REF!,0)</f>
        <v>0</v>
      </c>
      <c r="AP1004" s="669">
        <f>IFERROR(#REF!/#REF!,0)</f>
        <v>0</v>
      </c>
      <c r="AQ1004" s="669">
        <f>IFERROR(#REF!/#REF!,0)</f>
        <v>0</v>
      </c>
      <c r="AR1004" s="669">
        <f>IFERROR(#REF!/#REF!,0)</f>
        <v>0</v>
      </c>
      <c r="AS1004" s="669">
        <f>IFERROR(#REF!/#REF!,0)</f>
        <v>0</v>
      </c>
      <c r="AT1004" s="669">
        <f>IFERROR(#REF!/#REF!,0)</f>
        <v>0</v>
      </c>
      <c r="AU1004" s="666"/>
      <c r="AW1004" s="749">
        <v>2028</v>
      </c>
      <c r="AX1004" s="665" t="e">
        <f>#REF!</f>
        <v>#REF!</v>
      </c>
      <c r="AY1004" s="665" t="e">
        <f>INDEX(AX993:BE994,MATCH(AW1004,AV993:AV994,0),MATCH(AY997,AX991:BE991,0))*(INDEX(AK999:AT1006,MATCH(AY997,AI999:AI1006,0),MATCH(AY998,AK998:AT998,0)))</f>
        <v>#N/A</v>
      </c>
      <c r="AZ1004" s="665" t="e">
        <f>INDEX(AX993:BE994,MATCH(AW1004,AV993:AV994,0),MATCH(AZ997,AX991:BE991,0))*(INDEX(AK999:AT1006,MATCH(AZ997,AI999:AI1006,0),MATCH(AZ998,AK998:AT998,0)))</f>
        <v>#N/A</v>
      </c>
      <c r="BA1004" s="665" t="e">
        <f>INDEX(AX993:BE994,MATCH(AW1004,AV993:AV994,0),MATCH(BA997,AX991:BE991,0))*(INDEX(AK999:AT1006,MATCH(BA997,AI999:AI1006,0),MATCH(BA998,AK998:AT998,0)))</f>
        <v>#N/A</v>
      </c>
      <c r="BB1004" s="665" t="e">
        <f>INDEX(AX993:BE994,MATCH(AW1004,AV993:AV994,0),MATCH(BB997,AX991:BE991,0))*(INDEX(AK999:AT1006,MATCH(BB997,AI999:AI1006,0),MATCH(BB998,AK998:AT998,0)))</f>
        <v>#N/A</v>
      </c>
      <c r="BC1004" s="665" t="e">
        <f>INDEX(AX993:BE994,MATCH(AW1004,AV993:AV994,0),MATCH(BC997,AX991:BE991,0))*(INDEX(AK999:AT1006,MATCH(BC997,AI999:AI1006,0),MATCH(BC998,AK998:AT998,0)))</f>
        <v>#N/A</v>
      </c>
      <c r="BD1004" s="665" t="e">
        <f>INDEX(AX993:BE994,MATCH(AW1004,AV993:AV994,0),MATCH(BD997,AX991:BE991,0))*(INDEX(AK999:AT1006,MATCH(BD997,AI999:AI1006,0),MATCH(BD998,AK998:AT998,0)))</f>
        <v>#N/A</v>
      </c>
      <c r="BE1004" s="665" t="e">
        <f>INDEX(AX993:BE994,MATCH(AW1004,AV993:AV994,0),MATCH(BE997,AX991:BE991,0))*(INDEX(AK999:AT1006,MATCH(BE997,AI999:AI1006,0),MATCH(BE998,AK998:AT998,0)))</f>
        <v>#N/A</v>
      </c>
      <c r="BF1004" s="665" t="e">
        <f>INDEX(AX993:BE994,MATCH(AW1004,AV993:AV994,0),MATCH(BF997,AX991:BE991,0))*(INDEX(AK999:AT1006,MATCH(BF997,AI999:AI1006,0),MATCH(BF998,AK998:AT998,0)))</f>
        <v>#N/A</v>
      </c>
      <c r="BG1004" s="665" t="e">
        <f>INDEX(AX993:BE994,MATCH(AW1004,AV993:AV994,0),MATCH(BG997,AX991:BE991,0))*(INDEX(AK999:AT1006,MATCH(BG997,AI999:AI1006,0),MATCH(BG998,AK998:AT998,0)))</f>
        <v>#N/A</v>
      </c>
      <c r="BH1004" s="665" t="e">
        <f>INDEX(AX993:BE994,MATCH(AW1004,AV993:AV994,0),MATCH(BH997,AX991:BE991,0))*(INDEX(AK999:AT1006,MATCH(BH997,AI999:AI1006,0),MATCH(BH998,AK998:AT998,0)))</f>
        <v>#N/A</v>
      </c>
      <c r="BI1004" s="665" t="e">
        <f>INDEX(AX993:BE994,MATCH(AW1004,AV993:AV994,0),MATCH(BI997,AX991:BE991,0))*(INDEX(AK999:AT1006,MATCH(BI997,AI999:AI1006,0),MATCH(BI998,AK998:AT998,0)))</f>
        <v>#N/A</v>
      </c>
      <c r="BJ1004" s="665" t="e">
        <f>INDEX(AX993:BE994,MATCH(AW1004,AV993:AV994,0),MATCH(BJ997,AX991:BE991,0))*(INDEX(AK999:AT1006,MATCH(BJ997,AI999:AI1006,0),MATCH(BJ998,AK998:AT998,0)))</f>
        <v>#N/A</v>
      </c>
      <c r="BK1004" s="665" t="e">
        <f>INDEX(AX993:BE994,MATCH(AW1004,AV993:AV994,0),MATCH(BK997,AX991:BE991,0))*(INDEX(AK999:AT1006,MATCH(BK997,AI999:AI1006,0),MATCH(BK998,AK998:AT998,0)))</f>
        <v>#N/A</v>
      </c>
      <c r="BL1004" s="665" t="e">
        <f>INDEX(AX993:BE994,MATCH(AW1004,AV993:AV994,0),MATCH(BL997,AX991:BE991,0))*(INDEX(AK999:AT1006,MATCH(BL997,AI999:AI1006,0),MATCH(BL998,AK998:AT998,0)))</f>
        <v>#N/A</v>
      </c>
      <c r="BM1004" s="665" t="e">
        <f>INDEX(AX993:BE994,MATCH(AW1004,AV993:AV994,0),MATCH(BM997,AX991:BE991,0))*(INDEX(AK999:AT1006,MATCH(BM997,AI999:AI1006,0),MATCH(BM998,AK998:AT998,0)))</f>
        <v>#N/A</v>
      </c>
      <c r="BN1004" s="665" t="e">
        <f>INDEX(AX993:BE994,MATCH(AW1004,AV993:AV994,0),MATCH(BN997,AX991:BE991,0))*(INDEX(AK999:AT1006,MATCH(BN997,AI999:AI1006,0),MATCH(BN998,AK998:AT998,0)))</f>
        <v>#N/A</v>
      </c>
      <c r="BO1004" s="665" t="e">
        <f>INDEX(AX993:BE994,MATCH(AW1004,AV993:AV994,0),MATCH(BO997,AX991:BE991,0))*(INDEX(AK999:AT1006,MATCH(BO997,AI999:AI1006,0),MATCH(BO998,AK998:AT998,0)))</f>
        <v>#N/A</v>
      </c>
      <c r="BP1004" s="665" t="e">
        <f>INDEX(AX993:BE994,MATCH(AW1004,AV993:AV994,0),MATCH(BP997,AX991:BE991,0))*(INDEX(AK999:AT1006,MATCH(BP997,AI999:AI1006,0),MATCH(BP998,AK998:AT998,0)))</f>
        <v>#N/A</v>
      </c>
      <c r="BQ1004" s="665" t="e">
        <f>INDEX(AX993:BE994,MATCH(AW1004,AV993:AV994,0),MATCH(BQ997,AX991:BE991,0))*(INDEX(AK999:AT1006,MATCH(BQ997,AI999:AI1006,0),MATCH(BQ998,AK998:AT998,0)))</f>
        <v>#N/A</v>
      </c>
      <c r="BR1004" s="665" t="e">
        <f>INDEX(AX993:BE994,MATCH(AW1004,AV993:AV994,0),MATCH(BR997,AX991:BE991,0))*(INDEX(AK999:AT1006,MATCH(BR997,AI999:AI1006,0),MATCH(BR998,AK998:AT998,0)))</f>
        <v>#N/A</v>
      </c>
      <c r="BS1004" s="665" t="e">
        <f>INDEX(AX993:BE994,MATCH(AW1004,AV993:AV994,0),MATCH(BS997,AX991:BE991,0))*(INDEX(AK999:AT1006,MATCH(BS997,AI999:AI1006,0),MATCH(BS998,AK998:AT998,0)))</f>
        <v>#N/A</v>
      </c>
      <c r="BT1004" s="665" t="e">
        <f>INDEX(AX993:BE994,MATCH(AW1004,AV993:AV994,0),MATCH(BT997,AX991:BE991,0))*(INDEX(AK999:AT1006,MATCH(BT997,AI999:AI1006,0),MATCH(BT998,AK998:AT998,0)))</f>
        <v>#N/A</v>
      </c>
      <c r="BU1004" s="665" t="e">
        <f>INDEX(AX993:BE994,MATCH(AW1004,AV993:AV994,0),MATCH(BU997,AX991:BE991,0))*(INDEX(AK999:AT1006,MATCH(BU997,AI999:AI1006,0),MATCH(BU998,AK998:AT998,0)))</f>
        <v>#N/A</v>
      </c>
      <c r="BV1004" s="665" t="e">
        <f>INDEX(AX993:BE994,MATCH(AW1004,AV993:AV994,0),MATCH(BV997,AX991:BE991,0))*(INDEX(AK999:AT1006,MATCH(BV997,AI999:AI1006,0),MATCH(BV998,AK998:AT998,0)))</f>
        <v>#N/A</v>
      </c>
      <c r="BW1004" s="665" t="e">
        <f>INDEX(AX993:BE994,MATCH(AW1004,AV993:AV994,0),MATCH(BW997,AX991:BE991,0))*(INDEX(AK999:AT1006,MATCH(BW997,AI999:AI1006,0),MATCH(BW998,AK998:AT998,0)))</f>
        <v>#N/A</v>
      </c>
      <c r="BX1004" s="665" t="e">
        <f>INDEX(AX993:BE994,MATCH(AW1004,AV993:AV994,0),MATCH(BX997,AX991:BE991,0))*(INDEX(AK999:AT1006,MATCH(BX997,AI999:AI1006,0),MATCH(BX998,AK998:AT998,0)))</f>
        <v>#N/A</v>
      </c>
      <c r="BY1004" s="665" t="e">
        <f>INDEX(AX993:BE994,MATCH(AW1004,AV993:AV994,0),MATCH(BY997,AX991:BE991,0))*(INDEX(AK999:AT1006,MATCH(BY997,AI999:AI1006,0),MATCH(BY998,AK998:AT998,0)))</f>
        <v>#N/A</v>
      </c>
      <c r="BZ1004" s="665" t="e">
        <f>INDEX(AX993:BE994,MATCH(AW1004,AV993:AV994,0),MATCH(BZ997,AX991:BE991,0))*(INDEX(AK999:AT1006,MATCH(BZ997,AI999:AI1006,0),MATCH(BZ998,AK998:AT998,0)))</f>
        <v>#N/A</v>
      </c>
      <c r="CA1004" s="665" t="e">
        <f>INDEX(AX993:BE994,MATCH(AW1004,AV993:AV994,0),MATCH(CA997,AX991:BE991,0))*(INDEX(AK999:AT1006,MATCH(CA997,AI999:AI1006,0),MATCH(CA998,AK998:AT998,0)))</f>
        <v>#N/A</v>
      </c>
      <c r="CB1004" s="665" t="e">
        <f>INDEX(AX993:BE994,MATCH(AW1004,AV993:AV994,0),MATCH(CB997,AX991:BE991,0))*(INDEX(AK999:AT1006,MATCH(CB997,AI999:AI1006,0),MATCH(CB998,AK998:AT998,0)))</f>
        <v>#N/A</v>
      </c>
      <c r="CC1004" s="665" t="e">
        <f>INDEX(AX993:BE994,MATCH(AW1004,AV993:AV994,0),MATCH(CC997,AX991:BE991,0))*(INDEX(AK999:AT1006,MATCH(CC997,AI999:AI1006,0),MATCH(CC998,AK998:AT998,0)))</f>
        <v>#N/A</v>
      </c>
      <c r="CD1004" s="665" t="e">
        <f>INDEX(AX993:BE994,MATCH(AW1004,AV993:AV994,0),MATCH(CD997,AX991:BE991,0))*(INDEX(AK999:AT1006,MATCH(CD997,AI999:AI1006,0),MATCH(CD998,AK998:AT998,0)))</f>
        <v>#N/A</v>
      </c>
      <c r="CE1004" s="665" t="e">
        <f>INDEX(AX993:BE994,MATCH(AW1004,AV993:AV994,0),MATCH(CE997,AX991:BE991,0))*(INDEX(AK999:AT1006,MATCH(CE997,AI999:AI1006,0),MATCH(CE998,AK998:AT998,0)))</f>
        <v>#N/A</v>
      </c>
      <c r="CF1004" s="665" t="e">
        <f>INDEX(AX993:BE994,MATCH(AW1004,AV993:AV994,0),MATCH(CF997,AX991:BE991,0))*(INDEX(AK999:AT1006,MATCH(CF997,AI999:AI1006,0),MATCH(CF998,AK998:AT998,0)))</f>
        <v>#N/A</v>
      </c>
      <c r="CG1004" s="665" t="e">
        <f>INDEX(AX993:BE994,MATCH(AW1004,AV993:AV994,0),MATCH(CG997,AX991:BE991,0))*(INDEX(AK999:AT1006,MATCH(CG997,AI999:AI1006,0),MATCH(CG998,AK998:AT998,0)))</f>
        <v>#N/A</v>
      </c>
      <c r="CH1004" s="665" t="e">
        <f>INDEX(AX993:BE994,MATCH(AW1004,AV993:AV994,0),MATCH(CH997,AX991:BE991,0))*(INDEX(AK999:AT1006,MATCH(CH997,AI999:AI1006,0),MATCH(CH998,AK998:AT998,0)))</f>
        <v>#N/A</v>
      </c>
      <c r="CI1004" s="665" t="e">
        <f>INDEX(AX993:BE994,MATCH(AW1004,AV993:AV994,0),MATCH(CI997,AX991:BE991,0))*(INDEX(AK999:AT1006,MATCH(CI997,AI999:AI1006,0),MATCH(CI998,AK998:AT998,0)))</f>
        <v>#N/A</v>
      </c>
      <c r="CJ1004" s="665" t="e">
        <f>INDEX(AX993:BE994,MATCH(AW1004,AV993:AV994,0),MATCH(CJ997,AX991:BE991,0))*(INDEX(AK999:AT1006,MATCH(CJ997,AI999:AI1006,0),MATCH(CJ998,AK998:AT998,0)))</f>
        <v>#N/A</v>
      </c>
      <c r="CK1004" s="665" t="e">
        <f>INDEX(AX993:BE994,MATCH(AW1004,AV993:AV994,0),MATCH(CK997,AX991:BE991,0))*(INDEX(AK999:AT1006,MATCH(CK997,AI999:AI1006,0),MATCH(CK998,AK998:AT998,0)))</f>
        <v>#N/A</v>
      </c>
      <c r="CL1004" s="665" t="e">
        <f>INDEX(AX993:BE994,MATCH(AW1004,AV993:AV994,0),MATCH(CL997,AX991:BE991,0))*(INDEX(AK999:AT1006,MATCH(CL997,AI999:AI1006,0),MATCH(CL998,AK998:AT998,0)))</f>
        <v>#N/A</v>
      </c>
      <c r="CM1004" s="665" t="e">
        <f>INDEX(AX993:BE994,MATCH(AW1004,AV993:AV994,0),MATCH(CM997,AX991:BE991,0))*(INDEX(AK999:AT1006,MATCH(CM997,AI999:AI1006,0),MATCH(CM998,AK998:AT998,0)))</f>
        <v>#N/A</v>
      </c>
      <c r="CN1004" s="665" t="e">
        <f>INDEX(AX993:BE994,MATCH(AW1004,AV993:AV994,0),MATCH(CN997,AX991:BE991,0))*(INDEX(AK999:AT1006,MATCH(CN997,AI999:AI1006,0),MATCH(CN998,AK998:AT998,0)))</f>
        <v>#N/A</v>
      </c>
      <c r="CO1004" s="665" t="e">
        <f>INDEX(AX993:BE994,MATCH(AW1004,AV993:AV994,0),MATCH(CO997,AX991:BE991,0))*(INDEX(AK999:AT1006,MATCH(CO997,AI999:AI1006,0),MATCH(CO998,AK998:AT998,0)))</f>
        <v>#N/A</v>
      </c>
      <c r="CP1004" s="665" t="e">
        <f>INDEX(AX993:BE994,MATCH(AW1004,AV993:AV994,0),MATCH(CP997,AX991:BE991,0))*(INDEX(AK999:AT1006,MATCH(CP997,AI999:AI1006,0),MATCH(CP998,AK998:AT998,0)))</f>
        <v>#N/A</v>
      </c>
      <c r="CQ1004" s="665" t="e">
        <f>INDEX(AX993:BE994,MATCH(AW1004,AV993:AV994,0),MATCH(CQ997,AX991:BE991,0))*(INDEX(AK999:AT1006,MATCH(CQ997,AI999:AI1006,0),MATCH(CQ998,AK998:AT998,0)))</f>
        <v>#N/A</v>
      </c>
      <c r="CR1004" s="665" t="e">
        <f>INDEX(AX993:BE994,MATCH(AW1004,AV993:AV994,0),MATCH(CR997,AX991:BE991,0))*(INDEX(AK999:AT1006,MATCH(CR997,AI999:AI1006,0),MATCH(CR998,AK998:AT998,0)))</f>
        <v>#N/A</v>
      </c>
      <c r="CS1004" s="665" t="e">
        <f>INDEX(AX993:BE994,MATCH(AW1004,AV993:AV994,0),MATCH(CS997,AX991:BE991,0))*(INDEX(AK999:AT1006,MATCH(CS997,AI999:AI1006,0),MATCH(CS998,AK998:AT998,0)))</f>
        <v>#N/A</v>
      </c>
      <c r="CT1004" s="665" t="e">
        <f>INDEX(AX993:BE994,MATCH(AW1004,AV993:AV994,0),MATCH(CT997,AX991:BE991,0))*(INDEX(AK999:AT1006,MATCH(CT997,AI999:AI1006,0),MATCH(CT998,AK998:AT998,0)))</f>
        <v>#N/A</v>
      </c>
      <c r="CU1004" s="665" t="e">
        <f>INDEX(AX993:BE994,MATCH(AW1004,AV993:AV994,0),MATCH(CU997,AX991:BE991,0))*(INDEX(AK999:AT1006,MATCH(CU997,AI999:AI1006,0),MATCH(CU998,AK998:AT998,0)))</f>
        <v>#N/A</v>
      </c>
      <c r="CV1004" s="665" t="e">
        <f>INDEX(AX993:BE994,MATCH(AW1004,AV993:AV994,0),MATCH(CV997,AX991:BE991,0))*(INDEX(AK999:AT1006,MATCH(CV997,AI999:AI1006,0),MATCH(CV998,AK998:AT998,0)))</f>
        <v>#N/A</v>
      </c>
      <c r="CW1004" s="665" t="e">
        <f>INDEX(AX993:BE994,MATCH(AW1004,AV993:AV994,0),MATCH(CW997,AX991:BE991,0))*(INDEX(AK999:AT1006,MATCH(CW997,AI999:AI1006,0),MATCH(CW998,AK998:AT998,0)))</f>
        <v>#N/A</v>
      </c>
      <c r="CX1004" s="665" t="e">
        <f>INDEX(AX993:BE994,MATCH(AW1004,AV993:AV994,0),MATCH(CX997,AX991:BE991,0))*(INDEX(AK999:AT1006,MATCH(CX997,AI999:AI1006,0),MATCH(CX998,AK998:AT998,0)))</f>
        <v>#N/A</v>
      </c>
      <c r="CY1004" s="665" t="e">
        <f>INDEX(AX993:BE994,MATCH(AW1004,AV993:AV994,0),MATCH(CY997,AX991:BE991,0))*(INDEX(AK999:AT1006,MATCH(CY997,AI999:AI1006,0),MATCH(CY998,AK998:AT998,0)))</f>
        <v>#N/A</v>
      </c>
      <c r="CZ1004" s="665" t="e">
        <f>INDEX(AX993:BE994,MATCH(AW1004,AV993:AV994,0),MATCH(CZ997,AX991:BE991,0))*(INDEX(AK999:AT1006,MATCH(CZ997,AI999:AI1006,0),MATCH(CZ998,AK998:AT998,0)))</f>
        <v>#N/A</v>
      </c>
      <c r="DA1004" s="665" t="e">
        <f>INDEX(AX993:BE994,MATCH(AW1004,AV993:AV994,0),MATCH(DA997,AX991:BE991,0))*(INDEX(AK999:AT1006,MATCH(DA997,AI999:AI1006,0),MATCH(DA998,AK998:AT998,0)))</f>
        <v>#N/A</v>
      </c>
      <c r="DB1004" s="665" t="e">
        <f>INDEX(AX993:BE994,MATCH(AW1004,AV993:AV994,0),MATCH(DB997,AX991:BE991,0))*(INDEX(AK999:AT1006,MATCH(DB997,AI999:AI1006,0),MATCH(DB998,AK998:AT998,0)))</f>
        <v>#N/A</v>
      </c>
      <c r="DC1004" s="665" t="e">
        <f>INDEX(AX993:BE994,MATCH(AW1004,AV993:AV994,0),MATCH(DC997,AX991:BE991,0))*(INDEX(AK999:AT1006,MATCH(DC997,AI999:AI1006,0),MATCH(DC998,AK998:AT998,0)))</f>
        <v>#N/A</v>
      </c>
      <c r="DD1004" s="665" t="e">
        <f>INDEX(AX993:BE994,MATCH(AW1004,AV993:AV994,0),MATCH(DD997,AX991:BE991,0))*(INDEX(AK999:AT1006,MATCH(DD997,AI999:AI1006,0),MATCH(DD998,AK998:AT998,0)))</f>
        <v>#N/A</v>
      </c>
      <c r="DE1004" s="665" t="e">
        <f>INDEX(AX993:BE994,MATCH(AW1004,AV993:AV994,0),MATCH(DE997,AX991:BE991,0))*(INDEX(AK999:AT1006,MATCH(DE997,AI999:AI1006,0),MATCH(DE998,AK998:AT998,0)))</f>
        <v>#N/A</v>
      </c>
      <c r="DF1004" s="665" t="e">
        <f>INDEX(AX993:BE994,MATCH(AW1004,AV993:AV994,0),MATCH(DF997,AX991:BE991,0))*(INDEX(AK999:AT1006,MATCH(DF997,AI999:AI1006,0),MATCH(DF998,AK998:AT998,0)))</f>
        <v>#N/A</v>
      </c>
      <c r="DG1004" s="665" t="e">
        <f>INDEX(AX993:BE994,MATCH(AW1004,AV993:AV994,0),MATCH(DG997,AX991:BE991,0))*(INDEX(AK999:AT1006,MATCH(DG997,AI999:AI1006,0),MATCH(DG998,AK998:AT998,0)))</f>
        <v>#N/A</v>
      </c>
      <c r="DH1004" s="665" t="e">
        <f>INDEX(AX993:BE994,MATCH(AW1004,AV993:AV994,0),MATCH(DH997,AX991:BE991,0))*(INDEX(AK999:AT1006,MATCH(DH997,AI999:AI1006,0),MATCH(DH998,AK998:AT998,0)))</f>
        <v>#N/A</v>
      </c>
      <c r="DI1004" s="665" t="e">
        <f>INDEX(AX993:BE994,MATCH(AW1004,AV993:AV994,0),MATCH(DI997,AX991:BE991,0))*(INDEX(AK999:AT1006,MATCH(DI997,AI999:AI1006,0),MATCH(DI998,AK998:AT998,0)))</f>
        <v>#N/A</v>
      </c>
      <c r="DJ1004" s="665" t="e">
        <f>INDEX(AX993:BE994,MATCH(AW1004,AV993:AV994,0),MATCH(DJ997,AX991:BE991,0))*(INDEX(AK999:AT1006,MATCH(DJ997,AI999:AI1006,0),MATCH(DJ998,AK998:AT998,0)))</f>
        <v>#N/A</v>
      </c>
      <c r="DK1004" s="665" t="e">
        <f>INDEX(AX993:BE994,MATCH(AW1004,AV993:AV994,0),MATCH(DK997,AX991:BE991,0))*(INDEX(AK999:AT1006,MATCH(DK997,AI999:AI1006,0),MATCH(DK998,AK998:AT998,0)))</f>
        <v>#N/A</v>
      </c>
      <c r="DL1004" s="665" t="e">
        <f>INDEX(AX993:BE994,MATCH(AW1004,AV993:AV994,0),MATCH(DL997,AX991:BE991,0))*(INDEX(AK999:AT1006,MATCH(DL997,AI999:AI1006,0),MATCH(DL998,AK998:AT998,0)))</f>
        <v>#N/A</v>
      </c>
      <c r="DM1004" s="665" t="e">
        <f>INDEX(AX993:BE994,MATCH(AW1004,AV993:AV994,0),MATCH(DM997,AX991:BE991,0))*(INDEX(AK999:AT1006,MATCH(DM997,AI999:AI1006,0),MATCH(DM998,AK998:AT998,0)))</f>
        <v>#N/A</v>
      </c>
      <c r="DN1004" s="665" t="e">
        <f>INDEX(AX993:BE994,MATCH(AW1004,AV993:AV994,0),MATCH(DN997,AX991:BE991,0))*(INDEX(AK999:AT1006,MATCH(DN997,AI999:AI1006,0),MATCH(DN998,AK998:AT998,0)))</f>
        <v>#N/A</v>
      </c>
      <c r="DO1004" s="665" t="e">
        <f>INDEX(AX993:BE994,MATCH(AW1004,AV993:AV994,0),MATCH(DO997,AX991:BE991,0))*(INDEX(AK999:AT1006,MATCH(DO997,AI999:AI1006,0),MATCH(DO998,AK998:AT998,0)))</f>
        <v>#N/A</v>
      </c>
      <c r="DP1004" s="665" t="e">
        <f>INDEX(AX993:BE994,MATCH(AW1004,AV993:AV994,0),MATCH(DP997,AX991:BE991,0))*(INDEX(AK999:AT1006,MATCH(DP997,AI999:AI1006,0),MATCH(DP998,AK998:AT998,0)))</f>
        <v>#N/A</v>
      </c>
      <c r="DQ1004" s="643" t="e">
        <f>SUM(AX1004:DP1004)=#REF!</f>
        <v>#REF!</v>
      </c>
      <c r="DR1004" s="749">
        <v>2028</v>
      </c>
      <c r="DS1004" s="665" t="e">
        <f>IF(DR1004&gt;DS997,AX1003-AX1004,0)</f>
        <v>#REF!</v>
      </c>
      <c r="DT1004" s="665" t="e">
        <f>IF(DR1004&gt;DT997,AY1003-AY1004,0)</f>
        <v>#N/A</v>
      </c>
      <c r="DU1004" s="665" t="e">
        <f>IF(DR1004&gt;DU997,AZ1003-AZ1004,0)</f>
        <v>#N/A</v>
      </c>
      <c r="DV1004" s="665" t="e">
        <f>IF(DR1004&gt;DV997,BA1003-BA1004,0)</f>
        <v>#N/A</v>
      </c>
      <c r="DW1004" s="665" t="e">
        <f>IF(DR1004&gt;DW997,BB1003-BB1004,0)</f>
        <v>#N/A</v>
      </c>
      <c r="DX1004" s="665" t="e">
        <f>IF(DR1004&gt;DX997,BC1003-BC1004,0)</f>
        <v>#N/A</v>
      </c>
      <c r="DY1004" s="665" t="e">
        <f>IF(DR1004&gt;DY997,BD1003-BD1004,0)</f>
        <v>#N/A</v>
      </c>
      <c r="DZ1004" s="665" t="e">
        <f>IF(DR1004&gt;DZ997,BE1003-BE1004,0)</f>
        <v>#N/A</v>
      </c>
      <c r="EA1004" s="665" t="e">
        <f>IF(DR1004&gt;EA997,BF1003-BF1004,0)</f>
        <v>#N/A</v>
      </c>
      <c r="EB1004" s="665" t="e">
        <f>IF(DR1004&gt;EB997,BG1003-BG1004,0)</f>
        <v>#N/A</v>
      </c>
      <c r="EC1004" s="665" t="e">
        <f>IF(DR1004&gt;EC997,BH1003-BH1004,0)</f>
        <v>#N/A</v>
      </c>
      <c r="ED1004" s="665" t="e">
        <f>IF(DR1004&gt;ED997,BI1003-BI1004,0)</f>
        <v>#N/A</v>
      </c>
      <c r="EE1004" s="665" t="e">
        <f>IF(DR1004&gt;EE997,BJ1003-BJ1004,0)</f>
        <v>#N/A</v>
      </c>
      <c r="EF1004" s="665" t="e">
        <f>IF(DR1004&gt;EF997,BK1003-BK1004,0)</f>
        <v>#N/A</v>
      </c>
      <c r="EG1004" s="665" t="e">
        <f>IF(DR1004&gt;EG997,BL1003-BL1004,0)</f>
        <v>#N/A</v>
      </c>
      <c r="EH1004" s="665" t="e">
        <f>IF(DR1004&gt;EH997,BM1003-BM1004,0)</f>
        <v>#N/A</v>
      </c>
      <c r="EI1004" s="665" t="e">
        <f>IF(DR1004&gt;EI997,BN1003-BN1004,0)</f>
        <v>#N/A</v>
      </c>
      <c r="EJ1004" s="665" t="e">
        <f>IF(DR1004&gt;EJ997,BO1003-BO1004,0)</f>
        <v>#N/A</v>
      </c>
      <c r="EK1004" s="665" t="e">
        <f>IF(DR1004&gt;EK997,BP1003-BP1004,0)</f>
        <v>#N/A</v>
      </c>
      <c r="EL1004" s="665" t="e">
        <f>IF(DR1004&gt;EL997,BQ1003-BQ1004,0)</f>
        <v>#N/A</v>
      </c>
      <c r="EM1004" s="665" t="e">
        <f>IF(DR1004&gt;EM997,BR1003-BR1004,0)</f>
        <v>#N/A</v>
      </c>
      <c r="EN1004" s="665" t="e">
        <f>IF(DR1004&gt;EN997,BS1003-BS1004,0)</f>
        <v>#N/A</v>
      </c>
      <c r="EO1004" s="665" t="e">
        <f>IF(DR1004&gt;EO997,BT1003-BT1004,0)</f>
        <v>#N/A</v>
      </c>
      <c r="EP1004" s="665" t="e">
        <f>IF(DR1004&gt;EP997,BU1003-BU1004,0)</f>
        <v>#N/A</v>
      </c>
      <c r="EQ1004" s="665" t="e">
        <f>IF(DR1004&gt;EQ997,BV1003-BV1004,0)</f>
        <v>#N/A</v>
      </c>
      <c r="ER1004" s="665" t="e">
        <f>IF(DR1004&gt;ER997,BW1003-BW1004,0)</f>
        <v>#N/A</v>
      </c>
      <c r="ES1004" s="665" t="e">
        <f>IF(DR1004&gt;ES997,BX1003-BX1004,0)</f>
        <v>#N/A</v>
      </c>
      <c r="ET1004" s="665" t="e">
        <f>IF(DR1004&gt;ET997,BY1003-BY1004,0)</f>
        <v>#N/A</v>
      </c>
      <c r="EU1004" s="665" t="e">
        <f>IF(DR1004&gt;EU997,BZ1003-BZ1004,0)</f>
        <v>#N/A</v>
      </c>
      <c r="EV1004" s="665" t="e">
        <f>IF(DR1004&gt;EV997,CA1003-CA1004,0)</f>
        <v>#N/A</v>
      </c>
      <c r="EW1004" s="665" t="e">
        <f>IF(DR1004&gt;EW997,CB1003-CB1004,0)</f>
        <v>#N/A</v>
      </c>
      <c r="EX1004" s="665" t="e">
        <f>IF(DR1004&gt;EX997,CC1003-CC1004,0)</f>
        <v>#N/A</v>
      </c>
      <c r="EY1004" s="665" t="e">
        <f>IF(DR1004&gt;EY997,CD1003-CD1004,0)</f>
        <v>#N/A</v>
      </c>
      <c r="EZ1004" s="665" t="e">
        <f>IF(DR1004&gt;EZ997,CE1003-CE1004,0)</f>
        <v>#N/A</v>
      </c>
      <c r="FA1004" s="665" t="e">
        <f>IF(DR1004&gt;FA997,CF1003-CF1004,0)</f>
        <v>#N/A</v>
      </c>
      <c r="FB1004" s="665" t="e">
        <f>IF(DR1004&gt;FB997,CG1003-CG1004,0)</f>
        <v>#N/A</v>
      </c>
      <c r="FC1004" s="665" t="e">
        <f>IF(DR1004&gt;FC997,CH1003-CH1004,0)</f>
        <v>#N/A</v>
      </c>
      <c r="FD1004" s="665" t="e">
        <f>IF(DR1004&gt;FD997,CI1003-CI1004,0)</f>
        <v>#N/A</v>
      </c>
      <c r="FE1004" s="665" t="e">
        <f>IF(DR1004&gt;FE997,CJ1003-CJ1004,0)</f>
        <v>#N/A</v>
      </c>
      <c r="FF1004" s="665" t="e">
        <f>IF(DR1004&gt;FF997,CK1003-CK1004,0)</f>
        <v>#N/A</v>
      </c>
      <c r="FG1004" s="665" t="e">
        <f>IF(DR1004&gt;FG997,CL1003-CL1004,0)</f>
        <v>#N/A</v>
      </c>
      <c r="FH1004" s="665">
        <f>IF(DR1004&gt;FH997,CM1003-CM1004,0)</f>
        <v>0</v>
      </c>
      <c r="FI1004" s="665">
        <f>IF(DR1004&gt;FI997,CN1003-CN1004,0)</f>
        <v>0</v>
      </c>
      <c r="FJ1004" s="665">
        <f>IF(DR1004&gt;FJ997,CO1003-CO1004,0)</f>
        <v>0</v>
      </c>
      <c r="FK1004" s="665">
        <f>IF(DR1004&gt;FK997,CP1003-CP1004,0)</f>
        <v>0</v>
      </c>
      <c r="FL1004" s="665">
        <f>IF(DR1004&gt;FL997,CQ1003-CQ1004,0)</f>
        <v>0</v>
      </c>
      <c r="FM1004" s="665">
        <f>IF(DR1004&gt;FM997,CR1003-CR1004,0)</f>
        <v>0</v>
      </c>
      <c r="FN1004" s="665">
        <f>IF(DR1004&gt;FN997,CS1003-CS1004,0)</f>
        <v>0</v>
      </c>
      <c r="FO1004" s="665">
        <f>IF(DR1004&gt;FO997,CT1003-CT1004,0)</f>
        <v>0</v>
      </c>
      <c r="FP1004" s="665">
        <f>IF(DR1004&gt;FP997,CU1003-CU1004,0)</f>
        <v>0</v>
      </c>
      <c r="FQ1004" s="665">
        <f>IF(DR1004&gt;FQ997,CV1003-CV1004,0)</f>
        <v>0</v>
      </c>
      <c r="FR1004" s="665">
        <f>IF(DR1004&gt;FR997,CW1003-CW1004,0)</f>
        <v>0</v>
      </c>
      <c r="FS1004" s="665">
        <f>IF(DR1004&gt;FS997,CX1003-CX1004,0)</f>
        <v>0</v>
      </c>
      <c r="FT1004" s="665">
        <f>IF(DR1004&gt;FT997,CY1003-CY1004,0)</f>
        <v>0</v>
      </c>
      <c r="FU1004" s="665">
        <f>IF(DR1004&gt;FU997,CZ1003-CZ1004,0)</f>
        <v>0</v>
      </c>
      <c r="FV1004" s="665">
        <f>IF(DR1004&gt;FV997,DA1003-DA1004,0)</f>
        <v>0</v>
      </c>
      <c r="FW1004" s="665">
        <f>IF(DR1004&gt;FW997,DB1003-DB1004,0)</f>
        <v>0</v>
      </c>
      <c r="FX1004" s="665">
        <f>IF(DR1004&gt;FX997,DC1003-DC1004,0)</f>
        <v>0</v>
      </c>
      <c r="FY1004" s="665">
        <f>IF(DR1004&gt;FY997,DD1003-DD1004,0)</f>
        <v>0</v>
      </c>
      <c r="FZ1004" s="665">
        <f>IF(DR1004&gt;FZ997,DE1003-DE1004,0)</f>
        <v>0</v>
      </c>
      <c r="GA1004" s="665">
        <f>IF(DR1004&gt;GA997,DF1003-DF1004,0)</f>
        <v>0</v>
      </c>
      <c r="GB1004" s="665">
        <f>IF(DR1004&gt;GB997,DG1003-DG1004,0)</f>
        <v>0</v>
      </c>
      <c r="GC1004" s="665">
        <f>IF(DR1004&gt;GC997,DH1003-DH1004,0)</f>
        <v>0</v>
      </c>
      <c r="GD1004" s="665">
        <f>IF(DR1004&gt;GD997,DI1003-DI1004,0)</f>
        <v>0</v>
      </c>
      <c r="GE1004" s="665">
        <f>IF(DR1004&gt;GE997,DJ1003-DJ1004,0)</f>
        <v>0</v>
      </c>
      <c r="GF1004" s="665">
        <f>IF(DR1004&gt;GF997,DK1003-DK1004,0)</f>
        <v>0</v>
      </c>
      <c r="GG1004" s="665">
        <f>IF(DR1004&gt;GG997,DL1003-DL1004,0)</f>
        <v>0</v>
      </c>
      <c r="GH1004" s="665">
        <f>IF(DR1004&gt;GH997,DM1003-DM1004,0)</f>
        <v>0</v>
      </c>
      <c r="GI1004" s="665">
        <f>IF(DR1004&gt;GI997,DN1003-DN1004,0)</f>
        <v>0</v>
      </c>
      <c r="GJ1004" s="665">
        <f>IF(DR1004&gt;GJ997,DO1003-DO1004,0)</f>
        <v>0</v>
      </c>
      <c r="GK1004" s="665">
        <f>IF(DR1004&gt;GK997,DP1003-DP1004,0)</f>
        <v>0</v>
      </c>
      <c r="GL1004" s="665" t="e">
        <f>SUM(DS1004:GK1004)+SUM(#REF!)=#REF!</f>
        <v>#REF!</v>
      </c>
      <c r="GM1004" s="667"/>
      <c r="GN1004" s="749">
        <v>2028</v>
      </c>
      <c r="GO1004" s="664" t="e">
        <f>SUMIF(DS998:GK998,GO998,DS1004:GK1004)</f>
        <v>#REF!</v>
      </c>
      <c r="GP1004" s="668" t="e">
        <f>SUMIF(DS998:GK998,GP998,DS1004:GK1004)</f>
        <v>#N/A</v>
      </c>
      <c r="GQ1004" s="668" t="e">
        <f>SUMIF(DS998:GK998,GQ998,DS1004:GK1004)</f>
        <v>#N/A</v>
      </c>
      <c r="GR1004" s="668" t="e">
        <f>SUMIF(DS998:GK998,GR998,DS1004:GK1004)</f>
        <v>#N/A</v>
      </c>
      <c r="GS1004" s="668" t="e">
        <f>SUMIF(DS998:GK998,GS998,DS1004:GK1004)</f>
        <v>#N/A</v>
      </c>
      <c r="GT1004" s="668" t="e">
        <f>SUMIF(DS998:GK998,GT998,DS1004:GK1004)</f>
        <v>#N/A</v>
      </c>
      <c r="GU1004" s="668" t="e">
        <f>SUMIF(DS998:GK998,GU998,DS1004:GK1004)</f>
        <v>#N/A</v>
      </c>
      <c r="GV1004" s="668" t="e">
        <f>SUMIF(DS998:GK998,GV998,DS1004:GK1004)</f>
        <v>#N/A</v>
      </c>
      <c r="GW1004" s="668" t="e">
        <f>SUMIF(DS998:GK998,GW998,DS1004:GK1004)</f>
        <v>#N/A</v>
      </c>
      <c r="GX1004" s="668" t="e">
        <f>SUMIF(DS998:GK998,GX998,DS1004:GK1004)</f>
        <v>#N/A</v>
      </c>
      <c r="GY1004" s="668" t="e">
        <f>SUMIF(DS998:GK998,GY998,DS1004:GK1004)</f>
        <v>#N/A</v>
      </c>
      <c r="GZ1004" s="646" t="e">
        <f>SUM(GO1004:GY1004)=(#REF!-SUM(#REF!))</f>
        <v>#REF!</v>
      </c>
    </row>
    <row r="1005" spans="1:234" ht="15.75" hidden="1" customHeight="1" x14ac:dyDescent="0.25">
      <c r="A1005" s="643" t="s">
        <v>208</v>
      </c>
      <c r="AI1005" s="664">
        <v>2029</v>
      </c>
      <c r="AJ1005" s="664">
        <v>0</v>
      </c>
      <c r="AK1005" s="665">
        <f>IFERROR(#REF!/#REF!,0)</f>
        <v>0</v>
      </c>
      <c r="AL1005" s="665">
        <f>IFERROR(#REF!/#REF!,0)</f>
        <v>0</v>
      </c>
      <c r="AM1005" s="665">
        <f>IFERROR(#REF!/#REF!,0)</f>
        <v>0</v>
      </c>
      <c r="AN1005" s="669">
        <f>IFERROR(#REF!/#REF!,0)</f>
        <v>0</v>
      </c>
      <c r="AO1005" s="669">
        <f>IFERROR(#REF!/#REF!,0)</f>
        <v>0</v>
      </c>
      <c r="AP1005" s="669">
        <f>IFERROR(#REF!/#REF!,0)</f>
        <v>0</v>
      </c>
      <c r="AQ1005" s="669">
        <f>IFERROR(#REF!/#REF!,0)</f>
        <v>0</v>
      </c>
      <c r="AR1005" s="669">
        <f>IFERROR(#REF!/#REF!,0)</f>
        <v>0</v>
      </c>
      <c r="AS1005" s="669">
        <f>IFERROR(#REF!/#REF!,0)</f>
        <v>0</v>
      </c>
      <c r="AT1005" s="669">
        <f>IFERROR(#REF!/#REF!,0)</f>
        <v>0</v>
      </c>
      <c r="AU1005" s="666"/>
      <c r="AW1005" s="749">
        <v>2029</v>
      </c>
      <c r="AX1005" s="665" t="e">
        <f>#REF!</f>
        <v>#REF!</v>
      </c>
      <c r="AY1005" s="665" t="e">
        <f>INDEX(AX993:BE994,MATCH(AW1005,AV993:AV994,0),MATCH(AY997,AX991:BE991,0))*(INDEX(AK999:AT1006,MATCH(AY997,AI999:AI1006,0),MATCH(AY998,AK998:AT998,0)))</f>
        <v>#N/A</v>
      </c>
      <c r="AZ1005" s="665" t="e">
        <f>INDEX(AX993:BE994,MATCH(AW1005,AV993:AV994,0),MATCH(AZ997,AX991:BE991,0))*(INDEX(AK999:AT1006,MATCH(AZ997,AI999:AI1006,0),MATCH(AZ998,AK998:AT998,0)))</f>
        <v>#N/A</v>
      </c>
      <c r="BA1005" s="665" t="e">
        <f>INDEX(AX993:BE994,MATCH(AW1005,AV993:AV994,0),MATCH(BA997,AX991:BE991,0))*(INDEX(AK999:AT1006,MATCH(BA997,AI999:AI1006,0),MATCH(BA998,AK998:AT998,0)))</f>
        <v>#N/A</v>
      </c>
      <c r="BB1005" s="665" t="e">
        <f>INDEX(AX993:BE994,MATCH(AW1005,AV993:AV994,0),MATCH(BB997,AX991:BE991,0))*(INDEX(AK999:AT1006,MATCH(BB997,AI999:AI1006,0),MATCH(BB998,AK998:AT998,0)))</f>
        <v>#N/A</v>
      </c>
      <c r="BC1005" s="665" t="e">
        <f>INDEX(AX993:BE994,MATCH(AW1005,AV993:AV994,0),MATCH(BC997,AX991:BE991,0))*(INDEX(AK999:AT1006,MATCH(BC997,AI999:AI1006,0),MATCH(BC998,AK998:AT998,0)))</f>
        <v>#N/A</v>
      </c>
      <c r="BD1005" s="665" t="e">
        <f>INDEX(AX993:BE994,MATCH(AW1005,AV993:AV994,0),MATCH(BD997,AX991:BE991,0))*(INDEX(AK999:AT1006,MATCH(BD997,AI999:AI1006,0),MATCH(BD998,AK998:AT998,0)))</f>
        <v>#N/A</v>
      </c>
      <c r="BE1005" s="665" t="e">
        <f>INDEX(AX993:BE994,MATCH(AW1005,AV993:AV994,0),MATCH(BE997,AX991:BE991,0))*(INDEX(AK999:AT1006,MATCH(BE997,AI999:AI1006,0),MATCH(BE998,AK998:AT998,0)))</f>
        <v>#N/A</v>
      </c>
      <c r="BF1005" s="665" t="e">
        <f>INDEX(AX993:BE994,MATCH(AW1005,AV993:AV994,0),MATCH(BF997,AX991:BE991,0))*(INDEX(AK999:AT1006,MATCH(BF997,AI999:AI1006,0),MATCH(BF998,AK998:AT998,0)))</f>
        <v>#N/A</v>
      </c>
      <c r="BG1005" s="665" t="e">
        <f>INDEX(AX993:BE994,MATCH(AW1005,AV993:AV994,0),MATCH(BG997,AX991:BE991,0))*(INDEX(AK999:AT1006,MATCH(BG997,AI999:AI1006,0),MATCH(BG998,AK998:AT998,0)))</f>
        <v>#N/A</v>
      </c>
      <c r="BH1005" s="665" t="e">
        <f>INDEX(AX993:BE994,MATCH(AW1005,AV993:AV994,0),MATCH(BH997,AX991:BE991,0))*(INDEX(AK999:AT1006,MATCH(BH997,AI999:AI1006,0),MATCH(BH998,AK998:AT998,0)))</f>
        <v>#N/A</v>
      </c>
      <c r="BI1005" s="665" t="e">
        <f>INDEX(AX993:BE994,MATCH(AW1005,AV993:AV994,0),MATCH(BI997,AX991:BE991,0))*(INDEX(AK999:AT1006,MATCH(BI997,AI999:AI1006,0),MATCH(BI998,AK998:AT998,0)))</f>
        <v>#N/A</v>
      </c>
      <c r="BJ1005" s="665" t="e">
        <f>INDEX(AX993:BE994,MATCH(AW1005,AV993:AV994,0),MATCH(BJ997,AX991:BE991,0))*(INDEX(AK999:AT1006,MATCH(BJ997,AI999:AI1006,0),MATCH(BJ998,AK998:AT998,0)))</f>
        <v>#N/A</v>
      </c>
      <c r="BK1005" s="665" t="e">
        <f>INDEX(AX993:BE994,MATCH(AW1005,AV993:AV994,0),MATCH(BK997,AX991:BE991,0))*(INDEX(AK999:AT1006,MATCH(BK997,AI999:AI1006,0),MATCH(BK998,AK998:AT998,0)))</f>
        <v>#N/A</v>
      </c>
      <c r="BL1005" s="665" t="e">
        <f>INDEX(AX993:BE994,MATCH(AW1005,AV993:AV994,0),MATCH(BL997,AX991:BE991,0))*(INDEX(AK999:AT1006,MATCH(BL997,AI999:AI1006,0),MATCH(BL998,AK998:AT998,0)))</f>
        <v>#N/A</v>
      </c>
      <c r="BM1005" s="665" t="e">
        <f>INDEX(AX993:BE994,MATCH(AW1005,AV993:AV994,0),MATCH(BM997,AX991:BE991,0))*(INDEX(AK999:AT1006,MATCH(BM997,AI999:AI1006,0),MATCH(BM998,AK998:AT998,0)))</f>
        <v>#N/A</v>
      </c>
      <c r="BN1005" s="665" t="e">
        <f>INDEX(AX993:BE994,MATCH(AW1005,AV993:AV994,0),MATCH(BN997,AX991:BE991,0))*(INDEX(AK999:AT1006,MATCH(BN997,AI999:AI1006,0),MATCH(BN998,AK998:AT998,0)))</f>
        <v>#N/A</v>
      </c>
      <c r="BO1005" s="665" t="e">
        <f>INDEX(AX993:BE994,MATCH(AW1005,AV993:AV994,0),MATCH(BO997,AX991:BE991,0))*(INDEX(AK999:AT1006,MATCH(BO997,AI999:AI1006,0),MATCH(BO998,AK998:AT998,0)))</f>
        <v>#N/A</v>
      </c>
      <c r="BP1005" s="665" t="e">
        <f>INDEX(AX993:BE994,MATCH(AW1005,AV993:AV994,0),MATCH(BP997,AX991:BE991,0))*(INDEX(AK999:AT1006,MATCH(BP997,AI999:AI1006,0),MATCH(BP998,AK998:AT998,0)))</f>
        <v>#N/A</v>
      </c>
      <c r="BQ1005" s="665" t="e">
        <f>INDEX(AX993:BE994,MATCH(AW1005,AV993:AV994,0),MATCH(BQ997,AX991:BE991,0))*(INDEX(AK999:AT1006,MATCH(BQ997,AI999:AI1006,0),MATCH(BQ998,AK998:AT998,0)))</f>
        <v>#N/A</v>
      </c>
      <c r="BR1005" s="665" t="e">
        <f>INDEX(AX993:BE994,MATCH(AW1005,AV993:AV994,0),MATCH(BR997,AX991:BE991,0))*(INDEX(AK999:AT1006,MATCH(BR997,AI999:AI1006,0),MATCH(BR998,AK998:AT998,0)))</f>
        <v>#N/A</v>
      </c>
      <c r="BS1005" s="665" t="e">
        <f>INDEX(AX993:BE994,MATCH(AW1005,AV993:AV994,0),MATCH(BS997,AX991:BE991,0))*(INDEX(AK999:AT1006,MATCH(BS997,AI999:AI1006,0),MATCH(BS998,AK998:AT998,0)))</f>
        <v>#N/A</v>
      </c>
      <c r="BT1005" s="665" t="e">
        <f>INDEX(AX993:BE994,MATCH(AW1005,AV993:AV994,0),MATCH(BT997,AX991:BE991,0))*(INDEX(AK999:AT1006,MATCH(BT997,AI999:AI1006,0),MATCH(BT998,AK998:AT998,0)))</f>
        <v>#N/A</v>
      </c>
      <c r="BU1005" s="665" t="e">
        <f>INDEX(AX993:BE994,MATCH(AW1005,AV993:AV994,0),MATCH(BU997,AX991:BE991,0))*(INDEX(AK999:AT1006,MATCH(BU997,AI999:AI1006,0),MATCH(BU998,AK998:AT998,0)))</f>
        <v>#N/A</v>
      </c>
      <c r="BV1005" s="665" t="e">
        <f>INDEX(AX993:BE994,MATCH(AW1005,AV993:AV994,0),MATCH(BV997,AX991:BE991,0))*(INDEX(AK999:AT1006,MATCH(BV997,AI999:AI1006,0),MATCH(BV998,AK998:AT998,0)))</f>
        <v>#N/A</v>
      </c>
      <c r="BW1005" s="665" t="e">
        <f>INDEX(AX993:BE994,MATCH(AW1005,AV993:AV994,0),MATCH(BW997,AX991:BE991,0))*(INDEX(AK999:AT1006,MATCH(BW997,AI999:AI1006,0),MATCH(BW998,AK998:AT998,0)))</f>
        <v>#N/A</v>
      </c>
      <c r="BX1005" s="665" t="e">
        <f>INDEX(AX993:BE994,MATCH(AW1005,AV993:AV994,0),MATCH(BX997,AX991:BE991,0))*(INDEX(AK999:AT1006,MATCH(BX997,AI999:AI1006,0),MATCH(BX998,AK998:AT998,0)))</f>
        <v>#N/A</v>
      </c>
      <c r="BY1005" s="665" t="e">
        <f>INDEX(AX993:BE994,MATCH(AW1005,AV993:AV994,0),MATCH(BY997,AX991:BE991,0))*(INDEX(AK999:AT1006,MATCH(BY997,AI999:AI1006,0),MATCH(BY998,AK998:AT998,0)))</f>
        <v>#N/A</v>
      </c>
      <c r="BZ1005" s="665" t="e">
        <f>INDEX(AX993:BE994,MATCH(AW1005,AV993:AV994,0),MATCH(BZ997,AX991:BE991,0))*(INDEX(AK999:AT1006,MATCH(BZ997,AI999:AI1006,0),MATCH(BZ998,AK998:AT998,0)))</f>
        <v>#N/A</v>
      </c>
      <c r="CA1005" s="665" t="e">
        <f>INDEX(AX993:BE994,MATCH(AW1005,AV993:AV994,0),MATCH(CA997,AX991:BE991,0))*(INDEX(AK999:AT1006,MATCH(CA997,AI999:AI1006,0),MATCH(CA998,AK998:AT998,0)))</f>
        <v>#N/A</v>
      </c>
      <c r="CB1005" s="665" t="e">
        <f>INDEX(AX993:BE994,MATCH(AW1005,AV993:AV994,0),MATCH(CB997,AX991:BE991,0))*(INDEX(AK999:AT1006,MATCH(CB997,AI999:AI1006,0),MATCH(CB998,AK998:AT998,0)))</f>
        <v>#N/A</v>
      </c>
      <c r="CC1005" s="665" t="e">
        <f>INDEX(AX993:BE994,MATCH(AW1005,AV993:AV994,0),MATCH(CC997,AX991:BE991,0))*(INDEX(AK999:AT1006,MATCH(CC997,AI999:AI1006,0),MATCH(CC998,AK998:AT998,0)))</f>
        <v>#N/A</v>
      </c>
      <c r="CD1005" s="665" t="e">
        <f>INDEX(AX993:BE994,MATCH(AW1005,AV993:AV994,0),MATCH(CD997,AX991:BE991,0))*(INDEX(AK999:AT1006,MATCH(CD997,AI999:AI1006,0),MATCH(CD998,AK998:AT998,0)))</f>
        <v>#N/A</v>
      </c>
      <c r="CE1005" s="665" t="e">
        <f>INDEX(AX993:BE994,MATCH(AW1005,AV993:AV994,0),MATCH(CE997,AX991:BE991,0))*(INDEX(AK999:AT1006,MATCH(CE997,AI999:AI1006,0),MATCH(CE998,AK998:AT998,0)))</f>
        <v>#N/A</v>
      </c>
      <c r="CF1005" s="665" t="e">
        <f>INDEX(AX993:BE994,MATCH(AW1005,AV993:AV994,0),MATCH(CF997,AX991:BE991,0))*(INDEX(AK999:AT1006,MATCH(CF997,AI999:AI1006,0),MATCH(CF998,AK998:AT998,0)))</f>
        <v>#N/A</v>
      </c>
      <c r="CG1005" s="665" t="e">
        <f>INDEX(AX993:BE994,MATCH(AW1005,AV993:AV994,0),MATCH(CG997,AX991:BE991,0))*(INDEX(AK999:AT1006,MATCH(CG997,AI999:AI1006,0),MATCH(CG998,AK998:AT998,0)))</f>
        <v>#N/A</v>
      </c>
      <c r="CH1005" s="665" t="e">
        <f>INDEX(AX993:BE994,MATCH(AW1005,AV993:AV994,0),MATCH(CH997,AX991:BE991,0))*(INDEX(AK999:AT1006,MATCH(CH997,AI999:AI1006,0),MATCH(CH998,AK998:AT998,0)))</f>
        <v>#N/A</v>
      </c>
      <c r="CI1005" s="665" t="e">
        <f>INDEX(AX993:BE994,MATCH(AW1005,AV993:AV994,0),MATCH(CI997,AX991:BE991,0))*(INDEX(AK999:AT1006,MATCH(CI997,AI999:AI1006,0),MATCH(CI998,AK998:AT998,0)))</f>
        <v>#N/A</v>
      </c>
      <c r="CJ1005" s="665" t="e">
        <f>INDEX(AX993:BE994,MATCH(AW1005,AV993:AV994,0),MATCH(CJ997,AX991:BE991,0))*(INDEX(AK999:AT1006,MATCH(CJ997,AI999:AI1006,0),MATCH(CJ998,AK998:AT998,0)))</f>
        <v>#N/A</v>
      </c>
      <c r="CK1005" s="665" t="e">
        <f>INDEX(AX993:BE994,MATCH(AW1005,AV993:AV994,0),MATCH(CK997,AX991:BE991,0))*(INDEX(AK999:AT1006,MATCH(CK997,AI999:AI1006,0),MATCH(CK998,AK998:AT998,0)))</f>
        <v>#N/A</v>
      </c>
      <c r="CL1005" s="665" t="e">
        <f>INDEX(AX993:BE994,MATCH(AW1005,AV993:AV994,0),MATCH(CL997,AX991:BE991,0))*(INDEX(AK999:AT1006,MATCH(CL997,AI999:AI1006,0),MATCH(CL998,AK998:AT998,0)))</f>
        <v>#N/A</v>
      </c>
      <c r="CM1005" s="665" t="e">
        <f>INDEX(AX993:BE994,MATCH(AW1005,AV993:AV994,0),MATCH(CM997,AX991:BE991,0))*(INDEX(AK999:AT1006,MATCH(CM997,AI999:AI1006,0),MATCH(CM998,AK998:AT998,0)))</f>
        <v>#N/A</v>
      </c>
      <c r="CN1005" s="665" t="e">
        <f>INDEX(AX993:BE994,MATCH(AW1005,AV993:AV994,0),MATCH(CN997,AX991:BE991,0))*(INDEX(AK999:AT1006,MATCH(CN997,AI999:AI1006,0),MATCH(CN998,AK998:AT998,0)))</f>
        <v>#N/A</v>
      </c>
      <c r="CO1005" s="665" t="e">
        <f>INDEX(AX993:BE994,MATCH(AW1005,AV993:AV994,0),MATCH(CO997,AX991:BE991,0))*(INDEX(AK999:AT1006,MATCH(CO997,AI999:AI1006,0),MATCH(CO998,AK998:AT998,0)))</f>
        <v>#N/A</v>
      </c>
      <c r="CP1005" s="665" t="e">
        <f>INDEX(AX993:BE994,MATCH(AW1005,AV993:AV994,0),MATCH(CP997,AX991:BE991,0))*(INDEX(AK999:AT1006,MATCH(CP997,AI999:AI1006,0),MATCH(CP998,AK998:AT998,0)))</f>
        <v>#N/A</v>
      </c>
      <c r="CQ1005" s="665" t="e">
        <f>INDEX(AX993:BE994,MATCH(AW1005,AV993:AV994,0),MATCH(CQ997,AX991:BE991,0))*(INDEX(AK999:AT1006,MATCH(CQ997,AI999:AI1006,0),MATCH(CQ998,AK998:AT998,0)))</f>
        <v>#N/A</v>
      </c>
      <c r="CR1005" s="665" t="e">
        <f>INDEX(AX993:BE994,MATCH(AW1005,AV993:AV994,0),MATCH(CR997,AX991:BE991,0))*(INDEX(AK999:AT1006,MATCH(CR997,AI999:AI1006,0),MATCH(CR998,AK998:AT998,0)))</f>
        <v>#N/A</v>
      </c>
      <c r="CS1005" s="665" t="e">
        <f>INDEX(AX993:BE994,MATCH(AW1005,AV993:AV994,0),MATCH(CS997,AX991:BE991,0))*(INDEX(AK999:AT1006,MATCH(CS997,AI999:AI1006,0),MATCH(CS998,AK998:AT998,0)))</f>
        <v>#N/A</v>
      </c>
      <c r="CT1005" s="665" t="e">
        <f>INDEX(AX993:BE994,MATCH(AW1005,AV993:AV994,0),MATCH(CT997,AX991:BE991,0))*(INDEX(AK999:AT1006,MATCH(CT997,AI999:AI1006,0),MATCH(CT998,AK998:AT998,0)))</f>
        <v>#N/A</v>
      </c>
      <c r="CU1005" s="665" t="e">
        <f>INDEX(AX993:BE994,MATCH(AW1005,AV993:AV994,0),MATCH(CU997,AX991:BE991,0))*(INDEX(AK999:AT1006,MATCH(CU997,AI999:AI1006,0),MATCH(CU998,AK998:AT998,0)))</f>
        <v>#N/A</v>
      </c>
      <c r="CV1005" s="665" t="e">
        <f>INDEX(AX993:BE994,MATCH(AW1005,AV993:AV994,0),MATCH(CV997,AX991:BE991,0))*(INDEX(AK999:AT1006,MATCH(CV997,AI999:AI1006,0),MATCH(CV998,AK998:AT998,0)))</f>
        <v>#N/A</v>
      </c>
      <c r="CW1005" s="665" t="e">
        <f>INDEX(AX993:BE994,MATCH(AW1005,AV993:AV994,0),MATCH(CW997,AX991:BE991,0))*(INDEX(AK999:AT1006,MATCH(CW997,AI999:AI1006,0),MATCH(CW998,AK998:AT998,0)))</f>
        <v>#N/A</v>
      </c>
      <c r="CX1005" s="665" t="e">
        <f>INDEX(AX993:BE994,MATCH(AW1005,AV993:AV994,0),MATCH(CX997,AX991:BE991,0))*(INDEX(AK999:AT1006,MATCH(CX997,AI999:AI1006,0),MATCH(CX998,AK998:AT998,0)))</f>
        <v>#N/A</v>
      </c>
      <c r="CY1005" s="665" t="e">
        <f>INDEX(AX993:BE994,MATCH(AW1005,AV993:AV994,0),MATCH(CY997,AX991:BE991,0))*(INDEX(AK999:AT1006,MATCH(CY997,AI999:AI1006,0),MATCH(CY998,AK998:AT998,0)))</f>
        <v>#N/A</v>
      </c>
      <c r="CZ1005" s="665" t="e">
        <f>INDEX(AX993:BE994,MATCH(AW1005,AV993:AV994,0),MATCH(CZ997,AX991:BE991,0))*(INDEX(AK999:AT1006,MATCH(CZ997,AI999:AI1006,0),MATCH(CZ998,AK998:AT998,0)))</f>
        <v>#N/A</v>
      </c>
      <c r="DA1005" s="665" t="e">
        <f>INDEX(AX993:BE994,MATCH(AW1005,AV993:AV994,0),MATCH(DA997,AX991:BE991,0))*(INDEX(AK999:AT1006,MATCH(DA997,AI999:AI1006,0),MATCH(DA998,AK998:AT998,0)))</f>
        <v>#N/A</v>
      </c>
      <c r="DB1005" s="665" t="e">
        <f>INDEX(AX993:BE994,MATCH(AW1005,AV993:AV994,0),MATCH(DB997,AX991:BE991,0))*(INDEX(AK999:AT1006,MATCH(DB997,AI999:AI1006,0),MATCH(DB998,AK998:AT998,0)))</f>
        <v>#N/A</v>
      </c>
      <c r="DC1005" s="665" t="e">
        <f>INDEX(AX993:BE994,MATCH(AW1005,AV993:AV994,0),MATCH(DC997,AX991:BE991,0))*(INDEX(AK999:AT1006,MATCH(DC997,AI999:AI1006,0),MATCH(DC998,AK998:AT998,0)))</f>
        <v>#N/A</v>
      </c>
      <c r="DD1005" s="665" t="e">
        <f>INDEX(AX993:BE994,MATCH(AW1005,AV993:AV994,0),MATCH(DD997,AX991:BE991,0))*(INDEX(AK999:AT1006,MATCH(DD997,AI999:AI1006,0),MATCH(DD998,AK998:AT998,0)))</f>
        <v>#N/A</v>
      </c>
      <c r="DE1005" s="665" t="e">
        <f>INDEX(AX993:BE994,MATCH(AW1005,AV993:AV994,0),MATCH(DE997,AX991:BE991,0))*(INDEX(AK999:AT1006,MATCH(DE997,AI999:AI1006,0),MATCH(DE998,AK998:AT998,0)))</f>
        <v>#N/A</v>
      </c>
      <c r="DF1005" s="665" t="e">
        <f>INDEX(AX993:BE994,MATCH(AW1005,AV993:AV994,0),MATCH(DF997,AX991:BE991,0))*(INDEX(AK999:AT1006,MATCH(DF997,AI999:AI1006,0),MATCH(DF998,AK998:AT998,0)))</f>
        <v>#N/A</v>
      </c>
      <c r="DG1005" s="665" t="e">
        <f>INDEX(AX993:BE994,MATCH(AW1005,AV993:AV994,0),MATCH(DG997,AX991:BE991,0))*(INDEX(AK999:AT1006,MATCH(DG997,AI999:AI1006,0),MATCH(DG998,AK998:AT998,0)))</f>
        <v>#N/A</v>
      </c>
      <c r="DH1005" s="665" t="e">
        <f>INDEX(AX993:BE994,MATCH(AW1005,AV993:AV994,0),MATCH(DH997,AX991:BE991,0))*(INDEX(AK999:AT1006,MATCH(DH997,AI999:AI1006,0),MATCH(DH998,AK998:AT998,0)))</f>
        <v>#N/A</v>
      </c>
      <c r="DI1005" s="665" t="e">
        <f>INDEX(AX993:BE994,MATCH(AW1005,AV993:AV994,0),MATCH(DI997,AX991:BE991,0))*(INDEX(AK999:AT1006,MATCH(DI997,AI999:AI1006,0),MATCH(DI998,AK998:AT998,0)))</f>
        <v>#N/A</v>
      </c>
      <c r="DJ1005" s="665" t="e">
        <f>INDEX(AX993:BE994,MATCH(AW1005,AV993:AV994,0),MATCH(DJ997,AX991:BE991,0))*(INDEX(AK999:AT1006,MATCH(DJ997,AI999:AI1006,0),MATCH(DJ998,AK998:AT998,0)))</f>
        <v>#N/A</v>
      </c>
      <c r="DK1005" s="665" t="e">
        <f>INDEX(AX993:BE994,MATCH(AW1005,AV993:AV994,0),MATCH(DK997,AX991:BE991,0))*(INDEX(AK999:AT1006,MATCH(DK997,AI999:AI1006,0),MATCH(DK998,AK998:AT998,0)))</f>
        <v>#N/A</v>
      </c>
      <c r="DL1005" s="665" t="e">
        <f>INDEX(AX993:BE994,MATCH(AW1005,AV993:AV994,0),MATCH(DL997,AX991:BE991,0))*(INDEX(AK999:AT1006,MATCH(DL997,AI999:AI1006,0),MATCH(DL998,AK998:AT998,0)))</f>
        <v>#N/A</v>
      </c>
      <c r="DM1005" s="665" t="e">
        <f>INDEX(AX993:BE994,MATCH(AW1005,AV993:AV994,0),MATCH(DM997,AX991:BE991,0))*(INDEX(AK999:AT1006,MATCH(DM997,AI999:AI1006,0),MATCH(DM998,AK998:AT998,0)))</f>
        <v>#N/A</v>
      </c>
      <c r="DN1005" s="665" t="e">
        <f>INDEX(AX993:BE994,MATCH(AW1005,AV993:AV994,0),MATCH(DN997,AX991:BE991,0))*(INDEX(AK999:AT1006,MATCH(DN997,AI999:AI1006,0),MATCH(DN998,AK998:AT998,0)))</f>
        <v>#N/A</v>
      </c>
      <c r="DO1005" s="665" t="e">
        <f>INDEX(AX993:BE994,MATCH(AW1005,AV993:AV994,0),MATCH(DO997,AX991:BE991,0))*(INDEX(AK999:AT1006,MATCH(DO997,AI999:AI1006,0),MATCH(DO998,AK998:AT998,0)))</f>
        <v>#N/A</v>
      </c>
      <c r="DP1005" s="665" t="e">
        <f>INDEX(AX993:BE994,MATCH(AW1005,AV993:AV994,0),MATCH(DP997,AX991:BE991,0))*(INDEX(AK999:AT1006,MATCH(DP997,AI999:AI1006,0),MATCH(DP998,AK998:AT998,0)))</f>
        <v>#N/A</v>
      </c>
      <c r="DQ1005" s="643" t="e">
        <f>SUM(AX1005:DP1005)=#REF!</f>
        <v>#REF!</v>
      </c>
      <c r="DR1005" s="749">
        <v>2029</v>
      </c>
      <c r="DS1005" s="665" t="e">
        <f>IF(DR1005&gt;DS997,AX1004-AX1005,0)</f>
        <v>#REF!</v>
      </c>
      <c r="DT1005" s="665" t="e">
        <f>IF(DR1005&gt;DT997,AY1004-AY1005,0)</f>
        <v>#N/A</v>
      </c>
      <c r="DU1005" s="665" t="e">
        <f>IF(DR1005&gt;DU997,AZ1004-AZ1005,0)</f>
        <v>#N/A</v>
      </c>
      <c r="DV1005" s="665" t="e">
        <f>IF(DR1005&gt;DV997,BA1004-BA1005,0)</f>
        <v>#N/A</v>
      </c>
      <c r="DW1005" s="665" t="e">
        <f>IF(DR1005&gt;DW997,BB1004-BB1005,0)</f>
        <v>#N/A</v>
      </c>
      <c r="DX1005" s="665" t="e">
        <f>IF(DR1005&gt;DX997,BC1004-BC1005,0)</f>
        <v>#N/A</v>
      </c>
      <c r="DY1005" s="665" t="e">
        <f>IF(DR1005&gt;DY997,BD1004-BD1005,0)</f>
        <v>#N/A</v>
      </c>
      <c r="DZ1005" s="665" t="e">
        <f>IF(DR1005&gt;DZ997,BE1004-BE1005,0)</f>
        <v>#N/A</v>
      </c>
      <c r="EA1005" s="665" t="e">
        <f>IF(DR1005&gt;EA997,BF1004-BF1005,0)</f>
        <v>#N/A</v>
      </c>
      <c r="EB1005" s="665" t="e">
        <f>IF(DR1005&gt;EB997,BG1004-BG1005,0)</f>
        <v>#N/A</v>
      </c>
      <c r="EC1005" s="665" t="e">
        <f>IF(DR1005&gt;EC997,BH1004-BH1005,0)</f>
        <v>#N/A</v>
      </c>
      <c r="ED1005" s="665" t="e">
        <f>IF(DR1005&gt;ED997,BI1004-BI1005,0)</f>
        <v>#N/A</v>
      </c>
      <c r="EE1005" s="665" t="e">
        <f>IF(DR1005&gt;EE997,BJ1004-BJ1005,0)</f>
        <v>#N/A</v>
      </c>
      <c r="EF1005" s="665" t="e">
        <f>IF(DR1005&gt;EF997,BK1004-BK1005,0)</f>
        <v>#N/A</v>
      </c>
      <c r="EG1005" s="665" t="e">
        <f>IF(DR1005&gt;EG997,BL1004-BL1005,0)</f>
        <v>#N/A</v>
      </c>
      <c r="EH1005" s="665" t="e">
        <f>IF(DR1005&gt;EH997,BM1004-BM1005,0)</f>
        <v>#N/A</v>
      </c>
      <c r="EI1005" s="665" t="e">
        <f>IF(DR1005&gt;EI997,BN1004-BN1005,0)</f>
        <v>#N/A</v>
      </c>
      <c r="EJ1005" s="665" t="e">
        <f>IF(DR1005&gt;EJ997,BO1004-BO1005,0)</f>
        <v>#N/A</v>
      </c>
      <c r="EK1005" s="665" t="e">
        <f>IF(DR1005&gt;EK997,BP1004-BP1005,0)</f>
        <v>#N/A</v>
      </c>
      <c r="EL1005" s="665" t="e">
        <f>IF(DR1005&gt;EL997,BQ1004-BQ1005,0)</f>
        <v>#N/A</v>
      </c>
      <c r="EM1005" s="665" t="e">
        <f>IF(DR1005&gt;EM997,BR1004-BR1005,0)</f>
        <v>#N/A</v>
      </c>
      <c r="EN1005" s="665" t="e">
        <f>IF(DR1005&gt;EN997,BS1004-BS1005,0)</f>
        <v>#N/A</v>
      </c>
      <c r="EO1005" s="665" t="e">
        <f>IF(DR1005&gt;EO997,BT1004-BT1005,0)</f>
        <v>#N/A</v>
      </c>
      <c r="EP1005" s="665" t="e">
        <f>IF(DR1005&gt;EP997,BU1004-BU1005,0)</f>
        <v>#N/A</v>
      </c>
      <c r="EQ1005" s="665" t="e">
        <f>IF(DR1005&gt;EQ997,BV1004-BV1005,0)</f>
        <v>#N/A</v>
      </c>
      <c r="ER1005" s="665" t="e">
        <f>IF(DR1005&gt;ER997,BW1004-BW1005,0)</f>
        <v>#N/A</v>
      </c>
      <c r="ES1005" s="665" t="e">
        <f>IF(DR1005&gt;ES997,BX1004-BX1005,0)</f>
        <v>#N/A</v>
      </c>
      <c r="ET1005" s="665" t="e">
        <f>IF(DR1005&gt;ET997,BY1004-BY1005,0)</f>
        <v>#N/A</v>
      </c>
      <c r="EU1005" s="665" t="e">
        <f>IF(DR1005&gt;EU997,BZ1004-BZ1005,0)</f>
        <v>#N/A</v>
      </c>
      <c r="EV1005" s="665" t="e">
        <f>IF(DR1005&gt;EV997,CA1004-CA1005,0)</f>
        <v>#N/A</v>
      </c>
      <c r="EW1005" s="665" t="e">
        <f>IF(DR1005&gt;EW997,CB1004-CB1005,0)</f>
        <v>#N/A</v>
      </c>
      <c r="EX1005" s="665" t="e">
        <f>IF(DR1005&gt;EX997,CC1004-CC1005,0)</f>
        <v>#N/A</v>
      </c>
      <c r="EY1005" s="665" t="e">
        <f>IF(DR1005&gt;EY997,CD1004-CD1005,0)</f>
        <v>#N/A</v>
      </c>
      <c r="EZ1005" s="665" t="e">
        <f>IF(DR1005&gt;EZ997,CE1004-CE1005,0)</f>
        <v>#N/A</v>
      </c>
      <c r="FA1005" s="665" t="e">
        <f>IF(DR1005&gt;FA997,CF1004-CF1005,0)</f>
        <v>#N/A</v>
      </c>
      <c r="FB1005" s="665" t="e">
        <f>IF(DR1005&gt;FB997,CG1004-CG1005,0)</f>
        <v>#N/A</v>
      </c>
      <c r="FC1005" s="665" t="e">
        <f>IF(DR1005&gt;FC997,CH1004-CH1005,0)</f>
        <v>#N/A</v>
      </c>
      <c r="FD1005" s="665" t="e">
        <f>IF(DR1005&gt;FD997,CI1004-CI1005,0)</f>
        <v>#N/A</v>
      </c>
      <c r="FE1005" s="665" t="e">
        <f>IF(DR1005&gt;FE997,CJ1004-CJ1005,0)</f>
        <v>#N/A</v>
      </c>
      <c r="FF1005" s="665" t="e">
        <f>IF(DR1005&gt;FF997,CK1004-CK1005,0)</f>
        <v>#N/A</v>
      </c>
      <c r="FG1005" s="665" t="e">
        <f>IF(DR1005&gt;FG997,CL1004-CL1005,0)</f>
        <v>#N/A</v>
      </c>
      <c r="FH1005" s="665" t="e">
        <f>IF(DR1005&gt;FH997,CM1004-CM1005,0)</f>
        <v>#N/A</v>
      </c>
      <c r="FI1005" s="665" t="e">
        <f>IF(DR1005&gt;FI997,CN1004-CN1005,0)</f>
        <v>#N/A</v>
      </c>
      <c r="FJ1005" s="665" t="e">
        <f>IF(DR1005&gt;FJ997,CO1004-CO1005,0)</f>
        <v>#N/A</v>
      </c>
      <c r="FK1005" s="665" t="e">
        <f>IF(DR1005&gt;FK997,CP1004-CP1005,0)</f>
        <v>#N/A</v>
      </c>
      <c r="FL1005" s="665" t="e">
        <f>IF(DR1005&gt;FL997,CQ1004-CQ1005,0)</f>
        <v>#N/A</v>
      </c>
      <c r="FM1005" s="665" t="e">
        <f>IF(DR1005&gt;FM997,CR1004-CR1005,0)</f>
        <v>#N/A</v>
      </c>
      <c r="FN1005" s="665" t="e">
        <f>IF(DR1005&gt;FN997,CS1004-CS1005,0)</f>
        <v>#N/A</v>
      </c>
      <c r="FO1005" s="665" t="e">
        <f>IF(DR1005&gt;FO997,CT1004-CT1005,0)</f>
        <v>#N/A</v>
      </c>
      <c r="FP1005" s="665" t="e">
        <f>IF(DR1005&gt;FP997,CU1004-CU1005,0)</f>
        <v>#N/A</v>
      </c>
      <c r="FQ1005" s="665" t="e">
        <f>IF(DR1005&gt;FQ997,CV1004-CV1005,0)</f>
        <v>#N/A</v>
      </c>
      <c r="FR1005" s="665">
        <f>IF(DR1005&gt;FR997,CW1004-CW1005,0)</f>
        <v>0</v>
      </c>
      <c r="FS1005" s="665">
        <f>IF(DR1005&gt;FS997,CX1004-CX1005,0)</f>
        <v>0</v>
      </c>
      <c r="FT1005" s="665">
        <f>IF(DR1005&gt;FT997,CY1004-CY1005,0)</f>
        <v>0</v>
      </c>
      <c r="FU1005" s="665">
        <f>IF(DR1005&gt;FU997,CZ1004-CZ1005,0)</f>
        <v>0</v>
      </c>
      <c r="FV1005" s="665">
        <f>IF(DR1005&gt;FV997,DA1004-DA1005,0)</f>
        <v>0</v>
      </c>
      <c r="FW1005" s="665">
        <f>IF(DR1005&gt;FW997,DB1004-DB1005,0)</f>
        <v>0</v>
      </c>
      <c r="FX1005" s="665">
        <f>IF(DR1005&gt;FX997,DC1004-DC1005,0)</f>
        <v>0</v>
      </c>
      <c r="FY1005" s="665">
        <f>IF(DR1005&gt;FY997,DD1004-DD1005,0)</f>
        <v>0</v>
      </c>
      <c r="FZ1005" s="665">
        <f>IF(DR1005&gt;FZ997,DE1004-DE1005,0)</f>
        <v>0</v>
      </c>
      <c r="GA1005" s="665">
        <f>IF(DR1005&gt;GA997,DF1004-DF1005,0)</f>
        <v>0</v>
      </c>
      <c r="GB1005" s="665">
        <f>IF(DR1005&gt;GB997,DG1004-DG1005,0)</f>
        <v>0</v>
      </c>
      <c r="GC1005" s="665">
        <f>IF(DR1005&gt;GC997,DH1004-DH1005,0)</f>
        <v>0</v>
      </c>
      <c r="GD1005" s="665">
        <f>IF(DR1005&gt;GD997,DI1004-DI1005,0)</f>
        <v>0</v>
      </c>
      <c r="GE1005" s="665">
        <f>IF(DR1005&gt;GE997,DJ1004-DJ1005,0)</f>
        <v>0</v>
      </c>
      <c r="GF1005" s="665">
        <f>IF(DR1005&gt;GF997,DK1004-DK1005,0)</f>
        <v>0</v>
      </c>
      <c r="GG1005" s="665">
        <f>IF(DR1005&gt;GG997,DL1004-DL1005,0)</f>
        <v>0</v>
      </c>
      <c r="GH1005" s="665">
        <f>IF(DR1005&gt;GH997,DM1004-DM1005,0)</f>
        <v>0</v>
      </c>
      <c r="GI1005" s="665">
        <f>IF(DR1005&gt;GI997,DN1004-DN1005,0)</f>
        <v>0</v>
      </c>
      <c r="GJ1005" s="665">
        <f>IF(DR1005&gt;GJ997,DO1004-DO1005,0)</f>
        <v>0</v>
      </c>
      <c r="GK1005" s="665">
        <f>IF(DR1005&gt;GK997,DP1004-DP1005,0)</f>
        <v>0</v>
      </c>
      <c r="GL1005" s="665" t="e">
        <f>SUM(DS1005:GK1005)+SUM(#REF!)=#REF!</f>
        <v>#REF!</v>
      </c>
      <c r="GM1005" s="667"/>
      <c r="GN1005" s="749">
        <v>2029</v>
      </c>
      <c r="GO1005" s="664" t="e">
        <f>SUMIF(DS998:GK998,GO998,DS1005:GK1005)</f>
        <v>#REF!</v>
      </c>
      <c r="GP1005" s="668" t="e">
        <f>SUMIF(DS998:GK998,GP998,DS1005:GK1005)</f>
        <v>#N/A</v>
      </c>
      <c r="GQ1005" s="668" t="e">
        <f>SUMIF(DS998:GK998,GQ998,DS1005:GK1005)</f>
        <v>#N/A</v>
      </c>
      <c r="GR1005" s="668" t="e">
        <f>SUMIF(DS998:GK998,GR998,DS1005:GK1005)</f>
        <v>#N/A</v>
      </c>
      <c r="GS1005" s="668" t="e">
        <f>SUMIF(DS998:GK998,GS998,DS1005:GK1005)</f>
        <v>#N/A</v>
      </c>
      <c r="GT1005" s="668" t="e">
        <f>SUMIF(DS998:GK998,GT998,DS1005:GK1005)</f>
        <v>#N/A</v>
      </c>
      <c r="GU1005" s="668" t="e">
        <f>SUMIF(DS998:GK998,GU998,DS1005:GK1005)</f>
        <v>#N/A</v>
      </c>
      <c r="GV1005" s="668" t="e">
        <f>SUMIF(DS998:GK998,GV998,DS1005:GK1005)</f>
        <v>#N/A</v>
      </c>
      <c r="GW1005" s="668" t="e">
        <f>SUMIF(DS998:GK998,GW998,DS1005:GK1005)</f>
        <v>#N/A</v>
      </c>
      <c r="GX1005" s="668" t="e">
        <f>SUMIF(DS998:GK998,GX998,DS1005:GK1005)</f>
        <v>#N/A</v>
      </c>
      <c r="GY1005" s="668" t="e">
        <f>SUMIF(DS998:GK998,GY998,DS1005:GK1005)</f>
        <v>#N/A</v>
      </c>
      <c r="GZ1005" s="646" t="e">
        <f>SUM(GO1005:GY1005)=(#REF!-SUM(#REF!))</f>
        <v>#REF!</v>
      </c>
    </row>
    <row r="1006" spans="1:234" hidden="1" x14ac:dyDescent="0.25">
      <c r="A1006" s="643" t="s">
        <v>208</v>
      </c>
      <c r="AI1006" s="664">
        <v>2030</v>
      </c>
      <c r="AJ1006" s="664">
        <v>0</v>
      </c>
      <c r="AK1006" s="665">
        <f>IFERROR(#REF!/#REF!,0)</f>
        <v>0</v>
      </c>
      <c r="AL1006" s="665">
        <f>IFERROR(#REF!/#REF!,0)</f>
        <v>0</v>
      </c>
      <c r="AM1006" s="665">
        <f>IFERROR(#REF!/#REF!,0)</f>
        <v>0</v>
      </c>
      <c r="AN1006" s="669">
        <f>IFERROR(#REF!/#REF!,0)</f>
        <v>0</v>
      </c>
      <c r="AO1006" s="669">
        <f>IFERROR(#REF!/#REF!,0)</f>
        <v>0</v>
      </c>
      <c r="AP1006" s="669">
        <f>IFERROR(#REF!/#REF!,0)</f>
        <v>0</v>
      </c>
      <c r="AQ1006" s="669">
        <f>IFERROR(#REF!/#REF!,0)</f>
        <v>0</v>
      </c>
      <c r="AR1006" s="669">
        <f>IFERROR(#REF!/#REF!,0)</f>
        <v>0</v>
      </c>
      <c r="AS1006" s="669">
        <f>IFERROR(#REF!/#REF!,0)</f>
        <v>0</v>
      </c>
      <c r="AT1006" s="669">
        <f>IFERROR(#REF!/#REF!,0)</f>
        <v>0</v>
      </c>
      <c r="AU1006" s="666"/>
      <c r="AW1006" s="749">
        <v>2030</v>
      </c>
      <c r="AX1006" s="665" t="e">
        <f>#REF!</f>
        <v>#REF!</v>
      </c>
      <c r="AY1006" s="665" t="e">
        <f>INDEX(AX993:BE994,MATCH(AW1006,AV993:AV994,0),MATCH(AY997,AX991:BE991,0))*(INDEX(AK999:AT1006,MATCH(AY997,AI999:AI1006,0),MATCH(AY998,AK998:AT998,0)))</f>
        <v>#N/A</v>
      </c>
      <c r="AZ1006" s="665" t="e">
        <f>INDEX(AX993:BE994,MATCH(AW1006,AV993:AV994,0),MATCH(AZ997,AX991:BE991,0))*(INDEX(AK999:AT1006,MATCH(AZ997,AI999:AI1006,0),MATCH(AZ998,AK998:AT998,0)))</f>
        <v>#N/A</v>
      </c>
      <c r="BA1006" s="665" t="e">
        <f>INDEX(AX993:BE994,MATCH(AW1006,AV993:AV994,0),MATCH(BA997,AX991:BE991,0))*(INDEX(AK999:AT1006,MATCH(BA997,AI999:AI1006,0),MATCH(BA998,AK998:AT998,0)))</f>
        <v>#N/A</v>
      </c>
      <c r="BB1006" s="665" t="e">
        <f>INDEX(AX993:BE994,MATCH(AW1006,AV993:AV994,0),MATCH(BB997,AX991:BE991,0))*(INDEX(AK999:AT1006,MATCH(BB997,AI999:AI1006,0),MATCH(BB998,AK998:AT998,0)))</f>
        <v>#N/A</v>
      </c>
      <c r="BC1006" s="665" t="e">
        <f>INDEX(AX993:BE994,MATCH(AW1006,AV993:AV994,0),MATCH(BC997,AX991:BE991,0))*(INDEX(AK999:AT1006,MATCH(BC997,AI999:AI1006,0),MATCH(BC998,AK998:AT998,0)))</f>
        <v>#N/A</v>
      </c>
      <c r="BD1006" s="665" t="e">
        <f>INDEX(AX993:BE994,MATCH(AW1006,AV993:AV994,0),MATCH(BD997,AX991:BE991,0))*(INDEX(AK999:AT1006,MATCH(BD997,AI999:AI1006,0),MATCH(BD998,AK998:AT998,0)))</f>
        <v>#N/A</v>
      </c>
      <c r="BE1006" s="665" t="e">
        <f>INDEX(AX993:BE994,MATCH(AW1006,AV993:AV994,0),MATCH(BE997,AX991:BE991,0))*(INDEX(AK999:AT1006,MATCH(BE997,AI999:AI1006,0),MATCH(BE998,AK998:AT998,0)))</f>
        <v>#N/A</v>
      </c>
      <c r="BF1006" s="665" t="e">
        <f>INDEX(AX993:BE994,MATCH(AW1006,AV993:AV994,0),MATCH(BF997,AX991:BE991,0))*(INDEX(AK999:AT1006,MATCH(BF997,AI999:AI1006,0),MATCH(BF998,AK998:AT998,0)))</f>
        <v>#N/A</v>
      </c>
      <c r="BG1006" s="665" t="e">
        <f>INDEX(AX993:BE994,MATCH(AW1006,AV993:AV994,0),MATCH(BG997,AX991:BE991,0))*(INDEX(AK999:AT1006,MATCH(BG997,AI999:AI1006,0),MATCH(BG998,AK998:AT998,0)))</f>
        <v>#N/A</v>
      </c>
      <c r="BH1006" s="665" t="e">
        <f>INDEX(AX993:BE994,MATCH(AW1006,AV993:AV994,0),MATCH(BH997,AX991:BE991,0))*(INDEX(AK999:AT1006,MATCH(BH997,AI999:AI1006,0),MATCH(BH998,AK998:AT998,0)))</f>
        <v>#N/A</v>
      </c>
      <c r="BI1006" s="665" t="e">
        <f>INDEX(AX993:BE994,MATCH(AW1006,AV993:AV994,0),MATCH(BI997,AX991:BE991,0))*(INDEX(AK999:AT1006,MATCH(BI997,AI999:AI1006,0),MATCH(BI998,AK998:AT998,0)))</f>
        <v>#N/A</v>
      </c>
      <c r="BJ1006" s="665" t="e">
        <f>INDEX(AX993:BE994,MATCH(AW1006,AV993:AV994,0),MATCH(BJ997,AX991:BE991,0))*(INDEX(AK999:AT1006,MATCH(BJ997,AI999:AI1006,0),MATCH(BJ998,AK998:AT998,0)))</f>
        <v>#N/A</v>
      </c>
      <c r="BK1006" s="665" t="e">
        <f>INDEX(AX993:BE994,MATCH(AW1006,AV993:AV994,0),MATCH(BK997,AX991:BE991,0))*(INDEX(AK999:AT1006,MATCH(BK997,AI999:AI1006,0),MATCH(BK998,AK998:AT998,0)))</f>
        <v>#N/A</v>
      </c>
      <c r="BL1006" s="665" t="e">
        <f>INDEX(AX993:BE994,MATCH(AW1006,AV993:AV994,0),MATCH(BL997,AX991:BE991,0))*(INDEX(AK999:AT1006,MATCH(BL997,AI999:AI1006,0),MATCH(BL998,AK998:AT998,0)))</f>
        <v>#N/A</v>
      </c>
      <c r="BM1006" s="665" t="e">
        <f>INDEX(AX993:BE994,MATCH(AW1006,AV993:AV994,0),MATCH(BM997,AX991:BE991,0))*(INDEX(AK999:AT1006,MATCH(BM997,AI999:AI1006,0),MATCH(BM998,AK998:AT998,0)))</f>
        <v>#N/A</v>
      </c>
      <c r="BN1006" s="665" t="e">
        <f>INDEX(AX993:BE994,MATCH(AW1006,AV993:AV994,0),MATCH(BN997,AX991:BE991,0))*(INDEX(AK999:AT1006,MATCH(BN997,AI999:AI1006,0),MATCH(BN998,AK998:AT998,0)))</f>
        <v>#N/A</v>
      </c>
      <c r="BO1006" s="665" t="e">
        <f>INDEX(AX993:BE994,MATCH(AW1006,AV993:AV994,0),MATCH(BO997,AX991:BE991,0))*(INDEX(AK999:AT1006,MATCH(BO997,AI999:AI1006,0),MATCH(BO998,AK998:AT998,0)))</f>
        <v>#N/A</v>
      </c>
      <c r="BP1006" s="665" t="e">
        <f>INDEX(AX993:BE994,MATCH(AW1006,AV993:AV994,0),MATCH(BP997,AX991:BE991,0))*(INDEX(AK999:AT1006,MATCH(BP997,AI999:AI1006,0),MATCH(BP998,AK998:AT998,0)))</f>
        <v>#N/A</v>
      </c>
      <c r="BQ1006" s="665" t="e">
        <f>INDEX(AX993:BE994,MATCH(AW1006,AV993:AV994,0),MATCH(BQ997,AX991:BE991,0))*(INDEX(AK999:AT1006,MATCH(BQ997,AI999:AI1006,0),MATCH(BQ998,AK998:AT998,0)))</f>
        <v>#N/A</v>
      </c>
      <c r="BR1006" s="665" t="e">
        <f>INDEX(AX993:BE994,MATCH(AW1006,AV993:AV994,0),MATCH(BR997,AX991:BE991,0))*(INDEX(AK999:AT1006,MATCH(BR997,AI999:AI1006,0),MATCH(BR998,AK998:AT998,0)))</f>
        <v>#N/A</v>
      </c>
      <c r="BS1006" s="665" t="e">
        <f>INDEX(AX993:BE994,MATCH(AW1006,AV993:AV994,0),MATCH(BS997,AX991:BE991,0))*(INDEX(AK999:AT1006,MATCH(BS997,AI999:AI1006,0),MATCH(BS998,AK998:AT998,0)))</f>
        <v>#N/A</v>
      </c>
      <c r="BT1006" s="665" t="e">
        <f>INDEX(AX993:BE994,MATCH(AW1006,AV993:AV994,0),MATCH(BT997,AX991:BE991,0))*(INDEX(AK999:AT1006,MATCH(BT997,AI999:AI1006,0),MATCH(BT998,AK998:AT998,0)))</f>
        <v>#N/A</v>
      </c>
      <c r="BU1006" s="665" t="e">
        <f>INDEX(AX993:BE994,MATCH(AW1006,AV993:AV994,0),MATCH(BU997,AX991:BE991,0))*(INDEX(AK999:AT1006,MATCH(BU997,AI999:AI1006,0),MATCH(BU998,AK998:AT998,0)))</f>
        <v>#N/A</v>
      </c>
      <c r="BV1006" s="665" t="e">
        <f>INDEX(AX993:BE994,MATCH(AW1006,AV993:AV994,0),MATCH(BV997,AX991:BE991,0))*(INDEX(AK999:AT1006,MATCH(BV997,AI999:AI1006,0),MATCH(BV998,AK998:AT998,0)))</f>
        <v>#N/A</v>
      </c>
      <c r="BW1006" s="665" t="e">
        <f>INDEX(AX993:BE994,MATCH(AW1006,AV993:AV994,0),MATCH(BW997,AX991:BE991,0))*(INDEX(AK999:AT1006,MATCH(BW997,AI999:AI1006,0),MATCH(BW998,AK998:AT998,0)))</f>
        <v>#N/A</v>
      </c>
      <c r="BX1006" s="665" t="e">
        <f>INDEX(AX993:BE994,MATCH(AW1006,AV993:AV994,0),MATCH(BX997,AX991:BE991,0))*(INDEX(AK999:AT1006,MATCH(BX997,AI999:AI1006,0),MATCH(BX998,AK998:AT998,0)))</f>
        <v>#N/A</v>
      </c>
      <c r="BY1006" s="665" t="e">
        <f>INDEX(AX993:BE994,MATCH(AW1006,AV993:AV994,0),MATCH(BY997,AX991:BE991,0))*(INDEX(AK999:AT1006,MATCH(BY997,AI999:AI1006,0),MATCH(BY998,AK998:AT998,0)))</f>
        <v>#N/A</v>
      </c>
      <c r="BZ1006" s="665" t="e">
        <f>INDEX(AX993:BE994,MATCH(AW1006,AV993:AV994,0),MATCH(BZ997,AX991:BE991,0))*(INDEX(AK999:AT1006,MATCH(BZ997,AI999:AI1006,0),MATCH(BZ998,AK998:AT998,0)))</f>
        <v>#N/A</v>
      </c>
      <c r="CA1006" s="665" t="e">
        <f>INDEX(AX993:BE994,MATCH(AW1006,AV993:AV994,0),MATCH(CA997,AX991:BE991,0))*(INDEX(AK999:AT1006,MATCH(CA997,AI999:AI1006,0),MATCH(CA998,AK998:AT998,0)))</f>
        <v>#N/A</v>
      </c>
      <c r="CB1006" s="665" t="e">
        <f>INDEX(AX993:BE994,MATCH(AW1006,AV993:AV994,0),MATCH(CB997,AX991:BE991,0))*(INDEX(AK999:AT1006,MATCH(CB997,AI999:AI1006,0),MATCH(CB998,AK998:AT998,0)))</f>
        <v>#N/A</v>
      </c>
      <c r="CC1006" s="665" t="e">
        <f>INDEX(AX993:BE994,MATCH(AW1006,AV993:AV994,0),MATCH(CC997,AX991:BE991,0))*(INDEX(AK999:AT1006,MATCH(CC997,AI999:AI1006,0),MATCH(CC998,AK998:AT998,0)))</f>
        <v>#N/A</v>
      </c>
      <c r="CD1006" s="665" t="e">
        <f>INDEX(AX993:BE994,MATCH(AW1006,AV993:AV994,0),MATCH(CD997,AX991:BE991,0))*(INDEX(AK999:AT1006,MATCH(CD997,AI999:AI1006,0),MATCH(CD998,AK998:AT998,0)))</f>
        <v>#N/A</v>
      </c>
      <c r="CE1006" s="665" t="e">
        <f>INDEX(AX993:BE994,MATCH(AW1006,AV993:AV994,0),MATCH(CE997,AX991:BE991,0))*(INDEX(AK999:AT1006,MATCH(CE997,AI999:AI1006,0),MATCH(CE998,AK998:AT998,0)))</f>
        <v>#N/A</v>
      </c>
      <c r="CF1006" s="665" t="e">
        <f>INDEX(AX993:BE994,MATCH(AW1006,AV993:AV994,0),MATCH(CF997,AX991:BE991,0))*(INDEX(AK999:AT1006,MATCH(CF997,AI999:AI1006,0),MATCH(CF998,AK998:AT998,0)))</f>
        <v>#N/A</v>
      </c>
      <c r="CG1006" s="665" t="e">
        <f>INDEX(AX993:BE994,MATCH(AW1006,AV993:AV994,0),MATCH(CG997,AX991:BE991,0))*(INDEX(AK999:AT1006,MATCH(CG997,AI999:AI1006,0),MATCH(CG998,AK998:AT998,0)))</f>
        <v>#N/A</v>
      </c>
      <c r="CH1006" s="665" t="e">
        <f>INDEX(AX993:BE994,MATCH(AW1006,AV993:AV994,0),MATCH(CH997,AX991:BE991,0))*(INDEX(AK999:AT1006,MATCH(CH997,AI999:AI1006,0),MATCH(CH998,AK998:AT998,0)))</f>
        <v>#N/A</v>
      </c>
      <c r="CI1006" s="665" t="e">
        <f>INDEX(AX993:BE994,MATCH(AW1006,AV993:AV994,0),MATCH(CI997,AX991:BE991,0))*(INDEX(AK999:AT1006,MATCH(CI997,AI999:AI1006,0),MATCH(CI998,AK998:AT998,0)))</f>
        <v>#N/A</v>
      </c>
      <c r="CJ1006" s="665" t="e">
        <f>INDEX(AX993:BE994,MATCH(AW1006,AV993:AV994,0),MATCH(CJ997,AX991:BE991,0))*(INDEX(AK999:AT1006,MATCH(CJ997,AI999:AI1006,0),MATCH(CJ998,AK998:AT998,0)))</f>
        <v>#N/A</v>
      </c>
      <c r="CK1006" s="665" t="e">
        <f>INDEX(AX993:BE994,MATCH(AW1006,AV993:AV994,0),MATCH(CK997,AX991:BE991,0))*(INDEX(AK999:AT1006,MATCH(CK997,AI999:AI1006,0),MATCH(CK998,AK998:AT998,0)))</f>
        <v>#N/A</v>
      </c>
      <c r="CL1006" s="665" t="e">
        <f>INDEX(AX993:BE994,MATCH(AW1006,AV993:AV994,0),MATCH(CL997,AX991:BE991,0))*(INDEX(AK999:AT1006,MATCH(CL997,AI999:AI1006,0),MATCH(CL998,AK998:AT998,0)))</f>
        <v>#N/A</v>
      </c>
      <c r="CM1006" s="665" t="e">
        <f>INDEX(AX993:BE994,MATCH(AW1006,AV993:AV994,0),MATCH(CM997,AX991:BE991,0))*(INDEX(AK999:AT1006,MATCH(CM997,AI999:AI1006,0),MATCH(CM998,AK998:AT998,0)))</f>
        <v>#N/A</v>
      </c>
      <c r="CN1006" s="665" t="e">
        <f>INDEX(AX993:BE994,MATCH(AW1006,AV993:AV994,0),MATCH(CN997,AX991:BE991,0))*(INDEX(AK999:AT1006,MATCH(CN997,AI999:AI1006,0),MATCH(CN998,AK998:AT998,0)))</f>
        <v>#N/A</v>
      </c>
      <c r="CO1006" s="665" t="e">
        <f>INDEX(AX993:BE994,MATCH(AW1006,AV993:AV994,0),MATCH(CO997,AX991:BE991,0))*(INDEX(AK999:AT1006,MATCH(CO997,AI999:AI1006,0),MATCH(CO998,AK998:AT998,0)))</f>
        <v>#N/A</v>
      </c>
      <c r="CP1006" s="665" t="e">
        <f>INDEX(AX993:BE994,MATCH(AW1006,AV993:AV994,0),MATCH(CP997,AX991:BE991,0))*(INDEX(AK999:AT1006,MATCH(CP997,AI999:AI1006,0),MATCH(CP998,AK998:AT998,0)))</f>
        <v>#N/A</v>
      </c>
      <c r="CQ1006" s="665" t="e">
        <f>INDEX(AX993:BE994,MATCH(AW1006,AV993:AV994,0),MATCH(CQ997,AX991:BE991,0))*(INDEX(AK999:AT1006,MATCH(CQ997,AI999:AI1006,0),MATCH(CQ998,AK998:AT998,0)))</f>
        <v>#N/A</v>
      </c>
      <c r="CR1006" s="665" t="e">
        <f>INDEX(AX993:BE994,MATCH(AW1006,AV993:AV994,0),MATCH(CR997,AX991:BE991,0))*(INDEX(AK999:AT1006,MATCH(CR997,AI999:AI1006,0),MATCH(CR998,AK998:AT998,0)))</f>
        <v>#N/A</v>
      </c>
      <c r="CS1006" s="665" t="e">
        <f>INDEX(AX993:BE994,MATCH(AW1006,AV993:AV994,0),MATCH(CS997,AX991:BE991,0))*(INDEX(AK999:AT1006,MATCH(CS997,AI999:AI1006,0),MATCH(CS998,AK998:AT998,0)))</f>
        <v>#N/A</v>
      </c>
      <c r="CT1006" s="665" t="e">
        <f>INDEX(AX993:BE994,MATCH(AW1006,AV993:AV994,0),MATCH(CT997,AX991:BE991,0))*(INDEX(AK999:AT1006,MATCH(CT997,AI999:AI1006,0),MATCH(CT998,AK998:AT998,0)))</f>
        <v>#N/A</v>
      </c>
      <c r="CU1006" s="665" t="e">
        <f>INDEX(AX993:BE994,MATCH(AW1006,AV993:AV994,0),MATCH(CU997,AX991:BE991,0))*(INDEX(AK999:AT1006,MATCH(CU997,AI999:AI1006,0),MATCH(CU998,AK998:AT998,0)))</f>
        <v>#N/A</v>
      </c>
      <c r="CV1006" s="665" t="e">
        <f>INDEX(AX993:BE994,MATCH(AW1006,AV993:AV994,0),MATCH(CV997,AX991:BE991,0))*(INDEX(AK999:AT1006,MATCH(CV997,AI999:AI1006,0),MATCH(CV998,AK998:AT998,0)))</f>
        <v>#N/A</v>
      </c>
      <c r="CW1006" s="665" t="e">
        <f>INDEX(AX993:BE994,MATCH(AW1006,AV993:AV994,0),MATCH(CW997,AX991:BE991,0))*(INDEX(AK999:AT1006,MATCH(CW997,AI999:AI1006,0),MATCH(CW998,AK998:AT998,0)))</f>
        <v>#N/A</v>
      </c>
      <c r="CX1006" s="665" t="e">
        <f>INDEX(AX993:BE994,MATCH(AW1006,AV993:AV994,0),MATCH(CX997,AX991:BE991,0))*(INDEX(AK999:AT1006,MATCH(CX997,AI999:AI1006,0),MATCH(CX998,AK998:AT998,0)))</f>
        <v>#N/A</v>
      </c>
      <c r="CY1006" s="665" t="e">
        <f>INDEX(AX993:BE994,MATCH(AW1006,AV993:AV994,0),MATCH(CY997,AX991:BE991,0))*(INDEX(AK999:AT1006,MATCH(CY997,AI999:AI1006,0),MATCH(CY998,AK998:AT998,0)))</f>
        <v>#N/A</v>
      </c>
      <c r="CZ1006" s="665" t="e">
        <f>INDEX(AX993:BE994,MATCH(AW1006,AV993:AV994,0),MATCH(CZ997,AX991:BE991,0))*(INDEX(AK999:AT1006,MATCH(CZ997,AI999:AI1006,0),MATCH(CZ998,AK998:AT998,0)))</f>
        <v>#N/A</v>
      </c>
      <c r="DA1006" s="665" t="e">
        <f>INDEX(AX993:BE994,MATCH(AW1006,AV993:AV994,0),MATCH(DA997,AX991:BE991,0))*(INDEX(AK999:AT1006,MATCH(DA997,AI999:AI1006,0),MATCH(DA998,AK998:AT998,0)))</f>
        <v>#N/A</v>
      </c>
      <c r="DB1006" s="665" t="e">
        <f>INDEX(AX993:BE994,MATCH(AW1006,AV993:AV994,0),MATCH(DB997,AX991:BE991,0))*(INDEX(AK999:AT1006,MATCH(DB997,AI999:AI1006,0),MATCH(DB998,AK998:AT998,0)))</f>
        <v>#N/A</v>
      </c>
      <c r="DC1006" s="665" t="e">
        <f>INDEX(AX993:BE994,MATCH(AW1006,AV993:AV994,0),MATCH(DC997,AX991:BE991,0))*(INDEX(AK999:AT1006,MATCH(DC997,AI999:AI1006,0),MATCH(DC998,AK998:AT998,0)))</f>
        <v>#N/A</v>
      </c>
      <c r="DD1006" s="665" t="e">
        <f>INDEX(AX993:BE994,MATCH(AW1006,AV993:AV994,0),MATCH(DD997,AX991:BE991,0))*(INDEX(AK999:AT1006,MATCH(DD997,AI999:AI1006,0),MATCH(DD998,AK998:AT998,0)))</f>
        <v>#N/A</v>
      </c>
      <c r="DE1006" s="665" t="e">
        <f>INDEX(AX993:BE994,MATCH(AW1006,AV993:AV994,0),MATCH(DE997,AX991:BE991,0))*(INDEX(AK999:AT1006,MATCH(DE997,AI999:AI1006,0),MATCH(DE998,AK998:AT998,0)))</f>
        <v>#N/A</v>
      </c>
      <c r="DF1006" s="665" t="e">
        <f>INDEX(AX993:BE994,MATCH(AW1006,AV993:AV994,0),MATCH(DF997,AX991:BE991,0))*(INDEX(AK999:AT1006,MATCH(DF997,AI999:AI1006,0),MATCH(DF998,AK998:AT998,0)))</f>
        <v>#N/A</v>
      </c>
      <c r="DG1006" s="665" t="e">
        <f>INDEX(AX993:BE994,MATCH(AW1006,AV993:AV994,0),MATCH(DG997,AX991:BE991,0))*(INDEX(AK999:AT1006,MATCH(DG997,AI999:AI1006,0),MATCH(DG998,AK998:AT998,0)))</f>
        <v>#N/A</v>
      </c>
      <c r="DH1006" s="665" t="e">
        <f>INDEX(AX993:BE994,MATCH(AW1006,AV993:AV994,0),MATCH(DH997,AX991:BE991,0))*(INDEX(AK999:AT1006,MATCH(DH997,AI999:AI1006,0),MATCH(DH998,AK998:AT998,0)))</f>
        <v>#N/A</v>
      </c>
      <c r="DI1006" s="665" t="e">
        <f>INDEX(AX993:BE994,MATCH(AW1006,AV993:AV994,0),MATCH(DI997,AX991:BE991,0))*(INDEX(AK999:AT1006,MATCH(DI997,AI999:AI1006,0),MATCH(DI998,AK998:AT998,0)))</f>
        <v>#N/A</v>
      </c>
      <c r="DJ1006" s="665" t="e">
        <f>INDEX(AX993:BE994,MATCH(AW1006,AV993:AV994,0),MATCH(DJ997,AX991:BE991,0))*(INDEX(AK999:AT1006,MATCH(DJ997,AI999:AI1006,0),MATCH(DJ998,AK998:AT998,0)))</f>
        <v>#N/A</v>
      </c>
      <c r="DK1006" s="665" t="e">
        <f>INDEX(AX993:BE994,MATCH(AW1006,AV993:AV994,0),MATCH(DK997,AX991:BE991,0))*(INDEX(AK999:AT1006,MATCH(DK997,AI999:AI1006,0),MATCH(DK998,AK998:AT998,0)))</f>
        <v>#N/A</v>
      </c>
      <c r="DL1006" s="665" t="e">
        <f>INDEX(AX993:BE994,MATCH(AW1006,AV993:AV994,0),MATCH(DL997,AX991:BE991,0))*(INDEX(AK999:AT1006,MATCH(DL997,AI999:AI1006,0),MATCH(DL998,AK998:AT998,0)))</f>
        <v>#N/A</v>
      </c>
      <c r="DM1006" s="665" t="e">
        <f>INDEX(AX993:BE994,MATCH(AW1006,AV993:AV994,0),MATCH(DM997,AX991:BE991,0))*(INDEX(AK999:AT1006,MATCH(DM997,AI999:AI1006,0),MATCH(DM998,AK998:AT998,0)))</f>
        <v>#N/A</v>
      </c>
      <c r="DN1006" s="665" t="e">
        <f>INDEX(AX993:BE994,MATCH(AW1006,AV993:AV994,0),MATCH(DN997,AX991:BE991,0))*(INDEX(AK999:AT1006,MATCH(DN997,AI999:AI1006,0),MATCH(DN998,AK998:AT998,0)))</f>
        <v>#N/A</v>
      </c>
      <c r="DO1006" s="665" t="e">
        <f>INDEX(AX993:BE994,MATCH(AW1006,AV993:AV994,0),MATCH(DO997,AX991:BE991,0))*(INDEX(AK999:AT1006,MATCH(DO997,AI999:AI1006,0),MATCH(DO998,AK998:AT998,0)))</f>
        <v>#N/A</v>
      </c>
      <c r="DP1006" s="665" t="e">
        <f>INDEX(AX993:BE994,MATCH(AW1006,AV993:AV994,0),MATCH(DP997,AX991:BE991,0))*(INDEX(AK999:AT1006,MATCH(DP997,AI999:AI1006,0),MATCH(DP998,AK998:AT998,0)))</f>
        <v>#N/A</v>
      </c>
      <c r="DQ1006" s="643" t="e">
        <f>SUM(AX1006:DP1006)=#REF!</f>
        <v>#REF!</v>
      </c>
      <c r="DR1006" s="749">
        <v>2030</v>
      </c>
      <c r="DS1006" s="665" t="e">
        <f>IF(DR1006&gt;DS997,AX1005-AX1006,0)</f>
        <v>#REF!</v>
      </c>
      <c r="DT1006" s="665" t="e">
        <f>IF(DR1006&gt;DT997,AY1005-AY1006,0)</f>
        <v>#N/A</v>
      </c>
      <c r="DU1006" s="665" t="e">
        <f>IF(DR1006&gt;DU997,AZ1005-AZ1006,0)</f>
        <v>#N/A</v>
      </c>
      <c r="DV1006" s="665" t="e">
        <f>IF(DR1006&gt;DV997,BA1005-BA1006,0)</f>
        <v>#N/A</v>
      </c>
      <c r="DW1006" s="665" t="e">
        <f>IF(DR1006&gt;DW997,BB1005-BB1006,0)</f>
        <v>#N/A</v>
      </c>
      <c r="DX1006" s="665" t="e">
        <f>IF(DR1006&gt;DX997,BC1005-BC1006,0)</f>
        <v>#N/A</v>
      </c>
      <c r="DY1006" s="665" t="e">
        <f>IF(DR1006&gt;DY997,BD1005-BD1006,0)</f>
        <v>#N/A</v>
      </c>
      <c r="DZ1006" s="665" t="e">
        <f>IF(DR1006&gt;DZ997,BE1005-BE1006,0)</f>
        <v>#N/A</v>
      </c>
      <c r="EA1006" s="665" t="e">
        <f>IF(DR1006&gt;EA997,BF1005-BF1006,0)</f>
        <v>#N/A</v>
      </c>
      <c r="EB1006" s="665" t="e">
        <f>IF(DR1006&gt;EB997,BG1005-BG1006,0)</f>
        <v>#N/A</v>
      </c>
      <c r="EC1006" s="665" t="e">
        <f>IF(DR1006&gt;EC997,BH1005-BH1006,0)</f>
        <v>#N/A</v>
      </c>
      <c r="ED1006" s="665" t="e">
        <f>IF(DR1006&gt;ED997,BI1005-BI1006,0)</f>
        <v>#N/A</v>
      </c>
      <c r="EE1006" s="665" t="e">
        <f>IF(DR1006&gt;EE997,BJ1005-BJ1006,0)</f>
        <v>#N/A</v>
      </c>
      <c r="EF1006" s="665" t="e">
        <f>IF(DR1006&gt;EF997,BK1005-BK1006,0)</f>
        <v>#N/A</v>
      </c>
      <c r="EG1006" s="665" t="e">
        <f>IF(DR1006&gt;EG997,BL1005-BL1006,0)</f>
        <v>#N/A</v>
      </c>
      <c r="EH1006" s="665" t="e">
        <f>IF(DR1006&gt;EH997,BM1005-BM1006,0)</f>
        <v>#N/A</v>
      </c>
      <c r="EI1006" s="665" t="e">
        <f>IF(DR1006&gt;EI997,BN1005-BN1006,0)</f>
        <v>#N/A</v>
      </c>
      <c r="EJ1006" s="665" t="e">
        <f>IF(DR1006&gt;EJ997,BO1005-BO1006,0)</f>
        <v>#N/A</v>
      </c>
      <c r="EK1006" s="665" t="e">
        <f>IF(DR1006&gt;EK997,BP1005-BP1006,0)</f>
        <v>#N/A</v>
      </c>
      <c r="EL1006" s="665" t="e">
        <f>IF(DR1006&gt;EL997,BQ1005-BQ1006,0)</f>
        <v>#N/A</v>
      </c>
      <c r="EM1006" s="665" t="e">
        <f>IF(DR1006&gt;EM997,BR1005-BR1006,0)</f>
        <v>#N/A</v>
      </c>
      <c r="EN1006" s="665" t="e">
        <f>IF(DR1006&gt;EN997,BS1005-BS1006,0)</f>
        <v>#N/A</v>
      </c>
      <c r="EO1006" s="665" t="e">
        <f>IF(DR1006&gt;EO997,BT1005-BT1006,0)</f>
        <v>#N/A</v>
      </c>
      <c r="EP1006" s="665" t="e">
        <f>IF(DR1006&gt;EP997,BU1005-BU1006,0)</f>
        <v>#N/A</v>
      </c>
      <c r="EQ1006" s="665" t="e">
        <f>IF(DR1006&gt;EQ997,BV1005-BV1006,0)</f>
        <v>#N/A</v>
      </c>
      <c r="ER1006" s="665" t="e">
        <f>IF(DR1006&gt;ER997,BW1005-BW1006,0)</f>
        <v>#N/A</v>
      </c>
      <c r="ES1006" s="665" t="e">
        <f>IF(DR1006&gt;ES997,BX1005-BX1006,0)</f>
        <v>#N/A</v>
      </c>
      <c r="ET1006" s="665" t="e">
        <f>IF(DR1006&gt;ET997,BY1005-BY1006,0)</f>
        <v>#N/A</v>
      </c>
      <c r="EU1006" s="665" t="e">
        <f>IF(DR1006&gt;EU997,BZ1005-BZ1006,0)</f>
        <v>#N/A</v>
      </c>
      <c r="EV1006" s="665" t="e">
        <f>IF(DR1006&gt;EV997,CA1005-CA1006,0)</f>
        <v>#N/A</v>
      </c>
      <c r="EW1006" s="665" t="e">
        <f>IF(DR1006&gt;EW997,CB1005-CB1006,0)</f>
        <v>#N/A</v>
      </c>
      <c r="EX1006" s="665" t="e">
        <f>IF(DR1006&gt;EX997,CC1005-CC1006,0)</f>
        <v>#N/A</v>
      </c>
      <c r="EY1006" s="665" t="e">
        <f>IF(DR1006&gt;EY997,CD1005-CD1006,0)</f>
        <v>#N/A</v>
      </c>
      <c r="EZ1006" s="665" t="e">
        <f>IF(DR1006&gt;EZ997,CE1005-CE1006,0)</f>
        <v>#N/A</v>
      </c>
      <c r="FA1006" s="665" t="e">
        <f>IF(DR1006&gt;FA997,CF1005-CF1006,0)</f>
        <v>#N/A</v>
      </c>
      <c r="FB1006" s="665" t="e">
        <f>IF(DR1006&gt;FB997,CG1005-CG1006,0)</f>
        <v>#N/A</v>
      </c>
      <c r="FC1006" s="665" t="e">
        <f>IF(DR1006&gt;FC997,CH1005-CH1006,0)</f>
        <v>#N/A</v>
      </c>
      <c r="FD1006" s="665" t="e">
        <f>IF(DR1006&gt;FD997,CI1005-CI1006,0)</f>
        <v>#N/A</v>
      </c>
      <c r="FE1006" s="665" t="e">
        <f>IF(DR1006&gt;FE997,CJ1005-CJ1006,0)</f>
        <v>#N/A</v>
      </c>
      <c r="FF1006" s="665" t="e">
        <f>IF(DR1006&gt;FF997,CK1005-CK1006,0)</f>
        <v>#N/A</v>
      </c>
      <c r="FG1006" s="665" t="e">
        <f>IF(DR1006&gt;FG997,CL1005-CL1006,0)</f>
        <v>#N/A</v>
      </c>
      <c r="FH1006" s="665" t="e">
        <f>IF(DR1006&gt;FH997,CM1005-CM1006,0)</f>
        <v>#N/A</v>
      </c>
      <c r="FI1006" s="665" t="e">
        <f>IF(DR1006&gt;FI997,CN1005-CN1006,0)</f>
        <v>#N/A</v>
      </c>
      <c r="FJ1006" s="665" t="e">
        <f>IF(DR1006&gt;FJ997,CO1005-CO1006,0)</f>
        <v>#N/A</v>
      </c>
      <c r="FK1006" s="665" t="e">
        <f>IF(DR1006&gt;FK997,CP1005-CP1006,0)</f>
        <v>#N/A</v>
      </c>
      <c r="FL1006" s="665" t="e">
        <f>IF(DR1006&gt;FL997,CQ1005-CQ1006,0)</f>
        <v>#N/A</v>
      </c>
      <c r="FM1006" s="665" t="e">
        <f>IF(DR1006&gt;FM997,CR1005-CR1006,0)</f>
        <v>#N/A</v>
      </c>
      <c r="FN1006" s="665" t="e">
        <f>IF(DR1006&gt;FN997,CS1005-CS1006,0)</f>
        <v>#N/A</v>
      </c>
      <c r="FO1006" s="665" t="e">
        <f>IF(DR1006&gt;FO997,CT1005-CT1006,0)</f>
        <v>#N/A</v>
      </c>
      <c r="FP1006" s="665" t="e">
        <f>IF(DR1006&gt;FP997,CU1005-CU1006,0)</f>
        <v>#N/A</v>
      </c>
      <c r="FQ1006" s="665" t="e">
        <f>IF(DR1006&gt;FQ997,CV1005-CV1006,0)</f>
        <v>#N/A</v>
      </c>
      <c r="FR1006" s="665" t="e">
        <f>IF(DR1006&gt;FR997,CW1005-CW1006,0)</f>
        <v>#N/A</v>
      </c>
      <c r="FS1006" s="665" t="e">
        <f>IF(DR1006&gt;FS997,CX1005-CX1006,0)</f>
        <v>#N/A</v>
      </c>
      <c r="FT1006" s="665" t="e">
        <f>IF(DR1006&gt;FT997,CY1005-CY1006,0)</f>
        <v>#N/A</v>
      </c>
      <c r="FU1006" s="665" t="e">
        <f>IF(DR1006&gt;FU997,CZ1005-CZ1006,0)</f>
        <v>#N/A</v>
      </c>
      <c r="FV1006" s="665" t="e">
        <f>IF(DR1006&gt;FV997,DA1005-DA1006,0)</f>
        <v>#N/A</v>
      </c>
      <c r="FW1006" s="665" t="e">
        <f>IF(DR1006&gt;FW997,DB1005-DB1006,0)</f>
        <v>#N/A</v>
      </c>
      <c r="FX1006" s="665" t="e">
        <f>IF(DR1006&gt;FX997,DC1005-DC1006,0)</f>
        <v>#N/A</v>
      </c>
      <c r="FY1006" s="665" t="e">
        <f>IF(DR1006&gt;FY997,DD1005-DD1006,0)</f>
        <v>#N/A</v>
      </c>
      <c r="FZ1006" s="665" t="e">
        <f>IF(DR1006&gt;FZ997,DE1005-DE1006,0)</f>
        <v>#N/A</v>
      </c>
      <c r="GA1006" s="665" t="e">
        <f>IF(DR1006&gt;GA997,DF1005-DF1006,0)</f>
        <v>#N/A</v>
      </c>
      <c r="GB1006" s="665">
        <f>IF(DR1006&gt;GB997,DG1005-DG1006,0)</f>
        <v>0</v>
      </c>
      <c r="GC1006" s="665">
        <f>IF(DR1006&gt;GC997,DH1005-DH1006,0)</f>
        <v>0</v>
      </c>
      <c r="GD1006" s="665">
        <f>IF(DR1006&gt;GD997,DI1005-DI1006,0)</f>
        <v>0</v>
      </c>
      <c r="GE1006" s="665">
        <f>IF(DR1006&gt;GE997,DJ1005-DJ1006,0)</f>
        <v>0</v>
      </c>
      <c r="GF1006" s="665">
        <f>IF(DR1006&gt;GF997,DK1005-DK1006,0)</f>
        <v>0</v>
      </c>
      <c r="GG1006" s="665">
        <f>IF(DR1006&gt;GG997,DL1005-DL1006,0)</f>
        <v>0</v>
      </c>
      <c r="GH1006" s="665">
        <f>IF(DR1006&gt;GH997,DM1005-DM1006,0)</f>
        <v>0</v>
      </c>
      <c r="GI1006" s="665">
        <f>IF(DR1006&gt;GI997,DN1005-DN1006,0)</f>
        <v>0</v>
      </c>
      <c r="GJ1006" s="665">
        <f>IF(DR1006&gt;GJ997,DO1005-DO1006,0)</f>
        <v>0</v>
      </c>
      <c r="GK1006" s="665">
        <f>IF(DR1006&gt;GK997,DP1005-DP1006,0)</f>
        <v>0</v>
      </c>
      <c r="GL1006" s="665" t="e">
        <f>SUM(DS1006:GK1006)+SUM(#REF!)=#REF!</f>
        <v>#REF!</v>
      </c>
      <c r="GM1006" s="667"/>
      <c r="GN1006" s="749">
        <v>2030</v>
      </c>
      <c r="GO1006" s="664" t="e">
        <f>SUMIF(DS998:GK998,GO998,DS1006:GK1006)</f>
        <v>#REF!</v>
      </c>
      <c r="GP1006" s="668" t="e">
        <f>SUMIF(DS998:GK998,GP998,DS1006:GK1006)</f>
        <v>#N/A</v>
      </c>
      <c r="GQ1006" s="668" t="e">
        <f>SUMIF(DS998:GK998,GQ998,DS1006:GK1006)</f>
        <v>#N/A</v>
      </c>
      <c r="GR1006" s="668" t="e">
        <f>SUMIF(DS998:GK998,GR998,DS1006:GK1006)</f>
        <v>#N/A</v>
      </c>
      <c r="GS1006" s="668" t="e">
        <f>SUMIF(DS998:GK998,GS998,DS1006:GK1006)</f>
        <v>#N/A</v>
      </c>
      <c r="GT1006" s="668" t="e">
        <f>SUMIF(DS998:GK998,GT998,DS1006:GK1006)</f>
        <v>#N/A</v>
      </c>
      <c r="GU1006" s="668" t="e">
        <f>SUMIF(DS998:GK998,GU998,DS1006:GK1006)</f>
        <v>#N/A</v>
      </c>
      <c r="GV1006" s="668" t="e">
        <f>SUMIF(DS998:GK998,GV998,DS1006:GK1006)</f>
        <v>#N/A</v>
      </c>
      <c r="GW1006" s="668" t="e">
        <f>SUMIF(DS998:GK998,GW998,DS1006:GK1006)</f>
        <v>#N/A</v>
      </c>
      <c r="GX1006" s="668" t="e">
        <f>SUMIF(DS998:GK998,GX998,DS1006:GK1006)</f>
        <v>#N/A</v>
      </c>
      <c r="GY1006" s="668" t="e">
        <f>SUMIF(DS998:GK998,GY998,DS1006:GK1006)</f>
        <v>#N/A</v>
      </c>
      <c r="GZ1006" s="646" t="e">
        <f>SUM(GO1006:GY1006)=(#REF!-SUM(#REF!))</f>
        <v>#REF!</v>
      </c>
    </row>
    <row r="1007" spans="1:234" hidden="1" x14ac:dyDescent="0.25">
      <c r="A1007" s="643" t="s">
        <v>208</v>
      </c>
      <c r="GM1007" s="663"/>
      <c r="GN1007" s="663"/>
    </row>
    <row r="1008" spans="1:234" hidden="1" x14ac:dyDescent="0.25">
      <c r="A1008" s="643" t="s">
        <v>208</v>
      </c>
      <c r="G1008" s="670"/>
      <c r="H1008" s="671"/>
      <c r="I1008" s="671"/>
      <c r="J1008" s="671"/>
      <c r="K1008" s="671"/>
      <c r="L1008" s="671"/>
      <c r="M1008" s="671"/>
      <c r="N1008" s="671"/>
      <c r="O1008" s="671"/>
      <c r="P1008" s="671"/>
      <c r="Q1008" s="671"/>
      <c r="R1008" s="671"/>
      <c r="S1008" s="672"/>
      <c r="DR1008" s="643" t="s">
        <v>1666</v>
      </c>
      <c r="GM1008" s="672"/>
      <c r="GN1008" s="672"/>
      <c r="GO1008" s="672"/>
      <c r="GP1008" s="672"/>
      <c r="GQ1008" s="672"/>
      <c r="GR1008" s="672"/>
      <c r="GS1008" s="672"/>
      <c r="GT1008" s="672"/>
      <c r="GU1008" s="672"/>
      <c r="GV1008" s="672"/>
      <c r="GW1008" s="672"/>
      <c r="GX1008" s="672"/>
      <c r="GY1008" s="672"/>
      <c r="HM1008" s="671"/>
      <c r="HN1008" s="671"/>
      <c r="HO1008" s="671"/>
      <c r="HP1008" s="671"/>
      <c r="HQ1008" s="671"/>
      <c r="HR1008" s="671"/>
      <c r="HS1008" s="671"/>
      <c r="HT1008" s="671"/>
      <c r="HU1008" s="671"/>
      <c r="HV1008" s="671"/>
      <c r="HW1008" s="671"/>
      <c r="HX1008" s="671"/>
      <c r="HY1008" s="671"/>
      <c r="HZ1008" s="671"/>
    </row>
    <row r="1009" spans="1:234" hidden="1" x14ac:dyDescent="0.25">
      <c r="A1009" s="643" t="s">
        <v>208</v>
      </c>
      <c r="G1009" s="670"/>
      <c r="H1009" s="673"/>
      <c r="I1009" s="673"/>
      <c r="J1009" s="673"/>
      <c r="K1009" s="673"/>
      <c r="L1009" s="673"/>
      <c r="M1009" s="673"/>
      <c r="N1009" s="673"/>
      <c r="O1009" s="673"/>
      <c r="P1009" s="673"/>
      <c r="Q1009" s="673"/>
      <c r="R1009" s="673"/>
      <c r="S1009" s="648"/>
      <c r="DR1009" s="661"/>
      <c r="DS1009" s="647">
        <v>2023</v>
      </c>
      <c r="DT1009" s="647">
        <v>2024</v>
      </c>
      <c r="DU1009" s="647">
        <v>2024</v>
      </c>
      <c r="DV1009" s="647">
        <v>2024</v>
      </c>
      <c r="DW1009" s="647">
        <v>2024</v>
      </c>
      <c r="DX1009" s="647">
        <v>2024</v>
      </c>
      <c r="DY1009" s="647">
        <v>2024</v>
      </c>
      <c r="DZ1009" s="647">
        <v>2024</v>
      </c>
      <c r="EA1009" s="647">
        <v>2024</v>
      </c>
      <c r="EB1009" s="647">
        <v>2024</v>
      </c>
      <c r="EC1009" s="647">
        <v>2024</v>
      </c>
      <c r="ED1009" s="647">
        <v>2025</v>
      </c>
      <c r="EE1009" s="647">
        <v>2025</v>
      </c>
      <c r="EF1009" s="647">
        <v>2025</v>
      </c>
      <c r="EG1009" s="647">
        <v>2025</v>
      </c>
      <c r="EH1009" s="647">
        <v>2025</v>
      </c>
      <c r="EI1009" s="647">
        <v>2025</v>
      </c>
      <c r="EJ1009" s="647">
        <v>2025</v>
      </c>
      <c r="EK1009" s="647">
        <v>2025</v>
      </c>
      <c r="EL1009" s="647">
        <v>2025</v>
      </c>
      <c r="EM1009" s="647">
        <v>2025</v>
      </c>
      <c r="EN1009" s="647">
        <v>2026</v>
      </c>
      <c r="EO1009" s="647">
        <v>2026</v>
      </c>
      <c r="EP1009" s="647">
        <v>2026</v>
      </c>
      <c r="EQ1009" s="647">
        <v>2026</v>
      </c>
      <c r="ER1009" s="647">
        <v>2026</v>
      </c>
      <c r="ES1009" s="647">
        <v>2026</v>
      </c>
      <c r="ET1009" s="647">
        <v>2026</v>
      </c>
      <c r="EU1009" s="647">
        <v>2026</v>
      </c>
      <c r="EV1009" s="647">
        <v>2026</v>
      </c>
      <c r="EW1009" s="647">
        <v>2026</v>
      </c>
      <c r="EX1009" s="647">
        <v>2027</v>
      </c>
      <c r="EY1009" s="647">
        <v>2027</v>
      </c>
      <c r="EZ1009" s="647">
        <v>2027</v>
      </c>
      <c r="FA1009" s="647">
        <v>2027</v>
      </c>
      <c r="FB1009" s="647">
        <v>2027</v>
      </c>
      <c r="FC1009" s="647">
        <v>2027</v>
      </c>
      <c r="FD1009" s="647">
        <v>2027</v>
      </c>
      <c r="FE1009" s="647">
        <v>2027</v>
      </c>
      <c r="FF1009" s="647">
        <v>2027</v>
      </c>
      <c r="FG1009" s="647">
        <v>2027</v>
      </c>
      <c r="FH1009" s="647">
        <v>2028</v>
      </c>
      <c r="FI1009" s="647">
        <v>2028</v>
      </c>
      <c r="FJ1009" s="647">
        <v>2028</v>
      </c>
      <c r="FK1009" s="647">
        <v>2028</v>
      </c>
      <c r="FL1009" s="647">
        <v>2028</v>
      </c>
      <c r="FM1009" s="647">
        <v>2028</v>
      </c>
      <c r="FN1009" s="647">
        <v>2028</v>
      </c>
      <c r="FO1009" s="647">
        <v>2028</v>
      </c>
      <c r="FP1009" s="647">
        <v>2028</v>
      </c>
      <c r="FQ1009" s="647">
        <v>2028</v>
      </c>
      <c r="FR1009" s="647">
        <v>2029</v>
      </c>
      <c r="FS1009" s="647">
        <v>2029</v>
      </c>
      <c r="FT1009" s="647">
        <v>2029</v>
      </c>
      <c r="FU1009" s="647">
        <v>2029</v>
      </c>
      <c r="FV1009" s="647">
        <v>2029</v>
      </c>
      <c r="FW1009" s="647">
        <v>2029</v>
      </c>
      <c r="FX1009" s="647">
        <v>2029</v>
      </c>
      <c r="FY1009" s="647">
        <v>2029</v>
      </c>
      <c r="FZ1009" s="647">
        <v>2029</v>
      </c>
      <c r="GA1009" s="647">
        <v>2029</v>
      </c>
      <c r="GB1009" s="647">
        <v>2030</v>
      </c>
      <c r="GC1009" s="647">
        <v>2030</v>
      </c>
      <c r="GD1009" s="647">
        <v>2030</v>
      </c>
      <c r="GE1009" s="647">
        <v>2030</v>
      </c>
      <c r="GF1009" s="647">
        <v>2030</v>
      </c>
      <c r="GG1009" s="647">
        <v>2030</v>
      </c>
      <c r="GH1009" s="647">
        <v>2030</v>
      </c>
      <c r="GI1009" s="647">
        <v>2030</v>
      </c>
      <c r="GJ1009" s="647">
        <v>2030</v>
      </c>
      <c r="GK1009" s="647">
        <v>2030</v>
      </c>
      <c r="GL1009" s="903" t="s">
        <v>1662</v>
      </c>
      <c r="GM1009" s="648"/>
      <c r="GN1009" s="648"/>
      <c r="GO1009" s="648" t="s">
        <v>1667</v>
      </c>
      <c r="GP1009" s="648"/>
      <c r="GQ1009" s="648"/>
      <c r="GR1009" s="648"/>
      <c r="GS1009" s="648"/>
      <c r="GT1009" s="648"/>
      <c r="GU1009" s="648"/>
      <c r="GV1009" s="648"/>
      <c r="GW1009" s="648"/>
      <c r="GX1009" s="648"/>
      <c r="GY1009" s="648"/>
      <c r="HB1009" s="643" t="s">
        <v>1668</v>
      </c>
      <c r="HM1009" s="673"/>
      <c r="HN1009" s="673"/>
      <c r="HO1009" s="673"/>
      <c r="HP1009" s="673"/>
      <c r="HQ1009" s="673"/>
      <c r="HR1009" s="673"/>
      <c r="HS1009" s="673"/>
      <c r="HT1009" s="673"/>
      <c r="HU1009" s="673"/>
      <c r="HV1009" s="673"/>
      <c r="HW1009" s="673"/>
      <c r="HX1009" s="673"/>
      <c r="HY1009" s="673"/>
      <c r="HZ1009" s="673"/>
    </row>
    <row r="1010" spans="1:234" hidden="1" x14ac:dyDescent="0.25">
      <c r="A1010" s="643" t="s">
        <v>208</v>
      </c>
      <c r="G1010" s="670"/>
      <c r="H1010" s="670"/>
      <c r="I1010" s="674"/>
      <c r="J1010" s="674"/>
      <c r="K1010" s="674"/>
      <c r="L1010" s="674"/>
      <c r="M1010" s="674"/>
      <c r="N1010" s="674"/>
      <c r="O1010" s="674"/>
      <c r="P1010" s="674"/>
      <c r="Q1010" s="674"/>
      <c r="R1010" s="674"/>
      <c r="S1010" s="675"/>
      <c r="DR1010" s="662" t="s">
        <v>1665</v>
      </c>
      <c r="DS1010" s="647" t="s">
        <v>1664</v>
      </c>
      <c r="DT1010" s="647" t="str">
        <f t="shared" ref="DT1010" si="4111">E992</f>
        <v/>
      </c>
      <c r="DU1010" s="647" t="str">
        <f t="shared" ref="DU1010" si="4112">F992</f>
        <v/>
      </c>
      <c r="DV1010" s="647" t="str">
        <f t="shared" ref="DV1010" si="4113">G992</f>
        <v/>
      </c>
      <c r="DW1010" s="647" t="str">
        <f t="shared" ref="DW1010" si="4114">H992</f>
        <v/>
      </c>
      <c r="DX1010" s="647" t="str">
        <f t="shared" ref="DX1010" si="4115">I992</f>
        <v/>
      </c>
      <c r="DY1010" s="647" t="str">
        <f t="shared" ref="DY1010" si="4116">J992</f>
        <v/>
      </c>
      <c r="DZ1010" s="647" t="str">
        <f t="shared" ref="DZ1010" si="4117">K992</f>
        <v/>
      </c>
      <c r="EA1010" s="647" t="str">
        <f t="shared" ref="EA1010" si="4118">L992</f>
        <v/>
      </c>
      <c r="EB1010" s="647" t="str">
        <f t="shared" ref="EB1010" si="4119">M992</f>
        <v/>
      </c>
      <c r="EC1010" s="647" t="str">
        <f t="shared" ref="EC1010" si="4120">N992</f>
        <v/>
      </c>
      <c r="ED1010" s="647" t="str">
        <f t="shared" ref="ED1010" si="4121">E992</f>
        <v/>
      </c>
      <c r="EE1010" s="647" t="str">
        <f t="shared" ref="EE1010" si="4122">F992</f>
        <v/>
      </c>
      <c r="EF1010" s="647" t="str">
        <f t="shared" ref="EF1010" si="4123">G992</f>
        <v/>
      </c>
      <c r="EG1010" s="647" t="str">
        <f t="shared" ref="EG1010" si="4124">H992</f>
        <v/>
      </c>
      <c r="EH1010" s="647" t="str">
        <f t="shared" ref="EH1010" si="4125">I992</f>
        <v/>
      </c>
      <c r="EI1010" s="647" t="str">
        <f t="shared" ref="EI1010" si="4126">J992</f>
        <v/>
      </c>
      <c r="EJ1010" s="647" t="str">
        <f t="shared" ref="EJ1010" si="4127">K992</f>
        <v/>
      </c>
      <c r="EK1010" s="647" t="str">
        <f t="shared" ref="EK1010" si="4128">L992</f>
        <v/>
      </c>
      <c r="EL1010" s="647" t="str">
        <f t="shared" ref="EL1010" si="4129">M992</f>
        <v/>
      </c>
      <c r="EM1010" s="647" t="str">
        <f t="shared" ref="EM1010" si="4130">N992</f>
        <v/>
      </c>
      <c r="EN1010" s="647" t="str">
        <f t="shared" ref="EN1010" si="4131">E992</f>
        <v/>
      </c>
      <c r="EO1010" s="647" t="str">
        <f t="shared" ref="EO1010" si="4132">F992</f>
        <v/>
      </c>
      <c r="EP1010" s="647" t="str">
        <f t="shared" ref="EP1010" si="4133">G992</f>
        <v/>
      </c>
      <c r="EQ1010" s="647" t="str">
        <f t="shared" ref="EQ1010" si="4134">H992</f>
        <v/>
      </c>
      <c r="ER1010" s="647" t="str">
        <f t="shared" ref="ER1010" si="4135">I992</f>
        <v/>
      </c>
      <c r="ES1010" s="647" t="str">
        <f t="shared" ref="ES1010" si="4136">J992</f>
        <v/>
      </c>
      <c r="ET1010" s="647" t="str">
        <f t="shared" ref="ET1010" si="4137">K992</f>
        <v/>
      </c>
      <c r="EU1010" s="647" t="str">
        <f t="shared" ref="EU1010" si="4138">L992</f>
        <v/>
      </c>
      <c r="EV1010" s="647" t="str">
        <f t="shared" ref="EV1010" si="4139">M992</f>
        <v/>
      </c>
      <c r="EW1010" s="647" t="str">
        <f t="shared" ref="EW1010" si="4140">N992</f>
        <v/>
      </c>
      <c r="EX1010" s="647" t="str">
        <f t="shared" ref="EX1010" si="4141">E992</f>
        <v/>
      </c>
      <c r="EY1010" s="647" t="str">
        <f t="shared" ref="EY1010" si="4142">F992</f>
        <v/>
      </c>
      <c r="EZ1010" s="647" t="str">
        <f t="shared" ref="EZ1010" si="4143">G992</f>
        <v/>
      </c>
      <c r="FA1010" s="647" t="str">
        <f t="shared" ref="FA1010" si="4144">H992</f>
        <v/>
      </c>
      <c r="FB1010" s="647" t="str">
        <f t="shared" ref="FB1010" si="4145">I992</f>
        <v/>
      </c>
      <c r="FC1010" s="647" t="str">
        <f t="shared" ref="FC1010" si="4146">J992</f>
        <v/>
      </c>
      <c r="FD1010" s="647" t="str">
        <f t="shared" ref="FD1010" si="4147">K992</f>
        <v/>
      </c>
      <c r="FE1010" s="647" t="str">
        <f t="shared" ref="FE1010" si="4148">L992</f>
        <v/>
      </c>
      <c r="FF1010" s="647" t="str">
        <f t="shared" ref="FF1010" si="4149">M992</f>
        <v/>
      </c>
      <c r="FG1010" s="647" t="str">
        <f t="shared" ref="FG1010" si="4150">N992</f>
        <v/>
      </c>
      <c r="FH1010" s="647" t="str">
        <f t="shared" ref="FH1010" si="4151">E992</f>
        <v/>
      </c>
      <c r="FI1010" s="647" t="str">
        <f t="shared" ref="FI1010" si="4152">F992</f>
        <v/>
      </c>
      <c r="FJ1010" s="647" t="str">
        <f t="shared" ref="FJ1010" si="4153">G992</f>
        <v/>
      </c>
      <c r="FK1010" s="647" t="str">
        <f t="shared" ref="FK1010" si="4154">H992</f>
        <v/>
      </c>
      <c r="FL1010" s="647" t="str">
        <f t="shared" ref="FL1010" si="4155">I992</f>
        <v/>
      </c>
      <c r="FM1010" s="647" t="str">
        <f t="shared" ref="FM1010" si="4156">J992</f>
        <v/>
      </c>
      <c r="FN1010" s="647" t="str">
        <f t="shared" ref="FN1010" si="4157">K992</f>
        <v/>
      </c>
      <c r="FO1010" s="647" t="str">
        <f t="shared" ref="FO1010" si="4158">L992</f>
        <v/>
      </c>
      <c r="FP1010" s="647" t="str">
        <f t="shared" ref="FP1010" si="4159">M992</f>
        <v/>
      </c>
      <c r="FQ1010" s="647" t="str">
        <f t="shared" ref="FQ1010" si="4160">N992</f>
        <v/>
      </c>
      <c r="FR1010" s="647" t="str">
        <f t="shared" ref="FR1010" si="4161">E992</f>
        <v/>
      </c>
      <c r="FS1010" s="647" t="str">
        <f t="shared" ref="FS1010" si="4162">F992</f>
        <v/>
      </c>
      <c r="FT1010" s="647" t="str">
        <f t="shared" ref="FT1010" si="4163">G992</f>
        <v/>
      </c>
      <c r="FU1010" s="647" t="str">
        <f t="shared" ref="FU1010" si="4164">H992</f>
        <v/>
      </c>
      <c r="FV1010" s="647" t="str">
        <f t="shared" ref="FV1010" si="4165">I992</f>
        <v/>
      </c>
      <c r="FW1010" s="647" t="str">
        <f t="shared" ref="FW1010" si="4166">J992</f>
        <v/>
      </c>
      <c r="FX1010" s="647" t="str">
        <f t="shared" ref="FX1010" si="4167">K992</f>
        <v/>
      </c>
      <c r="FY1010" s="647" t="str">
        <f t="shared" ref="FY1010" si="4168">L992</f>
        <v/>
      </c>
      <c r="FZ1010" s="647" t="str">
        <f t="shared" ref="FZ1010" si="4169">M992</f>
        <v/>
      </c>
      <c r="GA1010" s="647" t="str">
        <f t="shared" ref="GA1010" si="4170">N992</f>
        <v/>
      </c>
      <c r="GB1010" s="647" t="str">
        <f t="shared" ref="GB1010" si="4171">E992</f>
        <v/>
      </c>
      <c r="GC1010" s="647" t="str">
        <f t="shared" ref="GC1010" si="4172">F992</f>
        <v/>
      </c>
      <c r="GD1010" s="647" t="str">
        <f t="shared" ref="GD1010" si="4173">G992</f>
        <v/>
      </c>
      <c r="GE1010" s="647" t="str">
        <f t="shared" ref="GE1010" si="4174">H992</f>
        <v/>
      </c>
      <c r="GF1010" s="647" t="str">
        <f t="shared" ref="GF1010" si="4175">I992</f>
        <v/>
      </c>
      <c r="GG1010" s="647" t="str">
        <f t="shared" ref="GG1010" si="4176">J992</f>
        <v/>
      </c>
      <c r="GH1010" s="647" t="str">
        <f t="shared" ref="GH1010" si="4177">K992</f>
        <v/>
      </c>
      <c r="GI1010" s="647" t="str">
        <f t="shared" ref="GI1010" si="4178">L992</f>
        <v/>
      </c>
      <c r="GJ1010" s="647" t="str">
        <f t="shared" ref="GJ1010" si="4179">M992</f>
        <v/>
      </c>
      <c r="GK1010" s="647" t="str">
        <f t="shared" ref="GK1010" si="4180">N992</f>
        <v/>
      </c>
      <c r="GL1010" s="904"/>
      <c r="GM1010" s="667"/>
      <c r="GN1010" s="662" t="s">
        <v>1665</v>
      </c>
      <c r="GO1010" s="646" t="s">
        <v>1664</v>
      </c>
      <c r="GP1010" s="646" t="str">
        <f t="shared" ref="GP1010" si="4181">E992</f>
        <v/>
      </c>
      <c r="GQ1010" s="646" t="str">
        <f t="shared" ref="GQ1010" si="4182">F992</f>
        <v/>
      </c>
      <c r="GR1010" s="646" t="str">
        <f t="shared" ref="GR1010" si="4183">G992</f>
        <v/>
      </c>
      <c r="GS1010" s="646" t="str">
        <f t="shared" ref="GS1010" si="4184">H992</f>
        <v/>
      </c>
      <c r="GT1010" s="646" t="str">
        <f t="shared" ref="GT1010" si="4185">I992</f>
        <v/>
      </c>
      <c r="GU1010" s="646" t="str">
        <f t="shared" ref="GU1010" si="4186">J992</f>
        <v/>
      </c>
      <c r="GV1010" s="646" t="str">
        <f t="shared" ref="GV1010" si="4187">K992</f>
        <v/>
      </c>
      <c r="GW1010" s="646" t="str">
        <f t="shared" ref="GW1010" si="4188">L992</f>
        <v/>
      </c>
      <c r="GX1010" s="646" t="str">
        <f t="shared" ref="GX1010" si="4189">M992</f>
        <v/>
      </c>
      <c r="GY1010" s="646" t="str">
        <f t="shared" ref="GY1010" si="4190">N992</f>
        <v/>
      </c>
      <c r="GZ1010" s="646" t="s">
        <v>1662</v>
      </c>
      <c r="HB1010" s="646" t="str">
        <f t="shared" ref="HB1010" si="4191">E992</f>
        <v/>
      </c>
      <c r="HC1010" s="646" t="str">
        <f t="shared" ref="HC1010" si="4192">F992</f>
        <v/>
      </c>
      <c r="HD1010" s="646" t="str">
        <f t="shared" ref="HD1010" si="4193">G992</f>
        <v/>
      </c>
      <c r="HE1010" s="646" t="str">
        <f t="shared" ref="HE1010" si="4194">H992</f>
        <v/>
      </c>
      <c r="HF1010" s="646" t="str">
        <f t="shared" ref="HF1010" si="4195">I992</f>
        <v/>
      </c>
      <c r="HG1010" s="646" t="str">
        <f t="shared" ref="HG1010" si="4196">J992</f>
        <v/>
      </c>
      <c r="HH1010" s="646" t="str">
        <f t="shared" ref="HH1010" si="4197">K992</f>
        <v/>
      </c>
      <c r="HI1010" s="646" t="str">
        <f t="shared" ref="HI1010" si="4198">L992</f>
        <v/>
      </c>
      <c r="HJ1010" s="646" t="str">
        <f t="shared" ref="HJ1010" si="4199">M992</f>
        <v/>
      </c>
      <c r="HK1010" s="646" t="str">
        <f t="shared" ref="HK1010" si="4200">N992</f>
        <v/>
      </c>
      <c r="HL1010" s="646" t="s">
        <v>1662</v>
      </c>
      <c r="HM1010" s="674"/>
      <c r="HN1010" s="674"/>
      <c r="HO1010" s="674"/>
      <c r="HP1010" s="674"/>
      <c r="HQ1010" s="674"/>
      <c r="HR1010" s="674"/>
      <c r="HS1010" s="674"/>
      <c r="HT1010" s="674"/>
      <c r="HU1010" s="674"/>
      <c r="HV1010" s="674"/>
      <c r="HW1010" s="674"/>
      <c r="HX1010" s="674"/>
      <c r="HY1010" s="674"/>
      <c r="HZ1010" s="674"/>
    </row>
    <row r="1011" spans="1:234" hidden="1" x14ac:dyDescent="0.25">
      <c r="A1011" s="643" t="s">
        <v>208</v>
      </c>
      <c r="G1011" s="670"/>
      <c r="H1011" s="670"/>
      <c r="I1011" s="674"/>
      <c r="J1011" s="674"/>
      <c r="K1011" s="674"/>
      <c r="L1011" s="674"/>
      <c r="M1011" s="674"/>
      <c r="N1011" s="674"/>
      <c r="O1011" s="674"/>
      <c r="P1011" s="674"/>
      <c r="Q1011" s="674"/>
      <c r="R1011" s="674"/>
      <c r="S1011" s="675"/>
      <c r="DR1011" s="749">
        <v>2023</v>
      </c>
      <c r="DS1011" s="665">
        <f>INDEX(DT993:EA994,MATCH(DR1011,DR993:DR994,0),MATCH(DS1009,DT991:EA991,0))*INDEX(AJ999:AT1006,MATCH(DS1009,AI999:AI1006,0),MATCH(DS1010,AJ998:AT998,0))</f>
        <v>0</v>
      </c>
      <c r="DT1011" s="665">
        <f>INDEX(DT993:EA994,MATCH(DR1011,DR993:DR994,0),MATCH(DT1009,DT991:EA991,0))*INDEX(AJ999:AT1006,MATCH(DT1009,AI999:AI1006,0),MATCH(DT1010,AJ998:AT998,0))</f>
        <v>0</v>
      </c>
      <c r="DU1011" s="665">
        <f>INDEX(DT993:EA994,MATCH(DR1011,DR993:DR994,0),MATCH(DU1009,DT991:EA991,0))*INDEX(AJ999:AT1006,MATCH(DU1009,AI999:AI1006,0),MATCH(DU1010,AJ998:AT998,0))</f>
        <v>0</v>
      </c>
      <c r="DV1011" s="665">
        <f>INDEX(DT993:EA994,MATCH(DR1011,DR993:DR994,0),MATCH(DV1009,DT991:EA991,0))*INDEX(AJ999:AT1006,MATCH(DV1009,AI999:AI1006,0),MATCH(DV1010,AJ998:AT998,0))</f>
        <v>0</v>
      </c>
      <c r="DW1011" s="665">
        <f>INDEX(DT993:EA994,MATCH(DR1011,DR993:DR994,0),MATCH(DW1009,DT991:EA991,0))*INDEX(AJ999:AT1006,MATCH(DW1009,AI999:AI1006,0),MATCH(DW1010,AJ998:AT998,0))</f>
        <v>0</v>
      </c>
      <c r="DX1011" s="665">
        <f>INDEX(DT993:EA994,MATCH(DR1011,DR993:DR994,0),MATCH(DX1009,DT991:EA991,0))*INDEX(AJ999:AT1006,MATCH(DX1009,AI999:AI1006,0),MATCH(DX1010,AJ998:AT998,0))</f>
        <v>0</v>
      </c>
      <c r="DY1011" s="665">
        <f>INDEX(DT993:EA994,MATCH(DR1011,DR993:DR994,0),MATCH(DY1009,DT991:EA991,0))*INDEX(AJ999:AT1006,MATCH(DY1009,AI999:AI1006,0),MATCH(DY1010,AJ998:AT998,0))</f>
        <v>0</v>
      </c>
      <c r="DZ1011" s="665">
        <f>INDEX(DT993:EA994,MATCH(DR1011,DR993:DR994,0),MATCH(DZ1009,DT991:EA991,0))*INDEX(AJ999:AT1006,MATCH(DZ1009,AI999:AI1006,0),MATCH(DZ1010,AJ998:AT998,0))</f>
        <v>0</v>
      </c>
      <c r="EA1011" s="665">
        <f>INDEX(DT993:EA994,MATCH(DR1011,DR993:DR994,0),MATCH(EA1009,DT991:EA991,0))*INDEX(AJ999:AT1006,MATCH(EA1009,AI999:AI1006,0),MATCH(EA1010,AJ998:AT998,0))</f>
        <v>0</v>
      </c>
      <c r="EB1011" s="665">
        <f>INDEX(DT993:EA994,MATCH(DR1011,DR993:DR994,0),MATCH(EB1009,DT991:EA991,0))*INDEX(AJ999:AT1006,MATCH(EB1009,AI999:AI1006,0),MATCH(EB1010,AJ998:AT998,0))</f>
        <v>0</v>
      </c>
      <c r="EC1011" s="665">
        <f>INDEX(DT993:EA994,MATCH(DR1011,DR993:DR994,0),MATCH(EC1009,DT991:EA991,0))*INDEX(AJ999:AT1006,MATCH(EC1009,AI999:AI1006,0),MATCH(EC1010,AJ998:AT998,0))</f>
        <v>0</v>
      </c>
      <c r="ED1011" s="665">
        <f>INDEX(DT993:EA994,MATCH(DR1011,DR993:DR994,0),MATCH(ED1009,DT991:EA991,0))*INDEX(AJ999:AT1006,MATCH(ED1009,AI999:AI1006,0),MATCH(ED1010,AJ998:AT998,0))</f>
        <v>0</v>
      </c>
      <c r="EE1011" s="665">
        <f>INDEX(DT993:EA994,MATCH(DR1011,DR993:DR994,0),MATCH(EE1009,DT991:EA991,0))*INDEX(AJ999:AT1006,MATCH(EE1009,AI999:AI1006,0),MATCH(EE1010,AJ998:AT998,0))</f>
        <v>0</v>
      </c>
      <c r="EF1011" s="665">
        <f>INDEX(DT993:EA994,MATCH(DR1011,DR993:DR994,0),MATCH(EF1009,DT991:EA991,0))*INDEX(AJ999:AT1006,MATCH(EF1009,AI999:AI1006,0),MATCH(EF1010,AJ998:AT998,0))</f>
        <v>0</v>
      </c>
      <c r="EG1011" s="665">
        <f>INDEX(DT993:EA994,MATCH(DR1011,DR993:DR994,0),MATCH(EG1009,DT991:EA991,0))*INDEX(AJ999:AT1006,MATCH(EG1009,AI999:AI1006,0),MATCH(EG1010,AJ998:AT998,0))</f>
        <v>0</v>
      </c>
      <c r="EH1011" s="665">
        <f>INDEX(DT993:EA994,MATCH(DR1011,DR993:DR994,0),MATCH(EH1009,DT991:EA991,0))*INDEX(AJ999:AT1006,MATCH(EH1009,AI999:AI1006,0),MATCH(EH1010,AJ998:AT998,0))</f>
        <v>0</v>
      </c>
      <c r="EI1011" s="665">
        <f>INDEX(DT993:EA994,MATCH(DR1011,DR993:DR994,0),MATCH(EI1009,DT991:EA991,0))*INDEX(AJ999:AT1006,MATCH(EI1009,AI999:AI1006,0),MATCH(EI1010,AJ998:AT998,0))</f>
        <v>0</v>
      </c>
      <c r="EJ1011" s="665">
        <f>INDEX(DT993:EA994,MATCH(DR1011,DR993:DR994,0),MATCH(EJ1009,DT991:EA991,0))*INDEX(AJ999:AT1006,MATCH(EJ1009,AI999:AI1006,0),MATCH(EJ1010,AJ998:AT998,0))</f>
        <v>0</v>
      </c>
      <c r="EK1011" s="665">
        <f>INDEX(DT993:EA994,MATCH(DR1011,DR993:DR994,0),MATCH(EK1009,DT991:EA991,0))*INDEX(AJ999:AT1006,MATCH(EK1009,AI999:AI1006,0),MATCH(EK1010,AJ998:AT998,0))</f>
        <v>0</v>
      </c>
      <c r="EL1011" s="665">
        <f>INDEX(DT993:EA994,MATCH(DR1011,DR993:DR994,0),MATCH(EL1009,DT991:EA991,0))*INDEX(AJ999:AT1006,MATCH(EL1009,AI999:AI1006,0),MATCH(EL1010,AJ998:AT998,0))</f>
        <v>0</v>
      </c>
      <c r="EM1011" s="665">
        <f>INDEX(DT993:EA994,MATCH(DR1011,DR993:DR994,0),MATCH(EM1009,DT991:EA991,0))*INDEX(AJ999:AT1006,MATCH(EM1009,AI999:AI1006,0),MATCH(EM1010,AJ998:AT998,0))</f>
        <v>0</v>
      </c>
      <c r="EN1011" s="665">
        <f>INDEX(DT993:EA994,MATCH(DR1011,DR993:DR994,0),MATCH(EN1009,DT991:EA991,0))*INDEX(AJ999:AT1006,MATCH(EN1009,AI999:AI1006,0),MATCH(EN1010,AJ998:AT998,0))</f>
        <v>0</v>
      </c>
      <c r="EO1011" s="665">
        <f>INDEX(DT993:EA994,MATCH(DR1011,DR993:DR994,0),MATCH(EO1009,DT991:EA991,0))*INDEX(AJ999:AT1006,MATCH(EO1009,AI999:AI1006,0),MATCH(EO1010,AJ998:AT998,0))</f>
        <v>0</v>
      </c>
      <c r="EP1011" s="665">
        <f>INDEX(DT993:EA994,MATCH(DR1011,DR993:DR994,0),MATCH(EP1009,DT991:EA991,0))*INDEX(AJ999:AT1006,MATCH(EP1009,AI999:AI1006,0),MATCH(EP1010,AJ998:AT998,0))</f>
        <v>0</v>
      </c>
      <c r="EQ1011" s="665">
        <f>INDEX(DT993:EA994,MATCH(DR1011,DR993:DR994,0),MATCH(EQ1009,DT991:EA991,0))*INDEX(AJ999:AT1006,MATCH(EQ1009,AI999:AI1006,0),MATCH(EQ1010,AJ998:AT998,0))</f>
        <v>0</v>
      </c>
      <c r="ER1011" s="665">
        <f>INDEX(DT993:EA994,MATCH(DR1011,DR993:DR994,0),MATCH(ER1009,DT991:EA991,0))*INDEX(AJ999:AT1006,MATCH(ER1009,AI999:AI1006,0),MATCH(ER1010,AJ998:AT998,0))</f>
        <v>0</v>
      </c>
      <c r="ES1011" s="665">
        <f>INDEX(DT993:EA994,MATCH(DR1011,DR993:DR994,0),MATCH(ES1009,DT991:EA991,0))*INDEX(AJ999:AT1006,MATCH(ES1009,AI999:AI1006,0),MATCH(ES1010,AJ998:AT998,0))</f>
        <v>0</v>
      </c>
      <c r="ET1011" s="665">
        <f>INDEX(DT993:EA994,MATCH(DR1011,DR993:DR994,0),MATCH(ET1009,DT991:EA991,0))*INDEX(AJ999:AT1006,MATCH(ET1009,AI999:AI1006,0),MATCH(ET1010,AJ998:AT998,0))</f>
        <v>0</v>
      </c>
      <c r="EU1011" s="665">
        <f>INDEX(DT993:EA994,MATCH(DR1011,DR993:DR994,0),MATCH(EU1009,DT991:EA991,0))*INDEX(AJ999:AT1006,MATCH(EU1009,AI999:AI1006,0),MATCH(EU1010,AJ998:AT998,0))</f>
        <v>0</v>
      </c>
      <c r="EV1011" s="665">
        <f>INDEX(DT993:EA994,MATCH(DR1011,DR993:DR994,0),MATCH(EV1009,DT991:EA991,0))*INDEX(AJ999:AT1006,MATCH(EV1009,AI999:AI1006,0),MATCH(EV1010,AJ998:AT998,0))</f>
        <v>0</v>
      </c>
      <c r="EW1011" s="665">
        <f>INDEX(DT993:EA994,MATCH(DR1011,DR993:DR994,0),MATCH(EW1009,DT991:EA991,0))*INDEX(AJ999:AT1006,MATCH(EW1009,AI999:AI1006,0),MATCH(EW1010,AJ998:AT998,0))</f>
        <v>0</v>
      </c>
      <c r="EX1011" s="665">
        <f>INDEX(DT993:EA994,MATCH(DR1011,DR993:DR994,0),MATCH(EX1009,DT991:EA991,0))*INDEX(AJ999:AT1006,MATCH(EX1009,AI999:AI1006,0),MATCH(EX1010,AJ998:AT998,0))</f>
        <v>0</v>
      </c>
      <c r="EY1011" s="665">
        <f>INDEX(DT993:EA994,MATCH(DR1011,DR993:DR994,0),MATCH(EY1009,DT991:EA991,0))*INDEX(AJ999:AT1006,MATCH(EY1009,AI999:AI1006,0),MATCH(EY1010,AJ998:AT998,0))</f>
        <v>0</v>
      </c>
      <c r="EZ1011" s="665">
        <f>INDEX(DT993:EA994,MATCH(DR1011,DR993:DR994,0),MATCH(EZ1009,DT991:EA991,0))*INDEX(AJ999:AT1006,MATCH(EZ1009,AI999:AI1006,0),MATCH(EZ1010,AJ998:AT998,0))</f>
        <v>0</v>
      </c>
      <c r="FA1011" s="665">
        <f>INDEX(DT993:EA994,MATCH(DR1011,DR993:DR994,0),MATCH(FA1009,DT991:EA991,0))*INDEX(AJ999:AT1006,MATCH(FA1009,AI999:AI1006,0),MATCH(FA1010,AJ998:AT998,0))</f>
        <v>0</v>
      </c>
      <c r="FB1011" s="665">
        <f>INDEX(DT993:EA994,MATCH(DR1011,DR993:DR994,0),MATCH(FB1009,DT991:EA991,0))*INDEX(AJ999:AT1006,MATCH(FB1009,AI999:AI1006,0),MATCH(FB1010,AJ998:AT998,0))</f>
        <v>0</v>
      </c>
      <c r="FC1011" s="665">
        <f>INDEX(DT993:EA994,MATCH(DR1011,DR993:DR994,0),MATCH(FC1009,DT991:EA991,0))*INDEX(AJ999:AT1006,MATCH(FC1009,AI999:AI1006,0),MATCH(FC1010,AJ998:AT998,0))</f>
        <v>0</v>
      </c>
      <c r="FD1011" s="665">
        <f>INDEX(DT993:EA994,MATCH(DR1011,DR993:DR994,0),MATCH(FD1009,DT991:EA991,0))*INDEX(AJ999:AT1006,MATCH(FD1009,AI999:AI1006,0),MATCH(FD1010,AJ998:AT998,0))</f>
        <v>0</v>
      </c>
      <c r="FE1011" s="665">
        <f>INDEX(DT993:EA994,MATCH(DR1011,DR993:DR994,0),MATCH(FE1009,DT991:EA991,0))*INDEX(AJ999:AT1006,MATCH(FE1009,AI999:AI1006,0),MATCH(FE1010,AJ998:AT998,0))</f>
        <v>0</v>
      </c>
      <c r="FF1011" s="665">
        <f>INDEX(DT993:EA994,MATCH(DR1011,DR993:DR994,0),MATCH(FF1009,DT991:EA991,0))*INDEX(AJ999:AT1006,MATCH(FF1009,AI999:AI1006,0),MATCH(FF1010,AJ998:AT998,0))</f>
        <v>0</v>
      </c>
      <c r="FG1011" s="665">
        <f>INDEX(DT993:EA994,MATCH(DR1011,DR993:DR994,0),MATCH(FG1009,DT991:EA991,0))*INDEX(AJ999:AT1006,MATCH(FG1009,AI999:AI1006,0),MATCH(FG1010,AJ998:AT998,0))</f>
        <v>0</v>
      </c>
      <c r="FH1011" s="665">
        <f>INDEX(DT993:EA994,MATCH(DR1011,DR993:DR994,0),MATCH(FH1009,DT991:EA991,0))*INDEX(AJ999:AT1006,MATCH(FH1009,AI999:AI1006,0),MATCH(FH1010,AJ998:AT998,0))</f>
        <v>0</v>
      </c>
      <c r="FI1011" s="665">
        <f>INDEX(DT993:EA994,MATCH(DR1011,DR993:DR994,0),MATCH(FI1009,DT991:EA991,0))*INDEX(AJ999:AT1006,MATCH(FI1009,AI999:AI1006,0),MATCH(FI1010,AJ998:AT998,0))</f>
        <v>0</v>
      </c>
      <c r="FJ1011" s="665">
        <f>INDEX(DT993:EA994,MATCH(DR1011,DR993:DR994,0),MATCH(FJ1009,DT991:EA991,0))*INDEX(AJ999:AT1006,MATCH(FJ1009,AI999:AI1006,0),MATCH(FJ1010,AJ998:AT998,0))</f>
        <v>0</v>
      </c>
      <c r="FK1011" s="665">
        <f>INDEX(DT993:EA994,MATCH(DR1011,DR993:DR994,0),MATCH(FK1009,DT991:EA991,0))*INDEX(AJ999:AT1006,MATCH(FK1009,AI999:AI1006,0),MATCH(FK1010,AJ998:AT998,0))</f>
        <v>0</v>
      </c>
      <c r="FL1011" s="665">
        <f>INDEX(DT993:EA994,MATCH(DR1011,DR993:DR994,0),MATCH(FL1009,DT991:EA991,0))*INDEX(AJ999:AT1006,MATCH(FL1009,AI999:AI1006,0),MATCH(FL1010,AJ998:AT998,0))</f>
        <v>0</v>
      </c>
      <c r="FM1011" s="665">
        <f>INDEX(DT993:EA994,MATCH(DR1011,DR993:DR994,0),MATCH(FM1009,DT991:EA991,0))*INDEX(AJ999:AT1006,MATCH(FM1009,AI999:AI1006,0),MATCH(FM1010,AJ998:AT998,0))</f>
        <v>0</v>
      </c>
      <c r="FN1011" s="665">
        <f>INDEX(DT993:EA994,MATCH(DR1011,DR993:DR994,0),MATCH(FN1009,DT991:EA991,0))*INDEX(AJ999:AT1006,MATCH(FN1009,AI999:AI1006,0),MATCH(FN1010,AJ998:AT998,0))</f>
        <v>0</v>
      </c>
      <c r="FO1011" s="665">
        <f>INDEX(DT993:EA994,MATCH(DR1011,DR993:DR994,0),MATCH(FO1009,DT991:EA991,0))*INDEX(AJ999:AT1006,MATCH(FO1009,AI999:AI1006,0),MATCH(FO1010,AJ998:AT998,0))</f>
        <v>0</v>
      </c>
      <c r="FP1011" s="665">
        <f>INDEX(DT993:EA994,MATCH(DR1011,DR993:DR994,0),MATCH(FP1009,DT991:EA991,0))*INDEX(AJ999:AT1006,MATCH(FP1009,AI999:AI1006,0),MATCH(FP1010,AJ998:AT998,0))</f>
        <v>0</v>
      </c>
      <c r="FQ1011" s="665">
        <f>INDEX(DT993:EA994,MATCH(DR1011,DR993:DR994,0),MATCH(FQ1009,DT991:EA991,0))*INDEX(AJ999:AT1006,MATCH(FQ1009,AI999:AI1006,0),MATCH(FQ1010,AJ998:AT998,0))</f>
        <v>0</v>
      </c>
      <c r="FR1011" s="665">
        <f>INDEX(DT993:EA994,MATCH(DR1011,DR993:DR994,0),MATCH(FR1009,DT991:EA991,0))*INDEX(AJ999:AT1006,MATCH(FR1009,AI999:AI1006,0),MATCH(FR1010,AJ998:AT998,0))</f>
        <v>0</v>
      </c>
      <c r="FS1011" s="665">
        <f>INDEX(DT993:EA994,MATCH(DR1011,DR993:DR994,0),MATCH(FS1009,DT991:EA991,0))*INDEX(AJ999:AT1006,MATCH(FS1009,AI999:AI1006,0),MATCH(FS1010,AJ998:AT998,0))</f>
        <v>0</v>
      </c>
      <c r="FT1011" s="665">
        <f>INDEX(DT993:EA994,MATCH(DR1011,DR993:DR994,0),MATCH(FT1009,DT991:EA991,0))*INDEX(AJ999:AT1006,MATCH(FT1009,AI999:AI1006,0),MATCH(FT1010,AJ998:AT998,0))</f>
        <v>0</v>
      </c>
      <c r="FU1011" s="665">
        <f>INDEX(DT993:EA994,MATCH(DR1011,DR993:DR994,0),MATCH(FU1009,DT991:EA991,0))*INDEX(AJ999:AT1006,MATCH(FU1009,AI999:AI1006,0),MATCH(FU1010,AJ998:AT998,0))</f>
        <v>0</v>
      </c>
      <c r="FV1011" s="665">
        <f>INDEX(DT993:EA994,MATCH(DR1011,DR993:DR994,0),MATCH(FV1009,DT991:EA991,0))*INDEX(AJ999:AT1006,MATCH(FV1009,AI999:AI1006,0),MATCH(FV1010,AJ998:AT998,0))</f>
        <v>0</v>
      </c>
      <c r="FW1011" s="665">
        <f>INDEX(DT993:EA994,MATCH(DR1011,DR993:DR994,0),MATCH(FW1009,DT991:EA991,0))*INDEX(AJ999:AT1006,MATCH(FW1009,AI999:AI1006,0),MATCH(FW1010,AJ998:AT998,0))</f>
        <v>0</v>
      </c>
      <c r="FX1011" s="665">
        <f>INDEX(DT993:EA994,MATCH(DR1011,DR993:DR994,0),MATCH(FX1009,DT991:EA991,0))*INDEX(AJ999:AT1006,MATCH(FX1009,AI999:AI1006,0),MATCH(FX1010,AJ998:AT998,0))</f>
        <v>0</v>
      </c>
      <c r="FY1011" s="665">
        <f>INDEX(DT993:EA994,MATCH(DR1011,DR993:DR994,0),MATCH(FY1009,DT991:EA991,0))*INDEX(AJ999:AT1006,MATCH(FY1009,AI999:AI1006,0),MATCH(FY1010,AJ998:AT998,0))</f>
        <v>0</v>
      </c>
      <c r="FZ1011" s="665">
        <f>INDEX(DT993:EA994,MATCH(DR1011,DR993:DR994,0),MATCH(FZ1009,DT991:EA991,0))*INDEX(AJ999:AT1006,MATCH(FZ1009,AI999:AI1006,0),MATCH(FZ1010,AJ998:AT998,0))</f>
        <v>0</v>
      </c>
      <c r="GA1011" s="665">
        <f>INDEX(DT993:EA994,MATCH(DR1011,DR993:DR994,0),MATCH(GA1009,DT991:EA991,0))*INDEX(AJ999:AT1006,MATCH(GA1009,AI999:AI1006,0),MATCH(GA1010,AJ998:AT998,0))</f>
        <v>0</v>
      </c>
      <c r="GB1011" s="665">
        <f>INDEX(DT993:EA994,MATCH(DR1011,DR993:DR994,0),MATCH(GB1009,DT991:EA991,0))*INDEX(AJ999:AT1006,MATCH(GB1009,AI999:AI1006,0),MATCH(GB1010,AJ998:AT998,0))</f>
        <v>0</v>
      </c>
      <c r="GC1011" s="665">
        <f>INDEX(DT993:EA994,MATCH(DR1011,DR993:DR994,0),MATCH(GC1009,DT991:EA991,0))*INDEX(AJ999:AT1006,MATCH(GC1009,AI999:AI1006,0),MATCH(GC1010,AJ998:AT998,0))</f>
        <v>0</v>
      </c>
      <c r="GD1011" s="665">
        <f>INDEX(DT993:EA994,MATCH(DR1011,DR993:DR994,0),MATCH(GD1009,DT991:EA991,0))*INDEX(AJ999:AT1006,MATCH(GD1009,AI999:AI1006,0),MATCH(GD1010,AJ998:AT998,0))</f>
        <v>0</v>
      </c>
      <c r="GE1011" s="665">
        <f>INDEX(DT993:EA994,MATCH(DR1011,DR993:DR994,0),MATCH(GE1009,DT991:EA991,0))*INDEX(AJ999:AT1006,MATCH(GE1009,AI999:AI1006,0),MATCH(GE1010,AJ998:AT998,0))</f>
        <v>0</v>
      </c>
      <c r="GF1011" s="665">
        <f>INDEX(DT993:EA994,MATCH(DR1011,DR993:DR994,0),MATCH(GF1009,DT991:EA991,0))*INDEX(AJ999:AT1006,MATCH(GF1009,AI999:AI1006,0),MATCH(GF1010,AJ998:AT998,0))</f>
        <v>0</v>
      </c>
      <c r="GG1011" s="665">
        <f>INDEX(DT993:EA994,MATCH(DR1011,DR993:DR994,0),MATCH(GG1009,DT991:EA991,0))*INDEX(AJ999:AT1006,MATCH(GG1009,AI999:AI1006,0),MATCH(GG1010,AJ998:AT998,0))</f>
        <v>0</v>
      </c>
      <c r="GH1011" s="665">
        <f>INDEX(DT993:EA994,MATCH(DR1011,DR993:DR994,0),MATCH(GH1009,DT991:EA991,0))*INDEX(AJ999:AT1006,MATCH(GH1009,AI999:AI1006,0),MATCH(GH1010,AJ998:AT998,0))</f>
        <v>0</v>
      </c>
      <c r="GI1011" s="665">
        <f>INDEX(DT993:EA994,MATCH(DR1011,DR993:DR994,0),MATCH(GI1009,DT991:EA991,0))*INDEX(AJ999:AT1006,MATCH(GI1009,AI999:AI1006,0),MATCH(GI1010,AJ998:AT998,0))</f>
        <v>0</v>
      </c>
      <c r="GJ1011" s="665">
        <f>INDEX(DT993:EA994,MATCH(DR1011,DR993:DR994,0),MATCH(GJ1009,DT991:EA991,0))*INDEX(AJ999:AT1006,MATCH(GJ1009,AI999:AI1006,0),MATCH(GJ1010,AJ998:AT998,0))</f>
        <v>0</v>
      </c>
      <c r="GK1011" s="665">
        <f>INDEX(DT993:EA994,MATCH(DR1011,DR993:DR994,0),MATCH(GK1009,DT991:EA991,0))*INDEX(AJ999:AT1006,MATCH(GK1009,AI999:AI1006,0),MATCH(GK1010,AJ998:AT998,0))</f>
        <v>0</v>
      </c>
      <c r="GL1011" s="665" t="b">
        <f>SUM(DS1011:GK1011)=O993-SUM(HB1011:HK1011)</f>
        <v>1</v>
      </c>
      <c r="GM1011" s="667"/>
      <c r="GN1011" s="749">
        <v>2023</v>
      </c>
      <c r="GO1011" s="664">
        <f>SUMIF(DS998:EN998,GO998,DS1011:EN1011)</f>
        <v>0</v>
      </c>
      <c r="GP1011" s="668">
        <f>SUMIF(DS998:GK998,GP998,DS1011:GK1011)</f>
        <v>0</v>
      </c>
      <c r="GQ1011" s="668">
        <f>SUMIF(DS998:GK998,GQ998,DS1011:GK1011)</f>
        <v>0</v>
      </c>
      <c r="GR1011" s="668">
        <f>SUMIF(DS998:GK998,GR998,DS1011:GK1011)</f>
        <v>0</v>
      </c>
      <c r="GS1011" s="668">
        <f>SUMIF(DS998:GK998,GS998,DS1011:GK1011)</f>
        <v>0</v>
      </c>
      <c r="GT1011" s="668">
        <f>SUMIF(DS998:GK998,GT998,DS1011:GK1011)</f>
        <v>0</v>
      </c>
      <c r="GU1011" s="668">
        <f>SUMIF(DS998:GK998,GU998,DS1011:GK1011)</f>
        <v>0</v>
      </c>
      <c r="GV1011" s="668">
        <f>SUMIF(DS998:GK998,GV998,DS1011:GK1011)</f>
        <v>0</v>
      </c>
      <c r="GW1011" s="668">
        <f>SUMIF(DS998:GK998,GW998,DS1011:GK1011)</f>
        <v>0</v>
      </c>
      <c r="GX1011" s="668">
        <f>SUMIF(DS998:GK998,GX998,DS1011:GK1011)</f>
        <v>0</v>
      </c>
      <c r="GY1011" s="668">
        <f>SUMIF(DS998:GK998,GY998,DS1011:GK1011)</f>
        <v>0</v>
      </c>
      <c r="GZ1011" s="646" t="b">
        <f>O993=SUM(GO1011:GY1011)</f>
        <v>1</v>
      </c>
      <c r="HB1011" s="668">
        <f>IF(GZ1011,0,(O993-SUM(GO1011:GY1011))*INDEX(AK999:AT1006,MATCH(GN1011,AI999:AI1006,0),MATCH(HB1010,AK998:AT998,0)))</f>
        <v>0</v>
      </c>
      <c r="HC1011" s="668">
        <f>IF(GZ1011,0,(O993-SUM(GO1011:GY1011))*INDEX(AK999:AT1006,MATCH(GN1011,AI999:AI1006,0),MATCH(HC1010,AK998:AT998,0)))</f>
        <v>0</v>
      </c>
      <c r="HD1011" s="668">
        <f>IF(GZ1011,0,(O993-SUM(GO1011:GY1011))*INDEX(AK999:AT1006,MATCH(GN1011,AI999:AI1006,0),MATCH(HD1010,AK998:AT998,0)))</f>
        <v>0</v>
      </c>
      <c r="HE1011" s="668">
        <f>IF(GZ1011,0,(O993-SUM(GO1011:GY1011))*INDEX(AK999:AT1006,MATCH(GN1011,AI999:AI1006,0),MATCH(HE1010,AK998:AT998,0)))</f>
        <v>0</v>
      </c>
      <c r="HF1011" s="668">
        <f>IF(GZ1011,0,(O993-SUM(GO1011:GY1011))*INDEX(AK999:AT1006,MATCH(GN1011,AI999:AI1006,0),MATCH(HF1010,AK998:AT998,0)))</f>
        <v>0</v>
      </c>
      <c r="HG1011" s="668">
        <f>IF(GZ1011,0,(O993-SUM(GO1011:GY1011))*INDEX(AK999:AT1006,MATCH(GN1011,AI999:AI1006,0),MATCH(HG1010,AK998:AT998,0)))</f>
        <v>0</v>
      </c>
      <c r="HH1011" s="668">
        <f>IF(GZ1011,0,(O993-SUM(GO1011:GY1011))*INDEX(AK999:AT1006,MATCH(GN1011,AI999:AI1006,0),MATCH(HH1010,AK998:AT998,0)))</f>
        <v>0</v>
      </c>
      <c r="HI1011" s="668">
        <f>IF(GZ1011,0,(O993-SUM(GO1011:GY1011))*INDEX(AK999:AT1006,MATCH(GN1011,AI999:AI1006,0),MATCH(HI1010,AK998:AT998,0)))</f>
        <v>0</v>
      </c>
      <c r="HJ1011" s="668">
        <f>IF(GZ1011,0,(O993-SUM(GO1011:GY1011))*INDEX(AK999:AT1006,MATCH(GN1011,AI999:AI1006,0),MATCH(HJ1010,AK998:AT998,0)))</f>
        <v>0</v>
      </c>
      <c r="HK1011" s="668">
        <f>IF(GZ1011,0,(O993-SUM(GO1011:GY1011))*INDEX(AK999:AT1006,MATCH(GN1011,AI999:AI1006,0),MATCH(HK1010,AK998:AT998,0)))</f>
        <v>0</v>
      </c>
      <c r="HL1011" s="668" t="b">
        <f>(SUM(HB1011:HK1011)+SUM(GO1011:GY1011))=O993</f>
        <v>1</v>
      </c>
      <c r="HM1011" s="674"/>
      <c r="HN1011" s="674"/>
      <c r="HO1011" s="674"/>
      <c r="HP1011" s="674"/>
      <c r="HQ1011" s="674"/>
      <c r="HR1011" s="674"/>
      <c r="HS1011" s="674"/>
      <c r="HT1011" s="674"/>
      <c r="HU1011" s="674"/>
      <c r="HV1011" s="674"/>
      <c r="HW1011" s="674"/>
      <c r="HX1011" s="674"/>
      <c r="HY1011" s="674"/>
      <c r="HZ1011" s="674"/>
    </row>
    <row r="1012" spans="1:234" hidden="1" x14ac:dyDescent="0.25">
      <c r="A1012" s="643" t="s">
        <v>208</v>
      </c>
      <c r="G1012" s="670"/>
      <c r="H1012" s="670"/>
      <c r="I1012" s="674"/>
      <c r="J1012" s="674"/>
      <c r="K1012" s="674"/>
      <c r="L1012" s="674"/>
      <c r="M1012" s="674"/>
      <c r="N1012" s="674"/>
      <c r="O1012" s="674"/>
      <c r="P1012" s="674"/>
      <c r="Q1012" s="674"/>
      <c r="R1012" s="674"/>
      <c r="S1012" s="675"/>
      <c r="DR1012" s="749">
        <v>2024</v>
      </c>
      <c r="DS1012" s="665">
        <f>INDEX(DT993:EA994,MATCH(DR1012,DR993:DR994,0),MATCH(DS1009,DT991:EA991,0))*INDEX(AJ999:AT1006,MATCH(DS1009,AI999:AI1006,0),MATCH(DS1010,AJ998:AT998,0))</f>
        <v>0</v>
      </c>
      <c r="DT1012" s="665">
        <f>INDEX(DT993:EA994,MATCH(DR1012,DR993:DR994,0),MATCH(DT1009,DT991:EA991,0))*INDEX(AJ999:AT1006,MATCH(DT1009,AI999:AI1006,0),MATCH(DT1010,AJ998:AT998,0))</f>
        <v>0</v>
      </c>
      <c r="DU1012" s="665">
        <f>INDEX(DT993:EA994,MATCH(DR1012,DR993:DR994,0),MATCH(DU1009,DT991:EA991,0))*INDEX(AJ999:AT1006,MATCH(DU1009,AI999:AI1006,0),MATCH(DU1010,AJ998:AT998,0))</f>
        <v>0</v>
      </c>
      <c r="DV1012" s="665">
        <f>INDEX(DT993:EA994,MATCH(DR1012,DR993:DR994,0),MATCH(DV1009,DT991:EA991,0))*INDEX(AJ999:AT1006,MATCH(DV1009,AI999:AI1006,0),MATCH(DV1010,AJ998:AT998,0))</f>
        <v>0</v>
      </c>
      <c r="DW1012" s="665">
        <f>INDEX(DT993:EA994,MATCH(DR1012,DR993:DR994,0),MATCH(DW1009,DT991:EA991,0))*INDEX(AJ999:AT1006,MATCH(DW1009,AI999:AI1006,0),MATCH(DW1010,AJ998:AT998,0))</f>
        <v>0</v>
      </c>
      <c r="DX1012" s="665">
        <f>INDEX(DT993:EA994,MATCH(DR1012,DR993:DR994,0),MATCH(DX1009,DT991:EA991,0))*INDEX(AJ999:AT1006,MATCH(DX1009,AI999:AI1006,0),MATCH(DX1010,AJ998:AT998,0))</f>
        <v>0</v>
      </c>
      <c r="DY1012" s="665">
        <f>INDEX(DT993:EA994,MATCH(DR1012,DR993:DR994,0),MATCH(DY1009,DT991:EA991,0))*INDEX(AJ999:AT1006,MATCH(DY1009,AI999:AI1006,0),MATCH(DY1010,AJ998:AT998,0))</f>
        <v>0</v>
      </c>
      <c r="DZ1012" s="665">
        <f>INDEX(DT993:EA994,MATCH(DR1012,DR993:DR994,0),MATCH(DZ1009,DT991:EA991,0))*INDEX(AJ999:AT1006,MATCH(DZ1009,AI999:AI1006,0),MATCH(DZ1010,AJ998:AT998,0))</f>
        <v>0</v>
      </c>
      <c r="EA1012" s="665">
        <f>INDEX(DT993:EA994,MATCH(DR1012,DR993:DR994,0),MATCH(EA1009,DT991:EA991,0))*INDEX(AJ999:AT1006,MATCH(EA1009,AI999:AI1006,0),MATCH(EA1010,AJ998:AT998,0))</f>
        <v>0</v>
      </c>
      <c r="EB1012" s="665">
        <f>INDEX(DT993:EA994,MATCH(DR1012,DR993:DR994,0),MATCH(EB1009,DT991:EA991,0))*INDEX(AJ999:AT1006,MATCH(EB1009,AI999:AI1006,0),MATCH(EB1010,AJ998:AT998,0))</f>
        <v>0</v>
      </c>
      <c r="EC1012" s="665">
        <f>INDEX(DT993:EA994,MATCH(DR1012,DR993:DR994,0),MATCH(EC1009,DT991:EA991,0))*INDEX(AJ999:AT1006,MATCH(EC1009,AI999:AI1006,0),MATCH(EC1010,AJ998:AT998,0))</f>
        <v>0</v>
      </c>
      <c r="ED1012" s="665">
        <f>INDEX(DT993:EA994,MATCH(DR1012,DR993:DR994,0),MATCH(ED1009,DT991:EA991,0))*INDEX(AJ999:AT1006,MATCH(ED1009,AI999:AI1006,0),MATCH(ED1010,AJ998:AT998,0))</f>
        <v>0</v>
      </c>
      <c r="EE1012" s="665">
        <f>INDEX(DT993:EA994,MATCH(DR1012,DR993:DR994,0),MATCH(EE1009,DT991:EA991,0))*INDEX(AJ999:AT1006,MATCH(EE1009,AI999:AI1006,0),MATCH(EE1010,AJ998:AT998,0))</f>
        <v>0</v>
      </c>
      <c r="EF1012" s="665">
        <f>INDEX(DT993:EA994,MATCH(DR1012,DR993:DR994,0),MATCH(EF1009,DT991:EA991,0))*INDEX(AJ999:AT1006,MATCH(EF1009,AI999:AI1006,0),MATCH(EF1010,AJ998:AT998,0))</f>
        <v>0</v>
      </c>
      <c r="EG1012" s="665">
        <f>INDEX(DT993:EA994,MATCH(DR1012,DR993:DR994,0),MATCH(EG1009,DT991:EA991,0))*INDEX(AJ999:AT1006,MATCH(EG1009,AI999:AI1006,0),MATCH(EG1010,AJ998:AT998,0))</f>
        <v>0</v>
      </c>
      <c r="EH1012" s="665">
        <f>INDEX(DT993:EA994,MATCH(DR1012,DR993:DR994,0),MATCH(EH1009,DT991:EA991,0))*INDEX(AJ999:AT1006,MATCH(EH1009,AI999:AI1006,0),MATCH(EH1010,AJ998:AT998,0))</f>
        <v>0</v>
      </c>
      <c r="EI1012" s="665">
        <f>INDEX(DT993:EA994,MATCH(DR1012,DR993:DR994,0),MATCH(EI1009,DT991:EA991,0))*INDEX(AJ999:AT1006,MATCH(EI1009,AI999:AI1006,0),MATCH(EI1010,AJ998:AT998,0))</f>
        <v>0</v>
      </c>
      <c r="EJ1012" s="665">
        <f>INDEX(DT993:EA994,MATCH(DR1012,DR993:DR994,0),MATCH(EJ1009,DT991:EA991,0))*INDEX(AJ999:AT1006,MATCH(EJ1009,AI999:AI1006,0),MATCH(EJ1010,AJ998:AT998,0))</f>
        <v>0</v>
      </c>
      <c r="EK1012" s="665">
        <f>INDEX(DT993:EA994,MATCH(DR1012,DR993:DR994,0),MATCH(EK1009,DT991:EA991,0))*INDEX(AJ999:AT1006,MATCH(EK1009,AI999:AI1006,0),MATCH(EK1010,AJ998:AT998,0))</f>
        <v>0</v>
      </c>
      <c r="EL1012" s="665">
        <f>INDEX(DT993:EA994,MATCH(DR1012,DR993:DR994,0),MATCH(EL1009,DT991:EA991,0))*INDEX(AJ999:AT1006,MATCH(EL1009,AI999:AI1006,0),MATCH(EL1010,AJ998:AT998,0))</f>
        <v>0</v>
      </c>
      <c r="EM1012" s="665">
        <f>INDEX(DT993:EA994,MATCH(DR1012,DR993:DR994,0),MATCH(EM1009,DT991:EA991,0))*INDEX(AJ999:AT1006,MATCH(EM1009,AI999:AI1006,0),MATCH(EM1010,AJ998:AT998,0))</f>
        <v>0</v>
      </c>
      <c r="EN1012" s="665">
        <f>INDEX(DT993:EA994,MATCH(DR1012,DR993:DR994,0),MATCH(EN1009,DT991:EA991,0))*INDEX(AJ999:AT1006,MATCH(EN1009,AI999:AI1006,0),MATCH(EN1010,AJ998:AT998,0))</f>
        <v>0</v>
      </c>
      <c r="EO1012" s="665">
        <f>INDEX(DT993:EA994,MATCH(DR1012,DR993:DR994,0),MATCH(EO1009,DT991:EA991,0))*INDEX(AJ999:AT1006,MATCH(EO1009,AI999:AI1006,0),MATCH(EO1010,AJ998:AT998,0))</f>
        <v>0</v>
      </c>
      <c r="EP1012" s="665">
        <f>INDEX(DT993:EA994,MATCH(DR1012,DR993:DR994,0),MATCH(EP1009,DT991:EA991,0))*INDEX(AJ999:AT1006,MATCH(EP1009,AI999:AI1006,0),MATCH(EP1010,AJ998:AT998,0))</f>
        <v>0</v>
      </c>
      <c r="EQ1012" s="665">
        <f>INDEX(DT993:EA994,MATCH(DR1012,DR993:DR994,0),MATCH(EQ1009,DT991:EA991,0))*INDEX(AJ999:AT1006,MATCH(EQ1009,AI999:AI1006,0),MATCH(EQ1010,AJ998:AT998,0))</f>
        <v>0</v>
      </c>
      <c r="ER1012" s="665">
        <f>INDEX(DT993:EA994,MATCH(DR1012,DR993:DR994,0),MATCH(ER1009,DT991:EA991,0))*INDEX(AJ999:AT1006,MATCH(ER1009,AI999:AI1006,0),MATCH(ER1010,AJ998:AT998,0))</f>
        <v>0</v>
      </c>
      <c r="ES1012" s="665">
        <f>INDEX(DT993:EA994,MATCH(DR1012,DR993:DR994,0),MATCH(ES1009,DT991:EA991,0))*INDEX(AJ999:AT1006,MATCH(ES1009,AI999:AI1006,0),MATCH(ES1010,AJ998:AT998,0))</f>
        <v>0</v>
      </c>
      <c r="ET1012" s="665">
        <f>INDEX(DT993:EA994,MATCH(DR1012,DR993:DR994,0),MATCH(ET1009,DT991:EA991,0))*INDEX(AJ999:AT1006,MATCH(ET1009,AI999:AI1006,0),MATCH(ET1010,AJ998:AT998,0))</f>
        <v>0</v>
      </c>
      <c r="EU1012" s="665">
        <f>INDEX(DT993:EA994,MATCH(DR1012,DR993:DR994,0),MATCH(EU1009,DT991:EA991,0))*INDEX(AJ999:AT1006,MATCH(EU1009,AI999:AI1006,0),MATCH(EU1010,AJ998:AT998,0))</f>
        <v>0</v>
      </c>
      <c r="EV1012" s="665">
        <f>INDEX(DT993:EA994,MATCH(DR1012,DR993:DR994,0),MATCH(EV1009,DT991:EA991,0))*INDEX(AJ999:AT1006,MATCH(EV1009,AI999:AI1006,0),MATCH(EV1010,AJ998:AT998,0))</f>
        <v>0</v>
      </c>
      <c r="EW1012" s="665">
        <f>INDEX(DT993:EA994,MATCH(DR1012,DR993:DR994,0),MATCH(EW1009,DT991:EA991,0))*INDEX(AJ999:AT1006,MATCH(EW1009,AI999:AI1006,0),MATCH(EW1010,AJ998:AT998,0))</f>
        <v>0</v>
      </c>
      <c r="EX1012" s="665">
        <f>INDEX(DT993:EA994,MATCH(DR1012,DR993:DR994,0),MATCH(EX1009,DT991:EA991,0))*INDEX(AJ999:AT1006,MATCH(EX1009,AI999:AI1006,0),MATCH(EX1010,AJ998:AT998,0))</f>
        <v>0</v>
      </c>
      <c r="EY1012" s="665">
        <f>INDEX(DT993:EA994,MATCH(DR1012,DR993:DR994,0),MATCH(EY1009,DT991:EA991,0))*INDEX(AJ999:AT1006,MATCH(EY1009,AI999:AI1006,0),MATCH(EY1010,AJ998:AT998,0))</f>
        <v>0</v>
      </c>
      <c r="EZ1012" s="665">
        <f>INDEX(DT993:EA994,MATCH(DR1012,DR993:DR994,0),MATCH(EZ1009,DT991:EA991,0))*INDEX(AJ999:AT1006,MATCH(EZ1009,AI999:AI1006,0),MATCH(EZ1010,AJ998:AT998,0))</f>
        <v>0</v>
      </c>
      <c r="FA1012" s="665">
        <f>INDEX(DT993:EA994,MATCH(DR1012,DR993:DR994,0),MATCH(FA1009,DT991:EA991,0))*INDEX(AJ999:AT1006,MATCH(FA1009,AI999:AI1006,0),MATCH(FA1010,AJ998:AT998,0))</f>
        <v>0</v>
      </c>
      <c r="FB1012" s="665">
        <f>INDEX(DT993:EA994,MATCH(DR1012,DR993:DR994,0),MATCH(FB1009,DT991:EA991,0))*INDEX(AJ999:AT1006,MATCH(FB1009,AI999:AI1006,0),MATCH(FB1010,AJ998:AT998,0))</f>
        <v>0</v>
      </c>
      <c r="FC1012" s="665">
        <f>INDEX(DT993:EA994,MATCH(DR1012,DR993:DR994,0),MATCH(FC1009,DT991:EA991,0))*INDEX(AJ999:AT1006,MATCH(FC1009,AI999:AI1006,0),MATCH(FC1010,AJ998:AT998,0))</f>
        <v>0</v>
      </c>
      <c r="FD1012" s="665">
        <f>INDEX(DT993:EA994,MATCH(DR1012,DR993:DR994,0),MATCH(FD1009,DT991:EA991,0))*INDEX(AJ999:AT1006,MATCH(FD1009,AI999:AI1006,0),MATCH(FD1010,AJ998:AT998,0))</f>
        <v>0</v>
      </c>
      <c r="FE1012" s="665">
        <f>INDEX(DT993:EA994,MATCH(DR1012,DR993:DR994,0),MATCH(FE1009,DT991:EA991,0))*INDEX(AJ999:AT1006,MATCH(FE1009,AI999:AI1006,0),MATCH(FE1010,AJ998:AT998,0))</f>
        <v>0</v>
      </c>
      <c r="FF1012" s="665">
        <f>INDEX(DT993:EA994,MATCH(DR1012,DR993:DR994,0),MATCH(FF1009,DT991:EA991,0))*INDEX(AJ999:AT1006,MATCH(FF1009,AI999:AI1006,0),MATCH(FF1010,AJ998:AT998,0))</f>
        <v>0</v>
      </c>
      <c r="FG1012" s="665">
        <f>INDEX(DT993:EA994,MATCH(DR1012,DR993:DR994,0),MATCH(FG1009,DT991:EA991,0))*INDEX(AJ999:AT1006,MATCH(FG1009,AI999:AI1006,0),MATCH(FG1010,AJ998:AT998,0))</f>
        <v>0</v>
      </c>
      <c r="FH1012" s="665">
        <f>INDEX(DT993:EA994,MATCH(DR1012,DR993:DR994,0),MATCH(FH1009,DT991:EA991,0))*INDEX(AJ999:AT1006,MATCH(FH1009,AI999:AI1006,0),MATCH(FH1010,AJ998:AT998,0))</f>
        <v>0</v>
      </c>
      <c r="FI1012" s="665">
        <f>INDEX(DT993:EA994,MATCH(DR1012,DR993:DR994,0),MATCH(FI1009,DT991:EA991,0))*INDEX(AJ999:AT1006,MATCH(FI1009,AI999:AI1006,0),MATCH(FI1010,AJ998:AT998,0))</f>
        <v>0</v>
      </c>
      <c r="FJ1012" s="665">
        <f>INDEX(DT993:EA994,MATCH(DR1012,DR993:DR994,0),MATCH(FJ1009,DT991:EA991,0))*INDEX(AJ999:AT1006,MATCH(FJ1009,AI999:AI1006,0),MATCH(FJ1010,AJ998:AT998,0))</f>
        <v>0</v>
      </c>
      <c r="FK1012" s="665">
        <f>INDEX(DT993:EA994,MATCH(DR1012,DR993:DR994,0),MATCH(FK1009,DT991:EA991,0))*INDEX(AJ999:AT1006,MATCH(FK1009,AI999:AI1006,0),MATCH(FK1010,AJ998:AT998,0))</f>
        <v>0</v>
      </c>
      <c r="FL1012" s="665">
        <f>INDEX(DT993:EA994,MATCH(DR1012,DR993:DR994,0),MATCH(FL1009,DT991:EA991,0))*INDEX(AJ999:AT1006,MATCH(FL1009,AI999:AI1006,0),MATCH(FL1010,AJ998:AT998,0))</f>
        <v>0</v>
      </c>
      <c r="FM1012" s="665">
        <f>INDEX(DT993:EA994,MATCH(DR1012,DR993:DR994,0),MATCH(FM1009,DT991:EA991,0))*INDEX(AJ999:AT1006,MATCH(FM1009,AI999:AI1006,0),MATCH(FM1010,AJ998:AT998,0))</f>
        <v>0</v>
      </c>
      <c r="FN1012" s="665">
        <f>INDEX(DT993:EA994,MATCH(DR1012,DR993:DR994,0),MATCH(FN1009,DT991:EA991,0))*INDEX(AJ999:AT1006,MATCH(FN1009,AI999:AI1006,0),MATCH(FN1010,AJ998:AT998,0))</f>
        <v>0</v>
      </c>
      <c r="FO1012" s="665">
        <f>INDEX(DT993:EA994,MATCH(DR1012,DR993:DR994,0),MATCH(FO1009,DT991:EA991,0))*INDEX(AJ999:AT1006,MATCH(FO1009,AI999:AI1006,0),MATCH(FO1010,AJ998:AT998,0))</f>
        <v>0</v>
      </c>
      <c r="FP1012" s="665">
        <f>INDEX(DT993:EA994,MATCH(DR1012,DR993:DR994,0),MATCH(FP1009,DT991:EA991,0))*INDEX(AJ999:AT1006,MATCH(FP1009,AI999:AI1006,0),MATCH(FP1010,AJ998:AT998,0))</f>
        <v>0</v>
      </c>
      <c r="FQ1012" s="665">
        <f>INDEX(DT993:EA994,MATCH(DR1012,DR993:DR994,0),MATCH(FQ1009,DT991:EA991,0))*INDEX(AJ999:AT1006,MATCH(FQ1009,AI999:AI1006,0),MATCH(FQ1010,AJ998:AT998,0))</f>
        <v>0</v>
      </c>
      <c r="FR1012" s="665">
        <f>INDEX(DT993:EA994,MATCH(DR1012,DR993:DR994,0),MATCH(FR1009,DT991:EA991,0))*INDEX(AJ999:AT1006,MATCH(FR1009,AI999:AI1006,0),MATCH(FR1010,AJ998:AT998,0))</f>
        <v>0</v>
      </c>
      <c r="FS1012" s="665">
        <f>INDEX(DT993:EA994,MATCH(DR1012,DR993:DR994,0),MATCH(FS1009,DT991:EA991,0))*INDEX(AJ999:AT1006,MATCH(FS1009,AI999:AI1006,0),MATCH(FS1010,AJ998:AT998,0))</f>
        <v>0</v>
      </c>
      <c r="FT1012" s="665">
        <f>INDEX(DT993:EA994,MATCH(DR1012,DR993:DR994,0),MATCH(FT1009,DT991:EA991,0))*INDEX(AJ999:AT1006,MATCH(FT1009,AI999:AI1006,0),MATCH(FT1010,AJ998:AT998,0))</f>
        <v>0</v>
      </c>
      <c r="FU1012" s="665">
        <f>INDEX(DT993:EA994,MATCH(DR1012,DR993:DR994,0),MATCH(FU1009,DT991:EA991,0))*INDEX(AJ999:AT1006,MATCH(FU1009,AI999:AI1006,0),MATCH(FU1010,AJ998:AT998,0))</f>
        <v>0</v>
      </c>
      <c r="FV1012" s="665">
        <f>INDEX(DT993:EA994,MATCH(DR1012,DR993:DR994,0),MATCH(FV1009,DT991:EA991,0))*INDEX(AJ999:AT1006,MATCH(FV1009,AI999:AI1006,0),MATCH(FV1010,AJ998:AT998,0))</f>
        <v>0</v>
      </c>
      <c r="FW1012" s="665">
        <f>INDEX(DT993:EA994,MATCH(DR1012,DR993:DR994,0),MATCH(FW1009,DT991:EA991,0))*INDEX(AJ999:AT1006,MATCH(FW1009,AI999:AI1006,0),MATCH(FW1010,AJ998:AT998,0))</f>
        <v>0</v>
      </c>
      <c r="FX1012" s="665">
        <f>INDEX(DT993:EA994,MATCH(DR1012,DR993:DR994,0),MATCH(FX1009,DT991:EA991,0))*INDEX(AJ999:AT1006,MATCH(FX1009,AI999:AI1006,0),MATCH(FX1010,AJ998:AT998,0))</f>
        <v>0</v>
      </c>
      <c r="FY1012" s="665">
        <f>INDEX(DT993:EA994,MATCH(DR1012,DR993:DR994,0),MATCH(FY1009,DT991:EA991,0))*INDEX(AJ999:AT1006,MATCH(FY1009,AI999:AI1006,0),MATCH(FY1010,AJ998:AT998,0))</f>
        <v>0</v>
      </c>
      <c r="FZ1012" s="665">
        <f>INDEX(DT993:EA994,MATCH(DR1012,DR993:DR994,0),MATCH(FZ1009,DT991:EA991,0))*INDEX(AJ999:AT1006,MATCH(FZ1009,AI999:AI1006,0),MATCH(FZ1010,AJ998:AT998,0))</f>
        <v>0</v>
      </c>
      <c r="GA1012" s="665">
        <f>INDEX(DT993:EA994,MATCH(DR1012,DR993:DR994,0),MATCH(GA1009,DT991:EA991,0))*INDEX(AJ999:AT1006,MATCH(GA1009,AI999:AI1006,0),MATCH(GA1010,AJ998:AT998,0))</f>
        <v>0</v>
      </c>
      <c r="GB1012" s="665">
        <f>INDEX(DT993:EA994,MATCH(DR1012,DR993:DR994,0),MATCH(GB1009,DT991:EA991,0))*INDEX(AJ999:AT1006,MATCH(GB1009,AI999:AI1006,0),MATCH(GB1010,AJ998:AT998,0))</f>
        <v>0</v>
      </c>
      <c r="GC1012" s="665">
        <f>INDEX(DT993:EA994,MATCH(DR1012,DR993:DR994,0),MATCH(GC1009,DT991:EA991,0))*INDEX(AJ999:AT1006,MATCH(GC1009,AI999:AI1006,0),MATCH(GC1010,AJ998:AT998,0))</f>
        <v>0</v>
      </c>
      <c r="GD1012" s="665">
        <f>INDEX(DT993:EA994,MATCH(DR1012,DR993:DR994,0),MATCH(GD1009,DT991:EA991,0))*INDEX(AJ999:AT1006,MATCH(GD1009,AI999:AI1006,0),MATCH(GD1010,AJ998:AT998,0))</f>
        <v>0</v>
      </c>
      <c r="GE1012" s="665">
        <f>INDEX(DT993:EA994,MATCH(DR1012,DR993:DR994,0),MATCH(GE1009,DT991:EA991,0))*INDEX(AJ999:AT1006,MATCH(GE1009,AI999:AI1006,0),MATCH(GE1010,AJ998:AT998,0))</f>
        <v>0</v>
      </c>
      <c r="GF1012" s="665">
        <f>INDEX(DT993:EA994,MATCH(DR1012,DR993:DR994,0),MATCH(GF1009,DT991:EA991,0))*INDEX(AJ999:AT1006,MATCH(GF1009,AI999:AI1006,0),MATCH(GF1010,AJ998:AT998,0))</f>
        <v>0</v>
      </c>
      <c r="GG1012" s="665">
        <f>INDEX(DT993:EA994,MATCH(DR1012,DR993:DR994,0),MATCH(GG1009,DT991:EA991,0))*INDEX(AJ999:AT1006,MATCH(GG1009,AI999:AI1006,0),MATCH(GG1010,AJ998:AT998,0))</f>
        <v>0</v>
      </c>
      <c r="GH1012" s="665">
        <f>INDEX(DT993:EA994,MATCH(DR1012,DR993:DR994,0),MATCH(GH1009,DT991:EA991,0))*INDEX(AJ999:AT1006,MATCH(GH1009,AI999:AI1006,0),MATCH(GH1010,AJ998:AT998,0))</f>
        <v>0</v>
      </c>
      <c r="GI1012" s="665">
        <f>INDEX(DT993:EA994,MATCH(DR1012,DR993:DR994,0),MATCH(GI1009,DT991:EA991,0))*INDEX(AJ999:AT1006,MATCH(GI1009,AI999:AI1006,0),MATCH(GI1010,AJ998:AT998,0))</f>
        <v>0</v>
      </c>
      <c r="GJ1012" s="665">
        <f>INDEX(DT993:EA994,MATCH(DR1012,DR993:DR994,0),MATCH(GJ1009,DT991:EA991,0))*INDEX(AJ999:AT1006,MATCH(GJ1009,AI999:AI1006,0),MATCH(GJ1010,AJ998:AT998,0))</f>
        <v>0</v>
      </c>
      <c r="GK1012" s="665">
        <f>INDEX(DT993:EA994,MATCH(DR1012,DR993:DR994,0),MATCH(GK1009,DT991:EA991,0))*INDEX(AJ999:AT1006,MATCH(GK1009,AI999:AI1006,0),MATCH(GK1010,AJ998:AT998,0))</f>
        <v>0</v>
      </c>
      <c r="GL1012" s="665" t="b">
        <f>SUM(DS1012:GK1012)=O994-SUM(HB1012:HK1012)</f>
        <v>1</v>
      </c>
      <c r="GM1012" s="667"/>
      <c r="GN1012" s="749">
        <v>2024</v>
      </c>
      <c r="GO1012" s="664">
        <f>SUMIF(DS998:EN998,GO998,DS1012:EN1012)</f>
        <v>0</v>
      </c>
      <c r="GP1012" s="668">
        <f>SUMIF(DS998:GK998,GP998,DS1012:GK1012)</f>
        <v>0</v>
      </c>
      <c r="GQ1012" s="668">
        <f>SUMIF(DS998:GK998,GQ998,DS1012:GK1012)</f>
        <v>0</v>
      </c>
      <c r="GR1012" s="668">
        <f>SUMIF(DS998:GK998,GR998,DS1012:GK1012)</f>
        <v>0</v>
      </c>
      <c r="GS1012" s="668">
        <f>SUMIF(DS998:GK998,GS998,DS1012:GK1012)</f>
        <v>0</v>
      </c>
      <c r="GT1012" s="668">
        <f>SUMIF(DS998:GK998,GT998,DS1012:GK1012)</f>
        <v>0</v>
      </c>
      <c r="GU1012" s="668">
        <f>SUMIF(DS998:GK998,GU998,DS1012:GK1012)</f>
        <v>0</v>
      </c>
      <c r="GV1012" s="668">
        <f>SUMIF(DS998:GK998,GV998,DS1012:GK1012)</f>
        <v>0</v>
      </c>
      <c r="GW1012" s="668">
        <f>SUMIF(DS998:GK998,GW998,DS1012:GK1012)</f>
        <v>0</v>
      </c>
      <c r="GX1012" s="668">
        <f>SUMIF(DS998:GK998,GX998,DS1012:GK1012)</f>
        <v>0</v>
      </c>
      <c r="GY1012" s="668">
        <f>SUMIF(DS998:GK998,GY998,DS1012:GK1012)</f>
        <v>0</v>
      </c>
      <c r="GZ1012" s="646" t="b">
        <f>O994=SUM(GO1012:GY1012)</f>
        <v>1</v>
      </c>
      <c r="HB1012" s="668">
        <f>IF(GZ1012,0,(O994-SUM(GO1012:GY1012))*INDEX(AK999:AT1006,MATCH(GN1012,AI999:AI1006,0),MATCH(HB1010,AK998:AT998,0)))</f>
        <v>0</v>
      </c>
      <c r="HC1012" s="668">
        <f>IF(GZ1012,0,(O994-SUM(GO1012:GY1012))*INDEX(AK999:AT1006,MATCH(GN1012,AI999:AI1006,0),MATCH(HC1010,AK998:AT998,0)))</f>
        <v>0</v>
      </c>
      <c r="HD1012" s="668">
        <f>IF(GZ1012,0,(O994-SUM(GO1012:GY1012))*INDEX(AK999:AT1006,MATCH(GN1012,AI999:AI1006,0),MATCH(HD1010,AK998:AT998,0)))</f>
        <v>0</v>
      </c>
      <c r="HE1012" s="668">
        <f>IF(GZ1012,0,(O994-SUM(GO1012:GY1012))*INDEX(AK999:AT1006,MATCH(GN1012,AI999:AI1006,0),MATCH(HE1010,AK998:AT998,0)))</f>
        <v>0</v>
      </c>
      <c r="HF1012" s="668">
        <f>IF(GZ1012,0,(O994-SUM(GO1012:GY1012))*INDEX(AK999:AT1006,MATCH(GN1012,AI999:AI1006,0),MATCH(HF1010,AK998:AT998,0)))</f>
        <v>0</v>
      </c>
      <c r="HG1012" s="668">
        <f>IF(GZ1012,0,(O994-SUM(GO1012:GY1012))*INDEX(AK999:AT1006,MATCH(GN1012,AI999:AI1006,0),MATCH(HG1010,AK998:AT998,0)))</f>
        <v>0</v>
      </c>
      <c r="HH1012" s="668">
        <f>IF(GZ1012,0,(O994-SUM(GO1012:GY1012))*INDEX(AK999:AT1006,MATCH(GN1012,AI999:AI1006,0),MATCH(HH1010,AK998:AT998,0)))</f>
        <v>0</v>
      </c>
      <c r="HI1012" s="668">
        <f>IF(GZ1012,0,(O994-SUM(GO1012:GY1012))*INDEX(AK999:AT1006,MATCH(GN1012,AI999:AI1006,0),MATCH(HI1010,AK998:AT998,0)))</f>
        <v>0</v>
      </c>
      <c r="HJ1012" s="668">
        <f>IF(GZ1012,0,(O994-SUM(GO1012:GY1012))*INDEX(AK999:AT1006,MATCH(GN1012,AI999:AI1006,0),MATCH(HJ1010,AK998:AT998,0)))</f>
        <v>0</v>
      </c>
      <c r="HK1012" s="668">
        <f>IF(GZ1012,0,(O994-SUM(GO1012:GY1012))*INDEX(AK999:AT1006,MATCH(GN1012,AI999:AI1006,0),MATCH(HK1010,AK998:AT998,0)))</f>
        <v>0</v>
      </c>
      <c r="HL1012" s="668" t="b">
        <f>(SUM(HB1012:HK1012)+SUM(GO1012:GY1012))=O994</f>
        <v>1</v>
      </c>
      <c r="HM1012" s="674"/>
      <c r="HN1012" s="674"/>
      <c r="HO1012" s="674"/>
      <c r="HP1012" s="674"/>
      <c r="HQ1012" s="674"/>
      <c r="HR1012" s="674"/>
      <c r="HS1012" s="674"/>
      <c r="HT1012" s="674"/>
      <c r="HU1012" s="674"/>
      <c r="HV1012" s="674"/>
      <c r="HW1012" s="674"/>
      <c r="HX1012" s="674"/>
      <c r="HY1012" s="674"/>
      <c r="HZ1012" s="674"/>
    </row>
    <row r="1013" spans="1:234" hidden="1" x14ac:dyDescent="0.25">
      <c r="A1013" s="643" t="s">
        <v>208</v>
      </c>
      <c r="G1013" s="670"/>
      <c r="H1013" s="670"/>
      <c r="I1013" s="674"/>
      <c r="J1013" s="674"/>
      <c r="K1013" s="674"/>
      <c r="L1013" s="674"/>
      <c r="M1013" s="674"/>
      <c r="N1013" s="674"/>
      <c r="O1013" s="674"/>
      <c r="P1013" s="674"/>
      <c r="Q1013" s="674"/>
      <c r="R1013" s="674"/>
      <c r="S1013" s="675"/>
      <c r="DR1013" s="749">
        <v>2025</v>
      </c>
      <c r="DS1013" s="665" t="e">
        <f>INDEX(DT993:EA994,MATCH(DR1013,DR993:DR994,0),MATCH(DS1009,DT991:EA991,0))*INDEX(AJ999:AT1006,MATCH(DS1009,AI999:AI1006,0),MATCH(DS1010,AJ998:AT998,0))</f>
        <v>#N/A</v>
      </c>
      <c r="DT1013" s="665" t="e">
        <f>INDEX(DT993:EA994,MATCH(DR1013,DR993:DR994,0),MATCH(DT1009,DT991:EA991,0))*INDEX(AJ999:AT1006,MATCH(DT1009,AI999:AI1006,0),MATCH(DT1010,AJ998:AT998,0))</f>
        <v>#N/A</v>
      </c>
      <c r="DU1013" s="665" t="e">
        <f>INDEX(DT993:EA994,MATCH(DR1013,DR993:DR994,0),MATCH(DU1009,DT991:EA991,0))*INDEX(AJ999:AT1006,MATCH(DU1009,AI999:AI1006,0),MATCH(DU1010,AJ998:AT998,0))</f>
        <v>#N/A</v>
      </c>
      <c r="DV1013" s="665" t="e">
        <f>INDEX(DT993:EA994,MATCH(DR1013,DR993:DR994,0),MATCH(DV1009,DT991:EA991,0))*INDEX(AJ999:AT1006,MATCH(DV1009,AI999:AI1006,0),MATCH(DV1010,AJ998:AT998,0))</f>
        <v>#N/A</v>
      </c>
      <c r="DW1013" s="665" t="e">
        <f>INDEX(DT993:EA994,MATCH(DR1013,DR993:DR994,0),MATCH(DW1009,DT991:EA991,0))*INDEX(AJ999:AT1006,MATCH(DW1009,AI999:AI1006,0),MATCH(DW1010,AJ998:AT998,0))</f>
        <v>#N/A</v>
      </c>
      <c r="DX1013" s="665" t="e">
        <f>INDEX(DT993:EA994,MATCH(DR1013,DR993:DR994,0),MATCH(DX1009,DT991:EA991,0))*INDEX(AJ999:AT1006,MATCH(DX1009,AI999:AI1006,0),MATCH(DX1010,AJ998:AT998,0))</f>
        <v>#N/A</v>
      </c>
      <c r="DY1013" s="665" t="e">
        <f>INDEX(DT993:EA994,MATCH(DR1013,DR993:DR994,0),MATCH(DY1009,DT991:EA991,0))*INDEX(AJ999:AT1006,MATCH(DY1009,AI999:AI1006,0),MATCH(DY1010,AJ998:AT998,0))</f>
        <v>#N/A</v>
      </c>
      <c r="DZ1013" s="665" t="e">
        <f>INDEX(DT993:EA994,MATCH(DR1013,DR993:DR994,0),MATCH(DZ1009,DT991:EA991,0))*INDEX(AJ999:AT1006,MATCH(DZ1009,AI999:AI1006,0),MATCH(DZ1010,AJ998:AT998,0))</f>
        <v>#N/A</v>
      </c>
      <c r="EA1013" s="665" t="e">
        <f>INDEX(DT993:EA994,MATCH(DR1013,DR993:DR994,0),MATCH(EA1009,DT991:EA991,0))*INDEX(AJ999:AT1006,MATCH(EA1009,AI999:AI1006,0),MATCH(EA1010,AJ998:AT998,0))</f>
        <v>#N/A</v>
      </c>
      <c r="EB1013" s="665" t="e">
        <f>INDEX(DT993:EA994,MATCH(DR1013,DR993:DR994,0),MATCH(EB1009,DT991:EA991,0))*INDEX(AJ999:AT1006,MATCH(EB1009,AI999:AI1006,0),MATCH(EB1010,AJ998:AT998,0))</f>
        <v>#N/A</v>
      </c>
      <c r="EC1013" s="665" t="e">
        <f>INDEX(DT993:EA994,MATCH(DR1013,DR993:DR994,0),MATCH(EC1009,DT991:EA991,0))*INDEX(AJ999:AT1006,MATCH(EC1009,AI999:AI1006,0),MATCH(EC1010,AJ998:AT998,0))</f>
        <v>#N/A</v>
      </c>
      <c r="ED1013" s="665" t="e">
        <f>INDEX(DT993:EA994,MATCH(DR1013,DR993:DR994,0),MATCH(ED1009,DT991:EA991,0))*INDEX(AJ999:AT1006,MATCH(ED1009,AI999:AI1006,0),MATCH(ED1010,AJ998:AT998,0))</f>
        <v>#N/A</v>
      </c>
      <c r="EE1013" s="665" t="e">
        <f>INDEX(DT993:EA994,MATCH(DR1013,DR993:DR994,0),MATCH(EE1009,DT991:EA991,0))*INDEX(AJ999:AT1006,MATCH(EE1009,AI999:AI1006,0),MATCH(EE1010,AJ998:AT998,0))</f>
        <v>#N/A</v>
      </c>
      <c r="EF1013" s="665" t="e">
        <f>INDEX(DT993:EA994,MATCH(DR1013,DR993:DR994,0),MATCH(EF1009,DT991:EA991,0))*INDEX(AJ999:AT1006,MATCH(EF1009,AI999:AI1006,0),MATCH(EF1010,AJ998:AT998,0))</f>
        <v>#N/A</v>
      </c>
      <c r="EG1013" s="665" t="e">
        <f>INDEX(DT993:EA994,MATCH(DR1013,DR993:DR994,0),MATCH(EG1009,DT991:EA991,0))*INDEX(AJ999:AT1006,MATCH(EG1009,AI999:AI1006,0),MATCH(EG1010,AJ998:AT998,0))</f>
        <v>#N/A</v>
      </c>
      <c r="EH1013" s="665" t="e">
        <f>INDEX(DT993:EA994,MATCH(DR1013,DR993:DR994,0),MATCH(EH1009,DT991:EA991,0))*INDEX(AJ999:AT1006,MATCH(EH1009,AI999:AI1006,0),MATCH(EH1010,AJ998:AT998,0))</f>
        <v>#N/A</v>
      </c>
      <c r="EI1013" s="665" t="e">
        <f>INDEX(DT993:EA994,MATCH(DR1013,DR993:DR994,0),MATCH(EI1009,DT991:EA991,0))*INDEX(AJ999:AT1006,MATCH(EI1009,AI999:AI1006,0),MATCH(EI1010,AJ998:AT998,0))</f>
        <v>#N/A</v>
      </c>
      <c r="EJ1013" s="665" t="e">
        <f>INDEX(DT993:EA994,MATCH(DR1013,DR993:DR994,0),MATCH(EJ1009,DT991:EA991,0))*INDEX(AJ999:AT1006,MATCH(EJ1009,AI999:AI1006,0),MATCH(EJ1010,AJ998:AT998,0))</f>
        <v>#N/A</v>
      </c>
      <c r="EK1013" s="665" t="e">
        <f>INDEX(DT993:EA994,MATCH(DR1013,DR993:DR994,0),MATCH(EK1009,DT991:EA991,0))*INDEX(AJ999:AT1006,MATCH(EK1009,AI999:AI1006,0),MATCH(EK1010,AJ998:AT998,0))</f>
        <v>#N/A</v>
      </c>
      <c r="EL1013" s="665" t="e">
        <f>INDEX(DT993:EA994,MATCH(DR1013,DR993:DR994,0),MATCH(EL1009,DT991:EA991,0))*INDEX(AJ999:AT1006,MATCH(EL1009,AI999:AI1006,0),MATCH(EL1010,AJ998:AT998,0))</f>
        <v>#N/A</v>
      </c>
      <c r="EM1013" s="665" t="e">
        <f>INDEX(DT993:EA994,MATCH(DR1013,DR993:DR994,0),MATCH(EM1009,DT991:EA991,0))*INDEX(AJ999:AT1006,MATCH(EM1009,AI999:AI1006,0),MATCH(EM1010,AJ998:AT998,0))</f>
        <v>#N/A</v>
      </c>
      <c r="EN1013" s="665" t="e">
        <f>INDEX(DT993:EA994,MATCH(DR1013,DR993:DR994,0),MATCH(EN1009,DT991:EA991,0))*INDEX(AJ999:AT1006,MATCH(EN1009,AI999:AI1006,0),MATCH(EN1010,AJ998:AT998,0))</f>
        <v>#N/A</v>
      </c>
      <c r="EO1013" s="665" t="e">
        <f>INDEX(DT993:EA994,MATCH(DR1013,DR993:DR994,0),MATCH(EO1009,DT991:EA991,0))*INDEX(AJ999:AT1006,MATCH(EO1009,AI999:AI1006,0),MATCH(EO1010,AJ998:AT998,0))</f>
        <v>#N/A</v>
      </c>
      <c r="EP1013" s="665" t="e">
        <f>INDEX(DT993:EA994,MATCH(DR1013,DR993:DR994,0),MATCH(EP1009,DT991:EA991,0))*INDEX(AJ999:AT1006,MATCH(EP1009,AI999:AI1006,0),MATCH(EP1010,AJ998:AT998,0))</f>
        <v>#N/A</v>
      </c>
      <c r="EQ1013" s="665" t="e">
        <f>INDEX(DT993:EA994,MATCH(DR1013,DR993:DR994,0),MATCH(EQ1009,DT991:EA991,0))*INDEX(AJ999:AT1006,MATCH(EQ1009,AI999:AI1006,0),MATCH(EQ1010,AJ998:AT998,0))</f>
        <v>#N/A</v>
      </c>
      <c r="ER1013" s="665" t="e">
        <f>INDEX(DT993:EA994,MATCH(DR1013,DR993:DR994,0),MATCH(ER1009,DT991:EA991,0))*INDEX(AJ999:AT1006,MATCH(ER1009,AI999:AI1006,0),MATCH(ER1010,AJ998:AT998,0))</f>
        <v>#N/A</v>
      </c>
      <c r="ES1013" s="665" t="e">
        <f>INDEX(DT993:EA994,MATCH(DR1013,DR993:DR994,0),MATCH(ES1009,DT991:EA991,0))*INDEX(AJ999:AT1006,MATCH(ES1009,AI999:AI1006,0),MATCH(ES1010,AJ998:AT998,0))</f>
        <v>#N/A</v>
      </c>
      <c r="ET1013" s="665" t="e">
        <f>INDEX(DT993:EA994,MATCH(DR1013,DR993:DR994,0),MATCH(ET1009,DT991:EA991,0))*INDEX(AJ999:AT1006,MATCH(ET1009,AI999:AI1006,0),MATCH(ET1010,AJ998:AT998,0))</f>
        <v>#N/A</v>
      </c>
      <c r="EU1013" s="665" t="e">
        <f>INDEX(DT993:EA994,MATCH(DR1013,DR993:DR994,0),MATCH(EU1009,DT991:EA991,0))*INDEX(AJ999:AT1006,MATCH(EU1009,AI999:AI1006,0),MATCH(EU1010,AJ998:AT998,0))</f>
        <v>#N/A</v>
      </c>
      <c r="EV1013" s="665" t="e">
        <f>INDEX(DT993:EA994,MATCH(DR1013,DR993:DR994,0),MATCH(EV1009,DT991:EA991,0))*INDEX(AJ999:AT1006,MATCH(EV1009,AI999:AI1006,0),MATCH(EV1010,AJ998:AT998,0))</f>
        <v>#N/A</v>
      </c>
      <c r="EW1013" s="665" t="e">
        <f>INDEX(DT993:EA994,MATCH(DR1013,DR993:DR994,0),MATCH(EW1009,DT991:EA991,0))*INDEX(AJ999:AT1006,MATCH(EW1009,AI999:AI1006,0),MATCH(EW1010,AJ998:AT998,0))</f>
        <v>#N/A</v>
      </c>
      <c r="EX1013" s="665" t="e">
        <f>INDEX(DT993:EA994,MATCH(DR1013,DR993:DR994,0),MATCH(EX1009,DT991:EA991,0))*INDEX(AJ999:AT1006,MATCH(EX1009,AI999:AI1006,0),MATCH(EX1010,AJ998:AT998,0))</f>
        <v>#N/A</v>
      </c>
      <c r="EY1013" s="665" t="e">
        <f>INDEX(DT993:EA994,MATCH(DR1013,DR993:DR994,0),MATCH(EY1009,DT991:EA991,0))*INDEX(AJ999:AT1006,MATCH(EY1009,AI999:AI1006,0),MATCH(EY1010,AJ998:AT998,0))</f>
        <v>#N/A</v>
      </c>
      <c r="EZ1013" s="665" t="e">
        <f>INDEX(DT993:EA994,MATCH(DR1013,DR993:DR994,0),MATCH(EZ1009,DT991:EA991,0))*INDEX(AJ999:AT1006,MATCH(EZ1009,AI999:AI1006,0),MATCH(EZ1010,AJ998:AT998,0))</f>
        <v>#N/A</v>
      </c>
      <c r="FA1013" s="665" t="e">
        <f>INDEX(DT993:EA994,MATCH(DR1013,DR993:DR994,0),MATCH(FA1009,DT991:EA991,0))*INDEX(AJ999:AT1006,MATCH(FA1009,AI999:AI1006,0),MATCH(FA1010,AJ998:AT998,0))</f>
        <v>#N/A</v>
      </c>
      <c r="FB1013" s="665" t="e">
        <f>INDEX(DT993:EA994,MATCH(DR1013,DR993:DR994,0),MATCH(FB1009,DT991:EA991,0))*INDEX(AJ999:AT1006,MATCH(FB1009,AI999:AI1006,0),MATCH(FB1010,AJ998:AT998,0))</f>
        <v>#N/A</v>
      </c>
      <c r="FC1013" s="665" t="e">
        <f>INDEX(DT993:EA994,MATCH(DR1013,DR993:DR994,0),MATCH(FC1009,DT991:EA991,0))*INDEX(AJ999:AT1006,MATCH(FC1009,AI999:AI1006,0),MATCH(FC1010,AJ998:AT998,0))</f>
        <v>#N/A</v>
      </c>
      <c r="FD1013" s="665" t="e">
        <f>INDEX(DT993:EA994,MATCH(DR1013,DR993:DR994,0),MATCH(FD1009,DT991:EA991,0))*INDEX(AJ999:AT1006,MATCH(FD1009,AI999:AI1006,0),MATCH(FD1010,AJ998:AT998,0))</f>
        <v>#N/A</v>
      </c>
      <c r="FE1013" s="665" t="e">
        <f>INDEX(DT993:EA994,MATCH(DR1013,DR993:DR994,0),MATCH(FE1009,DT991:EA991,0))*INDEX(AJ999:AT1006,MATCH(FE1009,AI999:AI1006,0),MATCH(FE1010,AJ998:AT998,0))</f>
        <v>#N/A</v>
      </c>
      <c r="FF1013" s="665" t="e">
        <f>INDEX(DT993:EA994,MATCH(DR1013,DR993:DR994,0),MATCH(FF1009,DT991:EA991,0))*INDEX(AJ999:AT1006,MATCH(FF1009,AI999:AI1006,0),MATCH(FF1010,AJ998:AT998,0))</f>
        <v>#N/A</v>
      </c>
      <c r="FG1013" s="665" t="e">
        <f>INDEX(DT993:EA994,MATCH(DR1013,DR993:DR994,0),MATCH(FG1009,DT991:EA991,0))*INDEX(AJ999:AT1006,MATCH(FG1009,AI999:AI1006,0),MATCH(FG1010,AJ998:AT998,0))</f>
        <v>#N/A</v>
      </c>
      <c r="FH1013" s="665" t="e">
        <f>INDEX(DT993:EA994,MATCH(DR1013,DR993:DR994,0),MATCH(FH1009,DT991:EA991,0))*INDEX(AJ999:AT1006,MATCH(FH1009,AI999:AI1006,0),MATCH(FH1010,AJ998:AT998,0))</f>
        <v>#N/A</v>
      </c>
      <c r="FI1013" s="665" t="e">
        <f>INDEX(DT993:EA994,MATCH(DR1013,DR993:DR994,0),MATCH(FI1009,DT991:EA991,0))*INDEX(AJ999:AT1006,MATCH(FI1009,AI999:AI1006,0),MATCH(FI1010,AJ998:AT998,0))</f>
        <v>#N/A</v>
      </c>
      <c r="FJ1013" s="665" t="e">
        <f>INDEX(DT993:EA994,MATCH(DR1013,DR993:DR994,0),MATCH(FJ1009,DT991:EA991,0))*INDEX(AJ999:AT1006,MATCH(FJ1009,AI999:AI1006,0),MATCH(FJ1010,AJ998:AT998,0))</f>
        <v>#N/A</v>
      </c>
      <c r="FK1013" s="665" t="e">
        <f>INDEX(DT993:EA994,MATCH(DR1013,DR993:DR994,0),MATCH(FK1009,DT991:EA991,0))*INDEX(AJ999:AT1006,MATCH(FK1009,AI999:AI1006,0),MATCH(FK1010,AJ998:AT998,0))</f>
        <v>#N/A</v>
      </c>
      <c r="FL1013" s="665" t="e">
        <f>INDEX(DT993:EA994,MATCH(DR1013,DR993:DR994,0),MATCH(FL1009,DT991:EA991,0))*INDEX(AJ999:AT1006,MATCH(FL1009,AI999:AI1006,0),MATCH(FL1010,AJ998:AT998,0))</f>
        <v>#N/A</v>
      </c>
      <c r="FM1013" s="665" t="e">
        <f>INDEX(DT993:EA994,MATCH(DR1013,DR993:DR994,0),MATCH(FM1009,DT991:EA991,0))*INDEX(AJ999:AT1006,MATCH(FM1009,AI999:AI1006,0),MATCH(FM1010,AJ998:AT998,0))</f>
        <v>#N/A</v>
      </c>
      <c r="FN1013" s="665" t="e">
        <f>INDEX(DT993:EA994,MATCH(DR1013,DR993:DR994,0),MATCH(FN1009,DT991:EA991,0))*INDEX(AJ999:AT1006,MATCH(FN1009,AI999:AI1006,0),MATCH(FN1010,AJ998:AT998,0))</f>
        <v>#N/A</v>
      </c>
      <c r="FO1013" s="665" t="e">
        <f>INDEX(DT993:EA994,MATCH(DR1013,DR993:DR994,0),MATCH(FO1009,DT991:EA991,0))*INDEX(AJ999:AT1006,MATCH(FO1009,AI999:AI1006,0),MATCH(FO1010,AJ998:AT998,0))</f>
        <v>#N/A</v>
      </c>
      <c r="FP1013" s="665" t="e">
        <f>INDEX(DT993:EA994,MATCH(DR1013,DR993:DR994,0),MATCH(FP1009,DT991:EA991,0))*INDEX(AJ999:AT1006,MATCH(FP1009,AI999:AI1006,0),MATCH(FP1010,AJ998:AT998,0))</f>
        <v>#N/A</v>
      </c>
      <c r="FQ1013" s="665" t="e">
        <f>INDEX(DT993:EA994,MATCH(DR1013,DR993:DR994,0),MATCH(FQ1009,DT991:EA991,0))*INDEX(AJ999:AT1006,MATCH(FQ1009,AI999:AI1006,0),MATCH(FQ1010,AJ998:AT998,0))</f>
        <v>#N/A</v>
      </c>
      <c r="FR1013" s="665" t="e">
        <f>INDEX(DT993:EA994,MATCH(DR1013,DR993:DR994,0),MATCH(FR1009,DT991:EA991,0))*INDEX(AJ999:AT1006,MATCH(FR1009,AI999:AI1006,0),MATCH(FR1010,AJ998:AT998,0))</f>
        <v>#N/A</v>
      </c>
      <c r="FS1013" s="665" t="e">
        <f>INDEX(DT993:EA994,MATCH(DR1013,DR993:DR994,0),MATCH(FS1009,DT991:EA991,0))*INDEX(AJ999:AT1006,MATCH(FS1009,AI999:AI1006,0),MATCH(FS1010,AJ998:AT998,0))</f>
        <v>#N/A</v>
      </c>
      <c r="FT1013" s="665" t="e">
        <f>INDEX(DT993:EA994,MATCH(DR1013,DR993:DR994,0),MATCH(FT1009,DT991:EA991,0))*INDEX(AJ999:AT1006,MATCH(FT1009,AI999:AI1006,0),MATCH(FT1010,AJ998:AT998,0))</f>
        <v>#N/A</v>
      </c>
      <c r="FU1013" s="665" t="e">
        <f>INDEX(DT993:EA994,MATCH(DR1013,DR993:DR994,0),MATCH(FU1009,DT991:EA991,0))*INDEX(AJ999:AT1006,MATCH(FU1009,AI999:AI1006,0),MATCH(FU1010,AJ998:AT998,0))</f>
        <v>#N/A</v>
      </c>
      <c r="FV1013" s="665" t="e">
        <f>INDEX(DT993:EA994,MATCH(DR1013,DR993:DR994,0),MATCH(FV1009,DT991:EA991,0))*INDEX(AJ999:AT1006,MATCH(FV1009,AI999:AI1006,0),MATCH(FV1010,AJ998:AT998,0))</f>
        <v>#N/A</v>
      </c>
      <c r="FW1013" s="665" t="e">
        <f>INDEX(DT993:EA994,MATCH(DR1013,DR993:DR994,0),MATCH(FW1009,DT991:EA991,0))*INDEX(AJ999:AT1006,MATCH(FW1009,AI999:AI1006,0),MATCH(FW1010,AJ998:AT998,0))</f>
        <v>#N/A</v>
      </c>
      <c r="FX1013" s="665" t="e">
        <f>INDEX(DT993:EA994,MATCH(DR1013,DR993:DR994,0),MATCH(FX1009,DT991:EA991,0))*INDEX(AJ999:AT1006,MATCH(FX1009,AI999:AI1006,0),MATCH(FX1010,AJ998:AT998,0))</f>
        <v>#N/A</v>
      </c>
      <c r="FY1013" s="665" t="e">
        <f>INDEX(DT993:EA994,MATCH(DR1013,DR993:DR994,0),MATCH(FY1009,DT991:EA991,0))*INDEX(AJ999:AT1006,MATCH(FY1009,AI999:AI1006,0),MATCH(FY1010,AJ998:AT998,0))</f>
        <v>#N/A</v>
      </c>
      <c r="FZ1013" s="665" t="e">
        <f>INDEX(DT993:EA994,MATCH(DR1013,DR993:DR994,0),MATCH(FZ1009,DT991:EA991,0))*INDEX(AJ999:AT1006,MATCH(FZ1009,AI999:AI1006,0),MATCH(FZ1010,AJ998:AT998,0))</f>
        <v>#N/A</v>
      </c>
      <c r="GA1013" s="665" t="e">
        <f>INDEX(DT993:EA994,MATCH(DR1013,DR993:DR994,0),MATCH(GA1009,DT991:EA991,0))*INDEX(AJ999:AT1006,MATCH(GA1009,AI999:AI1006,0),MATCH(GA1010,AJ998:AT998,0))</f>
        <v>#N/A</v>
      </c>
      <c r="GB1013" s="665" t="e">
        <f>INDEX(DT993:EA994,MATCH(DR1013,DR993:DR994,0),MATCH(GB1009,DT991:EA991,0))*INDEX(AJ999:AT1006,MATCH(GB1009,AI999:AI1006,0),MATCH(GB1010,AJ998:AT998,0))</f>
        <v>#N/A</v>
      </c>
      <c r="GC1013" s="665" t="e">
        <f>INDEX(DT993:EA994,MATCH(DR1013,DR993:DR994,0),MATCH(GC1009,DT991:EA991,0))*INDEX(AJ999:AT1006,MATCH(GC1009,AI999:AI1006,0),MATCH(GC1010,AJ998:AT998,0))</f>
        <v>#N/A</v>
      </c>
      <c r="GD1013" s="665" t="e">
        <f>INDEX(DT993:EA994,MATCH(DR1013,DR993:DR994,0),MATCH(GD1009,DT991:EA991,0))*INDEX(AJ999:AT1006,MATCH(GD1009,AI999:AI1006,0),MATCH(GD1010,AJ998:AT998,0))</f>
        <v>#N/A</v>
      </c>
      <c r="GE1013" s="665" t="e">
        <f>INDEX(DT993:EA994,MATCH(DR1013,DR993:DR994,0),MATCH(GE1009,DT991:EA991,0))*INDEX(AJ999:AT1006,MATCH(GE1009,AI999:AI1006,0),MATCH(GE1010,AJ998:AT998,0))</f>
        <v>#N/A</v>
      </c>
      <c r="GF1013" s="665" t="e">
        <f>INDEX(DT993:EA994,MATCH(DR1013,DR993:DR994,0),MATCH(GF1009,DT991:EA991,0))*INDEX(AJ999:AT1006,MATCH(GF1009,AI999:AI1006,0),MATCH(GF1010,AJ998:AT998,0))</f>
        <v>#N/A</v>
      </c>
      <c r="GG1013" s="665" t="e">
        <f>INDEX(DT993:EA994,MATCH(DR1013,DR993:DR994,0),MATCH(GG1009,DT991:EA991,0))*INDEX(AJ999:AT1006,MATCH(GG1009,AI999:AI1006,0),MATCH(GG1010,AJ998:AT998,0))</f>
        <v>#N/A</v>
      </c>
      <c r="GH1013" s="665" t="e">
        <f>INDEX(DT993:EA994,MATCH(DR1013,DR993:DR994,0),MATCH(GH1009,DT991:EA991,0))*INDEX(AJ999:AT1006,MATCH(GH1009,AI999:AI1006,0),MATCH(GH1010,AJ998:AT998,0))</f>
        <v>#N/A</v>
      </c>
      <c r="GI1013" s="665" t="e">
        <f>INDEX(DT993:EA994,MATCH(DR1013,DR993:DR994,0),MATCH(GI1009,DT991:EA991,0))*INDEX(AJ999:AT1006,MATCH(GI1009,AI999:AI1006,0),MATCH(GI1010,AJ998:AT998,0))</f>
        <v>#N/A</v>
      </c>
      <c r="GJ1013" s="665" t="e">
        <f>INDEX(DT993:EA994,MATCH(DR1013,DR993:DR994,0),MATCH(GJ1009,DT991:EA991,0))*INDEX(AJ999:AT1006,MATCH(GJ1009,AI999:AI1006,0),MATCH(GJ1010,AJ998:AT998,0))</f>
        <v>#N/A</v>
      </c>
      <c r="GK1013" s="665" t="e">
        <f>INDEX(DT993:EA994,MATCH(DR1013,DR993:DR994,0),MATCH(GK1009,DT991:EA991,0))*INDEX(AJ999:AT1006,MATCH(GK1009,AI999:AI1006,0),MATCH(GK1010,AJ998:AT998,0))</f>
        <v>#N/A</v>
      </c>
      <c r="GL1013" s="665" t="e">
        <f>SUM(DS1013:GK1013)=#REF!-SUM(HB1013:HK1013)</f>
        <v>#N/A</v>
      </c>
      <c r="GM1013" s="667"/>
      <c r="GN1013" s="749">
        <v>2025</v>
      </c>
      <c r="GO1013" s="664" t="e">
        <f>SUMIF(DS998:EN998,GO998,DS1013:EN1013)</f>
        <v>#N/A</v>
      </c>
      <c r="GP1013" s="668" t="e">
        <f>SUMIF(DS998:GK998,GP998,DS1013:GK1013)</f>
        <v>#N/A</v>
      </c>
      <c r="GQ1013" s="668" t="e">
        <f>SUMIF(DS998:GK998,GQ998,DS1013:GK1013)</f>
        <v>#N/A</v>
      </c>
      <c r="GR1013" s="668" t="e">
        <f>SUMIF(DS998:GK998,GR998,DS1013:GK1013)</f>
        <v>#N/A</v>
      </c>
      <c r="GS1013" s="668" t="e">
        <f>SUMIF(DS998:GK998,GS998,DS1013:GK1013)</f>
        <v>#N/A</v>
      </c>
      <c r="GT1013" s="668" t="e">
        <f>SUMIF(DS998:GK998,GT998,DS1013:GK1013)</f>
        <v>#N/A</v>
      </c>
      <c r="GU1013" s="668" t="e">
        <f>SUMIF(DS998:GK998,GU998,DS1013:GK1013)</f>
        <v>#N/A</v>
      </c>
      <c r="GV1013" s="668" t="e">
        <f>SUMIF(DS998:GK998,GV998,DS1013:GK1013)</f>
        <v>#N/A</v>
      </c>
      <c r="GW1013" s="668" t="e">
        <f>SUMIF(DS998:GK998,GW998,DS1013:GK1013)</f>
        <v>#N/A</v>
      </c>
      <c r="GX1013" s="668" t="e">
        <f>SUMIF(DS998:GK998,GX998,DS1013:GK1013)</f>
        <v>#N/A</v>
      </c>
      <c r="GY1013" s="668" t="e">
        <f>SUMIF(DS998:GK998,GY998,DS1013:GK1013)</f>
        <v>#N/A</v>
      </c>
      <c r="GZ1013" s="646" t="e">
        <f>#REF!=SUM(GO1013:GY1013)</f>
        <v>#REF!</v>
      </c>
      <c r="HB1013" s="668" t="e">
        <f>IF(GZ1013,0,(#REF!-SUM(GO1013:GY1013))*INDEX(AK999:AT1006,MATCH(GN1013,AI999:AI1006,0),MATCH(HB1010,AK998:AT998,0)))</f>
        <v>#REF!</v>
      </c>
      <c r="HC1013" s="668" t="e">
        <f>IF(GZ1013,0,(#REF!-SUM(GO1013:GY1013))*INDEX(AK999:AT1006,MATCH(GN1013,AI999:AI1006,0),MATCH(HC1010,AK998:AT998,0)))</f>
        <v>#REF!</v>
      </c>
      <c r="HD1013" s="668" t="e">
        <f>IF(GZ1013,0,(#REF!-SUM(GO1013:GY1013))*INDEX(AK999:AT1006,MATCH(GN1013,AI999:AI1006,0),MATCH(HD1010,AK998:AT998,0)))</f>
        <v>#REF!</v>
      </c>
      <c r="HE1013" s="668" t="e">
        <f>IF(GZ1013,0,(#REF!-SUM(GO1013:GY1013))*INDEX(AK999:AT1006,MATCH(GN1013,AI999:AI1006,0),MATCH(HE1010,AK998:AT998,0)))</f>
        <v>#REF!</v>
      </c>
      <c r="HF1013" s="668" t="e">
        <f>IF(GZ1013,0,(#REF!-SUM(GO1013:GY1013))*INDEX(AK999:AT1006,MATCH(GN1013,AI999:AI1006,0),MATCH(HF1010,AK998:AT998,0)))</f>
        <v>#REF!</v>
      </c>
      <c r="HG1013" s="668" t="e">
        <f>IF(GZ1013,0,(#REF!-SUM(GO1013:GY1013))*INDEX(AK999:AT1006,MATCH(GN1013,AI999:AI1006,0),MATCH(HG1010,AK998:AT998,0)))</f>
        <v>#REF!</v>
      </c>
      <c r="HH1013" s="668" t="e">
        <f>IF(GZ1013,0,(#REF!-SUM(GO1013:GY1013))*INDEX(AK999:AT1006,MATCH(GN1013,AI999:AI1006,0),MATCH(HH1010,AK998:AT998,0)))</f>
        <v>#REF!</v>
      </c>
      <c r="HI1013" s="668" t="e">
        <f>IF(GZ1013,0,(#REF!-SUM(GO1013:GY1013))*INDEX(AK999:AT1006,MATCH(GN1013,AI999:AI1006,0),MATCH(HI1010,AK998:AT998,0)))</f>
        <v>#REF!</v>
      </c>
      <c r="HJ1013" s="668" t="e">
        <f>IF(GZ1013,0,(#REF!-SUM(GO1013:GY1013))*INDEX(AK999:AT1006,MATCH(GN1013,AI999:AI1006,0),MATCH(HJ1010,AK998:AT998,0)))</f>
        <v>#REF!</v>
      </c>
      <c r="HK1013" s="668" t="e">
        <f>IF(GZ1013,0,(#REF!-SUM(GO1013:GY1013))*INDEX(AK999:AT1006,MATCH(GN1013,AI999:AI1006,0),MATCH(HK1010,AK998:AT998,0)))</f>
        <v>#REF!</v>
      </c>
      <c r="HL1013" s="668" t="e">
        <f>(SUM(HB1013:HK1013)+SUM(GO1013:GY1013))=#REF!</f>
        <v>#REF!</v>
      </c>
      <c r="HM1013" s="674"/>
      <c r="HN1013" s="674"/>
      <c r="HO1013" s="674"/>
      <c r="HP1013" s="674"/>
      <c r="HQ1013" s="674"/>
      <c r="HR1013" s="674"/>
      <c r="HS1013" s="674"/>
      <c r="HT1013" s="674"/>
      <c r="HU1013" s="674"/>
      <c r="HV1013" s="674"/>
      <c r="HW1013" s="674"/>
      <c r="HX1013" s="674"/>
      <c r="HY1013" s="674"/>
      <c r="HZ1013" s="674"/>
    </row>
    <row r="1014" spans="1:234" hidden="1" x14ac:dyDescent="0.25">
      <c r="A1014" s="643" t="s">
        <v>208</v>
      </c>
      <c r="G1014" s="670"/>
      <c r="H1014" s="670"/>
      <c r="I1014" s="674"/>
      <c r="J1014" s="674"/>
      <c r="K1014" s="674"/>
      <c r="L1014" s="674"/>
      <c r="M1014" s="674"/>
      <c r="N1014" s="674"/>
      <c r="O1014" s="674"/>
      <c r="P1014" s="674"/>
      <c r="Q1014" s="674"/>
      <c r="R1014" s="674"/>
      <c r="S1014" s="675"/>
      <c r="DR1014" s="749">
        <v>2026</v>
      </c>
      <c r="DS1014" s="665" t="e">
        <f>INDEX(DT993:EA994,MATCH(DR1014,DR993:DR994,0),MATCH(DS1009,DT991:EA991,0))*INDEX(AJ999:AT1006,MATCH(DS1009,AI999:AI1006,0),MATCH(DS1010,AJ998:AT998,0))</f>
        <v>#N/A</v>
      </c>
      <c r="DT1014" s="665" t="e">
        <f>INDEX(DT993:EA994,MATCH(DR1014,DR993:DR994,0),MATCH(DT1009,DT991:EA991,0))*INDEX(AJ999:AT1006,MATCH(DT1009,AI999:AI1006,0),MATCH(DT1010,AJ998:AT998,0))</f>
        <v>#N/A</v>
      </c>
      <c r="DU1014" s="665" t="e">
        <f>INDEX(DT993:EA994,MATCH(DR1014,DR993:DR994,0),MATCH(DU1009,DT991:EA991,0))*INDEX(AJ999:AT1006,MATCH(DU1009,AI999:AI1006,0),MATCH(DU1010,AJ998:AT998,0))</f>
        <v>#N/A</v>
      </c>
      <c r="DV1014" s="665" t="e">
        <f>INDEX(DT993:EA994,MATCH(DR1014,DR993:DR994,0),MATCH(DV1009,DT991:EA991,0))*INDEX(AJ999:AT1006,MATCH(DV1009,AI999:AI1006,0),MATCH(DV1010,AJ998:AT998,0))</f>
        <v>#N/A</v>
      </c>
      <c r="DW1014" s="665" t="e">
        <f>INDEX(DT993:EA994,MATCH(DR1014,DR993:DR994,0),MATCH(DW1009,DT991:EA991,0))*INDEX(AJ999:AT1006,MATCH(DW1009,AI999:AI1006,0),MATCH(DW1010,AJ998:AT998,0))</f>
        <v>#N/A</v>
      </c>
      <c r="DX1014" s="665" t="e">
        <f>INDEX(DT993:EA994,MATCH(DR1014,DR993:DR994,0),MATCH(DX1009,DT991:EA991,0))*INDEX(AJ999:AT1006,MATCH(DX1009,AI999:AI1006,0),MATCH(DX1010,AJ998:AT998,0))</f>
        <v>#N/A</v>
      </c>
      <c r="DY1014" s="665" t="e">
        <f>INDEX(DT993:EA994,MATCH(DR1014,DR993:DR994,0),MATCH(DY1009,DT991:EA991,0))*INDEX(AJ999:AT1006,MATCH(DY1009,AI999:AI1006,0),MATCH(DY1010,AJ998:AT998,0))</f>
        <v>#N/A</v>
      </c>
      <c r="DZ1014" s="665" t="e">
        <f>INDEX(DT993:EA994,MATCH(DR1014,DR993:DR994,0),MATCH(DZ1009,DT991:EA991,0))*INDEX(AJ999:AT1006,MATCH(DZ1009,AI999:AI1006,0),MATCH(DZ1010,AJ998:AT998,0))</f>
        <v>#N/A</v>
      </c>
      <c r="EA1014" s="665" t="e">
        <f>INDEX(DT993:EA994,MATCH(DR1014,DR993:DR994,0),MATCH(EA1009,DT991:EA991,0))*INDEX(AJ999:AT1006,MATCH(EA1009,AI999:AI1006,0),MATCH(EA1010,AJ998:AT998,0))</f>
        <v>#N/A</v>
      </c>
      <c r="EB1014" s="665" t="e">
        <f>INDEX(DT993:EA994,MATCH(DR1014,DR993:DR994,0),MATCH(EB1009,DT991:EA991,0))*INDEX(AJ999:AT1006,MATCH(EB1009,AI999:AI1006,0),MATCH(EB1010,AJ998:AT998,0))</f>
        <v>#N/A</v>
      </c>
      <c r="EC1014" s="665" t="e">
        <f>INDEX(DT993:EA994,MATCH(DR1014,DR993:DR994,0),MATCH(EC1009,DT991:EA991,0))*INDEX(AJ999:AT1006,MATCH(EC1009,AI999:AI1006,0),MATCH(EC1010,AJ998:AT998,0))</f>
        <v>#N/A</v>
      </c>
      <c r="ED1014" s="665" t="e">
        <f>INDEX(DT993:EA994,MATCH(DR1014,DR993:DR994,0),MATCH(ED1009,DT991:EA991,0))*INDEX(AJ999:AT1006,MATCH(ED1009,AI999:AI1006,0),MATCH(ED1010,AJ998:AT998,0))</f>
        <v>#N/A</v>
      </c>
      <c r="EE1014" s="665" t="e">
        <f>INDEX(DT993:EA994,MATCH(DR1014,DR993:DR994,0),MATCH(EE1009,DT991:EA991,0))*INDEX(AJ999:AT1006,MATCH(EE1009,AI999:AI1006,0),MATCH(EE1010,AJ998:AT998,0))</f>
        <v>#N/A</v>
      </c>
      <c r="EF1014" s="665" t="e">
        <f>INDEX(DT993:EA994,MATCH(DR1014,DR993:DR994,0),MATCH(EF1009,DT991:EA991,0))*INDEX(AJ999:AT1006,MATCH(EF1009,AI999:AI1006,0),MATCH(EF1010,AJ998:AT998,0))</f>
        <v>#N/A</v>
      </c>
      <c r="EG1014" s="665" t="e">
        <f>INDEX(DT993:EA994,MATCH(DR1014,DR993:DR994,0),MATCH(EG1009,DT991:EA991,0))*INDEX(AJ999:AT1006,MATCH(EG1009,AI999:AI1006,0),MATCH(EG1010,AJ998:AT998,0))</f>
        <v>#N/A</v>
      </c>
      <c r="EH1014" s="665" t="e">
        <f>INDEX(DT993:EA994,MATCH(DR1014,DR993:DR994,0),MATCH(EH1009,DT991:EA991,0))*INDEX(AJ999:AT1006,MATCH(EH1009,AI999:AI1006,0),MATCH(EH1010,AJ998:AT998,0))</f>
        <v>#N/A</v>
      </c>
      <c r="EI1014" s="665" t="e">
        <f>INDEX(DT993:EA994,MATCH(DR1014,DR993:DR994,0),MATCH(EI1009,DT991:EA991,0))*INDEX(AJ999:AT1006,MATCH(EI1009,AI999:AI1006,0),MATCH(EI1010,AJ998:AT998,0))</f>
        <v>#N/A</v>
      </c>
      <c r="EJ1014" s="665" t="e">
        <f>INDEX(DT993:EA994,MATCH(DR1014,DR993:DR994,0),MATCH(EJ1009,DT991:EA991,0))*INDEX(AJ999:AT1006,MATCH(EJ1009,AI999:AI1006,0),MATCH(EJ1010,AJ998:AT998,0))</f>
        <v>#N/A</v>
      </c>
      <c r="EK1014" s="665" t="e">
        <f>INDEX(DT993:EA994,MATCH(DR1014,DR993:DR994,0),MATCH(EK1009,DT991:EA991,0))*INDEX(AJ999:AT1006,MATCH(EK1009,AI999:AI1006,0),MATCH(EK1010,AJ998:AT998,0))</f>
        <v>#N/A</v>
      </c>
      <c r="EL1014" s="665" t="e">
        <f>INDEX(DT993:EA994,MATCH(DR1014,DR993:DR994,0),MATCH(EL1009,DT991:EA991,0))*INDEX(AJ999:AT1006,MATCH(EL1009,AI999:AI1006,0),MATCH(EL1010,AJ998:AT998,0))</f>
        <v>#N/A</v>
      </c>
      <c r="EM1014" s="665" t="e">
        <f>INDEX(DT993:EA994,MATCH(DR1014,DR993:DR994,0),MATCH(EM1009,DT991:EA991,0))*INDEX(AJ999:AT1006,MATCH(EM1009,AI999:AI1006,0),MATCH(EM1010,AJ998:AT998,0))</f>
        <v>#N/A</v>
      </c>
      <c r="EN1014" s="665" t="e">
        <f>INDEX(DT993:EA994,MATCH(DR1014,DR993:DR994,0),MATCH(EN1009,DT991:EA991,0))*INDEX(AJ999:AT1006,MATCH(EN1009,AI999:AI1006,0),MATCH(EN1010,AJ998:AT998,0))</f>
        <v>#N/A</v>
      </c>
      <c r="EO1014" s="665" t="e">
        <f>INDEX(DT993:EA994,MATCH(DR1014,DR993:DR994,0),MATCH(EO1009,DT991:EA991,0))*INDEX(AJ999:AT1006,MATCH(EO1009,AI999:AI1006,0),MATCH(EO1010,AJ998:AT998,0))</f>
        <v>#N/A</v>
      </c>
      <c r="EP1014" s="665" t="e">
        <f>INDEX(DT993:EA994,MATCH(DR1014,DR993:DR994,0),MATCH(EP1009,DT991:EA991,0))*INDEX(AJ999:AT1006,MATCH(EP1009,AI999:AI1006,0),MATCH(EP1010,AJ998:AT998,0))</f>
        <v>#N/A</v>
      </c>
      <c r="EQ1014" s="665" t="e">
        <f>INDEX(DT993:EA994,MATCH(DR1014,DR993:DR994,0),MATCH(EQ1009,DT991:EA991,0))*INDEX(AJ999:AT1006,MATCH(EQ1009,AI999:AI1006,0),MATCH(EQ1010,AJ998:AT998,0))</f>
        <v>#N/A</v>
      </c>
      <c r="ER1014" s="665" t="e">
        <f>INDEX(DT993:EA994,MATCH(DR1014,DR993:DR994,0),MATCH(ER1009,DT991:EA991,0))*INDEX(AJ999:AT1006,MATCH(ER1009,AI999:AI1006,0),MATCH(ER1010,AJ998:AT998,0))</f>
        <v>#N/A</v>
      </c>
      <c r="ES1014" s="665" t="e">
        <f>INDEX(DT993:EA994,MATCH(DR1014,DR993:DR994,0),MATCH(ES1009,DT991:EA991,0))*INDEX(AJ999:AT1006,MATCH(ES1009,AI999:AI1006,0),MATCH(ES1010,AJ998:AT998,0))</f>
        <v>#N/A</v>
      </c>
      <c r="ET1014" s="665" t="e">
        <f>INDEX(DT993:EA994,MATCH(DR1014,DR993:DR994,0),MATCH(ET1009,DT991:EA991,0))*INDEX(AJ999:AT1006,MATCH(ET1009,AI999:AI1006,0),MATCH(ET1010,AJ998:AT998,0))</f>
        <v>#N/A</v>
      </c>
      <c r="EU1014" s="665" t="e">
        <f>INDEX(DT993:EA994,MATCH(DR1014,DR993:DR994,0),MATCH(EU1009,DT991:EA991,0))*INDEX(AJ999:AT1006,MATCH(EU1009,AI999:AI1006,0),MATCH(EU1010,AJ998:AT998,0))</f>
        <v>#N/A</v>
      </c>
      <c r="EV1014" s="665" t="e">
        <f>INDEX(DT993:EA994,MATCH(DR1014,DR993:DR994,0),MATCH(EV1009,DT991:EA991,0))*INDEX(AJ999:AT1006,MATCH(EV1009,AI999:AI1006,0),MATCH(EV1010,AJ998:AT998,0))</f>
        <v>#N/A</v>
      </c>
      <c r="EW1014" s="665" t="e">
        <f>INDEX(DT993:EA994,MATCH(DR1014,DR993:DR994,0),MATCH(EW1009,DT991:EA991,0))*INDEX(AJ999:AT1006,MATCH(EW1009,AI999:AI1006,0),MATCH(EW1010,AJ998:AT998,0))</f>
        <v>#N/A</v>
      </c>
      <c r="EX1014" s="665" t="e">
        <f>INDEX(DT993:EA994,MATCH(DR1014,DR993:DR994,0),MATCH(EX1009,DT991:EA991,0))*INDEX(AJ999:AT1006,MATCH(EX1009,AI999:AI1006,0),MATCH(EX1010,AJ998:AT998,0))</f>
        <v>#N/A</v>
      </c>
      <c r="EY1014" s="665" t="e">
        <f>INDEX(DT993:EA994,MATCH(DR1014,DR993:DR994,0),MATCH(EY1009,DT991:EA991,0))*INDEX(AJ999:AT1006,MATCH(EY1009,AI999:AI1006,0),MATCH(EY1010,AJ998:AT998,0))</f>
        <v>#N/A</v>
      </c>
      <c r="EZ1014" s="665" t="e">
        <f>INDEX(DT993:EA994,MATCH(DR1014,DR993:DR994,0),MATCH(EZ1009,DT991:EA991,0))*INDEX(AJ999:AT1006,MATCH(EZ1009,AI999:AI1006,0),MATCH(EZ1010,AJ998:AT998,0))</f>
        <v>#N/A</v>
      </c>
      <c r="FA1014" s="665" t="e">
        <f>INDEX(DT993:EA994,MATCH(DR1014,DR993:DR994,0),MATCH(FA1009,DT991:EA991,0))*INDEX(AJ999:AT1006,MATCH(FA1009,AI999:AI1006,0),MATCH(FA1010,AJ998:AT998,0))</f>
        <v>#N/A</v>
      </c>
      <c r="FB1014" s="665" t="e">
        <f>INDEX(DT993:EA994,MATCH(DR1014,DR993:DR994,0),MATCH(FB1009,DT991:EA991,0))*INDEX(AJ999:AT1006,MATCH(FB1009,AI999:AI1006,0),MATCH(FB1010,AJ998:AT998,0))</f>
        <v>#N/A</v>
      </c>
      <c r="FC1014" s="665" t="e">
        <f>INDEX(DT993:EA994,MATCH(DR1014,DR993:DR994,0),MATCH(FC1009,DT991:EA991,0))*INDEX(AJ999:AT1006,MATCH(FC1009,AI999:AI1006,0),MATCH(FC1010,AJ998:AT998,0))</f>
        <v>#N/A</v>
      </c>
      <c r="FD1014" s="665" t="e">
        <f>INDEX(DT993:EA994,MATCH(DR1014,DR993:DR994,0),MATCH(FD1009,DT991:EA991,0))*INDEX(AJ999:AT1006,MATCH(FD1009,AI999:AI1006,0),MATCH(FD1010,AJ998:AT998,0))</f>
        <v>#N/A</v>
      </c>
      <c r="FE1014" s="665" t="e">
        <f>INDEX(DT993:EA994,MATCH(DR1014,DR993:DR994,0),MATCH(FE1009,DT991:EA991,0))*INDEX(AJ999:AT1006,MATCH(FE1009,AI999:AI1006,0),MATCH(FE1010,AJ998:AT998,0))</f>
        <v>#N/A</v>
      </c>
      <c r="FF1014" s="665" t="e">
        <f>INDEX(DT993:EA994,MATCH(DR1014,DR993:DR994,0),MATCH(FF1009,DT991:EA991,0))*INDEX(AJ999:AT1006,MATCH(FF1009,AI999:AI1006,0),MATCH(FF1010,AJ998:AT998,0))</f>
        <v>#N/A</v>
      </c>
      <c r="FG1014" s="665" t="e">
        <f>INDEX(DT993:EA994,MATCH(DR1014,DR993:DR994,0),MATCH(FG1009,DT991:EA991,0))*INDEX(AJ999:AT1006,MATCH(FG1009,AI999:AI1006,0),MATCH(FG1010,AJ998:AT998,0))</f>
        <v>#N/A</v>
      </c>
      <c r="FH1014" s="665" t="e">
        <f>INDEX(DT993:EA994,MATCH(DR1014,DR993:DR994,0),MATCH(FH1009,DT991:EA991,0))*INDEX(AJ999:AT1006,MATCH(FH1009,AI999:AI1006,0),MATCH(FH1010,AJ998:AT998,0))</f>
        <v>#N/A</v>
      </c>
      <c r="FI1014" s="665" t="e">
        <f>INDEX(DT993:EA994,MATCH(DR1014,DR993:DR994,0),MATCH(FI1009,DT991:EA991,0))*INDEX(AJ999:AT1006,MATCH(FI1009,AI999:AI1006,0),MATCH(FI1010,AJ998:AT998,0))</f>
        <v>#N/A</v>
      </c>
      <c r="FJ1014" s="665" t="e">
        <f>INDEX(DT993:EA994,MATCH(DR1014,DR993:DR994,0),MATCH(FJ1009,DT991:EA991,0))*INDEX(AJ999:AT1006,MATCH(FJ1009,AI999:AI1006,0),MATCH(FJ1010,AJ998:AT998,0))</f>
        <v>#N/A</v>
      </c>
      <c r="FK1014" s="665" t="e">
        <f>INDEX(DT993:EA994,MATCH(DR1014,DR993:DR994,0),MATCH(FK1009,DT991:EA991,0))*INDEX(AJ999:AT1006,MATCH(FK1009,AI999:AI1006,0),MATCH(FK1010,AJ998:AT998,0))</f>
        <v>#N/A</v>
      </c>
      <c r="FL1014" s="665" t="e">
        <f>INDEX(DT993:EA994,MATCH(DR1014,DR993:DR994,0),MATCH(FL1009,DT991:EA991,0))*INDEX(AJ999:AT1006,MATCH(FL1009,AI999:AI1006,0),MATCH(FL1010,AJ998:AT998,0))</f>
        <v>#N/A</v>
      </c>
      <c r="FM1014" s="665" t="e">
        <f>INDEX(DT993:EA994,MATCH(DR1014,DR993:DR994,0),MATCH(FM1009,DT991:EA991,0))*INDEX(AJ999:AT1006,MATCH(FM1009,AI999:AI1006,0),MATCH(FM1010,AJ998:AT998,0))</f>
        <v>#N/A</v>
      </c>
      <c r="FN1014" s="665" t="e">
        <f>INDEX(DT993:EA994,MATCH(DR1014,DR993:DR994,0),MATCH(FN1009,DT991:EA991,0))*INDEX(AJ999:AT1006,MATCH(FN1009,AI999:AI1006,0),MATCH(FN1010,AJ998:AT998,0))</f>
        <v>#N/A</v>
      </c>
      <c r="FO1014" s="665" t="e">
        <f>INDEX(DT993:EA994,MATCH(DR1014,DR993:DR994,0),MATCH(FO1009,DT991:EA991,0))*INDEX(AJ999:AT1006,MATCH(FO1009,AI999:AI1006,0),MATCH(FO1010,AJ998:AT998,0))</f>
        <v>#N/A</v>
      </c>
      <c r="FP1014" s="665" t="e">
        <f>INDEX(DT993:EA994,MATCH(DR1014,DR993:DR994,0),MATCH(FP1009,DT991:EA991,0))*INDEX(AJ999:AT1006,MATCH(FP1009,AI999:AI1006,0),MATCH(FP1010,AJ998:AT998,0))</f>
        <v>#N/A</v>
      </c>
      <c r="FQ1014" s="665" t="e">
        <f>INDEX(DT993:EA994,MATCH(DR1014,DR993:DR994,0),MATCH(FQ1009,DT991:EA991,0))*INDEX(AJ999:AT1006,MATCH(FQ1009,AI999:AI1006,0),MATCH(FQ1010,AJ998:AT998,0))</f>
        <v>#N/A</v>
      </c>
      <c r="FR1014" s="665" t="e">
        <f>INDEX(DT993:EA994,MATCH(DR1014,DR993:DR994,0),MATCH(FR1009,DT991:EA991,0))*INDEX(AJ999:AT1006,MATCH(FR1009,AI999:AI1006,0),MATCH(FR1010,AJ998:AT998,0))</f>
        <v>#N/A</v>
      </c>
      <c r="FS1014" s="665" t="e">
        <f>INDEX(DT993:EA994,MATCH(DR1014,DR993:DR994,0),MATCH(FS1009,DT991:EA991,0))*INDEX(AJ999:AT1006,MATCH(FS1009,AI999:AI1006,0),MATCH(FS1010,AJ998:AT998,0))</f>
        <v>#N/A</v>
      </c>
      <c r="FT1014" s="665" t="e">
        <f>INDEX(DT993:EA994,MATCH(DR1014,DR993:DR994,0),MATCH(FT1009,DT991:EA991,0))*INDEX(AJ999:AT1006,MATCH(FT1009,AI999:AI1006,0),MATCH(FT1010,AJ998:AT998,0))</f>
        <v>#N/A</v>
      </c>
      <c r="FU1014" s="665" t="e">
        <f>INDEX(DT993:EA994,MATCH(DR1014,DR993:DR994,0),MATCH(FU1009,DT991:EA991,0))*INDEX(AJ999:AT1006,MATCH(FU1009,AI999:AI1006,0),MATCH(FU1010,AJ998:AT998,0))</f>
        <v>#N/A</v>
      </c>
      <c r="FV1014" s="665" t="e">
        <f>INDEX(DT993:EA994,MATCH(DR1014,DR993:DR994,0),MATCH(FV1009,DT991:EA991,0))*INDEX(AJ999:AT1006,MATCH(FV1009,AI999:AI1006,0),MATCH(FV1010,AJ998:AT998,0))</f>
        <v>#N/A</v>
      </c>
      <c r="FW1014" s="665" t="e">
        <f>INDEX(DT993:EA994,MATCH(DR1014,DR993:DR994,0),MATCH(FW1009,DT991:EA991,0))*INDEX(AJ999:AT1006,MATCH(FW1009,AI999:AI1006,0),MATCH(FW1010,AJ998:AT998,0))</f>
        <v>#N/A</v>
      </c>
      <c r="FX1014" s="665" t="e">
        <f>INDEX(DT993:EA994,MATCH(DR1014,DR993:DR994,0),MATCH(FX1009,DT991:EA991,0))*INDEX(AJ999:AT1006,MATCH(FX1009,AI999:AI1006,0),MATCH(FX1010,AJ998:AT998,0))</f>
        <v>#N/A</v>
      </c>
      <c r="FY1014" s="665" t="e">
        <f>INDEX(DT993:EA994,MATCH(DR1014,DR993:DR994,0),MATCH(FY1009,DT991:EA991,0))*INDEX(AJ999:AT1006,MATCH(FY1009,AI999:AI1006,0),MATCH(FY1010,AJ998:AT998,0))</f>
        <v>#N/A</v>
      </c>
      <c r="FZ1014" s="665" t="e">
        <f>INDEX(DT993:EA994,MATCH(DR1014,DR993:DR994,0),MATCH(FZ1009,DT991:EA991,0))*INDEX(AJ999:AT1006,MATCH(FZ1009,AI999:AI1006,0),MATCH(FZ1010,AJ998:AT998,0))</f>
        <v>#N/A</v>
      </c>
      <c r="GA1014" s="665" t="e">
        <f>INDEX(DT993:EA994,MATCH(DR1014,DR993:DR994,0),MATCH(GA1009,DT991:EA991,0))*INDEX(AJ999:AT1006,MATCH(GA1009,AI999:AI1006,0),MATCH(GA1010,AJ998:AT998,0))</f>
        <v>#N/A</v>
      </c>
      <c r="GB1014" s="665" t="e">
        <f>INDEX(DT993:EA994,MATCH(DR1014,DR993:DR994,0),MATCH(GB1009,DT991:EA991,0))*INDEX(AJ999:AT1006,MATCH(GB1009,AI999:AI1006,0),MATCH(GB1010,AJ998:AT998,0))</f>
        <v>#N/A</v>
      </c>
      <c r="GC1014" s="665" t="e">
        <f>INDEX(DT993:EA994,MATCH(DR1014,DR993:DR994,0),MATCH(GC1009,DT991:EA991,0))*INDEX(AJ999:AT1006,MATCH(GC1009,AI999:AI1006,0),MATCH(GC1010,AJ998:AT998,0))</f>
        <v>#N/A</v>
      </c>
      <c r="GD1014" s="665" t="e">
        <f>INDEX(DT993:EA994,MATCH(DR1014,DR993:DR994,0),MATCH(GD1009,DT991:EA991,0))*INDEX(AJ999:AT1006,MATCH(GD1009,AI999:AI1006,0),MATCH(GD1010,AJ998:AT998,0))</f>
        <v>#N/A</v>
      </c>
      <c r="GE1014" s="665" t="e">
        <f>INDEX(DT993:EA994,MATCH(DR1014,DR993:DR994,0),MATCH(GE1009,DT991:EA991,0))*INDEX(AJ999:AT1006,MATCH(GE1009,AI999:AI1006,0),MATCH(GE1010,AJ998:AT998,0))</f>
        <v>#N/A</v>
      </c>
      <c r="GF1014" s="665" t="e">
        <f>INDEX(DT993:EA994,MATCH(DR1014,DR993:DR994,0),MATCH(GF1009,DT991:EA991,0))*INDEX(AJ999:AT1006,MATCH(GF1009,AI999:AI1006,0),MATCH(GF1010,AJ998:AT998,0))</f>
        <v>#N/A</v>
      </c>
      <c r="GG1014" s="665" t="e">
        <f>INDEX(DT993:EA994,MATCH(DR1014,DR993:DR994,0),MATCH(GG1009,DT991:EA991,0))*INDEX(AJ999:AT1006,MATCH(GG1009,AI999:AI1006,0),MATCH(GG1010,AJ998:AT998,0))</f>
        <v>#N/A</v>
      </c>
      <c r="GH1014" s="665" t="e">
        <f>INDEX(DT993:EA994,MATCH(DR1014,DR993:DR994,0),MATCH(GH1009,DT991:EA991,0))*INDEX(AJ999:AT1006,MATCH(GH1009,AI999:AI1006,0),MATCH(GH1010,AJ998:AT998,0))</f>
        <v>#N/A</v>
      </c>
      <c r="GI1014" s="665" t="e">
        <f>INDEX(DT993:EA994,MATCH(DR1014,DR993:DR994,0),MATCH(GI1009,DT991:EA991,0))*INDEX(AJ999:AT1006,MATCH(GI1009,AI999:AI1006,0),MATCH(GI1010,AJ998:AT998,0))</f>
        <v>#N/A</v>
      </c>
      <c r="GJ1014" s="665" t="e">
        <f>INDEX(DT993:EA994,MATCH(DR1014,DR993:DR994,0),MATCH(GJ1009,DT991:EA991,0))*INDEX(AJ999:AT1006,MATCH(GJ1009,AI999:AI1006,0),MATCH(GJ1010,AJ998:AT998,0))</f>
        <v>#N/A</v>
      </c>
      <c r="GK1014" s="665" t="e">
        <f>INDEX(DT993:EA994,MATCH(DR1014,DR993:DR994,0),MATCH(GK1009,DT991:EA991,0))*INDEX(AJ999:AT1006,MATCH(GK1009,AI999:AI1006,0),MATCH(GK1010,AJ998:AT998,0))</f>
        <v>#N/A</v>
      </c>
      <c r="GL1014" s="665" t="e">
        <f>SUM(DS1014:GK1014)=#REF!-SUM(HB1014:HK1014)</f>
        <v>#N/A</v>
      </c>
      <c r="GM1014" s="667"/>
      <c r="GN1014" s="749">
        <v>2026</v>
      </c>
      <c r="GO1014" s="664" t="e">
        <f>SUMIF(DS998:EN998,GO998,DS1014:EN1014)</f>
        <v>#N/A</v>
      </c>
      <c r="GP1014" s="668" t="e">
        <f>SUMIF(DS998:GK998,GP998,DS1014:GK1014)</f>
        <v>#N/A</v>
      </c>
      <c r="GQ1014" s="668" t="e">
        <f>SUMIF(DS998:GK998,GQ998,DS1014:GK1014)</f>
        <v>#N/A</v>
      </c>
      <c r="GR1014" s="668" t="e">
        <f>SUMIF(DS998:GK998,GR998,DS1014:GK1014)</f>
        <v>#N/A</v>
      </c>
      <c r="GS1014" s="668" t="e">
        <f>SUMIF(DS998:GK998,GS998,DS1014:GK1014)</f>
        <v>#N/A</v>
      </c>
      <c r="GT1014" s="668" t="e">
        <f>SUMIF(DS998:GK998,GT998,DS1014:GK1014)</f>
        <v>#N/A</v>
      </c>
      <c r="GU1014" s="668" t="e">
        <f>SUMIF(DS998:GK998,GU998,DS1014:GK1014)</f>
        <v>#N/A</v>
      </c>
      <c r="GV1014" s="668" t="e">
        <f>SUMIF(DS998:GK998,GV998,DS1014:GK1014)</f>
        <v>#N/A</v>
      </c>
      <c r="GW1014" s="668" t="e">
        <f>SUMIF(DS998:GK998,GW998,DS1014:GK1014)</f>
        <v>#N/A</v>
      </c>
      <c r="GX1014" s="668" t="e">
        <f>SUMIF(DS998:GK998,GX998,DS1014:GK1014)</f>
        <v>#N/A</v>
      </c>
      <c r="GY1014" s="668" t="e">
        <f>SUMIF(DS998:GK998,GY998,DS1014:GK1014)</f>
        <v>#N/A</v>
      </c>
      <c r="GZ1014" s="646" t="e">
        <f>#REF!=SUM(GO1014:GY1014)</f>
        <v>#REF!</v>
      </c>
      <c r="HB1014" s="668" t="e">
        <f>IF(GZ1014,0,(#REF!-SUM(GO1014:GY1014))*INDEX(AK999:AT1006,MATCH(GN1014,AI999:AI1006,0),MATCH(HB1010,AK998:AT998,0)))</f>
        <v>#REF!</v>
      </c>
      <c r="HC1014" s="668" t="e">
        <f>IF(GZ1014,0,(#REF!-SUM(GO1014:GY1014))*INDEX(AK999:AT1006,MATCH(GN1014,AI999:AI1006,0),MATCH(HC1010,AK998:AT998,0)))</f>
        <v>#REF!</v>
      </c>
      <c r="HD1014" s="668" t="e">
        <f>IF(GZ1014,0,(#REF!-SUM(GO1014:GY1014))*INDEX(AK999:AT1006,MATCH(GN1014,AI999:AI1006,0),MATCH(HD1010,AK998:AT998,0)))</f>
        <v>#REF!</v>
      </c>
      <c r="HE1014" s="668" t="e">
        <f>IF(GZ1014,0,(#REF!-SUM(GO1014:GY1014))*INDEX(AK999:AT1006,MATCH(GN1014,AI999:AI1006,0),MATCH(HE1010,AK998:AT998,0)))</f>
        <v>#REF!</v>
      </c>
      <c r="HF1014" s="668" t="e">
        <f>IF(GZ1014,0,(#REF!-SUM(GO1014:GY1014))*INDEX(AK999:AT1006,MATCH(GN1014,AI999:AI1006,0),MATCH(HF1010,AK998:AT998,0)))</f>
        <v>#REF!</v>
      </c>
      <c r="HG1014" s="668" t="e">
        <f>IF(GZ1014,0,(#REF!-SUM(GO1014:GY1014))*INDEX(AK999:AT1006,MATCH(GN1014,AI999:AI1006,0),MATCH(HG1010,AK998:AT998,0)))</f>
        <v>#REF!</v>
      </c>
      <c r="HH1014" s="668" t="e">
        <f>IF(GZ1014,0,(#REF!-SUM(GO1014:GY1014))*INDEX(AK999:AT1006,MATCH(GN1014,AI999:AI1006,0),MATCH(HH1010,AK998:AT998,0)))</f>
        <v>#REF!</v>
      </c>
      <c r="HI1014" s="668" t="e">
        <f>IF(GZ1014,0,(#REF!-SUM(GO1014:GY1014))*INDEX(AK999:AT1006,MATCH(GN1014,AI999:AI1006,0),MATCH(HI1010,AK998:AT998,0)))</f>
        <v>#REF!</v>
      </c>
      <c r="HJ1014" s="668" t="e">
        <f>IF(GZ1014,0,(#REF!-SUM(GO1014:GY1014))*INDEX(AK999:AT1006,MATCH(GN1014,AI999:AI1006,0),MATCH(HJ1010,AK998:AT998,0)))</f>
        <v>#REF!</v>
      </c>
      <c r="HK1014" s="668" t="e">
        <f>IF(GZ1014,0,(#REF!-SUM(GO1014:GY1014))*INDEX(AK999:AT1006,MATCH(GN1014,AI999:AI1006,0),MATCH(HK1010,AK998:AT998,0)))</f>
        <v>#REF!</v>
      </c>
      <c r="HL1014" s="668" t="e">
        <f>(SUM(HB1014:HK1014)+SUM(GO1014:GY1014))=#REF!</f>
        <v>#REF!</v>
      </c>
      <c r="HM1014" s="674"/>
      <c r="HN1014" s="674"/>
      <c r="HO1014" s="674"/>
      <c r="HP1014" s="674"/>
      <c r="HQ1014" s="674"/>
      <c r="HR1014" s="674"/>
      <c r="HS1014" s="674"/>
      <c r="HT1014" s="674"/>
      <c r="HU1014" s="674"/>
      <c r="HV1014" s="674"/>
      <c r="HW1014" s="674"/>
      <c r="HX1014" s="674"/>
      <c r="HY1014" s="674"/>
      <c r="HZ1014" s="674"/>
    </row>
    <row r="1015" spans="1:234" hidden="1" x14ac:dyDescent="0.25">
      <c r="A1015" s="643" t="s">
        <v>208</v>
      </c>
      <c r="G1015" s="670"/>
      <c r="H1015" s="670"/>
      <c r="I1015" s="674"/>
      <c r="J1015" s="674"/>
      <c r="K1015" s="674"/>
      <c r="L1015" s="674"/>
      <c r="M1015" s="674"/>
      <c r="N1015" s="674"/>
      <c r="O1015" s="674"/>
      <c r="P1015" s="674"/>
      <c r="Q1015" s="674"/>
      <c r="R1015" s="674"/>
      <c r="S1015" s="675"/>
      <c r="DR1015" s="749">
        <v>2027</v>
      </c>
      <c r="DS1015" s="665" t="e">
        <f>INDEX(DT993:EA994,MATCH(DR1015,DR993:DR994,0),MATCH(DS1009,DT991:EA991,0))*INDEX(AJ999:AT1006,MATCH(DS1009,AI999:AI1006,0),MATCH(DS1010,AJ998:AT998,0))</f>
        <v>#N/A</v>
      </c>
      <c r="DT1015" s="665" t="e">
        <f>INDEX(DT993:EA994,MATCH(DR1015,DR993:DR994,0),MATCH(DT1009,DT991:EA991,0))*INDEX(AJ999:AT1006,MATCH(DT1009,AI999:AI1006,0),MATCH(DT1010,AJ998:AT998,0))</f>
        <v>#N/A</v>
      </c>
      <c r="DU1015" s="665" t="e">
        <f>INDEX(DT993:EA994,MATCH(DR1015,DR993:DR994,0),MATCH(DU1009,DT991:EA991,0))*INDEX(AJ999:AT1006,MATCH(DU1009,AI999:AI1006,0),MATCH(DU1010,AJ998:AT998,0))</f>
        <v>#N/A</v>
      </c>
      <c r="DV1015" s="665" t="e">
        <f>INDEX(DT993:EA994,MATCH(DR1015,DR993:DR994,0),MATCH(DV1009,DT991:EA991,0))*INDEX(AJ999:AT1006,MATCH(DV1009,AI999:AI1006,0),MATCH(DV1010,AJ998:AT998,0))</f>
        <v>#N/A</v>
      </c>
      <c r="DW1015" s="665" t="e">
        <f>INDEX(DT993:EA994,MATCH(DR1015,DR993:DR994,0),MATCH(DW1009,DT991:EA991,0))*INDEX(AJ999:AT1006,MATCH(DW1009,AI999:AI1006,0),MATCH(DW1010,AJ998:AT998,0))</f>
        <v>#N/A</v>
      </c>
      <c r="DX1015" s="665" t="e">
        <f>INDEX(DT993:EA994,MATCH(DR1015,DR993:DR994,0),MATCH(DX1009,DT991:EA991,0))*INDEX(AJ999:AT1006,MATCH(DX1009,AI999:AI1006,0),MATCH(DX1010,AJ998:AT998,0))</f>
        <v>#N/A</v>
      </c>
      <c r="DY1015" s="665" t="e">
        <f>INDEX(DT993:EA994,MATCH(DR1015,DR993:DR994,0),MATCH(DY1009,DT991:EA991,0))*INDEX(AJ999:AT1006,MATCH(DY1009,AI999:AI1006,0),MATCH(DY1010,AJ998:AT998,0))</f>
        <v>#N/A</v>
      </c>
      <c r="DZ1015" s="665" t="e">
        <f>INDEX(DT993:EA994,MATCH(DR1015,DR993:DR994,0),MATCH(DZ1009,DT991:EA991,0))*INDEX(AJ999:AT1006,MATCH(DZ1009,AI999:AI1006,0),MATCH(DZ1010,AJ998:AT998,0))</f>
        <v>#N/A</v>
      </c>
      <c r="EA1015" s="665" t="e">
        <f>INDEX(DT993:EA994,MATCH(DR1015,DR993:DR994,0),MATCH(EA1009,DT991:EA991,0))*INDEX(AJ999:AT1006,MATCH(EA1009,AI999:AI1006,0),MATCH(EA1010,AJ998:AT998,0))</f>
        <v>#N/A</v>
      </c>
      <c r="EB1015" s="665" t="e">
        <f>INDEX(DT993:EA994,MATCH(DR1015,DR993:DR994,0),MATCH(EB1009,DT991:EA991,0))*INDEX(AJ999:AT1006,MATCH(EB1009,AI999:AI1006,0),MATCH(EB1010,AJ998:AT998,0))</f>
        <v>#N/A</v>
      </c>
      <c r="EC1015" s="665" t="e">
        <f>INDEX(DT993:EA994,MATCH(DR1015,DR993:DR994,0),MATCH(EC1009,DT991:EA991,0))*INDEX(AJ999:AT1006,MATCH(EC1009,AI999:AI1006,0),MATCH(EC1010,AJ998:AT998,0))</f>
        <v>#N/A</v>
      </c>
      <c r="ED1015" s="665" t="e">
        <f>INDEX(DT993:EA994,MATCH(DR1015,DR993:DR994,0),MATCH(ED1009,DT991:EA991,0))*INDEX(AJ999:AT1006,MATCH(ED1009,AI999:AI1006,0),MATCH(ED1010,AJ998:AT998,0))</f>
        <v>#N/A</v>
      </c>
      <c r="EE1015" s="665" t="e">
        <f>INDEX(DT993:EA994,MATCH(DR1015,DR993:DR994,0),MATCH(EE1009,DT991:EA991,0))*INDEX(AJ999:AT1006,MATCH(EE1009,AI999:AI1006,0),MATCH(EE1010,AJ998:AT998,0))</f>
        <v>#N/A</v>
      </c>
      <c r="EF1015" s="665" t="e">
        <f>INDEX(DT993:EA994,MATCH(DR1015,DR993:DR994,0),MATCH(EF1009,DT991:EA991,0))*INDEX(AJ999:AT1006,MATCH(EF1009,AI999:AI1006,0),MATCH(EF1010,AJ998:AT998,0))</f>
        <v>#N/A</v>
      </c>
      <c r="EG1015" s="665" t="e">
        <f>INDEX(DT993:EA994,MATCH(DR1015,DR993:DR994,0),MATCH(EG1009,DT991:EA991,0))*INDEX(AJ999:AT1006,MATCH(EG1009,AI999:AI1006,0),MATCH(EG1010,AJ998:AT998,0))</f>
        <v>#N/A</v>
      </c>
      <c r="EH1015" s="665" t="e">
        <f>INDEX(DT993:EA994,MATCH(DR1015,DR993:DR994,0),MATCH(EH1009,DT991:EA991,0))*INDEX(AJ999:AT1006,MATCH(EH1009,AI999:AI1006,0),MATCH(EH1010,AJ998:AT998,0))</f>
        <v>#N/A</v>
      </c>
      <c r="EI1015" s="665" t="e">
        <f>INDEX(DT993:EA994,MATCH(DR1015,DR993:DR994,0),MATCH(EI1009,DT991:EA991,0))*INDEX(AJ999:AT1006,MATCH(EI1009,AI999:AI1006,0),MATCH(EI1010,AJ998:AT998,0))</f>
        <v>#N/A</v>
      </c>
      <c r="EJ1015" s="665" t="e">
        <f>INDEX(DT993:EA994,MATCH(DR1015,DR993:DR994,0),MATCH(EJ1009,DT991:EA991,0))*INDEX(AJ999:AT1006,MATCH(EJ1009,AI999:AI1006,0),MATCH(EJ1010,AJ998:AT998,0))</f>
        <v>#N/A</v>
      </c>
      <c r="EK1015" s="665" t="e">
        <f>INDEX(DT993:EA994,MATCH(DR1015,DR993:DR994,0),MATCH(EK1009,DT991:EA991,0))*INDEX(AJ999:AT1006,MATCH(EK1009,AI999:AI1006,0),MATCH(EK1010,AJ998:AT998,0))</f>
        <v>#N/A</v>
      </c>
      <c r="EL1015" s="665" t="e">
        <f>INDEX(DT993:EA994,MATCH(DR1015,DR993:DR994,0),MATCH(EL1009,DT991:EA991,0))*INDEX(AJ999:AT1006,MATCH(EL1009,AI999:AI1006,0),MATCH(EL1010,AJ998:AT998,0))</f>
        <v>#N/A</v>
      </c>
      <c r="EM1015" s="665" t="e">
        <f>INDEX(DT993:EA994,MATCH(DR1015,DR993:DR994,0),MATCH(EM1009,DT991:EA991,0))*INDEX(AJ999:AT1006,MATCH(EM1009,AI999:AI1006,0),MATCH(EM1010,AJ998:AT998,0))</f>
        <v>#N/A</v>
      </c>
      <c r="EN1015" s="665" t="e">
        <f>INDEX(DT993:EA994,MATCH(DR1015,DR993:DR994,0),MATCH(EN1009,DT991:EA991,0))*INDEX(AJ999:AT1006,MATCH(EN1009,AI999:AI1006,0),MATCH(EN1010,AJ998:AT998,0))</f>
        <v>#N/A</v>
      </c>
      <c r="EO1015" s="665" t="e">
        <f>INDEX(DT993:EA994,MATCH(DR1015,DR993:DR994,0),MATCH(EO1009,DT991:EA991,0))*INDEX(AJ999:AT1006,MATCH(EO1009,AI999:AI1006,0),MATCH(EO1010,AJ998:AT998,0))</f>
        <v>#N/A</v>
      </c>
      <c r="EP1015" s="665" t="e">
        <f>INDEX(DT993:EA994,MATCH(DR1015,DR993:DR994,0),MATCH(EP1009,DT991:EA991,0))*INDEX(AJ999:AT1006,MATCH(EP1009,AI999:AI1006,0),MATCH(EP1010,AJ998:AT998,0))</f>
        <v>#N/A</v>
      </c>
      <c r="EQ1015" s="665" t="e">
        <f>INDEX(DT993:EA994,MATCH(DR1015,DR993:DR994,0),MATCH(EQ1009,DT991:EA991,0))*INDEX(AJ999:AT1006,MATCH(EQ1009,AI999:AI1006,0),MATCH(EQ1010,AJ998:AT998,0))</f>
        <v>#N/A</v>
      </c>
      <c r="ER1015" s="665" t="e">
        <f>INDEX(DT993:EA994,MATCH(DR1015,DR993:DR994,0),MATCH(ER1009,DT991:EA991,0))*INDEX(AJ999:AT1006,MATCH(ER1009,AI999:AI1006,0),MATCH(ER1010,AJ998:AT998,0))</f>
        <v>#N/A</v>
      </c>
      <c r="ES1015" s="665" t="e">
        <f>INDEX(DT993:EA994,MATCH(DR1015,DR993:DR994,0),MATCH(ES1009,DT991:EA991,0))*INDEX(AJ999:AT1006,MATCH(ES1009,AI999:AI1006,0),MATCH(ES1010,AJ998:AT998,0))</f>
        <v>#N/A</v>
      </c>
      <c r="ET1015" s="665" t="e">
        <f>INDEX(DT993:EA994,MATCH(DR1015,DR993:DR994,0),MATCH(ET1009,DT991:EA991,0))*INDEX(AJ999:AT1006,MATCH(ET1009,AI999:AI1006,0),MATCH(ET1010,AJ998:AT998,0))</f>
        <v>#N/A</v>
      </c>
      <c r="EU1015" s="665" t="e">
        <f>INDEX(DT993:EA994,MATCH(DR1015,DR993:DR994,0),MATCH(EU1009,DT991:EA991,0))*INDEX(AJ999:AT1006,MATCH(EU1009,AI999:AI1006,0),MATCH(EU1010,AJ998:AT998,0))</f>
        <v>#N/A</v>
      </c>
      <c r="EV1015" s="665" t="e">
        <f>INDEX(DT993:EA994,MATCH(DR1015,DR993:DR994,0),MATCH(EV1009,DT991:EA991,0))*INDEX(AJ999:AT1006,MATCH(EV1009,AI999:AI1006,0),MATCH(EV1010,AJ998:AT998,0))</f>
        <v>#N/A</v>
      </c>
      <c r="EW1015" s="665" t="e">
        <f>INDEX(DT993:EA994,MATCH(DR1015,DR993:DR994,0),MATCH(EW1009,DT991:EA991,0))*INDEX(AJ999:AT1006,MATCH(EW1009,AI999:AI1006,0),MATCH(EW1010,AJ998:AT998,0))</f>
        <v>#N/A</v>
      </c>
      <c r="EX1015" s="665" t="e">
        <f>INDEX(DT993:EA994,MATCH(DR1015,DR993:DR994,0),MATCH(EX1009,DT991:EA991,0))*INDEX(AJ999:AT1006,MATCH(EX1009,AI999:AI1006,0),MATCH(EX1010,AJ998:AT998,0))</f>
        <v>#N/A</v>
      </c>
      <c r="EY1015" s="665" t="e">
        <f>INDEX(DT993:EA994,MATCH(DR1015,DR993:DR994,0),MATCH(EY1009,DT991:EA991,0))*INDEX(AJ999:AT1006,MATCH(EY1009,AI999:AI1006,0),MATCH(EY1010,AJ998:AT998,0))</f>
        <v>#N/A</v>
      </c>
      <c r="EZ1015" s="665" t="e">
        <f>INDEX(DT993:EA994,MATCH(DR1015,DR993:DR994,0),MATCH(EZ1009,DT991:EA991,0))*INDEX(AJ999:AT1006,MATCH(EZ1009,AI999:AI1006,0),MATCH(EZ1010,AJ998:AT998,0))</f>
        <v>#N/A</v>
      </c>
      <c r="FA1015" s="665" t="e">
        <f>INDEX(DT993:EA994,MATCH(DR1015,DR993:DR994,0),MATCH(FA1009,DT991:EA991,0))*INDEX(AJ999:AT1006,MATCH(FA1009,AI999:AI1006,0),MATCH(FA1010,AJ998:AT998,0))</f>
        <v>#N/A</v>
      </c>
      <c r="FB1015" s="665" t="e">
        <f>INDEX(DT993:EA994,MATCH(DR1015,DR993:DR994,0),MATCH(FB1009,DT991:EA991,0))*INDEX(AJ999:AT1006,MATCH(FB1009,AI999:AI1006,0),MATCH(FB1010,AJ998:AT998,0))</f>
        <v>#N/A</v>
      </c>
      <c r="FC1015" s="665" t="e">
        <f>INDEX(DT993:EA994,MATCH(DR1015,DR993:DR994,0),MATCH(FC1009,DT991:EA991,0))*INDEX(AJ999:AT1006,MATCH(FC1009,AI999:AI1006,0),MATCH(FC1010,AJ998:AT998,0))</f>
        <v>#N/A</v>
      </c>
      <c r="FD1015" s="665" t="e">
        <f>INDEX(DT993:EA994,MATCH(DR1015,DR993:DR994,0),MATCH(FD1009,DT991:EA991,0))*INDEX(AJ999:AT1006,MATCH(FD1009,AI999:AI1006,0),MATCH(FD1010,AJ998:AT998,0))</f>
        <v>#N/A</v>
      </c>
      <c r="FE1015" s="665" t="e">
        <f>INDEX(DT993:EA994,MATCH(DR1015,DR993:DR994,0),MATCH(FE1009,DT991:EA991,0))*INDEX(AJ999:AT1006,MATCH(FE1009,AI999:AI1006,0),MATCH(FE1010,AJ998:AT998,0))</f>
        <v>#N/A</v>
      </c>
      <c r="FF1015" s="665" t="e">
        <f>INDEX(DT993:EA994,MATCH(DR1015,DR993:DR994,0),MATCH(FF1009,DT991:EA991,0))*INDEX(AJ999:AT1006,MATCH(FF1009,AI999:AI1006,0),MATCH(FF1010,AJ998:AT998,0))</f>
        <v>#N/A</v>
      </c>
      <c r="FG1015" s="665" t="e">
        <f>INDEX(DT993:EA994,MATCH(DR1015,DR993:DR994,0),MATCH(FG1009,DT991:EA991,0))*INDEX(AJ999:AT1006,MATCH(FG1009,AI999:AI1006,0),MATCH(FG1010,AJ998:AT998,0))</f>
        <v>#N/A</v>
      </c>
      <c r="FH1015" s="665" t="e">
        <f>INDEX(DT993:EA994,MATCH(DR1015,DR993:DR994,0),MATCH(FH1009,DT991:EA991,0))*INDEX(AJ999:AT1006,MATCH(FH1009,AI999:AI1006,0),MATCH(FH1010,AJ998:AT998,0))</f>
        <v>#N/A</v>
      </c>
      <c r="FI1015" s="665" t="e">
        <f>INDEX(DT993:EA994,MATCH(DR1015,DR993:DR994,0),MATCH(FI1009,DT991:EA991,0))*INDEX(AJ999:AT1006,MATCH(FI1009,AI999:AI1006,0),MATCH(FI1010,AJ998:AT998,0))</f>
        <v>#N/A</v>
      </c>
      <c r="FJ1015" s="665" t="e">
        <f>INDEX(DT993:EA994,MATCH(DR1015,DR993:DR994,0),MATCH(FJ1009,DT991:EA991,0))*INDEX(AJ999:AT1006,MATCH(FJ1009,AI999:AI1006,0),MATCH(FJ1010,AJ998:AT998,0))</f>
        <v>#N/A</v>
      </c>
      <c r="FK1015" s="665" t="e">
        <f>INDEX(DT993:EA994,MATCH(DR1015,DR993:DR994,0),MATCH(FK1009,DT991:EA991,0))*INDEX(AJ999:AT1006,MATCH(FK1009,AI999:AI1006,0),MATCH(FK1010,AJ998:AT998,0))</f>
        <v>#N/A</v>
      </c>
      <c r="FL1015" s="665" t="e">
        <f>INDEX(DT993:EA994,MATCH(DR1015,DR993:DR994,0),MATCH(FL1009,DT991:EA991,0))*INDEX(AJ999:AT1006,MATCH(FL1009,AI999:AI1006,0),MATCH(FL1010,AJ998:AT998,0))</f>
        <v>#N/A</v>
      </c>
      <c r="FM1015" s="665" t="e">
        <f>INDEX(DT993:EA994,MATCH(DR1015,DR993:DR994,0),MATCH(FM1009,DT991:EA991,0))*INDEX(AJ999:AT1006,MATCH(FM1009,AI999:AI1006,0),MATCH(FM1010,AJ998:AT998,0))</f>
        <v>#N/A</v>
      </c>
      <c r="FN1015" s="665" t="e">
        <f>INDEX(DT993:EA994,MATCH(DR1015,DR993:DR994,0),MATCH(FN1009,DT991:EA991,0))*INDEX(AJ999:AT1006,MATCH(FN1009,AI999:AI1006,0),MATCH(FN1010,AJ998:AT998,0))</f>
        <v>#N/A</v>
      </c>
      <c r="FO1015" s="665" t="e">
        <f>INDEX(DT993:EA994,MATCH(DR1015,DR993:DR994,0),MATCH(FO1009,DT991:EA991,0))*INDEX(AJ999:AT1006,MATCH(FO1009,AI999:AI1006,0),MATCH(FO1010,AJ998:AT998,0))</f>
        <v>#N/A</v>
      </c>
      <c r="FP1015" s="665" t="e">
        <f>INDEX(DT993:EA994,MATCH(DR1015,DR993:DR994,0),MATCH(FP1009,DT991:EA991,0))*INDEX(AJ999:AT1006,MATCH(FP1009,AI999:AI1006,0),MATCH(FP1010,AJ998:AT998,0))</f>
        <v>#N/A</v>
      </c>
      <c r="FQ1015" s="665" t="e">
        <f>INDEX(DT993:EA994,MATCH(DR1015,DR993:DR994,0),MATCH(FQ1009,DT991:EA991,0))*INDEX(AJ999:AT1006,MATCH(FQ1009,AI999:AI1006,0),MATCH(FQ1010,AJ998:AT998,0))</f>
        <v>#N/A</v>
      </c>
      <c r="FR1015" s="665" t="e">
        <f>INDEX(DT993:EA994,MATCH(DR1015,DR993:DR994,0),MATCH(FR1009,DT991:EA991,0))*INDEX(AJ999:AT1006,MATCH(FR1009,AI999:AI1006,0),MATCH(FR1010,AJ998:AT998,0))</f>
        <v>#N/A</v>
      </c>
      <c r="FS1015" s="665" t="e">
        <f>INDEX(DT993:EA994,MATCH(DR1015,DR993:DR994,0),MATCH(FS1009,DT991:EA991,0))*INDEX(AJ999:AT1006,MATCH(FS1009,AI999:AI1006,0),MATCH(FS1010,AJ998:AT998,0))</f>
        <v>#N/A</v>
      </c>
      <c r="FT1015" s="665" t="e">
        <f>INDEX(DT993:EA994,MATCH(DR1015,DR993:DR994,0),MATCH(FT1009,DT991:EA991,0))*INDEX(AJ999:AT1006,MATCH(FT1009,AI999:AI1006,0),MATCH(FT1010,AJ998:AT998,0))</f>
        <v>#N/A</v>
      </c>
      <c r="FU1015" s="665" t="e">
        <f>INDEX(DT993:EA994,MATCH(DR1015,DR993:DR994,0),MATCH(FU1009,DT991:EA991,0))*INDEX(AJ999:AT1006,MATCH(FU1009,AI999:AI1006,0),MATCH(FU1010,AJ998:AT998,0))</f>
        <v>#N/A</v>
      </c>
      <c r="FV1015" s="665" t="e">
        <f>INDEX(DT993:EA994,MATCH(DR1015,DR993:DR994,0),MATCH(FV1009,DT991:EA991,0))*INDEX(AJ999:AT1006,MATCH(FV1009,AI999:AI1006,0),MATCH(FV1010,AJ998:AT998,0))</f>
        <v>#N/A</v>
      </c>
      <c r="FW1015" s="665" t="e">
        <f>INDEX(DT993:EA994,MATCH(DR1015,DR993:DR994,0),MATCH(FW1009,DT991:EA991,0))*INDEX(AJ999:AT1006,MATCH(FW1009,AI999:AI1006,0),MATCH(FW1010,AJ998:AT998,0))</f>
        <v>#N/A</v>
      </c>
      <c r="FX1015" s="665" t="e">
        <f>INDEX(DT993:EA994,MATCH(DR1015,DR993:DR994,0),MATCH(FX1009,DT991:EA991,0))*INDEX(AJ999:AT1006,MATCH(FX1009,AI999:AI1006,0),MATCH(FX1010,AJ998:AT998,0))</f>
        <v>#N/A</v>
      </c>
      <c r="FY1015" s="665" t="e">
        <f>INDEX(DT993:EA994,MATCH(DR1015,DR993:DR994,0),MATCH(FY1009,DT991:EA991,0))*INDEX(AJ999:AT1006,MATCH(FY1009,AI999:AI1006,0),MATCH(FY1010,AJ998:AT998,0))</f>
        <v>#N/A</v>
      </c>
      <c r="FZ1015" s="665" t="e">
        <f>INDEX(DT993:EA994,MATCH(DR1015,DR993:DR994,0),MATCH(FZ1009,DT991:EA991,0))*INDEX(AJ999:AT1006,MATCH(FZ1009,AI999:AI1006,0),MATCH(FZ1010,AJ998:AT998,0))</f>
        <v>#N/A</v>
      </c>
      <c r="GA1015" s="665" t="e">
        <f>INDEX(DT993:EA994,MATCH(DR1015,DR993:DR994,0),MATCH(GA1009,DT991:EA991,0))*INDEX(AJ999:AT1006,MATCH(GA1009,AI999:AI1006,0),MATCH(GA1010,AJ998:AT998,0))</f>
        <v>#N/A</v>
      </c>
      <c r="GB1015" s="665" t="e">
        <f>INDEX(DT993:EA994,MATCH(DR1015,DR993:DR994,0),MATCH(GB1009,DT991:EA991,0))*INDEX(AJ999:AT1006,MATCH(GB1009,AI999:AI1006,0),MATCH(GB1010,AJ998:AT998,0))</f>
        <v>#N/A</v>
      </c>
      <c r="GC1015" s="665" t="e">
        <f>INDEX(DT993:EA994,MATCH(DR1015,DR993:DR994,0),MATCH(GC1009,DT991:EA991,0))*INDEX(AJ999:AT1006,MATCH(GC1009,AI999:AI1006,0),MATCH(GC1010,AJ998:AT998,0))</f>
        <v>#N/A</v>
      </c>
      <c r="GD1015" s="665" t="e">
        <f>INDEX(DT993:EA994,MATCH(DR1015,DR993:DR994,0),MATCH(GD1009,DT991:EA991,0))*INDEX(AJ999:AT1006,MATCH(GD1009,AI999:AI1006,0),MATCH(GD1010,AJ998:AT998,0))</f>
        <v>#N/A</v>
      </c>
      <c r="GE1015" s="665" t="e">
        <f>INDEX(DT993:EA994,MATCH(DR1015,DR993:DR994,0),MATCH(GE1009,DT991:EA991,0))*INDEX(AJ999:AT1006,MATCH(GE1009,AI999:AI1006,0),MATCH(GE1010,AJ998:AT998,0))</f>
        <v>#N/A</v>
      </c>
      <c r="GF1015" s="665" t="e">
        <f>INDEX(DT993:EA994,MATCH(DR1015,DR993:DR994,0),MATCH(GF1009,DT991:EA991,0))*INDEX(AJ999:AT1006,MATCH(GF1009,AI999:AI1006,0),MATCH(GF1010,AJ998:AT998,0))</f>
        <v>#N/A</v>
      </c>
      <c r="GG1015" s="665" t="e">
        <f>INDEX(DT993:EA994,MATCH(DR1015,DR993:DR994,0),MATCH(GG1009,DT991:EA991,0))*INDEX(AJ999:AT1006,MATCH(GG1009,AI999:AI1006,0),MATCH(GG1010,AJ998:AT998,0))</f>
        <v>#N/A</v>
      </c>
      <c r="GH1015" s="665" t="e">
        <f>INDEX(DT993:EA994,MATCH(DR1015,DR993:DR994,0),MATCH(GH1009,DT991:EA991,0))*INDEX(AJ999:AT1006,MATCH(GH1009,AI999:AI1006,0),MATCH(GH1010,AJ998:AT998,0))</f>
        <v>#N/A</v>
      </c>
      <c r="GI1015" s="665" t="e">
        <f>INDEX(DT993:EA994,MATCH(DR1015,DR993:DR994,0),MATCH(GI1009,DT991:EA991,0))*INDEX(AJ999:AT1006,MATCH(GI1009,AI999:AI1006,0),MATCH(GI1010,AJ998:AT998,0))</f>
        <v>#N/A</v>
      </c>
      <c r="GJ1015" s="665" t="e">
        <f>INDEX(DT993:EA994,MATCH(DR1015,DR993:DR994,0),MATCH(GJ1009,DT991:EA991,0))*INDEX(AJ999:AT1006,MATCH(GJ1009,AI999:AI1006,0),MATCH(GJ1010,AJ998:AT998,0))</f>
        <v>#N/A</v>
      </c>
      <c r="GK1015" s="665" t="e">
        <f>INDEX(DT993:EA994,MATCH(DR1015,DR993:DR994,0),MATCH(GK1009,DT991:EA991,0))*INDEX(AJ999:AT1006,MATCH(GK1009,AI999:AI1006,0),MATCH(GK1010,AJ998:AT998,0))</f>
        <v>#N/A</v>
      </c>
      <c r="GL1015" s="665" t="e">
        <f>SUM(DS1015:GK1015)=#REF!-SUM(HB1015:HK1015)</f>
        <v>#N/A</v>
      </c>
      <c r="GM1015" s="667"/>
      <c r="GN1015" s="749">
        <v>2027</v>
      </c>
      <c r="GO1015" s="664" t="e">
        <f>SUMIF(DS998:EN998,GO998,DS1015:EN1015)</f>
        <v>#N/A</v>
      </c>
      <c r="GP1015" s="668" t="e">
        <f>SUMIF(DS998:GK998,GP998,DS1015:GK1015)</f>
        <v>#N/A</v>
      </c>
      <c r="GQ1015" s="668" t="e">
        <f>SUMIF(DS998:GK998,GQ998,DS1015:GK1015)</f>
        <v>#N/A</v>
      </c>
      <c r="GR1015" s="668" t="e">
        <f>SUMIF(DS998:GK998,GR998,DS1015:GK1015)</f>
        <v>#N/A</v>
      </c>
      <c r="GS1015" s="668" t="e">
        <f>SUMIF(DS998:GK998,GS998,DS1015:GK1015)</f>
        <v>#N/A</v>
      </c>
      <c r="GT1015" s="668" t="e">
        <f>SUMIF(DS998:GK998,GT998,DS1015:GK1015)</f>
        <v>#N/A</v>
      </c>
      <c r="GU1015" s="668" t="e">
        <f>SUMIF(DS998:GK998,GU998,DS1015:GK1015)</f>
        <v>#N/A</v>
      </c>
      <c r="GV1015" s="668" t="e">
        <f>SUMIF(DS998:GK998,GV998,DS1015:GK1015)</f>
        <v>#N/A</v>
      </c>
      <c r="GW1015" s="668" t="e">
        <f>SUMIF(DS998:GK998,GW998,DS1015:GK1015)</f>
        <v>#N/A</v>
      </c>
      <c r="GX1015" s="668" t="e">
        <f>SUMIF(DS998:GK998,GX998,DS1015:GK1015)</f>
        <v>#N/A</v>
      </c>
      <c r="GY1015" s="668" t="e">
        <f>SUMIF(DS998:GK998,GY998,DS1015:GK1015)</f>
        <v>#N/A</v>
      </c>
      <c r="GZ1015" s="646" t="e">
        <f>#REF!=SUM(GO1015:GY1015)</f>
        <v>#REF!</v>
      </c>
      <c r="HB1015" s="668" t="e">
        <f>IF(GZ1015,0,(#REF!-SUM(GO1015:GY1015))*INDEX(AK999:AT1006,MATCH(GN1015,AI999:AI1006,0),MATCH(HB1010,AK998:AT998,0)))</f>
        <v>#REF!</v>
      </c>
      <c r="HC1015" s="668" t="e">
        <f>IF(GZ1015,0,(#REF!-SUM(GO1015:GY1015))*INDEX(AK999:AT1006,MATCH(GN1015,AI999:AI1006,0),MATCH(HC1010,AK998:AT998,0)))</f>
        <v>#REF!</v>
      </c>
      <c r="HD1015" s="668" t="e">
        <f>IF(GZ1015,0,(#REF!-SUM(GO1015:GY1015))*INDEX(AK999:AT1006,MATCH(GN1015,AI999:AI1006,0),MATCH(HD1010,AK998:AT998,0)))</f>
        <v>#REF!</v>
      </c>
      <c r="HE1015" s="668" t="e">
        <f>IF(GZ1015,0,(#REF!-SUM(GO1015:GY1015))*INDEX(AK999:AT1006,MATCH(GN1015,AI999:AI1006,0),MATCH(HE1010,AK998:AT998,0)))</f>
        <v>#REF!</v>
      </c>
      <c r="HF1015" s="668" t="e">
        <f>IF(GZ1015,0,(#REF!-SUM(GO1015:GY1015))*INDEX(AK999:AT1006,MATCH(GN1015,AI999:AI1006,0),MATCH(HF1010,AK998:AT998,0)))</f>
        <v>#REF!</v>
      </c>
      <c r="HG1015" s="668" t="e">
        <f>IF(GZ1015,0,(#REF!-SUM(GO1015:GY1015))*INDEX(AK999:AT1006,MATCH(GN1015,AI999:AI1006,0),MATCH(HG1010,AK998:AT998,0)))</f>
        <v>#REF!</v>
      </c>
      <c r="HH1015" s="668" t="e">
        <f>IF(GZ1015,0,(#REF!-SUM(GO1015:GY1015))*INDEX(AK999:AT1006,MATCH(GN1015,AI999:AI1006,0),MATCH(HH1010,AK998:AT998,0)))</f>
        <v>#REF!</v>
      </c>
      <c r="HI1015" s="668" t="e">
        <f>IF(GZ1015,0,(#REF!-SUM(GO1015:GY1015))*INDEX(AK999:AT1006,MATCH(GN1015,AI999:AI1006,0),MATCH(HI1010,AK998:AT998,0)))</f>
        <v>#REF!</v>
      </c>
      <c r="HJ1015" s="668" t="e">
        <f>IF(GZ1015,0,(#REF!-SUM(GO1015:GY1015))*INDEX(AK999:AT1006,MATCH(GN1015,AI999:AI1006,0),MATCH(HJ1010,AK998:AT998,0)))</f>
        <v>#REF!</v>
      </c>
      <c r="HK1015" s="668" t="e">
        <f>IF(GZ1015,0,(#REF!-SUM(GO1015:GY1015))*INDEX(AK999:AT1006,MATCH(GN1015,AI999:AI1006,0),MATCH(HK1010,AK998:AT998,0)))</f>
        <v>#REF!</v>
      </c>
      <c r="HL1015" s="668" t="e">
        <f>(SUM(HB1015:HK1015)+SUM(GO1015:GY1015))=#REF!</f>
        <v>#REF!</v>
      </c>
      <c r="HM1015" s="674"/>
      <c r="HN1015" s="674"/>
      <c r="HO1015" s="674"/>
      <c r="HP1015" s="674"/>
      <c r="HQ1015" s="674"/>
      <c r="HR1015" s="674"/>
      <c r="HS1015" s="674"/>
      <c r="HT1015" s="674"/>
      <c r="HU1015" s="674"/>
      <c r="HV1015" s="674"/>
      <c r="HW1015" s="674"/>
      <c r="HX1015" s="674"/>
      <c r="HY1015" s="674"/>
      <c r="HZ1015" s="674"/>
    </row>
    <row r="1016" spans="1:234" hidden="1" x14ac:dyDescent="0.25">
      <c r="A1016" s="643" t="s">
        <v>208</v>
      </c>
      <c r="G1016" s="670"/>
      <c r="H1016" s="670"/>
      <c r="I1016" s="674"/>
      <c r="J1016" s="674"/>
      <c r="K1016" s="674"/>
      <c r="L1016" s="674"/>
      <c r="M1016" s="674"/>
      <c r="N1016" s="674"/>
      <c r="O1016" s="674"/>
      <c r="P1016" s="674"/>
      <c r="Q1016" s="674"/>
      <c r="R1016" s="674"/>
      <c r="S1016" s="675"/>
      <c r="DR1016" s="749">
        <v>2028</v>
      </c>
      <c r="DS1016" s="665" t="e">
        <f>INDEX(DT993:EA994,MATCH(DR1016,DR993:DR994,0),MATCH(DS1009,DT991:EA991,0))*INDEX(AJ999:AT1006,MATCH(DS1009,AI999:AI1006,0),MATCH(DS1010,AJ998:AT998,0))</f>
        <v>#N/A</v>
      </c>
      <c r="DT1016" s="665" t="e">
        <f>INDEX(DT993:EA994,MATCH(DR1016,DR993:DR994,0),MATCH(DT1009,DT991:EA991,0))*INDEX(AJ999:AT1006,MATCH(DT1009,AI999:AI1006,0),MATCH(DT1010,AJ998:AT998,0))</f>
        <v>#N/A</v>
      </c>
      <c r="DU1016" s="665" t="e">
        <f>INDEX(DT993:EA994,MATCH(DR1016,DR993:DR994,0),MATCH(DU1009,DT991:EA991,0))*INDEX(AJ999:AT1006,MATCH(DU1009,AI999:AI1006,0),MATCH(DU1010,AJ998:AT998,0))</f>
        <v>#N/A</v>
      </c>
      <c r="DV1016" s="665" t="e">
        <f>INDEX(DT993:EA994,MATCH(DR1016,DR993:DR994,0),MATCH(DV1009,DT991:EA991,0))*INDEX(AJ999:AT1006,MATCH(DV1009,AI999:AI1006,0),MATCH(DV1010,AJ998:AT998,0))</f>
        <v>#N/A</v>
      </c>
      <c r="DW1016" s="665" t="e">
        <f>INDEX(DT993:EA994,MATCH(DR1016,DR993:DR994,0),MATCH(DW1009,DT991:EA991,0))*INDEX(AJ999:AT1006,MATCH(DW1009,AI999:AI1006,0),MATCH(DW1010,AJ998:AT998,0))</f>
        <v>#N/A</v>
      </c>
      <c r="DX1016" s="665" t="e">
        <f>INDEX(DT993:EA994,MATCH(DR1016,DR993:DR994,0),MATCH(DX1009,DT991:EA991,0))*INDEX(AJ999:AT1006,MATCH(DX1009,AI999:AI1006,0),MATCH(DX1010,AJ998:AT998,0))</f>
        <v>#N/A</v>
      </c>
      <c r="DY1016" s="665" t="e">
        <f>INDEX(DT993:EA994,MATCH(DR1016,DR993:DR994,0),MATCH(DY1009,DT991:EA991,0))*INDEX(AJ999:AT1006,MATCH(DY1009,AI999:AI1006,0),MATCH(DY1010,AJ998:AT998,0))</f>
        <v>#N/A</v>
      </c>
      <c r="DZ1016" s="665" t="e">
        <f>INDEX(DT993:EA994,MATCH(DR1016,DR993:DR994,0),MATCH(DZ1009,DT991:EA991,0))*INDEX(AJ999:AT1006,MATCH(DZ1009,AI999:AI1006,0),MATCH(DZ1010,AJ998:AT998,0))</f>
        <v>#N/A</v>
      </c>
      <c r="EA1016" s="665" t="e">
        <f>INDEX(DT993:EA994,MATCH(DR1016,DR993:DR994,0),MATCH(EA1009,DT991:EA991,0))*INDEX(AJ999:AT1006,MATCH(EA1009,AI999:AI1006,0),MATCH(EA1010,AJ998:AT998,0))</f>
        <v>#N/A</v>
      </c>
      <c r="EB1016" s="665" t="e">
        <f>INDEX(DT993:EA994,MATCH(DR1016,DR993:DR994,0),MATCH(EB1009,DT991:EA991,0))*INDEX(AJ999:AT1006,MATCH(EB1009,AI999:AI1006,0),MATCH(EB1010,AJ998:AT998,0))</f>
        <v>#N/A</v>
      </c>
      <c r="EC1016" s="665" t="e">
        <f>INDEX(DT993:EA994,MATCH(DR1016,DR993:DR994,0),MATCH(EC1009,DT991:EA991,0))*INDEX(AJ999:AT1006,MATCH(EC1009,AI999:AI1006,0),MATCH(EC1010,AJ998:AT998,0))</f>
        <v>#N/A</v>
      </c>
      <c r="ED1016" s="665" t="e">
        <f>INDEX(DT993:EA994,MATCH(DR1016,DR993:DR994,0),MATCH(ED1009,DT991:EA991,0))*INDEX(AJ999:AT1006,MATCH(ED1009,AI999:AI1006,0),MATCH(ED1010,AJ998:AT998,0))</f>
        <v>#N/A</v>
      </c>
      <c r="EE1016" s="665" t="e">
        <f>INDEX(DT993:EA994,MATCH(DR1016,DR993:DR994,0),MATCH(EE1009,DT991:EA991,0))*INDEX(AJ999:AT1006,MATCH(EE1009,AI999:AI1006,0),MATCH(EE1010,AJ998:AT998,0))</f>
        <v>#N/A</v>
      </c>
      <c r="EF1016" s="665" t="e">
        <f>INDEX(DT993:EA994,MATCH(DR1016,DR993:DR994,0),MATCH(EF1009,DT991:EA991,0))*INDEX(AJ999:AT1006,MATCH(EF1009,AI999:AI1006,0),MATCH(EF1010,AJ998:AT998,0))</f>
        <v>#N/A</v>
      </c>
      <c r="EG1016" s="665" t="e">
        <f>INDEX(DT993:EA994,MATCH(DR1016,DR993:DR994,0),MATCH(EG1009,DT991:EA991,0))*INDEX(AJ999:AT1006,MATCH(EG1009,AI999:AI1006,0),MATCH(EG1010,AJ998:AT998,0))</f>
        <v>#N/A</v>
      </c>
      <c r="EH1016" s="665" t="e">
        <f>INDEX(DT993:EA994,MATCH(DR1016,DR993:DR994,0),MATCH(EH1009,DT991:EA991,0))*INDEX(AJ999:AT1006,MATCH(EH1009,AI999:AI1006,0),MATCH(EH1010,AJ998:AT998,0))</f>
        <v>#N/A</v>
      </c>
      <c r="EI1016" s="665" t="e">
        <f>INDEX(DT993:EA994,MATCH(DR1016,DR993:DR994,0),MATCH(EI1009,DT991:EA991,0))*INDEX(AJ999:AT1006,MATCH(EI1009,AI999:AI1006,0),MATCH(EI1010,AJ998:AT998,0))</f>
        <v>#N/A</v>
      </c>
      <c r="EJ1016" s="665" t="e">
        <f>INDEX(DT993:EA994,MATCH(DR1016,DR993:DR994,0),MATCH(EJ1009,DT991:EA991,0))*INDEX(AJ999:AT1006,MATCH(EJ1009,AI999:AI1006,0),MATCH(EJ1010,AJ998:AT998,0))</f>
        <v>#N/A</v>
      </c>
      <c r="EK1016" s="665" t="e">
        <f>INDEX(DT993:EA994,MATCH(DR1016,DR993:DR994,0),MATCH(EK1009,DT991:EA991,0))*INDEX(AJ999:AT1006,MATCH(EK1009,AI999:AI1006,0),MATCH(EK1010,AJ998:AT998,0))</f>
        <v>#N/A</v>
      </c>
      <c r="EL1016" s="665" t="e">
        <f>INDEX(DT993:EA994,MATCH(DR1016,DR993:DR994,0),MATCH(EL1009,DT991:EA991,0))*INDEX(AJ999:AT1006,MATCH(EL1009,AI999:AI1006,0),MATCH(EL1010,AJ998:AT998,0))</f>
        <v>#N/A</v>
      </c>
      <c r="EM1016" s="665" t="e">
        <f>INDEX(DT993:EA994,MATCH(DR1016,DR993:DR994,0),MATCH(EM1009,DT991:EA991,0))*INDEX(AJ999:AT1006,MATCH(EM1009,AI999:AI1006,0),MATCH(EM1010,AJ998:AT998,0))</f>
        <v>#N/A</v>
      </c>
      <c r="EN1016" s="665" t="e">
        <f>INDEX(DT993:EA994,MATCH(DR1016,DR993:DR994,0),MATCH(EN1009,DT991:EA991,0))*INDEX(AJ999:AT1006,MATCH(EN1009,AI999:AI1006,0),MATCH(EN1010,AJ998:AT998,0))</f>
        <v>#N/A</v>
      </c>
      <c r="EO1016" s="665" t="e">
        <f>INDEX(DT993:EA994,MATCH(DR1016,DR993:DR994,0),MATCH(EO1009,DT991:EA991,0))*INDEX(AJ999:AT1006,MATCH(EO1009,AI999:AI1006,0),MATCH(EO1010,AJ998:AT998,0))</f>
        <v>#N/A</v>
      </c>
      <c r="EP1016" s="665" t="e">
        <f>INDEX(DT993:EA994,MATCH(DR1016,DR993:DR994,0),MATCH(EP1009,DT991:EA991,0))*INDEX(AJ999:AT1006,MATCH(EP1009,AI999:AI1006,0),MATCH(EP1010,AJ998:AT998,0))</f>
        <v>#N/A</v>
      </c>
      <c r="EQ1016" s="665" t="e">
        <f>INDEX(DT993:EA994,MATCH(DR1016,DR993:DR994,0),MATCH(EQ1009,DT991:EA991,0))*INDEX(AJ999:AT1006,MATCH(EQ1009,AI999:AI1006,0),MATCH(EQ1010,AJ998:AT998,0))</f>
        <v>#N/A</v>
      </c>
      <c r="ER1016" s="665" t="e">
        <f>INDEX(DT993:EA994,MATCH(DR1016,DR993:DR994,0),MATCH(ER1009,DT991:EA991,0))*INDEX(AJ999:AT1006,MATCH(ER1009,AI999:AI1006,0),MATCH(ER1010,AJ998:AT998,0))</f>
        <v>#N/A</v>
      </c>
      <c r="ES1016" s="665" t="e">
        <f>INDEX(DT993:EA994,MATCH(DR1016,DR993:DR994,0),MATCH(ES1009,DT991:EA991,0))*INDEX(AJ999:AT1006,MATCH(ES1009,AI999:AI1006,0),MATCH(ES1010,AJ998:AT998,0))</f>
        <v>#N/A</v>
      </c>
      <c r="ET1016" s="665" t="e">
        <f>INDEX(DT993:EA994,MATCH(DR1016,DR993:DR994,0),MATCH(ET1009,DT991:EA991,0))*INDEX(AJ999:AT1006,MATCH(ET1009,AI999:AI1006,0),MATCH(ET1010,AJ998:AT998,0))</f>
        <v>#N/A</v>
      </c>
      <c r="EU1016" s="665" t="e">
        <f>INDEX(DT993:EA994,MATCH(DR1016,DR993:DR994,0),MATCH(EU1009,DT991:EA991,0))*INDEX(AJ999:AT1006,MATCH(EU1009,AI999:AI1006,0),MATCH(EU1010,AJ998:AT998,0))</f>
        <v>#N/A</v>
      </c>
      <c r="EV1016" s="665" t="e">
        <f>INDEX(DT993:EA994,MATCH(DR1016,DR993:DR994,0),MATCH(EV1009,DT991:EA991,0))*INDEX(AJ999:AT1006,MATCH(EV1009,AI999:AI1006,0),MATCH(EV1010,AJ998:AT998,0))</f>
        <v>#N/A</v>
      </c>
      <c r="EW1016" s="665" t="e">
        <f>INDEX(DT993:EA994,MATCH(DR1016,DR993:DR994,0),MATCH(EW1009,DT991:EA991,0))*INDEX(AJ999:AT1006,MATCH(EW1009,AI999:AI1006,0),MATCH(EW1010,AJ998:AT998,0))</f>
        <v>#N/A</v>
      </c>
      <c r="EX1016" s="665" t="e">
        <f>INDEX(DT993:EA994,MATCH(DR1016,DR993:DR994,0),MATCH(EX1009,DT991:EA991,0))*INDEX(AJ999:AT1006,MATCH(EX1009,AI999:AI1006,0),MATCH(EX1010,AJ998:AT998,0))</f>
        <v>#N/A</v>
      </c>
      <c r="EY1016" s="665" t="e">
        <f>INDEX(DT993:EA994,MATCH(DR1016,DR993:DR994,0),MATCH(EY1009,DT991:EA991,0))*INDEX(AJ999:AT1006,MATCH(EY1009,AI999:AI1006,0),MATCH(EY1010,AJ998:AT998,0))</f>
        <v>#N/A</v>
      </c>
      <c r="EZ1016" s="665" t="e">
        <f>INDEX(DT993:EA994,MATCH(DR1016,DR993:DR994,0),MATCH(EZ1009,DT991:EA991,0))*INDEX(AJ999:AT1006,MATCH(EZ1009,AI999:AI1006,0),MATCH(EZ1010,AJ998:AT998,0))</f>
        <v>#N/A</v>
      </c>
      <c r="FA1016" s="665" t="e">
        <f>INDEX(DT993:EA994,MATCH(DR1016,DR993:DR994,0),MATCH(FA1009,DT991:EA991,0))*INDEX(AJ999:AT1006,MATCH(FA1009,AI999:AI1006,0),MATCH(FA1010,AJ998:AT998,0))</f>
        <v>#N/A</v>
      </c>
      <c r="FB1016" s="665" t="e">
        <f>INDEX(DT993:EA994,MATCH(DR1016,DR993:DR994,0),MATCH(FB1009,DT991:EA991,0))*INDEX(AJ999:AT1006,MATCH(FB1009,AI999:AI1006,0),MATCH(FB1010,AJ998:AT998,0))</f>
        <v>#N/A</v>
      </c>
      <c r="FC1016" s="665" t="e">
        <f>INDEX(DT993:EA994,MATCH(DR1016,DR993:DR994,0),MATCH(FC1009,DT991:EA991,0))*INDEX(AJ999:AT1006,MATCH(FC1009,AI999:AI1006,0),MATCH(FC1010,AJ998:AT998,0))</f>
        <v>#N/A</v>
      </c>
      <c r="FD1016" s="665" t="e">
        <f>INDEX(DT993:EA994,MATCH(DR1016,DR993:DR994,0),MATCH(FD1009,DT991:EA991,0))*INDEX(AJ999:AT1006,MATCH(FD1009,AI999:AI1006,0),MATCH(FD1010,AJ998:AT998,0))</f>
        <v>#N/A</v>
      </c>
      <c r="FE1016" s="665" t="e">
        <f>INDEX(DT993:EA994,MATCH(DR1016,DR993:DR994,0),MATCH(FE1009,DT991:EA991,0))*INDEX(AJ999:AT1006,MATCH(FE1009,AI999:AI1006,0),MATCH(FE1010,AJ998:AT998,0))</f>
        <v>#N/A</v>
      </c>
      <c r="FF1016" s="665" t="e">
        <f>INDEX(DT993:EA994,MATCH(DR1016,DR993:DR994,0),MATCH(FF1009,DT991:EA991,0))*INDEX(AJ999:AT1006,MATCH(FF1009,AI999:AI1006,0),MATCH(FF1010,AJ998:AT998,0))</f>
        <v>#N/A</v>
      </c>
      <c r="FG1016" s="665" t="e">
        <f>INDEX(DT993:EA994,MATCH(DR1016,DR993:DR994,0),MATCH(FG1009,DT991:EA991,0))*INDEX(AJ999:AT1006,MATCH(FG1009,AI999:AI1006,0),MATCH(FG1010,AJ998:AT998,0))</f>
        <v>#N/A</v>
      </c>
      <c r="FH1016" s="665" t="e">
        <f>INDEX(DT993:EA994,MATCH(DR1016,DR993:DR994,0),MATCH(FH1009,DT991:EA991,0))*INDEX(AJ999:AT1006,MATCH(FH1009,AI999:AI1006,0),MATCH(FH1010,AJ998:AT998,0))</f>
        <v>#N/A</v>
      </c>
      <c r="FI1016" s="665" t="e">
        <f>INDEX(DT993:EA994,MATCH(DR1016,DR993:DR994,0),MATCH(FI1009,DT991:EA991,0))*INDEX(AJ999:AT1006,MATCH(FI1009,AI999:AI1006,0),MATCH(FI1010,AJ998:AT998,0))</f>
        <v>#N/A</v>
      </c>
      <c r="FJ1016" s="665" t="e">
        <f>INDEX(DT993:EA994,MATCH(DR1016,DR993:DR994,0),MATCH(FJ1009,DT991:EA991,0))*INDEX(AJ999:AT1006,MATCH(FJ1009,AI999:AI1006,0),MATCH(FJ1010,AJ998:AT998,0))</f>
        <v>#N/A</v>
      </c>
      <c r="FK1016" s="665" t="e">
        <f>INDEX(DT993:EA994,MATCH(DR1016,DR993:DR994,0),MATCH(FK1009,DT991:EA991,0))*INDEX(AJ999:AT1006,MATCH(FK1009,AI999:AI1006,0),MATCH(FK1010,AJ998:AT998,0))</f>
        <v>#N/A</v>
      </c>
      <c r="FL1016" s="665" t="e">
        <f>INDEX(DT993:EA994,MATCH(DR1016,DR993:DR994,0),MATCH(FL1009,DT991:EA991,0))*INDEX(AJ999:AT1006,MATCH(FL1009,AI999:AI1006,0),MATCH(FL1010,AJ998:AT998,0))</f>
        <v>#N/A</v>
      </c>
      <c r="FM1016" s="665" t="e">
        <f>INDEX(DT993:EA994,MATCH(DR1016,DR993:DR994,0),MATCH(FM1009,DT991:EA991,0))*INDEX(AJ999:AT1006,MATCH(FM1009,AI999:AI1006,0),MATCH(FM1010,AJ998:AT998,0))</f>
        <v>#N/A</v>
      </c>
      <c r="FN1016" s="665" t="e">
        <f>INDEX(DT993:EA994,MATCH(DR1016,DR993:DR994,0),MATCH(FN1009,DT991:EA991,0))*INDEX(AJ999:AT1006,MATCH(FN1009,AI999:AI1006,0),MATCH(FN1010,AJ998:AT998,0))</f>
        <v>#N/A</v>
      </c>
      <c r="FO1016" s="665" t="e">
        <f>INDEX(DT993:EA994,MATCH(DR1016,DR993:DR994,0),MATCH(FO1009,DT991:EA991,0))*INDEX(AJ999:AT1006,MATCH(FO1009,AI999:AI1006,0),MATCH(FO1010,AJ998:AT998,0))</f>
        <v>#N/A</v>
      </c>
      <c r="FP1016" s="665" t="e">
        <f>INDEX(DT993:EA994,MATCH(DR1016,DR993:DR994,0),MATCH(FP1009,DT991:EA991,0))*INDEX(AJ999:AT1006,MATCH(FP1009,AI999:AI1006,0),MATCH(FP1010,AJ998:AT998,0))</f>
        <v>#N/A</v>
      </c>
      <c r="FQ1016" s="665" t="e">
        <f>INDEX(DT993:EA994,MATCH(DR1016,DR993:DR994,0),MATCH(FQ1009,DT991:EA991,0))*INDEX(AJ999:AT1006,MATCH(FQ1009,AI999:AI1006,0),MATCH(FQ1010,AJ998:AT998,0))</f>
        <v>#N/A</v>
      </c>
      <c r="FR1016" s="665" t="e">
        <f>INDEX(DT993:EA994,MATCH(DR1016,DR993:DR994,0),MATCH(FR1009,DT991:EA991,0))*INDEX(AJ999:AT1006,MATCH(FR1009,AI999:AI1006,0),MATCH(FR1010,AJ998:AT998,0))</f>
        <v>#N/A</v>
      </c>
      <c r="FS1016" s="665" t="e">
        <f>INDEX(DT993:EA994,MATCH(DR1016,DR993:DR994,0),MATCH(FS1009,DT991:EA991,0))*INDEX(AJ999:AT1006,MATCH(FS1009,AI999:AI1006,0),MATCH(FS1010,AJ998:AT998,0))</f>
        <v>#N/A</v>
      </c>
      <c r="FT1016" s="665" t="e">
        <f>INDEX(DT993:EA994,MATCH(DR1016,DR993:DR994,0),MATCH(FT1009,DT991:EA991,0))*INDEX(AJ999:AT1006,MATCH(FT1009,AI999:AI1006,0),MATCH(FT1010,AJ998:AT998,0))</f>
        <v>#N/A</v>
      </c>
      <c r="FU1016" s="665" t="e">
        <f>INDEX(DT993:EA994,MATCH(DR1016,DR993:DR994,0),MATCH(FU1009,DT991:EA991,0))*INDEX(AJ999:AT1006,MATCH(FU1009,AI999:AI1006,0),MATCH(FU1010,AJ998:AT998,0))</f>
        <v>#N/A</v>
      </c>
      <c r="FV1016" s="665" t="e">
        <f>INDEX(DT993:EA994,MATCH(DR1016,DR993:DR994,0),MATCH(FV1009,DT991:EA991,0))*INDEX(AJ999:AT1006,MATCH(FV1009,AI999:AI1006,0),MATCH(FV1010,AJ998:AT998,0))</f>
        <v>#N/A</v>
      </c>
      <c r="FW1016" s="665" t="e">
        <f>INDEX(DT993:EA994,MATCH(DR1016,DR993:DR994,0),MATCH(FW1009,DT991:EA991,0))*INDEX(AJ999:AT1006,MATCH(FW1009,AI999:AI1006,0),MATCH(FW1010,AJ998:AT998,0))</f>
        <v>#N/A</v>
      </c>
      <c r="FX1016" s="665" t="e">
        <f>INDEX(DT993:EA994,MATCH(DR1016,DR993:DR994,0),MATCH(FX1009,DT991:EA991,0))*INDEX(AJ999:AT1006,MATCH(FX1009,AI999:AI1006,0),MATCH(FX1010,AJ998:AT998,0))</f>
        <v>#N/A</v>
      </c>
      <c r="FY1016" s="665" t="e">
        <f>INDEX(DT993:EA994,MATCH(DR1016,DR993:DR994,0),MATCH(FY1009,DT991:EA991,0))*INDEX(AJ999:AT1006,MATCH(FY1009,AI999:AI1006,0),MATCH(FY1010,AJ998:AT998,0))</f>
        <v>#N/A</v>
      </c>
      <c r="FZ1016" s="665" t="e">
        <f>INDEX(DT993:EA994,MATCH(DR1016,DR993:DR994,0),MATCH(FZ1009,DT991:EA991,0))*INDEX(AJ999:AT1006,MATCH(FZ1009,AI999:AI1006,0),MATCH(FZ1010,AJ998:AT998,0))</f>
        <v>#N/A</v>
      </c>
      <c r="GA1016" s="665" t="e">
        <f>INDEX(DT993:EA994,MATCH(DR1016,DR993:DR994,0),MATCH(GA1009,DT991:EA991,0))*INDEX(AJ999:AT1006,MATCH(GA1009,AI999:AI1006,0),MATCH(GA1010,AJ998:AT998,0))</f>
        <v>#N/A</v>
      </c>
      <c r="GB1016" s="665" t="e">
        <f>INDEX(DT993:EA994,MATCH(DR1016,DR993:DR994,0),MATCH(GB1009,DT991:EA991,0))*INDEX(AJ999:AT1006,MATCH(GB1009,AI999:AI1006,0),MATCH(GB1010,AJ998:AT998,0))</f>
        <v>#N/A</v>
      </c>
      <c r="GC1016" s="665" t="e">
        <f>INDEX(DT993:EA994,MATCH(DR1016,DR993:DR994,0),MATCH(GC1009,DT991:EA991,0))*INDEX(AJ999:AT1006,MATCH(GC1009,AI999:AI1006,0),MATCH(GC1010,AJ998:AT998,0))</f>
        <v>#N/A</v>
      </c>
      <c r="GD1016" s="665" t="e">
        <f>INDEX(DT993:EA994,MATCH(DR1016,DR993:DR994,0),MATCH(GD1009,DT991:EA991,0))*INDEX(AJ999:AT1006,MATCH(GD1009,AI999:AI1006,0),MATCH(GD1010,AJ998:AT998,0))</f>
        <v>#N/A</v>
      </c>
      <c r="GE1016" s="665" t="e">
        <f>INDEX(DT993:EA994,MATCH(DR1016,DR993:DR994,0),MATCH(GE1009,DT991:EA991,0))*INDEX(AJ999:AT1006,MATCH(GE1009,AI999:AI1006,0),MATCH(GE1010,AJ998:AT998,0))</f>
        <v>#N/A</v>
      </c>
      <c r="GF1016" s="665" t="e">
        <f>INDEX(DT993:EA994,MATCH(DR1016,DR993:DR994,0),MATCH(GF1009,DT991:EA991,0))*INDEX(AJ999:AT1006,MATCH(GF1009,AI999:AI1006,0),MATCH(GF1010,AJ998:AT998,0))</f>
        <v>#N/A</v>
      </c>
      <c r="GG1016" s="665" t="e">
        <f>INDEX(DT993:EA994,MATCH(DR1016,DR993:DR994,0),MATCH(GG1009,DT991:EA991,0))*INDEX(AJ999:AT1006,MATCH(GG1009,AI999:AI1006,0),MATCH(GG1010,AJ998:AT998,0))</f>
        <v>#N/A</v>
      </c>
      <c r="GH1016" s="665" t="e">
        <f>INDEX(DT993:EA994,MATCH(DR1016,DR993:DR994,0),MATCH(GH1009,DT991:EA991,0))*INDEX(AJ999:AT1006,MATCH(GH1009,AI999:AI1006,0),MATCH(GH1010,AJ998:AT998,0))</f>
        <v>#N/A</v>
      </c>
      <c r="GI1016" s="665" t="e">
        <f>INDEX(DT993:EA994,MATCH(DR1016,DR993:DR994,0),MATCH(GI1009,DT991:EA991,0))*INDEX(AJ999:AT1006,MATCH(GI1009,AI999:AI1006,0),MATCH(GI1010,AJ998:AT998,0))</f>
        <v>#N/A</v>
      </c>
      <c r="GJ1016" s="665" t="e">
        <f>INDEX(DT993:EA994,MATCH(DR1016,DR993:DR994,0),MATCH(GJ1009,DT991:EA991,0))*INDEX(AJ999:AT1006,MATCH(GJ1009,AI999:AI1006,0),MATCH(GJ1010,AJ998:AT998,0))</f>
        <v>#N/A</v>
      </c>
      <c r="GK1016" s="665" t="e">
        <f>INDEX(DT993:EA994,MATCH(DR1016,DR993:DR994,0),MATCH(GK1009,DT991:EA991,0))*INDEX(AJ999:AT1006,MATCH(GK1009,AI999:AI1006,0),MATCH(GK1010,AJ998:AT998,0))</f>
        <v>#N/A</v>
      </c>
      <c r="GL1016" s="665" t="e">
        <f>SUM(DS1016:GK1016)=#REF!-SUM(HB1016:HK1016)</f>
        <v>#N/A</v>
      </c>
      <c r="GM1016" s="667"/>
      <c r="GN1016" s="749">
        <v>2028</v>
      </c>
      <c r="GO1016" s="664" t="e">
        <f>SUMIF(DS998:EN998,GO998,DS1016:EN1016)</f>
        <v>#N/A</v>
      </c>
      <c r="GP1016" s="668" t="e">
        <f>SUMIF(DS998:GK998,GP998,DS1016:GK1016)</f>
        <v>#N/A</v>
      </c>
      <c r="GQ1016" s="668" t="e">
        <f>SUMIF(DS998:GK998,GQ998,DS1016:GK1016)</f>
        <v>#N/A</v>
      </c>
      <c r="GR1016" s="668" t="e">
        <f>SUMIF(DS998:GK998,GR998,DS1016:GK1016)</f>
        <v>#N/A</v>
      </c>
      <c r="GS1016" s="668" t="e">
        <f>SUMIF(DS998:GK998,GS998,DS1016:GK1016)</f>
        <v>#N/A</v>
      </c>
      <c r="GT1016" s="668" t="e">
        <f>SUMIF(DS998:GK998,GT998,DS1016:GK1016)</f>
        <v>#N/A</v>
      </c>
      <c r="GU1016" s="668" t="e">
        <f>SUMIF(DS998:GK998,GU998,DS1016:GK1016)</f>
        <v>#N/A</v>
      </c>
      <c r="GV1016" s="668" t="e">
        <f>SUMIF(DS998:GK998,GV998,DS1016:GK1016)</f>
        <v>#N/A</v>
      </c>
      <c r="GW1016" s="668" t="e">
        <f>SUMIF(DS998:GK998,GW998,DS1016:GK1016)</f>
        <v>#N/A</v>
      </c>
      <c r="GX1016" s="668" t="e">
        <f>SUMIF(DS998:GK998,GX998,DS1016:GK1016)</f>
        <v>#N/A</v>
      </c>
      <c r="GY1016" s="668" t="e">
        <f>SUMIF(DS998:GK998,GY998,DS1016:GK1016)</f>
        <v>#N/A</v>
      </c>
      <c r="GZ1016" s="646" t="e">
        <f>#REF!=SUM(GO1016:GY1016)</f>
        <v>#REF!</v>
      </c>
      <c r="HB1016" s="668" t="e">
        <f>IF(GZ1016,0,(#REF!-SUM(GO1016:GY1016))*INDEX(AK999:AT1006,MATCH(GN1016,AI999:AI1006,0),MATCH(HB1010,AK998:AT998,0)))</f>
        <v>#REF!</v>
      </c>
      <c r="HC1016" s="668" t="e">
        <f>IF(GZ1016,0,(#REF!-SUM(GO1016:GY1016))*INDEX(AK999:AT1006,MATCH(GN1016,AI999:AI1006,0),MATCH(HC1010,AK998:AT998,0)))</f>
        <v>#REF!</v>
      </c>
      <c r="HD1016" s="668" t="e">
        <f>IF(GZ1016,0,(#REF!-SUM(GO1016:GY1016))*INDEX(AK999:AT1006,MATCH(GN1016,AI999:AI1006,0),MATCH(HD1010,AK998:AT998,0)))</f>
        <v>#REF!</v>
      </c>
      <c r="HE1016" s="668" t="e">
        <f>IF(GZ1016,0,(#REF!-SUM(GO1016:GY1016))*INDEX(AK999:AT1006,MATCH(GN1016,AI999:AI1006,0),MATCH(HE1010,AK998:AT998,0)))</f>
        <v>#REF!</v>
      </c>
      <c r="HF1016" s="668" t="e">
        <f>IF(GZ1016,0,(#REF!-SUM(GO1016:GY1016))*INDEX(AK999:AT1006,MATCH(GN1016,AI999:AI1006,0),MATCH(HF1010,AK998:AT998,0)))</f>
        <v>#REF!</v>
      </c>
      <c r="HG1016" s="668" t="e">
        <f>IF(GZ1016,0,(#REF!-SUM(GO1016:GY1016))*INDEX(AK999:AT1006,MATCH(GN1016,AI999:AI1006,0),MATCH(HG1010,AK998:AT998,0)))</f>
        <v>#REF!</v>
      </c>
      <c r="HH1016" s="668" t="e">
        <f>IF(GZ1016,0,(#REF!-SUM(GO1016:GY1016))*INDEX(AK999:AT1006,MATCH(GN1016,AI999:AI1006,0),MATCH(HH1010,AK998:AT998,0)))</f>
        <v>#REF!</v>
      </c>
      <c r="HI1016" s="668" t="e">
        <f>IF(GZ1016,0,(#REF!-SUM(GO1016:GY1016))*INDEX(AK999:AT1006,MATCH(GN1016,AI999:AI1006,0),MATCH(HI1010,AK998:AT998,0)))</f>
        <v>#REF!</v>
      </c>
      <c r="HJ1016" s="668" t="e">
        <f>IF(GZ1016,0,(#REF!-SUM(GO1016:GY1016))*INDEX(AK999:AT1006,MATCH(GN1016,AI999:AI1006,0),MATCH(HJ1010,AK998:AT998,0)))</f>
        <v>#REF!</v>
      </c>
      <c r="HK1016" s="668" t="e">
        <f>IF(GZ1016,0,(#REF!-SUM(GO1016:GY1016))*INDEX(AK999:AT1006,MATCH(GN1016,AI999:AI1006,0),MATCH(HK1010,AK998:AT998,0)))</f>
        <v>#REF!</v>
      </c>
      <c r="HL1016" s="668" t="e">
        <f>(SUM(HB1016:HK1016)+SUM(GO1016:GY1016))=#REF!</f>
        <v>#REF!</v>
      </c>
      <c r="HM1016" s="674"/>
      <c r="HN1016" s="674"/>
      <c r="HO1016" s="674"/>
      <c r="HP1016" s="674"/>
      <c r="HQ1016" s="674"/>
      <c r="HR1016" s="674"/>
      <c r="HS1016" s="674"/>
      <c r="HT1016" s="674"/>
      <c r="HU1016" s="674"/>
      <c r="HV1016" s="674"/>
      <c r="HW1016" s="674"/>
      <c r="HX1016" s="674"/>
      <c r="HY1016" s="674"/>
      <c r="HZ1016" s="674"/>
    </row>
    <row r="1017" spans="1:234" hidden="1" x14ac:dyDescent="0.25">
      <c r="A1017" s="643" t="s">
        <v>208</v>
      </c>
      <c r="S1017" s="663"/>
      <c r="DR1017" s="749">
        <v>2029</v>
      </c>
      <c r="DS1017" s="665" t="e">
        <f>INDEX(DT993:EA994,MATCH(DR1017,DR993:DR994,0),MATCH(DS1009,DT991:EA991,0))*INDEX(AJ999:AT1006,MATCH(DS1009,AI999:AI1006,0),MATCH(DS1010,AJ998:AT998,0))</f>
        <v>#N/A</v>
      </c>
      <c r="DT1017" s="665" t="e">
        <f>INDEX(DT993:EA994,MATCH(DR1017,DR993:DR994,0),MATCH(DT1009,DT991:EA991,0))*INDEX(AJ999:AT1006,MATCH(DT1009,AI999:AI1006,0),MATCH(DT1010,AJ998:AT998,0))</f>
        <v>#N/A</v>
      </c>
      <c r="DU1017" s="665" t="e">
        <f>INDEX(DT993:EA994,MATCH(DR1017,DR993:DR994,0),MATCH(DU1009,DT991:EA991,0))*INDEX(AJ999:AT1006,MATCH(DU1009,AI999:AI1006,0),MATCH(DU1010,AJ998:AT998,0))</f>
        <v>#N/A</v>
      </c>
      <c r="DV1017" s="665" t="e">
        <f>INDEX(DT993:EA994,MATCH(DR1017,DR993:DR994,0),MATCH(DV1009,DT991:EA991,0))*INDEX(AJ999:AT1006,MATCH(DV1009,AI999:AI1006,0),MATCH(DV1010,AJ998:AT998,0))</f>
        <v>#N/A</v>
      </c>
      <c r="DW1017" s="665" t="e">
        <f>INDEX(DT993:EA994,MATCH(DR1017,DR993:DR994,0),MATCH(DW1009,DT991:EA991,0))*INDEX(AJ999:AT1006,MATCH(DW1009,AI999:AI1006,0),MATCH(DW1010,AJ998:AT998,0))</f>
        <v>#N/A</v>
      </c>
      <c r="DX1017" s="665" t="e">
        <f>INDEX(DT993:EA994,MATCH(DR1017,DR993:DR994,0),MATCH(DX1009,DT991:EA991,0))*INDEX(AJ999:AT1006,MATCH(DX1009,AI999:AI1006,0),MATCH(DX1010,AJ998:AT998,0))</f>
        <v>#N/A</v>
      </c>
      <c r="DY1017" s="665" t="e">
        <f>INDEX(DT993:EA994,MATCH(DR1017,DR993:DR994,0),MATCH(DY1009,DT991:EA991,0))*INDEX(AJ999:AT1006,MATCH(DY1009,AI999:AI1006,0),MATCH(DY1010,AJ998:AT998,0))</f>
        <v>#N/A</v>
      </c>
      <c r="DZ1017" s="665" t="e">
        <f>INDEX(DT993:EA994,MATCH(DR1017,DR993:DR994,0),MATCH(DZ1009,DT991:EA991,0))*INDEX(AJ999:AT1006,MATCH(DZ1009,AI999:AI1006,0),MATCH(DZ1010,AJ998:AT998,0))</f>
        <v>#N/A</v>
      </c>
      <c r="EA1017" s="665" t="e">
        <f>INDEX(DT993:EA994,MATCH(DR1017,DR993:DR994,0),MATCH(EA1009,DT991:EA991,0))*INDEX(AJ999:AT1006,MATCH(EA1009,AI999:AI1006,0),MATCH(EA1010,AJ998:AT998,0))</f>
        <v>#N/A</v>
      </c>
      <c r="EB1017" s="665" t="e">
        <f>INDEX(DT993:EA994,MATCH(DR1017,DR993:DR994,0),MATCH(EB1009,DT991:EA991,0))*INDEX(AJ999:AT1006,MATCH(EB1009,AI999:AI1006,0),MATCH(EB1010,AJ998:AT998,0))</f>
        <v>#N/A</v>
      </c>
      <c r="EC1017" s="665" t="e">
        <f>INDEX(DT993:EA994,MATCH(DR1017,DR993:DR994,0),MATCH(EC1009,DT991:EA991,0))*INDEX(AJ999:AT1006,MATCH(EC1009,AI999:AI1006,0),MATCH(EC1010,AJ998:AT998,0))</f>
        <v>#N/A</v>
      </c>
      <c r="ED1017" s="665" t="e">
        <f>INDEX(DT993:EA994,MATCH(DR1017,DR993:DR994,0),MATCH(ED1009,DT991:EA991,0))*INDEX(AJ999:AT1006,MATCH(ED1009,AI999:AI1006,0),MATCH(ED1010,AJ998:AT998,0))</f>
        <v>#N/A</v>
      </c>
      <c r="EE1017" s="665" t="e">
        <f>INDEX(DT993:EA994,MATCH(DR1017,DR993:DR994,0),MATCH(EE1009,DT991:EA991,0))*INDEX(AJ999:AT1006,MATCH(EE1009,AI999:AI1006,0),MATCH(EE1010,AJ998:AT998,0))</f>
        <v>#N/A</v>
      </c>
      <c r="EF1017" s="665" t="e">
        <f>INDEX(DT993:EA994,MATCH(DR1017,DR993:DR994,0),MATCH(EF1009,DT991:EA991,0))*INDEX(AJ999:AT1006,MATCH(EF1009,AI999:AI1006,0),MATCH(EF1010,AJ998:AT998,0))</f>
        <v>#N/A</v>
      </c>
      <c r="EG1017" s="665" t="e">
        <f>INDEX(DT993:EA994,MATCH(DR1017,DR993:DR994,0),MATCH(EG1009,DT991:EA991,0))*INDEX(AJ999:AT1006,MATCH(EG1009,AI999:AI1006,0),MATCH(EG1010,AJ998:AT998,0))</f>
        <v>#N/A</v>
      </c>
      <c r="EH1017" s="665" t="e">
        <f>INDEX(DT993:EA994,MATCH(DR1017,DR993:DR994,0),MATCH(EH1009,DT991:EA991,0))*INDEX(AJ999:AT1006,MATCH(EH1009,AI999:AI1006,0),MATCH(EH1010,AJ998:AT998,0))</f>
        <v>#N/A</v>
      </c>
      <c r="EI1017" s="665" t="e">
        <f>INDEX(DT993:EA994,MATCH(DR1017,DR993:DR994,0),MATCH(EI1009,DT991:EA991,0))*INDEX(AJ999:AT1006,MATCH(EI1009,AI999:AI1006,0),MATCH(EI1010,AJ998:AT998,0))</f>
        <v>#N/A</v>
      </c>
      <c r="EJ1017" s="665" t="e">
        <f>INDEX(DT993:EA994,MATCH(DR1017,DR993:DR994,0),MATCH(EJ1009,DT991:EA991,0))*INDEX(AJ999:AT1006,MATCH(EJ1009,AI999:AI1006,0),MATCH(EJ1010,AJ998:AT998,0))</f>
        <v>#N/A</v>
      </c>
      <c r="EK1017" s="665" t="e">
        <f>INDEX(DT993:EA994,MATCH(DR1017,DR993:DR994,0),MATCH(EK1009,DT991:EA991,0))*INDEX(AJ999:AT1006,MATCH(EK1009,AI999:AI1006,0),MATCH(EK1010,AJ998:AT998,0))</f>
        <v>#N/A</v>
      </c>
      <c r="EL1017" s="665" t="e">
        <f>INDEX(DT993:EA994,MATCH(DR1017,DR993:DR994,0),MATCH(EL1009,DT991:EA991,0))*INDEX(AJ999:AT1006,MATCH(EL1009,AI999:AI1006,0),MATCH(EL1010,AJ998:AT998,0))</f>
        <v>#N/A</v>
      </c>
      <c r="EM1017" s="665" t="e">
        <f>INDEX(DT993:EA994,MATCH(DR1017,DR993:DR994,0),MATCH(EM1009,DT991:EA991,0))*INDEX(AJ999:AT1006,MATCH(EM1009,AI999:AI1006,0),MATCH(EM1010,AJ998:AT998,0))</f>
        <v>#N/A</v>
      </c>
      <c r="EN1017" s="665" t="e">
        <f>INDEX(DT993:EA994,MATCH(DR1017,DR993:DR994,0),MATCH(EN1009,DT991:EA991,0))*INDEX(AJ999:AT1006,MATCH(EN1009,AI999:AI1006,0),MATCH(EN1010,AJ998:AT998,0))</f>
        <v>#N/A</v>
      </c>
      <c r="EO1017" s="665" t="e">
        <f>INDEX(DT993:EA994,MATCH(DR1017,DR993:DR994,0),MATCH(EO1009,DT991:EA991,0))*INDEX(AJ999:AT1006,MATCH(EO1009,AI999:AI1006,0),MATCH(EO1010,AJ998:AT998,0))</f>
        <v>#N/A</v>
      </c>
      <c r="EP1017" s="665" t="e">
        <f>INDEX(DT993:EA994,MATCH(DR1017,DR993:DR994,0),MATCH(EP1009,DT991:EA991,0))*INDEX(AJ999:AT1006,MATCH(EP1009,AI999:AI1006,0),MATCH(EP1010,AJ998:AT998,0))</f>
        <v>#N/A</v>
      </c>
      <c r="EQ1017" s="665" t="e">
        <f>INDEX(DT993:EA994,MATCH(DR1017,DR993:DR994,0),MATCH(EQ1009,DT991:EA991,0))*INDEX(AJ999:AT1006,MATCH(EQ1009,AI999:AI1006,0),MATCH(EQ1010,AJ998:AT998,0))</f>
        <v>#N/A</v>
      </c>
      <c r="ER1017" s="665" t="e">
        <f>INDEX(DT993:EA994,MATCH(DR1017,DR993:DR994,0),MATCH(ER1009,DT991:EA991,0))*INDEX(AJ999:AT1006,MATCH(ER1009,AI999:AI1006,0),MATCH(ER1010,AJ998:AT998,0))</f>
        <v>#N/A</v>
      </c>
      <c r="ES1017" s="665" t="e">
        <f>INDEX(DT993:EA994,MATCH(DR1017,DR993:DR994,0),MATCH(ES1009,DT991:EA991,0))*INDEX(AJ999:AT1006,MATCH(ES1009,AI999:AI1006,0),MATCH(ES1010,AJ998:AT998,0))</f>
        <v>#N/A</v>
      </c>
      <c r="ET1017" s="665" t="e">
        <f>INDEX(DT993:EA994,MATCH(DR1017,DR993:DR994,0),MATCH(ET1009,DT991:EA991,0))*INDEX(AJ999:AT1006,MATCH(ET1009,AI999:AI1006,0),MATCH(ET1010,AJ998:AT998,0))</f>
        <v>#N/A</v>
      </c>
      <c r="EU1017" s="665" t="e">
        <f>INDEX(DT993:EA994,MATCH(DR1017,DR993:DR994,0),MATCH(EU1009,DT991:EA991,0))*INDEX(AJ999:AT1006,MATCH(EU1009,AI999:AI1006,0),MATCH(EU1010,AJ998:AT998,0))</f>
        <v>#N/A</v>
      </c>
      <c r="EV1017" s="665" t="e">
        <f>INDEX(DT993:EA994,MATCH(DR1017,DR993:DR994,0),MATCH(EV1009,DT991:EA991,0))*INDEX(AJ999:AT1006,MATCH(EV1009,AI999:AI1006,0),MATCH(EV1010,AJ998:AT998,0))</f>
        <v>#N/A</v>
      </c>
      <c r="EW1017" s="665" t="e">
        <f>INDEX(DT993:EA994,MATCH(DR1017,DR993:DR994,0),MATCH(EW1009,DT991:EA991,0))*INDEX(AJ999:AT1006,MATCH(EW1009,AI999:AI1006,0),MATCH(EW1010,AJ998:AT998,0))</f>
        <v>#N/A</v>
      </c>
      <c r="EX1017" s="665" t="e">
        <f>INDEX(DT993:EA994,MATCH(DR1017,DR993:DR994,0),MATCH(EX1009,DT991:EA991,0))*INDEX(AJ999:AT1006,MATCH(EX1009,AI999:AI1006,0),MATCH(EX1010,AJ998:AT998,0))</f>
        <v>#N/A</v>
      </c>
      <c r="EY1017" s="665" t="e">
        <f>INDEX(DT993:EA994,MATCH(DR1017,DR993:DR994,0),MATCH(EY1009,DT991:EA991,0))*INDEX(AJ999:AT1006,MATCH(EY1009,AI999:AI1006,0),MATCH(EY1010,AJ998:AT998,0))</f>
        <v>#N/A</v>
      </c>
      <c r="EZ1017" s="665" t="e">
        <f>INDEX(DT993:EA994,MATCH(DR1017,DR993:DR994,0),MATCH(EZ1009,DT991:EA991,0))*INDEX(AJ999:AT1006,MATCH(EZ1009,AI999:AI1006,0),MATCH(EZ1010,AJ998:AT998,0))</f>
        <v>#N/A</v>
      </c>
      <c r="FA1017" s="665" t="e">
        <f>INDEX(DT993:EA994,MATCH(DR1017,DR993:DR994,0),MATCH(FA1009,DT991:EA991,0))*INDEX(AJ999:AT1006,MATCH(FA1009,AI999:AI1006,0),MATCH(FA1010,AJ998:AT998,0))</f>
        <v>#N/A</v>
      </c>
      <c r="FB1017" s="665" t="e">
        <f>INDEX(DT993:EA994,MATCH(DR1017,DR993:DR994,0),MATCH(FB1009,DT991:EA991,0))*INDEX(AJ999:AT1006,MATCH(FB1009,AI999:AI1006,0),MATCH(FB1010,AJ998:AT998,0))</f>
        <v>#N/A</v>
      </c>
      <c r="FC1017" s="665" t="e">
        <f>INDEX(DT993:EA994,MATCH(DR1017,DR993:DR994,0),MATCH(FC1009,DT991:EA991,0))*INDEX(AJ999:AT1006,MATCH(FC1009,AI999:AI1006,0),MATCH(FC1010,AJ998:AT998,0))</f>
        <v>#N/A</v>
      </c>
      <c r="FD1017" s="665" t="e">
        <f>INDEX(DT993:EA994,MATCH(DR1017,DR993:DR994,0),MATCH(FD1009,DT991:EA991,0))*INDEX(AJ999:AT1006,MATCH(FD1009,AI999:AI1006,0),MATCH(FD1010,AJ998:AT998,0))</f>
        <v>#N/A</v>
      </c>
      <c r="FE1017" s="665" t="e">
        <f>INDEX(DT993:EA994,MATCH(DR1017,DR993:DR994,0),MATCH(FE1009,DT991:EA991,0))*INDEX(AJ999:AT1006,MATCH(FE1009,AI999:AI1006,0),MATCH(FE1010,AJ998:AT998,0))</f>
        <v>#N/A</v>
      </c>
      <c r="FF1017" s="665" t="e">
        <f>INDEX(DT993:EA994,MATCH(DR1017,DR993:DR994,0),MATCH(FF1009,DT991:EA991,0))*INDEX(AJ999:AT1006,MATCH(FF1009,AI999:AI1006,0),MATCH(FF1010,AJ998:AT998,0))</f>
        <v>#N/A</v>
      </c>
      <c r="FG1017" s="665" t="e">
        <f>INDEX(DT993:EA994,MATCH(DR1017,DR993:DR994,0),MATCH(FG1009,DT991:EA991,0))*INDEX(AJ999:AT1006,MATCH(FG1009,AI999:AI1006,0),MATCH(FG1010,AJ998:AT998,0))</f>
        <v>#N/A</v>
      </c>
      <c r="FH1017" s="665" t="e">
        <f>INDEX(DT993:EA994,MATCH(DR1017,DR993:DR994,0),MATCH(FH1009,DT991:EA991,0))*INDEX(AJ999:AT1006,MATCH(FH1009,AI999:AI1006,0),MATCH(FH1010,AJ998:AT998,0))</f>
        <v>#N/A</v>
      </c>
      <c r="FI1017" s="665" t="e">
        <f>INDEX(DT993:EA994,MATCH(DR1017,DR993:DR994,0),MATCH(FI1009,DT991:EA991,0))*INDEX(AJ999:AT1006,MATCH(FI1009,AI999:AI1006,0),MATCH(FI1010,AJ998:AT998,0))</f>
        <v>#N/A</v>
      </c>
      <c r="FJ1017" s="665" t="e">
        <f>INDEX(DT993:EA994,MATCH(DR1017,DR993:DR994,0),MATCH(FJ1009,DT991:EA991,0))*INDEX(AJ999:AT1006,MATCH(FJ1009,AI999:AI1006,0),MATCH(FJ1010,AJ998:AT998,0))</f>
        <v>#N/A</v>
      </c>
      <c r="FK1017" s="665" t="e">
        <f>INDEX(DT993:EA994,MATCH(DR1017,DR993:DR994,0),MATCH(FK1009,DT991:EA991,0))*INDEX(AJ999:AT1006,MATCH(FK1009,AI999:AI1006,0),MATCH(FK1010,AJ998:AT998,0))</f>
        <v>#N/A</v>
      </c>
      <c r="FL1017" s="665" t="e">
        <f>INDEX(DT993:EA994,MATCH(DR1017,DR993:DR994,0),MATCH(FL1009,DT991:EA991,0))*INDEX(AJ999:AT1006,MATCH(FL1009,AI999:AI1006,0),MATCH(FL1010,AJ998:AT998,0))</f>
        <v>#N/A</v>
      </c>
      <c r="FM1017" s="665" t="e">
        <f>INDEX(DT993:EA994,MATCH(DR1017,DR993:DR994,0),MATCH(FM1009,DT991:EA991,0))*INDEX(AJ999:AT1006,MATCH(FM1009,AI999:AI1006,0),MATCH(FM1010,AJ998:AT998,0))</f>
        <v>#N/A</v>
      </c>
      <c r="FN1017" s="665" t="e">
        <f>INDEX(DT993:EA994,MATCH(DR1017,DR993:DR994,0),MATCH(FN1009,DT991:EA991,0))*INDEX(AJ999:AT1006,MATCH(FN1009,AI999:AI1006,0),MATCH(FN1010,AJ998:AT998,0))</f>
        <v>#N/A</v>
      </c>
      <c r="FO1017" s="665" t="e">
        <f>INDEX(DT993:EA994,MATCH(DR1017,DR993:DR994,0),MATCH(FO1009,DT991:EA991,0))*INDEX(AJ999:AT1006,MATCH(FO1009,AI999:AI1006,0),MATCH(FO1010,AJ998:AT998,0))</f>
        <v>#N/A</v>
      </c>
      <c r="FP1017" s="665" t="e">
        <f>INDEX(DT993:EA994,MATCH(DR1017,DR993:DR994,0),MATCH(FP1009,DT991:EA991,0))*INDEX(AJ999:AT1006,MATCH(FP1009,AI999:AI1006,0),MATCH(FP1010,AJ998:AT998,0))</f>
        <v>#N/A</v>
      </c>
      <c r="FQ1017" s="665" t="e">
        <f>INDEX(DT993:EA994,MATCH(DR1017,DR993:DR994,0),MATCH(FQ1009,DT991:EA991,0))*INDEX(AJ999:AT1006,MATCH(FQ1009,AI999:AI1006,0),MATCH(FQ1010,AJ998:AT998,0))</f>
        <v>#N/A</v>
      </c>
      <c r="FR1017" s="665" t="e">
        <f>INDEX(DT993:EA994,MATCH(DR1017,DR993:DR994,0),MATCH(FR1009,DT991:EA991,0))*INDEX(AJ999:AT1006,MATCH(FR1009,AI999:AI1006,0),MATCH(FR1010,AJ998:AT998,0))</f>
        <v>#N/A</v>
      </c>
      <c r="FS1017" s="665" t="e">
        <f>INDEX(DT993:EA994,MATCH(DR1017,DR993:DR994,0),MATCH(FS1009,DT991:EA991,0))*INDEX(AJ999:AT1006,MATCH(FS1009,AI999:AI1006,0),MATCH(FS1010,AJ998:AT998,0))</f>
        <v>#N/A</v>
      </c>
      <c r="FT1017" s="665" t="e">
        <f>INDEX(DT993:EA994,MATCH(DR1017,DR993:DR994,0),MATCH(FT1009,DT991:EA991,0))*INDEX(AJ999:AT1006,MATCH(FT1009,AI999:AI1006,0),MATCH(FT1010,AJ998:AT998,0))</f>
        <v>#N/A</v>
      </c>
      <c r="FU1017" s="665" t="e">
        <f>INDEX(DT993:EA994,MATCH(DR1017,DR993:DR994,0),MATCH(FU1009,DT991:EA991,0))*INDEX(AJ999:AT1006,MATCH(FU1009,AI999:AI1006,0),MATCH(FU1010,AJ998:AT998,0))</f>
        <v>#N/A</v>
      </c>
      <c r="FV1017" s="665" t="e">
        <f>INDEX(DT993:EA994,MATCH(DR1017,DR993:DR994,0),MATCH(FV1009,DT991:EA991,0))*INDEX(AJ999:AT1006,MATCH(FV1009,AI999:AI1006,0),MATCH(FV1010,AJ998:AT998,0))</f>
        <v>#N/A</v>
      </c>
      <c r="FW1017" s="665" t="e">
        <f>INDEX(DT993:EA994,MATCH(DR1017,DR993:DR994,0),MATCH(FW1009,DT991:EA991,0))*INDEX(AJ999:AT1006,MATCH(FW1009,AI999:AI1006,0),MATCH(FW1010,AJ998:AT998,0))</f>
        <v>#N/A</v>
      </c>
      <c r="FX1017" s="665" t="e">
        <f>INDEX(DT993:EA994,MATCH(DR1017,DR993:DR994,0),MATCH(FX1009,DT991:EA991,0))*INDEX(AJ999:AT1006,MATCH(FX1009,AI999:AI1006,0),MATCH(FX1010,AJ998:AT998,0))</f>
        <v>#N/A</v>
      </c>
      <c r="FY1017" s="665" t="e">
        <f>INDEX(DT993:EA994,MATCH(DR1017,DR993:DR994,0),MATCH(FY1009,DT991:EA991,0))*INDEX(AJ999:AT1006,MATCH(FY1009,AI999:AI1006,0),MATCH(FY1010,AJ998:AT998,0))</f>
        <v>#N/A</v>
      </c>
      <c r="FZ1017" s="665" t="e">
        <f>INDEX(DT993:EA994,MATCH(DR1017,DR993:DR994,0),MATCH(FZ1009,DT991:EA991,0))*INDEX(AJ999:AT1006,MATCH(FZ1009,AI999:AI1006,0),MATCH(FZ1010,AJ998:AT998,0))</f>
        <v>#N/A</v>
      </c>
      <c r="GA1017" s="665" t="e">
        <f>INDEX(DT993:EA994,MATCH(DR1017,DR993:DR994,0),MATCH(GA1009,DT991:EA991,0))*INDEX(AJ999:AT1006,MATCH(GA1009,AI999:AI1006,0),MATCH(GA1010,AJ998:AT998,0))</f>
        <v>#N/A</v>
      </c>
      <c r="GB1017" s="665" t="e">
        <f>INDEX(DT993:EA994,MATCH(DR1017,DR993:DR994,0),MATCH(GB1009,DT991:EA991,0))*INDEX(AJ999:AT1006,MATCH(GB1009,AI999:AI1006,0),MATCH(GB1010,AJ998:AT998,0))</f>
        <v>#N/A</v>
      </c>
      <c r="GC1017" s="665" t="e">
        <f>INDEX(DT993:EA994,MATCH(DR1017,DR993:DR994,0),MATCH(GC1009,DT991:EA991,0))*INDEX(AJ999:AT1006,MATCH(GC1009,AI999:AI1006,0),MATCH(GC1010,AJ998:AT998,0))</f>
        <v>#N/A</v>
      </c>
      <c r="GD1017" s="665" t="e">
        <f>INDEX(DT993:EA994,MATCH(DR1017,DR993:DR994,0),MATCH(GD1009,DT991:EA991,0))*INDEX(AJ999:AT1006,MATCH(GD1009,AI999:AI1006,0),MATCH(GD1010,AJ998:AT998,0))</f>
        <v>#N/A</v>
      </c>
      <c r="GE1017" s="665" t="e">
        <f>INDEX(DT993:EA994,MATCH(DR1017,DR993:DR994,0),MATCH(GE1009,DT991:EA991,0))*INDEX(AJ999:AT1006,MATCH(GE1009,AI999:AI1006,0),MATCH(GE1010,AJ998:AT998,0))</f>
        <v>#N/A</v>
      </c>
      <c r="GF1017" s="665" t="e">
        <f>INDEX(DT993:EA994,MATCH(DR1017,DR993:DR994,0),MATCH(GF1009,DT991:EA991,0))*INDEX(AJ999:AT1006,MATCH(GF1009,AI999:AI1006,0),MATCH(GF1010,AJ998:AT998,0))</f>
        <v>#N/A</v>
      </c>
      <c r="GG1017" s="665" t="e">
        <f>INDEX(DT993:EA994,MATCH(DR1017,DR993:DR994,0),MATCH(GG1009,DT991:EA991,0))*INDEX(AJ999:AT1006,MATCH(GG1009,AI999:AI1006,0),MATCH(GG1010,AJ998:AT998,0))</f>
        <v>#N/A</v>
      </c>
      <c r="GH1017" s="665" t="e">
        <f>INDEX(DT993:EA994,MATCH(DR1017,DR993:DR994,0),MATCH(GH1009,DT991:EA991,0))*INDEX(AJ999:AT1006,MATCH(GH1009,AI999:AI1006,0),MATCH(GH1010,AJ998:AT998,0))</f>
        <v>#N/A</v>
      </c>
      <c r="GI1017" s="665" t="e">
        <f>INDEX(DT993:EA994,MATCH(DR1017,DR993:DR994,0),MATCH(GI1009,DT991:EA991,0))*INDEX(AJ999:AT1006,MATCH(GI1009,AI999:AI1006,0),MATCH(GI1010,AJ998:AT998,0))</f>
        <v>#N/A</v>
      </c>
      <c r="GJ1017" s="665" t="e">
        <f>INDEX(DT993:EA994,MATCH(DR1017,DR993:DR994,0),MATCH(GJ1009,DT991:EA991,0))*INDEX(AJ999:AT1006,MATCH(GJ1009,AI999:AI1006,0),MATCH(GJ1010,AJ998:AT998,0))</f>
        <v>#N/A</v>
      </c>
      <c r="GK1017" s="665" t="e">
        <f>INDEX(DT993:EA994,MATCH(DR1017,DR993:DR994,0),MATCH(GK1009,DT991:EA991,0))*INDEX(AJ999:AT1006,MATCH(GK1009,AI999:AI1006,0),MATCH(GK1010,AJ998:AT998,0))</f>
        <v>#N/A</v>
      </c>
      <c r="GL1017" s="665" t="e">
        <f>SUM(DS1017:GK1017)=#REF!-SUM(HB1017:HK1017)</f>
        <v>#N/A</v>
      </c>
      <c r="GM1017" s="667"/>
      <c r="GN1017" s="749">
        <v>2029</v>
      </c>
      <c r="GO1017" s="664" t="e">
        <f>SUMIF(DS998:EN998,GO998,DS1017:EN1017)</f>
        <v>#N/A</v>
      </c>
      <c r="GP1017" s="668" t="e">
        <f>SUMIF(DS998:GK998,GP998,DS1017:GK1017)</f>
        <v>#N/A</v>
      </c>
      <c r="GQ1017" s="668" t="e">
        <f>SUMIF(DS998:GK998,GQ998,DS1017:GK1017)</f>
        <v>#N/A</v>
      </c>
      <c r="GR1017" s="668" t="e">
        <f>SUMIF(DS998:GK998,GR998,DS1017:GK1017)</f>
        <v>#N/A</v>
      </c>
      <c r="GS1017" s="668" t="e">
        <f>SUMIF(DS998:GK998,GS998,DS1017:GK1017)</f>
        <v>#N/A</v>
      </c>
      <c r="GT1017" s="668" t="e">
        <f>SUMIF(DS998:GK998,GT998,DS1017:GK1017)</f>
        <v>#N/A</v>
      </c>
      <c r="GU1017" s="668" t="e">
        <f>SUMIF(DS998:GK998,GU998,DS1017:GK1017)</f>
        <v>#N/A</v>
      </c>
      <c r="GV1017" s="668" t="e">
        <f>SUMIF(DS998:GK998,GV998,DS1017:GK1017)</f>
        <v>#N/A</v>
      </c>
      <c r="GW1017" s="668" t="e">
        <f>SUMIF(DS998:GK998,GW998,DS1017:GK1017)</f>
        <v>#N/A</v>
      </c>
      <c r="GX1017" s="668" t="e">
        <f>SUMIF(DS998:GK998,GX998,DS1017:GK1017)</f>
        <v>#N/A</v>
      </c>
      <c r="GY1017" s="668" t="e">
        <f>SUMIF(DS998:GK998,GY998,DS1017:GK1017)</f>
        <v>#N/A</v>
      </c>
      <c r="GZ1017" s="646" t="e">
        <f>#REF!=SUM(GO1017:GY1017)</f>
        <v>#REF!</v>
      </c>
      <c r="HB1017" s="668" t="e">
        <f>IF(GZ1017,0,(#REF!-SUM(GO1017:GY1017))*INDEX(AK999:AT1006,MATCH(GN1017,AI999:AI1006,0),MATCH(HB1010,AK998:AT998,0)))</f>
        <v>#REF!</v>
      </c>
      <c r="HC1017" s="668" t="e">
        <f>IF(GZ1017,0,(#REF!-SUM(GO1017:GY1017))*INDEX(AK999:AT1006,MATCH(GN1017,AI999:AI1006,0),MATCH(HC1010,AK998:AT998,0)))</f>
        <v>#REF!</v>
      </c>
      <c r="HD1017" s="668" t="e">
        <f>IF(GZ1017,0,(#REF!-SUM(GO1017:GY1017))*INDEX(AK999:AT1006,MATCH(GN1017,AI999:AI1006,0),MATCH(HD1010,AK998:AT998,0)))</f>
        <v>#REF!</v>
      </c>
      <c r="HE1017" s="668" t="e">
        <f>IF(GZ1017,0,(#REF!-SUM(GO1017:GY1017))*INDEX(AK999:AT1006,MATCH(GN1017,AI999:AI1006,0),MATCH(HE1010,AK998:AT998,0)))</f>
        <v>#REF!</v>
      </c>
      <c r="HF1017" s="668" t="e">
        <f>IF(GZ1017,0,(#REF!-SUM(GO1017:GY1017))*INDEX(AK999:AT1006,MATCH(GN1017,AI999:AI1006,0),MATCH(HF1010,AK998:AT998,0)))</f>
        <v>#REF!</v>
      </c>
      <c r="HG1017" s="668" t="e">
        <f>IF(GZ1017,0,(#REF!-SUM(GO1017:GY1017))*INDEX(AK999:AT1006,MATCH(GN1017,AI999:AI1006,0),MATCH(HG1010,AK998:AT998,0)))</f>
        <v>#REF!</v>
      </c>
      <c r="HH1017" s="668" t="e">
        <f>IF(GZ1017,0,(#REF!-SUM(GO1017:GY1017))*INDEX(AK999:AT1006,MATCH(GN1017,AI999:AI1006,0),MATCH(HH1010,AK998:AT998,0)))</f>
        <v>#REF!</v>
      </c>
      <c r="HI1017" s="668" t="e">
        <f>IF(GZ1017,0,(#REF!-SUM(GO1017:GY1017))*INDEX(AK999:AT1006,MATCH(GN1017,AI999:AI1006,0),MATCH(HI1010,AK998:AT998,0)))</f>
        <v>#REF!</v>
      </c>
      <c r="HJ1017" s="668" t="e">
        <f>IF(GZ1017,0,(#REF!-SUM(GO1017:GY1017))*INDEX(AK999:AT1006,MATCH(GN1017,AI999:AI1006,0),MATCH(HJ1010,AK998:AT998,0)))</f>
        <v>#REF!</v>
      </c>
      <c r="HK1017" s="668" t="e">
        <f>IF(GZ1017,0,(#REF!-SUM(GO1017:GY1017))*INDEX(AK999:AT1006,MATCH(GN1017,AI999:AI1006,0),MATCH(HK1010,AK998:AT998,0)))</f>
        <v>#REF!</v>
      </c>
      <c r="HL1017" s="668" t="e">
        <f>(SUM(HB1017:HK1017)+SUM(GO1017:GY1017))=#REF!</f>
        <v>#REF!</v>
      </c>
    </row>
    <row r="1018" spans="1:234" hidden="1" x14ac:dyDescent="0.25">
      <c r="A1018" s="643" t="s">
        <v>208</v>
      </c>
      <c r="DR1018" s="749">
        <v>2030</v>
      </c>
      <c r="DS1018" s="665" t="e">
        <f>INDEX(DT993:EA994,MATCH(DR1018,DR993:DR994,0),MATCH(DS1009,DT991:EA991,0))*INDEX(AJ999:AT1006,MATCH(DS1009,AI999:AI1006,0),MATCH(DS1010,AJ998:AT998,0))</f>
        <v>#N/A</v>
      </c>
      <c r="DT1018" s="665" t="e">
        <f>INDEX(DT993:EA994,MATCH(DR1018,DR993:DR994,0),MATCH(DT1009,DT991:EA991,0))*INDEX(AJ999:AT1006,MATCH(DT1009,AI999:AI1006,0),MATCH(DT1010,AJ998:AT998,0))</f>
        <v>#N/A</v>
      </c>
      <c r="DU1018" s="665" t="e">
        <f>INDEX(DT993:EA994,MATCH(DR1018,DR993:DR994,0),MATCH(DU1009,DT991:EA991,0))*INDEX(AJ999:AT1006,MATCH(DU1009,AI999:AI1006,0),MATCH(DU1010,AJ998:AT998,0))</f>
        <v>#N/A</v>
      </c>
      <c r="DV1018" s="665" t="e">
        <f>INDEX(DT993:EA994,MATCH(DR1018,DR993:DR994,0),MATCH(DV1009,DT991:EA991,0))*INDEX(AJ999:AT1006,MATCH(DV1009,AI999:AI1006,0),MATCH(DV1010,AJ998:AT998,0))</f>
        <v>#N/A</v>
      </c>
      <c r="DW1018" s="665" t="e">
        <f>INDEX(DT993:EA994,MATCH(DR1018,DR993:DR994,0),MATCH(DW1009,DT991:EA991,0))*INDEX(AJ999:AT1006,MATCH(DW1009,AI999:AI1006,0),MATCH(DW1010,AJ998:AT998,0))</f>
        <v>#N/A</v>
      </c>
      <c r="DX1018" s="665" t="e">
        <f>INDEX(DT993:EA994,MATCH(DR1018,DR993:DR994,0),MATCH(DX1009,DT991:EA991,0))*INDEX(AJ999:AT1006,MATCH(DX1009,AI999:AI1006,0),MATCH(DX1010,AJ998:AT998,0))</f>
        <v>#N/A</v>
      </c>
      <c r="DY1018" s="665" t="e">
        <f>INDEX(DT993:EA994,MATCH(DR1018,DR993:DR994,0),MATCH(DY1009,DT991:EA991,0))*INDEX(AJ999:AT1006,MATCH(DY1009,AI999:AI1006,0),MATCH(DY1010,AJ998:AT998,0))</f>
        <v>#N/A</v>
      </c>
      <c r="DZ1018" s="665" t="e">
        <f>INDEX(DT993:EA994,MATCH(DR1018,DR993:DR994,0),MATCH(DZ1009,DT991:EA991,0))*INDEX(AJ999:AT1006,MATCH(DZ1009,AI999:AI1006,0),MATCH(DZ1010,AJ998:AT998,0))</f>
        <v>#N/A</v>
      </c>
      <c r="EA1018" s="665" t="e">
        <f>INDEX(DT993:EA994,MATCH(DR1018,DR993:DR994,0),MATCH(EA1009,DT991:EA991,0))*INDEX(AJ999:AT1006,MATCH(EA1009,AI999:AI1006,0),MATCH(EA1010,AJ998:AT998,0))</f>
        <v>#N/A</v>
      </c>
      <c r="EB1018" s="665" t="e">
        <f>INDEX(DT993:EA994,MATCH(DR1018,DR993:DR994,0),MATCH(EB1009,DT991:EA991,0))*INDEX(AJ999:AT1006,MATCH(EB1009,AI999:AI1006,0),MATCH(EB1010,AJ998:AT998,0))</f>
        <v>#N/A</v>
      </c>
      <c r="EC1018" s="665" t="e">
        <f>INDEX(DT993:EA994,MATCH(DR1018,DR993:DR994,0),MATCH(EC1009,DT991:EA991,0))*INDEX(AJ999:AT1006,MATCH(EC1009,AI999:AI1006,0),MATCH(EC1010,AJ998:AT998,0))</f>
        <v>#N/A</v>
      </c>
      <c r="ED1018" s="665" t="e">
        <f>INDEX(DT993:EA994,MATCH(DR1018,DR993:DR994,0),MATCH(ED1009,DT991:EA991,0))*INDEX(AJ999:AT1006,MATCH(ED1009,AI999:AI1006,0),MATCH(ED1010,AJ998:AT998,0))</f>
        <v>#N/A</v>
      </c>
      <c r="EE1018" s="665" t="e">
        <f>INDEX(DT993:EA994,MATCH(DR1018,DR993:DR994,0),MATCH(EE1009,DT991:EA991,0))*INDEX(AJ999:AT1006,MATCH(EE1009,AI999:AI1006,0),MATCH(EE1010,AJ998:AT998,0))</f>
        <v>#N/A</v>
      </c>
      <c r="EF1018" s="665" t="e">
        <f>INDEX(DT993:EA994,MATCH(DR1018,DR993:DR994,0),MATCH(EF1009,DT991:EA991,0))*INDEX(AJ999:AT1006,MATCH(EF1009,AI999:AI1006,0),MATCH(EF1010,AJ998:AT998,0))</f>
        <v>#N/A</v>
      </c>
      <c r="EG1018" s="665" t="e">
        <f>INDEX(DT993:EA994,MATCH(DR1018,DR993:DR994,0),MATCH(EG1009,DT991:EA991,0))*INDEX(AJ999:AT1006,MATCH(EG1009,AI999:AI1006,0),MATCH(EG1010,AJ998:AT998,0))</f>
        <v>#N/A</v>
      </c>
      <c r="EH1018" s="665" t="e">
        <f>INDEX(DT993:EA994,MATCH(DR1018,DR993:DR994,0),MATCH(EH1009,DT991:EA991,0))*INDEX(AJ999:AT1006,MATCH(EH1009,AI999:AI1006,0),MATCH(EH1010,AJ998:AT998,0))</f>
        <v>#N/A</v>
      </c>
      <c r="EI1018" s="665" t="e">
        <f>INDEX(DT993:EA994,MATCH(DR1018,DR993:DR994,0),MATCH(EI1009,DT991:EA991,0))*INDEX(AJ999:AT1006,MATCH(EI1009,AI999:AI1006,0),MATCH(EI1010,AJ998:AT998,0))</f>
        <v>#N/A</v>
      </c>
      <c r="EJ1018" s="665" t="e">
        <f>INDEX(DT993:EA994,MATCH(DR1018,DR993:DR994,0),MATCH(EJ1009,DT991:EA991,0))*INDEX(AJ999:AT1006,MATCH(EJ1009,AI999:AI1006,0),MATCH(EJ1010,AJ998:AT998,0))</f>
        <v>#N/A</v>
      </c>
      <c r="EK1018" s="665" t="e">
        <f>INDEX(DT993:EA994,MATCH(DR1018,DR993:DR994,0),MATCH(EK1009,DT991:EA991,0))*INDEX(AJ999:AT1006,MATCH(EK1009,AI999:AI1006,0),MATCH(EK1010,AJ998:AT998,0))</f>
        <v>#N/A</v>
      </c>
      <c r="EL1018" s="665" t="e">
        <f>INDEX(DT993:EA994,MATCH(DR1018,DR993:DR994,0),MATCH(EL1009,DT991:EA991,0))*INDEX(AJ999:AT1006,MATCH(EL1009,AI999:AI1006,0),MATCH(EL1010,AJ998:AT998,0))</f>
        <v>#N/A</v>
      </c>
      <c r="EM1018" s="665" t="e">
        <f>INDEX(DT993:EA994,MATCH(DR1018,DR993:DR994,0),MATCH(EM1009,DT991:EA991,0))*INDEX(AJ999:AT1006,MATCH(EM1009,AI999:AI1006,0),MATCH(EM1010,AJ998:AT998,0))</f>
        <v>#N/A</v>
      </c>
      <c r="EN1018" s="665" t="e">
        <f>INDEX(DT993:EA994,MATCH(DR1018,DR993:DR994,0),MATCH(EN1009,DT991:EA991,0))*INDEX(AJ999:AT1006,MATCH(EN1009,AI999:AI1006,0),MATCH(EN1010,AJ998:AT998,0))</f>
        <v>#N/A</v>
      </c>
      <c r="EO1018" s="665" t="e">
        <f>INDEX(DT993:EA994,MATCH(DR1018,DR993:DR994,0),MATCH(EO1009,DT991:EA991,0))*INDEX(AJ999:AT1006,MATCH(EO1009,AI999:AI1006,0),MATCH(EO1010,AJ998:AT998,0))</f>
        <v>#N/A</v>
      </c>
      <c r="EP1018" s="665" t="e">
        <f>INDEX(DT993:EA994,MATCH(DR1018,DR993:DR994,0),MATCH(EP1009,DT991:EA991,0))*INDEX(AJ999:AT1006,MATCH(EP1009,AI999:AI1006,0),MATCH(EP1010,AJ998:AT998,0))</f>
        <v>#N/A</v>
      </c>
      <c r="EQ1018" s="665" t="e">
        <f>INDEX(DT993:EA994,MATCH(DR1018,DR993:DR994,0),MATCH(EQ1009,DT991:EA991,0))*INDEX(AJ999:AT1006,MATCH(EQ1009,AI999:AI1006,0),MATCH(EQ1010,AJ998:AT998,0))</f>
        <v>#N/A</v>
      </c>
      <c r="ER1018" s="665" t="e">
        <f>INDEX(DT993:EA994,MATCH(DR1018,DR993:DR994,0),MATCH(ER1009,DT991:EA991,0))*INDEX(AJ999:AT1006,MATCH(ER1009,AI999:AI1006,0),MATCH(ER1010,AJ998:AT998,0))</f>
        <v>#N/A</v>
      </c>
      <c r="ES1018" s="665" t="e">
        <f>INDEX(DT993:EA994,MATCH(DR1018,DR993:DR994,0),MATCH(ES1009,DT991:EA991,0))*INDEX(AJ999:AT1006,MATCH(ES1009,AI999:AI1006,0),MATCH(ES1010,AJ998:AT998,0))</f>
        <v>#N/A</v>
      </c>
      <c r="ET1018" s="665" t="e">
        <f>INDEX(DT993:EA994,MATCH(DR1018,DR993:DR994,0),MATCH(ET1009,DT991:EA991,0))*INDEX(AJ999:AT1006,MATCH(ET1009,AI999:AI1006,0),MATCH(ET1010,AJ998:AT998,0))</f>
        <v>#N/A</v>
      </c>
      <c r="EU1018" s="665" t="e">
        <f>INDEX(DT993:EA994,MATCH(DR1018,DR993:DR994,0),MATCH(EU1009,DT991:EA991,0))*INDEX(AJ999:AT1006,MATCH(EU1009,AI999:AI1006,0),MATCH(EU1010,AJ998:AT998,0))</f>
        <v>#N/A</v>
      </c>
      <c r="EV1018" s="665" t="e">
        <f>INDEX(DT993:EA994,MATCH(DR1018,DR993:DR994,0),MATCH(EV1009,DT991:EA991,0))*INDEX(AJ999:AT1006,MATCH(EV1009,AI999:AI1006,0),MATCH(EV1010,AJ998:AT998,0))</f>
        <v>#N/A</v>
      </c>
      <c r="EW1018" s="665" t="e">
        <f>INDEX(DT993:EA994,MATCH(DR1018,DR993:DR994,0),MATCH(EW1009,DT991:EA991,0))*INDEX(AJ999:AT1006,MATCH(EW1009,AI999:AI1006,0),MATCH(EW1010,AJ998:AT998,0))</f>
        <v>#N/A</v>
      </c>
      <c r="EX1018" s="665" t="e">
        <f>INDEX(DT993:EA994,MATCH(DR1018,DR993:DR994,0),MATCH(EX1009,DT991:EA991,0))*INDEX(AJ999:AT1006,MATCH(EX1009,AI999:AI1006,0),MATCH(EX1010,AJ998:AT998,0))</f>
        <v>#N/A</v>
      </c>
      <c r="EY1018" s="665" t="e">
        <f>INDEX(DT993:EA994,MATCH(DR1018,DR993:DR994,0),MATCH(EY1009,DT991:EA991,0))*INDEX(AJ999:AT1006,MATCH(EY1009,AI999:AI1006,0),MATCH(EY1010,AJ998:AT998,0))</f>
        <v>#N/A</v>
      </c>
      <c r="EZ1018" s="665" t="e">
        <f>INDEX(DT993:EA994,MATCH(DR1018,DR993:DR994,0),MATCH(EZ1009,DT991:EA991,0))*INDEX(AJ999:AT1006,MATCH(EZ1009,AI999:AI1006,0),MATCH(EZ1010,AJ998:AT998,0))</f>
        <v>#N/A</v>
      </c>
      <c r="FA1018" s="665" t="e">
        <f>INDEX(DT993:EA994,MATCH(DR1018,DR993:DR994,0),MATCH(FA1009,DT991:EA991,0))*INDEX(AJ999:AT1006,MATCH(FA1009,AI999:AI1006,0),MATCH(FA1010,AJ998:AT998,0))</f>
        <v>#N/A</v>
      </c>
      <c r="FB1018" s="665" t="e">
        <f>INDEX(DT993:EA994,MATCH(DR1018,DR993:DR994,0),MATCH(FB1009,DT991:EA991,0))*INDEX(AJ999:AT1006,MATCH(FB1009,AI999:AI1006,0),MATCH(FB1010,AJ998:AT998,0))</f>
        <v>#N/A</v>
      </c>
      <c r="FC1018" s="665" t="e">
        <f>INDEX(DT993:EA994,MATCH(DR1018,DR993:DR994,0),MATCH(FC1009,DT991:EA991,0))*INDEX(AJ999:AT1006,MATCH(FC1009,AI999:AI1006,0),MATCH(FC1010,AJ998:AT998,0))</f>
        <v>#N/A</v>
      </c>
      <c r="FD1018" s="665" t="e">
        <f>INDEX(DT993:EA994,MATCH(DR1018,DR993:DR994,0),MATCH(FD1009,DT991:EA991,0))*INDEX(AJ999:AT1006,MATCH(FD1009,AI999:AI1006,0),MATCH(FD1010,AJ998:AT998,0))</f>
        <v>#N/A</v>
      </c>
      <c r="FE1018" s="665" t="e">
        <f>INDEX(DT993:EA994,MATCH(DR1018,DR993:DR994,0),MATCH(FE1009,DT991:EA991,0))*INDEX(AJ999:AT1006,MATCH(FE1009,AI999:AI1006,0),MATCH(FE1010,AJ998:AT998,0))</f>
        <v>#N/A</v>
      </c>
      <c r="FF1018" s="665" t="e">
        <f>INDEX(DT993:EA994,MATCH(DR1018,DR993:DR994,0),MATCH(FF1009,DT991:EA991,0))*INDEX(AJ999:AT1006,MATCH(FF1009,AI999:AI1006,0),MATCH(FF1010,AJ998:AT998,0))</f>
        <v>#N/A</v>
      </c>
      <c r="FG1018" s="665" t="e">
        <f>INDEX(DT993:EA994,MATCH(DR1018,DR993:DR994,0),MATCH(FG1009,DT991:EA991,0))*INDEX(AJ999:AT1006,MATCH(FG1009,AI999:AI1006,0),MATCH(FG1010,AJ998:AT998,0))</f>
        <v>#N/A</v>
      </c>
      <c r="FH1018" s="665" t="e">
        <f>INDEX(DT993:EA994,MATCH(DR1018,DR993:DR994,0),MATCH(FH1009,DT991:EA991,0))*INDEX(AJ999:AT1006,MATCH(FH1009,AI999:AI1006,0),MATCH(FH1010,AJ998:AT998,0))</f>
        <v>#N/A</v>
      </c>
      <c r="FI1018" s="665" t="e">
        <f>INDEX(DT993:EA994,MATCH(DR1018,DR993:DR994,0),MATCH(FI1009,DT991:EA991,0))*INDEX(AJ999:AT1006,MATCH(FI1009,AI999:AI1006,0),MATCH(FI1010,AJ998:AT998,0))</f>
        <v>#N/A</v>
      </c>
      <c r="FJ1018" s="665" t="e">
        <f>INDEX(DT993:EA994,MATCH(DR1018,DR993:DR994,0),MATCH(FJ1009,DT991:EA991,0))*INDEX(AJ999:AT1006,MATCH(FJ1009,AI999:AI1006,0),MATCH(FJ1010,AJ998:AT998,0))</f>
        <v>#N/A</v>
      </c>
      <c r="FK1018" s="665" t="e">
        <f>INDEX(DT993:EA994,MATCH(DR1018,DR993:DR994,0),MATCH(FK1009,DT991:EA991,0))*INDEX(AJ999:AT1006,MATCH(FK1009,AI999:AI1006,0),MATCH(FK1010,AJ998:AT998,0))</f>
        <v>#N/A</v>
      </c>
      <c r="FL1018" s="665" t="e">
        <f>INDEX(DT993:EA994,MATCH(DR1018,DR993:DR994,0),MATCH(FL1009,DT991:EA991,0))*INDEX(AJ999:AT1006,MATCH(FL1009,AI999:AI1006,0),MATCH(FL1010,AJ998:AT998,0))</f>
        <v>#N/A</v>
      </c>
      <c r="FM1018" s="665" t="e">
        <f>INDEX(DT993:EA994,MATCH(DR1018,DR993:DR994,0),MATCH(FM1009,DT991:EA991,0))*INDEX(AJ999:AT1006,MATCH(FM1009,AI999:AI1006,0),MATCH(FM1010,AJ998:AT998,0))</f>
        <v>#N/A</v>
      </c>
      <c r="FN1018" s="665" t="e">
        <f>INDEX(DT993:EA994,MATCH(DR1018,DR993:DR994,0),MATCH(FN1009,DT991:EA991,0))*INDEX(AJ999:AT1006,MATCH(FN1009,AI999:AI1006,0),MATCH(FN1010,AJ998:AT998,0))</f>
        <v>#N/A</v>
      </c>
      <c r="FO1018" s="665" t="e">
        <f>INDEX(DT993:EA994,MATCH(DR1018,DR993:DR994,0),MATCH(FO1009,DT991:EA991,0))*INDEX(AJ999:AT1006,MATCH(FO1009,AI999:AI1006,0),MATCH(FO1010,AJ998:AT998,0))</f>
        <v>#N/A</v>
      </c>
      <c r="FP1018" s="665" t="e">
        <f>INDEX(DT993:EA994,MATCH(DR1018,DR993:DR994,0),MATCH(FP1009,DT991:EA991,0))*INDEX(AJ999:AT1006,MATCH(FP1009,AI999:AI1006,0),MATCH(FP1010,AJ998:AT998,0))</f>
        <v>#N/A</v>
      </c>
      <c r="FQ1018" s="665" t="e">
        <f>INDEX(DT993:EA994,MATCH(DR1018,DR993:DR994,0),MATCH(FQ1009,DT991:EA991,0))*INDEX(AJ999:AT1006,MATCH(FQ1009,AI999:AI1006,0),MATCH(FQ1010,AJ998:AT998,0))</f>
        <v>#N/A</v>
      </c>
      <c r="FR1018" s="665" t="e">
        <f>INDEX(DT993:EA994,MATCH(DR1018,DR993:DR994,0),MATCH(FR1009,DT991:EA991,0))*INDEX(AJ999:AT1006,MATCH(FR1009,AI999:AI1006,0),MATCH(FR1010,AJ998:AT998,0))</f>
        <v>#N/A</v>
      </c>
      <c r="FS1018" s="665" t="e">
        <f>INDEX(DT993:EA994,MATCH(DR1018,DR993:DR994,0),MATCH(FS1009,DT991:EA991,0))*INDEX(AJ999:AT1006,MATCH(FS1009,AI999:AI1006,0),MATCH(FS1010,AJ998:AT998,0))</f>
        <v>#N/A</v>
      </c>
      <c r="FT1018" s="665" t="e">
        <f>INDEX(DT993:EA994,MATCH(DR1018,DR993:DR994,0),MATCH(FT1009,DT991:EA991,0))*INDEX(AJ999:AT1006,MATCH(FT1009,AI999:AI1006,0),MATCH(FT1010,AJ998:AT998,0))</f>
        <v>#N/A</v>
      </c>
      <c r="FU1018" s="665" t="e">
        <f>INDEX(DT993:EA994,MATCH(DR1018,DR993:DR994,0),MATCH(FU1009,DT991:EA991,0))*INDEX(AJ999:AT1006,MATCH(FU1009,AI999:AI1006,0),MATCH(FU1010,AJ998:AT998,0))</f>
        <v>#N/A</v>
      </c>
      <c r="FV1018" s="665" t="e">
        <f>INDEX(DT993:EA994,MATCH(DR1018,DR993:DR994,0),MATCH(FV1009,DT991:EA991,0))*INDEX(AJ999:AT1006,MATCH(FV1009,AI999:AI1006,0),MATCH(FV1010,AJ998:AT998,0))</f>
        <v>#N/A</v>
      </c>
      <c r="FW1018" s="665" t="e">
        <f>INDEX(DT993:EA994,MATCH(DR1018,DR993:DR994,0),MATCH(FW1009,DT991:EA991,0))*INDEX(AJ999:AT1006,MATCH(FW1009,AI999:AI1006,0),MATCH(FW1010,AJ998:AT998,0))</f>
        <v>#N/A</v>
      </c>
      <c r="FX1018" s="665" t="e">
        <f>INDEX(DT993:EA994,MATCH(DR1018,DR993:DR994,0),MATCH(FX1009,DT991:EA991,0))*INDEX(AJ999:AT1006,MATCH(FX1009,AI999:AI1006,0),MATCH(FX1010,AJ998:AT998,0))</f>
        <v>#N/A</v>
      </c>
      <c r="FY1018" s="665" t="e">
        <f>INDEX(DT993:EA994,MATCH(DR1018,DR993:DR994,0),MATCH(FY1009,DT991:EA991,0))*INDEX(AJ999:AT1006,MATCH(FY1009,AI999:AI1006,0),MATCH(FY1010,AJ998:AT998,0))</f>
        <v>#N/A</v>
      </c>
      <c r="FZ1018" s="665" t="e">
        <f>INDEX(DT993:EA994,MATCH(DR1018,DR993:DR994,0),MATCH(FZ1009,DT991:EA991,0))*INDEX(AJ999:AT1006,MATCH(FZ1009,AI999:AI1006,0),MATCH(FZ1010,AJ998:AT998,0))</f>
        <v>#N/A</v>
      </c>
      <c r="GA1018" s="665" t="e">
        <f>INDEX(DT993:EA994,MATCH(DR1018,DR993:DR994,0),MATCH(GA1009,DT991:EA991,0))*INDEX(AJ999:AT1006,MATCH(GA1009,AI999:AI1006,0),MATCH(GA1010,AJ998:AT998,0))</f>
        <v>#N/A</v>
      </c>
      <c r="GB1018" s="665" t="e">
        <f>INDEX(DT993:EA994,MATCH(DR1018,DR993:DR994,0),MATCH(GB1009,DT991:EA991,0))*INDEX(AJ999:AT1006,MATCH(GB1009,AI999:AI1006,0),MATCH(GB1010,AJ998:AT998,0))</f>
        <v>#N/A</v>
      </c>
      <c r="GC1018" s="665" t="e">
        <f>INDEX(DT993:EA994,MATCH(DR1018,DR993:DR994,0),MATCH(GC1009,DT991:EA991,0))*INDEX(AJ999:AT1006,MATCH(GC1009,AI999:AI1006,0),MATCH(GC1010,AJ998:AT998,0))</f>
        <v>#N/A</v>
      </c>
      <c r="GD1018" s="665" t="e">
        <f>INDEX(DT993:EA994,MATCH(DR1018,DR993:DR994,0),MATCH(GD1009,DT991:EA991,0))*INDEX(AJ999:AT1006,MATCH(GD1009,AI999:AI1006,0),MATCH(GD1010,AJ998:AT998,0))</f>
        <v>#N/A</v>
      </c>
      <c r="GE1018" s="665" t="e">
        <f>INDEX(DT993:EA994,MATCH(DR1018,DR993:DR994,0),MATCH(GE1009,DT991:EA991,0))*INDEX(AJ999:AT1006,MATCH(GE1009,AI999:AI1006,0),MATCH(GE1010,AJ998:AT998,0))</f>
        <v>#N/A</v>
      </c>
      <c r="GF1018" s="665" t="e">
        <f>INDEX(DT993:EA994,MATCH(DR1018,DR993:DR994,0),MATCH(GF1009,DT991:EA991,0))*INDEX(AJ999:AT1006,MATCH(GF1009,AI999:AI1006,0),MATCH(GF1010,AJ998:AT998,0))</f>
        <v>#N/A</v>
      </c>
      <c r="GG1018" s="665" t="e">
        <f>INDEX(DT993:EA994,MATCH(DR1018,DR993:DR994,0),MATCH(GG1009,DT991:EA991,0))*INDEX(AJ999:AT1006,MATCH(GG1009,AI999:AI1006,0),MATCH(GG1010,AJ998:AT998,0))</f>
        <v>#N/A</v>
      </c>
      <c r="GH1018" s="665" t="e">
        <f>INDEX(DT993:EA994,MATCH(DR1018,DR993:DR994,0),MATCH(GH1009,DT991:EA991,0))*INDEX(AJ999:AT1006,MATCH(GH1009,AI999:AI1006,0),MATCH(GH1010,AJ998:AT998,0))</f>
        <v>#N/A</v>
      </c>
      <c r="GI1018" s="665" t="e">
        <f>INDEX(DT993:EA994,MATCH(DR1018,DR993:DR994,0),MATCH(GI1009,DT991:EA991,0))*INDEX(AJ999:AT1006,MATCH(GI1009,AI999:AI1006,0),MATCH(GI1010,AJ998:AT998,0))</f>
        <v>#N/A</v>
      </c>
      <c r="GJ1018" s="665" t="e">
        <f>INDEX(DT993:EA994,MATCH(DR1018,DR993:DR994,0),MATCH(GJ1009,DT991:EA991,0))*INDEX(AJ999:AT1006,MATCH(GJ1009,AI999:AI1006,0),MATCH(GJ1010,AJ998:AT998,0))</f>
        <v>#N/A</v>
      </c>
      <c r="GK1018" s="665" t="e">
        <f>INDEX(DT993:EA994,MATCH(DR1018,DR993:DR994,0),MATCH(GK1009,DT991:EA991,0))*INDEX(AJ999:AT1006,MATCH(GK1009,AI999:AI1006,0),MATCH(GK1010,AJ998:AT998,0))</f>
        <v>#N/A</v>
      </c>
      <c r="GL1018" s="665" t="e">
        <f>SUM(DS1018:GK1018)=#REF!-SUM(HB1018:HK1018)</f>
        <v>#N/A</v>
      </c>
      <c r="GN1018" s="749">
        <v>2030</v>
      </c>
      <c r="GO1018" s="664" t="e">
        <f>SUMIF(DS998:EN998,GO998,DS1018:EN1018)</f>
        <v>#N/A</v>
      </c>
      <c r="GP1018" s="668" t="e">
        <f>SUMIF(DS998:GK998,GP998,DS1018:GK1018)</f>
        <v>#N/A</v>
      </c>
      <c r="GQ1018" s="668" t="e">
        <f>SUMIF(DS998:GK998,GQ998,DS1018:GK1018)</f>
        <v>#N/A</v>
      </c>
      <c r="GR1018" s="668" t="e">
        <f>SUMIF(DS998:GK998,GR998,DS1018:GK1018)</f>
        <v>#N/A</v>
      </c>
      <c r="GS1018" s="668" t="e">
        <f>SUMIF(DS998:GK998,GS998,DS1018:GK1018)</f>
        <v>#N/A</v>
      </c>
      <c r="GT1018" s="668" t="e">
        <f>SUMIF(DS998:GK998,GT998,DS1018:GK1018)</f>
        <v>#N/A</v>
      </c>
      <c r="GU1018" s="668" t="e">
        <f>SUMIF(DS998:GK998,GU998,DS1018:GK1018)</f>
        <v>#N/A</v>
      </c>
      <c r="GV1018" s="668" t="e">
        <f>SUMIF(DS998:GK998,GV998,DS1018:GK1018)</f>
        <v>#N/A</v>
      </c>
      <c r="GW1018" s="668" t="e">
        <f>SUMIF(DS998:GK998,GW998,DS1018:GK1018)</f>
        <v>#N/A</v>
      </c>
      <c r="GX1018" s="668" t="e">
        <f>SUMIF(DS998:GK998,GX998,DS1018:GK1018)</f>
        <v>#N/A</v>
      </c>
      <c r="GY1018" s="668" t="e">
        <f>SUMIF(DS998:GK998,GY998,DS1018:GK1018)</f>
        <v>#N/A</v>
      </c>
      <c r="GZ1018" s="646" t="e">
        <f>#REF!=SUM(GO1018:GY1018)</f>
        <v>#REF!</v>
      </c>
      <c r="HB1018" s="668" t="e">
        <f>IF(GZ1018,0,(#REF!-SUM(GO1018:GY1018))*INDEX(AK999:AT1006,MATCH(GN1018,AI999:AI1006,0),MATCH(HB1010,AK998:AT998,0)))</f>
        <v>#REF!</v>
      </c>
      <c r="HC1018" s="668" t="e">
        <f>IF(GZ1018,0,(#REF!-SUM(GO1018:GY1018))*INDEX(AK999:AT1006,MATCH(GN1018,AI999:AI1006,0),MATCH(HC1010,AK998:AT998,0)))</f>
        <v>#REF!</v>
      </c>
      <c r="HD1018" s="668" t="e">
        <f>IF(GZ1018,0,(#REF!-SUM(GO1018:GY1018))*INDEX(AK999:AT1006,MATCH(GN1018,AI999:AI1006,0),MATCH(HD1010,AK998:AT998,0)))</f>
        <v>#REF!</v>
      </c>
      <c r="HE1018" s="668" t="e">
        <f>IF(GZ1018,0,(#REF!-SUM(GO1018:GY1018))*INDEX(AK999:AT1006,MATCH(GN1018,AI999:AI1006,0),MATCH(HE1010,AK998:AT998,0)))</f>
        <v>#REF!</v>
      </c>
      <c r="HF1018" s="668" t="e">
        <f>IF(GZ1018,0,(#REF!-SUM(GO1018:GY1018))*INDEX(AK999:AT1006,MATCH(GN1018,AI999:AI1006,0),MATCH(HF1010,AK998:AT998,0)))</f>
        <v>#REF!</v>
      </c>
      <c r="HG1018" s="668" t="e">
        <f>IF(GZ1018,0,(#REF!-SUM(GO1018:GY1018))*INDEX(AK999:AT1006,MATCH(GN1018,AI999:AI1006,0),MATCH(HG1010,AK998:AT998,0)))</f>
        <v>#REF!</v>
      </c>
      <c r="HH1018" s="668" t="e">
        <f>IF(GZ1018,0,(#REF!-SUM(GO1018:GY1018))*INDEX(AK999:AT1006,MATCH(GN1018,AI999:AI1006,0),MATCH(HH1010,AK998:AT998,0)))</f>
        <v>#REF!</v>
      </c>
      <c r="HI1018" s="668" t="e">
        <f>IF(GZ1018,0,(#REF!-SUM(GO1018:GY1018))*INDEX(AK999:AT1006,MATCH(GN1018,AI999:AI1006,0),MATCH(HI1010,AK998:AT998,0)))</f>
        <v>#REF!</v>
      </c>
      <c r="HJ1018" s="668" t="e">
        <f>IF(GZ1018,0,(#REF!-SUM(GO1018:GY1018))*INDEX(AK999:AT1006,MATCH(GN1018,AI999:AI1006,0),MATCH(HJ1010,AK998:AT998,0)))</f>
        <v>#REF!</v>
      </c>
      <c r="HK1018" s="668" t="e">
        <f>IF(GZ1018,0,(#REF!-SUM(GO1018:GY1018))*INDEX(AK999:AT1006,MATCH(GN1018,AI999:AI1006,0),MATCH(HK1010,AK998:AT998,0)))</f>
        <v>#REF!</v>
      </c>
      <c r="HL1018" s="668" t="e">
        <f>(SUM(HB1018:HK1018)+SUM(GO1018:GY1018))=#REF!</f>
        <v>#REF!</v>
      </c>
    </row>
    <row r="1019" spans="1:234" hidden="1" x14ac:dyDescent="0.25">
      <c r="A1019" s="643" t="s">
        <v>208</v>
      </c>
    </row>
    <row r="1020" spans="1:234" ht="12.75" customHeight="1" x14ac:dyDescent="0.25">
      <c r="D1020" s="4" t="s">
        <v>127</v>
      </c>
      <c r="E1020" s="764" t="s">
        <v>1694</v>
      </c>
      <c r="F1020" s="764"/>
      <c r="G1020" s="764"/>
      <c r="H1020" s="764"/>
      <c r="I1020" s="764"/>
      <c r="J1020" s="764"/>
      <c r="K1020" s="764"/>
      <c r="L1020" s="764"/>
      <c r="M1020" s="764"/>
      <c r="N1020" s="764"/>
      <c r="O1020" s="764"/>
      <c r="P1020" s="764"/>
      <c r="Q1020" s="764"/>
    </row>
    <row r="1021" spans="1:234" ht="12.75" customHeight="1" x14ac:dyDescent="0.25">
      <c r="D1021" s="4"/>
      <c r="E1021" s="892" t="s">
        <v>1698</v>
      </c>
      <c r="F1021" s="892"/>
      <c r="G1021" s="892"/>
      <c r="H1021" s="892"/>
      <c r="I1021" s="892"/>
      <c r="J1021" s="892"/>
      <c r="K1021" s="892"/>
      <c r="L1021" s="892"/>
      <c r="M1021" s="892"/>
      <c r="N1021" s="892"/>
      <c r="O1021" s="892"/>
      <c r="P1021" s="892"/>
      <c r="Q1021" s="892"/>
    </row>
    <row r="1022" spans="1:234" ht="5.0999999999999996" customHeight="1" x14ac:dyDescent="0.25"/>
    <row r="1023" spans="1:234" ht="5.0999999999999996" customHeight="1" x14ac:dyDescent="0.25">
      <c r="E1023" s="676"/>
      <c r="F1023" s="677"/>
      <c r="G1023" s="677"/>
      <c r="H1023" s="677"/>
      <c r="I1023" s="677"/>
      <c r="J1023" s="677"/>
      <c r="K1023" s="677"/>
      <c r="L1023" s="677"/>
      <c r="M1023" s="677"/>
      <c r="N1023" s="677"/>
      <c r="O1023" s="677"/>
      <c r="P1023" s="677"/>
      <c r="Q1023" s="677"/>
    </row>
    <row r="1024" spans="1:234" x14ac:dyDescent="0.25">
      <c r="E1024" s="678" t="s">
        <v>1682</v>
      </c>
      <c r="F1024" s="670"/>
      <c r="G1024" s="670"/>
      <c r="H1024" s="905">
        <f>E963</f>
        <v>0</v>
      </c>
      <c r="I1024" s="906"/>
      <c r="J1024" s="906"/>
      <c r="K1024" s="906"/>
      <c r="L1024" s="906"/>
      <c r="M1024" s="906"/>
      <c r="N1024" s="906"/>
      <c r="O1024" s="906"/>
      <c r="P1024" s="906"/>
      <c r="Q1024" s="907"/>
    </row>
    <row r="1025" spans="1:234" x14ac:dyDescent="0.25">
      <c r="E1025" s="678" t="s">
        <v>1836</v>
      </c>
      <c r="F1025" s="670"/>
      <c r="G1025" s="670"/>
      <c r="H1025" s="908" t="s">
        <v>1522</v>
      </c>
      <c r="I1025" s="909"/>
      <c r="J1025" s="909"/>
      <c r="K1025" s="909"/>
      <c r="L1025" s="909"/>
      <c r="M1025" s="909"/>
      <c r="N1025" s="909"/>
      <c r="O1025" s="909"/>
      <c r="P1025" s="909"/>
      <c r="Q1025" s="910"/>
      <c r="T1025" s="679" t="str">
        <f>IF(H1025="","",H1025)</f>
        <v/>
      </c>
    </row>
    <row r="1026" spans="1:234" x14ac:dyDescent="0.25">
      <c r="E1026" s="678" t="s">
        <v>1837</v>
      </c>
      <c r="F1026" s="670"/>
      <c r="G1026" s="670"/>
      <c r="H1026" s="905" t="str">
        <f>IF(H1025="","",INDEX(E969:E978,MATCH(H1025,U969:U978,0)))</f>
        <v/>
      </c>
      <c r="I1026" s="906"/>
      <c r="J1026" s="906"/>
      <c r="K1026" s="906"/>
      <c r="L1026" s="906"/>
      <c r="M1026" s="906"/>
      <c r="N1026" s="906"/>
      <c r="O1026" s="906"/>
      <c r="P1026" s="906"/>
      <c r="Q1026" s="907"/>
    </row>
    <row r="1027" spans="1:234" x14ac:dyDescent="0.25">
      <c r="E1027" s="678" t="s">
        <v>1838</v>
      </c>
      <c r="F1027" s="670"/>
      <c r="G1027" s="670"/>
      <c r="H1027" s="916" t="str">
        <f>IF(H1025="","",INDEX(N969:N978,MATCH(H1025,U969:U978,0)))</f>
        <v/>
      </c>
      <c r="I1027" s="916"/>
      <c r="J1027" s="916"/>
      <c r="K1027" s="916"/>
      <c r="L1027" s="916"/>
      <c r="M1027" s="916"/>
      <c r="N1027" s="916"/>
      <c r="O1027" s="916"/>
      <c r="P1027" s="916"/>
      <c r="Q1027" s="916"/>
      <c r="DR1027" s="643" t="s">
        <v>1669</v>
      </c>
    </row>
    <row r="1028" spans="1:234" x14ac:dyDescent="0.25">
      <c r="E1028" s="678"/>
      <c r="F1028" s="670"/>
      <c r="G1028" s="670"/>
      <c r="H1028" s="670"/>
      <c r="I1028" s="670"/>
      <c r="J1028" s="670"/>
      <c r="K1028" s="670"/>
      <c r="L1028" s="670"/>
      <c r="M1028" s="670"/>
      <c r="N1028" s="670"/>
      <c r="O1028" s="670"/>
      <c r="P1028" s="670"/>
      <c r="Q1028" s="670"/>
      <c r="DR1028" s="661"/>
      <c r="DS1028" s="647">
        <v>2023</v>
      </c>
      <c r="DT1028" s="647">
        <v>2024</v>
      </c>
      <c r="DU1028" s="647">
        <v>2024</v>
      </c>
      <c r="DV1028" s="647">
        <v>2024</v>
      </c>
      <c r="DW1028" s="647">
        <v>2024</v>
      </c>
      <c r="DX1028" s="647">
        <v>2024</v>
      </c>
      <c r="DY1028" s="647">
        <v>2024</v>
      </c>
      <c r="DZ1028" s="647">
        <v>2024</v>
      </c>
      <c r="EA1028" s="647">
        <v>2024</v>
      </c>
      <c r="EB1028" s="647">
        <v>2024</v>
      </c>
      <c r="EC1028" s="647">
        <v>2024</v>
      </c>
      <c r="ED1028" s="647">
        <v>2025</v>
      </c>
      <c r="EE1028" s="647">
        <v>2025</v>
      </c>
      <c r="EF1028" s="647">
        <v>2025</v>
      </c>
      <c r="EG1028" s="647">
        <v>2025</v>
      </c>
      <c r="EH1028" s="647">
        <v>2025</v>
      </c>
      <c r="EI1028" s="647">
        <v>2025</v>
      </c>
      <c r="EJ1028" s="647">
        <v>2025</v>
      </c>
      <c r="EK1028" s="647">
        <v>2025</v>
      </c>
      <c r="EL1028" s="647">
        <v>2025</v>
      </c>
      <c r="EM1028" s="647">
        <v>2025</v>
      </c>
      <c r="EN1028" s="647">
        <v>2026</v>
      </c>
      <c r="EO1028" s="647">
        <v>2026</v>
      </c>
      <c r="EP1028" s="647">
        <v>2026</v>
      </c>
      <c r="EQ1028" s="647">
        <v>2026</v>
      </c>
      <c r="ER1028" s="647">
        <v>2026</v>
      </c>
      <c r="ES1028" s="647">
        <v>2026</v>
      </c>
      <c r="ET1028" s="647">
        <v>2026</v>
      </c>
      <c r="EU1028" s="647">
        <v>2026</v>
      </c>
      <c r="EV1028" s="647">
        <v>2026</v>
      </c>
      <c r="EW1028" s="647">
        <v>2026</v>
      </c>
      <c r="EX1028" s="647">
        <v>2027</v>
      </c>
      <c r="EY1028" s="647">
        <v>2027</v>
      </c>
      <c r="EZ1028" s="647">
        <v>2027</v>
      </c>
      <c r="FA1028" s="647">
        <v>2027</v>
      </c>
      <c r="FB1028" s="647">
        <v>2027</v>
      </c>
      <c r="FC1028" s="647">
        <v>2027</v>
      </c>
      <c r="FD1028" s="647">
        <v>2027</v>
      </c>
      <c r="FE1028" s="647">
        <v>2027</v>
      </c>
      <c r="FF1028" s="647">
        <v>2027</v>
      </c>
      <c r="FG1028" s="647">
        <v>2027</v>
      </c>
      <c r="FH1028" s="647">
        <v>2028</v>
      </c>
      <c r="FI1028" s="647">
        <v>2028</v>
      </c>
      <c r="FJ1028" s="647">
        <v>2028</v>
      </c>
      <c r="FK1028" s="647">
        <v>2028</v>
      </c>
      <c r="FL1028" s="647">
        <v>2028</v>
      </c>
      <c r="FM1028" s="647">
        <v>2028</v>
      </c>
      <c r="FN1028" s="647">
        <v>2028</v>
      </c>
      <c r="FO1028" s="647">
        <v>2028</v>
      </c>
      <c r="FP1028" s="647">
        <v>2028</v>
      </c>
      <c r="FQ1028" s="647">
        <v>2028</v>
      </c>
      <c r="FR1028" s="647">
        <v>2029</v>
      </c>
      <c r="FS1028" s="647">
        <v>2029</v>
      </c>
      <c r="FT1028" s="647">
        <v>2029</v>
      </c>
      <c r="FU1028" s="647">
        <v>2029</v>
      </c>
      <c r="FV1028" s="647">
        <v>2029</v>
      </c>
      <c r="FW1028" s="647">
        <v>2029</v>
      </c>
      <c r="FX1028" s="647">
        <v>2029</v>
      </c>
      <c r="FY1028" s="647">
        <v>2029</v>
      </c>
      <c r="FZ1028" s="647">
        <v>2029</v>
      </c>
      <c r="GA1028" s="647">
        <v>2029</v>
      </c>
      <c r="GB1028" s="647">
        <v>2030</v>
      </c>
      <c r="GC1028" s="647">
        <v>2030</v>
      </c>
      <c r="GD1028" s="647">
        <v>2030</v>
      </c>
      <c r="GE1028" s="647">
        <v>2030</v>
      </c>
      <c r="GF1028" s="647">
        <v>2030</v>
      </c>
      <c r="GG1028" s="647">
        <v>2030</v>
      </c>
      <c r="GH1028" s="647">
        <v>2030</v>
      </c>
      <c r="GI1028" s="647">
        <v>2030</v>
      </c>
      <c r="GJ1028" s="647">
        <v>2030</v>
      </c>
      <c r="GK1028" s="647">
        <v>2030</v>
      </c>
      <c r="GL1028" s="747" t="s">
        <v>1662</v>
      </c>
      <c r="GO1028" s="643" t="s">
        <v>1670</v>
      </c>
    </row>
    <row r="1029" spans="1:234" s="643" customFormat="1" ht="24" customHeight="1" x14ac:dyDescent="0.25">
      <c r="B1029" s="644"/>
      <c r="C1029" s="644"/>
      <c r="D1029" s="644"/>
      <c r="E1029" s="678"/>
      <c r="F1029" s="670"/>
      <c r="G1029" s="680" t="s">
        <v>1679</v>
      </c>
      <c r="H1029" s="681" t="s">
        <v>1685</v>
      </c>
      <c r="I1029" s="681" t="s">
        <v>1651</v>
      </c>
      <c r="J1029" s="681" t="s">
        <v>1683</v>
      </c>
      <c r="K1029" s="681" t="s">
        <v>1684</v>
      </c>
      <c r="L1029" s="681" t="s">
        <v>1436</v>
      </c>
      <c r="M1029" s="683" t="s">
        <v>1690</v>
      </c>
      <c r="N1029" s="697" t="str">
        <f>IF(G988="","/",G988)</f>
        <v>/</v>
      </c>
      <c r="O1029" s="683" t="s">
        <v>410</v>
      </c>
      <c r="P1029" s="697" t="str">
        <f>IF(G989="","/",G989)</f>
        <v>/</v>
      </c>
      <c r="Q1029" s="698" t="s">
        <v>1725</v>
      </c>
      <c r="R1029" s="644"/>
      <c r="DR1029" s="662" t="s">
        <v>1665</v>
      </c>
      <c r="DS1029" s="647" t="s">
        <v>1664</v>
      </c>
      <c r="DT1029" s="647" t="str">
        <f t="shared" ref="DT1029" si="4201">E992</f>
        <v/>
      </c>
      <c r="DU1029" s="647" t="str">
        <f t="shared" ref="DU1029" si="4202">F992</f>
        <v/>
      </c>
      <c r="DV1029" s="647" t="str">
        <f t="shared" ref="DV1029" si="4203">G992</f>
        <v/>
      </c>
      <c r="DW1029" s="647" t="str">
        <f t="shared" ref="DW1029" si="4204">H992</f>
        <v/>
      </c>
      <c r="DX1029" s="647" t="str">
        <f t="shared" ref="DX1029" si="4205">I992</f>
        <v/>
      </c>
      <c r="DY1029" s="647" t="str">
        <f t="shared" ref="DY1029" si="4206">J992</f>
        <v/>
      </c>
      <c r="DZ1029" s="647" t="str">
        <f t="shared" ref="DZ1029" si="4207">K992</f>
        <v/>
      </c>
      <c r="EA1029" s="647" t="str">
        <f t="shared" ref="EA1029" si="4208">L992</f>
        <v/>
      </c>
      <c r="EB1029" s="647" t="str">
        <f t="shared" ref="EB1029" si="4209">M992</f>
        <v/>
      </c>
      <c r="EC1029" s="647" t="str">
        <f t="shared" ref="EC1029" si="4210">N992</f>
        <v/>
      </c>
      <c r="ED1029" s="647" t="str">
        <f t="shared" ref="ED1029" si="4211">E992</f>
        <v/>
      </c>
      <c r="EE1029" s="647" t="str">
        <f t="shared" ref="EE1029" si="4212">F992</f>
        <v/>
      </c>
      <c r="EF1029" s="647" t="str">
        <f t="shared" ref="EF1029" si="4213">G992</f>
        <v/>
      </c>
      <c r="EG1029" s="647" t="str">
        <f t="shared" ref="EG1029" si="4214">H992</f>
        <v/>
      </c>
      <c r="EH1029" s="647" t="str">
        <f t="shared" ref="EH1029" si="4215">I992</f>
        <v/>
      </c>
      <c r="EI1029" s="647" t="str">
        <f t="shared" ref="EI1029" si="4216">J992</f>
        <v/>
      </c>
      <c r="EJ1029" s="647" t="str">
        <f t="shared" ref="EJ1029" si="4217">K992</f>
        <v/>
      </c>
      <c r="EK1029" s="647" t="str">
        <f t="shared" ref="EK1029" si="4218">L992</f>
        <v/>
      </c>
      <c r="EL1029" s="647" t="str">
        <f t="shared" ref="EL1029" si="4219">M992</f>
        <v/>
      </c>
      <c r="EM1029" s="647" t="str">
        <f t="shared" ref="EM1029" si="4220">N992</f>
        <v/>
      </c>
      <c r="EN1029" s="647" t="str">
        <f t="shared" ref="EN1029" si="4221">E992</f>
        <v/>
      </c>
      <c r="EO1029" s="647" t="str">
        <f t="shared" ref="EO1029" si="4222">F992</f>
        <v/>
      </c>
      <c r="EP1029" s="647" t="str">
        <f t="shared" ref="EP1029" si="4223">G992</f>
        <v/>
      </c>
      <c r="EQ1029" s="647" t="str">
        <f t="shared" ref="EQ1029" si="4224">H992</f>
        <v/>
      </c>
      <c r="ER1029" s="647" t="str">
        <f t="shared" ref="ER1029" si="4225">I992</f>
        <v/>
      </c>
      <c r="ES1029" s="647" t="str">
        <f t="shared" ref="ES1029" si="4226">J992</f>
        <v/>
      </c>
      <c r="ET1029" s="647" t="str">
        <f t="shared" ref="ET1029" si="4227">K992</f>
        <v/>
      </c>
      <c r="EU1029" s="647" t="str">
        <f t="shared" ref="EU1029" si="4228">L992</f>
        <v/>
      </c>
      <c r="EV1029" s="647" t="str">
        <f t="shared" ref="EV1029" si="4229">M992</f>
        <v/>
      </c>
      <c r="EW1029" s="647" t="str">
        <f t="shared" ref="EW1029" si="4230">N992</f>
        <v/>
      </c>
      <c r="EX1029" s="647" t="str">
        <f t="shared" ref="EX1029" si="4231">E992</f>
        <v/>
      </c>
      <c r="EY1029" s="647" t="str">
        <f t="shared" ref="EY1029" si="4232">F992</f>
        <v/>
      </c>
      <c r="EZ1029" s="647" t="str">
        <f t="shared" ref="EZ1029" si="4233">G992</f>
        <v/>
      </c>
      <c r="FA1029" s="647" t="str">
        <f t="shared" ref="FA1029" si="4234">H992</f>
        <v/>
      </c>
      <c r="FB1029" s="647" t="str">
        <f t="shared" ref="FB1029" si="4235">I992</f>
        <v/>
      </c>
      <c r="FC1029" s="647" t="str">
        <f t="shared" ref="FC1029" si="4236">J992</f>
        <v/>
      </c>
      <c r="FD1029" s="647" t="str">
        <f t="shared" ref="FD1029" si="4237">K992</f>
        <v/>
      </c>
      <c r="FE1029" s="647" t="str">
        <f t="shared" ref="FE1029" si="4238">L992</f>
        <v/>
      </c>
      <c r="FF1029" s="647" t="str">
        <f t="shared" ref="FF1029" si="4239">M992</f>
        <v/>
      </c>
      <c r="FG1029" s="647" t="str">
        <f t="shared" ref="FG1029" si="4240">N992</f>
        <v/>
      </c>
      <c r="FH1029" s="647" t="str">
        <f t="shared" ref="FH1029" si="4241">E992</f>
        <v/>
      </c>
      <c r="FI1029" s="647" t="str">
        <f t="shared" ref="FI1029" si="4242">F992</f>
        <v/>
      </c>
      <c r="FJ1029" s="647" t="str">
        <f t="shared" ref="FJ1029" si="4243">G992</f>
        <v/>
      </c>
      <c r="FK1029" s="647" t="str">
        <f t="shared" ref="FK1029" si="4244">H992</f>
        <v/>
      </c>
      <c r="FL1029" s="647" t="str">
        <f t="shared" ref="FL1029" si="4245">I992</f>
        <v/>
      </c>
      <c r="FM1029" s="647" t="str">
        <f t="shared" ref="FM1029" si="4246">J992</f>
        <v/>
      </c>
      <c r="FN1029" s="647" t="str">
        <f t="shared" ref="FN1029" si="4247">K992</f>
        <v/>
      </c>
      <c r="FO1029" s="647" t="str">
        <f t="shared" ref="FO1029" si="4248">L992</f>
        <v/>
      </c>
      <c r="FP1029" s="647" t="str">
        <f t="shared" ref="FP1029" si="4249">M992</f>
        <v/>
      </c>
      <c r="FQ1029" s="647" t="str">
        <f t="shared" ref="FQ1029" si="4250">N992</f>
        <v/>
      </c>
      <c r="FR1029" s="647" t="str">
        <f t="shared" ref="FR1029" si="4251">E992</f>
        <v/>
      </c>
      <c r="FS1029" s="647" t="str">
        <f t="shared" ref="FS1029" si="4252">F992</f>
        <v/>
      </c>
      <c r="FT1029" s="647" t="str">
        <f t="shared" ref="FT1029" si="4253">G992</f>
        <v/>
      </c>
      <c r="FU1029" s="647" t="str">
        <f t="shared" ref="FU1029" si="4254">H992</f>
        <v/>
      </c>
      <c r="FV1029" s="647" t="str">
        <f t="shared" ref="FV1029" si="4255">I992</f>
        <v/>
      </c>
      <c r="FW1029" s="647" t="str">
        <f t="shared" ref="FW1029" si="4256">J992</f>
        <v/>
      </c>
      <c r="FX1029" s="647" t="str">
        <f t="shared" ref="FX1029" si="4257">K992</f>
        <v/>
      </c>
      <c r="FY1029" s="647" t="str">
        <f t="shared" ref="FY1029" si="4258">L992</f>
        <v/>
      </c>
      <c r="FZ1029" s="647" t="str">
        <f t="shared" ref="FZ1029" si="4259">M992</f>
        <v/>
      </c>
      <c r="GA1029" s="647" t="str">
        <f t="shared" ref="GA1029" si="4260">N992</f>
        <v/>
      </c>
      <c r="GB1029" s="647" t="str">
        <f t="shared" ref="GB1029" si="4261">E992</f>
        <v/>
      </c>
      <c r="GC1029" s="647" t="str">
        <f t="shared" ref="GC1029" si="4262">F992</f>
        <v/>
      </c>
      <c r="GD1029" s="647" t="str">
        <f t="shared" ref="GD1029" si="4263">G992</f>
        <v/>
      </c>
      <c r="GE1029" s="647" t="str">
        <f t="shared" ref="GE1029" si="4264">H992</f>
        <v/>
      </c>
      <c r="GF1029" s="647" t="str">
        <f t="shared" ref="GF1029" si="4265">I992</f>
        <v/>
      </c>
      <c r="GG1029" s="647" t="str">
        <f t="shared" ref="GG1029" si="4266">J992</f>
        <v/>
      </c>
      <c r="GH1029" s="647" t="str">
        <f t="shared" ref="GH1029" si="4267">K992</f>
        <v/>
      </c>
      <c r="GI1029" s="647" t="str">
        <f t="shared" ref="GI1029" si="4268">L992</f>
        <v/>
      </c>
      <c r="GJ1029" s="647" t="str">
        <f t="shared" ref="GJ1029" si="4269">M992</f>
        <v/>
      </c>
      <c r="GK1029" s="647" t="str">
        <f t="shared" ref="GK1029" si="4270">N992</f>
        <v/>
      </c>
      <c r="GL1029" s="748"/>
      <c r="GN1029" s="662" t="s">
        <v>1665</v>
      </c>
      <c r="GO1029" s="646" t="s">
        <v>1664</v>
      </c>
      <c r="GP1029" s="646" t="str">
        <f t="shared" ref="GP1029" si="4271">E992</f>
        <v/>
      </c>
      <c r="GQ1029" s="646" t="str">
        <f t="shared" ref="GQ1029" si="4272">F992</f>
        <v/>
      </c>
      <c r="GR1029" s="646" t="str">
        <f t="shared" ref="GR1029" si="4273">G992</f>
        <v/>
      </c>
      <c r="GS1029" s="646" t="str">
        <f t="shared" ref="GS1029" si="4274">H992</f>
        <v/>
      </c>
      <c r="GT1029" s="646" t="str">
        <f t="shared" ref="GT1029" si="4275">I992</f>
        <v/>
      </c>
      <c r="GU1029" s="646" t="str">
        <f t="shared" ref="GU1029" si="4276">J992</f>
        <v/>
      </c>
      <c r="GV1029" s="646" t="str">
        <f t="shared" ref="GV1029" si="4277">K992</f>
        <v/>
      </c>
      <c r="GW1029" s="646" t="str">
        <f t="shared" ref="GW1029" si="4278">L992</f>
        <v/>
      </c>
      <c r="GX1029" s="646" t="str">
        <f t="shared" ref="GX1029" si="4279">M992</f>
        <v/>
      </c>
      <c r="GY1029" s="646" t="str">
        <f t="shared" ref="GY1029" si="4280">N992</f>
        <v/>
      </c>
      <c r="GZ1029" s="646" t="s">
        <v>1662</v>
      </c>
      <c r="HM1029" s="644"/>
      <c r="HN1029" s="644"/>
      <c r="HO1029" s="644"/>
      <c r="HP1029" s="644"/>
      <c r="HQ1029" s="644"/>
      <c r="HR1029" s="644"/>
      <c r="HS1029" s="644"/>
      <c r="HT1029" s="644"/>
      <c r="HU1029" s="644"/>
      <c r="HV1029" s="644"/>
      <c r="HW1029" s="644"/>
      <c r="HX1029" s="644"/>
      <c r="HY1029" s="644"/>
      <c r="HZ1029" s="644"/>
    </row>
    <row r="1030" spans="1:234" s="643" customFormat="1" hidden="1" x14ac:dyDescent="0.25">
      <c r="A1030" s="643" t="s">
        <v>208</v>
      </c>
      <c r="B1030" s="644"/>
      <c r="C1030" s="644"/>
      <c r="D1030" s="644"/>
      <c r="E1030" s="678"/>
      <c r="F1030" s="670"/>
      <c r="G1030" s="670"/>
      <c r="H1030" s="670"/>
      <c r="I1030" s="670"/>
      <c r="J1030" s="670"/>
      <c r="K1030" s="670"/>
      <c r="L1030" s="670"/>
      <c r="M1030" s="670"/>
      <c r="N1030" s="670"/>
      <c r="O1030" s="670"/>
      <c r="P1030" s="670"/>
      <c r="Q1030" s="670"/>
      <c r="R1030" s="682"/>
      <c r="DR1030" s="749">
        <v>2023</v>
      </c>
      <c r="DS1030" s="665">
        <f t="shared" ref="DS1030:GD1033" si="4281">DS999-DS1011</f>
        <v>0</v>
      </c>
      <c r="DT1030" s="665">
        <f t="shared" si="4281"/>
        <v>0</v>
      </c>
      <c r="DU1030" s="665">
        <f t="shared" si="4281"/>
        <v>0</v>
      </c>
      <c r="DV1030" s="665">
        <f t="shared" si="4281"/>
        <v>0</v>
      </c>
      <c r="DW1030" s="665">
        <f t="shared" si="4281"/>
        <v>0</v>
      </c>
      <c r="DX1030" s="665">
        <f t="shared" si="4281"/>
        <v>0</v>
      </c>
      <c r="DY1030" s="665">
        <f t="shared" si="4281"/>
        <v>0</v>
      </c>
      <c r="DZ1030" s="665">
        <f t="shared" si="4281"/>
        <v>0</v>
      </c>
      <c r="EA1030" s="665">
        <f t="shared" si="4281"/>
        <v>0</v>
      </c>
      <c r="EB1030" s="665">
        <f t="shared" si="4281"/>
        <v>0</v>
      </c>
      <c r="EC1030" s="665">
        <f t="shared" si="4281"/>
        <v>0</v>
      </c>
      <c r="ED1030" s="665">
        <f t="shared" si="4281"/>
        <v>0</v>
      </c>
      <c r="EE1030" s="665">
        <f t="shared" si="4281"/>
        <v>0</v>
      </c>
      <c r="EF1030" s="665">
        <f t="shared" si="4281"/>
        <v>0</v>
      </c>
      <c r="EG1030" s="665">
        <f t="shared" si="4281"/>
        <v>0</v>
      </c>
      <c r="EH1030" s="665">
        <f t="shared" si="4281"/>
        <v>0</v>
      </c>
      <c r="EI1030" s="665">
        <f t="shared" si="4281"/>
        <v>0</v>
      </c>
      <c r="EJ1030" s="665">
        <f t="shared" si="4281"/>
        <v>0</v>
      </c>
      <c r="EK1030" s="665">
        <f t="shared" si="4281"/>
        <v>0</v>
      </c>
      <c r="EL1030" s="665">
        <f t="shared" si="4281"/>
        <v>0</v>
      </c>
      <c r="EM1030" s="665">
        <f t="shared" si="4281"/>
        <v>0</v>
      </c>
      <c r="EN1030" s="665">
        <f t="shared" si="4281"/>
        <v>0</v>
      </c>
      <c r="EO1030" s="665">
        <f t="shared" si="4281"/>
        <v>0</v>
      </c>
      <c r="EP1030" s="665">
        <f t="shared" si="4281"/>
        <v>0</v>
      </c>
      <c r="EQ1030" s="665">
        <f t="shared" si="4281"/>
        <v>0</v>
      </c>
      <c r="ER1030" s="665">
        <f t="shared" si="4281"/>
        <v>0</v>
      </c>
      <c r="ES1030" s="665">
        <f t="shared" si="4281"/>
        <v>0</v>
      </c>
      <c r="ET1030" s="665">
        <f t="shared" si="4281"/>
        <v>0</v>
      </c>
      <c r="EU1030" s="665">
        <f t="shared" si="4281"/>
        <v>0</v>
      </c>
      <c r="EV1030" s="665">
        <f t="shared" si="4281"/>
        <v>0</v>
      </c>
      <c r="EW1030" s="665">
        <f t="shared" si="4281"/>
        <v>0</v>
      </c>
      <c r="EX1030" s="665">
        <f t="shared" si="4281"/>
        <v>0</v>
      </c>
      <c r="EY1030" s="665">
        <f t="shared" si="4281"/>
        <v>0</v>
      </c>
      <c r="EZ1030" s="665">
        <f t="shared" si="4281"/>
        <v>0</v>
      </c>
      <c r="FA1030" s="665">
        <f t="shared" si="4281"/>
        <v>0</v>
      </c>
      <c r="FB1030" s="665">
        <f t="shared" si="4281"/>
        <v>0</v>
      </c>
      <c r="FC1030" s="665">
        <f t="shared" si="4281"/>
        <v>0</v>
      </c>
      <c r="FD1030" s="665">
        <f t="shared" si="4281"/>
        <v>0</v>
      </c>
      <c r="FE1030" s="665">
        <f t="shared" si="4281"/>
        <v>0</v>
      </c>
      <c r="FF1030" s="665">
        <f t="shared" si="4281"/>
        <v>0</v>
      </c>
      <c r="FG1030" s="665">
        <f t="shared" si="4281"/>
        <v>0</v>
      </c>
      <c r="FH1030" s="665">
        <f t="shared" si="4281"/>
        <v>0</v>
      </c>
      <c r="FI1030" s="665">
        <f t="shared" si="4281"/>
        <v>0</v>
      </c>
      <c r="FJ1030" s="665">
        <f t="shared" si="4281"/>
        <v>0</v>
      </c>
      <c r="FK1030" s="665">
        <f t="shared" si="4281"/>
        <v>0</v>
      </c>
      <c r="FL1030" s="665">
        <f t="shared" si="4281"/>
        <v>0</v>
      </c>
      <c r="FM1030" s="665">
        <f t="shared" si="4281"/>
        <v>0</v>
      </c>
      <c r="FN1030" s="665">
        <f t="shared" si="4281"/>
        <v>0</v>
      </c>
      <c r="FO1030" s="665">
        <f t="shared" si="4281"/>
        <v>0</v>
      </c>
      <c r="FP1030" s="665">
        <f t="shared" si="4281"/>
        <v>0</v>
      </c>
      <c r="FQ1030" s="665">
        <f t="shared" si="4281"/>
        <v>0</v>
      </c>
      <c r="FR1030" s="665">
        <f t="shared" si="4281"/>
        <v>0</v>
      </c>
      <c r="FS1030" s="665">
        <f t="shared" si="4281"/>
        <v>0</v>
      </c>
      <c r="FT1030" s="665">
        <f t="shared" si="4281"/>
        <v>0</v>
      </c>
      <c r="FU1030" s="665">
        <f t="shared" si="4281"/>
        <v>0</v>
      </c>
      <c r="FV1030" s="665">
        <f t="shared" si="4281"/>
        <v>0</v>
      </c>
      <c r="FW1030" s="665">
        <f t="shared" si="4281"/>
        <v>0</v>
      </c>
      <c r="FX1030" s="665">
        <f t="shared" si="4281"/>
        <v>0</v>
      </c>
      <c r="FY1030" s="665">
        <f t="shared" si="4281"/>
        <v>0</v>
      </c>
      <c r="FZ1030" s="665">
        <f t="shared" si="4281"/>
        <v>0</v>
      </c>
      <c r="GA1030" s="665">
        <f t="shared" si="4281"/>
        <v>0</v>
      </c>
      <c r="GB1030" s="665">
        <f t="shared" si="4281"/>
        <v>0</v>
      </c>
      <c r="GC1030" s="665">
        <f t="shared" si="4281"/>
        <v>0</v>
      </c>
      <c r="GD1030" s="665">
        <f t="shared" si="4281"/>
        <v>0</v>
      </c>
      <c r="GE1030" s="665">
        <f t="shared" ref="GE1030:GK1030" si="4282">GE999-GE1011</f>
        <v>0</v>
      </c>
      <c r="GF1030" s="665">
        <f t="shared" si="4282"/>
        <v>0</v>
      </c>
      <c r="GG1030" s="665">
        <f t="shared" si="4282"/>
        <v>0</v>
      </c>
      <c r="GH1030" s="665">
        <f t="shared" si="4282"/>
        <v>0</v>
      </c>
      <c r="GI1030" s="665">
        <f t="shared" si="4282"/>
        <v>0</v>
      </c>
      <c r="GJ1030" s="665">
        <f t="shared" si="4282"/>
        <v>0</v>
      </c>
      <c r="GK1030" s="665">
        <f t="shared" si="4282"/>
        <v>0</v>
      </c>
      <c r="GL1030" s="665" t="b">
        <f>SUM(DS1030:GK1030)+SUM(Y993:AH993)-SUM(HB1011:HK1011)=Q993</f>
        <v>1</v>
      </c>
      <c r="GN1030" s="749">
        <v>2023</v>
      </c>
      <c r="GO1030" s="664">
        <f>SUMIF(DS998:GK998,GO998,DS1030:GK1030)</f>
        <v>0</v>
      </c>
      <c r="GP1030" s="668">
        <f>SUMIF(DS998:GK998,GP998,DS1030:GK1030)</f>
        <v>0</v>
      </c>
      <c r="GQ1030" s="668">
        <f>SUMIF(DS998:GK998,GQ998,DS1030:GK1030)</f>
        <v>0</v>
      </c>
      <c r="GR1030" s="668">
        <f>SUMIF(DS998:GK998,GR998,DS1030:GK1030)</f>
        <v>0</v>
      </c>
      <c r="GS1030" s="668">
        <f>SUMIF(DS998:GK998,GS998,DS1030:GK1030)</f>
        <v>0</v>
      </c>
      <c r="GT1030" s="668">
        <f>SUMIF(DS998:GK998,GT998,DS1030:GK1030)</f>
        <v>0</v>
      </c>
      <c r="GU1030" s="668">
        <f>SUMIF(DS998:GK998,GU998,DS1030:GK1030)</f>
        <v>0</v>
      </c>
      <c r="GV1030" s="668">
        <f>SUMIF(DS998:GK998,GV998,DS1030:GK1030)</f>
        <v>0</v>
      </c>
      <c r="GW1030" s="668">
        <f>SUMIF(DS998:GK998,GW998,DS1030:GK1030)</f>
        <v>0</v>
      </c>
      <c r="GX1030" s="668">
        <f>SUMIF(DS998:GK998,GX998,DS1030:GK1030)</f>
        <v>0</v>
      </c>
      <c r="GY1030" s="668">
        <f>SUMIF(DS998:GK998,GY998,DS1030:GK1030)</f>
        <v>0</v>
      </c>
      <c r="GZ1030" s="646" t="b">
        <f>SUM(GO1030:GY1030)-SUM(HB1011:HK1011)=(Q993-SUM(Y993:AH993))</f>
        <v>1</v>
      </c>
      <c r="HM1030" s="682"/>
      <c r="HN1030" s="682"/>
      <c r="HO1030" s="682"/>
      <c r="HP1030" s="682"/>
      <c r="HQ1030" s="682"/>
      <c r="HR1030" s="682"/>
      <c r="HS1030" s="682"/>
      <c r="HT1030" s="682"/>
      <c r="HU1030" s="682"/>
      <c r="HV1030" s="682"/>
      <c r="HW1030" s="682"/>
      <c r="HX1030" s="682"/>
      <c r="HY1030" s="682"/>
      <c r="HZ1030" s="682"/>
    </row>
    <row r="1031" spans="1:234" s="643" customFormat="1" x14ac:dyDescent="0.25">
      <c r="B1031" s="644"/>
      <c r="C1031" s="644"/>
      <c r="D1031" s="644"/>
      <c r="E1031" s="678"/>
      <c r="F1031" s="670"/>
      <c r="G1031" s="652">
        <v>2024</v>
      </c>
      <c r="H1031" s="656">
        <f>IF(G1031&gt;CNTR_ReportingYear,"",INDEX(E994:N994,MATCH(T1025,E992:N992,0)))</f>
        <v>0</v>
      </c>
      <c r="I1031" s="656">
        <f>IF(G1031&gt;CNTR_ReportingYear,"",INDEX(GP1031:GY1037,MATCH(G1031,GN1031:GN1037,0),MATCH(T1025,GP1029:GY1029,0))-INDEX(HB1012:HK1018,MATCH(G1031,GN1012:GN1018,0),MATCH(T1025,HB1010:HK1010,0))+INDEX(Y993:AH994,MATCH(G1031,D993:D994,0),MATCH(T1025,Y992:AH992,0)))</f>
        <v>0</v>
      </c>
      <c r="J1031" s="656">
        <f>IF(G1031&gt;CNTR_ReportingYear,"",SUMIFS(AX999:DP999,AX998:DP998,T1025))</f>
        <v>0</v>
      </c>
      <c r="K1031" s="656">
        <f>IF(G1031&gt;CNTR_ReportingYear,"",SUMIFS(AX1000:DP1000,AX998:DP998,T1025))</f>
        <v>0</v>
      </c>
      <c r="L1031" s="656">
        <f>IF(G1031&gt;CNTR_ReportingYear,"",INDEX(GP1012:GY1018,MATCH(G1031,GN1012:GN1018,0),MATCH(T1025,GP1010:GY1010,0))+INDEX(HB1012:HK1018,MATCH(G1031,GN1012:GN1018,0),MATCH(T1025,HB1010:HK1010,0)))</f>
        <v>0</v>
      </c>
      <c r="M1031" s="674"/>
      <c r="N1031" s="588" t="str">
        <f>H1029</f>
        <v>Purchase</v>
      </c>
      <c r="O1031" s="917" t="s">
        <v>1688</v>
      </c>
      <c r="P1031" s="917"/>
      <c r="Q1031" s="917"/>
      <c r="R1031" s="674"/>
      <c r="DR1031" s="749">
        <v>2024</v>
      </c>
      <c r="DS1031" s="665">
        <f t="shared" si="4281"/>
        <v>0</v>
      </c>
      <c r="DT1031" s="665">
        <f t="shared" si="4281"/>
        <v>0</v>
      </c>
      <c r="DU1031" s="665">
        <f t="shared" si="4281"/>
        <v>0</v>
      </c>
      <c r="DV1031" s="665">
        <f t="shared" si="4281"/>
        <v>0</v>
      </c>
      <c r="DW1031" s="665">
        <f t="shared" si="4281"/>
        <v>0</v>
      </c>
      <c r="DX1031" s="665">
        <f t="shared" si="4281"/>
        <v>0</v>
      </c>
      <c r="DY1031" s="665">
        <f t="shared" si="4281"/>
        <v>0</v>
      </c>
      <c r="DZ1031" s="665">
        <f t="shared" si="4281"/>
        <v>0</v>
      </c>
      <c r="EA1031" s="665">
        <f t="shared" si="4281"/>
        <v>0</v>
      </c>
      <c r="EB1031" s="665">
        <f t="shared" si="4281"/>
        <v>0</v>
      </c>
      <c r="EC1031" s="665">
        <f t="shared" si="4281"/>
        <v>0</v>
      </c>
      <c r="ED1031" s="665">
        <f t="shared" si="4281"/>
        <v>0</v>
      </c>
      <c r="EE1031" s="665">
        <f t="shared" si="4281"/>
        <v>0</v>
      </c>
      <c r="EF1031" s="665">
        <f t="shared" si="4281"/>
        <v>0</v>
      </c>
      <c r="EG1031" s="665">
        <f t="shared" si="4281"/>
        <v>0</v>
      </c>
      <c r="EH1031" s="665">
        <f t="shared" si="4281"/>
        <v>0</v>
      </c>
      <c r="EI1031" s="665">
        <f t="shared" si="4281"/>
        <v>0</v>
      </c>
      <c r="EJ1031" s="665">
        <f t="shared" si="4281"/>
        <v>0</v>
      </c>
      <c r="EK1031" s="665">
        <f t="shared" si="4281"/>
        <v>0</v>
      </c>
      <c r="EL1031" s="665">
        <f t="shared" si="4281"/>
        <v>0</v>
      </c>
      <c r="EM1031" s="665">
        <f t="shared" si="4281"/>
        <v>0</v>
      </c>
      <c r="EN1031" s="665">
        <f t="shared" si="4281"/>
        <v>0</v>
      </c>
      <c r="EO1031" s="665">
        <f t="shared" si="4281"/>
        <v>0</v>
      </c>
      <c r="EP1031" s="665">
        <f t="shared" si="4281"/>
        <v>0</v>
      </c>
      <c r="EQ1031" s="665">
        <f t="shared" si="4281"/>
        <v>0</v>
      </c>
      <c r="ER1031" s="665">
        <f t="shared" si="4281"/>
        <v>0</v>
      </c>
      <c r="ES1031" s="665">
        <f t="shared" si="4281"/>
        <v>0</v>
      </c>
      <c r="ET1031" s="665">
        <f t="shared" si="4281"/>
        <v>0</v>
      </c>
      <c r="EU1031" s="665">
        <f t="shared" si="4281"/>
        <v>0</v>
      </c>
      <c r="EV1031" s="665">
        <f t="shared" si="4281"/>
        <v>0</v>
      </c>
      <c r="EW1031" s="665">
        <f t="shared" si="4281"/>
        <v>0</v>
      </c>
      <c r="EX1031" s="665">
        <f t="shared" si="4281"/>
        <v>0</v>
      </c>
      <c r="EY1031" s="665">
        <f t="shared" si="4281"/>
        <v>0</v>
      </c>
      <c r="EZ1031" s="665">
        <f t="shared" si="4281"/>
        <v>0</v>
      </c>
      <c r="FA1031" s="665">
        <f t="shared" si="4281"/>
        <v>0</v>
      </c>
      <c r="FB1031" s="665">
        <f t="shared" si="4281"/>
        <v>0</v>
      </c>
      <c r="FC1031" s="665">
        <f t="shared" si="4281"/>
        <v>0</v>
      </c>
      <c r="FD1031" s="665">
        <f t="shared" si="4281"/>
        <v>0</v>
      </c>
      <c r="FE1031" s="665">
        <f t="shared" si="4281"/>
        <v>0</v>
      </c>
      <c r="FF1031" s="665">
        <f t="shared" si="4281"/>
        <v>0</v>
      </c>
      <c r="FG1031" s="665">
        <f t="shared" si="4281"/>
        <v>0</v>
      </c>
      <c r="FH1031" s="665">
        <f t="shared" si="4281"/>
        <v>0</v>
      </c>
      <c r="FI1031" s="665">
        <f t="shared" si="4281"/>
        <v>0</v>
      </c>
      <c r="FJ1031" s="665">
        <f t="shared" si="4281"/>
        <v>0</v>
      </c>
      <c r="FK1031" s="665">
        <f t="shared" si="4281"/>
        <v>0</v>
      </c>
      <c r="FL1031" s="665">
        <f t="shared" si="4281"/>
        <v>0</v>
      </c>
      <c r="FM1031" s="665">
        <f t="shared" si="4281"/>
        <v>0</v>
      </c>
      <c r="FN1031" s="665">
        <f t="shared" si="4281"/>
        <v>0</v>
      </c>
      <c r="FO1031" s="665">
        <f t="shared" si="4281"/>
        <v>0</v>
      </c>
      <c r="FP1031" s="665">
        <f t="shared" si="4281"/>
        <v>0</v>
      </c>
      <c r="FQ1031" s="665">
        <f t="shared" si="4281"/>
        <v>0</v>
      </c>
      <c r="FR1031" s="665">
        <f t="shared" si="4281"/>
        <v>0</v>
      </c>
      <c r="FS1031" s="665">
        <f t="shared" si="4281"/>
        <v>0</v>
      </c>
      <c r="FT1031" s="665">
        <f t="shared" si="4281"/>
        <v>0</v>
      </c>
      <c r="FU1031" s="665">
        <f t="shared" si="4281"/>
        <v>0</v>
      </c>
      <c r="FV1031" s="665">
        <f t="shared" si="4281"/>
        <v>0</v>
      </c>
      <c r="FW1031" s="665">
        <f t="shared" si="4281"/>
        <v>0</v>
      </c>
      <c r="FX1031" s="665">
        <f t="shared" si="4281"/>
        <v>0</v>
      </c>
      <c r="FY1031" s="665">
        <f t="shared" si="4281"/>
        <v>0</v>
      </c>
      <c r="FZ1031" s="665">
        <f t="shared" si="4281"/>
        <v>0</v>
      </c>
      <c r="GA1031" s="665">
        <f t="shared" si="4281"/>
        <v>0</v>
      </c>
      <c r="GB1031" s="665">
        <f t="shared" si="4281"/>
        <v>0</v>
      </c>
      <c r="GC1031" s="665">
        <f t="shared" si="4281"/>
        <v>0</v>
      </c>
      <c r="GD1031" s="665">
        <f t="shared" si="4281"/>
        <v>0</v>
      </c>
      <c r="GE1031" s="665">
        <f t="shared" ref="GE1031:GK1031" si="4283">GE1000-GE1012</f>
        <v>0</v>
      </c>
      <c r="GF1031" s="665">
        <f t="shared" si="4283"/>
        <v>0</v>
      </c>
      <c r="GG1031" s="665">
        <f t="shared" si="4283"/>
        <v>0</v>
      </c>
      <c r="GH1031" s="665">
        <f t="shared" si="4283"/>
        <v>0</v>
      </c>
      <c r="GI1031" s="665">
        <f t="shared" si="4283"/>
        <v>0</v>
      </c>
      <c r="GJ1031" s="665">
        <f t="shared" si="4283"/>
        <v>0</v>
      </c>
      <c r="GK1031" s="665">
        <f t="shared" si="4283"/>
        <v>0</v>
      </c>
      <c r="GL1031" s="665" t="b">
        <f>SUM(DS1031:GK1031)+SUM(Y994:AH994)-SUM(HB1012:HK1012)=Q994</f>
        <v>1</v>
      </c>
      <c r="GN1031" s="749">
        <v>2024</v>
      </c>
      <c r="GO1031" s="664">
        <f>SUMIF(DS998:GK998,GO998,DS1031:GK1031)</f>
        <v>0</v>
      </c>
      <c r="GP1031" s="668">
        <f>SUMIF(DS998:GK998,GP998,DS1031:GK1031)</f>
        <v>0</v>
      </c>
      <c r="GQ1031" s="668">
        <f>SUMIF(DS998:GK998,GQ998,DS1031:GK1031)</f>
        <v>0</v>
      </c>
      <c r="GR1031" s="668">
        <f>SUMIF(DS998:GK998,GR998,DS1031:GK1031)</f>
        <v>0</v>
      </c>
      <c r="GS1031" s="668">
        <f>SUMIF(DS998:GK998,GS998,DS1031:GK1031)</f>
        <v>0</v>
      </c>
      <c r="GT1031" s="668">
        <f>SUMIF(DS998:GK998,GT998,DS1031:GK1031)</f>
        <v>0</v>
      </c>
      <c r="GU1031" s="668">
        <f>SUMIF(DS998:GK998,GU998,DS1031:GK1031)</f>
        <v>0</v>
      </c>
      <c r="GV1031" s="668">
        <f>SUMIF(DS998:GK998,GV998,DS1031:GK1031)</f>
        <v>0</v>
      </c>
      <c r="GW1031" s="668">
        <f>SUMIF(DS998:GK998,GW998,DS1031:GK1031)</f>
        <v>0</v>
      </c>
      <c r="GX1031" s="668">
        <f>SUMIF(DS998:GK998,GX998,DS1031:GK1031)</f>
        <v>0</v>
      </c>
      <c r="GY1031" s="668">
        <f>SUMIF(DS998:GK998,GY998,DS1031:GK1031)</f>
        <v>0</v>
      </c>
      <c r="GZ1031" s="646" t="b">
        <f>SUM(GO1031:GY1031)-SUM(HB1012:HK1012)=(Q994-SUM(Y994:AH994))</f>
        <v>1</v>
      </c>
      <c r="HM1031" s="674"/>
      <c r="HN1031" s="674"/>
      <c r="HO1031" s="674"/>
      <c r="HP1031" s="674"/>
      <c r="HQ1031" s="674"/>
      <c r="HR1031" s="674"/>
      <c r="HS1031" s="674"/>
      <c r="HT1031" s="674"/>
      <c r="HU1031" s="674"/>
      <c r="HV1031" s="674"/>
      <c r="HW1031" s="674"/>
      <c r="HX1031" s="674"/>
      <c r="HY1031" s="674"/>
      <c r="HZ1031" s="674"/>
    </row>
    <row r="1032" spans="1:234" s="643" customFormat="1" x14ac:dyDescent="0.25">
      <c r="B1032" s="644"/>
      <c r="C1032" s="644"/>
      <c r="D1032" s="644"/>
      <c r="E1032" s="678"/>
      <c r="F1032" s="670"/>
      <c r="G1032" s="644"/>
      <c r="H1032" s="644"/>
      <c r="I1032" s="644"/>
      <c r="J1032" s="644"/>
      <c r="K1032" s="644"/>
      <c r="L1032" s="644"/>
      <c r="M1032" s="674"/>
      <c r="N1032" s="588" t="str">
        <f>I1029</f>
        <v>Consumption</v>
      </c>
      <c r="O1032" s="918" t="s">
        <v>1687</v>
      </c>
      <c r="P1032" s="918"/>
      <c r="Q1032" s="918"/>
      <c r="R1032" s="674"/>
      <c r="DR1032" s="749">
        <v>2025</v>
      </c>
      <c r="DS1032" s="665" t="e">
        <f t="shared" si="4281"/>
        <v>#REF!</v>
      </c>
      <c r="DT1032" s="665" t="e">
        <f t="shared" si="4281"/>
        <v>#N/A</v>
      </c>
      <c r="DU1032" s="665" t="e">
        <f t="shared" si="4281"/>
        <v>#N/A</v>
      </c>
      <c r="DV1032" s="665" t="e">
        <f t="shared" si="4281"/>
        <v>#N/A</v>
      </c>
      <c r="DW1032" s="665" t="e">
        <f t="shared" si="4281"/>
        <v>#N/A</v>
      </c>
      <c r="DX1032" s="665" t="e">
        <f t="shared" si="4281"/>
        <v>#N/A</v>
      </c>
      <c r="DY1032" s="665" t="e">
        <f t="shared" si="4281"/>
        <v>#N/A</v>
      </c>
      <c r="DZ1032" s="665" t="e">
        <f t="shared" si="4281"/>
        <v>#N/A</v>
      </c>
      <c r="EA1032" s="665" t="e">
        <f t="shared" si="4281"/>
        <v>#N/A</v>
      </c>
      <c r="EB1032" s="665" t="e">
        <f t="shared" si="4281"/>
        <v>#N/A</v>
      </c>
      <c r="EC1032" s="665" t="e">
        <f t="shared" si="4281"/>
        <v>#N/A</v>
      </c>
      <c r="ED1032" s="665" t="e">
        <f t="shared" si="4281"/>
        <v>#N/A</v>
      </c>
      <c r="EE1032" s="665" t="e">
        <f t="shared" si="4281"/>
        <v>#N/A</v>
      </c>
      <c r="EF1032" s="665" t="e">
        <f t="shared" si="4281"/>
        <v>#N/A</v>
      </c>
      <c r="EG1032" s="665" t="e">
        <f t="shared" si="4281"/>
        <v>#N/A</v>
      </c>
      <c r="EH1032" s="665" t="e">
        <f t="shared" si="4281"/>
        <v>#N/A</v>
      </c>
      <c r="EI1032" s="665" t="e">
        <f t="shared" si="4281"/>
        <v>#N/A</v>
      </c>
      <c r="EJ1032" s="665" t="e">
        <f t="shared" si="4281"/>
        <v>#N/A</v>
      </c>
      <c r="EK1032" s="665" t="e">
        <f t="shared" si="4281"/>
        <v>#N/A</v>
      </c>
      <c r="EL1032" s="665" t="e">
        <f t="shared" si="4281"/>
        <v>#N/A</v>
      </c>
      <c r="EM1032" s="665" t="e">
        <f t="shared" si="4281"/>
        <v>#N/A</v>
      </c>
      <c r="EN1032" s="665" t="e">
        <f t="shared" si="4281"/>
        <v>#N/A</v>
      </c>
      <c r="EO1032" s="665" t="e">
        <f t="shared" si="4281"/>
        <v>#N/A</v>
      </c>
      <c r="EP1032" s="665" t="e">
        <f t="shared" si="4281"/>
        <v>#N/A</v>
      </c>
      <c r="EQ1032" s="665" t="e">
        <f t="shared" si="4281"/>
        <v>#N/A</v>
      </c>
      <c r="ER1032" s="665" t="e">
        <f t="shared" si="4281"/>
        <v>#N/A</v>
      </c>
      <c r="ES1032" s="665" t="e">
        <f t="shared" si="4281"/>
        <v>#N/A</v>
      </c>
      <c r="ET1032" s="665" t="e">
        <f t="shared" si="4281"/>
        <v>#N/A</v>
      </c>
      <c r="EU1032" s="665" t="e">
        <f t="shared" si="4281"/>
        <v>#N/A</v>
      </c>
      <c r="EV1032" s="665" t="e">
        <f t="shared" si="4281"/>
        <v>#N/A</v>
      </c>
      <c r="EW1032" s="665" t="e">
        <f t="shared" si="4281"/>
        <v>#N/A</v>
      </c>
      <c r="EX1032" s="665" t="e">
        <f t="shared" si="4281"/>
        <v>#N/A</v>
      </c>
      <c r="EY1032" s="665" t="e">
        <f t="shared" si="4281"/>
        <v>#N/A</v>
      </c>
      <c r="EZ1032" s="665" t="e">
        <f t="shared" si="4281"/>
        <v>#N/A</v>
      </c>
      <c r="FA1032" s="665" t="e">
        <f t="shared" si="4281"/>
        <v>#N/A</v>
      </c>
      <c r="FB1032" s="665" t="e">
        <f t="shared" si="4281"/>
        <v>#N/A</v>
      </c>
      <c r="FC1032" s="665" t="e">
        <f t="shared" si="4281"/>
        <v>#N/A</v>
      </c>
      <c r="FD1032" s="665" t="e">
        <f t="shared" si="4281"/>
        <v>#N/A</v>
      </c>
      <c r="FE1032" s="665" t="e">
        <f t="shared" si="4281"/>
        <v>#N/A</v>
      </c>
      <c r="FF1032" s="665" t="e">
        <f t="shared" si="4281"/>
        <v>#N/A</v>
      </c>
      <c r="FG1032" s="665" t="e">
        <f t="shared" si="4281"/>
        <v>#N/A</v>
      </c>
      <c r="FH1032" s="665" t="e">
        <f t="shared" si="4281"/>
        <v>#N/A</v>
      </c>
      <c r="FI1032" s="665" t="e">
        <f t="shared" si="4281"/>
        <v>#N/A</v>
      </c>
      <c r="FJ1032" s="665" t="e">
        <f t="shared" si="4281"/>
        <v>#N/A</v>
      </c>
      <c r="FK1032" s="665" t="e">
        <f t="shared" si="4281"/>
        <v>#N/A</v>
      </c>
      <c r="FL1032" s="665" t="e">
        <f t="shared" si="4281"/>
        <v>#N/A</v>
      </c>
      <c r="FM1032" s="665" t="e">
        <f t="shared" si="4281"/>
        <v>#N/A</v>
      </c>
      <c r="FN1032" s="665" t="e">
        <f t="shared" si="4281"/>
        <v>#N/A</v>
      </c>
      <c r="FO1032" s="665" t="e">
        <f t="shared" si="4281"/>
        <v>#N/A</v>
      </c>
      <c r="FP1032" s="665" t="e">
        <f t="shared" si="4281"/>
        <v>#N/A</v>
      </c>
      <c r="FQ1032" s="665" t="e">
        <f t="shared" si="4281"/>
        <v>#N/A</v>
      </c>
      <c r="FR1032" s="665" t="e">
        <f t="shared" si="4281"/>
        <v>#N/A</v>
      </c>
      <c r="FS1032" s="665" t="e">
        <f t="shared" si="4281"/>
        <v>#N/A</v>
      </c>
      <c r="FT1032" s="665" t="e">
        <f t="shared" si="4281"/>
        <v>#N/A</v>
      </c>
      <c r="FU1032" s="665" t="e">
        <f t="shared" si="4281"/>
        <v>#N/A</v>
      </c>
      <c r="FV1032" s="665" t="e">
        <f t="shared" si="4281"/>
        <v>#N/A</v>
      </c>
      <c r="FW1032" s="665" t="e">
        <f t="shared" si="4281"/>
        <v>#N/A</v>
      </c>
      <c r="FX1032" s="665" t="e">
        <f t="shared" si="4281"/>
        <v>#N/A</v>
      </c>
      <c r="FY1032" s="665" t="e">
        <f t="shared" si="4281"/>
        <v>#N/A</v>
      </c>
      <c r="FZ1032" s="665" t="e">
        <f t="shared" si="4281"/>
        <v>#N/A</v>
      </c>
      <c r="GA1032" s="665" t="e">
        <f t="shared" si="4281"/>
        <v>#N/A</v>
      </c>
      <c r="GB1032" s="665" t="e">
        <f t="shared" si="4281"/>
        <v>#N/A</v>
      </c>
      <c r="GC1032" s="665" t="e">
        <f t="shared" si="4281"/>
        <v>#N/A</v>
      </c>
      <c r="GD1032" s="665" t="e">
        <f t="shared" si="4281"/>
        <v>#N/A</v>
      </c>
      <c r="GE1032" s="665" t="e">
        <f t="shared" ref="GE1032:GK1032" si="4284">GE1001-GE1013</f>
        <v>#N/A</v>
      </c>
      <c r="GF1032" s="665" t="e">
        <f t="shared" si="4284"/>
        <v>#N/A</v>
      </c>
      <c r="GG1032" s="665" t="e">
        <f t="shared" si="4284"/>
        <v>#N/A</v>
      </c>
      <c r="GH1032" s="665" t="e">
        <f t="shared" si="4284"/>
        <v>#N/A</v>
      </c>
      <c r="GI1032" s="665" t="e">
        <f t="shared" si="4284"/>
        <v>#N/A</v>
      </c>
      <c r="GJ1032" s="665" t="e">
        <f t="shared" si="4284"/>
        <v>#N/A</v>
      </c>
      <c r="GK1032" s="665" t="e">
        <f t="shared" si="4284"/>
        <v>#N/A</v>
      </c>
      <c r="GL1032" s="665" t="e">
        <f>SUM(DS1032:GK1032)+SUM(#REF!)-SUM(HB1013:HK1013)=#REF!</f>
        <v>#REF!</v>
      </c>
      <c r="GN1032" s="749">
        <v>2025</v>
      </c>
      <c r="GO1032" s="664" t="e">
        <f>SUMIF(DS998:GK998,GO998,DS1032:GK1032)</f>
        <v>#REF!</v>
      </c>
      <c r="GP1032" s="668" t="e">
        <f>SUMIF(DS998:GK998,GP998,DS1032:GK1032)</f>
        <v>#N/A</v>
      </c>
      <c r="GQ1032" s="668" t="e">
        <f>SUMIF(DS998:GK998,GQ998,DS1032:GK1032)</f>
        <v>#N/A</v>
      </c>
      <c r="GR1032" s="668" t="e">
        <f>SUMIF(DS998:GK998,GR998,DS1032:GK1032)</f>
        <v>#N/A</v>
      </c>
      <c r="GS1032" s="668" t="e">
        <f>SUMIF(DS998:GK998,GS998,DS1032:GK1032)</f>
        <v>#N/A</v>
      </c>
      <c r="GT1032" s="668" t="e">
        <f>SUMIF(DS998:GK998,GT998,DS1032:GK1032)</f>
        <v>#N/A</v>
      </c>
      <c r="GU1032" s="668" t="e">
        <f>SUMIF(DS998:GK998,GU998,DS1032:GK1032)</f>
        <v>#N/A</v>
      </c>
      <c r="GV1032" s="668" t="e">
        <f>SUMIF(DS998:GK998,GV998,DS1032:GK1032)</f>
        <v>#N/A</v>
      </c>
      <c r="GW1032" s="668" t="e">
        <f>SUMIF(DS998:GK998,GW998,DS1032:GK1032)</f>
        <v>#N/A</v>
      </c>
      <c r="GX1032" s="668" t="e">
        <f>SUMIF(DS998:GK998,GX998,DS1032:GK1032)</f>
        <v>#N/A</v>
      </c>
      <c r="GY1032" s="668" t="e">
        <f>SUMIF(DS998:GK998,GY998,DS1032:GK1032)</f>
        <v>#N/A</v>
      </c>
      <c r="GZ1032" s="646" t="e">
        <f>SUM(GO1032:GY1032)-SUM(HB1013:HK1013)=(#REF!-SUM(#REF!))</f>
        <v>#REF!</v>
      </c>
      <c r="HM1032" s="674"/>
      <c r="HN1032" s="674"/>
      <c r="HO1032" s="674"/>
      <c r="HP1032" s="674"/>
      <c r="HQ1032" s="674"/>
      <c r="HR1032" s="674"/>
      <c r="HS1032" s="674"/>
      <c r="HT1032" s="674"/>
      <c r="HU1032" s="674"/>
      <c r="HV1032" s="674"/>
      <c r="HW1032" s="674"/>
      <c r="HX1032" s="674"/>
      <c r="HY1032" s="674"/>
      <c r="HZ1032" s="674"/>
    </row>
    <row r="1033" spans="1:234" s="643" customFormat="1" x14ac:dyDescent="0.25">
      <c r="B1033" s="644"/>
      <c r="C1033" s="644"/>
      <c r="D1033" s="644"/>
      <c r="E1033" s="678"/>
      <c r="F1033" s="670"/>
      <c r="G1033" s="644"/>
      <c r="H1033" s="644"/>
      <c r="I1033" s="644"/>
      <c r="J1033" s="644"/>
      <c r="K1033" s="644"/>
      <c r="L1033" s="644"/>
      <c r="M1033" s="674"/>
      <c r="N1033" s="588" t="str">
        <f>J1029</f>
        <v>Stock (start)</v>
      </c>
      <c r="O1033" s="917" t="s">
        <v>1686</v>
      </c>
      <c r="P1033" s="917"/>
      <c r="Q1033" s="917"/>
      <c r="R1033" s="674"/>
      <c r="DR1033" s="749">
        <v>2026</v>
      </c>
      <c r="DS1033" s="665" t="e">
        <f t="shared" si="4281"/>
        <v>#REF!</v>
      </c>
      <c r="DT1033" s="665" t="e">
        <f t="shared" si="4281"/>
        <v>#N/A</v>
      </c>
      <c r="DU1033" s="665" t="e">
        <f t="shared" si="4281"/>
        <v>#N/A</v>
      </c>
      <c r="DV1033" s="665" t="e">
        <f t="shared" si="4281"/>
        <v>#N/A</v>
      </c>
      <c r="DW1033" s="665" t="e">
        <f t="shared" si="4281"/>
        <v>#N/A</v>
      </c>
      <c r="DX1033" s="665" t="e">
        <f t="shared" si="4281"/>
        <v>#N/A</v>
      </c>
      <c r="DY1033" s="665" t="e">
        <f t="shared" si="4281"/>
        <v>#N/A</v>
      </c>
      <c r="DZ1033" s="665" t="e">
        <f t="shared" si="4281"/>
        <v>#N/A</v>
      </c>
      <c r="EA1033" s="665" t="e">
        <f t="shared" si="4281"/>
        <v>#N/A</v>
      </c>
      <c r="EB1033" s="665" t="e">
        <f t="shared" si="4281"/>
        <v>#N/A</v>
      </c>
      <c r="EC1033" s="665" t="e">
        <f t="shared" si="4281"/>
        <v>#N/A</v>
      </c>
      <c r="ED1033" s="665" t="e">
        <f t="shared" si="4281"/>
        <v>#N/A</v>
      </c>
      <c r="EE1033" s="665" t="e">
        <f t="shared" si="4281"/>
        <v>#N/A</v>
      </c>
      <c r="EF1033" s="665" t="e">
        <f t="shared" si="4281"/>
        <v>#N/A</v>
      </c>
      <c r="EG1033" s="665" t="e">
        <f t="shared" si="4281"/>
        <v>#N/A</v>
      </c>
      <c r="EH1033" s="665" t="e">
        <f t="shared" si="4281"/>
        <v>#N/A</v>
      </c>
      <c r="EI1033" s="665" t="e">
        <f t="shared" si="4281"/>
        <v>#N/A</v>
      </c>
      <c r="EJ1033" s="665" t="e">
        <f t="shared" si="4281"/>
        <v>#N/A</v>
      </c>
      <c r="EK1033" s="665" t="e">
        <f t="shared" si="4281"/>
        <v>#N/A</v>
      </c>
      <c r="EL1033" s="665" t="e">
        <f t="shared" si="4281"/>
        <v>#N/A</v>
      </c>
      <c r="EM1033" s="665" t="e">
        <f t="shared" si="4281"/>
        <v>#N/A</v>
      </c>
      <c r="EN1033" s="665" t="e">
        <f t="shared" si="4281"/>
        <v>#N/A</v>
      </c>
      <c r="EO1033" s="665" t="e">
        <f t="shared" si="4281"/>
        <v>#N/A</v>
      </c>
      <c r="EP1033" s="665" t="e">
        <f t="shared" si="4281"/>
        <v>#N/A</v>
      </c>
      <c r="EQ1033" s="665" t="e">
        <f t="shared" si="4281"/>
        <v>#N/A</v>
      </c>
      <c r="ER1033" s="665" t="e">
        <f t="shared" si="4281"/>
        <v>#N/A</v>
      </c>
      <c r="ES1033" s="665" t="e">
        <f t="shared" si="4281"/>
        <v>#N/A</v>
      </c>
      <c r="ET1033" s="665" t="e">
        <f t="shared" si="4281"/>
        <v>#N/A</v>
      </c>
      <c r="EU1033" s="665" t="e">
        <f t="shared" si="4281"/>
        <v>#N/A</v>
      </c>
      <c r="EV1033" s="665" t="e">
        <f t="shared" si="4281"/>
        <v>#N/A</v>
      </c>
      <c r="EW1033" s="665" t="e">
        <f t="shared" si="4281"/>
        <v>#N/A</v>
      </c>
      <c r="EX1033" s="665" t="e">
        <f t="shared" si="4281"/>
        <v>#N/A</v>
      </c>
      <c r="EY1033" s="665" t="e">
        <f t="shared" si="4281"/>
        <v>#N/A</v>
      </c>
      <c r="EZ1033" s="665" t="e">
        <f t="shared" si="4281"/>
        <v>#N/A</v>
      </c>
      <c r="FA1033" s="665" t="e">
        <f t="shared" si="4281"/>
        <v>#N/A</v>
      </c>
      <c r="FB1033" s="665" t="e">
        <f t="shared" si="4281"/>
        <v>#N/A</v>
      </c>
      <c r="FC1033" s="665" t="e">
        <f t="shared" si="4281"/>
        <v>#N/A</v>
      </c>
      <c r="FD1033" s="665" t="e">
        <f t="shared" si="4281"/>
        <v>#N/A</v>
      </c>
      <c r="FE1033" s="665" t="e">
        <f t="shared" si="4281"/>
        <v>#N/A</v>
      </c>
      <c r="FF1033" s="665" t="e">
        <f t="shared" si="4281"/>
        <v>#N/A</v>
      </c>
      <c r="FG1033" s="665" t="e">
        <f t="shared" si="4281"/>
        <v>#N/A</v>
      </c>
      <c r="FH1033" s="665" t="e">
        <f t="shared" si="4281"/>
        <v>#N/A</v>
      </c>
      <c r="FI1033" s="665" t="e">
        <f t="shared" si="4281"/>
        <v>#N/A</v>
      </c>
      <c r="FJ1033" s="665" t="e">
        <f t="shared" si="4281"/>
        <v>#N/A</v>
      </c>
      <c r="FK1033" s="665" t="e">
        <f t="shared" si="4281"/>
        <v>#N/A</v>
      </c>
      <c r="FL1033" s="665" t="e">
        <f t="shared" si="4281"/>
        <v>#N/A</v>
      </c>
      <c r="FM1033" s="665" t="e">
        <f t="shared" si="4281"/>
        <v>#N/A</v>
      </c>
      <c r="FN1033" s="665" t="e">
        <f t="shared" si="4281"/>
        <v>#N/A</v>
      </c>
      <c r="FO1033" s="665" t="e">
        <f t="shared" si="4281"/>
        <v>#N/A</v>
      </c>
      <c r="FP1033" s="665" t="e">
        <f t="shared" si="4281"/>
        <v>#N/A</v>
      </c>
      <c r="FQ1033" s="665" t="e">
        <f t="shared" si="4281"/>
        <v>#N/A</v>
      </c>
      <c r="FR1033" s="665" t="e">
        <f t="shared" si="4281"/>
        <v>#N/A</v>
      </c>
      <c r="FS1033" s="665" t="e">
        <f t="shared" si="4281"/>
        <v>#N/A</v>
      </c>
      <c r="FT1033" s="665" t="e">
        <f t="shared" si="4281"/>
        <v>#N/A</v>
      </c>
      <c r="FU1033" s="665" t="e">
        <f t="shared" si="4281"/>
        <v>#N/A</v>
      </c>
      <c r="FV1033" s="665" t="e">
        <f t="shared" si="4281"/>
        <v>#N/A</v>
      </c>
      <c r="FW1033" s="665" t="e">
        <f t="shared" si="4281"/>
        <v>#N/A</v>
      </c>
      <c r="FX1033" s="665" t="e">
        <f t="shared" si="4281"/>
        <v>#N/A</v>
      </c>
      <c r="FY1033" s="665" t="e">
        <f t="shared" si="4281"/>
        <v>#N/A</v>
      </c>
      <c r="FZ1033" s="665" t="e">
        <f t="shared" si="4281"/>
        <v>#N/A</v>
      </c>
      <c r="GA1033" s="665" t="e">
        <f t="shared" si="4281"/>
        <v>#N/A</v>
      </c>
      <c r="GB1033" s="665" t="e">
        <f t="shared" si="4281"/>
        <v>#N/A</v>
      </c>
      <c r="GC1033" s="665" t="e">
        <f t="shared" si="4281"/>
        <v>#N/A</v>
      </c>
      <c r="GD1033" s="665" t="e">
        <f t="shared" ref="GD1033:GK1033" si="4285">GD1002-GD1014</f>
        <v>#N/A</v>
      </c>
      <c r="GE1033" s="665" t="e">
        <f t="shared" si="4285"/>
        <v>#N/A</v>
      </c>
      <c r="GF1033" s="665" t="e">
        <f t="shared" si="4285"/>
        <v>#N/A</v>
      </c>
      <c r="GG1033" s="665" t="e">
        <f t="shared" si="4285"/>
        <v>#N/A</v>
      </c>
      <c r="GH1033" s="665" t="e">
        <f t="shared" si="4285"/>
        <v>#N/A</v>
      </c>
      <c r="GI1033" s="665" t="e">
        <f t="shared" si="4285"/>
        <v>#N/A</v>
      </c>
      <c r="GJ1033" s="665" t="e">
        <f t="shared" si="4285"/>
        <v>#N/A</v>
      </c>
      <c r="GK1033" s="665" t="e">
        <f t="shared" si="4285"/>
        <v>#N/A</v>
      </c>
      <c r="GL1033" s="665" t="e">
        <f>SUM(DS1033:GK1033)+SUM(#REF!)-SUM(HB1014:HK1014)=#REF!</f>
        <v>#REF!</v>
      </c>
      <c r="GN1033" s="749">
        <v>2026</v>
      </c>
      <c r="GO1033" s="664" t="e">
        <f>SUMIF(DS998:GK998,GO998,DS1033:GK1033)</f>
        <v>#REF!</v>
      </c>
      <c r="GP1033" s="668" t="e">
        <f>SUMIF(DS998:GK998,GP998,DS1033:GK1033)</f>
        <v>#N/A</v>
      </c>
      <c r="GQ1033" s="668" t="e">
        <f>SUMIF(DS998:GK998,GQ998,DS1033:GK1033)</f>
        <v>#N/A</v>
      </c>
      <c r="GR1033" s="668" t="e">
        <f>SUMIF(DS998:GK998,GR998,DS1033:GK1033)</f>
        <v>#N/A</v>
      </c>
      <c r="GS1033" s="668" t="e">
        <f>SUMIF(DS998:GK998,GS998,DS1033:GK1033)</f>
        <v>#N/A</v>
      </c>
      <c r="GT1033" s="668" t="e">
        <f>SUMIF(DS998:GK998,GT998,DS1033:GK1033)</f>
        <v>#N/A</v>
      </c>
      <c r="GU1033" s="668" t="e">
        <f>SUMIF(DS998:GK998,GU998,DS1033:GK1033)</f>
        <v>#N/A</v>
      </c>
      <c r="GV1033" s="668" t="e">
        <f>SUMIF(DS998:GK998,GV998,DS1033:GK1033)</f>
        <v>#N/A</v>
      </c>
      <c r="GW1033" s="668" t="e">
        <f>SUMIF(DS998:GK998,GW998,DS1033:GK1033)</f>
        <v>#N/A</v>
      </c>
      <c r="GX1033" s="668" t="e">
        <f>SUMIF(DS998:GK998,GX998,DS1033:GK1033)</f>
        <v>#N/A</v>
      </c>
      <c r="GY1033" s="668" t="e">
        <f>SUMIF(DS998:GK998,GY998,DS1033:GK1033)</f>
        <v>#N/A</v>
      </c>
      <c r="GZ1033" s="646" t="e">
        <f>SUM(GO1033:GY1033)-SUM(HB1014:HK1014)=(#REF!-SUM(#REF!))</f>
        <v>#REF!</v>
      </c>
      <c r="HM1033" s="674"/>
      <c r="HN1033" s="674"/>
      <c r="HO1033" s="674"/>
      <c r="HP1033" s="674"/>
      <c r="HQ1033" s="674"/>
      <c r="HR1033" s="674"/>
      <c r="HS1033" s="674"/>
      <c r="HT1033" s="674"/>
      <c r="HU1033" s="674"/>
      <c r="HV1033" s="674"/>
      <c r="HW1033" s="674"/>
      <c r="HX1033" s="674"/>
      <c r="HY1033" s="674"/>
      <c r="HZ1033" s="674"/>
    </row>
    <row r="1034" spans="1:234" s="643" customFormat="1" x14ac:dyDescent="0.25">
      <c r="B1034" s="644"/>
      <c r="C1034" s="644"/>
      <c r="D1034" s="644"/>
      <c r="E1034" s="678"/>
      <c r="F1034" s="670"/>
      <c r="G1034" s="644"/>
      <c r="H1034" s="644"/>
      <c r="I1034" s="644"/>
      <c r="J1034" s="644"/>
      <c r="K1034" s="644"/>
      <c r="L1034" s="644"/>
      <c r="M1034" s="674"/>
      <c r="N1034" s="588" t="str">
        <f>K1029</f>
        <v>Stock (end)</v>
      </c>
      <c r="O1034" s="917" t="s">
        <v>1692</v>
      </c>
      <c r="P1034" s="917"/>
      <c r="Q1034" s="917"/>
      <c r="R1034" s="674"/>
      <c r="DR1034" s="749">
        <v>2027</v>
      </c>
      <c r="DS1034" s="665" t="e">
        <f t="shared" ref="DS1034:GD1037" si="4286">DS1003-DS1015</f>
        <v>#REF!</v>
      </c>
      <c r="DT1034" s="665" t="e">
        <f t="shared" si="4286"/>
        <v>#N/A</v>
      </c>
      <c r="DU1034" s="665" t="e">
        <f t="shared" si="4286"/>
        <v>#N/A</v>
      </c>
      <c r="DV1034" s="665" t="e">
        <f t="shared" si="4286"/>
        <v>#N/A</v>
      </c>
      <c r="DW1034" s="665" t="e">
        <f t="shared" si="4286"/>
        <v>#N/A</v>
      </c>
      <c r="DX1034" s="665" t="e">
        <f t="shared" si="4286"/>
        <v>#N/A</v>
      </c>
      <c r="DY1034" s="665" t="e">
        <f t="shared" si="4286"/>
        <v>#N/A</v>
      </c>
      <c r="DZ1034" s="665" t="e">
        <f t="shared" si="4286"/>
        <v>#N/A</v>
      </c>
      <c r="EA1034" s="665" t="e">
        <f t="shared" si="4286"/>
        <v>#N/A</v>
      </c>
      <c r="EB1034" s="665" t="e">
        <f t="shared" si="4286"/>
        <v>#N/A</v>
      </c>
      <c r="EC1034" s="665" t="e">
        <f t="shared" si="4286"/>
        <v>#N/A</v>
      </c>
      <c r="ED1034" s="665" t="e">
        <f t="shared" si="4286"/>
        <v>#N/A</v>
      </c>
      <c r="EE1034" s="665" t="e">
        <f t="shared" si="4286"/>
        <v>#N/A</v>
      </c>
      <c r="EF1034" s="665" t="e">
        <f t="shared" si="4286"/>
        <v>#N/A</v>
      </c>
      <c r="EG1034" s="665" t="e">
        <f t="shared" si="4286"/>
        <v>#N/A</v>
      </c>
      <c r="EH1034" s="665" t="e">
        <f t="shared" si="4286"/>
        <v>#N/A</v>
      </c>
      <c r="EI1034" s="665" t="e">
        <f t="shared" si="4286"/>
        <v>#N/A</v>
      </c>
      <c r="EJ1034" s="665" t="e">
        <f t="shared" si="4286"/>
        <v>#N/A</v>
      </c>
      <c r="EK1034" s="665" t="e">
        <f t="shared" si="4286"/>
        <v>#N/A</v>
      </c>
      <c r="EL1034" s="665" t="e">
        <f t="shared" si="4286"/>
        <v>#N/A</v>
      </c>
      <c r="EM1034" s="665" t="e">
        <f t="shared" si="4286"/>
        <v>#N/A</v>
      </c>
      <c r="EN1034" s="665" t="e">
        <f t="shared" si="4286"/>
        <v>#N/A</v>
      </c>
      <c r="EO1034" s="665" t="e">
        <f t="shared" si="4286"/>
        <v>#N/A</v>
      </c>
      <c r="EP1034" s="665" t="e">
        <f t="shared" si="4286"/>
        <v>#N/A</v>
      </c>
      <c r="EQ1034" s="665" t="e">
        <f t="shared" si="4286"/>
        <v>#N/A</v>
      </c>
      <c r="ER1034" s="665" t="e">
        <f t="shared" si="4286"/>
        <v>#N/A</v>
      </c>
      <c r="ES1034" s="665" t="e">
        <f t="shared" si="4286"/>
        <v>#N/A</v>
      </c>
      <c r="ET1034" s="665" t="e">
        <f t="shared" si="4286"/>
        <v>#N/A</v>
      </c>
      <c r="EU1034" s="665" t="e">
        <f t="shared" si="4286"/>
        <v>#N/A</v>
      </c>
      <c r="EV1034" s="665" t="e">
        <f t="shared" si="4286"/>
        <v>#N/A</v>
      </c>
      <c r="EW1034" s="665" t="e">
        <f t="shared" si="4286"/>
        <v>#N/A</v>
      </c>
      <c r="EX1034" s="665" t="e">
        <f t="shared" si="4286"/>
        <v>#N/A</v>
      </c>
      <c r="EY1034" s="665" t="e">
        <f t="shared" si="4286"/>
        <v>#N/A</v>
      </c>
      <c r="EZ1034" s="665" t="e">
        <f t="shared" si="4286"/>
        <v>#N/A</v>
      </c>
      <c r="FA1034" s="665" t="e">
        <f t="shared" si="4286"/>
        <v>#N/A</v>
      </c>
      <c r="FB1034" s="665" t="e">
        <f t="shared" si="4286"/>
        <v>#N/A</v>
      </c>
      <c r="FC1034" s="665" t="e">
        <f t="shared" si="4286"/>
        <v>#N/A</v>
      </c>
      <c r="FD1034" s="665" t="e">
        <f t="shared" si="4286"/>
        <v>#N/A</v>
      </c>
      <c r="FE1034" s="665" t="e">
        <f t="shared" si="4286"/>
        <v>#N/A</v>
      </c>
      <c r="FF1034" s="665" t="e">
        <f t="shared" si="4286"/>
        <v>#N/A</v>
      </c>
      <c r="FG1034" s="665" t="e">
        <f t="shared" si="4286"/>
        <v>#N/A</v>
      </c>
      <c r="FH1034" s="665" t="e">
        <f t="shared" si="4286"/>
        <v>#N/A</v>
      </c>
      <c r="FI1034" s="665" t="e">
        <f t="shared" si="4286"/>
        <v>#N/A</v>
      </c>
      <c r="FJ1034" s="665" t="e">
        <f t="shared" si="4286"/>
        <v>#N/A</v>
      </c>
      <c r="FK1034" s="665" t="e">
        <f t="shared" si="4286"/>
        <v>#N/A</v>
      </c>
      <c r="FL1034" s="665" t="e">
        <f t="shared" si="4286"/>
        <v>#N/A</v>
      </c>
      <c r="FM1034" s="665" t="e">
        <f t="shared" si="4286"/>
        <v>#N/A</v>
      </c>
      <c r="FN1034" s="665" t="e">
        <f t="shared" si="4286"/>
        <v>#N/A</v>
      </c>
      <c r="FO1034" s="665" t="e">
        <f t="shared" si="4286"/>
        <v>#N/A</v>
      </c>
      <c r="FP1034" s="665" t="e">
        <f t="shared" si="4286"/>
        <v>#N/A</v>
      </c>
      <c r="FQ1034" s="665" t="e">
        <f t="shared" si="4286"/>
        <v>#N/A</v>
      </c>
      <c r="FR1034" s="665" t="e">
        <f t="shared" si="4286"/>
        <v>#N/A</v>
      </c>
      <c r="FS1034" s="665" t="e">
        <f t="shared" si="4286"/>
        <v>#N/A</v>
      </c>
      <c r="FT1034" s="665" t="e">
        <f t="shared" si="4286"/>
        <v>#N/A</v>
      </c>
      <c r="FU1034" s="665" t="e">
        <f t="shared" si="4286"/>
        <v>#N/A</v>
      </c>
      <c r="FV1034" s="665" t="e">
        <f t="shared" si="4286"/>
        <v>#N/A</v>
      </c>
      <c r="FW1034" s="665" t="e">
        <f t="shared" si="4286"/>
        <v>#N/A</v>
      </c>
      <c r="FX1034" s="665" t="e">
        <f t="shared" si="4286"/>
        <v>#N/A</v>
      </c>
      <c r="FY1034" s="665" t="e">
        <f t="shared" si="4286"/>
        <v>#N/A</v>
      </c>
      <c r="FZ1034" s="665" t="e">
        <f t="shared" si="4286"/>
        <v>#N/A</v>
      </c>
      <c r="GA1034" s="665" t="e">
        <f t="shared" si="4286"/>
        <v>#N/A</v>
      </c>
      <c r="GB1034" s="665" t="e">
        <f t="shared" si="4286"/>
        <v>#N/A</v>
      </c>
      <c r="GC1034" s="665" t="e">
        <f t="shared" si="4286"/>
        <v>#N/A</v>
      </c>
      <c r="GD1034" s="665" t="e">
        <f t="shared" si="4286"/>
        <v>#N/A</v>
      </c>
      <c r="GE1034" s="665" t="e">
        <f t="shared" ref="GE1034:GK1034" si="4287">GE1003-GE1015</f>
        <v>#N/A</v>
      </c>
      <c r="GF1034" s="665" t="e">
        <f t="shared" si="4287"/>
        <v>#N/A</v>
      </c>
      <c r="GG1034" s="665" t="e">
        <f t="shared" si="4287"/>
        <v>#N/A</v>
      </c>
      <c r="GH1034" s="665" t="e">
        <f t="shared" si="4287"/>
        <v>#N/A</v>
      </c>
      <c r="GI1034" s="665" t="e">
        <f t="shared" si="4287"/>
        <v>#N/A</v>
      </c>
      <c r="GJ1034" s="665" t="e">
        <f t="shared" si="4287"/>
        <v>#N/A</v>
      </c>
      <c r="GK1034" s="665" t="e">
        <f t="shared" si="4287"/>
        <v>#N/A</v>
      </c>
      <c r="GL1034" s="665" t="e">
        <f>SUM(DS1034:GK1034)+SUM(#REF!)-SUM(HB1015:HK1015)=#REF!</f>
        <v>#REF!</v>
      </c>
      <c r="GN1034" s="749">
        <v>2027</v>
      </c>
      <c r="GO1034" s="664" t="e">
        <f>SUMIF(DS998:GK998,GO998,DS1034:GK1034)</f>
        <v>#REF!</v>
      </c>
      <c r="GP1034" s="668" t="e">
        <f>SUMIF(DS998:GK998,GP998,DS1034:GK1034)</f>
        <v>#N/A</v>
      </c>
      <c r="GQ1034" s="668" t="e">
        <f>SUMIF(DS998:GK998,GQ998,DS1034:GK1034)</f>
        <v>#N/A</v>
      </c>
      <c r="GR1034" s="668" t="e">
        <f>SUMIF(DS998:GK998,GR998,DS1034:GK1034)</f>
        <v>#N/A</v>
      </c>
      <c r="GS1034" s="668" t="e">
        <f>SUMIF(DS998:GK998,GS998,DS1034:GK1034)</f>
        <v>#N/A</v>
      </c>
      <c r="GT1034" s="668" t="e">
        <f>SUMIF(DS998:GK998,GT998,DS1034:GK1034)</f>
        <v>#N/A</v>
      </c>
      <c r="GU1034" s="668" t="e">
        <f>SUMIF(DS998:GK998,GU998,DS1034:GK1034)</f>
        <v>#N/A</v>
      </c>
      <c r="GV1034" s="668" t="e">
        <f>SUMIF(DS998:GK998,GV998,DS1034:GK1034)</f>
        <v>#N/A</v>
      </c>
      <c r="GW1034" s="668" t="e">
        <f>SUMIF(DS998:GK998,GW998,DS1034:GK1034)</f>
        <v>#N/A</v>
      </c>
      <c r="GX1034" s="668" t="e">
        <f>SUMIF(DS998:GK998,GX998,DS1034:GK1034)</f>
        <v>#N/A</v>
      </c>
      <c r="GY1034" s="668" t="e">
        <f>SUMIF(DS998:GK998,GY998,DS1034:GK1034)</f>
        <v>#N/A</v>
      </c>
      <c r="GZ1034" s="646" t="e">
        <f>SUM(GO1034:GY1034)-SUM(HB1015:HK1015)=(#REF!-SUM(#REF!))</f>
        <v>#REF!</v>
      </c>
      <c r="HM1034" s="674"/>
      <c r="HN1034" s="674"/>
      <c r="HO1034" s="674"/>
      <c r="HP1034" s="674"/>
      <c r="HQ1034" s="674"/>
      <c r="HR1034" s="674"/>
      <c r="HS1034" s="674"/>
      <c r="HT1034" s="674"/>
      <c r="HU1034" s="674"/>
      <c r="HV1034" s="674"/>
      <c r="HW1034" s="674"/>
      <c r="HX1034" s="674"/>
      <c r="HY1034" s="674"/>
      <c r="HZ1034" s="674"/>
    </row>
    <row r="1035" spans="1:234" s="643" customFormat="1" x14ac:dyDescent="0.25">
      <c r="B1035" s="644"/>
      <c r="C1035" s="644"/>
      <c r="D1035" s="644"/>
      <c r="E1035" s="678"/>
      <c r="F1035" s="670"/>
      <c r="G1035" s="644"/>
      <c r="H1035" s="644"/>
      <c r="I1035" s="644"/>
      <c r="J1035" s="644"/>
      <c r="K1035" s="644"/>
      <c r="L1035" s="644"/>
      <c r="M1035" s="674"/>
      <c r="N1035" s="589" t="str">
        <f>L1029</f>
        <v>Export</v>
      </c>
      <c r="O1035" s="919" t="s">
        <v>1689</v>
      </c>
      <c r="P1035" s="919"/>
      <c r="Q1035" s="919"/>
      <c r="R1035" s="674"/>
      <c r="DR1035" s="749">
        <v>2028</v>
      </c>
      <c r="DS1035" s="665" t="e">
        <f t="shared" si="4286"/>
        <v>#REF!</v>
      </c>
      <c r="DT1035" s="665" t="e">
        <f t="shared" si="4286"/>
        <v>#N/A</v>
      </c>
      <c r="DU1035" s="665" t="e">
        <f t="shared" si="4286"/>
        <v>#N/A</v>
      </c>
      <c r="DV1035" s="665" t="e">
        <f t="shared" si="4286"/>
        <v>#N/A</v>
      </c>
      <c r="DW1035" s="665" t="e">
        <f t="shared" si="4286"/>
        <v>#N/A</v>
      </c>
      <c r="DX1035" s="665" t="e">
        <f t="shared" si="4286"/>
        <v>#N/A</v>
      </c>
      <c r="DY1035" s="665" t="e">
        <f t="shared" si="4286"/>
        <v>#N/A</v>
      </c>
      <c r="DZ1035" s="665" t="e">
        <f t="shared" si="4286"/>
        <v>#N/A</v>
      </c>
      <c r="EA1035" s="665" t="e">
        <f t="shared" si="4286"/>
        <v>#N/A</v>
      </c>
      <c r="EB1035" s="665" t="e">
        <f t="shared" si="4286"/>
        <v>#N/A</v>
      </c>
      <c r="EC1035" s="665" t="e">
        <f t="shared" si="4286"/>
        <v>#N/A</v>
      </c>
      <c r="ED1035" s="665" t="e">
        <f t="shared" si="4286"/>
        <v>#N/A</v>
      </c>
      <c r="EE1035" s="665" t="e">
        <f t="shared" si="4286"/>
        <v>#N/A</v>
      </c>
      <c r="EF1035" s="665" t="e">
        <f t="shared" si="4286"/>
        <v>#N/A</v>
      </c>
      <c r="EG1035" s="665" t="e">
        <f t="shared" si="4286"/>
        <v>#N/A</v>
      </c>
      <c r="EH1035" s="665" t="e">
        <f t="shared" si="4286"/>
        <v>#N/A</v>
      </c>
      <c r="EI1035" s="665" t="e">
        <f t="shared" si="4286"/>
        <v>#N/A</v>
      </c>
      <c r="EJ1035" s="665" t="e">
        <f t="shared" si="4286"/>
        <v>#N/A</v>
      </c>
      <c r="EK1035" s="665" t="e">
        <f t="shared" si="4286"/>
        <v>#N/A</v>
      </c>
      <c r="EL1035" s="665" t="e">
        <f t="shared" si="4286"/>
        <v>#N/A</v>
      </c>
      <c r="EM1035" s="665" t="e">
        <f t="shared" si="4286"/>
        <v>#N/A</v>
      </c>
      <c r="EN1035" s="665" t="e">
        <f t="shared" si="4286"/>
        <v>#N/A</v>
      </c>
      <c r="EO1035" s="665" t="e">
        <f t="shared" si="4286"/>
        <v>#N/A</v>
      </c>
      <c r="EP1035" s="665" t="e">
        <f t="shared" si="4286"/>
        <v>#N/A</v>
      </c>
      <c r="EQ1035" s="665" t="e">
        <f t="shared" si="4286"/>
        <v>#N/A</v>
      </c>
      <c r="ER1035" s="665" t="e">
        <f t="shared" si="4286"/>
        <v>#N/A</v>
      </c>
      <c r="ES1035" s="665" t="e">
        <f t="shared" si="4286"/>
        <v>#N/A</v>
      </c>
      <c r="ET1035" s="665" t="e">
        <f t="shared" si="4286"/>
        <v>#N/A</v>
      </c>
      <c r="EU1035" s="665" t="e">
        <f t="shared" si="4286"/>
        <v>#N/A</v>
      </c>
      <c r="EV1035" s="665" t="e">
        <f t="shared" si="4286"/>
        <v>#N/A</v>
      </c>
      <c r="EW1035" s="665" t="e">
        <f t="shared" si="4286"/>
        <v>#N/A</v>
      </c>
      <c r="EX1035" s="665" t="e">
        <f t="shared" si="4286"/>
        <v>#N/A</v>
      </c>
      <c r="EY1035" s="665" t="e">
        <f t="shared" si="4286"/>
        <v>#N/A</v>
      </c>
      <c r="EZ1035" s="665" t="e">
        <f t="shared" si="4286"/>
        <v>#N/A</v>
      </c>
      <c r="FA1035" s="665" t="e">
        <f t="shared" si="4286"/>
        <v>#N/A</v>
      </c>
      <c r="FB1035" s="665" t="e">
        <f t="shared" si="4286"/>
        <v>#N/A</v>
      </c>
      <c r="FC1035" s="665" t="e">
        <f t="shared" si="4286"/>
        <v>#N/A</v>
      </c>
      <c r="FD1035" s="665" t="e">
        <f t="shared" si="4286"/>
        <v>#N/A</v>
      </c>
      <c r="FE1035" s="665" t="e">
        <f t="shared" si="4286"/>
        <v>#N/A</v>
      </c>
      <c r="FF1035" s="665" t="e">
        <f t="shared" si="4286"/>
        <v>#N/A</v>
      </c>
      <c r="FG1035" s="665" t="e">
        <f t="shared" si="4286"/>
        <v>#N/A</v>
      </c>
      <c r="FH1035" s="665" t="e">
        <f t="shared" si="4286"/>
        <v>#N/A</v>
      </c>
      <c r="FI1035" s="665" t="e">
        <f t="shared" si="4286"/>
        <v>#N/A</v>
      </c>
      <c r="FJ1035" s="665" t="e">
        <f t="shared" si="4286"/>
        <v>#N/A</v>
      </c>
      <c r="FK1035" s="665" t="e">
        <f t="shared" si="4286"/>
        <v>#N/A</v>
      </c>
      <c r="FL1035" s="665" t="e">
        <f t="shared" si="4286"/>
        <v>#N/A</v>
      </c>
      <c r="FM1035" s="665" t="e">
        <f t="shared" si="4286"/>
        <v>#N/A</v>
      </c>
      <c r="FN1035" s="665" t="e">
        <f t="shared" si="4286"/>
        <v>#N/A</v>
      </c>
      <c r="FO1035" s="665" t="e">
        <f t="shared" si="4286"/>
        <v>#N/A</v>
      </c>
      <c r="FP1035" s="665" t="e">
        <f t="shared" si="4286"/>
        <v>#N/A</v>
      </c>
      <c r="FQ1035" s="665" t="e">
        <f t="shared" si="4286"/>
        <v>#N/A</v>
      </c>
      <c r="FR1035" s="665" t="e">
        <f t="shared" si="4286"/>
        <v>#N/A</v>
      </c>
      <c r="FS1035" s="665" t="e">
        <f t="shared" si="4286"/>
        <v>#N/A</v>
      </c>
      <c r="FT1035" s="665" t="e">
        <f t="shared" si="4286"/>
        <v>#N/A</v>
      </c>
      <c r="FU1035" s="665" t="e">
        <f t="shared" si="4286"/>
        <v>#N/A</v>
      </c>
      <c r="FV1035" s="665" t="e">
        <f t="shared" si="4286"/>
        <v>#N/A</v>
      </c>
      <c r="FW1035" s="665" t="e">
        <f t="shared" si="4286"/>
        <v>#N/A</v>
      </c>
      <c r="FX1035" s="665" t="e">
        <f t="shared" si="4286"/>
        <v>#N/A</v>
      </c>
      <c r="FY1035" s="665" t="e">
        <f t="shared" si="4286"/>
        <v>#N/A</v>
      </c>
      <c r="FZ1035" s="665" t="e">
        <f t="shared" si="4286"/>
        <v>#N/A</v>
      </c>
      <c r="GA1035" s="665" t="e">
        <f t="shared" si="4286"/>
        <v>#N/A</v>
      </c>
      <c r="GB1035" s="665" t="e">
        <f t="shared" si="4286"/>
        <v>#N/A</v>
      </c>
      <c r="GC1035" s="665" t="e">
        <f t="shared" si="4286"/>
        <v>#N/A</v>
      </c>
      <c r="GD1035" s="665" t="e">
        <f t="shared" si="4286"/>
        <v>#N/A</v>
      </c>
      <c r="GE1035" s="665" t="e">
        <f t="shared" ref="GE1035:GK1035" si="4288">GE1004-GE1016</f>
        <v>#N/A</v>
      </c>
      <c r="GF1035" s="665" t="e">
        <f t="shared" si="4288"/>
        <v>#N/A</v>
      </c>
      <c r="GG1035" s="665" t="e">
        <f t="shared" si="4288"/>
        <v>#N/A</v>
      </c>
      <c r="GH1035" s="665" t="e">
        <f t="shared" si="4288"/>
        <v>#N/A</v>
      </c>
      <c r="GI1035" s="665" t="e">
        <f t="shared" si="4288"/>
        <v>#N/A</v>
      </c>
      <c r="GJ1035" s="665" t="e">
        <f t="shared" si="4288"/>
        <v>#N/A</v>
      </c>
      <c r="GK1035" s="665" t="e">
        <f t="shared" si="4288"/>
        <v>#N/A</v>
      </c>
      <c r="GL1035" s="665" t="e">
        <f>SUM(DS1035:GK1035)+SUM(#REF!)-SUM(HB1016:HK1016)=#REF!</f>
        <v>#REF!</v>
      </c>
      <c r="GN1035" s="749">
        <v>2028</v>
      </c>
      <c r="GO1035" s="664" t="e">
        <f>SUMIF(DS998:GK998,GO998,DS1035:GK1035)</f>
        <v>#REF!</v>
      </c>
      <c r="GP1035" s="668" t="e">
        <f>SUMIF(DS998:GK998,GP998,DS1035:GK1035)</f>
        <v>#N/A</v>
      </c>
      <c r="GQ1035" s="668" t="e">
        <f>SUMIF(DS998:GK998,GQ998,DS1035:GK1035)</f>
        <v>#N/A</v>
      </c>
      <c r="GR1035" s="668" t="e">
        <f>SUMIF(DS998:GK998,GR998,DS1035:GK1035)</f>
        <v>#N/A</v>
      </c>
      <c r="GS1035" s="668" t="e">
        <f>SUMIF(DS998:GK998,GS998,DS1035:GK1035)</f>
        <v>#N/A</v>
      </c>
      <c r="GT1035" s="668" t="e">
        <f>SUMIF(DS998:GK998,GT998,DS1035:GK1035)</f>
        <v>#N/A</v>
      </c>
      <c r="GU1035" s="668" t="e">
        <f>SUMIF(DS998:GK998,GU998,DS1035:GK1035)</f>
        <v>#N/A</v>
      </c>
      <c r="GV1035" s="668" t="e">
        <f>SUMIF(DS998:GK998,GV998,DS1035:GK1035)</f>
        <v>#N/A</v>
      </c>
      <c r="GW1035" s="668" t="e">
        <f>SUMIF(DS998:GK998,GW998,DS1035:GK1035)</f>
        <v>#N/A</v>
      </c>
      <c r="GX1035" s="668" t="e">
        <f>SUMIF(DS998:GK998,GX998,DS1035:GK1035)</f>
        <v>#N/A</v>
      </c>
      <c r="GY1035" s="668" t="e">
        <f>SUMIF(DS998:GK998,GY998,DS1035:GK1035)</f>
        <v>#N/A</v>
      </c>
      <c r="GZ1035" s="646" t="e">
        <f>SUM(GO1035:GY1035)-SUM(HB1016:HK1016)=(#REF!-SUM(#REF!))</f>
        <v>#REF!</v>
      </c>
      <c r="HM1035" s="674"/>
      <c r="HN1035" s="674"/>
      <c r="HO1035" s="674"/>
      <c r="HP1035" s="674"/>
      <c r="HQ1035" s="674"/>
      <c r="HR1035" s="674"/>
      <c r="HS1035" s="674"/>
      <c r="HT1035" s="674"/>
      <c r="HU1035" s="674"/>
      <c r="HV1035" s="674"/>
      <c r="HW1035" s="674"/>
      <c r="HX1035" s="674"/>
      <c r="HY1035" s="674"/>
      <c r="HZ1035" s="674"/>
    </row>
    <row r="1036" spans="1:234" s="643" customFormat="1" x14ac:dyDescent="0.25">
      <c r="B1036" s="644"/>
      <c r="C1036" s="644"/>
      <c r="D1036" s="644"/>
      <c r="E1036" s="678"/>
      <c r="F1036" s="670"/>
      <c r="G1036" s="644"/>
      <c r="H1036" s="644"/>
      <c r="I1036" s="644"/>
      <c r="J1036" s="644"/>
      <c r="K1036" s="644"/>
      <c r="L1036" s="644"/>
      <c r="M1036" s="674"/>
      <c r="N1036" s="674"/>
      <c r="O1036" s="919"/>
      <c r="P1036" s="919"/>
      <c r="Q1036" s="919"/>
      <c r="R1036" s="674"/>
      <c r="DR1036" s="749">
        <v>2029</v>
      </c>
      <c r="DS1036" s="665" t="e">
        <f t="shared" si="4286"/>
        <v>#REF!</v>
      </c>
      <c r="DT1036" s="665" t="e">
        <f t="shared" si="4286"/>
        <v>#N/A</v>
      </c>
      <c r="DU1036" s="665" t="e">
        <f t="shared" si="4286"/>
        <v>#N/A</v>
      </c>
      <c r="DV1036" s="665" t="e">
        <f t="shared" si="4286"/>
        <v>#N/A</v>
      </c>
      <c r="DW1036" s="665" t="e">
        <f t="shared" si="4286"/>
        <v>#N/A</v>
      </c>
      <c r="DX1036" s="665" t="e">
        <f t="shared" si="4286"/>
        <v>#N/A</v>
      </c>
      <c r="DY1036" s="665" t="e">
        <f t="shared" si="4286"/>
        <v>#N/A</v>
      </c>
      <c r="DZ1036" s="665" t="e">
        <f t="shared" si="4286"/>
        <v>#N/A</v>
      </c>
      <c r="EA1036" s="665" t="e">
        <f t="shared" si="4286"/>
        <v>#N/A</v>
      </c>
      <c r="EB1036" s="665" t="e">
        <f t="shared" si="4286"/>
        <v>#N/A</v>
      </c>
      <c r="EC1036" s="665" t="e">
        <f t="shared" si="4286"/>
        <v>#N/A</v>
      </c>
      <c r="ED1036" s="665" t="e">
        <f t="shared" si="4286"/>
        <v>#N/A</v>
      </c>
      <c r="EE1036" s="665" t="e">
        <f t="shared" si="4286"/>
        <v>#N/A</v>
      </c>
      <c r="EF1036" s="665" t="e">
        <f t="shared" si="4286"/>
        <v>#N/A</v>
      </c>
      <c r="EG1036" s="665" t="e">
        <f t="shared" si="4286"/>
        <v>#N/A</v>
      </c>
      <c r="EH1036" s="665" t="e">
        <f t="shared" si="4286"/>
        <v>#N/A</v>
      </c>
      <c r="EI1036" s="665" t="e">
        <f t="shared" si="4286"/>
        <v>#N/A</v>
      </c>
      <c r="EJ1036" s="665" t="e">
        <f t="shared" si="4286"/>
        <v>#N/A</v>
      </c>
      <c r="EK1036" s="665" t="e">
        <f t="shared" si="4286"/>
        <v>#N/A</v>
      </c>
      <c r="EL1036" s="665" t="e">
        <f t="shared" si="4286"/>
        <v>#N/A</v>
      </c>
      <c r="EM1036" s="665" t="e">
        <f t="shared" si="4286"/>
        <v>#N/A</v>
      </c>
      <c r="EN1036" s="665" t="e">
        <f t="shared" si="4286"/>
        <v>#N/A</v>
      </c>
      <c r="EO1036" s="665" t="e">
        <f t="shared" si="4286"/>
        <v>#N/A</v>
      </c>
      <c r="EP1036" s="665" t="e">
        <f t="shared" si="4286"/>
        <v>#N/A</v>
      </c>
      <c r="EQ1036" s="665" t="e">
        <f t="shared" si="4286"/>
        <v>#N/A</v>
      </c>
      <c r="ER1036" s="665" t="e">
        <f t="shared" si="4286"/>
        <v>#N/A</v>
      </c>
      <c r="ES1036" s="665" t="e">
        <f t="shared" si="4286"/>
        <v>#N/A</v>
      </c>
      <c r="ET1036" s="665" t="e">
        <f t="shared" si="4286"/>
        <v>#N/A</v>
      </c>
      <c r="EU1036" s="665" t="e">
        <f t="shared" si="4286"/>
        <v>#N/A</v>
      </c>
      <c r="EV1036" s="665" t="e">
        <f t="shared" si="4286"/>
        <v>#N/A</v>
      </c>
      <c r="EW1036" s="665" t="e">
        <f t="shared" si="4286"/>
        <v>#N/A</v>
      </c>
      <c r="EX1036" s="665" t="e">
        <f t="shared" si="4286"/>
        <v>#N/A</v>
      </c>
      <c r="EY1036" s="665" t="e">
        <f t="shared" si="4286"/>
        <v>#N/A</v>
      </c>
      <c r="EZ1036" s="665" t="e">
        <f t="shared" si="4286"/>
        <v>#N/A</v>
      </c>
      <c r="FA1036" s="665" t="e">
        <f t="shared" si="4286"/>
        <v>#N/A</v>
      </c>
      <c r="FB1036" s="665" t="e">
        <f t="shared" si="4286"/>
        <v>#N/A</v>
      </c>
      <c r="FC1036" s="665" t="e">
        <f t="shared" si="4286"/>
        <v>#N/A</v>
      </c>
      <c r="FD1036" s="665" t="e">
        <f t="shared" si="4286"/>
        <v>#N/A</v>
      </c>
      <c r="FE1036" s="665" t="e">
        <f t="shared" si="4286"/>
        <v>#N/A</v>
      </c>
      <c r="FF1036" s="665" t="e">
        <f t="shared" si="4286"/>
        <v>#N/A</v>
      </c>
      <c r="FG1036" s="665" t="e">
        <f t="shared" si="4286"/>
        <v>#N/A</v>
      </c>
      <c r="FH1036" s="665" t="e">
        <f t="shared" si="4286"/>
        <v>#N/A</v>
      </c>
      <c r="FI1036" s="665" t="e">
        <f t="shared" si="4286"/>
        <v>#N/A</v>
      </c>
      <c r="FJ1036" s="665" t="e">
        <f t="shared" si="4286"/>
        <v>#N/A</v>
      </c>
      <c r="FK1036" s="665" t="e">
        <f t="shared" si="4286"/>
        <v>#N/A</v>
      </c>
      <c r="FL1036" s="665" t="e">
        <f t="shared" si="4286"/>
        <v>#N/A</v>
      </c>
      <c r="FM1036" s="665" t="e">
        <f t="shared" si="4286"/>
        <v>#N/A</v>
      </c>
      <c r="FN1036" s="665" t="e">
        <f t="shared" si="4286"/>
        <v>#N/A</v>
      </c>
      <c r="FO1036" s="665" t="e">
        <f t="shared" si="4286"/>
        <v>#N/A</v>
      </c>
      <c r="FP1036" s="665" t="e">
        <f t="shared" si="4286"/>
        <v>#N/A</v>
      </c>
      <c r="FQ1036" s="665" t="e">
        <f t="shared" si="4286"/>
        <v>#N/A</v>
      </c>
      <c r="FR1036" s="665" t="e">
        <f t="shared" si="4286"/>
        <v>#N/A</v>
      </c>
      <c r="FS1036" s="665" t="e">
        <f t="shared" si="4286"/>
        <v>#N/A</v>
      </c>
      <c r="FT1036" s="665" t="e">
        <f t="shared" si="4286"/>
        <v>#N/A</v>
      </c>
      <c r="FU1036" s="665" t="e">
        <f t="shared" si="4286"/>
        <v>#N/A</v>
      </c>
      <c r="FV1036" s="665" t="e">
        <f t="shared" si="4286"/>
        <v>#N/A</v>
      </c>
      <c r="FW1036" s="665" t="e">
        <f t="shared" si="4286"/>
        <v>#N/A</v>
      </c>
      <c r="FX1036" s="665" t="e">
        <f t="shared" si="4286"/>
        <v>#N/A</v>
      </c>
      <c r="FY1036" s="665" t="e">
        <f t="shared" si="4286"/>
        <v>#N/A</v>
      </c>
      <c r="FZ1036" s="665" t="e">
        <f t="shared" si="4286"/>
        <v>#N/A</v>
      </c>
      <c r="GA1036" s="665" t="e">
        <f t="shared" si="4286"/>
        <v>#N/A</v>
      </c>
      <c r="GB1036" s="665" t="e">
        <f t="shared" si="4286"/>
        <v>#N/A</v>
      </c>
      <c r="GC1036" s="665" t="e">
        <f t="shared" si="4286"/>
        <v>#N/A</v>
      </c>
      <c r="GD1036" s="665" t="e">
        <f t="shared" si="4286"/>
        <v>#N/A</v>
      </c>
      <c r="GE1036" s="665" t="e">
        <f t="shared" ref="GE1036:GK1036" si="4289">GE1005-GE1017</f>
        <v>#N/A</v>
      </c>
      <c r="GF1036" s="665" t="e">
        <f t="shared" si="4289"/>
        <v>#N/A</v>
      </c>
      <c r="GG1036" s="665" t="e">
        <f t="shared" si="4289"/>
        <v>#N/A</v>
      </c>
      <c r="GH1036" s="665" t="e">
        <f t="shared" si="4289"/>
        <v>#N/A</v>
      </c>
      <c r="GI1036" s="665" t="e">
        <f t="shared" si="4289"/>
        <v>#N/A</v>
      </c>
      <c r="GJ1036" s="665" t="e">
        <f t="shared" si="4289"/>
        <v>#N/A</v>
      </c>
      <c r="GK1036" s="665" t="e">
        <f t="shared" si="4289"/>
        <v>#N/A</v>
      </c>
      <c r="GL1036" s="665" t="e">
        <f>SUM(DS1036:GK1036)+SUM(#REF!)-SUM(HB1017:HK1017)=#REF!</f>
        <v>#REF!</v>
      </c>
      <c r="GN1036" s="749">
        <v>2029</v>
      </c>
      <c r="GO1036" s="664" t="e">
        <f>SUMIF(DS998:GK998,GO998,DS1036:GK1036)</f>
        <v>#REF!</v>
      </c>
      <c r="GP1036" s="668" t="e">
        <f>SUMIF(DS998:GK998,GP998,DS1036:GK1036)</f>
        <v>#N/A</v>
      </c>
      <c r="GQ1036" s="668" t="e">
        <f>SUMIF(DS998:GK998,GQ998,DS1036:GK1036)</f>
        <v>#N/A</v>
      </c>
      <c r="GR1036" s="668" t="e">
        <f>SUMIF(DS998:GK998,GR998,DS1036:GK1036)</f>
        <v>#N/A</v>
      </c>
      <c r="GS1036" s="668" t="e">
        <f>SUMIF(DS998:GK998,GS998,DS1036:GK1036)</f>
        <v>#N/A</v>
      </c>
      <c r="GT1036" s="668" t="e">
        <f>SUMIF(DS998:GK998,GT998,DS1036:GK1036)</f>
        <v>#N/A</v>
      </c>
      <c r="GU1036" s="668" t="e">
        <f>SUMIF(DS998:GK998,GU998,DS1036:GK1036)</f>
        <v>#N/A</v>
      </c>
      <c r="GV1036" s="668" t="e">
        <f>SUMIF(DS998:GK998,GV998,DS1036:GK1036)</f>
        <v>#N/A</v>
      </c>
      <c r="GW1036" s="668" t="e">
        <f>SUMIF(DS998:GK998,GW998,DS1036:GK1036)</f>
        <v>#N/A</v>
      </c>
      <c r="GX1036" s="668" t="e">
        <f>SUMIF(DS998:GK998,GX998,DS1036:GK1036)</f>
        <v>#N/A</v>
      </c>
      <c r="GY1036" s="668" t="e">
        <f>SUMIF(DS998:GK998,GY998,DS1036:GK1036)</f>
        <v>#N/A</v>
      </c>
      <c r="GZ1036" s="646" t="e">
        <f>SUM(GO1036:GY1036)-SUM(HB1017:HK1017)=(#REF!-SUM(#REF!))</f>
        <v>#REF!</v>
      </c>
      <c r="HM1036" s="674"/>
      <c r="HN1036" s="674"/>
      <c r="HO1036" s="674"/>
      <c r="HP1036" s="674"/>
      <c r="HQ1036" s="674"/>
      <c r="HR1036" s="674"/>
      <c r="HS1036" s="674"/>
      <c r="HT1036" s="674"/>
      <c r="HU1036" s="674"/>
      <c r="HV1036" s="674"/>
      <c r="HW1036" s="674"/>
      <c r="HX1036" s="674"/>
      <c r="HY1036" s="674"/>
      <c r="HZ1036" s="674"/>
    </row>
    <row r="1037" spans="1:234" s="643" customFormat="1" x14ac:dyDescent="0.25">
      <c r="B1037" s="644"/>
      <c r="C1037" s="644"/>
      <c r="D1037" s="644"/>
      <c r="E1037" s="678"/>
      <c r="F1037" s="670"/>
      <c r="G1037" s="644"/>
      <c r="H1037" s="644"/>
      <c r="I1037" s="644"/>
      <c r="J1037" s="644"/>
      <c r="K1037" s="644"/>
      <c r="L1037" s="644"/>
      <c r="M1037" s="674"/>
      <c r="N1037" s="684"/>
      <c r="O1037" s="919"/>
      <c r="P1037" s="919"/>
      <c r="Q1037" s="919"/>
      <c r="R1037" s="674"/>
      <c r="DR1037" s="749">
        <v>2030</v>
      </c>
      <c r="DS1037" s="665" t="e">
        <f t="shared" si="4286"/>
        <v>#REF!</v>
      </c>
      <c r="DT1037" s="665" t="e">
        <f t="shared" si="4286"/>
        <v>#N/A</v>
      </c>
      <c r="DU1037" s="665" t="e">
        <f t="shared" si="4286"/>
        <v>#N/A</v>
      </c>
      <c r="DV1037" s="665" t="e">
        <f t="shared" si="4286"/>
        <v>#N/A</v>
      </c>
      <c r="DW1037" s="665" t="e">
        <f t="shared" si="4286"/>
        <v>#N/A</v>
      </c>
      <c r="DX1037" s="665" t="e">
        <f t="shared" si="4286"/>
        <v>#N/A</v>
      </c>
      <c r="DY1037" s="665" t="e">
        <f t="shared" si="4286"/>
        <v>#N/A</v>
      </c>
      <c r="DZ1037" s="665" t="e">
        <f t="shared" si="4286"/>
        <v>#N/A</v>
      </c>
      <c r="EA1037" s="665" t="e">
        <f t="shared" si="4286"/>
        <v>#N/A</v>
      </c>
      <c r="EB1037" s="665" t="e">
        <f t="shared" si="4286"/>
        <v>#N/A</v>
      </c>
      <c r="EC1037" s="665" t="e">
        <f t="shared" si="4286"/>
        <v>#N/A</v>
      </c>
      <c r="ED1037" s="665" t="e">
        <f t="shared" si="4286"/>
        <v>#N/A</v>
      </c>
      <c r="EE1037" s="665" t="e">
        <f t="shared" si="4286"/>
        <v>#N/A</v>
      </c>
      <c r="EF1037" s="665" t="e">
        <f t="shared" si="4286"/>
        <v>#N/A</v>
      </c>
      <c r="EG1037" s="665" t="e">
        <f t="shared" si="4286"/>
        <v>#N/A</v>
      </c>
      <c r="EH1037" s="665" t="e">
        <f t="shared" si="4286"/>
        <v>#N/A</v>
      </c>
      <c r="EI1037" s="665" t="e">
        <f t="shared" si="4286"/>
        <v>#N/A</v>
      </c>
      <c r="EJ1037" s="665" t="e">
        <f t="shared" si="4286"/>
        <v>#N/A</v>
      </c>
      <c r="EK1037" s="665" t="e">
        <f t="shared" si="4286"/>
        <v>#N/A</v>
      </c>
      <c r="EL1037" s="665" t="e">
        <f t="shared" si="4286"/>
        <v>#N/A</v>
      </c>
      <c r="EM1037" s="665" t="e">
        <f t="shared" si="4286"/>
        <v>#N/A</v>
      </c>
      <c r="EN1037" s="665" t="e">
        <f t="shared" si="4286"/>
        <v>#N/A</v>
      </c>
      <c r="EO1037" s="665" t="e">
        <f t="shared" si="4286"/>
        <v>#N/A</v>
      </c>
      <c r="EP1037" s="665" t="e">
        <f t="shared" si="4286"/>
        <v>#N/A</v>
      </c>
      <c r="EQ1037" s="665" t="e">
        <f t="shared" si="4286"/>
        <v>#N/A</v>
      </c>
      <c r="ER1037" s="665" t="e">
        <f t="shared" si="4286"/>
        <v>#N/A</v>
      </c>
      <c r="ES1037" s="665" t="e">
        <f t="shared" si="4286"/>
        <v>#N/A</v>
      </c>
      <c r="ET1037" s="665" t="e">
        <f t="shared" si="4286"/>
        <v>#N/A</v>
      </c>
      <c r="EU1037" s="665" t="e">
        <f t="shared" si="4286"/>
        <v>#N/A</v>
      </c>
      <c r="EV1037" s="665" t="e">
        <f t="shared" si="4286"/>
        <v>#N/A</v>
      </c>
      <c r="EW1037" s="665" t="e">
        <f t="shared" si="4286"/>
        <v>#N/A</v>
      </c>
      <c r="EX1037" s="665" t="e">
        <f t="shared" si="4286"/>
        <v>#N/A</v>
      </c>
      <c r="EY1037" s="665" t="e">
        <f t="shared" si="4286"/>
        <v>#N/A</v>
      </c>
      <c r="EZ1037" s="665" t="e">
        <f t="shared" si="4286"/>
        <v>#N/A</v>
      </c>
      <c r="FA1037" s="665" t="e">
        <f t="shared" si="4286"/>
        <v>#N/A</v>
      </c>
      <c r="FB1037" s="665" t="e">
        <f t="shared" si="4286"/>
        <v>#N/A</v>
      </c>
      <c r="FC1037" s="665" t="e">
        <f t="shared" si="4286"/>
        <v>#N/A</v>
      </c>
      <c r="FD1037" s="665" t="e">
        <f t="shared" si="4286"/>
        <v>#N/A</v>
      </c>
      <c r="FE1037" s="665" t="e">
        <f t="shared" si="4286"/>
        <v>#N/A</v>
      </c>
      <c r="FF1037" s="665" t="e">
        <f t="shared" si="4286"/>
        <v>#N/A</v>
      </c>
      <c r="FG1037" s="665" t="e">
        <f t="shared" si="4286"/>
        <v>#N/A</v>
      </c>
      <c r="FH1037" s="665" t="e">
        <f t="shared" si="4286"/>
        <v>#N/A</v>
      </c>
      <c r="FI1037" s="665" t="e">
        <f t="shared" si="4286"/>
        <v>#N/A</v>
      </c>
      <c r="FJ1037" s="665" t="e">
        <f t="shared" si="4286"/>
        <v>#N/A</v>
      </c>
      <c r="FK1037" s="665" t="e">
        <f t="shared" si="4286"/>
        <v>#N/A</v>
      </c>
      <c r="FL1037" s="665" t="e">
        <f t="shared" si="4286"/>
        <v>#N/A</v>
      </c>
      <c r="FM1037" s="665" t="e">
        <f t="shared" si="4286"/>
        <v>#N/A</v>
      </c>
      <c r="FN1037" s="665" t="e">
        <f t="shared" si="4286"/>
        <v>#N/A</v>
      </c>
      <c r="FO1037" s="665" t="e">
        <f t="shared" si="4286"/>
        <v>#N/A</v>
      </c>
      <c r="FP1037" s="665" t="e">
        <f t="shared" si="4286"/>
        <v>#N/A</v>
      </c>
      <c r="FQ1037" s="665" t="e">
        <f t="shared" si="4286"/>
        <v>#N/A</v>
      </c>
      <c r="FR1037" s="665" t="e">
        <f t="shared" si="4286"/>
        <v>#N/A</v>
      </c>
      <c r="FS1037" s="665" t="e">
        <f t="shared" si="4286"/>
        <v>#N/A</v>
      </c>
      <c r="FT1037" s="665" t="e">
        <f t="shared" si="4286"/>
        <v>#N/A</v>
      </c>
      <c r="FU1037" s="665" t="e">
        <f t="shared" si="4286"/>
        <v>#N/A</v>
      </c>
      <c r="FV1037" s="665" t="e">
        <f t="shared" si="4286"/>
        <v>#N/A</v>
      </c>
      <c r="FW1037" s="665" t="e">
        <f t="shared" si="4286"/>
        <v>#N/A</v>
      </c>
      <c r="FX1037" s="665" t="e">
        <f t="shared" si="4286"/>
        <v>#N/A</v>
      </c>
      <c r="FY1037" s="665" t="e">
        <f t="shared" si="4286"/>
        <v>#N/A</v>
      </c>
      <c r="FZ1037" s="665" t="e">
        <f t="shared" si="4286"/>
        <v>#N/A</v>
      </c>
      <c r="GA1037" s="665" t="e">
        <f t="shared" si="4286"/>
        <v>#N/A</v>
      </c>
      <c r="GB1037" s="665" t="e">
        <f t="shared" si="4286"/>
        <v>#N/A</v>
      </c>
      <c r="GC1037" s="665" t="e">
        <f t="shared" si="4286"/>
        <v>#N/A</v>
      </c>
      <c r="GD1037" s="665" t="e">
        <f t="shared" ref="GD1037:GK1037" si="4290">GD1006-GD1018</f>
        <v>#N/A</v>
      </c>
      <c r="GE1037" s="665" t="e">
        <f t="shared" si="4290"/>
        <v>#N/A</v>
      </c>
      <c r="GF1037" s="665" t="e">
        <f t="shared" si="4290"/>
        <v>#N/A</v>
      </c>
      <c r="GG1037" s="665" t="e">
        <f t="shared" si="4290"/>
        <v>#N/A</v>
      </c>
      <c r="GH1037" s="665" t="e">
        <f t="shared" si="4290"/>
        <v>#N/A</v>
      </c>
      <c r="GI1037" s="665" t="e">
        <f t="shared" si="4290"/>
        <v>#N/A</v>
      </c>
      <c r="GJ1037" s="665" t="e">
        <f t="shared" si="4290"/>
        <v>#N/A</v>
      </c>
      <c r="GK1037" s="665" t="e">
        <f t="shared" si="4290"/>
        <v>#N/A</v>
      </c>
      <c r="GL1037" s="665" t="e">
        <f>SUM(DS1037:GK1037)+SUM(#REF!)-SUM(HB1018:HK1018)=#REF!</f>
        <v>#REF!</v>
      </c>
      <c r="GN1037" s="749">
        <v>2030</v>
      </c>
      <c r="GO1037" s="664" t="e">
        <f>SUMIF(DS998:GK998,GO998,DS1037:GK1037)</f>
        <v>#REF!</v>
      </c>
      <c r="GP1037" s="668" t="e">
        <f>SUMIF(DS998:GK998,GP998,DS1037:GK1037)</f>
        <v>#N/A</v>
      </c>
      <c r="GQ1037" s="668" t="e">
        <f>SUMIF(DS998:GK998,GQ998,DS1037:GK1037)</f>
        <v>#N/A</v>
      </c>
      <c r="GR1037" s="668" t="e">
        <f>SUMIF(DS998:GK998,GR998,DS1037:GK1037)</f>
        <v>#N/A</v>
      </c>
      <c r="GS1037" s="668" t="e">
        <f>SUMIF(DS998:GK998,GS998,DS1037:GK1037)</f>
        <v>#N/A</v>
      </c>
      <c r="GT1037" s="668" t="e">
        <f>SUMIF(DS998:GK998,GT998,DS1037:GK1037)</f>
        <v>#N/A</v>
      </c>
      <c r="GU1037" s="668" t="e">
        <f>SUMIF(DS998:GK998,GU998,DS1037:GK1037)</f>
        <v>#N/A</v>
      </c>
      <c r="GV1037" s="668" t="e">
        <f>SUMIF(DS998:GK998,GV998,DS1037:GK1037)</f>
        <v>#N/A</v>
      </c>
      <c r="GW1037" s="668" t="e">
        <f>SUMIF(DS998:GK998,GW998,DS1037:GK1037)</f>
        <v>#N/A</v>
      </c>
      <c r="GX1037" s="668" t="e">
        <f>SUMIF(DS998:GK998,GX998,DS1037:GK1037)</f>
        <v>#N/A</v>
      </c>
      <c r="GY1037" s="668" t="e">
        <f>SUMIF(DS998:GK998,GY998,DS1037:GK1037)</f>
        <v>#N/A</v>
      </c>
      <c r="GZ1037" s="646" t="e">
        <f>SUM(GO1037:GY1037)-SUM(HB1018:HK1018)=(#REF!-SUM(#REF!))</f>
        <v>#REF!</v>
      </c>
      <c r="HM1037" s="674"/>
      <c r="HN1037" s="674"/>
      <c r="HO1037" s="674"/>
      <c r="HP1037" s="674"/>
      <c r="HQ1037" s="674"/>
      <c r="HR1037" s="674"/>
      <c r="HS1037" s="674"/>
      <c r="HT1037" s="674"/>
      <c r="HU1037" s="674"/>
      <c r="HV1037" s="674"/>
      <c r="HW1037" s="674"/>
      <c r="HX1037" s="674"/>
      <c r="HY1037" s="674"/>
      <c r="HZ1037" s="674"/>
    </row>
    <row r="1038" spans="1:234" s="643" customFormat="1" x14ac:dyDescent="0.25">
      <c r="B1038" s="644"/>
      <c r="C1038" s="644"/>
      <c r="D1038" s="644"/>
      <c r="E1038" s="685"/>
      <c r="F1038" s="686"/>
      <c r="G1038" s="686"/>
      <c r="H1038" s="686"/>
      <c r="I1038" s="686"/>
      <c r="J1038" s="686"/>
      <c r="K1038" s="686"/>
      <c r="L1038" s="686"/>
      <c r="M1038" s="686"/>
      <c r="N1038" s="686"/>
      <c r="O1038" s="686"/>
      <c r="P1038" s="686"/>
      <c r="Q1038" s="686"/>
      <c r="R1038" s="644"/>
      <c r="HM1038" s="644"/>
      <c r="HN1038" s="644"/>
      <c r="HO1038" s="644"/>
      <c r="HP1038" s="644"/>
      <c r="HQ1038" s="644"/>
      <c r="HR1038" s="644"/>
      <c r="HS1038" s="644"/>
      <c r="HT1038" s="644"/>
      <c r="HU1038" s="644"/>
      <c r="HV1038" s="644"/>
      <c r="HW1038" s="644"/>
      <c r="HX1038" s="644"/>
      <c r="HY1038" s="644"/>
      <c r="HZ1038" s="644"/>
    </row>
    <row r="1039" spans="1:234" s="643" customFormat="1" ht="13.8" thickBot="1" x14ac:dyDescent="0.3">
      <c r="B1039" s="3"/>
      <c r="C1039" s="220"/>
      <c r="D1039" s="12"/>
      <c r="E1039" s="222"/>
      <c r="F1039" s="11"/>
      <c r="G1039" s="11"/>
      <c r="H1039" s="11"/>
      <c r="I1039" s="11"/>
      <c r="J1039" s="11"/>
      <c r="K1039" s="11"/>
      <c r="L1039" s="11"/>
      <c r="M1039" s="11"/>
      <c r="N1039" s="11"/>
      <c r="O1039" s="11"/>
      <c r="P1039" s="11"/>
      <c r="Q1039" s="11"/>
      <c r="R1039" s="644"/>
      <c r="HM1039" s="644"/>
      <c r="HN1039" s="644"/>
      <c r="HO1039" s="644"/>
      <c r="HP1039" s="644"/>
      <c r="HQ1039" s="644"/>
      <c r="HR1039" s="644"/>
      <c r="HS1039" s="644"/>
      <c r="HT1039" s="644"/>
      <c r="HU1039" s="644"/>
      <c r="HV1039" s="644"/>
      <c r="HW1039" s="644"/>
      <c r="HX1039" s="644"/>
      <c r="HY1039" s="644"/>
      <c r="HZ1039" s="644"/>
    </row>
    <row r="1041" spans="1:234" ht="19.2" customHeight="1" thickBot="1" x14ac:dyDescent="0.3">
      <c r="A1041" s="286"/>
      <c r="B1041" s="218"/>
      <c r="C1041" s="218"/>
      <c r="D1041" s="85"/>
      <c r="E1041" s="93" t="s">
        <v>1703</v>
      </c>
      <c r="F1041" s="218"/>
      <c r="G1041" s="218"/>
      <c r="H1041" s="218"/>
      <c r="I1041" s="218"/>
      <c r="J1041" s="218"/>
      <c r="K1041" s="218"/>
      <c r="L1041" s="218"/>
      <c r="M1041" s="218"/>
      <c r="N1041" s="218"/>
      <c r="O1041" s="218"/>
      <c r="P1041" s="218"/>
      <c r="Q1041" s="218"/>
    </row>
    <row r="1042" spans="1:234" ht="14.4" thickBot="1" x14ac:dyDescent="0.3">
      <c r="A1042" s="290" t="str">
        <f>IF(E1042="","","PRINT")</f>
        <v/>
      </c>
      <c r="B1042" s="82"/>
      <c r="C1042" s="225">
        <v>14</v>
      </c>
      <c r="D1042" s="82"/>
      <c r="E1042" s="889"/>
      <c r="F1042" s="890"/>
      <c r="G1042" s="890"/>
      <c r="H1042" s="890"/>
      <c r="I1042" s="890"/>
      <c r="J1042" s="891"/>
      <c r="K1042" s="689"/>
      <c r="L1042" s="690"/>
      <c r="R1042" s="689"/>
      <c r="HM1042" s="689"/>
      <c r="HN1042" s="689"/>
      <c r="HO1042" s="689"/>
      <c r="HP1042" s="689"/>
      <c r="HQ1042" s="689"/>
      <c r="HR1042" s="689"/>
      <c r="HS1042" s="689"/>
      <c r="HT1042" s="689"/>
      <c r="HU1042" s="689"/>
      <c r="HV1042" s="689"/>
      <c r="HW1042" s="689"/>
      <c r="HX1042" s="689"/>
      <c r="HY1042" s="689"/>
      <c r="HZ1042" s="689"/>
    </row>
    <row r="1044" spans="1:234" ht="12.75" customHeight="1" x14ac:dyDescent="0.25">
      <c r="D1044" s="4" t="s">
        <v>8</v>
      </c>
      <c r="E1044" s="764" t="s">
        <v>1680</v>
      </c>
      <c r="F1044" s="764"/>
      <c r="G1044" s="764"/>
      <c r="H1044" s="764"/>
      <c r="I1044" s="764"/>
      <c r="J1044" s="764"/>
      <c r="K1044" s="764"/>
      <c r="L1044" s="764"/>
      <c r="M1044" s="764"/>
      <c r="N1044" s="764"/>
      <c r="O1044" s="764"/>
      <c r="P1044" s="764"/>
      <c r="Q1044" s="764"/>
    </row>
    <row r="1045" spans="1:234" ht="12.75" customHeight="1" x14ac:dyDescent="0.25">
      <c r="D1045" s="4"/>
      <c r="E1045" s="892" t="s">
        <v>1825</v>
      </c>
      <c r="F1045" s="892"/>
      <c r="G1045" s="892"/>
      <c r="H1045" s="892"/>
      <c r="I1045" s="892"/>
      <c r="J1045" s="892"/>
      <c r="K1045" s="892"/>
      <c r="L1045" s="892"/>
      <c r="M1045" s="892"/>
      <c r="N1045" s="892"/>
      <c r="O1045" s="892"/>
      <c r="P1045" s="892"/>
      <c r="Q1045" s="892"/>
    </row>
    <row r="1046" spans="1:234" ht="5.0999999999999996" customHeight="1" x14ac:dyDescent="0.25">
      <c r="D1046" s="4"/>
      <c r="E1046" s="746"/>
      <c r="F1046" s="746"/>
      <c r="G1046" s="746"/>
      <c r="H1046" s="746"/>
      <c r="I1046" s="746"/>
      <c r="J1046" s="746"/>
      <c r="K1046" s="746"/>
      <c r="L1046" s="746"/>
      <c r="M1046" s="746"/>
      <c r="N1046" s="746"/>
    </row>
    <row r="1047" spans="1:234" ht="49.2" customHeight="1" x14ac:dyDescent="0.25">
      <c r="E1047" s="893" t="s">
        <v>1823</v>
      </c>
      <c r="F1047" s="893"/>
      <c r="G1047" s="893"/>
      <c r="H1047" s="893" t="s">
        <v>1832</v>
      </c>
      <c r="I1047" s="893"/>
      <c r="J1047" s="893"/>
      <c r="K1047" s="893"/>
      <c r="L1047" s="893"/>
      <c r="M1047" s="893"/>
      <c r="N1047" s="893" t="s">
        <v>1824</v>
      </c>
      <c r="O1047" s="893"/>
      <c r="P1047" s="893"/>
      <c r="Q1047" s="893"/>
      <c r="S1047" s="644"/>
      <c r="T1047" s="644"/>
      <c r="U1047" s="644"/>
      <c r="V1047" s="644"/>
      <c r="W1047" s="644"/>
      <c r="X1047" s="644"/>
      <c r="Y1047" s="644"/>
      <c r="Z1047" s="644"/>
      <c r="AA1047" s="644"/>
      <c r="AB1047" s="644"/>
      <c r="AC1047" s="644"/>
      <c r="AD1047" s="644"/>
      <c r="AE1047" s="644"/>
      <c r="AF1047" s="644"/>
      <c r="AG1047" s="644"/>
      <c r="AH1047" s="644"/>
      <c r="AI1047" s="644"/>
      <c r="AJ1047" s="644"/>
      <c r="AK1047" s="644"/>
      <c r="AL1047" s="644"/>
      <c r="AM1047" s="644"/>
      <c r="AN1047" s="644"/>
      <c r="AO1047" s="644"/>
      <c r="AP1047" s="644"/>
      <c r="AQ1047" s="644"/>
      <c r="AR1047" s="644"/>
      <c r="AS1047" s="644"/>
      <c r="AT1047" s="644"/>
      <c r="AU1047" s="644"/>
      <c r="AV1047" s="644"/>
      <c r="AW1047" s="644"/>
      <c r="AX1047" s="644"/>
      <c r="AY1047" s="644"/>
      <c r="AZ1047" s="644"/>
      <c r="BA1047" s="644"/>
      <c r="BB1047" s="644"/>
      <c r="BC1047" s="644"/>
      <c r="BD1047" s="644"/>
      <c r="BE1047" s="644"/>
      <c r="BF1047" s="644"/>
      <c r="BG1047" s="644"/>
      <c r="BH1047" s="644"/>
      <c r="BI1047" s="644"/>
      <c r="BJ1047" s="644"/>
      <c r="BK1047" s="644"/>
      <c r="BL1047" s="644"/>
      <c r="BM1047" s="644"/>
      <c r="BN1047" s="644"/>
      <c r="BO1047" s="644"/>
      <c r="BP1047" s="644"/>
      <c r="BQ1047" s="644"/>
      <c r="BR1047" s="644"/>
      <c r="BS1047" s="644"/>
      <c r="BT1047" s="644"/>
      <c r="BU1047" s="644"/>
      <c r="BV1047" s="644"/>
      <c r="BW1047" s="644"/>
      <c r="BX1047" s="644"/>
      <c r="BY1047" s="644"/>
      <c r="BZ1047" s="644"/>
      <c r="CA1047" s="644"/>
      <c r="CB1047" s="644"/>
      <c r="CC1047" s="644"/>
      <c r="CD1047" s="644"/>
      <c r="CE1047" s="644"/>
      <c r="CF1047" s="644"/>
      <c r="CG1047" s="644"/>
      <c r="CH1047" s="644"/>
      <c r="CI1047" s="644"/>
      <c r="CJ1047" s="644"/>
      <c r="CK1047" s="644"/>
      <c r="CL1047" s="644"/>
      <c r="CM1047" s="644"/>
      <c r="CN1047" s="644"/>
      <c r="CO1047" s="644"/>
      <c r="CP1047" s="644"/>
      <c r="CQ1047" s="644"/>
      <c r="CR1047" s="644"/>
      <c r="CS1047" s="644"/>
      <c r="CT1047" s="644"/>
      <c r="CU1047" s="644"/>
      <c r="CV1047" s="644"/>
      <c r="CW1047" s="644"/>
      <c r="CX1047" s="644"/>
      <c r="CY1047" s="644"/>
      <c r="CZ1047" s="644"/>
      <c r="DA1047" s="644"/>
      <c r="DB1047" s="644"/>
      <c r="DC1047" s="644"/>
      <c r="DD1047" s="644"/>
      <c r="DE1047" s="644"/>
      <c r="DF1047" s="644"/>
      <c r="DG1047" s="644"/>
      <c r="DH1047" s="644"/>
      <c r="DI1047" s="644"/>
      <c r="DJ1047" s="644"/>
      <c r="DK1047" s="644"/>
      <c r="DL1047" s="644"/>
      <c r="DM1047" s="644"/>
      <c r="DN1047" s="644"/>
      <c r="DO1047" s="644"/>
      <c r="DP1047" s="644"/>
      <c r="DQ1047" s="644"/>
      <c r="DR1047" s="644"/>
      <c r="DS1047" s="644"/>
      <c r="DT1047" s="644"/>
      <c r="DU1047" s="644"/>
      <c r="DV1047" s="644"/>
      <c r="DW1047" s="644"/>
      <c r="DX1047" s="644"/>
      <c r="DY1047" s="644"/>
      <c r="DZ1047" s="644"/>
      <c r="EA1047" s="644"/>
      <c r="EB1047" s="644"/>
      <c r="EC1047" s="644"/>
      <c r="ED1047" s="644"/>
      <c r="EE1047" s="644"/>
      <c r="EF1047" s="644"/>
      <c r="EG1047" s="644"/>
      <c r="EH1047" s="644"/>
      <c r="EI1047" s="644"/>
      <c r="EJ1047" s="644"/>
      <c r="EK1047" s="644"/>
      <c r="EL1047" s="644"/>
      <c r="EM1047" s="644"/>
      <c r="EN1047" s="644"/>
      <c r="EO1047" s="644"/>
      <c r="EP1047" s="644"/>
      <c r="EQ1047" s="644"/>
      <c r="ER1047" s="644"/>
      <c r="ES1047" s="644"/>
      <c r="ET1047" s="644"/>
      <c r="EU1047" s="644"/>
      <c r="EV1047" s="644"/>
      <c r="EW1047" s="644"/>
      <c r="EX1047" s="644"/>
      <c r="EY1047" s="644"/>
      <c r="EZ1047" s="644"/>
      <c r="FA1047" s="644"/>
      <c r="FB1047" s="644"/>
      <c r="FC1047" s="644"/>
      <c r="FD1047" s="644"/>
      <c r="FE1047" s="644"/>
      <c r="FF1047" s="644"/>
      <c r="FG1047" s="644"/>
      <c r="FH1047" s="644"/>
      <c r="FI1047" s="644"/>
      <c r="FJ1047" s="644"/>
      <c r="FK1047" s="644"/>
      <c r="FL1047" s="644"/>
      <c r="FM1047" s="644"/>
      <c r="FN1047" s="644"/>
      <c r="FO1047" s="644"/>
      <c r="FP1047" s="644"/>
      <c r="FQ1047" s="644"/>
      <c r="FR1047" s="644"/>
      <c r="FS1047" s="644"/>
      <c r="FT1047" s="644"/>
      <c r="FU1047" s="644"/>
      <c r="FV1047" s="644"/>
      <c r="FW1047" s="644"/>
      <c r="FX1047" s="644"/>
      <c r="FY1047" s="644"/>
      <c r="FZ1047" s="644"/>
      <c r="GA1047" s="644"/>
      <c r="GB1047" s="644"/>
      <c r="GC1047" s="644"/>
      <c r="GD1047" s="644"/>
      <c r="GE1047" s="644"/>
      <c r="GF1047" s="644"/>
      <c r="GG1047" s="644"/>
      <c r="GH1047" s="644"/>
      <c r="GI1047" s="644"/>
      <c r="GJ1047" s="644"/>
      <c r="GK1047" s="644"/>
      <c r="GL1047" s="644"/>
      <c r="GM1047" s="644"/>
      <c r="GN1047" s="644"/>
      <c r="GO1047" s="644"/>
      <c r="GP1047" s="644"/>
      <c r="GQ1047" s="644"/>
      <c r="GR1047" s="644"/>
      <c r="GS1047" s="644"/>
      <c r="GT1047" s="644"/>
      <c r="GU1047" s="644"/>
      <c r="GV1047" s="644"/>
      <c r="GW1047" s="644"/>
      <c r="GX1047" s="644"/>
      <c r="GY1047" s="644"/>
      <c r="GZ1047" s="644"/>
      <c r="HA1047" s="644"/>
      <c r="HB1047" s="644"/>
      <c r="HC1047" s="644"/>
      <c r="HD1047" s="644"/>
      <c r="HE1047" s="644"/>
      <c r="HF1047" s="644"/>
      <c r="HG1047" s="644"/>
      <c r="HH1047" s="644"/>
      <c r="HI1047" s="644"/>
      <c r="HJ1047" s="644"/>
      <c r="HK1047" s="644"/>
      <c r="HL1047" s="644"/>
    </row>
    <row r="1048" spans="1:234" x14ac:dyDescent="0.25">
      <c r="D1048" s="645">
        <v>1</v>
      </c>
      <c r="E1048" s="878"/>
      <c r="F1048" s="879"/>
      <c r="G1048" s="880"/>
      <c r="H1048" s="878"/>
      <c r="I1048" s="879"/>
      <c r="J1048" s="879"/>
      <c r="K1048" s="879"/>
      <c r="L1048" s="879"/>
      <c r="M1048" s="880"/>
      <c r="N1048" s="881"/>
      <c r="O1048" s="882"/>
      <c r="P1048" s="882"/>
      <c r="Q1048" s="883"/>
      <c r="S1048" s="644"/>
      <c r="T1048" s="644"/>
      <c r="U1048" s="644" t="str">
        <f>IF(H1048="","",D1048&amp;". "&amp;H1048)</f>
        <v/>
      </c>
      <c r="V1048" s="644"/>
      <c r="W1048" s="644"/>
      <c r="X1048" s="644"/>
      <c r="Y1048" s="644"/>
      <c r="Z1048" s="644"/>
      <c r="AA1048" s="644"/>
      <c r="AB1048" s="644"/>
      <c r="AC1048" s="644"/>
      <c r="AD1048" s="644"/>
      <c r="AE1048" s="644"/>
      <c r="AF1048" s="644"/>
      <c r="AG1048" s="644"/>
      <c r="AH1048" s="644"/>
      <c r="AI1048" s="644"/>
      <c r="AJ1048" s="644"/>
      <c r="AK1048" s="644"/>
      <c r="AL1048" s="644"/>
      <c r="AM1048" s="644"/>
      <c r="AN1048" s="644"/>
      <c r="AO1048" s="644"/>
      <c r="AP1048" s="644"/>
      <c r="AQ1048" s="644"/>
      <c r="AR1048" s="644"/>
      <c r="AS1048" s="644"/>
      <c r="AT1048" s="644"/>
      <c r="AU1048" s="644"/>
      <c r="AV1048" s="644"/>
      <c r="AW1048" s="644"/>
      <c r="AX1048" s="644"/>
      <c r="AY1048" s="644"/>
      <c r="AZ1048" s="644"/>
      <c r="BA1048" s="644"/>
      <c r="BB1048" s="644"/>
      <c r="BC1048" s="644"/>
      <c r="BD1048" s="644"/>
      <c r="BE1048" s="644"/>
      <c r="BF1048" s="644"/>
      <c r="BG1048" s="644"/>
      <c r="BH1048" s="644"/>
      <c r="BI1048" s="644"/>
      <c r="BJ1048" s="644"/>
      <c r="BK1048" s="644"/>
      <c r="BL1048" s="644"/>
      <c r="BM1048" s="644"/>
      <c r="BN1048" s="644"/>
      <c r="BO1048" s="644"/>
      <c r="BP1048" s="644"/>
      <c r="BQ1048" s="644"/>
      <c r="BR1048" s="644"/>
      <c r="BS1048" s="644"/>
      <c r="BT1048" s="644"/>
      <c r="BU1048" s="644"/>
      <c r="BV1048" s="644"/>
      <c r="BW1048" s="644"/>
      <c r="BX1048" s="644"/>
      <c r="BY1048" s="644"/>
      <c r="BZ1048" s="644"/>
      <c r="CA1048" s="644"/>
      <c r="CB1048" s="644"/>
      <c r="CC1048" s="644"/>
      <c r="CD1048" s="644"/>
      <c r="CE1048" s="644"/>
      <c r="CF1048" s="644"/>
      <c r="CG1048" s="644"/>
      <c r="CH1048" s="644"/>
      <c r="CI1048" s="644"/>
      <c r="CJ1048" s="644"/>
      <c r="CK1048" s="644"/>
      <c r="CL1048" s="644"/>
      <c r="CM1048" s="644"/>
      <c r="CN1048" s="644"/>
      <c r="CO1048" s="644"/>
      <c r="CP1048" s="644"/>
      <c r="CQ1048" s="644"/>
      <c r="CR1048" s="644"/>
      <c r="CS1048" s="644"/>
      <c r="CT1048" s="644"/>
      <c r="CU1048" s="644"/>
      <c r="CV1048" s="644"/>
      <c r="CW1048" s="644"/>
      <c r="CX1048" s="644"/>
      <c r="CY1048" s="644"/>
      <c r="CZ1048" s="644"/>
      <c r="DA1048" s="644"/>
      <c r="DB1048" s="644"/>
      <c r="DC1048" s="644"/>
      <c r="DD1048" s="644"/>
      <c r="DE1048" s="644"/>
      <c r="DF1048" s="644"/>
      <c r="DG1048" s="644"/>
      <c r="DH1048" s="644"/>
      <c r="DI1048" s="644"/>
      <c r="DJ1048" s="644"/>
      <c r="DK1048" s="644"/>
      <c r="DL1048" s="644"/>
      <c r="DM1048" s="644"/>
      <c r="DN1048" s="644"/>
      <c r="DO1048" s="644"/>
      <c r="DP1048" s="644"/>
      <c r="DQ1048" s="644"/>
      <c r="DR1048" s="644"/>
      <c r="DS1048" s="644"/>
      <c r="DT1048" s="644"/>
      <c r="DU1048" s="644"/>
      <c r="DV1048" s="644"/>
      <c r="DW1048" s="644"/>
      <c r="DX1048" s="644"/>
      <c r="DY1048" s="644"/>
      <c r="DZ1048" s="644"/>
      <c r="EA1048" s="644"/>
      <c r="EB1048" s="644"/>
      <c r="EC1048" s="644"/>
      <c r="ED1048" s="644"/>
      <c r="EE1048" s="644"/>
      <c r="EF1048" s="644"/>
      <c r="EG1048" s="644"/>
      <c r="EH1048" s="644"/>
      <c r="EI1048" s="644"/>
      <c r="EJ1048" s="644"/>
      <c r="EK1048" s="644"/>
      <c r="EL1048" s="644"/>
      <c r="EM1048" s="644"/>
      <c r="EN1048" s="644"/>
      <c r="EO1048" s="644"/>
      <c r="EP1048" s="644"/>
      <c r="EQ1048" s="644"/>
      <c r="ER1048" s="644"/>
      <c r="ES1048" s="644"/>
      <c r="ET1048" s="644"/>
      <c r="EU1048" s="644"/>
      <c r="EV1048" s="644"/>
      <c r="EW1048" s="644"/>
      <c r="EX1048" s="644"/>
      <c r="EY1048" s="644"/>
      <c r="EZ1048" s="644"/>
      <c r="FA1048" s="644"/>
      <c r="FB1048" s="644"/>
      <c r="FC1048" s="644"/>
      <c r="FD1048" s="644"/>
      <c r="FE1048" s="644"/>
      <c r="FF1048" s="644"/>
      <c r="FG1048" s="644"/>
      <c r="FH1048" s="644"/>
      <c r="FI1048" s="644"/>
      <c r="FJ1048" s="644"/>
      <c r="FK1048" s="644"/>
      <c r="FL1048" s="644"/>
      <c r="FM1048" s="644"/>
      <c r="FN1048" s="644"/>
      <c r="FO1048" s="644"/>
      <c r="FP1048" s="644"/>
      <c r="FQ1048" s="644"/>
      <c r="FR1048" s="644"/>
      <c r="FS1048" s="644"/>
      <c r="FT1048" s="644"/>
      <c r="FU1048" s="644"/>
      <c r="FV1048" s="644"/>
      <c r="FW1048" s="644"/>
      <c r="FX1048" s="644"/>
      <c r="FY1048" s="644"/>
      <c r="FZ1048" s="644"/>
      <c r="GA1048" s="644"/>
      <c r="GB1048" s="644"/>
      <c r="GC1048" s="644"/>
      <c r="GD1048" s="644"/>
      <c r="GE1048" s="644"/>
      <c r="GF1048" s="644"/>
      <c r="GG1048" s="644"/>
      <c r="GH1048" s="644"/>
      <c r="GI1048" s="644"/>
      <c r="GJ1048" s="644"/>
      <c r="GK1048" s="644"/>
      <c r="GL1048" s="644"/>
      <c r="GM1048" s="644"/>
      <c r="GN1048" s="644"/>
      <c r="GO1048" s="644"/>
      <c r="GP1048" s="644"/>
      <c r="GQ1048" s="644"/>
      <c r="GR1048" s="644"/>
      <c r="GS1048" s="644"/>
      <c r="GT1048" s="644"/>
      <c r="GU1048" s="644"/>
      <c r="GV1048" s="644"/>
      <c r="GW1048" s="644"/>
      <c r="GX1048" s="644"/>
      <c r="GY1048" s="644"/>
      <c r="GZ1048" s="644"/>
      <c r="HA1048" s="644"/>
      <c r="HB1048" s="644"/>
      <c r="HC1048" s="644"/>
      <c r="HD1048" s="644"/>
      <c r="HE1048" s="644"/>
      <c r="HF1048" s="644"/>
      <c r="HG1048" s="644"/>
      <c r="HH1048" s="644"/>
      <c r="HI1048" s="644"/>
      <c r="HJ1048" s="644"/>
      <c r="HK1048" s="644"/>
      <c r="HL1048" s="644"/>
    </row>
    <row r="1049" spans="1:234" x14ac:dyDescent="0.25">
      <c r="D1049" s="645">
        <v>2</v>
      </c>
      <c r="E1049" s="878"/>
      <c r="F1049" s="879"/>
      <c r="G1049" s="880"/>
      <c r="H1049" s="878"/>
      <c r="I1049" s="879"/>
      <c r="J1049" s="879" t="s">
        <v>1704</v>
      </c>
      <c r="K1049" s="879"/>
      <c r="L1049" s="879"/>
      <c r="M1049" s="880"/>
      <c r="N1049" s="881"/>
      <c r="O1049" s="882"/>
      <c r="P1049" s="882"/>
      <c r="Q1049" s="883"/>
      <c r="S1049" s="644"/>
      <c r="T1049" s="644"/>
      <c r="U1049" s="644" t="str">
        <f t="shared" ref="U1049:U1057" si="4291">IF(H1049="","",D1049&amp;". "&amp;H1049)</f>
        <v/>
      </c>
      <c r="V1049" s="644"/>
      <c r="W1049" s="644"/>
      <c r="X1049" s="644"/>
      <c r="Y1049" s="644"/>
      <c r="Z1049" s="644"/>
      <c r="AA1049" s="644"/>
      <c r="AB1049" s="644"/>
      <c r="AC1049" s="644"/>
      <c r="AD1049" s="644"/>
      <c r="AE1049" s="644"/>
      <c r="AF1049" s="644"/>
      <c r="AG1049" s="644"/>
      <c r="AH1049" s="644"/>
      <c r="AI1049" s="644"/>
      <c r="AJ1049" s="644"/>
      <c r="AK1049" s="644"/>
      <c r="AL1049" s="644"/>
      <c r="AM1049" s="644"/>
      <c r="AN1049" s="644"/>
      <c r="AO1049" s="644"/>
      <c r="AP1049" s="644"/>
      <c r="AQ1049" s="644"/>
      <c r="AR1049" s="644"/>
      <c r="AS1049" s="644"/>
      <c r="AT1049" s="644"/>
      <c r="AU1049" s="644"/>
      <c r="AV1049" s="644"/>
      <c r="AW1049" s="644"/>
      <c r="AX1049" s="644"/>
      <c r="AY1049" s="644"/>
      <c r="AZ1049" s="644"/>
      <c r="BA1049" s="644"/>
      <c r="BB1049" s="644"/>
      <c r="BC1049" s="644"/>
      <c r="BD1049" s="644"/>
      <c r="BE1049" s="644"/>
      <c r="BF1049" s="644"/>
      <c r="BG1049" s="644"/>
      <c r="BH1049" s="644"/>
      <c r="BI1049" s="644"/>
      <c r="BJ1049" s="644"/>
      <c r="BK1049" s="644"/>
      <c r="BL1049" s="644"/>
      <c r="BM1049" s="644"/>
      <c r="BN1049" s="644"/>
      <c r="BO1049" s="644"/>
      <c r="BP1049" s="644"/>
      <c r="BQ1049" s="644"/>
      <c r="BR1049" s="644"/>
      <c r="BS1049" s="644"/>
      <c r="BT1049" s="644"/>
      <c r="BU1049" s="644"/>
      <c r="BV1049" s="644"/>
      <c r="BW1049" s="644"/>
      <c r="BX1049" s="644"/>
      <c r="BY1049" s="644"/>
      <c r="BZ1049" s="644"/>
      <c r="CA1049" s="644"/>
      <c r="CB1049" s="644"/>
      <c r="CC1049" s="644"/>
      <c r="CD1049" s="644"/>
      <c r="CE1049" s="644"/>
      <c r="CF1049" s="644"/>
      <c r="CG1049" s="644"/>
      <c r="CH1049" s="644"/>
      <c r="CI1049" s="644"/>
      <c r="CJ1049" s="644"/>
      <c r="CK1049" s="644"/>
      <c r="CL1049" s="644"/>
      <c r="CM1049" s="644"/>
      <c r="CN1049" s="644"/>
      <c r="CO1049" s="644"/>
      <c r="CP1049" s="644"/>
      <c r="CQ1049" s="644"/>
      <c r="CR1049" s="644"/>
      <c r="CS1049" s="644"/>
      <c r="CT1049" s="644"/>
      <c r="CU1049" s="644"/>
      <c r="CV1049" s="644"/>
      <c r="CW1049" s="644"/>
      <c r="CX1049" s="644"/>
      <c r="CY1049" s="644"/>
      <c r="CZ1049" s="644"/>
      <c r="DA1049" s="644"/>
      <c r="DB1049" s="644"/>
      <c r="DC1049" s="644"/>
      <c r="DD1049" s="644"/>
      <c r="DE1049" s="644"/>
      <c r="DF1049" s="644"/>
      <c r="DG1049" s="644"/>
      <c r="DH1049" s="644"/>
      <c r="DI1049" s="644"/>
      <c r="DJ1049" s="644"/>
      <c r="DK1049" s="644"/>
      <c r="DL1049" s="644"/>
      <c r="DM1049" s="644"/>
      <c r="DN1049" s="644"/>
      <c r="DO1049" s="644"/>
      <c r="DP1049" s="644"/>
      <c r="DQ1049" s="644"/>
      <c r="DR1049" s="644"/>
      <c r="DS1049" s="644"/>
      <c r="DT1049" s="644"/>
      <c r="DU1049" s="644"/>
      <c r="DV1049" s="644"/>
      <c r="DW1049" s="644"/>
      <c r="DX1049" s="644"/>
      <c r="DY1049" s="644"/>
      <c r="DZ1049" s="644"/>
      <c r="EA1049" s="644"/>
      <c r="EB1049" s="644"/>
      <c r="EC1049" s="644"/>
      <c r="ED1049" s="644"/>
      <c r="EE1049" s="644"/>
      <c r="EF1049" s="644"/>
      <c r="EG1049" s="644"/>
      <c r="EH1049" s="644"/>
      <c r="EI1049" s="644"/>
      <c r="EJ1049" s="644"/>
      <c r="EK1049" s="644"/>
      <c r="EL1049" s="644"/>
      <c r="EM1049" s="644"/>
      <c r="EN1049" s="644"/>
      <c r="EO1049" s="644"/>
      <c r="EP1049" s="644"/>
      <c r="EQ1049" s="644"/>
      <c r="ER1049" s="644"/>
      <c r="ES1049" s="644"/>
      <c r="ET1049" s="644"/>
      <c r="EU1049" s="644"/>
      <c r="EV1049" s="644"/>
      <c r="EW1049" s="644"/>
      <c r="EX1049" s="644"/>
      <c r="EY1049" s="644"/>
      <c r="EZ1049" s="644"/>
      <c r="FA1049" s="644"/>
      <c r="FB1049" s="644"/>
      <c r="FC1049" s="644"/>
      <c r="FD1049" s="644"/>
      <c r="FE1049" s="644"/>
      <c r="FF1049" s="644"/>
      <c r="FG1049" s="644"/>
      <c r="FH1049" s="644"/>
      <c r="FI1049" s="644"/>
      <c r="FJ1049" s="644"/>
      <c r="FK1049" s="644"/>
      <c r="FL1049" s="644"/>
      <c r="FM1049" s="644"/>
      <c r="FN1049" s="644"/>
      <c r="FO1049" s="644"/>
      <c r="FP1049" s="644"/>
      <c r="FQ1049" s="644"/>
      <c r="FR1049" s="644"/>
      <c r="FS1049" s="644"/>
      <c r="FT1049" s="644"/>
      <c r="FU1049" s="644"/>
      <c r="FV1049" s="644"/>
      <c r="FW1049" s="644"/>
      <c r="FX1049" s="644"/>
      <c r="FY1049" s="644"/>
      <c r="FZ1049" s="644"/>
      <c r="GA1049" s="644"/>
      <c r="GB1049" s="644"/>
      <c r="GC1049" s="644"/>
      <c r="GD1049" s="644"/>
      <c r="GE1049" s="644"/>
      <c r="GF1049" s="644"/>
      <c r="GG1049" s="644"/>
      <c r="GH1049" s="644"/>
      <c r="GI1049" s="644"/>
      <c r="GJ1049" s="644"/>
      <c r="GK1049" s="644"/>
      <c r="GL1049" s="644"/>
      <c r="GM1049" s="644"/>
      <c r="GN1049" s="644"/>
      <c r="GO1049" s="644"/>
      <c r="GP1049" s="644"/>
      <c r="GQ1049" s="644"/>
      <c r="GR1049" s="644"/>
      <c r="GS1049" s="644"/>
      <c r="GT1049" s="644"/>
      <c r="GU1049" s="644"/>
      <c r="GV1049" s="644"/>
      <c r="GW1049" s="644"/>
      <c r="GX1049" s="644"/>
      <c r="GY1049" s="644"/>
      <c r="GZ1049" s="644"/>
      <c r="HA1049" s="644"/>
      <c r="HB1049" s="644"/>
      <c r="HC1049" s="644"/>
      <c r="HD1049" s="644"/>
      <c r="HE1049" s="644"/>
      <c r="HF1049" s="644"/>
      <c r="HG1049" s="644"/>
      <c r="HH1049" s="644"/>
      <c r="HI1049" s="644"/>
      <c r="HJ1049" s="644"/>
      <c r="HK1049" s="644"/>
      <c r="HL1049" s="644"/>
    </row>
    <row r="1050" spans="1:234" x14ac:dyDescent="0.25">
      <c r="D1050" s="645">
        <v>3</v>
      </c>
      <c r="E1050" s="878"/>
      <c r="F1050" s="879"/>
      <c r="G1050" s="880"/>
      <c r="H1050" s="878"/>
      <c r="I1050" s="879"/>
      <c r="J1050" s="879"/>
      <c r="K1050" s="879"/>
      <c r="L1050" s="879"/>
      <c r="M1050" s="880"/>
      <c r="N1050" s="881"/>
      <c r="O1050" s="882"/>
      <c r="P1050" s="882"/>
      <c r="Q1050" s="883"/>
      <c r="S1050" s="644"/>
      <c r="T1050" s="644"/>
      <c r="U1050" s="644" t="str">
        <f t="shared" si="4291"/>
        <v/>
      </c>
      <c r="V1050" s="644"/>
      <c r="W1050" s="644"/>
      <c r="X1050" s="644"/>
      <c r="Y1050" s="644"/>
      <c r="Z1050" s="644"/>
      <c r="AA1050" s="644"/>
      <c r="AB1050" s="644"/>
      <c r="AC1050" s="644"/>
      <c r="AD1050" s="644"/>
      <c r="AE1050" s="644"/>
      <c r="AF1050" s="644"/>
      <c r="AG1050" s="644"/>
      <c r="AH1050" s="644"/>
      <c r="AI1050" s="644"/>
      <c r="AJ1050" s="644"/>
      <c r="AK1050" s="644"/>
      <c r="AL1050" s="644"/>
      <c r="AM1050" s="644"/>
      <c r="AN1050" s="644"/>
      <c r="AO1050" s="644"/>
      <c r="AP1050" s="644"/>
      <c r="AQ1050" s="644"/>
      <c r="AR1050" s="644"/>
      <c r="AS1050" s="644"/>
      <c r="AT1050" s="644"/>
      <c r="AU1050" s="644"/>
      <c r="AV1050" s="644"/>
      <c r="AW1050" s="644"/>
      <c r="AX1050" s="644"/>
      <c r="AY1050" s="644"/>
      <c r="AZ1050" s="644"/>
      <c r="BA1050" s="644"/>
      <c r="BB1050" s="644"/>
      <c r="BC1050" s="644"/>
      <c r="BD1050" s="644"/>
      <c r="BE1050" s="644"/>
      <c r="BF1050" s="644"/>
      <c r="BG1050" s="644"/>
      <c r="BH1050" s="644"/>
      <c r="BI1050" s="644"/>
      <c r="BJ1050" s="644"/>
      <c r="BK1050" s="644"/>
      <c r="BL1050" s="644"/>
      <c r="BM1050" s="644"/>
      <c r="BN1050" s="644"/>
      <c r="BO1050" s="644"/>
      <c r="BP1050" s="644"/>
      <c r="BQ1050" s="644"/>
      <c r="BR1050" s="644"/>
      <c r="BS1050" s="644"/>
      <c r="BT1050" s="644"/>
      <c r="BU1050" s="644"/>
      <c r="BV1050" s="644"/>
      <c r="BW1050" s="644"/>
      <c r="BX1050" s="644"/>
      <c r="BY1050" s="644"/>
      <c r="BZ1050" s="644"/>
      <c r="CA1050" s="644"/>
      <c r="CB1050" s="644"/>
      <c r="CC1050" s="644"/>
      <c r="CD1050" s="644"/>
      <c r="CE1050" s="644"/>
      <c r="CF1050" s="644"/>
      <c r="CG1050" s="644"/>
      <c r="CH1050" s="644"/>
      <c r="CI1050" s="644"/>
      <c r="CJ1050" s="644"/>
      <c r="CK1050" s="644"/>
      <c r="CL1050" s="644"/>
      <c r="CM1050" s="644"/>
      <c r="CN1050" s="644"/>
      <c r="CO1050" s="644"/>
      <c r="CP1050" s="644"/>
      <c r="CQ1050" s="644"/>
      <c r="CR1050" s="644"/>
      <c r="CS1050" s="644"/>
      <c r="CT1050" s="644"/>
      <c r="CU1050" s="644"/>
      <c r="CV1050" s="644"/>
      <c r="CW1050" s="644"/>
      <c r="CX1050" s="644"/>
      <c r="CY1050" s="644"/>
      <c r="CZ1050" s="644"/>
      <c r="DA1050" s="644"/>
      <c r="DB1050" s="644"/>
      <c r="DC1050" s="644"/>
      <c r="DD1050" s="644"/>
      <c r="DE1050" s="644"/>
      <c r="DF1050" s="644"/>
      <c r="DG1050" s="644"/>
      <c r="DH1050" s="644"/>
      <c r="DI1050" s="644"/>
      <c r="DJ1050" s="644"/>
      <c r="DK1050" s="644"/>
      <c r="DL1050" s="644"/>
      <c r="DM1050" s="644"/>
      <c r="DN1050" s="644"/>
      <c r="DO1050" s="644"/>
      <c r="DP1050" s="644"/>
      <c r="DQ1050" s="644"/>
      <c r="DR1050" s="644"/>
      <c r="DS1050" s="644"/>
      <c r="DT1050" s="644"/>
      <c r="DU1050" s="644"/>
      <c r="DV1050" s="644"/>
      <c r="DW1050" s="644"/>
      <c r="DX1050" s="644"/>
      <c r="DY1050" s="644"/>
      <c r="DZ1050" s="644"/>
      <c r="EA1050" s="644"/>
      <c r="EB1050" s="644"/>
      <c r="EC1050" s="644"/>
      <c r="ED1050" s="644"/>
      <c r="EE1050" s="644"/>
      <c r="EF1050" s="644"/>
      <c r="EG1050" s="644"/>
      <c r="EH1050" s="644"/>
      <c r="EI1050" s="644"/>
      <c r="EJ1050" s="644"/>
      <c r="EK1050" s="644"/>
      <c r="EL1050" s="644"/>
      <c r="EM1050" s="644"/>
      <c r="EN1050" s="644"/>
      <c r="EO1050" s="644"/>
      <c r="EP1050" s="644"/>
      <c r="EQ1050" s="644"/>
      <c r="ER1050" s="644"/>
      <c r="ES1050" s="644"/>
      <c r="ET1050" s="644"/>
      <c r="EU1050" s="644"/>
      <c r="EV1050" s="644"/>
      <c r="EW1050" s="644"/>
      <c r="EX1050" s="644"/>
      <c r="EY1050" s="644"/>
      <c r="EZ1050" s="644"/>
      <c r="FA1050" s="644"/>
      <c r="FB1050" s="644"/>
      <c r="FC1050" s="644"/>
      <c r="FD1050" s="644"/>
      <c r="FE1050" s="644"/>
      <c r="FF1050" s="644"/>
      <c r="FG1050" s="644"/>
      <c r="FH1050" s="644"/>
      <c r="FI1050" s="644"/>
      <c r="FJ1050" s="644"/>
      <c r="FK1050" s="644"/>
      <c r="FL1050" s="644"/>
      <c r="FM1050" s="644"/>
      <c r="FN1050" s="644"/>
      <c r="FO1050" s="644"/>
      <c r="FP1050" s="644"/>
      <c r="FQ1050" s="644"/>
      <c r="FR1050" s="644"/>
      <c r="FS1050" s="644"/>
      <c r="FT1050" s="644"/>
      <c r="FU1050" s="644"/>
      <c r="FV1050" s="644"/>
      <c r="FW1050" s="644"/>
      <c r="FX1050" s="644"/>
      <c r="FY1050" s="644"/>
      <c r="FZ1050" s="644"/>
      <c r="GA1050" s="644"/>
      <c r="GB1050" s="644"/>
      <c r="GC1050" s="644"/>
      <c r="GD1050" s="644"/>
      <c r="GE1050" s="644"/>
      <c r="GF1050" s="644"/>
      <c r="GG1050" s="644"/>
      <c r="GH1050" s="644"/>
      <c r="GI1050" s="644"/>
      <c r="GJ1050" s="644"/>
      <c r="GK1050" s="644"/>
      <c r="GL1050" s="644"/>
      <c r="GM1050" s="644"/>
      <c r="GN1050" s="644"/>
      <c r="GO1050" s="644"/>
      <c r="GP1050" s="644"/>
      <c r="GQ1050" s="644"/>
      <c r="GR1050" s="644"/>
      <c r="GS1050" s="644"/>
      <c r="GT1050" s="644"/>
      <c r="GU1050" s="644"/>
      <c r="GV1050" s="644"/>
      <c r="GW1050" s="644"/>
      <c r="GX1050" s="644"/>
      <c r="GY1050" s="644"/>
      <c r="GZ1050" s="644"/>
      <c r="HA1050" s="644"/>
      <c r="HB1050" s="644"/>
      <c r="HC1050" s="644"/>
      <c r="HD1050" s="644"/>
      <c r="HE1050" s="644"/>
      <c r="HF1050" s="644"/>
      <c r="HG1050" s="644"/>
      <c r="HH1050" s="644"/>
      <c r="HI1050" s="644"/>
      <c r="HJ1050" s="644"/>
      <c r="HK1050" s="644"/>
      <c r="HL1050" s="644"/>
    </row>
    <row r="1051" spans="1:234" x14ac:dyDescent="0.25">
      <c r="D1051" s="645">
        <v>4</v>
      </c>
      <c r="E1051" s="878"/>
      <c r="F1051" s="879"/>
      <c r="G1051" s="880"/>
      <c r="H1051" s="878"/>
      <c r="I1051" s="879"/>
      <c r="J1051" s="879"/>
      <c r="K1051" s="879"/>
      <c r="L1051" s="879"/>
      <c r="M1051" s="880"/>
      <c r="N1051" s="881"/>
      <c r="O1051" s="882"/>
      <c r="P1051" s="882"/>
      <c r="Q1051" s="883"/>
      <c r="S1051" s="644"/>
      <c r="T1051" s="644"/>
      <c r="U1051" s="644" t="str">
        <f t="shared" si="4291"/>
        <v/>
      </c>
      <c r="V1051" s="644"/>
      <c r="W1051" s="644"/>
      <c r="X1051" s="644"/>
      <c r="Y1051" s="644"/>
      <c r="Z1051" s="644"/>
      <c r="AA1051" s="644"/>
      <c r="AB1051" s="644"/>
      <c r="AC1051" s="644"/>
      <c r="AD1051" s="644"/>
      <c r="AE1051" s="644"/>
      <c r="AF1051" s="644"/>
      <c r="AG1051" s="644"/>
      <c r="AH1051" s="644"/>
      <c r="AI1051" s="644"/>
      <c r="AJ1051" s="644"/>
      <c r="AK1051" s="644"/>
      <c r="AL1051" s="644"/>
      <c r="AM1051" s="644"/>
      <c r="AN1051" s="644"/>
      <c r="AO1051" s="644"/>
      <c r="AP1051" s="644"/>
      <c r="AQ1051" s="644"/>
      <c r="AR1051" s="644"/>
      <c r="AS1051" s="644"/>
      <c r="AT1051" s="644"/>
      <c r="AU1051" s="644"/>
      <c r="AV1051" s="644"/>
      <c r="AW1051" s="644"/>
      <c r="AX1051" s="644"/>
      <c r="AY1051" s="644"/>
      <c r="AZ1051" s="644"/>
      <c r="BA1051" s="644"/>
      <c r="BB1051" s="644"/>
      <c r="BC1051" s="644"/>
      <c r="BD1051" s="644"/>
      <c r="BE1051" s="644"/>
      <c r="BF1051" s="644"/>
      <c r="BG1051" s="644"/>
      <c r="BH1051" s="644"/>
      <c r="BI1051" s="644"/>
      <c r="BJ1051" s="644"/>
      <c r="BK1051" s="644"/>
      <c r="BL1051" s="644"/>
      <c r="BM1051" s="644"/>
      <c r="BN1051" s="644"/>
      <c r="BO1051" s="644"/>
      <c r="BP1051" s="644"/>
      <c r="BQ1051" s="644"/>
      <c r="BR1051" s="644"/>
      <c r="BS1051" s="644"/>
      <c r="BT1051" s="644"/>
      <c r="BU1051" s="644"/>
      <c r="BV1051" s="644"/>
      <c r="BW1051" s="644"/>
      <c r="BX1051" s="644"/>
      <c r="BY1051" s="644"/>
      <c r="BZ1051" s="644"/>
      <c r="CA1051" s="644"/>
      <c r="CB1051" s="644"/>
      <c r="CC1051" s="644"/>
      <c r="CD1051" s="644"/>
      <c r="CE1051" s="644"/>
      <c r="CF1051" s="644"/>
      <c r="CG1051" s="644"/>
      <c r="CH1051" s="644"/>
      <c r="CI1051" s="644"/>
      <c r="CJ1051" s="644"/>
      <c r="CK1051" s="644"/>
      <c r="CL1051" s="644"/>
      <c r="CM1051" s="644"/>
      <c r="CN1051" s="644"/>
      <c r="CO1051" s="644"/>
      <c r="CP1051" s="644"/>
      <c r="CQ1051" s="644"/>
      <c r="CR1051" s="644"/>
      <c r="CS1051" s="644"/>
      <c r="CT1051" s="644"/>
      <c r="CU1051" s="644"/>
      <c r="CV1051" s="644"/>
      <c r="CW1051" s="644"/>
      <c r="CX1051" s="644"/>
      <c r="CY1051" s="644"/>
      <c r="CZ1051" s="644"/>
      <c r="DA1051" s="644"/>
      <c r="DB1051" s="644"/>
      <c r="DC1051" s="644"/>
      <c r="DD1051" s="644"/>
      <c r="DE1051" s="644"/>
      <c r="DF1051" s="644"/>
      <c r="DG1051" s="644"/>
      <c r="DH1051" s="644"/>
      <c r="DI1051" s="644"/>
      <c r="DJ1051" s="644"/>
      <c r="DK1051" s="644"/>
      <c r="DL1051" s="644"/>
      <c r="DM1051" s="644"/>
      <c r="DN1051" s="644"/>
      <c r="DO1051" s="644"/>
      <c r="DP1051" s="644"/>
      <c r="DQ1051" s="644"/>
      <c r="DR1051" s="644"/>
      <c r="DS1051" s="644"/>
      <c r="DT1051" s="644"/>
      <c r="DU1051" s="644"/>
      <c r="DV1051" s="644"/>
      <c r="DW1051" s="644"/>
      <c r="DX1051" s="644"/>
      <c r="DY1051" s="644"/>
      <c r="DZ1051" s="644"/>
      <c r="EA1051" s="644"/>
      <c r="EB1051" s="644"/>
      <c r="EC1051" s="644"/>
      <c r="ED1051" s="644"/>
      <c r="EE1051" s="644"/>
      <c r="EF1051" s="644"/>
      <c r="EG1051" s="644"/>
      <c r="EH1051" s="644"/>
      <c r="EI1051" s="644"/>
      <c r="EJ1051" s="644"/>
      <c r="EK1051" s="644"/>
      <c r="EL1051" s="644"/>
      <c r="EM1051" s="644"/>
      <c r="EN1051" s="644"/>
      <c r="EO1051" s="644"/>
      <c r="EP1051" s="644"/>
      <c r="EQ1051" s="644"/>
      <c r="ER1051" s="644"/>
      <c r="ES1051" s="644"/>
      <c r="ET1051" s="644"/>
      <c r="EU1051" s="644"/>
      <c r="EV1051" s="644"/>
      <c r="EW1051" s="644"/>
      <c r="EX1051" s="644"/>
      <c r="EY1051" s="644"/>
      <c r="EZ1051" s="644"/>
      <c r="FA1051" s="644"/>
      <c r="FB1051" s="644"/>
      <c r="FC1051" s="644"/>
      <c r="FD1051" s="644"/>
      <c r="FE1051" s="644"/>
      <c r="FF1051" s="644"/>
      <c r="FG1051" s="644"/>
      <c r="FH1051" s="644"/>
      <c r="FI1051" s="644"/>
      <c r="FJ1051" s="644"/>
      <c r="FK1051" s="644"/>
      <c r="FL1051" s="644"/>
      <c r="FM1051" s="644"/>
      <c r="FN1051" s="644"/>
      <c r="FO1051" s="644"/>
      <c r="FP1051" s="644"/>
      <c r="FQ1051" s="644"/>
      <c r="FR1051" s="644"/>
      <c r="FS1051" s="644"/>
      <c r="FT1051" s="644"/>
      <c r="FU1051" s="644"/>
      <c r="FV1051" s="644"/>
      <c r="FW1051" s="644"/>
      <c r="FX1051" s="644"/>
      <c r="FY1051" s="644"/>
      <c r="FZ1051" s="644"/>
      <c r="GA1051" s="644"/>
      <c r="GB1051" s="644"/>
      <c r="GC1051" s="644"/>
      <c r="GD1051" s="644"/>
      <c r="GE1051" s="644"/>
      <c r="GF1051" s="644"/>
      <c r="GG1051" s="644"/>
      <c r="GH1051" s="644"/>
      <c r="GI1051" s="644"/>
      <c r="GJ1051" s="644"/>
      <c r="GK1051" s="644"/>
      <c r="GL1051" s="644"/>
      <c r="GM1051" s="644"/>
      <c r="GN1051" s="644"/>
      <c r="GO1051" s="644"/>
      <c r="GP1051" s="644"/>
      <c r="GQ1051" s="644"/>
      <c r="GR1051" s="644"/>
      <c r="GS1051" s="644"/>
      <c r="GT1051" s="644"/>
      <c r="GU1051" s="644"/>
      <c r="GV1051" s="644"/>
      <c r="GW1051" s="644"/>
      <c r="GX1051" s="644"/>
      <c r="GY1051" s="644"/>
      <c r="GZ1051" s="644"/>
      <c r="HA1051" s="644"/>
      <c r="HB1051" s="644"/>
      <c r="HC1051" s="644"/>
      <c r="HD1051" s="644"/>
      <c r="HE1051" s="644"/>
      <c r="HF1051" s="644"/>
      <c r="HG1051" s="644"/>
      <c r="HH1051" s="644"/>
      <c r="HI1051" s="644"/>
      <c r="HJ1051" s="644"/>
      <c r="HK1051" s="644"/>
      <c r="HL1051" s="644"/>
    </row>
    <row r="1052" spans="1:234" x14ac:dyDescent="0.25">
      <c r="D1052" s="645">
        <v>5</v>
      </c>
      <c r="E1052" s="878"/>
      <c r="F1052" s="879"/>
      <c r="G1052" s="880"/>
      <c r="H1052" s="878"/>
      <c r="I1052" s="879"/>
      <c r="J1052" s="879"/>
      <c r="K1052" s="879"/>
      <c r="L1052" s="879"/>
      <c r="M1052" s="880"/>
      <c r="N1052" s="881"/>
      <c r="O1052" s="882"/>
      <c r="P1052" s="882"/>
      <c r="Q1052" s="883"/>
      <c r="S1052" s="644"/>
      <c r="T1052" s="644"/>
      <c r="U1052" s="644" t="str">
        <f t="shared" si="4291"/>
        <v/>
      </c>
      <c r="V1052" s="644"/>
      <c r="W1052" s="644"/>
      <c r="X1052" s="644"/>
      <c r="Y1052" s="644"/>
      <c r="Z1052" s="644"/>
      <c r="AA1052" s="644"/>
      <c r="AB1052" s="644"/>
      <c r="AC1052" s="644"/>
      <c r="AD1052" s="644"/>
      <c r="AE1052" s="644"/>
      <c r="AF1052" s="644"/>
      <c r="AG1052" s="644"/>
      <c r="AH1052" s="644"/>
      <c r="AI1052" s="644"/>
      <c r="AJ1052" s="644"/>
      <c r="AK1052" s="644"/>
      <c r="AL1052" s="644"/>
      <c r="AM1052" s="644"/>
      <c r="AN1052" s="644"/>
      <c r="AO1052" s="644"/>
      <c r="AP1052" s="644"/>
      <c r="AQ1052" s="644"/>
      <c r="AR1052" s="644"/>
      <c r="AS1052" s="644"/>
      <c r="AT1052" s="644"/>
      <c r="AU1052" s="644"/>
      <c r="AV1052" s="644"/>
      <c r="AW1052" s="644"/>
      <c r="AX1052" s="644"/>
      <c r="AY1052" s="644"/>
      <c r="AZ1052" s="644"/>
      <c r="BA1052" s="644"/>
      <c r="BB1052" s="644"/>
      <c r="BC1052" s="644"/>
      <c r="BD1052" s="644"/>
      <c r="BE1052" s="644"/>
      <c r="BF1052" s="644"/>
      <c r="BG1052" s="644"/>
      <c r="BH1052" s="644"/>
      <c r="BI1052" s="644"/>
      <c r="BJ1052" s="644"/>
      <c r="BK1052" s="644"/>
      <c r="BL1052" s="644"/>
      <c r="BM1052" s="644"/>
      <c r="BN1052" s="644"/>
      <c r="BO1052" s="644"/>
      <c r="BP1052" s="644"/>
      <c r="BQ1052" s="644"/>
      <c r="BR1052" s="644"/>
      <c r="BS1052" s="644"/>
      <c r="BT1052" s="644"/>
      <c r="BU1052" s="644"/>
      <c r="BV1052" s="644"/>
      <c r="BW1052" s="644"/>
      <c r="BX1052" s="644"/>
      <c r="BY1052" s="644"/>
      <c r="BZ1052" s="644"/>
      <c r="CA1052" s="644"/>
      <c r="CB1052" s="644"/>
      <c r="CC1052" s="644"/>
      <c r="CD1052" s="644"/>
      <c r="CE1052" s="644"/>
      <c r="CF1052" s="644"/>
      <c r="CG1052" s="644"/>
      <c r="CH1052" s="644"/>
      <c r="CI1052" s="644"/>
      <c r="CJ1052" s="644"/>
      <c r="CK1052" s="644"/>
      <c r="CL1052" s="644"/>
      <c r="CM1052" s="644"/>
      <c r="CN1052" s="644"/>
      <c r="CO1052" s="644"/>
      <c r="CP1052" s="644"/>
      <c r="CQ1052" s="644"/>
      <c r="CR1052" s="644"/>
      <c r="CS1052" s="644"/>
      <c r="CT1052" s="644"/>
      <c r="CU1052" s="644"/>
      <c r="CV1052" s="644"/>
      <c r="CW1052" s="644"/>
      <c r="CX1052" s="644"/>
      <c r="CY1052" s="644"/>
      <c r="CZ1052" s="644"/>
      <c r="DA1052" s="644"/>
      <c r="DB1052" s="644"/>
      <c r="DC1052" s="644"/>
      <c r="DD1052" s="644"/>
      <c r="DE1052" s="644"/>
      <c r="DF1052" s="644"/>
      <c r="DG1052" s="644"/>
      <c r="DH1052" s="644"/>
      <c r="DI1052" s="644"/>
      <c r="DJ1052" s="644"/>
      <c r="DK1052" s="644"/>
      <c r="DL1052" s="644"/>
      <c r="DM1052" s="644"/>
      <c r="DN1052" s="644"/>
      <c r="DO1052" s="644"/>
      <c r="DP1052" s="644"/>
      <c r="DQ1052" s="644"/>
      <c r="DR1052" s="644"/>
      <c r="DS1052" s="644"/>
      <c r="DT1052" s="644"/>
      <c r="DU1052" s="644"/>
      <c r="DV1052" s="644"/>
      <c r="DW1052" s="644"/>
      <c r="DX1052" s="644"/>
      <c r="DY1052" s="644"/>
      <c r="DZ1052" s="644"/>
      <c r="EA1052" s="644"/>
      <c r="EB1052" s="644"/>
      <c r="EC1052" s="644"/>
      <c r="ED1052" s="644"/>
      <c r="EE1052" s="644"/>
      <c r="EF1052" s="644"/>
      <c r="EG1052" s="644"/>
      <c r="EH1052" s="644"/>
      <c r="EI1052" s="644"/>
      <c r="EJ1052" s="644"/>
      <c r="EK1052" s="644"/>
      <c r="EL1052" s="644"/>
      <c r="EM1052" s="644"/>
      <c r="EN1052" s="644"/>
      <c r="EO1052" s="644"/>
      <c r="EP1052" s="644"/>
      <c r="EQ1052" s="644"/>
      <c r="ER1052" s="644"/>
      <c r="ES1052" s="644"/>
      <c r="ET1052" s="644"/>
      <c r="EU1052" s="644"/>
      <c r="EV1052" s="644"/>
      <c r="EW1052" s="644"/>
      <c r="EX1052" s="644"/>
      <c r="EY1052" s="644"/>
      <c r="EZ1052" s="644"/>
      <c r="FA1052" s="644"/>
      <c r="FB1052" s="644"/>
      <c r="FC1052" s="644"/>
      <c r="FD1052" s="644"/>
      <c r="FE1052" s="644"/>
      <c r="FF1052" s="644"/>
      <c r="FG1052" s="644"/>
      <c r="FH1052" s="644"/>
      <c r="FI1052" s="644"/>
      <c r="FJ1052" s="644"/>
      <c r="FK1052" s="644"/>
      <c r="FL1052" s="644"/>
      <c r="FM1052" s="644"/>
      <c r="FN1052" s="644"/>
      <c r="FO1052" s="644"/>
      <c r="FP1052" s="644"/>
      <c r="FQ1052" s="644"/>
      <c r="FR1052" s="644"/>
      <c r="FS1052" s="644"/>
      <c r="FT1052" s="644"/>
      <c r="FU1052" s="644"/>
      <c r="FV1052" s="644"/>
      <c r="FW1052" s="644"/>
      <c r="FX1052" s="644"/>
      <c r="FY1052" s="644"/>
      <c r="FZ1052" s="644"/>
      <c r="GA1052" s="644"/>
      <c r="GB1052" s="644"/>
      <c r="GC1052" s="644"/>
      <c r="GD1052" s="644"/>
      <c r="GE1052" s="644"/>
      <c r="GF1052" s="644"/>
      <c r="GG1052" s="644"/>
      <c r="GH1052" s="644"/>
      <c r="GI1052" s="644"/>
      <c r="GJ1052" s="644"/>
      <c r="GK1052" s="644"/>
      <c r="GL1052" s="644"/>
      <c r="GM1052" s="644"/>
      <c r="GN1052" s="644"/>
      <c r="GO1052" s="644"/>
      <c r="GP1052" s="644"/>
      <c r="GQ1052" s="644"/>
      <c r="GR1052" s="644"/>
      <c r="GS1052" s="644"/>
      <c r="GT1052" s="644"/>
      <c r="GU1052" s="644"/>
      <c r="GV1052" s="644"/>
      <c r="GW1052" s="644"/>
      <c r="GX1052" s="644"/>
      <c r="GY1052" s="644"/>
      <c r="GZ1052" s="644"/>
      <c r="HA1052" s="644"/>
      <c r="HB1052" s="644"/>
      <c r="HC1052" s="644"/>
      <c r="HD1052" s="644"/>
      <c r="HE1052" s="644"/>
      <c r="HF1052" s="644"/>
      <c r="HG1052" s="644"/>
      <c r="HH1052" s="644"/>
      <c r="HI1052" s="644"/>
      <c r="HJ1052" s="644"/>
      <c r="HK1052" s="644"/>
      <c r="HL1052" s="644"/>
    </row>
    <row r="1053" spans="1:234" x14ac:dyDescent="0.25">
      <c r="D1053" s="645">
        <v>6</v>
      </c>
      <c r="E1053" s="878"/>
      <c r="F1053" s="879"/>
      <c r="G1053" s="880"/>
      <c r="H1053" s="878"/>
      <c r="I1053" s="879"/>
      <c r="J1053" s="879"/>
      <c r="K1053" s="879"/>
      <c r="L1053" s="879"/>
      <c r="M1053" s="880"/>
      <c r="N1053" s="881"/>
      <c r="O1053" s="882"/>
      <c r="P1053" s="882"/>
      <c r="Q1053" s="883"/>
      <c r="S1053" s="644"/>
      <c r="T1053" s="644"/>
      <c r="U1053" s="644" t="str">
        <f t="shared" si="4291"/>
        <v/>
      </c>
      <c r="V1053" s="644"/>
      <c r="W1053" s="644"/>
      <c r="X1053" s="644"/>
      <c r="Y1053" s="644"/>
      <c r="Z1053" s="644"/>
      <c r="AA1053" s="644"/>
      <c r="AB1053" s="644"/>
      <c r="AC1053" s="644"/>
      <c r="AD1053" s="644"/>
      <c r="AE1053" s="644"/>
      <c r="AF1053" s="644"/>
      <c r="AG1053" s="644"/>
      <c r="AH1053" s="644"/>
      <c r="AI1053" s="644"/>
      <c r="AJ1053" s="644"/>
      <c r="AK1053" s="644"/>
      <c r="AL1053" s="644"/>
      <c r="AM1053" s="644"/>
      <c r="AN1053" s="644"/>
      <c r="AO1053" s="644"/>
      <c r="AP1053" s="644"/>
      <c r="AQ1053" s="644"/>
      <c r="AR1053" s="644"/>
      <c r="AS1053" s="644"/>
      <c r="AT1053" s="644"/>
      <c r="AU1053" s="644"/>
      <c r="AV1053" s="644"/>
      <c r="AW1053" s="644"/>
      <c r="AX1053" s="644"/>
      <c r="AY1053" s="644"/>
      <c r="AZ1053" s="644"/>
      <c r="BA1053" s="644"/>
      <c r="BB1053" s="644"/>
      <c r="BC1053" s="644"/>
      <c r="BD1053" s="644"/>
      <c r="BE1053" s="644"/>
      <c r="BF1053" s="644"/>
      <c r="BG1053" s="644"/>
      <c r="BH1053" s="644"/>
      <c r="BI1053" s="644"/>
      <c r="BJ1053" s="644"/>
      <c r="BK1053" s="644"/>
      <c r="BL1053" s="644"/>
      <c r="BM1053" s="644"/>
      <c r="BN1053" s="644"/>
      <c r="BO1053" s="644"/>
      <c r="BP1053" s="644"/>
      <c r="BQ1053" s="644"/>
      <c r="BR1053" s="644"/>
      <c r="BS1053" s="644"/>
      <c r="BT1053" s="644"/>
      <c r="BU1053" s="644"/>
      <c r="BV1053" s="644"/>
      <c r="BW1053" s="644"/>
      <c r="BX1053" s="644"/>
      <c r="BY1053" s="644"/>
      <c r="BZ1053" s="644"/>
      <c r="CA1053" s="644"/>
      <c r="CB1053" s="644"/>
      <c r="CC1053" s="644"/>
      <c r="CD1053" s="644"/>
      <c r="CE1053" s="644"/>
      <c r="CF1053" s="644"/>
      <c r="CG1053" s="644"/>
      <c r="CH1053" s="644"/>
      <c r="CI1053" s="644"/>
      <c r="CJ1053" s="644"/>
      <c r="CK1053" s="644"/>
      <c r="CL1053" s="644"/>
      <c r="CM1053" s="644"/>
      <c r="CN1053" s="644"/>
      <c r="CO1053" s="644"/>
      <c r="CP1053" s="644"/>
      <c r="CQ1053" s="644"/>
      <c r="CR1053" s="644"/>
      <c r="CS1053" s="644"/>
      <c r="CT1053" s="644"/>
      <c r="CU1053" s="644"/>
      <c r="CV1053" s="644"/>
      <c r="CW1053" s="644"/>
      <c r="CX1053" s="644"/>
      <c r="CY1053" s="644"/>
      <c r="CZ1053" s="644"/>
      <c r="DA1053" s="644"/>
      <c r="DB1053" s="644"/>
      <c r="DC1053" s="644"/>
      <c r="DD1053" s="644"/>
      <c r="DE1053" s="644"/>
      <c r="DF1053" s="644"/>
      <c r="DG1053" s="644"/>
      <c r="DH1053" s="644"/>
      <c r="DI1053" s="644"/>
      <c r="DJ1053" s="644"/>
      <c r="DK1053" s="644"/>
      <c r="DL1053" s="644"/>
      <c r="DM1053" s="644"/>
      <c r="DN1053" s="644"/>
      <c r="DO1053" s="644"/>
      <c r="DP1053" s="644"/>
      <c r="DQ1053" s="644"/>
      <c r="DR1053" s="644"/>
      <c r="DS1053" s="644"/>
      <c r="DT1053" s="644"/>
      <c r="DU1053" s="644"/>
      <c r="DV1053" s="644"/>
      <c r="DW1053" s="644"/>
      <c r="DX1053" s="644"/>
      <c r="DY1053" s="644"/>
      <c r="DZ1053" s="644"/>
      <c r="EA1053" s="644"/>
      <c r="EB1053" s="644"/>
      <c r="EC1053" s="644"/>
      <c r="ED1053" s="644"/>
      <c r="EE1053" s="644"/>
      <c r="EF1053" s="644"/>
      <c r="EG1053" s="644"/>
      <c r="EH1053" s="644"/>
      <c r="EI1053" s="644"/>
      <c r="EJ1053" s="644"/>
      <c r="EK1053" s="644"/>
      <c r="EL1053" s="644"/>
      <c r="EM1053" s="644"/>
      <c r="EN1053" s="644"/>
      <c r="EO1053" s="644"/>
      <c r="EP1053" s="644"/>
      <c r="EQ1053" s="644"/>
      <c r="ER1053" s="644"/>
      <c r="ES1053" s="644"/>
      <c r="ET1053" s="644"/>
      <c r="EU1053" s="644"/>
      <c r="EV1053" s="644"/>
      <c r="EW1053" s="644"/>
      <c r="EX1053" s="644"/>
      <c r="EY1053" s="644"/>
      <c r="EZ1053" s="644"/>
      <c r="FA1053" s="644"/>
      <c r="FB1053" s="644"/>
      <c r="FC1053" s="644"/>
      <c r="FD1053" s="644"/>
      <c r="FE1053" s="644"/>
      <c r="FF1053" s="644"/>
      <c r="FG1053" s="644"/>
      <c r="FH1053" s="644"/>
      <c r="FI1053" s="644"/>
      <c r="FJ1053" s="644"/>
      <c r="FK1053" s="644"/>
      <c r="FL1053" s="644"/>
      <c r="FM1053" s="644"/>
      <c r="FN1053" s="644"/>
      <c r="FO1053" s="644"/>
      <c r="FP1053" s="644"/>
      <c r="FQ1053" s="644"/>
      <c r="FR1053" s="644"/>
      <c r="FS1053" s="644"/>
      <c r="FT1053" s="644"/>
      <c r="FU1053" s="644"/>
      <c r="FV1053" s="644"/>
      <c r="FW1053" s="644"/>
      <c r="FX1053" s="644"/>
      <c r="FY1053" s="644"/>
      <c r="FZ1053" s="644"/>
      <c r="GA1053" s="644"/>
      <c r="GB1053" s="644"/>
      <c r="GC1053" s="644"/>
      <c r="GD1053" s="644"/>
      <c r="GE1053" s="644"/>
      <c r="GF1053" s="644"/>
      <c r="GG1053" s="644"/>
      <c r="GH1053" s="644"/>
      <c r="GI1053" s="644"/>
      <c r="GJ1053" s="644"/>
      <c r="GK1053" s="644"/>
      <c r="GL1053" s="644"/>
      <c r="GM1053" s="644"/>
      <c r="GN1053" s="644"/>
      <c r="GO1053" s="644"/>
      <c r="GP1053" s="644"/>
      <c r="GQ1053" s="644"/>
      <c r="GR1053" s="644"/>
      <c r="GS1053" s="644"/>
      <c r="GT1053" s="644"/>
      <c r="GU1053" s="644"/>
      <c r="GV1053" s="644"/>
      <c r="GW1053" s="644"/>
      <c r="GX1053" s="644"/>
      <c r="GY1053" s="644"/>
      <c r="GZ1053" s="644"/>
      <c r="HA1053" s="644"/>
      <c r="HB1053" s="644"/>
      <c r="HC1053" s="644"/>
      <c r="HD1053" s="644"/>
      <c r="HE1053" s="644"/>
      <c r="HF1053" s="644"/>
      <c r="HG1053" s="644"/>
      <c r="HH1053" s="644"/>
      <c r="HI1053" s="644"/>
      <c r="HJ1053" s="644"/>
      <c r="HK1053" s="644"/>
      <c r="HL1053" s="644"/>
    </row>
    <row r="1054" spans="1:234" x14ac:dyDescent="0.25">
      <c r="D1054" s="645">
        <v>7</v>
      </c>
      <c r="E1054" s="878"/>
      <c r="F1054" s="879"/>
      <c r="G1054" s="880"/>
      <c r="H1054" s="878"/>
      <c r="I1054" s="879"/>
      <c r="J1054" s="879"/>
      <c r="K1054" s="879"/>
      <c r="L1054" s="879"/>
      <c r="M1054" s="880"/>
      <c r="N1054" s="881"/>
      <c r="O1054" s="882"/>
      <c r="P1054" s="882"/>
      <c r="Q1054" s="883"/>
      <c r="S1054" s="644"/>
      <c r="T1054" s="644"/>
      <c r="U1054" s="644" t="str">
        <f t="shared" si="4291"/>
        <v/>
      </c>
      <c r="V1054" s="644"/>
      <c r="W1054" s="644"/>
      <c r="X1054" s="644"/>
      <c r="Y1054" s="644"/>
      <c r="Z1054" s="644"/>
      <c r="AA1054" s="644"/>
      <c r="AB1054" s="644"/>
      <c r="AC1054" s="644"/>
      <c r="AD1054" s="644"/>
      <c r="AE1054" s="644"/>
      <c r="AF1054" s="644"/>
      <c r="AG1054" s="644"/>
      <c r="AH1054" s="644"/>
      <c r="AI1054" s="644"/>
      <c r="AJ1054" s="644"/>
      <c r="AK1054" s="644"/>
      <c r="AL1054" s="644"/>
      <c r="AM1054" s="644"/>
      <c r="AN1054" s="644"/>
      <c r="AO1054" s="644"/>
      <c r="AP1054" s="644"/>
      <c r="AQ1054" s="644"/>
      <c r="AR1054" s="644"/>
      <c r="AS1054" s="644"/>
      <c r="AT1054" s="644"/>
      <c r="AU1054" s="644"/>
      <c r="AV1054" s="644"/>
      <c r="AW1054" s="644"/>
      <c r="AX1054" s="644"/>
      <c r="AY1054" s="644"/>
      <c r="AZ1054" s="644"/>
      <c r="BA1054" s="644"/>
      <c r="BB1054" s="644"/>
      <c r="BC1054" s="644"/>
      <c r="BD1054" s="644"/>
      <c r="BE1054" s="644"/>
      <c r="BF1054" s="644"/>
      <c r="BG1054" s="644"/>
      <c r="BH1054" s="644"/>
      <c r="BI1054" s="644"/>
      <c r="BJ1054" s="644"/>
      <c r="BK1054" s="644"/>
      <c r="BL1054" s="644"/>
      <c r="BM1054" s="644"/>
      <c r="BN1054" s="644"/>
      <c r="BO1054" s="644"/>
      <c r="BP1054" s="644"/>
      <c r="BQ1054" s="644"/>
      <c r="BR1054" s="644"/>
      <c r="BS1054" s="644"/>
      <c r="BT1054" s="644"/>
      <c r="BU1054" s="644"/>
      <c r="BV1054" s="644"/>
      <c r="BW1054" s="644"/>
      <c r="BX1054" s="644"/>
      <c r="BY1054" s="644"/>
      <c r="BZ1054" s="644"/>
      <c r="CA1054" s="644"/>
      <c r="CB1054" s="644"/>
      <c r="CC1054" s="644"/>
      <c r="CD1054" s="644"/>
      <c r="CE1054" s="644"/>
      <c r="CF1054" s="644"/>
      <c r="CG1054" s="644"/>
      <c r="CH1054" s="644"/>
      <c r="CI1054" s="644"/>
      <c r="CJ1054" s="644"/>
      <c r="CK1054" s="644"/>
      <c r="CL1054" s="644"/>
      <c r="CM1054" s="644"/>
      <c r="CN1054" s="644"/>
      <c r="CO1054" s="644"/>
      <c r="CP1054" s="644"/>
      <c r="CQ1054" s="644"/>
      <c r="CR1054" s="644"/>
      <c r="CS1054" s="644"/>
      <c r="CT1054" s="644"/>
      <c r="CU1054" s="644"/>
      <c r="CV1054" s="644"/>
      <c r="CW1054" s="644"/>
      <c r="CX1054" s="644"/>
      <c r="CY1054" s="644"/>
      <c r="CZ1054" s="644"/>
      <c r="DA1054" s="644"/>
      <c r="DB1054" s="644"/>
      <c r="DC1054" s="644"/>
      <c r="DD1054" s="644"/>
      <c r="DE1054" s="644"/>
      <c r="DF1054" s="644"/>
      <c r="DG1054" s="644"/>
      <c r="DH1054" s="644"/>
      <c r="DI1054" s="644"/>
      <c r="DJ1054" s="644"/>
      <c r="DK1054" s="644"/>
      <c r="DL1054" s="644"/>
      <c r="DM1054" s="644"/>
      <c r="DN1054" s="644"/>
      <c r="DO1054" s="644"/>
      <c r="DP1054" s="644"/>
      <c r="DQ1054" s="644"/>
      <c r="DR1054" s="644"/>
      <c r="DS1054" s="644"/>
      <c r="DT1054" s="644"/>
      <c r="DU1054" s="644"/>
      <c r="DV1054" s="644"/>
      <c r="DW1054" s="644"/>
      <c r="DX1054" s="644"/>
      <c r="DY1054" s="644"/>
      <c r="DZ1054" s="644"/>
      <c r="EA1054" s="644"/>
      <c r="EB1054" s="644"/>
      <c r="EC1054" s="644"/>
      <c r="ED1054" s="644"/>
      <c r="EE1054" s="644"/>
      <c r="EF1054" s="644"/>
      <c r="EG1054" s="644"/>
      <c r="EH1054" s="644"/>
      <c r="EI1054" s="644"/>
      <c r="EJ1054" s="644"/>
      <c r="EK1054" s="644"/>
      <c r="EL1054" s="644"/>
      <c r="EM1054" s="644"/>
      <c r="EN1054" s="644"/>
      <c r="EO1054" s="644"/>
      <c r="EP1054" s="644"/>
      <c r="EQ1054" s="644"/>
      <c r="ER1054" s="644"/>
      <c r="ES1054" s="644"/>
      <c r="ET1054" s="644"/>
      <c r="EU1054" s="644"/>
      <c r="EV1054" s="644"/>
      <c r="EW1054" s="644"/>
      <c r="EX1054" s="644"/>
      <c r="EY1054" s="644"/>
      <c r="EZ1054" s="644"/>
      <c r="FA1054" s="644"/>
      <c r="FB1054" s="644"/>
      <c r="FC1054" s="644"/>
      <c r="FD1054" s="644"/>
      <c r="FE1054" s="644"/>
      <c r="FF1054" s="644"/>
      <c r="FG1054" s="644"/>
      <c r="FH1054" s="644"/>
      <c r="FI1054" s="644"/>
      <c r="FJ1054" s="644"/>
      <c r="FK1054" s="644"/>
      <c r="FL1054" s="644"/>
      <c r="FM1054" s="644"/>
      <c r="FN1054" s="644"/>
      <c r="FO1054" s="644"/>
      <c r="FP1054" s="644"/>
      <c r="FQ1054" s="644"/>
      <c r="FR1054" s="644"/>
      <c r="FS1054" s="644"/>
      <c r="FT1054" s="644"/>
      <c r="FU1054" s="644"/>
      <c r="FV1054" s="644"/>
      <c r="FW1054" s="644"/>
      <c r="FX1054" s="644"/>
      <c r="FY1054" s="644"/>
      <c r="FZ1054" s="644"/>
      <c r="GA1054" s="644"/>
      <c r="GB1054" s="644"/>
      <c r="GC1054" s="644"/>
      <c r="GD1054" s="644"/>
      <c r="GE1054" s="644"/>
      <c r="GF1054" s="644"/>
      <c r="GG1054" s="644"/>
      <c r="GH1054" s="644"/>
      <c r="GI1054" s="644"/>
      <c r="GJ1054" s="644"/>
      <c r="GK1054" s="644"/>
      <c r="GL1054" s="644"/>
      <c r="GM1054" s="644"/>
      <c r="GN1054" s="644"/>
      <c r="GO1054" s="644"/>
      <c r="GP1054" s="644"/>
      <c r="GQ1054" s="644"/>
      <c r="GR1054" s="644"/>
      <c r="GS1054" s="644"/>
      <c r="GT1054" s="644"/>
      <c r="GU1054" s="644"/>
      <c r="GV1054" s="644"/>
      <c r="GW1054" s="644"/>
      <c r="GX1054" s="644"/>
      <c r="GY1054" s="644"/>
      <c r="GZ1054" s="644"/>
      <c r="HA1054" s="644"/>
      <c r="HB1054" s="644"/>
      <c r="HC1054" s="644"/>
      <c r="HD1054" s="644"/>
      <c r="HE1054" s="644"/>
      <c r="HF1054" s="644"/>
      <c r="HG1054" s="644"/>
      <c r="HH1054" s="644"/>
      <c r="HI1054" s="644"/>
      <c r="HJ1054" s="644"/>
      <c r="HK1054" s="644"/>
      <c r="HL1054" s="644"/>
    </row>
    <row r="1055" spans="1:234" x14ac:dyDescent="0.25">
      <c r="D1055" s="645">
        <v>8</v>
      </c>
      <c r="E1055" s="878"/>
      <c r="F1055" s="879"/>
      <c r="G1055" s="880"/>
      <c r="H1055" s="878"/>
      <c r="I1055" s="879"/>
      <c r="J1055" s="879"/>
      <c r="K1055" s="879"/>
      <c r="L1055" s="879"/>
      <c r="M1055" s="880"/>
      <c r="N1055" s="881"/>
      <c r="O1055" s="882"/>
      <c r="P1055" s="882"/>
      <c r="Q1055" s="883"/>
      <c r="S1055" s="644"/>
      <c r="T1055" s="644"/>
      <c r="U1055" s="644" t="str">
        <f t="shared" si="4291"/>
        <v/>
      </c>
      <c r="V1055" s="644"/>
      <c r="W1055" s="644"/>
      <c r="X1055" s="644"/>
      <c r="Y1055" s="644"/>
      <c r="Z1055" s="644"/>
      <c r="AA1055" s="644"/>
      <c r="AB1055" s="644"/>
      <c r="AC1055" s="644"/>
      <c r="AD1055" s="644"/>
      <c r="AE1055" s="644"/>
      <c r="AF1055" s="644"/>
      <c r="AG1055" s="644"/>
      <c r="AH1055" s="644"/>
      <c r="AI1055" s="644"/>
      <c r="AJ1055" s="644"/>
      <c r="AK1055" s="644"/>
      <c r="AL1055" s="644"/>
      <c r="AM1055" s="644"/>
      <c r="AN1055" s="644"/>
      <c r="AO1055" s="644"/>
      <c r="AP1055" s="644"/>
      <c r="AQ1055" s="644"/>
      <c r="AR1055" s="644"/>
      <c r="AS1055" s="644"/>
      <c r="AT1055" s="644"/>
      <c r="AU1055" s="644"/>
      <c r="AV1055" s="644"/>
      <c r="AW1055" s="644"/>
      <c r="AX1055" s="644"/>
      <c r="AY1055" s="644"/>
      <c r="AZ1055" s="644"/>
      <c r="BA1055" s="644"/>
      <c r="BB1055" s="644"/>
      <c r="BC1055" s="644"/>
      <c r="BD1055" s="644"/>
      <c r="BE1055" s="644"/>
      <c r="BF1055" s="644"/>
      <c r="BG1055" s="644"/>
      <c r="BH1055" s="644"/>
      <c r="BI1055" s="644"/>
      <c r="BJ1055" s="644"/>
      <c r="BK1055" s="644"/>
      <c r="BL1055" s="644"/>
      <c r="BM1055" s="644"/>
      <c r="BN1055" s="644"/>
      <c r="BO1055" s="644"/>
      <c r="BP1055" s="644"/>
      <c r="BQ1055" s="644"/>
      <c r="BR1055" s="644"/>
      <c r="BS1055" s="644"/>
      <c r="BT1055" s="644"/>
      <c r="BU1055" s="644"/>
      <c r="BV1055" s="644"/>
      <c r="BW1055" s="644"/>
      <c r="BX1055" s="644"/>
      <c r="BY1055" s="644"/>
      <c r="BZ1055" s="644"/>
      <c r="CA1055" s="644"/>
      <c r="CB1055" s="644"/>
      <c r="CC1055" s="644"/>
      <c r="CD1055" s="644"/>
      <c r="CE1055" s="644"/>
      <c r="CF1055" s="644"/>
      <c r="CG1055" s="644"/>
      <c r="CH1055" s="644"/>
      <c r="CI1055" s="644"/>
      <c r="CJ1055" s="644"/>
      <c r="CK1055" s="644"/>
      <c r="CL1055" s="644"/>
      <c r="CM1055" s="644"/>
      <c r="CN1055" s="644"/>
      <c r="CO1055" s="644"/>
      <c r="CP1055" s="644"/>
      <c r="CQ1055" s="644"/>
      <c r="CR1055" s="644"/>
      <c r="CS1055" s="644"/>
      <c r="CT1055" s="644"/>
      <c r="CU1055" s="644"/>
      <c r="CV1055" s="644"/>
      <c r="CW1055" s="644"/>
      <c r="CX1055" s="644"/>
      <c r="CY1055" s="644"/>
      <c r="CZ1055" s="644"/>
      <c r="DA1055" s="644"/>
      <c r="DB1055" s="644"/>
      <c r="DC1055" s="644"/>
      <c r="DD1055" s="644"/>
      <c r="DE1055" s="644"/>
      <c r="DF1055" s="644"/>
      <c r="DG1055" s="644"/>
      <c r="DH1055" s="644"/>
      <c r="DI1055" s="644"/>
      <c r="DJ1055" s="644"/>
      <c r="DK1055" s="644"/>
      <c r="DL1055" s="644"/>
      <c r="DM1055" s="644"/>
      <c r="DN1055" s="644"/>
      <c r="DO1055" s="644"/>
      <c r="DP1055" s="644"/>
      <c r="DQ1055" s="644"/>
      <c r="DR1055" s="644"/>
      <c r="DS1055" s="644"/>
      <c r="DT1055" s="644"/>
      <c r="DU1055" s="644"/>
      <c r="DV1055" s="644"/>
      <c r="DW1055" s="644"/>
      <c r="DX1055" s="644"/>
      <c r="DY1055" s="644"/>
      <c r="DZ1055" s="644"/>
      <c r="EA1055" s="644"/>
      <c r="EB1055" s="644"/>
      <c r="EC1055" s="644"/>
      <c r="ED1055" s="644"/>
      <c r="EE1055" s="644"/>
      <c r="EF1055" s="644"/>
      <c r="EG1055" s="644"/>
      <c r="EH1055" s="644"/>
      <c r="EI1055" s="644"/>
      <c r="EJ1055" s="644"/>
      <c r="EK1055" s="644"/>
      <c r="EL1055" s="644"/>
      <c r="EM1055" s="644"/>
      <c r="EN1055" s="644"/>
      <c r="EO1055" s="644"/>
      <c r="EP1055" s="644"/>
      <c r="EQ1055" s="644"/>
      <c r="ER1055" s="644"/>
      <c r="ES1055" s="644"/>
      <c r="ET1055" s="644"/>
      <c r="EU1055" s="644"/>
      <c r="EV1055" s="644"/>
      <c r="EW1055" s="644"/>
      <c r="EX1055" s="644"/>
      <c r="EY1055" s="644"/>
      <c r="EZ1055" s="644"/>
      <c r="FA1055" s="644"/>
      <c r="FB1055" s="644"/>
      <c r="FC1055" s="644"/>
      <c r="FD1055" s="644"/>
      <c r="FE1055" s="644"/>
      <c r="FF1055" s="644"/>
      <c r="FG1055" s="644"/>
      <c r="FH1055" s="644"/>
      <c r="FI1055" s="644"/>
      <c r="FJ1055" s="644"/>
      <c r="FK1055" s="644"/>
      <c r="FL1055" s="644"/>
      <c r="FM1055" s="644"/>
      <c r="FN1055" s="644"/>
      <c r="FO1055" s="644"/>
      <c r="FP1055" s="644"/>
      <c r="FQ1055" s="644"/>
      <c r="FR1055" s="644"/>
      <c r="FS1055" s="644"/>
      <c r="FT1055" s="644"/>
      <c r="FU1055" s="644"/>
      <c r="FV1055" s="644"/>
      <c r="FW1055" s="644"/>
      <c r="FX1055" s="644"/>
      <c r="FY1055" s="644"/>
      <c r="FZ1055" s="644"/>
      <c r="GA1055" s="644"/>
      <c r="GB1055" s="644"/>
      <c r="GC1055" s="644"/>
      <c r="GD1055" s="644"/>
      <c r="GE1055" s="644"/>
      <c r="GF1055" s="644"/>
      <c r="GG1055" s="644"/>
      <c r="GH1055" s="644"/>
      <c r="GI1055" s="644"/>
      <c r="GJ1055" s="644"/>
      <c r="GK1055" s="644"/>
      <c r="GL1055" s="644"/>
      <c r="GM1055" s="644"/>
      <c r="GN1055" s="644"/>
      <c r="GO1055" s="644"/>
      <c r="GP1055" s="644"/>
      <c r="GQ1055" s="644"/>
      <c r="GR1055" s="644"/>
      <c r="GS1055" s="644"/>
      <c r="GT1055" s="644"/>
      <c r="GU1055" s="644"/>
      <c r="GV1055" s="644"/>
      <c r="GW1055" s="644"/>
      <c r="GX1055" s="644"/>
      <c r="GY1055" s="644"/>
      <c r="GZ1055" s="644"/>
      <c r="HA1055" s="644"/>
      <c r="HB1055" s="644"/>
      <c r="HC1055" s="644"/>
      <c r="HD1055" s="644"/>
      <c r="HE1055" s="644"/>
      <c r="HF1055" s="644"/>
      <c r="HG1055" s="644"/>
      <c r="HH1055" s="644"/>
      <c r="HI1055" s="644"/>
      <c r="HJ1055" s="644"/>
      <c r="HK1055" s="644"/>
      <c r="HL1055" s="644"/>
    </row>
    <row r="1056" spans="1:234" x14ac:dyDescent="0.25">
      <c r="D1056" s="645">
        <v>9</v>
      </c>
      <c r="E1056" s="878"/>
      <c r="F1056" s="879"/>
      <c r="G1056" s="880"/>
      <c r="H1056" s="878"/>
      <c r="I1056" s="879"/>
      <c r="J1056" s="879"/>
      <c r="K1056" s="879"/>
      <c r="L1056" s="879"/>
      <c r="M1056" s="880"/>
      <c r="N1056" s="881"/>
      <c r="O1056" s="882"/>
      <c r="P1056" s="882"/>
      <c r="Q1056" s="883"/>
      <c r="S1056" s="644"/>
      <c r="T1056" s="644"/>
      <c r="U1056" s="644" t="str">
        <f t="shared" si="4291"/>
        <v/>
      </c>
      <c r="V1056" s="644"/>
      <c r="W1056" s="644"/>
      <c r="X1056" s="644"/>
      <c r="Y1056" s="644"/>
      <c r="Z1056" s="644"/>
      <c r="AA1056" s="644"/>
      <c r="AB1056" s="644"/>
      <c r="AC1056" s="644"/>
      <c r="AD1056" s="644"/>
      <c r="AE1056" s="644"/>
      <c r="AF1056" s="644"/>
      <c r="AG1056" s="644"/>
      <c r="AH1056" s="644"/>
      <c r="AI1056" s="644"/>
      <c r="AJ1056" s="644"/>
      <c r="AK1056" s="644"/>
      <c r="AL1056" s="644"/>
      <c r="AM1056" s="644"/>
      <c r="AN1056" s="644"/>
      <c r="AO1056" s="644"/>
      <c r="AP1056" s="644"/>
      <c r="AQ1056" s="644"/>
      <c r="AR1056" s="644"/>
      <c r="AS1056" s="644"/>
      <c r="AT1056" s="644"/>
      <c r="AU1056" s="644"/>
      <c r="AV1056" s="644"/>
      <c r="AW1056" s="644"/>
      <c r="AX1056" s="644"/>
      <c r="AY1056" s="644"/>
      <c r="AZ1056" s="644"/>
      <c r="BA1056" s="644"/>
      <c r="BB1056" s="644"/>
      <c r="BC1056" s="644"/>
      <c r="BD1056" s="644"/>
      <c r="BE1056" s="644"/>
      <c r="BF1056" s="644"/>
      <c r="BG1056" s="644"/>
      <c r="BH1056" s="644"/>
      <c r="BI1056" s="644"/>
      <c r="BJ1056" s="644"/>
      <c r="BK1056" s="644"/>
      <c r="BL1056" s="644"/>
      <c r="BM1056" s="644"/>
      <c r="BN1056" s="644"/>
      <c r="BO1056" s="644"/>
      <c r="BP1056" s="644"/>
      <c r="BQ1056" s="644"/>
      <c r="BR1056" s="644"/>
      <c r="BS1056" s="644"/>
      <c r="BT1056" s="644"/>
      <c r="BU1056" s="644"/>
      <c r="BV1056" s="644"/>
      <c r="BW1056" s="644"/>
      <c r="BX1056" s="644"/>
      <c r="BY1056" s="644"/>
      <c r="BZ1056" s="644"/>
      <c r="CA1056" s="644"/>
      <c r="CB1056" s="644"/>
      <c r="CC1056" s="644"/>
      <c r="CD1056" s="644"/>
      <c r="CE1056" s="644"/>
      <c r="CF1056" s="644"/>
      <c r="CG1056" s="644"/>
      <c r="CH1056" s="644"/>
      <c r="CI1056" s="644"/>
      <c r="CJ1056" s="644"/>
      <c r="CK1056" s="644"/>
      <c r="CL1056" s="644"/>
      <c r="CM1056" s="644"/>
      <c r="CN1056" s="644"/>
      <c r="CO1056" s="644"/>
      <c r="CP1056" s="644"/>
      <c r="CQ1056" s="644"/>
      <c r="CR1056" s="644"/>
      <c r="CS1056" s="644"/>
      <c r="CT1056" s="644"/>
      <c r="CU1056" s="644"/>
      <c r="CV1056" s="644"/>
      <c r="CW1056" s="644"/>
      <c r="CX1056" s="644"/>
      <c r="CY1056" s="644"/>
      <c r="CZ1056" s="644"/>
      <c r="DA1056" s="644"/>
      <c r="DB1056" s="644"/>
      <c r="DC1056" s="644"/>
      <c r="DD1056" s="644"/>
      <c r="DE1056" s="644"/>
      <c r="DF1056" s="644"/>
      <c r="DG1056" s="644"/>
      <c r="DH1056" s="644"/>
      <c r="DI1056" s="644"/>
      <c r="DJ1056" s="644"/>
      <c r="DK1056" s="644"/>
      <c r="DL1056" s="644"/>
      <c r="DM1056" s="644"/>
      <c r="DN1056" s="644"/>
      <c r="DO1056" s="644"/>
      <c r="DP1056" s="644"/>
      <c r="DQ1056" s="644"/>
      <c r="DR1056" s="644"/>
      <c r="DS1056" s="644"/>
      <c r="DT1056" s="644"/>
      <c r="DU1056" s="644"/>
      <c r="DV1056" s="644"/>
      <c r="DW1056" s="644"/>
      <c r="DX1056" s="644"/>
      <c r="DY1056" s="644"/>
      <c r="DZ1056" s="644"/>
      <c r="EA1056" s="644"/>
      <c r="EB1056" s="644"/>
      <c r="EC1056" s="644"/>
      <c r="ED1056" s="644"/>
      <c r="EE1056" s="644"/>
      <c r="EF1056" s="644"/>
      <c r="EG1056" s="644"/>
      <c r="EH1056" s="644"/>
      <c r="EI1056" s="644"/>
      <c r="EJ1056" s="644"/>
      <c r="EK1056" s="644"/>
      <c r="EL1056" s="644"/>
      <c r="EM1056" s="644"/>
      <c r="EN1056" s="644"/>
      <c r="EO1056" s="644"/>
      <c r="EP1056" s="644"/>
      <c r="EQ1056" s="644"/>
      <c r="ER1056" s="644"/>
      <c r="ES1056" s="644"/>
      <c r="ET1056" s="644"/>
      <c r="EU1056" s="644"/>
      <c r="EV1056" s="644"/>
      <c r="EW1056" s="644"/>
      <c r="EX1056" s="644"/>
      <c r="EY1056" s="644"/>
      <c r="EZ1056" s="644"/>
      <c r="FA1056" s="644"/>
      <c r="FB1056" s="644"/>
      <c r="FC1056" s="644"/>
      <c r="FD1056" s="644"/>
      <c r="FE1056" s="644"/>
      <c r="FF1056" s="644"/>
      <c r="FG1056" s="644"/>
      <c r="FH1056" s="644"/>
      <c r="FI1056" s="644"/>
      <c r="FJ1056" s="644"/>
      <c r="FK1056" s="644"/>
      <c r="FL1056" s="644"/>
      <c r="FM1056" s="644"/>
      <c r="FN1056" s="644"/>
      <c r="FO1056" s="644"/>
      <c r="FP1056" s="644"/>
      <c r="FQ1056" s="644"/>
      <c r="FR1056" s="644"/>
      <c r="FS1056" s="644"/>
      <c r="FT1056" s="644"/>
      <c r="FU1056" s="644"/>
      <c r="FV1056" s="644"/>
      <c r="FW1056" s="644"/>
      <c r="FX1056" s="644"/>
      <c r="FY1056" s="644"/>
      <c r="FZ1056" s="644"/>
      <c r="GA1056" s="644"/>
      <c r="GB1056" s="644"/>
      <c r="GC1056" s="644"/>
      <c r="GD1056" s="644"/>
      <c r="GE1056" s="644"/>
      <c r="GF1056" s="644"/>
      <c r="GG1056" s="644"/>
      <c r="GH1056" s="644"/>
      <c r="GI1056" s="644"/>
      <c r="GJ1056" s="644"/>
      <c r="GK1056" s="644"/>
      <c r="GL1056" s="644"/>
      <c r="GM1056" s="644"/>
      <c r="GN1056" s="644"/>
      <c r="GO1056" s="644"/>
      <c r="GP1056" s="644"/>
      <c r="GQ1056" s="644"/>
      <c r="GR1056" s="644"/>
      <c r="GS1056" s="644"/>
      <c r="GT1056" s="644"/>
      <c r="GU1056" s="644"/>
      <c r="GV1056" s="644"/>
      <c r="GW1056" s="644"/>
      <c r="GX1056" s="644"/>
      <c r="GY1056" s="644"/>
      <c r="GZ1056" s="644"/>
      <c r="HA1056" s="644"/>
      <c r="HB1056" s="644"/>
      <c r="HC1056" s="644"/>
      <c r="HD1056" s="644"/>
      <c r="HE1056" s="644"/>
      <c r="HF1056" s="644"/>
      <c r="HG1056" s="644"/>
      <c r="HH1056" s="644"/>
      <c r="HI1056" s="644"/>
      <c r="HJ1056" s="644"/>
      <c r="HK1056" s="644"/>
      <c r="HL1056" s="644"/>
    </row>
    <row r="1057" spans="2:234" x14ac:dyDescent="0.25">
      <c r="D1057" s="645">
        <v>10</v>
      </c>
      <c r="E1057" s="878"/>
      <c r="F1057" s="879"/>
      <c r="G1057" s="880"/>
      <c r="H1057" s="878"/>
      <c r="I1057" s="879"/>
      <c r="J1057" s="879"/>
      <c r="K1057" s="879"/>
      <c r="L1057" s="879"/>
      <c r="M1057" s="880"/>
      <c r="N1057" s="881"/>
      <c r="O1057" s="882"/>
      <c r="P1057" s="882"/>
      <c r="Q1057" s="883"/>
      <c r="S1057" s="644"/>
      <c r="T1057" s="644"/>
      <c r="U1057" s="644" t="str">
        <f t="shared" si="4291"/>
        <v/>
      </c>
      <c r="V1057" s="644"/>
      <c r="W1057" s="644"/>
      <c r="X1057" s="644"/>
      <c r="Y1057" s="644"/>
      <c r="Z1057" s="644"/>
      <c r="AA1057" s="644"/>
      <c r="AB1057" s="644"/>
      <c r="AC1057" s="644"/>
      <c r="AD1057" s="644"/>
      <c r="AE1057" s="644"/>
      <c r="AF1057" s="644"/>
      <c r="AG1057" s="644"/>
      <c r="AH1057" s="644"/>
      <c r="AI1057" s="644"/>
      <c r="AJ1057" s="644"/>
      <c r="AK1057" s="644"/>
      <c r="AL1057" s="644"/>
      <c r="AM1057" s="644"/>
      <c r="AN1057" s="644"/>
      <c r="AO1057" s="644"/>
      <c r="AP1057" s="644"/>
      <c r="AQ1057" s="644"/>
      <c r="AR1057" s="644"/>
      <c r="AS1057" s="644"/>
      <c r="AT1057" s="644"/>
      <c r="AU1057" s="644"/>
      <c r="AV1057" s="644"/>
      <c r="AW1057" s="644"/>
      <c r="AX1057" s="644"/>
      <c r="AY1057" s="644"/>
      <c r="AZ1057" s="644"/>
      <c r="BA1057" s="644"/>
      <c r="BB1057" s="644"/>
      <c r="BC1057" s="644"/>
      <c r="BD1057" s="644"/>
      <c r="BE1057" s="644"/>
      <c r="BF1057" s="644"/>
      <c r="BG1057" s="644"/>
      <c r="BH1057" s="644"/>
      <c r="BI1057" s="644"/>
      <c r="BJ1057" s="644"/>
      <c r="BK1057" s="644"/>
      <c r="BL1057" s="644"/>
      <c r="BM1057" s="644"/>
      <c r="BN1057" s="644"/>
      <c r="BO1057" s="644"/>
      <c r="BP1057" s="644"/>
      <c r="BQ1057" s="644"/>
      <c r="BR1057" s="644"/>
      <c r="BS1057" s="644"/>
      <c r="BT1057" s="644"/>
      <c r="BU1057" s="644"/>
      <c r="BV1057" s="644"/>
      <c r="BW1057" s="644"/>
      <c r="BX1057" s="644"/>
      <c r="BY1057" s="644"/>
      <c r="BZ1057" s="644"/>
      <c r="CA1057" s="644"/>
      <c r="CB1057" s="644"/>
      <c r="CC1057" s="644"/>
      <c r="CD1057" s="644"/>
      <c r="CE1057" s="644"/>
      <c r="CF1057" s="644"/>
      <c r="CG1057" s="644"/>
      <c r="CH1057" s="644"/>
      <c r="CI1057" s="644"/>
      <c r="CJ1057" s="644"/>
      <c r="CK1057" s="644"/>
      <c r="CL1057" s="644"/>
      <c r="CM1057" s="644"/>
      <c r="CN1057" s="644"/>
      <c r="CO1057" s="644"/>
      <c r="CP1057" s="644"/>
      <c r="CQ1057" s="644"/>
      <c r="CR1057" s="644"/>
      <c r="CS1057" s="644"/>
      <c r="CT1057" s="644"/>
      <c r="CU1057" s="644"/>
      <c r="CV1057" s="644"/>
      <c r="CW1057" s="644"/>
      <c r="CX1057" s="644"/>
      <c r="CY1057" s="644"/>
      <c r="CZ1057" s="644"/>
      <c r="DA1057" s="644"/>
      <c r="DB1057" s="644"/>
      <c r="DC1057" s="644"/>
      <c r="DD1057" s="644"/>
      <c r="DE1057" s="644"/>
      <c r="DF1057" s="644"/>
      <c r="DG1057" s="644"/>
      <c r="DH1057" s="644"/>
      <c r="DI1057" s="644"/>
      <c r="DJ1057" s="644"/>
      <c r="DK1057" s="644"/>
      <c r="DL1057" s="644"/>
      <c r="DM1057" s="644"/>
      <c r="DN1057" s="644"/>
      <c r="DO1057" s="644"/>
      <c r="DP1057" s="644"/>
      <c r="DQ1057" s="644"/>
      <c r="DR1057" s="644"/>
      <c r="DS1057" s="644"/>
      <c r="DT1057" s="644"/>
      <c r="DU1057" s="644"/>
      <c r="DV1057" s="644"/>
      <c r="DW1057" s="644"/>
      <c r="DX1057" s="644"/>
      <c r="DY1057" s="644"/>
      <c r="DZ1057" s="644"/>
      <c r="EA1057" s="644"/>
      <c r="EB1057" s="644"/>
      <c r="EC1057" s="644"/>
      <c r="ED1057" s="644"/>
      <c r="EE1057" s="644"/>
      <c r="EF1057" s="644"/>
      <c r="EG1057" s="644"/>
      <c r="EH1057" s="644"/>
      <c r="EI1057" s="644"/>
      <c r="EJ1057" s="644"/>
      <c r="EK1057" s="644"/>
      <c r="EL1057" s="644"/>
      <c r="EM1057" s="644"/>
      <c r="EN1057" s="644"/>
      <c r="EO1057" s="644"/>
      <c r="EP1057" s="644"/>
      <c r="EQ1057" s="644"/>
      <c r="ER1057" s="644"/>
      <c r="ES1057" s="644"/>
      <c r="ET1057" s="644"/>
      <c r="EU1057" s="644"/>
      <c r="EV1057" s="644"/>
      <c r="EW1057" s="644"/>
      <c r="EX1057" s="644"/>
      <c r="EY1057" s="644"/>
      <c r="EZ1057" s="644"/>
      <c r="FA1057" s="644"/>
      <c r="FB1057" s="644"/>
      <c r="FC1057" s="644"/>
      <c r="FD1057" s="644"/>
      <c r="FE1057" s="644"/>
      <c r="FF1057" s="644"/>
      <c r="FG1057" s="644"/>
      <c r="FH1057" s="644"/>
      <c r="FI1057" s="644"/>
      <c r="FJ1057" s="644"/>
      <c r="FK1057" s="644"/>
      <c r="FL1057" s="644"/>
      <c r="FM1057" s="644"/>
      <c r="FN1057" s="644"/>
      <c r="FO1057" s="644"/>
      <c r="FP1057" s="644"/>
      <c r="FQ1057" s="644"/>
      <c r="FR1057" s="644"/>
      <c r="FS1057" s="644"/>
      <c r="FT1057" s="644"/>
      <c r="FU1057" s="644"/>
      <c r="FV1057" s="644"/>
      <c r="FW1057" s="644"/>
      <c r="FX1057" s="644"/>
      <c r="FY1057" s="644"/>
      <c r="FZ1057" s="644"/>
      <c r="GA1057" s="644"/>
      <c r="GB1057" s="644"/>
      <c r="GC1057" s="644"/>
      <c r="GD1057" s="644"/>
      <c r="GE1057" s="644"/>
      <c r="GF1057" s="644"/>
      <c r="GG1057" s="644"/>
      <c r="GH1057" s="644"/>
      <c r="GI1057" s="644"/>
      <c r="GJ1057" s="644"/>
      <c r="GK1057" s="644"/>
      <c r="GL1057" s="644"/>
      <c r="GM1057" s="644"/>
      <c r="GN1057" s="644"/>
      <c r="GO1057" s="644"/>
      <c r="GP1057" s="644"/>
      <c r="GQ1057" s="644"/>
      <c r="GR1057" s="644"/>
      <c r="GS1057" s="644"/>
      <c r="GT1057" s="644"/>
      <c r="GU1057" s="644"/>
      <c r="GV1057" s="644"/>
      <c r="GW1057" s="644"/>
      <c r="GX1057" s="644"/>
      <c r="GY1057" s="644"/>
      <c r="GZ1057" s="644"/>
      <c r="HA1057" s="644"/>
      <c r="HB1057" s="644"/>
      <c r="HC1057" s="644"/>
      <c r="HD1057" s="644"/>
      <c r="HE1057" s="644"/>
      <c r="HF1057" s="644"/>
      <c r="HG1057" s="644"/>
      <c r="HH1057" s="644"/>
      <c r="HI1057" s="644"/>
      <c r="HJ1057" s="644"/>
      <c r="HK1057" s="644"/>
      <c r="HL1057" s="644"/>
    </row>
    <row r="1059" spans="2:234" ht="12.75" customHeight="1" x14ac:dyDescent="0.25">
      <c r="D1059" s="4" t="s">
        <v>9</v>
      </c>
      <c r="E1059" s="764" t="s">
        <v>1691</v>
      </c>
      <c r="F1059" s="764"/>
      <c r="G1059" s="764"/>
      <c r="H1059" s="764"/>
      <c r="I1059" s="764"/>
      <c r="J1059" s="764"/>
      <c r="K1059" s="764"/>
      <c r="L1059" s="764"/>
      <c r="M1059" s="764"/>
      <c r="N1059" s="764"/>
      <c r="O1059" s="764"/>
      <c r="P1059" s="764"/>
      <c r="Q1059" s="764"/>
    </row>
    <row r="1060" spans="2:234" s="643" customFormat="1" x14ac:dyDescent="0.25">
      <c r="B1060" s="644"/>
      <c r="C1060" s="644"/>
      <c r="D1060" s="4"/>
      <c r="E1060" s="892" t="s">
        <v>1693</v>
      </c>
      <c r="F1060" s="892"/>
      <c r="G1060" s="892"/>
      <c r="H1060" s="892"/>
      <c r="I1060" s="892"/>
      <c r="J1060" s="892"/>
      <c r="K1060" s="892"/>
      <c r="L1060" s="892"/>
      <c r="M1060" s="892"/>
      <c r="N1060" s="892"/>
      <c r="O1060" s="892"/>
      <c r="P1060" s="892"/>
      <c r="Q1060" s="892"/>
      <c r="R1060" s="644"/>
      <c r="HM1060" s="644"/>
      <c r="HN1060" s="644"/>
      <c r="HO1060" s="644"/>
      <c r="HP1060" s="644"/>
      <c r="HQ1060" s="644"/>
      <c r="HR1060" s="644"/>
      <c r="HS1060" s="644"/>
      <c r="HT1060" s="644"/>
      <c r="HU1060" s="644"/>
      <c r="HV1060" s="644"/>
      <c r="HW1060" s="644"/>
      <c r="HX1060" s="644"/>
      <c r="HY1060" s="644"/>
      <c r="HZ1060" s="644"/>
    </row>
    <row r="1061" spans="2:234" s="643" customFormat="1" x14ac:dyDescent="0.25">
      <c r="B1061" s="644"/>
      <c r="C1061" s="644"/>
      <c r="D1061" s="4"/>
      <c r="E1061" s="752"/>
      <c r="F1061" s="588" t="s">
        <v>1671</v>
      </c>
      <c r="G1061" s="751" t="s">
        <v>1695</v>
      </c>
      <c r="H1061" s="751"/>
      <c r="I1061" s="751"/>
      <c r="J1061" s="750"/>
      <c r="K1061" s="750"/>
      <c r="L1061" s="750"/>
      <c r="M1061" s="752"/>
      <c r="N1061" s="752"/>
      <c r="O1061" s="752"/>
      <c r="P1061" s="752"/>
      <c r="Q1061" s="752"/>
      <c r="R1061" s="644"/>
      <c r="HM1061" s="644"/>
      <c r="HN1061" s="644"/>
      <c r="HO1061" s="644"/>
      <c r="HP1061" s="644"/>
      <c r="HQ1061" s="644"/>
      <c r="HR1061" s="644"/>
      <c r="HS1061" s="644"/>
      <c r="HT1061" s="644"/>
      <c r="HU1061" s="644"/>
      <c r="HV1061" s="644"/>
      <c r="HW1061" s="644"/>
      <c r="HX1061" s="644"/>
      <c r="HY1061" s="644"/>
      <c r="HZ1061" s="644"/>
    </row>
    <row r="1062" spans="2:234" s="643" customFormat="1" x14ac:dyDescent="0.25">
      <c r="B1062" s="644"/>
      <c r="C1062" s="644"/>
      <c r="D1062" s="4"/>
      <c r="E1062" s="752"/>
      <c r="F1062" s="588" t="s">
        <v>1683</v>
      </c>
      <c r="G1062" s="751" t="s">
        <v>1686</v>
      </c>
      <c r="H1062" s="751"/>
      <c r="I1062" s="751"/>
      <c r="J1062" s="750"/>
      <c r="K1062" s="750"/>
      <c r="L1062" s="750"/>
      <c r="M1062" s="752"/>
      <c r="N1062" s="752"/>
      <c r="O1062" s="752"/>
      <c r="P1062" s="752"/>
      <c r="Q1062" s="752"/>
      <c r="R1062" s="644"/>
      <c r="HM1062" s="644"/>
      <c r="HN1062" s="644"/>
      <c r="HO1062" s="644"/>
      <c r="HP1062" s="644"/>
      <c r="HQ1062" s="644"/>
      <c r="HR1062" s="644"/>
      <c r="HS1062" s="644"/>
      <c r="HT1062" s="644"/>
      <c r="HU1062" s="644"/>
      <c r="HV1062" s="644"/>
      <c r="HW1062" s="644"/>
      <c r="HX1062" s="644"/>
      <c r="HY1062" s="644"/>
      <c r="HZ1062" s="644"/>
    </row>
    <row r="1063" spans="2:234" s="643" customFormat="1" x14ac:dyDescent="0.25">
      <c r="B1063" s="644"/>
      <c r="C1063" s="644"/>
      <c r="D1063" s="4"/>
      <c r="E1063" s="752"/>
      <c r="F1063" s="588" t="s">
        <v>1681</v>
      </c>
      <c r="G1063" s="751" t="s">
        <v>1692</v>
      </c>
      <c r="H1063" s="751"/>
      <c r="I1063" s="751"/>
      <c r="J1063" s="750"/>
      <c r="K1063" s="750"/>
      <c r="L1063" s="750"/>
      <c r="M1063" s="752"/>
      <c r="N1063" s="752"/>
      <c r="O1063" s="752"/>
      <c r="P1063" s="752"/>
      <c r="Q1063" s="752"/>
      <c r="R1063" s="644"/>
      <c r="HM1063" s="644"/>
      <c r="HN1063" s="644"/>
      <c r="HO1063" s="644"/>
      <c r="HP1063" s="644"/>
      <c r="HQ1063" s="644"/>
      <c r="HR1063" s="644"/>
      <c r="HS1063" s="644"/>
      <c r="HT1063" s="644"/>
      <c r="HU1063" s="644"/>
      <c r="HV1063" s="644"/>
      <c r="HW1063" s="644"/>
      <c r="HX1063" s="644"/>
      <c r="HY1063" s="644"/>
      <c r="HZ1063" s="644"/>
    </row>
    <row r="1064" spans="2:234" s="643" customFormat="1" ht="12.75" customHeight="1" x14ac:dyDescent="0.25">
      <c r="B1064" s="644"/>
      <c r="C1064" s="644"/>
      <c r="D1064" s="4"/>
      <c r="E1064" s="752"/>
      <c r="F1064" s="588" t="s">
        <v>1436</v>
      </c>
      <c r="G1064" s="751" t="s">
        <v>1689</v>
      </c>
      <c r="H1064" s="751"/>
      <c r="I1064" s="751"/>
      <c r="J1064" s="750"/>
      <c r="K1064" s="750"/>
      <c r="L1064" s="750"/>
      <c r="M1064" s="752"/>
      <c r="N1064" s="752"/>
      <c r="O1064" s="752"/>
      <c r="P1064" s="752"/>
      <c r="Q1064" s="752"/>
      <c r="R1064" s="644"/>
      <c r="HM1064" s="644"/>
      <c r="HN1064" s="644"/>
      <c r="HO1064" s="644"/>
      <c r="HP1064" s="644"/>
      <c r="HQ1064" s="644"/>
      <c r="HR1064" s="644"/>
      <c r="HS1064" s="644"/>
      <c r="HT1064" s="644"/>
      <c r="HU1064" s="644"/>
      <c r="HV1064" s="644"/>
      <c r="HW1064" s="644"/>
      <c r="HX1064" s="644"/>
      <c r="HY1064" s="644"/>
      <c r="HZ1064" s="644"/>
    </row>
    <row r="1065" spans="2:234" s="643" customFormat="1" x14ac:dyDescent="0.25">
      <c r="B1065" s="644"/>
      <c r="C1065" s="644"/>
      <c r="D1065" s="4"/>
      <c r="E1065" s="752"/>
      <c r="F1065" s="588" t="s">
        <v>1672</v>
      </c>
      <c r="G1065" s="751" t="s">
        <v>1696</v>
      </c>
      <c r="H1065" s="751"/>
      <c r="I1065" s="751"/>
      <c r="J1065" s="750"/>
      <c r="K1065" s="750"/>
      <c r="L1065" s="750"/>
      <c r="M1065" s="752"/>
      <c r="N1065" s="752"/>
      <c r="O1065" s="752"/>
      <c r="P1065" s="752"/>
      <c r="Q1065" s="752"/>
      <c r="R1065" s="644"/>
      <c r="HM1065" s="644"/>
      <c r="HN1065" s="644"/>
      <c r="HO1065" s="644"/>
      <c r="HP1065" s="644"/>
      <c r="HQ1065" s="644"/>
      <c r="HR1065" s="644"/>
      <c r="HS1065" s="644"/>
      <c r="HT1065" s="644"/>
      <c r="HU1065" s="644"/>
      <c r="HV1065" s="644"/>
      <c r="HW1065" s="644"/>
      <c r="HX1065" s="644"/>
      <c r="HY1065" s="644"/>
      <c r="HZ1065" s="644"/>
    </row>
    <row r="1066" spans="2:234" s="643" customFormat="1" ht="10.8" customHeight="1" x14ac:dyDescent="0.25">
      <c r="B1066" s="644"/>
      <c r="C1066" s="644"/>
      <c r="D1066" s="644"/>
      <c r="E1066" s="644"/>
      <c r="F1066" s="644"/>
      <c r="G1066" s="644"/>
      <c r="H1066" s="644"/>
      <c r="I1066" s="644"/>
      <c r="J1066" s="644"/>
      <c r="K1066" s="644"/>
      <c r="L1066" s="644"/>
      <c r="M1066" s="644"/>
      <c r="N1066" s="644"/>
      <c r="O1066" s="644"/>
      <c r="P1066" s="644"/>
      <c r="Q1066" s="644"/>
      <c r="R1066" s="644"/>
      <c r="HM1066" s="644"/>
      <c r="HN1066" s="644"/>
      <c r="HO1066" s="644"/>
      <c r="HP1066" s="644"/>
      <c r="HQ1066" s="644"/>
      <c r="HR1066" s="644"/>
      <c r="HS1066" s="644"/>
      <c r="HT1066" s="644"/>
      <c r="HU1066" s="644"/>
      <c r="HV1066" s="644"/>
      <c r="HW1066" s="644"/>
      <c r="HX1066" s="644"/>
      <c r="HY1066" s="644"/>
      <c r="HZ1066" s="644"/>
    </row>
    <row r="1067" spans="2:234" s="643" customFormat="1" ht="12.6" customHeight="1" x14ac:dyDescent="0.25">
      <c r="B1067" s="644"/>
      <c r="C1067" s="644"/>
      <c r="D1067" s="644"/>
      <c r="E1067" s="894" t="s">
        <v>1702</v>
      </c>
      <c r="F1067" s="895"/>
      <c r="G1067" s="692"/>
      <c r="H1067" s="644"/>
      <c r="I1067" s="644"/>
      <c r="J1067" s="644"/>
      <c r="K1067" s="644"/>
      <c r="L1067" s="644"/>
      <c r="M1067" s="644"/>
      <c r="N1067" s="644"/>
      <c r="O1067" s="644"/>
      <c r="P1067" s="644"/>
      <c r="Q1067" s="644"/>
      <c r="R1067" s="644"/>
      <c r="HM1067" s="644"/>
      <c r="HN1067" s="644"/>
      <c r="HO1067" s="644"/>
      <c r="HP1067" s="644"/>
      <c r="HQ1067" s="644"/>
      <c r="HR1067" s="644"/>
      <c r="HS1067" s="644"/>
      <c r="HT1067" s="644"/>
      <c r="HU1067" s="644"/>
      <c r="HV1067" s="644"/>
      <c r="HW1067" s="644"/>
      <c r="HX1067" s="644"/>
      <c r="HY1067" s="644"/>
      <c r="HZ1067" s="644"/>
    </row>
    <row r="1068" spans="2:234" s="643" customFormat="1" ht="12.6" customHeight="1" x14ac:dyDescent="0.25">
      <c r="B1068" s="644"/>
      <c r="C1068" s="644"/>
      <c r="D1068" s="644"/>
      <c r="E1068" s="894" t="s">
        <v>1724</v>
      </c>
      <c r="F1068" s="895"/>
      <c r="G1068" s="693"/>
      <c r="H1068" s="691" t="s">
        <v>1708</v>
      </c>
      <c r="I1068" s="644"/>
      <c r="J1068" s="644"/>
      <c r="K1068" s="644"/>
      <c r="L1068" s="644"/>
      <c r="M1068" s="644"/>
      <c r="N1068" s="644"/>
      <c r="O1068" s="644"/>
      <c r="P1068" s="644"/>
      <c r="Q1068" s="644"/>
      <c r="R1068" s="644"/>
      <c r="HM1068" s="644"/>
      <c r="HN1068" s="644"/>
      <c r="HO1068" s="644"/>
      <c r="HP1068" s="644"/>
      <c r="HQ1068" s="644"/>
      <c r="HR1068" s="644"/>
      <c r="HS1068" s="644"/>
      <c r="HT1068" s="644"/>
      <c r="HU1068" s="644"/>
      <c r="HV1068" s="644"/>
      <c r="HW1068" s="644"/>
      <c r="HX1068" s="644"/>
      <c r="HY1068" s="644"/>
      <c r="HZ1068" s="644"/>
    </row>
    <row r="1069" spans="2:234" s="643" customFormat="1" ht="12.6" customHeight="1" x14ac:dyDescent="0.25">
      <c r="B1069" s="644"/>
      <c r="C1069" s="644"/>
      <c r="D1069" s="644"/>
      <c r="E1069" s="644"/>
      <c r="F1069" s="644"/>
      <c r="G1069" s="644"/>
      <c r="H1069" s="644"/>
      <c r="I1069" s="644"/>
      <c r="J1069" s="644"/>
      <c r="K1069" s="644"/>
      <c r="L1069" s="644"/>
      <c r="M1069" s="644"/>
      <c r="N1069" s="644"/>
      <c r="O1069" s="644"/>
      <c r="P1069" s="644"/>
      <c r="Q1069" s="644"/>
      <c r="R1069" s="644"/>
      <c r="HM1069" s="644"/>
      <c r="HN1069" s="644"/>
      <c r="HO1069" s="644"/>
      <c r="HP1069" s="644"/>
      <c r="HQ1069" s="644"/>
      <c r="HR1069" s="644"/>
      <c r="HS1069" s="644"/>
      <c r="HT1069" s="644"/>
      <c r="HU1069" s="644"/>
      <c r="HV1069" s="644"/>
      <c r="HW1069" s="644"/>
      <c r="HX1069" s="644"/>
      <c r="HY1069" s="644"/>
      <c r="HZ1069" s="644"/>
    </row>
    <row r="1070" spans="2:234" s="643" customFormat="1" x14ac:dyDescent="0.25">
      <c r="B1070" s="644"/>
      <c r="C1070" s="644"/>
      <c r="D1070" s="896" t="s">
        <v>1679</v>
      </c>
      <c r="E1070" s="897" t="s">
        <v>1671</v>
      </c>
      <c r="F1070" s="898"/>
      <c r="G1070" s="898"/>
      <c r="H1070" s="898"/>
      <c r="I1070" s="898"/>
      <c r="J1070" s="898"/>
      <c r="K1070" s="898"/>
      <c r="L1070" s="898"/>
      <c r="M1070" s="898"/>
      <c r="N1070" s="899"/>
      <c r="O1070" s="900" t="s">
        <v>1436</v>
      </c>
      <c r="P1070" s="900" t="s">
        <v>1681</v>
      </c>
      <c r="Q1070" s="900" t="s">
        <v>1672</v>
      </c>
      <c r="R1070" s="644"/>
      <c r="T1070" s="911" t="s">
        <v>1652</v>
      </c>
      <c r="U1070" s="903" t="s">
        <v>1673</v>
      </c>
      <c r="V1070" s="646" t="s">
        <v>1653</v>
      </c>
      <c r="W1070" s="646" t="s">
        <v>1653</v>
      </c>
      <c r="Y1070" s="913" t="s">
        <v>1674</v>
      </c>
      <c r="Z1070" s="914"/>
      <c r="AA1070" s="915"/>
      <c r="AT1070" s="903" t="s">
        <v>1654</v>
      </c>
      <c r="AV1070" s="643" t="s">
        <v>1655</v>
      </c>
      <c r="AW1070" s="647" t="s">
        <v>1656</v>
      </c>
      <c r="AX1070" s="647">
        <v>2023</v>
      </c>
      <c r="AY1070" s="647">
        <v>2024</v>
      </c>
      <c r="AZ1070" s="647">
        <v>2025</v>
      </c>
      <c r="BA1070" s="647">
        <v>2026</v>
      </c>
      <c r="BB1070" s="647">
        <v>2027</v>
      </c>
      <c r="BC1070" s="647">
        <v>2028</v>
      </c>
      <c r="BD1070" s="647">
        <v>2029</v>
      </c>
      <c r="BE1070" s="647">
        <v>2030</v>
      </c>
      <c r="BF1070" s="647" t="s">
        <v>1657</v>
      </c>
      <c r="BH1070" s="643" t="s">
        <v>1675</v>
      </c>
      <c r="BI1070" s="647" t="s">
        <v>1656</v>
      </c>
      <c r="BJ1070" s="647">
        <v>2023</v>
      </c>
      <c r="BK1070" s="647">
        <v>2024</v>
      </c>
      <c r="BL1070" s="647">
        <v>2025</v>
      </c>
      <c r="BM1070" s="647">
        <v>2026</v>
      </c>
      <c r="BN1070" s="647">
        <v>2027</v>
      </c>
      <c r="BO1070" s="647">
        <v>2028</v>
      </c>
      <c r="BP1070" s="647">
        <v>2029</v>
      </c>
      <c r="BQ1070" s="647">
        <v>2030</v>
      </c>
      <c r="BR1070" s="647" t="s">
        <v>1657</v>
      </c>
      <c r="BS1070" s="648"/>
      <c r="BT1070" s="648"/>
      <c r="BU1070" s="648"/>
      <c r="BV1070" s="648"/>
      <c r="BW1070" s="648"/>
      <c r="BX1070" s="648"/>
      <c r="BY1070" s="648"/>
      <c r="BZ1070" s="648"/>
      <c r="CA1070" s="648"/>
      <c r="CB1070" s="648"/>
      <c r="CC1070" s="648"/>
      <c r="CD1070" s="648"/>
      <c r="CE1070" s="648"/>
      <c r="CF1070" s="648"/>
      <c r="CG1070" s="648"/>
      <c r="CH1070" s="648"/>
      <c r="CI1070" s="648"/>
      <c r="CJ1070" s="648"/>
      <c r="CK1070" s="648"/>
      <c r="CL1070" s="648"/>
      <c r="CM1070" s="648"/>
      <c r="CN1070" s="648"/>
      <c r="CO1070" s="648"/>
      <c r="CP1070" s="648"/>
      <c r="CQ1070" s="648"/>
      <c r="CR1070" s="648"/>
      <c r="CS1070" s="648"/>
      <c r="CT1070" s="648"/>
      <c r="CU1070" s="648"/>
      <c r="CV1070" s="648"/>
      <c r="CW1070" s="648"/>
      <c r="CX1070" s="648"/>
      <c r="CY1070" s="648"/>
      <c r="CZ1070" s="648"/>
      <c r="DA1070" s="648"/>
      <c r="DB1070" s="648"/>
      <c r="DC1070" s="648"/>
      <c r="DD1070" s="648"/>
      <c r="DE1070" s="648"/>
      <c r="DF1070" s="648"/>
      <c r="DG1070" s="648"/>
      <c r="DH1070" s="648"/>
      <c r="DI1070" s="648"/>
      <c r="DJ1070" s="648"/>
      <c r="DK1070" s="648"/>
      <c r="DL1070" s="648"/>
      <c r="DM1070" s="648"/>
      <c r="DN1070" s="648"/>
      <c r="DO1070" s="648"/>
      <c r="DP1070" s="648"/>
      <c r="DR1070" s="643" t="s">
        <v>1658</v>
      </c>
      <c r="DS1070" s="647" t="s">
        <v>1656</v>
      </c>
      <c r="DT1070" s="647">
        <v>2023</v>
      </c>
      <c r="DU1070" s="647">
        <v>2024</v>
      </c>
      <c r="DV1070" s="647">
        <v>2025</v>
      </c>
      <c r="DW1070" s="647">
        <v>2026</v>
      </c>
      <c r="DX1070" s="647">
        <v>2027</v>
      </c>
      <c r="DY1070" s="647">
        <v>2028</v>
      </c>
      <c r="DZ1070" s="647">
        <v>2029</v>
      </c>
      <c r="EA1070" s="647">
        <v>2030</v>
      </c>
      <c r="EB1070" s="647" t="s">
        <v>1657</v>
      </c>
      <c r="HM1070" s="644"/>
      <c r="HN1070" s="644"/>
      <c r="HO1070" s="644"/>
      <c r="HP1070" s="644"/>
      <c r="HQ1070" s="644"/>
      <c r="HR1070" s="644"/>
      <c r="HS1070" s="644"/>
      <c r="HT1070" s="644"/>
      <c r="HU1070" s="644"/>
      <c r="HV1070" s="644"/>
      <c r="HW1070" s="644"/>
      <c r="HX1070" s="644"/>
      <c r="HY1070" s="644"/>
      <c r="HZ1070" s="644"/>
    </row>
    <row r="1071" spans="2:234" s="643" customFormat="1" ht="77.400000000000006" customHeight="1" x14ac:dyDescent="0.25">
      <c r="B1071" s="644"/>
      <c r="C1071" s="644"/>
      <c r="D1071" s="896"/>
      <c r="E1071" s="649" t="str">
        <f>INDEX(U1048:U1057,COLUMNS(E1071:E1071))</f>
        <v/>
      </c>
      <c r="F1071" s="649" t="str">
        <f>INDEX(U1048:U1057,COLUMNS(E1071:F1071))</f>
        <v/>
      </c>
      <c r="G1071" s="649" t="str">
        <f>INDEX(U1048:U1057,COLUMNS(E1071:G1071))</f>
        <v/>
      </c>
      <c r="H1071" s="649" t="str">
        <f>INDEX(U1048:U1057,COLUMNS(E1071:H1071))</f>
        <v/>
      </c>
      <c r="I1071" s="649" t="str">
        <f>INDEX(U1048:U1057,COLUMNS(E1071:I1071))</f>
        <v/>
      </c>
      <c r="J1071" s="649" t="str">
        <f>INDEX(U1048:U1057,COLUMNS(E1071:J1071))</f>
        <v/>
      </c>
      <c r="K1071" s="649" t="str">
        <f>INDEX(U1048:U1057,COLUMNS(E1071:K1071))</f>
        <v/>
      </c>
      <c r="L1071" s="649" t="str">
        <f>INDEX(U1048:U1057,COLUMNS(E1071:L1071))</f>
        <v/>
      </c>
      <c r="M1071" s="649" t="str">
        <f>INDEX(U1048:U1057,COLUMNS(E1071:M1071))</f>
        <v/>
      </c>
      <c r="N1071" s="649" t="str">
        <f>INDEX(U1048:U1057,COLUMNS(E1071:N1071))</f>
        <v/>
      </c>
      <c r="O1071" s="901"/>
      <c r="P1071" s="901"/>
      <c r="Q1071" s="902"/>
      <c r="R1071" s="644"/>
      <c r="S1071" s="650"/>
      <c r="T1071" s="912"/>
      <c r="U1071" s="904"/>
      <c r="V1071" s="647" t="s">
        <v>1676</v>
      </c>
      <c r="W1071" s="647" t="s">
        <v>1659</v>
      </c>
      <c r="Y1071" s="647" t="str">
        <f t="shared" ref="Y1071" si="4292">E1071</f>
        <v/>
      </c>
      <c r="Z1071" s="647" t="str">
        <f t="shared" ref="Z1071" si="4293">F1071</f>
        <v/>
      </c>
      <c r="AA1071" s="647" t="str">
        <f t="shared" ref="AA1071" si="4294">G1071</f>
        <v/>
      </c>
      <c r="AB1071" s="647" t="str">
        <f t="shared" ref="AB1071" si="4295">H1071</f>
        <v/>
      </c>
      <c r="AC1071" s="647" t="str">
        <f t="shared" ref="AC1071" si="4296">I1071</f>
        <v/>
      </c>
      <c r="AD1071" s="647" t="str">
        <f t="shared" ref="AD1071" si="4297">J1071</f>
        <v/>
      </c>
      <c r="AE1071" s="647" t="str">
        <f t="shared" ref="AE1071" si="4298">K1071</f>
        <v/>
      </c>
      <c r="AF1071" s="647" t="str">
        <f t="shared" ref="AF1071" si="4299">L1071</f>
        <v/>
      </c>
      <c r="AG1071" s="647" t="str">
        <f t="shared" ref="AG1071" si="4300">M1071</f>
        <v/>
      </c>
      <c r="AH1071" s="647" t="str">
        <f t="shared" ref="AH1071" si="4301">N1071</f>
        <v/>
      </c>
      <c r="AI1071" s="648"/>
      <c r="AJ1071" s="650"/>
      <c r="AK1071" s="650"/>
      <c r="AM1071" s="650"/>
      <c r="AN1071" s="650"/>
      <c r="AO1071" s="650"/>
      <c r="AP1071" s="650"/>
      <c r="AQ1071" s="650"/>
      <c r="AR1071" s="650"/>
      <c r="AS1071" s="650"/>
      <c r="AT1071" s="904"/>
      <c r="AU1071" s="650"/>
      <c r="AV1071" s="643" t="s">
        <v>1660</v>
      </c>
      <c r="AW1071" s="647">
        <v>0</v>
      </c>
      <c r="AX1071" s="647">
        <v>0</v>
      </c>
      <c r="AY1071" s="647">
        <v>0</v>
      </c>
      <c r="AZ1071" s="647">
        <v>0</v>
      </c>
      <c r="BA1071" s="647">
        <v>0</v>
      </c>
      <c r="BB1071" s="647">
        <v>0</v>
      </c>
      <c r="BC1071" s="647">
        <v>0</v>
      </c>
      <c r="BD1071" s="647">
        <v>0</v>
      </c>
      <c r="BE1071" s="647">
        <v>0</v>
      </c>
      <c r="BF1071" s="647"/>
      <c r="BG1071" s="650"/>
      <c r="BH1071" s="643" t="s">
        <v>1660</v>
      </c>
      <c r="BI1071" s="647">
        <v>0</v>
      </c>
      <c r="BJ1071" s="647">
        <v>0</v>
      </c>
      <c r="BK1071" s="647">
        <v>0</v>
      </c>
      <c r="BL1071" s="647">
        <v>0</v>
      </c>
      <c r="BM1071" s="647">
        <v>0</v>
      </c>
      <c r="BN1071" s="647">
        <v>0</v>
      </c>
      <c r="BO1071" s="647">
        <v>0</v>
      </c>
      <c r="BP1071" s="647">
        <v>0</v>
      </c>
      <c r="BQ1071" s="647">
        <v>0</v>
      </c>
      <c r="BR1071" s="647"/>
      <c r="BS1071" s="648"/>
      <c r="BT1071" s="648"/>
      <c r="BU1071" s="648"/>
      <c r="BV1071" s="648"/>
      <c r="BW1071" s="648"/>
      <c r="BX1071" s="648"/>
      <c r="BY1071" s="648"/>
      <c r="BZ1071" s="648"/>
      <c r="CA1071" s="648"/>
      <c r="CB1071" s="648"/>
      <c r="CC1071" s="648"/>
      <c r="CD1071" s="648"/>
      <c r="CE1071" s="648"/>
      <c r="CF1071" s="648"/>
      <c r="CG1071" s="648"/>
      <c r="CH1071" s="648"/>
      <c r="CI1071" s="648"/>
      <c r="CJ1071" s="648"/>
      <c r="CK1071" s="648"/>
      <c r="CL1071" s="648"/>
      <c r="CM1071" s="648"/>
      <c r="CN1071" s="648"/>
      <c r="CO1071" s="648"/>
      <c r="CP1071" s="648"/>
      <c r="CQ1071" s="648"/>
      <c r="CR1071" s="648"/>
      <c r="CS1071" s="648"/>
      <c r="CT1071" s="648"/>
      <c r="CU1071" s="648"/>
      <c r="CV1071" s="648"/>
      <c r="CW1071" s="648"/>
      <c r="CX1071" s="648"/>
      <c r="CY1071" s="648"/>
      <c r="CZ1071" s="648"/>
      <c r="DA1071" s="648"/>
      <c r="DB1071" s="648"/>
      <c r="DC1071" s="648"/>
      <c r="DD1071" s="648"/>
      <c r="DE1071" s="648"/>
      <c r="DF1071" s="648"/>
      <c r="DG1071" s="648"/>
      <c r="DH1071" s="648"/>
      <c r="DI1071" s="648"/>
      <c r="DJ1071" s="648"/>
      <c r="DK1071" s="648"/>
      <c r="DL1071" s="648"/>
      <c r="DM1071" s="648"/>
      <c r="DN1071" s="648"/>
      <c r="DO1071" s="648"/>
      <c r="DP1071" s="648"/>
      <c r="DQ1071" s="643" t="s">
        <v>1436</v>
      </c>
      <c r="DR1071" s="643" t="s">
        <v>1660</v>
      </c>
      <c r="DS1071" s="647">
        <v>0</v>
      </c>
      <c r="DT1071" s="647">
        <v>0</v>
      </c>
      <c r="DU1071" s="647">
        <v>0</v>
      </c>
      <c r="DV1071" s="647">
        <v>0</v>
      </c>
      <c r="DW1071" s="647">
        <v>0</v>
      </c>
      <c r="DX1071" s="647">
        <v>0</v>
      </c>
      <c r="DY1071" s="647">
        <v>0</v>
      </c>
      <c r="DZ1071" s="647">
        <v>0</v>
      </c>
      <c r="EA1071" s="647">
        <v>0</v>
      </c>
      <c r="EB1071" s="647"/>
      <c r="HM1071" s="644"/>
      <c r="HN1071" s="644"/>
      <c r="HO1071" s="644"/>
      <c r="HP1071" s="644"/>
      <c r="HQ1071" s="644"/>
      <c r="HR1071" s="644"/>
      <c r="HS1071" s="644"/>
      <c r="HT1071" s="644"/>
      <c r="HU1071" s="644"/>
      <c r="HV1071" s="644"/>
      <c r="HW1071" s="644"/>
      <c r="HX1071" s="644"/>
      <c r="HY1071" s="644"/>
      <c r="HZ1071" s="644"/>
    </row>
    <row r="1072" spans="2:234" s="643" customFormat="1" x14ac:dyDescent="0.25">
      <c r="B1072" s="644"/>
      <c r="C1072" s="644"/>
      <c r="D1072" s="651">
        <v>2023</v>
      </c>
      <c r="E1072" s="652"/>
      <c r="F1072" s="652"/>
      <c r="G1072" s="652"/>
      <c r="H1072" s="652"/>
      <c r="I1072" s="652"/>
      <c r="J1072" s="652"/>
      <c r="K1072" s="652"/>
      <c r="L1072" s="652"/>
      <c r="M1072" s="652"/>
      <c r="N1072" s="652"/>
      <c r="O1072" s="652"/>
      <c r="P1072" s="687"/>
      <c r="Q1072" s="653"/>
      <c r="R1072" s="644"/>
      <c r="T1072" s="646">
        <f t="shared" ref="T1072:T1073" si="4302">SUM(E1072:N1072)</f>
        <v>0</v>
      </c>
      <c r="U1072" s="646"/>
      <c r="V1072" s="646"/>
      <c r="W1072" s="646">
        <f>P1072</f>
        <v>0</v>
      </c>
      <c r="Y1072" s="646"/>
      <c r="Z1072" s="646"/>
      <c r="AA1072" s="646"/>
      <c r="AB1072" s="646"/>
      <c r="AC1072" s="646"/>
      <c r="AD1072" s="646"/>
      <c r="AE1072" s="646"/>
      <c r="AF1072" s="646"/>
      <c r="AG1072" s="646"/>
      <c r="AH1072" s="646"/>
      <c r="AT1072" s="647">
        <v>0</v>
      </c>
      <c r="AV1072" s="647">
        <v>2023</v>
      </c>
      <c r="AW1072" s="647">
        <v>0</v>
      </c>
      <c r="AX1072" s="654">
        <f>IF(AX1070=AV1072,W1072,IF(AW1072=0,MAX(AX1071-MAX(AT1072-SUM(AW1071:AW1071),0),0),AX1071))</f>
        <v>0</v>
      </c>
      <c r="AY1072" s="654">
        <f>IF(AY1070=AV1072,W1072,IF(AX1072=0,MAX(AY1071-MAX(AT1072-SUM(AW1071:AX1071),0),0),AY1071))</f>
        <v>0</v>
      </c>
      <c r="AZ1072" s="654">
        <f>IF(AZ1070=AV1072,W1072,IF(AY1072=0,MAX(AZ1071-MAX(AT1072-SUM(AW1071:AY1071),0),0),AZ1071))</f>
        <v>0</v>
      </c>
      <c r="BA1072" s="654">
        <f>IF(BA1070=AV1072,W1072,IF(AZ1072=0,MAX(BA1071-MAX(AT1072-SUM(AW1071:AZ1071),0),0),BA1071))</f>
        <v>0</v>
      </c>
      <c r="BB1072" s="654">
        <f>IF(BB1070=AV1072,W1072,IF(BA1072=0,MAX(BB1071-MAX(AT1072-SUM(AW1071:BA1071),0),0),BB1071))</f>
        <v>0</v>
      </c>
      <c r="BC1072" s="654">
        <f>IF(BC1070=AV1072,W1072,IF(BB1072=0,MAX(BC1071-MAX(AT1072-SUM(AW1071:BB1071),0),0),BC1071))</f>
        <v>0</v>
      </c>
      <c r="BD1072" s="654">
        <f>IF(BD1070=AV1072,W1072,IF(BC1072=0,MAX(BD1071-MAX(AT1072-SUM(AW1071:BC1071),0),0),BD1071))</f>
        <v>0</v>
      </c>
      <c r="BE1072" s="654">
        <f>IF(BE1070=AV1072,W1072,IF(BD1072=0,MAX(BE1071-MAX(AT1072-SUM(AW1071:BD1071),0),0),BE1071))</f>
        <v>0</v>
      </c>
      <c r="BF1072" s="654" t="b">
        <f t="shared" ref="BF1072:BF1073" si="4303">SUM(AX1072:BE1072)=P1072</f>
        <v>1</v>
      </c>
      <c r="BH1072" s="647">
        <v>2023</v>
      </c>
      <c r="BI1072" s="647">
        <v>0</v>
      </c>
      <c r="BJ1072" s="654">
        <f>IF(BH1072&gt;BJ1070,AX1071-AX1072,0)</f>
        <v>0</v>
      </c>
      <c r="BK1072" s="654">
        <f>IF(BH1072&gt;BK1070,AY1071-AY1072,0)</f>
        <v>0</v>
      </c>
      <c r="BL1072" s="654">
        <f>IF(BH1072&gt;BL1070,AZ1071-AZ1072,0)</f>
        <v>0</v>
      </c>
      <c r="BM1072" s="654">
        <f>IF(BH1072&gt;BM1070,BA1071-BA1072,0)</f>
        <v>0</v>
      </c>
      <c r="BN1072" s="654">
        <f>IF(BH1072&gt;BN1070,BB1071-BB1072,0)</f>
        <v>0</v>
      </c>
      <c r="BO1072" s="654">
        <f>IF(BH1072&gt;BO1070,BC1071-BC1072,0)</f>
        <v>0</v>
      </c>
      <c r="BP1072" s="654">
        <f>IF(BH1072&gt;BP1070,BD1071-BD1072,0)</f>
        <v>0</v>
      </c>
      <c r="BQ1072" s="654">
        <f>IF(BH1072&gt;BQ1070,BE1071-BE1072,0)</f>
        <v>0</v>
      </c>
      <c r="BR1072" s="654" t="b">
        <f>SUM(BJ1072:BQ1072)=U1072-SUM(Y1072:AH1072)</f>
        <v>1</v>
      </c>
      <c r="BS1072" s="655"/>
      <c r="BT1072" s="655"/>
      <c r="BU1072" s="655"/>
      <c r="BV1072" s="655"/>
      <c r="BW1072" s="655"/>
      <c r="BX1072" s="655"/>
      <c r="BY1072" s="655"/>
      <c r="BZ1072" s="655"/>
      <c r="CA1072" s="655"/>
      <c r="CB1072" s="655"/>
      <c r="CC1072" s="655"/>
      <c r="CD1072" s="655"/>
      <c r="CE1072" s="655"/>
      <c r="CF1072" s="655"/>
      <c r="CG1072" s="655"/>
      <c r="CH1072" s="655"/>
      <c r="CI1072" s="655"/>
      <c r="CJ1072" s="655"/>
      <c r="CK1072" s="655"/>
      <c r="CL1072" s="655"/>
      <c r="CM1072" s="655"/>
      <c r="CN1072" s="655"/>
      <c r="CO1072" s="655"/>
      <c r="CP1072" s="655"/>
      <c r="CQ1072" s="655"/>
      <c r="CR1072" s="655"/>
      <c r="CS1072" s="655"/>
      <c r="CT1072" s="655"/>
      <c r="CU1072" s="655"/>
      <c r="CV1072" s="655"/>
      <c r="CW1072" s="655"/>
      <c r="CX1072" s="655"/>
      <c r="CY1072" s="655"/>
      <c r="CZ1072" s="655"/>
      <c r="DA1072" s="655"/>
      <c r="DB1072" s="655"/>
      <c r="DC1072" s="655"/>
      <c r="DD1072" s="655"/>
      <c r="DE1072" s="655"/>
      <c r="DF1072" s="655"/>
      <c r="DG1072" s="655"/>
      <c r="DH1072" s="655"/>
      <c r="DI1072" s="655"/>
      <c r="DJ1072" s="655"/>
      <c r="DK1072" s="655"/>
      <c r="DL1072" s="655"/>
      <c r="DM1072" s="655"/>
      <c r="DN1072" s="655"/>
      <c r="DO1072" s="655"/>
      <c r="DP1072" s="655"/>
      <c r="DQ1072" s="650">
        <f>O1072</f>
        <v>0</v>
      </c>
      <c r="DR1072" s="647">
        <v>2023</v>
      </c>
      <c r="DS1072" s="647">
        <v>0</v>
      </c>
      <c r="DT1072" s="654">
        <f>IF(DR1072&gt;DT1070,IF(DQ1072&lt;=BJ1072,DQ1072,BJ1072),0)</f>
        <v>0</v>
      </c>
      <c r="DU1072" s="654">
        <f>IF(DR1072&gt;DU1070,IF(DQ1072&lt;=BK1072,DQ1072,BK1072),0)</f>
        <v>0</v>
      </c>
      <c r="DV1072" s="654">
        <f>IF(DR1072&gt;DV1070,IF(DQ1072&lt;=BL1072,DQ1072,BL1072),0)</f>
        <v>0</v>
      </c>
      <c r="DW1072" s="654">
        <f>IF(DR1072&gt;DW1070,IF(DQ1072&lt;=BM1072,DQ1072,BM1072),0)</f>
        <v>0</v>
      </c>
      <c r="DX1072" s="654">
        <f>IF(DR1072&gt;DX1070,IF(DQ1072&lt;=BN1072,DQ1072,BN1072),0)</f>
        <v>0</v>
      </c>
      <c r="DY1072" s="654">
        <f>IF(DR1072&gt;DY1070,IF(DQ1072&lt;=BO1072,DQ1072,BO1072),0)</f>
        <v>0</v>
      </c>
      <c r="DZ1072" s="654">
        <f>IF(DR1072&gt;DZ1070,IF(DQ1072&lt;=BP1072,DQ1072,BP1072),0)</f>
        <v>0</v>
      </c>
      <c r="EA1072" s="654">
        <f>IF(DR1072&gt;EA1070,IF(DQ1072&lt;=BQ1072,DQ1072,BQ1072),0)</f>
        <v>0</v>
      </c>
      <c r="EB1072" s="654" t="b">
        <f>SUM(DT1072:EA1072)+SUM(HB1090:HK1090)=O1072</f>
        <v>1</v>
      </c>
      <c r="HM1072" s="644"/>
      <c r="HN1072" s="644"/>
      <c r="HO1072" s="644"/>
      <c r="HP1072" s="644"/>
      <c r="HQ1072" s="644"/>
      <c r="HR1072" s="644"/>
      <c r="HS1072" s="644"/>
      <c r="HT1072" s="644"/>
      <c r="HU1072" s="644"/>
      <c r="HV1072" s="644"/>
      <c r="HW1072" s="644"/>
      <c r="HX1072" s="644"/>
      <c r="HY1072" s="644"/>
      <c r="HZ1072" s="644"/>
    </row>
    <row r="1073" spans="1:234" s="643" customFormat="1" x14ac:dyDescent="0.25">
      <c r="B1073" s="644"/>
      <c r="C1073" s="644"/>
      <c r="D1073" s="651">
        <v>2024</v>
      </c>
      <c r="E1073" s="687"/>
      <c r="F1073" s="687"/>
      <c r="G1073" s="687"/>
      <c r="H1073" s="687"/>
      <c r="I1073" s="687"/>
      <c r="J1073" s="687"/>
      <c r="K1073" s="687"/>
      <c r="L1073" s="687"/>
      <c r="M1073" s="687"/>
      <c r="N1073" s="687"/>
      <c r="O1073" s="687"/>
      <c r="P1073" s="687"/>
      <c r="Q1073" s="656">
        <f>SUM(E1073:N1073)-O1073+(P1072-P1073)</f>
        <v>0</v>
      </c>
      <c r="R1073" s="657"/>
      <c r="T1073" s="646">
        <f t="shared" si="4302"/>
        <v>0</v>
      </c>
      <c r="U1073" s="654">
        <f>O1073+Q1073</f>
        <v>0</v>
      </c>
      <c r="V1073" s="658">
        <f>U1073-P1072</f>
        <v>0</v>
      </c>
      <c r="W1073" s="658">
        <f t="shared" ref="W1073" si="4304">IF(V1073&gt;0,P1073,P1072+V1073+(P1073-P1072))</f>
        <v>0</v>
      </c>
      <c r="X1073" s="659"/>
      <c r="Y1073" s="660">
        <f>IF(V1073&lt;=0,0,V1073*E1073/SUM(E1073:N1073))</f>
        <v>0</v>
      </c>
      <c r="Z1073" s="660">
        <f>IF(V1073&lt;=0,0,V1073*F1073/SUM(E1073:N1073))</f>
        <v>0</v>
      </c>
      <c r="AA1073" s="660">
        <f>IF(V1073&lt;=0,0,V1073*G1073/SUM(E1073:N1073))</f>
        <v>0</v>
      </c>
      <c r="AB1073" s="660">
        <f>IF(V1073&lt;=0,0,V1073*H1073/SUM(E1073:N1073))</f>
        <v>0</v>
      </c>
      <c r="AC1073" s="660">
        <f>IF(V1073&lt;=0,0,V1073*I1073/SUM(E1073:N1073))</f>
        <v>0</v>
      </c>
      <c r="AD1073" s="660">
        <f>IF(V1073&lt;=0,0,V1073*J1073/SUM(E1073:N1073))</f>
        <v>0</v>
      </c>
      <c r="AE1073" s="660">
        <f>IF(V1073&lt;=0,0,V1073*K1073/SUM(E1073:N1073))</f>
        <v>0</v>
      </c>
      <c r="AF1073" s="660">
        <f>IF(V1073&lt;=0,0,V1073*L1073/SUM(E1073:N1073))</f>
        <v>0</v>
      </c>
      <c r="AG1073" s="660">
        <f>IF(V1073&lt;=0,0,V1073*M1073/SUM(E1073:N1073))</f>
        <v>0</v>
      </c>
      <c r="AH1073" s="660">
        <f>IF(V1073&lt;=0,0,V1073*N1073/SUM(E1073:N1073))</f>
        <v>0</v>
      </c>
      <c r="AI1073" s="659"/>
      <c r="AJ1073" s="659"/>
      <c r="AK1073" s="659"/>
      <c r="AM1073" s="659"/>
      <c r="AN1073" s="659"/>
      <c r="AO1073" s="659"/>
      <c r="AP1073" s="659"/>
      <c r="AQ1073" s="659"/>
      <c r="AR1073" s="659"/>
      <c r="AS1073" s="659"/>
      <c r="AT1073" s="647">
        <f>IF(U1073&lt;P1072,U1073,P1072)</f>
        <v>0</v>
      </c>
      <c r="AU1073" s="659"/>
      <c r="AV1073" s="647">
        <v>2024</v>
      </c>
      <c r="AW1073" s="647">
        <v>0</v>
      </c>
      <c r="AX1073" s="654">
        <f>IF(AX1070=AV1073,W1073,IF(AW1073=0,MAX(AX1072-MAX(AT1073-SUM(AW1072:AW1072),0),0),AX1072))</f>
        <v>0</v>
      </c>
      <c r="AY1073" s="654">
        <f>IF(AY1070=AV1073,W1073,IF(AX1073=0,MAX(AY1072-MAX(AT1073-SUM(AW1072:AX1072),0),0),AY1072))</f>
        <v>0</v>
      </c>
      <c r="AZ1073" s="654">
        <f>IF(AZ1070=AV1073,W1073,IF(AY1073=0,MAX(AZ1072-MAX(AT1073-SUM(AW1072:AY1072),0),0),AZ1072))</f>
        <v>0</v>
      </c>
      <c r="BA1073" s="654">
        <f>IF(BA1070=AV1073,W1073,IF(AZ1073=0,MAX(BA1072-MAX(AT1073-SUM(AW1072:AZ1072),0),0),BA1072))</f>
        <v>0</v>
      </c>
      <c r="BB1073" s="654">
        <f>IF(BB1070=AV1073,W1073,IF(BA1073=0,MAX(BB1072-MAX(AT1073-SUM(AW1072:BA1072),0),0),BB1072))</f>
        <v>0</v>
      </c>
      <c r="BC1073" s="654">
        <f>IF(BC1070=AV1073,W1073,IF(BB1073=0,MAX(BC1072-MAX(AT1073-SUM(AW1072:BB1072),0),0),BC1072))</f>
        <v>0</v>
      </c>
      <c r="BD1073" s="654">
        <f>IF(BD1070=AV1073,W1073,IF(BC1073=0,MAX(BD1072-MAX(AT1073-SUM(AW1072:BC1072),0),0),BD1072))</f>
        <v>0</v>
      </c>
      <c r="BE1073" s="654">
        <f>IF(BE1070=AV1073,W1073,IF(BD1073=0,MAX(BE1072-MAX(AT1073-SUM(AW1072:BD1072),0),0),BE1072))</f>
        <v>0</v>
      </c>
      <c r="BF1073" s="654" t="b">
        <f t="shared" si="4303"/>
        <v>1</v>
      </c>
      <c r="BH1073" s="647">
        <v>2024</v>
      </c>
      <c r="BI1073" s="647">
        <v>0</v>
      </c>
      <c r="BJ1073" s="654">
        <f>IF(BH1073&gt;BJ1070,AX1072-AX1073,0)</f>
        <v>0</v>
      </c>
      <c r="BK1073" s="654">
        <f>IF(BH1073&gt;BK1070,AY1072-AY1073,0)</f>
        <v>0</v>
      </c>
      <c r="BL1073" s="654">
        <f>IF(BH1073&gt;BL1070,AZ1072-AZ1073,0)</f>
        <v>0</v>
      </c>
      <c r="BM1073" s="654">
        <f>IF(BH1073&gt;BM1070,BA1072-BA1073,0)</f>
        <v>0</v>
      </c>
      <c r="BN1073" s="654">
        <f>IF(BH1073&gt;BN1070,BB1072-BB1073,0)</f>
        <v>0</v>
      </c>
      <c r="BO1073" s="654">
        <f>IF(BH1073&gt;BO1070,BC1072-BC1073,0)</f>
        <v>0</v>
      </c>
      <c r="BP1073" s="654">
        <f>IF(BH1073&gt;BP1070,BD1072-BD1073,0)</f>
        <v>0</v>
      </c>
      <c r="BQ1073" s="654">
        <f>IF(BH1073&gt;BQ1070,BE1072-BE1073,0)</f>
        <v>0</v>
      </c>
      <c r="BR1073" s="654" t="b">
        <f>SUM(BJ1073:BQ1073)=U1073-SUM(Y1073:AH1073)</f>
        <v>1</v>
      </c>
      <c r="BS1073" s="655"/>
      <c r="BT1073" s="655"/>
      <c r="BU1073" s="655"/>
      <c r="BV1073" s="655"/>
      <c r="BW1073" s="655"/>
      <c r="BX1073" s="655"/>
      <c r="BY1073" s="655"/>
      <c r="BZ1073" s="655"/>
      <c r="CA1073" s="655"/>
      <c r="CB1073" s="655"/>
      <c r="CC1073" s="655"/>
      <c r="CD1073" s="655"/>
      <c r="CE1073" s="655"/>
      <c r="CF1073" s="655"/>
      <c r="CG1073" s="655"/>
      <c r="CH1073" s="655"/>
      <c r="CI1073" s="655"/>
      <c r="CJ1073" s="655"/>
      <c r="CK1073" s="655"/>
      <c r="CL1073" s="655"/>
      <c r="CM1073" s="655"/>
      <c r="CN1073" s="655"/>
      <c r="CO1073" s="655"/>
      <c r="CP1073" s="655"/>
      <c r="CQ1073" s="655"/>
      <c r="CR1073" s="655"/>
      <c r="CS1073" s="655"/>
      <c r="CT1073" s="655"/>
      <c r="CU1073" s="655"/>
      <c r="CV1073" s="655"/>
      <c r="CW1073" s="655"/>
      <c r="CX1073" s="655"/>
      <c r="CY1073" s="655"/>
      <c r="CZ1073" s="655"/>
      <c r="DA1073" s="655"/>
      <c r="DB1073" s="655"/>
      <c r="DC1073" s="655"/>
      <c r="DD1073" s="655"/>
      <c r="DE1073" s="655"/>
      <c r="DF1073" s="655"/>
      <c r="DG1073" s="655"/>
      <c r="DH1073" s="655"/>
      <c r="DI1073" s="655"/>
      <c r="DJ1073" s="655"/>
      <c r="DK1073" s="655"/>
      <c r="DL1073" s="655"/>
      <c r="DM1073" s="655"/>
      <c r="DN1073" s="655"/>
      <c r="DO1073" s="655"/>
      <c r="DP1073" s="655"/>
      <c r="DQ1073" s="738">
        <f>O1073</f>
        <v>0</v>
      </c>
      <c r="DR1073" s="647">
        <v>2024</v>
      </c>
      <c r="DS1073" s="647">
        <v>0</v>
      </c>
      <c r="DT1073" s="654">
        <f>IF(DR1073&gt;DT1070,IF(DQ1073&lt;=BJ1073,DQ1073,BJ1073),0)</f>
        <v>0</v>
      </c>
      <c r="DU1073" s="654">
        <f>IF(DR1073&gt;DU1070,IF(DQ1073&lt;=BK1073,DQ1073,BK1073),0)</f>
        <v>0</v>
      </c>
      <c r="DV1073" s="654">
        <f>IF(DR1073&gt;DV1070,IF(DQ1073&lt;=BL1073,DQ1073,BL1073),0)</f>
        <v>0</v>
      </c>
      <c r="DW1073" s="654">
        <f>IF(DR1073&gt;DW1070,IF(DQ1073&lt;=BM1073,DQ1073,BM1073),0)</f>
        <v>0</v>
      </c>
      <c r="DX1073" s="654">
        <f>IF(DR1073&gt;DX1070,IF(DQ1073&lt;=BN1073,DQ1073,BN1073),0)</f>
        <v>0</v>
      </c>
      <c r="DY1073" s="654">
        <f>IF(DR1073&gt;DY1070,IF(DQ1073&lt;=BO1073,DQ1073,BO1073),0)</f>
        <v>0</v>
      </c>
      <c r="DZ1073" s="654">
        <f>IF(DR1073&gt;DZ1070,IF(DQ1073&lt;=BP1073,DQ1073,BP1073),0)</f>
        <v>0</v>
      </c>
      <c r="EA1073" s="654">
        <f>IF(DR1073&gt;EA1070,IF(DQ1073&lt;=BQ1073,DQ1073,BQ1073),0)</f>
        <v>0</v>
      </c>
      <c r="EB1073" s="654" t="b">
        <f>SUM(DT1073:EA1073)+SUM(HB1091:HK1091)=O1073</f>
        <v>1</v>
      </c>
      <c r="HM1073" s="657"/>
      <c r="HN1073" s="657"/>
      <c r="HO1073" s="657"/>
      <c r="HP1073" s="657"/>
      <c r="HQ1073" s="657"/>
      <c r="HR1073" s="657"/>
      <c r="HS1073" s="657"/>
      <c r="HT1073" s="657"/>
      <c r="HU1073" s="657"/>
      <c r="HV1073" s="657"/>
      <c r="HW1073" s="657"/>
      <c r="HX1073" s="657"/>
      <c r="HY1073" s="657"/>
      <c r="HZ1073" s="657"/>
    </row>
    <row r="1075" spans="1:234" s="643" customFormat="1" hidden="1" x14ac:dyDescent="0.25">
      <c r="A1075" s="643" t="s">
        <v>208</v>
      </c>
      <c r="B1075" s="644"/>
      <c r="C1075" s="644"/>
      <c r="D1075" s="644"/>
      <c r="E1075" s="644"/>
      <c r="F1075" s="644"/>
      <c r="G1075" s="644"/>
      <c r="H1075" s="644"/>
      <c r="I1075" s="644"/>
      <c r="J1075" s="644"/>
      <c r="K1075" s="644"/>
      <c r="L1075" s="644"/>
      <c r="M1075" s="644"/>
      <c r="N1075" s="644"/>
      <c r="O1075" s="644"/>
      <c r="P1075" s="644"/>
      <c r="Q1075" s="644"/>
      <c r="R1075" s="644"/>
      <c r="DR1075" s="643" t="s">
        <v>1677</v>
      </c>
      <c r="HM1075" s="644"/>
      <c r="HN1075" s="644"/>
      <c r="HO1075" s="644"/>
      <c r="HP1075" s="644"/>
      <c r="HQ1075" s="644"/>
      <c r="HR1075" s="644"/>
      <c r="HS1075" s="644"/>
      <c r="HT1075" s="644"/>
      <c r="HU1075" s="644"/>
      <c r="HV1075" s="644"/>
      <c r="HW1075" s="644"/>
      <c r="HX1075" s="644"/>
      <c r="HY1075" s="644"/>
      <c r="HZ1075" s="644"/>
    </row>
    <row r="1076" spans="1:234" hidden="1" x14ac:dyDescent="0.25">
      <c r="A1076" s="643" t="s">
        <v>208</v>
      </c>
      <c r="AI1076" s="913" t="s">
        <v>1661</v>
      </c>
      <c r="AJ1076" s="914"/>
      <c r="AK1076" s="914"/>
      <c r="AL1076" s="914"/>
      <c r="AM1076" s="914"/>
      <c r="AN1076" s="914"/>
      <c r="AO1076" s="914"/>
      <c r="AP1076" s="914"/>
      <c r="AQ1076" s="914"/>
      <c r="AR1076" s="914"/>
      <c r="AS1076" s="914"/>
      <c r="AT1076" s="915"/>
      <c r="AU1076" s="648"/>
      <c r="AW1076" s="661" t="s">
        <v>1656</v>
      </c>
      <c r="AX1076" s="647">
        <v>2023</v>
      </c>
      <c r="AY1076" s="647">
        <v>2024</v>
      </c>
      <c r="AZ1076" s="647">
        <v>2024</v>
      </c>
      <c r="BA1076" s="647">
        <v>2024</v>
      </c>
      <c r="BB1076" s="647">
        <v>2024</v>
      </c>
      <c r="BC1076" s="647">
        <v>2024</v>
      </c>
      <c r="BD1076" s="647">
        <v>2024</v>
      </c>
      <c r="BE1076" s="647">
        <v>2024</v>
      </c>
      <c r="BF1076" s="647">
        <v>2024</v>
      </c>
      <c r="BG1076" s="647">
        <v>2024</v>
      </c>
      <c r="BH1076" s="647">
        <v>2024</v>
      </c>
      <c r="BI1076" s="647">
        <v>2025</v>
      </c>
      <c r="BJ1076" s="647">
        <v>2025</v>
      </c>
      <c r="BK1076" s="647">
        <v>2025</v>
      </c>
      <c r="BL1076" s="647">
        <v>2025</v>
      </c>
      <c r="BM1076" s="647">
        <v>2025</v>
      </c>
      <c r="BN1076" s="647">
        <v>2025</v>
      </c>
      <c r="BO1076" s="647">
        <v>2025</v>
      </c>
      <c r="BP1076" s="647">
        <v>2025</v>
      </c>
      <c r="BQ1076" s="647">
        <v>2025</v>
      </c>
      <c r="BR1076" s="647">
        <v>2025</v>
      </c>
      <c r="BS1076" s="647">
        <v>2026</v>
      </c>
      <c r="BT1076" s="647">
        <v>2026</v>
      </c>
      <c r="BU1076" s="647">
        <v>2026</v>
      </c>
      <c r="BV1076" s="647">
        <v>2026</v>
      </c>
      <c r="BW1076" s="647">
        <v>2026</v>
      </c>
      <c r="BX1076" s="647">
        <v>2026</v>
      </c>
      <c r="BY1076" s="647">
        <v>2026</v>
      </c>
      <c r="BZ1076" s="647">
        <v>2026</v>
      </c>
      <c r="CA1076" s="647">
        <v>2026</v>
      </c>
      <c r="CB1076" s="647">
        <v>2026</v>
      </c>
      <c r="CC1076" s="647">
        <v>2027</v>
      </c>
      <c r="CD1076" s="647">
        <v>2027</v>
      </c>
      <c r="CE1076" s="647">
        <v>2027</v>
      </c>
      <c r="CF1076" s="647">
        <v>2027</v>
      </c>
      <c r="CG1076" s="647">
        <v>2027</v>
      </c>
      <c r="CH1076" s="647">
        <v>2027</v>
      </c>
      <c r="CI1076" s="647">
        <v>2027</v>
      </c>
      <c r="CJ1076" s="647">
        <v>2027</v>
      </c>
      <c r="CK1076" s="647">
        <v>2027</v>
      </c>
      <c r="CL1076" s="647">
        <v>2027</v>
      </c>
      <c r="CM1076" s="647">
        <v>2028</v>
      </c>
      <c r="CN1076" s="647">
        <v>2028</v>
      </c>
      <c r="CO1076" s="647">
        <v>2028</v>
      </c>
      <c r="CP1076" s="647">
        <v>2028</v>
      </c>
      <c r="CQ1076" s="647">
        <v>2028</v>
      </c>
      <c r="CR1076" s="647">
        <v>2028</v>
      </c>
      <c r="CS1076" s="647">
        <v>2028</v>
      </c>
      <c r="CT1076" s="647">
        <v>2028</v>
      </c>
      <c r="CU1076" s="647">
        <v>2028</v>
      </c>
      <c r="CV1076" s="647">
        <v>2028</v>
      </c>
      <c r="CW1076" s="647">
        <v>2029</v>
      </c>
      <c r="CX1076" s="647">
        <v>2029</v>
      </c>
      <c r="CY1076" s="647">
        <v>2029</v>
      </c>
      <c r="CZ1076" s="647">
        <v>2029</v>
      </c>
      <c r="DA1076" s="647">
        <v>2029</v>
      </c>
      <c r="DB1076" s="647">
        <v>2029</v>
      </c>
      <c r="DC1076" s="647">
        <v>2029</v>
      </c>
      <c r="DD1076" s="647">
        <v>2029</v>
      </c>
      <c r="DE1076" s="647">
        <v>2029</v>
      </c>
      <c r="DF1076" s="647">
        <v>2029</v>
      </c>
      <c r="DG1076" s="647">
        <v>2030</v>
      </c>
      <c r="DH1076" s="647">
        <v>2030</v>
      </c>
      <c r="DI1076" s="647">
        <v>2030</v>
      </c>
      <c r="DJ1076" s="647">
        <v>2030</v>
      </c>
      <c r="DK1076" s="647">
        <v>2030</v>
      </c>
      <c r="DL1076" s="647">
        <v>2030</v>
      </c>
      <c r="DM1076" s="647">
        <v>2030</v>
      </c>
      <c r="DN1076" s="647">
        <v>2030</v>
      </c>
      <c r="DO1076" s="647">
        <v>2030</v>
      </c>
      <c r="DP1076" s="647">
        <v>2030</v>
      </c>
      <c r="DR1076" s="661"/>
      <c r="DS1076" s="647">
        <v>2023</v>
      </c>
      <c r="DT1076" s="647">
        <v>2024</v>
      </c>
      <c r="DU1076" s="647">
        <v>2024</v>
      </c>
      <c r="DV1076" s="647">
        <v>2024</v>
      </c>
      <c r="DW1076" s="647">
        <v>2024</v>
      </c>
      <c r="DX1076" s="647">
        <v>2024</v>
      </c>
      <c r="DY1076" s="647">
        <v>2024</v>
      </c>
      <c r="DZ1076" s="647">
        <v>2024</v>
      </c>
      <c r="EA1076" s="647">
        <v>2024</v>
      </c>
      <c r="EB1076" s="647">
        <v>2024</v>
      </c>
      <c r="EC1076" s="647">
        <v>2024</v>
      </c>
      <c r="ED1076" s="647">
        <v>2025</v>
      </c>
      <c r="EE1076" s="647">
        <v>2025</v>
      </c>
      <c r="EF1076" s="647">
        <v>2025</v>
      </c>
      <c r="EG1076" s="647">
        <v>2025</v>
      </c>
      <c r="EH1076" s="647">
        <v>2025</v>
      </c>
      <c r="EI1076" s="647">
        <v>2025</v>
      </c>
      <c r="EJ1076" s="647">
        <v>2025</v>
      </c>
      <c r="EK1076" s="647">
        <v>2025</v>
      </c>
      <c r="EL1076" s="647">
        <v>2025</v>
      </c>
      <c r="EM1076" s="647">
        <v>2025</v>
      </c>
      <c r="EN1076" s="647">
        <v>2026</v>
      </c>
      <c r="EO1076" s="647">
        <v>2026</v>
      </c>
      <c r="EP1076" s="647">
        <v>2026</v>
      </c>
      <c r="EQ1076" s="647">
        <v>2026</v>
      </c>
      <c r="ER1076" s="647">
        <v>2026</v>
      </c>
      <c r="ES1076" s="647">
        <v>2026</v>
      </c>
      <c r="ET1076" s="647">
        <v>2026</v>
      </c>
      <c r="EU1076" s="647">
        <v>2026</v>
      </c>
      <c r="EV1076" s="647">
        <v>2026</v>
      </c>
      <c r="EW1076" s="647">
        <v>2026</v>
      </c>
      <c r="EX1076" s="647">
        <v>2027</v>
      </c>
      <c r="EY1076" s="647">
        <v>2027</v>
      </c>
      <c r="EZ1076" s="647">
        <v>2027</v>
      </c>
      <c r="FA1076" s="647">
        <v>2027</v>
      </c>
      <c r="FB1076" s="647">
        <v>2027</v>
      </c>
      <c r="FC1076" s="647">
        <v>2027</v>
      </c>
      <c r="FD1076" s="647">
        <v>2027</v>
      </c>
      <c r="FE1076" s="647">
        <v>2027</v>
      </c>
      <c r="FF1076" s="647">
        <v>2027</v>
      </c>
      <c r="FG1076" s="647">
        <v>2027</v>
      </c>
      <c r="FH1076" s="647">
        <v>2028</v>
      </c>
      <c r="FI1076" s="647">
        <v>2028</v>
      </c>
      <c r="FJ1076" s="647">
        <v>2028</v>
      </c>
      <c r="FK1076" s="647">
        <v>2028</v>
      </c>
      <c r="FL1076" s="647">
        <v>2028</v>
      </c>
      <c r="FM1076" s="647">
        <v>2028</v>
      </c>
      <c r="FN1076" s="647">
        <v>2028</v>
      </c>
      <c r="FO1076" s="647">
        <v>2028</v>
      </c>
      <c r="FP1076" s="647">
        <v>2028</v>
      </c>
      <c r="FQ1076" s="647">
        <v>2028</v>
      </c>
      <c r="FR1076" s="647">
        <v>2029</v>
      </c>
      <c r="FS1076" s="647">
        <v>2029</v>
      </c>
      <c r="FT1076" s="647">
        <v>2029</v>
      </c>
      <c r="FU1076" s="647">
        <v>2029</v>
      </c>
      <c r="FV1076" s="647">
        <v>2029</v>
      </c>
      <c r="FW1076" s="647">
        <v>2029</v>
      </c>
      <c r="FX1076" s="647">
        <v>2029</v>
      </c>
      <c r="FY1076" s="647">
        <v>2029</v>
      </c>
      <c r="FZ1076" s="647">
        <v>2029</v>
      </c>
      <c r="GA1076" s="647">
        <v>2029</v>
      </c>
      <c r="GB1076" s="647">
        <v>2030</v>
      </c>
      <c r="GC1076" s="647">
        <v>2030</v>
      </c>
      <c r="GD1076" s="647">
        <v>2030</v>
      </c>
      <c r="GE1076" s="647">
        <v>2030</v>
      </c>
      <c r="GF1076" s="647">
        <v>2030</v>
      </c>
      <c r="GG1076" s="647">
        <v>2030</v>
      </c>
      <c r="GH1076" s="647">
        <v>2030</v>
      </c>
      <c r="GI1076" s="647">
        <v>2030</v>
      </c>
      <c r="GJ1076" s="647">
        <v>2030</v>
      </c>
      <c r="GK1076" s="647">
        <v>2030</v>
      </c>
      <c r="GL1076" s="903" t="s">
        <v>1662</v>
      </c>
      <c r="GO1076" s="643" t="s">
        <v>1678</v>
      </c>
    </row>
    <row r="1077" spans="1:234" hidden="1" x14ac:dyDescent="0.25">
      <c r="A1077" s="643" t="s">
        <v>208</v>
      </c>
      <c r="AI1077" s="647" t="s">
        <v>1663</v>
      </c>
      <c r="AJ1077" s="647" t="s">
        <v>1664</v>
      </c>
      <c r="AK1077" s="647" t="str">
        <f t="shared" ref="AK1077" si="4305">E1071</f>
        <v/>
      </c>
      <c r="AL1077" s="647" t="str">
        <f t="shared" ref="AL1077" si="4306">F1071</f>
        <v/>
      </c>
      <c r="AM1077" s="647" t="str">
        <f t="shared" ref="AM1077" si="4307">G1071</f>
        <v/>
      </c>
      <c r="AN1077" s="647" t="str">
        <f t="shared" ref="AN1077" si="4308">H1071</f>
        <v/>
      </c>
      <c r="AO1077" s="647" t="str">
        <f t="shared" ref="AO1077" si="4309">I1071</f>
        <v/>
      </c>
      <c r="AP1077" s="647" t="str">
        <f t="shared" ref="AP1077" si="4310">J1071</f>
        <v/>
      </c>
      <c r="AQ1077" s="647" t="str">
        <f t="shared" ref="AQ1077" si="4311">K1071</f>
        <v/>
      </c>
      <c r="AR1077" s="647" t="str">
        <f t="shared" ref="AR1077" si="4312">L1071</f>
        <v/>
      </c>
      <c r="AS1077" s="647" t="str">
        <f t="shared" ref="AS1077" si="4313">M1071</f>
        <v/>
      </c>
      <c r="AT1077" s="647" t="str">
        <f t="shared" ref="AT1077" si="4314">N1071</f>
        <v/>
      </c>
      <c r="AU1077" s="648"/>
      <c r="AW1077" s="662" t="s">
        <v>1663</v>
      </c>
      <c r="AX1077" s="647" t="s">
        <v>1664</v>
      </c>
      <c r="AY1077" s="647" t="str">
        <f t="shared" ref="AY1077" si="4315">E1071</f>
        <v/>
      </c>
      <c r="AZ1077" s="647" t="str">
        <f t="shared" ref="AZ1077" si="4316">F1071</f>
        <v/>
      </c>
      <c r="BA1077" s="647" t="str">
        <f t="shared" ref="BA1077" si="4317">G1071</f>
        <v/>
      </c>
      <c r="BB1077" s="647" t="str">
        <f t="shared" ref="BB1077" si="4318">H1071</f>
        <v/>
      </c>
      <c r="BC1077" s="647" t="str">
        <f t="shared" ref="BC1077" si="4319">I1071</f>
        <v/>
      </c>
      <c r="BD1077" s="647" t="str">
        <f t="shared" ref="BD1077" si="4320">J1071</f>
        <v/>
      </c>
      <c r="BE1077" s="647" t="str">
        <f t="shared" ref="BE1077" si="4321">K1071</f>
        <v/>
      </c>
      <c r="BF1077" s="647" t="str">
        <f t="shared" ref="BF1077" si="4322">L1071</f>
        <v/>
      </c>
      <c r="BG1077" s="647" t="str">
        <f t="shared" ref="BG1077" si="4323">M1071</f>
        <v/>
      </c>
      <c r="BH1077" s="647" t="str">
        <f t="shared" ref="BH1077" si="4324">N1071</f>
        <v/>
      </c>
      <c r="BI1077" s="647" t="str">
        <f t="shared" ref="BI1077" si="4325">E1071</f>
        <v/>
      </c>
      <c r="BJ1077" s="647" t="str">
        <f t="shared" ref="BJ1077" si="4326">F1071</f>
        <v/>
      </c>
      <c r="BK1077" s="647" t="str">
        <f t="shared" ref="BK1077" si="4327">G1071</f>
        <v/>
      </c>
      <c r="BL1077" s="647" t="str">
        <f t="shared" ref="BL1077" si="4328">H1071</f>
        <v/>
      </c>
      <c r="BM1077" s="647" t="str">
        <f t="shared" ref="BM1077" si="4329">I1071</f>
        <v/>
      </c>
      <c r="BN1077" s="647" t="str">
        <f t="shared" ref="BN1077" si="4330">J1071</f>
        <v/>
      </c>
      <c r="BO1077" s="647" t="str">
        <f t="shared" ref="BO1077" si="4331">K1071</f>
        <v/>
      </c>
      <c r="BP1077" s="647" t="str">
        <f t="shared" ref="BP1077" si="4332">L1071</f>
        <v/>
      </c>
      <c r="BQ1077" s="647" t="str">
        <f t="shared" ref="BQ1077" si="4333">M1071</f>
        <v/>
      </c>
      <c r="BR1077" s="647" t="str">
        <f t="shared" ref="BR1077" si="4334">N1071</f>
        <v/>
      </c>
      <c r="BS1077" s="647" t="str">
        <f t="shared" ref="BS1077" si="4335">E1071</f>
        <v/>
      </c>
      <c r="BT1077" s="647" t="str">
        <f t="shared" ref="BT1077" si="4336">F1071</f>
        <v/>
      </c>
      <c r="BU1077" s="647" t="str">
        <f t="shared" ref="BU1077" si="4337">G1071</f>
        <v/>
      </c>
      <c r="BV1077" s="647" t="str">
        <f t="shared" ref="BV1077" si="4338">H1071</f>
        <v/>
      </c>
      <c r="BW1077" s="647" t="str">
        <f t="shared" ref="BW1077" si="4339">I1071</f>
        <v/>
      </c>
      <c r="BX1077" s="647" t="str">
        <f t="shared" ref="BX1077" si="4340">J1071</f>
        <v/>
      </c>
      <c r="BY1077" s="647" t="str">
        <f t="shared" ref="BY1077" si="4341">K1071</f>
        <v/>
      </c>
      <c r="BZ1077" s="647" t="str">
        <f t="shared" ref="BZ1077" si="4342">L1071</f>
        <v/>
      </c>
      <c r="CA1077" s="647" t="str">
        <f t="shared" ref="CA1077" si="4343">M1071</f>
        <v/>
      </c>
      <c r="CB1077" s="647" t="str">
        <f t="shared" ref="CB1077" si="4344">N1071</f>
        <v/>
      </c>
      <c r="CC1077" s="647" t="str">
        <f t="shared" ref="CC1077" si="4345">E1071</f>
        <v/>
      </c>
      <c r="CD1077" s="647" t="str">
        <f t="shared" ref="CD1077" si="4346">F1071</f>
        <v/>
      </c>
      <c r="CE1077" s="647" t="str">
        <f t="shared" ref="CE1077" si="4347">G1071</f>
        <v/>
      </c>
      <c r="CF1077" s="647" t="str">
        <f t="shared" ref="CF1077" si="4348">H1071</f>
        <v/>
      </c>
      <c r="CG1077" s="647" t="str">
        <f t="shared" ref="CG1077" si="4349">I1071</f>
        <v/>
      </c>
      <c r="CH1077" s="647" t="str">
        <f t="shared" ref="CH1077" si="4350">J1071</f>
        <v/>
      </c>
      <c r="CI1077" s="647" t="str">
        <f t="shared" ref="CI1077" si="4351">K1071</f>
        <v/>
      </c>
      <c r="CJ1077" s="647" t="str">
        <f t="shared" ref="CJ1077" si="4352">L1071</f>
        <v/>
      </c>
      <c r="CK1077" s="647" t="str">
        <f t="shared" ref="CK1077" si="4353">M1071</f>
        <v/>
      </c>
      <c r="CL1077" s="647" t="str">
        <f t="shared" ref="CL1077" si="4354">N1071</f>
        <v/>
      </c>
      <c r="CM1077" s="647" t="str">
        <f t="shared" ref="CM1077" si="4355">E1071</f>
        <v/>
      </c>
      <c r="CN1077" s="647" t="str">
        <f t="shared" ref="CN1077" si="4356">F1071</f>
        <v/>
      </c>
      <c r="CO1077" s="647" t="str">
        <f t="shared" ref="CO1077" si="4357">G1071</f>
        <v/>
      </c>
      <c r="CP1077" s="647" t="str">
        <f t="shared" ref="CP1077" si="4358">H1071</f>
        <v/>
      </c>
      <c r="CQ1077" s="647" t="str">
        <f t="shared" ref="CQ1077" si="4359">I1071</f>
        <v/>
      </c>
      <c r="CR1077" s="647" t="str">
        <f t="shared" ref="CR1077" si="4360">J1071</f>
        <v/>
      </c>
      <c r="CS1077" s="647" t="str">
        <f t="shared" ref="CS1077" si="4361">K1071</f>
        <v/>
      </c>
      <c r="CT1077" s="647" t="str">
        <f t="shared" ref="CT1077" si="4362">L1071</f>
        <v/>
      </c>
      <c r="CU1077" s="647" t="str">
        <f t="shared" ref="CU1077" si="4363">M1071</f>
        <v/>
      </c>
      <c r="CV1077" s="647" t="str">
        <f t="shared" ref="CV1077" si="4364">N1071</f>
        <v/>
      </c>
      <c r="CW1077" s="647" t="str">
        <f t="shared" ref="CW1077" si="4365">E1071</f>
        <v/>
      </c>
      <c r="CX1077" s="647" t="str">
        <f t="shared" ref="CX1077" si="4366">F1071</f>
        <v/>
      </c>
      <c r="CY1077" s="647" t="str">
        <f t="shared" ref="CY1077" si="4367">G1071</f>
        <v/>
      </c>
      <c r="CZ1077" s="647" t="str">
        <f t="shared" ref="CZ1077" si="4368">H1071</f>
        <v/>
      </c>
      <c r="DA1077" s="647" t="str">
        <f t="shared" ref="DA1077" si="4369">I1071</f>
        <v/>
      </c>
      <c r="DB1077" s="647" t="str">
        <f t="shared" ref="DB1077" si="4370">J1071</f>
        <v/>
      </c>
      <c r="DC1077" s="647" t="str">
        <f t="shared" ref="DC1077" si="4371">K1071</f>
        <v/>
      </c>
      <c r="DD1077" s="647" t="str">
        <f t="shared" ref="DD1077" si="4372">L1071</f>
        <v/>
      </c>
      <c r="DE1077" s="647" t="str">
        <f t="shared" ref="DE1077" si="4373">M1071</f>
        <v/>
      </c>
      <c r="DF1077" s="647" t="str">
        <f t="shared" ref="DF1077" si="4374">N1071</f>
        <v/>
      </c>
      <c r="DG1077" s="647" t="str">
        <f t="shared" ref="DG1077" si="4375">E1071</f>
        <v/>
      </c>
      <c r="DH1077" s="647" t="str">
        <f t="shared" ref="DH1077" si="4376">F1071</f>
        <v/>
      </c>
      <c r="DI1077" s="647" t="str">
        <f t="shared" ref="DI1077" si="4377">G1071</f>
        <v/>
      </c>
      <c r="DJ1077" s="647" t="str">
        <f t="shared" ref="DJ1077" si="4378">H1071</f>
        <v/>
      </c>
      <c r="DK1077" s="647" t="str">
        <f t="shared" ref="DK1077" si="4379">I1071</f>
        <v/>
      </c>
      <c r="DL1077" s="647" t="str">
        <f t="shared" ref="DL1077" si="4380">J1071</f>
        <v/>
      </c>
      <c r="DM1077" s="647" t="str">
        <f t="shared" ref="DM1077" si="4381">K1071</f>
        <v/>
      </c>
      <c r="DN1077" s="647" t="str">
        <f t="shared" ref="DN1077" si="4382">L1071</f>
        <v/>
      </c>
      <c r="DO1077" s="647" t="str">
        <f t="shared" ref="DO1077" si="4383">M1071</f>
        <v/>
      </c>
      <c r="DP1077" s="647" t="str">
        <f t="shared" ref="DP1077" si="4384">N1071</f>
        <v/>
      </c>
      <c r="DQ1077" s="643" t="s">
        <v>1657</v>
      </c>
      <c r="DR1077" s="662" t="s">
        <v>1665</v>
      </c>
      <c r="DS1077" s="647" t="s">
        <v>1664</v>
      </c>
      <c r="DT1077" s="647" t="str">
        <f t="shared" ref="DT1077" si="4385">E1071</f>
        <v/>
      </c>
      <c r="DU1077" s="647" t="str">
        <f t="shared" ref="DU1077" si="4386">F1071</f>
        <v/>
      </c>
      <c r="DV1077" s="647" t="str">
        <f t="shared" ref="DV1077" si="4387">G1071</f>
        <v/>
      </c>
      <c r="DW1077" s="647" t="str">
        <f t="shared" ref="DW1077" si="4388">H1071</f>
        <v/>
      </c>
      <c r="DX1077" s="647" t="str">
        <f t="shared" ref="DX1077" si="4389">I1071</f>
        <v/>
      </c>
      <c r="DY1077" s="647" t="str">
        <f t="shared" ref="DY1077" si="4390">J1071</f>
        <v/>
      </c>
      <c r="DZ1077" s="647" t="str">
        <f t="shared" ref="DZ1077" si="4391">K1071</f>
        <v/>
      </c>
      <c r="EA1077" s="647" t="str">
        <f t="shared" ref="EA1077" si="4392">L1071</f>
        <v/>
      </c>
      <c r="EB1077" s="647" t="str">
        <f t="shared" ref="EB1077" si="4393">M1071</f>
        <v/>
      </c>
      <c r="EC1077" s="647" t="str">
        <f t="shared" ref="EC1077" si="4394">N1071</f>
        <v/>
      </c>
      <c r="ED1077" s="647" t="str">
        <f t="shared" ref="ED1077" si="4395">E1071</f>
        <v/>
      </c>
      <c r="EE1077" s="647" t="str">
        <f t="shared" ref="EE1077" si="4396">F1071</f>
        <v/>
      </c>
      <c r="EF1077" s="647" t="str">
        <f t="shared" ref="EF1077" si="4397">G1071</f>
        <v/>
      </c>
      <c r="EG1077" s="647" t="str">
        <f t="shared" ref="EG1077" si="4398">H1071</f>
        <v/>
      </c>
      <c r="EH1077" s="647" t="str">
        <f t="shared" ref="EH1077" si="4399">I1071</f>
        <v/>
      </c>
      <c r="EI1077" s="647" t="str">
        <f t="shared" ref="EI1077" si="4400">J1071</f>
        <v/>
      </c>
      <c r="EJ1077" s="647" t="str">
        <f t="shared" ref="EJ1077" si="4401">K1071</f>
        <v/>
      </c>
      <c r="EK1077" s="647" t="str">
        <f t="shared" ref="EK1077" si="4402">L1071</f>
        <v/>
      </c>
      <c r="EL1077" s="647" t="str">
        <f t="shared" ref="EL1077" si="4403">M1071</f>
        <v/>
      </c>
      <c r="EM1077" s="647" t="str">
        <f t="shared" ref="EM1077" si="4404">N1071</f>
        <v/>
      </c>
      <c r="EN1077" s="647" t="str">
        <f t="shared" ref="EN1077" si="4405">E1071</f>
        <v/>
      </c>
      <c r="EO1077" s="647" t="str">
        <f t="shared" ref="EO1077" si="4406">F1071</f>
        <v/>
      </c>
      <c r="EP1077" s="647" t="str">
        <f t="shared" ref="EP1077" si="4407">G1071</f>
        <v/>
      </c>
      <c r="EQ1077" s="647" t="str">
        <f t="shared" ref="EQ1077" si="4408">H1071</f>
        <v/>
      </c>
      <c r="ER1077" s="647" t="str">
        <f t="shared" ref="ER1077" si="4409">I1071</f>
        <v/>
      </c>
      <c r="ES1077" s="647" t="str">
        <f t="shared" ref="ES1077" si="4410">J1071</f>
        <v/>
      </c>
      <c r="ET1077" s="647" t="str">
        <f t="shared" ref="ET1077" si="4411">K1071</f>
        <v/>
      </c>
      <c r="EU1077" s="647" t="str">
        <f t="shared" ref="EU1077" si="4412">L1071</f>
        <v/>
      </c>
      <c r="EV1077" s="647" t="str">
        <f t="shared" ref="EV1077" si="4413">M1071</f>
        <v/>
      </c>
      <c r="EW1077" s="647" t="str">
        <f t="shared" ref="EW1077" si="4414">N1071</f>
        <v/>
      </c>
      <c r="EX1077" s="647" t="str">
        <f t="shared" ref="EX1077" si="4415">E1071</f>
        <v/>
      </c>
      <c r="EY1077" s="647" t="str">
        <f t="shared" ref="EY1077" si="4416">F1071</f>
        <v/>
      </c>
      <c r="EZ1077" s="647" t="str">
        <f t="shared" ref="EZ1077" si="4417">G1071</f>
        <v/>
      </c>
      <c r="FA1077" s="647" t="str">
        <f t="shared" ref="FA1077" si="4418">H1071</f>
        <v/>
      </c>
      <c r="FB1077" s="647" t="str">
        <f t="shared" ref="FB1077" si="4419">I1071</f>
        <v/>
      </c>
      <c r="FC1077" s="647" t="str">
        <f t="shared" ref="FC1077" si="4420">J1071</f>
        <v/>
      </c>
      <c r="FD1077" s="647" t="str">
        <f t="shared" ref="FD1077" si="4421">K1071</f>
        <v/>
      </c>
      <c r="FE1077" s="647" t="str">
        <f t="shared" ref="FE1077" si="4422">L1071</f>
        <v/>
      </c>
      <c r="FF1077" s="647" t="str">
        <f t="shared" ref="FF1077" si="4423">M1071</f>
        <v/>
      </c>
      <c r="FG1077" s="647" t="str">
        <f t="shared" ref="FG1077" si="4424">N1071</f>
        <v/>
      </c>
      <c r="FH1077" s="647" t="str">
        <f t="shared" ref="FH1077" si="4425">E1071</f>
        <v/>
      </c>
      <c r="FI1077" s="647" t="str">
        <f t="shared" ref="FI1077" si="4426">F1071</f>
        <v/>
      </c>
      <c r="FJ1077" s="647" t="str">
        <f t="shared" ref="FJ1077" si="4427">G1071</f>
        <v/>
      </c>
      <c r="FK1077" s="647" t="str">
        <f t="shared" ref="FK1077" si="4428">H1071</f>
        <v/>
      </c>
      <c r="FL1077" s="647" t="str">
        <f t="shared" ref="FL1077" si="4429">I1071</f>
        <v/>
      </c>
      <c r="FM1077" s="647" t="str">
        <f t="shared" ref="FM1077" si="4430">J1071</f>
        <v/>
      </c>
      <c r="FN1077" s="647" t="str">
        <f t="shared" ref="FN1077" si="4431">K1071</f>
        <v/>
      </c>
      <c r="FO1077" s="647" t="str">
        <f t="shared" ref="FO1077" si="4432">L1071</f>
        <v/>
      </c>
      <c r="FP1077" s="647" t="str">
        <f t="shared" ref="FP1077" si="4433">M1071</f>
        <v/>
      </c>
      <c r="FQ1077" s="647" t="str">
        <f t="shared" ref="FQ1077" si="4434">N1071</f>
        <v/>
      </c>
      <c r="FR1077" s="647" t="str">
        <f t="shared" ref="FR1077" si="4435">E1071</f>
        <v/>
      </c>
      <c r="FS1077" s="647" t="str">
        <f t="shared" ref="FS1077" si="4436">F1071</f>
        <v/>
      </c>
      <c r="FT1077" s="647" t="str">
        <f t="shared" ref="FT1077" si="4437">G1071</f>
        <v/>
      </c>
      <c r="FU1077" s="647" t="str">
        <f t="shared" ref="FU1077" si="4438">H1071</f>
        <v/>
      </c>
      <c r="FV1077" s="647" t="str">
        <f t="shared" ref="FV1077" si="4439">I1071</f>
        <v/>
      </c>
      <c r="FW1077" s="647" t="str">
        <f t="shared" ref="FW1077" si="4440">J1071</f>
        <v/>
      </c>
      <c r="FX1077" s="647" t="str">
        <f t="shared" ref="FX1077" si="4441">K1071</f>
        <v/>
      </c>
      <c r="FY1077" s="647" t="str">
        <f t="shared" ref="FY1077" si="4442">L1071</f>
        <v/>
      </c>
      <c r="FZ1077" s="647" t="str">
        <f t="shared" ref="FZ1077" si="4443">M1071</f>
        <v/>
      </c>
      <c r="GA1077" s="647" t="str">
        <f t="shared" ref="GA1077" si="4444">N1071</f>
        <v/>
      </c>
      <c r="GB1077" s="647" t="str">
        <f t="shared" ref="GB1077" si="4445">E1071</f>
        <v/>
      </c>
      <c r="GC1077" s="647" t="str">
        <f t="shared" ref="GC1077" si="4446">F1071</f>
        <v/>
      </c>
      <c r="GD1077" s="647" t="str">
        <f t="shared" ref="GD1077" si="4447">G1071</f>
        <v/>
      </c>
      <c r="GE1077" s="647" t="str">
        <f t="shared" ref="GE1077" si="4448">H1071</f>
        <v/>
      </c>
      <c r="GF1077" s="647" t="str">
        <f t="shared" ref="GF1077" si="4449">I1071</f>
        <v/>
      </c>
      <c r="GG1077" s="647" t="str">
        <f t="shared" ref="GG1077" si="4450">J1071</f>
        <v/>
      </c>
      <c r="GH1077" s="647" t="str">
        <f t="shared" ref="GH1077" si="4451">K1071</f>
        <v/>
      </c>
      <c r="GI1077" s="647" t="str">
        <f t="shared" ref="GI1077" si="4452">L1071</f>
        <v/>
      </c>
      <c r="GJ1077" s="647" t="str">
        <f t="shared" ref="GJ1077" si="4453">M1071</f>
        <v/>
      </c>
      <c r="GK1077" s="647" t="str">
        <f t="shared" ref="GK1077" si="4454">N1071</f>
        <v/>
      </c>
      <c r="GL1077" s="904"/>
      <c r="GM1077" s="663"/>
      <c r="GN1077" s="662" t="s">
        <v>1665</v>
      </c>
      <c r="GO1077" s="646" t="s">
        <v>1664</v>
      </c>
      <c r="GP1077" s="646" t="str">
        <f t="shared" ref="GP1077" si="4455">E1071</f>
        <v/>
      </c>
      <c r="GQ1077" s="646" t="str">
        <f t="shared" ref="GQ1077" si="4456">F1071</f>
        <v/>
      </c>
      <c r="GR1077" s="646" t="str">
        <f t="shared" ref="GR1077" si="4457">G1071</f>
        <v/>
      </c>
      <c r="GS1077" s="646" t="str">
        <f t="shared" ref="GS1077" si="4458">H1071</f>
        <v/>
      </c>
      <c r="GT1077" s="646" t="str">
        <f t="shared" ref="GT1077" si="4459">I1071</f>
        <v/>
      </c>
      <c r="GU1077" s="646" t="str">
        <f t="shared" ref="GU1077" si="4460">J1071</f>
        <v/>
      </c>
      <c r="GV1077" s="646" t="str">
        <f t="shared" ref="GV1077" si="4461">K1071</f>
        <v/>
      </c>
      <c r="GW1077" s="646" t="str">
        <f t="shared" ref="GW1077" si="4462">L1071</f>
        <v/>
      </c>
      <c r="GX1077" s="646" t="str">
        <f t="shared" ref="GX1077" si="4463">M1071</f>
        <v/>
      </c>
      <c r="GY1077" s="646" t="str">
        <f t="shared" ref="GY1077" si="4464">N1071</f>
        <v/>
      </c>
      <c r="GZ1077" s="646" t="s">
        <v>1662</v>
      </c>
    </row>
    <row r="1078" spans="1:234" hidden="1" x14ac:dyDescent="0.25">
      <c r="A1078" s="643" t="s">
        <v>208</v>
      </c>
      <c r="AI1078" s="664">
        <v>2023</v>
      </c>
      <c r="AJ1078" s="664">
        <v>1</v>
      </c>
      <c r="AK1078" s="665">
        <v>0</v>
      </c>
      <c r="AL1078" s="665">
        <v>0</v>
      </c>
      <c r="AM1078" s="665">
        <v>0</v>
      </c>
      <c r="AN1078" s="665">
        <v>0</v>
      </c>
      <c r="AO1078" s="665">
        <v>0</v>
      </c>
      <c r="AP1078" s="665">
        <v>0</v>
      </c>
      <c r="AQ1078" s="665">
        <v>0</v>
      </c>
      <c r="AR1078" s="665">
        <v>0</v>
      </c>
      <c r="AS1078" s="665">
        <v>0</v>
      </c>
      <c r="AT1078" s="665">
        <v>0</v>
      </c>
      <c r="AU1078" s="666"/>
      <c r="AW1078" s="749">
        <v>2023</v>
      </c>
      <c r="AX1078" s="665">
        <f>AX1072</f>
        <v>0</v>
      </c>
      <c r="AY1078" s="665">
        <f>INDEX(AX1072:BE1073,MATCH(AW1078,AV1072:AV1073,0),MATCH(AY1076,AX1070:BE1070,0))</f>
        <v>0</v>
      </c>
      <c r="AZ1078" s="665">
        <f>INDEX(AX1072:BE1073,MATCH(AW1078,AV1072:AV1073,0),MATCH(AZ1076,AX1070:BE1070,0))*(INDEX(AK1078:AT1085,MATCH(AZ1076,AI1078:AI1085,0),MATCH(AZ1077,AK1077:AT1077,0)))</f>
        <v>0</v>
      </c>
      <c r="BA1078" s="665">
        <f>INDEX(AX1072:BE1073,MATCH(AW1078,AV1072:AV1073,0),MATCH(BA1076,AX1070:BE1070,0))*(INDEX(AK1078:AT1085,MATCH(BA1076,AI1078:AI1085,0),MATCH(BA1077,AK1077:AT1077,0)))</f>
        <v>0</v>
      </c>
      <c r="BB1078" s="665">
        <f>INDEX(AX1072:BE1073,MATCH(AW1078,AV1072:AV1073,0),MATCH(BB1076,AX1070:BE1070,0))*(INDEX(AK1078:AT1085,MATCH(BB1076,AI1078:AI1085,0),MATCH(BB1077,AK1077:AT1077,0)))</f>
        <v>0</v>
      </c>
      <c r="BC1078" s="665">
        <f>INDEX(AX1072:BE1073,MATCH(AW1078,AV1072:AV1073,0),MATCH(BC1076,AX1070:BE1070,0))*(INDEX(AK1078:AT1085,MATCH(BC1076,AI1078:AI1085,0),MATCH(BC1077,AK1077:AT1077,0)))</f>
        <v>0</v>
      </c>
      <c r="BD1078" s="665">
        <f>INDEX(AX1072:BE1073,MATCH(AW1078,AV1072:AV1073,0),MATCH(BD1076,AX1070:BE1070,0))*(INDEX(AK1078:AT1085,MATCH(BD1076,AI1078:AI1085,0),MATCH(BD1077,AK1077:AT1077,0)))</f>
        <v>0</v>
      </c>
      <c r="BE1078" s="665">
        <f>INDEX(AX1072:BE1073,MATCH(AW1078,AV1072:AV1073,0),MATCH(BE1076,AX1070:BE1070,0))*(INDEX(AK1078:AT1085,MATCH(BE1076,AI1078:AI1085,0),MATCH(BE1077,AK1077:AT1077,0)))</f>
        <v>0</v>
      </c>
      <c r="BF1078" s="665">
        <f>INDEX(AX1072:BE1073,MATCH(AW1078,AV1072:AV1073,0),MATCH(BF1076,AX1070:BE1070,0))*(INDEX(AK1078:AT1085,MATCH(BF1076,AI1078:AI1085,0),MATCH(BF1077,AK1077:AT1077,0)))</f>
        <v>0</v>
      </c>
      <c r="BG1078" s="665">
        <f>INDEX(AX1072:BE1073,MATCH(AW1078,AV1072:AV1073,0),MATCH(BG1076,AX1070:BE1070,0))*(INDEX(AK1078:AT1085,MATCH(BG1076,AI1078:AI1085,0),MATCH(BG1077,AK1077:AT1077,0)))</f>
        <v>0</v>
      </c>
      <c r="BH1078" s="665">
        <f>INDEX(AX1072:BE1073,MATCH(AW1078,AV1072:AV1073,0),MATCH(BH1076,AX1070:BE1070,0))*(INDEX(AK1078:AT1085,MATCH(BH1076,AI1078:AI1085,0),MATCH(BH1077,AK1077:AT1077,0)))</f>
        <v>0</v>
      </c>
      <c r="BI1078" s="665">
        <f>INDEX(AX1072:BE1073,MATCH(AW1078,AV1072:AV1073,0),MATCH(BI1076,AX1070:BE1070,0))*(INDEX(AK1078:AT1085,MATCH(BI1076,AI1078:AI1085,0),MATCH(BI1077,AK1077:AT1077,0)))</f>
        <v>0</v>
      </c>
      <c r="BJ1078" s="665">
        <f>INDEX(AX1072:BE1073,MATCH(AW1078,AV1072:AV1073,0),MATCH(BJ1076,AX1070:BE1070,0))*(INDEX(AK1078:AT1085,MATCH(BJ1076,AI1078:AI1085,0),MATCH(BJ1077,AK1077:AT1077,0)))</f>
        <v>0</v>
      </c>
      <c r="BK1078" s="665">
        <f>INDEX(AX1072:BE1073,MATCH(AW1078,AV1072:AV1073,0),MATCH(BK1076,AX1070:BE1070,0))*(INDEX(AK1078:AT1085,MATCH(BK1076,AI1078:AI1085,0),MATCH(BK1077,AK1077:AT1077,0)))</f>
        <v>0</v>
      </c>
      <c r="BL1078" s="665">
        <f>INDEX(AX1072:BE1073,MATCH(AW1078,AV1072:AV1073,0),MATCH(BL1076,AX1070:BE1070,0))*(INDEX(AK1078:AT1085,MATCH(BL1076,AI1078:AI1085,0),MATCH(BL1077,AK1077:AT1077,0)))</f>
        <v>0</v>
      </c>
      <c r="BM1078" s="665">
        <f>INDEX(AX1072:BE1073,MATCH(AW1078,AV1072:AV1073,0),MATCH(BM1076,AX1070:BE1070,0))*(INDEX(AK1078:AT1085,MATCH(BM1076,AI1078:AI1085,0),MATCH(BM1077,AK1077:AT1077,0)))</f>
        <v>0</v>
      </c>
      <c r="BN1078" s="665">
        <f>INDEX(AX1072:BE1073,MATCH(AW1078,AV1072:AV1073,0),MATCH(BN1076,AX1070:BE1070,0))*(INDEX(AK1078:AT1085,MATCH(BN1076,AI1078:AI1085,0),MATCH(BN1077,AK1077:AT1077,0)))</f>
        <v>0</v>
      </c>
      <c r="BO1078" s="665">
        <f>INDEX(AX1072:BE1073,MATCH(AW1078,AV1072:AV1073,0),MATCH(BO1076,AX1070:BE1070,0))*(INDEX(AK1078:AT1085,MATCH(BO1076,AI1078:AI1085,0),MATCH(BO1077,AK1077:AT1077,0)))</f>
        <v>0</v>
      </c>
      <c r="BP1078" s="665">
        <f>INDEX(AX1072:BE1073,MATCH(AW1078,AV1072:AV1073,0),MATCH(BP1076,AX1070:BE1070,0))*(INDEX(AK1078:AT1085,MATCH(BP1076,AI1078:AI1085,0),MATCH(BP1077,AK1077:AT1077,0)))</f>
        <v>0</v>
      </c>
      <c r="BQ1078" s="665">
        <f>INDEX(AX1072:BE1073,MATCH(AW1078,AV1072:AV1073,0),MATCH(BQ1076,AX1070:BE1070,0))*(INDEX(AK1078:AT1085,MATCH(BQ1076,AI1078:AI1085,0),MATCH(BQ1077,AK1077:AT1077,0)))</f>
        <v>0</v>
      </c>
      <c r="BR1078" s="665">
        <f>INDEX(AX1072:BE1073,MATCH(AW1078,AV1072:AV1073,0),MATCH(BR1076,AX1070:BE1070,0))*(INDEX(AK1078:AT1085,MATCH(BR1076,AI1078:AI1085,0),MATCH(BR1077,AK1077:AT1077,0)))</f>
        <v>0</v>
      </c>
      <c r="BS1078" s="665">
        <f>INDEX(AX1072:BE1073,MATCH(AW1078,AV1072:AV1073,0),MATCH(BS1076,AX1070:BE1070,0))*(INDEX(AK1078:AT1085,MATCH(BS1076,AI1078:AI1085,0),MATCH(BS1077,AK1077:AT1077,0)))</f>
        <v>0</v>
      </c>
      <c r="BT1078" s="665">
        <f>INDEX(AX1072:BE1073,MATCH(AW1078,AV1072:AV1073,0),MATCH(BT1076,AX1070:BE1070,0))*(INDEX(AK1078:AT1085,MATCH(BT1076,AI1078:AI1085,0),MATCH(BT1077,AK1077:AT1077,0)))</f>
        <v>0</v>
      </c>
      <c r="BU1078" s="665">
        <f>INDEX(AX1072:BE1073,MATCH(AW1078,AV1072:AV1073,0),MATCH(BU1076,AX1070:BE1070,0))*(INDEX(AK1078:AT1085,MATCH(BU1076,AI1078:AI1085,0),MATCH(BU1077,AK1077:AT1077,0)))</f>
        <v>0</v>
      </c>
      <c r="BV1078" s="665">
        <f>INDEX(AX1072:BE1073,MATCH(AW1078,AV1072:AV1073,0),MATCH(BV1076,AX1070:BE1070,0))*(INDEX(AK1078:AT1085,MATCH(BV1076,AI1078:AI1085,0),MATCH(BV1077,AK1077:AT1077,0)))</f>
        <v>0</v>
      </c>
      <c r="BW1078" s="665">
        <f>INDEX(AX1072:BE1073,MATCH(AW1078,AV1072:AV1073,0),MATCH(BW1076,AX1070:BE1070,0))*(INDEX(AK1078:AT1085,MATCH(BW1076,AI1078:AI1085,0),MATCH(BW1077,AK1077:AT1077,0)))</f>
        <v>0</v>
      </c>
      <c r="BX1078" s="665">
        <f>INDEX(AX1072:BE1073,MATCH(AW1078,AV1072:AV1073,0),MATCH(BX1076,AX1070:BE1070,0))*(INDEX(AK1078:AT1085,MATCH(BX1076,AI1078:AI1085,0),MATCH(BX1077,AK1077:AT1077,0)))</f>
        <v>0</v>
      </c>
      <c r="BY1078" s="665">
        <f>INDEX(AX1072:BE1073,MATCH(AW1078,AV1072:AV1073,0),MATCH(BY1076,AX1070:BE1070,0))*(INDEX(AK1078:AT1085,MATCH(BY1076,AI1078:AI1085,0),MATCH(BY1077,AK1077:AT1077,0)))</f>
        <v>0</v>
      </c>
      <c r="BZ1078" s="665">
        <f>INDEX(AX1072:BE1073,MATCH(AW1078,AV1072:AV1073,0),MATCH(BZ1076,AX1070:BE1070,0))*(INDEX(AK1078:AT1085,MATCH(BZ1076,AI1078:AI1085,0),MATCH(BZ1077,AK1077:AT1077,0)))</f>
        <v>0</v>
      </c>
      <c r="CA1078" s="665">
        <f>INDEX(AX1072:BE1073,MATCH(AW1078,AV1072:AV1073,0),MATCH(CA1076,AX1070:BE1070,0))*(INDEX(AK1078:AT1085,MATCH(CA1076,AI1078:AI1085,0),MATCH(CA1077,AK1077:AT1077,0)))</f>
        <v>0</v>
      </c>
      <c r="CB1078" s="665">
        <f>INDEX(AX1072:BE1073,MATCH(AW1078,AV1072:AV1073,0),MATCH(CB1076,AX1070:BE1070,0))*(INDEX(AK1078:AT1085,MATCH(CB1076,AI1078:AI1085,0),MATCH(CB1077,AK1077:AT1077,0)))</f>
        <v>0</v>
      </c>
      <c r="CC1078" s="665">
        <f>INDEX(AX1072:BE1073,MATCH(AW1078,AV1072:AV1073,0),MATCH(CC1076,AX1070:BE1070,0))*(INDEX(AK1078:AT1085,MATCH(CC1076,AI1078:AI1085,0),MATCH(CC1077,AK1077:AT1077,0)))</f>
        <v>0</v>
      </c>
      <c r="CD1078" s="665">
        <f>INDEX(AX1072:BE1073,MATCH(AW1078,AV1072:AV1073,0),MATCH(CD1076,AX1070:BE1070,0))*(INDEX(AK1078:AT1085,MATCH(CD1076,AI1078:AI1085,0),MATCH(CD1077,AK1077:AT1077,0)))</f>
        <v>0</v>
      </c>
      <c r="CE1078" s="665">
        <f>INDEX(AX1072:BE1073,MATCH(AW1078,AV1072:AV1073,0),MATCH(CE1076,AX1070:BE1070,0))*(INDEX(AK1078:AT1085,MATCH(CE1076,AI1078:AI1085,0),MATCH(CE1077,AK1077:AT1077,0)))</f>
        <v>0</v>
      </c>
      <c r="CF1078" s="665">
        <f>INDEX(AX1072:BE1073,MATCH(AW1078,AV1072:AV1073,0),MATCH(CF1076,AX1070:BE1070,0))*(INDEX(AK1078:AT1085,MATCH(CF1076,AI1078:AI1085,0),MATCH(CF1077,AK1077:AT1077,0)))</f>
        <v>0</v>
      </c>
      <c r="CG1078" s="665">
        <f>INDEX(AX1072:BE1073,MATCH(AW1078,AV1072:AV1073,0),MATCH(CG1076,AX1070:BE1070,0))*(INDEX(AK1078:AT1085,MATCH(CG1076,AI1078:AI1085,0),MATCH(CG1077,AK1077:AT1077,0)))</f>
        <v>0</v>
      </c>
      <c r="CH1078" s="665">
        <f>INDEX(AX1072:BE1073,MATCH(AW1078,AV1072:AV1073,0),MATCH(CH1076,AX1070:BE1070,0))*(INDEX(AK1078:AT1085,MATCH(CH1076,AI1078:AI1085,0),MATCH(CH1077,AK1077:AT1077,0)))</f>
        <v>0</v>
      </c>
      <c r="CI1078" s="665">
        <f>INDEX(AX1072:BE1073,MATCH(AW1078,AV1072:AV1073,0),MATCH(CI1076,AX1070:BE1070,0))*(INDEX(AK1078:AT1085,MATCH(CI1076,AI1078:AI1085,0),MATCH(CI1077,AK1077:AT1077,0)))</f>
        <v>0</v>
      </c>
      <c r="CJ1078" s="665">
        <f>INDEX(AX1072:BE1073,MATCH(AW1078,AV1072:AV1073,0),MATCH(CJ1076,AX1070:BE1070,0))*(INDEX(AK1078:AT1085,MATCH(CJ1076,AI1078:AI1085,0),MATCH(CJ1077,AK1077:AT1077,0)))</f>
        <v>0</v>
      </c>
      <c r="CK1078" s="665">
        <f>INDEX(AX1072:BE1073,MATCH(AW1078,AV1072:AV1073,0),MATCH(CK1076,AX1070:BE1070,0))*(INDEX(AK1078:AT1085,MATCH(CK1076,AI1078:AI1085,0),MATCH(CK1077,AK1077:AT1077,0)))</f>
        <v>0</v>
      </c>
      <c r="CL1078" s="665">
        <f>INDEX(AX1072:BE1073,MATCH(AW1078,AV1072:AV1073,0),MATCH(CL1076,AX1070:BE1070,0))*(INDEX(AK1078:AT1085,MATCH(CL1076,AI1078:AI1085,0),MATCH(CL1077,AK1077:AT1077,0)))</f>
        <v>0</v>
      </c>
      <c r="CM1078" s="665">
        <f>INDEX(AX1072:BE1073,MATCH(AW1078,AV1072:AV1073,0),MATCH(CM1076,AX1070:BE1070,0))*(INDEX(AK1078:AT1085,MATCH(CM1076,AI1078:AI1085,0),MATCH(CM1077,AK1077:AT1077,0)))</f>
        <v>0</v>
      </c>
      <c r="CN1078" s="665">
        <f>INDEX(AX1072:BE1073,MATCH(AW1078,AV1072:AV1073,0),MATCH(CN1076,AX1070:BE1070,0))*(INDEX(AK1078:AT1085,MATCH(CN1076,AI1078:AI1085,0),MATCH(CN1077,AK1077:AT1077,0)))</f>
        <v>0</v>
      </c>
      <c r="CO1078" s="665">
        <f>INDEX(AX1072:BE1073,MATCH(AW1078,AV1072:AV1073,0),MATCH(CO1076,AX1070:BE1070,0))*(INDEX(AK1078:AT1085,MATCH(CO1076,AI1078:AI1085,0),MATCH(CO1077,AK1077:AT1077,0)))</f>
        <v>0</v>
      </c>
      <c r="CP1078" s="665">
        <f>INDEX(AX1072:BE1073,MATCH(AW1078,AV1072:AV1073,0),MATCH(CP1076,AX1070:BE1070,0))*(INDEX(AK1078:AT1085,MATCH(CP1076,AI1078:AI1085,0),MATCH(CP1077,AK1077:AT1077,0)))</f>
        <v>0</v>
      </c>
      <c r="CQ1078" s="665">
        <f>INDEX(AX1072:BE1073,MATCH(AW1078,AV1072:AV1073,0),MATCH(CQ1076,AX1070:BE1070,0))*(INDEX(AK1078:AT1085,MATCH(CQ1076,AI1078:AI1085,0),MATCH(CQ1077,AK1077:AT1077,0)))</f>
        <v>0</v>
      </c>
      <c r="CR1078" s="665">
        <f>INDEX(AX1072:BE1073,MATCH(AW1078,AV1072:AV1073,0),MATCH(CR1076,AX1070:BE1070,0))*(INDEX(AK1078:AT1085,MATCH(CR1076,AI1078:AI1085,0),MATCH(CR1077,AK1077:AT1077,0)))</f>
        <v>0</v>
      </c>
      <c r="CS1078" s="665">
        <f>INDEX(AX1072:BE1073,MATCH(AW1078,AV1072:AV1073,0),MATCH(CS1076,AX1070:BE1070,0))*(INDEX(AK1078:AT1085,MATCH(CS1076,AI1078:AI1085,0),MATCH(CS1077,AK1077:AT1077,0)))</f>
        <v>0</v>
      </c>
      <c r="CT1078" s="665">
        <f>INDEX(AX1072:BE1073,MATCH(AW1078,AV1072:AV1073,0),MATCH(CT1076,AX1070:BE1070,0))*(INDEX(AK1078:AT1085,MATCH(CT1076,AI1078:AI1085,0),MATCH(CT1077,AK1077:AT1077,0)))</f>
        <v>0</v>
      </c>
      <c r="CU1078" s="665">
        <f>INDEX(AX1072:BE1073,MATCH(AW1078,AV1072:AV1073,0),MATCH(CU1076,AX1070:BE1070,0))*(INDEX(AK1078:AT1085,MATCH(CU1076,AI1078:AI1085,0),MATCH(CU1077,AK1077:AT1077,0)))</f>
        <v>0</v>
      </c>
      <c r="CV1078" s="665">
        <f>INDEX(AX1072:BE1073,MATCH(AW1078,AV1072:AV1073,0),MATCH(CV1076,AX1070:BE1070,0))*(INDEX(AK1078:AT1085,MATCH(CV1076,AI1078:AI1085,0),MATCH(CV1077,AK1077:AT1077,0)))</f>
        <v>0</v>
      </c>
      <c r="CW1078" s="665">
        <f>INDEX(AX1072:BE1073,MATCH(AW1078,AV1072:AV1073,0),MATCH(CW1076,AX1070:BE1070,0))*(INDEX(AK1078:AT1085,MATCH(CW1076,AI1078:AI1085,0),MATCH(CW1077,AK1077:AT1077,0)))</f>
        <v>0</v>
      </c>
      <c r="CX1078" s="665">
        <f>INDEX(AX1072:BE1073,MATCH(AW1078,AV1072:AV1073,0),MATCH(CX1076,AX1070:BE1070,0))*(INDEX(AK1078:AT1085,MATCH(CX1076,AI1078:AI1085,0),MATCH(CX1077,AK1077:AT1077,0)))</f>
        <v>0</v>
      </c>
      <c r="CY1078" s="665">
        <f>INDEX(AX1072:BE1073,MATCH(AW1078,AV1072:AV1073,0),MATCH(CY1076,AX1070:BE1070,0))*(INDEX(AK1078:AT1085,MATCH(CY1076,AI1078:AI1085,0),MATCH(CY1077,AK1077:AT1077,0)))</f>
        <v>0</v>
      </c>
      <c r="CZ1078" s="665">
        <f>INDEX(AX1072:BE1073,MATCH(AW1078,AV1072:AV1073,0),MATCH(CZ1076,AX1070:BE1070,0))*(INDEX(AK1078:AT1085,MATCH(CZ1076,AI1078:AI1085,0),MATCH(CZ1077,AK1077:AT1077,0)))</f>
        <v>0</v>
      </c>
      <c r="DA1078" s="665">
        <f>INDEX(AX1072:BE1073,MATCH(AW1078,AV1072:AV1073,0),MATCH(DA1076,AX1070:BE1070,0))*(INDEX(AK1078:AT1085,MATCH(DA1076,AI1078:AI1085,0),MATCH(DA1077,AK1077:AT1077,0)))</f>
        <v>0</v>
      </c>
      <c r="DB1078" s="665">
        <f>INDEX(AX1072:BE1073,MATCH(AW1078,AV1072:AV1073,0),MATCH(DB1076,AX1070:BE1070,0))*(INDEX(AK1078:AT1085,MATCH(DB1076,AI1078:AI1085,0),MATCH(DB1077,AK1077:AT1077,0)))</f>
        <v>0</v>
      </c>
      <c r="DC1078" s="665">
        <f>INDEX(AX1072:BE1073,MATCH(AW1078,AV1072:AV1073,0),MATCH(DC1076,AX1070:BE1070,0))*(INDEX(AK1078:AT1085,MATCH(DC1076,AI1078:AI1085,0),MATCH(DC1077,AK1077:AT1077,0)))</f>
        <v>0</v>
      </c>
      <c r="DD1078" s="665">
        <f>INDEX(AX1072:BE1073,MATCH(AW1078,AV1072:AV1073,0),MATCH(DD1076,AX1070:BE1070,0))*(INDEX(AK1078:AT1085,MATCH(DD1076,AI1078:AI1085,0),MATCH(DD1077,AK1077:AT1077,0)))</f>
        <v>0</v>
      </c>
      <c r="DE1078" s="665">
        <f>INDEX(AX1072:BE1073,MATCH(AW1078,AV1072:AV1073,0),MATCH(DE1076,AX1070:BE1070,0))*(INDEX(AK1078:AT1085,MATCH(DE1076,AI1078:AI1085,0),MATCH(DE1077,AK1077:AT1077,0)))</f>
        <v>0</v>
      </c>
      <c r="DF1078" s="665">
        <f>INDEX(AX1072:BE1073,MATCH(AW1078,AV1072:AV1073,0),MATCH(DF1076,AX1070:BE1070,0))*(INDEX(AK1078:AT1085,MATCH(DF1076,AI1078:AI1085,0),MATCH(DF1077,AK1077:AT1077,0)))</f>
        <v>0</v>
      </c>
      <c r="DG1078" s="665">
        <f>INDEX(AX1072:BE1073,MATCH(AW1078,AV1072:AV1073,0),MATCH(DG1076,AX1070:BE1070,0))*(INDEX(AK1078:AT1085,MATCH(DG1076,AI1078:AI1085,0),MATCH(DG1077,AK1077:AT1077,0)))</f>
        <v>0</v>
      </c>
      <c r="DH1078" s="665">
        <f>INDEX(AX1072:BE1073,MATCH(AW1078,AV1072:AV1073,0),MATCH(DH1076,AX1070:BE1070,0))*(INDEX(AK1078:AT1085,MATCH(DH1076,AI1078:AI1085,0),MATCH(DH1077,AK1077:AT1077,0)))</f>
        <v>0</v>
      </c>
      <c r="DI1078" s="665">
        <f>INDEX(AX1072:BE1073,MATCH(AW1078,AV1072:AV1073,0),MATCH(DI1076,AX1070:BE1070,0))*(INDEX(AK1078:AT1085,MATCH(DI1076,AI1078:AI1085,0),MATCH(DI1077,AK1077:AT1077,0)))</f>
        <v>0</v>
      </c>
      <c r="DJ1078" s="665">
        <f>INDEX(AX1072:BE1073,MATCH(AW1078,AV1072:AV1073,0),MATCH(DJ1076,AX1070:BE1070,0))*(INDEX(AK1078:AT1085,MATCH(DJ1076,AI1078:AI1085,0),MATCH(DJ1077,AK1077:AT1077,0)))</f>
        <v>0</v>
      </c>
      <c r="DK1078" s="665">
        <f>INDEX(AX1072:BE1073,MATCH(AW1078,AV1072:AV1073,0),MATCH(DK1076,AX1070:BE1070,0))*(INDEX(AK1078:AT1085,MATCH(DK1076,AI1078:AI1085,0),MATCH(DK1077,AK1077:AT1077,0)))</f>
        <v>0</v>
      </c>
      <c r="DL1078" s="665">
        <f>INDEX(AX1072:BE1073,MATCH(AW1078,AV1072:AV1073,0),MATCH(DL1076,AX1070:BE1070,0))*(INDEX(AK1078:AT1085,MATCH(DL1076,AI1078:AI1085,0),MATCH(DL1077,AK1077:AT1077,0)))</f>
        <v>0</v>
      </c>
      <c r="DM1078" s="665">
        <f>INDEX(AX1072:BE1073,MATCH(AW1078,AV1072:AV1073,0),MATCH(DM1076,AX1070:BE1070,0))*(INDEX(AK1078:AT1085,MATCH(DM1076,AI1078:AI1085,0),MATCH(DM1077,AK1077:AT1077,0)))</f>
        <v>0</v>
      </c>
      <c r="DN1078" s="665">
        <f>INDEX(AX1072:BE1073,MATCH(AW1078,AV1072:AV1073,0),MATCH(DN1076,AX1070:BE1070,0))*(INDEX(AK1078:AT1085,MATCH(DN1076,AI1078:AI1085,0),MATCH(DN1077,AK1077:AT1077,0)))</f>
        <v>0</v>
      </c>
      <c r="DO1078" s="665">
        <f>INDEX(AX1072:BE1073,MATCH(AW1078,AV1072:AV1073,0),MATCH(DO1076,AX1070:BE1070,0))*(INDEX(AK1078:AT1085,MATCH(DO1076,AI1078:AI1085,0),MATCH(DO1077,AK1077:AT1077,0)))</f>
        <v>0</v>
      </c>
      <c r="DP1078" s="665">
        <f>INDEX(AX1072:BE1073,MATCH(AW1078,AV1072:AV1073,0),MATCH(DP1076,AX1070:BE1070,0))*(INDEX(AK1078:AT1085,MATCH(DP1076,AI1078:AI1085,0),MATCH(DP1077,AK1077:AT1077,0)))</f>
        <v>0</v>
      </c>
      <c r="DQ1078" s="643" t="b">
        <f>SUM(AX1078:DP1078)=P1072</f>
        <v>1</v>
      </c>
      <c r="DR1078" s="749">
        <v>2023</v>
      </c>
      <c r="DS1078" s="665">
        <f>IF(DR1078&gt;DS1076,AX1077-AX1078,0)</f>
        <v>0</v>
      </c>
      <c r="DT1078" s="665">
        <f>IF(DR1078&gt;DT1076,AY1077-AY1078,0)</f>
        <v>0</v>
      </c>
      <c r="DU1078" s="665">
        <f>IF(DR1078&gt;DU1076,AZ1077-AZ1078,0)</f>
        <v>0</v>
      </c>
      <c r="DV1078" s="665">
        <f>IF(DR1078&gt;DV1076,BA1077-BA1078,0)</f>
        <v>0</v>
      </c>
      <c r="DW1078" s="665">
        <f>IF(DR1078&gt;DW1076,BB1077-BB1078,0)</f>
        <v>0</v>
      </c>
      <c r="DX1078" s="665">
        <f>IF(DR1078&gt;DX1076,BC1077-BC1078,0)</f>
        <v>0</v>
      </c>
      <c r="DY1078" s="665">
        <f>IF(DR1078&gt;DY1076,BD1077-BD1078,0)</f>
        <v>0</v>
      </c>
      <c r="DZ1078" s="665">
        <f>IF(DR1078&gt;DZ1076,BE1077-BE1078,0)</f>
        <v>0</v>
      </c>
      <c r="EA1078" s="665">
        <f>IF(DR1078&gt;EA1076,BF1077-BF1078,0)</f>
        <v>0</v>
      </c>
      <c r="EB1078" s="665">
        <f>IF(DR1078&gt;EB1076,BG1077-BG1078,0)</f>
        <v>0</v>
      </c>
      <c r="EC1078" s="665">
        <f>IF(DR1078&gt;EC1076,BH1077-BH1078,0)</f>
        <v>0</v>
      </c>
      <c r="ED1078" s="665">
        <f>IF(DR1078&gt;ED1076,BI1077-BI1078,0)</f>
        <v>0</v>
      </c>
      <c r="EE1078" s="665">
        <f>IF(DR1078&gt;EE1076,BJ1077-BJ1078,0)</f>
        <v>0</v>
      </c>
      <c r="EF1078" s="665">
        <f>IF(DR1078&gt;EF1076,BK1077-BK1078,0)</f>
        <v>0</v>
      </c>
      <c r="EG1078" s="665">
        <f>IF(DR1078&gt;EG1076,BL1077-BL1078,0)</f>
        <v>0</v>
      </c>
      <c r="EH1078" s="665">
        <f>IF(DR1078&gt;EH1076,BM1077-BM1078,0)</f>
        <v>0</v>
      </c>
      <c r="EI1078" s="665">
        <f>IF(DR1078&gt;EI1076,BN1077-BN1078,0)</f>
        <v>0</v>
      </c>
      <c r="EJ1078" s="665">
        <f>IF(DR1078&gt;EJ1076,BO1077-BO1078,0)</f>
        <v>0</v>
      </c>
      <c r="EK1078" s="665">
        <f>IF(DR1078&gt;EK1076,BP1077-BP1078,0)</f>
        <v>0</v>
      </c>
      <c r="EL1078" s="665">
        <f>IF(DR1078&gt;EL1076,BQ1077-BQ1078,0)</f>
        <v>0</v>
      </c>
      <c r="EM1078" s="665">
        <f>IF(DR1078&gt;EM1076,BR1077-BR1078,0)</f>
        <v>0</v>
      </c>
      <c r="EN1078" s="665">
        <f>IF(DR1078&gt;EN1076,BS1077-BS1078,0)</f>
        <v>0</v>
      </c>
      <c r="EO1078" s="665">
        <f>IF(DR1078&gt;EO1076,BT1077-BT1078,0)</f>
        <v>0</v>
      </c>
      <c r="EP1078" s="665">
        <f>IF(DR1078&gt;EP1076,BU1077-BU1078,0)</f>
        <v>0</v>
      </c>
      <c r="EQ1078" s="665">
        <f>IF(DR1078&gt;EQ1076,BV1077-BV1078,0)</f>
        <v>0</v>
      </c>
      <c r="ER1078" s="665">
        <f>IF(DR1078&gt;ER1076,BW1077-BW1078,0)</f>
        <v>0</v>
      </c>
      <c r="ES1078" s="665">
        <f>IF(DR1078&gt;ES1076,BX1077-BX1078,0)</f>
        <v>0</v>
      </c>
      <c r="ET1078" s="665">
        <f>IF(DR1078&gt;ET1076,BY1077-BY1078,0)</f>
        <v>0</v>
      </c>
      <c r="EU1078" s="665">
        <f>IF(DR1078&gt;EU1076,BZ1077-BZ1078,0)</f>
        <v>0</v>
      </c>
      <c r="EV1078" s="665">
        <f>IF(DR1078&gt;EV1076,CA1077-CA1078,0)</f>
        <v>0</v>
      </c>
      <c r="EW1078" s="665">
        <f>IF(DR1078&gt;EW1076,CB1077-CB1078,0)</f>
        <v>0</v>
      </c>
      <c r="EX1078" s="665">
        <f>IF(DR1078&gt;EX1076,CC1077-CC1078,0)</f>
        <v>0</v>
      </c>
      <c r="EY1078" s="665">
        <f>IF(DR1078&gt;EY1076,CD1077-CD1078,0)</f>
        <v>0</v>
      </c>
      <c r="EZ1078" s="665">
        <f>IF(DR1078&gt;EZ1076,CE1077-CE1078,0)</f>
        <v>0</v>
      </c>
      <c r="FA1078" s="665">
        <f>IF(DR1078&gt;FA1076,CF1077-CF1078,0)</f>
        <v>0</v>
      </c>
      <c r="FB1078" s="665">
        <f>IF(DR1078&gt;FB1076,CG1077-CG1078,0)</f>
        <v>0</v>
      </c>
      <c r="FC1078" s="665">
        <f>IF(DR1078&gt;FC1076,CH1077-CH1078,0)</f>
        <v>0</v>
      </c>
      <c r="FD1078" s="665">
        <f>IF(DR1078&gt;FD1076,CI1077-CI1078,0)</f>
        <v>0</v>
      </c>
      <c r="FE1078" s="665">
        <f>IF(DR1078&gt;FE1076,CJ1077-CJ1078,0)</f>
        <v>0</v>
      </c>
      <c r="FF1078" s="665">
        <f>IF(DR1078&gt;FF1076,CK1077-CK1078,0)</f>
        <v>0</v>
      </c>
      <c r="FG1078" s="665">
        <f>IF(DR1078&gt;FG1076,CL1077-CL1078,0)</f>
        <v>0</v>
      </c>
      <c r="FH1078" s="665">
        <f>IF(DR1078&gt;FH1076,CM1077-CM1078,0)</f>
        <v>0</v>
      </c>
      <c r="FI1078" s="665">
        <f>IF(DR1078&gt;FI1076,CN1077-CN1078,0)</f>
        <v>0</v>
      </c>
      <c r="FJ1078" s="665">
        <f>IF(DR1078&gt;FJ1076,CO1077-CO1078,0)</f>
        <v>0</v>
      </c>
      <c r="FK1078" s="665">
        <f>IF(DR1078&gt;FK1076,CP1077-CP1078,0)</f>
        <v>0</v>
      </c>
      <c r="FL1078" s="665">
        <f>IF(DR1078&gt;FL1076,CQ1077-CQ1078,0)</f>
        <v>0</v>
      </c>
      <c r="FM1078" s="665">
        <f>IF(DR1078&gt;FM1076,CR1077-CR1078,0)</f>
        <v>0</v>
      </c>
      <c r="FN1078" s="665">
        <f>IF(DR1078&gt;FN1076,CS1077-CS1078,0)</f>
        <v>0</v>
      </c>
      <c r="FO1078" s="665">
        <f>IF(DR1078&gt;FO1076,CT1077-CT1078,0)</f>
        <v>0</v>
      </c>
      <c r="FP1078" s="665">
        <f>IF(DR1078&gt;FP1076,CU1077-CU1078,0)</f>
        <v>0</v>
      </c>
      <c r="FQ1078" s="665">
        <f>IF(DR1078&gt;FQ1076,CV1077-CV1078,0)</f>
        <v>0</v>
      </c>
      <c r="FR1078" s="665">
        <f>IF(DR1078&gt;FR1076,CW1077-CW1078,0)</f>
        <v>0</v>
      </c>
      <c r="FS1078" s="665">
        <f>IF(DR1078&gt;FS1076,CX1077-CX1078,0)</f>
        <v>0</v>
      </c>
      <c r="FT1078" s="665">
        <f>IF(DR1078&gt;FT1076,CY1077-CY1078,0)</f>
        <v>0</v>
      </c>
      <c r="FU1078" s="665">
        <f>IF(DR1078&gt;FU1076,CZ1077-CZ1078,0)</f>
        <v>0</v>
      </c>
      <c r="FV1078" s="665">
        <f>IF(DR1078&gt;FV1076,DA1077-DA1078,0)</f>
        <v>0</v>
      </c>
      <c r="FW1078" s="665">
        <f>IF(DR1078&gt;FW1076,DB1077-DB1078,0)</f>
        <v>0</v>
      </c>
      <c r="FX1078" s="665">
        <f>IF(DR1078&gt;FX1076,DC1077-DC1078,0)</f>
        <v>0</v>
      </c>
      <c r="FY1078" s="665">
        <f>IF(DR1078&gt;FY1076,DD1077-DD1078,0)</f>
        <v>0</v>
      </c>
      <c r="FZ1078" s="665">
        <f>IF(DR1078&gt;FZ1076,DE1077-DE1078,0)</f>
        <v>0</v>
      </c>
      <c r="GA1078" s="665">
        <f>IF(DR1078&gt;GA1076,DF1077-DF1078,0)</f>
        <v>0</v>
      </c>
      <c r="GB1078" s="665">
        <f>IF(DR1078&gt;GB1076,DG1077-DG1078,0)</f>
        <v>0</v>
      </c>
      <c r="GC1078" s="665">
        <f>IF(DR1078&gt;GC1076,DH1077-DH1078,0)</f>
        <v>0</v>
      </c>
      <c r="GD1078" s="665">
        <f>IF(DR1078&gt;GD1076,DI1077-DI1078,0)</f>
        <v>0</v>
      </c>
      <c r="GE1078" s="665">
        <f>IF(DR1078&gt;GE1076,DJ1077-DJ1078,0)</f>
        <v>0</v>
      </c>
      <c r="GF1078" s="665">
        <f>IF(DR1078&gt;GF1076,DK1077-DK1078,0)</f>
        <v>0</v>
      </c>
      <c r="GG1078" s="665">
        <f>IF(DR1078&gt;GG1076,DL1077-DL1078,0)</f>
        <v>0</v>
      </c>
      <c r="GH1078" s="665">
        <f>IF(DR1078&gt;GH1076,DM1077-DM1078,0)</f>
        <v>0</v>
      </c>
      <c r="GI1078" s="665">
        <f>IF(DR1078&gt;GI1076,DN1077-DN1078,0)</f>
        <v>0</v>
      </c>
      <c r="GJ1078" s="665">
        <f>IF(DR1078&gt;GJ1076,DO1077-DO1078,0)</f>
        <v>0</v>
      </c>
      <c r="GK1078" s="665">
        <f>IF(DR1078&gt;GK1076,DP1077-DP1078,0)</f>
        <v>0</v>
      </c>
      <c r="GL1078" s="665" t="b">
        <f>SUM(DS1078:GK1078)+SUM(Y1072:AH1072)=U1072</f>
        <v>1</v>
      </c>
      <c r="GM1078" s="667"/>
      <c r="GN1078" s="749">
        <v>2023</v>
      </c>
      <c r="GO1078" s="664">
        <f>SUMIF(DS1077:GK1077,GO1077,DS1078:GK1078)</f>
        <v>0</v>
      </c>
      <c r="GP1078" s="668">
        <f>SUMIF(DS1077:GK1077,GP1077,DS1078:GK1078)</f>
        <v>0</v>
      </c>
      <c r="GQ1078" s="668">
        <f>SUMIF(DS1077:GK1077,GQ1077,DS1078:GK1078)</f>
        <v>0</v>
      </c>
      <c r="GR1078" s="668">
        <f>SUMIF(DS1077:GK1077,GR1077,DS1078:GK1078)</f>
        <v>0</v>
      </c>
      <c r="GS1078" s="668">
        <f>SUMIF(DS1077:GK1077,GS1077,DS1078:GK1078)</f>
        <v>0</v>
      </c>
      <c r="GT1078" s="668">
        <f>SUMIF(DS1077:GK1077,GT1077,DS1078:GK1078)</f>
        <v>0</v>
      </c>
      <c r="GU1078" s="668">
        <f>SUMIF(DS1077:GK1077,GU1077,DS1078:GK1078)</f>
        <v>0</v>
      </c>
      <c r="GV1078" s="668">
        <f>SUMIF(DS1077:GK1077,GV1077,DS1078:GK1078)</f>
        <v>0</v>
      </c>
      <c r="GW1078" s="668">
        <f>SUMIF(DS1077:GK1077,GW1077,DS1078:GK1078)</f>
        <v>0</v>
      </c>
      <c r="GX1078" s="668">
        <f>SUMIF(DS1077:GK1077,GX1077,DS1078:GK1078)</f>
        <v>0</v>
      </c>
      <c r="GY1078" s="668">
        <f>SUMIF(DS1077:GK1077,GY1077,DS1078:GK1078)</f>
        <v>0</v>
      </c>
      <c r="GZ1078" s="646" t="b">
        <f>SUM(GO1078:GY1078)=(U1072-SUM(Y1072:AH1072))</f>
        <v>1</v>
      </c>
    </row>
    <row r="1079" spans="1:234" hidden="1" x14ac:dyDescent="0.25">
      <c r="A1079" s="643" t="s">
        <v>208</v>
      </c>
      <c r="AI1079" s="664">
        <v>2024</v>
      </c>
      <c r="AJ1079" s="664">
        <v>0</v>
      </c>
      <c r="AK1079" s="665">
        <f>IFERROR(E1073/T1073,0)</f>
        <v>0</v>
      </c>
      <c r="AL1079" s="665">
        <f>IFERROR(F1073/T1073,0)</f>
        <v>0</v>
      </c>
      <c r="AM1079" s="665">
        <f>IFERROR(G1073/T1073,0)</f>
        <v>0</v>
      </c>
      <c r="AN1079" s="669">
        <f>IFERROR(H1073/T1073,0)</f>
        <v>0</v>
      </c>
      <c r="AO1079" s="669">
        <f>IFERROR(I1073/T1073,0)</f>
        <v>0</v>
      </c>
      <c r="AP1079" s="669">
        <f>IFERROR(J1073/T1073,0)</f>
        <v>0</v>
      </c>
      <c r="AQ1079" s="669">
        <f>IFERROR(K1073/T1073,0)</f>
        <v>0</v>
      </c>
      <c r="AR1079" s="669">
        <f>IFERROR(L1073/T1073,0)</f>
        <v>0</v>
      </c>
      <c r="AS1079" s="669">
        <f>IFERROR(M1073/T1073,0)</f>
        <v>0</v>
      </c>
      <c r="AT1079" s="669">
        <f>IFERROR(N1073/T1073,0)</f>
        <v>0</v>
      </c>
      <c r="AU1079" s="666"/>
      <c r="AW1079" s="749">
        <v>2024</v>
      </c>
      <c r="AX1079" s="665">
        <f>AX1073</f>
        <v>0</v>
      </c>
      <c r="AY1079" s="665">
        <f>INDEX(AX1072:BE1073,MATCH(AW1079,AV1072:AV1073,0),MATCH(AY1076,AX1070:BE1070,0))*(INDEX(AK1078:AT1085,MATCH(AY1076,AI1078:AI1085,0),MATCH(AY1077,AK1077:AT1077,0)))</f>
        <v>0</v>
      </c>
      <c r="AZ1079" s="665">
        <f>INDEX(AX1072:BE1073,MATCH(AW1079,AV1072:AV1073,0),MATCH(AZ1076,AX1070:BE1070,0))*(INDEX(AK1078:AT1085,MATCH(AZ1076,AI1078:AI1085,0),MATCH(AZ1077,AK1077:AT1077,0)))</f>
        <v>0</v>
      </c>
      <c r="BA1079" s="665">
        <f>INDEX(AX1072:BE1073,MATCH(AW1079,AV1072:AV1073,0),MATCH(BA1076,AX1070:BE1070,0))*(INDEX(AK1078:AT1085,MATCH(BA1076,AI1078:AI1085,0),MATCH(BA1077,AK1077:AT1077,0)))</f>
        <v>0</v>
      </c>
      <c r="BB1079" s="665">
        <f>INDEX(AX1072:BE1073,MATCH(AW1079,AV1072:AV1073,0),MATCH(BB1076,AX1070:BE1070,0))*(INDEX(AK1078:AT1085,MATCH(BB1076,AI1078:AI1085,0),MATCH(BB1077,AK1077:AT1077,0)))</f>
        <v>0</v>
      </c>
      <c r="BC1079" s="665">
        <f>INDEX(AX1072:BE1073,MATCH(AW1079,AV1072:AV1073,0),MATCH(BC1076,AX1070:BE1070,0))*(INDEX(AK1078:AT1085,MATCH(BC1076,AI1078:AI1085,0),MATCH(BC1077,AK1077:AT1077,0)))</f>
        <v>0</v>
      </c>
      <c r="BD1079" s="665">
        <f>INDEX(AX1072:BE1073,MATCH(AW1079,AV1072:AV1073,0),MATCH(BD1076,AX1070:BE1070,0))*(INDEX(AK1078:AT1085,MATCH(BD1076,AI1078:AI1085,0),MATCH(BD1077,AK1077:AT1077,0)))</f>
        <v>0</v>
      </c>
      <c r="BE1079" s="665">
        <f>INDEX(AX1072:BE1073,MATCH(AW1079,AV1072:AV1073,0),MATCH(BE1076,AX1070:BE1070,0))*(INDEX(AK1078:AT1085,MATCH(BE1076,AI1078:AI1085,0),MATCH(BE1077,AK1077:AT1077,0)))</f>
        <v>0</v>
      </c>
      <c r="BF1079" s="665">
        <f>INDEX(AX1072:BE1073,MATCH(AW1079,AV1072:AV1073,0),MATCH(BF1076,AX1070:BE1070,0))*(INDEX(AK1078:AT1085,MATCH(BF1076,AI1078:AI1085,0),MATCH(BF1077,AK1077:AT1077,0)))</f>
        <v>0</v>
      </c>
      <c r="BG1079" s="665">
        <f>INDEX(AX1072:BE1073,MATCH(AW1079,AV1072:AV1073,0),MATCH(BG1076,AX1070:BE1070,0))*(INDEX(AK1078:AT1085,MATCH(BG1076,AI1078:AI1085,0),MATCH(BG1077,AK1077:AT1077,0)))</f>
        <v>0</v>
      </c>
      <c r="BH1079" s="665">
        <f>INDEX(AX1072:BE1073,MATCH(AW1079,AV1072:AV1073,0),MATCH(BH1076,AX1070:BE1070,0))*(INDEX(AK1078:AT1085,MATCH(BH1076,AI1078:AI1085,0),MATCH(BH1077,AK1077:AT1077,0)))</f>
        <v>0</v>
      </c>
      <c r="BI1079" s="665">
        <f>INDEX(AX1072:BE1073,MATCH(AW1079,AV1072:AV1073,0),MATCH(BI1076,AX1070:BE1070,0))*(INDEX(AK1078:AT1085,MATCH(BI1076,AI1078:AI1085,0),MATCH(BI1077,AK1077:AT1077,0)))</f>
        <v>0</v>
      </c>
      <c r="BJ1079" s="665">
        <f>INDEX(AX1072:BE1073,MATCH(AW1079,AV1072:AV1073,0),MATCH(BJ1076,AX1070:BE1070,0))*(INDEX(AK1078:AT1085,MATCH(BJ1076,AI1078:AI1085,0),MATCH(BJ1077,AK1077:AT1077,0)))</f>
        <v>0</v>
      </c>
      <c r="BK1079" s="665">
        <f>INDEX(AX1072:BE1073,MATCH(AW1079,AV1072:AV1073,0),MATCH(BK1076,AX1070:BE1070,0))*(INDEX(AK1078:AT1085,MATCH(BK1076,AI1078:AI1085,0),MATCH(BK1077,AK1077:AT1077,0)))</f>
        <v>0</v>
      </c>
      <c r="BL1079" s="665">
        <f>INDEX(AX1072:BE1073,MATCH(AW1079,AV1072:AV1073,0),MATCH(BL1076,AX1070:BE1070,0))*(INDEX(AK1078:AT1085,MATCH(BL1076,AI1078:AI1085,0),MATCH(BL1077,AK1077:AT1077,0)))</f>
        <v>0</v>
      </c>
      <c r="BM1079" s="665">
        <f>INDEX(AX1072:BE1073,MATCH(AW1079,AV1072:AV1073,0),MATCH(BM1076,AX1070:BE1070,0))*(INDEX(AK1078:AT1085,MATCH(BM1076,AI1078:AI1085,0),MATCH(BM1077,AK1077:AT1077,0)))</f>
        <v>0</v>
      </c>
      <c r="BN1079" s="665">
        <f>INDEX(AX1072:BE1073,MATCH(AW1079,AV1072:AV1073,0),MATCH(BN1076,AX1070:BE1070,0))*(INDEX(AK1078:AT1085,MATCH(BN1076,AI1078:AI1085,0),MATCH(BN1077,AK1077:AT1077,0)))</f>
        <v>0</v>
      </c>
      <c r="BO1079" s="665">
        <f>INDEX(AX1072:BE1073,MATCH(AW1079,AV1072:AV1073,0),MATCH(BO1076,AX1070:BE1070,0))*(INDEX(AK1078:AT1085,MATCH(BO1076,AI1078:AI1085,0),MATCH(BO1077,AK1077:AT1077,0)))</f>
        <v>0</v>
      </c>
      <c r="BP1079" s="665">
        <f>INDEX(AX1072:BE1073,MATCH(AW1079,AV1072:AV1073,0),MATCH(BP1076,AX1070:BE1070,0))*(INDEX(AK1078:AT1085,MATCH(BP1076,AI1078:AI1085,0),MATCH(BP1077,AK1077:AT1077,0)))</f>
        <v>0</v>
      </c>
      <c r="BQ1079" s="665">
        <f>INDEX(AX1072:BE1073,MATCH(AW1079,AV1072:AV1073,0),MATCH(BQ1076,AX1070:BE1070,0))*(INDEX(AK1078:AT1085,MATCH(BQ1076,AI1078:AI1085,0),MATCH(BQ1077,AK1077:AT1077,0)))</f>
        <v>0</v>
      </c>
      <c r="BR1079" s="665">
        <f>INDEX(AX1072:BE1073,MATCH(AW1079,AV1072:AV1073,0),MATCH(BR1076,AX1070:BE1070,0))*(INDEX(AK1078:AT1085,MATCH(BR1076,AI1078:AI1085,0),MATCH(BR1077,AK1077:AT1077,0)))</f>
        <v>0</v>
      </c>
      <c r="BS1079" s="665">
        <f>INDEX(AX1072:BE1073,MATCH(AW1079,AV1072:AV1073,0),MATCH(BS1076,AX1070:BE1070,0))*(INDEX(AK1078:AT1085,MATCH(BS1076,AI1078:AI1085,0),MATCH(BS1077,AK1077:AT1077,0)))</f>
        <v>0</v>
      </c>
      <c r="BT1079" s="665">
        <f>INDEX(AX1072:BE1073,MATCH(AW1079,AV1072:AV1073,0),MATCH(BT1076,AX1070:BE1070,0))*(INDEX(AK1078:AT1085,MATCH(BT1076,AI1078:AI1085,0),MATCH(BT1077,AK1077:AT1077,0)))</f>
        <v>0</v>
      </c>
      <c r="BU1079" s="665">
        <f>INDEX(AX1072:BE1073,MATCH(AW1079,AV1072:AV1073,0),MATCH(BU1076,AX1070:BE1070,0))*(INDEX(AK1078:AT1085,MATCH(BU1076,AI1078:AI1085,0),MATCH(BU1077,AK1077:AT1077,0)))</f>
        <v>0</v>
      </c>
      <c r="BV1079" s="665">
        <f>INDEX(AX1072:BE1073,MATCH(AW1079,AV1072:AV1073,0),MATCH(BV1076,AX1070:BE1070,0))*(INDEX(AK1078:AT1085,MATCH(BV1076,AI1078:AI1085,0),MATCH(BV1077,AK1077:AT1077,0)))</f>
        <v>0</v>
      </c>
      <c r="BW1079" s="665">
        <f>INDEX(AX1072:BE1073,MATCH(AW1079,AV1072:AV1073,0),MATCH(BW1076,AX1070:BE1070,0))*(INDEX(AK1078:AT1085,MATCH(BW1076,AI1078:AI1085,0),MATCH(BW1077,AK1077:AT1077,0)))</f>
        <v>0</v>
      </c>
      <c r="BX1079" s="665">
        <f>INDEX(AX1072:BE1073,MATCH(AW1079,AV1072:AV1073,0),MATCH(BX1076,AX1070:BE1070,0))*(INDEX(AK1078:AT1085,MATCH(BX1076,AI1078:AI1085,0),MATCH(BX1077,AK1077:AT1077,0)))</f>
        <v>0</v>
      </c>
      <c r="BY1079" s="665">
        <f>INDEX(AX1072:BE1073,MATCH(AW1079,AV1072:AV1073,0),MATCH(BY1076,AX1070:BE1070,0))*(INDEX(AK1078:AT1085,MATCH(BY1076,AI1078:AI1085,0),MATCH(BY1077,AK1077:AT1077,0)))</f>
        <v>0</v>
      </c>
      <c r="BZ1079" s="665">
        <f>INDEX(AX1072:BE1073,MATCH(AW1079,AV1072:AV1073,0),MATCH(BZ1076,AX1070:BE1070,0))*(INDEX(AK1078:AT1085,MATCH(BZ1076,AI1078:AI1085,0),MATCH(BZ1077,AK1077:AT1077,0)))</f>
        <v>0</v>
      </c>
      <c r="CA1079" s="665">
        <f>INDEX(AX1072:BE1073,MATCH(AW1079,AV1072:AV1073,0),MATCH(CA1076,AX1070:BE1070,0))*(INDEX(AK1078:AT1085,MATCH(CA1076,AI1078:AI1085,0),MATCH(CA1077,AK1077:AT1077,0)))</f>
        <v>0</v>
      </c>
      <c r="CB1079" s="665">
        <f>INDEX(AX1072:BE1073,MATCH(AW1079,AV1072:AV1073,0),MATCH(CB1076,AX1070:BE1070,0))*(INDEX(AK1078:AT1085,MATCH(CB1076,AI1078:AI1085,0),MATCH(CB1077,AK1077:AT1077,0)))</f>
        <v>0</v>
      </c>
      <c r="CC1079" s="665">
        <f>INDEX(AX1072:BE1073,MATCH(AW1079,AV1072:AV1073,0),MATCH(CC1076,AX1070:BE1070,0))*(INDEX(AK1078:AT1085,MATCH(CC1076,AI1078:AI1085,0),MATCH(CC1077,AK1077:AT1077,0)))</f>
        <v>0</v>
      </c>
      <c r="CD1079" s="665">
        <f>INDEX(AX1072:BE1073,MATCH(AW1079,AV1072:AV1073,0),MATCH(CD1076,AX1070:BE1070,0))*(INDEX(AK1078:AT1085,MATCH(CD1076,AI1078:AI1085,0),MATCH(CD1077,AK1077:AT1077,0)))</f>
        <v>0</v>
      </c>
      <c r="CE1079" s="665">
        <f>INDEX(AX1072:BE1073,MATCH(AW1079,AV1072:AV1073,0),MATCH(CE1076,AX1070:BE1070,0))*(INDEX(AK1078:AT1085,MATCH(CE1076,AI1078:AI1085,0),MATCH(CE1077,AK1077:AT1077,0)))</f>
        <v>0</v>
      </c>
      <c r="CF1079" s="665">
        <f>INDEX(AX1072:BE1073,MATCH(AW1079,AV1072:AV1073,0),MATCH(CF1076,AX1070:BE1070,0))*(INDEX(AK1078:AT1085,MATCH(CF1076,AI1078:AI1085,0),MATCH(CF1077,AK1077:AT1077,0)))</f>
        <v>0</v>
      </c>
      <c r="CG1079" s="665">
        <f>INDEX(AX1072:BE1073,MATCH(AW1079,AV1072:AV1073,0),MATCH(CG1076,AX1070:BE1070,0))*(INDEX(AK1078:AT1085,MATCH(CG1076,AI1078:AI1085,0),MATCH(CG1077,AK1077:AT1077,0)))</f>
        <v>0</v>
      </c>
      <c r="CH1079" s="665">
        <f>INDEX(AX1072:BE1073,MATCH(AW1079,AV1072:AV1073,0),MATCH(CH1076,AX1070:BE1070,0))*(INDEX(AK1078:AT1085,MATCH(CH1076,AI1078:AI1085,0),MATCH(CH1077,AK1077:AT1077,0)))</f>
        <v>0</v>
      </c>
      <c r="CI1079" s="665">
        <f>INDEX(AX1072:BE1073,MATCH(AW1079,AV1072:AV1073,0),MATCH(CI1076,AX1070:BE1070,0))*(INDEX(AK1078:AT1085,MATCH(CI1076,AI1078:AI1085,0),MATCH(CI1077,AK1077:AT1077,0)))</f>
        <v>0</v>
      </c>
      <c r="CJ1079" s="665">
        <f>INDEX(AX1072:BE1073,MATCH(AW1079,AV1072:AV1073,0),MATCH(CJ1076,AX1070:BE1070,0))*(INDEX(AK1078:AT1085,MATCH(CJ1076,AI1078:AI1085,0),MATCH(CJ1077,AK1077:AT1077,0)))</f>
        <v>0</v>
      </c>
      <c r="CK1079" s="665">
        <f>INDEX(AX1072:BE1073,MATCH(AW1079,AV1072:AV1073,0),MATCH(CK1076,AX1070:BE1070,0))*(INDEX(AK1078:AT1085,MATCH(CK1076,AI1078:AI1085,0),MATCH(CK1077,AK1077:AT1077,0)))</f>
        <v>0</v>
      </c>
      <c r="CL1079" s="665">
        <f>INDEX(AX1072:BE1073,MATCH(AW1079,AV1072:AV1073,0),MATCH(CL1076,AX1070:BE1070,0))*(INDEX(AK1078:AT1085,MATCH(CL1076,AI1078:AI1085,0),MATCH(CL1077,AK1077:AT1077,0)))</f>
        <v>0</v>
      </c>
      <c r="CM1079" s="665">
        <f>INDEX(AX1072:BE1073,MATCH(AW1079,AV1072:AV1073,0),MATCH(CM1076,AX1070:BE1070,0))*(INDEX(AK1078:AT1085,MATCH(CM1076,AI1078:AI1085,0),MATCH(CM1077,AK1077:AT1077,0)))</f>
        <v>0</v>
      </c>
      <c r="CN1079" s="665">
        <f>INDEX(AX1072:BE1073,MATCH(AW1079,AV1072:AV1073,0),MATCH(CN1076,AX1070:BE1070,0))*(INDEX(AK1078:AT1085,MATCH(CN1076,AI1078:AI1085,0),MATCH(CN1077,AK1077:AT1077,0)))</f>
        <v>0</v>
      </c>
      <c r="CO1079" s="665">
        <f>INDEX(AX1072:BE1073,MATCH(AW1079,AV1072:AV1073,0),MATCH(CO1076,AX1070:BE1070,0))*(INDEX(AK1078:AT1085,MATCH(CO1076,AI1078:AI1085,0),MATCH(CO1077,AK1077:AT1077,0)))</f>
        <v>0</v>
      </c>
      <c r="CP1079" s="665">
        <f>INDEX(AX1072:BE1073,MATCH(AW1079,AV1072:AV1073,0),MATCH(CP1076,AX1070:BE1070,0))*(INDEX(AK1078:AT1085,MATCH(CP1076,AI1078:AI1085,0),MATCH(CP1077,AK1077:AT1077,0)))</f>
        <v>0</v>
      </c>
      <c r="CQ1079" s="665">
        <f>INDEX(AX1072:BE1073,MATCH(AW1079,AV1072:AV1073,0),MATCH(CQ1076,AX1070:BE1070,0))*(INDEX(AK1078:AT1085,MATCH(CQ1076,AI1078:AI1085,0),MATCH(CQ1077,AK1077:AT1077,0)))</f>
        <v>0</v>
      </c>
      <c r="CR1079" s="665">
        <f>INDEX(AX1072:BE1073,MATCH(AW1079,AV1072:AV1073,0),MATCH(CR1076,AX1070:BE1070,0))*(INDEX(AK1078:AT1085,MATCH(CR1076,AI1078:AI1085,0),MATCH(CR1077,AK1077:AT1077,0)))</f>
        <v>0</v>
      </c>
      <c r="CS1079" s="665">
        <f>INDEX(AX1072:BE1073,MATCH(AW1079,AV1072:AV1073,0),MATCH(CS1076,AX1070:BE1070,0))*(INDEX(AK1078:AT1085,MATCH(CS1076,AI1078:AI1085,0),MATCH(CS1077,AK1077:AT1077,0)))</f>
        <v>0</v>
      </c>
      <c r="CT1079" s="665">
        <f>INDEX(AX1072:BE1073,MATCH(AW1079,AV1072:AV1073,0),MATCH(CT1076,AX1070:BE1070,0))*(INDEX(AK1078:AT1085,MATCH(CT1076,AI1078:AI1085,0),MATCH(CT1077,AK1077:AT1077,0)))</f>
        <v>0</v>
      </c>
      <c r="CU1079" s="665">
        <f>INDEX(AX1072:BE1073,MATCH(AW1079,AV1072:AV1073,0),MATCH(CU1076,AX1070:BE1070,0))*(INDEX(AK1078:AT1085,MATCH(CU1076,AI1078:AI1085,0),MATCH(CU1077,AK1077:AT1077,0)))</f>
        <v>0</v>
      </c>
      <c r="CV1079" s="665">
        <f>INDEX(AX1072:BE1073,MATCH(AW1079,AV1072:AV1073,0),MATCH(CV1076,AX1070:BE1070,0))*(INDEX(AK1078:AT1085,MATCH(CV1076,AI1078:AI1085,0),MATCH(CV1077,AK1077:AT1077,0)))</f>
        <v>0</v>
      </c>
      <c r="CW1079" s="665">
        <f>INDEX(AX1072:BE1073,MATCH(AW1079,AV1072:AV1073,0),MATCH(CW1076,AX1070:BE1070,0))*(INDEX(AK1078:AT1085,MATCH(CW1076,AI1078:AI1085,0),MATCH(CW1077,AK1077:AT1077,0)))</f>
        <v>0</v>
      </c>
      <c r="CX1079" s="665">
        <f>INDEX(AX1072:BE1073,MATCH(AW1079,AV1072:AV1073,0),MATCH(CX1076,AX1070:BE1070,0))*(INDEX(AK1078:AT1085,MATCH(CX1076,AI1078:AI1085,0),MATCH(CX1077,AK1077:AT1077,0)))</f>
        <v>0</v>
      </c>
      <c r="CY1079" s="665">
        <f>INDEX(AX1072:BE1073,MATCH(AW1079,AV1072:AV1073,0),MATCH(CY1076,AX1070:BE1070,0))*(INDEX(AK1078:AT1085,MATCH(CY1076,AI1078:AI1085,0),MATCH(CY1077,AK1077:AT1077,0)))</f>
        <v>0</v>
      </c>
      <c r="CZ1079" s="665">
        <f>INDEX(AX1072:BE1073,MATCH(AW1079,AV1072:AV1073,0),MATCH(CZ1076,AX1070:BE1070,0))*(INDEX(AK1078:AT1085,MATCH(CZ1076,AI1078:AI1085,0),MATCH(CZ1077,AK1077:AT1077,0)))</f>
        <v>0</v>
      </c>
      <c r="DA1079" s="665">
        <f>INDEX(AX1072:BE1073,MATCH(AW1079,AV1072:AV1073,0),MATCH(DA1076,AX1070:BE1070,0))*(INDEX(AK1078:AT1085,MATCH(DA1076,AI1078:AI1085,0),MATCH(DA1077,AK1077:AT1077,0)))</f>
        <v>0</v>
      </c>
      <c r="DB1079" s="665">
        <f>INDEX(AX1072:BE1073,MATCH(AW1079,AV1072:AV1073,0),MATCH(DB1076,AX1070:BE1070,0))*(INDEX(AK1078:AT1085,MATCH(DB1076,AI1078:AI1085,0),MATCH(DB1077,AK1077:AT1077,0)))</f>
        <v>0</v>
      </c>
      <c r="DC1079" s="665">
        <f>INDEX(AX1072:BE1073,MATCH(AW1079,AV1072:AV1073,0),MATCH(DC1076,AX1070:BE1070,0))*(INDEX(AK1078:AT1085,MATCH(DC1076,AI1078:AI1085,0),MATCH(DC1077,AK1077:AT1077,0)))</f>
        <v>0</v>
      </c>
      <c r="DD1079" s="665">
        <f>INDEX(AX1072:BE1073,MATCH(AW1079,AV1072:AV1073,0),MATCH(DD1076,AX1070:BE1070,0))*(INDEX(AK1078:AT1085,MATCH(DD1076,AI1078:AI1085,0),MATCH(DD1077,AK1077:AT1077,0)))</f>
        <v>0</v>
      </c>
      <c r="DE1079" s="665">
        <f>INDEX(AX1072:BE1073,MATCH(AW1079,AV1072:AV1073,0),MATCH(DE1076,AX1070:BE1070,0))*(INDEX(AK1078:AT1085,MATCH(DE1076,AI1078:AI1085,0),MATCH(DE1077,AK1077:AT1077,0)))</f>
        <v>0</v>
      </c>
      <c r="DF1079" s="665">
        <f>INDEX(AX1072:BE1073,MATCH(AW1079,AV1072:AV1073,0),MATCH(DF1076,AX1070:BE1070,0))*(INDEX(AK1078:AT1085,MATCH(DF1076,AI1078:AI1085,0),MATCH(DF1077,AK1077:AT1077,0)))</f>
        <v>0</v>
      </c>
      <c r="DG1079" s="665">
        <f>INDEX(AX1072:BE1073,MATCH(AW1079,AV1072:AV1073,0),MATCH(DG1076,AX1070:BE1070,0))*(INDEX(AK1078:AT1085,MATCH(DG1076,AI1078:AI1085,0),MATCH(DG1077,AK1077:AT1077,0)))</f>
        <v>0</v>
      </c>
      <c r="DH1079" s="665">
        <f>INDEX(AX1072:BE1073,MATCH(AW1079,AV1072:AV1073,0),MATCH(DH1076,AX1070:BE1070,0))*(INDEX(AK1078:AT1085,MATCH(DH1076,AI1078:AI1085,0),MATCH(DH1077,AK1077:AT1077,0)))</f>
        <v>0</v>
      </c>
      <c r="DI1079" s="665">
        <f>INDEX(AX1072:BE1073,MATCH(AW1079,AV1072:AV1073,0),MATCH(DI1076,AX1070:BE1070,0))*(INDEX(AK1078:AT1085,MATCH(DI1076,AI1078:AI1085,0),MATCH(DI1077,AK1077:AT1077,0)))</f>
        <v>0</v>
      </c>
      <c r="DJ1079" s="665">
        <f>INDEX(AX1072:BE1073,MATCH(AW1079,AV1072:AV1073,0),MATCH(DJ1076,AX1070:BE1070,0))*(INDEX(AK1078:AT1085,MATCH(DJ1076,AI1078:AI1085,0),MATCH(DJ1077,AK1077:AT1077,0)))</f>
        <v>0</v>
      </c>
      <c r="DK1079" s="665">
        <f>INDEX(AX1072:BE1073,MATCH(AW1079,AV1072:AV1073,0),MATCH(DK1076,AX1070:BE1070,0))*(INDEX(AK1078:AT1085,MATCH(DK1076,AI1078:AI1085,0),MATCH(DK1077,AK1077:AT1077,0)))</f>
        <v>0</v>
      </c>
      <c r="DL1079" s="665">
        <f>INDEX(AX1072:BE1073,MATCH(AW1079,AV1072:AV1073,0),MATCH(DL1076,AX1070:BE1070,0))*(INDEX(AK1078:AT1085,MATCH(DL1076,AI1078:AI1085,0),MATCH(DL1077,AK1077:AT1077,0)))</f>
        <v>0</v>
      </c>
      <c r="DM1079" s="665">
        <f>INDEX(AX1072:BE1073,MATCH(AW1079,AV1072:AV1073,0),MATCH(DM1076,AX1070:BE1070,0))*(INDEX(AK1078:AT1085,MATCH(DM1076,AI1078:AI1085,0),MATCH(DM1077,AK1077:AT1077,0)))</f>
        <v>0</v>
      </c>
      <c r="DN1079" s="665">
        <f>INDEX(AX1072:BE1073,MATCH(AW1079,AV1072:AV1073,0),MATCH(DN1076,AX1070:BE1070,0))*(INDEX(AK1078:AT1085,MATCH(DN1076,AI1078:AI1085,0),MATCH(DN1077,AK1077:AT1077,0)))</f>
        <v>0</v>
      </c>
      <c r="DO1079" s="665">
        <f>INDEX(AX1072:BE1073,MATCH(AW1079,AV1072:AV1073,0),MATCH(DO1076,AX1070:BE1070,0))*(INDEX(AK1078:AT1085,MATCH(DO1076,AI1078:AI1085,0),MATCH(DO1077,AK1077:AT1077,0)))</f>
        <v>0</v>
      </c>
      <c r="DP1079" s="665">
        <f>INDEX(AX1072:BE1073,MATCH(AW1079,AV1072:AV1073,0),MATCH(DP1076,AX1070:BE1070,0))*(INDEX(AK1078:AT1085,MATCH(DP1076,AI1078:AI1085,0),MATCH(DP1077,AK1077:AT1077,0)))</f>
        <v>0</v>
      </c>
      <c r="DQ1079" s="643" t="b">
        <f>SUM(AX1079:DP1079)=P1073</f>
        <v>1</v>
      </c>
      <c r="DR1079" s="749">
        <v>2024</v>
      </c>
      <c r="DS1079" s="665">
        <f>IF(DR1079&gt;DS1076,AX1078-AX1079,0)</f>
        <v>0</v>
      </c>
      <c r="DT1079" s="665">
        <f>IF(DR1079&gt;DT1076,AY1078-AY1079,0)</f>
        <v>0</v>
      </c>
      <c r="DU1079" s="665">
        <f>IF(DR1079&gt;DU1076,AZ1078-AZ1079,0)</f>
        <v>0</v>
      </c>
      <c r="DV1079" s="665">
        <f>IF(DR1079&gt;DV1076,BA1078-BA1079,0)</f>
        <v>0</v>
      </c>
      <c r="DW1079" s="665">
        <f>IF(DR1079&gt;DW1076,BB1078-BB1079,0)</f>
        <v>0</v>
      </c>
      <c r="DX1079" s="665">
        <f>IF(DR1079&gt;DX1076,BC1078-BC1079,0)</f>
        <v>0</v>
      </c>
      <c r="DY1079" s="665">
        <f>IF(DR1079&gt;DY1076,BD1078-BD1079,0)</f>
        <v>0</v>
      </c>
      <c r="DZ1079" s="665">
        <f>IF(DR1079&gt;DZ1076,BE1078-BE1079,0)</f>
        <v>0</v>
      </c>
      <c r="EA1079" s="665">
        <f>IF(DR1079&gt;EA1076,BF1078-BF1079,0)</f>
        <v>0</v>
      </c>
      <c r="EB1079" s="665">
        <f>IF(DR1079&gt;EB1076,BG1078-BG1079,0)</f>
        <v>0</v>
      </c>
      <c r="EC1079" s="665">
        <f>IF(DR1079&gt;EC1076,BH1078-BH1079,0)</f>
        <v>0</v>
      </c>
      <c r="ED1079" s="665">
        <f>IF(DR1079&gt;ED1076,BI1078-BI1079,0)</f>
        <v>0</v>
      </c>
      <c r="EE1079" s="665">
        <f>IF(DR1079&gt;EE1076,BJ1078-BJ1079,0)</f>
        <v>0</v>
      </c>
      <c r="EF1079" s="665">
        <f>IF(DR1079&gt;EF1076,BK1078-BK1079,0)</f>
        <v>0</v>
      </c>
      <c r="EG1079" s="665">
        <f>IF(DR1079&gt;EG1076,BL1078-BL1079,0)</f>
        <v>0</v>
      </c>
      <c r="EH1079" s="665">
        <f>IF(DR1079&gt;EH1076,BM1078-BM1079,0)</f>
        <v>0</v>
      </c>
      <c r="EI1079" s="665">
        <f>IF(DR1079&gt;EI1076,BN1078-BN1079,0)</f>
        <v>0</v>
      </c>
      <c r="EJ1079" s="665">
        <f>IF(DR1079&gt;EJ1076,BO1078-BO1079,0)</f>
        <v>0</v>
      </c>
      <c r="EK1079" s="665">
        <f>IF(DR1079&gt;EK1076,BP1078-BP1079,0)</f>
        <v>0</v>
      </c>
      <c r="EL1079" s="665">
        <f>IF(DR1079&gt;EL1076,BQ1078-BQ1079,0)</f>
        <v>0</v>
      </c>
      <c r="EM1079" s="665">
        <f>IF(DR1079&gt;EM1076,BR1078-BR1079,0)</f>
        <v>0</v>
      </c>
      <c r="EN1079" s="665">
        <f>IF(DR1079&gt;EN1076,BS1078-BS1079,0)</f>
        <v>0</v>
      </c>
      <c r="EO1079" s="665">
        <f>IF(DR1079&gt;EO1076,BT1078-BT1079,0)</f>
        <v>0</v>
      </c>
      <c r="EP1079" s="665">
        <f>IF(DR1079&gt;EP1076,BU1078-BU1079,0)</f>
        <v>0</v>
      </c>
      <c r="EQ1079" s="665">
        <f>IF(DR1079&gt;EQ1076,BV1078-BV1079,0)</f>
        <v>0</v>
      </c>
      <c r="ER1079" s="665">
        <f>IF(DR1079&gt;ER1076,BW1078-BW1079,0)</f>
        <v>0</v>
      </c>
      <c r="ES1079" s="665">
        <f>IF(DR1079&gt;ES1076,BX1078-BX1079,0)</f>
        <v>0</v>
      </c>
      <c r="ET1079" s="665">
        <f>IF(DR1079&gt;ET1076,BY1078-BY1079,0)</f>
        <v>0</v>
      </c>
      <c r="EU1079" s="665">
        <f>IF(DR1079&gt;EU1076,BZ1078-BZ1079,0)</f>
        <v>0</v>
      </c>
      <c r="EV1079" s="665">
        <f>IF(DR1079&gt;EV1076,CA1078-CA1079,0)</f>
        <v>0</v>
      </c>
      <c r="EW1079" s="665">
        <f>IF(DR1079&gt;EW1076,CB1078-CB1079,0)</f>
        <v>0</v>
      </c>
      <c r="EX1079" s="665">
        <f>IF(DR1079&gt;EX1076,CC1078-CC1079,0)</f>
        <v>0</v>
      </c>
      <c r="EY1079" s="665">
        <f>IF(DR1079&gt;EY1076,CD1078-CD1079,0)</f>
        <v>0</v>
      </c>
      <c r="EZ1079" s="665">
        <f>IF(DR1079&gt;EZ1076,CE1078-CE1079,0)</f>
        <v>0</v>
      </c>
      <c r="FA1079" s="665">
        <f>IF(DR1079&gt;FA1076,CF1078-CF1079,0)</f>
        <v>0</v>
      </c>
      <c r="FB1079" s="665">
        <f>IF(DR1079&gt;FB1076,CG1078-CG1079,0)</f>
        <v>0</v>
      </c>
      <c r="FC1079" s="665">
        <f>IF(DR1079&gt;FC1076,CH1078-CH1079,0)</f>
        <v>0</v>
      </c>
      <c r="FD1079" s="665">
        <f>IF(DR1079&gt;FD1076,CI1078-CI1079,0)</f>
        <v>0</v>
      </c>
      <c r="FE1079" s="665">
        <f>IF(DR1079&gt;FE1076,CJ1078-CJ1079,0)</f>
        <v>0</v>
      </c>
      <c r="FF1079" s="665">
        <f>IF(DR1079&gt;FF1076,CK1078-CK1079,0)</f>
        <v>0</v>
      </c>
      <c r="FG1079" s="665">
        <f>IF(DR1079&gt;FG1076,CL1078-CL1079,0)</f>
        <v>0</v>
      </c>
      <c r="FH1079" s="665">
        <f>IF(DR1079&gt;FH1076,CM1078-CM1079,0)</f>
        <v>0</v>
      </c>
      <c r="FI1079" s="665">
        <f>IF(DR1079&gt;FI1076,CN1078-CN1079,0)</f>
        <v>0</v>
      </c>
      <c r="FJ1079" s="665">
        <f>IF(DR1079&gt;FJ1076,CO1078-CO1079,0)</f>
        <v>0</v>
      </c>
      <c r="FK1079" s="665">
        <f>IF(DR1079&gt;FK1076,CP1078-CP1079,0)</f>
        <v>0</v>
      </c>
      <c r="FL1079" s="665">
        <f>IF(DR1079&gt;FL1076,CQ1078-CQ1079,0)</f>
        <v>0</v>
      </c>
      <c r="FM1079" s="665">
        <f>IF(DR1079&gt;FM1076,CR1078-CR1079,0)</f>
        <v>0</v>
      </c>
      <c r="FN1079" s="665">
        <f>IF(DR1079&gt;FN1076,CS1078-CS1079,0)</f>
        <v>0</v>
      </c>
      <c r="FO1079" s="665">
        <f>IF(DR1079&gt;FO1076,CT1078-CT1079,0)</f>
        <v>0</v>
      </c>
      <c r="FP1079" s="665">
        <f>IF(DR1079&gt;FP1076,CU1078-CU1079,0)</f>
        <v>0</v>
      </c>
      <c r="FQ1079" s="665">
        <f>IF(DR1079&gt;FQ1076,CV1078-CV1079,0)</f>
        <v>0</v>
      </c>
      <c r="FR1079" s="665">
        <f>IF(DR1079&gt;FR1076,CW1078-CW1079,0)</f>
        <v>0</v>
      </c>
      <c r="FS1079" s="665">
        <f>IF(DR1079&gt;FS1076,CX1078-CX1079,0)</f>
        <v>0</v>
      </c>
      <c r="FT1079" s="665">
        <f>IF(DR1079&gt;FT1076,CY1078-CY1079,0)</f>
        <v>0</v>
      </c>
      <c r="FU1079" s="665">
        <f>IF(DR1079&gt;FU1076,CZ1078-CZ1079,0)</f>
        <v>0</v>
      </c>
      <c r="FV1079" s="665">
        <f>IF(DR1079&gt;FV1076,DA1078-DA1079,0)</f>
        <v>0</v>
      </c>
      <c r="FW1079" s="665">
        <f>IF(DR1079&gt;FW1076,DB1078-DB1079,0)</f>
        <v>0</v>
      </c>
      <c r="FX1079" s="665">
        <f>IF(DR1079&gt;FX1076,DC1078-DC1079,0)</f>
        <v>0</v>
      </c>
      <c r="FY1079" s="665">
        <f>IF(DR1079&gt;FY1076,DD1078-DD1079,0)</f>
        <v>0</v>
      </c>
      <c r="FZ1079" s="665">
        <f>IF(DR1079&gt;FZ1076,DE1078-DE1079,0)</f>
        <v>0</v>
      </c>
      <c r="GA1079" s="665">
        <f>IF(DR1079&gt;GA1076,DF1078-DF1079,0)</f>
        <v>0</v>
      </c>
      <c r="GB1079" s="665">
        <f>IF(DR1079&gt;GB1076,DG1078-DG1079,0)</f>
        <v>0</v>
      </c>
      <c r="GC1079" s="665">
        <f>IF(DR1079&gt;GC1076,DH1078-DH1079,0)</f>
        <v>0</v>
      </c>
      <c r="GD1079" s="665">
        <f>IF(DR1079&gt;GD1076,DI1078-DI1079,0)</f>
        <v>0</v>
      </c>
      <c r="GE1079" s="665">
        <f>IF(DR1079&gt;GE1076,DJ1078-DJ1079,0)</f>
        <v>0</v>
      </c>
      <c r="GF1079" s="665">
        <f>IF(DR1079&gt;GF1076,DK1078-DK1079,0)</f>
        <v>0</v>
      </c>
      <c r="GG1079" s="665">
        <f>IF(DR1079&gt;GG1076,DL1078-DL1079,0)</f>
        <v>0</v>
      </c>
      <c r="GH1079" s="665">
        <f>IF(DR1079&gt;GH1076,DM1078-DM1079,0)</f>
        <v>0</v>
      </c>
      <c r="GI1079" s="665">
        <f>IF(DR1079&gt;GI1076,DN1078-DN1079,0)</f>
        <v>0</v>
      </c>
      <c r="GJ1079" s="665">
        <f>IF(DR1079&gt;GJ1076,DO1078-DO1079,0)</f>
        <v>0</v>
      </c>
      <c r="GK1079" s="665">
        <f>IF(DR1079&gt;GK1076,DP1078-DP1079,0)</f>
        <v>0</v>
      </c>
      <c r="GL1079" s="665" t="b">
        <f>SUM(DS1079:GK1079)+SUM(Y1073:AH1073)=U1073</f>
        <v>1</v>
      </c>
      <c r="GM1079" s="667"/>
      <c r="GN1079" s="749">
        <v>2024</v>
      </c>
      <c r="GO1079" s="664">
        <f>SUMIF(DS1077:GK1077,GO1077,DS1079:GK1079)</f>
        <v>0</v>
      </c>
      <c r="GP1079" s="668">
        <f>SUMIF(DS1077:GK1077,GP1077,DS1079:GK1079)</f>
        <v>0</v>
      </c>
      <c r="GQ1079" s="668">
        <f>SUMIF(DS1077:GK1077,GQ1077,DS1079:GK1079)</f>
        <v>0</v>
      </c>
      <c r="GR1079" s="668">
        <f>SUMIF(DS1077:GK1077,GR1077,DS1079:GK1079)</f>
        <v>0</v>
      </c>
      <c r="GS1079" s="668">
        <f>SUMIF(DS1077:GK1077,GS1077,DS1079:GK1079)</f>
        <v>0</v>
      </c>
      <c r="GT1079" s="668">
        <f>SUMIF(DS1077:GK1077,GT1077,DS1079:GK1079)</f>
        <v>0</v>
      </c>
      <c r="GU1079" s="668">
        <f>SUMIF(DS1077:GK1077,GU1077,DS1079:GK1079)</f>
        <v>0</v>
      </c>
      <c r="GV1079" s="668">
        <f>SUMIF(DS1077:GK1077,GV1077,DS1079:GK1079)</f>
        <v>0</v>
      </c>
      <c r="GW1079" s="668">
        <f>SUMIF(DS1077:GK1077,GW1077,DS1079:GK1079)</f>
        <v>0</v>
      </c>
      <c r="GX1079" s="668">
        <f>SUMIF(DS1077:GK1077,GX1077,DS1079:GK1079)</f>
        <v>0</v>
      </c>
      <c r="GY1079" s="668">
        <f>SUMIF(DS1077:GK1077,GY1077,DS1079:GK1079)</f>
        <v>0</v>
      </c>
      <c r="GZ1079" s="646" t="b">
        <f>SUM(GO1079:GY1079)=(U1073-SUM(Y1073:AH1073))</f>
        <v>1</v>
      </c>
    </row>
    <row r="1080" spans="1:234" hidden="1" x14ac:dyDescent="0.25">
      <c r="A1080" s="643" t="s">
        <v>208</v>
      </c>
      <c r="AI1080" s="664">
        <v>2025</v>
      </c>
      <c r="AJ1080" s="664">
        <v>0</v>
      </c>
      <c r="AK1080" s="665">
        <f>IFERROR(#REF!/#REF!,0)</f>
        <v>0</v>
      </c>
      <c r="AL1080" s="665">
        <f>IFERROR(#REF!/#REF!,0)</f>
        <v>0</v>
      </c>
      <c r="AM1080" s="665">
        <f>IFERROR(#REF!/#REF!,0)</f>
        <v>0</v>
      </c>
      <c r="AN1080" s="669">
        <f>IFERROR(#REF!/#REF!,0)</f>
        <v>0</v>
      </c>
      <c r="AO1080" s="669">
        <f>IFERROR(#REF!/#REF!,0)</f>
        <v>0</v>
      </c>
      <c r="AP1080" s="669">
        <f>IFERROR(#REF!/#REF!,0)</f>
        <v>0</v>
      </c>
      <c r="AQ1080" s="669">
        <f>IFERROR(#REF!/#REF!,0)</f>
        <v>0</v>
      </c>
      <c r="AR1080" s="669">
        <f>IFERROR(#REF!/#REF!,0)</f>
        <v>0</v>
      </c>
      <c r="AS1080" s="669">
        <f>IFERROR(#REF!/#REF!,0)</f>
        <v>0</v>
      </c>
      <c r="AT1080" s="669">
        <f>IFERROR(#REF!/#REF!,0)</f>
        <v>0</v>
      </c>
      <c r="AU1080" s="666"/>
      <c r="AW1080" s="749">
        <v>2025</v>
      </c>
      <c r="AX1080" s="665" t="e">
        <f>#REF!</f>
        <v>#REF!</v>
      </c>
      <c r="AY1080" s="665" t="e">
        <f>INDEX(AX1072:BE1073,MATCH(AW1080,AV1072:AV1073,0),MATCH(AY1076,AX1070:BE1070,0))*(INDEX(AK1078:AT1085,MATCH(AY1076,AI1078:AI1085,0),MATCH(AY1077,AK1077:AT1077,0)))</f>
        <v>#N/A</v>
      </c>
      <c r="AZ1080" s="665" t="e">
        <f>INDEX(AX1072:BE1073,MATCH(AW1080,AV1072:AV1073,0),MATCH(AZ1076,AX1070:BE1070,0))*(INDEX(AK1078:AT1085,MATCH(AZ1076,AI1078:AI1085,0),MATCH(AZ1077,AK1077:AT1077,0)))</f>
        <v>#N/A</v>
      </c>
      <c r="BA1080" s="665" t="e">
        <f>INDEX(AX1072:BE1073,MATCH(AW1080,AV1072:AV1073,0),MATCH(BA1076,AX1070:BE1070,0))*(INDEX(AK1078:AT1085,MATCH(BA1076,AI1078:AI1085,0),MATCH(BA1077,AK1077:AT1077,0)))</f>
        <v>#N/A</v>
      </c>
      <c r="BB1080" s="665" t="e">
        <f>INDEX(AX1072:BE1073,MATCH(AW1080,AV1072:AV1073,0),MATCH(BB1076,AX1070:BE1070,0))*(INDEX(AK1078:AT1085,MATCH(BB1076,AI1078:AI1085,0),MATCH(BB1077,AK1077:AT1077,0)))</f>
        <v>#N/A</v>
      </c>
      <c r="BC1080" s="665" t="e">
        <f>INDEX(AX1072:BE1073,MATCH(AW1080,AV1072:AV1073,0),MATCH(BC1076,AX1070:BE1070,0))*(INDEX(AK1078:AT1085,MATCH(BC1076,AI1078:AI1085,0),MATCH(BC1077,AK1077:AT1077,0)))</f>
        <v>#N/A</v>
      </c>
      <c r="BD1080" s="665" t="e">
        <f>INDEX(AX1072:BE1073,MATCH(AW1080,AV1072:AV1073,0),MATCH(BD1076,AX1070:BE1070,0))*(INDEX(AK1078:AT1085,MATCH(BD1076,AI1078:AI1085,0),MATCH(BD1077,AK1077:AT1077,0)))</f>
        <v>#N/A</v>
      </c>
      <c r="BE1080" s="665" t="e">
        <f>INDEX(AX1072:BE1073,MATCH(AW1080,AV1072:AV1073,0),MATCH(BE1076,AX1070:BE1070,0))*(INDEX(AK1078:AT1085,MATCH(BE1076,AI1078:AI1085,0),MATCH(BE1077,AK1077:AT1077,0)))</f>
        <v>#N/A</v>
      </c>
      <c r="BF1080" s="665" t="e">
        <f>INDEX(AX1072:BE1073,MATCH(AW1080,AV1072:AV1073,0),MATCH(BF1076,AX1070:BE1070,0))*(INDEX(AK1078:AT1085,MATCH(BF1076,AI1078:AI1085,0),MATCH(BF1077,AK1077:AT1077,0)))</f>
        <v>#N/A</v>
      </c>
      <c r="BG1080" s="665" t="e">
        <f>INDEX(AX1072:BE1073,MATCH(AW1080,AV1072:AV1073,0),MATCH(BG1076,AX1070:BE1070,0))*(INDEX(AK1078:AT1085,MATCH(BG1076,AI1078:AI1085,0),MATCH(BG1077,AK1077:AT1077,0)))</f>
        <v>#N/A</v>
      </c>
      <c r="BH1080" s="665" t="e">
        <f>INDEX(AX1072:BE1073,MATCH(AW1080,AV1072:AV1073,0),MATCH(BH1076,AX1070:BE1070,0))*(INDEX(AK1078:AT1085,MATCH(BH1076,AI1078:AI1085,0),MATCH(BH1077,AK1077:AT1077,0)))</f>
        <v>#N/A</v>
      </c>
      <c r="BI1080" s="665" t="e">
        <f>INDEX(AX1072:BE1073,MATCH(AW1080,AV1072:AV1073,0),MATCH(BI1076,AX1070:BE1070,0))*(INDEX(AK1078:AT1085,MATCH(BI1076,AI1078:AI1085,0),MATCH(BI1077,AK1077:AT1077,0)))</f>
        <v>#N/A</v>
      </c>
      <c r="BJ1080" s="665" t="e">
        <f>INDEX(AX1072:BE1073,MATCH(AW1080,AV1072:AV1073,0),MATCH(BJ1076,AX1070:BE1070,0))*(INDEX(AK1078:AT1085,MATCH(BJ1076,AI1078:AI1085,0),MATCH(BJ1077,AK1077:AT1077,0)))</f>
        <v>#N/A</v>
      </c>
      <c r="BK1080" s="665" t="e">
        <f>INDEX(AX1072:BE1073,MATCH(AW1080,AV1072:AV1073,0),MATCH(BK1076,AX1070:BE1070,0))*(INDEX(AK1078:AT1085,MATCH(BK1076,AI1078:AI1085,0),MATCH(BK1077,AK1077:AT1077,0)))</f>
        <v>#N/A</v>
      </c>
      <c r="BL1080" s="665" t="e">
        <f>INDEX(AX1072:BE1073,MATCH(AW1080,AV1072:AV1073,0),MATCH(BL1076,AX1070:BE1070,0))*(INDEX(AK1078:AT1085,MATCH(BL1076,AI1078:AI1085,0),MATCH(BL1077,AK1077:AT1077,0)))</f>
        <v>#N/A</v>
      </c>
      <c r="BM1080" s="665" t="e">
        <f>INDEX(AX1072:BE1073,MATCH(AW1080,AV1072:AV1073,0),MATCH(BM1076,AX1070:BE1070,0))*(INDEX(AK1078:AT1085,MATCH(BM1076,AI1078:AI1085,0),MATCH(BM1077,AK1077:AT1077,0)))</f>
        <v>#N/A</v>
      </c>
      <c r="BN1080" s="665" t="e">
        <f>INDEX(AX1072:BE1073,MATCH(AW1080,AV1072:AV1073,0),MATCH(BN1076,AX1070:BE1070,0))*(INDEX(AK1078:AT1085,MATCH(BN1076,AI1078:AI1085,0),MATCH(BN1077,AK1077:AT1077,0)))</f>
        <v>#N/A</v>
      </c>
      <c r="BO1080" s="665" t="e">
        <f>INDEX(AX1072:BE1073,MATCH(AW1080,AV1072:AV1073,0),MATCH(BO1076,AX1070:BE1070,0))*(INDEX(AK1078:AT1085,MATCH(BO1076,AI1078:AI1085,0),MATCH(BO1077,AK1077:AT1077,0)))</f>
        <v>#N/A</v>
      </c>
      <c r="BP1080" s="665" t="e">
        <f>INDEX(AX1072:BE1073,MATCH(AW1080,AV1072:AV1073,0),MATCH(BP1076,AX1070:BE1070,0))*(INDEX(AK1078:AT1085,MATCH(BP1076,AI1078:AI1085,0),MATCH(BP1077,AK1077:AT1077,0)))</f>
        <v>#N/A</v>
      </c>
      <c r="BQ1080" s="665" t="e">
        <f>INDEX(AX1072:BE1073,MATCH(AW1080,AV1072:AV1073,0),MATCH(BQ1076,AX1070:BE1070,0))*(INDEX(AK1078:AT1085,MATCH(BQ1076,AI1078:AI1085,0),MATCH(BQ1077,AK1077:AT1077,0)))</f>
        <v>#N/A</v>
      </c>
      <c r="BR1080" s="665" t="e">
        <f>INDEX(AX1072:BE1073,MATCH(AW1080,AV1072:AV1073,0),MATCH(BR1076,AX1070:BE1070,0))*(INDEX(AK1078:AT1085,MATCH(BR1076,AI1078:AI1085,0),MATCH(BR1077,AK1077:AT1077,0)))</f>
        <v>#N/A</v>
      </c>
      <c r="BS1080" s="665" t="e">
        <f>INDEX(AX1072:BE1073,MATCH(AW1080,AV1072:AV1073,0),MATCH(BS1076,AX1070:BE1070,0))*(INDEX(AK1078:AT1085,MATCH(BS1076,AI1078:AI1085,0),MATCH(BS1077,AK1077:AT1077,0)))</f>
        <v>#N/A</v>
      </c>
      <c r="BT1080" s="665" t="e">
        <f>INDEX(AX1072:BE1073,MATCH(AW1080,AV1072:AV1073,0),MATCH(BT1076,AX1070:BE1070,0))*(INDEX(AK1078:AT1085,MATCH(BT1076,AI1078:AI1085,0),MATCH(BT1077,AK1077:AT1077,0)))</f>
        <v>#N/A</v>
      </c>
      <c r="BU1080" s="665" t="e">
        <f>INDEX(AX1072:BE1073,MATCH(AW1080,AV1072:AV1073,0),MATCH(BU1076,AX1070:BE1070,0))*(INDEX(AK1078:AT1085,MATCH(BU1076,AI1078:AI1085,0),MATCH(BU1077,AK1077:AT1077,0)))</f>
        <v>#N/A</v>
      </c>
      <c r="BV1080" s="665" t="e">
        <f>INDEX(AX1072:BE1073,MATCH(AW1080,AV1072:AV1073,0),MATCH(BV1076,AX1070:BE1070,0))*(INDEX(AK1078:AT1085,MATCH(BV1076,AI1078:AI1085,0),MATCH(BV1077,AK1077:AT1077,0)))</f>
        <v>#N/A</v>
      </c>
      <c r="BW1080" s="665" t="e">
        <f>INDEX(AX1072:BE1073,MATCH(AW1080,AV1072:AV1073,0),MATCH(BW1076,AX1070:BE1070,0))*(INDEX(AK1078:AT1085,MATCH(BW1076,AI1078:AI1085,0),MATCH(BW1077,AK1077:AT1077,0)))</f>
        <v>#N/A</v>
      </c>
      <c r="BX1080" s="665" t="e">
        <f>INDEX(AX1072:BE1073,MATCH(AW1080,AV1072:AV1073,0),MATCH(BX1076,AX1070:BE1070,0))*(INDEX(AK1078:AT1085,MATCH(BX1076,AI1078:AI1085,0),MATCH(BX1077,AK1077:AT1077,0)))</f>
        <v>#N/A</v>
      </c>
      <c r="BY1080" s="665" t="e">
        <f>INDEX(AX1072:BE1073,MATCH(AW1080,AV1072:AV1073,0),MATCH(BY1076,AX1070:BE1070,0))*(INDEX(AK1078:AT1085,MATCH(BY1076,AI1078:AI1085,0),MATCH(BY1077,AK1077:AT1077,0)))</f>
        <v>#N/A</v>
      </c>
      <c r="BZ1080" s="665" t="e">
        <f>INDEX(AX1072:BE1073,MATCH(AW1080,AV1072:AV1073,0),MATCH(BZ1076,AX1070:BE1070,0))*(INDEX(AK1078:AT1085,MATCH(BZ1076,AI1078:AI1085,0),MATCH(BZ1077,AK1077:AT1077,0)))</f>
        <v>#N/A</v>
      </c>
      <c r="CA1080" s="665" t="e">
        <f>INDEX(AX1072:BE1073,MATCH(AW1080,AV1072:AV1073,0),MATCH(CA1076,AX1070:BE1070,0))*(INDEX(AK1078:AT1085,MATCH(CA1076,AI1078:AI1085,0),MATCH(CA1077,AK1077:AT1077,0)))</f>
        <v>#N/A</v>
      </c>
      <c r="CB1080" s="665" t="e">
        <f>INDEX(AX1072:BE1073,MATCH(AW1080,AV1072:AV1073,0),MATCH(CB1076,AX1070:BE1070,0))*(INDEX(AK1078:AT1085,MATCH(CB1076,AI1078:AI1085,0),MATCH(CB1077,AK1077:AT1077,0)))</f>
        <v>#N/A</v>
      </c>
      <c r="CC1080" s="665" t="e">
        <f>INDEX(AX1072:BE1073,MATCH(AW1080,AV1072:AV1073,0),MATCH(CC1076,AX1070:BE1070,0))*(INDEX(AK1078:AT1085,MATCH(CC1076,AI1078:AI1085,0),MATCH(CC1077,AK1077:AT1077,0)))</f>
        <v>#N/A</v>
      </c>
      <c r="CD1080" s="665" t="e">
        <f>INDEX(AX1072:BE1073,MATCH(AW1080,AV1072:AV1073,0),MATCH(CD1076,AX1070:BE1070,0))*(INDEX(AK1078:AT1085,MATCH(CD1076,AI1078:AI1085,0),MATCH(CD1077,AK1077:AT1077,0)))</f>
        <v>#N/A</v>
      </c>
      <c r="CE1080" s="665" t="e">
        <f>INDEX(AX1072:BE1073,MATCH(AW1080,AV1072:AV1073,0),MATCH(CE1076,AX1070:BE1070,0))*(INDEX(AK1078:AT1085,MATCH(CE1076,AI1078:AI1085,0),MATCH(CE1077,AK1077:AT1077,0)))</f>
        <v>#N/A</v>
      </c>
      <c r="CF1080" s="665" t="e">
        <f>INDEX(AX1072:BE1073,MATCH(AW1080,AV1072:AV1073,0),MATCH(CF1076,AX1070:BE1070,0))*(INDEX(AK1078:AT1085,MATCH(CF1076,AI1078:AI1085,0),MATCH(CF1077,AK1077:AT1077,0)))</f>
        <v>#N/A</v>
      </c>
      <c r="CG1080" s="665" t="e">
        <f>INDEX(AX1072:BE1073,MATCH(AW1080,AV1072:AV1073,0),MATCH(CG1076,AX1070:BE1070,0))*(INDEX(AK1078:AT1085,MATCH(CG1076,AI1078:AI1085,0),MATCH(CG1077,AK1077:AT1077,0)))</f>
        <v>#N/A</v>
      </c>
      <c r="CH1080" s="665" t="e">
        <f>INDEX(AX1072:BE1073,MATCH(AW1080,AV1072:AV1073,0),MATCH(CH1076,AX1070:BE1070,0))*(INDEX(AK1078:AT1085,MATCH(CH1076,AI1078:AI1085,0),MATCH(CH1077,AK1077:AT1077,0)))</f>
        <v>#N/A</v>
      </c>
      <c r="CI1080" s="665" t="e">
        <f>INDEX(AX1072:BE1073,MATCH(AW1080,AV1072:AV1073,0),MATCH(CI1076,AX1070:BE1070,0))*(INDEX(AK1078:AT1085,MATCH(CI1076,AI1078:AI1085,0),MATCH(CI1077,AK1077:AT1077,0)))</f>
        <v>#N/A</v>
      </c>
      <c r="CJ1080" s="665" t="e">
        <f>INDEX(AX1072:BE1073,MATCH(AW1080,AV1072:AV1073,0),MATCH(CJ1076,AX1070:BE1070,0))*(INDEX(AK1078:AT1085,MATCH(CJ1076,AI1078:AI1085,0),MATCH(CJ1077,AK1077:AT1077,0)))</f>
        <v>#N/A</v>
      </c>
      <c r="CK1080" s="665" t="e">
        <f>INDEX(AX1072:BE1073,MATCH(AW1080,AV1072:AV1073,0),MATCH(CK1076,AX1070:BE1070,0))*(INDEX(AK1078:AT1085,MATCH(CK1076,AI1078:AI1085,0),MATCH(CK1077,AK1077:AT1077,0)))</f>
        <v>#N/A</v>
      </c>
      <c r="CL1080" s="665" t="e">
        <f>INDEX(AX1072:BE1073,MATCH(AW1080,AV1072:AV1073,0),MATCH(CL1076,AX1070:BE1070,0))*(INDEX(AK1078:AT1085,MATCH(CL1076,AI1078:AI1085,0),MATCH(CL1077,AK1077:AT1077,0)))</f>
        <v>#N/A</v>
      </c>
      <c r="CM1080" s="665" t="e">
        <f>INDEX(AX1072:BE1073,MATCH(AW1080,AV1072:AV1073,0),MATCH(CM1076,AX1070:BE1070,0))*(INDEX(AK1078:AT1085,MATCH(CM1076,AI1078:AI1085,0),MATCH(CM1077,AK1077:AT1077,0)))</f>
        <v>#N/A</v>
      </c>
      <c r="CN1080" s="665" t="e">
        <f>INDEX(AX1072:BE1073,MATCH(AW1080,AV1072:AV1073,0),MATCH(CN1076,AX1070:BE1070,0))*(INDEX(AK1078:AT1085,MATCH(CN1076,AI1078:AI1085,0),MATCH(CN1077,AK1077:AT1077,0)))</f>
        <v>#N/A</v>
      </c>
      <c r="CO1080" s="665" t="e">
        <f>INDEX(AX1072:BE1073,MATCH(AW1080,AV1072:AV1073,0),MATCH(CO1076,AX1070:BE1070,0))*(INDEX(AK1078:AT1085,MATCH(CO1076,AI1078:AI1085,0),MATCH(CO1077,AK1077:AT1077,0)))</f>
        <v>#N/A</v>
      </c>
      <c r="CP1080" s="665" t="e">
        <f>INDEX(AX1072:BE1073,MATCH(AW1080,AV1072:AV1073,0),MATCH(CP1076,AX1070:BE1070,0))*(INDEX(AK1078:AT1085,MATCH(CP1076,AI1078:AI1085,0),MATCH(CP1077,AK1077:AT1077,0)))</f>
        <v>#N/A</v>
      </c>
      <c r="CQ1080" s="665" t="e">
        <f>INDEX(AX1072:BE1073,MATCH(AW1080,AV1072:AV1073,0),MATCH(CQ1076,AX1070:BE1070,0))*(INDEX(AK1078:AT1085,MATCH(CQ1076,AI1078:AI1085,0),MATCH(CQ1077,AK1077:AT1077,0)))</f>
        <v>#N/A</v>
      </c>
      <c r="CR1080" s="665" t="e">
        <f>INDEX(AX1072:BE1073,MATCH(AW1080,AV1072:AV1073,0),MATCH(CR1076,AX1070:BE1070,0))*(INDEX(AK1078:AT1085,MATCH(CR1076,AI1078:AI1085,0),MATCH(CR1077,AK1077:AT1077,0)))</f>
        <v>#N/A</v>
      </c>
      <c r="CS1080" s="665" t="e">
        <f>INDEX(AX1072:BE1073,MATCH(AW1080,AV1072:AV1073,0),MATCH(CS1076,AX1070:BE1070,0))*(INDEX(AK1078:AT1085,MATCH(CS1076,AI1078:AI1085,0),MATCH(CS1077,AK1077:AT1077,0)))</f>
        <v>#N/A</v>
      </c>
      <c r="CT1080" s="665" t="e">
        <f>INDEX(AX1072:BE1073,MATCH(AW1080,AV1072:AV1073,0),MATCH(CT1076,AX1070:BE1070,0))*(INDEX(AK1078:AT1085,MATCH(CT1076,AI1078:AI1085,0),MATCH(CT1077,AK1077:AT1077,0)))</f>
        <v>#N/A</v>
      </c>
      <c r="CU1080" s="665" t="e">
        <f>INDEX(AX1072:BE1073,MATCH(AW1080,AV1072:AV1073,0),MATCH(CU1076,AX1070:BE1070,0))*(INDEX(AK1078:AT1085,MATCH(CU1076,AI1078:AI1085,0),MATCH(CU1077,AK1077:AT1077,0)))</f>
        <v>#N/A</v>
      </c>
      <c r="CV1080" s="665" t="e">
        <f>INDEX(AX1072:BE1073,MATCH(AW1080,AV1072:AV1073,0),MATCH(CV1076,AX1070:BE1070,0))*(INDEX(AK1078:AT1085,MATCH(CV1076,AI1078:AI1085,0),MATCH(CV1077,AK1077:AT1077,0)))</f>
        <v>#N/A</v>
      </c>
      <c r="CW1080" s="665" t="e">
        <f>INDEX(AX1072:BE1073,MATCH(AW1080,AV1072:AV1073,0),MATCH(CW1076,AX1070:BE1070,0))*(INDEX(AK1078:AT1085,MATCH(CW1076,AI1078:AI1085,0),MATCH(CW1077,AK1077:AT1077,0)))</f>
        <v>#N/A</v>
      </c>
      <c r="CX1080" s="665" t="e">
        <f>INDEX(AX1072:BE1073,MATCH(AW1080,AV1072:AV1073,0),MATCH(CX1076,AX1070:BE1070,0))*(INDEX(AK1078:AT1085,MATCH(CX1076,AI1078:AI1085,0),MATCH(CX1077,AK1077:AT1077,0)))</f>
        <v>#N/A</v>
      </c>
      <c r="CY1080" s="665" t="e">
        <f>INDEX(AX1072:BE1073,MATCH(AW1080,AV1072:AV1073,0),MATCH(CY1076,AX1070:BE1070,0))*(INDEX(AK1078:AT1085,MATCH(CY1076,AI1078:AI1085,0),MATCH(CY1077,AK1077:AT1077,0)))</f>
        <v>#N/A</v>
      </c>
      <c r="CZ1080" s="665" t="e">
        <f>INDEX(AX1072:BE1073,MATCH(AW1080,AV1072:AV1073,0),MATCH(CZ1076,AX1070:BE1070,0))*(INDEX(AK1078:AT1085,MATCH(CZ1076,AI1078:AI1085,0),MATCH(CZ1077,AK1077:AT1077,0)))</f>
        <v>#N/A</v>
      </c>
      <c r="DA1080" s="665" t="e">
        <f>INDEX(AX1072:BE1073,MATCH(AW1080,AV1072:AV1073,0),MATCH(DA1076,AX1070:BE1070,0))*(INDEX(AK1078:AT1085,MATCH(DA1076,AI1078:AI1085,0),MATCH(DA1077,AK1077:AT1077,0)))</f>
        <v>#N/A</v>
      </c>
      <c r="DB1080" s="665" t="e">
        <f>INDEX(AX1072:BE1073,MATCH(AW1080,AV1072:AV1073,0),MATCH(DB1076,AX1070:BE1070,0))*(INDEX(AK1078:AT1085,MATCH(DB1076,AI1078:AI1085,0),MATCH(DB1077,AK1077:AT1077,0)))</f>
        <v>#N/A</v>
      </c>
      <c r="DC1080" s="665" t="e">
        <f>INDEX(AX1072:BE1073,MATCH(AW1080,AV1072:AV1073,0),MATCH(DC1076,AX1070:BE1070,0))*(INDEX(AK1078:AT1085,MATCH(DC1076,AI1078:AI1085,0),MATCH(DC1077,AK1077:AT1077,0)))</f>
        <v>#N/A</v>
      </c>
      <c r="DD1080" s="665" t="e">
        <f>INDEX(AX1072:BE1073,MATCH(AW1080,AV1072:AV1073,0),MATCH(DD1076,AX1070:BE1070,0))*(INDEX(AK1078:AT1085,MATCH(DD1076,AI1078:AI1085,0),MATCH(DD1077,AK1077:AT1077,0)))</f>
        <v>#N/A</v>
      </c>
      <c r="DE1080" s="665" t="e">
        <f>INDEX(AX1072:BE1073,MATCH(AW1080,AV1072:AV1073,0),MATCH(DE1076,AX1070:BE1070,0))*(INDEX(AK1078:AT1085,MATCH(DE1076,AI1078:AI1085,0),MATCH(DE1077,AK1077:AT1077,0)))</f>
        <v>#N/A</v>
      </c>
      <c r="DF1080" s="665" t="e">
        <f>INDEX(AX1072:BE1073,MATCH(AW1080,AV1072:AV1073,0),MATCH(DF1076,AX1070:BE1070,0))*(INDEX(AK1078:AT1085,MATCH(DF1076,AI1078:AI1085,0),MATCH(DF1077,AK1077:AT1077,0)))</f>
        <v>#N/A</v>
      </c>
      <c r="DG1080" s="665" t="e">
        <f>INDEX(AX1072:BE1073,MATCH(AW1080,AV1072:AV1073,0),MATCH(DG1076,AX1070:BE1070,0))*(INDEX(AK1078:AT1085,MATCH(DG1076,AI1078:AI1085,0),MATCH(DG1077,AK1077:AT1077,0)))</f>
        <v>#N/A</v>
      </c>
      <c r="DH1080" s="665" t="e">
        <f>INDEX(AX1072:BE1073,MATCH(AW1080,AV1072:AV1073,0),MATCH(DH1076,AX1070:BE1070,0))*(INDEX(AK1078:AT1085,MATCH(DH1076,AI1078:AI1085,0),MATCH(DH1077,AK1077:AT1077,0)))</f>
        <v>#N/A</v>
      </c>
      <c r="DI1080" s="665" t="e">
        <f>INDEX(AX1072:BE1073,MATCH(AW1080,AV1072:AV1073,0),MATCH(DI1076,AX1070:BE1070,0))*(INDEX(AK1078:AT1085,MATCH(DI1076,AI1078:AI1085,0),MATCH(DI1077,AK1077:AT1077,0)))</f>
        <v>#N/A</v>
      </c>
      <c r="DJ1080" s="665" t="e">
        <f>INDEX(AX1072:BE1073,MATCH(AW1080,AV1072:AV1073,0),MATCH(DJ1076,AX1070:BE1070,0))*(INDEX(AK1078:AT1085,MATCH(DJ1076,AI1078:AI1085,0),MATCH(DJ1077,AK1077:AT1077,0)))</f>
        <v>#N/A</v>
      </c>
      <c r="DK1080" s="665" t="e">
        <f>INDEX(AX1072:BE1073,MATCH(AW1080,AV1072:AV1073,0),MATCH(DK1076,AX1070:BE1070,0))*(INDEX(AK1078:AT1085,MATCH(DK1076,AI1078:AI1085,0),MATCH(DK1077,AK1077:AT1077,0)))</f>
        <v>#N/A</v>
      </c>
      <c r="DL1080" s="665" t="e">
        <f>INDEX(AX1072:BE1073,MATCH(AW1080,AV1072:AV1073,0),MATCH(DL1076,AX1070:BE1070,0))*(INDEX(AK1078:AT1085,MATCH(DL1076,AI1078:AI1085,0),MATCH(DL1077,AK1077:AT1077,0)))</f>
        <v>#N/A</v>
      </c>
      <c r="DM1080" s="665" t="e">
        <f>INDEX(AX1072:BE1073,MATCH(AW1080,AV1072:AV1073,0),MATCH(DM1076,AX1070:BE1070,0))*(INDEX(AK1078:AT1085,MATCH(DM1076,AI1078:AI1085,0),MATCH(DM1077,AK1077:AT1077,0)))</f>
        <v>#N/A</v>
      </c>
      <c r="DN1080" s="665" t="e">
        <f>INDEX(AX1072:BE1073,MATCH(AW1080,AV1072:AV1073,0),MATCH(DN1076,AX1070:BE1070,0))*(INDEX(AK1078:AT1085,MATCH(DN1076,AI1078:AI1085,0),MATCH(DN1077,AK1077:AT1077,0)))</f>
        <v>#N/A</v>
      </c>
      <c r="DO1080" s="665" t="e">
        <f>INDEX(AX1072:BE1073,MATCH(AW1080,AV1072:AV1073,0),MATCH(DO1076,AX1070:BE1070,0))*(INDEX(AK1078:AT1085,MATCH(DO1076,AI1078:AI1085,0),MATCH(DO1077,AK1077:AT1077,0)))</f>
        <v>#N/A</v>
      </c>
      <c r="DP1080" s="665" t="e">
        <f>INDEX(AX1072:BE1073,MATCH(AW1080,AV1072:AV1073,0),MATCH(DP1076,AX1070:BE1070,0))*(INDEX(AK1078:AT1085,MATCH(DP1076,AI1078:AI1085,0),MATCH(DP1077,AK1077:AT1077,0)))</f>
        <v>#N/A</v>
      </c>
      <c r="DQ1080" s="643" t="e">
        <f>SUM(AX1080:DP1080)=#REF!</f>
        <v>#REF!</v>
      </c>
      <c r="DR1080" s="749">
        <v>2025</v>
      </c>
      <c r="DS1080" s="665" t="e">
        <f>IF(DR1080&gt;DS1076,AX1079-AX1080,0)</f>
        <v>#REF!</v>
      </c>
      <c r="DT1080" s="665" t="e">
        <f>IF(DR1080&gt;DT1076,AY1079-AY1080,0)</f>
        <v>#N/A</v>
      </c>
      <c r="DU1080" s="665" t="e">
        <f>IF(DR1080&gt;DU1076,AZ1079-AZ1080,0)</f>
        <v>#N/A</v>
      </c>
      <c r="DV1080" s="665" t="e">
        <f>IF(DR1080&gt;DV1076,BA1079-BA1080,0)</f>
        <v>#N/A</v>
      </c>
      <c r="DW1080" s="665" t="e">
        <f>IF(DR1080&gt;DW1076,BB1079-BB1080,0)</f>
        <v>#N/A</v>
      </c>
      <c r="DX1080" s="665" t="e">
        <f>IF(DR1080&gt;DX1076,BC1079-BC1080,0)</f>
        <v>#N/A</v>
      </c>
      <c r="DY1080" s="665" t="e">
        <f>IF(DR1080&gt;DY1076,BD1079-BD1080,0)</f>
        <v>#N/A</v>
      </c>
      <c r="DZ1080" s="665" t="e">
        <f>IF(DR1080&gt;DZ1076,BE1079-BE1080,0)</f>
        <v>#N/A</v>
      </c>
      <c r="EA1080" s="665" t="e">
        <f>IF(DR1080&gt;EA1076,BF1079-BF1080,0)</f>
        <v>#N/A</v>
      </c>
      <c r="EB1080" s="665" t="e">
        <f>IF(DR1080&gt;EB1076,BG1079-BG1080,0)</f>
        <v>#N/A</v>
      </c>
      <c r="EC1080" s="665" t="e">
        <f>IF(DR1080&gt;EC1076,BH1079-BH1080,0)</f>
        <v>#N/A</v>
      </c>
      <c r="ED1080" s="665">
        <f>IF(DR1080&gt;ED1076,BI1079-BI1080,0)</f>
        <v>0</v>
      </c>
      <c r="EE1080" s="665">
        <f>IF(DR1080&gt;EE1076,BJ1079-BJ1080,0)</f>
        <v>0</v>
      </c>
      <c r="EF1080" s="665">
        <f>IF(DR1080&gt;EF1076,BK1079-BK1080,0)</f>
        <v>0</v>
      </c>
      <c r="EG1080" s="665">
        <f>IF(DR1080&gt;EG1076,BL1079-BL1080,0)</f>
        <v>0</v>
      </c>
      <c r="EH1080" s="665">
        <f>IF(DR1080&gt;EH1076,BM1079-BM1080,0)</f>
        <v>0</v>
      </c>
      <c r="EI1080" s="665">
        <f>IF(DR1080&gt;EI1076,BN1079-BN1080,0)</f>
        <v>0</v>
      </c>
      <c r="EJ1080" s="665">
        <f>IF(DR1080&gt;EJ1076,BO1079-BO1080,0)</f>
        <v>0</v>
      </c>
      <c r="EK1080" s="665">
        <f>IF(DR1080&gt;EK1076,BP1079-BP1080,0)</f>
        <v>0</v>
      </c>
      <c r="EL1080" s="665">
        <f>IF(DR1080&gt;EL1076,BQ1079-BQ1080,0)</f>
        <v>0</v>
      </c>
      <c r="EM1080" s="665">
        <f>IF(DR1080&gt;EM1076,BR1079-BR1080,0)</f>
        <v>0</v>
      </c>
      <c r="EN1080" s="665">
        <f>IF(DR1080&gt;EN1076,BS1079-BS1080,0)</f>
        <v>0</v>
      </c>
      <c r="EO1080" s="665">
        <f>IF(DR1080&gt;EO1076,BT1079-BT1080,0)</f>
        <v>0</v>
      </c>
      <c r="EP1080" s="665">
        <f>IF(DR1080&gt;EP1076,BU1079-BU1080,0)</f>
        <v>0</v>
      </c>
      <c r="EQ1080" s="665">
        <f>IF(DR1080&gt;EQ1076,BV1079-BV1080,0)</f>
        <v>0</v>
      </c>
      <c r="ER1080" s="665">
        <f>IF(DR1080&gt;ER1076,BW1079-BW1080,0)</f>
        <v>0</v>
      </c>
      <c r="ES1080" s="665">
        <f>IF(DR1080&gt;ES1076,BX1079-BX1080,0)</f>
        <v>0</v>
      </c>
      <c r="ET1080" s="665">
        <f>IF(DR1080&gt;ET1076,BY1079-BY1080,0)</f>
        <v>0</v>
      </c>
      <c r="EU1080" s="665">
        <f>IF(DR1080&gt;EU1076,BZ1079-BZ1080,0)</f>
        <v>0</v>
      </c>
      <c r="EV1080" s="665">
        <f>IF(DR1080&gt;EV1076,CA1079-CA1080,0)</f>
        <v>0</v>
      </c>
      <c r="EW1080" s="665">
        <f>IF(DR1080&gt;EW1076,CB1079-CB1080,0)</f>
        <v>0</v>
      </c>
      <c r="EX1080" s="665">
        <f>IF(DR1080&gt;EX1076,CC1079-CC1080,0)</f>
        <v>0</v>
      </c>
      <c r="EY1080" s="665">
        <f>IF(DR1080&gt;EY1076,CD1079-CD1080,0)</f>
        <v>0</v>
      </c>
      <c r="EZ1080" s="665">
        <f>IF(DR1080&gt;EZ1076,CE1079-CE1080,0)</f>
        <v>0</v>
      </c>
      <c r="FA1080" s="665">
        <f>IF(DR1080&gt;FA1076,CF1079-CF1080,0)</f>
        <v>0</v>
      </c>
      <c r="FB1080" s="665">
        <f>IF(DR1080&gt;FB1076,CG1079-CG1080,0)</f>
        <v>0</v>
      </c>
      <c r="FC1080" s="665">
        <f>IF(DR1080&gt;FC1076,CH1079-CH1080,0)</f>
        <v>0</v>
      </c>
      <c r="FD1080" s="665">
        <f>IF(DR1080&gt;FD1076,CI1079-CI1080,0)</f>
        <v>0</v>
      </c>
      <c r="FE1080" s="665">
        <f>IF(DR1080&gt;FE1076,CJ1079-CJ1080,0)</f>
        <v>0</v>
      </c>
      <c r="FF1080" s="665">
        <f>IF(DR1080&gt;FF1076,CK1079-CK1080,0)</f>
        <v>0</v>
      </c>
      <c r="FG1080" s="665">
        <f>IF(DR1080&gt;FG1076,CL1079-CL1080,0)</f>
        <v>0</v>
      </c>
      <c r="FH1080" s="665">
        <f>IF(DR1080&gt;FH1076,CM1079-CM1080,0)</f>
        <v>0</v>
      </c>
      <c r="FI1080" s="665">
        <f>IF(DR1080&gt;FI1076,CN1079-CN1080,0)</f>
        <v>0</v>
      </c>
      <c r="FJ1080" s="665">
        <f>IF(DR1080&gt;FJ1076,CO1079-CO1080,0)</f>
        <v>0</v>
      </c>
      <c r="FK1080" s="665">
        <f>IF(DR1080&gt;FK1076,CP1079-CP1080,0)</f>
        <v>0</v>
      </c>
      <c r="FL1080" s="665">
        <f>IF(DR1080&gt;FL1076,CQ1079-CQ1080,0)</f>
        <v>0</v>
      </c>
      <c r="FM1080" s="665">
        <f>IF(DR1080&gt;FM1076,CR1079-CR1080,0)</f>
        <v>0</v>
      </c>
      <c r="FN1080" s="665">
        <f>IF(DR1080&gt;FN1076,CS1079-CS1080,0)</f>
        <v>0</v>
      </c>
      <c r="FO1080" s="665">
        <f>IF(DR1080&gt;FO1076,CT1079-CT1080,0)</f>
        <v>0</v>
      </c>
      <c r="FP1080" s="665">
        <f>IF(DR1080&gt;FP1076,CU1079-CU1080,0)</f>
        <v>0</v>
      </c>
      <c r="FQ1080" s="665">
        <f>IF(DR1080&gt;FQ1076,CV1079-CV1080,0)</f>
        <v>0</v>
      </c>
      <c r="FR1080" s="665">
        <f>IF(DR1080&gt;FR1076,CW1079-CW1080,0)</f>
        <v>0</v>
      </c>
      <c r="FS1080" s="665">
        <f>IF(DR1080&gt;FS1076,CX1079-CX1080,0)</f>
        <v>0</v>
      </c>
      <c r="FT1080" s="665">
        <f>IF(DR1080&gt;FT1076,CY1079-CY1080,0)</f>
        <v>0</v>
      </c>
      <c r="FU1080" s="665">
        <f>IF(DR1080&gt;FU1076,CZ1079-CZ1080,0)</f>
        <v>0</v>
      </c>
      <c r="FV1080" s="665">
        <f>IF(DR1080&gt;FV1076,DA1079-DA1080,0)</f>
        <v>0</v>
      </c>
      <c r="FW1080" s="665">
        <f>IF(DR1080&gt;FW1076,DB1079-DB1080,0)</f>
        <v>0</v>
      </c>
      <c r="FX1080" s="665">
        <f>IF(DR1080&gt;FX1076,DC1079-DC1080,0)</f>
        <v>0</v>
      </c>
      <c r="FY1080" s="665">
        <f>IF(DR1080&gt;FY1076,DD1079-DD1080,0)</f>
        <v>0</v>
      </c>
      <c r="FZ1080" s="665">
        <f>IF(DR1080&gt;FZ1076,DE1079-DE1080,0)</f>
        <v>0</v>
      </c>
      <c r="GA1080" s="665">
        <f>IF(DR1080&gt;GA1076,DF1079-DF1080,0)</f>
        <v>0</v>
      </c>
      <c r="GB1080" s="665">
        <f>IF(DR1080&gt;GB1076,DG1079-DG1080,0)</f>
        <v>0</v>
      </c>
      <c r="GC1080" s="665">
        <f>IF(DR1080&gt;GC1076,DH1079-DH1080,0)</f>
        <v>0</v>
      </c>
      <c r="GD1080" s="665">
        <f>IF(DR1080&gt;GD1076,DI1079-DI1080,0)</f>
        <v>0</v>
      </c>
      <c r="GE1080" s="665">
        <f>IF(DR1080&gt;GE1076,DJ1079-DJ1080,0)</f>
        <v>0</v>
      </c>
      <c r="GF1080" s="665">
        <f>IF(DR1080&gt;GF1076,DK1079-DK1080,0)</f>
        <v>0</v>
      </c>
      <c r="GG1080" s="665">
        <f>IF(DR1080&gt;GG1076,DL1079-DL1080,0)</f>
        <v>0</v>
      </c>
      <c r="GH1080" s="665">
        <f>IF(DR1080&gt;GH1076,DM1079-DM1080,0)</f>
        <v>0</v>
      </c>
      <c r="GI1080" s="665">
        <f>IF(DR1080&gt;GI1076,DN1079-DN1080,0)</f>
        <v>0</v>
      </c>
      <c r="GJ1080" s="665">
        <f>IF(DR1080&gt;GJ1076,DO1079-DO1080,0)</f>
        <v>0</v>
      </c>
      <c r="GK1080" s="665">
        <f>IF(DR1080&gt;GK1076,DP1079-DP1080,0)</f>
        <v>0</v>
      </c>
      <c r="GL1080" s="665" t="e">
        <f>SUM(DS1080:GK1080)+SUM(#REF!)=#REF!</f>
        <v>#REF!</v>
      </c>
      <c r="GM1080" s="667"/>
      <c r="GN1080" s="749">
        <v>2025</v>
      </c>
      <c r="GO1080" s="664" t="e">
        <f>SUMIF(DS1077:GK1077,GO1077,DS1080:GK1080)</f>
        <v>#REF!</v>
      </c>
      <c r="GP1080" s="668" t="e">
        <f>SUMIF(DS1077:GK1077,GP1077,DS1080:GK1080)</f>
        <v>#N/A</v>
      </c>
      <c r="GQ1080" s="668" t="e">
        <f>SUMIF(DS1077:GK1077,GQ1077,DS1080:GK1080)</f>
        <v>#N/A</v>
      </c>
      <c r="GR1080" s="668" t="e">
        <f>SUMIF(DS1077:GK1077,GR1077,DS1080:GK1080)</f>
        <v>#N/A</v>
      </c>
      <c r="GS1080" s="668" t="e">
        <f>SUMIF(DS1077:GK1077,GS1077,DS1080:GK1080)</f>
        <v>#N/A</v>
      </c>
      <c r="GT1080" s="668" t="e">
        <f>SUMIF(DS1077:GK1077,GT1077,DS1080:GK1080)</f>
        <v>#N/A</v>
      </c>
      <c r="GU1080" s="668" t="e">
        <f>SUMIF(DS1077:GK1077,GU1077,DS1080:GK1080)</f>
        <v>#N/A</v>
      </c>
      <c r="GV1080" s="668" t="e">
        <f>SUMIF(DS1077:GK1077,GV1077,DS1080:GK1080)</f>
        <v>#N/A</v>
      </c>
      <c r="GW1080" s="668" t="e">
        <f>SUMIF(DS1077:GK1077,GW1077,DS1080:GK1080)</f>
        <v>#N/A</v>
      </c>
      <c r="GX1080" s="668" t="e">
        <f>SUMIF(DS1077:GK1077,GX1077,DS1080:GK1080)</f>
        <v>#N/A</v>
      </c>
      <c r="GY1080" s="668" t="e">
        <f>SUMIF(DS1077:GK1077,GY1077,DS1080:GK1080)</f>
        <v>#N/A</v>
      </c>
      <c r="GZ1080" s="646" t="e">
        <f>SUM(GO1080:GY1080)=(#REF!-SUM(#REF!))</f>
        <v>#REF!</v>
      </c>
    </row>
    <row r="1081" spans="1:234" hidden="1" x14ac:dyDescent="0.25">
      <c r="A1081" s="643" t="s">
        <v>208</v>
      </c>
      <c r="AI1081" s="664">
        <v>2026</v>
      </c>
      <c r="AJ1081" s="664">
        <v>0</v>
      </c>
      <c r="AK1081" s="665">
        <f>IFERROR(#REF!/#REF!,0)</f>
        <v>0</v>
      </c>
      <c r="AL1081" s="665">
        <f>IFERROR(#REF!/#REF!,0)</f>
        <v>0</v>
      </c>
      <c r="AM1081" s="665">
        <f>IFERROR(#REF!/#REF!,0)</f>
        <v>0</v>
      </c>
      <c r="AN1081" s="669">
        <f>IFERROR(#REF!/#REF!,0)</f>
        <v>0</v>
      </c>
      <c r="AO1081" s="669">
        <f>IFERROR(#REF!/#REF!,0)</f>
        <v>0</v>
      </c>
      <c r="AP1081" s="669">
        <f>IFERROR(#REF!/#REF!,0)</f>
        <v>0</v>
      </c>
      <c r="AQ1081" s="669">
        <f>IFERROR(#REF!/#REF!,0)</f>
        <v>0</v>
      </c>
      <c r="AR1081" s="669">
        <f>IFERROR(#REF!/#REF!,0)</f>
        <v>0</v>
      </c>
      <c r="AS1081" s="669">
        <f>IFERROR(#REF!/#REF!,0)</f>
        <v>0</v>
      </c>
      <c r="AT1081" s="669">
        <f>IFERROR(#REF!/#REF!,0)</f>
        <v>0</v>
      </c>
      <c r="AU1081" s="666"/>
      <c r="AW1081" s="749">
        <v>2026</v>
      </c>
      <c r="AX1081" s="665" t="e">
        <f>#REF!</f>
        <v>#REF!</v>
      </c>
      <c r="AY1081" s="665" t="e">
        <f>INDEX(AX1072:BE1073,MATCH(AW1081,AV1072:AV1073,0),MATCH(AY1076,AX1070:BE1070,0))*(INDEX(AK1078:AT1085,MATCH(AY1076,AI1078:AI1085,0),MATCH(AY1077,AK1077:AT1077,0)))</f>
        <v>#N/A</v>
      </c>
      <c r="AZ1081" s="665" t="e">
        <f>INDEX(AX1072:BE1073,MATCH(AW1081,AV1072:AV1073,0),MATCH(AZ1076,AX1070:BE1070,0))*(INDEX(AK1078:AT1085,MATCH(AZ1076,AI1078:AI1085,0),MATCH(AZ1077,AK1077:AT1077,0)))</f>
        <v>#N/A</v>
      </c>
      <c r="BA1081" s="665" t="e">
        <f>INDEX(AX1072:BE1073,MATCH(AW1081,AV1072:AV1073,0),MATCH(BA1076,AX1070:BE1070,0))*(INDEX(AK1078:AT1085,MATCH(BA1076,AI1078:AI1085,0),MATCH(BA1077,AK1077:AT1077,0)))</f>
        <v>#N/A</v>
      </c>
      <c r="BB1081" s="665" t="e">
        <f>INDEX(AX1072:BE1073,MATCH(AW1081,AV1072:AV1073,0),MATCH(BB1076,AX1070:BE1070,0))*(INDEX(AK1078:AT1085,MATCH(BB1076,AI1078:AI1085,0),MATCH(BB1077,AK1077:AT1077,0)))</f>
        <v>#N/A</v>
      </c>
      <c r="BC1081" s="665" t="e">
        <f>INDEX(AX1072:BE1073,MATCH(AW1081,AV1072:AV1073,0),MATCH(BC1076,AX1070:BE1070,0))*(INDEX(AK1078:AT1085,MATCH(BC1076,AI1078:AI1085,0),MATCH(BC1077,AK1077:AT1077,0)))</f>
        <v>#N/A</v>
      </c>
      <c r="BD1081" s="665" t="e">
        <f>INDEX(AX1072:BE1073,MATCH(AW1081,AV1072:AV1073,0),MATCH(BD1076,AX1070:BE1070,0))*(INDEX(AK1078:AT1085,MATCH(BD1076,AI1078:AI1085,0),MATCH(BD1077,AK1077:AT1077,0)))</f>
        <v>#N/A</v>
      </c>
      <c r="BE1081" s="665" t="e">
        <f>INDEX(AX1072:BE1073,MATCH(AW1081,AV1072:AV1073,0),MATCH(BE1076,AX1070:BE1070,0))*(INDEX(AK1078:AT1085,MATCH(BE1076,AI1078:AI1085,0),MATCH(BE1077,AK1077:AT1077,0)))</f>
        <v>#N/A</v>
      </c>
      <c r="BF1081" s="665" t="e">
        <f>INDEX(AX1072:BE1073,MATCH(AW1081,AV1072:AV1073,0),MATCH(BF1076,AX1070:BE1070,0))*(INDEX(AK1078:AT1085,MATCH(BF1076,AI1078:AI1085,0),MATCH(BF1077,AK1077:AT1077,0)))</f>
        <v>#N/A</v>
      </c>
      <c r="BG1081" s="665" t="e">
        <f>INDEX(AX1072:BE1073,MATCH(AW1081,AV1072:AV1073,0),MATCH(BG1076,AX1070:BE1070,0))*(INDEX(AK1078:AT1085,MATCH(BG1076,AI1078:AI1085,0),MATCH(BG1077,AK1077:AT1077,0)))</f>
        <v>#N/A</v>
      </c>
      <c r="BH1081" s="665" t="e">
        <f>INDEX(AX1072:BE1073,MATCH(AW1081,AV1072:AV1073,0),MATCH(BH1076,AX1070:BE1070,0))*(INDEX(AK1078:AT1085,MATCH(BH1076,AI1078:AI1085,0),MATCH(BH1077,AK1077:AT1077,0)))</f>
        <v>#N/A</v>
      </c>
      <c r="BI1081" s="665" t="e">
        <f>INDEX(AX1072:BE1073,MATCH(AW1081,AV1072:AV1073,0),MATCH(BI1076,AX1070:BE1070,0))*(INDEX(AK1078:AT1085,MATCH(BI1076,AI1078:AI1085,0),MATCH(BI1077,AK1077:AT1077,0)))</f>
        <v>#N/A</v>
      </c>
      <c r="BJ1081" s="665" t="e">
        <f>INDEX(AX1072:BE1073,MATCH(AW1081,AV1072:AV1073,0),MATCH(BJ1076,AX1070:BE1070,0))*(INDEX(AK1078:AT1085,MATCH(BJ1076,AI1078:AI1085,0),MATCH(BJ1077,AK1077:AT1077,0)))</f>
        <v>#N/A</v>
      </c>
      <c r="BK1081" s="665" t="e">
        <f>INDEX(AX1072:BE1073,MATCH(AW1081,AV1072:AV1073,0),MATCH(BK1076,AX1070:BE1070,0))*(INDEX(AK1078:AT1085,MATCH(BK1076,AI1078:AI1085,0),MATCH(BK1077,AK1077:AT1077,0)))</f>
        <v>#N/A</v>
      </c>
      <c r="BL1081" s="665" t="e">
        <f>INDEX(AX1072:BE1073,MATCH(AW1081,AV1072:AV1073,0),MATCH(BL1076,AX1070:BE1070,0))*(INDEX(AK1078:AT1085,MATCH(BL1076,AI1078:AI1085,0),MATCH(BL1077,AK1077:AT1077,0)))</f>
        <v>#N/A</v>
      </c>
      <c r="BM1081" s="665" t="e">
        <f>INDEX(AX1072:BE1073,MATCH(AW1081,AV1072:AV1073,0),MATCH(BM1076,AX1070:BE1070,0))*(INDEX(AK1078:AT1085,MATCH(BM1076,AI1078:AI1085,0),MATCH(BM1077,AK1077:AT1077,0)))</f>
        <v>#N/A</v>
      </c>
      <c r="BN1081" s="665" t="e">
        <f>INDEX(AX1072:BE1073,MATCH(AW1081,AV1072:AV1073,0),MATCH(BN1076,AX1070:BE1070,0))*(INDEX(AK1078:AT1085,MATCH(BN1076,AI1078:AI1085,0),MATCH(BN1077,AK1077:AT1077,0)))</f>
        <v>#N/A</v>
      </c>
      <c r="BO1081" s="665" t="e">
        <f>INDEX(AX1072:BE1073,MATCH(AW1081,AV1072:AV1073,0),MATCH(BO1076,AX1070:BE1070,0))*(INDEX(AK1078:AT1085,MATCH(BO1076,AI1078:AI1085,0),MATCH(BO1077,AK1077:AT1077,0)))</f>
        <v>#N/A</v>
      </c>
      <c r="BP1081" s="665" t="e">
        <f>INDEX(AX1072:BE1073,MATCH(AW1081,AV1072:AV1073,0),MATCH(BP1076,AX1070:BE1070,0))*(INDEX(AK1078:AT1085,MATCH(BP1076,AI1078:AI1085,0),MATCH(BP1077,AK1077:AT1077,0)))</f>
        <v>#N/A</v>
      </c>
      <c r="BQ1081" s="665" t="e">
        <f>INDEX(AX1072:BE1073,MATCH(AW1081,AV1072:AV1073,0),MATCH(BQ1076,AX1070:BE1070,0))*(INDEX(AK1078:AT1085,MATCH(BQ1076,AI1078:AI1085,0),MATCH(BQ1077,AK1077:AT1077,0)))</f>
        <v>#N/A</v>
      </c>
      <c r="BR1081" s="665" t="e">
        <f>INDEX(AX1072:BE1073,MATCH(AW1081,AV1072:AV1073,0),MATCH(BR1076,AX1070:BE1070,0))*(INDEX(AK1078:AT1085,MATCH(BR1076,AI1078:AI1085,0),MATCH(BR1077,AK1077:AT1077,0)))</f>
        <v>#N/A</v>
      </c>
      <c r="BS1081" s="665" t="e">
        <f>INDEX(AX1072:BE1073,MATCH(AW1081,AV1072:AV1073,0),MATCH(BS1076,AX1070:BE1070,0))*(INDEX(AK1078:AT1085,MATCH(BS1076,AI1078:AI1085,0),MATCH(BS1077,AK1077:AT1077,0)))</f>
        <v>#N/A</v>
      </c>
      <c r="BT1081" s="665" t="e">
        <f>INDEX(AX1072:BE1073,MATCH(AW1081,AV1072:AV1073,0),MATCH(BT1076,AX1070:BE1070,0))*(INDEX(AK1078:AT1085,MATCH(BT1076,AI1078:AI1085,0),MATCH(BT1077,AK1077:AT1077,0)))</f>
        <v>#N/A</v>
      </c>
      <c r="BU1081" s="665" t="e">
        <f>INDEX(AX1072:BE1073,MATCH(AW1081,AV1072:AV1073,0),MATCH(BU1076,AX1070:BE1070,0))*(INDEX(AK1078:AT1085,MATCH(BU1076,AI1078:AI1085,0),MATCH(BU1077,AK1077:AT1077,0)))</f>
        <v>#N/A</v>
      </c>
      <c r="BV1081" s="665" t="e">
        <f>INDEX(AX1072:BE1073,MATCH(AW1081,AV1072:AV1073,0),MATCH(BV1076,AX1070:BE1070,0))*(INDEX(AK1078:AT1085,MATCH(BV1076,AI1078:AI1085,0),MATCH(BV1077,AK1077:AT1077,0)))</f>
        <v>#N/A</v>
      </c>
      <c r="BW1081" s="665" t="e">
        <f>INDEX(AX1072:BE1073,MATCH(AW1081,AV1072:AV1073,0),MATCH(BW1076,AX1070:BE1070,0))*(INDEX(AK1078:AT1085,MATCH(BW1076,AI1078:AI1085,0),MATCH(BW1077,AK1077:AT1077,0)))</f>
        <v>#N/A</v>
      </c>
      <c r="BX1081" s="665" t="e">
        <f>INDEX(AX1072:BE1073,MATCH(AW1081,AV1072:AV1073,0),MATCH(BX1076,AX1070:BE1070,0))*(INDEX(AK1078:AT1085,MATCH(BX1076,AI1078:AI1085,0),MATCH(BX1077,AK1077:AT1077,0)))</f>
        <v>#N/A</v>
      </c>
      <c r="BY1081" s="665" t="e">
        <f>INDEX(AX1072:BE1073,MATCH(AW1081,AV1072:AV1073,0),MATCH(BY1076,AX1070:BE1070,0))*(INDEX(AK1078:AT1085,MATCH(BY1076,AI1078:AI1085,0),MATCH(BY1077,AK1077:AT1077,0)))</f>
        <v>#N/A</v>
      </c>
      <c r="BZ1081" s="665" t="e">
        <f>INDEX(AX1072:BE1073,MATCH(AW1081,AV1072:AV1073,0),MATCH(BZ1076,AX1070:BE1070,0))*(INDEX(AK1078:AT1085,MATCH(BZ1076,AI1078:AI1085,0),MATCH(BZ1077,AK1077:AT1077,0)))</f>
        <v>#N/A</v>
      </c>
      <c r="CA1081" s="665" t="e">
        <f>INDEX(AX1072:BE1073,MATCH(AW1081,AV1072:AV1073,0),MATCH(CA1076,AX1070:BE1070,0))*(INDEX(AK1078:AT1085,MATCH(CA1076,AI1078:AI1085,0),MATCH(CA1077,AK1077:AT1077,0)))</f>
        <v>#N/A</v>
      </c>
      <c r="CB1081" s="665" t="e">
        <f>INDEX(AX1072:BE1073,MATCH(AW1081,AV1072:AV1073,0),MATCH(CB1076,AX1070:BE1070,0))*(INDEX(AK1078:AT1085,MATCH(CB1076,AI1078:AI1085,0),MATCH(CB1077,AK1077:AT1077,0)))</f>
        <v>#N/A</v>
      </c>
      <c r="CC1081" s="665" t="e">
        <f>INDEX(AX1072:BE1073,MATCH(AW1081,AV1072:AV1073,0),MATCH(CC1076,AX1070:BE1070,0))*(INDEX(AK1078:AT1085,MATCH(CC1076,AI1078:AI1085,0),MATCH(CC1077,AK1077:AT1077,0)))</f>
        <v>#N/A</v>
      </c>
      <c r="CD1081" s="665" t="e">
        <f>INDEX(AX1072:BE1073,MATCH(AW1081,AV1072:AV1073,0),MATCH(CD1076,AX1070:BE1070,0))*(INDEX(AK1078:AT1085,MATCH(CD1076,AI1078:AI1085,0),MATCH(CD1077,AK1077:AT1077,0)))</f>
        <v>#N/A</v>
      </c>
      <c r="CE1081" s="665" t="e">
        <f>INDEX(AX1072:BE1073,MATCH(AW1081,AV1072:AV1073,0),MATCH(CE1076,AX1070:BE1070,0))*(INDEX(AK1078:AT1085,MATCH(CE1076,AI1078:AI1085,0),MATCH(CE1077,AK1077:AT1077,0)))</f>
        <v>#N/A</v>
      </c>
      <c r="CF1081" s="665" t="e">
        <f>INDEX(AX1072:BE1073,MATCH(AW1081,AV1072:AV1073,0),MATCH(CF1076,AX1070:BE1070,0))*(INDEX(AK1078:AT1085,MATCH(CF1076,AI1078:AI1085,0),MATCH(CF1077,AK1077:AT1077,0)))</f>
        <v>#N/A</v>
      </c>
      <c r="CG1081" s="665" t="e">
        <f>INDEX(AX1072:BE1073,MATCH(AW1081,AV1072:AV1073,0),MATCH(CG1076,AX1070:BE1070,0))*(INDEX(AK1078:AT1085,MATCH(CG1076,AI1078:AI1085,0),MATCH(CG1077,AK1077:AT1077,0)))</f>
        <v>#N/A</v>
      </c>
      <c r="CH1081" s="665" t="e">
        <f>INDEX(AX1072:BE1073,MATCH(AW1081,AV1072:AV1073,0),MATCH(CH1076,AX1070:BE1070,0))*(INDEX(AK1078:AT1085,MATCH(CH1076,AI1078:AI1085,0),MATCH(CH1077,AK1077:AT1077,0)))</f>
        <v>#N/A</v>
      </c>
      <c r="CI1081" s="665" t="e">
        <f>INDEX(AX1072:BE1073,MATCH(AW1081,AV1072:AV1073,0),MATCH(CI1076,AX1070:BE1070,0))*(INDEX(AK1078:AT1085,MATCH(CI1076,AI1078:AI1085,0),MATCH(CI1077,AK1077:AT1077,0)))</f>
        <v>#N/A</v>
      </c>
      <c r="CJ1081" s="665" t="e">
        <f>INDEX(AX1072:BE1073,MATCH(AW1081,AV1072:AV1073,0),MATCH(CJ1076,AX1070:BE1070,0))*(INDEX(AK1078:AT1085,MATCH(CJ1076,AI1078:AI1085,0),MATCH(CJ1077,AK1077:AT1077,0)))</f>
        <v>#N/A</v>
      </c>
      <c r="CK1081" s="665" t="e">
        <f>INDEX(AX1072:BE1073,MATCH(AW1081,AV1072:AV1073,0),MATCH(CK1076,AX1070:BE1070,0))*(INDEX(AK1078:AT1085,MATCH(CK1076,AI1078:AI1085,0),MATCH(CK1077,AK1077:AT1077,0)))</f>
        <v>#N/A</v>
      </c>
      <c r="CL1081" s="665" t="e">
        <f>INDEX(AX1072:BE1073,MATCH(AW1081,AV1072:AV1073,0),MATCH(CL1076,AX1070:BE1070,0))*(INDEX(AK1078:AT1085,MATCH(CL1076,AI1078:AI1085,0),MATCH(CL1077,AK1077:AT1077,0)))</f>
        <v>#N/A</v>
      </c>
      <c r="CM1081" s="665" t="e">
        <f>INDEX(AX1072:BE1073,MATCH(AW1081,AV1072:AV1073,0),MATCH(CM1076,AX1070:BE1070,0))*(INDEX(AK1078:AT1085,MATCH(CM1076,AI1078:AI1085,0),MATCH(CM1077,AK1077:AT1077,0)))</f>
        <v>#N/A</v>
      </c>
      <c r="CN1081" s="665" t="e">
        <f>INDEX(AX1072:BE1073,MATCH(AW1081,AV1072:AV1073,0),MATCH(CN1076,AX1070:BE1070,0))*(INDEX(AK1078:AT1085,MATCH(CN1076,AI1078:AI1085,0),MATCH(CN1077,AK1077:AT1077,0)))</f>
        <v>#N/A</v>
      </c>
      <c r="CO1081" s="665" t="e">
        <f>INDEX(AX1072:BE1073,MATCH(AW1081,AV1072:AV1073,0),MATCH(CO1076,AX1070:BE1070,0))*(INDEX(AK1078:AT1085,MATCH(CO1076,AI1078:AI1085,0),MATCH(CO1077,AK1077:AT1077,0)))</f>
        <v>#N/A</v>
      </c>
      <c r="CP1081" s="665" t="e">
        <f>INDEX(AX1072:BE1073,MATCH(AW1081,AV1072:AV1073,0),MATCH(CP1076,AX1070:BE1070,0))*(INDEX(AK1078:AT1085,MATCH(CP1076,AI1078:AI1085,0),MATCH(CP1077,AK1077:AT1077,0)))</f>
        <v>#N/A</v>
      </c>
      <c r="CQ1081" s="665" t="e">
        <f>INDEX(AX1072:BE1073,MATCH(AW1081,AV1072:AV1073,0),MATCH(CQ1076,AX1070:BE1070,0))*(INDEX(AK1078:AT1085,MATCH(CQ1076,AI1078:AI1085,0),MATCH(CQ1077,AK1077:AT1077,0)))</f>
        <v>#N/A</v>
      </c>
      <c r="CR1081" s="665" t="e">
        <f>INDEX(AX1072:BE1073,MATCH(AW1081,AV1072:AV1073,0),MATCH(CR1076,AX1070:BE1070,0))*(INDEX(AK1078:AT1085,MATCH(CR1076,AI1078:AI1085,0),MATCH(CR1077,AK1077:AT1077,0)))</f>
        <v>#N/A</v>
      </c>
      <c r="CS1081" s="665" t="e">
        <f>INDEX(AX1072:BE1073,MATCH(AW1081,AV1072:AV1073,0),MATCH(CS1076,AX1070:BE1070,0))*(INDEX(AK1078:AT1085,MATCH(CS1076,AI1078:AI1085,0),MATCH(CS1077,AK1077:AT1077,0)))</f>
        <v>#N/A</v>
      </c>
      <c r="CT1081" s="665" t="e">
        <f>INDEX(AX1072:BE1073,MATCH(AW1081,AV1072:AV1073,0),MATCH(CT1076,AX1070:BE1070,0))*(INDEX(AK1078:AT1085,MATCH(CT1076,AI1078:AI1085,0),MATCH(CT1077,AK1077:AT1077,0)))</f>
        <v>#N/A</v>
      </c>
      <c r="CU1081" s="665" t="e">
        <f>INDEX(AX1072:BE1073,MATCH(AW1081,AV1072:AV1073,0),MATCH(CU1076,AX1070:BE1070,0))*(INDEX(AK1078:AT1085,MATCH(CU1076,AI1078:AI1085,0),MATCH(CU1077,AK1077:AT1077,0)))</f>
        <v>#N/A</v>
      </c>
      <c r="CV1081" s="665" t="e">
        <f>INDEX(AX1072:BE1073,MATCH(AW1081,AV1072:AV1073,0),MATCH(CV1076,AX1070:BE1070,0))*(INDEX(AK1078:AT1085,MATCH(CV1076,AI1078:AI1085,0),MATCH(CV1077,AK1077:AT1077,0)))</f>
        <v>#N/A</v>
      </c>
      <c r="CW1081" s="665" t="e">
        <f>INDEX(AX1072:BE1073,MATCH(AW1081,AV1072:AV1073,0),MATCH(CW1076,AX1070:BE1070,0))*(INDEX(AK1078:AT1085,MATCH(CW1076,AI1078:AI1085,0),MATCH(CW1077,AK1077:AT1077,0)))</f>
        <v>#N/A</v>
      </c>
      <c r="CX1081" s="665" t="e">
        <f>INDEX(AX1072:BE1073,MATCH(AW1081,AV1072:AV1073,0),MATCH(CX1076,AX1070:BE1070,0))*(INDEX(AK1078:AT1085,MATCH(CX1076,AI1078:AI1085,0),MATCH(CX1077,AK1077:AT1077,0)))</f>
        <v>#N/A</v>
      </c>
      <c r="CY1081" s="665" t="e">
        <f>INDEX(AX1072:BE1073,MATCH(AW1081,AV1072:AV1073,0),MATCH(CY1076,AX1070:BE1070,0))*(INDEX(AK1078:AT1085,MATCH(CY1076,AI1078:AI1085,0),MATCH(CY1077,AK1077:AT1077,0)))</f>
        <v>#N/A</v>
      </c>
      <c r="CZ1081" s="665" t="e">
        <f>INDEX(AX1072:BE1073,MATCH(AW1081,AV1072:AV1073,0),MATCH(CZ1076,AX1070:BE1070,0))*(INDEX(AK1078:AT1085,MATCH(CZ1076,AI1078:AI1085,0),MATCH(CZ1077,AK1077:AT1077,0)))</f>
        <v>#N/A</v>
      </c>
      <c r="DA1081" s="665" t="e">
        <f>INDEX(AX1072:BE1073,MATCH(AW1081,AV1072:AV1073,0),MATCH(DA1076,AX1070:BE1070,0))*(INDEX(AK1078:AT1085,MATCH(DA1076,AI1078:AI1085,0),MATCH(DA1077,AK1077:AT1077,0)))</f>
        <v>#N/A</v>
      </c>
      <c r="DB1081" s="665" t="e">
        <f>INDEX(AX1072:BE1073,MATCH(AW1081,AV1072:AV1073,0),MATCH(DB1076,AX1070:BE1070,0))*(INDEX(AK1078:AT1085,MATCH(DB1076,AI1078:AI1085,0),MATCH(DB1077,AK1077:AT1077,0)))</f>
        <v>#N/A</v>
      </c>
      <c r="DC1081" s="665" t="e">
        <f>INDEX(AX1072:BE1073,MATCH(AW1081,AV1072:AV1073,0),MATCH(DC1076,AX1070:BE1070,0))*(INDEX(AK1078:AT1085,MATCH(DC1076,AI1078:AI1085,0),MATCH(DC1077,AK1077:AT1077,0)))</f>
        <v>#N/A</v>
      </c>
      <c r="DD1081" s="665" t="e">
        <f>INDEX(AX1072:BE1073,MATCH(AW1081,AV1072:AV1073,0),MATCH(DD1076,AX1070:BE1070,0))*(INDEX(AK1078:AT1085,MATCH(DD1076,AI1078:AI1085,0),MATCH(DD1077,AK1077:AT1077,0)))</f>
        <v>#N/A</v>
      </c>
      <c r="DE1081" s="665" t="e">
        <f>INDEX(AX1072:BE1073,MATCH(AW1081,AV1072:AV1073,0),MATCH(DE1076,AX1070:BE1070,0))*(INDEX(AK1078:AT1085,MATCH(DE1076,AI1078:AI1085,0),MATCH(DE1077,AK1077:AT1077,0)))</f>
        <v>#N/A</v>
      </c>
      <c r="DF1081" s="665" t="e">
        <f>INDEX(AX1072:BE1073,MATCH(AW1081,AV1072:AV1073,0),MATCH(DF1076,AX1070:BE1070,0))*(INDEX(AK1078:AT1085,MATCH(DF1076,AI1078:AI1085,0),MATCH(DF1077,AK1077:AT1077,0)))</f>
        <v>#N/A</v>
      </c>
      <c r="DG1081" s="665" t="e">
        <f>INDEX(AX1072:BE1073,MATCH(AW1081,AV1072:AV1073,0),MATCH(DG1076,AX1070:BE1070,0))*(INDEX(AK1078:AT1085,MATCH(DG1076,AI1078:AI1085,0),MATCH(DG1077,AK1077:AT1077,0)))</f>
        <v>#N/A</v>
      </c>
      <c r="DH1081" s="665" t="e">
        <f>INDEX(AX1072:BE1073,MATCH(AW1081,AV1072:AV1073,0),MATCH(DH1076,AX1070:BE1070,0))*(INDEX(AK1078:AT1085,MATCH(DH1076,AI1078:AI1085,0),MATCH(DH1077,AK1077:AT1077,0)))</f>
        <v>#N/A</v>
      </c>
      <c r="DI1081" s="665" t="e">
        <f>INDEX(AX1072:BE1073,MATCH(AW1081,AV1072:AV1073,0),MATCH(DI1076,AX1070:BE1070,0))*(INDEX(AK1078:AT1085,MATCH(DI1076,AI1078:AI1085,0),MATCH(DI1077,AK1077:AT1077,0)))</f>
        <v>#N/A</v>
      </c>
      <c r="DJ1081" s="665" t="e">
        <f>INDEX(AX1072:BE1073,MATCH(AW1081,AV1072:AV1073,0),MATCH(DJ1076,AX1070:BE1070,0))*(INDEX(AK1078:AT1085,MATCH(DJ1076,AI1078:AI1085,0),MATCH(DJ1077,AK1077:AT1077,0)))</f>
        <v>#N/A</v>
      </c>
      <c r="DK1081" s="665" t="e">
        <f>INDEX(AX1072:BE1073,MATCH(AW1081,AV1072:AV1073,0),MATCH(DK1076,AX1070:BE1070,0))*(INDEX(AK1078:AT1085,MATCH(DK1076,AI1078:AI1085,0),MATCH(DK1077,AK1077:AT1077,0)))</f>
        <v>#N/A</v>
      </c>
      <c r="DL1081" s="665" t="e">
        <f>INDEX(AX1072:BE1073,MATCH(AW1081,AV1072:AV1073,0),MATCH(DL1076,AX1070:BE1070,0))*(INDEX(AK1078:AT1085,MATCH(DL1076,AI1078:AI1085,0),MATCH(DL1077,AK1077:AT1077,0)))</f>
        <v>#N/A</v>
      </c>
      <c r="DM1081" s="665" t="e">
        <f>INDEX(AX1072:BE1073,MATCH(AW1081,AV1072:AV1073,0),MATCH(DM1076,AX1070:BE1070,0))*(INDEX(AK1078:AT1085,MATCH(DM1076,AI1078:AI1085,0),MATCH(DM1077,AK1077:AT1077,0)))</f>
        <v>#N/A</v>
      </c>
      <c r="DN1081" s="665" t="e">
        <f>INDEX(AX1072:BE1073,MATCH(AW1081,AV1072:AV1073,0),MATCH(DN1076,AX1070:BE1070,0))*(INDEX(AK1078:AT1085,MATCH(DN1076,AI1078:AI1085,0),MATCH(DN1077,AK1077:AT1077,0)))</f>
        <v>#N/A</v>
      </c>
      <c r="DO1081" s="665" t="e">
        <f>INDEX(AX1072:BE1073,MATCH(AW1081,AV1072:AV1073,0),MATCH(DO1076,AX1070:BE1070,0))*(INDEX(AK1078:AT1085,MATCH(DO1076,AI1078:AI1085,0),MATCH(DO1077,AK1077:AT1077,0)))</f>
        <v>#N/A</v>
      </c>
      <c r="DP1081" s="665" t="e">
        <f>INDEX(AX1072:BE1073,MATCH(AW1081,AV1072:AV1073,0),MATCH(DP1076,AX1070:BE1070,0))*(INDEX(AK1078:AT1085,MATCH(DP1076,AI1078:AI1085,0),MATCH(DP1077,AK1077:AT1077,0)))</f>
        <v>#N/A</v>
      </c>
      <c r="DQ1081" s="643" t="e">
        <f>SUM(AX1081:DP1081)=#REF!</f>
        <v>#REF!</v>
      </c>
      <c r="DR1081" s="749">
        <v>2026</v>
      </c>
      <c r="DS1081" s="665" t="e">
        <f>IF(DR1081&gt;DS1076,AX1080-AX1081,0)</f>
        <v>#REF!</v>
      </c>
      <c r="DT1081" s="665" t="e">
        <f>IF(DR1081&gt;DT1076,AY1080-AY1081,0)</f>
        <v>#N/A</v>
      </c>
      <c r="DU1081" s="665" t="e">
        <f>IF(DR1081&gt;DU1076,AZ1080-AZ1081,0)</f>
        <v>#N/A</v>
      </c>
      <c r="DV1081" s="665" t="e">
        <f>IF(DR1081&gt;DV1076,BA1080-BA1081,0)</f>
        <v>#N/A</v>
      </c>
      <c r="DW1081" s="665" t="e">
        <f>IF(DR1081&gt;DW1076,BB1080-BB1081,0)</f>
        <v>#N/A</v>
      </c>
      <c r="DX1081" s="665" t="e">
        <f>IF(DR1081&gt;DX1076,BC1080-BC1081,0)</f>
        <v>#N/A</v>
      </c>
      <c r="DY1081" s="665" t="e">
        <f>IF(DR1081&gt;DY1076,BD1080-BD1081,0)</f>
        <v>#N/A</v>
      </c>
      <c r="DZ1081" s="665" t="e">
        <f>IF(DR1081&gt;DZ1076,BE1080-BE1081,0)</f>
        <v>#N/A</v>
      </c>
      <c r="EA1081" s="665" t="e">
        <f>IF(DR1081&gt;EA1076,BF1080-BF1081,0)</f>
        <v>#N/A</v>
      </c>
      <c r="EB1081" s="665" t="e">
        <f>IF(DR1081&gt;EB1076,BG1080-BG1081,0)</f>
        <v>#N/A</v>
      </c>
      <c r="EC1081" s="665" t="e">
        <f>IF(DR1081&gt;EC1076,BH1080-BH1081,0)</f>
        <v>#N/A</v>
      </c>
      <c r="ED1081" s="665" t="e">
        <f>IF(DR1081&gt;ED1076,BI1080-BI1081,0)</f>
        <v>#N/A</v>
      </c>
      <c r="EE1081" s="665" t="e">
        <f>IF(DR1081&gt;EE1076,BJ1080-BJ1081,0)</f>
        <v>#N/A</v>
      </c>
      <c r="EF1081" s="665" t="e">
        <f>IF(DR1081&gt;EF1076,BK1080-BK1081,0)</f>
        <v>#N/A</v>
      </c>
      <c r="EG1081" s="665" t="e">
        <f>IF(DR1081&gt;EG1076,BL1080-BL1081,0)</f>
        <v>#N/A</v>
      </c>
      <c r="EH1081" s="665" t="e">
        <f>IF(DR1081&gt;EH1076,BM1080-BM1081,0)</f>
        <v>#N/A</v>
      </c>
      <c r="EI1081" s="665" t="e">
        <f>IF(DR1081&gt;EI1076,BN1080-BN1081,0)</f>
        <v>#N/A</v>
      </c>
      <c r="EJ1081" s="665" t="e">
        <f>IF(DR1081&gt;EJ1076,BO1080-BO1081,0)</f>
        <v>#N/A</v>
      </c>
      <c r="EK1081" s="665" t="e">
        <f>IF(DR1081&gt;EK1076,BP1080-BP1081,0)</f>
        <v>#N/A</v>
      </c>
      <c r="EL1081" s="665" t="e">
        <f>IF(DR1081&gt;EL1076,BQ1080-BQ1081,0)</f>
        <v>#N/A</v>
      </c>
      <c r="EM1081" s="665" t="e">
        <f>IF(DR1081&gt;EM1076,BR1080-BR1081,0)</f>
        <v>#N/A</v>
      </c>
      <c r="EN1081" s="665">
        <f>IF(DR1081&gt;EN1076,BS1080-BS1081,0)</f>
        <v>0</v>
      </c>
      <c r="EO1081" s="665">
        <f>IF(DR1081&gt;EO1076,BT1080-BT1081,0)</f>
        <v>0</v>
      </c>
      <c r="EP1081" s="665">
        <f>IF(DR1081&gt;EP1076,BU1080-BU1081,0)</f>
        <v>0</v>
      </c>
      <c r="EQ1081" s="665">
        <f>IF(DR1081&gt;EQ1076,BV1080-BV1081,0)</f>
        <v>0</v>
      </c>
      <c r="ER1081" s="665">
        <f>IF(DR1081&gt;ER1076,BW1080-BW1081,0)</f>
        <v>0</v>
      </c>
      <c r="ES1081" s="665">
        <f>IF(DR1081&gt;ES1076,BX1080-BX1081,0)</f>
        <v>0</v>
      </c>
      <c r="ET1081" s="665">
        <f>IF(DR1081&gt;ET1076,BY1080-BY1081,0)</f>
        <v>0</v>
      </c>
      <c r="EU1081" s="665">
        <f>IF(DR1081&gt;EU1076,BZ1080-BZ1081,0)</f>
        <v>0</v>
      </c>
      <c r="EV1081" s="665">
        <f>IF(DR1081&gt;EV1076,CA1080-CA1081,0)</f>
        <v>0</v>
      </c>
      <c r="EW1081" s="665">
        <f>IF(DR1081&gt;EW1076,CB1080-CB1081,0)</f>
        <v>0</v>
      </c>
      <c r="EX1081" s="665">
        <f>IF(DR1081&gt;EX1076,CC1080-CC1081,0)</f>
        <v>0</v>
      </c>
      <c r="EY1081" s="665">
        <f>IF(DR1081&gt;EY1076,CD1080-CD1081,0)</f>
        <v>0</v>
      </c>
      <c r="EZ1081" s="665">
        <f>IF(DR1081&gt;EZ1076,CE1080-CE1081,0)</f>
        <v>0</v>
      </c>
      <c r="FA1081" s="665">
        <f>IF(DR1081&gt;FA1076,CF1080-CF1081,0)</f>
        <v>0</v>
      </c>
      <c r="FB1081" s="665">
        <f>IF(DR1081&gt;FB1076,CG1080-CG1081,0)</f>
        <v>0</v>
      </c>
      <c r="FC1081" s="665">
        <f>IF(DR1081&gt;FC1076,CH1080-CH1081,0)</f>
        <v>0</v>
      </c>
      <c r="FD1081" s="665">
        <f>IF(DR1081&gt;FD1076,CI1080-CI1081,0)</f>
        <v>0</v>
      </c>
      <c r="FE1081" s="665">
        <f>IF(DR1081&gt;FE1076,CJ1080-CJ1081,0)</f>
        <v>0</v>
      </c>
      <c r="FF1081" s="665">
        <f>IF(DR1081&gt;FF1076,CK1080-CK1081,0)</f>
        <v>0</v>
      </c>
      <c r="FG1081" s="665">
        <f>IF(DR1081&gt;FG1076,CL1080-CL1081,0)</f>
        <v>0</v>
      </c>
      <c r="FH1081" s="665">
        <f>IF(DR1081&gt;FH1076,CM1080-CM1081,0)</f>
        <v>0</v>
      </c>
      <c r="FI1081" s="665">
        <f>IF(DR1081&gt;FI1076,CN1080-CN1081,0)</f>
        <v>0</v>
      </c>
      <c r="FJ1081" s="665">
        <f>IF(DR1081&gt;FJ1076,CO1080-CO1081,0)</f>
        <v>0</v>
      </c>
      <c r="FK1081" s="665">
        <f>IF(DR1081&gt;FK1076,CP1080-CP1081,0)</f>
        <v>0</v>
      </c>
      <c r="FL1081" s="665">
        <f>IF(DR1081&gt;FL1076,CQ1080-CQ1081,0)</f>
        <v>0</v>
      </c>
      <c r="FM1081" s="665">
        <f>IF(DR1081&gt;FM1076,CR1080-CR1081,0)</f>
        <v>0</v>
      </c>
      <c r="FN1081" s="665">
        <f>IF(DR1081&gt;FN1076,CS1080-CS1081,0)</f>
        <v>0</v>
      </c>
      <c r="FO1081" s="665">
        <f>IF(DR1081&gt;FO1076,CT1080-CT1081,0)</f>
        <v>0</v>
      </c>
      <c r="FP1081" s="665">
        <f>IF(DR1081&gt;FP1076,CU1080-CU1081,0)</f>
        <v>0</v>
      </c>
      <c r="FQ1081" s="665">
        <f>IF(DR1081&gt;FQ1076,CV1080-CV1081,0)</f>
        <v>0</v>
      </c>
      <c r="FR1081" s="665">
        <f>IF(DR1081&gt;FR1076,CW1080-CW1081,0)</f>
        <v>0</v>
      </c>
      <c r="FS1081" s="665">
        <f>IF(DR1081&gt;FS1076,CX1080-CX1081,0)</f>
        <v>0</v>
      </c>
      <c r="FT1081" s="665">
        <f>IF(DR1081&gt;FT1076,CY1080-CY1081,0)</f>
        <v>0</v>
      </c>
      <c r="FU1081" s="665">
        <f>IF(DR1081&gt;FU1076,CZ1080-CZ1081,0)</f>
        <v>0</v>
      </c>
      <c r="FV1081" s="665">
        <f>IF(DR1081&gt;FV1076,DA1080-DA1081,0)</f>
        <v>0</v>
      </c>
      <c r="FW1081" s="665">
        <f>IF(DR1081&gt;FW1076,DB1080-DB1081,0)</f>
        <v>0</v>
      </c>
      <c r="FX1081" s="665">
        <f>IF(DR1081&gt;FX1076,DC1080-DC1081,0)</f>
        <v>0</v>
      </c>
      <c r="FY1081" s="665">
        <f>IF(DR1081&gt;FY1076,DD1080-DD1081,0)</f>
        <v>0</v>
      </c>
      <c r="FZ1081" s="665">
        <f>IF(DR1081&gt;FZ1076,DE1080-DE1081,0)</f>
        <v>0</v>
      </c>
      <c r="GA1081" s="665">
        <f>IF(DR1081&gt;GA1076,DF1080-DF1081,0)</f>
        <v>0</v>
      </c>
      <c r="GB1081" s="665">
        <f>IF(DR1081&gt;GB1076,DG1080-DG1081,0)</f>
        <v>0</v>
      </c>
      <c r="GC1081" s="665">
        <f>IF(DR1081&gt;GC1076,DH1080-DH1081,0)</f>
        <v>0</v>
      </c>
      <c r="GD1081" s="665">
        <f>IF(DR1081&gt;GD1076,DI1080-DI1081,0)</f>
        <v>0</v>
      </c>
      <c r="GE1081" s="665">
        <f>IF(DR1081&gt;GE1076,DJ1080-DJ1081,0)</f>
        <v>0</v>
      </c>
      <c r="GF1081" s="665">
        <f>IF(DR1081&gt;GF1076,DK1080-DK1081,0)</f>
        <v>0</v>
      </c>
      <c r="GG1081" s="665">
        <f>IF(DR1081&gt;GG1076,DL1080-DL1081,0)</f>
        <v>0</v>
      </c>
      <c r="GH1081" s="665">
        <f>IF(DR1081&gt;GH1076,DM1080-DM1081,0)</f>
        <v>0</v>
      </c>
      <c r="GI1081" s="665">
        <f>IF(DR1081&gt;GI1076,DN1080-DN1081,0)</f>
        <v>0</v>
      </c>
      <c r="GJ1081" s="665">
        <f>IF(DR1081&gt;GJ1076,DO1080-DO1081,0)</f>
        <v>0</v>
      </c>
      <c r="GK1081" s="665">
        <f>IF(DR1081&gt;GK1076,DP1080-DP1081,0)</f>
        <v>0</v>
      </c>
      <c r="GL1081" s="665" t="e">
        <f>SUM(DS1081:GK1081)+SUM(#REF!)=#REF!</f>
        <v>#REF!</v>
      </c>
      <c r="GM1081" s="667"/>
      <c r="GN1081" s="749">
        <v>2026</v>
      </c>
      <c r="GO1081" s="664" t="e">
        <f>SUMIF(DS1077:GK1077,GO1077,DS1081:GK1081)</f>
        <v>#REF!</v>
      </c>
      <c r="GP1081" s="668" t="e">
        <f>SUMIF(DS1077:GK1077,GP1077,DS1081:GK1081)</f>
        <v>#N/A</v>
      </c>
      <c r="GQ1081" s="668" t="e">
        <f>SUMIF(DS1077:GK1077,GQ1077,DS1081:GK1081)</f>
        <v>#N/A</v>
      </c>
      <c r="GR1081" s="668" t="e">
        <f>SUMIF(DS1077:GK1077,GR1077,DS1081:GK1081)</f>
        <v>#N/A</v>
      </c>
      <c r="GS1081" s="668" t="e">
        <f>SUMIF(DS1077:GK1077,GS1077,DS1081:GK1081)</f>
        <v>#N/A</v>
      </c>
      <c r="GT1081" s="668" t="e">
        <f>SUMIF(DS1077:GK1077,GT1077,DS1081:GK1081)</f>
        <v>#N/A</v>
      </c>
      <c r="GU1081" s="668" t="e">
        <f>SUMIF(DS1077:GK1077,GU1077,DS1081:GK1081)</f>
        <v>#N/A</v>
      </c>
      <c r="GV1081" s="668" t="e">
        <f>SUMIF(DS1077:GK1077,GV1077,DS1081:GK1081)</f>
        <v>#N/A</v>
      </c>
      <c r="GW1081" s="668" t="e">
        <f>SUMIF(DS1077:GK1077,GW1077,DS1081:GK1081)</f>
        <v>#N/A</v>
      </c>
      <c r="GX1081" s="668" t="e">
        <f>SUMIF(DS1077:GK1077,GX1077,DS1081:GK1081)</f>
        <v>#N/A</v>
      </c>
      <c r="GY1081" s="668" t="e">
        <f>SUMIF(DS1077:GK1077,GY1077,DS1081:GK1081)</f>
        <v>#N/A</v>
      </c>
      <c r="GZ1081" s="646" t="e">
        <f>SUM(GO1081:GY1081)=(#REF!-SUM(#REF!))</f>
        <v>#REF!</v>
      </c>
    </row>
    <row r="1082" spans="1:234" hidden="1" x14ac:dyDescent="0.25">
      <c r="A1082" s="643" t="s">
        <v>208</v>
      </c>
      <c r="AI1082" s="664">
        <v>2027</v>
      </c>
      <c r="AJ1082" s="664">
        <v>0</v>
      </c>
      <c r="AK1082" s="665">
        <f>IFERROR(#REF!/#REF!,0)</f>
        <v>0</v>
      </c>
      <c r="AL1082" s="665">
        <f>IFERROR(#REF!/#REF!,0)</f>
        <v>0</v>
      </c>
      <c r="AM1082" s="665">
        <f>IFERROR(#REF!/#REF!,0)</f>
        <v>0</v>
      </c>
      <c r="AN1082" s="669">
        <f>IFERROR(#REF!/#REF!,0)</f>
        <v>0</v>
      </c>
      <c r="AO1082" s="669">
        <f>IFERROR(#REF!/#REF!,0)</f>
        <v>0</v>
      </c>
      <c r="AP1082" s="669">
        <f>IFERROR(#REF!/#REF!,0)</f>
        <v>0</v>
      </c>
      <c r="AQ1082" s="669">
        <f>IFERROR(#REF!/#REF!,0)</f>
        <v>0</v>
      </c>
      <c r="AR1082" s="669">
        <f>IFERROR(#REF!/#REF!,0)</f>
        <v>0</v>
      </c>
      <c r="AS1082" s="669">
        <f>IFERROR(#REF!/#REF!,0)</f>
        <v>0</v>
      </c>
      <c r="AT1082" s="669">
        <f>IFERROR(#REF!/#REF!,0)</f>
        <v>0</v>
      </c>
      <c r="AU1082" s="666"/>
      <c r="AW1082" s="749">
        <v>2027</v>
      </c>
      <c r="AX1082" s="665" t="e">
        <f>#REF!</f>
        <v>#REF!</v>
      </c>
      <c r="AY1082" s="665" t="e">
        <f>INDEX(AX1072:BE1073,MATCH(AW1082,AV1072:AV1073,0),MATCH(AY1076,AX1070:BE1070,0))*(INDEX(AK1078:AT1085,MATCH(AY1076,AI1078:AI1085,0),MATCH(AY1077,AK1077:AT1077,0)))</f>
        <v>#N/A</v>
      </c>
      <c r="AZ1082" s="665" t="e">
        <f>INDEX(AX1072:BE1073,MATCH(AW1082,AV1072:AV1073,0),MATCH(AZ1076,AX1070:BE1070,0))*(INDEX(AK1078:AT1085,MATCH(AZ1076,AI1078:AI1085,0),MATCH(AZ1077,AK1077:AT1077,0)))</f>
        <v>#N/A</v>
      </c>
      <c r="BA1082" s="665" t="e">
        <f>INDEX(AX1072:BE1073,MATCH(AW1082,AV1072:AV1073,0),MATCH(BA1076,AX1070:BE1070,0))*(INDEX(AK1078:AT1085,MATCH(BA1076,AI1078:AI1085,0),MATCH(BA1077,AK1077:AT1077,0)))</f>
        <v>#N/A</v>
      </c>
      <c r="BB1082" s="665" t="e">
        <f>INDEX(AX1072:BE1073,MATCH(AW1082,AV1072:AV1073,0),MATCH(BB1076,AX1070:BE1070,0))*(INDEX(AK1078:AT1085,MATCH(BB1076,AI1078:AI1085,0),MATCH(BB1077,AK1077:AT1077,0)))</f>
        <v>#N/A</v>
      </c>
      <c r="BC1082" s="665" t="e">
        <f>INDEX(AX1072:BE1073,MATCH(AW1082,AV1072:AV1073,0),MATCH(BC1076,AX1070:BE1070,0))*(INDEX(AK1078:AT1085,MATCH(BC1076,AI1078:AI1085,0),MATCH(BC1077,AK1077:AT1077,0)))</f>
        <v>#N/A</v>
      </c>
      <c r="BD1082" s="665" t="e">
        <f>INDEX(AX1072:BE1073,MATCH(AW1082,AV1072:AV1073,0),MATCH(BD1076,AX1070:BE1070,0))*(INDEX(AK1078:AT1085,MATCH(BD1076,AI1078:AI1085,0),MATCH(BD1077,AK1077:AT1077,0)))</f>
        <v>#N/A</v>
      </c>
      <c r="BE1082" s="665" t="e">
        <f>INDEX(AX1072:BE1073,MATCH(AW1082,AV1072:AV1073,0),MATCH(BE1076,AX1070:BE1070,0))*(INDEX(AK1078:AT1085,MATCH(BE1076,AI1078:AI1085,0),MATCH(BE1077,AK1077:AT1077,0)))</f>
        <v>#N/A</v>
      </c>
      <c r="BF1082" s="665" t="e">
        <f>INDEX(AX1072:BE1073,MATCH(AW1082,AV1072:AV1073,0),MATCH(BF1076,AX1070:BE1070,0))*(INDEX(AK1078:AT1085,MATCH(BF1076,AI1078:AI1085,0),MATCH(BF1077,AK1077:AT1077,0)))</f>
        <v>#N/A</v>
      </c>
      <c r="BG1082" s="665" t="e">
        <f>INDEX(AX1072:BE1073,MATCH(AW1082,AV1072:AV1073,0),MATCH(BG1076,AX1070:BE1070,0))*(INDEX(AK1078:AT1085,MATCH(BG1076,AI1078:AI1085,0),MATCH(BG1077,AK1077:AT1077,0)))</f>
        <v>#N/A</v>
      </c>
      <c r="BH1082" s="665" t="e">
        <f>INDEX(AX1072:BE1073,MATCH(AW1082,AV1072:AV1073,0),MATCH(BH1076,AX1070:BE1070,0))*(INDEX(AK1078:AT1085,MATCH(BH1076,AI1078:AI1085,0),MATCH(BH1077,AK1077:AT1077,0)))</f>
        <v>#N/A</v>
      </c>
      <c r="BI1082" s="665" t="e">
        <f>INDEX(AX1072:BE1073,MATCH(AW1082,AV1072:AV1073,0),MATCH(BI1076,AX1070:BE1070,0))*(INDEX(AK1078:AT1085,MATCH(BI1076,AI1078:AI1085,0),MATCH(BI1077,AK1077:AT1077,0)))</f>
        <v>#N/A</v>
      </c>
      <c r="BJ1082" s="665" t="e">
        <f>INDEX(AX1072:BE1073,MATCH(AW1082,AV1072:AV1073,0),MATCH(BJ1076,AX1070:BE1070,0))*(INDEX(AK1078:AT1085,MATCH(BJ1076,AI1078:AI1085,0),MATCH(BJ1077,AK1077:AT1077,0)))</f>
        <v>#N/A</v>
      </c>
      <c r="BK1082" s="665" t="e">
        <f>INDEX(AX1072:BE1073,MATCH(AW1082,AV1072:AV1073,0),MATCH(BK1076,AX1070:BE1070,0))*(INDEX(AK1078:AT1085,MATCH(BK1076,AI1078:AI1085,0),MATCH(BK1077,AK1077:AT1077,0)))</f>
        <v>#N/A</v>
      </c>
      <c r="BL1082" s="665" t="e">
        <f>INDEX(AX1072:BE1073,MATCH(AW1082,AV1072:AV1073,0),MATCH(BL1076,AX1070:BE1070,0))*(INDEX(AK1078:AT1085,MATCH(BL1076,AI1078:AI1085,0),MATCH(BL1077,AK1077:AT1077,0)))</f>
        <v>#N/A</v>
      </c>
      <c r="BM1082" s="665" t="e">
        <f>INDEX(AX1072:BE1073,MATCH(AW1082,AV1072:AV1073,0),MATCH(BM1076,AX1070:BE1070,0))*(INDEX(AK1078:AT1085,MATCH(BM1076,AI1078:AI1085,0),MATCH(BM1077,AK1077:AT1077,0)))</f>
        <v>#N/A</v>
      </c>
      <c r="BN1082" s="665" t="e">
        <f>INDEX(AX1072:BE1073,MATCH(AW1082,AV1072:AV1073,0),MATCH(BN1076,AX1070:BE1070,0))*(INDEX(AK1078:AT1085,MATCH(BN1076,AI1078:AI1085,0),MATCH(BN1077,AK1077:AT1077,0)))</f>
        <v>#N/A</v>
      </c>
      <c r="BO1082" s="665" t="e">
        <f>INDEX(AX1072:BE1073,MATCH(AW1082,AV1072:AV1073,0),MATCH(BO1076,AX1070:BE1070,0))*(INDEX(AK1078:AT1085,MATCH(BO1076,AI1078:AI1085,0),MATCH(BO1077,AK1077:AT1077,0)))</f>
        <v>#N/A</v>
      </c>
      <c r="BP1082" s="665" t="e">
        <f>INDEX(AX1072:BE1073,MATCH(AW1082,AV1072:AV1073,0),MATCH(BP1076,AX1070:BE1070,0))*(INDEX(AK1078:AT1085,MATCH(BP1076,AI1078:AI1085,0),MATCH(BP1077,AK1077:AT1077,0)))</f>
        <v>#N/A</v>
      </c>
      <c r="BQ1082" s="665" t="e">
        <f>INDEX(AX1072:BE1073,MATCH(AW1082,AV1072:AV1073,0),MATCH(BQ1076,AX1070:BE1070,0))*(INDEX(AK1078:AT1085,MATCH(BQ1076,AI1078:AI1085,0),MATCH(BQ1077,AK1077:AT1077,0)))</f>
        <v>#N/A</v>
      </c>
      <c r="BR1082" s="665" t="e">
        <f>INDEX(AX1072:BE1073,MATCH(AW1082,AV1072:AV1073,0),MATCH(BR1076,AX1070:BE1070,0))*(INDEX(AK1078:AT1085,MATCH(BR1076,AI1078:AI1085,0),MATCH(BR1077,AK1077:AT1077,0)))</f>
        <v>#N/A</v>
      </c>
      <c r="BS1082" s="665" t="e">
        <f>INDEX(AX1072:BE1073,MATCH(AW1082,AV1072:AV1073,0),MATCH(BS1076,AX1070:BE1070,0))*(INDEX(AK1078:AT1085,MATCH(BS1076,AI1078:AI1085,0),MATCH(BS1077,AK1077:AT1077,0)))</f>
        <v>#N/A</v>
      </c>
      <c r="BT1082" s="665" t="e">
        <f>INDEX(AX1072:BE1073,MATCH(AW1082,AV1072:AV1073,0),MATCH(BT1076,AX1070:BE1070,0))*(INDEX(AK1078:AT1085,MATCH(BT1076,AI1078:AI1085,0),MATCH(BT1077,AK1077:AT1077,0)))</f>
        <v>#N/A</v>
      </c>
      <c r="BU1082" s="665" t="e">
        <f>INDEX(AX1072:BE1073,MATCH(AW1082,AV1072:AV1073,0),MATCH(BU1076,AX1070:BE1070,0))*(INDEX(AK1078:AT1085,MATCH(BU1076,AI1078:AI1085,0),MATCH(BU1077,AK1077:AT1077,0)))</f>
        <v>#N/A</v>
      </c>
      <c r="BV1082" s="665" t="e">
        <f>INDEX(AX1072:BE1073,MATCH(AW1082,AV1072:AV1073,0),MATCH(BV1076,AX1070:BE1070,0))*(INDEX(AK1078:AT1085,MATCH(BV1076,AI1078:AI1085,0),MATCH(BV1077,AK1077:AT1077,0)))</f>
        <v>#N/A</v>
      </c>
      <c r="BW1082" s="665" t="e">
        <f>INDEX(AX1072:BE1073,MATCH(AW1082,AV1072:AV1073,0),MATCH(BW1076,AX1070:BE1070,0))*(INDEX(AK1078:AT1085,MATCH(BW1076,AI1078:AI1085,0),MATCH(BW1077,AK1077:AT1077,0)))</f>
        <v>#N/A</v>
      </c>
      <c r="BX1082" s="665" t="e">
        <f>INDEX(AX1072:BE1073,MATCH(AW1082,AV1072:AV1073,0),MATCH(BX1076,AX1070:BE1070,0))*(INDEX(AK1078:AT1085,MATCH(BX1076,AI1078:AI1085,0),MATCH(BX1077,AK1077:AT1077,0)))</f>
        <v>#N/A</v>
      </c>
      <c r="BY1082" s="665" t="e">
        <f>INDEX(AX1072:BE1073,MATCH(AW1082,AV1072:AV1073,0),MATCH(BY1076,AX1070:BE1070,0))*(INDEX(AK1078:AT1085,MATCH(BY1076,AI1078:AI1085,0),MATCH(BY1077,AK1077:AT1077,0)))</f>
        <v>#N/A</v>
      </c>
      <c r="BZ1082" s="665" t="e">
        <f>INDEX(AX1072:BE1073,MATCH(AW1082,AV1072:AV1073,0),MATCH(BZ1076,AX1070:BE1070,0))*(INDEX(AK1078:AT1085,MATCH(BZ1076,AI1078:AI1085,0),MATCH(BZ1077,AK1077:AT1077,0)))</f>
        <v>#N/A</v>
      </c>
      <c r="CA1082" s="665" t="e">
        <f>INDEX(AX1072:BE1073,MATCH(AW1082,AV1072:AV1073,0),MATCH(CA1076,AX1070:BE1070,0))*(INDEX(AK1078:AT1085,MATCH(CA1076,AI1078:AI1085,0),MATCH(CA1077,AK1077:AT1077,0)))</f>
        <v>#N/A</v>
      </c>
      <c r="CB1082" s="665" t="e">
        <f>INDEX(AX1072:BE1073,MATCH(AW1082,AV1072:AV1073,0),MATCH(CB1076,AX1070:BE1070,0))*(INDEX(AK1078:AT1085,MATCH(CB1076,AI1078:AI1085,0),MATCH(CB1077,AK1077:AT1077,0)))</f>
        <v>#N/A</v>
      </c>
      <c r="CC1082" s="665" t="e">
        <f>INDEX(AX1072:BE1073,MATCH(AW1082,AV1072:AV1073,0),MATCH(CC1076,AX1070:BE1070,0))*(INDEX(AK1078:AT1085,MATCH(CC1076,AI1078:AI1085,0),MATCH(CC1077,AK1077:AT1077,0)))</f>
        <v>#N/A</v>
      </c>
      <c r="CD1082" s="665" t="e">
        <f>INDEX(AX1072:BE1073,MATCH(AW1082,AV1072:AV1073,0),MATCH(CD1076,AX1070:BE1070,0))*(INDEX(AK1078:AT1085,MATCH(CD1076,AI1078:AI1085,0),MATCH(CD1077,AK1077:AT1077,0)))</f>
        <v>#N/A</v>
      </c>
      <c r="CE1082" s="665" t="e">
        <f>INDEX(AX1072:BE1073,MATCH(AW1082,AV1072:AV1073,0),MATCH(CE1076,AX1070:BE1070,0))*(INDEX(AK1078:AT1085,MATCH(CE1076,AI1078:AI1085,0),MATCH(CE1077,AK1077:AT1077,0)))</f>
        <v>#N/A</v>
      </c>
      <c r="CF1082" s="665" t="e">
        <f>INDEX(AX1072:BE1073,MATCH(AW1082,AV1072:AV1073,0),MATCH(CF1076,AX1070:BE1070,0))*(INDEX(AK1078:AT1085,MATCH(CF1076,AI1078:AI1085,0),MATCH(CF1077,AK1077:AT1077,0)))</f>
        <v>#N/A</v>
      </c>
      <c r="CG1082" s="665" t="e">
        <f>INDEX(AX1072:BE1073,MATCH(AW1082,AV1072:AV1073,0),MATCH(CG1076,AX1070:BE1070,0))*(INDEX(AK1078:AT1085,MATCH(CG1076,AI1078:AI1085,0),MATCH(CG1077,AK1077:AT1077,0)))</f>
        <v>#N/A</v>
      </c>
      <c r="CH1082" s="665" t="e">
        <f>INDEX(AX1072:BE1073,MATCH(AW1082,AV1072:AV1073,0),MATCH(CH1076,AX1070:BE1070,0))*(INDEX(AK1078:AT1085,MATCH(CH1076,AI1078:AI1085,0),MATCH(CH1077,AK1077:AT1077,0)))</f>
        <v>#N/A</v>
      </c>
      <c r="CI1082" s="665" t="e">
        <f>INDEX(AX1072:BE1073,MATCH(AW1082,AV1072:AV1073,0),MATCH(CI1076,AX1070:BE1070,0))*(INDEX(AK1078:AT1085,MATCH(CI1076,AI1078:AI1085,0),MATCH(CI1077,AK1077:AT1077,0)))</f>
        <v>#N/A</v>
      </c>
      <c r="CJ1082" s="665" t="e">
        <f>INDEX(AX1072:BE1073,MATCH(AW1082,AV1072:AV1073,0),MATCH(CJ1076,AX1070:BE1070,0))*(INDEX(AK1078:AT1085,MATCH(CJ1076,AI1078:AI1085,0),MATCH(CJ1077,AK1077:AT1077,0)))</f>
        <v>#N/A</v>
      </c>
      <c r="CK1082" s="665" t="e">
        <f>INDEX(AX1072:BE1073,MATCH(AW1082,AV1072:AV1073,0),MATCH(CK1076,AX1070:BE1070,0))*(INDEX(AK1078:AT1085,MATCH(CK1076,AI1078:AI1085,0),MATCH(CK1077,AK1077:AT1077,0)))</f>
        <v>#N/A</v>
      </c>
      <c r="CL1082" s="665" t="e">
        <f>INDEX(AX1072:BE1073,MATCH(AW1082,AV1072:AV1073,0),MATCH(CL1076,AX1070:BE1070,0))*(INDEX(AK1078:AT1085,MATCH(CL1076,AI1078:AI1085,0),MATCH(CL1077,AK1077:AT1077,0)))</f>
        <v>#N/A</v>
      </c>
      <c r="CM1082" s="665" t="e">
        <f>INDEX(AX1072:BE1073,MATCH(AW1082,AV1072:AV1073,0),MATCH(CM1076,AX1070:BE1070,0))*(INDEX(AK1078:AT1085,MATCH(CM1076,AI1078:AI1085,0),MATCH(CM1077,AK1077:AT1077,0)))</f>
        <v>#N/A</v>
      </c>
      <c r="CN1082" s="665" t="e">
        <f>INDEX(AX1072:BE1073,MATCH(AW1082,AV1072:AV1073,0),MATCH(CN1076,AX1070:BE1070,0))*(INDEX(AK1078:AT1085,MATCH(CN1076,AI1078:AI1085,0),MATCH(CN1077,AK1077:AT1077,0)))</f>
        <v>#N/A</v>
      </c>
      <c r="CO1082" s="665" t="e">
        <f>INDEX(AX1072:BE1073,MATCH(AW1082,AV1072:AV1073,0),MATCH(CO1076,AX1070:BE1070,0))*(INDEX(AK1078:AT1085,MATCH(CO1076,AI1078:AI1085,0),MATCH(CO1077,AK1077:AT1077,0)))</f>
        <v>#N/A</v>
      </c>
      <c r="CP1082" s="665" t="e">
        <f>INDEX(AX1072:BE1073,MATCH(AW1082,AV1072:AV1073,0),MATCH(CP1076,AX1070:BE1070,0))*(INDEX(AK1078:AT1085,MATCH(CP1076,AI1078:AI1085,0),MATCH(CP1077,AK1077:AT1077,0)))</f>
        <v>#N/A</v>
      </c>
      <c r="CQ1082" s="665" t="e">
        <f>INDEX(AX1072:BE1073,MATCH(AW1082,AV1072:AV1073,0),MATCH(CQ1076,AX1070:BE1070,0))*(INDEX(AK1078:AT1085,MATCH(CQ1076,AI1078:AI1085,0),MATCH(CQ1077,AK1077:AT1077,0)))</f>
        <v>#N/A</v>
      </c>
      <c r="CR1082" s="665" t="e">
        <f>INDEX(AX1072:BE1073,MATCH(AW1082,AV1072:AV1073,0),MATCH(CR1076,AX1070:BE1070,0))*(INDEX(AK1078:AT1085,MATCH(CR1076,AI1078:AI1085,0),MATCH(CR1077,AK1077:AT1077,0)))</f>
        <v>#N/A</v>
      </c>
      <c r="CS1082" s="665" t="e">
        <f>INDEX(AX1072:BE1073,MATCH(AW1082,AV1072:AV1073,0),MATCH(CS1076,AX1070:BE1070,0))*(INDEX(AK1078:AT1085,MATCH(CS1076,AI1078:AI1085,0),MATCH(CS1077,AK1077:AT1077,0)))</f>
        <v>#N/A</v>
      </c>
      <c r="CT1082" s="665" t="e">
        <f>INDEX(AX1072:BE1073,MATCH(AW1082,AV1072:AV1073,0),MATCH(CT1076,AX1070:BE1070,0))*(INDEX(AK1078:AT1085,MATCH(CT1076,AI1078:AI1085,0),MATCH(CT1077,AK1077:AT1077,0)))</f>
        <v>#N/A</v>
      </c>
      <c r="CU1082" s="665" t="e">
        <f>INDEX(AX1072:BE1073,MATCH(AW1082,AV1072:AV1073,0),MATCH(CU1076,AX1070:BE1070,0))*(INDEX(AK1078:AT1085,MATCH(CU1076,AI1078:AI1085,0),MATCH(CU1077,AK1077:AT1077,0)))</f>
        <v>#N/A</v>
      </c>
      <c r="CV1082" s="665" t="e">
        <f>INDEX(AX1072:BE1073,MATCH(AW1082,AV1072:AV1073,0),MATCH(CV1076,AX1070:BE1070,0))*(INDEX(AK1078:AT1085,MATCH(CV1076,AI1078:AI1085,0),MATCH(CV1077,AK1077:AT1077,0)))</f>
        <v>#N/A</v>
      </c>
      <c r="CW1082" s="665" t="e">
        <f>INDEX(AX1072:BE1073,MATCH(AW1082,AV1072:AV1073,0),MATCH(CW1076,AX1070:BE1070,0))*(INDEX(AK1078:AT1085,MATCH(CW1076,AI1078:AI1085,0),MATCH(CW1077,AK1077:AT1077,0)))</f>
        <v>#N/A</v>
      </c>
      <c r="CX1082" s="665" t="e">
        <f>INDEX(AX1072:BE1073,MATCH(AW1082,AV1072:AV1073,0),MATCH(CX1076,AX1070:BE1070,0))*(INDEX(AK1078:AT1085,MATCH(CX1076,AI1078:AI1085,0),MATCH(CX1077,AK1077:AT1077,0)))</f>
        <v>#N/A</v>
      </c>
      <c r="CY1082" s="665" t="e">
        <f>INDEX(AX1072:BE1073,MATCH(AW1082,AV1072:AV1073,0),MATCH(CY1076,AX1070:BE1070,0))*(INDEX(AK1078:AT1085,MATCH(CY1076,AI1078:AI1085,0),MATCH(CY1077,AK1077:AT1077,0)))</f>
        <v>#N/A</v>
      </c>
      <c r="CZ1082" s="665" t="e">
        <f>INDEX(AX1072:BE1073,MATCH(AW1082,AV1072:AV1073,0),MATCH(CZ1076,AX1070:BE1070,0))*(INDEX(AK1078:AT1085,MATCH(CZ1076,AI1078:AI1085,0),MATCH(CZ1077,AK1077:AT1077,0)))</f>
        <v>#N/A</v>
      </c>
      <c r="DA1082" s="665" t="e">
        <f>INDEX(AX1072:BE1073,MATCH(AW1082,AV1072:AV1073,0),MATCH(DA1076,AX1070:BE1070,0))*(INDEX(AK1078:AT1085,MATCH(DA1076,AI1078:AI1085,0),MATCH(DA1077,AK1077:AT1077,0)))</f>
        <v>#N/A</v>
      </c>
      <c r="DB1082" s="665" t="e">
        <f>INDEX(AX1072:BE1073,MATCH(AW1082,AV1072:AV1073,0),MATCH(DB1076,AX1070:BE1070,0))*(INDEX(AK1078:AT1085,MATCH(DB1076,AI1078:AI1085,0),MATCH(DB1077,AK1077:AT1077,0)))</f>
        <v>#N/A</v>
      </c>
      <c r="DC1082" s="665" t="e">
        <f>INDEX(AX1072:BE1073,MATCH(AW1082,AV1072:AV1073,0),MATCH(DC1076,AX1070:BE1070,0))*(INDEX(AK1078:AT1085,MATCH(DC1076,AI1078:AI1085,0),MATCH(DC1077,AK1077:AT1077,0)))</f>
        <v>#N/A</v>
      </c>
      <c r="DD1082" s="665" t="e">
        <f>INDEX(AX1072:BE1073,MATCH(AW1082,AV1072:AV1073,0),MATCH(DD1076,AX1070:BE1070,0))*(INDEX(AK1078:AT1085,MATCH(DD1076,AI1078:AI1085,0),MATCH(DD1077,AK1077:AT1077,0)))</f>
        <v>#N/A</v>
      </c>
      <c r="DE1082" s="665" t="e">
        <f>INDEX(AX1072:BE1073,MATCH(AW1082,AV1072:AV1073,0),MATCH(DE1076,AX1070:BE1070,0))*(INDEX(AK1078:AT1085,MATCH(DE1076,AI1078:AI1085,0),MATCH(DE1077,AK1077:AT1077,0)))</f>
        <v>#N/A</v>
      </c>
      <c r="DF1082" s="665" t="e">
        <f>INDEX(AX1072:BE1073,MATCH(AW1082,AV1072:AV1073,0),MATCH(DF1076,AX1070:BE1070,0))*(INDEX(AK1078:AT1085,MATCH(DF1076,AI1078:AI1085,0),MATCH(DF1077,AK1077:AT1077,0)))</f>
        <v>#N/A</v>
      </c>
      <c r="DG1082" s="665" t="e">
        <f>INDEX(AX1072:BE1073,MATCH(AW1082,AV1072:AV1073,0),MATCH(DG1076,AX1070:BE1070,0))*(INDEX(AK1078:AT1085,MATCH(DG1076,AI1078:AI1085,0),MATCH(DG1077,AK1077:AT1077,0)))</f>
        <v>#N/A</v>
      </c>
      <c r="DH1082" s="665" t="e">
        <f>INDEX(AX1072:BE1073,MATCH(AW1082,AV1072:AV1073,0),MATCH(DH1076,AX1070:BE1070,0))*(INDEX(AK1078:AT1085,MATCH(DH1076,AI1078:AI1085,0),MATCH(DH1077,AK1077:AT1077,0)))</f>
        <v>#N/A</v>
      </c>
      <c r="DI1082" s="665" t="e">
        <f>INDEX(AX1072:BE1073,MATCH(AW1082,AV1072:AV1073,0),MATCH(DI1076,AX1070:BE1070,0))*(INDEX(AK1078:AT1085,MATCH(DI1076,AI1078:AI1085,0),MATCH(DI1077,AK1077:AT1077,0)))</f>
        <v>#N/A</v>
      </c>
      <c r="DJ1082" s="665" t="e">
        <f>INDEX(AX1072:BE1073,MATCH(AW1082,AV1072:AV1073,0),MATCH(DJ1076,AX1070:BE1070,0))*(INDEX(AK1078:AT1085,MATCH(DJ1076,AI1078:AI1085,0),MATCH(DJ1077,AK1077:AT1077,0)))</f>
        <v>#N/A</v>
      </c>
      <c r="DK1082" s="665" t="e">
        <f>INDEX(AX1072:BE1073,MATCH(AW1082,AV1072:AV1073,0),MATCH(DK1076,AX1070:BE1070,0))*(INDEX(AK1078:AT1085,MATCH(DK1076,AI1078:AI1085,0),MATCH(DK1077,AK1077:AT1077,0)))</f>
        <v>#N/A</v>
      </c>
      <c r="DL1082" s="665" t="e">
        <f>INDEX(AX1072:BE1073,MATCH(AW1082,AV1072:AV1073,0),MATCH(DL1076,AX1070:BE1070,0))*(INDEX(AK1078:AT1085,MATCH(DL1076,AI1078:AI1085,0),MATCH(DL1077,AK1077:AT1077,0)))</f>
        <v>#N/A</v>
      </c>
      <c r="DM1082" s="665" t="e">
        <f>INDEX(AX1072:BE1073,MATCH(AW1082,AV1072:AV1073,0),MATCH(DM1076,AX1070:BE1070,0))*(INDEX(AK1078:AT1085,MATCH(DM1076,AI1078:AI1085,0),MATCH(DM1077,AK1077:AT1077,0)))</f>
        <v>#N/A</v>
      </c>
      <c r="DN1082" s="665" t="e">
        <f>INDEX(AX1072:BE1073,MATCH(AW1082,AV1072:AV1073,0),MATCH(DN1076,AX1070:BE1070,0))*(INDEX(AK1078:AT1085,MATCH(DN1076,AI1078:AI1085,0),MATCH(DN1077,AK1077:AT1077,0)))</f>
        <v>#N/A</v>
      </c>
      <c r="DO1082" s="665" t="e">
        <f>INDEX(AX1072:BE1073,MATCH(AW1082,AV1072:AV1073,0),MATCH(DO1076,AX1070:BE1070,0))*(INDEX(AK1078:AT1085,MATCH(DO1076,AI1078:AI1085,0),MATCH(DO1077,AK1077:AT1077,0)))</f>
        <v>#N/A</v>
      </c>
      <c r="DP1082" s="665" t="e">
        <f>INDEX(AX1072:BE1073,MATCH(AW1082,AV1072:AV1073,0),MATCH(DP1076,AX1070:BE1070,0))*(INDEX(AK1078:AT1085,MATCH(DP1076,AI1078:AI1085,0),MATCH(DP1077,AK1077:AT1077,0)))</f>
        <v>#N/A</v>
      </c>
      <c r="DQ1082" s="643" t="e">
        <f>SUM(AX1082:DP1082)=#REF!</f>
        <v>#REF!</v>
      </c>
      <c r="DR1082" s="749">
        <v>2027</v>
      </c>
      <c r="DS1082" s="665" t="e">
        <f>IF(DR1082&gt;DS1076,AX1081-AX1082,0)</f>
        <v>#REF!</v>
      </c>
      <c r="DT1082" s="665" t="e">
        <f>IF(DR1082&gt;DT1076,AY1081-AY1082,0)</f>
        <v>#N/A</v>
      </c>
      <c r="DU1082" s="665" t="e">
        <f>IF(DR1082&gt;DU1076,AZ1081-AZ1082,0)</f>
        <v>#N/A</v>
      </c>
      <c r="DV1082" s="665" t="e">
        <f>IF(DR1082&gt;DV1076,BA1081-BA1082,0)</f>
        <v>#N/A</v>
      </c>
      <c r="DW1082" s="665" t="e">
        <f>IF(DR1082&gt;DW1076,BB1081-BB1082,0)</f>
        <v>#N/A</v>
      </c>
      <c r="DX1082" s="665" t="e">
        <f>IF(DR1082&gt;DX1076,BC1081-BC1082,0)</f>
        <v>#N/A</v>
      </c>
      <c r="DY1082" s="665" t="e">
        <f>IF(DR1082&gt;DY1076,BD1081-BD1082,0)</f>
        <v>#N/A</v>
      </c>
      <c r="DZ1082" s="665" t="e">
        <f>IF(DR1082&gt;DZ1076,BE1081-BE1082,0)</f>
        <v>#N/A</v>
      </c>
      <c r="EA1082" s="665" t="e">
        <f>IF(DR1082&gt;EA1076,BF1081-BF1082,0)</f>
        <v>#N/A</v>
      </c>
      <c r="EB1082" s="665" t="e">
        <f>IF(DR1082&gt;EB1076,BG1081-BG1082,0)</f>
        <v>#N/A</v>
      </c>
      <c r="EC1082" s="665" t="e">
        <f>IF(DR1082&gt;EC1076,BH1081-BH1082,0)</f>
        <v>#N/A</v>
      </c>
      <c r="ED1082" s="665" t="e">
        <f>IF(DR1082&gt;ED1076,BI1081-BI1082,0)</f>
        <v>#N/A</v>
      </c>
      <c r="EE1082" s="665" t="e">
        <f>IF(DR1082&gt;EE1076,BJ1081-BJ1082,0)</f>
        <v>#N/A</v>
      </c>
      <c r="EF1082" s="665" t="e">
        <f>IF(DR1082&gt;EF1076,BK1081-BK1082,0)</f>
        <v>#N/A</v>
      </c>
      <c r="EG1082" s="665" t="e">
        <f>IF(DR1082&gt;EG1076,BL1081-BL1082,0)</f>
        <v>#N/A</v>
      </c>
      <c r="EH1082" s="665" t="e">
        <f>IF(DR1082&gt;EH1076,BM1081-BM1082,0)</f>
        <v>#N/A</v>
      </c>
      <c r="EI1082" s="665" t="e">
        <f>IF(DR1082&gt;EI1076,BN1081-BN1082,0)</f>
        <v>#N/A</v>
      </c>
      <c r="EJ1082" s="665" t="e">
        <f>IF(DR1082&gt;EJ1076,BO1081-BO1082,0)</f>
        <v>#N/A</v>
      </c>
      <c r="EK1082" s="665" t="e">
        <f>IF(DR1082&gt;EK1076,BP1081-BP1082,0)</f>
        <v>#N/A</v>
      </c>
      <c r="EL1082" s="665" t="e">
        <f>IF(DR1082&gt;EL1076,BQ1081-BQ1082,0)</f>
        <v>#N/A</v>
      </c>
      <c r="EM1082" s="665" t="e">
        <f>IF(DR1082&gt;EM1076,BR1081-BR1082,0)</f>
        <v>#N/A</v>
      </c>
      <c r="EN1082" s="665" t="e">
        <f>IF(DR1082&gt;EN1076,BS1081-BS1082,0)</f>
        <v>#N/A</v>
      </c>
      <c r="EO1082" s="665" t="e">
        <f>IF(DR1082&gt;EO1076,BT1081-BT1082,0)</f>
        <v>#N/A</v>
      </c>
      <c r="EP1082" s="665" t="e">
        <f>IF(DR1082&gt;EP1076,BU1081-BU1082,0)</f>
        <v>#N/A</v>
      </c>
      <c r="EQ1082" s="665" t="e">
        <f>IF(DR1082&gt;EQ1076,BV1081-BV1082,0)</f>
        <v>#N/A</v>
      </c>
      <c r="ER1082" s="665" t="e">
        <f>IF(DR1082&gt;ER1076,BW1081-BW1082,0)</f>
        <v>#N/A</v>
      </c>
      <c r="ES1082" s="665" t="e">
        <f>IF(DR1082&gt;ES1076,BX1081-BX1082,0)</f>
        <v>#N/A</v>
      </c>
      <c r="ET1082" s="665" t="e">
        <f>IF(DR1082&gt;ET1076,BY1081-BY1082,0)</f>
        <v>#N/A</v>
      </c>
      <c r="EU1082" s="665" t="e">
        <f>IF(DR1082&gt;EU1076,BZ1081-BZ1082,0)</f>
        <v>#N/A</v>
      </c>
      <c r="EV1082" s="665" t="e">
        <f>IF(DR1082&gt;EV1076,CA1081-CA1082,0)</f>
        <v>#N/A</v>
      </c>
      <c r="EW1082" s="665" t="e">
        <f>IF(DR1082&gt;EW1076,CB1081-CB1082,0)</f>
        <v>#N/A</v>
      </c>
      <c r="EX1082" s="665">
        <f>IF(DR1082&gt;EX1076,CC1081-CC1082,0)</f>
        <v>0</v>
      </c>
      <c r="EY1082" s="665">
        <f>IF(DR1082&gt;EY1076,CD1081-CD1082,0)</f>
        <v>0</v>
      </c>
      <c r="EZ1082" s="665">
        <f>IF(DR1082&gt;EZ1076,CE1081-CE1082,0)</f>
        <v>0</v>
      </c>
      <c r="FA1082" s="665">
        <f>IF(DR1082&gt;FA1076,CF1081-CF1082,0)</f>
        <v>0</v>
      </c>
      <c r="FB1082" s="665">
        <f>IF(DR1082&gt;FB1076,CG1081-CG1082,0)</f>
        <v>0</v>
      </c>
      <c r="FC1082" s="665">
        <f>IF(DR1082&gt;FC1076,CH1081-CH1082,0)</f>
        <v>0</v>
      </c>
      <c r="FD1082" s="665">
        <f>IF(DR1082&gt;FD1076,CI1081-CI1082,0)</f>
        <v>0</v>
      </c>
      <c r="FE1082" s="665">
        <f>IF(DR1082&gt;FE1076,CJ1081-CJ1082,0)</f>
        <v>0</v>
      </c>
      <c r="FF1082" s="665">
        <f>IF(DR1082&gt;FF1076,CK1081-CK1082,0)</f>
        <v>0</v>
      </c>
      <c r="FG1082" s="665">
        <f>IF(DR1082&gt;FG1076,CL1081-CL1082,0)</f>
        <v>0</v>
      </c>
      <c r="FH1082" s="665">
        <f>IF(DR1082&gt;FH1076,CM1081-CM1082,0)</f>
        <v>0</v>
      </c>
      <c r="FI1082" s="665">
        <f>IF(DR1082&gt;FI1076,CN1081-CN1082,0)</f>
        <v>0</v>
      </c>
      <c r="FJ1082" s="665">
        <f>IF(DR1082&gt;FJ1076,CO1081-CO1082,0)</f>
        <v>0</v>
      </c>
      <c r="FK1082" s="665">
        <f>IF(DR1082&gt;FK1076,CP1081-CP1082,0)</f>
        <v>0</v>
      </c>
      <c r="FL1082" s="665">
        <f>IF(DR1082&gt;FL1076,CQ1081-CQ1082,0)</f>
        <v>0</v>
      </c>
      <c r="FM1082" s="665">
        <f>IF(DR1082&gt;FM1076,CR1081-CR1082,0)</f>
        <v>0</v>
      </c>
      <c r="FN1082" s="665">
        <f>IF(DR1082&gt;FN1076,CS1081-CS1082,0)</f>
        <v>0</v>
      </c>
      <c r="FO1082" s="665">
        <f>IF(DR1082&gt;FO1076,CT1081-CT1082,0)</f>
        <v>0</v>
      </c>
      <c r="FP1082" s="665">
        <f>IF(DR1082&gt;FP1076,CU1081-CU1082,0)</f>
        <v>0</v>
      </c>
      <c r="FQ1082" s="665">
        <f>IF(DR1082&gt;FQ1076,CV1081-CV1082,0)</f>
        <v>0</v>
      </c>
      <c r="FR1082" s="665">
        <f>IF(DR1082&gt;FR1076,CW1081-CW1082,0)</f>
        <v>0</v>
      </c>
      <c r="FS1082" s="665">
        <f>IF(DR1082&gt;FS1076,CX1081-CX1082,0)</f>
        <v>0</v>
      </c>
      <c r="FT1082" s="665">
        <f>IF(DR1082&gt;FT1076,CY1081-CY1082,0)</f>
        <v>0</v>
      </c>
      <c r="FU1082" s="665">
        <f>IF(DR1082&gt;FU1076,CZ1081-CZ1082,0)</f>
        <v>0</v>
      </c>
      <c r="FV1082" s="665">
        <f>IF(DR1082&gt;FV1076,DA1081-DA1082,0)</f>
        <v>0</v>
      </c>
      <c r="FW1082" s="665">
        <f>IF(DR1082&gt;FW1076,DB1081-DB1082,0)</f>
        <v>0</v>
      </c>
      <c r="FX1082" s="665">
        <f>IF(DR1082&gt;FX1076,DC1081-DC1082,0)</f>
        <v>0</v>
      </c>
      <c r="FY1082" s="665">
        <f>IF(DR1082&gt;FY1076,DD1081-DD1082,0)</f>
        <v>0</v>
      </c>
      <c r="FZ1082" s="665">
        <f>IF(DR1082&gt;FZ1076,DE1081-DE1082,0)</f>
        <v>0</v>
      </c>
      <c r="GA1082" s="665">
        <f>IF(DR1082&gt;GA1076,DF1081-DF1082,0)</f>
        <v>0</v>
      </c>
      <c r="GB1082" s="665">
        <f>IF(DR1082&gt;GB1076,DG1081-DG1082,0)</f>
        <v>0</v>
      </c>
      <c r="GC1082" s="665">
        <f>IF(DR1082&gt;GC1076,DH1081-DH1082,0)</f>
        <v>0</v>
      </c>
      <c r="GD1082" s="665">
        <f>IF(DR1082&gt;GD1076,DI1081-DI1082,0)</f>
        <v>0</v>
      </c>
      <c r="GE1082" s="665">
        <f>IF(DR1082&gt;GE1076,DJ1081-DJ1082,0)</f>
        <v>0</v>
      </c>
      <c r="GF1082" s="665">
        <f>IF(DR1082&gt;GF1076,DK1081-DK1082,0)</f>
        <v>0</v>
      </c>
      <c r="GG1082" s="665">
        <f>IF(DR1082&gt;GG1076,DL1081-DL1082,0)</f>
        <v>0</v>
      </c>
      <c r="GH1082" s="665">
        <f>IF(DR1082&gt;GH1076,DM1081-DM1082,0)</f>
        <v>0</v>
      </c>
      <c r="GI1082" s="665">
        <f>IF(DR1082&gt;GI1076,DN1081-DN1082,0)</f>
        <v>0</v>
      </c>
      <c r="GJ1082" s="665">
        <f>IF(DR1082&gt;GJ1076,DO1081-DO1082,0)</f>
        <v>0</v>
      </c>
      <c r="GK1082" s="665">
        <f>IF(DR1082&gt;GK1076,DP1081-DP1082,0)</f>
        <v>0</v>
      </c>
      <c r="GL1082" s="665" t="e">
        <f>SUM(DS1082:GK1082)+SUM(#REF!)=#REF!</f>
        <v>#REF!</v>
      </c>
      <c r="GM1082" s="667"/>
      <c r="GN1082" s="749">
        <v>2027</v>
      </c>
      <c r="GO1082" s="664" t="e">
        <f>SUMIF(DS1077:GK1077,GO1077,DS1082:GK1082)</f>
        <v>#REF!</v>
      </c>
      <c r="GP1082" s="668" t="e">
        <f>SUMIF(DS1077:GK1077,GP1077,DS1082:GK1082)</f>
        <v>#N/A</v>
      </c>
      <c r="GQ1082" s="668" t="e">
        <f>SUMIF(DS1077:GK1077,GQ1077,DS1082:GK1082)</f>
        <v>#N/A</v>
      </c>
      <c r="GR1082" s="668" t="e">
        <f>SUMIF(DS1077:GK1077,GR1077,DS1082:GK1082)</f>
        <v>#N/A</v>
      </c>
      <c r="GS1082" s="668" t="e">
        <f>SUMIF(DS1077:GK1077,GS1077,DS1082:GK1082)</f>
        <v>#N/A</v>
      </c>
      <c r="GT1082" s="668" t="e">
        <f>SUMIF(DS1077:GK1077,GT1077,DS1082:GK1082)</f>
        <v>#N/A</v>
      </c>
      <c r="GU1082" s="668" t="e">
        <f>SUMIF(DS1077:GK1077,GU1077,DS1082:GK1082)</f>
        <v>#N/A</v>
      </c>
      <c r="GV1082" s="668" t="e">
        <f>SUMIF(DS1077:GK1077,GV1077,DS1082:GK1082)</f>
        <v>#N/A</v>
      </c>
      <c r="GW1082" s="668" t="e">
        <f>SUMIF(DS1077:GK1077,GW1077,DS1082:GK1082)</f>
        <v>#N/A</v>
      </c>
      <c r="GX1082" s="668" t="e">
        <f>SUMIF(DS1077:GK1077,GX1077,DS1082:GK1082)</f>
        <v>#N/A</v>
      </c>
      <c r="GY1082" s="668" t="e">
        <f>SUMIF(DS1077:GK1077,GY1077,DS1082:GK1082)</f>
        <v>#N/A</v>
      </c>
      <c r="GZ1082" s="646" t="e">
        <f>SUM(GO1082:GY1082)=(#REF!-SUM(#REF!))</f>
        <v>#REF!</v>
      </c>
    </row>
    <row r="1083" spans="1:234" hidden="1" x14ac:dyDescent="0.25">
      <c r="A1083" s="643" t="s">
        <v>208</v>
      </c>
      <c r="AI1083" s="664">
        <v>2028</v>
      </c>
      <c r="AJ1083" s="664">
        <v>0</v>
      </c>
      <c r="AK1083" s="665">
        <f>IFERROR(#REF!/#REF!,0)</f>
        <v>0</v>
      </c>
      <c r="AL1083" s="665">
        <f>IFERROR(#REF!/#REF!,0)</f>
        <v>0</v>
      </c>
      <c r="AM1083" s="665">
        <f>IFERROR(#REF!/#REF!,0)</f>
        <v>0</v>
      </c>
      <c r="AN1083" s="669">
        <f>IFERROR(#REF!/#REF!,0)</f>
        <v>0</v>
      </c>
      <c r="AO1083" s="669">
        <f>IFERROR(#REF!/#REF!,0)</f>
        <v>0</v>
      </c>
      <c r="AP1083" s="669">
        <f>IFERROR(#REF!/#REF!,0)</f>
        <v>0</v>
      </c>
      <c r="AQ1083" s="669">
        <f>IFERROR(#REF!/#REF!,0)</f>
        <v>0</v>
      </c>
      <c r="AR1083" s="669">
        <f>IFERROR(#REF!/#REF!,0)</f>
        <v>0</v>
      </c>
      <c r="AS1083" s="669">
        <f>IFERROR(#REF!/#REF!,0)</f>
        <v>0</v>
      </c>
      <c r="AT1083" s="669">
        <f>IFERROR(#REF!/#REF!,0)</f>
        <v>0</v>
      </c>
      <c r="AU1083" s="666"/>
      <c r="AW1083" s="749">
        <v>2028</v>
      </c>
      <c r="AX1083" s="665" t="e">
        <f>#REF!</f>
        <v>#REF!</v>
      </c>
      <c r="AY1083" s="665" t="e">
        <f>INDEX(AX1072:BE1073,MATCH(AW1083,AV1072:AV1073,0),MATCH(AY1076,AX1070:BE1070,0))*(INDEX(AK1078:AT1085,MATCH(AY1076,AI1078:AI1085,0),MATCH(AY1077,AK1077:AT1077,0)))</f>
        <v>#N/A</v>
      </c>
      <c r="AZ1083" s="665" t="e">
        <f>INDEX(AX1072:BE1073,MATCH(AW1083,AV1072:AV1073,0),MATCH(AZ1076,AX1070:BE1070,0))*(INDEX(AK1078:AT1085,MATCH(AZ1076,AI1078:AI1085,0),MATCH(AZ1077,AK1077:AT1077,0)))</f>
        <v>#N/A</v>
      </c>
      <c r="BA1083" s="665" t="e">
        <f>INDEX(AX1072:BE1073,MATCH(AW1083,AV1072:AV1073,0),MATCH(BA1076,AX1070:BE1070,0))*(INDEX(AK1078:AT1085,MATCH(BA1076,AI1078:AI1085,0),MATCH(BA1077,AK1077:AT1077,0)))</f>
        <v>#N/A</v>
      </c>
      <c r="BB1083" s="665" t="e">
        <f>INDEX(AX1072:BE1073,MATCH(AW1083,AV1072:AV1073,0),MATCH(BB1076,AX1070:BE1070,0))*(INDEX(AK1078:AT1085,MATCH(BB1076,AI1078:AI1085,0),MATCH(BB1077,AK1077:AT1077,0)))</f>
        <v>#N/A</v>
      </c>
      <c r="BC1083" s="665" t="e">
        <f>INDEX(AX1072:BE1073,MATCH(AW1083,AV1072:AV1073,0),MATCH(BC1076,AX1070:BE1070,0))*(INDEX(AK1078:AT1085,MATCH(BC1076,AI1078:AI1085,0),MATCH(BC1077,AK1077:AT1077,0)))</f>
        <v>#N/A</v>
      </c>
      <c r="BD1083" s="665" t="e">
        <f>INDEX(AX1072:BE1073,MATCH(AW1083,AV1072:AV1073,0),MATCH(BD1076,AX1070:BE1070,0))*(INDEX(AK1078:AT1085,MATCH(BD1076,AI1078:AI1085,0),MATCH(BD1077,AK1077:AT1077,0)))</f>
        <v>#N/A</v>
      </c>
      <c r="BE1083" s="665" t="e">
        <f>INDEX(AX1072:BE1073,MATCH(AW1083,AV1072:AV1073,0),MATCH(BE1076,AX1070:BE1070,0))*(INDEX(AK1078:AT1085,MATCH(BE1076,AI1078:AI1085,0),MATCH(BE1077,AK1077:AT1077,0)))</f>
        <v>#N/A</v>
      </c>
      <c r="BF1083" s="665" t="e">
        <f>INDEX(AX1072:BE1073,MATCH(AW1083,AV1072:AV1073,0),MATCH(BF1076,AX1070:BE1070,0))*(INDEX(AK1078:AT1085,MATCH(BF1076,AI1078:AI1085,0),MATCH(BF1077,AK1077:AT1077,0)))</f>
        <v>#N/A</v>
      </c>
      <c r="BG1083" s="665" t="e">
        <f>INDEX(AX1072:BE1073,MATCH(AW1083,AV1072:AV1073,0),MATCH(BG1076,AX1070:BE1070,0))*(INDEX(AK1078:AT1085,MATCH(BG1076,AI1078:AI1085,0),MATCH(BG1077,AK1077:AT1077,0)))</f>
        <v>#N/A</v>
      </c>
      <c r="BH1083" s="665" t="e">
        <f>INDEX(AX1072:BE1073,MATCH(AW1083,AV1072:AV1073,0),MATCH(BH1076,AX1070:BE1070,0))*(INDEX(AK1078:AT1085,MATCH(BH1076,AI1078:AI1085,0),MATCH(BH1077,AK1077:AT1077,0)))</f>
        <v>#N/A</v>
      </c>
      <c r="BI1083" s="665" t="e">
        <f>INDEX(AX1072:BE1073,MATCH(AW1083,AV1072:AV1073,0),MATCH(BI1076,AX1070:BE1070,0))*(INDEX(AK1078:AT1085,MATCH(BI1076,AI1078:AI1085,0),MATCH(BI1077,AK1077:AT1077,0)))</f>
        <v>#N/A</v>
      </c>
      <c r="BJ1083" s="665" t="e">
        <f>INDEX(AX1072:BE1073,MATCH(AW1083,AV1072:AV1073,0),MATCH(BJ1076,AX1070:BE1070,0))*(INDEX(AK1078:AT1085,MATCH(BJ1076,AI1078:AI1085,0),MATCH(BJ1077,AK1077:AT1077,0)))</f>
        <v>#N/A</v>
      </c>
      <c r="BK1083" s="665" t="e">
        <f>INDEX(AX1072:BE1073,MATCH(AW1083,AV1072:AV1073,0),MATCH(BK1076,AX1070:BE1070,0))*(INDEX(AK1078:AT1085,MATCH(BK1076,AI1078:AI1085,0),MATCH(BK1077,AK1077:AT1077,0)))</f>
        <v>#N/A</v>
      </c>
      <c r="BL1083" s="665" t="e">
        <f>INDEX(AX1072:BE1073,MATCH(AW1083,AV1072:AV1073,0),MATCH(BL1076,AX1070:BE1070,0))*(INDEX(AK1078:AT1085,MATCH(BL1076,AI1078:AI1085,0),MATCH(BL1077,AK1077:AT1077,0)))</f>
        <v>#N/A</v>
      </c>
      <c r="BM1083" s="665" t="e">
        <f>INDEX(AX1072:BE1073,MATCH(AW1083,AV1072:AV1073,0),MATCH(BM1076,AX1070:BE1070,0))*(INDEX(AK1078:AT1085,MATCH(BM1076,AI1078:AI1085,0),MATCH(BM1077,AK1077:AT1077,0)))</f>
        <v>#N/A</v>
      </c>
      <c r="BN1083" s="665" t="e">
        <f>INDEX(AX1072:BE1073,MATCH(AW1083,AV1072:AV1073,0),MATCH(BN1076,AX1070:BE1070,0))*(INDEX(AK1078:AT1085,MATCH(BN1076,AI1078:AI1085,0),MATCH(BN1077,AK1077:AT1077,0)))</f>
        <v>#N/A</v>
      </c>
      <c r="BO1083" s="665" t="e">
        <f>INDEX(AX1072:BE1073,MATCH(AW1083,AV1072:AV1073,0),MATCH(BO1076,AX1070:BE1070,0))*(INDEX(AK1078:AT1085,MATCH(BO1076,AI1078:AI1085,0),MATCH(BO1077,AK1077:AT1077,0)))</f>
        <v>#N/A</v>
      </c>
      <c r="BP1083" s="665" t="e">
        <f>INDEX(AX1072:BE1073,MATCH(AW1083,AV1072:AV1073,0),MATCH(BP1076,AX1070:BE1070,0))*(INDEX(AK1078:AT1085,MATCH(BP1076,AI1078:AI1085,0),MATCH(BP1077,AK1077:AT1077,0)))</f>
        <v>#N/A</v>
      </c>
      <c r="BQ1083" s="665" t="e">
        <f>INDEX(AX1072:BE1073,MATCH(AW1083,AV1072:AV1073,0),MATCH(BQ1076,AX1070:BE1070,0))*(INDEX(AK1078:AT1085,MATCH(BQ1076,AI1078:AI1085,0),MATCH(BQ1077,AK1077:AT1077,0)))</f>
        <v>#N/A</v>
      </c>
      <c r="BR1083" s="665" t="e">
        <f>INDEX(AX1072:BE1073,MATCH(AW1083,AV1072:AV1073,0),MATCH(BR1076,AX1070:BE1070,0))*(INDEX(AK1078:AT1085,MATCH(BR1076,AI1078:AI1085,0),MATCH(BR1077,AK1077:AT1077,0)))</f>
        <v>#N/A</v>
      </c>
      <c r="BS1083" s="665" t="e">
        <f>INDEX(AX1072:BE1073,MATCH(AW1083,AV1072:AV1073,0),MATCH(BS1076,AX1070:BE1070,0))*(INDEX(AK1078:AT1085,MATCH(BS1076,AI1078:AI1085,0),MATCH(BS1077,AK1077:AT1077,0)))</f>
        <v>#N/A</v>
      </c>
      <c r="BT1083" s="665" t="e">
        <f>INDEX(AX1072:BE1073,MATCH(AW1083,AV1072:AV1073,0),MATCH(BT1076,AX1070:BE1070,0))*(INDEX(AK1078:AT1085,MATCH(BT1076,AI1078:AI1085,0),MATCH(BT1077,AK1077:AT1077,0)))</f>
        <v>#N/A</v>
      </c>
      <c r="BU1083" s="665" t="e">
        <f>INDEX(AX1072:BE1073,MATCH(AW1083,AV1072:AV1073,0),MATCH(BU1076,AX1070:BE1070,0))*(INDEX(AK1078:AT1085,MATCH(BU1076,AI1078:AI1085,0),MATCH(BU1077,AK1077:AT1077,0)))</f>
        <v>#N/A</v>
      </c>
      <c r="BV1083" s="665" t="e">
        <f>INDEX(AX1072:BE1073,MATCH(AW1083,AV1072:AV1073,0),MATCH(BV1076,AX1070:BE1070,0))*(INDEX(AK1078:AT1085,MATCH(BV1076,AI1078:AI1085,0),MATCH(BV1077,AK1077:AT1077,0)))</f>
        <v>#N/A</v>
      </c>
      <c r="BW1083" s="665" t="e">
        <f>INDEX(AX1072:BE1073,MATCH(AW1083,AV1072:AV1073,0),MATCH(BW1076,AX1070:BE1070,0))*(INDEX(AK1078:AT1085,MATCH(BW1076,AI1078:AI1085,0),MATCH(BW1077,AK1077:AT1077,0)))</f>
        <v>#N/A</v>
      </c>
      <c r="BX1083" s="665" t="e">
        <f>INDEX(AX1072:BE1073,MATCH(AW1083,AV1072:AV1073,0),MATCH(BX1076,AX1070:BE1070,0))*(INDEX(AK1078:AT1085,MATCH(BX1076,AI1078:AI1085,0),MATCH(BX1077,AK1077:AT1077,0)))</f>
        <v>#N/A</v>
      </c>
      <c r="BY1083" s="665" t="e">
        <f>INDEX(AX1072:BE1073,MATCH(AW1083,AV1072:AV1073,0),MATCH(BY1076,AX1070:BE1070,0))*(INDEX(AK1078:AT1085,MATCH(BY1076,AI1078:AI1085,0),MATCH(BY1077,AK1077:AT1077,0)))</f>
        <v>#N/A</v>
      </c>
      <c r="BZ1083" s="665" t="e">
        <f>INDEX(AX1072:BE1073,MATCH(AW1083,AV1072:AV1073,0),MATCH(BZ1076,AX1070:BE1070,0))*(INDEX(AK1078:AT1085,MATCH(BZ1076,AI1078:AI1085,0),MATCH(BZ1077,AK1077:AT1077,0)))</f>
        <v>#N/A</v>
      </c>
      <c r="CA1083" s="665" t="e">
        <f>INDEX(AX1072:BE1073,MATCH(AW1083,AV1072:AV1073,0),MATCH(CA1076,AX1070:BE1070,0))*(INDEX(AK1078:AT1085,MATCH(CA1076,AI1078:AI1085,0),MATCH(CA1077,AK1077:AT1077,0)))</f>
        <v>#N/A</v>
      </c>
      <c r="CB1083" s="665" t="e">
        <f>INDEX(AX1072:BE1073,MATCH(AW1083,AV1072:AV1073,0),MATCH(CB1076,AX1070:BE1070,0))*(INDEX(AK1078:AT1085,MATCH(CB1076,AI1078:AI1085,0),MATCH(CB1077,AK1077:AT1077,0)))</f>
        <v>#N/A</v>
      </c>
      <c r="CC1083" s="665" t="e">
        <f>INDEX(AX1072:BE1073,MATCH(AW1083,AV1072:AV1073,0),MATCH(CC1076,AX1070:BE1070,0))*(INDEX(AK1078:AT1085,MATCH(CC1076,AI1078:AI1085,0),MATCH(CC1077,AK1077:AT1077,0)))</f>
        <v>#N/A</v>
      </c>
      <c r="CD1083" s="665" t="e">
        <f>INDEX(AX1072:BE1073,MATCH(AW1083,AV1072:AV1073,0),MATCH(CD1076,AX1070:BE1070,0))*(INDEX(AK1078:AT1085,MATCH(CD1076,AI1078:AI1085,0),MATCH(CD1077,AK1077:AT1077,0)))</f>
        <v>#N/A</v>
      </c>
      <c r="CE1083" s="665" t="e">
        <f>INDEX(AX1072:BE1073,MATCH(AW1083,AV1072:AV1073,0),MATCH(CE1076,AX1070:BE1070,0))*(INDEX(AK1078:AT1085,MATCH(CE1076,AI1078:AI1085,0),MATCH(CE1077,AK1077:AT1077,0)))</f>
        <v>#N/A</v>
      </c>
      <c r="CF1083" s="665" t="e">
        <f>INDEX(AX1072:BE1073,MATCH(AW1083,AV1072:AV1073,0),MATCH(CF1076,AX1070:BE1070,0))*(INDEX(AK1078:AT1085,MATCH(CF1076,AI1078:AI1085,0),MATCH(CF1077,AK1077:AT1077,0)))</f>
        <v>#N/A</v>
      </c>
      <c r="CG1083" s="665" t="e">
        <f>INDEX(AX1072:BE1073,MATCH(AW1083,AV1072:AV1073,0),MATCH(CG1076,AX1070:BE1070,0))*(INDEX(AK1078:AT1085,MATCH(CG1076,AI1078:AI1085,0),MATCH(CG1077,AK1077:AT1077,0)))</f>
        <v>#N/A</v>
      </c>
      <c r="CH1083" s="665" t="e">
        <f>INDEX(AX1072:BE1073,MATCH(AW1083,AV1072:AV1073,0),MATCH(CH1076,AX1070:BE1070,0))*(INDEX(AK1078:AT1085,MATCH(CH1076,AI1078:AI1085,0),MATCH(CH1077,AK1077:AT1077,0)))</f>
        <v>#N/A</v>
      </c>
      <c r="CI1083" s="665" t="e">
        <f>INDEX(AX1072:BE1073,MATCH(AW1083,AV1072:AV1073,0),MATCH(CI1076,AX1070:BE1070,0))*(INDEX(AK1078:AT1085,MATCH(CI1076,AI1078:AI1085,0),MATCH(CI1077,AK1077:AT1077,0)))</f>
        <v>#N/A</v>
      </c>
      <c r="CJ1083" s="665" t="e">
        <f>INDEX(AX1072:BE1073,MATCH(AW1083,AV1072:AV1073,0),MATCH(CJ1076,AX1070:BE1070,0))*(INDEX(AK1078:AT1085,MATCH(CJ1076,AI1078:AI1085,0),MATCH(CJ1077,AK1077:AT1077,0)))</f>
        <v>#N/A</v>
      </c>
      <c r="CK1083" s="665" t="e">
        <f>INDEX(AX1072:BE1073,MATCH(AW1083,AV1072:AV1073,0),MATCH(CK1076,AX1070:BE1070,0))*(INDEX(AK1078:AT1085,MATCH(CK1076,AI1078:AI1085,0),MATCH(CK1077,AK1077:AT1077,0)))</f>
        <v>#N/A</v>
      </c>
      <c r="CL1083" s="665" t="e">
        <f>INDEX(AX1072:BE1073,MATCH(AW1083,AV1072:AV1073,0),MATCH(CL1076,AX1070:BE1070,0))*(INDEX(AK1078:AT1085,MATCH(CL1076,AI1078:AI1085,0),MATCH(CL1077,AK1077:AT1077,0)))</f>
        <v>#N/A</v>
      </c>
      <c r="CM1083" s="665" t="e">
        <f>INDEX(AX1072:BE1073,MATCH(AW1083,AV1072:AV1073,0),MATCH(CM1076,AX1070:BE1070,0))*(INDEX(AK1078:AT1085,MATCH(CM1076,AI1078:AI1085,0),MATCH(CM1077,AK1077:AT1077,0)))</f>
        <v>#N/A</v>
      </c>
      <c r="CN1083" s="665" t="e">
        <f>INDEX(AX1072:BE1073,MATCH(AW1083,AV1072:AV1073,0),MATCH(CN1076,AX1070:BE1070,0))*(INDEX(AK1078:AT1085,MATCH(CN1076,AI1078:AI1085,0),MATCH(CN1077,AK1077:AT1077,0)))</f>
        <v>#N/A</v>
      </c>
      <c r="CO1083" s="665" t="e">
        <f>INDEX(AX1072:BE1073,MATCH(AW1083,AV1072:AV1073,0),MATCH(CO1076,AX1070:BE1070,0))*(INDEX(AK1078:AT1085,MATCH(CO1076,AI1078:AI1085,0),MATCH(CO1077,AK1077:AT1077,0)))</f>
        <v>#N/A</v>
      </c>
      <c r="CP1083" s="665" t="e">
        <f>INDEX(AX1072:BE1073,MATCH(AW1083,AV1072:AV1073,0),MATCH(CP1076,AX1070:BE1070,0))*(INDEX(AK1078:AT1085,MATCH(CP1076,AI1078:AI1085,0),MATCH(CP1077,AK1077:AT1077,0)))</f>
        <v>#N/A</v>
      </c>
      <c r="CQ1083" s="665" t="e">
        <f>INDEX(AX1072:BE1073,MATCH(AW1083,AV1072:AV1073,0),MATCH(CQ1076,AX1070:BE1070,0))*(INDEX(AK1078:AT1085,MATCH(CQ1076,AI1078:AI1085,0),MATCH(CQ1077,AK1077:AT1077,0)))</f>
        <v>#N/A</v>
      </c>
      <c r="CR1083" s="665" t="e">
        <f>INDEX(AX1072:BE1073,MATCH(AW1083,AV1072:AV1073,0),MATCH(CR1076,AX1070:BE1070,0))*(INDEX(AK1078:AT1085,MATCH(CR1076,AI1078:AI1085,0),MATCH(CR1077,AK1077:AT1077,0)))</f>
        <v>#N/A</v>
      </c>
      <c r="CS1083" s="665" t="e">
        <f>INDEX(AX1072:BE1073,MATCH(AW1083,AV1072:AV1073,0),MATCH(CS1076,AX1070:BE1070,0))*(INDEX(AK1078:AT1085,MATCH(CS1076,AI1078:AI1085,0),MATCH(CS1077,AK1077:AT1077,0)))</f>
        <v>#N/A</v>
      </c>
      <c r="CT1083" s="665" t="e">
        <f>INDEX(AX1072:BE1073,MATCH(AW1083,AV1072:AV1073,0),MATCH(CT1076,AX1070:BE1070,0))*(INDEX(AK1078:AT1085,MATCH(CT1076,AI1078:AI1085,0),MATCH(CT1077,AK1077:AT1077,0)))</f>
        <v>#N/A</v>
      </c>
      <c r="CU1083" s="665" t="e">
        <f>INDEX(AX1072:BE1073,MATCH(AW1083,AV1072:AV1073,0),MATCH(CU1076,AX1070:BE1070,0))*(INDEX(AK1078:AT1085,MATCH(CU1076,AI1078:AI1085,0),MATCH(CU1077,AK1077:AT1077,0)))</f>
        <v>#N/A</v>
      </c>
      <c r="CV1083" s="665" t="e">
        <f>INDEX(AX1072:BE1073,MATCH(AW1083,AV1072:AV1073,0),MATCH(CV1076,AX1070:BE1070,0))*(INDEX(AK1078:AT1085,MATCH(CV1076,AI1078:AI1085,0),MATCH(CV1077,AK1077:AT1077,0)))</f>
        <v>#N/A</v>
      </c>
      <c r="CW1083" s="665" t="e">
        <f>INDEX(AX1072:BE1073,MATCH(AW1083,AV1072:AV1073,0),MATCH(CW1076,AX1070:BE1070,0))*(INDEX(AK1078:AT1085,MATCH(CW1076,AI1078:AI1085,0),MATCH(CW1077,AK1077:AT1077,0)))</f>
        <v>#N/A</v>
      </c>
      <c r="CX1083" s="665" t="e">
        <f>INDEX(AX1072:BE1073,MATCH(AW1083,AV1072:AV1073,0),MATCH(CX1076,AX1070:BE1070,0))*(INDEX(AK1078:AT1085,MATCH(CX1076,AI1078:AI1085,0),MATCH(CX1077,AK1077:AT1077,0)))</f>
        <v>#N/A</v>
      </c>
      <c r="CY1083" s="665" t="e">
        <f>INDEX(AX1072:BE1073,MATCH(AW1083,AV1072:AV1073,0),MATCH(CY1076,AX1070:BE1070,0))*(INDEX(AK1078:AT1085,MATCH(CY1076,AI1078:AI1085,0),MATCH(CY1077,AK1077:AT1077,0)))</f>
        <v>#N/A</v>
      </c>
      <c r="CZ1083" s="665" t="e">
        <f>INDEX(AX1072:BE1073,MATCH(AW1083,AV1072:AV1073,0),MATCH(CZ1076,AX1070:BE1070,0))*(INDEX(AK1078:AT1085,MATCH(CZ1076,AI1078:AI1085,0),MATCH(CZ1077,AK1077:AT1077,0)))</f>
        <v>#N/A</v>
      </c>
      <c r="DA1083" s="665" t="e">
        <f>INDEX(AX1072:BE1073,MATCH(AW1083,AV1072:AV1073,0),MATCH(DA1076,AX1070:BE1070,0))*(INDEX(AK1078:AT1085,MATCH(DA1076,AI1078:AI1085,0),MATCH(DA1077,AK1077:AT1077,0)))</f>
        <v>#N/A</v>
      </c>
      <c r="DB1083" s="665" t="e">
        <f>INDEX(AX1072:BE1073,MATCH(AW1083,AV1072:AV1073,0),MATCH(DB1076,AX1070:BE1070,0))*(INDEX(AK1078:AT1085,MATCH(DB1076,AI1078:AI1085,0),MATCH(DB1077,AK1077:AT1077,0)))</f>
        <v>#N/A</v>
      </c>
      <c r="DC1083" s="665" t="e">
        <f>INDEX(AX1072:BE1073,MATCH(AW1083,AV1072:AV1073,0),MATCH(DC1076,AX1070:BE1070,0))*(INDEX(AK1078:AT1085,MATCH(DC1076,AI1078:AI1085,0),MATCH(DC1077,AK1077:AT1077,0)))</f>
        <v>#N/A</v>
      </c>
      <c r="DD1083" s="665" t="e">
        <f>INDEX(AX1072:BE1073,MATCH(AW1083,AV1072:AV1073,0),MATCH(DD1076,AX1070:BE1070,0))*(INDEX(AK1078:AT1085,MATCH(DD1076,AI1078:AI1085,0),MATCH(DD1077,AK1077:AT1077,0)))</f>
        <v>#N/A</v>
      </c>
      <c r="DE1083" s="665" t="e">
        <f>INDEX(AX1072:BE1073,MATCH(AW1083,AV1072:AV1073,0),MATCH(DE1076,AX1070:BE1070,0))*(INDEX(AK1078:AT1085,MATCH(DE1076,AI1078:AI1085,0),MATCH(DE1077,AK1077:AT1077,0)))</f>
        <v>#N/A</v>
      </c>
      <c r="DF1083" s="665" t="e">
        <f>INDEX(AX1072:BE1073,MATCH(AW1083,AV1072:AV1073,0),MATCH(DF1076,AX1070:BE1070,0))*(INDEX(AK1078:AT1085,MATCH(DF1076,AI1078:AI1085,0),MATCH(DF1077,AK1077:AT1077,0)))</f>
        <v>#N/A</v>
      </c>
      <c r="DG1083" s="665" t="e">
        <f>INDEX(AX1072:BE1073,MATCH(AW1083,AV1072:AV1073,0),MATCH(DG1076,AX1070:BE1070,0))*(INDEX(AK1078:AT1085,MATCH(DG1076,AI1078:AI1085,0),MATCH(DG1077,AK1077:AT1077,0)))</f>
        <v>#N/A</v>
      </c>
      <c r="DH1083" s="665" t="e">
        <f>INDEX(AX1072:BE1073,MATCH(AW1083,AV1072:AV1073,0),MATCH(DH1076,AX1070:BE1070,0))*(INDEX(AK1078:AT1085,MATCH(DH1076,AI1078:AI1085,0),MATCH(DH1077,AK1077:AT1077,0)))</f>
        <v>#N/A</v>
      </c>
      <c r="DI1083" s="665" t="e">
        <f>INDEX(AX1072:BE1073,MATCH(AW1083,AV1072:AV1073,0),MATCH(DI1076,AX1070:BE1070,0))*(INDEX(AK1078:AT1085,MATCH(DI1076,AI1078:AI1085,0),MATCH(DI1077,AK1077:AT1077,0)))</f>
        <v>#N/A</v>
      </c>
      <c r="DJ1083" s="665" t="e">
        <f>INDEX(AX1072:BE1073,MATCH(AW1083,AV1072:AV1073,0),MATCH(DJ1076,AX1070:BE1070,0))*(INDEX(AK1078:AT1085,MATCH(DJ1076,AI1078:AI1085,0),MATCH(DJ1077,AK1077:AT1077,0)))</f>
        <v>#N/A</v>
      </c>
      <c r="DK1083" s="665" t="e">
        <f>INDEX(AX1072:BE1073,MATCH(AW1083,AV1072:AV1073,0),MATCH(DK1076,AX1070:BE1070,0))*(INDEX(AK1078:AT1085,MATCH(DK1076,AI1078:AI1085,0),MATCH(DK1077,AK1077:AT1077,0)))</f>
        <v>#N/A</v>
      </c>
      <c r="DL1083" s="665" t="e">
        <f>INDEX(AX1072:BE1073,MATCH(AW1083,AV1072:AV1073,0),MATCH(DL1076,AX1070:BE1070,0))*(INDEX(AK1078:AT1085,MATCH(DL1076,AI1078:AI1085,0),MATCH(DL1077,AK1077:AT1077,0)))</f>
        <v>#N/A</v>
      </c>
      <c r="DM1083" s="665" t="e">
        <f>INDEX(AX1072:BE1073,MATCH(AW1083,AV1072:AV1073,0),MATCH(DM1076,AX1070:BE1070,0))*(INDEX(AK1078:AT1085,MATCH(DM1076,AI1078:AI1085,0),MATCH(DM1077,AK1077:AT1077,0)))</f>
        <v>#N/A</v>
      </c>
      <c r="DN1083" s="665" t="e">
        <f>INDEX(AX1072:BE1073,MATCH(AW1083,AV1072:AV1073,0),MATCH(DN1076,AX1070:BE1070,0))*(INDEX(AK1078:AT1085,MATCH(DN1076,AI1078:AI1085,0),MATCH(DN1077,AK1077:AT1077,0)))</f>
        <v>#N/A</v>
      </c>
      <c r="DO1083" s="665" t="e">
        <f>INDEX(AX1072:BE1073,MATCH(AW1083,AV1072:AV1073,0),MATCH(DO1076,AX1070:BE1070,0))*(INDEX(AK1078:AT1085,MATCH(DO1076,AI1078:AI1085,0),MATCH(DO1077,AK1077:AT1077,0)))</f>
        <v>#N/A</v>
      </c>
      <c r="DP1083" s="665" t="e">
        <f>INDEX(AX1072:BE1073,MATCH(AW1083,AV1072:AV1073,0),MATCH(DP1076,AX1070:BE1070,0))*(INDEX(AK1078:AT1085,MATCH(DP1076,AI1078:AI1085,0),MATCH(DP1077,AK1077:AT1077,0)))</f>
        <v>#N/A</v>
      </c>
      <c r="DQ1083" s="643" t="e">
        <f>SUM(AX1083:DP1083)=#REF!</f>
        <v>#REF!</v>
      </c>
      <c r="DR1083" s="749">
        <v>2028</v>
      </c>
      <c r="DS1083" s="665" t="e">
        <f>IF(DR1083&gt;DS1076,AX1082-AX1083,0)</f>
        <v>#REF!</v>
      </c>
      <c r="DT1083" s="665" t="e">
        <f>IF(DR1083&gt;DT1076,AY1082-AY1083,0)</f>
        <v>#N/A</v>
      </c>
      <c r="DU1083" s="665" t="e">
        <f>IF(DR1083&gt;DU1076,AZ1082-AZ1083,0)</f>
        <v>#N/A</v>
      </c>
      <c r="DV1083" s="665" t="e">
        <f>IF(DR1083&gt;DV1076,BA1082-BA1083,0)</f>
        <v>#N/A</v>
      </c>
      <c r="DW1083" s="665" t="e">
        <f>IF(DR1083&gt;DW1076,BB1082-BB1083,0)</f>
        <v>#N/A</v>
      </c>
      <c r="DX1083" s="665" t="e">
        <f>IF(DR1083&gt;DX1076,BC1082-BC1083,0)</f>
        <v>#N/A</v>
      </c>
      <c r="DY1083" s="665" t="e">
        <f>IF(DR1083&gt;DY1076,BD1082-BD1083,0)</f>
        <v>#N/A</v>
      </c>
      <c r="DZ1083" s="665" t="e">
        <f>IF(DR1083&gt;DZ1076,BE1082-BE1083,0)</f>
        <v>#N/A</v>
      </c>
      <c r="EA1083" s="665" t="e">
        <f>IF(DR1083&gt;EA1076,BF1082-BF1083,0)</f>
        <v>#N/A</v>
      </c>
      <c r="EB1083" s="665" t="e">
        <f>IF(DR1083&gt;EB1076,BG1082-BG1083,0)</f>
        <v>#N/A</v>
      </c>
      <c r="EC1083" s="665" t="e">
        <f>IF(DR1083&gt;EC1076,BH1082-BH1083,0)</f>
        <v>#N/A</v>
      </c>
      <c r="ED1083" s="665" t="e">
        <f>IF(DR1083&gt;ED1076,BI1082-BI1083,0)</f>
        <v>#N/A</v>
      </c>
      <c r="EE1083" s="665" t="e">
        <f>IF(DR1083&gt;EE1076,BJ1082-BJ1083,0)</f>
        <v>#N/A</v>
      </c>
      <c r="EF1083" s="665" t="e">
        <f>IF(DR1083&gt;EF1076,BK1082-BK1083,0)</f>
        <v>#N/A</v>
      </c>
      <c r="EG1083" s="665" t="e">
        <f>IF(DR1083&gt;EG1076,BL1082-BL1083,0)</f>
        <v>#N/A</v>
      </c>
      <c r="EH1083" s="665" t="e">
        <f>IF(DR1083&gt;EH1076,BM1082-BM1083,0)</f>
        <v>#N/A</v>
      </c>
      <c r="EI1083" s="665" t="e">
        <f>IF(DR1083&gt;EI1076,BN1082-BN1083,0)</f>
        <v>#N/A</v>
      </c>
      <c r="EJ1083" s="665" t="e">
        <f>IF(DR1083&gt;EJ1076,BO1082-BO1083,0)</f>
        <v>#N/A</v>
      </c>
      <c r="EK1083" s="665" t="e">
        <f>IF(DR1083&gt;EK1076,BP1082-BP1083,0)</f>
        <v>#N/A</v>
      </c>
      <c r="EL1083" s="665" t="e">
        <f>IF(DR1083&gt;EL1076,BQ1082-BQ1083,0)</f>
        <v>#N/A</v>
      </c>
      <c r="EM1083" s="665" t="e">
        <f>IF(DR1083&gt;EM1076,BR1082-BR1083,0)</f>
        <v>#N/A</v>
      </c>
      <c r="EN1083" s="665" t="e">
        <f>IF(DR1083&gt;EN1076,BS1082-BS1083,0)</f>
        <v>#N/A</v>
      </c>
      <c r="EO1083" s="665" t="e">
        <f>IF(DR1083&gt;EO1076,BT1082-BT1083,0)</f>
        <v>#N/A</v>
      </c>
      <c r="EP1083" s="665" t="e">
        <f>IF(DR1083&gt;EP1076,BU1082-BU1083,0)</f>
        <v>#N/A</v>
      </c>
      <c r="EQ1083" s="665" t="e">
        <f>IF(DR1083&gt;EQ1076,BV1082-BV1083,0)</f>
        <v>#N/A</v>
      </c>
      <c r="ER1083" s="665" t="e">
        <f>IF(DR1083&gt;ER1076,BW1082-BW1083,0)</f>
        <v>#N/A</v>
      </c>
      <c r="ES1083" s="665" t="e">
        <f>IF(DR1083&gt;ES1076,BX1082-BX1083,0)</f>
        <v>#N/A</v>
      </c>
      <c r="ET1083" s="665" t="e">
        <f>IF(DR1083&gt;ET1076,BY1082-BY1083,0)</f>
        <v>#N/A</v>
      </c>
      <c r="EU1083" s="665" t="e">
        <f>IF(DR1083&gt;EU1076,BZ1082-BZ1083,0)</f>
        <v>#N/A</v>
      </c>
      <c r="EV1083" s="665" t="e">
        <f>IF(DR1083&gt;EV1076,CA1082-CA1083,0)</f>
        <v>#N/A</v>
      </c>
      <c r="EW1083" s="665" t="e">
        <f>IF(DR1083&gt;EW1076,CB1082-CB1083,0)</f>
        <v>#N/A</v>
      </c>
      <c r="EX1083" s="665" t="e">
        <f>IF(DR1083&gt;EX1076,CC1082-CC1083,0)</f>
        <v>#N/A</v>
      </c>
      <c r="EY1083" s="665" t="e">
        <f>IF(DR1083&gt;EY1076,CD1082-CD1083,0)</f>
        <v>#N/A</v>
      </c>
      <c r="EZ1083" s="665" t="e">
        <f>IF(DR1083&gt;EZ1076,CE1082-CE1083,0)</f>
        <v>#N/A</v>
      </c>
      <c r="FA1083" s="665" t="e">
        <f>IF(DR1083&gt;FA1076,CF1082-CF1083,0)</f>
        <v>#N/A</v>
      </c>
      <c r="FB1083" s="665" t="e">
        <f>IF(DR1083&gt;FB1076,CG1082-CG1083,0)</f>
        <v>#N/A</v>
      </c>
      <c r="FC1083" s="665" t="e">
        <f>IF(DR1083&gt;FC1076,CH1082-CH1083,0)</f>
        <v>#N/A</v>
      </c>
      <c r="FD1083" s="665" t="e">
        <f>IF(DR1083&gt;FD1076,CI1082-CI1083,0)</f>
        <v>#N/A</v>
      </c>
      <c r="FE1083" s="665" t="e">
        <f>IF(DR1083&gt;FE1076,CJ1082-CJ1083,0)</f>
        <v>#N/A</v>
      </c>
      <c r="FF1083" s="665" t="e">
        <f>IF(DR1083&gt;FF1076,CK1082-CK1083,0)</f>
        <v>#N/A</v>
      </c>
      <c r="FG1083" s="665" t="e">
        <f>IF(DR1083&gt;FG1076,CL1082-CL1083,0)</f>
        <v>#N/A</v>
      </c>
      <c r="FH1083" s="665">
        <f>IF(DR1083&gt;FH1076,CM1082-CM1083,0)</f>
        <v>0</v>
      </c>
      <c r="FI1083" s="665">
        <f>IF(DR1083&gt;FI1076,CN1082-CN1083,0)</f>
        <v>0</v>
      </c>
      <c r="FJ1083" s="665">
        <f>IF(DR1083&gt;FJ1076,CO1082-CO1083,0)</f>
        <v>0</v>
      </c>
      <c r="FK1083" s="665">
        <f>IF(DR1083&gt;FK1076,CP1082-CP1083,0)</f>
        <v>0</v>
      </c>
      <c r="FL1083" s="665">
        <f>IF(DR1083&gt;FL1076,CQ1082-CQ1083,0)</f>
        <v>0</v>
      </c>
      <c r="FM1083" s="665">
        <f>IF(DR1083&gt;FM1076,CR1082-CR1083,0)</f>
        <v>0</v>
      </c>
      <c r="FN1083" s="665">
        <f>IF(DR1083&gt;FN1076,CS1082-CS1083,0)</f>
        <v>0</v>
      </c>
      <c r="FO1083" s="665">
        <f>IF(DR1083&gt;FO1076,CT1082-CT1083,0)</f>
        <v>0</v>
      </c>
      <c r="FP1083" s="665">
        <f>IF(DR1083&gt;FP1076,CU1082-CU1083,0)</f>
        <v>0</v>
      </c>
      <c r="FQ1083" s="665">
        <f>IF(DR1083&gt;FQ1076,CV1082-CV1083,0)</f>
        <v>0</v>
      </c>
      <c r="FR1083" s="665">
        <f>IF(DR1083&gt;FR1076,CW1082-CW1083,0)</f>
        <v>0</v>
      </c>
      <c r="FS1083" s="665">
        <f>IF(DR1083&gt;FS1076,CX1082-CX1083,0)</f>
        <v>0</v>
      </c>
      <c r="FT1083" s="665">
        <f>IF(DR1083&gt;FT1076,CY1082-CY1083,0)</f>
        <v>0</v>
      </c>
      <c r="FU1083" s="665">
        <f>IF(DR1083&gt;FU1076,CZ1082-CZ1083,0)</f>
        <v>0</v>
      </c>
      <c r="FV1083" s="665">
        <f>IF(DR1083&gt;FV1076,DA1082-DA1083,0)</f>
        <v>0</v>
      </c>
      <c r="FW1083" s="665">
        <f>IF(DR1083&gt;FW1076,DB1082-DB1083,0)</f>
        <v>0</v>
      </c>
      <c r="FX1083" s="665">
        <f>IF(DR1083&gt;FX1076,DC1082-DC1083,0)</f>
        <v>0</v>
      </c>
      <c r="FY1083" s="665">
        <f>IF(DR1083&gt;FY1076,DD1082-DD1083,0)</f>
        <v>0</v>
      </c>
      <c r="FZ1083" s="665">
        <f>IF(DR1083&gt;FZ1076,DE1082-DE1083,0)</f>
        <v>0</v>
      </c>
      <c r="GA1083" s="665">
        <f>IF(DR1083&gt;GA1076,DF1082-DF1083,0)</f>
        <v>0</v>
      </c>
      <c r="GB1083" s="665">
        <f>IF(DR1083&gt;GB1076,DG1082-DG1083,0)</f>
        <v>0</v>
      </c>
      <c r="GC1083" s="665">
        <f>IF(DR1083&gt;GC1076,DH1082-DH1083,0)</f>
        <v>0</v>
      </c>
      <c r="GD1083" s="665">
        <f>IF(DR1083&gt;GD1076,DI1082-DI1083,0)</f>
        <v>0</v>
      </c>
      <c r="GE1083" s="665">
        <f>IF(DR1083&gt;GE1076,DJ1082-DJ1083,0)</f>
        <v>0</v>
      </c>
      <c r="GF1083" s="665">
        <f>IF(DR1083&gt;GF1076,DK1082-DK1083,0)</f>
        <v>0</v>
      </c>
      <c r="GG1083" s="665">
        <f>IF(DR1083&gt;GG1076,DL1082-DL1083,0)</f>
        <v>0</v>
      </c>
      <c r="GH1083" s="665">
        <f>IF(DR1083&gt;GH1076,DM1082-DM1083,0)</f>
        <v>0</v>
      </c>
      <c r="GI1083" s="665">
        <f>IF(DR1083&gt;GI1076,DN1082-DN1083,0)</f>
        <v>0</v>
      </c>
      <c r="GJ1083" s="665">
        <f>IF(DR1083&gt;GJ1076,DO1082-DO1083,0)</f>
        <v>0</v>
      </c>
      <c r="GK1083" s="665">
        <f>IF(DR1083&gt;GK1076,DP1082-DP1083,0)</f>
        <v>0</v>
      </c>
      <c r="GL1083" s="665" t="e">
        <f>SUM(DS1083:GK1083)+SUM(#REF!)=#REF!</f>
        <v>#REF!</v>
      </c>
      <c r="GM1083" s="667"/>
      <c r="GN1083" s="749">
        <v>2028</v>
      </c>
      <c r="GO1083" s="664" t="e">
        <f>SUMIF(DS1077:GK1077,GO1077,DS1083:GK1083)</f>
        <v>#REF!</v>
      </c>
      <c r="GP1083" s="668" t="e">
        <f>SUMIF(DS1077:GK1077,GP1077,DS1083:GK1083)</f>
        <v>#N/A</v>
      </c>
      <c r="GQ1083" s="668" t="e">
        <f>SUMIF(DS1077:GK1077,GQ1077,DS1083:GK1083)</f>
        <v>#N/A</v>
      </c>
      <c r="GR1083" s="668" t="e">
        <f>SUMIF(DS1077:GK1077,GR1077,DS1083:GK1083)</f>
        <v>#N/A</v>
      </c>
      <c r="GS1083" s="668" t="e">
        <f>SUMIF(DS1077:GK1077,GS1077,DS1083:GK1083)</f>
        <v>#N/A</v>
      </c>
      <c r="GT1083" s="668" t="e">
        <f>SUMIF(DS1077:GK1077,GT1077,DS1083:GK1083)</f>
        <v>#N/A</v>
      </c>
      <c r="GU1083" s="668" t="e">
        <f>SUMIF(DS1077:GK1077,GU1077,DS1083:GK1083)</f>
        <v>#N/A</v>
      </c>
      <c r="GV1083" s="668" t="e">
        <f>SUMIF(DS1077:GK1077,GV1077,DS1083:GK1083)</f>
        <v>#N/A</v>
      </c>
      <c r="GW1083" s="668" t="e">
        <f>SUMIF(DS1077:GK1077,GW1077,DS1083:GK1083)</f>
        <v>#N/A</v>
      </c>
      <c r="GX1083" s="668" t="e">
        <f>SUMIF(DS1077:GK1077,GX1077,DS1083:GK1083)</f>
        <v>#N/A</v>
      </c>
      <c r="GY1083" s="668" t="e">
        <f>SUMIF(DS1077:GK1077,GY1077,DS1083:GK1083)</f>
        <v>#N/A</v>
      </c>
      <c r="GZ1083" s="646" t="e">
        <f>SUM(GO1083:GY1083)=(#REF!-SUM(#REF!))</f>
        <v>#REF!</v>
      </c>
    </row>
    <row r="1084" spans="1:234" ht="15.75" hidden="1" customHeight="1" x14ac:dyDescent="0.25">
      <c r="A1084" s="643" t="s">
        <v>208</v>
      </c>
      <c r="AI1084" s="664">
        <v>2029</v>
      </c>
      <c r="AJ1084" s="664">
        <v>0</v>
      </c>
      <c r="AK1084" s="665">
        <f>IFERROR(#REF!/#REF!,0)</f>
        <v>0</v>
      </c>
      <c r="AL1084" s="665">
        <f>IFERROR(#REF!/#REF!,0)</f>
        <v>0</v>
      </c>
      <c r="AM1084" s="665">
        <f>IFERROR(#REF!/#REF!,0)</f>
        <v>0</v>
      </c>
      <c r="AN1084" s="669">
        <f>IFERROR(#REF!/#REF!,0)</f>
        <v>0</v>
      </c>
      <c r="AO1084" s="669">
        <f>IFERROR(#REF!/#REF!,0)</f>
        <v>0</v>
      </c>
      <c r="AP1084" s="669">
        <f>IFERROR(#REF!/#REF!,0)</f>
        <v>0</v>
      </c>
      <c r="AQ1084" s="669">
        <f>IFERROR(#REF!/#REF!,0)</f>
        <v>0</v>
      </c>
      <c r="AR1084" s="669">
        <f>IFERROR(#REF!/#REF!,0)</f>
        <v>0</v>
      </c>
      <c r="AS1084" s="669">
        <f>IFERROR(#REF!/#REF!,0)</f>
        <v>0</v>
      </c>
      <c r="AT1084" s="669">
        <f>IFERROR(#REF!/#REF!,0)</f>
        <v>0</v>
      </c>
      <c r="AU1084" s="666"/>
      <c r="AW1084" s="749">
        <v>2029</v>
      </c>
      <c r="AX1084" s="665" t="e">
        <f>#REF!</f>
        <v>#REF!</v>
      </c>
      <c r="AY1084" s="665" t="e">
        <f>INDEX(AX1072:BE1073,MATCH(AW1084,AV1072:AV1073,0),MATCH(AY1076,AX1070:BE1070,0))*(INDEX(AK1078:AT1085,MATCH(AY1076,AI1078:AI1085,0),MATCH(AY1077,AK1077:AT1077,0)))</f>
        <v>#N/A</v>
      </c>
      <c r="AZ1084" s="665" t="e">
        <f>INDEX(AX1072:BE1073,MATCH(AW1084,AV1072:AV1073,0),MATCH(AZ1076,AX1070:BE1070,0))*(INDEX(AK1078:AT1085,MATCH(AZ1076,AI1078:AI1085,0),MATCH(AZ1077,AK1077:AT1077,0)))</f>
        <v>#N/A</v>
      </c>
      <c r="BA1084" s="665" t="e">
        <f>INDEX(AX1072:BE1073,MATCH(AW1084,AV1072:AV1073,0),MATCH(BA1076,AX1070:BE1070,0))*(INDEX(AK1078:AT1085,MATCH(BA1076,AI1078:AI1085,0),MATCH(BA1077,AK1077:AT1077,0)))</f>
        <v>#N/A</v>
      </c>
      <c r="BB1084" s="665" t="e">
        <f>INDEX(AX1072:BE1073,MATCH(AW1084,AV1072:AV1073,0),MATCH(BB1076,AX1070:BE1070,0))*(INDEX(AK1078:AT1085,MATCH(BB1076,AI1078:AI1085,0),MATCH(BB1077,AK1077:AT1077,0)))</f>
        <v>#N/A</v>
      </c>
      <c r="BC1084" s="665" t="e">
        <f>INDEX(AX1072:BE1073,MATCH(AW1084,AV1072:AV1073,0),MATCH(BC1076,AX1070:BE1070,0))*(INDEX(AK1078:AT1085,MATCH(BC1076,AI1078:AI1085,0),MATCH(BC1077,AK1077:AT1077,0)))</f>
        <v>#N/A</v>
      </c>
      <c r="BD1084" s="665" t="e">
        <f>INDEX(AX1072:BE1073,MATCH(AW1084,AV1072:AV1073,0),MATCH(BD1076,AX1070:BE1070,0))*(INDEX(AK1078:AT1085,MATCH(BD1076,AI1078:AI1085,0),MATCH(BD1077,AK1077:AT1077,0)))</f>
        <v>#N/A</v>
      </c>
      <c r="BE1084" s="665" t="e">
        <f>INDEX(AX1072:BE1073,MATCH(AW1084,AV1072:AV1073,0),MATCH(BE1076,AX1070:BE1070,0))*(INDEX(AK1078:AT1085,MATCH(BE1076,AI1078:AI1085,0),MATCH(BE1077,AK1077:AT1077,0)))</f>
        <v>#N/A</v>
      </c>
      <c r="BF1084" s="665" t="e">
        <f>INDEX(AX1072:BE1073,MATCH(AW1084,AV1072:AV1073,0),MATCH(BF1076,AX1070:BE1070,0))*(INDEX(AK1078:AT1085,MATCH(BF1076,AI1078:AI1085,0),MATCH(BF1077,AK1077:AT1077,0)))</f>
        <v>#N/A</v>
      </c>
      <c r="BG1084" s="665" t="e">
        <f>INDEX(AX1072:BE1073,MATCH(AW1084,AV1072:AV1073,0),MATCH(BG1076,AX1070:BE1070,0))*(INDEX(AK1078:AT1085,MATCH(BG1076,AI1078:AI1085,0),MATCH(BG1077,AK1077:AT1077,0)))</f>
        <v>#N/A</v>
      </c>
      <c r="BH1084" s="665" t="e">
        <f>INDEX(AX1072:BE1073,MATCH(AW1084,AV1072:AV1073,0),MATCH(BH1076,AX1070:BE1070,0))*(INDEX(AK1078:AT1085,MATCH(BH1076,AI1078:AI1085,0),MATCH(BH1077,AK1077:AT1077,0)))</f>
        <v>#N/A</v>
      </c>
      <c r="BI1084" s="665" t="e">
        <f>INDEX(AX1072:BE1073,MATCH(AW1084,AV1072:AV1073,0),MATCH(BI1076,AX1070:BE1070,0))*(INDEX(AK1078:AT1085,MATCH(BI1076,AI1078:AI1085,0),MATCH(BI1077,AK1077:AT1077,0)))</f>
        <v>#N/A</v>
      </c>
      <c r="BJ1084" s="665" t="e">
        <f>INDEX(AX1072:BE1073,MATCH(AW1084,AV1072:AV1073,0),MATCH(BJ1076,AX1070:BE1070,0))*(INDEX(AK1078:AT1085,MATCH(BJ1076,AI1078:AI1085,0),MATCH(BJ1077,AK1077:AT1077,0)))</f>
        <v>#N/A</v>
      </c>
      <c r="BK1084" s="665" t="e">
        <f>INDEX(AX1072:BE1073,MATCH(AW1084,AV1072:AV1073,0),MATCH(BK1076,AX1070:BE1070,0))*(INDEX(AK1078:AT1085,MATCH(BK1076,AI1078:AI1085,0),MATCH(BK1077,AK1077:AT1077,0)))</f>
        <v>#N/A</v>
      </c>
      <c r="BL1084" s="665" t="e">
        <f>INDEX(AX1072:BE1073,MATCH(AW1084,AV1072:AV1073,0),MATCH(BL1076,AX1070:BE1070,0))*(INDEX(AK1078:AT1085,MATCH(BL1076,AI1078:AI1085,0),MATCH(BL1077,AK1077:AT1077,0)))</f>
        <v>#N/A</v>
      </c>
      <c r="BM1084" s="665" t="e">
        <f>INDEX(AX1072:BE1073,MATCH(AW1084,AV1072:AV1073,0),MATCH(BM1076,AX1070:BE1070,0))*(INDEX(AK1078:AT1085,MATCH(BM1076,AI1078:AI1085,0),MATCH(BM1077,AK1077:AT1077,0)))</f>
        <v>#N/A</v>
      </c>
      <c r="BN1084" s="665" t="e">
        <f>INDEX(AX1072:BE1073,MATCH(AW1084,AV1072:AV1073,0),MATCH(BN1076,AX1070:BE1070,0))*(INDEX(AK1078:AT1085,MATCH(BN1076,AI1078:AI1085,0),MATCH(BN1077,AK1077:AT1077,0)))</f>
        <v>#N/A</v>
      </c>
      <c r="BO1084" s="665" t="e">
        <f>INDEX(AX1072:BE1073,MATCH(AW1084,AV1072:AV1073,0),MATCH(BO1076,AX1070:BE1070,0))*(INDEX(AK1078:AT1085,MATCH(BO1076,AI1078:AI1085,0),MATCH(BO1077,AK1077:AT1077,0)))</f>
        <v>#N/A</v>
      </c>
      <c r="BP1084" s="665" t="e">
        <f>INDEX(AX1072:BE1073,MATCH(AW1084,AV1072:AV1073,0),MATCH(BP1076,AX1070:BE1070,0))*(INDEX(AK1078:AT1085,MATCH(BP1076,AI1078:AI1085,0),MATCH(BP1077,AK1077:AT1077,0)))</f>
        <v>#N/A</v>
      </c>
      <c r="BQ1084" s="665" t="e">
        <f>INDEX(AX1072:BE1073,MATCH(AW1084,AV1072:AV1073,0),MATCH(BQ1076,AX1070:BE1070,0))*(INDEX(AK1078:AT1085,MATCH(BQ1076,AI1078:AI1085,0),MATCH(BQ1077,AK1077:AT1077,0)))</f>
        <v>#N/A</v>
      </c>
      <c r="BR1084" s="665" t="e">
        <f>INDEX(AX1072:BE1073,MATCH(AW1084,AV1072:AV1073,0),MATCH(BR1076,AX1070:BE1070,0))*(INDEX(AK1078:AT1085,MATCH(BR1076,AI1078:AI1085,0),MATCH(BR1077,AK1077:AT1077,0)))</f>
        <v>#N/A</v>
      </c>
      <c r="BS1084" s="665" t="e">
        <f>INDEX(AX1072:BE1073,MATCH(AW1084,AV1072:AV1073,0),MATCH(BS1076,AX1070:BE1070,0))*(INDEX(AK1078:AT1085,MATCH(BS1076,AI1078:AI1085,0),MATCH(BS1077,AK1077:AT1077,0)))</f>
        <v>#N/A</v>
      </c>
      <c r="BT1084" s="665" t="e">
        <f>INDEX(AX1072:BE1073,MATCH(AW1084,AV1072:AV1073,0),MATCH(BT1076,AX1070:BE1070,0))*(INDEX(AK1078:AT1085,MATCH(BT1076,AI1078:AI1085,0),MATCH(BT1077,AK1077:AT1077,0)))</f>
        <v>#N/A</v>
      </c>
      <c r="BU1084" s="665" t="e">
        <f>INDEX(AX1072:BE1073,MATCH(AW1084,AV1072:AV1073,0),MATCH(BU1076,AX1070:BE1070,0))*(INDEX(AK1078:AT1085,MATCH(BU1076,AI1078:AI1085,0),MATCH(BU1077,AK1077:AT1077,0)))</f>
        <v>#N/A</v>
      </c>
      <c r="BV1084" s="665" t="e">
        <f>INDEX(AX1072:BE1073,MATCH(AW1084,AV1072:AV1073,0),MATCH(BV1076,AX1070:BE1070,0))*(INDEX(AK1078:AT1085,MATCH(BV1076,AI1078:AI1085,0),MATCH(BV1077,AK1077:AT1077,0)))</f>
        <v>#N/A</v>
      </c>
      <c r="BW1084" s="665" t="e">
        <f>INDEX(AX1072:BE1073,MATCH(AW1084,AV1072:AV1073,0),MATCH(BW1076,AX1070:BE1070,0))*(INDEX(AK1078:AT1085,MATCH(BW1076,AI1078:AI1085,0),MATCH(BW1077,AK1077:AT1077,0)))</f>
        <v>#N/A</v>
      </c>
      <c r="BX1084" s="665" t="e">
        <f>INDEX(AX1072:BE1073,MATCH(AW1084,AV1072:AV1073,0),MATCH(BX1076,AX1070:BE1070,0))*(INDEX(AK1078:AT1085,MATCH(BX1076,AI1078:AI1085,0),MATCH(BX1077,AK1077:AT1077,0)))</f>
        <v>#N/A</v>
      </c>
      <c r="BY1084" s="665" t="e">
        <f>INDEX(AX1072:BE1073,MATCH(AW1084,AV1072:AV1073,0),MATCH(BY1076,AX1070:BE1070,0))*(INDEX(AK1078:AT1085,MATCH(BY1076,AI1078:AI1085,0),MATCH(BY1077,AK1077:AT1077,0)))</f>
        <v>#N/A</v>
      </c>
      <c r="BZ1084" s="665" t="e">
        <f>INDEX(AX1072:BE1073,MATCH(AW1084,AV1072:AV1073,0),MATCH(BZ1076,AX1070:BE1070,0))*(INDEX(AK1078:AT1085,MATCH(BZ1076,AI1078:AI1085,0),MATCH(BZ1077,AK1077:AT1077,0)))</f>
        <v>#N/A</v>
      </c>
      <c r="CA1084" s="665" t="e">
        <f>INDEX(AX1072:BE1073,MATCH(AW1084,AV1072:AV1073,0),MATCH(CA1076,AX1070:BE1070,0))*(INDEX(AK1078:AT1085,MATCH(CA1076,AI1078:AI1085,0),MATCH(CA1077,AK1077:AT1077,0)))</f>
        <v>#N/A</v>
      </c>
      <c r="CB1084" s="665" t="e">
        <f>INDEX(AX1072:BE1073,MATCH(AW1084,AV1072:AV1073,0),MATCH(CB1076,AX1070:BE1070,0))*(INDEX(AK1078:AT1085,MATCH(CB1076,AI1078:AI1085,0),MATCH(CB1077,AK1077:AT1077,0)))</f>
        <v>#N/A</v>
      </c>
      <c r="CC1084" s="665" t="e">
        <f>INDEX(AX1072:BE1073,MATCH(AW1084,AV1072:AV1073,0),MATCH(CC1076,AX1070:BE1070,0))*(INDEX(AK1078:AT1085,MATCH(CC1076,AI1078:AI1085,0),MATCH(CC1077,AK1077:AT1077,0)))</f>
        <v>#N/A</v>
      </c>
      <c r="CD1084" s="665" t="e">
        <f>INDEX(AX1072:BE1073,MATCH(AW1084,AV1072:AV1073,0),MATCH(CD1076,AX1070:BE1070,0))*(INDEX(AK1078:AT1085,MATCH(CD1076,AI1078:AI1085,0),MATCH(CD1077,AK1077:AT1077,0)))</f>
        <v>#N/A</v>
      </c>
      <c r="CE1084" s="665" t="e">
        <f>INDEX(AX1072:BE1073,MATCH(AW1084,AV1072:AV1073,0),MATCH(CE1076,AX1070:BE1070,0))*(INDEX(AK1078:AT1085,MATCH(CE1076,AI1078:AI1085,0),MATCH(CE1077,AK1077:AT1077,0)))</f>
        <v>#N/A</v>
      </c>
      <c r="CF1084" s="665" t="e">
        <f>INDEX(AX1072:BE1073,MATCH(AW1084,AV1072:AV1073,0),MATCH(CF1076,AX1070:BE1070,0))*(INDEX(AK1078:AT1085,MATCH(CF1076,AI1078:AI1085,0),MATCH(CF1077,AK1077:AT1077,0)))</f>
        <v>#N/A</v>
      </c>
      <c r="CG1084" s="665" t="e">
        <f>INDEX(AX1072:BE1073,MATCH(AW1084,AV1072:AV1073,0),MATCH(CG1076,AX1070:BE1070,0))*(INDEX(AK1078:AT1085,MATCH(CG1076,AI1078:AI1085,0),MATCH(CG1077,AK1077:AT1077,0)))</f>
        <v>#N/A</v>
      </c>
      <c r="CH1084" s="665" t="e">
        <f>INDEX(AX1072:BE1073,MATCH(AW1084,AV1072:AV1073,0),MATCH(CH1076,AX1070:BE1070,0))*(INDEX(AK1078:AT1085,MATCH(CH1076,AI1078:AI1085,0),MATCH(CH1077,AK1077:AT1077,0)))</f>
        <v>#N/A</v>
      </c>
      <c r="CI1084" s="665" t="e">
        <f>INDEX(AX1072:BE1073,MATCH(AW1084,AV1072:AV1073,0),MATCH(CI1076,AX1070:BE1070,0))*(INDEX(AK1078:AT1085,MATCH(CI1076,AI1078:AI1085,0),MATCH(CI1077,AK1077:AT1077,0)))</f>
        <v>#N/A</v>
      </c>
      <c r="CJ1084" s="665" t="e">
        <f>INDEX(AX1072:BE1073,MATCH(AW1084,AV1072:AV1073,0),MATCH(CJ1076,AX1070:BE1070,0))*(INDEX(AK1078:AT1085,MATCH(CJ1076,AI1078:AI1085,0),MATCH(CJ1077,AK1077:AT1077,0)))</f>
        <v>#N/A</v>
      </c>
      <c r="CK1084" s="665" t="e">
        <f>INDEX(AX1072:BE1073,MATCH(AW1084,AV1072:AV1073,0),MATCH(CK1076,AX1070:BE1070,0))*(INDEX(AK1078:AT1085,MATCH(CK1076,AI1078:AI1085,0),MATCH(CK1077,AK1077:AT1077,0)))</f>
        <v>#N/A</v>
      </c>
      <c r="CL1084" s="665" t="e">
        <f>INDEX(AX1072:BE1073,MATCH(AW1084,AV1072:AV1073,0),MATCH(CL1076,AX1070:BE1070,0))*(INDEX(AK1078:AT1085,MATCH(CL1076,AI1078:AI1085,0),MATCH(CL1077,AK1077:AT1077,0)))</f>
        <v>#N/A</v>
      </c>
      <c r="CM1084" s="665" t="e">
        <f>INDEX(AX1072:BE1073,MATCH(AW1084,AV1072:AV1073,0),MATCH(CM1076,AX1070:BE1070,0))*(INDEX(AK1078:AT1085,MATCH(CM1076,AI1078:AI1085,0),MATCH(CM1077,AK1077:AT1077,0)))</f>
        <v>#N/A</v>
      </c>
      <c r="CN1084" s="665" t="e">
        <f>INDEX(AX1072:BE1073,MATCH(AW1084,AV1072:AV1073,0),MATCH(CN1076,AX1070:BE1070,0))*(INDEX(AK1078:AT1085,MATCH(CN1076,AI1078:AI1085,0),MATCH(CN1077,AK1077:AT1077,0)))</f>
        <v>#N/A</v>
      </c>
      <c r="CO1084" s="665" t="e">
        <f>INDEX(AX1072:BE1073,MATCH(AW1084,AV1072:AV1073,0),MATCH(CO1076,AX1070:BE1070,0))*(INDEX(AK1078:AT1085,MATCH(CO1076,AI1078:AI1085,0),MATCH(CO1077,AK1077:AT1077,0)))</f>
        <v>#N/A</v>
      </c>
      <c r="CP1084" s="665" t="e">
        <f>INDEX(AX1072:BE1073,MATCH(AW1084,AV1072:AV1073,0),MATCH(CP1076,AX1070:BE1070,0))*(INDEX(AK1078:AT1085,MATCH(CP1076,AI1078:AI1085,0),MATCH(CP1077,AK1077:AT1077,0)))</f>
        <v>#N/A</v>
      </c>
      <c r="CQ1084" s="665" t="e">
        <f>INDEX(AX1072:BE1073,MATCH(AW1084,AV1072:AV1073,0),MATCH(CQ1076,AX1070:BE1070,0))*(INDEX(AK1078:AT1085,MATCH(CQ1076,AI1078:AI1085,0),MATCH(CQ1077,AK1077:AT1077,0)))</f>
        <v>#N/A</v>
      </c>
      <c r="CR1084" s="665" t="e">
        <f>INDEX(AX1072:BE1073,MATCH(AW1084,AV1072:AV1073,0),MATCH(CR1076,AX1070:BE1070,0))*(INDEX(AK1078:AT1085,MATCH(CR1076,AI1078:AI1085,0),MATCH(CR1077,AK1077:AT1077,0)))</f>
        <v>#N/A</v>
      </c>
      <c r="CS1084" s="665" t="e">
        <f>INDEX(AX1072:BE1073,MATCH(AW1084,AV1072:AV1073,0),MATCH(CS1076,AX1070:BE1070,0))*(INDEX(AK1078:AT1085,MATCH(CS1076,AI1078:AI1085,0),MATCH(CS1077,AK1077:AT1077,0)))</f>
        <v>#N/A</v>
      </c>
      <c r="CT1084" s="665" t="e">
        <f>INDEX(AX1072:BE1073,MATCH(AW1084,AV1072:AV1073,0),MATCH(CT1076,AX1070:BE1070,0))*(INDEX(AK1078:AT1085,MATCH(CT1076,AI1078:AI1085,0),MATCH(CT1077,AK1077:AT1077,0)))</f>
        <v>#N/A</v>
      </c>
      <c r="CU1084" s="665" t="e">
        <f>INDEX(AX1072:BE1073,MATCH(AW1084,AV1072:AV1073,0),MATCH(CU1076,AX1070:BE1070,0))*(INDEX(AK1078:AT1085,MATCH(CU1076,AI1078:AI1085,0),MATCH(CU1077,AK1077:AT1077,0)))</f>
        <v>#N/A</v>
      </c>
      <c r="CV1084" s="665" t="e">
        <f>INDEX(AX1072:BE1073,MATCH(AW1084,AV1072:AV1073,0),MATCH(CV1076,AX1070:BE1070,0))*(INDEX(AK1078:AT1085,MATCH(CV1076,AI1078:AI1085,0),MATCH(CV1077,AK1077:AT1077,0)))</f>
        <v>#N/A</v>
      </c>
      <c r="CW1084" s="665" t="e">
        <f>INDEX(AX1072:BE1073,MATCH(AW1084,AV1072:AV1073,0),MATCH(CW1076,AX1070:BE1070,0))*(INDEX(AK1078:AT1085,MATCH(CW1076,AI1078:AI1085,0),MATCH(CW1077,AK1077:AT1077,0)))</f>
        <v>#N/A</v>
      </c>
      <c r="CX1084" s="665" t="e">
        <f>INDEX(AX1072:BE1073,MATCH(AW1084,AV1072:AV1073,0),MATCH(CX1076,AX1070:BE1070,0))*(INDEX(AK1078:AT1085,MATCH(CX1076,AI1078:AI1085,0),MATCH(CX1077,AK1077:AT1077,0)))</f>
        <v>#N/A</v>
      </c>
      <c r="CY1084" s="665" t="e">
        <f>INDEX(AX1072:BE1073,MATCH(AW1084,AV1072:AV1073,0),MATCH(CY1076,AX1070:BE1070,0))*(INDEX(AK1078:AT1085,MATCH(CY1076,AI1078:AI1085,0),MATCH(CY1077,AK1077:AT1077,0)))</f>
        <v>#N/A</v>
      </c>
      <c r="CZ1084" s="665" t="e">
        <f>INDEX(AX1072:BE1073,MATCH(AW1084,AV1072:AV1073,0),MATCH(CZ1076,AX1070:BE1070,0))*(INDEX(AK1078:AT1085,MATCH(CZ1076,AI1078:AI1085,0),MATCH(CZ1077,AK1077:AT1077,0)))</f>
        <v>#N/A</v>
      </c>
      <c r="DA1084" s="665" t="e">
        <f>INDEX(AX1072:BE1073,MATCH(AW1084,AV1072:AV1073,0),MATCH(DA1076,AX1070:BE1070,0))*(INDEX(AK1078:AT1085,MATCH(DA1076,AI1078:AI1085,0),MATCH(DA1077,AK1077:AT1077,0)))</f>
        <v>#N/A</v>
      </c>
      <c r="DB1084" s="665" t="e">
        <f>INDEX(AX1072:BE1073,MATCH(AW1084,AV1072:AV1073,0),MATCH(DB1076,AX1070:BE1070,0))*(INDEX(AK1078:AT1085,MATCH(DB1076,AI1078:AI1085,0),MATCH(DB1077,AK1077:AT1077,0)))</f>
        <v>#N/A</v>
      </c>
      <c r="DC1084" s="665" t="e">
        <f>INDEX(AX1072:BE1073,MATCH(AW1084,AV1072:AV1073,0),MATCH(DC1076,AX1070:BE1070,0))*(INDEX(AK1078:AT1085,MATCH(DC1076,AI1078:AI1085,0),MATCH(DC1077,AK1077:AT1077,0)))</f>
        <v>#N/A</v>
      </c>
      <c r="DD1084" s="665" t="e">
        <f>INDEX(AX1072:BE1073,MATCH(AW1084,AV1072:AV1073,0),MATCH(DD1076,AX1070:BE1070,0))*(INDEX(AK1078:AT1085,MATCH(DD1076,AI1078:AI1085,0),MATCH(DD1077,AK1077:AT1077,0)))</f>
        <v>#N/A</v>
      </c>
      <c r="DE1084" s="665" t="e">
        <f>INDEX(AX1072:BE1073,MATCH(AW1084,AV1072:AV1073,0),MATCH(DE1076,AX1070:BE1070,0))*(INDEX(AK1078:AT1085,MATCH(DE1076,AI1078:AI1085,0),MATCH(DE1077,AK1077:AT1077,0)))</f>
        <v>#N/A</v>
      </c>
      <c r="DF1084" s="665" t="e">
        <f>INDEX(AX1072:BE1073,MATCH(AW1084,AV1072:AV1073,0),MATCH(DF1076,AX1070:BE1070,0))*(INDEX(AK1078:AT1085,MATCH(DF1076,AI1078:AI1085,0),MATCH(DF1077,AK1077:AT1077,0)))</f>
        <v>#N/A</v>
      </c>
      <c r="DG1084" s="665" t="e">
        <f>INDEX(AX1072:BE1073,MATCH(AW1084,AV1072:AV1073,0),MATCH(DG1076,AX1070:BE1070,0))*(INDEX(AK1078:AT1085,MATCH(DG1076,AI1078:AI1085,0),MATCH(DG1077,AK1077:AT1077,0)))</f>
        <v>#N/A</v>
      </c>
      <c r="DH1084" s="665" t="e">
        <f>INDEX(AX1072:BE1073,MATCH(AW1084,AV1072:AV1073,0),MATCH(DH1076,AX1070:BE1070,0))*(INDEX(AK1078:AT1085,MATCH(DH1076,AI1078:AI1085,0),MATCH(DH1077,AK1077:AT1077,0)))</f>
        <v>#N/A</v>
      </c>
      <c r="DI1084" s="665" t="e">
        <f>INDEX(AX1072:BE1073,MATCH(AW1084,AV1072:AV1073,0),MATCH(DI1076,AX1070:BE1070,0))*(INDEX(AK1078:AT1085,MATCH(DI1076,AI1078:AI1085,0),MATCH(DI1077,AK1077:AT1077,0)))</f>
        <v>#N/A</v>
      </c>
      <c r="DJ1084" s="665" t="e">
        <f>INDEX(AX1072:BE1073,MATCH(AW1084,AV1072:AV1073,0),MATCH(DJ1076,AX1070:BE1070,0))*(INDEX(AK1078:AT1085,MATCH(DJ1076,AI1078:AI1085,0),MATCH(DJ1077,AK1077:AT1077,0)))</f>
        <v>#N/A</v>
      </c>
      <c r="DK1084" s="665" t="e">
        <f>INDEX(AX1072:BE1073,MATCH(AW1084,AV1072:AV1073,0),MATCH(DK1076,AX1070:BE1070,0))*(INDEX(AK1078:AT1085,MATCH(DK1076,AI1078:AI1085,0),MATCH(DK1077,AK1077:AT1077,0)))</f>
        <v>#N/A</v>
      </c>
      <c r="DL1084" s="665" t="e">
        <f>INDEX(AX1072:BE1073,MATCH(AW1084,AV1072:AV1073,0),MATCH(DL1076,AX1070:BE1070,0))*(INDEX(AK1078:AT1085,MATCH(DL1076,AI1078:AI1085,0),MATCH(DL1077,AK1077:AT1077,0)))</f>
        <v>#N/A</v>
      </c>
      <c r="DM1084" s="665" t="e">
        <f>INDEX(AX1072:BE1073,MATCH(AW1084,AV1072:AV1073,0),MATCH(DM1076,AX1070:BE1070,0))*(INDEX(AK1078:AT1085,MATCH(DM1076,AI1078:AI1085,0),MATCH(DM1077,AK1077:AT1077,0)))</f>
        <v>#N/A</v>
      </c>
      <c r="DN1084" s="665" t="e">
        <f>INDEX(AX1072:BE1073,MATCH(AW1084,AV1072:AV1073,0),MATCH(DN1076,AX1070:BE1070,0))*(INDEX(AK1078:AT1085,MATCH(DN1076,AI1078:AI1085,0),MATCH(DN1077,AK1077:AT1077,0)))</f>
        <v>#N/A</v>
      </c>
      <c r="DO1084" s="665" t="e">
        <f>INDEX(AX1072:BE1073,MATCH(AW1084,AV1072:AV1073,0),MATCH(DO1076,AX1070:BE1070,0))*(INDEX(AK1078:AT1085,MATCH(DO1076,AI1078:AI1085,0),MATCH(DO1077,AK1077:AT1077,0)))</f>
        <v>#N/A</v>
      </c>
      <c r="DP1084" s="665" t="e">
        <f>INDEX(AX1072:BE1073,MATCH(AW1084,AV1072:AV1073,0),MATCH(DP1076,AX1070:BE1070,0))*(INDEX(AK1078:AT1085,MATCH(DP1076,AI1078:AI1085,0),MATCH(DP1077,AK1077:AT1077,0)))</f>
        <v>#N/A</v>
      </c>
      <c r="DQ1084" s="643" t="e">
        <f>SUM(AX1084:DP1084)=#REF!</f>
        <v>#REF!</v>
      </c>
      <c r="DR1084" s="749">
        <v>2029</v>
      </c>
      <c r="DS1084" s="665" t="e">
        <f>IF(DR1084&gt;DS1076,AX1083-AX1084,0)</f>
        <v>#REF!</v>
      </c>
      <c r="DT1084" s="665" t="e">
        <f>IF(DR1084&gt;DT1076,AY1083-AY1084,0)</f>
        <v>#N/A</v>
      </c>
      <c r="DU1084" s="665" t="e">
        <f>IF(DR1084&gt;DU1076,AZ1083-AZ1084,0)</f>
        <v>#N/A</v>
      </c>
      <c r="DV1084" s="665" t="e">
        <f>IF(DR1084&gt;DV1076,BA1083-BA1084,0)</f>
        <v>#N/A</v>
      </c>
      <c r="DW1084" s="665" t="e">
        <f>IF(DR1084&gt;DW1076,BB1083-BB1084,0)</f>
        <v>#N/A</v>
      </c>
      <c r="DX1084" s="665" t="e">
        <f>IF(DR1084&gt;DX1076,BC1083-BC1084,0)</f>
        <v>#N/A</v>
      </c>
      <c r="DY1084" s="665" t="e">
        <f>IF(DR1084&gt;DY1076,BD1083-BD1084,0)</f>
        <v>#N/A</v>
      </c>
      <c r="DZ1084" s="665" t="e">
        <f>IF(DR1084&gt;DZ1076,BE1083-BE1084,0)</f>
        <v>#N/A</v>
      </c>
      <c r="EA1084" s="665" t="e">
        <f>IF(DR1084&gt;EA1076,BF1083-BF1084,0)</f>
        <v>#N/A</v>
      </c>
      <c r="EB1084" s="665" t="e">
        <f>IF(DR1084&gt;EB1076,BG1083-BG1084,0)</f>
        <v>#N/A</v>
      </c>
      <c r="EC1084" s="665" t="e">
        <f>IF(DR1084&gt;EC1076,BH1083-BH1084,0)</f>
        <v>#N/A</v>
      </c>
      <c r="ED1084" s="665" t="e">
        <f>IF(DR1084&gt;ED1076,BI1083-BI1084,0)</f>
        <v>#N/A</v>
      </c>
      <c r="EE1084" s="665" t="e">
        <f>IF(DR1084&gt;EE1076,BJ1083-BJ1084,0)</f>
        <v>#N/A</v>
      </c>
      <c r="EF1084" s="665" t="e">
        <f>IF(DR1084&gt;EF1076,BK1083-BK1084,0)</f>
        <v>#N/A</v>
      </c>
      <c r="EG1084" s="665" t="e">
        <f>IF(DR1084&gt;EG1076,BL1083-BL1084,0)</f>
        <v>#N/A</v>
      </c>
      <c r="EH1084" s="665" t="e">
        <f>IF(DR1084&gt;EH1076,BM1083-BM1084,0)</f>
        <v>#N/A</v>
      </c>
      <c r="EI1084" s="665" t="e">
        <f>IF(DR1084&gt;EI1076,BN1083-BN1084,0)</f>
        <v>#N/A</v>
      </c>
      <c r="EJ1084" s="665" t="e">
        <f>IF(DR1084&gt;EJ1076,BO1083-BO1084,0)</f>
        <v>#N/A</v>
      </c>
      <c r="EK1084" s="665" t="e">
        <f>IF(DR1084&gt;EK1076,BP1083-BP1084,0)</f>
        <v>#N/A</v>
      </c>
      <c r="EL1084" s="665" t="e">
        <f>IF(DR1084&gt;EL1076,BQ1083-BQ1084,0)</f>
        <v>#N/A</v>
      </c>
      <c r="EM1084" s="665" t="e">
        <f>IF(DR1084&gt;EM1076,BR1083-BR1084,0)</f>
        <v>#N/A</v>
      </c>
      <c r="EN1084" s="665" t="e">
        <f>IF(DR1084&gt;EN1076,BS1083-BS1084,0)</f>
        <v>#N/A</v>
      </c>
      <c r="EO1084" s="665" t="e">
        <f>IF(DR1084&gt;EO1076,BT1083-BT1084,0)</f>
        <v>#N/A</v>
      </c>
      <c r="EP1084" s="665" t="e">
        <f>IF(DR1084&gt;EP1076,BU1083-BU1084,0)</f>
        <v>#N/A</v>
      </c>
      <c r="EQ1084" s="665" t="e">
        <f>IF(DR1084&gt;EQ1076,BV1083-BV1084,0)</f>
        <v>#N/A</v>
      </c>
      <c r="ER1084" s="665" t="e">
        <f>IF(DR1084&gt;ER1076,BW1083-BW1084,0)</f>
        <v>#N/A</v>
      </c>
      <c r="ES1084" s="665" t="e">
        <f>IF(DR1084&gt;ES1076,BX1083-BX1084,0)</f>
        <v>#N/A</v>
      </c>
      <c r="ET1084" s="665" t="e">
        <f>IF(DR1084&gt;ET1076,BY1083-BY1084,0)</f>
        <v>#N/A</v>
      </c>
      <c r="EU1084" s="665" t="e">
        <f>IF(DR1084&gt;EU1076,BZ1083-BZ1084,0)</f>
        <v>#N/A</v>
      </c>
      <c r="EV1084" s="665" t="e">
        <f>IF(DR1084&gt;EV1076,CA1083-CA1084,0)</f>
        <v>#N/A</v>
      </c>
      <c r="EW1084" s="665" t="e">
        <f>IF(DR1084&gt;EW1076,CB1083-CB1084,0)</f>
        <v>#N/A</v>
      </c>
      <c r="EX1084" s="665" t="e">
        <f>IF(DR1084&gt;EX1076,CC1083-CC1084,0)</f>
        <v>#N/A</v>
      </c>
      <c r="EY1084" s="665" t="e">
        <f>IF(DR1084&gt;EY1076,CD1083-CD1084,0)</f>
        <v>#N/A</v>
      </c>
      <c r="EZ1084" s="665" t="e">
        <f>IF(DR1084&gt;EZ1076,CE1083-CE1084,0)</f>
        <v>#N/A</v>
      </c>
      <c r="FA1084" s="665" t="e">
        <f>IF(DR1084&gt;FA1076,CF1083-CF1084,0)</f>
        <v>#N/A</v>
      </c>
      <c r="FB1084" s="665" t="e">
        <f>IF(DR1084&gt;FB1076,CG1083-CG1084,0)</f>
        <v>#N/A</v>
      </c>
      <c r="FC1084" s="665" t="e">
        <f>IF(DR1084&gt;FC1076,CH1083-CH1084,0)</f>
        <v>#N/A</v>
      </c>
      <c r="FD1084" s="665" t="e">
        <f>IF(DR1084&gt;FD1076,CI1083-CI1084,0)</f>
        <v>#N/A</v>
      </c>
      <c r="FE1084" s="665" t="e">
        <f>IF(DR1084&gt;FE1076,CJ1083-CJ1084,0)</f>
        <v>#N/A</v>
      </c>
      <c r="FF1084" s="665" t="e">
        <f>IF(DR1084&gt;FF1076,CK1083-CK1084,0)</f>
        <v>#N/A</v>
      </c>
      <c r="FG1084" s="665" t="e">
        <f>IF(DR1084&gt;FG1076,CL1083-CL1084,0)</f>
        <v>#N/A</v>
      </c>
      <c r="FH1084" s="665" t="e">
        <f>IF(DR1084&gt;FH1076,CM1083-CM1084,0)</f>
        <v>#N/A</v>
      </c>
      <c r="FI1084" s="665" t="e">
        <f>IF(DR1084&gt;FI1076,CN1083-CN1084,0)</f>
        <v>#N/A</v>
      </c>
      <c r="FJ1084" s="665" t="e">
        <f>IF(DR1084&gt;FJ1076,CO1083-CO1084,0)</f>
        <v>#N/A</v>
      </c>
      <c r="FK1084" s="665" t="e">
        <f>IF(DR1084&gt;FK1076,CP1083-CP1084,0)</f>
        <v>#N/A</v>
      </c>
      <c r="FL1084" s="665" t="e">
        <f>IF(DR1084&gt;FL1076,CQ1083-CQ1084,0)</f>
        <v>#N/A</v>
      </c>
      <c r="FM1084" s="665" t="e">
        <f>IF(DR1084&gt;FM1076,CR1083-CR1084,0)</f>
        <v>#N/A</v>
      </c>
      <c r="FN1084" s="665" t="e">
        <f>IF(DR1084&gt;FN1076,CS1083-CS1084,0)</f>
        <v>#N/A</v>
      </c>
      <c r="FO1084" s="665" t="e">
        <f>IF(DR1084&gt;FO1076,CT1083-CT1084,0)</f>
        <v>#N/A</v>
      </c>
      <c r="FP1084" s="665" t="e">
        <f>IF(DR1084&gt;FP1076,CU1083-CU1084,0)</f>
        <v>#N/A</v>
      </c>
      <c r="FQ1084" s="665" t="e">
        <f>IF(DR1084&gt;FQ1076,CV1083-CV1084,0)</f>
        <v>#N/A</v>
      </c>
      <c r="FR1084" s="665">
        <f>IF(DR1084&gt;FR1076,CW1083-CW1084,0)</f>
        <v>0</v>
      </c>
      <c r="FS1084" s="665">
        <f>IF(DR1084&gt;FS1076,CX1083-CX1084,0)</f>
        <v>0</v>
      </c>
      <c r="FT1084" s="665">
        <f>IF(DR1084&gt;FT1076,CY1083-CY1084,0)</f>
        <v>0</v>
      </c>
      <c r="FU1084" s="665">
        <f>IF(DR1084&gt;FU1076,CZ1083-CZ1084,0)</f>
        <v>0</v>
      </c>
      <c r="FV1084" s="665">
        <f>IF(DR1084&gt;FV1076,DA1083-DA1084,0)</f>
        <v>0</v>
      </c>
      <c r="FW1084" s="665">
        <f>IF(DR1084&gt;FW1076,DB1083-DB1084,0)</f>
        <v>0</v>
      </c>
      <c r="FX1084" s="665">
        <f>IF(DR1084&gt;FX1076,DC1083-DC1084,0)</f>
        <v>0</v>
      </c>
      <c r="FY1084" s="665">
        <f>IF(DR1084&gt;FY1076,DD1083-DD1084,0)</f>
        <v>0</v>
      </c>
      <c r="FZ1084" s="665">
        <f>IF(DR1084&gt;FZ1076,DE1083-DE1084,0)</f>
        <v>0</v>
      </c>
      <c r="GA1084" s="665">
        <f>IF(DR1084&gt;GA1076,DF1083-DF1084,0)</f>
        <v>0</v>
      </c>
      <c r="GB1084" s="665">
        <f>IF(DR1084&gt;GB1076,DG1083-DG1084,0)</f>
        <v>0</v>
      </c>
      <c r="GC1084" s="665">
        <f>IF(DR1084&gt;GC1076,DH1083-DH1084,0)</f>
        <v>0</v>
      </c>
      <c r="GD1084" s="665">
        <f>IF(DR1084&gt;GD1076,DI1083-DI1084,0)</f>
        <v>0</v>
      </c>
      <c r="GE1084" s="665">
        <f>IF(DR1084&gt;GE1076,DJ1083-DJ1084,0)</f>
        <v>0</v>
      </c>
      <c r="GF1084" s="665">
        <f>IF(DR1084&gt;GF1076,DK1083-DK1084,0)</f>
        <v>0</v>
      </c>
      <c r="GG1084" s="665">
        <f>IF(DR1084&gt;GG1076,DL1083-DL1084,0)</f>
        <v>0</v>
      </c>
      <c r="GH1084" s="665">
        <f>IF(DR1084&gt;GH1076,DM1083-DM1084,0)</f>
        <v>0</v>
      </c>
      <c r="GI1084" s="665">
        <f>IF(DR1084&gt;GI1076,DN1083-DN1084,0)</f>
        <v>0</v>
      </c>
      <c r="GJ1084" s="665">
        <f>IF(DR1084&gt;GJ1076,DO1083-DO1084,0)</f>
        <v>0</v>
      </c>
      <c r="GK1084" s="665">
        <f>IF(DR1084&gt;GK1076,DP1083-DP1084,0)</f>
        <v>0</v>
      </c>
      <c r="GL1084" s="665" t="e">
        <f>SUM(DS1084:GK1084)+SUM(#REF!)=#REF!</f>
        <v>#REF!</v>
      </c>
      <c r="GM1084" s="667"/>
      <c r="GN1084" s="749">
        <v>2029</v>
      </c>
      <c r="GO1084" s="664" t="e">
        <f>SUMIF(DS1077:GK1077,GO1077,DS1084:GK1084)</f>
        <v>#REF!</v>
      </c>
      <c r="GP1084" s="668" t="e">
        <f>SUMIF(DS1077:GK1077,GP1077,DS1084:GK1084)</f>
        <v>#N/A</v>
      </c>
      <c r="GQ1084" s="668" t="e">
        <f>SUMIF(DS1077:GK1077,GQ1077,DS1084:GK1084)</f>
        <v>#N/A</v>
      </c>
      <c r="GR1084" s="668" t="e">
        <f>SUMIF(DS1077:GK1077,GR1077,DS1084:GK1084)</f>
        <v>#N/A</v>
      </c>
      <c r="GS1084" s="668" t="e">
        <f>SUMIF(DS1077:GK1077,GS1077,DS1084:GK1084)</f>
        <v>#N/A</v>
      </c>
      <c r="GT1084" s="668" t="e">
        <f>SUMIF(DS1077:GK1077,GT1077,DS1084:GK1084)</f>
        <v>#N/A</v>
      </c>
      <c r="GU1084" s="668" t="e">
        <f>SUMIF(DS1077:GK1077,GU1077,DS1084:GK1084)</f>
        <v>#N/A</v>
      </c>
      <c r="GV1084" s="668" t="e">
        <f>SUMIF(DS1077:GK1077,GV1077,DS1084:GK1084)</f>
        <v>#N/A</v>
      </c>
      <c r="GW1084" s="668" t="e">
        <f>SUMIF(DS1077:GK1077,GW1077,DS1084:GK1084)</f>
        <v>#N/A</v>
      </c>
      <c r="GX1084" s="668" t="e">
        <f>SUMIF(DS1077:GK1077,GX1077,DS1084:GK1084)</f>
        <v>#N/A</v>
      </c>
      <c r="GY1084" s="668" t="e">
        <f>SUMIF(DS1077:GK1077,GY1077,DS1084:GK1084)</f>
        <v>#N/A</v>
      </c>
      <c r="GZ1084" s="646" t="e">
        <f>SUM(GO1084:GY1084)=(#REF!-SUM(#REF!))</f>
        <v>#REF!</v>
      </c>
    </row>
    <row r="1085" spans="1:234" hidden="1" x14ac:dyDescent="0.25">
      <c r="A1085" s="643" t="s">
        <v>208</v>
      </c>
      <c r="AI1085" s="664">
        <v>2030</v>
      </c>
      <c r="AJ1085" s="664">
        <v>0</v>
      </c>
      <c r="AK1085" s="665">
        <f>IFERROR(#REF!/#REF!,0)</f>
        <v>0</v>
      </c>
      <c r="AL1085" s="665">
        <f>IFERROR(#REF!/#REF!,0)</f>
        <v>0</v>
      </c>
      <c r="AM1085" s="665">
        <f>IFERROR(#REF!/#REF!,0)</f>
        <v>0</v>
      </c>
      <c r="AN1085" s="669">
        <f>IFERROR(#REF!/#REF!,0)</f>
        <v>0</v>
      </c>
      <c r="AO1085" s="669">
        <f>IFERROR(#REF!/#REF!,0)</f>
        <v>0</v>
      </c>
      <c r="AP1085" s="669">
        <f>IFERROR(#REF!/#REF!,0)</f>
        <v>0</v>
      </c>
      <c r="AQ1085" s="669">
        <f>IFERROR(#REF!/#REF!,0)</f>
        <v>0</v>
      </c>
      <c r="AR1085" s="669">
        <f>IFERROR(#REF!/#REF!,0)</f>
        <v>0</v>
      </c>
      <c r="AS1085" s="669">
        <f>IFERROR(#REF!/#REF!,0)</f>
        <v>0</v>
      </c>
      <c r="AT1085" s="669">
        <f>IFERROR(#REF!/#REF!,0)</f>
        <v>0</v>
      </c>
      <c r="AU1085" s="666"/>
      <c r="AW1085" s="749">
        <v>2030</v>
      </c>
      <c r="AX1085" s="665" t="e">
        <f>#REF!</f>
        <v>#REF!</v>
      </c>
      <c r="AY1085" s="665" t="e">
        <f>INDEX(AX1072:BE1073,MATCH(AW1085,AV1072:AV1073,0),MATCH(AY1076,AX1070:BE1070,0))*(INDEX(AK1078:AT1085,MATCH(AY1076,AI1078:AI1085,0),MATCH(AY1077,AK1077:AT1077,0)))</f>
        <v>#N/A</v>
      </c>
      <c r="AZ1085" s="665" t="e">
        <f>INDEX(AX1072:BE1073,MATCH(AW1085,AV1072:AV1073,0),MATCH(AZ1076,AX1070:BE1070,0))*(INDEX(AK1078:AT1085,MATCH(AZ1076,AI1078:AI1085,0),MATCH(AZ1077,AK1077:AT1077,0)))</f>
        <v>#N/A</v>
      </c>
      <c r="BA1085" s="665" t="e">
        <f>INDEX(AX1072:BE1073,MATCH(AW1085,AV1072:AV1073,0),MATCH(BA1076,AX1070:BE1070,0))*(INDEX(AK1078:AT1085,MATCH(BA1076,AI1078:AI1085,0),MATCH(BA1077,AK1077:AT1077,0)))</f>
        <v>#N/A</v>
      </c>
      <c r="BB1085" s="665" t="e">
        <f>INDEX(AX1072:BE1073,MATCH(AW1085,AV1072:AV1073,0),MATCH(BB1076,AX1070:BE1070,0))*(INDEX(AK1078:AT1085,MATCH(BB1076,AI1078:AI1085,0),MATCH(BB1077,AK1077:AT1077,0)))</f>
        <v>#N/A</v>
      </c>
      <c r="BC1085" s="665" t="e">
        <f>INDEX(AX1072:BE1073,MATCH(AW1085,AV1072:AV1073,0),MATCH(BC1076,AX1070:BE1070,0))*(INDEX(AK1078:AT1085,MATCH(BC1076,AI1078:AI1085,0),MATCH(BC1077,AK1077:AT1077,0)))</f>
        <v>#N/A</v>
      </c>
      <c r="BD1085" s="665" t="e">
        <f>INDEX(AX1072:BE1073,MATCH(AW1085,AV1072:AV1073,0),MATCH(BD1076,AX1070:BE1070,0))*(INDEX(AK1078:AT1085,MATCH(BD1076,AI1078:AI1085,0),MATCH(BD1077,AK1077:AT1077,0)))</f>
        <v>#N/A</v>
      </c>
      <c r="BE1085" s="665" t="e">
        <f>INDEX(AX1072:BE1073,MATCH(AW1085,AV1072:AV1073,0),MATCH(BE1076,AX1070:BE1070,0))*(INDEX(AK1078:AT1085,MATCH(BE1076,AI1078:AI1085,0),MATCH(BE1077,AK1077:AT1077,0)))</f>
        <v>#N/A</v>
      </c>
      <c r="BF1085" s="665" t="e">
        <f>INDEX(AX1072:BE1073,MATCH(AW1085,AV1072:AV1073,0),MATCH(BF1076,AX1070:BE1070,0))*(INDEX(AK1078:AT1085,MATCH(BF1076,AI1078:AI1085,0),MATCH(BF1077,AK1077:AT1077,0)))</f>
        <v>#N/A</v>
      </c>
      <c r="BG1085" s="665" t="e">
        <f>INDEX(AX1072:BE1073,MATCH(AW1085,AV1072:AV1073,0),MATCH(BG1076,AX1070:BE1070,0))*(INDEX(AK1078:AT1085,MATCH(BG1076,AI1078:AI1085,0),MATCH(BG1077,AK1077:AT1077,0)))</f>
        <v>#N/A</v>
      </c>
      <c r="BH1085" s="665" t="e">
        <f>INDEX(AX1072:BE1073,MATCH(AW1085,AV1072:AV1073,0),MATCH(BH1076,AX1070:BE1070,0))*(INDEX(AK1078:AT1085,MATCH(BH1076,AI1078:AI1085,0),MATCH(BH1077,AK1077:AT1077,0)))</f>
        <v>#N/A</v>
      </c>
      <c r="BI1085" s="665" t="e">
        <f>INDEX(AX1072:BE1073,MATCH(AW1085,AV1072:AV1073,0),MATCH(BI1076,AX1070:BE1070,0))*(INDEX(AK1078:AT1085,MATCH(BI1076,AI1078:AI1085,0),MATCH(BI1077,AK1077:AT1077,0)))</f>
        <v>#N/A</v>
      </c>
      <c r="BJ1085" s="665" t="e">
        <f>INDEX(AX1072:BE1073,MATCH(AW1085,AV1072:AV1073,0),MATCH(BJ1076,AX1070:BE1070,0))*(INDEX(AK1078:AT1085,MATCH(BJ1076,AI1078:AI1085,0),MATCH(BJ1077,AK1077:AT1077,0)))</f>
        <v>#N/A</v>
      </c>
      <c r="BK1085" s="665" t="e">
        <f>INDEX(AX1072:BE1073,MATCH(AW1085,AV1072:AV1073,0),MATCH(BK1076,AX1070:BE1070,0))*(INDEX(AK1078:AT1085,MATCH(BK1076,AI1078:AI1085,0),MATCH(BK1077,AK1077:AT1077,0)))</f>
        <v>#N/A</v>
      </c>
      <c r="BL1085" s="665" t="e">
        <f>INDEX(AX1072:BE1073,MATCH(AW1085,AV1072:AV1073,0),MATCH(BL1076,AX1070:BE1070,0))*(INDEX(AK1078:AT1085,MATCH(BL1076,AI1078:AI1085,0),MATCH(BL1077,AK1077:AT1077,0)))</f>
        <v>#N/A</v>
      </c>
      <c r="BM1085" s="665" t="e">
        <f>INDEX(AX1072:BE1073,MATCH(AW1085,AV1072:AV1073,0),MATCH(BM1076,AX1070:BE1070,0))*(INDEX(AK1078:AT1085,MATCH(BM1076,AI1078:AI1085,0),MATCH(BM1077,AK1077:AT1077,0)))</f>
        <v>#N/A</v>
      </c>
      <c r="BN1085" s="665" t="e">
        <f>INDEX(AX1072:BE1073,MATCH(AW1085,AV1072:AV1073,0),MATCH(BN1076,AX1070:BE1070,0))*(INDEX(AK1078:AT1085,MATCH(BN1076,AI1078:AI1085,0),MATCH(BN1077,AK1077:AT1077,0)))</f>
        <v>#N/A</v>
      </c>
      <c r="BO1085" s="665" t="e">
        <f>INDEX(AX1072:BE1073,MATCH(AW1085,AV1072:AV1073,0),MATCH(BO1076,AX1070:BE1070,0))*(INDEX(AK1078:AT1085,MATCH(BO1076,AI1078:AI1085,0),MATCH(BO1077,AK1077:AT1077,0)))</f>
        <v>#N/A</v>
      </c>
      <c r="BP1085" s="665" t="e">
        <f>INDEX(AX1072:BE1073,MATCH(AW1085,AV1072:AV1073,0),MATCH(BP1076,AX1070:BE1070,0))*(INDEX(AK1078:AT1085,MATCH(BP1076,AI1078:AI1085,0),MATCH(BP1077,AK1077:AT1077,0)))</f>
        <v>#N/A</v>
      </c>
      <c r="BQ1085" s="665" t="e">
        <f>INDEX(AX1072:BE1073,MATCH(AW1085,AV1072:AV1073,0),MATCH(BQ1076,AX1070:BE1070,0))*(INDEX(AK1078:AT1085,MATCH(BQ1076,AI1078:AI1085,0),MATCH(BQ1077,AK1077:AT1077,0)))</f>
        <v>#N/A</v>
      </c>
      <c r="BR1085" s="665" t="e">
        <f>INDEX(AX1072:BE1073,MATCH(AW1085,AV1072:AV1073,0),MATCH(BR1076,AX1070:BE1070,0))*(INDEX(AK1078:AT1085,MATCH(BR1076,AI1078:AI1085,0),MATCH(BR1077,AK1077:AT1077,0)))</f>
        <v>#N/A</v>
      </c>
      <c r="BS1085" s="665" t="e">
        <f>INDEX(AX1072:BE1073,MATCH(AW1085,AV1072:AV1073,0),MATCH(BS1076,AX1070:BE1070,0))*(INDEX(AK1078:AT1085,MATCH(BS1076,AI1078:AI1085,0),MATCH(BS1077,AK1077:AT1077,0)))</f>
        <v>#N/A</v>
      </c>
      <c r="BT1085" s="665" t="e">
        <f>INDEX(AX1072:BE1073,MATCH(AW1085,AV1072:AV1073,0),MATCH(BT1076,AX1070:BE1070,0))*(INDEX(AK1078:AT1085,MATCH(BT1076,AI1078:AI1085,0),MATCH(BT1077,AK1077:AT1077,0)))</f>
        <v>#N/A</v>
      </c>
      <c r="BU1085" s="665" t="e">
        <f>INDEX(AX1072:BE1073,MATCH(AW1085,AV1072:AV1073,0),MATCH(BU1076,AX1070:BE1070,0))*(INDEX(AK1078:AT1085,MATCH(BU1076,AI1078:AI1085,0),MATCH(BU1077,AK1077:AT1077,0)))</f>
        <v>#N/A</v>
      </c>
      <c r="BV1085" s="665" t="e">
        <f>INDEX(AX1072:BE1073,MATCH(AW1085,AV1072:AV1073,0),MATCH(BV1076,AX1070:BE1070,0))*(INDEX(AK1078:AT1085,MATCH(BV1076,AI1078:AI1085,0),MATCH(BV1077,AK1077:AT1077,0)))</f>
        <v>#N/A</v>
      </c>
      <c r="BW1085" s="665" t="e">
        <f>INDEX(AX1072:BE1073,MATCH(AW1085,AV1072:AV1073,0),MATCH(BW1076,AX1070:BE1070,0))*(INDEX(AK1078:AT1085,MATCH(BW1076,AI1078:AI1085,0),MATCH(BW1077,AK1077:AT1077,0)))</f>
        <v>#N/A</v>
      </c>
      <c r="BX1085" s="665" t="e">
        <f>INDEX(AX1072:BE1073,MATCH(AW1085,AV1072:AV1073,0),MATCH(BX1076,AX1070:BE1070,0))*(INDEX(AK1078:AT1085,MATCH(BX1076,AI1078:AI1085,0),MATCH(BX1077,AK1077:AT1077,0)))</f>
        <v>#N/A</v>
      </c>
      <c r="BY1085" s="665" t="e">
        <f>INDEX(AX1072:BE1073,MATCH(AW1085,AV1072:AV1073,0),MATCH(BY1076,AX1070:BE1070,0))*(INDEX(AK1078:AT1085,MATCH(BY1076,AI1078:AI1085,0),MATCH(BY1077,AK1077:AT1077,0)))</f>
        <v>#N/A</v>
      </c>
      <c r="BZ1085" s="665" t="e">
        <f>INDEX(AX1072:BE1073,MATCH(AW1085,AV1072:AV1073,0),MATCH(BZ1076,AX1070:BE1070,0))*(INDEX(AK1078:AT1085,MATCH(BZ1076,AI1078:AI1085,0),MATCH(BZ1077,AK1077:AT1077,0)))</f>
        <v>#N/A</v>
      </c>
      <c r="CA1085" s="665" t="e">
        <f>INDEX(AX1072:BE1073,MATCH(AW1085,AV1072:AV1073,0),MATCH(CA1076,AX1070:BE1070,0))*(INDEX(AK1078:AT1085,MATCH(CA1076,AI1078:AI1085,0),MATCH(CA1077,AK1077:AT1077,0)))</f>
        <v>#N/A</v>
      </c>
      <c r="CB1085" s="665" t="e">
        <f>INDEX(AX1072:BE1073,MATCH(AW1085,AV1072:AV1073,0),MATCH(CB1076,AX1070:BE1070,0))*(INDEX(AK1078:AT1085,MATCH(CB1076,AI1078:AI1085,0),MATCH(CB1077,AK1077:AT1077,0)))</f>
        <v>#N/A</v>
      </c>
      <c r="CC1085" s="665" t="e">
        <f>INDEX(AX1072:BE1073,MATCH(AW1085,AV1072:AV1073,0),MATCH(CC1076,AX1070:BE1070,0))*(INDEX(AK1078:AT1085,MATCH(CC1076,AI1078:AI1085,0),MATCH(CC1077,AK1077:AT1077,0)))</f>
        <v>#N/A</v>
      </c>
      <c r="CD1085" s="665" t="e">
        <f>INDEX(AX1072:BE1073,MATCH(AW1085,AV1072:AV1073,0),MATCH(CD1076,AX1070:BE1070,0))*(INDEX(AK1078:AT1085,MATCH(CD1076,AI1078:AI1085,0),MATCH(CD1077,AK1077:AT1077,0)))</f>
        <v>#N/A</v>
      </c>
      <c r="CE1085" s="665" t="e">
        <f>INDEX(AX1072:BE1073,MATCH(AW1085,AV1072:AV1073,0),MATCH(CE1076,AX1070:BE1070,0))*(INDEX(AK1078:AT1085,MATCH(CE1076,AI1078:AI1085,0),MATCH(CE1077,AK1077:AT1077,0)))</f>
        <v>#N/A</v>
      </c>
      <c r="CF1085" s="665" t="e">
        <f>INDEX(AX1072:BE1073,MATCH(AW1085,AV1072:AV1073,0),MATCH(CF1076,AX1070:BE1070,0))*(INDEX(AK1078:AT1085,MATCH(CF1076,AI1078:AI1085,0),MATCH(CF1077,AK1077:AT1077,0)))</f>
        <v>#N/A</v>
      </c>
      <c r="CG1085" s="665" t="e">
        <f>INDEX(AX1072:BE1073,MATCH(AW1085,AV1072:AV1073,0),MATCH(CG1076,AX1070:BE1070,0))*(INDEX(AK1078:AT1085,MATCH(CG1076,AI1078:AI1085,0),MATCH(CG1077,AK1077:AT1077,0)))</f>
        <v>#N/A</v>
      </c>
      <c r="CH1085" s="665" t="e">
        <f>INDEX(AX1072:BE1073,MATCH(AW1085,AV1072:AV1073,0),MATCH(CH1076,AX1070:BE1070,0))*(INDEX(AK1078:AT1085,MATCH(CH1076,AI1078:AI1085,0),MATCH(CH1077,AK1077:AT1077,0)))</f>
        <v>#N/A</v>
      </c>
      <c r="CI1085" s="665" t="e">
        <f>INDEX(AX1072:BE1073,MATCH(AW1085,AV1072:AV1073,0),MATCH(CI1076,AX1070:BE1070,0))*(INDEX(AK1078:AT1085,MATCH(CI1076,AI1078:AI1085,0),MATCH(CI1077,AK1077:AT1077,0)))</f>
        <v>#N/A</v>
      </c>
      <c r="CJ1085" s="665" t="e">
        <f>INDEX(AX1072:BE1073,MATCH(AW1085,AV1072:AV1073,0),MATCH(CJ1076,AX1070:BE1070,0))*(INDEX(AK1078:AT1085,MATCH(CJ1076,AI1078:AI1085,0),MATCH(CJ1077,AK1077:AT1077,0)))</f>
        <v>#N/A</v>
      </c>
      <c r="CK1085" s="665" t="e">
        <f>INDEX(AX1072:BE1073,MATCH(AW1085,AV1072:AV1073,0),MATCH(CK1076,AX1070:BE1070,0))*(INDEX(AK1078:AT1085,MATCH(CK1076,AI1078:AI1085,0),MATCH(CK1077,AK1077:AT1077,0)))</f>
        <v>#N/A</v>
      </c>
      <c r="CL1085" s="665" t="e">
        <f>INDEX(AX1072:BE1073,MATCH(AW1085,AV1072:AV1073,0),MATCH(CL1076,AX1070:BE1070,0))*(INDEX(AK1078:AT1085,MATCH(CL1076,AI1078:AI1085,0),MATCH(CL1077,AK1077:AT1077,0)))</f>
        <v>#N/A</v>
      </c>
      <c r="CM1085" s="665" t="e">
        <f>INDEX(AX1072:BE1073,MATCH(AW1085,AV1072:AV1073,0),MATCH(CM1076,AX1070:BE1070,0))*(INDEX(AK1078:AT1085,MATCH(CM1076,AI1078:AI1085,0),MATCH(CM1077,AK1077:AT1077,0)))</f>
        <v>#N/A</v>
      </c>
      <c r="CN1085" s="665" t="e">
        <f>INDEX(AX1072:BE1073,MATCH(AW1085,AV1072:AV1073,0),MATCH(CN1076,AX1070:BE1070,0))*(INDEX(AK1078:AT1085,MATCH(CN1076,AI1078:AI1085,0),MATCH(CN1077,AK1077:AT1077,0)))</f>
        <v>#N/A</v>
      </c>
      <c r="CO1085" s="665" t="e">
        <f>INDEX(AX1072:BE1073,MATCH(AW1085,AV1072:AV1073,0),MATCH(CO1076,AX1070:BE1070,0))*(INDEX(AK1078:AT1085,MATCH(CO1076,AI1078:AI1085,0),MATCH(CO1077,AK1077:AT1077,0)))</f>
        <v>#N/A</v>
      </c>
      <c r="CP1085" s="665" t="e">
        <f>INDEX(AX1072:BE1073,MATCH(AW1085,AV1072:AV1073,0),MATCH(CP1076,AX1070:BE1070,0))*(INDEX(AK1078:AT1085,MATCH(CP1076,AI1078:AI1085,0),MATCH(CP1077,AK1077:AT1077,0)))</f>
        <v>#N/A</v>
      </c>
      <c r="CQ1085" s="665" t="e">
        <f>INDEX(AX1072:BE1073,MATCH(AW1085,AV1072:AV1073,0),MATCH(CQ1076,AX1070:BE1070,0))*(INDEX(AK1078:AT1085,MATCH(CQ1076,AI1078:AI1085,0),MATCH(CQ1077,AK1077:AT1077,0)))</f>
        <v>#N/A</v>
      </c>
      <c r="CR1085" s="665" t="e">
        <f>INDEX(AX1072:BE1073,MATCH(AW1085,AV1072:AV1073,0),MATCH(CR1076,AX1070:BE1070,0))*(INDEX(AK1078:AT1085,MATCH(CR1076,AI1078:AI1085,0),MATCH(CR1077,AK1077:AT1077,0)))</f>
        <v>#N/A</v>
      </c>
      <c r="CS1085" s="665" t="e">
        <f>INDEX(AX1072:BE1073,MATCH(AW1085,AV1072:AV1073,0),MATCH(CS1076,AX1070:BE1070,0))*(INDEX(AK1078:AT1085,MATCH(CS1076,AI1078:AI1085,0),MATCH(CS1077,AK1077:AT1077,0)))</f>
        <v>#N/A</v>
      </c>
      <c r="CT1085" s="665" t="e">
        <f>INDEX(AX1072:BE1073,MATCH(AW1085,AV1072:AV1073,0),MATCH(CT1076,AX1070:BE1070,0))*(INDEX(AK1078:AT1085,MATCH(CT1076,AI1078:AI1085,0),MATCH(CT1077,AK1077:AT1077,0)))</f>
        <v>#N/A</v>
      </c>
      <c r="CU1085" s="665" t="e">
        <f>INDEX(AX1072:BE1073,MATCH(AW1085,AV1072:AV1073,0),MATCH(CU1076,AX1070:BE1070,0))*(INDEX(AK1078:AT1085,MATCH(CU1076,AI1078:AI1085,0),MATCH(CU1077,AK1077:AT1077,0)))</f>
        <v>#N/A</v>
      </c>
      <c r="CV1085" s="665" t="e">
        <f>INDEX(AX1072:BE1073,MATCH(AW1085,AV1072:AV1073,0),MATCH(CV1076,AX1070:BE1070,0))*(INDEX(AK1078:AT1085,MATCH(CV1076,AI1078:AI1085,0),MATCH(CV1077,AK1077:AT1077,0)))</f>
        <v>#N/A</v>
      </c>
      <c r="CW1085" s="665" t="e">
        <f>INDEX(AX1072:BE1073,MATCH(AW1085,AV1072:AV1073,0),MATCH(CW1076,AX1070:BE1070,0))*(INDEX(AK1078:AT1085,MATCH(CW1076,AI1078:AI1085,0),MATCH(CW1077,AK1077:AT1077,0)))</f>
        <v>#N/A</v>
      </c>
      <c r="CX1085" s="665" t="e">
        <f>INDEX(AX1072:BE1073,MATCH(AW1085,AV1072:AV1073,0),MATCH(CX1076,AX1070:BE1070,0))*(INDEX(AK1078:AT1085,MATCH(CX1076,AI1078:AI1085,0),MATCH(CX1077,AK1077:AT1077,0)))</f>
        <v>#N/A</v>
      </c>
      <c r="CY1085" s="665" t="e">
        <f>INDEX(AX1072:BE1073,MATCH(AW1085,AV1072:AV1073,0),MATCH(CY1076,AX1070:BE1070,0))*(INDEX(AK1078:AT1085,MATCH(CY1076,AI1078:AI1085,0),MATCH(CY1077,AK1077:AT1077,0)))</f>
        <v>#N/A</v>
      </c>
      <c r="CZ1085" s="665" t="e">
        <f>INDEX(AX1072:BE1073,MATCH(AW1085,AV1072:AV1073,0),MATCH(CZ1076,AX1070:BE1070,0))*(INDEX(AK1078:AT1085,MATCH(CZ1076,AI1078:AI1085,0),MATCH(CZ1077,AK1077:AT1077,0)))</f>
        <v>#N/A</v>
      </c>
      <c r="DA1085" s="665" t="e">
        <f>INDEX(AX1072:BE1073,MATCH(AW1085,AV1072:AV1073,0),MATCH(DA1076,AX1070:BE1070,0))*(INDEX(AK1078:AT1085,MATCH(DA1076,AI1078:AI1085,0),MATCH(DA1077,AK1077:AT1077,0)))</f>
        <v>#N/A</v>
      </c>
      <c r="DB1085" s="665" t="e">
        <f>INDEX(AX1072:BE1073,MATCH(AW1085,AV1072:AV1073,0),MATCH(DB1076,AX1070:BE1070,0))*(INDEX(AK1078:AT1085,MATCH(DB1076,AI1078:AI1085,0),MATCH(DB1077,AK1077:AT1077,0)))</f>
        <v>#N/A</v>
      </c>
      <c r="DC1085" s="665" t="e">
        <f>INDEX(AX1072:BE1073,MATCH(AW1085,AV1072:AV1073,0),MATCH(DC1076,AX1070:BE1070,0))*(INDEX(AK1078:AT1085,MATCH(DC1076,AI1078:AI1085,0),MATCH(DC1077,AK1077:AT1077,0)))</f>
        <v>#N/A</v>
      </c>
      <c r="DD1085" s="665" t="e">
        <f>INDEX(AX1072:BE1073,MATCH(AW1085,AV1072:AV1073,0),MATCH(DD1076,AX1070:BE1070,0))*(INDEX(AK1078:AT1085,MATCH(DD1076,AI1078:AI1085,0),MATCH(DD1077,AK1077:AT1077,0)))</f>
        <v>#N/A</v>
      </c>
      <c r="DE1085" s="665" t="e">
        <f>INDEX(AX1072:BE1073,MATCH(AW1085,AV1072:AV1073,0),MATCH(DE1076,AX1070:BE1070,0))*(INDEX(AK1078:AT1085,MATCH(DE1076,AI1078:AI1085,0),MATCH(DE1077,AK1077:AT1077,0)))</f>
        <v>#N/A</v>
      </c>
      <c r="DF1085" s="665" t="e">
        <f>INDEX(AX1072:BE1073,MATCH(AW1085,AV1072:AV1073,0),MATCH(DF1076,AX1070:BE1070,0))*(INDEX(AK1078:AT1085,MATCH(DF1076,AI1078:AI1085,0),MATCH(DF1077,AK1077:AT1077,0)))</f>
        <v>#N/A</v>
      </c>
      <c r="DG1085" s="665" t="e">
        <f>INDEX(AX1072:BE1073,MATCH(AW1085,AV1072:AV1073,0),MATCH(DG1076,AX1070:BE1070,0))*(INDEX(AK1078:AT1085,MATCH(DG1076,AI1078:AI1085,0),MATCH(DG1077,AK1077:AT1077,0)))</f>
        <v>#N/A</v>
      </c>
      <c r="DH1085" s="665" t="e">
        <f>INDEX(AX1072:BE1073,MATCH(AW1085,AV1072:AV1073,0),MATCH(DH1076,AX1070:BE1070,0))*(INDEX(AK1078:AT1085,MATCH(DH1076,AI1078:AI1085,0),MATCH(DH1077,AK1077:AT1077,0)))</f>
        <v>#N/A</v>
      </c>
      <c r="DI1085" s="665" t="e">
        <f>INDEX(AX1072:BE1073,MATCH(AW1085,AV1072:AV1073,0),MATCH(DI1076,AX1070:BE1070,0))*(INDEX(AK1078:AT1085,MATCH(DI1076,AI1078:AI1085,0),MATCH(DI1077,AK1077:AT1077,0)))</f>
        <v>#N/A</v>
      </c>
      <c r="DJ1085" s="665" t="e">
        <f>INDEX(AX1072:BE1073,MATCH(AW1085,AV1072:AV1073,0),MATCH(DJ1076,AX1070:BE1070,0))*(INDEX(AK1078:AT1085,MATCH(DJ1076,AI1078:AI1085,0),MATCH(DJ1077,AK1077:AT1077,0)))</f>
        <v>#N/A</v>
      </c>
      <c r="DK1085" s="665" t="e">
        <f>INDEX(AX1072:BE1073,MATCH(AW1085,AV1072:AV1073,0),MATCH(DK1076,AX1070:BE1070,0))*(INDEX(AK1078:AT1085,MATCH(DK1076,AI1078:AI1085,0),MATCH(DK1077,AK1077:AT1077,0)))</f>
        <v>#N/A</v>
      </c>
      <c r="DL1085" s="665" t="e">
        <f>INDEX(AX1072:BE1073,MATCH(AW1085,AV1072:AV1073,0),MATCH(DL1076,AX1070:BE1070,0))*(INDEX(AK1078:AT1085,MATCH(DL1076,AI1078:AI1085,0),MATCH(DL1077,AK1077:AT1077,0)))</f>
        <v>#N/A</v>
      </c>
      <c r="DM1085" s="665" t="e">
        <f>INDEX(AX1072:BE1073,MATCH(AW1085,AV1072:AV1073,0),MATCH(DM1076,AX1070:BE1070,0))*(INDEX(AK1078:AT1085,MATCH(DM1076,AI1078:AI1085,0),MATCH(DM1077,AK1077:AT1077,0)))</f>
        <v>#N/A</v>
      </c>
      <c r="DN1085" s="665" t="e">
        <f>INDEX(AX1072:BE1073,MATCH(AW1085,AV1072:AV1073,0),MATCH(DN1076,AX1070:BE1070,0))*(INDEX(AK1078:AT1085,MATCH(DN1076,AI1078:AI1085,0),MATCH(DN1077,AK1077:AT1077,0)))</f>
        <v>#N/A</v>
      </c>
      <c r="DO1085" s="665" t="e">
        <f>INDEX(AX1072:BE1073,MATCH(AW1085,AV1072:AV1073,0),MATCH(DO1076,AX1070:BE1070,0))*(INDEX(AK1078:AT1085,MATCH(DO1076,AI1078:AI1085,0),MATCH(DO1077,AK1077:AT1077,0)))</f>
        <v>#N/A</v>
      </c>
      <c r="DP1085" s="665" t="e">
        <f>INDEX(AX1072:BE1073,MATCH(AW1085,AV1072:AV1073,0),MATCH(DP1076,AX1070:BE1070,0))*(INDEX(AK1078:AT1085,MATCH(DP1076,AI1078:AI1085,0),MATCH(DP1077,AK1077:AT1077,0)))</f>
        <v>#N/A</v>
      </c>
      <c r="DQ1085" s="643" t="e">
        <f>SUM(AX1085:DP1085)=#REF!</f>
        <v>#REF!</v>
      </c>
      <c r="DR1085" s="749">
        <v>2030</v>
      </c>
      <c r="DS1085" s="665" t="e">
        <f>IF(DR1085&gt;DS1076,AX1084-AX1085,0)</f>
        <v>#REF!</v>
      </c>
      <c r="DT1085" s="665" t="e">
        <f>IF(DR1085&gt;DT1076,AY1084-AY1085,0)</f>
        <v>#N/A</v>
      </c>
      <c r="DU1085" s="665" t="e">
        <f>IF(DR1085&gt;DU1076,AZ1084-AZ1085,0)</f>
        <v>#N/A</v>
      </c>
      <c r="DV1085" s="665" t="e">
        <f>IF(DR1085&gt;DV1076,BA1084-BA1085,0)</f>
        <v>#N/A</v>
      </c>
      <c r="DW1085" s="665" t="e">
        <f>IF(DR1085&gt;DW1076,BB1084-BB1085,0)</f>
        <v>#N/A</v>
      </c>
      <c r="DX1085" s="665" t="e">
        <f>IF(DR1085&gt;DX1076,BC1084-BC1085,0)</f>
        <v>#N/A</v>
      </c>
      <c r="DY1085" s="665" t="e">
        <f>IF(DR1085&gt;DY1076,BD1084-BD1085,0)</f>
        <v>#N/A</v>
      </c>
      <c r="DZ1085" s="665" t="e">
        <f>IF(DR1085&gt;DZ1076,BE1084-BE1085,0)</f>
        <v>#N/A</v>
      </c>
      <c r="EA1085" s="665" t="e">
        <f>IF(DR1085&gt;EA1076,BF1084-BF1085,0)</f>
        <v>#N/A</v>
      </c>
      <c r="EB1085" s="665" t="e">
        <f>IF(DR1085&gt;EB1076,BG1084-BG1085,0)</f>
        <v>#N/A</v>
      </c>
      <c r="EC1085" s="665" t="e">
        <f>IF(DR1085&gt;EC1076,BH1084-BH1085,0)</f>
        <v>#N/A</v>
      </c>
      <c r="ED1085" s="665" t="e">
        <f>IF(DR1085&gt;ED1076,BI1084-BI1085,0)</f>
        <v>#N/A</v>
      </c>
      <c r="EE1085" s="665" t="e">
        <f>IF(DR1085&gt;EE1076,BJ1084-BJ1085,0)</f>
        <v>#N/A</v>
      </c>
      <c r="EF1085" s="665" t="e">
        <f>IF(DR1085&gt;EF1076,BK1084-BK1085,0)</f>
        <v>#N/A</v>
      </c>
      <c r="EG1085" s="665" t="e">
        <f>IF(DR1085&gt;EG1076,BL1084-BL1085,0)</f>
        <v>#N/A</v>
      </c>
      <c r="EH1085" s="665" t="e">
        <f>IF(DR1085&gt;EH1076,BM1084-BM1085,0)</f>
        <v>#N/A</v>
      </c>
      <c r="EI1085" s="665" t="e">
        <f>IF(DR1085&gt;EI1076,BN1084-BN1085,0)</f>
        <v>#N/A</v>
      </c>
      <c r="EJ1085" s="665" t="e">
        <f>IF(DR1085&gt;EJ1076,BO1084-BO1085,0)</f>
        <v>#N/A</v>
      </c>
      <c r="EK1085" s="665" t="e">
        <f>IF(DR1085&gt;EK1076,BP1084-BP1085,0)</f>
        <v>#N/A</v>
      </c>
      <c r="EL1085" s="665" t="e">
        <f>IF(DR1085&gt;EL1076,BQ1084-BQ1085,0)</f>
        <v>#N/A</v>
      </c>
      <c r="EM1085" s="665" t="e">
        <f>IF(DR1085&gt;EM1076,BR1084-BR1085,0)</f>
        <v>#N/A</v>
      </c>
      <c r="EN1085" s="665" t="e">
        <f>IF(DR1085&gt;EN1076,BS1084-BS1085,0)</f>
        <v>#N/A</v>
      </c>
      <c r="EO1085" s="665" t="e">
        <f>IF(DR1085&gt;EO1076,BT1084-BT1085,0)</f>
        <v>#N/A</v>
      </c>
      <c r="EP1085" s="665" t="e">
        <f>IF(DR1085&gt;EP1076,BU1084-BU1085,0)</f>
        <v>#N/A</v>
      </c>
      <c r="EQ1085" s="665" t="e">
        <f>IF(DR1085&gt;EQ1076,BV1084-BV1085,0)</f>
        <v>#N/A</v>
      </c>
      <c r="ER1085" s="665" t="e">
        <f>IF(DR1085&gt;ER1076,BW1084-BW1085,0)</f>
        <v>#N/A</v>
      </c>
      <c r="ES1085" s="665" t="e">
        <f>IF(DR1085&gt;ES1076,BX1084-BX1085,0)</f>
        <v>#N/A</v>
      </c>
      <c r="ET1085" s="665" t="e">
        <f>IF(DR1085&gt;ET1076,BY1084-BY1085,0)</f>
        <v>#N/A</v>
      </c>
      <c r="EU1085" s="665" t="e">
        <f>IF(DR1085&gt;EU1076,BZ1084-BZ1085,0)</f>
        <v>#N/A</v>
      </c>
      <c r="EV1085" s="665" t="e">
        <f>IF(DR1085&gt;EV1076,CA1084-CA1085,0)</f>
        <v>#N/A</v>
      </c>
      <c r="EW1085" s="665" t="e">
        <f>IF(DR1085&gt;EW1076,CB1084-CB1085,0)</f>
        <v>#N/A</v>
      </c>
      <c r="EX1085" s="665" t="e">
        <f>IF(DR1085&gt;EX1076,CC1084-CC1085,0)</f>
        <v>#N/A</v>
      </c>
      <c r="EY1085" s="665" t="e">
        <f>IF(DR1085&gt;EY1076,CD1084-CD1085,0)</f>
        <v>#N/A</v>
      </c>
      <c r="EZ1085" s="665" t="e">
        <f>IF(DR1085&gt;EZ1076,CE1084-CE1085,0)</f>
        <v>#N/A</v>
      </c>
      <c r="FA1085" s="665" t="e">
        <f>IF(DR1085&gt;FA1076,CF1084-CF1085,0)</f>
        <v>#N/A</v>
      </c>
      <c r="FB1085" s="665" t="e">
        <f>IF(DR1085&gt;FB1076,CG1084-CG1085,0)</f>
        <v>#N/A</v>
      </c>
      <c r="FC1085" s="665" t="e">
        <f>IF(DR1085&gt;FC1076,CH1084-CH1085,0)</f>
        <v>#N/A</v>
      </c>
      <c r="FD1085" s="665" t="e">
        <f>IF(DR1085&gt;FD1076,CI1084-CI1085,0)</f>
        <v>#N/A</v>
      </c>
      <c r="FE1085" s="665" t="e">
        <f>IF(DR1085&gt;FE1076,CJ1084-CJ1085,0)</f>
        <v>#N/A</v>
      </c>
      <c r="FF1085" s="665" t="e">
        <f>IF(DR1085&gt;FF1076,CK1084-CK1085,0)</f>
        <v>#N/A</v>
      </c>
      <c r="FG1085" s="665" t="e">
        <f>IF(DR1085&gt;FG1076,CL1084-CL1085,0)</f>
        <v>#N/A</v>
      </c>
      <c r="FH1085" s="665" t="e">
        <f>IF(DR1085&gt;FH1076,CM1084-CM1085,0)</f>
        <v>#N/A</v>
      </c>
      <c r="FI1085" s="665" t="e">
        <f>IF(DR1085&gt;FI1076,CN1084-CN1085,0)</f>
        <v>#N/A</v>
      </c>
      <c r="FJ1085" s="665" t="e">
        <f>IF(DR1085&gt;FJ1076,CO1084-CO1085,0)</f>
        <v>#N/A</v>
      </c>
      <c r="FK1085" s="665" t="e">
        <f>IF(DR1085&gt;FK1076,CP1084-CP1085,0)</f>
        <v>#N/A</v>
      </c>
      <c r="FL1085" s="665" t="e">
        <f>IF(DR1085&gt;FL1076,CQ1084-CQ1085,0)</f>
        <v>#N/A</v>
      </c>
      <c r="FM1085" s="665" t="e">
        <f>IF(DR1085&gt;FM1076,CR1084-CR1085,0)</f>
        <v>#N/A</v>
      </c>
      <c r="FN1085" s="665" t="e">
        <f>IF(DR1085&gt;FN1076,CS1084-CS1085,0)</f>
        <v>#N/A</v>
      </c>
      <c r="FO1085" s="665" t="e">
        <f>IF(DR1085&gt;FO1076,CT1084-CT1085,0)</f>
        <v>#N/A</v>
      </c>
      <c r="FP1085" s="665" t="e">
        <f>IF(DR1085&gt;FP1076,CU1084-CU1085,0)</f>
        <v>#N/A</v>
      </c>
      <c r="FQ1085" s="665" t="e">
        <f>IF(DR1085&gt;FQ1076,CV1084-CV1085,0)</f>
        <v>#N/A</v>
      </c>
      <c r="FR1085" s="665" t="e">
        <f>IF(DR1085&gt;FR1076,CW1084-CW1085,0)</f>
        <v>#N/A</v>
      </c>
      <c r="FS1085" s="665" t="e">
        <f>IF(DR1085&gt;FS1076,CX1084-CX1085,0)</f>
        <v>#N/A</v>
      </c>
      <c r="FT1085" s="665" t="e">
        <f>IF(DR1085&gt;FT1076,CY1084-CY1085,0)</f>
        <v>#N/A</v>
      </c>
      <c r="FU1085" s="665" t="e">
        <f>IF(DR1085&gt;FU1076,CZ1084-CZ1085,0)</f>
        <v>#N/A</v>
      </c>
      <c r="FV1085" s="665" t="e">
        <f>IF(DR1085&gt;FV1076,DA1084-DA1085,0)</f>
        <v>#N/A</v>
      </c>
      <c r="FW1085" s="665" t="e">
        <f>IF(DR1085&gt;FW1076,DB1084-DB1085,0)</f>
        <v>#N/A</v>
      </c>
      <c r="FX1085" s="665" t="e">
        <f>IF(DR1085&gt;FX1076,DC1084-DC1085,0)</f>
        <v>#N/A</v>
      </c>
      <c r="FY1085" s="665" t="e">
        <f>IF(DR1085&gt;FY1076,DD1084-DD1085,0)</f>
        <v>#N/A</v>
      </c>
      <c r="FZ1085" s="665" t="e">
        <f>IF(DR1085&gt;FZ1076,DE1084-DE1085,0)</f>
        <v>#N/A</v>
      </c>
      <c r="GA1085" s="665" t="e">
        <f>IF(DR1085&gt;GA1076,DF1084-DF1085,0)</f>
        <v>#N/A</v>
      </c>
      <c r="GB1085" s="665">
        <f>IF(DR1085&gt;GB1076,DG1084-DG1085,0)</f>
        <v>0</v>
      </c>
      <c r="GC1085" s="665">
        <f>IF(DR1085&gt;GC1076,DH1084-DH1085,0)</f>
        <v>0</v>
      </c>
      <c r="GD1085" s="665">
        <f>IF(DR1085&gt;GD1076,DI1084-DI1085,0)</f>
        <v>0</v>
      </c>
      <c r="GE1085" s="665">
        <f>IF(DR1085&gt;GE1076,DJ1084-DJ1085,0)</f>
        <v>0</v>
      </c>
      <c r="GF1085" s="665">
        <f>IF(DR1085&gt;GF1076,DK1084-DK1085,0)</f>
        <v>0</v>
      </c>
      <c r="GG1085" s="665">
        <f>IF(DR1085&gt;GG1076,DL1084-DL1085,0)</f>
        <v>0</v>
      </c>
      <c r="GH1085" s="665">
        <f>IF(DR1085&gt;GH1076,DM1084-DM1085,0)</f>
        <v>0</v>
      </c>
      <c r="GI1085" s="665">
        <f>IF(DR1085&gt;GI1076,DN1084-DN1085,0)</f>
        <v>0</v>
      </c>
      <c r="GJ1085" s="665">
        <f>IF(DR1085&gt;GJ1076,DO1084-DO1085,0)</f>
        <v>0</v>
      </c>
      <c r="GK1085" s="665">
        <f>IF(DR1085&gt;GK1076,DP1084-DP1085,0)</f>
        <v>0</v>
      </c>
      <c r="GL1085" s="665" t="e">
        <f>SUM(DS1085:GK1085)+SUM(#REF!)=#REF!</f>
        <v>#REF!</v>
      </c>
      <c r="GM1085" s="667"/>
      <c r="GN1085" s="749">
        <v>2030</v>
      </c>
      <c r="GO1085" s="664" t="e">
        <f>SUMIF(DS1077:GK1077,GO1077,DS1085:GK1085)</f>
        <v>#REF!</v>
      </c>
      <c r="GP1085" s="668" t="e">
        <f>SUMIF(DS1077:GK1077,GP1077,DS1085:GK1085)</f>
        <v>#N/A</v>
      </c>
      <c r="GQ1085" s="668" t="e">
        <f>SUMIF(DS1077:GK1077,GQ1077,DS1085:GK1085)</f>
        <v>#N/A</v>
      </c>
      <c r="GR1085" s="668" t="e">
        <f>SUMIF(DS1077:GK1077,GR1077,DS1085:GK1085)</f>
        <v>#N/A</v>
      </c>
      <c r="GS1085" s="668" t="e">
        <f>SUMIF(DS1077:GK1077,GS1077,DS1085:GK1085)</f>
        <v>#N/A</v>
      </c>
      <c r="GT1085" s="668" t="e">
        <f>SUMIF(DS1077:GK1077,GT1077,DS1085:GK1085)</f>
        <v>#N/A</v>
      </c>
      <c r="GU1085" s="668" t="e">
        <f>SUMIF(DS1077:GK1077,GU1077,DS1085:GK1085)</f>
        <v>#N/A</v>
      </c>
      <c r="GV1085" s="668" t="e">
        <f>SUMIF(DS1077:GK1077,GV1077,DS1085:GK1085)</f>
        <v>#N/A</v>
      </c>
      <c r="GW1085" s="668" t="e">
        <f>SUMIF(DS1077:GK1077,GW1077,DS1085:GK1085)</f>
        <v>#N/A</v>
      </c>
      <c r="GX1085" s="668" t="e">
        <f>SUMIF(DS1077:GK1077,GX1077,DS1085:GK1085)</f>
        <v>#N/A</v>
      </c>
      <c r="GY1085" s="668" t="e">
        <f>SUMIF(DS1077:GK1077,GY1077,DS1085:GK1085)</f>
        <v>#N/A</v>
      </c>
      <c r="GZ1085" s="646" t="e">
        <f>SUM(GO1085:GY1085)=(#REF!-SUM(#REF!))</f>
        <v>#REF!</v>
      </c>
    </row>
    <row r="1086" spans="1:234" hidden="1" x14ac:dyDescent="0.25">
      <c r="A1086" s="643" t="s">
        <v>208</v>
      </c>
      <c r="GM1086" s="663"/>
      <c r="GN1086" s="663"/>
    </row>
    <row r="1087" spans="1:234" hidden="1" x14ac:dyDescent="0.25">
      <c r="A1087" s="643" t="s">
        <v>208</v>
      </c>
      <c r="G1087" s="670"/>
      <c r="H1087" s="671"/>
      <c r="I1087" s="671"/>
      <c r="J1087" s="671"/>
      <c r="K1087" s="671"/>
      <c r="L1087" s="671"/>
      <c r="M1087" s="671"/>
      <c r="N1087" s="671"/>
      <c r="O1087" s="671"/>
      <c r="P1087" s="671"/>
      <c r="Q1087" s="671"/>
      <c r="R1087" s="671"/>
      <c r="S1087" s="672"/>
      <c r="DR1087" s="643" t="s">
        <v>1666</v>
      </c>
      <c r="GM1087" s="672"/>
      <c r="GN1087" s="672"/>
      <c r="GO1087" s="672"/>
      <c r="GP1087" s="672"/>
      <c r="GQ1087" s="672"/>
      <c r="GR1087" s="672"/>
      <c r="GS1087" s="672"/>
      <c r="GT1087" s="672"/>
      <c r="GU1087" s="672"/>
      <c r="GV1087" s="672"/>
      <c r="GW1087" s="672"/>
      <c r="GX1087" s="672"/>
      <c r="GY1087" s="672"/>
      <c r="HM1087" s="671"/>
      <c r="HN1087" s="671"/>
      <c r="HO1087" s="671"/>
      <c r="HP1087" s="671"/>
      <c r="HQ1087" s="671"/>
      <c r="HR1087" s="671"/>
      <c r="HS1087" s="671"/>
      <c r="HT1087" s="671"/>
      <c r="HU1087" s="671"/>
      <c r="HV1087" s="671"/>
      <c r="HW1087" s="671"/>
      <c r="HX1087" s="671"/>
      <c r="HY1087" s="671"/>
      <c r="HZ1087" s="671"/>
    </row>
    <row r="1088" spans="1:234" hidden="1" x14ac:dyDescent="0.25">
      <c r="A1088" s="643" t="s">
        <v>208</v>
      </c>
      <c r="G1088" s="670"/>
      <c r="H1088" s="673"/>
      <c r="I1088" s="673"/>
      <c r="J1088" s="673"/>
      <c r="K1088" s="673"/>
      <c r="L1088" s="673"/>
      <c r="M1088" s="673"/>
      <c r="N1088" s="673"/>
      <c r="O1088" s="673"/>
      <c r="P1088" s="673"/>
      <c r="Q1088" s="673"/>
      <c r="R1088" s="673"/>
      <c r="S1088" s="648"/>
      <c r="DR1088" s="661"/>
      <c r="DS1088" s="647">
        <v>2023</v>
      </c>
      <c r="DT1088" s="647">
        <v>2024</v>
      </c>
      <c r="DU1088" s="647">
        <v>2024</v>
      </c>
      <c r="DV1088" s="647">
        <v>2024</v>
      </c>
      <c r="DW1088" s="647">
        <v>2024</v>
      </c>
      <c r="DX1088" s="647">
        <v>2024</v>
      </c>
      <c r="DY1088" s="647">
        <v>2024</v>
      </c>
      <c r="DZ1088" s="647">
        <v>2024</v>
      </c>
      <c r="EA1088" s="647">
        <v>2024</v>
      </c>
      <c r="EB1088" s="647">
        <v>2024</v>
      </c>
      <c r="EC1088" s="647">
        <v>2024</v>
      </c>
      <c r="ED1088" s="647">
        <v>2025</v>
      </c>
      <c r="EE1088" s="647">
        <v>2025</v>
      </c>
      <c r="EF1088" s="647">
        <v>2025</v>
      </c>
      <c r="EG1088" s="647">
        <v>2025</v>
      </c>
      <c r="EH1088" s="647">
        <v>2025</v>
      </c>
      <c r="EI1088" s="647">
        <v>2025</v>
      </c>
      <c r="EJ1088" s="647">
        <v>2025</v>
      </c>
      <c r="EK1088" s="647">
        <v>2025</v>
      </c>
      <c r="EL1088" s="647">
        <v>2025</v>
      </c>
      <c r="EM1088" s="647">
        <v>2025</v>
      </c>
      <c r="EN1088" s="647">
        <v>2026</v>
      </c>
      <c r="EO1088" s="647">
        <v>2026</v>
      </c>
      <c r="EP1088" s="647">
        <v>2026</v>
      </c>
      <c r="EQ1088" s="647">
        <v>2026</v>
      </c>
      <c r="ER1088" s="647">
        <v>2026</v>
      </c>
      <c r="ES1088" s="647">
        <v>2026</v>
      </c>
      <c r="ET1088" s="647">
        <v>2026</v>
      </c>
      <c r="EU1088" s="647">
        <v>2026</v>
      </c>
      <c r="EV1088" s="647">
        <v>2026</v>
      </c>
      <c r="EW1088" s="647">
        <v>2026</v>
      </c>
      <c r="EX1088" s="647">
        <v>2027</v>
      </c>
      <c r="EY1088" s="647">
        <v>2027</v>
      </c>
      <c r="EZ1088" s="647">
        <v>2027</v>
      </c>
      <c r="FA1088" s="647">
        <v>2027</v>
      </c>
      <c r="FB1088" s="647">
        <v>2027</v>
      </c>
      <c r="FC1088" s="647">
        <v>2027</v>
      </c>
      <c r="FD1088" s="647">
        <v>2027</v>
      </c>
      <c r="FE1088" s="647">
        <v>2027</v>
      </c>
      <c r="FF1088" s="647">
        <v>2027</v>
      </c>
      <c r="FG1088" s="647">
        <v>2027</v>
      </c>
      <c r="FH1088" s="647">
        <v>2028</v>
      </c>
      <c r="FI1088" s="647">
        <v>2028</v>
      </c>
      <c r="FJ1088" s="647">
        <v>2028</v>
      </c>
      <c r="FK1088" s="647">
        <v>2028</v>
      </c>
      <c r="FL1088" s="647">
        <v>2028</v>
      </c>
      <c r="FM1088" s="647">
        <v>2028</v>
      </c>
      <c r="FN1088" s="647">
        <v>2028</v>
      </c>
      <c r="FO1088" s="647">
        <v>2028</v>
      </c>
      <c r="FP1088" s="647">
        <v>2028</v>
      </c>
      <c r="FQ1088" s="647">
        <v>2028</v>
      </c>
      <c r="FR1088" s="647">
        <v>2029</v>
      </c>
      <c r="FS1088" s="647">
        <v>2029</v>
      </c>
      <c r="FT1088" s="647">
        <v>2029</v>
      </c>
      <c r="FU1088" s="647">
        <v>2029</v>
      </c>
      <c r="FV1088" s="647">
        <v>2029</v>
      </c>
      <c r="FW1088" s="647">
        <v>2029</v>
      </c>
      <c r="FX1088" s="647">
        <v>2029</v>
      </c>
      <c r="FY1088" s="647">
        <v>2029</v>
      </c>
      <c r="FZ1088" s="647">
        <v>2029</v>
      </c>
      <c r="GA1088" s="647">
        <v>2029</v>
      </c>
      <c r="GB1088" s="647">
        <v>2030</v>
      </c>
      <c r="GC1088" s="647">
        <v>2030</v>
      </c>
      <c r="GD1088" s="647">
        <v>2030</v>
      </c>
      <c r="GE1088" s="647">
        <v>2030</v>
      </c>
      <c r="GF1088" s="647">
        <v>2030</v>
      </c>
      <c r="GG1088" s="647">
        <v>2030</v>
      </c>
      <c r="GH1088" s="647">
        <v>2030</v>
      </c>
      <c r="GI1088" s="647">
        <v>2030</v>
      </c>
      <c r="GJ1088" s="647">
        <v>2030</v>
      </c>
      <c r="GK1088" s="647">
        <v>2030</v>
      </c>
      <c r="GL1088" s="903" t="s">
        <v>1662</v>
      </c>
      <c r="GM1088" s="648"/>
      <c r="GN1088" s="648"/>
      <c r="GO1088" s="648" t="s">
        <v>1667</v>
      </c>
      <c r="GP1088" s="648"/>
      <c r="GQ1088" s="648"/>
      <c r="GR1088" s="648"/>
      <c r="GS1088" s="648"/>
      <c r="GT1088" s="648"/>
      <c r="GU1088" s="648"/>
      <c r="GV1088" s="648"/>
      <c r="GW1088" s="648"/>
      <c r="GX1088" s="648"/>
      <c r="GY1088" s="648"/>
      <c r="HB1088" s="643" t="s">
        <v>1668</v>
      </c>
      <c r="HM1088" s="673"/>
      <c r="HN1088" s="673"/>
      <c r="HO1088" s="673"/>
      <c r="HP1088" s="673"/>
      <c r="HQ1088" s="673"/>
      <c r="HR1088" s="673"/>
      <c r="HS1088" s="673"/>
      <c r="HT1088" s="673"/>
      <c r="HU1088" s="673"/>
      <c r="HV1088" s="673"/>
      <c r="HW1088" s="673"/>
      <c r="HX1088" s="673"/>
      <c r="HY1088" s="673"/>
      <c r="HZ1088" s="673"/>
    </row>
    <row r="1089" spans="1:234" hidden="1" x14ac:dyDescent="0.25">
      <c r="A1089" s="643" t="s">
        <v>208</v>
      </c>
      <c r="G1089" s="670"/>
      <c r="H1089" s="670"/>
      <c r="I1089" s="674"/>
      <c r="J1089" s="674"/>
      <c r="K1089" s="674"/>
      <c r="L1089" s="674"/>
      <c r="M1089" s="674"/>
      <c r="N1089" s="674"/>
      <c r="O1089" s="674"/>
      <c r="P1089" s="674"/>
      <c r="Q1089" s="674"/>
      <c r="R1089" s="674"/>
      <c r="S1089" s="675"/>
      <c r="DR1089" s="662" t="s">
        <v>1665</v>
      </c>
      <c r="DS1089" s="647" t="s">
        <v>1664</v>
      </c>
      <c r="DT1089" s="647" t="str">
        <f t="shared" ref="DT1089" si="4465">E1071</f>
        <v/>
      </c>
      <c r="DU1089" s="647" t="str">
        <f t="shared" ref="DU1089" si="4466">F1071</f>
        <v/>
      </c>
      <c r="DV1089" s="647" t="str">
        <f t="shared" ref="DV1089" si="4467">G1071</f>
        <v/>
      </c>
      <c r="DW1089" s="647" t="str">
        <f t="shared" ref="DW1089" si="4468">H1071</f>
        <v/>
      </c>
      <c r="DX1089" s="647" t="str">
        <f t="shared" ref="DX1089" si="4469">I1071</f>
        <v/>
      </c>
      <c r="DY1089" s="647" t="str">
        <f t="shared" ref="DY1089" si="4470">J1071</f>
        <v/>
      </c>
      <c r="DZ1089" s="647" t="str">
        <f t="shared" ref="DZ1089" si="4471">K1071</f>
        <v/>
      </c>
      <c r="EA1089" s="647" t="str">
        <f t="shared" ref="EA1089" si="4472">L1071</f>
        <v/>
      </c>
      <c r="EB1089" s="647" t="str">
        <f t="shared" ref="EB1089" si="4473">M1071</f>
        <v/>
      </c>
      <c r="EC1089" s="647" t="str">
        <f t="shared" ref="EC1089" si="4474">N1071</f>
        <v/>
      </c>
      <c r="ED1089" s="647" t="str">
        <f t="shared" ref="ED1089" si="4475">E1071</f>
        <v/>
      </c>
      <c r="EE1089" s="647" t="str">
        <f t="shared" ref="EE1089" si="4476">F1071</f>
        <v/>
      </c>
      <c r="EF1089" s="647" t="str">
        <f t="shared" ref="EF1089" si="4477">G1071</f>
        <v/>
      </c>
      <c r="EG1089" s="647" t="str">
        <f t="shared" ref="EG1089" si="4478">H1071</f>
        <v/>
      </c>
      <c r="EH1089" s="647" t="str">
        <f t="shared" ref="EH1089" si="4479">I1071</f>
        <v/>
      </c>
      <c r="EI1089" s="647" t="str">
        <f t="shared" ref="EI1089" si="4480">J1071</f>
        <v/>
      </c>
      <c r="EJ1089" s="647" t="str">
        <f t="shared" ref="EJ1089" si="4481">K1071</f>
        <v/>
      </c>
      <c r="EK1089" s="647" t="str">
        <f t="shared" ref="EK1089" si="4482">L1071</f>
        <v/>
      </c>
      <c r="EL1089" s="647" t="str">
        <f t="shared" ref="EL1089" si="4483">M1071</f>
        <v/>
      </c>
      <c r="EM1089" s="647" t="str">
        <f t="shared" ref="EM1089" si="4484">N1071</f>
        <v/>
      </c>
      <c r="EN1089" s="647" t="str">
        <f t="shared" ref="EN1089" si="4485">E1071</f>
        <v/>
      </c>
      <c r="EO1089" s="647" t="str">
        <f t="shared" ref="EO1089" si="4486">F1071</f>
        <v/>
      </c>
      <c r="EP1089" s="647" t="str">
        <f t="shared" ref="EP1089" si="4487">G1071</f>
        <v/>
      </c>
      <c r="EQ1089" s="647" t="str">
        <f t="shared" ref="EQ1089" si="4488">H1071</f>
        <v/>
      </c>
      <c r="ER1089" s="647" t="str">
        <f t="shared" ref="ER1089" si="4489">I1071</f>
        <v/>
      </c>
      <c r="ES1089" s="647" t="str">
        <f t="shared" ref="ES1089" si="4490">J1071</f>
        <v/>
      </c>
      <c r="ET1089" s="647" t="str">
        <f t="shared" ref="ET1089" si="4491">K1071</f>
        <v/>
      </c>
      <c r="EU1089" s="647" t="str">
        <f t="shared" ref="EU1089" si="4492">L1071</f>
        <v/>
      </c>
      <c r="EV1089" s="647" t="str">
        <f t="shared" ref="EV1089" si="4493">M1071</f>
        <v/>
      </c>
      <c r="EW1089" s="647" t="str">
        <f t="shared" ref="EW1089" si="4494">N1071</f>
        <v/>
      </c>
      <c r="EX1089" s="647" t="str">
        <f t="shared" ref="EX1089" si="4495">E1071</f>
        <v/>
      </c>
      <c r="EY1089" s="647" t="str">
        <f t="shared" ref="EY1089" si="4496">F1071</f>
        <v/>
      </c>
      <c r="EZ1089" s="647" t="str">
        <f t="shared" ref="EZ1089" si="4497">G1071</f>
        <v/>
      </c>
      <c r="FA1089" s="647" t="str">
        <f t="shared" ref="FA1089" si="4498">H1071</f>
        <v/>
      </c>
      <c r="FB1089" s="647" t="str">
        <f t="shared" ref="FB1089" si="4499">I1071</f>
        <v/>
      </c>
      <c r="FC1089" s="647" t="str">
        <f t="shared" ref="FC1089" si="4500">J1071</f>
        <v/>
      </c>
      <c r="FD1089" s="647" t="str">
        <f t="shared" ref="FD1089" si="4501">K1071</f>
        <v/>
      </c>
      <c r="FE1089" s="647" t="str">
        <f t="shared" ref="FE1089" si="4502">L1071</f>
        <v/>
      </c>
      <c r="FF1089" s="647" t="str">
        <f t="shared" ref="FF1089" si="4503">M1071</f>
        <v/>
      </c>
      <c r="FG1089" s="647" t="str">
        <f t="shared" ref="FG1089" si="4504">N1071</f>
        <v/>
      </c>
      <c r="FH1089" s="647" t="str">
        <f t="shared" ref="FH1089" si="4505">E1071</f>
        <v/>
      </c>
      <c r="FI1089" s="647" t="str">
        <f t="shared" ref="FI1089" si="4506">F1071</f>
        <v/>
      </c>
      <c r="FJ1089" s="647" t="str">
        <f t="shared" ref="FJ1089" si="4507">G1071</f>
        <v/>
      </c>
      <c r="FK1089" s="647" t="str">
        <f t="shared" ref="FK1089" si="4508">H1071</f>
        <v/>
      </c>
      <c r="FL1089" s="647" t="str">
        <f t="shared" ref="FL1089" si="4509">I1071</f>
        <v/>
      </c>
      <c r="FM1089" s="647" t="str">
        <f t="shared" ref="FM1089" si="4510">J1071</f>
        <v/>
      </c>
      <c r="FN1089" s="647" t="str">
        <f t="shared" ref="FN1089" si="4511">K1071</f>
        <v/>
      </c>
      <c r="FO1089" s="647" t="str">
        <f t="shared" ref="FO1089" si="4512">L1071</f>
        <v/>
      </c>
      <c r="FP1089" s="647" t="str">
        <f t="shared" ref="FP1089" si="4513">M1071</f>
        <v/>
      </c>
      <c r="FQ1089" s="647" t="str">
        <f t="shared" ref="FQ1089" si="4514">N1071</f>
        <v/>
      </c>
      <c r="FR1089" s="647" t="str">
        <f t="shared" ref="FR1089" si="4515">E1071</f>
        <v/>
      </c>
      <c r="FS1089" s="647" t="str">
        <f t="shared" ref="FS1089" si="4516">F1071</f>
        <v/>
      </c>
      <c r="FT1089" s="647" t="str">
        <f t="shared" ref="FT1089" si="4517">G1071</f>
        <v/>
      </c>
      <c r="FU1089" s="647" t="str">
        <f t="shared" ref="FU1089" si="4518">H1071</f>
        <v/>
      </c>
      <c r="FV1089" s="647" t="str">
        <f t="shared" ref="FV1089" si="4519">I1071</f>
        <v/>
      </c>
      <c r="FW1089" s="647" t="str">
        <f t="shared" ref="FW1089" si="4520">J1071</f>
        <v/>
      </c>
      <c r="FX1089" s="647" t="str">
        <f t="shared" ref="FX1089" si="4521">K1071</f>
        <v/>
      </c>
      <c r="FY1089" s="647" t="str">
        <f t="shared" ref="FY1089" si="4522">L1071</f>
        <v/>
      </c>
      <c r="FZ1089" s="647" t="str">
        <f t="shared" ref="FZ1089" si="4523">M1071</f>
        <v/>
      </c>
      <c r="GA1089" s="647" t="str">
        <f t="shared" ref="GA1089" si="4524">N1071</f>
        <v/>
      </c>
      <c r="GB1089" s="647" t="str">
        <f t="shared" ref="GB1089" si="4525">E1071</f>
        <v/>
      </c>
      <c r="GC1089" s="647" t="str">
        <f t="shared" ref="GC1089" si="4526">F1071</f>
        <v/>
      </c>
      <c r="GD1089" s="647" t="str">
        <f t="shared" ref="GD1089" si="4527">G1071</f>
        <v/>
      </c>
      <c r="GE1089" s="647" t="str">
        <f t="shared" ref="GE1089" si="4528">H1071</f>
        <v/>
      </c>
      <c r="GF1089" s="647" t="str">
        <f t="shared" ref="GF1089" si="4529">I1071</f>
        <v/>
      </c>
      <c r="GG1089" s="647" t="str">
        <f t="shared" ref="GG1089" si="4530">J1071</f>
        <v/>
      </c>
      <c r="GH1089" s="647" t="str">
        <f t="shared" ref="GH1089" si="4531">K1071</f>
        <v/>
      </c>
      <c r="GI1089" s="647" t="str">
        <f t="shared" ref="GI1089" si="4532">L1071</f>
        <v/>
      </c>
      <c r="GJ1089" s="647" t="str">
        <f t="shared" ref="GJ1089" si="4533">M1071</f>
        <v/>
      </c>
      <c r="GK1089" s="647" t="str">
        <f t="shared" ref="GK1089" si="4534">N1071</f>
        <v/>
      </c>
      <c r="GL1089" s="904"/>
      <c r="GM1089" s="667"/>
      <c r="GN1089" s="662" t="s">
        <v>1665</v>
      </c>
      <c r="GO1089" s="646" t="s">
        <v>1664</v>
      </c>
      <c r="GP1089" s="646" t="str">
        <f t="shared" ref="GP1089" si="4535">E1071</f>
        <v/>
      </c>
      <c r="GQ1089" s="646" t="str">
        <f t="shared" ref="GQ1089" si="4536">F1071</f>
        <v/>
      </c>
      <c r="GR1089" s="646" t="str">
        <f t="shared" ref="GR1089" si="4537">G1071</f>
        <v/>
      </c>
      <c r="GS1089" s="646" t="str">
        <f t="shared" ref="GS1089" si="4538">H1071</f>
        <v/>
      </c>
      <c r="GT1089" s="646" t="str">
        <f t="shared" ref="GT1089" si="4539">I1071</f>
        <v/>
      </c>
      <c r="GU1089" s="646" t="str">
        <f t="shared" ref="GU1089" si="4540">J1071</f>
        <v/>
      </c>
      <c r="GV1089" s="646" t="str">
        <f t="shared" ref="GV1089" si="4541">K1071</f>
        <v/>
      </c>
      <c r="GW1089" s="646" t="str">
        <f t="shared" ref="GW1089" si="4542">L1071</f>
        <v/>
      </c>
      <c r="GX1089" s="646" t="str">
        <f t="shared" ref="GX1089" si="4543">M1071</f>
        <v/>
      </c>
      <c r="GY1089" s="646" t="str">
        <f t="shared" ref="GY1089" si="4544">N1071</f>
        <v/>
      </c>
      <c r="GZ1089" s="646" t="s">
        <v>1662</v>
      </c>
      <c r="HB1089" s="646" t="str">
        <f t="shared" ref="HB1089" si="4545">E1071</f>
        <v/>
      </c>
      <c r="HC1089" s="646" t="str">
        <f t="shared" ref="HC1089" si="4546">F1071</f>
        <v/>
      </c>
      <c r="HD1089" s="646" t="str">
        <f t="shared" ref="HD1089" si="4547">G1071</f>
        <v/>
      </c>
      <c r="HE1089" s="646" t="str">
        <f t="shared" ref="HE1089" si="4548">H1071</f>
        <v/>
      </c>
      <c r="HF1089" s="646" t="str">
        <f t="shared" ref="HF1089" si="4549">I1071</f>
        <v/>
      </c>
      <c r="HG1089" s="646" t="str">
        <f t="shared" ref="HG1089" si="4550">J1071</f>
        <v/>
      </c>
      <c r="HH1089" s="646" t="str">
        <f t="shared" ref="HH1089" si="4551">K1071</f>
        <v/>
      </c>
      <c r="HI1089" s="646" t="str">
        <f t="shared" ref="HI1089" si="4552">L1071</f>
        <v/>
      </c>
      <c r="HJ1089" s="646" t="str">
        <f t="shared" ref="HJ1089" si="4553">M1071</f>
        <v/>
      </c>
      <c r="HK1089" s="646" t="str">
        <f t="shared" ref="HK1089" si="4554">N1071</f>
        <v/>
      </c>
      <c r="HL1089" s="646" t="s">
        <v>1662</v>
      </c>
      <c r="HM1089" s="674"/>
      <c r="HN1089" s="674"/>
      <c r="HO1089" s="674"/>
      <c r="HP1089" s="674"/>
      <c r="HQ1089" s="674"/>
      <c r="HR1089" s="674"/>
      <c r="HS1089" s="674"/>
      <c r="HT1089" s="674"/>
      <c r="HU1089" s="674"/>
      <c r="HV1089" s="674"/>
      <c r="HW1089" s="674"/>
      <c r="HX1089" s="674"/>
      <c r="HY1089" s="674"/>
      <c r="HZ1089" s="674"/>
    </row>
    <row r="1090" spans="1:234" hidden="1" x14ac:dyDescent="0.25">
      <c r="A1090" s="643" t="s">
        <v>208</v>
      </c>
      <c r="G1090" s="670"/>
      <c r="H1090" s="670"/>
      <c r="I1090" s="674"/>
      <c r="J1090" s="674"/>
      <c r="K1090" s="674"/>
      <c r="L1090" s="674"/>
      <c r="M1090" s="674"/>
      <c r="N1090" s="674"/>
      <c r="O1090" s="674"/>
      <c r="P1090" s="674"/>
      <c r="Q1090" s="674"/>
      <c r="R1090" s="674"/>
      <c r="S1090" s="675"/>
      <c r="DR1090" s="749">
        <v>2023</v>
      </c>
      <c r="DS1090" s="665">
        <f>INDEX(DT1072:EA1073,MATCH(DR1090,DR1072:DR1073,0),MATCH(DS1088,DT1070:EA1070,0))*INDEX(AJ1078:AT1085,MATCH(DS1088,AI1078:AI1085,0),MATCH(DS1089,AJ1077:AT1077,0))</f>
        <v>0</v>
      </c>
      <c r="DT1090" s="665">
        <f>INDEX(DT1072:EA1073,MATCH(DR1090,DR1072:DR1073,0),MATCH(DT1088,DT1070:EA1070,0))*INDEX(AJ1078:AT1085,MATCH(DT1088,AI1078:AI1085,0),MATCH(DT1089,AJ1077:AT1077,0))</f>
        <v>0</v>
      </c>
      <c r="DU1090" s="665">
        <f>INDEX(DT1072:EA1073,MATCH(DR1090,DR1072:DR1073,0),MATCH(DU1088,DT1070:EA1070,0))*INDEX(AJ1078:AT1085,MATCH(DU1088,AI1078:AI1085,0),MATCH(DU1089,AJ1077:AT1077,0))</f>
        <v>0</v>
      </c>
      <c r="DV1090" s="665">
        <f>INDEX(DT1072:EA1073,MATCH(DR1090,DR1072:DR1073,0),MATCH(DV1088,DT1070:EA1070,0))*INDEX(AJ1078:AT1085,MATCH(DV1088,AI1078:AI1085,0),MATCH(DV1089,AJ1077:AT1077,0))</f>
        <v>0</v>
      </c>
      <c r="DW1090" s="665">
        <f>INDEX(DT1072:EA1073,MATCH(DR1090,DR1072:DR1073,0),MATCH(DW1088,DT1070:EA1070,0))*INDEX(AJ1078:AT1085,MATCH(DW1088,AI1078:AI1085,0),MATCH(DW1089,AJ1077:AT1077,0))</f>
        <v>0</v>
      </c>
      <c r="DX1090" s="665">
        <f>INDEX(DT1072:EA1073,MATCH(DR1090,DR1072:DR1073,0),MATCH(DX1088,DT1070:EA1070,0))*INDEX(AJ1078:AT1085,MATCH(DX1088,AI1078:AI1085,0),MATCH(DX1089,AJ1077:AT1077,0))</f>
        <v>0</v>
      </c>
      <c r="DY1090" s="665">
        <f>INDEX(DT1072:EA1073,MATCH(DR1090,DR1072:DR1073,0),MATCH(DY1088,DT1070:EA1070,0))*INDEX(AJ1078:AT1085,MATCH(DY1088,AI1078:AI1085,0),MATCH(DY1089,AJ1077:AT1077,0))</f>
        <v>0</v>
      </c>
      <c r="DZ1090" s="665">
        <f>INDEX(DT1072:EA1073,MATCH(DR1090,DR1072:DR1073,0),MATCH(DZ1088,DT1070:EA1070,0))*INDEX(AJ1078:AT1085,MATCH(DZ1088,AI1078:AI1085,0),MATCH(DZ1089,AJ1077:AT1077,0))</f>
        <v>0</v>
      </c>
      <c r="EA1090" s="665">
        <f>INDEX(DT1072:EA1073,MATCH(DR1090,DR1072:DR1073,0),MATCH(EA1088,DT1070:EA1070,0))*INDEX(AJ1078:AT1085,MATCH(EA1088,AI1078:AI1085,0),MATCH(EA1089,AJ1077:AT1077,0))</f>
        <v>0</v>
      </c>
      <c r="EB1090" s="665">
        <f>INDEX(DT1072:EA1073,MATCH(DR1090,DR1072:DR1073,0),MATCH(EB1088,DT1070:EA1070,0))*INDEX(AJ1078:AT1085,MATCH(EB1088,AI1078:AI1085,0),MATCH(EB1089,AJ1077:AT1077,0))</f>
        <v>0</v>
      </c>
      <c r="EC1090" s="665">
        <f>INDEX(DT1072:EA1073,MATCH(DR1090,DR1072:DR1073,0),MATCH(EC1088,DT1070:EA1070,0))*INDEX(AJ1078:AT1085,MATCH(EC1088,AI1078:AI1085,0),MATCH(EC1089,AJ1077:AT1077,0))</f>
        <v>0</v>
      </c>
      <c r="ED1090" s="665">
        <f>INDEX(DT1072:EA1073,MATCH(DR1090,DR1072:DR1073,0),MATCH(ED1088,DT1070:EA1070,0))*INDEX(AJ1078:AT1085,MATCH(ED1088,AI1078:AI1085,0),MATCH(ED1089,AJ1077:AT1077,0))</f>
        <v>0</v>
      </c>
      <c r="EE1090" s="665">
        <f>INDEX(DT1072:EA1073,MATCH(DR1090,DR1072:DR1073,0),MATCH(EE1088,DT1070:EA1070,0))*INDEX(AJ1078:AT1085,MATCH(EE1088,AI1078:AI1085,0),MATCH(EE1089,AJ1077:AT1077,0))</f>
        <v>0</v>
      </c>
      <c r="EF1090" s="665">
        <f>INDEX(DT1072:EA1073,MATCH(DR1090,DR1072:DR1073,0),MATCH(EF1088,DT1070:EA1070,0))*INDEX(AJ1078:AT1085,MATCH(EF1088,AI1078:AI1085,0),MATCH(EF1089,AJ1077:AT1077,0))</f>
        <v>0</v>
      </c>
      <c r="EG1090" s="665">
        <f>INDEX(DT1072:EA1073,MATCH(DR1090,DR1072:DR1073,0),MATCH(EG1088,DT1070:EA1070,0))*INDEX(AJ1078:AT1085,MATCH(EG1088,AI1078:AI1085,0),MATCH(EG1089,AJ1077:AT1077,0))</f>
        <v>0</v>
      </c>
      <c r="EH1090" s="665">
        <f>INDEX(DT1072:EA1073,MATCH(DR1090,DR1072:DR1073,0),MATCH(EH1088,DT1070:EA1070,0))*INDEX(AJ1078:AT1085,MATCH(EH1088,AI1078:AI1085,0),MATCH(EH1089,AJ1077:AT1077,0))</f>
        <v>0</v>
      </c>
      <c r="EI1090" s="665">
        <f>INDEX(DT1072:EA1073,MATCH(DR1090,DR1072:DR1073,0),MATCH(EI1088,DT1070:EA1070,0))*INDEX(AJ1078:AT1085,MATCH(EI1088,AI1078:AI1085,0),MATCH(EI1089,AJ1077:AT1077,0))</f>
        <v>0</v>
      </c>
      <c r="EJ1090" s="665">
        <f>INDEX(DT1072:EA1073,MATCH(DR1090,DR1072:DR1073,0),MATCH(EJ1088,DT1070:EA1070,0))*INDEX(AJ1078:AT1085,MATCH(EJ1088,AI1078:AI1085,0),MATCH(EJ1089,AJ1077:AT1077,0))</f>
        <v>0</v>
      </c>
      <c r="EK1090" s="665">
        <f>INDEX(DT1072:EA1073,MATCH(DR1090,DR1072:DR1073,0),MATCH(EK1088,DT1070:EA1070,0))*INDEX(AJ1078:AT1085,MATCH(EK1088,AI1078:AI1085,0),MATCH(EK1089,AJ1077:AT1077,0))</f>
        <v>0</v>
      </c>
      <c r="EL1090" s="665">
        <f>INDEX(DT1072:EA1073,MATCH(DR1090,DR1072:DR1073,0),MATCH(EL1088,DT1070:EA1070,0))*INDEX(AJ1078:AT1085,MATCH(EL1088,AI1078:AI1085,0),MATCH(EL1089,AJ1077:AT1077,0))</f>
        <v>0</v>
      </c>
      <c r="EM1090" s="665">
        <f>INDEX(DT1072:EA1073,MATCH(DR1090,DR1072:DR1073,0),MATCH(EM1088,DT1070:EA1070,0))*INDEX(AJ1078:AT1085,MATCH(EM1088,AI1078:AI1085,0),MATCH(EM1089,AJ1077:AT1077,0))</f>
        <v>0</v>
      </c>
      <c r="EN1090" s="665">
        <f>INDEX(DT1072:EA1073,MATCH(DR1090,DR1072:DR1073,0),MATCH(EN1088,DT1070:EA1070,0))*INDEX(AJ1078:AT1085,MATCH(EN1088,AI1078:AI1085,0),MATCH(EN1089,AJ1077:AT1077,0))</f>
        <v>0</v>
      </c>
      <c r="EO1090" s="665">
        <f>INDEX(DT1072:EA1073,MATCH(DR1090,DR1072:DR1073,0),MATCH(EO1088,DT1070:EA1070,0))*INDEX(AJ1078:AT1085,MATCH(EO1088,AI1078:AI1085,0),MATCH(EO1089,AJ1077:AT1077,0))</f>
        <v>0</v>
      </c>
      <c r="EP1090" s="665">
        <f>INDEX(DT1072:EA1073,MATCH(DR1090,DR1072:DR1073,0),MATCH(EP1088,DT1070:EA1070,0))*INDEX(AJ1078:AT1085,MATCH(EP1088,AI1078:AI1085,0),MATCH(EP1089,AJ1077:AT1077,0))</f>
        <v>0</v>
      </c>
      <c r="EQ1090" s="665">
        <f>INDEX(DT1072:EA1073,MATCH(DR1090,DR1072:DR1073,0),MATCH(EQ1088,DT1070:EA1070,0))*INDEX(AJ1078:AT1085,MATCH(EQ1088,AI1078:AI1085,0),MATCH(EQ1089,AJ1077:AT1077,0))</f>
        <v>0</v>
      </c>
      <c r="ER1090" s="665">
        <f>INDEX(DT1072:EA1073,MATCH(DR1090,DR1072:DR1073,0),MATCH(ER1088,DT1070:EA1070,0))*INDEX(AJ1078:AT1085,MATCH(ER1088,AI1078:AI1085,0),MATCH(ER1089,AJ1077:AT1077,0))</f>
        <v>0</v>
      </c>
      <c r="ES1090" s="665">
        <f>INDEX(DT1072:EA1073,MATCH(DR1090,DR1072:DR1073,0),MATCH(ES1088,DT1070:EA1070,0))*INDEX(AJ1078:AT1085,MATCH(ES1088,AI1078:AI1085,0),MATCH(ES1089,AJ1077:AT1077,0))</f>
        <v>0</v>
      </c>
      <c r="ET1090" s="665">
        <f>INDEX(DT1072:EA1073,MATCH(DR1090,DR1072:DR1073,0),MATCH(ET1088,DT1070:EA1070,0))*INDEX(AJ1078:AT1085,MATCH(ET1088,AI1078:AI1085,0),MATCH(ET1089,AJ1077:AT1077,0))</f>
        <v>0</v>
      </c>
      <c r="EU1090" s="665">
        <f>INDEX(DT1072:EA1073,MATCH(DR1090,DR1072:DR1073,0),MATCH(EU1088,DT1070:EA1070,0))*INDEX(AJ1078:AT1085,MATCH(EU1088,AI1078:AI1085,0),MATCH(EU1089,AJ1077:AT1077,0))</f>
        <v>0</v>
      </c>
      <c r="EV1090" s="665">
        <f>INDEX(DT1072:EA1073,MATCH(DR1090,DR1072:DR1073,0),MATCH(EV1088,DT1070:EA1070,0))*INDEX(AJ1078:AT1085,MATCH(EV1088,AI1078:AI1085,0),MATCH(EV1089,AJ1077:AT1077,0))</f>
        <v>0</v>
      </c>
      <c r="EW1090" s="665">
        <f>INDEX(DT1072:EA1073,MATCH(DR1090,DR1072:DR1073,0),MATCH(EW1088,DT1070:EA1070,0))*INDEX(AJ1078:AT1085,MATCH(EW1088,AI1078:AI1085,0),MATCH(EW1089,AJ1077:AT1077,0))</f>
        <v>0</v>
      </c>
      <c r="EX1090" s="665">
        <f>INDEX(DT1072:EA1073,MATCH(DR1090,DR1072:DR1073,0),MATCH(EX1088,DT1070:EA1070,0))*INDEX(AJ1078:AT1085,MATCH(EX1088,AI1078:AI1085,0),MATCH(EX1089,AJ1077:AT1077,0))</f>
        <v>0</v>
      </c>
      <c r="EY1090" s="665">
        <f>INDEX(DT1072:EA1073,MATCH(DR1090,DR1072:DR1073,0),MATCH(EY1088,DT1070:EA1070,0))*INDEX(AJ1078:AT1085,MATCH(EY1088,AI1078:AI1085,0),MATCH(EY1089,AJ1077:AT1077,0))</f>
        <v>0</v>
      </c>
      <c r="EZ1090" s="665">
        <f>INDEX(DT1072:EA1073,MATCH(DR1090,DR1072:DR1073,0),MATCH(EZ1088,DT1070:EA1070,0))*INDEX(AJ1078:AT1085,MATCH(EZ1088,AI1078:AI1085,0),MATCH(EZ1089,AJ1077:AT1077,0))</f>
        <v>0</v>
      </c>
      <c r="FA1090" s="665">
        <f>INDEX(DT1072:EA1073,MATCH(DR1090,DR1072:DR1073,0),MATCH(FA1088,DT1070:EA1070,0))*INDEX(AJ1078:AT1085,MATCH(FA1088,AI1078:AI1085,0),MATCH(FA1089,AJ1077:AT1077,0))</f>
        <v>0</v>
      </c>
      <c r="FB1090" s="665">
        <f>INDEX(DT1072:EA1073,MATCH(DR1090,DR1072:DR1073,0),MATCH(FB1088,DT1070:EA1070,0))*INDEX(AJ1078:AT1085,MATCH(FB1088,AI1078:AI1085,0),MATCH(FB1089,AJ1077:AT1077,0))</f>
        <v>0</v>
      </c>
      <c r="FC1090" s="665">
        <f>INDEX(DT1072:EA1073,MATCH(DR1090,DR1072:DR1073,0),MATCH(FC1088,DT1070:EA1070,0))*INDEX(AJ1078:AT1085,MATCH(FC1088,AI1078:AI1085,0),MATCH(FC1089,AJ1077:AT1077,0))</f>
        <v>0</v>
      </c>
      <c r="FD1090" s="665">
        <f>INDEX(DT1072:EA1073,MATCH(DR1090,DR1072:DR1073,0),MATCH(FD1088,DT1070:EA1070,0))*INDEX(AJ1078:AT1085,MATCH(FD1088,AI1078:AI1085,0),MATCH(FD1089,AJ1077:AT1077,0))</f>
        <v>0</v>
      </c>
      <c r="FE1090" s="665">
        <f>INDEX(DT1072:EA1073,MATCH(DR1090,DR1072:DR1073,0),MATCH(FE1088,DT1070:EA1070,0))*INDEX(AJ1078:AT1085,MATCH(FE1088,AI1078:AI1085,0),MATCH(FE1089,AJ1077:AT1077,0))</f>
        <v>0</v>
      </c>
      <c r="FF1090" s="665">
        <f>INDEX(DT1072:EA1073,MATCH(DR1090,DR1072:DR1073,0),MATCH(FF1088,DT1070:EA1070,0))*INDEX(AJ1078:AT1085,MATCH(FF1088,AI1078:AI1085,0),MATCH(FF1089,AJ1077:AT1077,0))</f>
        <v>0</v>
      </c>
      <c r="FG1090" s="665">
        <f>INDEX(DT1072:EA1073,MATCH(DR1090,DR1072:DR1073,0),MATCH(FG1088,DT1070:EA1070,0))*INDEX(AJ1078:AT1085,MATCH(FG1088,AI1078:AI1085,0),MATCH(FG1089,AJ1077:AT1077,0))</f>
        <v>0</v>
      </c>
      <c r="FH1090" s="665">
        <f>INDEX(DT1072:EA1073,MATCH(DR1090,DR1072:DR1073,0),MATCH(FH1088,DT1070:EA1070,0))*INDEX(AJ1078:AT1085,MATCH(FH1088,AI1078:AI1085,0),MATCH(FH1089,AJ1077:AT1077,0))</f>
        <v>0</v>
      </c>
      <c r="FI1090" s="665">
        <f>INDEX(DT1072:EA1073,MATCH(DR1090,DR1072:DR1073,0),MATCH(FI1088,DT1070:EA1070,0))*INDEX(AJ1078:AT1085,MATCH(FI1088,AI1078:AI1085,0),MATCH(FI1089,AJ1077:AT1077,0))</f>
        <v>0</v>
      </c>
      <c r="FJ1090" s="665">
        <f>INDEX(DT1072:EA1073,MATCH(DR1090,DR1072:DR1073,0),MATCH(FJ1088,DT1070:EA1070,0))*INDEX(AJ1078:AT1085,MATCH(FJ1088,AI1078:AI1085,0),MATCH(FJ1089,AJ1077:AT1077,0))</f>
        <v>0</v>
      </c>
      <c r="FK1090" s="665">
        <f>INDEX(DT1072:EA1073,MATCH(DR1090,DR1072:DR1073,0),MATCH(FK1088,DT1070:EA1070,0))*INDEX(AJ1078:AT1085,MATCH(FK1088,AI1078:AI1085,0),MATCH(FK1089,AJ1077:AT1077,0))</f>
        <v>0</v>
      </c>
      <c r="FL1090" s="665">
        <f>INDEX(DT1072:EA1073,MATCH(DR1090,DR1072:DR1073,0),MATCH(FL1088,DT1070:EA1070,0))*INDEX(AJ1078:AT1085,MATCH(FL1088,AI1078:AI1085,0),MATCH(FL1089,AJ1077:AT1077,0))</f>
        <v>0</v>
      </c>
      <c r="FM1090" s="665">
        <f>INDEX(DT1072:EA1073,MATCH(DR1090,DR1072:DR1073,0),MATCH(FM1088,DT1070:EA1070,0))*INDEX(AJ1078:AT1085,MATCH(FM1088,AI1078:AI1085,0),MATCH(FM1089,AJ1077:AT1077,0))</f>
        <v>0</v>
      </c>
      <c r="FN1090" s="665">
        <f>INDEX(DT1072:EA1073,MATCH(DR1090,DR1072:DR1073,0),MATCH(FN1088,DT1070:EA1070,0))*INDEX(AJ1078:AT1085,MATCH(FN1088,AI1078:AI1085,0),MATCH(FN1089,AJ1077:AT1077,0))</f>
        <v>0</v>
      </c>
      <c r="FO1090" s="665">
        <f>INDEX(DT1072:EA1073,MATCH(DR1090,DR1072:DR1073,0),MATCH(FO1088,DT1070:EA1070,0))*INDEX(AJ1078:AT1085,MATCH(FO1088,AI1078:AI1085,0),MATCH(FO1089,AJ1077:AT1077,0))</f>
        <v>0</v>
      </c>
      <c r="FP1090" s="665">
        <f>INDEX(DT1072:EA1073,MATCH(DR1090,DR1072:DR1073,0),MATCH(FP1088,DT1070:EA1070,0))*INDEX(AJ1078:AT1085,MATCH(FP1088,AI1078:AI1085,0),MATCH(FP1089,AJ1077:AT1077,0))</f>
        <v>0</v>
      </c>
      <c r="FQ1090" s="665">
        <f>INDEX(DT1072:EA1073,MATCH(DR1090,DR1072:DR1073,0),MATCH(FQ1088,DT1070:EA1070,0))*INDEX(AJ1078:AT1085,MATCH(FQ1088,AI1078:AI1085,0),MATCH(FQ1089,AJ1077:AT1077,0))</f>
        <v>0</v>
      </c>
      <c r="FR1090" s="665">
        <f>INDEX(DT1072:EA1073,MATCH(DR1090,DR1072:DR1073,0),MATCH(FR1088,DT1070:EA1070,0))*INDEX(AJ1078:AT1085,MATCH(FR1088,AI1078:AI1085,0),MATCH(FR1089,AJ1077:AT1077,0))</f>
        <v>0</v>
      </c>
      <c r="FS1090" s="665">
        <f>INDEX(DT1072:EA1073,MATCH(DR1090,DR1072:DR1073,0),MATCH(FS1088,DT1070:EA1070,0))*INDEX(AJ1078:AT1085,MATCH(FS1088,AI1078:AI1085,0),MATCH(FS1089,AJ1077:AT1077,0))</f>
        <v>0</v>
      </c>
      <c r="FT1090" s="665">
        <f>INDEX(DT1072:EA1073,MATCH(DR1090,DR1072:DR1073,0),MATCH(FT1088,DT1070:EA1070,0))*INDEX(AJ1078:AT1085,MATCH(FT1088,AI1078:AI1085,0),MATCH(FT1089,AJ1077:AT1077,0))</f>
        <v>0</v>
      </c>
      <c r="FU1090" s="665">
        <f>INDEX(DT1072:EA1073,MATCH(DR1090,DR1072:DR1073,0),MATCH(FU1088,DT1070:EA1070,0))*INDEX(AJ1078:AT1085,MATCH(FU1088,AI1078:AI1085,0),MATCH(FU1089,AJ1077:AT1077,0))</f>
        <v>0</v>
      </c>
      <c r="FV1090" s="665">
        <f>INDEX(DT1072:EA1073,MATCH(DR1090,DR1072:DR1073,0),MATCH(FV1088,DT1070:EA1070,0))*INDEX(AJ1078:AT1085,MATCH(FV1088,AI1078:AI1085,0),MATCH(FV1089,AJ1077:AT1077,0))</f>
        <v>0</v>
      </c>
      <c r="FW1090" s="665">
        <f>INDEX(DT1072:EA1073,MATCH(DR1090,DR1072:DR1073,0),MATCH(FW1088,DT1070:EA1070,0))*INDEX(AJ1078:AT1085,MATCH(FW1088,AI1078:AI1085,0),MATCH(FW1089,AJ1077:AT1077,0))</f>
        <v>0</v>
      </c>
      <c r="FX1090" s="665">
        <f>INDEX(DT1072:EA1073,MATCH(DR1090,DR1072:DR1073,0),MATCH(FX1088,DT1070:EA1070,0))*INDEX(AJ1078:AT1085,MATCH(FX1088,AI1078:AI1085,0),MATCH(FX1089,AJ1077:AT1077,0))</f>
        <v>0</v>
      </c>
      <c r="FY1090" s="665">
        <f>INDEX(DT1072:EA1073,MATCH(DR1090,DR1072:DR1073,0),MATCH(FY1088,DT1070:EA1070,0))*INDEX(AJ1078:AT1085,MATCH(FY1088,AI1078:AI1085,0),MATCH(FY1089,AJ1077:AT1077,0))</f>
        <v>0</v>
      </c>
      <c r="FZ1090" s="665">
        <f>INDEX(DT1072:EA1073,MATCH(DR1090,DR1072:DR1073,0),MATCH(FZ1088,DT1070:EA1070,0))*INDEX(AJ1078:AT1085,MATCH(FZ1088,AI1078:AI1085,0),MATCH(FZ1089,AJ1077:AT1077,0))</f>
        <v>0</v>
      </c>
      <c r="GA1090" s="665">
        <f>INDEX(DT1072:EA1073,MATCH(DR1090,DR1072:DR1073,0),MATCH(GA1088,DT1070:EA1070,0))*INDEX(AJ1078:AT1085,MATCH(GA1088,AI1078:AI1085,0),MATCH(GA1089,AJ1077:AT1077,0))</f>
        <v>0</v>
      </c>
      <c r="GB1090" s="665">
        <f>INDEX(DT1072:EA1073,MATCH(DR1090,DR1072:DR1073,0),MATCH(GB1088,DT1070:EA1070,0))*INDEX(AJ1078:AT1085,MATCH(GB1088,AI1078:AI1085,0),MATCH(GB1089,AJ1077:AT1077,0))</f>
        <v>0</v>
      </c>
      <c r="GC1090" s="665">
        <f>INDEX(DT1072:EA1073,MATCH(DR1090,DR1072:DR1073,0),MATCH(GC1088,DT1070:EA1070,0))*INDEX(AJ1078:AT1085,MATCH(GC1088,AI1078:AI1085,0),MATCH(GC1089,AJ1077:AT1077,0))</f>
        <v>0</v>
      </c>
      <c r="GD1090" s="665">
        <f>INDEX(DT1072:EA1073,MATCH(DR1090,DR1072:DR1073,0),MATCH(GD1088,DT1070:EA1070,0))*INDEX(AJ1078:AT1085,MATCH(GD1088,AI1078:AI1085,0),MATCH(GD1089,AJ1077:AT1077,0))</f>
        <v>0</v>
      </c>
      <c r="GE1090" s="665">
        <f>INDEX(DT1072:EA1073,MATCH(DR1090,DR1072:DR1073,0),MATCH(GE1088,DT1070:EA1070,0))*INDEX(AJ1078:AT1085,MATCH(GE1088,AI1078:AI1085,0),MATCH(GE1089,AJ1077:AT1077,0))</f>
        <v>0</v>
      </c>
      <c r="GF1090" s="665">
        <f>INDEX(DT1072:EA1073,MATCH(DR1090,DR1072:DR1073,0),MATCH(GF1088,DT1070:EA1070,0))*INDEX(AJ1078:AT1085,MATCH(GF1088,AI1078:AI1085,0),MATCH(GF1089,AJ1077:AT1077,0))</f>
        <v>0</v>
      </c>
      <c r="GG1090" s="665">
        <f>INDEX(DT1072:EA1073,MATCH(DR1090,DR1072:DR1073,0),MATCH(GG1088,DT1070:EA1070,0))*INDEX(AJ1078:AT1085,MATCH(GG1088,AI1078:AI1085,0),MATCH(GG1089,AJ1077:AT1077,0))</f>
        <v>0</v>
      </c>
      <c r="GH1090" s="665">
        <f>INDEX(DT1072:EA1073,MATCH(DR1090,DR1072:DR1073,0),MATCH(GH1088,DT1070:EA1070,0))*INDEX(AJ1078:AT1085,MATCH(GH1088,AI1078:AI1085,0),MATCH(GH1089,AJ1077:AT1077,0))</f>
        <v>0</v>
      </c>
      <c r="GI1090" s="665">
        <f>INDEX(DT1072:EA1073,MATCH(DR1090,DR1072:DR1073,0),MATCH(GI1088,DT1070:EA1070,0))*INDEX(AJ1078:AT1085,MATCH(GI1088,AI1078:AI1085,0),MATCH(GI1089,AJ1077:AT1077,0))</f>
        <v>0</v>
      </c>
      <c r="GJ1090" s="665">
        <f>INDEX(DT1072:EA1073,MATCH(DR1090,DR1072:DR1073,0),MATCH(GJ1088,DT1070:EA1070,0))*INDEX(AJ1078:AT1085,MATCH(GJ1088,AI1078:AI1085,0),MATCH(GJ1089,AJ1077:AT1077,0))</f>
        <v>0</v>
      </c>
      <c r="GK1090" s="665">
        <f>INDEX(DT1072:EA1073,MATCH(DR1090,DR1072:DR1073,0),MATCH(GK1088,DT1070:EA1070,0))*INDEX(AJ1078:AT1085,MATCH(GK1088,AI1078:AI1085,0),MATCH(GK1089,AJ1077:AT1077,0))</f>
        <v>0</v>
      </c>
      <c r="GL1090" s="665" t="b">
        <f>SUM(DS1090:GK1090)=O1072-SUM(HB1090:HK1090)</f>
        <v>1</v>
      </c>
      <c r="GM1090" s="667"/>
      <c r="GN1090" s="749">
        <v>2023</v>
      </c>
      <c r="GO1090" s="664">
        <f>SUMIF(DS1077:EN1077,GO1077,DS1090:EN1090)</f>
        <v>0</v>
      </c>
      <c r="GP1090" s="668">
        <f>SUMIF(DS1077:GK1077,GP1077,DS1090:GK1090)</f>
        <v>0</v>
      </c>
      <c r="GQ1090" s="668">
        <f>SUMIF(DS1077:GK1077,GQ1077,DS1090:GK1090)</f>
        <v>0</v>
      </c>
      <c r="GR1090" s="668">
        <f>SUMIF(DS1077:GK1077,GR1077,DS1090:GK1090)</f>
        <v>0</v>
      </c>
      <c r="GS1090" s="668">
        <f>SUMIF(DS1077:GK1077,GS1077,DS1090:GK1090)</f>
        <v>0</v>
      </c>
      <c r="GT1090" s="668">
        <f>SUMIF(DS1077:GK1077,GT1077,DS1090:GK1090)</f>
        <v>0</v>
      </c>
      <c r="GU1090" s="668">
        <f>SUMIF(DS1077:GK1077,GU1077,DS1090:GK1090)</f>
        <v>0</v>
      </c>
      <c r="GV1090" s="668">
        <f>SUMIF(DS1077:GK1077,GV1077,DS1090:GK1090)</f>
        <v>0</v>
      </c>
      <c r="GW1090" s="668">
        <f>SUMIF(DS1077:GK1077,GW1077,DS1090:GK1090)</f>
        <v>0</v>
      </c>
      <c r="GX1090" s="668">
        <f>SUMIF(DS1077:GK1077,GX1077,DS1090:GK1090)</f>
        <v>0</v>
      </c>
      <c r="GY1090" s="668">
        <f>SUMIF(DS1077:GK1077,GY1077,DS1090:GK1090)</f>
        <v>0</v>
      </c>
      <c r="GZ1090" s="646" t="b">
        <f>O1072=SUM(GO1090:GY1090)</f>
        <v>1</v>
      </c>
      <c r="HB1090" s="668">
        <f>IF(GZ1090,0,(O1072-SUM(GO1090:GY1090))*INDEX(AK1078:AT1085,MATCH(GN1090,AI1078:AI1085,0),MATCH(HB1089,AK1077:AT1077,0)))</f>
        <v>0</v>
      </c>
      <c r="HC1090" s="668">
        <f>IF(GZ1090,0,(O1072-SUM(GO1090:GY1090))*INDEX(AK1078:AT1085,MATCH(GN1090,AI1078:AI1085,0),MATCH(HC1089,AK1077:AT1077,0)))</f>
        <v>0</v>
      </c>
      <c r="HD1090" s="668">
        <f>IF(GZ1090,0,(O1072-SUM(GO1090:GY1090))*INDEX(AK1078:AT1085,MATCH(GN1090,AI1078:AI1085,0),MATCH(HD1089,AK1077:AT1077,0)))</f>
        <v>0</v>
      </c>
      <c r="HE1090" s="668">
        <f>IF(GZ1090,0,(O1072-SUM(GO1090:GY1090))*INDEX(AK1078:AT1085,MATCH(GN1090,AI1078:AI1085,0),MATCH(HE1089,AK1077:AT1077,0)))</f>
        <v>0</v>
      </c>
      <c r="HF1090" s="668">
        <f>IF(GZ1090,0,(O1072-SUM(GO1090:GY1090))*INDEX(AK1078:AT1085,MATCH(GN1090,AI1078:AI1085,0),MATCH(HF1089,AK1077:AT1077,0)))</f>
        <v>0</v>
      </c>
      <c r="HG1090" s="668">
        <f>IF(GZ1090,0,(O1072-SUM(GO1090:GY1090))*INDEX(AK1078:AT1085,MATCH(GN1090,AI1078:AI1085,0),MATCH(HG1089,AK1077:AT1077,0)))</f>
        <v>0</v>
      </c>
      <c r="HH1090" s="668">
        <f>IF(GZ1090,0,(O1072-SUM(GO1090:GY1090))*INDEX(AK1078:AT1085,MATCH(GN1090,AI1078:AI1085,0),MATCH(HH1089,AK1077:AT1077,0)))</f>
        <v>0</v>
      </c>
      <c r="HI1090" s="668">
        <f>IF(GZ1090,0,(O1072-SUM(GO1090:GY1090))*INDEX(AK1078:AT1085,MATCH(GN1090,AI1078:AI1085,0),MATCH(HI1089,AK1077:AT1077,0)))</f>
        <v>0</v>
      </c>
      <c r="HJ1090" s="668">
        <f>IF(GZ1090,0,(O1072-SUM(GO1090:GY1090))*INDEX(AK1078:AT1085,MATCH(GN1090,AI1078:AI1085,0),MATCH(HJ1089,AK1077:AT1077,0)))</f>
        <v>0</v>
      </c>
      <c r="HK1090" s="668">
        <f>IF(GZ1090,0,(O1072-SUM(GO1090:GY1090))*INDEX(AK1078:AT1085,MATCH(GN1090,AI1078:AI1085,0),MATCH(HK1089,AK1077:AT1077,0)))</f>
        <v>0</v>
      </c>
      <c r="HL1090" s="668" t="b">
        <f>(SUM(HB1090:HK1090)+SUM(GO1090:GY1090))=O1072</f>
        <v>1</v>
      </c>
      <c r="HM1090" s="674"/>
      <c r="HN1090" s="674"/>
      <c r="HO1090" s="674"/>
      <c r="HP1090" s="674"/>
      <c r="HQ1090" s="674"/>
      <c r="HR1090" s="674"/>
      <c r="HS1090" s="674"/>
      <c r="HT1090" s="674"/>
      <c r="HU1090" s="674"/>
      <c r="HV1090" s="674"/>
      <c r="HW1090" s="674"/>
      <c r="HX1090" s="674"/>
      <c r="HY1090" s="674"/>
      <c r="HZ1090" s="674"/>
    </row>
    <row r="1091" spans="1:234" hidden="1" x14ac:dyDescent="0.25">
      <c r="A1091" s="643" t="s">
        <v>208</v>
      </c>
      <c r="G1091" s="670"/>
      <c r="H1091" s="670"/>
      <c r="I1091" s="674"/>
      <c r="J1091" s="674"/>
      <c r="K1091" s="674"/>
      <c r="L1091" s="674"/>
      <c r="M1091" s="674"/>
      <c r="N1091" s="674"/>
      <c r="O1091" s="674"/>
      <c r="P1091" s="674"/>
      <c r="Q1091" s="674"/>
      <c r="R1091" s="674"/>
      <c r="S1091" s="675"/>
      <c r="DR1091" s="749">
        <v>2024</v>
      </c>
      <c r="DS1091" s="665">
        <f>INDEX(DT1072:EA1073,MATCH(DR1091,DR1072:DR1073,0),MATCH(DS1088,DT1070:EA1070,0))*INDEX(AJ1078:AT1085,MATCH(DS1088,AI1078:AI1085,0),MATCH(DS1089,AJ1077:AT1077,0))</f>
        <v>0</v>
      </c>
      <c r="DT1091" s="665">
        <f>INDEX(DT1072:EA1073,MATCH(DR1091,DR1072:DR1073,0),MATCH(DT1088,DT1070:EA1070,0))*INDEX(AJ1078:AT1085,MATCH(DT1088,AI1078:AI1085,0),MATCH(DT1089,AJ1077:AT1077,0))</f>
        <v>0</v>
      </c>
      <c r="DU1091" s="665">
        <f>INDEX(DT1072:EA1073,MATCH(DR1091,DR1072:DR1073,0),MATCH(DU1088,DT1070:EA1070,0))*INDEX(AJ1078:AT1085,MATCH(DU1088,AI1078:AI1085,0),MATCH(DU1089,AJ1077:AT1077,0))</f>
        <v>0</v>
      </c>
      <c r="DV1091" s="665">
        <f>INDEX(DT1072:EA1073,MATCH(DR1091,DR1072:DR1073,0),MATCH(DV1088,DT1070:EA1070,0))*INDEX(AJ1078:AT1085,MATCH(DV1088,AI1078:AI1085,0),MATCH(DV1089,AJ1077:AT1077,0))</f>
        <v>0</v>
      </c>
      <c r="DW1091" s="665">
        <f>INDEX(DT1072:EA1073,MATCH(DR1091,DR1072:DR1073,0),MATCH(DW1088,DT1070:EA1070,0))*INDEX(AJ1078:AT1085,MATCH(DW1088,AI1078:AI1085,0),MATCH(DW1089,AJ1077:AT1077,0))</f>
        <v>0</v>
      </c>
      <c r="DX1091" s="665">
        <f>INDEX(DT1072:EA1073,MATCH(DR1091,DR1072:DR1073,0),MATCH(DX1088,DT1070:EA1070,0))*INDEX(AJ1078:AT1085,MATCH(DX1088,AI1078:AI1085,0),MATCH(DX1089,AJ1077:AT1077,0))</f>
        <v>0</v>
      </c>
      <c r="DY1091" s="665">
        <f>INDEX(DT1072:EA1073,MATCH(DR1091,DR1072:DR1073,0),MATCH(DY1088,DT1070:EA1070,0))*INDEX(AJ1078:AT1085,MATCH(DY1088,AI1078:AI1085,0),MATCH(DY1089,AJ1077:AT1077,0))</f>
        <v>0</v>
      </c>
      <c r="DZ1091" s="665">
        <f>INDEX(DT1072:EA1073,MATCH(DR1091,DR1072:DR1073,0),MATCH(DZ1088,DT1070:EA1070,0))*INDEX(AJ1078:AT1085,MATCH(DZ1088,AI1078:AI1085,0),MATCH(DZ1089,AJ1077:AT1077,0))</f>
        <v>0</v>
      </c>
      <c r="EA1091" s="665">
        <f>INDEX(DT1072:EA1073,MATCH(DR1091,DR1072:DR1073,0),MATCH(EA1088,DT1070:EA1070,0))*INDEX(AJ1078:AT1085,MATCH(EA1088,AI1078:AI1085,0),MATCH(EA1089,AJ1077:AT1077,0))</f>
        <v>0</v>
      </c>
      <c r="EB1091" s="665">
        <f>INDEX(DT1072:EA1073,MATCH(DR1091,DR1072:DR1073,0),MATCH(EB1088,DT1070:EA1070,0))*INDEX(AJ1078:AT1085,MATCH(EB1088,AI1078:AI1085,0),MATCH(EB1089,AJ1077:AT1077,0))</f>
        <v>0</v>
      </c>
      <c r="EC1091" s="665">
        <f>INDEX(DT1072:EA1073,MATCH(DR1091,DR1072:DR1073,0),MATCH(EC1088,DT1070:EA1070,0))*INDEX(AJ1078:AT1085,MATCH(EC1088,AI1078:AI1085,0),MATCH(EC1089,AJ1077:AT1077,0))</f>
        <v>0</v>
      </c>
      <c r="ED1091" s="665">
        <f>INDEX(DT1072:EA1073,MATCH(DR1091,DR1072:DR1073,0),MATCH(ED1088,DT1070:EA1070,0))*INDEX(AJ1078:AT1085,MATCH(ED1088,AI1078:AI1085,0),MATCH(ED1089,AJ1077:AT1077,0))</f>
        <v>0</v>
      </c>
      <c r="EE1091" s="665">
        <f>INDEX(DT1072:EA1073,MATCH(DR1091,DR1072:DR1073,0),MATCH(EE1088,DT1070:EA1070,0))*INDEX(AJ1078:AT1085,MATCH(EE1088,AI1078:AI1085,0),MATCH(EE1089,AJ1077:AT1077,0))</f>
        <v>0</v>
      </c>
      <c r="EF1091" s="665">
        <f>INDEX(DT1072:EA1073,MATCH(DR1091,DR1072:DR1073,0),MATCH(EF1088,DT1070:EA1070,0))*INDEX(AJ1078:AT1085,MATCH(EF1088,AI1078:AI1085,0),MATCH(EF1089,AJ1077:AT1077,0))</f>
        <v>0</v>
      </c>
      <c r="EG1091" s="665">
        <f>INDEX(DT1072:EA1073,MATCH(DR1091,DR1072:DR1073,0),MATCH(EG1088,DT1070:EA1070,0))*INDEX(AJ1078:AT1085,MATCH(EG1088,AI1078:AI1085,0),MATCH(EG1089,AJ1077:AT1077,0))</f>
        <v>0</v>
      </c>
      <c r="EH1091" s="665">
        <f>INDEX(DT1072:EA1073,MATCH(DR1091,DR1072:DR1073,0),MATCH(EH1088,DT1070:EA1070,0))*INDEX(AJ1078:AT1085,MATCH(EH1088,AI1078:AI1085,0),MATCH(EH1089,AJ1077:AT1077,0))</f>
        <v>0</v>
      </c>
      <c r="EI1091" s="665">
        <f>INDEX(DT1072:EA1073,MATCH(DR1091,DR1072:DR1073,0),MATCH(EI1088,DT1070:EA1070,0))*INDEX(AJ1078:AT1085,MATCH(EI1088,AI1078:AI1085,0),MATCH(EI1089,AJ1077:AT1077,0))</f>
        <v>0</v>
      </c>
      <c r="EJ1091" s="665">
        <f>INDEX(DT1072:EA1073,MATCH(DR1091,DR1072:DR1073,0),MATCH(EJ1088,DT1070:EA1070,0))*INDEX(AJ1078:AT1085,MATCH(EJ1088,AI1078:AI1085,0),MATCH(EJ1089,AJ1077:AT1077,0))</f>
        <v>0</v>
      </c>
      <c r="EK1091" s="665">
        <f>INDEX(DT1072:EA1073,MATCH(DR1091,DR1072:DR1073,0),MATCH(EK1088,DT1070:EA1070,0))*INDEX(AJ1078:AT1085,MATCH(EK1088,AI1078:AI1085,0),MATCH(EK1089,AJ1077:AT1077,0))</f>
        <v>0</v>
      </c>
      <c r="EL1091" s="665">
        <f>INDEX(DT1072:EA1073,MATCH(DR1091,DR1072:DR1073,0),MATCH(EL1088,DT1070:EA1070,0))*INDEX(AJ1078:AT1085,MATCH(EL1088,AI1078:AI1085,0),MATCH(EL1089,AJ1077:AT1077,0))</f>
        <v>0</v>
      </c>
      <c r="EM1091" s="665">
        <f>INDEX(DT1072:EA1073,MATCH(DR1091,DR1072:DR1073,0),MATCH(EM1088,DT1070:EA1070,0))*INDEX(AJ1078:AT1085,MATCH(EM1088,AI1078:AI1085,0),MATCH(EM1089,AJ1077:AT1077,0))</f>
        <v>0</v>
      </c>
      <c r="EN1091" s="665">
        <f>INDEX(DT1072:EA1073,MATCH(DR1091,DR1072:DR1073,0),MATCH(EN1088,DT1070:EA1070,0))*INDEX(AJ1078:AT1085,MATCH(EN1088,AI1078:AI1085,0),MATCH(EN1089,AJ1077:AT1077,0))</f>
        <v>0</v>
      </c>
      <c r="EO1091" s="665">
        <f>INDEX(DT1072:EA1073,MATCH(DR1091,DR1072:DR1073,0),MATCH(EO1088,DT1070:EA1070,0))*INDEX(AJ1078:AT1085,MATCH(EO1088,AI1078:AI1085,0),MATCH(EO1089,AJ1077:AT1077,0))</f>
        <v>0</v>
      </c>
      <c r="EP1091" s="665">
        <f>INDEX(DT1072:EA1073,MATCH(DR1091,DR1072:DR1073,0),MATCH(EP1088,DT1070:EA1070,0))*INDEX(AJ1078:AT1085,MATCH(EP1088,AI1078:AI1085,0),MATCH(EP1089,AJ1077:AT1077,0))</f>
        <v>0</v>
      </c>
      <c r="EQ1091" s="665">
        <f>INDEX(DT1072:EA1073,MATCH(DR1091,DR1072:DR1073,0),MATCH(EQ1088,DT1070:EA1070,0))*INDEX(AJ1078:AT1085,MATCH(EQ1088,AI1078:AI1085,0),MATCH(EQ1089,AJ1077:AT1077,0))</f>
        <v>0</v>
      </c>
      <c r="ER1091" s="665">
        <f>INDEX(DT1072:EA1073,MATCH(DR1091,DR1072:DR1073,0),MATCH(ER1088,DT1070:EA1070,0))*INDEX(AJ1078:AT1085,MATCH(ER1088,AI1078:AI1085,0),MATCH(ER1089,AJ1077:AT1077,0))</f>
        <v>0</v>
      </c>
      <c r="ES1091" s="665">
        <f>INDEX(DT1072:EA1073,MATCH(DR1091,DR1072:DR1073,0),MATCH(ES1088,DT1070:EA1070,0))*INDEX(AJ1078:AT1085,MATCH(ES1088,AI1078:AI1085,0),MATCH(ES1089,AJ1077:AT1077,0))</f>
        <v>0</v>
      </c>
      <c r="ET1091" s="665">
        <f>INDEX(DT1072:EA1073,MATCH(DR1091,DR1072:DR1073,0),MATCH(ET1088,DT1070:EA1070,0))*INDEX(AJ1078:AT1085,MATCH(ET1088,AI1078:AI1085,0),MATCH(ET1089,AJ1077:AT1077,0))</f>
        <v>0</v>
      </c>
      <c r="EU1091" s="665">
        <f>INDEX(DT1072:EA1073,MATCH(DR1091,DR1072:DR1073,0),MATCH(EU1088,DT1070:EA1070,0))*INDEX(AJ1078:AT1085,MATCH(EU1088,AI1078:AI1085,0),MATCH(EU1089,AJ1077:AT1077,0))</f>
        <v>0</v>
      </c>
      <c r="EV1091" s="665">
        <f>INDEX(DT1072:EA1073,MATCH(DR1091,DR1072:DR1073,0),MATCH(EV1088,DT1070:EA1070,0))*INDEX(AJ1078:AT1085,MATCH(EV1088,AI1078:AI1085,0),MATCH(EV1089,AJ1077:AT1077,0))</f>
        <v>0</v>
      </c>
      <c r="EW1091" s="665">
        <f>INDEX(DT1072:EA1073,MATCH(DR1091,DR1072:DR1073,0),MATCH(EW1088,DT1070:EA1070,0))*INDEX(AJ1078:AT1085,MATCH(EW1088,AI1078:AI1085,0),MATCH(EW1089,AJ1077:AT1077,0))</f>
        <v>0</v>
      </c>
      <c r="EX1091" s="665">
        <f>INDEX(DT1072:EA1073,MATCH(DR1091,DR1072:DR1073,0),MATCH(EX1088,DT1070:EA1070,0))*INDEX(AJ1078:AT1085,MATCH(EX1088,AI1078:AI1085,0),MATCH(EX1089,AJ1077:AT1077,0))</f>
        <v>0</v>
      </c>
      <c r="EY1091" s="665">
        <f>INDEX(DT1072:EA1073,MATCH(DR1091,DR1072:DR1073,0),MATCH(EY1088,DT1070:EA1070,0))*INDEX(AJ1078:AT1085,MATCH(EY1088,AI1078:AI1085,0),MATCH(EY1089,AJ1077:AT1077,0))</f>
        <v>0</v>
      </c>
      <c r="EZ1091" s="665">
        <f>INDEX(DT1072:EA1073,MATCH(DR1091,DR1072:DR1073,0),MATCH(EZ1088,DT1070:EA1070,0))*INDEX(AJ1078:AT1085,MATCH(EZ1088,AI1078:AI1085,0),MATCH(EZ1089,AJ1077:AT1077,0))</f>
        <v>0</v>
      </c>
      <c r="FA1091" s="665">
        <f>INDEX(DT1072:EA1073,MATCH(DR1091,DR1072:DR1073,0),MATCH(FA1088,DT1070:EA1070,0))*INDEX(AJ1078:AT1085,MATCH(FA1088,AI1078:AI1085,0),MATCH(FA1089,AJ1077:AT1077,0))</f>
        <v>0</v>
      </c>
      <c r="FB1091" s="665">
        <f>INDEX(DT1072:EA1073,MATCH(DR1091,DR1072:DR1073,0),MATCH(FB1088,DT1070:EA1070,0))*INDEX(AJ1078:AT1085,MATCH(FB1088,AI1078:AI1085,0),MATCH(FB1089,AJ1077:AT1077,0))</f>
        <v>0</v>
      </c>
      <c r="FC1091" s="665">
        <f>INDEX(DT1072:EA1073,MATCH(DR1091,DR1072:DR1073,0),MATCH(FC1088,DT1070:EA1070,0))*INDEX(AJ1078:AT1085,MATCH(FC1088,AI1078:AI1085,0),MATCH(FC1089,AJ1077:AT1077,0))</f>
        <v>0</v>
      </c>
      <c r="FD1091" s="665">
        <f>INDEX(DT1072:EA1073,MATCH(DR1091,DR1072:DR1073,0),MATCH(FD1088,DT1070:EA1070,0))*INDEX(AJ1078:AT1085,MATCH(FD1088,AI1078:AI1085,0),MATCH(FD1089,AJ1077:AT1077,0))</f>
        <v>0</v>
      </c>
      <c r="FE1091" s="665">
        <f>INDEX(DT1072:EA1073,MATCH(DR1091,DR1072:DR1073,0),MATCH(FE1088,DT1070:EA1070,0))*INDEX(AJ1078:AT1085,MATCH(FE1088,AI1078:AI1085,0),MATCH(FE1089,AJ1077:AT1077,0))</f>
        <v>0</v>
      </c>
      <c r="FF1091" s="665">
        <f>INDEX(DT1072:EA1073,MATCH(DR1091,DR1072:DR1073,0),MATCH(FF1088,DT1070:EA1070,0))*INDEX(AJ1078:AT1085,MATCH(FF1088,AI1078:AI1085,0),MATCH(FF1089,AJ1077:AT1077,0))</f>
        <v>0</v>
      </c>
      <c r="FG1091" s="665">
        <f>INDEX(DT1072:EA1073,MATCH(DR1091,DR1072:DR1073,0),MATCH(FG1088,DT1070:EA1070,0))*INDEX(AJ1078:AT1085,MATCH(FG1088,AI1078:AI1085,0),MATCH(FG1089,AJ1077:AT1077,0))</f>
        <v>0</v>
      </c>
      <c r="FH1091" s="665">
        <f>INDEX(DT1072:EA1073,MATCH(DR1091,DR1072:DR1073,0),MATCH(FH1088,DT1070:EA1070,0))*INDEX(AJ1078:AT1085,MATCH(FH1088,AI1078:AI1085,0),MATCH(FH1089,AJ1077:AT1077,0))</f>
        <v>0</v>
      </c>
      <c r="FI1091" s="665">
        <f>INDEX(DT1072:EA1073,MATCH(DR1091,DR1072:DR1073,0),MATCH(FI1088,DT1070:EA1070,0))*INDEX(AJ1078:AT1085,MATCH(FI1088,AI1078:AI1085,0),MATCH(FI1089,AJ1077:AT1077,0))</f>
        <v>0</v>
      </c>
      <c r="FJ1091" s="665">
        <f>INDEX(DT1072:EA1073,MATCH(DR1091,DR1072:DR1073,0),MATCH(FJ1088,DT1070:EA1070,0))*INDEX(AJ1078:AT1085,MATCH(FJ1088,AI1078:AI1085,0),MATCH(FJ1089,AJ1077:AT1077,0))</f>
        <v>0</v>
      </c>
      <c r="FK1091" s="665">
        <f>INDEX(DT1072:EA1073,MATCH(DR1091,DR1072:DR1073,0),MATCH(FK1088,DT1070:EA1070,0))*INDEX(AJ1078:AT1085,MATCH(FK1088,AI1078:AI1085,0),MATCH(FK1089,AJ1077:AT1077,0))</f>
        <v>0</v>
      </c>
      <c r="FL1091" s="665">
        <f>INDEX(DT1072:EA1073,MATCH(DR1091,DR1072:DR1073,0),MATCH(FL1088,DT1070:EA1070,0))*INDEX(AJ1078:AT1085,MATCH(FL1088,AI1078:AI1085,0),MATCH(FL1089,AJ1077:AT1077,0))</f>
        <v>0</v>
      </c>
      <c r="FM1091" s="665">
        <f>INDEX(DT1072:EA1073,MATCH(DR1091,DR1072:DR1073,0),MATCH(FM1088,DT1070:EA1070,0))*INDEX(AJ1078:AT1085,MATCH(FM1088,AI1078:AI1085,0),MATCH(FM1089,AJ1077:AT1077,0))</f>
        <v>0</v>
      </c>
      <c r="FN1091" s="665">
        <f>INDEX(DT1072:EA1073,MATCH(DR1091,DR1072:DR1073,0),MATCH(FN1088,DT1070:EA1070,0))*INDEX(AJ1078:AT1085,MATCH(FN1088,AI1078:AI1085,0),MATCH(FN1089,AJ1077:AT1077,0))</f>
        <v>0</v>
      </c>
      <c r="FO1091" s="665">
        <f>INDEX(DT1072:EA1073,MATCH(DR1091,DR1072:DR1073,0),MATCH(FO1088,DT1070:EA1070,0))*INDEX(AJ1078:AT1085,MATCH(FO1088,AI1078:AI1085,0),MATCH(FO1089,AJ1077:AT1077,0))</f>
        <v>0</v>
      </c>
      <c r="FP1091" s="665">
        <f>INDEX(DT1072:EA1073,MATCH(DR1091,DR1072:DR1073,0),MATCH(FP1088,DT1070:EA1070,0))*INDEX(AJ1078:AT1085,MATCH(FP1088,AI1078:AI1085,0),MATCH(FP1089,AJ1077:AT1077,0))</f>
        <v>0</v>
      </c>
      <c r="FQ1091" s="665">
        <f>INDEX(DT1072:EA1073,MATCH(DR1091,DR1072:DR1073,0),MATCH(FQ1088,DT1070:EA1070,0))*INDEX(AJ1078:AT1085,MATCH(FQ1088,AI1078:AI1085,0),MATCH(FQ1089,AJ1077:AT1077,0))</f>
        <v>0</v>
      </c>
      <c r="FR1091" s="665">
        <f>INDEX(DT1072:EA1073,MATCH(DR1091,DR1072:DR1073,0),MATCH(FR1088,DT1070:EA1070,0))*INDEX(AJ1078:AT1085,MATCH(FR1088,AI1078:AI1085,0),MATCH(FR1089,AJ1077:AT1077,0))</f>
        <v>0</v>
      </c>
      <c r="FS1091" s="665">
        <f>INDEX(DT1072:EA1073,MATCH(DR1091,DR1072:DR1073,0),MATCH(FS1088,DT1070:EA1070,0))*INDEX(AJ1078:AT1085,MATCH(FS1088,AI1078:AI1085,0),MATCH(FS1089,AJ1077:AT1077,0))</f>
        <v>0</v>
      </c>
      <c r="FT1091" s="665">
        <f>INDEX(DT1072:EA1073,MATCH(DR1091,DR1072:DR1073,0),MATCH(FT1088,DT1070:EA1070,0))*INDEX(AJ1078:AT1085,MATCH(FT1088,AI1078:AI1085,0),MATCH(FT1089,AJ1077:AT1077,0))</f>
        <v>0</v>
      </c>
      <c r="FU1091" s="665">
        <f>INDEX(DT1072:EA1073,MATCH(DR1091,DR1072:DR1073,0),MATCH(FU1088,DT1070:EA1070,0))*INDEX(AJ1078:AT1085,MATCH(FU1088,AI1078:AI1085,0),MATCH(FU1089,AJ1077:AT1077,0))</f>
        <v>0</v>
      </c>
      <c r="FV1091" s="665">
        <f>INDEX(DT1072:EA1073,MATCH(DR1091,DR1072:DR1073,0),MATCH(FV1088,DT1070:EA1070,0))*INDEX(AJ1078:AT1085,MATCH(FV1088,AI1078:AI1085,0),MATCH(FV1089,AJ1077:AT1077,0))</f>
        <v>0</v>
      </c>
      <c r="FW1091" s="665">
        <f>INDEX(DT1072:EA1073,MATCH(DR1091,DR1072:DR1073,0),MATCH(FW1088,DT1070:EA1070,0))*INDEX(AJ1078:AT1085,MATCH(FW1088,AI1078:AI1085,0),MATCH(FW1089,AJ1077:AT1077,0))</f>
        <v>0</v>
      </c>
      <c r="FX1091" s="665">
        <f>INDEX(DT1072:EA1073,MATCH(DR1091,DR1072:DR1073,0),MATCH(FX1088,DT1070:EA1070,0))*INDEX(AJ1078:AT1085,MATCH(FX1088,AI1078:AI1085,0),MATCH(FX1089,AJ1077:AT1077,0))</f>
        <v>0</v>
      </c>
      <c r="FY1091" s="665">
        <f>INDEX(DT1072:EA1073,MATCH(DR1091,DR1072:DR1073,0),MATCH(FY1088,DT1070:EA1070,0))*INDEX(AJ1078:AT1085,MATCH(FY1088,AI1078:AI1085,0),MATCH(FY1089,AJ1077:AT1077,0))</f>
        <v>0</v>
      </c>
      <c r="FZ1091" s="665">
        <f>INDEX(DT1072:EA1073,MATCH(DR1091,DR1072:DR1073,0),MATCH(FZ1088,DT1070:EA1070,0))*INDEX(AJ1078:AT1085,MATCH(FZ1088,AI1078:AI1085,0),MATCH(FZ1089,AJ1077:AT1077,0))</f>
        <v>0</v>
      </c>
      <c r="GA1091" s="665">
        <f>INDEX(DT1072:EA1073,MATCH(DR1091,DR1072:DR1073,0),MATCH(GA1088,DT1070:EA1070,0))*INDEX(AJ1078:AT1085,MATCH(GA1088,AI1078:AI1085,0),MATCH(GA1089,AJ1077:AT1077,0))</f>
        <v>0</v>
      </c>
      <c r="GB1091" s="665">
        <f>INDEX(DT1072:EA1073,MATCH(DR1091,DR1072:DR1073,0),MATCH(GB1088,DT1070:EA1070,0))*INDEX(AJ1078:AT1085,MATCH(GB1088,AI1078:AI1085,0),MATCH(GB1089,AJ1077:AT1077,0))</f>
        <v>0</v>
      </c>
      <c r="GC1091" s="665">
        <f>INDEX(DT1072:EA1073,MATCH(DR1091,DR1072:DR1073,0),MATCH(GC1088,DT1070:EA1070,0))*INDEX(AJ1078:AT1085,MATCH(GC1088,AI1078:AI1085,0),MATCH(GC1089,AJ1077:AT1077,0))</f>
        <v>0</v>
      </c>
      <c r="GD1091" s="665">
        <f>INDEX(DT1072:EA1073,MATCH(DR1091,DR1072:DR1073,0),MATCH(GD1088,DT1070:EA1070,0))*INDEX(AJ1078:AT1085,MATCH(GD1088,AI1078:AI1085,0),MATCH(GD1089,AJ1077:AT1077,0))</f>
        <v>0</v>
      </c>
      <c r="GE1091" s="665">
        <f>INDEX(DT1072:EA1073,MATCH(DR1091,DR1072:DR1073,0),MATCH(GE1088,DT1070:EA1070,0))*INDEX(AJ1078:AT1085,MATCH(GE1088,AI1078:AI1085,0),MATCH(GE1089,AJ1077:AT1077,0))</f>
        <v>0</v>
      </c>
      <c r="GF1091" s="665">
        <f>INDEX(DT1072:EA1073,MATCH(DR1091,DR1072:DR1073,0),MATCH(GF1088,DT1070:EA1070,0))*INDEX(AJ1078:AT1085,MATCH(GF1088,AI1078:AI1085,0),MATCH(GF1089,AJ1077:AT1077,0))</f>
        <v>0</v>
      </c>
      <c r="GG1091" s="665">
        <f>INDEX(DT1072:EA1073,MATCH(DR1091,DR1072:DR1073,0),MATCH(GG1088,DT1070:EA1070,0))*INDEX(AJ1078:AT1085,MATCH(GG1088,AI1078:AI1085,0),MATCH(GG1089,AJ1077:AT1077,0))</f>
        <v>0</v>
      </c>
      <c r="GH1091" s="665">
        <f>INDEX(DT1072:EA1073,MATCH(DR1091,DR1072:DR1073,0),MATCH(GH1088,DT1070:EA1070,0))*INDEX(AJ1078:AT1085,MATCH(GH1088,AI1078:AI1085,0),MATCH(GH1089,AJ1077:AT1077,0))</f>
        <v>0</v>
      </c>
      <c r="GI1091" s="665">
        <f>INDEX(DT1072:EA1073,MATCH(DR1091,DR1072:DR1073,0),MATCH(GI1088,DT1070:EA1070,0))*INDEX(AJ1078:AT1085,MATCH(GI1088,AI1078:AI1085,0),MATCH(GI1089,AJ1077:AT1077,0))</f>
        <v>0</v>
      </c>
      <c r="GJ1091" s="665">
        <f>INDEX(DT1072:EA1073,MATCH(DR1091,DR1072:DR1073,0),MATCH(GJ1088,DT1070:EA1070,0))*INDEX(AJ1078:AT1085,MATCH(GJ1088,AI1078:AI1085,0),MATCH(GJ1089,AJ1077:AT1077,0))</f>
        <v>0</v>
      </c>
      <c r="GK1091" s="665">
        <f>INDEX(DT1072:EA1073,MATCH(DR1091,DR1072:DR1073,0),MATCH(GK1088,DT1070:EA1070,0))*INDEX(AJ1078:AT1085,MATCH(GK1088,AI1078:AI1085,0),MATCH(GK1089,AJ1077:AT1077,0))</f>
        <v>0</v>
      </c>
      <c r="GL1091" s="665" t="b">
        <f>SUM(DS1091:GK1091)=O1073-SUM(HB1091:HK1091)</f>
        <v>1</v>
      </c>
      <c r="GM1091" s="667"/>
      <c r="GN1091" s="749">
        <v>2024</v>
      </c>
      <c r="GO1091" s="664">
        <f>SUMIF(DS1077:EN1077,GO1077,DS1091:EN1091)</f>
        <v>0</v>
      </c>
      <c r="GP1091" s="668">
        <f>SUMIF(DS1077:GK1077,GP1077,DS1091:GK1091)</f>
        <v>0</v>
      </c>
      <c r="GQ1091" s="668">
        <f>SUMIF(DS1077:GK1077,GQ1077,DS1091:GK1091)</f>
        <v>0</v>
      </c>
      <c r="GR1091" s="668">
        <f>SUMIF(DS1077:GK1077,GR1077,DS1091:GK1091)</f>
        <v>0</v>
      </c>
      <c r="GS1091" s="668">
        <f>SUMIF(DS1077:GK1077,GS1077,DS1091:GK1091)</f>
        <v>0</v>
      </c>
      <c r="GT1091" s="668">
        <f>SUMIF(DS1077:GK1077,GT1077,DS1091:GK1091)</f>
        <v>0</v>
      </c>
      <c r="GU1091" s="668">
        <f>SUMIF(DS1077:GK1077,GU1077,DS1091:GK1091)</f>
        <v>0</v>
      </c>
      <c r="GV1091" s="668">
        <f>SUMIF(DS1077:GK1077,GV1077,DS1091:GK1091)</f>
        <v>0</v>
      </c>
      <c r="GW1091" s="668">
        <f>SUMIF(DS1077:GK1077,GW1077,DS1091:GK1091)</f>
        <v>0</v>
      </c>
      <c r="GX1091" s="668">
        <f>SUMIF(DS1077:GK1077,GX1077,DS1091:GK1091)</f>
        <v>0</v>
      </c>
      <c r="GY1091" s="668">
        <f>SUMIF(DS1077:GK1077,GY1077,DS1091:GK1091)</f>
        <v>0</v>
      </c>
      <c r="GZ1091" s="646" t="b">
        <f>O1073=SUM(GO1091:GY1091)</f>
        <v>1</v>
      </c>
      <c r="HB1091" s="668">
        <f>IF(GZ1091,0,(O1073-SUM(GO1091:GY1091))*INDEX(AK1078:AT1085,MATCH(GN1091,AI1078:AI1085,0),MATCH(HB1089,AK1077:AT1077,0)))</f>
        <v>0</v>
      </c>
      <c r="HC1091" s="668">
        <f>IF(GZ1091,0,(O1073-SUM(GO1091:GY1091))*INDEX(AK1078:AT1085,MATCH(GN1091,AI1078:AI1085,0),MATCH(HC1089,AK1077:AT1077,0)))</f>
        <v>0</v>
      </c>
      <c r="HD1091" s="668">
        <f>IF(GZ1091,0,(O1073-SUM(GO1091:GY1091))*INDEX(AK1078:AT1085,MATCH(GN1091,AI1078:AI1085,0),MATCH(HD1089,AK1077:AT1077,0)))</f>
        <v>0</v>
      </c>
      <c r="HE1091" s="668">
        <f>IF(GZ1091,0,(O1073-SUM(GO1091:GY1091))*INDEX(AK1078:AT1085,MATCH(GN1091,AI1078:AI1085,0),MATCH(HE1089,AK1077:AT1077,0)))</f>
        <v>0</v>
      </c>
      <c r="HF1091" s="668">
        <f>IF(GZ1091,0,(O1073-SUM(GO1091:GY1091))*INDEX(AK1078:AT1085,MATCH(GN1091,AI1078:AI1085,0),MATCH(HF1089,AK1077:AT1077,0)))</f>
        <v>0</v>
      </c>
      <c r="HG1091" s="668">
        <f>IF(GZ1091,0,(O1073-SUM(GO1091:GY1091))*INDEX(AK1078:AT1085,MATCH(GN1091,AI1078:AI1085,0),MATCH(HG1089,AK1077:AT1077,0)))</f>
        <v>0</v>
      </c>
      <c r="HH1091" s="668">
        <f>IF(GZ1091,0,(O1073-SUM(GO1091:GY1091))*INDEX(AK1078:AT1085,MATCH(GN1091,AI1078:AI1085,0),MATCH(HH1089,AK1077:AT1077,0)))</f>
        <v>0</v>
      </c>
      <c r="HI1091" s="668">
        <f>IF(GZ1091,0,(O1073-SUM(GO1091:GY1091))*INDEX(AK1078:AT1085,MATCH(GN1091,AI1078:AI1085,0),MATCH(HI1089,AK1077:AT1077,0)))</f>
        <v>0</v>
      </c>
      <c r="HJ1091" s="668">
        <f>IF(GZ1091,0,(O1073-SUM(GO1091:GY1091))*INDEX(AK1078:AT1085,MATCH(GN1091,AI1078:AI1085,0),MATCH(HJ1089,AK1077:AT1077,0)))</f>
        <v>0</v>
      </c>
      <c r="HK1091" s="668">
        <f>IF(GZ1091,0,(O1073-SUM(GO1091:GY1091))*INDEX(AK1078:AT1085,MATCH(GN1091,AI1078:AI1085,0),MATCH(HK1089,AK1077:AT1077,0)))</f>
        <v>0</v>
      </c>
      <c r="HL1091" s="668" t="b">
        <f>(SUM(HB1091:HK1091)+SUM(GO1091:GY1091))=O1073</f>
        <v>1</v>
      </c>
      <c r="HM1091" s="674"/>
      <c r="HN1091" s="674"/>
      <c r="HO1091" s="674"/>
      <c r="HP1091" s="674"/>
      <c r="HQ1091" s="674"/>
      <c r="HR1091" s="674"/>
      <c r="HS1091" s="674"/>
      <c r="HT1091" s="674"/>
      <c r="HU1091" s="674"/>
      <c r="HV1091" s="674"/>
      <c r="HW1091" s="674"/>
      <c r="HX1091" s="674"/>
      <c r="HY1091" s="674"/>
      <c r="HZ1091" s="674"/>
    </row>
    <row r="1092" spans="1:234" hidden="1" x14ac:dyDescent="0.25">
      <c r="A1092" s="643" t="s">
        <v>208</v>
      </c>
      <c r="G1092" s="670"/>
      <c r="H1092" s="670"/>
      <c r="I1092" s="674"/>
      <c r="J1092" s="674"/>
      <c r="K1092" s="674"/>
      <c r="L1092" s="674"/>
      <c r="M1092" s="674"/>
      <c r="N1092" s="674"/>
      <c r="O1092" s="674"/>
      <c r="P1092" s="674"/>
      <c r="Q1092" s="674"/>
      <c r="R1092" s="674"/>
      <c r="S1092" s="675"/>
      <c r="DR1092" s="749">
        <v>2025</v>
      </c>
      <c r="DS1092" s="665" t="e">
        <f>INDEX(DT1072:EA1073,MATCH(DR1092,DR1072:DR1073,0),MATCH(DS1088,DT1070:EA1070,0))*INDEX(AJ1078:AT1085,MATCH(DS1088,AI1078:AI1085,0),MATCH(DS1089,AJ1077:AT1077,0))</f>
        <v>#N/A</v>
      </c>
      <c r="DT1092" s="665" t="e">
        <f>INDEX(DT1072:EA1073,MATCH(DR1092,DR1072:DR1073,0),MATCH(DT1088,DT1070:EA1070,0))*INDEX(AJ1078:AT1085,MATCH(DT1088,AI1078:AI1085,0),MATCH(DT1089,AJ1077:AT1077,0))</f>
        <v>#N/A</v>
      </c>
      <c r="DU1092" s="665" t="e">
        <f>INDEX(DT1072:EA1073,MATCH(DR1092,DR1072:DR1073,0),MATCH(DU1088,DT1070:EA1070,0))*INDEX(AJ1078:AT1085,MATCH(DU1088,AI1078:AI1085,0),MATCH(DU1089,AJ1077:AT1077,0))</f>
        <v>#N/A</v>
      </c>
      <c r="DV1092" s="665" t="e">
        <f>INDEX(DT1072:EA1073,MATCH(DR1092,DR1072:DR1073,0),MATCH(DV1088,DT1070:EA1070,0))*INDEX(AJ1078:AT1085,MATCH(DV1088,AI1078:AI1085,0),MATCH(DV1089,AJ1077:AT1077,0))</f>
        <v>#N/A</v>
      </c>
      <c r="DW1092" s="665" t="e">
        <f>INDEX(DT1072:EA1073,MATCH(DR1092,DR1072:DR1073,0),MATCH(DW1088,DT1070:EA1070,0))*INDEX(AJ1078:AT1085,MATCH(DW1088,AI1078:AI1085,0),MATCH(DW1089,AJ1077:AT1077,0))</f>
        <v>#N/A</v>
      </c>
      <c r="DX1092" s="665" t="e">
        <f>INDEX(DT1072:EA1073,MATCH(DR1092,DR1072:DR1073,0),MATCH(DX1088,DT1070:EA1070,0))*INDEX(AJ1078:AT1085,MATCH(DX1088,AI1078:AI1085,0),MATCH(DX1089,AJ1077:AT1077,0))</f>
        <v>#N/A</v>
      </c>
      <c r="DY1092" s="665" t="e">
        <f>INDEX(DT1072:EA1073,MATCH(DR1092,DR1072:DR1073,0),MATCH(DY1088,DT1070:EA1070,0))*INDEX(AJ1078:AT1085,MATCH(DY1088,AI1078:AI1085,0),MATCH(DY1089,AJ1077:AT1077,0))</f>
        <v>#N/A</v>
      </c>
      <c r="DZ1092" s="665" t="e">
        <f>INDEX(DT1072:EA1073,MATCH(DR1092,DR1072:DR1073,0),MATCH(DZ1088,DT1070:EA1070,0))*INDEX(AJ1078:AT1085,MATCH(DZ1088,AI1078:AI1085,0),MATCH(DZ1089,AJ1077:AT1077,0))</f>
        <v>#N/A</v>
      </c>
      <c r="EA1092" s="665" t="e">
        <f>INDEX(DT1072:EA1073,MATCH(DR1092,DR1072:DR1073,0),MATCH(EA1088,DT1070:EA1070,0))*INDEX(AJ1078:AT1085,MATCH(EA1088,AI1078:AI1085,0),MATCH(EA1089,AJ1077:AT1077,0))</f>
        <v>#N/A</v>
      </c>
      <c r="EB1092" s="665" t="e">
        <f>INDEX(DT1072:EA1073,MATCH(DR1092,DR1072:DR1073,0),MATCH(EB1088,DT1070:EA1070,0))*INDEX(AJ1078:AT1085,MATCH(EB1088,AI1078:AI1085,0),MATCH(EB1089,AJ1077:AT1077,0))</f>
        <v>#N/A</v>
      </c>
      <c r="EC1092" s="665" t="e">
        <f>INDEX(DT1072:EA1073,MATCH(DR1092,DR1072:DR1073,0),MATCH(EC1088,DT1070:EA1070,0))*INDEX(AJ1078:AT1085,MATCH(EC1088,AI1078:AI1085,0),MATCH(EC1089,AJ1077:AT1077,0))</f>
        <v>#N/A</v>
      </c>
      <c r="ED1092" s="665" t="e">
        <f>INDEX(DT1072:EA1073,MATCH(DR1092,DR1072:DR1073,0),MATCH(ED1088,DT1070:EA1070,0))*INDEX(AJ1078:AT1085,MATCH(ED1088,AI1078:AI1085,0),MATCH(ED1089,AJ1077:AT1077,0))</f>
        <v>#N/A</v>
      </c>
      <c r="EE1092" s="665" t="e">
        <f>INDEX(DT1072:EA1073,MATCH(DR1092,DR1072:DR1073,0),MATCH(EE1088,DT1070:EA1070,0))*INDEX(AJ1078:AT1085,MATCH(EE1088,AI1078:AI1085,0),MATCH(EE1089,AJ1077:AT1077,0))</f>
        <v>#N/A</v>
      </c>
      <c r="EF1092" s="665" t="e">
        <f>INDEX(DT1072:EA1073,MATCH(DR1092,DR1072:DR1073,0),MATCH(EF1088,DT1070:EA1070,0))*INDEX(AJ1078:AT1085,MATCH(EF1088,AI1078:AI1085,0),MATCH(EF1089,AJ1077:AT1077,0))</f>
        <v>#N/A</v>
      </c>
      <c r="EG1092" s="665" t="e">
        <f>INDEX(DT1072:EA1073,MATCH(DR1092,DR1072:DR1073,0),MATCH(EG1088,DT1070:EA1070,0))*INDEX(AJ1078:AT1085,MATCH(EG1088,AI1078:AI1085,0),MATCH(EG1089,AJ1077:AT1077,0))</f>
        <v>#N/A</v>
      </c>
      <c r="EH1092" s="665" t="e">
        <f>INDEX(DT1072:EA1073,MATCH(DR1092,DR1072:DR1073,0),MATCH(EH1088,DT1070:EA1070,0))*INDEX(AJ1078:AT1085,MATCH(EH1088,AI1078:AI1085,0),MATCH(EH1089,AJ1077:AT1077,0))</f>
        <v>#N/A</v>
      </c>
      <c r="EI1092" s="665" t="e">
        <f>INDEX(DT1072:EA1073,MATCH(DR1092,DR1072:DR1073,0),MATCH(EI1088,DT1070:EA1070,0))*INDEX(AJ1078:AT1085,MATCH(EI1088,AI1078:AI1085,0),MATCH(EI1089,AJ1077:AT1077,0))</f>
        <v>#N/A</v>
      </c>
      <c r="EJ1092" s="665" t="e">
        <f>INDEX(DT1072:EA1073,MATCH(DR1092,DR1072:DR1073,0),MATCH(EJ1088,DT1070:EA1070,0))*INDEX(AJ1078:AT1085,MATCH(EJ1088,AI1078:AI1085,0),MATCH(EJ1089,AJ1077:AT1077,0))</f>
        <v>#N/A</v>
      </c>
      <c r="EK1092" s="665" t="e">
        <f>INDEX(DT1072:EA1073,MATCH(DR1092,DR1072:DR1073,0),MATCH(EK1088,DT1070:EA1070,0))*INDEX(AJ1078:AT1085,MATCH(EK1088,AI1078:AI1085,0),MATCH(EK1089,AJ1077:AT1077,0))</f>
        <v>#N/A</v>
      </c>
      <c r="EL1092" s="665" t="e">
        <f>INDEX(DT1072:EA1073,MATCH(DR1092,DR1072:DR1073,0),MATCH(EL1088,DT1070:EA1070,0))*INDEX(AJ1078:AT1085,MATCH(EL1088,AI1078:AI1085,0),MATCH(EL1089,AJ1077:AT1077,0))</f>
        <v>#N/A</v>
      </c>
      <c r="EM1092" s="665" t="e">
        <f>INDEX(DT1072:EA1073,MATCH(DR1092,DR1072:DR1073,0),MATCH(EM1088,DT1070:EA1070,0))*INDEX(AJ1078:AT1085,MATCH(EM1088,AI1078:AI1085,0),MATCH(EM1089,AJ1077:AT1077,0))</f>
        <v>#N/A</v>
      </c>
      <c r="EN1092" s="665" t="e">
        <f>INDEX(DT1072:EA1073,MATCH(DR1092,DR1072:DR1073,0),MATCH(EN1088,DT1070:EA1070,0))*INDEX(AJ1078:AT1085,MATCH(EN1088,AI1078:AI1085,0),MATCH(EN1089,AJ1077:AT1077,0))</f>
        <v>#N/A</v>
      </c>
      <c r="EO1092" s="665" t="e">
        <f>INDEX(DT1072:EA1073,MATCH(DR1092,DR1072:DR1073,0),MATCH(EO1088,DT1070:EA1070,0))*INDEX(AJ1078:AT1085,MATCH(EO1088,AI1078:AI1085,0),MATCH(EO1089,AJ1077:AT1077,0))</f>
        <v>#N/A</v>
      </c>
      <c r="EP1092" s="665" t="e">
        <f>INDEX(DT1072:EA1073,MATCH(DR1092,DR1072:DR1073,0),MATCH(EP1088,DT1070:EA1070,0))*INDEX(AJ1078:AT1085,MATCH(EP1088,AI1078:AI1085,0),MATCH(EP1089,AJ1077:AT1077,0))</f>
        <v>#N/A</v>
      </c>
      <c r="EQ1092" s="665" t="e">
        <f>INDEX(DT1072:EA1073,MATCH(DR1092,DR1072:DR1073,0),MATCH(EQ1088,DT1070:EA1070,0))*INDEX(AJ1078:AT1085,MATCH(EQ1088,AI1078:AI1085,0),MATCH(EQ1089,AJ1077:AT1077,0))</f>
        <v>#N/A</v>
      </c>
      <c r="ER1092" s="665" t="e">
        <f>INDEX(DT1072:EA1073,MATCH(DR1092,DR1072:DR1073,0),MATCH(ER1088,DT1070:EA1070,0))*INDEX(AJ1078:AT1085,MATCH(ER1088,AI1078:AI1085,0),MATCH(ER1089,AJ1077:AT1077,0))</f>
        <v>#N/A</v>
      </c>
      <c r="ES1092" s="665" t="e">
        <f>INDEX(DT1072:EA1073,MATCH(DR1092,DR1072:DR1073,0),MATCH(ES1088,DT1070:EA1070,0))*INDEX(AJ1078:AT1085,MATCH(ES1088,AI1078:AI1085,0),MATCH(ES1089,AJ1077:AT1077,0))</f>
        <v>#N/A</v>
      </c>
      <c r="ET1092" s="665" t="e">
        <f>INDEX(DT1072:EA1073,MATCH(DR1092,DR1072:DR1073,0),MATCH(ET1088,DT1070:EA1070,0))*INDEX(AJ1078:AT1085,MATCH(ET1088,AI1078:AI1085,0),MATCH(ET1089,AJ1077:AT1077,0))</f>
        <v>#N/A</v>
      </c>
      <c r="EU1092" s="665" t="e">
        <f>INDEX(DT1072:EA1073,MATCH(DR1092,DR1072:DR1073,0),MATCH(EU1088,DT1070:EA1070,0))*INDEX(AJ1078:AT1085,MATCH(EU1088,AI1078:AI1085,0),MATCH(EU1089,AJ1077:AT1077,0))</f>
        <v>#N/A</v>
      </c>
      <c r="EV1092" s="665" t="e">
        <f>INDEX(DT1072:EA1073,MATCH(DR1092,DR1072:DR1073,0),MATCH(EV1088,DT1070:EA1070,0))*INDEX(AJ1078:AT1085,MATCH(EV1088,AI1078:AI1085,0),MATCH(EV1089,AJ1077:AT1077,0))</f>
        <v>#N/A</v>
      </c>
      <c r="EW1092" s="665" t="e">
        <f>INDEX(DT1072:EA1073,MATCH(DR1092,DR1072:DR1073,0),MATCH(EW1088,DT1070:EA1070,0))*INDEX(AJ1078:AT1085,MATCH(EW1088,AI1078:AI1085,0),MATCH(EW1089,AJ1077:AT1077,0))</f>
        <v>#N/A</v>
      </c>
      <c r="EX1092" s="665" t="e">
        <f>INDEX(DT1072:EA1073,MATCH(DR1092,DR1072:DR1073,0),MATCH(EX1088,DT1070:EA1070,0))*INDEX(AJ1078:AT1085,MATCH(EX1088,AI1078:AI1085,0),MATCH(EX1089,AJ1077:AT1077,0))</f>
        <v>#N/A</v>
      </c>
      <c r="EY1092" s="665" t="e">
        <f>INDEX(DT1072:EA1073,MATCH(DR1092,DR1072:DR1073,0),MATCH(EY1088,DT1070:EA1070,0))*INDEX(AJ1078:AT1085,MATCH(EY1088,AI1078:AI1085,0),MATCH(EY1089,AJ1077:AT1077,0))</f>
        <v>#N/A</v>
      </c>
      <c r="EZ1092" s="665" t="e">
        <f>INDEX(DT1072:EA1073,MATCH(DR1092,DR1072:DR1073,0),MATCH(EZ1088,DT1070:EA1070,0))*INDEX(AJ1078:AT1085,MATCH(EZ1088,AI1078:AI1085,0),MATCH(EZ1089,AJ1077:AT1077,0))</f>
        <v>#N/A</v>
      </c>
      <c r="FA1092" s="665" t="e">
        <f>INDEX(DT1072:EA1073,MATCH(DR1092,DR1072:DR1073,0),MATCH(FA1088,DT1070:EA1070,0))*INDEX(AJ1078:AT1085,MATCH(FA1088,AI1078:AI1085,0),MATCH(FA1089,AJ1077:AT1077,0))</f>
        <v>#N/A</v>
      </c>
      <c r="FB1092" s="665" t="e">
        <f>INDEX(DT1072:EA1073,MATCH(DR1092,DR1072:DR1073,0),MATCH(FB1088,DT1070:EA1070,0))*INDEX(AJ1078:AT1085,MATCH(FB1088,AI1078:AI1085,0),MATCH(FB1089,AJ1077:AT1077,0))</f>
        <v>#N/A</v>
      </c>
      <c r="FC1092" s="665" t="e">
        <f>INDEX(DT1072:EA1073,MATCH(DR1092,DR1072:DR1073,0),MATCH(FC1088,DT1070:EA1070,0))*INDEX(AJ1078:AT1085,MATCH(FC1088,AI1078:AI1085,0),MATCH(FC1089,AJ1077:AT1077,0))</f>
        <v>#N/A</v>
      </c>
      <c r="FD1092" s="665" t="e">
        <f>INDEX(DT1072:EA1073,MATCH(DR1092,DR1072:DR1073,0),MATCH(FD1088,DT1070:EA1070,0))*INDEX(AJ1078:AT1085,MATCH(FD1088,AI1078:AI1085,0),MATCH(FD1089,AJ1077:AT1077,0))</f>
        <v>#N/A</v>
      </c>
      <c r="FE1092" s="665" t="e">
        <f>INDEX(DT1072:EA1073,MATCH(DR1092,DR1072:DR1073,0),MATCH(FE1088,DT1070:EA1070,0))*INDEX(AJ1078:AT1085,MATCH(FE1088,AI1078:AI1085,0),MATCH(FE1089,AJ1077:AT1077,0))</f>
        <v>#N/A</v>
      </c>
      <c r="FF1092" s="665" t="e">
        <f>INDEX(DT1072:EA1073,MATCH(DR1092,DR1072:DR1073,0),MATCH(FF1088,DT1070:EA1070,0))*INDEX(AJ1078:AT1085,MATCH(FF1088,AI1078:AI1085,0),MATCH(FF1089,AJ1077:AT1077,0))</f>
        <v>#N/A</v>
      </c>
      <c r="FG1092" s="665" t="e">
        <f>INDEX(DT1072:EA1073,MATCH(DR1092,DR1072:DR1073,0),MATCH(FG1088,DT1070:EA1070,0))*INDEX(AJ1078:AT1085,MATCH(FG1088,AI1078:AI1085,0),MATCH(FG1089,AJ1077:AT1077,0))</f>
        <v>#N/A</v>
      </c>
      <c r="FH1092" s="665" t="e">
        <f>INDEX(DT1072:EA1073,MATCH(DR1092,DR1072:DR1073,0),MATCH(FH1088,DT1070:EA1070,0))*INDEX(AJ1078:AT1085,MATCH(FH1088,AI1078:AI1085,0),MATCH(FH1089,AJ1077:AT1077,0))</f>
        <v>#N/A</v>
      </c>
      <c r="FI1092" s="665" t="e">
        <f>INDEX(DT1072:EA1073,MATCH(DR1092,DR1072:DR1073,0),MATCH(FI1088,DT1070:EA1070,0))*INDEX(AJ1078:AT1085,MATCH(FI1088,AI1078:AI1085,0),MATCH(FI1089,AJ1077:AT1077,0))</f>
        <v>#N/A</v>
      </c>
      <c r="FJ1092" s="665" t="e">
        <f>INDEX(DT1072:EA1073,MATCH(DR1092,DR1072:DR1073,0),MATCH(FJ1088,DT1070:EA1070,0))*INDEX(AJ1078:AT1085,MATCH(FJ1088,AI1078:AI1085,0),MATCH(FJ1089,AJ1077:AT1077,0))</f>
        <v>#N/A</v>
      </c>
      <c r="FK1092" s="665" t="e">
        <f>INDEX(DT1072:EA1073,MATCH(DR1092,DR1072:DR1073,0),MATCH(FK1088,DT1070:EA1070,0))*INDEX(AJ1078:AT1085,MATCH(FK1088,AI1078:AI1085,0),MATCH(FK1089,AJ1077:AT1077,0))</f>
        <v>#N/A</v>
      </c>
      <c r="FL1092" s="665" t="e">
        <f>INDEX(DT1072:EA1073,MATCH(DR1092,DR1072:DR1073,0),MATCH(FL1088,DT1070:EA1070,0))*INDEX(AJ1078:AT1085,MATCH(FL1088,AI1078:AI1085,0),MATCH(FL1089,AJ1077:AT1077,0))</f>
        <v>#N/A</v>
      </c>
      <c r="FM1092" s="665" t="e">
        <f>INDEX(DT1072:EA1073,MATCH(DR1092,DR1072:DR1073,0),MATCH(FM1088,DT1070:EA1070,0))*INDEX(AJ1078:AT1085,MATCH(FM1088,AI1078:AI1085,0),MATCH(FM1089,AJ1077:AT1077,0))</f>
        <v>#N/A</v>
      </c>
      <c r="FN1092" s="665" t="e">
        <f>INDEX(DT1072:EA1073,MATCH(DR1092,DR1072:DR1073,0),MATCH(FN1088,DT1070:EA1070,0))*INDEX(AJ1078:AT1085,MATCH(FN1088,AI1078:AI1085,0),MATCH(FN1089,AJ1077:AT1077,0))</f>
        <v>#N/A</v>
      </c>
      <c r="FO1092" s="665" t="e">
        <f>INDEX(DT1072:EA1073,MATCH(DR1092,DR1072:DR1073,0),MATCH(FO1088,DT1070:EA1070,0))*INDEX(AJ1078:AT1085,MATCH(FO1088,AI1078:AI1085,0),MATCH(FO1089,AJ1077:AT1077,0))</f>
        <v>#N/A</v>
      </c>
      <c r="FP1092" s="665" t="e">
        <f>INDEX(DT1072:EA1073,MATCH(DR1092,DR1072:DR1073,0),MATCH(FP1088,DT1070:EA1070,0))*INDEX(AJ1078:AT1085,MATCH(FP1088,AI1078:AI1085,0),MATCH(FP1089,AJ1077:AT1077,0))</f>
        <v>#N/A</v>
      </c>
      <c r="FQ1092" s="665" t="e">
        <f>INDEX(DT1072:EA1073,MATCH(DR1092,DR1072:DR1073,0),MATCH(FQ1088,DT1070:EA1070,0))*INDEX(AJ1078:AT1085,MATCH(FQ1088,AI1078:AI1085,0),MATCH(FQ1089,AJ1077:AT1077,0))</f>
        <v>#N/A</v>
      </c>
      <c r="FR1092" s="665" t="e">
        <f>INDEX(DT1072:EA1073,MATCH(DR1092,DR1072:DR1073,0),MATCH(FR1088,DT1070:EA1070,0))*INDEX(AJ1078:AT1085,MATCH(FR1088,AI1078:AI1085,0),MATCH(FR1089,AJ1077:AT1077,0))</f>
        <v>#N/A</v>
      </c>
      <c r="FS1092" s="665" t="e">
        <f>INDEX(DT1072:EA1073,MATCH(DR1092,DR1072:DR1073,0),MATCH(FS1088,DT1070:EA1070,0))*INDEX(AJ1078:AT1085,MATCH(FS1088,AI1078:AI1085,0),MATCH(FS1089,AJ1077:AT1077,0))</f>
        <v>#N/A</v>
      </c>
      <c r="FT1092" s="665" t="e">
        <f>INDEX(DT1072:EA1073,MATCH(DR1092,DR1072:DR1073,0),MATCH(FT1088,DT1070:EA1070,0))*INDEX(AJ1078:AT1085,MATCH(FT1088,AI1078:AI1085,0),MATCH(FT1089,AJ1077:AT1077,0))</f>
        <v>#N/A</v>
      </c>
      <c r="FU1092" s="665" t="e">
        <f>INDEX(DT1072:EA1073,MATCH(DR1092,DR1072:DR1073,0),MATCH(FU1088,DT1070:EA1070,0))*INDEX(AJ1078:AT1085,MATCH(FU1088,AI1078:AI1085,0),MATCH(FU1089,AJ1077:AT1077,0))</f>
        <v>#N/A</v>
      </c>
      <c r="FV1092" s="665" t="e">
        <f>INDEX(DT1072:EA1073,MATCH(DR1092,DR1072:DR1073,0),MATCH(FV1088,DT1070:EA1070,0))*INDEX(AJ1078:AT1085,MATCH(FV1088,AI1078:AI1085,0),MATCH(FV1089,AJ1077:AT1077,0))</f>
        <v>#N/A</v>
      </c>
      <c r="FW1092" s="665" t="e">
        <f>INDEX(DT1072:EA1073,MATCH(DR1092,DR1072:DR1073,0),MATCH(FW1088,DT1070:EA1070,0))*INDEX(AJ1078:AT1085,MATCH(FW1088,AI1078:AI1085,0),MATCH(FW1089,AJ1077:AT1077,0))</f>
        <v>#N/A</v>
      </c>
      <c r="FX1092" s="665" t="e">
        <f>INDEX(DT1072:EA1073,MATCH(DR1092,DR1072:DR1073,0),MATCH(FX1088,DT1070:EA1070,0))*INDEX(AJ1078:AT1085,MATCH(FX1088,AI1078:AI1085,0),MATCH(FX1089,AJ1077:AT1077,0))</f>
        <v>#N/A</v>
      </c>
      <c r="FY1092" s="665" t="e">
        <f>INDEX(DT1072:EA1073,MATCH(DR1092,DR1072:DR1073,0),MATCH(FY1088,DT1070:EA1070,0))*INDEX(AJ1078:AT1085,MATCH(FY1088,AI1078:AI1085,0),MATCH(FY1089,AJ1077:AT1077,0))</f>
        <v>#N/A</v>
      </c>
      <c r="FZ1092" s="665" t="e">
        <f>INDEX(DT1072:EA1073,MATCH(DR1092,DR1072:DR1073,0),MATCH(FZ1088,DT1070:EA1070,0))*INDEX(AJ1078:AT1085,MATCH(FZ1088,AI1078:AI1085,0),MATCH(FZ1089,AJ1077:AT1077,0))</f>
        <v>#N/A</v>
      </c>
      <c r="GA1092" s="665" t="e">
        <f>INDEX(DT1072:EA1073,MATCH(DR1092,DR1072:DR1073,0),MATCH(GA1088,DT1070:EA1070,0))*INDEX(AJ1078:AT1085,MATCH(GA1088,AI1078:AI1085,0),MATCH(GA1089,AJ1077:AT1077,0))</f>
        <v>#N/A</v>
      </c>
      <c r="GB1092" s="665" t="e">
        <f>INDEX(DT1072:EA1073,MATCH(DR1092,DR1072:DR1073,0),MATCH(GB1088,DT1070:EA1070,0))*INDEX(AJ1078:AT1085,MATCH(GB1088,AI1078:AI1085,0),MATCH(GB1089,AJ1077:AT1077,0))</f>
        <v>#N/A</v>
      </c>
      <c r="GC1092" s="665" t="e">
        <f>INDEX(DT1072:EA1073,MATCH(DR1092,DR1072:DR1073,0),MATCH(GC1088,DT1070:EA1070,0))*INDEX(AJ1078:AT1085,MATCH(GC1088,AI1078:AI1085,0),MATCH(GC1089,AJ1077:AT1077,0))</f>
        <v>#N/A</v>
      </c>
      <c r="GD1092" s="665" t="e">
        <f>INDEX(DT1072:EA1073,MATCH(DR1092,DR1072:DR1073,0),MATCH(GD1088,DT1070:EA1070,0))*INDEX(AJ1078:AT1085,MATCH(GD1088,AI1078:AI1085,0),MATCH(GD1089,AJ1077:AT1077,0))</f>
        <v>#N/A</v>
      </c>
      <c r="GE1092" s="665" t="e">
        <f>INDEX(DT1072:EA1073,MATCH(DR1092,DR1072:DR1073,0),MATCH(GE1088,DT1070:EA1070,0))*INDEX(AJ1078:AT1085,MATCH(GE1088,AI1078:AI1085,0),MATCH(GE1089,AJ1077:AT1077,0))</f>
        <v>#N/A</v>
      </c>
      <c r="GF1092" s="665" t="e">
        <f>INDEX(DT1072:EA1073,MATCH(DR1092,DR1072:DR1073,0),MATCH(GF1088,DT1070:EA1070,0))*INDEX(AJ1078:AT1085,MATCH(GF1088,AI1078:AI1085,0),MATCH(GF1089,AJ1077:AT1077,0))</f>
        <v>#N/A</v>
      </c>
      <c r="GG1092" s="665" t="e">
        <f>INDEX(DT1072:EA1073,MATCH(DR1092,DR1072:DR1073,0),MATCH(GG1088,DT1070:EA1070,0))*INDEX(AJ1078:AT1085,MATCH(GG1088,AI1078:AI1085,0),MATCH(GG1089,AJ1077:AT1077,0))</f>
        <v>#N/A</v>
      </c>
      <c r="GH1092" s="665" t="e">
        <f>INDEX(DT1072:EA1073,MATCH(DR1092,DR1072:DR1073,0),MATCH(GH1088,DT1070:EA1070,0))*INDEX(AJ1078:AT1085,MATCH(GH1088,AI1078:AI1085,0),MATCH(GH1089,AJ1077:AT1077,0))</f>
        <v>#N/A</v>
      </c>
      <c r="GI1092" s="665" t="e">
        <f>INDEX(DT1072:EA1073,MATCH(DR1092,DR1072:DR1073,0),MATCH(GI1088,DT1070:EA1070,0))*INDEX(AJ1078:AT1085,MATCH(GI1088,AI1078:AI1085,0),MATCH(GI1089,AJ1077:AT1077,0))</f>
        <v>#N/A</v>
      </c>
      <c r="GJ1092" s="665" t="e">
        <f>INDEX(DT1072:EA1073,MATCH(DR1092,DR1072:DR1073,0),MATCH(GJ1088,DT1070:EA1070,0))*INDEX(AJ1078:AT1085,MATCH(GJ1088,AI1078:AI1085,0),MATCH(GJ1089,AJ1077:AT1077,0))</f>
        <v>#N/A</v>
      </c>
      <c r="GK1092" s="665" t="e">
        <f>INDEX(DT1072:EA1073,MATCH(DR1092,DR1072:DR1073,0),MATCH(GK1088,DT1070:EA1070,0))*INDEX(AJ1078:AT1085,MATCH(GK1088,AI1078:AI1085,0),MATCH(GK1089,AJ1077:AT1077,0))</f>
        <v>#N/A</v>
      </c>
      <c r="GL1092" s="665" t="e">
        <f>SUM(DS1092:GK1092)=#REF!-SUM(HB1092:HK1092)</f>
        <v>#N/A</v>
      </c>
      <c r="GM1092" s="667"/>
      <c r="GN1092" s="749">
        <v>2025</v>
      </c>
      <c r="GO1092" s="664" t="e">
        <f>SUMIF(DS1077:EN1077,GO1077,DS1092:EN1092)</f>
        <v>#N/A</v>
      </c>
      <c r="GP1092" s="668" t="e">
        <f>SUMIF(DS1077:GK1077,GP1077,DS1092:GK1092)</f>
        <v>#N/A</v>
      </c>
      <c r="GQ1092" s="668" t="e">
        <f>SUMIF(DS1077:GK1077,GQ1077,DS1092:GK1092)</f>
        <v>#N/A</v>
      </c>
      <c r="GR1092" s="668" t="e">
        <f>SUMIF(DS1077:GK1077,GR1077,DS1092:GK1092)</f>
        <v>#N/A</v>
      </c>
      <c r="GS1092" s="668" t="e">
        <f>SUMIF(DS1077:GK1077,GS1077,DS1092:GK1092)</f>
        <v>#N/A</v>
      </c>
      <c r="GT1092" s="668" t="e">
        <f>SUMIF(DS1077:GK1077,GT1077,DS1092:GK1092)</f>
        <v>#N/A</v>
      </c>
      <c r="GU1092" s="668" t="e">
        <f>SUMIF(DS1077:GK1077,GU1077,DS1092:GK1092)</f>
        <v>#N/A</v>
      </c>
      <c r="GV1092" s="668" t="e">
        <f>SUMIF(DS1077:GK1077,GV1077,DS1092:GK1092)</f>
        <v>#N/A</v>
      </c>
      <c r="GW1092" s="668" t="e">
        <f>SUMIF(DS1077:GK1077,GW1077,DS1092:GK1092)</f>
        <v>#N/A</v>
      </c>
      <c r="GX1092" s="668" t="e">
        <f>SUMIF(DS1077:GK1077,GX1077,DS1092:GK1092)</f>
        <v>#N/A</v>
      </c>
      <c r="GY1092" s="668" t="e">
        <f>SUMIF(DS1077:GK1077,GY1077,DS1092:GK1092)</f>
        <v>#N/A</v>
      </c>
      <c r="GZ1092" s="646" t="e">
        <f>#REF!=SUM(GO1092:GY1092)</f>
        <v>#REF!</v>
      </c>
      <c r="HB1092" s="668" t="e">
        <f>IF(GZ1092,0,(#REF!-SUM(GO1092:GY1092))*INDEX(AK1078:AT1085,MATCH(GN1092,AI1078:AI1085,0),MATCH(HB1089,AK1077:AT1077,0)))</f>
        <v>#REF!</v>
      </c>
      <c r="HC1092" s="668" t="e">
        <f>IF(GZ1092,0,(#REF!-SUM(GO1092:GY1092))*INDEX(AK1078:AT1085,MATCH(GN1092,AI1078:AI1085,0),MATCH(HC1089,AK1077:AT1077,0)))</f>
        <v>#REF!</v>
      </c>
      <c r="HD1092" s="668" t="e">
        <f>IF(GZ1092,0,(#REF!-SUM(GO1092:GY1092))*INDEX(AK1078:AT1085,MATCH(GN1092,AI1078:AI1085,0),MATCH(HD1089,AK1077:AT1077,0)))</f>
        <v>#REF!</v>
      </c>
      <c r="HE1092" s="668" t="e">
        <f>IF(GZ1092,0,(#REF!-SUM(GO1092:GY1092))*INDEX(AK1078:AT1085,MATCH(GN1092,AI1078:AI1085,0),MATCH(HE1089,AK1077:AT1077,0)))</f>
        <v>#REF!</v>
      </c>
      <c r="HF1092" s="668" t="e">
        <f>IF(GZ1092,0,(#REF!-SUM(GO1092:GY1092))*INDEX(AK1078:AT1085,MATCH(GN1092,AI1078:AI1085,0),MATCH(HF1089,AK1077:AT1077,0)))</f>
        <v>#REF!</v>
      </c>
      <c r="HG1092" s="668" t="e">
        <f>IF(GZ1092,0,(#REF!-SUM(GO1092:GY1092))*INDEX(AK1078:AT1085,MATCH(GN1092,AI1078:AI1085,0),MATCH(HG1089,AK1077:AT1077,0)))</f>
        <v>#REF!</v>
      </c>
      <c r="HH1092" s="668" t="e">
        <f>IF(GZ1092,0,(#REF!-SUM(GO1092:GY1092))*INDEX(AK1078:AT1085,MATCH(GN1092,AI1078:AI1085,0),MATCH(HH1089,AK1077:AT1077,0)))</f>
        <v>#REF!</v>
      </c>
      <c r="HI1092" s="668" t="e">
        <f>IF(GZ1092,0,(#REF!-SUM(GO1092:GY1092))*INDEX(AK1078:AT1085,MATCH(GN1092,AI1078:AI1085,0),MATCH(HI1089,AK1077:AT1077,0)))</f>
        <v>#REF!</v>
      </c>
      <c r="HJ1092" s="668" t="e">
        <f>IF(GZ1092,0,(#REF!-SUM(GO1092:GY1092))*INDEX(AK1078:AT1085,MATCH(GN1092,AI1078:AI1085,0),MATCH(HJ1089,AK1077:AT1077,0)))</f>
        <v>#REF!</v>
      </c>
      <c r="HK1092" s="668" t="e">
        <f>IF(GZ1092,0,(#REF!-SUM(GO1092:GY1092))*INDEX(AK1078:AT1085,MATCH(GN1092,AI1078:AI1085,0),MATCH(HK1089,AK1077:AT1077,0)))</f>
        <v>#REF!</v>
      </c>
      <c r="HL1092" s="668" t="e">
        <f>(SUM(HB1092:HK1092)+SUM(GO1092:GY1092))=#REF!</f>
        <v>#REF!</v>
      </c>
      <c r="HM1092" s="674"/>
      <c r="HN1092" s="674"/>
      <c r="HO1092" s="674"/>
      <c r="HP1092" s="674"/>
      <c r="HQ1092" s="674"/>
      <c r="HR1092" s="674"/>
      <c r="HS1092" s="674"/>
      <c r="HT1092" s="674"/>
      <c r="HU1092" s="674"/>
      <c r="HV1092" s="674"/>
      <c r="HW1092" s="674"/>
      <c r="HX1092" s="674"/>
      <c r="HY1092" s="674"/>
      <c r="HZ1092" s="674"/>
    </row>
    <row r="1093" spans="1:234" hidden="1" x14ac:dyDescent="0.25">
      <c r="A1093" s="643" t="s">
        <v>208</v>
      </c>
      <c r="G1093" s="670"/>
      <c r="H1093" s="670"/>
      <c r="I1093" s="674"/>
      <c r="J1093" s="674"/>
      <c r="K1093" s="674"/>
      <c r="L1093" s="674"/>
      <c r="M1093" s="674"/>
      <c r="N1093" s="674"/>
      <c r="O1093" s="674"/>
      <c r="P1093" s="674"/>
      <c r="Q1093" s="674"/>
      <c r="R1093" s="674"/>
      <c r="S1093" s="675"/>
      <c r="DR1093" s="749">
        <v>2026</v>
      </c>
      <c r="DS1093" s="665" t="e">
        <f>INDEX(DT1072:EA1073,MATCH(DR1093,DR1072:DR1073,0),MATCH(DS1088,DT1070:EA1070,0))*INDEX(AJ1078:AT1085,MATCH(DS1088,AI1078:AI1085,0),MATCH(DS1089,AJ1077:AT1077,0))</f>
        <v>#N/A</v>
      </c>
      <c r="DT1093" s="665" t="e">
        <f>INDEX(DT1072:EA1073,MATCH(DR1093,DR1072:DR1073,0),MATCH(DT1088,DT1070:EA1070,0))*INDEX(AJ1078:AT1085,MATCH(DT1088,AI1078:AI1085,0),MATCH(DT1089,AJ1077:AT1077,0))</f>
        <v>#N/A</v>
      </c>
      <c r="DU1093" s="665" t="e">
        <f>INDEX(DT1072:EA1073,MATCH(DR1093,DR1072:DR1073,0),MATCH(DU1088,DT1070:EA1070,0))*INDEX(AJ1078:AT1085,MATCH(DU1088,AI1078:AI1085,0),MATCH(DU1089,AJ1077:AT1077,0))</f>
        <v>#N/A</v>
      </c>
      <c r="DV1093" s="665" t="e">
        <f>INDEX(DT1072:EA1073,MATCH(DR1093,DR1072:DR1073,0),MATCH(DV1088,DT1070:EA1070,0))*INDEX(AJ1078:AT1085,MATCH(DV1088,AI1078:AI1085,0),MATCH(DV1089,AJ1077:AT1077,0))</f>
        <v>#N/A</v>
      </c>
      <c r="DW1093" s="665" t="e">
        <f>INDEX(DT1072:EA1073,MATCH(DR1093,DR1072:DR1073,0),MATCH(DW1088,DT1070:EA1070,0))*INDEX(AJ1078:AT1085,MATCH(DW1088,AI1078:AI1085,0),MATCH(DW1089,AJ1077:AT1077,0))</f>
        <v>#N/A</v>
      </c>
      <c r="DX1093" s="665" t="e">
        <f>INDEX(DT1072:EA1073,MATCH(DR1093,DR1072:DR1073,0),MATCH(DX1088,DT1070:EA1070,0))*INDEX(AJ1078:AT1085,MATCH(DX1088,AI1078:AI1085,0),MATCH(DX1089,AJ1077:AT1077,0))</f>
        <v>#N/A</v>
      </c>
      <c r="DY1093" s="665" t="e">
        <f>INDEX(DT1072:EA1073,MATCH(DR1093,DR1072:DR1073,0),MATCH(DY1088,DT1070:EA1070,0))*INDEX(AJ1078:AT1085,MATCH(DY1088,AI1078:AI1085,0),MATCH(DY1089,AJ1077:AT1077,0))</f>
        <v>#N/A</v>
      </c>
      <c r="DZ1093" s="665" t="e">
        <f>INDEX(DT1072:EA1073,MATCH(DR1093,DR1072:DR1073,0),MATCH(DZ1088,DT1070:EA1070,0))*INDEX(AJ1078:AT1085,MATCH(DZ1088,AI1078:AI1085,0),MATCH(DZ1089,AJ1077:AT1077,0))</f>
        <v>#N/A</v>
      </c>
      <c r="EA1093" s="665" t="e">
        <f>INDEX(DT1072:EA1073,MATCH(DR1093,DR1072:DR1073,0),MATCH(EA1088,DT1070:EA1070,0))*INDEX(AJ1078:AT1085,MATCH(EA1088,AI1078:AI1085,0),MATCH(EA1089,AJ1077:AT1077,0))</f>
        <v>#N/A</v>
      </c>
      <c r="EB1093" s="665" t="e">
        <f>INDEX(DT1072:EA1073,MATCH(DR1093,DR1072:DR1073,0),MATCH(EB1088,DT1070:EA1070,0))*INDEX(AJ1078:AT1085,MATCH(EB1088,AI1078:AI1085,0),MATCH(EB1089,AJ1077:AT1077,0))</f>
        <v>#N/A</v>
      </c>
      <c r="EC1093" s="665" t="e">
        <f>INDEX(DT1072:EA1073,MATCH(DR1093,DR1072:DR1073,0),MATCH(EC1088,DT1070:EA1070,0))*INDEX(AJ1078:AT1085,MATCH(EC1088,AI1078:AI1085,0),MATCH(EC1089,AJ1077:AT1077,0))</f>
        <v>#N/A</v>
      </c>
      <c r="ED1093" s="665" t="e">
        <f>INDEX(DT1072:EA1073,MATCH(DR1093,DR1072:DR1073,0),MATCH(ED1088,DT1070:EA1070,0))*INDEX(AJ1078:AT1085,MATCH(ED1088,AI1078:AI1085,0),MATCH(ED1089,AJ1077:AT1077,0))</f>
        <v>#N/A</v>
      </c>
      <c r="EE1093" s="665" t="e">
        <f>INDEX(DT1072:EA1073,MATCH(DR1093,DR1072:DR1073,0),MATCH(EE1088,DT1070:EA1070,0))*INDEX(AJ1078:AT1085,MATCH(EE1088,AI1078:AI1085,0),MATCH(EE1089,AJ1077:AT1077,0))</f>
        <v>#N/A</v>
      </c>
      <c r="EF1093" s="665" t="e">
        <f>INDEX(DT1072:EA1073,MATCH(DR1093,DR1072:DR1073,0),MATCH(EF1088,DT1070:EA1070,0))*INDEX(AJ1078:AT1085,MATCH(EF1088,AI1078:AI1085,0),MATCH(EF1089,AJ1077:AT1077,0))</f>
        <v>#N/A</v>
      </c>
      <c r="EG1093" s="665" t="e">
        <f>INDEX(DT1072:EA1073,MATCH(DR1093,DR1072:DR1073,0),MATCH(EG1088,DT1070:EA1070,0))*INDEX(AJ1078:AT1085,MATCH(EG1088,AI1078:AI1085,0),MATCH(EG1089,AJ1077:AT1077,0))</f>
        <v>#N/A</v>
      </c>
      <c r="EH1093" s="665" t="e">
        <f>INDEX(DT1072:EA1073,MATCH(DR1093,DR1072:DR1073,0),MATCH(EH1088,DT1070:EA1070,0))*INDEX(AJ1078:AT1085,MATCH(EH1088,AI1078:AI1085,0),MATCH(EH1089,AJ1077:AT1077,0))</f>
        <v>#N/A</v>
      </c>
      <c r="EI1093" s="665" t="e">
        <f>INDEX(DT1072:EA1073,MATCH(DR1093,DR1072:DR1073,0),MATCH(EI1088,DT1070:EA1070,0))*INDEX(AJ1078:AT1085,MATCH(EI1088,AI1078:AI1085,0),MATCH(EI1089,AJ1077:AT1077,0))</f>
        <v>#N/A</v>
      </c>
      <c r="EJ1093" s="665" t="e">
        <f>INDEX(DT1072:EA1073,MATCH(DR1093,DR1072:DR1073,0),MATCH(EJ1088,DT1070:EA1070,0))*INDEX(AJ1078:AT1085,MATCH(EJ1088,AI1078:AI1085,0),MATCH(EJ1089,AJ1077:AT1077,0))</f>
        <v>#N/A</v>
      </c>
      <c r="EK1093" s="665" t="e">
        <f>INDEX(DT1072:EA1073,MATCH(DR1093,DR1072:DR1073,0),MATCH(EK1088,DT1070:EA1070,0))*INDEX(AJ1078:AT1085,MATCH(EK1088,AI1078:AI1085,0),MATCH(EK1089,AJ1077:AT1077,0))</f>
        <v>#N/A</v>
      </c>
      <c r="EL1093" s="665" t="e">
        <f>INDEX(DT1072:EA1073,MATCH(DR1093,DR1072:DR1073,0),MATCH(EL1088,DT1070:EA1070,0))*INDEX(AJ1078:AT1085,MATCH(EL1088,AI1078:AI1085,0),MATCH(EL1089,AJ1077:AT1077,0))</f>
        <v>#N/A</v>
      </c>
      <c r="EM1093" s="665" t="e">
        <f>INDEX(DT1072:EA1073,MATCH(DR1093,DR1072:DR1073,0),MATCH(EM1088,DT1070:EA1070,0))*INDEX(AJ1078:AT1085,MATCH(EM1088,AI1078:AI1085,0),MATCH(EM1089,AJ1077:AT1077,0))</f>
        <v>#N/A</v>
      </c>
      <c r="EN1093" s="665" t="e">
        <f>INDEX(DT1072:EA1073,MATCH(DR1093,DR1072:DR1073,0),MATCH(EN1088,DT1070:EA1070,0))*INDEX(AJ1078:AT1085,MATCH(EN1088,AI1078:AI1085,0),MATCH(EN1089,AJ1077:AT1077,0))</f>
        <v>#N/A</v>
      </c>
      <c r="EO1093" s="665" t="e">
        <f>INDEX(DT1072:EA1073,MATCH(DR1093,DR1072:DR1073,0),MATCH(EO1088,DT1070:EA1070,0))*INDEX(AJ1078:AT1085,MATCH(EO1088,AI1078:AI1085,0),MATCH(EO1089,AJ1077:AT1077,0))</f>
        <v>#N/A</v>
      </c>
      <c r="EP1093" s="665" t="e">
        <f>INDEX(DT1072:EA1073,MATCH(DR1093,DR1072:DR1073,0),MATCH(EP1088,DT1070:EA1070,0))*INDEX(AJ1078:AT1085,MATCH(EP1088,AI1078:AI1085,0),MATCH(EP1089,AJ1077:AT1077,0))</f>
        <v>#N/A</v>
      </c>
      <c r="EQ1093" s="665" t="e">
        <f>INDEX(DT1072:EA1073,MATCH(DR1093,DR1072:DR1073,0),MATCH(EQ1088,DT1070:EA1070,0))*INDEX(AJ1078:AT1085,MATCH(EQ1088,AI1078:AI1085,0),MATCH(EQ1089,AJ1077:AT1077,0))</f>
        <v>#N/A</v>
      </c>
      <c r="ER1093" s="665" t="e">
        <f>INDEX(DT1072:EA1073,MATCH(DR1093,DR1072:DR1073,0),MATCH(ER1088,DT1070:EA1070,0))*INDEX(AJ1078:AT1085,MATCH(ER1088,AI1078:AI1085,0),MATCH(ER1089,AJ1077:AT1077,0))</f>
        <v>#N/A</v>
      </c>
      <c r="ES1093" s="665" t="e">
        <f>INDEX(DT1072:EA1073,MATCH(DR1093,DR1072:DR1073,0),MATCH(ES1088,DT1070:EA1070,0))*INDEX(AJ1078:AT1085,MATCH(ES1088,AI1078:AI1085,0),MATCH(ES1089,AJ1077:AT1077,0))</f>
        <v>#N/A</v>
      </c>
      <c r="ET1093" s="665" t="e">
        <f>INDEX(DT1072:EA1073,MATCH(DR1093,DR1072:DR1073,0),MATCH(ET1088,DT1070:EA1070,0))*INDEX(AJ1078:AT1085,MATCH(ET1088,AI1078:AI1085,0),MATCH(ET1089,AJ1077:AT1077,0))</f>
        <v>#N/A</v>
      </c>
      <c r="EU1093" s="665" t="e">
        <f>INDEX(DT1072:EA1073,MATCH(DR1093,DR1072:DR1073,0),MATCH(EU1088,DT1070:EA1070,0))*INDEX(AJ1078:AT1085,MATCH(EU1088,AI1078:AI1085,0),MATCH(EU1089,AJ1077:AT1077,0))</f>
        <v>#N/A</v>
      </c>
      <c r="EV1093" s="665" t="e">
        <f>INDEX(DT1072:EA1073,MATCH(DR1093,DR1072:DR1073,0),MATCH(EV1088,DT1070:EA1070,0))*INDEX(AJ1078:AT1085,MATCH(EV1088,AI1078:AI1085,0),MATCH(EV1089,AJ1077:AT1077,0))</f>
        <v>#N/A</v>
      </c>
      <c r="EW1093" s="665" t="e">
        <f>INDEX(DT1072:EA1073,MATCH(DR1093,DR1072:DR1073,0),MATCH(EW1088,DT1070:EA1070,0))*INDEX(AJ1078:AT1085,MATCH(EW1088,AI1078:AI1085,0),MATCH(EW1089,AJ1077:AT1077,0))</f>
        <v>#N/A</v>
      </c>
      <c r="EX1093" s="665" t="e">
        <f>INDEX(DT1072:EA1073,MATCH(DR1093,DR1072:DR1073,0),MATCH(EX1088,DT1070:EA1070,0))*INDEX(AJ1078:AT1085,MATCH(EX1088,AI1078:AI1085,0),MATCH(EX1089,AJ1077:AT1077,0))</f>
        <v>#N/A</v>
      </c>
      <c r="EY1093" s="665" t="e">
        <f>INDEX(DT1072:EA1073,MATCH(DR1093,DR1072:DR1073,0),MATCH(EY1088,DT1070:EA1070,0))*INDEX(AJ1078:AT1085,MATCH(EY1088,AI1078:AI1085,0),MATCH(EY1089,AJ1077:AT1077,0))</f>
        <v>#N/A</v>
      </c>
      <c r="EZ1093" s="665" t="e">
        <f>INDEX(DT1072:EA1073,MATCH(DR1093,DR1072:DR1073,0),MATCH(EZ1088,DT1070:EA1070,0))*INDEX(AJ1078:AT1085,MATCH(EZ1088,AI1078:AI1085,0),MATCH(EZ1089,AJ1077:AT1077,0))</f>
        <v>#N/A</v>
      </c>
      <c r="FA1093" s="665" t="e">
        <f>INDEX(DT1072:EA1073,MATCH(DR1093,DR1072:DR1073,0),MATCH(FA1088,DT1070:EA1070,0))*INDEX(AJ1078:AT1085,MATCH(FA1088,AI1078:AI1085,0),MATCH(FA1089,AJ1077:AT1077,0))</f>
        <v>#N/A</v>
      </c>
      <c r="FB1093" s="665" t="e">
        <f>INDEX(DT1072:EA1073,MATCH(DR1093,DR1072:DR1073,0),MATCH(FB1088,DT1070:EA1070,0))*INDEX(AJ1078:AT1085,MATCH(FB1088,AI1078:AI1085,0),MATCH(FB1089,AJ1077:AT1077,0))</f>
        <v>#N/A</v>
      </c>
      <c r="FC1093" s="665" t="e">
        <f>INDEX(DT1072:EA1073,MATCH(DR1093,DR1072:DR1073,0),MATCH(FC1088,DT1070:EA1070,0))*INDEX(AJ1078:AT1085,MATCH(FC1088,AI1078:AI1085,0),MATCH(FC1089,AJ1077:AT1077,0))</f>
        <v>#N/A</v>
      </c>
      <c r="FD1093" s="665" t="e">
        <f>INDEX(DT1072:EA1073,MATCH(DR1093,DR1072:DR1073,0),MATCH(FD1088,DT1070:EA1070,0))*INDEX(AJ1078:AT1085,MATCH(FD1088,AI1078:AI1085,0),MATCH(FD1089,AJ1077:AT1077,0))</f>
        <v>#N/A</v>
      </c>
      <c r="FE1093" s="665" t="e">
        <f>INDEX(DT1072:EA1073,MATCH(DR1093,DR1072:DR1073,0),MATCH(FE1088,DT1070:EA1070,0))*INDEX(AJ1078:AT1085,MATCH(FE1088,AI1078:AI1085,0),MATCH(FE1089,AJ1077:AT1077,0))</f>
        <v>#N/A</v>
      </c>
      <c r="FF1093" s="665" t="e">
        <f>INDEX(DT1072:EA1073,MATCH(DR1093,DR1072:DR1073,0),MATCH(FF1088,DT1070:EA1070,0))*INDEX(AJ1078:AT1085,MATCH(FF1088,AI1078:AI1085,0),MATCH(FF1089,AJ1077:AT1077,0))</f>
        <v>#N/A</v>
      </c>
      <c r="FG1093" s="665" t="e">
        <f>INDEX(DT1072:EA1073,MATCH(DR1093,DR1072:DR1073,0),MATCH(FG1088,DT1070:EA1070,0))*INDEX(AJ1078:AT1085,MATCH(FG1088,AI1078:AI1085,0),MATCH(FG1089,AJ1077:AT1077,0))</f>
        <v>#N/A</v>
      </c>
      <c r="FH1093" s="665" t="e">
        <f>INDEX(DT1072:EA1073,MATCH(DR1093,DR1072:DR1073,0),MATCH(FH1088,DT1070:EA1070,0))*INDEX(AJ1078:AT1085,MATCH(FH1088,AI1078:AI1085,0),MATCH(FH1089,AJ1077:AT1077,0))</f>
        <v>#N/A</v>
      </c>
      <c r="FI1093" s="665" t="e">
        <f>INDEX(DT1072:EA1073,MATCH(DR1093,DR1072:DR1073,0),MATCH(FI1088,DT1070:EA1070,0))*INDEX(AJ1078:AT1085,MATCH(FI1088,AI1078:AI1085,0),MATCH(FI1089,AJ1077:AT1077,0))</f>
        <v>#N/A</v>
      </c>
      <c r="FJ1093" s="665" t="e">
        <f>INDEX(DT1072:EA1073,MATCH(DR1093,DR1072:DR1073,0),MATCH(FJ1088,DT1070:EA1070,0))*INDEX(AJ1078:AT1085,MATCH(FJ1088,AI1078:AI1085,0),MATCH(FJ1089,AJ1077:AT1077,0))</f>
        <v>#N/A</v>
      </c>
      <c r="FK1093" s="665" t="e">
        <f>INDEX(DT1072:EA1073,MATCH(DR1093,DR1072:DR1073,0),MATCH(FK1088,DT1070:EA1070,0))*INDEX(AJ1078:AT1085,MATCH(FK1088,AI1078:AI1085,0),MATCH(FK1089,AJ1077:AT1077,0))</f>
        <v>#N/A</v>
      </c>
      <c r="FL1093" s="665" t="e">
        <f>INDEX(DT1072:EA1073,MATCH(DR1093,DR1072:DR1073,0),MATCH(FL1088,DT1070:EA1070,0))*INDEX(AJ1078:AT1085,MATCH(FL1088,AI1078:AI1085,0),MATCH(FL1089,AJ1077:AT1077,0))</f>
        <v>#N/A</v>
      </c>
      <c r="FM1093" s="665" t="e">
        <f>INDEX(DT1072:EA1073,MATCH(DR1093,DR1072:DR1073,0),MATCH(FM1088,DT1070:EA1070,0))*INDEX(AJ1078:AT1085,MATCH(FM1088,AI1078:AI1085,0),MATCH(FM1089,AJ1077:AT1077,0))</f>
        <v>#N/A</v>
      </c>
      <c r="FN1093" s="665" t="e">
        <f>INDEX(DT1072:EA1073,MATCH(DR1093,DR1072:DR1073,0),MATCH(FN1088,DT1070:EA1070,0))*INDEX(AJ1078:AT1085,MATCH(FN1088,AI1078:AI1085,0),MATCH(FN1089,AJ1077:AT1077,0))</f>
        <v>#N/A</v>
      </c>
      <c r="FO1093" s="665" t="e">
        <f>INDEX(DT1072:EA1073,MATCH(DR1093,DR1072:DR1073,0),MATCH(FO1088,DT1070:EA1070,0))*INDEX(AJ1078:AT1085,MATCH(FO1088,AI1078:AI1085,0),MATCH(FO1089,AJ1077:AT1077,0))</f>
        <v>#N/A</v>
      </c>
      <c r="FP1093" s="665" t="e">
        <f>INDEX(DT1072:EA1073,MATCH(DR1093,DR1072:DR1073,0),MATCH(FP1088,DT1070:EA1070,0))*INDEX(AJ1078:AT1085,MATCH(FP1088,AI1078:AI1085,0),MATCH(FP1089,AJ1077:AT1077,0))</f>
        <v>#N/A</v>
      </c>
      <c r="FQ1093" s="665" t="e">
        <f>INDEX(DT1072:EA1073,MATCH(DR1093,DR1072:DR1073,0),MATCH(FQ1088,DT1070:EA1070,0))*INDEX(AJ1078:AT1085,MATCH(FQ1088,AI1078:AI1085,0),MATCH(FQ1089,AJ1077:AT1077,0))</f>
        <v>#N/A</v>
      </c>
      <c r="FR1093" s="665" t="e">
        <f>INDEX(DT1072:EA1073,MATCH(DR1093,DR1072:DR1073,0),MATCH(FR1088,DT1070:EA1070,0))*INDEX(AJ1078:AT1085,MATCH(FR1088,AI1078:AI1085,0),MATCH(FR1089,AJ1077:AT1077,0))</f>
        <v>#N/A</v>
      </c>
      <c r="FS1093" s="665" t="e">
        <f>INDEX(DT1072:EA1073,MATCH(DR1093,DR1072:DR1073,0),MATCH(FS1088,DT1070:EA1070,0))*INDEX(AJ1078:AT1085,MATCH(FS1088,AI1078:AI1085,0),MATCH(FS1089,AJ1077:AT1077,0))</f>
        <v>#N/A</v>
      </c>
      <c r="FT1093" s="665" t="e">
        <f>INDEX(DT1072:EA1073,MATCH(DR1093,DR1072:DR1073,0),MATCH(FT1088,DT1070:EA1070,0))*INDEX(AJ1078:AT1085,MATCH(FT1088,AI1078:AI1085,0),MATCH(FT1089,AJ1077:AT1077,0))</f>
        <v>#N/A</v>
      </c>
      <c r="FU1093" s="665" t="e">
        <f>INDEX(DT1072:EA1073,MATCH(DR1093,DR1072:DR1073,0),MATCH(FU1088,DT1070:EA1070,0))*INDEX(AJ1078:AT1085,MATCH(FU1088,AI1078:AI1085,0),MATCH(FU1089,AJ1077:AT1077,0))</f>
        <v>#N/A</v>
      </c>
      <c r="FV1093" s="665" t="e">
        <f>INDEX(DT1072:EA1073,MATCH(DR1093,DR1072:DR1073,0),MATCH(FV1088,DT1070:EA1070,0))*INDEX(AJ1078:AT1085,MATCH(FV1088,AI1078:AI1085,0),MATCH(FV1089,AJ1077:AT1077,0))</f>
        <v>#N/A</v>
      </c>
      <c r="FW1093" s="665" t="e">
        <f>INDEX(DT1072:EA1073,MATCH(DR1093,DR1072:DR1073,0),MATCH(FW1088,DT1070:EA1070,0))*INDEX(AJ1078:AT1085,MATCH(FW1088,AI1078:AI1085,0),MATCH(FW1089,AJ1077:AT1077,0))</f>
        <v>#N/A</v>
      </c>
      <c r="FX1093" s="665" t="e">
        <f>INDEX(DT1072:EA1073,MATCH(DR1093,DR1072:DR1073,0),MATCH(FX1088,DT1070:EA1070,0))*INDEX(AJ1078:AT1085,MATCH(FX1088,AI1078:AI1085,0),MATCH(FX1089,AJ1077:AT1077,0))</f>
        <v>#N/A</v>
      </c>
      <c r="FY1093" s="665" t="e">
        <f>INDEX(DT1072:EA1073,MATCH(DR1093,DR1072:DR1073,0),MATCH(FY1088,DT1070:EA1070,0))*INDEX(AJ1078:AT1085,MATCH(FY1088,AI1078:AI1085,0),MATCH(FY1089,AJ1077:AT1077,0))</f>
        <v>#N/A</v>
      </c>
      <c r="FZ1093" s="665" t="e">
        <f>INDEX(DT1072:EA1073,MATCH(DR1093,DR1072:DR1073,0),MATCH(FZ1088,DT1070:EA1070,0))*INDEX(AJ1078:AT1085,MATCH(FZ1088,AI1078:AI1085,0),MATCH(FZ1089,AJ1077:AT1077,0))</f>
        <v>#N/A</v>
      </c>
      <c r="GA1093" s="665" t="e">
        <f>INDEX(DT1072:EA1073,MATCH(DR1093,DR1072:DR1073,0),MATCH(GA1088,DT1070:EA1070,0))*INDEX(AJ1078:AT1085,MATCH(GA1088,AI1078:AI1085,0),MATCH(GA1089,AJ1077:AT1077,0))</f>
        <v>#N/A</v>
      </c>
      <c r="GB1093" s="665" t="e">
        <f>INDEX(DT1072:EA1073,MATCH(DR1093,DR1072:DR1073,0),MATCH(GB1088,DT1070:EA1070,0))*INDEX(AJ1078:AT1085,MATCH(GB1088,AI1078:AI1085,0),MATCH(GB1089,AJ1077:AT1077,0))</f>
        <v>#N/A</v>
      </c>
      <c r="GC1093" s="665" t="e">
        <f>INDEX(DT1072:EA1073,MATCH(DR1093,DR1072:DR1073,0),MATCH(GC1088,DT1070:EA1070,0))*INDEX(AJ1078:AT1085,MATCH(GC1088,AI1078:AI1085,0),MATCH(GC1089,AJ1077:AT1077,0))</f>
        <v>#N/A</v>
      </c>
      <c r="GD1093" s="665" t="e">
        <f>INDEX(DT1072:EA1073,MATCH(DR1093,DR1072:DR1073,0),MATCH(GD1088,DT1070:EA1070,0))*INDEX(AJ1078:AT1085,MATCH(GD1088,AI1078:AI1085,0),MATCH(GD1089,AJ1077:AT1077,0))</f>
        <v>#N/A</v>
      </c>
      <c r="GE1093" s="665" t="e">
        <f>INDEX(DT1072:EA1073,MATCH(DR1093,DR1072:DR1073,0),MATCH(GE1088,DT1070:EA1070,0))*INDEX(AJ1078:AT1085,MATCH(GE1088,AI1078:AI1085,0),MATCH(GE1089,AJ1077:AT1077,0))</f>
        <v>#N/A</v>
      </c>
      <c r="GF1093" s="665" t="e">
        <f>INDEX(DT1072:EA1073,MATCH(DR1093,DR1072:DR1073,0),MATCH(GF1088,DT1070:EA1070,0))*INDEX(AJ1078:AT1085,MATCH(GF1088,AI1078:AI1085,0),MATCH(GF1089,AJ1077:AT1077,0))</f>
        <v>#N/A</v>
      </c>
      <c r="GG1093" s="665" t="e">
        <f>INDEX(DT1072:EA1073,MATCH(DR1093,DR1072:DR1073,0),MATCH(GG1088,DT1070:EA1070,0))*INDEX(AJ1078:AT1085,MATCH(GG1088,AI1078:AI1085,0),MATCH(GG1089,AJ1077:AT1077,0))</f>
        <v>#N/A</v>
      </c>
      <c r="GH1093" s="665" t="e">
        <f>INDEX(DT1072:EA1073,MATCH(DR1093,DR1072:DR1073,0),MATCH(GH1088,DT1070:EA1070,0))*INDEX(AJ1078:AT1085,MATCH(GH1088,AI1078:AI1085,0),MATCH(GH1089,AJ1077:AT1077,0))</f>
        <v>#N/A</v>
      </c>
      <c r="GI1093" s="665" t="e">
        <f>INDEX(DT1072:EA1073,MATCH(DR1093,DR1072:DR1073,0),MATCH(GI1088,DT1070:EA1070,0))*INDEX(AJ1078:AT1085,MATCH(GI1088,AI1078:AI1085,0),MATCH(GI1089,AJ1077:AT1077,0))</f>
        <v>#N/A</v>
      </c>
      <c r="GJ1093" s="665" t="e">
        <f>INDEX(DT1072:EA1073,MATCH(DR1093,DR1072:DR1073,0),MATCH(GJ1088,DT1070:EA1070,0))*INDEX(AJ1078:AT1085,MATCH(GJ1088,AI1078:AI1085,0),MATCH(GJ1089,AJ1077:AT1077,0))</f>
        <v>#N/A</v>
      </c>
      <c r="GK1093" s="665" t="e">
        <f>INDEX(DT1072:EA1073,MATCH(DR1093,DR1072:DR1073,0),MATCH(GK1088,DT1070:EA1070,0))*INDEX(AJ1078:AT1085,MATCH(GK1088,AI1078:AI1085,0),MATCH(GK1089,AJ1077:AT1077,0))</f>
        <v>#N/A</v>
      </c>
      <c r="GL1093" s="665" t="e">
        <f>SUM(DS1093:GK1093)=#REF!-SUM(HB1093:HK1093)</f>
        <v>#N/A</v>
      </c>
      <c r="GM1093" s="667"/>
      <c r="GN1093" s="749">
        <v>2026</v>
      </c>
      <c r="GO1093" s="664" t="e">
        <f>SUMIF(DS1077:EN1077,GO1077,DS1093:EN1093)</f>
        <v>#N/A</v>
      </c>
      <c r="GP1093" s="668" t="e">
        <f>SUMIF(DS1077:GK1077,GP1077,DS1093:GK1093)</f>
        <v>#N/A</v>
      </c>
      <c r="GQ1093" s="668" t="e">
        <f>SUMIF(DS1077:GK1077,GQ1077,DS1093:GK1093)</f>
        <v>#N/A</v>
      </c>
      <c r="GR1093" s="668" t="e">
        <f>SUMIF(DS1077:GK1077,GR1077,DS1093:GK1093)</f>
        <v>#N/A</v>
      </c>
      <c r="GS1093" s="668" t="e">
        <f>SUMIF(DS1077:GK1077,GS1077,DS1093:GK1093)</f>
        <v>#N/A</v>
      </c>
      <c r="GT1093" s="668" t="e">
        <f>SUMIF(DS1077:GK1077,GT1077,DS1093:GK1093)</f>
        <v>#N/A</v>
      </c>
      <c r="GU1093" s="668" t="e">
        <f>SUMIF(DS1077:GK1077,GU1077,DS1093:GK1093)</f>
        <v>#N/A</v>
      </c>
      <c r="GV1093" s="668" t="e">
        <f>SUMIF(DS1077:GK1077,GV1077,DS1093:GK1093)</f>
        <v>#N/A</v>
      </c>
      <c r="GW1093" s="668" t="e">
        <f>SUMIF(DS1077:GK1077,GW1077,DS1093:GK1093)</f>
        <v>#N/A</v>
      </c>
      <c r="GX1093" s="668" t="e">
        <f>SUMIF(DS1077:GK1077,GX1077,DS1093:GK1093)</f>
        <v>#N/A</v>
      </c>
      <c r="GY1093" s="668" t="e">
        <f>SUMIF(DS1077:GK1077,GY1077,DS1093:GK1093)</f>
        <v>#N/A</v>
      </c>
      <c r="GZ1093" s="646" t="e">
        <f>#REF!=SUM(GO1093:GY1093)</f>
        <v>#REF!</v>
      </c>
      <c r="HB1093" s="668" t="e">
        <f>IF(GZ1093,0,(#REF!-SUM(GO1093:GY1093))*INDEX(AK1078:AT1085,MATCH(GN1093,AI1078:AI1085,0),MATCH(HB1089,AK1077:AT1077,0)))</f>
        <v>#REF!</v>
      </c>
      <c r="HC1093" s="668" t="e">
        <f>IF(GZ1093,0,(#REF!-SUM(GO1093:GY1093))*INDEX(AK1078:AT1085,MATCH(GN1093,AI1078:AI1085,0),MATCH(HC1089,AK1077:AT1077,0)))</f>
        <v>#REF!</v>
      </c>
      <c r="HD1093" s="668" t="e">
        <f>IF(GZ1093,0,(#REF!-SUM(GO1093:GY1093))*INDEX(AK1078:AT1085,MATCH(GN1093,AI1078:AI1085,0),MATCH(HD1089,AK1077:AT1077,0)))</f>
        <v>#REF!</v>
      </c>
      <c r="HE1093" s="668" t="e">
        <f>IF(GZ1093,0,(#REF!-SUM(GO1093:GY1093))*INDEX(AK1078:AT1085,MATCH(GN1093,AI1078:AI1085,0),MATCH(HE1089,AK1077:AT1077,0)))</f>
        <v>#REF!</v>
      </c>
      <c r="HF1093" s="668" t="e">
        <f>IF(GZ1093,0,(#REF!-SUM(GO1093:GY1093))*INDEX(AK1078:AT1085,MATCH(GN1093,AI1078:AI1085,0),MATCH(HF1089,AK1077:AT1077,0)))</f>
        <v>#REF!</v>
      </c>
      <c r="HG1093" s="668" t="e">
        <f>IF(GZ1093,0,(#REF!-SUM(GO1093:GY1093))*INDEX(AK1078:AT1085,MATCH(GN1093,AI1078:AI1085,0),MATCH(HG1089,AK1077:AT1077,0)))</f>
        <v>#REF!</v>
      </c>
      <c r="HH1093" s="668" t="e">
        <f>IF(GZ1093,0,(#REF!-SUM(GO1093:GY1093))*INDEX(AK1078:AT1085,MATCH(GN1093,AI1078:AI1085,0),MATCH(HH1089,AK1077:AT1077,0)))</f>
        <v>#REF!</v>
      </c>
      <c r="HI1093" s="668" t="e">
        <f>IF(GZ1093,0,(#REF!-SUM(GO1093:GY1093))*INDEX(AK1078:AT1085,MATCH(GN1093,AI1078:AI1085,0),MATCH(HI1089,AK1077:AT1077,0)))</f>
        <v>#REF!</v>
      </c>
      <c r="HJ1093" s="668" t="e">
        <f>IF(GZ1093,0,(#REF!-SUM(GO1093:GY1093))*INDEX(AK1078:AT1085,MATCH(GN1093,AI1078:AI1085,0),MATCH(HJ1089,AK1077:AT1077,0)))</f>
        <v>#REF!</v>
      </c>
      <c r="HK1093" s="668" t="e">
        <f>IF(GZ1093,0,(#REF!-SUM(GO1093:GY1093))*INDEX(AK1078:AT1085,MATCH(GN1093,AI1078:AI1085,0),MATCH(HK1089,AK1077:AT1077,0)))</f>
        <v>#REF!</v>
      </c>
      <c r="HL1093" s="668" t="e">
        <f>(SUM(HB1093:HK1093)+SUM(GO1093:GY1093))=#REF!</f>
        <v>#REF!</v>
      </c>
      <c r="HM1093" s="674"/>
      <c r="HN1093" s="674"/>
      <c r="HO1093" s="674"/>
      <c r="HP1093" s="674"/>
      <c r="HQ1093" s="674"/>
      <c r="HR1093" s="674"/>
      <c r="HS1093" s="674"/>
      <c r="HT1093" s="674"/>
      <c r="HU1093" s="674"/>
      <c r="HV1093" s="674"/>
      <c r="HW1093" s="674"/>
      <c r="HX1093" s="674"/>
      <c r="HY1093" s="674"/>
      <c r="HZ1093" s="674"/>
    </row>
    <row r="1094" spans="1:234" hidden="1" x14ac:dyDescent="0.25">
      <c r="A1094" s="643" t="s">
        <v>208</v>
      </c>
      <c r="G1094" s="670"/>
      <c r="H1094" s="670"/>
      <c r="I1094" s="674"/>
      <c r="J1094" s="674"/>
      <c r="K1094" s="674"/>
      <c r="L1094" s="674"/>
      <c r="M1094" s="674"/>
      <c r="N1094" s="674"/>
      <c r="O1094" s="674"/>
      <c r="P1094" s="674"/>
      <c r="Q1094" s="674"/>
      <c r="R1094" s="674"/>
      <c r="S1094" s="675"/>
      <c r="DR1094" s="749">
        <v>2027</v>
      </c>
      <c r="DS1094" s="665" t="e">
        <f>INDEX(DT1072:EA1073,MATCH(DR1094,DR1072:DR1073,0),MATCH(DS1088,DT1070:EA1070,0))*INDEX(AJ1078:AT1085,MATCH(DS1088,AI1078:AI1085,0),MATCH(DS1089,AJ1077:AT1077,0))</f>
        <v>#N/A</v>
      </c>
      <c r="DT1094" s="665" t="e">
        <f>INDEX(DT1072:EA1073,MATCH(DR1094,DR1072:DR1073,0),MATCH(DT1088,DT1070:EA1070,0))*INDEX(AJ1078:AT1085,MATCH(DT1088,AI1078:AI1085,0),MATCH(DT1089,AJ1077:AT1077,0))</f>
        <v>#N/A</v>
      </c>
      <c r="DU1094" s="665" t="e">
        <f>INDEX(DT1072:EA1073,MATCH(DR1094,DR1072:DR1073,0),MATCH(DU1088,DT1070:EA1070,0))*INDEX(AJ1078:AT1085,MATCH(DU1088,AI1078:AI1085,0),MATCH(DU1089,AJ1077:AT1077,0))</f>
        <v>#N/A</v>
      </c>
      <c r="DV1094" s="665" t="e">
        <f>INDEX(DT1072:EA1073,MATCH(DR1094,DR1072:DR1073,0),MATCH(DV1088,DT1070:EA1070,0))*INDEX(AJ1078:AT1085,MATCH(DV1088,AI1078:AI1085,0),MATCH(DV1089,AJ1077:AT1077,0))</f>
        <v>#N/A</v>
      </c>
      <c r="DW1094" s="665" t="e">
        <f>INDEX(DT1072:EA1073,MATCH(DR1094,DR1072:DR1073,0),MATCH(DW1088,DT1070:EA1070,0))*INDEX(AJ1078:AT1085,MATCH(DW1088,AI1078:AI1085,0),MATCH(DW1089,AJ1077:AT1077,0))</f>
        <v>#N/A</v>
      </c>
      <c r="DX1094" s="665" t="e">
        <f>INDEX(DT1072:EA1073,MATCH(DR1094,DR1072:DR1073,0),MATCH(DX1088,DT1070:EA1070,0))*INDEX(AJ1078:AT1085,MATCH(DX1088,AI1078:AI1085,0),MATCH(DX1089,AJ1077:AT1077,0))</f>
        <v>#N/A</v>
      </c>
      <c r="DY1094" s="665" t="e">
        <f>INDEX(DT1072:EA1073,MATCH(DR1094,DR1072:DR1073,0),MATCH(DY1088,DT1070:EA1070,0))*INDEX(AJ1078:AT1085,MATCH(DY1088,AI1078:AI1085,0),MATCH(DY1089,AJ1077:AT1077,0))</f>
        <v>#N/A</v>
      </c>
      <c r="DZ1094" s="665" t="e">
        <f>INDEX(DT1072:EA1073,MATCH(DR1094,DR1072:DR1073,0),MATCH(DZ1088,DT1070:EA1070,0))*INDEX(AJ1078:AT1085,MATCH(DZ1088,AI1078:AI1085,0),MATCH(DZ1089,AJ1077:AT1077,0))</f>
        <v>#N/A</v>
      </c>
      <c r="EA1094" s="665" t="e">
        <f>INDEX(DT1072:EA1073,MATCH(DR1094,DR1072:DR1073,0),MATCH(EA1088,DT1070:EA1070,0))*INDEX(AJ1078:AT1085,MATCH(EA1088,AI1078:AI1085,0),MATCH(EA1089,AJ1077:AT1077,0))</f>
        <v>#N/A</v>
      </c>
      <c r="EB1094" s="665" t="e">
        <f>INDEX(DT1072:EA1073,MATCH(DR1094,DR1072:DR1073,0),MATCH(EB1088,DT1070:EA1070,0))*INDEX(AJ1078:AT1085,MATCH(EB1088,AI1078:AI1085,0),MATCH(EB1089,AJ1077:AT1077,0))</f>
        <v>#N/A</v>
      </c>
      <c r="EC1094" s="665" t="e">
        <f>INDEX(DT1072:EA1073,MATCH(DR1094,DR1072:DR1073,0),MATCH(EC1088,DT1070:EA1070,0))*INDEX(AJ1078:AT1085,MATCH(EC1088,AI1078:AI1085,0),MATCH(EC1089,AJ1077:AT1077,0))</f>
        <v>#N/A</v>
      </c>
      <c r="ED1094" s="665" t="e">
        <f>INDEX(DT1072:EA1073,MATCH(DR1094,DR1072:DR1073,0),MATCH(ED1088,DT1070:EA1070,0))*INDEX(AJ1078:AT1085,MATCH(ED1088,AI1078:AI1085,0),MATCH(ED1089,AJ1077:AT1077,0))</f>
        <v>#N/A</v>
      </c>
      <c r="EE1094" s="665" t="e">
        <f>INDEX(DT1072:EA1073,MATCH(DR1094,DR1072:DR1073,0),MATCH(EE1088,DT1070:EA1070,0))*INDEX(AJ1078:AT1085,MATCH(EE1088,AI1078:AI1085,0),MATCH(EE1089,AJ1077:AT1077,0))</f>
        <v>#N/A</v>
      </c>
      <c r="EF1094" s="665" t="e">
        <f>INDEX(DT1072:EA1073,MATCH(DR1094,DR1072:DR1073,0),MATCH(EF1088,DT1070:EA1070,0))*INDEX(AJ1078:AT1085,MATCH(EF1088,AI1078:AI1085,0),MATCH(EF1089,AJ1077:AT1077,0))</f>
        <v>#N/A</v>
      </c>
      <c r="EG1094" s="665" t="e">
        <f>INDEX(DT1072:EA1073,MATCH(DR1094,DR1072:DR1073,0),MATCH(EG1088,DT1070:EA1070,0))*INDEX(AJ1078:AT1085,MATCH(EG1088,AI1078:AI1085,0),MATCH(EG1089,AJ1077:AT1077,0))</f>
        <v>#N/A</v>
      </c>
      <c r="EH1094" s="665" t="e">
        <f>INDEX(DT1072:EA1073,MATCH(DR1094,DR1072:DR1073,0),MATCH(EH1088,DT1070:EA1070,0))*INDEX(AJ1078:AT1085,MATCH(EH1088,AI1078:AI1085,0),MATCH(EH1089,AJ1077:AT1077,0))</f>
        <v>#N/A</v>
      </c>
      <c r="EI1094" s="665" t="e">
        <f>INDEX(DT1072:EA1073,MATCH(DR1094,DR1072:DR1073,0),MATCH(EI1088,DT1070:EA1070,0))*INDEX(AJ1078:AT1085,MATCH(EI1088,AI1078:AI1085,0),MATCH(EI1089,AJ1077:AT1077,0))</f>
        <v>#N/A</v>
      </c>
      <c r="EJ1094" s="665" t="e">
        <f>INDEX(DT1072:EA1073,MATCH(DR1094,DR1072:DR1073,0),MATCH(EJ1088,DT1070:EA1070,0))*INDEX(AJ1078:AT1085,MATCH(EJ1088,AI1078:AI1085,0),MATCH(EJ1089,AJ1077:AT1077,0))</f>
        <v>#N/A</v>
      </c>
      <c r="EK1094" s="665" t="e">
        <f>INDEX(DT1072:EA1073,MATCH(DR1094,DR1072:DR1073,0),MATCH(EK1088,DT1070:EA1070,0))*INDEX(AJ1078:AT1085,MATCH(EK1088,AI1078:AI1085,0),MATCH(EK1089,AJ1077:AT1077,0))</f>
        <v>#N/A</v>
      </c>
      <c r="EL1094" s="665" t="e">
        <f>INDEX(DT1072:EA1073,MATCH(DR1094,DR1072:DR1073,0),MATCH(EL1088,DT1070:EA1070,0))*INDEX(AJ1078:AT1085,MATCH(EL1088,AI1078:AI1085,0),MATCH(EL1089,AJ1077:AT1077,0))</f>
        <v>#N/A</v>
      </c>
      <c r="EM1094" s="665" t="e">
        <f>INDEX(DT1072:EA1073,MATCH(DR1094,DR1072:DR1073,0),MATCH(EM1088,DT1070:EA1070,0))*INDEX(AJ1078:AT1085,MATCH(EM1088,AI1078:AI1085,0),MATCH(EM1089,AJ1077:AT1077,0))</f>
        <v>#N/A</v>
      </c>
      <c r="EN1094" s="665" t="e">
        <f>INDEX(DT1072:EA1073,MATCH(DR1094,DR1072:DR1073,0),MATCH(EN1088,DT1070:EA1070,0))*INDEX(AJ1078:AT1085,MATCH(EN1088,AI1078:AI1085,0),MATCH(EN1089,AJ1077:AT1077,0))</f>
        <v>#N/A</v>
      </c>
      <c r="EO1094" s="665" t="e">
        <f>INDEX(DT1072:EA1073,MATCH(DR1094,DR1072:DR1073,0),MATCH(EO1088,DT1070:EA1070,0))*INDEX(AJ1078:AT1085,MATCH(EO1088,AI1078:AI1085,0),MATCH(EO1089,AJ1077:AT1077,0))</f>
        <v>#N/A</v>
      </c>
      <c r="EP1094" s="665" t="e">
        <f>INDEX(DT1072:EA1073,MATCH(DR1094,DR1072:DR1073,0),MATCH(EP1088,DT1070:EA1070,0))*INDEX(AJ1078:AT1085,MATCH(EP1088,AI1078:AI1085,0),MATCH(EP1089,AJ1077:AT1077,0))</f>
        <v>#N/A</v>
      </c>
      <c r="EQ1094" s="665" t="e">
        <f>INDEX(DT1072:EA1073,MATCH(DR1094,DR1072:DR1073,0),MATCH(EQ1088,DT1070:EA1070,0))*INDEX(AJ1078:AT1085,MATCH(EQ1088,AI1078:AI1085,0),MATCH(EQ1089,AJ1077:AT1077,0))</f>
        <v>#N/A</v>
      </c>
      <c r="ER1094" s="665" t="e">
        <f>INDEX(DT1072:EA1073,MATCH(DR1094,DR1072:DR1073,0),MATCH(ER1088,DT1070:EA1070,0))*INDEX(AJ1078:AT1085,MATCH(ER1088,AI1078:AI1085,0),MATCH(ER1089,AJ1077:AT1077,0))</f>
        <v>#N/A</v>
      </c>
      <c r="ES1094" s="665" t="e">
        <f>INDEX(DT1072:EA1073,MATCH(DR1094,DR1072:DR1073,0),MATCH(ES1088,DT1070:EA1070,0))*INDEX(AJ1078:AT1085,MATCH(ES1088,AI1078:AI1085,0),MATCH(ES1089,AJ1077:AT1077,0))</f>
        <v>#N/A</v>
      </c>
      <c r="ET1094" s="665" t="e">
        <f>INDEX(DT1072:EA1073,MATCH(DR1094,DR1072:DR1073,0),MATCH(ET1088,DT1070:EA1070,0))*INDEX(AJ1078:AT1085,MATCH(ET1088,AI1078:AI1085,0),MATCH(ET1089,AJ1077:AT1077,0))</f>
        <v>#N/A</v>
      </c>
      <c r="EU1094" s="665" t="e">
        <f>INDEX(DT1072:EA1073,MATCH(DR1094,DR1072:DR1073,0),MATCH(EU1088,DT1070:EA1070,0))*INDEX(AJ1078:AT1085,MATCH(EU1088,AI1078:AI1085,0),MATCH(EU1089,AJ1077:AT1077,0))</f>
        <v>#N/A</v>
      </c>
      <c r="EV1094" s="665" t="e">
        <f>INDEX(DT1072:EA1073,MATCH(DR1094,DR1072:DR1073,0),MATCH(EV1088,DT1070:EA1070,0))*INDEX(AJ1078:AT1085,MATCH(EV1088,AI1078:AI1085,0),MATCH(EV1089,AJ1077:AT1077,0))</f>
        <v>#N/A</v>
      </c>
      <c r="EW1094" s="665" t="e">
        <f>INDEX(DT1072:EA1073,MATCH(DR1094,DR1072:DR1073,0),MATCH(EW1088,DT1070:EA1070,0))*INDEX(AJ1078:AT1085,MATCH(EW1088,AI1078:AI1085,0),MATCH(EW1089,AJ1077:AT1077,0))</f>
        <v>#N/A</v>
      </c>
      <c r="EX1094" s="665" t="e">
        <f>INDEX(DT1072:EA1073,MATCH(DR1094,DR1072:DR1073,0),MATCH(EX1088,DT1070:EA1070,0))*INDEX(AJ1078:AT1085,MATCH(EX1088,AI1078:AI1085,0),MATCH(EX1089,AJ1077:AT1077,0))</f>
        <v>#N/A</v>
      </c>
      <c r="EY1094" s="665" t="e">
        <f>INDEX(DT1072:EA1073,MATCH(DR1094,DR1072:DR1073,0),MATCH(EY1088,DT1070:EA1070,0))*INDEX(AJ1078:AT1085,MATCH(EY1088,AI1078:AI1085,0),MATCH(EY1089,AJ1077:AT1077,0))</f>
        <v>#N/A</v>
      </c>
      <c r="EZ1094" s="665" t="e">
        <f>INDEX(DT1072:EA1073,MATCH(DR1094,DR1072:DR1073,0),MATCH(EZ1088,DT1070:EA1070,0))*INDEX(AJ1078:AT1085,MATCH(EZ1088,AI1078:AI1085,0),MATCH(EZ1089,AJ1077:AT1077,0))</f>
        <v>#N/A</v>
      </c>
      <c r="FA1094" s="665" t="e">
        <f>INDEX(DT1072:EA1073,MATCH(DR1094,DR1072:DR1073,0),MATCH(FA1088,DT1070:EA1070,0))*INDEX(AJ1078:AT1085,MATCH(FA1088,AI1078:AI1085,0),MATCH(FA1089,AJ1077:AT1077,0))</f>
        <v>#N/A</v>
      </c>
      <c r="FB1094" s="665" t="e">
        <f>INDEX(DT1072:EA1073,MATCH(DR1094,DR1072:DR1073,0),MATCH(FB1088,DT1070:EA1070,0))*INDEX(AJ1078:AT1085,MATCH(FB1088,AI1078:AI1085,0),MATCH(FB1089,AJ1077:AT1077,0))</f>
        <v>#N/A</v>
      </c>
      <c r="FC1094" s="665" t="e">
        <f>INDEX(DT1072:EA1073,MATCH(DR1094,DR1072:DR1073,0),MATCH(FC1088,DT1070:EA1070,0))*INDEX(AJ1078:AT1085,MATCH(FC1088,AI1078:AI1085,0),MATCH(FC1089,AJ1077:AT1077,0))</f>
        <v>#N/A</v>
      </c>
      <c r="FD1094" s="665" t="e">
        <f>INDEX(DT1072:EA1073,MATCH(DR1094,DR1072:DR1073,0),MATCH(FD1088,DT1070:EA1070,0))*INDEX(AJ1078:AT1085,MATCH(FD1088,AI1078:AI1085,0),MATCH(FD1089,AJ1077:AT1077,0))</f>
        <v>#N/A</v>
      </c>
      <c r="FE1094" s="665" t="e">
        <f>INDEX(DT1072:EA1073,MATCH(DR1094,DR1072:DR1073,0),MATCH(FE1088,DT1070:EA1070,0))*INDEX(AJ1078:AT1085,MATCH(FE1088,AI1078:AI1085,0),MATCH(FE1089,AJ1077:AT1077,0))</f>
        <v>#N/A</v>
      </c>
      <c r="FF1094" s="665" t="e">
        <f>INDEX(DT1072:EA1073,MATCH(DR1094,DR1072:DR1073,0),MATCH(FF1088,DT1070:EA1070,0))*INDEX(AJ1078:AT1085,MATCH(FF1088,AI1078:AI1085,0),MATCH(FF1089,AJ1077:AT1077,0))</f>
        <v>#N/A</v>
      </c>
      <c r="FG1094" s="665" t="e">
        <f>INDEX(DT1072:EA1073,MATCH(DR1094,DR1072:DR1073,0),MATCH(FG1088,DT1070:EA1070,0))*INDEX(AJ1078:AT1085,MATCH(FG1088,AI1078:AI1085,0),MATCH(FG1089,AJ1077:AT1077,0))</f>
        <v>#N/A</v>
      </c>
      <c r="FH1094" s="665" t="e">
        <f>INDEX(DT1072:EA1073,MATCH(DR1094,DR1072:DR1073,0),MATCH(FH1088,DT1070:EA1070,0))*INDEX(AJ1078:AT1085,MATCH(FH1088,AI1078:AI1085,0),MATCH(FH1089,AJ1077:AT1077,0))</f>
        <v>#N/A</v>
      </c>
      <c r="FI1094" s="665" t="e">
        <f>INDEX(DT1072:EA1073,MATCH(DR1094,DR1072:DR1073,0),MATCH(FI1088,DT1070:EA1070,0))*INDEX(AJ1078:AT1085,MATCH(FI1088,AI1078:AI1085,0),MATCH(FI1089,AJ1077:AT1077,0))</f>
        <v>#N/A</v>
      </c>
      <c r="FJ1094" s="665" t="e">
        <f>INDEX(DT1072:EA1073,MATCH(DR1094,DR1072:DR1073,0),MATCH(FJ1088,DT1070:EA1070,0))*INDEX(AJ1078:AT1085,MATCH(FJ1088,AI1078:AI1085,0),MATCH(FJ1089,AJ1077:AT1077,0))</f>
        <v>#N/A</v>
      </c>
      <c r="FK1094" s="665" t="e">
        <f>INDEX(DT1072:EA1073,MATCH(DR1094,DR1072:DR1073,0),MATCH(FK1088,DT1070:EA1070,0))*INDEX(AJ1078:AT1085,MATCH(FK1088,AI1078:AI1085,0),MATCH(FK1089,AJ1077:AT1077,0))</f>
        <v>#N/A</v>
      </c>
      <c r="FL1094" s="665" t="e">
        <f>INDEX(DT1072:EA1073,MATCH(DR1094,DR1072:DR1073,0),MATCH(FL1088,DT1070:EA1070,0))*INDEX(AJ1078:AT1085,MATCH(FL1088,AI1078:AI1085,0),MATCH(FL1089,AJ1077:AT1077,0))</f>
        <v>#N/A</v>
      </c>
      <c r="FM1094" s="665" t="e">
        <f>INDEX(DT1072:EA1073,MATCH(DR1094,DR1072:DR1073,0),MATCH(FM1088,DT1070:EA1070,0))*INDEX(AJ1078:AT1085,MATCH(FM1088,AI1078:AI1085,0),MATCH(FM1089,AJ1077:AT1077,0))</f>
        <v>#N/A</v>
      </c>
      <c r="FN1094" s="665" t="e">
        <f>INDEX(DT1072:EA1073,MATCH(DR1094,DR1072:DR1073,0),MATCH(FN1088,DT1070:EA1070,0))*INDEX(AJ1078:AT1085,MATCH(FN1088,AI1078:AI1085,0),MATCH(FN1089,AJ1077:AT1077,0))</f>
        <v>#N/A</v>
      </c>
      <c r="FO1094" s="665" t="e">
        <f>INDEX(DT1072:EA1073,MATCH(DR1094,DR1072:DR1073,0),MATCH(FO1088,DT1070:EA1070,0))*INDEX(AJ1078:AT1085,MATCH(FO1088,AI1078:AI1085,0),MATCH(FO1089,AJ1077:AT1077,0))</f>
        <v>#N/A</v>
      </c>
      <c r="FP1094" s="665" t="e">
        <f>INDEX(DT1072:EA1073,MATCH(DR1094,DR1072:DR1073,0),MATCH(FP1088,DT1070:EA1070,0))*INDEX(AJ1078:AT1085,MATCH(FP1088,AI1078:AI1085,0),MATCH(FP1089,AJ1077:AT1077,0))</f>
        <v>#N/A</v>
      </c>
      <c r="FQ1094" s="665" t="e">
        <f>INDEX(DT1072:EA1073,MATCH(DR1094,DR1072:DR1073,0),MATCH(FQ1088,DT1070:EA1070,0))*INDEX(AJ1078:AT1085,MATCH(FQ1088,AI1078:AI1085,0),MATCH(FQ1089,AJ1077:AT1077,0))</f>
        <v>#N/A</v>
      </c>
      <c r="FR1094" s="665" t="e">
        <f>INDEX(DT1072:EA1073,MATCH(DR1094,DR1072:DR1073,0),MATCH(FR1088,DT1070:EA1070,0))*INDEX(AJ1078:AT1085,MATCH(FR1088,AI1078:AI1085,0),MATCH(FR1089,AJ1077:AT1077,0))</f>
        <v>#N/A</v>
      </c>
      <c r="FS1094" s="665" t="e">
        <f>INDEX(DT1072:EA1073,MATCH(DR1094,DR1072:DR1073,0),MATCH(FS1088,DT1070:EA1070,0))*INDEX(AJ1078:AT1085,MATCH(FS1088,AI1078:AI1085,0),MATCH(FS1089,AJ1077:AT1077,0))</f>
        <v>#N/A</v>
      </c>
      <c r="FT1094" s="665" t="e">
        <f>INDEX(DT1072:EA1073,MATCH(DR1094,DR1072:DR1073,0),MATCH(FT1088,DT1070:EA1070,0))*INDEX(AJ1078:AT1085,MATCH(FT1088,AI1078:AI1085,0),MATCH(FT1089,AJ1077:AT1077,0))</f>
        <v>#N/A</v>
      </c>
      <c r="FU1094" s="665" t="e">
        <f>INDEX(DT1072:EA1073,MATCH(DR1094,DR1072:DR1073,0),MATCH(FU1088,DT1070:EA1070,0))*INDEX(AJ1078:AT1085,MATCH(FU1088,AI1078:AI1085,0),MATCH(FU1089,AJ1077:AT1077,0))</f>
        <v>#N/A</v>
      </c>
      <c r="FV1094" s="665" t="e">
        <f>INDEX(DT1072:EA1073,MATCH(DR1094,DR1072:DR1073,0),MATCH(FV1088,DT1070:EA1070,0))*INDEX(AJ1078:AT1085,MATCH(FV1088,AI1078:AI1085,0),MATCH(FV1089,AJ1077:AT1077,0))</f>
        <v>#N/A</v>
      </c>
      <c r="FW1094" s="665" t="e">
        <f>INDEX(DT1072:EA1073,MATCH(DR1094,DR1072:DR1073,0),MATCH(FW1088,DT1070:EA1070,0))*INDEX(AJ1078:AT1085,MATCH(FW1088,AI1078:AI1085,0),MATCH(FW1089,AJ1077:AT1077,0))</f>
        <v>#N/A</v>
      </c>
      <c r="FX1094" s="665" t="e">
        <f>INDEX(DT1072:EA1073,MATCH(DR1094,DR1072:DR1073,0),MATCH(FX1088,DT1070:EA1070,0))*INDEX(AJ1078:AT1085,MATCH(FX1088,AI1078:AI1085,0),MATCH(FX1089,AJ1077:AT1077,0))</f>
        <v>#N/A</v>
      </c>
      <c r="FY1094" s="665" t="e">
        <f>INDEX(DT1072:EA1073,MATCH(DR1094,DR1072:DR1073,0),MATCH(FY1088,DT1070:EA1070,0))*INDEX(AJ1078:AT1085,MATCH(FY1088,AI1078:AI1085,0),MATCH(FY1089,AJ1077:AT1077,0))</f>
        <v>#N/A</v>
      </c>
      <c r="FZ1094" s="665" t="e">
        <f>INDEX(DT1072:EA1073,MATCH(DR1094,DR1072:DR1073,0),MATCH(FZ1088,DT1070:EA1070,0))*INDEX(AJ1078:AT1085,MATCH(FZ1088,AI1078:AI1085,0),MATCH(FZ1089,AJ1077:AT1077,0))</f>
        <v>#N/A</v>
      </c>
      <c r="GA1094" s="665" t="e">
        <f>INDEX(DT1072:EA1073,MATCH(DR1094,DR1072:DR1073,0),MATCH(GA1088,DT1070:EA1070,0))*INDEX(AJ1078:AT1085,MATCH(GA1088,AI1078:AI1085,0),MATCH(GA1089,AJ1077:AT1077,0))</f>
        <v>#N/A</v>
      </c>
      <c r="GB1094" s="665" t="e">
        <f>INDEX(DT1072:EA1073,MATCH(DR1094,DR1072:DR1073,0),MATCH(GB1088,DT1070:EA1070,0))*INDEX(AJ1078:AT1085,MATCH(GB1088,AI1078:AI1085,0),MATCH(GB1089,AJ1077:AT1077,0))</f>
        <v>#N/A</v>
      </c>
      <c r="GC1094" s="665" t="e">
        <f>INDEX(DT1072:EA1073,MATCH(DR1094,DR1072:DR1073,0),MATCH(GC1088,DT1070:EA1070,0))*INDEX(AJ1078:AT1085,MATCH(GC1088,AI1078:AI1085,0),MATCH(GC1089,AJ1077:AT1077,0))</f>
        <v>#N/A</v>
      </c>
      <c r="GD1094" s="665" t="e">
        <f>INDEX(DT1072:EA1073,MATCH(DR1094,DR1072:DR1073,0),MATCH(GD1088,DT1070:EA1070,0))*INDEX(AJ1078:AT1085,MATCH(GD1088,AI1078:AI1085,0),MATCH(GD1089,AJ1077:AT1077,0))</f>
        <v>#N/A</v>
      </c>
      <c r="GE1094" s="665" t="e">
        <f>INDEX(DT1072:EA1073,MATCH(DR1094,DR1072:DR1073,0),MATCH(GE1088,DT1070:EA1070,0))*INDEX(AJ1078:AT1085,MATCH(GE1088,AI1078:AI1085,0),MATCH(GE1089,AJ1077:AT1077,0))</f>
        <v>#N/A</v>
      </c>
      <c r="GF1094" s="665" t="e">
        <f>INDEX(DT1072:EA1073,MATCH(DR1094,DR1072:DR1073,0),MATCH(GF1088,DT1070:EA1070,0))*INDEX(AJ1078:AT1085,MATCH(GF1088,AI1078:AI1085,0),MATCH(GF1089,AJ1077:AT1077,0))</f>
        <v>#N/A</v>
      </c>
      <c r="GG1094" s="665" t="e">
        <f>INDEX(DT1072:EA1073,MATCH(DR1094,DR1072:DR1073,0),MATCH(GG1088,DT1070:EA1070,0))*INDEX(AJ1078:AT1085,MATCH(GG1088,AI1078:AI1085,0),MATCH(GG1089,AJ1077:AT1077,0))</f>
        <v>#N/A</v>
      </c>
      <c r="GH1094" s="665" t="e">
        <f>INDEX(DT1072:EA1073,MATCH(DR1094,DR1072:DR1073,0),MATCH(GH1088,DT1070:EA1070,0))*INDEX(AJ1078:AT1085,MATCH(GH1088,AI1078:AI1085,0),MATCH(GH1089,AJ1077:AT1077,0))</f>
        <v>#N/A</v>
      </c>
      <c r="GI1094" s="665" t="e">
        <f>INDEX(DT1072:EA1073,MATCH(DR1094,DR1072:DR1073,0),MATCH(GI1088,DT1070:EA1070,0))*INDEX(AJ1078:AT1085,MATCH(GI1088,AI1078:AI1085,0),MATCH(GI1089,AJ1077:AT1077,0))</f>
        <v>#N/A</v>
      </c>
      <c r="GJ1094" s="665" t="e">
        <f>INDEX(DT1072:EA1073,MATCH(DR1094,DR1072:DR1073,0),MATCH(GJ1088,DT1070:EA1070,0))*INDEX(AJ1078:AT1085,MATCH(GJ1088,AI1078:AI1085,0),MATCH(GJ1089,AJ1077:AT1077,0))</f>
        <v>#N/A</v>
      </c>
      <c r="GK1094" s="665" t="e">
        <f>INDEX(DT1072:EA1073,MATCH(DR1094,DR1072:DR1073,0),MATCH(GK1088,DT1070:EA1070,0))*INDEX(AJ1078:AT1085,MATCH(GK1088,AI1078:AI1085,0),MATCH(GK1089,AJ1077:AT1077,0))</f>
        <v>#N/A</v>
      </c>
      <c r="GL1094" s="665" t="e">
        <f>SUM(DS1094:GK1094)=#REF!-SUM(HB1094:HK1094)</f>
        <v>#N/A</v>
      </c>
      <c r="GM1094" s="667"/>
      <c r="GN1094" s="749">
        <v>2027</v>
      </c>
      <c r="GO1094" s="664" t="e">
        <f>SUMIF(DS1077:EN1077,GO1077,DS1094:EN1094)</f>
        <v>#N/A</v>
      </c>
      <c r="GP1094" s="668" t="e">
        <f>SUMIF(DS1077:GK1077,GP1077,DS1094:GK1094)</f>
        <v>#N/A</v>
      </c>
      <c r="GQ1094" s="668" t="e">
        <f>SUMIF(DS1077:GK1077,GQ1077,DS1094:GK1094)</f>
        <v>#N/A</v>
      </c>
      <c r="GR1094" s="668" t="e">
        <f>SUMIF(DS1077:GK1077,GR1077,DS1094:GK1094)</f>
        <v>#N/A</v>
      </c>
      <c r="GS1094" s="668" t="e">
        <f>SUMIF(DS1077:GK1077,GS1077,DS1094:GK1094)</f>
        <v>#N/A</v>
      </c>
      <c r="GT1094" s="668" t="e">
        <f>SUMIF(DS1077:GK1077,GT1077,DS1094:GK1094)</f>
        <v>#N/A</v>
      </c>
      <c r="GU1094" s="668" t="e">
        <f>SUMIF(DS1077:GK1077,GU1077,DS1094:GK1094)</f>
        <v>#N/A</v>
      </c>
      <c r="GV1094" s="668" t="e">
        <f>SUMIF(DS1077:GK1077,GV1077,DS1094:GK1094)</f>
        <v>#N/A</v>
      </c>
      <c r="GW1094" s="668" t="e">
        <f>SUMIF(DS1077:GK1077,GW1077,DS1094:GK1094)</f>
        <v>#N/A</v>
      </c>
      <c r="GX1094" s="668" t="e">
        <f>SUMIF(DS1077:GK1077,GX1077,DS1094:GK1094)</f>
        <v>#N/A</v>
      </c>
      <c r="GY1094" s="668" t="e">
        <f>SUMIF(DS1077:GK1077,GY1077,DS1094:GK1094)</f>
        <v>#N/A</v>
      </c>
      <c r="GZ1094" s="646" t="e">
        <f>#REF!=SUM(GO1094:GY1094)</f>
        <v>#REF!</v>
      </c>
      <c r="HB1094" s="668" t="e">
        <f>IF(GZ1094,0,(#REF!-SUM(GO1094:GY1094))*INDEX(AK1078:AT1085,MATCH(GN1094,AI1078:AI1085,0),MATCH(HB1089,AK1077:AT1077,0)))</f>
        <v>#REF!</v>
      </c>
      <c r="HC1094" s="668" t="e">
        <f>IF(GZ1094,0,(#REF!-SUM(GO1094:GY1094))*INDEX(AK1078:AT1085,MATCH(GN1094,AI1078:AI1085,0),MATCH(HC1089,AK1077:AT1077,0)))</f>
        <v>#REF!</v>
      </c>
      <c r="HD1094" s="668" t="e">
        <f>IF(GZ1094,0,(#REF!-SUM(GO1094:GY1094))*INDEX(AK1078:AT1085,MATCH(GN1094,AI1078:AI1085,0),MATCH(HD1089,AK1077:AT1077,0)))</f>
        <v>#REF!</v>
      </c>
      <c r="HE1094" s="668" t="e">
        <f>IF(GZ1094,0,(#REF!-SUM(GO1094:GY1094))*INDEX(AK1078:AT1085,MATCH(GN1094,AI1078:AI1085,0),MATCH(HE1089,AK1077:AT1077,0)))</f>
        <v>#REF!</v>
      </c>
      <c r="HF1094" s="668" t="e">
        <f>IF(GZ1094,0,(#REF!-SUM(GO1094:GY1094))*INDEX(AK1078:AT1085,MATCH(GN1094,AI1078:AI1085,0),MATCH(HF1089,AK1077:AT1077,0)))</f>
        <v>#REF!</v>
      </c>
      <c r="HG1094" s="668" t="e">
        <f>IF(GZ1094,0,(#REF!-SUM(GO1094:GY1094))*INDEX(AK1078:AT1085,MATCH(GN1094,AI1078:AI1085,0),MATCH(HG1089,AK1077:AT1077,0)))</f>
        <v>#REF!</v>
      </c>
      <c r="HH1094" s="668" t="e">
        <f>IF(GZ1094,0,(#REF!-SUM(GO1094:GY1094))*INDEX(AK1078:AT1085,MATCH(GN1094,AI1078:AI1085,0),MATCH(HH1089,AK1077:AT1077,0)))</f>
        <v>#REF!</v>
      </c>
      <c r="HI1094" s="668" t="e">
        <f>IF(GZ1094,0,(#REF!-SUM(GO1094:GY1094))*INDEX(AK1078:AT1085,MATCH(GN1094,AI1078:AI1085,0),MATCH(HI1089,AK1077:AT1077,0)))</f>
        <v>#REF!</v>
      </c>
      <c r="HJ1094" s="668" t="e">
        <f>IF(GZ1094,0,(#REF!-SUM(GO1094:GY1094))*INDEX(AK1078:AT1085,MATCH(GN1094,AI1078:AI1085,0),MATCH(HJ1089,AK1077:AT1077,0)))</f>
        <v>#REF!</v>
      </c>
      <c r="HK1094" s="668" t="e">
        <f>IF(GZ1094,0,(#REF!-SUM(GO1094:GY1094))*INDEX(AK1078:AT1085,MATCH(GN1094,AI1078:AI1085,0),MATCH(HK1089,AK1077:AT1077,0)))</f>
        <v>#REF!</v>
      </c>
      <c r="HL1094" s="668" t="e">
        <f>(SUM(HB1094:HK1094)+SUM(GO1094:GY1094))=#REF!</f>
        <v>#REF!</v>
      </c>
      <c r="HM1094" s="674"/>
      <c r="HN1094" s="674"/>
      <c r="HO1094" s="674"/>
      <c r="HP1094" s="674"/>
      <c r="HQ1094" s="674"/>
      <c r="HR1094" s="674"/>
      <c r="HS1094" s="674"/>
      <c r="HT1094" s="674"/>
      <c r="HU1094" s="674"/>
      <c r="HV1094" s="674"/>
      <c r="HW1094" s="674"/>
      <c r="HX1094" s="674"/>
      <c r="HY1094" s="674"/>
      <c r="HZ1094" s="674"/>
    </row>
    <row r="1095" spans="1:234" hidden="1" x14ac:dyDescent="0.25">
      <c r="A1095" s="643" t="s">
        <v>208</v>
      </c>
      <c r="G1095" s="670"/>
      <c r="H1095" s="670"/>
      <c r="I1095" s="674"/>
      <c r="J1095" s="674"/>
      <c r="K1095" s="674"/>
      <c r="L1095" s="674"/>
      <c r="M1095" s="674"/>
      <c r="N1095" s="674"/>
      <c r="O1095" s="674"/>
      <c r="P1095" s="674"/>
      <c r="Q1095" s="674"/>
      <c r="R1095" s="674"/>
      <c r="S1095" s="675"/>
      <c r="DR1095" s="749">
        <v>2028</v>
      </c>
      <c r="DS1095" s="665" t="e">
        <f>INDEX(DT1072:EA1073,MATCH(DR1095,DR1072:DR1073,0),MATCH(DS1088,DT1070:EA1070,0))*INDEX(AJ1078:AT1085,MATCH(DS1088,AI1078:AI1085,0),MATCH(DS1089,AJ1077:AT1077,0))</f>
        <v>#N/A</v>
      </c>
      <c r="DT1095" s="665" t="e">
        <f>INDEX(DT1072:EA1073,MATCH(DR1095,DR1072:DR1073,0),MATCH(DT1088,DT1070:EA1070,0))*INDEX(AJ1078:AT1085,MATCH(DT1088,AI1078:AI1085,0),MATCH(DT1089,AJ1077:AT1077,0))</f>
        <v>#N/A</v>
      </c>
      <c r="DU1095" s="665" t="e">
        <f>INDEX(DT1072:EA1073,MATCH(DR1095,DR1072:DR1073,0),MATCH(DU1088,DT1070:EA1070,0))*INDEX(AJ1078:AT1085,MATCH(DU1088,AI1078:AI1085,0),MATCH(DU1089,AJ1077:AT1077,0))</f>
        <v>#N/A</v>
      </c>
      <c r="DV1095" s="665" t="e">
        <f>INDEX(DT1072:EA1073,MATCH(DR1095,DR1072:DR1073,0),MATCH(DV1088,DT1070:EA1070,0))*INDEX(AJ1078:AT1085,MATCH(DV1088,AI1078:AI1085,0),MATCH(DV1089,AJ1077:AT1077,0))</f>
        <v>#N/A</v>
      </c>
      <c r="DW1095" s="665" t="e">
        <f>INDEX(DT1072:EA1073,MATCH(DR1095,DR1072:DR1073,0),MATCH(DW1088,DT1070:EA1070,0))*INDEX(AJ1078:AT1085,MATCH(DW1088,AI1078:AI1085,0),MATCH(DW1089,AJ1077:AT1077,0))</f>
        <v>#N/A</v>
      </c>
      <c r="DX1095" s="665" t="e">
        <f>INDEX(DT1072:EA1073,MATCH(DR1095,DR1072:DR1073,0),MATCH(DX1088,DT1070:EA1070,0))*INDEX(AJ1078:AT1085,MATCH(DX1088,AI1078:AI1085,0),MATCH(DX1089,AJ1077:AT1077,0))</f>
        <v>#N/A</v>
      </c>
      <c r="DY1095" s="665" t="e">
        <f>INDEX(DT1072:EA1073,MATCH(DR1095,DR1072:DR1073,0),MATCH(DY1088,DT1070:EA1070,0))*INDEX(AJ1078:AT1085,MATCH(DY1088,AI1078:AI1085,0),MATCH(DY1089,AJ1077:AT1077,0))</f>
        <v>#N/A</v>
      </c>
      <c r="DZ1095" s="665" t="e">
        <f>INDEX(DT1072:EA1073,MATCH(DR1095,DR1072:DR1073,0),MATCH(DZ1088,DT1070:EA1070,0))*INDEX(AJ1078:AT1085,MATCH(DZ1088,AI1078:AI1085,0),MATCH(DZ1089,AJ1077:AT1077,0))</f>
        <v>#N/A</v>
      </c>
      <c r="EA1095" s="665" t="e">
        <f>INDEX(DT1072:EA1073,MATCH(DR1095,DR1072:DR1073,0),MATCH(EA1088,DT1070:EA1070,0))*INDEX(AJ1078:AT1085,MATCH(EA1088,AI1078:AI1085,0),MATCH(EA1089,AJ1077:AT1077,0))</f>
        <v>#N/A</v>
      </c>
      <c r="EB1095" s="665" t="e">
        <f>INDEX(DT1072:EA1073,MATCH(DR1095,DR1072:DR1073,0),MATCH(EB1088,DT1070:EA1070,0))*INDEX(AJ1078:AT1085,MATCH(EB1088,AI1078:AI1085,0),MATCH(EB1089,AJ1077:AT1077,0))</f>
        <v>#N/A</v>
      </c>
      <c r="EC1095" s="665" t="e">
        <f>INDEX(DT1072:EA1073,MATCH(DR1095,DR1072:DR1073,0),MATCH(EC1088,DT1070:EA1070,0))*INDEX(AJ1078:AT1085,MATCH(EC1088,AI1078:AI1085,0),MATCH(EC1089,AJ1077:AT1077,0))</f>
        <v>#N/A</v>
      </c>
      <c r="ED1095" s="665" t="e">
        <f>INDEX(DT1072:EA1073,MATCH(DR1095,DR1072:DR1073,0),MATCH(ED1088,DT1070:EA1070,0))*INDEX(AJ1078:AT1085,MATCH(ED1088,AI1078:AI1085,0),MATCH(ED1089,AJ1077:AT1077,0))</f>
        <v>#N/A</v>
      </c>
      <c r="EE1095" s="665" t="e">
        <f>INDEX(DT1072:EA1073,MATCH(DR1095,DR1072:DR1073,0),MATCH(EE1088,DT1070:EA1070,0))*INDEX(AJ1078:AT1085,MATCH(EE1088,AI1078:AI1085,0),MATCH(EE1089,AJ1077:AT1077,0))</f>
        <v>#N/A</v>
      </c>
      <c r="EF1095" s="665" t="e">
        <f>INDEX(DT1072:EA1073,MATCH(DR1095,DR1072:DR1073,0),MATCH(EF1088,DT1070:EA1070,0))*INDEX(AJ1078:AT1085,MATCH(EF1088,AI1078:AI1085,0),MATCH(EF1089,AJ1077:AT1077,0))</f>
        <v>#N/A</v>
      </c>
      <c r="EG1095" s="665" t="e">
        <f>INDEX(DT1072:EA1073,MATCH(DR1095,DR1072:DR1073,0),MATCH(EG1088,DT1070:EA1070,0))*INDEX(AJ1078:AT1085,MATCH(EG1088,AI1078:AI1085,0),MATCH(EG1089,AJ1077:AT1077,0))</f>
        <v>#N/A</v>
      </c>
      <c r="EH1095" s="665" t="e">
        <f>INDEX(DT1072:EA1073,MATCH(DR1095,DR1072:DR1073,0),MATCH(EH1088,DT1070:EA1070,0))*INDEX(AJ1078:AT1085,MATCH(EH1088,AI1078:AI1085,0),MATCH(EH1089,AJ1077:AT1077,0))</f>
        <v>#N/A</v>
      </c>
      <c r="EI1095" s="665" t="e">
        <f>INDEX(DT1072:EA1073,MATCH(DR1095,DR1072:DR1073,0),MATCH(EI1088,DT1070:EA1070,0))*INDEX(AJ1078:AT1085,MATCH(EI1088,AI1078:AI1085,0),MATCH(EI1089,AJ1077:AT1077,0))</f>
        <v>#N/A</v>
      </c>
      <c r="EJ1095" s="665" t="e">
        <f>INDEX(DT1072:EA1073,MATCH(DR1095,DR1072:DR1073,0),MATCH(EJ1088,DT1070:EA1070,0))*INDEX(AJ1078:AT1085,MATCH(EJ1088,AI1078:AI1085,0),MATCH(EJ1089,AJ1077:AT1077,0))</f>
        <v>#N/A</v>
      </c>
      <c r="EK1095" s="665" t="e">
        <f>INDEX(DT1072:EA1073,MATCH(DR1095,DR1072:DR1073,0),MATCH(EK1088,DT1070:EA1070,0))*INDEX(AJ1078:AT1085,MATCH(EK1088,AI1078:AI1085,0),MATCH(EK1089,AJ1077:AT1077,0))</f>
        <v>#N/A</v>
      </c>
      <c r="EL1095" s="665" t="e">
        <f>INDEX(DT1072:EA1073,MATCH(DR1095,DR1072:DR1073,0),MATCH(EL1088,DT1070:EA1070,0))*INDEX(AJ1078:AT1085,MATCH(EL1088,AI1078:AI1085,0),MATCH(EL1089,AJ1077:AT1077,0))</f>
        <v>#N/A</v>
      </c>
      <c r="EM1095" s="665" t="e">
        <f>INDEX(DT1072:EA1073,MATCH(DR1095,DR1072:DR1073,0),MATCH(EM1088,DT1070:EA1070,0))*INDEX(AJ1078:AT1085,MATCH(EM1088,AI1078:AI1085,0),MATCH(EM1089,AJ1077:AT1077,0))</f>
        <v>#N/A</v>
      </c>
      <c r="EN1095" s="665" t="e">
        <f>INDEX(DT1072:EA1073,MATCH(DR1095,DR1072:DR1073,0),MATCH(EN1088,DT1070:EA1070,0))*INDEX(AJ1078:AT1085,MATCH(EN1088,AI1078:AI1085,0),MATCH(EN1089,AJ1077:AT1077,0))</f>
        <v>#N/A</v>
      </c>
      <c r="EO1095" s="665" t="e">
        <f>INDEX(DT1072:EA1073,MATCH(DR1095,DR1072:DR1073,0),MATCH(EO1088,DT1070:EA1070,0))*INDEX(AJ1078:AT1085,MATCH(EO1088,AI1078:AI1085,0),MATCH(EO1089,AJ1077:AT1077,0))</f>
        <v>#N/A</v>
      </c>
      <c r="EP1095" s="665" t="e">
        <f>INDEX(DT1072:EA1073,MATCH(DR1095,DR1072:DR1073,0),MATCH(EP1088,DT1070:EA1070,0))*INDEX(AJ1078:AT1085,MATCH(EP1088,AI1078:AI1085,0),MATCH(EP1089,AJ1077:AT1077,0))</f>
        <v>#N/A</v>
      </c>
      <c r="EQ1095" s="665" t="e">
        <f>INDEX(DT1072:EA1073,MATCH(DR1095,DR1072:DR1073,0),MATCH(EQ1088,DT1070:EA1070,0))*INDEX(AJ1078:AT1085,MATCH(EQ1088,AI1078:AI1085,0),MATCH(EQ1089,AJ1077:AT1077,0))</f>
        <v>#N/A</v>
      </c>
      <c r="ER1095" s="665" t="e">
        <f>INDEX(DT1072:EA1073,MATCH(DR1095,DR1072:DR1073,0),MATCH(ER1088,DT1070:EA1070,0))*INDEX(AJ1078:AT1085,MATCH(ER1088,AI1078:AI1085,0),MATCH(ER1089,AJ1077:AT1077,0))</f>
        <v>#N/A</v>
      </c>
      <c r="ES1095" s="665" t="e">
        <f>INDEX(DT1072:EA1073,MATCH(DR1095,DR1072:DR1073,0),MATCH(ES1088,DT1070:EA1070,0))*INDEX(AJ1078:AT1085,MATCH(ES1088,AI1078:AI1085,0),MATCH(ES1089,AJ1077:AT1077,0))</f>
        <v>#N/A</v>
      </c>
      <c r="ET1095" s="665" t="e">
        <f>INDEX(DT1072:EA1073,MATCH(DR1095,DR1072:DR1073,0),MATCH(ET1088,DT1070:EA1070,0))*INDEX(AJ1078:AT1085,MATCH(ET1088,AI1078:AI1085,0),MATCH(ET1089,AJ1077:AT1077,0))</f>
        <v>#N/A</v>
      </c>
      <c r="EU1095" s="665" t="e">
        <f>INDEX(DT1072:EA1073,MATCH(DR1095,DR1072:DR1073,0),MATCH(EU1088,DT1070:EA1070,0))*INDEX(AJ1078:AT1085,MATCH(EU1088,AI1078:AI1085,0),MATCH(EU1089,AJ1077:AT1077,0))</f>
        <v>#N/A</v>
      </c>
      <c r="EV1095" s="665" t="e">
        <f>INDEX(DT1072:EA1073,MATCH(DR1095,DR1072:DR1073,0),MATCH(EV1088,DT1070:EA1070,0))*INDEX(AJ1078:AT1085,MATCH(EV1088,AI1078:AI1085,0),MATCH(EV1089,AJ1077:AT1077,0))</f>
        <v>#N/A</v>
      </c>
      <c r="EW1095" s="665" t="e">
        <f>INDEX(DT1072:EA1073,MATCH(DR1095,DR1072:DR1073,0),MATCH(EW1088,DT1070:EA1070,0))*INDEX(AJ1078:AT1085,MATCH(EW1088,AI1078:AI1085,0),MATCH(EW1089,AJ1077:AT1077,0))</f>
        <v>#N/A</v>
      </c>
      <c r="EX1095" s="665" t="e">
        <f>INDEX(DT1072:EA1073,MATCH(DR1095,DR1072:DR1073,0),MATCH(EX1088,DT1070:EA1070,0))*INDEX(AJ1078:AT1085,MATCH(EX1088,AI1078:AI1085,0),MATCH(EX1089,AJ1077:AT1077,0))</f>
        <v>#N/A</v>
      </c>
      <c r="EY1095" s="665" t="e">
        <f>INDEX(DT1072:EA1073,MATCH(DR1095,DR1072:DR1073,0),MATCH(EY1088,DT1070:EA1070,0))*INDEX(AJ1078:AT1085,MATCH(EY1088,AI1078:AI1085,0),MATCH(EY1089,AJ1077:AT1077,0))</f>
        <v>#N/A</v>
      </c>
      <c r="EZ1095" s="665" t="e">
        <f>INDEX(DT1072:EA1073,MATCH(DR1095,DR1072:DR1073,0),MATCH(EZ1088,DT1070:EA1070,0))*INDEX(AJ1078:AT1085,MATCH(EZ1088,AI1078:AI1085,0),MATCH(EZ1089,AJ1077:AT1077,0))</f>
        <v>#N/A</v>
      </c>
      <c r="FA1095" s="665" t="e">
        <f>INDEX(DT1072:EA1073,MATCH(DR1095,DR1072:DR1073,0),MATCH(FA1088,DT1070:EA1070,0))*INDEX(AJ1078:AT1085,MATCH(FA1088,AI1078:AI1085,0),MATCH(FA1089,AJ1077:AT1077,0))</f>
        <v>#N/A</v>
      </c>
      <c r="FB1095" s="665" t="e">
        <f>INDEX(DT1072:EA1073,MATCH(DR1095,DR1072:DR1073,0),MATCH(FB1088,DT1070:EA1070,0))*INDEX(AJ1078:AT1085,MATCH(FB1088,AI1078:AI1085,0),MATCH(FB1089,AJ1077:AT1077,0))</f>
        <v>#N/A</v>
      </c>
      <c r="FC1095" s="665" t="e">
        <f>INDEX(DT1072:EA1073,MATCH(DR1095,DR1072:DR1073,0),MATCH(FC1088,DT1070:EA1070,0))*INDEX(AJ1078:AT1085,MATCH(FC1088,AI1078:AI1085,0),MATCH(FC1089,AJ1077:AT1077,0))</f>
        <v>#N/A</v>
      </c>
      <c r="FD1095" s="665" t="e">
        <f>INDEX(DT1072:EA1073,MATCH(DR1095,DR1072:DR1073,0),MATCH(FD1088,DT1070:EA1070,0))*INDEX(AJ1078:AT1085,MATCH(FD1088,AI1078:AI1085,0),MATCH(FD1089,AJ1077:AT1077,0))</f>
        <v>#N/A</v>
      </c>
      <c r="FE1095" s="665" t="e">
        <f>INDEX(DT1072:EA1073,MATCH(DR1095,DR1072:DR1073,0),MATCH(FE1088,DT1070:EA1070,0))*INDEX(AJ1078:AT1085,MATCH(FE1088,AI1078:AI1085,0),MATCH(FE1089,AJ1077:AT1077,0))</f>
        <v>#N/A</v>
      </c>
      <c r="FF1095" s="665" t="e">
        <f>INDEX(DT1072:EA1073,MATCH(DR1095,DR1072:DR1073,0),MATCH(FF1088,DT1070:EA1070,0))*INDEX(AJ1078:AT1085,MATCH(FF1088,AI1078:AI1085,0),MATCH(FF1089,AJ1077:AT1077,0))</f>
        <v>#N/A</v>
      </c>
      <c r="FG1095" s="665" t="e">
        <f>INDEX(DT1072:EA1073,MATCH(DR1095,DR1072:DR1073,0),MATCH(FG1088,DT1070:EA1070,0))*INDEX(AJ1078:AT1085,MATCH(FG1088,AI1078:AI1085,0),MATCH(FG1089,AJ1077:AT1077,0))</f>
        <v>#N/A</v>
      </c>
      <c r="FH1095" s="665" t="e">
        <f>INDEX(DT1072:EA1073,MATCH(DR1095,DR1072:DR1073,0),MATCH(FH1088,DT1070:EA1070,0))*INDEX(AJ1078:AT1085,MATCH(FH1088,AI1078:AI1085,0),MATCH(FH1089,AJ1077:AT1077,0))</f>
        <v>#N/A</v>
      </c>
      <c r="FI1095" s="665" t="e">
        <f>INDEX(DT1072:EA1073,MATCH(DR1095,DR1072:DR1073,0),MATCH(FI1088,DT1070:EA1070,0))*INDEX(AJ1078:AT1085,MATCH(FI1088,AI1078:AI1085,0),MATCH(FI1089,AJ1077:AT1077,0))</f>
        <v>#N/A</v>
      </c>
      <c r="FJ1095" s="665" t="e">
        <f>INDEX(DT1072:EA1073,MATCH(DR1095,DR1072:DR1073,0),MATCH(FJ1088,DT1070:EA1070,0))*INDEX(AJ1078:AT1085,MATCH(FJ1088,AI1078:AI1085,0),MATCH(FJ1089,AJ1077:AT1077,0))</f>
        <v>#N/A</v>
      </c>
      <c r="FK1095" s="665" t="e">
        <f>INDEX(DT1072:EA1073,MATCH(DR1095,DR1072:DR1073,0),MATCH(FK1088,DT1070:EA1070,0))*INDEX(AJ1078:AT1085,MATCH(FK1088,AI1078:AI1085,0),MATCH(FK1089,AJ1077:AT1077,0))</f>
        <v>#N/A</v>
      </c>
      <c r="FL1095" s="665" t="e">
        <f>INDEX(DT1072:EA1073,MATCH(DR1095,DR1072:DR1073,0),MATCH(FL1088,DT1070:EA1070,0))*INDEX(AJ1078:AT1085,MATCH(FL1088,AI1078:AI1085,0),MATCH(FL1089,AJ1077:AT1077,0))</f>
        <v>#N/A</v>
      </c>
      <c r="FM1095" s="665" t="e">
        <f>INDEX(DT1072:EA1073,MATCH(DR1095,DR1072:DR1073,0),MATCH(FM1088,DT1070:EA1070,0))*INDEX(AJ1078:AT1085,MATCH(FM1088,AI1078:AI1085,0),MATCH(FM1089,AJ1077:AT1077,0))</f>
        <v>#N/A</v>
      </c>
      <c r="FN1095" s="665" t="e">
        <f>INDEX(DT1072:EA1073,MATCH(DR1095,DR1072:DR1073,0),MATCH(FN1088,DT1070:EA1070,0))*INDEX(AJ1078:AT1085,MATCH(FN1088,AI1078:AI1085,0),MATCH(FN1089,AJ1077:AT1077,0))</f>
        <v>#N/A</v>
      </c>
      <c r="FO1095" s="665" t="e">
        <f>INDEX(DT1072:EA1073,MATCH(DR1095,DR1072:DR1073,0),MATCH(FO1088,DT1070:EA1070,0))*INDEX(AJ1078:AT1085,MATCH(FO1088,AI1078:AI1085,0),MATCH(FO1089,AJ1077:AT1077,0))</f>
        <v>#N/A</v>
      </c>
      <c r="FP1095" s="665" t="e">
        <f>INDEX(DT1072:EA1073,MATCH(DR1095,DR1072:DR1073,0),MATCH(FP1088,DT1070:EA1070,0))*INDEX(AJ1078:AT1085,MATCH(FP1088,AI1078:AI1085,0),MATCH(FP1089,AJ1077:AT1077,0))</f>
        <v>#N/A</v>
      </c>
      <c r="FQ1095" s="665" t="e">
        <f>INDEX(DT1072:EA1073,MATCH(DR1095,DR1072:DR1073,0),MATCH(FQ1088,DT1070:EA1070,0))*INDEX(AJ1078:AT1085,MATCH(FQ1088,AI1078:AI1085,0),MATCH(FQ1089,AJ1077:AT1077,0))</f>
        <v>#N/A</v>
      </c>
      <c r="FR1095" s="665" t="e">
        <f>INDEX(DT1072:EA1073,MATCH(DR1095,DR1072:DR1073,0),MATCH(FR1088,DT1070:EA1070,0))*INDEX(AJ1078:AT1085,MATCH(FR1088,AI1078:AI1085,0),MATCH(FR1089,AJ1077:AT1077,0))</f>
        <v>#N/A</v>
      </c>
      <c r="FS1095" s="665" t="e">
        <f>INDEX(DT1072:EA1073,MATCH(DR1095,DR1072:DR1073,0),MATCH(FS1088,DT1070:EA1070,0))*INDEX(AJ1078:AT1085,MATCH(FS1088,AI1078:AI1085,0),MATCH(FS1089,AJ1077:AT1077,0))</f>
        <v>#N/A</v>
      </c>
      <c r="FT1095" s="665" t="e">
        <f>INDEX(DT1072:EA1073,MATCH(DR1095,DR1072:DR1073,0),MATCH(FT1088,DT1070:EA1070,0))*INDEX(AJ1078:AT1085,MATCH(FT1088,AI1078:AI1085,0),MATCH(FT1089,AJ1077:AT1077,0))</f>
        <v>#N/A</v>
      </c>
      <c r="FU1095" s="665" t="e">
        <f>INDEX(DT1072:EA1073,MATCH(DR1095,DR1072:DR1073,0),MATCH(FU1088,DT1070:EA1070,0))*INDEX(AJ1078:AT1085,MATCH(FU1088,AI1078:AI1085,0),MATCH(FU1089,AJ1077:AT1077,0))</f>
        <v>#N/A</v>
      </c>
      <c r="FV1095" s="665" t="e">
        <f>INDEX(DT1072:EA1073,MATCH(DR1095,DR1072:DR1073,0),MATCH(FV1088,DT1070:EA1070,0))*INDEX(AJ1078:AT1085,MATCH(FV1088,AI1078:AI1085,0),MATCH(FV1089,AJ1077:AT1077,0))</f>
        <v>#N/A</v>
      </c>
      <c r="FW1095" s="665" t="e">
        <f>INDEX(DT1072:EA1073,MATCH(DR1095,DR1072:DR1073,0),MATCH(FW1088,DT1070:EA1070,0))*INDEX(AJ1078:AT1085,MATCH(FW1088,AI1078:AI1085,0),MATCH(FW1089,AJ1077:AT1077,0))</f>
        <v>#N/A</v>
      </c>
      <c r="FX1095" s="665" t="e">
        <f>INDEX(DT1072:EA1073,MATCH(DR1095,DR1072:DR1073,0),MATCH(FX1088,DT1070:EA1070,0))*INDEX(AJ1078:AT1085,MATCH(FX1088,AI1078:AI1085,0),MATCH(FX1089,AJ1077:AT1077,0))</f>
        <v>#N/A</v>
      </c>
      <c r="FY1095" s="665" t="e">
        <f>INDEX(DT1072:EA1073,MATCH(DR1095,DR1072:DR1073,0),MATCH(FY1088,DT1070:EA1070,0))*INDEX(AJ1078:AT1085,MATCH(FY1088,AI1078:AI1085,0),MATCH(FY1089,AJ1077:AT1077,0))</f>
        <v>#N/A</v>
      </c>
      <c r="FZ1095" s="665" t="e">
        <f>INDEX(DT1072:EA1073,MATCH(DR1095,DR1072:DR1073,0),MATCH(FZ1088,DT1070:EA1070,0))*INDEX(AJ1078:AT1085,MATCH(FZ1088,AI1078:AI1085,0),MATCH(FZ1089,AJ1077:AT1077,0))</f>
        <v>#N/A</v>
      </c>
      <c r="GA1095" s="665" t="e">
        <f>INDEX(DT1072:EA1073,MATCH(DR1095,DR1072:DR1073,0),MATCH(GA1088,DT1070:EA1070,0))*INDEX(AJ1078:AT1085,MATCH(GA1088,AI1078:AI1085,0),MATCH(GA1089,AJ1077:AT1077,0))</f>
        <v>#N/A</v>
      </c>
      <c r="GB1095" s="665" t="e">
        <f>INDEX(DT1072:EA1073,MATCH(DR1095,DR1072:DR1073,0),MATCH(GB1088,DT1070:EA1070,0))*INDEX(AJ1078:AT1085,MATCH(GB1088,AI1078:AI1085,0),MATCH(GB1089,AJ1077:AT1077,0))</f>
        <v>#N/A</v>
      </c>
      <c r="GC1095" s="665" t="e">
        <f>INDEX(DT1072:EA1073,MATCH(DR1095,DR1072:DR1073,0),MATCH(GC1088,DT1070:EA1070,0))*INDEX(AJ1078:AT1085,MATCH(GC1088,AI1078:AI1085,0),MATCH(GC1089,AJ1077:AT1077,0))</f>
        <v>#N/A</v>
      </c>
      <c r="GD1095" s="665" t="e">
        <f>INDEX(DT1072:EA1073,MATCH(DR1095,DR1072:DR1073,0),MATCH(GD1088,DT1070:EA1070,0))*INDEX(AJ1078:AT1085,MATCH(GD1088,AI1078:AI1085,0),MATCH(GD1089,AJ1077:AT1077,0))</f>
        <v>#N/A</v>
      </c>
      <c r="GE1095" s="665" t="e">
        <f>INDEX(DT1072:EA1073,MATCH(DR1095,DR1072:DR1073,0),MATCH(GE1088,DT1070:EA1070,0))*INDEX(AJ1078:AT1085,MATCH(GE1088,AI1078:AI1085,0),MATCH(GE1089,AJ1077:AT1077,0))</f>
        <v>#N/A</v>
      </c>
      <c r="GF1095" s="665" t="e">
        <f>INDEX(DT1072:EA1073,MATCH(DR1095,DR1072:DR1073,0),MATCH(GF1088,DT1070:EA1070,0))*INDEX(AJ1078:AT1085,MATCH(GF1088,AI1078:AI1085,0),MATCH(GF1089,AJ1077:AT1077,0))</f>
        <v>#N/A</v>
      </c>
      <c r="GG1095" s="665" t="e">
        <f>INDEX(DT1072:EA1073,MATCH(DR1095,DR1072:DR1073,0),MATCH(GG1088,DT1070:EA1070,0))*INDEX(AJ1078:AT1085,MATCH(GG1088,AI1078:AI1085,0),MATCH(GG1089,AJ1077:AT1077,0))</f>
        <v>#N/A</v>
      </c>
      <c r="GH1095" s="665" t="e">
        <f>INDEX(DT1072:EA1073,MATCH(DR1095,DR1072:DR1073,0),MATCH(GH1088,DT1070:EA1070,0))*INDEX(AJ1078:AT1085,MATCH(GH1088,AI1078:AI1085,0),MATCH(GH1089,AJ1077:AT1077,0))</f>
        <v>#N/A</v>
      </c>
      <c r="GI1095" s="665" t="e">
        <f>INDEX(DT1072:EA1073,MATCH(DR1095,DR1072:DR1073,0),MATCH(GI1088,DT1070:EA1070,0))*INDEX(AJ1078:AT1085,MATCH(GI1088,AI1078:AI1085,0),MATCH(GI1089,AJ1077:AT1077,0))</f>
        <v>#N/A</v>
      </c>
      <c r="GJ1095" s="665" t="e">
        <f>INDEX(DT1072:EA1073,MATCH(DR1095,DR1072:DR1073,0),MATCH(GJ1088,DT1070:EA1070,0))*INDEX(AJ1078:AT1085,MATCH(GJ1088,AI1078:AI1085,0),MATCH(GJ1089,AJ1077:AT1077,0))</f>
        <v>#N/A</v>
      </c>
      <c r="GK1095" s="665" t="e">
        <f>INDEX(DT1072:EA1073,MATCH(DR1095,DR1072:DR1073,0),MATCH(GK1088,DT1070:EA1070,0))*INDEX(AJ1078:AT1085,MATCH(GK1088,AI1078:AI1085,0),MATCH(GK1089,AJ1077:AT1077,0))</f>
        <v>#N/A</v>
      </c>
      <c r="GL1095" s="665" t="e">
        <f>SUM(DS1095:GK1095)=#REF!-SUM(HB1095:HK1095)</f>
        <v>#N/A</v>
      </c>
      <c r="GM1095" s="667"/>
      <c r="GN1095" s="749">
        <v>2028</v>
      </c>
      <c r="GO1095" s="664" t="e">
        <f>SUMIF(DS1077:EN1077,GO1077,DS1095:EN1095)</f>
        <v>#N/A</v>
      </c>
      <c r="GP1095" s="668" t="e">
        <f>SUMIF(DS1077:GK1077,GP1077,DS1095:GK1095)</f>
        <v>#N/A</v>
      </c>
      <c r="GQ1095" s="668" t="e">
        <f>SUMIF(DS1077:GK1077,GQ1077,DS1095:GK1095)</f>
        <v>#N/A</v>
      </c>
      <c r="GR1095" s="668" t="e">
        <f>SUMIF(DS1077:GK1077,GR1077,DS1095:GK1095)</f>
        <v>#N/A</v>
      </c>
      <c r="GS1095" s="668" t="e">
        <f>SUMIF(DS1077:GK1077,GS1077,DS1095:GK1095)</f>
        <v>#N/A</v>
      </c>
      <c r="GT1095" s="668" t="e">
        <f>SUMIF(DS1077:GK1077,GT1077,DS1095:GK1095)</f>
        <v>#N/A</v>
      </c>
      <c r="GU1095" s="668" t="e">
        <f>SUMIF(DS1077:GK1077,GU1077,DS1095:GK1095)</f>
        <v>#N/A</v>
      </c>
      <c r="GV1095" s="668" t="e">
        <f>SUMIF(DS1077:GK1077,GV1077,DS1095:GK1095)</f>
        <v>#N/A</v>
      </c>
      <c r="GW1095" s="668" t="e">
        <f>SUMIF(DS1077:GK1077,GW1077,DS1095:GK1095)</f>
        <v>#N/A</v>
      </c>
      <c r="GX1095" s="668" t="e">
        <f>SUMIF(DS1077:GK1077,GX1077,DS1095:GK1095)</f>
        <v>#N/A</v>
      </c>
      <c r="GY1095" s="668" t="e">
        <f>SUMIF(DS1077:GK1077,GY1077,DS1095:GK1095)</f>
        <v>#N/A</v>
      </c>
      <c r="GZ1095" s="646" t="e">
        <f>#REF!=SUM(GO1095:GY1095)</f>
        <v>#REF!</v>
      </c>
      <c r="HB1095" s="668" t="e">
        <f>IF(GZ1095,0,(#REF!-SUM(GO1095:GY1095))*INDEX(AK1078:AT1085,MATCH(GN1095,AI1078:AI1085,0),MATCH(HB1089,AK1077:AT1077,0)))</f>
        <v>#REF!</v>
      </c>
      <c r="HC1095" s="668" t="e">
        <f>IF(GZ1095,0,(#REF!-SUM(GO1095:GY1095))*INDEX(AK1078:AT1085,MATCH(GN1095,AI1078:AI1085,0),MATCH(HC1089,AK1077:AT1077,0)))</f>
        <v>#REF!</v>
      </c>
      <c r="HD1095" s="668" t="e">
        <f>IF(GZ1095,0,(#REF!-SUM(GO1095:GY1095))*INDEX(AK1078:AT1085,MATCH(GN1095,AI1078:AI1085,0),MATCH(HD1089,AK1077:AT1077,0)))</f>
        <v>#REF!</v>
      </c>
      <c r="HE1095" s="668" t="e">
        <f>IF(GZ1095,0,(#REF!-SUM(GO1095:GY1095))*INDEX(AK1078:AT1085,MATCH(GN1095,AI1078:AI1085,0),MATCH(HE1089,AK1077:AT1077,0)))</f>
        <v>#REF!</v>
      </c>
      <c r="HF1095" s="668" t="e">
        <f>IF(GZ1095,0,(#REF!-SUM(GO1095:GY1095))*INDEX(AK1078:AT1085,MATCH(GN1095,AI1078:AI1085,0),MATCH(HF1089,AK1077:AT1077,0)))</f>
        <v>#REF!</v>
      </c>
      <c r="HG1095" s="668" t="e">
        <f>IF(GZ1095,0,(#REF!-SUM(GO1095:GY1095))*INDEX(AK1078:AT1085,MATCH(GN1095,AI1078:AI1085,0),MATCH(HG1089,AK1077:AT1077,0)))</f>
        <v>#REF!</v>
      </c>
      <c r="HH1095" s="668" t="e">
        <f>IF(GZ1095,0,(#REF!-SUM(GO1095:GY1095))*INDEX(AK1078:AT1085,MATCH(GN1095,AI1078:AI1085,0),MATCH(HH1089,AK1077:AT1077,0)))</f>
        <v>#REF!</v>
      </c>
      <c r="HI1095" s="668" t="e">
        <f>IF(GZ1095,0,(#REF!-SUM(GO1095:GY1095))*INDEX(AK1078:AT1085,MATCH(GN1095,AI1078:AI1085,0),MATCH(HI1089,AK1077:AT1077,0)))</f>
        <v>#REF!</v>
      </c>
      <c r="HJ1095" s="668" t="e">
        <f>IF(GZ1095,0,(#REF!-SUM(GO1095:GY1095))*INDEX(AK1078:AT1085,MATCH(GN1095,AI1078:AI1085,0),MATCH(HJ1089,AK1077:AT1077,0)))</f>
        <v>#REF!</v>
      </c>
      <c r="HK1095" s="668" t="e">
        <f>IF(GZ1095,0,(#REF!-SUM(GO1095:GY1095))*INDEX(AK1078:AT1085,MATCH(GN1095,AI1078:AI1085,0),MATCH(HK1089,AK1077:AT1077,0)))</f>
        <v>#REF!</v>
      </c>
      <c r="HL1095" s="668" t="e">
        <f>(SUM(HB1095:HK1095)+SUM(GO1095:GY1095))=#REF!</f>
        <v>#REF!</v>
      </c>
      <c r="HM1095" s="674"/>
      <c r="HN1095" s="674"/>
      <c r="HO1095" s="674"/>
      <c r="HP1095" s="674"/>
      <c r="HQ1095" s="674"/>
      <c r="HR1095" s="674"/>
      <c r="HS1095" s="674"/>
      <c r="HT1095" s="674"/>
      <c r="HU1095" s="674"/>
      <c r="HV1095" s="674"/>
      <c r="HW1095" s="674"/>
      <c r="HX1095" s="674"/>
      <c r="HY1095" s="674"/>
      <c r="HZ1095" s="674"/>
    </row>
    <row r="1096" spans="1:234" hidden="1" x14ac:dyDescent="0.25">
      <c r="A1096" s="643" t="s">
        <v>208</v>
      </c>
      <c r="S1096" s="663"/>
      <c r="DR1096" s="749">
        <v>2029</v>
      </c>
      <c r="DS1096" s="665" t="e">
        <f>INDEX(DT1072:EA1073,MATCH(DR1096,DR1072:DR1073,0),MATCH(DS1088,DT1070:EA1070,0))*INDEX(AJ1078:AT1085,MATCH(DS1088,AI1078:AI1085,0),MATCH(DS1089,AJ1077:AT1077,0))</f>
        <v>#N/A</v>
      </c>
      <c r="DT1096" s="665" t="e">
        <f>INDEX(DT1072:EA1073,MATCH(DR1096,DR1072:DR1073,0),MATCH(DT1088,DT1070:EA1070,0))*INDEX(AJ1078:AT1085,MATCH(DT1088,AI1078:AI1085,0),MATCH(DT1089,AJ1077:AT1077,0))</f>
        <v>#N/A</v>
      </c>
      <c r="DU1096" s="665" t="e">
        <f>INDEX(DT1072:EA1073,MATCH(DR1096,DR1072:DR1073,0),MATCH(DU1088,DT1070:EA1070,0))*INDEX(AJ1078:AT1085,MATCH(DU1088,AI1078:AI1085,0),MATCH(DU1089,AJ1077:AT1077,0))</f>
        <v>#N/A</v>
      </c>
      <c r="DV1096" s="665" t="e">
        <f>INDEX(DT1072:EA1073,MATCH(DR1096,DR1072:DR1073,0),MATCH(DV1088,DT1070:EA1070,0))*INDEX(AJ1078:AT1085,MATCH(DV1088,AI1078:AI1085,0),MATCH(DV1089,AJ1077:AT1077,0))</f>
        <v>#N/A</v>
      </c>
      <c r="DW1096" s="665" t="e">
        <f>INDEX(DT1072:EA1073,MATCH(DR1096,DR1072:DR1073,0),MATCH(DW1088,DT1070:EA1070,0))*INDEX(AJ1078:AT1085,MATCH(DW1088,AI1078:AI1085,0),MATCH(DW1089,AJ1077:AT1077,0))</f>
        <v>#N/A</v>
      </c>
      <c r="DX1096" s="665" t="e">
        <f>INDEX(DT1072:EA1073,MATCH(DR1096,DR1072:DR1073,0),MATCH(DX1088,DT1070:EA1070,0))*INDEX(AJ1078:AT1085,MATCH(DX1088,AI1078:AI1085,0),MATCH(DX1089,AJ1077:AT1077,0))</f>
        <v>#N/A</v>
      </c>
      <c r="DY1096" s="665" t="e">
        <f>INDEX(DT1072:EA1073,MATCH(DR1096,DR1072:DR1073,0),MATCH(DY1088,DT1070:EA1070,0))*INDEX(AJ1078:AT1085,MATCH(DY1088,AI1078:AI1085,0),MATCH(DY1089,AJ1077:AT1077,0))</f>
        <v>#N/A</v>
      </c>
      <c r="DZ1096" s="665" t="e">
        <f>INDEX(DT1072:EA1073,MATCH(DR1096,DR1072:DR1073,0),MATCH(DZ1088,DT1070:EA1070,0))*INDEX(AJ1078:AT1085,MATCH(DZ1088,AI1078:AI1085,0),MATCH(DZ1089,AJ1077:AT1077,0))</f>
        <v>#N/A</v>
      </c>
      <c r="EA1096" s="665" t="e">
        <f>INDEX(DT1072:EA1073,MATCH(DR1096,DR1072:DR1073,0),MATCH(EA1088,DT1070:EA1070,0))*INDEX(AJ1078:AT1085,MATCH(EA1088,AI1078:AI1085,0),MATCH(EA1089,AJ1077:AT1077,0))</f>
        <v>#N/A</v>
      </c>
      <c r="EB1096" s="665" t="e">
        <f>INDEX(DT1072:EA1073,MATCH(DR1096,DR1072:DR1073,0),MATCH(EB1088,DT1070:EA1070,0))*INDEX(AJ1078:AT1085,MATCH(EB1088,AI1078:AI1085,0),MATCH(EB1089,AJ1077:AT1077,0))</f>
        <v>#N/A</v>
      </c>
      <c r="EC1096" s="665" t="e">
        <f>INDEX(DT1072:EA1073,MATCH(DR1096,DR1072:DR1073,0),MATCH(EC1088,DT1070:EA1070,0))*INDEX(AJ1078:AT1085,MATCH(EC1088,AI1078:AI1085,0),MATCH(EC1089,AJ1077:AT1077,0))</f>
        <v>#N/A</v>
      </c>
      <c r="ED1096" s="665" t="e">
        <f>INDEX(DT1072:EA1073,MATCH(DR1096,DR1072:DR1073,0),MATCH(ED1088,DT1070:EA1070,0))*INDEX(AJ1078:AT1085,MATCH(ED1088,AI1078:AI1085,0),MATCH(ED1089,AJ1077:AT1077,0))</f>
        <v>#N/A</v>
      </c>
      <c r="EE1096" s="665" t="e">
        <f>INDEX(DT1072:EA1073,MATCH(DR1096,DR1072:DR1073,0),MATCH(EE1088,DT1070:EA1070,0))*INDEX(AJ1078:AT1085,MATCH(EE1088,AI1078:AI1085,0),MATCH(EE1089,AJ1077:AT1077,0))</f>
        <v>#N/A</v>
      </c>
      <c r="EF1096" s="665" t="e">
        <f>INDEX(DT1072:EA1073,MATCH(DR1096,DR1072:DR1073,0),MATCH(EF1088,DT1070:EA1070,0))*INDEX(AJ1078:AT1085,MATCH(EF1088,AI1078:AI1085,0),MATCH(EF1089,AJ1077:AT1077,0))</f>
        <v>#N/A</v>
      </c>
      <c r="EG1096" s="665" t="e">
        <f>INDEX(DT1072:EA1073,MATCH(DR1096,DR1072:DR1073,0),MATCH(EG1088,DT1070:EA1070,0))*INDEX(AJ1078:AT1085,MATCH(EG1088,AI1078:AI1085,0),MATCH(EG1089,AJ1077:AT1077,0))</f>
        <v>#N/A</v>
      </c>
      <c r="EH1096" s="665" t="e">
        <f>INDEX(DT1072:EA1073,MATCH(DR1096,DR1072:DR1073,0),MATCH(EH1088,DT1070:EA1070,0))*INDEX(AJ1078:AT1085,MATCH(EH1088,AI1078:AI1085,0),MATCH(EH1089,AJ1077:AT1077,0))</f>
        <v>#N/A</v>
      </c>
      <c r="EI1096" s="665" t="e">
        <f>INDEX(DT1072:EA1073,MATCH(DR1096,DR1072:DR1073,0),MATCH(EI1088,DT1070:EA1070,0))*INDEX(AJ1078:AT1085,MATCH(EI1088,AI1078:AI1085,0),MATCH(EI1089,AJ1077:AT1077,0))</f>
        <v>#N/A</v>
      </c>
      <c r="EJ1096" s="665" t="e">
        <f>INDEX(DT1072:EA1073,MATCH(DR1096,DR1072:DR1073,0),MATCH(EJ1088,DT1070:EA1070,0))*INDEX(AJ1078:AT1085,MATCH(EJ1088,AI1078:AI1085,0),MATCH(EJ1089,AJ1077:AT1077,0))</f>
        <v>#N/A</v>
      </c>
      <c r="EK1096" s="665" t="e">
        <f>INDEX(DT1072:EA1073,MATCH(DR1096,DR1072:DR1073,0),MATCH(EK1088,DT1070:EA1070,0))*INDEX(AJ1078:AT1085,MATCH(EK1088,AI1078:AI1085,0),MATCH(EK1089,AJ1077:AT1077,0))</f>
        <v>#N/A</v>
      </c>
      <c r="EL1096" s="665" t="e">
        <f>INDEX(DT1072:EA1073,MATCH(DR1096,DR1072:DR1073,0),MATCH(EL1088,DT1070:EA1070,0))*INDEX(AJ1078:AT1085,MATCH(EL1088,AI1078:AI1085,0),MATCH(EL1089,AJ1077:AT1077,0))</f>
        <v>#N/A</v>
      </c>
      <c r="EM1096" s="665" t="e">
        <f>INDEX(DT1072:EA1073,MATCH(DR1096,DR1072:DR1073,0),MATCH(EM1088,DT1070:EA1070,0))*INDEX(AJ1078:AT1085,MATCH(EM1088,AI1078:AI1085,0),MATCH(EM1089,AJ1077:AT1077,0))</f>
        <v>#N/A</v>
      </c>
      <c r="EN1096" s="665" t="e">
        <f>INDEX(DT1072:EA1073,MATCH(DR1096,DR1072:DR1073,0),MATCH(EN1088,DT1070:EA1070,0))*INDEX(AJ1078:AT1085,MATCH(EN1088,AI1078:AI1085,0),MATCH(EN1089,AJ1077:AT1077,0))</f>
        <v>#N/A</v>
      </c>
      <c r="EO1096" s="665" t="e">
        <f>INDEX(DT1072:EA1073,MATCH(DR1096,DR1072:DR1073,0),MATCH(EO1088,DT1070:EA1070,0))*INDEX(AJ1078:AT1085,MATCH(EO1088,AI1078:AI1085,0),MATCH(EO1089,AJ1077:AT1077,0))</f>
        <v>#N/A</v>
      </c>
      <c r="EP1096" s="665" t="e">
        <f>INDEX(DT1072:EA1073,MATCH(DR1096,DR1072:DR1073,0),MATCH(EP1088,DT1070:EA1070,0))*INDEX(AJ1078:AT1085,MATCH(EP1088,AI1078:AI1085,0),MATCH(EP1089,AJ1077:AT1077,0))</f>
        <v>#N/A</v>
      </c>
      <c r="EQ1096" s="665" t="e">
        <f>INDEX(DT1072:EA1073,MATCH(DR1096,DR1072:DR1073,0),MATCH(EQ1088,DT1070:EA1070,0))*INDEX(AJ1078:AT1085,MATCH(EQ1088,AI1078:AI1085,0),MATCH(EQ1089,AJ1077:AT1077,0))</f>
        <v>#N/A</v>
      </c>
      <c r="ER1096" s="665" t="e">
        <f>INDEX(DT1072:EA1073,MATCH(DR1096,DR1072:DR1073,0),MATCH(ER1088,DT1070:EA1070,0))*INDEX(AJ1078:AT1085,MATCH(ER1088,AI1078:AI1085,0),MATCH(ER1089,AJ1077:AT1077,0))</f>
        <v>#N/A</v>
      </c>
      <c r="ES1096" s="665" t="e">
        <f>INDEX(DT1072:EA1073,MATCH(DR1096,DR1072:DR1073,0),MATCH(ES1088,DT1070:EA1070,0))*INDEX(AJ1078:AT1085,MATCH(ES1088,AI1078:AI1085,0),MATCH(ES1089,AJ1077:AT1077,0))</f>
        <v>#N/A</v>
      </c>
      <c r="ET1096" s="665" t="e">
        <f>INDEX(DT1072:EA1073,MATCH(DR1096,DR1072:DR1073,0),MATCH(ET1088,DT1070:EA1070,0))*INDEX(AJ1078:AT1085,MATCH(ET1088,AI1078:AI1085,0),MATCH(ET1089,AJ1077:AT1077,0))</f>
        <v>#N/A</v>
      </c>
      <c r="EU1096" s="665" t="e">
        <f>INDEX(DT1072:EA1073,MATCH(DR1096,DR1072:DR1073,0),MATCH(EU1088,DT1070:EA1070,0))*INDEX(AJ1078:AT1085,MATCH(EU1088,AI1078:AI1085,0),MATCH(EU1089,AJ1077:AT1077,0))</f>
        <v>#N/A</v>
      </c>
      <c r="EV1096" s="665" t="e">
        <f>INDEX(DT1072:EA1073,MATCH(DR1096,DR1072:DR1073,0),MATCH(EV1088,DT1070:EA1070,0))*INDEX(AJ1078:AT1085,MATCH(EV1088,AI1078:AI1085,0),MATCH(EV1089,AJ1077:AT1077,0))</f>
        <v>#N/A</v>
      </c>
      <c r="EW1096" s="665" t="e">
        <f>INDEX(DT1072:EA1073,MATCH(DR1096,DR1072:DR1073,0),MATCH(EW1088,DT1070:EA1070,0))*INDEX(AJ1078:AT1085,MATCH(EW1088,AI1078:AI1085,0),MATCH(EW1089,AJ1077:AT1077,0))</f>
        <v>#N/A</v>
      </c>
      <c r="EX1096" s="665" t="e">
        <f>INDEX(DT1072:EA1073,MATCH(DR1096,DR1072:DR1073,0),MATCH(EX1088,DT1070:EA1070,0))*INDEX(AJ1078:AT1085,MATCH(EX1088,AI1078:AI1085,0),MATCH(EX1089,AJ1077:AT1077,0))</f>
        <v>#N/A</v>
      </c>
      <c r="EY1096" s="665" t="e">
        <f>INDEX(DT1072:EA1073,MATCH(DR1096,DR1072:DR1073,0),MATCH(EY1088,DT1070:EA1070,0))*INDEX(AJ1078:AT1085,MATCH(EY1088,AI1078:AI1085,0),MATCH(EY1089,AJ1077:AT1077,0))</f>
        <v>#N/A</v>
      </c>
      <c r="EZ1096" s="665" t="e">
        <f>INDEX(DT1072:EA1073,MATCH(DR1096,DR1072:DR1073,0),MATCH(EZ1088,DT1070:EA1070,0))*INDEX(AJ1078:AT1085,MATCH(EZ1088,AI1078:AI1085,0),MATCH(EZ1089,AJ1077:AT1077,0))</f>
        <v>#N/A</v>
      </c>
      <c r="FA1096" s="665" t="e">
        <f>INDEX(DT1072:EA1073,MATCH(DR1096,DR1072:DR1073,0),MATCH(FA1088,DT1070:EA1070,0))*INDEX(AJ1078:AT1085,MATCH(FA1088,AI1078:AI1085,0),MATCH(FA1089,AJ1077:AT1077,0))</f>
        <v>#N/A</v>
      </c>
      <c r="FB1096" s="665" t="e">
        <f>INDEX(DT1072:EA1073,MATCH(DR1096,DR1072:DR1073,0),MATCH(FB1088,DT1070:EA1070,0))*INDEX(AJ1078:AT1085,MATCH(FB1088,AI1078:AI1085,0),MATCH(FB1089,AJ1077:AT1077,0))</f>
        <v>#N/A</v>
      </c>
      <c r="FC1096" s="665" t="e">
        <f>INDEX(DT1072:EA1073,MATCH(DR1096,DR1072:DR1073,0),MATCH(FC1088,DT1070:EA1070,0))*INDEX(AJ1078:AT1085,MATCH(FC1088,AI1078:AI1085,0),MATCH(FC1089,AJ1077:AT1077,0))</f>
        <v>#N/A</v>
      </c>
      <c r="FD1096" s="665" t="e">
        <f>INDEX(DT1072:EA1073,MATCH(DR1096,DR1072:DR1073,0),MATCH(FD1088,DT1070:EA1070,0))*INDEX(AJ1078:AT1085,MATCH(FD1088,AI1078:AI1085,0),MATCH(FD1089,AJ1077:AT1077,0))</f>
        <v>#N/A</v>
      </c>
      <c r="FE1096" s="665" t="e">
        <f>INDEX(DT1072:EA1073,MATCH(DR1096,DR1072:DR1073,0),MATCH(FE1088,DT1070:EA1070,0))*INDEX(AJ1078:AT1085,MATCH(FE1088,AI1078:AI1085,0),MATCH(FE1089,AJ1077:AT1077,0))</f>
        <v>#N/A</v>
      </c>
      <c r="FF1096" s="665" t="e">
        <f>INDEX(DT1072:EA1073,MATCH(DR1096,DR1072:DR1073,0),MATCH(FF1088,DT1070:EA1070,0))*INDEX(AJ1078:AT1085,MATCH(FF1088,AI1078:AI1085,0),MATCH(FF1089,AJ1077:AT1077,0))</f>
        <v>#N/A</v>
      </c>
      <c r="FG1096" s="665" t="e">
        <f>INDEX(DT1072:EA1073,MATCH(DR1096,DR1072:DR1073,0),MATCH(FG1088,DT1070:EA1070,0))*INDEX(AJ1078:AT1085,MATCH(FG1088,AI1078:AI1085,0),MATCH(FG1089,AJ1077:AT1077,0))</f>
        <v>#N/A</v>
      </c>
      <c r="FH1096" s="665" t="e">
        <f>INDEX(DT1072:EA1073,MATCH(DR1096,DR1072:DR1073,0),MATCH(FH1088,DT1070:EA1070,0))*INDEX(AJ1078:AT1085,MATCH(FH1088,AI1078:AI1085,0),MATCH(FH1089,AJ1077:AT1077,0))</f>
        <v>#N/A</v>
      </c>
      <c r="FI1096" s="665" t="e">
        <f>INDEX(DT1072:EA1073,MATCH(DR1096,DR1072:DR1073,0),MATCH(FI1088,DT1070:EA1070,0))*INDEX(AJ1078:AT1085,MATCH(FI1088,AI1078:AI1085,0),MATCH(FI1089,AJ1077:AT1077,0))</f>
        <v>#N/A</v>
      </c>
      <c r="FJ1096" s="665" t="e">
        <f>INDEX(DT1072:EA1073,MATCH(DR1096,DR1072:DR1073,0),MATCH(FJ1088,DT1070:EA1070,0))*INDEX(AJ1078:AT1085,MATCH(FJ1088,AI1078:AI1085,0),MATCH(FJ1089,AJ1077:AT1077,0))</f>
        <v>#N/A</v>
      </c>
      <c r="FK1096" s="665" t="e">
        <f>INDEX(DT1072:EA1073,MATCH(DR1096,DR1072:DR1073,0),MATCH(FK1088,DT1070:EA1070,0))*INDEX(AJ1078:AT1085,MATCH(FK1088,AI1078:AI1085,0),MATCH(FK1089,AJ1077:AT1077,0))</f>
        <v>#N/A</v>
      </c>
      <c r="FL1096" s="665" t="e">
        <f>INDEX(DT1072:EA1073,MATCH(DR1096,DR1072:DR1073,0),MATCH(FL1088,DT1070:EA1070,0))*INDEX(AJ1078:AT1085,MATCH(FL1088,AI1078:AI1085,0),MATCH(FL1089,AJ1077:AT1077,0))</f>
        <v>#N/A</v>
      </c>
      <c r="FM1096" s="665" t="e">
        <f>INDEX(DT1072:EA1073,MATCH(DR1096,DR1072:DR1073,0),MATCH(FM1088,DT1070:EA1070,0))*INDEX(AJ1078:AT1085,MATCH(FM1088,AI1078:AI1085,0),MATCH(FM1089,AJ1077:AT1077,0))</f>
        <v>#N/A</v>
      </c>
      <c r="FN1096" s="665" t="e">
        <f>INDEX(DT1072:EA1073,MATCH(DR1096,DR1072:DR1073,0),MATCH(FN1088,DT1070:EA1070,0))*INDEX(AJ1078:AT1085,MATCH(FN1088,AI1078:AI1085,0),MATCH(FN1089,AJ1077:AT1077,0))</f>
        <v>#N/A</v>
      </c>
      <c r="FO1096" s="665" t="e">
        <f>INDEX(DT1072:EA1073,MATCH(DR1096,DR1072:DR1073,0),MATCH(FO1088,DT1070:EA1070,0))*INDEX(AJ1078:AT1085,MATCH(FO1088,AI1078:AI1085,0),MATCH(FO1089,AJ1077:AT1077,0))</f>
        <v>#N/A</v>
      </c>
      <c r="FP1096" s="665" t="e">
        <f>INDEX(DT1072:EA1073,MATCH(DR1096,DR1072:DR1073,0),MATCH(FP1088,DT1070:EA1070,0))*INDEX(AJ1078:AT1085,MATCH(FP1088,AI1078:AI1085,0),MATCH(FP1089,AJ1077:AT1077,0))</f>
        <v>#N/A</v>
      </c>
      <c r="FQ1096" s="665" t="e">
        <f>INDEX(DT1072:EA1073,MATCH(DR1096,DR1072:DR1073,0),MATCH(FQ1088,DT1070:EA1070,0))*INDEX(AJ1078:AT1085,MATCH(FQ1088,AI1078:AI1085,0),MATCH(FQ1089,AJ1077:AT1077,0))</f>
        <v>#N/A</v>
      </c>
      <c r="FR1096" s="665" t="e">
        <f>INDEX(DT1072:EA1073,MATCH(DR1096,DR1072:DR1073,0),MATCH(FR1088,DT1070:EA1070,0))*INDEX(AJ1078:AT1085,MATCH(FR1088,AI1078:AI1085,0),MATCH(FR1089,AJ1077:AT1077,0))</f>
        <v>#N/A</v>
      </c>
      <c r="FS1096" s="665" t="e">
        <f>INDEX(DT1072:EA1073,MATCH(DR1096,DR1072:DR1073,0),MATCH(FS1088,DT1070:EA1070,0))*INDEX(AJ1078:AT1085,MATCH(FS1088,AI1078:AI1085,0),MATCH(FS1089,AJ1077:AT1077,0))</f>
        <v>#N/A</v>
      </c>
      <c r="FT1096" s="665" t="e">
        <f>INDEX(DT1072:EA1073,MATCH(DR1096,DR1072:DR1073,0),MATCH(FT1088,DT1070:EA1070,0))*INDEX(AJ1078:AT1085,MATCH(FT1088,AI1078:AI1085,0),MATCH(FT1089,AJ1077:AT1077,0))</f>
        <v>#N/A</v>
      </c>
      <c r="FU1096" s="665" t="e">
        <f>INDEX(DT1072:EA1073,MATCH(DR1096,DR1072:DR1073,0),MATCH(FU1088,DT1070:EA1070,0))*INDEX(AJ1078:AT1085,MATCH(FU1088,AI1078:AI1085,0),MATCH(FU1089,AJ1077:AT1077,0))</f>
        <v>#N/A</v>
      </c>
      <c r="FV1096" s="665" t="e">
        <f>INDEX(DT1072:EA1073,MATCH(DR1096,DR1072:DR1073,0),MATCH(FV1088,DT1070:EA1070,0))*INDEX(AJ1078:AT1085,MATCH(FV1088,AI1078:AI1085,0),MATCH(FV1089,AJ1077:AT1077,0))</f>
        <v>#N/A</v>
      </c>
      <c r="FW1096" s="665" t="e">
        <f>INDEX(DT1072:EA1073,MATCH(DR1096,DR1072:DR1073,0),MATCH(FW1088,DT1070:EA1070,0))*INDEX(AJ1078:AT1085,MATCH(FW1088,AI1078:AI1085,0),MATCH(FW1089,AJ1077:AT1077,0))</f>
        <v>#N/A</v>
      </c>
      <c r="FX1096" s="665" t="e">
        <f>INDEX(DT1072:EA1073,MATCH(DR1096,DR1072:DR1073,0),MATCH(FX1088,DT1070:EA1070,0))*INDEX(AJ1078:AT1085,MATCH(FX1088,AI1078:AI1085,0),MATCH(FX1089,AJ1077:AT1077,0))</f>
        <v>#N/A</v>
      </c>
      <c r="FY1096" s="665" t="e">
        <f>INDEX(DT1072:EA1073,MATCH(DR1096,DR1072:DR1073,0),MATCH(FY1088,DT1070:EA1070,0))*INDEX(AJ1078:AT1085,MATCH(FY1088,AI1078:AI1085,0),MATCH(FY1089,AJ1077:AT1077,0))</f>
        <v>#N/A</v>
      </c>
      <c r="FZ1096" s="665" t="e">
        <f>INDEX(DT1072:EA1073,MATCH(DR1096,DR1072:DR1073,0),MATCH(FZ1088,DT1070:EA1070,0))*INDEX(AJ1078:AT1085,MATCH(FZ1088,AI1078:AI1085,0),MATCH(FZ1089,AJ1077:AT1077,0))</f>
        <v>#N/A</v>
      </c>
      <c r="GA1096" s="665" t="e">
        <f>INDEX(DT1072:EA1073,MATCH(DR1096,DR1072:DR1073,0),MATCH(GA1088,DT1070:EA1070,0))*INDEX(AJ1078:AT1085,MATCH(GA1088,AI1078:AI1085,0),MATCH(GA1089,AJ1077:AT1077,0))</f>
        <v>#N/A</v>
      </c>
      <c r="GB1096" s="665" t="e">
        <f>INDEX(DT1072:EA1073,MATCH(DR1096,DR1072:DR1073,0),MATCH(GB1088,DT1070:EA1070,0))*INDEX(AJ1078:AT1085,MATCH(GB1088,AI1078:AI1085,0),MATCH(GB1089,AJ1077:AT1077,0))</f>
        <v>#N/A</v>
      </c>
      <c r="GC1096" s="665" t="e">
        <f>INDEX(DT1072:EA1073,MATCH(DR1096,DR1072:DR1073,0),MATCH(GC1088,DT1070:EA1070,0))*INDEX(AJ1078:AT1085,MATCH(GC1088,AI1078:AI1085,0),MATCH(GC1089,AJ1077:AT1077,0))</f>
        <v>#N/A</v>
      </c>
      <c r="GD1096" s="665" t="e">
        <f>INDEX(DT1072:EA1073,MATCH(DR1096,DR1072:DR1073,0),MATCH(GD1088,DT1070:EA1070,0))*INDEX(AJ1078:AT1085,MATCH(GD1088,AI1078:AI1085,0),MATCH(GD1089,AJ1077:AT1077,0))</f>
        <v>#N/A</v>
      </c>
      <c r="GE1096" s="665" t="e">
        <f>INDEX(DT1072:EA1073,MATCH(DR1096,DR1072:DR1073,0),MATCH(GE1088,DT1070:EA1070,0))*INDEX(AJ1078:AT1085,MATCH(GE1088,AI1078:AI1085,0),MATCH(GE1089,AJ1077:AT1077,0))</f>
        <v>#N/A</v>
      </c>
      <c r="GF1096" s="665" t="e">
        <f>INDEX(DT1072:EA1073,MATCH(DR1096,DR1072:DR1073,0),MATCH(GF1088,DT1070:EA1070,0))*INDEX(AJ1078:AT1085,MATCH(GF1088,AI1078:AI1085,0),MATCH(GF1089,AJ1077:AT1077,0))</f>
        <v>#N/A</v>
      </c>
      <c r="GG1096" s="665" t="e">
        <f>INDEX(DT1072:EA1073,MATCH(DR1096,DR1072:DR1073,0),MATCH(GG1088,DT1070:EA1070,0))*INDEX(AJ1078:AT1085,MATCH(GG1088,AI1078:AI1085,0),MATCH(GG1089,AJ1077:AT1077,0))</f>
        <v>#N/A</v>
      </c>
      <c r="GH1096" s="665" t="e">
        <f>INDEX(DT1072:EA1073,MATCH(DR1096,DR1072:DR1073,0),MATCH(GH1088,DT1070:EA1070,0))*INDEX(AJ1078:AT1085,MATCH(GH1088,AI1078:AI1085,0),MATCH(GH1089,AJ1077:AT1077,0))</f>
        <v>#N/A</v>
      </c>
      <c r="GI1096" s="665" t="e">
        <f>INDEX(DT1072:EA1073,MATCH(DR1096,DR1072:DR1073,0),MATCH(GI1088,DT1070:EA1070,0))*INDEX(AJ1078:AT1085,MATCH(GI1088,AI1078:AI1085,0),MATCH(GI1089,AJ1077:AT1077,0))</f>
        <v>#N/A</v>
      </c>
      <c r="GJ1096" s="665" t="e">
        <f>INDEX(DT1072:EA1073,MATCH(DR1096,DR1072:DR1073,0),MATCH(GJ1088,DT1070:EA1070,0))*INDEX(AJ1078:AT1085,MATCH(GJ1088,AI1078:AI1085,0),MATCH(GJ1089,AJ1077:AT1077,0))</f>
        <v>#N/A</v>
      </c>
      <c r="GK1096" s="665" t="e">
        <f>INDEX(DT1072:EA1073,MATCH(DR1096,DR1072:DR1073,0),MATCH(GK1088,DT1070:EA1070,0))*INDEX(AJ1078:AT1085,MATCH(GK1088,AI1078:AI1085,0),MATCH(GK1089,AJ1077:AT1077,0))</f>
        <v>#N/A</v>
      </c>
      <c r="GL1096" s="665" t="e">
        <f>SUM(DS1096:GK1096)=#REF!-SUM(HB1096:HK1096)</f>
        <v>#N/A</v>
      </c>
      <c r="GM1096" s="667"/>
      <c r="GN1096" s="749">
        <v>2029</v>
      </c>
      <c r="GO1096" s="664" t="e">
        <f>SUMIF(DS1077:EN1077,GO1077,DS1096:EN1096)</f>
        <v>#N/A</v>
      </c>
      <c r="GP1096" s="668" t="e">
        <f>SUMIF(DS1077:GK1077,GP1077,DS1096:GK1096)</f>
        <v>#N/A</v>
      </c>
      <c r="GQ1096" s="668" t="e">
        <f>SUMIF(DS1077:GK1077,GQ1077,DS1096:GK1096)</f>
        <v>#N/A</v>
      </c>
      <c r="GR1096" s="668" t="e">
        <f>SUMIF(DS1077:GK1077,GR1077,DS1096:GK1096)</f>
        <v>#N/A</v>
      </c>
      <c r="GS1096" s="668" t="e">
        <f>SUMIF(DS1077:GK1077,GS1077,DS1096:GK1096)</f>
        <v>#N/A</v>
      </c>
      <c r="GT1096" s="668" t="e">
        <f>SUMIF(DS1077:GK1077,GT1077,DS1096:GK1096)</f>
        <v>#N/A</v>
      </c>
      <c r="GU1096" s="668" t="e">
        <f>SUMIF(DS1077:GK1077,GU1077,DS1096:GK1096)</f>
        <v>#N/A</v>
      </c>
      <c r="GV1096" s="668" t="e">
        <f>SUMIF(DS1077:GK1077,GV1077,DS1096:GK1096)</f>
        <v>#N/A</v>
      </c>
      <c r="GW1096" s="668" t="e">
        <f>SUMIF(DS1077:GK1077,GW1077,DS1096:GK1096)</f>
        <v>#N/A</v>
      </c>
      <c r="GX1096" s="668" t="e">
        <f>SUMIF(DS1077:GK1077,GX1077,DS1096:GK1096)</f>
        <v>#N/A</v>
      </c>
      <c r="GY1096" s="668" t="e">
        <f>SUMIF(DS1077:GK1077,GY1077,DS1096:GK1096)</f>
        <v>#N/A</v>
      </c>
      <c r="GZ1096" s="646" t="e">
        <f>#REF!=SUM(GO1096:GY1096)</f>
        <v>#REF!</v>
      </c>
      <c r="HB1096" s="668" t="e">
        <f>IF(GZ1096,0,(#REF!-SUM(GO1096:GY1096))*INDEX(AK1078:AT1085,MATCH(GN1096,AI1078:AI1085,0),MATCH(HB1089,AK1077:AT1077,0)))</f>
        <v>#REF!</v>
      </c>
      <c r="HC1096" s="668" t="e">
        <f>IF(GZ1096,0,(#REF!-SUM(GO1096:GY1096))*INDEX(AK1078:AT1085,MATCH(GN1096,AI1078:AI1085,0),MATCH(HC1089,AK1077:AT1077,0)))</f>
        <v>#REF!</v>
      </c>
      <c r="HD1096" s="668" t="e">
        <f>IF(GZ1096,0,(#REF!-SUM(GO1096:GY1096))*INDEX(AK1078:AT1085,MATCH(GN1096,AI1078:AI1085,0),MATCH(HD1089,AK1077:AT1077,0)))</f>
        <v>#REF!</v>
      </c>
      <c r="HE1096" s="668" t="e">
        <f>IF(GZ1096,0,(#REF!-SUM(GO1096:GY1096))*INDEX(AK1078:AT1085,MATCH(GN1096,AI1078:AI1085,0),MATCH(HE1089,AK1077:AT1077,0)))</f>
        <v>#REF!</v>
      </c>
      <c r="HF1096" s="668" t="e">
        <f>IF(GZ1096,0,(#REF!-SUM(GO1096:GY1096))*INDEX(AK1078:AT1085,MATCH(GN1096,AI1078:AI1085,0),MATCH(HF1089,AK1077:AT1077,0)))</f>
        <v>#REF!</v>
      </c>
      <c r="HG1096" s="668" t="e">
        <f>IF(GZ1096,0,(#REF!-SUM(GO1096:GY1096))*INDEX(AK1078:AT1085,MATCH(GN1096,AI1078:AI1085,0),MATCH(HG1089,AK1077:AT1077,0)))</f>
        <v>#REF!</v>
      </c>
      <c r="HH1096" s="668" t="e">
        <f>IF(GZ1096,0,(#REF!-SUM(GO1096:GY1096))*INDEX(AK1078:AT1085,MATCH(GN1096,AI1078:AI1085,0),MATCH(HH1089,AK1077:AT1077,0)))</f>
        <v>#REF!</v>
      </c>
      <c r="HI1096" s="668" t="e">
        <f>IF(GZ1096,0,(#REF!-SUM(GO1096:GY1096))*INDEX(AK1078:AT1085,MATCH(GN1096,AI1078:AI1085,0),MATCH(HI1089,AK1077:AT1077,0)))</f>
        <v>#REF!</v>
      </c>
      <c r="HJ1096" s="668" t="e">
        <f>IF(GZ1096,0,(#REF!-SUM(GO1096:GY1096))*INDEX(AK1078:AT1085,MATCH(GN1096,AI1078:AI1085,0),MATCH(HJ1089,AK1077:AT1077,0)))</f>
        <v>#REF!</v>
      </c>
      <c r="HK1096" s="668" t="e">
        <f>IF(GZ1096,0,(#REF!-SUM(GO1096:GY1096))*INDEX(AK1078:AT1085,MATCH(GN1096,AI1078:AI1085,0),MATCH(HK1089,AK1077:AT1077,0)))</f>
        <v>#REF!</v>
      </c>
      <c r="HL1096" s="668" t="e">
        <f>(SUM(HB1096:HK1096)+SUM(GO1096:GY1096))=#REF!</f>
        <v>#REF!</v>
      </c>
    </row>
    <row r="1097" spans="1:234" hidden="1" x14ac:dyDescent="0.25">
      <c r="A1097" s="643" t="s">
        <v>208</v>
      </c>
      <c r="DR1097" s="749">
        <v>2030</v>
      </c>
      <c r="DS1097" s="665" t="e">
        <f>INDEX(DT1072:EA1073,MATCH(DR1097,DR1072:DR1073,0),MATCH(DS1088,DT1070:EA1070,0))*INDEX(AJ1078:AT1085,MATCH(DS1088,AI1078:AI1085,0),MATCH(DS1089,AJ1077:AT1077,0))</f>
        <v>#N/A</v>
      </c>
      <c r="DT1097" s="665" t="e">
        <f>INDEX(DT1072:EA1073,MATCH(DR1097,DR1072:DR1073,0),MATCH(DT1088,DT1070:EA1070,0))*INDEX(AJ1078:AT1085,MATCH(DT1088,AI1078:AI1085,0),MATCH(DT1089,AJ1077:AT1077,0))</f>
        <v>#N/A</v>
      </c>
      <c r="DU1097" s="665" t="e">
        <f>INDEX(DT1072:EA1073,MATCH(DR1097,DR1072:DR1073,0),MATCH(DU1088,DT1070:EA1070,0))*INDEX(AJ1078:AT1085,MATCH(DU1088,AI1078:AI1085,0),MATCH(DU1089,AJ1077:AT1077,0))</f>
        <v>#N/A</v>
      </c>
      <c r="DV1097" s="665" t="e">
        <f>INDEX(DT1072:EA1073,MATCH(DR1097,DR1072:DR1073,0),MATCH(DV1088,DT1070:EA1070,0))*INDEX(AJ1078:AT1085,MATCH(DV1088,AI1078:AI1085,0),MATCH(DV1089,AJ1077:AT1077,0))</f>
        <v>#N/A</v>
      </c>
      <c r="DW1097" s="665" t="e">
        <f>INDEX(DT1072:EA1073,MATCH(DR1097,DR1072:DR1073,0),MATCH(DW1088,DT1070:EA1070,0))*INDEX(AJ1078:AT1085,MATCH(DW1088,AI1078:AI1085,0),MATCH(DW1089,AJ1077:AT1077,0))</f>
        <v>#N/A</v>
      </c>
      <c r="DX1097" s="665" t="e">
        <f>INDEX(DT1072:EA1073,MATCH(DR1097,DR1072:DR1073,0),MATCH(DX1088,DT1070:EA1070,0))*INDEX(AJ1078:AT1085,MATCH(DX1088,AI1078:AI1085,0),MATCH(DX1089,AJ1077:AT1077,0))</f>
        <v>#N/A</v>
      </c>
      <c r="DY1097" s="665" t="e">
        <f>INDEX(DT1072:EA1073,MATCH(DR1097,DR1072:DR1073,0),MATCH(DY1088,DT1070:EA1070,0))*INDEX(AJ1078:AT1085,MATCH(DY1088,AI1078:AI1085,0),MATCH(DY1089,AJ1077:AT1077,0))</f>
        <v>#N/A</v>
      </c>
      <c r="DZ1097" s="665" t="e">
        <f>INDEX(DT1072:EA1073,MATCH(DR1097,DR1072:DR1073,0),MATCH(DZ1088,DT1070:EA1070,0))*INDEX(AJ1078:AT1085,MATCH(DZ1088,AI1078:AI1085,0),MATCH(DZ1089,AJ1077:AT1077,0))</f>
        <v>#N/A</v>
      </c>
      <c r="EA1097" s="665" t="e">
        <f>INDEX(DT1072:EA1073,MATCH(DR1097,DR1072:DR1073,0),MATCH(EA1088,DT1070:EA1070,0))*INDEX(AJ1078:AT1085,MATCH(EA1088,AI1078:AI1085,0),MATCH(EA1089,AJ1077:AT1077,0))</f>
        <v>#N/A</v>
      </c>
      <c r="EB1097" s="665" t="e">
        <f>INDEX(DT1072:EA1073,MATCH(DR1097,DR1072:DR1073,0),MATCH(EB1088,DT1070:EA1070,0))*INDEX(AJ1078:AT1085,MATCH(EB1088,AI1078:AI1085,0),MATCH(EB1089,AJ1077:AT1077,0))</f>
        <v>#N/A</v>
      </c>
      <c r="EC1097" s="665" t="e">
        <f>INDEX(DT1072:EA1073,MATCH(DR1097,DR1072:DR1073,0),MATCH(EC1088,DT1070:EA1070,0))*INDEX(AJ1078:AT1085,MATCH(EC1088,AI1078:AI1085,0),MATCH(EC1089,AJ1077:AT1077,0))</f>
        <v>#N/A</v>
      </c>
      <c r="ED1097" s="665" t="e">
        <f>INDEX(DT1072:EA1073,MATCH(DR1097,DR1072:DR1073,0),MATCH(ED1088,DT1070:EA1070,0))*INDEX(AJ1078:AT1085,MATCH(ED1088,AI1078:AI1085,0),MATCH(ED1089,AJ1077:AT1077,0))</f>
        <v>#N/A</v>
      </c>
      <c r="EE1097" s="665" t="e">
        <f>INDEX(DT1072:EA1073,MATCH(DR1097,DR1072:DR1073,0),MATCH(EE1088,DT1070:EA1070,0))*INDEX(AJ1078:AT1085,MATCH(EE1088,AI1078:AI1085,0),MATCH(EE1089,AJ1077:AT1077,0))</f>
        <v>#N/A</v>
      </c>
      <c r="EF1097" s="665" t="e">
        <f>INDEX(DT1072:EA1073,MATCH(DR1097,DR1072:DR1073,0),MATCH(EF1088,DT1070:EA1070,0))*INDEX(AJ1078:AT1085,MATCH(EF1088,AI1078:AI1085,0),MATCH(EF1089,AJ1077:AT1077,0))</f>
        <v>#N/A</v>
      </c>
      <c r="EG1097" s="665" t="e">
        <f>INDEX(DT1072:EA1073,MATCH(DR1097,DR1072:DR1073,0),MATCH(EG1088,DT1070:EA1070,0))*INDEX(AJ1078:AT1085,MATCH(EG1088,AI1078:AI1085,0),MATCH(EG1089,AJ1077:AT1077,0))</f>
        <v>#N/A</v>
      </c>
      <c r="EH1097" s="665" t="e">
        <f>INDEX(DT1072:EA1073,MATCH(DR1097,DR1072:DR1073,0),MATCH(EH1088,DT1070:EA1070,0))*INDEX(AJ1078:AT1085,MATCH(EH1088,AI1078:AI1085,0),MATCH(EH1089,AJ1077:AT1077,0))</f>
        <v>#N/A</v>
      </c>
      <c r="EI1097" s="665" t="e">
        <f>INDEX(DT1072:EA1073,MATCH(DR1097,DR1072:DR1073,0),MATCH(EI1088,DT1070:EA1070,0))*INDEX(AJ1078:AT1085,MATCH(EI1088,AI1078:AI1085,0),MATCH(EI1089,AJ1077:AT1077,0))</f>
        <v>#N/A</v>
      </c>
      <c r="EJ1097" s="665" t="e">
        <f>INDEX(DT1072:EA1073,MATCH(DR1097,DR1072:DR1073,0),MATCH(EJ1088,DT1070:EA1070,0))*INDEX(AJ1078:AT1085,MATCH(EJ1088,AI1078:AI1085,0),MATCH(EJ1089,AJ1077:AT1077,0))</f>
        <v>#N/A</v>
      </c>
      <c r="EK1097" s="665" t="e">
        <f>INDEX(DT1072:EA1073,MATCH(DR1097,DR1072:DR1073,0),MATCH(EK1088,DT1070:EA1070,0))*INDEX(AJ1078:AT1085,MATCH(EK1088,AI1078:AI1085,0),MATCH(EK1089,AJ1077:AT1077,0))</f>
        <v>#N/A</v>
      </c>
      <c r="EL1097" s="665" t="e">
        <f>INDEX(DT1072:EA1073,MATCH(DR1097,DR1072:DR1073,0),MATCH(EL1088,DT1070:EA1070,0))*INDEX(AJ1078:AT1085,MATCH(EL1088,AI1078:AI1085,0),MATCH(EL1089,AJ1077:AT1077,0))</f>
        <v>#N/A</v>
      </c>
      <c r="EM1097" s="665" t="e">
        <f>INDEX(DT1072:EA1073,MATCH(DR1097,DR1072:DR1073,0),MATCH(EM1088,DT1070:EA1070,0))*INDEX(AJ1078:AT1085,MATCH(EM1088,AI1078:AI1085,0),MATCH(EM1089,AJ1077:AT1077,0))</f>
        <v>#N/A</v>
      </c>
      <c r="EN1097" s="665" t="e">
        <f>INDEX(DT1072:EA1073,MATCH(DR1097,DR1072:DR1073,0),MATCH(EN1088,DT1070:EA1070,0))*INDEX(AJ1078:AT1085,MATCH(EN1088,AI1078:AI1085,0),MATCH(EN1089,AJ1077:AT1077,0))</f>
        <v>#N/A</v>
      </c>
      <c r="EO1097" s="665" t="e">
        <f>INDEX(DT1072:EA1073,MATCH(DR1097,DR1072:DR1073,0),MATCH(EO1088,DT1070:EA1070,0))*INDEX(AJ1078:AT1085,MATCH(EO1088,AI1078:AI1085,0),MATCH(EO1089,AJ1077:AT1077,0))</f>
        <v>#N/A</v>
      </c>
      <c r="EP1097" s="665" t="e">
        <f>INDEX(DT1072:EA1073,MATCH(DR1097,DR1072:DR1073,0),MATCH(EP1088,DT1070:EA1070,0))*INDEX(AJ1078:AT1085,MATCH(EP1088,AI1078:AI1085,0),MATCH(EP1089,AJ1077:AT1077,0))</f>
        <v>#N/A</v>
      </c>
      <c r="EQ1097" s="665" t="e">
        <f>INDEX(DT1072:EA1073,MATCH(DR1097,DR1072:DR1073,0),MATCH(EQ1088,DT1070:EA1070,0))*INDEX(AJ1078:AT1085,MATCH(EQ1088,AI1078:AI1085,0),MATCH(EQ1089,AJ1077:AT1077,0))</f>
        <v>#N/A</v>
      </c>
      <c r="ER1097" s="665" t="e">
        <f>INDEX(DT1072:EA1073,MATCH(DR1097,DR1072:DR1073,0),MATCH(ER1088,DT1070:EA1070,0))*INDEX(AJ1078:AT1085,MATCH(ER1088,AI1078:AI1085,0),MATCH(ER1089,AJ1077:AT1077,0))</f>
        <v>#N/A</v>
      </c>
      <c r="ES1097" s="665" t="e">
        <f>INDEX(DT1072:EA1073,MATCH(DR1097,DR1072:DR1073,0),MATCH(ES1088,DT1070:EA1070,0))*INDEX(AJ1078:AT1085,MATCH(ES1088,AI1078:AI1085,0),MATCH(ES1089,AJ1077:AT1077,0))</f>
        <v>#N/A</v>
      </c>
      <c r="ET1097" s="665" t="e">
        <f>INDEX(DT1072:EA1073,MATCH(DR1097,DR1072:DR1073,0),MATCH(ET1088,DT1070:EA1070,0))*INDEX(AJ1078:AT1085,MATCH(ET1088,AI1078:AI1085,0),MATCH(ET1089,AJ1077:AT1077,0))</f>
        <v>#N/A</v>
      </c>
      <c r="EU1097" s="665" t="e">
        <f>INDEX(DT1072:EA1073,MATCH(DR1097,DR1072:DR1073,0),MATCH(EU1088,DT1070:EA1070,0))*INDEX(AJ1078:AT1085,MATCH(EU1088,AI1078:AI1085,0),MATCH(EU1089,AJ1077:AT1077,0))</f>
        <v>#N/A</v>
      </c>
      <c r="EV1097" s="665" t="e">
        <f>INDEX(DT1072:EA1073,MATCH(DR1097,DR1072:DR1073,0),MATCH(EV1088,DT1070:EA1070,0))*INDEX(AJ1078:AT1085,MATCH(EV1088,AI1078:AI1085,0),MATCH(EV1089,AJ1077:AT1077,0))</f>
        <v>#N/A</v>
      </c>
      <c r="EW1097" s="665" t="e">
        <f>INDEX(DT1072:EA1073,MATCH(DR1097,DR1072:DR1073,0),MATCH(EW1088,DT1070:EA1070,0))*INDEX(AJ1078:AT1085,MATCH(EW1088,AI1078:AI1085,0),MATCH(EW1089,AJ1077:AT1077,0))</f>
        <v>#N/A</v>
      </c>
      <c r="EX1097" s="665" t="e">
        <f>INDEX(DT1072:EA1073,MATCH(DR1097,DR1072:DR1073,0),MATCH(EX1088,DT1070:EA1070,0))*INDEX(AJ1078:AT1085,MATCH(EX1088,AI1078:AI1085,0),MATCH(EX1089,AJ1077:AT1077,0))</f>
        <v>#N/A</v>
      </c>
      <c r="EY1097" s="665" t="e">
        <f>INDEX(DT1072:EA1073,MATCH(DR1097,DR1072:DR1073,0),MATCH(EY1088,DT1070:EA1070,0))*INDEX(AJ1078:AT1085,MATCH(EY1088,AI1078:AI1085,0),MATCH(EY1089,AJ1077:AT1077,0))</f>
        <v>#N/A</v>
      </c>
      <c r="EZ1097" s="665" t="e">
        <f>INDEX(DT1072:EA1073,MATCH(DR1097,DR1072:DR1073,0),MATCH(EZ1088,DT1070:EA1070,0))*INDEX(AJ1078:AT1085,MATCH(EZ1088,AI1078:AI1085,0),MATCH(EZ1089,AJ1077:AT1077,0))</f>
        <v>#N/A</v>
      </c>
      <c r="FA1097" s="665" t="e">
        <f>INDEX(DT1072:EA1073,MATCH(DR1097,DR1072:DR1073,0),MATCH(FA1088,DT1070:EA1070,0))*INDEX(AJ1078:AT1085,MATCH(FA1088,AI1078:AI1085,0),MATCH(FA1089,AJ1077:AT1077,0))</f>
        <v>#N/A</v>
      </c>
      <c r="FB1097" s="665" t="e">
        <f>INDEX(DT1072:EA1073,MATCH(DR1097,DR1072:DR1073,0),MATCH(FB1088,DT1070:EA1070,0))*INDEX(AJ1078:AT1085,MATCH(FB1088,AI1078:AI1085,0),MATCH(FB1089,AJ1077:AT1077,0))</f>
        <v>#N/A</v>
      </c>
      <c r="FC1097" s="665" t="e">
        <f>INDEX(DT1072:EA1073,MATCH(DR1097,DR1072:DR1073,0),MATCH(FC1088,DT1070:EA1070,0))*INDEX(AJ1078:AT1085,MATCH(FC1088,AI1078:AI1085,0),MATCH(FC1089,AJ1077:AT1077,0))</f>
        <v>#N/A</v>
      </c>
      <c r="FD1097" s="665" t="e">
        <f>INDEX(DT1072:EA1073,MATCH(DR1097,DR1072:DR1073,0),MATCH(FD1088,DT1070:EA1070,0))*INDEX(AJ1078:AT1085,MATCH(FD1088,AI1078:AI1085,0),MATCH(FD1089,AJ1077:AT1077,0))</f>
        <v>#N/A</v>
      </c>
      <c r="FE1097" s="665" t="e">
        <f>INDEX(DT1072:EA1073,MATCH(DR1097,DR1072:DR1073,0),MATCH(FE1088,DT1070:EA1070,0))*INDEX(AJ1078:AT1085,MATCH(FE1088,AI1078:AI1085,0),MATCH(FE1089,AJ1077:AT1077,0))</f>
        <v>#N/A</v>
      </c>
      <c r="FF1097" s="665" t="e">
        <f>INDEX(DT1072:EA1073,MATCH(DR1097,DR1072:DR1073,0),MATCH(FF1088,DT1070:EA1070,0))*INDEX(AJ1078:AT1085,MATCH(FF1088,AI1078:AI1085,0),MATCH(FF1089,AJ1077:AT1077,0))</f>
        <v>#N/A</v>
      </c>
      <c r="FG1097" s="665" t="e">
        <f>INDEX(DT1072:EA1073,MATCH(DR1097,DR1072:DR1073,0),MATCH(FG1088,DT1070:EA1070,0))*INDEX(AJ1078:AT1085,MATCH(FG1088,AI1078:AI1085,0),MATCH(FG1089,AJ1077:AT1077,0))</f>
        <v>#N/A</v>
      </c>
      <c r="FH1097" s="665" t="e">
        <f>INDEX(DT1072:EA1073,MATCH(DR1097,DR1072:DR1073,0),MATCH(FH1088,DT1070:EA1070,0))*INDEX(AJ1078:AT1085,MATCH(FH1088,AI1078:AI1085,0),MATCH(FH1089,AJ1077:AT1077,0))</f>
        <v>#N/A</v>
      </c>
      <c r="FI1097" s="665" t="e">
        <f>INDEX(DT1072:EA1073,MATCH(DR1097,DR1072:DR1073,0),MATCH(FI1088,DT1070:EA1070,0))*INDEX(AJ1078:AT1085,MATCH(FI1088,AI1078:AI1085,0),MATCH(FI1089,AJ1077:AT1077,0))</f>
        <v>#N/A</v>
      </c>
      <c r="FJ1097" s="665" t="e">
        <f>INDEX(DT1072:EA1073,MATCH(DR1097,DR1072:DR1073,0),MATCH(FJ1088,DT1070:EA1070,0))*INDEX(AJ1078:AT1085,MATCH(FJ1088,AI1078:AI1085,0),MATCH(FJ1089,AJ1077:AT1077,0))</f>
        <v>#N/A</v>
      </c>
      <c r="FK1097" s="665" t="e">
        <f>INDEX(DT1072:EA1073,MATCH(DR1097,DR1072:DR1073,0),MATCH(FK1088,DT1070:EA1070,0))*INDEX(AJ1078:AT1085,MATCH(FK1088,AI1078:AI1085,0),MATCH(FK1089,AJ1077:AT1077,0))</f>
        <v>#N/A</v>
      </c>
      <c r="FL1097" s="665" t="e">
        <f>INDEX(DT1072:EA1073,MATCH(DR1097,DR1072:DR1073,0),MATCH(FL1088,DT1070:EA1070,0))*INDEX(AJ1078:AT1085,MATCH(FL1088,AI1078:AI1085,0),MATCH(FL1089,AJ1077:AT1077,0))</f>
        <v>#N/A</v>
      </c>
      <c r="FM1097" s="665" t="e">
        <f>INDEX(DT1072:EA1073,MATCH(DR1097,DR1072:DR1073,0),MATCH(FM1088,DT1070:EA1070,0))*INDEX(AJ1078:AT1085,MATCH(FM1088,AI1078:AI1085,0),MATCH(FM1089,AJ1077:AT1077,0))</f>
        <v>#N/A</v>
      </c>
      <c r="FN1097" s="665" t="e">
        <f>INDEX(DT1072:EA1073,MATCH(DR1097,DR1072:DR1073,0),MATCH(FN1088,DT1070:EA1070,0))*INDEX(AJ1078:AT1085,MATCH(FN1088,AI1078:AI1085,0),MATCH(FN1089,AJ1077:AT1077,0))</f>
        <v>#N/A</v>
      </c>
      <c r="FO1097" s="665" t="e">
        <f>INDEX(DT1072:EA1073,MATCH(DR1097,DR1072:DR1073,0),MATCH(FO1088,DT1070:EA1070,0))*INDEX(AJ1078:AT1085,MATCH(FO1088,AI1078:AI1085,0),MATCH(FO1089,AJ1077:AT1077,0))</f>
        <v>#N/A</v>
      </c>
      <c r="FP1097" s="665" t="e">
        <f>INDEX(DT1072:EA1073,MATCH(DR1097,DR1072:DR1073,0),MATCH(FP1088,DT1070:EA1070,0))*INDEX(AJ1078:AT1085,MATCH(FP1088,AI1078:AI1085,0),MATCH(FP1089,AJ1077:AT1077,0))</f>
        <v>#N/A</v>
      </c>
      <c r="FQ1097" s="665" t="e">
        <f>INDEX(DT1072:EA1073,MATCH(DR1097,DR1072:DR1073,0),MATCH(FQ1088,DT1070:EA1070,0))*INDEX(AJ1078:AT1085,MATCH(FQ1088,AI1078:AI1085,0),MATCH(FQ1089,AJ1077:AT1077,0))</f>
        <v>#N/A</v>
      </c>
      <c r="FR1097" s="665" t="e">
        <f>INDEX(DT1072:EA1073,MATCH(DR1097,DR1072:DR1073,0),MATCH(FR1088,DT1070:EA1070,0))*INDEX(AJ1078:AT1085,MATCH(FR1088,AI1078:AI1085,0),MATCH(FR1089,AJ1077:AT1077,0))</f>
        <v>#N/A</v>
      </c>
      <c r="FS1097" s="665" t="e">
        <f>INDEX(DT1072:EA1073,MATCH(DR1097,DR1072:DR1073,0),MATCH(FS1088,DT1070:EA1070,0))*INDEX(AJ1078:AT1085,MATCH(FS1088,AI1078:AI1085,0),MATCH(FS1089,AJ1077:AT1077,0))</f>
        <v>#N/A</v>
      </c>
      <c r="FT1097" s="665" t="e">
        <f>INDEX(DT1072:EA1073,MATCH(DR1097,DR1072:DR1073,0),MATCH(FT1088,DT1070:EA1070,0))*INDEX(AJ1078:AT1085,MATCH(FT1088,AI1078:AI1085,0),MATCH(FT1089,AJ1077:AT1077,0))</f>
        <v>#N/A</v>
      </c>
      <c r="FU1097" s="665" t="e">
        <f>INDEX(DT1072:EA1073,MATCH(DR1097,DR1072:DR1073,0),MATCH(FU1088,DT1070:EA1070,0))*INDEX(AJ1078:AT1085,MATCH(FU1088,AI1078:AI1085,0),MATCH(FU1089,AJ1077:AT1077,0))</f>
        <v>#N/A</v>
      </c>
      <c r="FV1097" s="665" t="e">
        <f>INDEX(DT1072:EA1073,MATCH(DR1097,DR1072:DR1073,0),MATCH(FV1088,DT1070:EA1070,0))*INDEX(AJ1078:AT1085,MATCH(FV1088,AI1078:AI1085,0),MATCH(FV1089,AJ1077:AT1077,0))</f>
        <v>#N/A</v>
      </c>
      <c r="FW1097" s="665" t="e">
        <f>INDEX(DT1072:EA1073,MATCH(DR1097,DR1072:DR1073,0),MATCH(FW1088,DT1070:EA1070,0))*INDEX(AJ1078:AT1085,MATCH(FW1088,AI1078:AI1085,0),MATCH(FW1089,AJ1077:AT1077,0))</f>
        <v>#N/A</v>
      </c>
      <c r="FX1097" s="665" t="e">
        <f>INDEX(DT1072:EA1073,MATCH(DR1097,DR1072:DR1073,0),MATCH(FX1088,DT1070:EA1070,0))*INDEX(AJ1078:AT1085,MATCH(FX1088,AI1078:AI1085,0),MATCH(FX1089,AJ1077:AT1077,0))</f>
        <v>#N/A</v>
      </c>
      <c r="FY1097" s="665" t="e">
        <f>INDEX(DT1072:EA1073,MATCH(DR1097,DR1072:DR1073,0),MATCH(FY1088,DT1070:EA1070,0))*INDEX(AJ1078:AT1085,MATCH(FY1088,AI1078:AI1085,0),MATCH(FY1089,AJ1077:AT1077,0))</f>
        <v>#N/A</v>
      </c>
      <c r="FZ1097" s="665" t="e">
        <f>INDEX(DT1072:EA1073,MATCH(DR1097,DR1072:DR1073,0),MATCH(FZ1088,DT1070:EA1070,0))*INDEX(AJ1078:AT1085,MATCH(FZ1088,AI1078:AI1085,0),MATCH(FZ1089,AJ1077:AT1077,0))</f>
        <v>#N/A</v>
      </c>
      <c r="GA1097" s="665" t="e">
        <f>INDEX(DT1072:EA1073,MATCH(DR1097,DR1072:DR1073,0),MATCH(GA1088,DT1070:EA1070,0))*INDEX(AJ1078:AT1085,MATCH(GA1088,AI1078:AI1085,0),MATCH(GA1089,AJ1077:AT1077,0))</f>
        <v>#N/A</v>
      </c>
      <c r="GB1097" s="665" t="e">
        <f>INDEX(DT1072:EA1073,MATCH(DR1097,DR1072:DR1073,0),MATCH(GB1088,DT1070:EA1070,0))*INDEX(AJ1078:AT1085,MATCH(GB1088,AI1078:AI1085,0),MATCH(GB1089,AJ1077:AT1077,0))</f>
        <v>#N/A</v>
      </c>
      <c r="GC1097" s="665" t="e">
        <f>INDEX(DT1072:EA1073,MATCH(DR1097,DR1072:DR1073,0),MATCH(GC1088,DT1070:EA1070,0))*INDEX(AJ1078:AT1085,MATCH(GC1088,AI1078:AI1085,0),MATCH(GC1089,AJ1077:AT1077,0))</f>
        <v>#N/A</v>
      </c>
      <c r="GD1097" s="665" t="e">
        <f>INDEX(DT1072:EA1073,MATCH(DR1097,DR1072:DR1073,0),MATCH(GD1088,DT1070:EA1070,0))*INDEX(AJ1078:AT1085,MATCH(GD1088,AI1078:AI1085,0),MATCH(GD1089,AJ1077:AT1077,0))</f>
        <v>#N/A</v>
      </c>
      <c r="GE1097" s="665" t="e">
        <f>INDEX(DT1072:EA1073,MATCH(DR1097,DR1072:DR1073,0),MATCH(GE1088,DT1070:EA1070,0))*INDEX(AJ1078:AT1085,MATCH(GE1088,AI1078:AI1085,0),MATCH(GE1089,AJ1077:AT1077,0))</f>
        <v>#N/A</v>
      </c>
      <c r="GF1097" s="665" t="e">
        <f>INDEX(DT1072:EA1073,MATCH(DR1097,DR1072:DR1073,0),MATCH(GF1088,DT1070:EA1070,0))*INDEX(AJ1078:AT1085,MATCH(GF1088,AI1078:AI1085,0),MATCH(GF1089,AJ1077:AT1077,0))</f>
        <v>#N/A</v>
      </c>
      <c r="GG1097" s="665" t="e">
        <f>INDEX(DT1072:EA1073,MATCH(DR1097,DR1072:DR1073,0),MATCH(GG1088,DT1070:EA1070,0))*INDEX(AJ1078:AT1085,MATCH(GG1088,AI1078:AI1085,0),MATCH(GG1089,AJ1077:AT1077,0))</f>
        <v>#N/A</v>
      </c>
      <c r="GH1097" s="665" t="e">
        <f>INDEX(DT1072:EA1073,MATCH(DR1097,DR1072:DR1073,0),MATCH(GH1088,DT1070:EA1070,0))*INDEX(AJ1078:AT1085,MATCH(GH1088,AI1078:AI1085,0),MATCH(GH1089,AJ1077:AT1077,0))</f>
        <v>#N/A</v>
      </c>
      <c r="GI1097" s="665" t="e">
        <f>INDEX(DT1072:EA1073,MATCH(DR1097,DR1072:DR1073,0),MATCH(GI1088,DT1070:EA1070,0))*INDEX(AJ1078:AT1085,MATCH(GI1088,AI1078:AI1085,0),MATCH(GI1089,AJ1077:AT1077,0))</f>
        <v>#N/A</v>
      </c>
      <c r="GJ1097" s="665" t="e">
        <f>INDEX(DT1072:EA1073,MATCH(DR1097,DR1072:DR1073,0),MATCH(GJ1088,DT1070:EA1070,0))*INDEX(AJ1078:AT1085,MATCH(GJ1088,AI1078:AI1085,0),MATCH(GJ1089,AJ1077:AT1077,0))</f>
        <v>#N/A</v>
      </c>
      <c r="GK1097" s="665" t="e">
        <f>INDEX(DT1072:EA1073,MATCH(DR1097,DR1072:DR1073,0),MATCH(GK1088,DT1070:EA1070,0))*INDEX(AJ1078:AT1085,MATCH(GK1088,AI1078:AI1085,0),MATCH(GK1089,AJ1077:AT1077,0))</f>
        <v>#N/A</v>
      </c>
      <c r="GL1097" s="665" t="e">
        <f>SUM(DS1097:GK1097)=#REF!-SUM(HB1097:HK1097)</f>
        <v>#N/A</v>
      </c>
      <c r="GN1097" s="749">
        <v>2030</v>
      </c>
      <c r="GO1097" s="664" t="e">
        <f>SUMIF(DS1077:EN1077,GO1077,DS1097:EN1097)</f>
        <v>#N/A</v>
      </c>
      <c r="GP1097" s="668" t="e">
        <f>SUMIF(DS1077:GK1077,GP1077,DS1097:GK1097)</f>
        <v>#N/A</v>
      </c>
      <c r="GQ1097" s="668" t="e">
        <f>SUMIF(DS1077:GK1077,GQ1077,DS1097:GK1097)</f>
        <v>#N/A</v>
      </c>
      <c r="GR1097" s="668" t="e">
        <f>SUMIF(DS1077:GK1077,GR1077,DS1097:GK1097)</f>
        <v>#N/A</v>
      </c>
      <c r="GS1097" s="668" t="e">
        <f>SUMIF(DS1077:GK1077,GS1077,DS1097:GK1097)</f>
        <v>#N/A</v>
      </c>
      <c r="GT1097" s="668" t="e">
        <f>SUMIF(DS1077:GK1077,GT1077,DS1097:GK1097)</f>
        <v>#N/A</v>
      </c>
      <c r="GU1097" s="668" t="e">
        <f>SUMIF(DS1077:GK1077,GU1077,DS1097:GK1097)</f>
        <v>#N/A</v>
      </c>
      <c r="GV1097" s="668" t="e">
        <f>SUMIF(DS1077:GK1077,GV1077,DS1097:GK1097)</f>
        <v>#N/A</v>
      </c>
      <c r="GW1097" s="668" t="e">
        <f>SUMIF(DS1077:GK1077,GW1077,DS1097:GK1097)</f>
        <v>#N/A</v>
      </c>
      <c r="GX1097" s="668" t="e">
        <f>SUMIF(DS1077:GK1077,GX1077,DS1097:GK1097)</f>
        <v>#N/A</v>
      </c>
      <c r="GY1097" s="668" t="e">
        <f>SUMIF(DS1077:GK1077,GY1077,DS1097:GK1097)</f>
        <v>#N/A</v>
      </c>
      <c r="GZ1097" s="646" t="e">
        <f>#REF!=SUM(GO1097:GY1097)</f>
        <v>#REF!</v>
      </c>
      <c r="HB1097" s="668" t="e">
        <f>IF(GZ1097,0,(#REF!-SUM(GO1097:GY1097))*INDEX(AK1078:AT1085,MATCH(GN1097,AI1078:AI1085,0),MATCH(HB1089,AK1077:AT1077,0)))</f>
        <v>#REF!</v>
      </c>
      <c r="HC1097" s="668" t="e">
        <f>IF(GZ1097,0,(#REF!-SUM(GO1097:GY1097))*INDEX(AK1078:AT1085,MATCH(GN1097,AI1078:AI1085,0),MATCH(HC1089,AK1077:AT1077,0)))</f>
        <v>#REF!</v>
      </c>
      <c r="HD1097" s="668" t="e">
        <f>IF(GZ1097,0,(#REF!-SUM(GO1097:GY1097))*INDEX(AK1078:AT1085,MATCH(GN1097,AI1078:AI1085,0),MATCH(HD1089,AK1077:AT1077,0)))</f>
        <v>#REF!</v>
      </c>
      <c r="HE1097" s="668" t="e">
        <f>IF(GZ1097,0,(#REF!-SUM(GO1097:GY1097))*INDEX(AK1078:AT1085,MATCH(GN1097,AI1078:AI1085,0),MATCH(HE1089,AK1077:AT1077,0)))</f>
        <v>#REF!</v>
      </c>
      <c r="HF1097" s="668" t="e">
        <f>IF(GZ1097,0,(#REF!-SUM(GO1097:GY1097))*INDEX(AK1078:AT1085,MATCH(GN1097,AI1078:AI1085,0),MATCH(HF1089,AK1077:AT1077,0)))</f>
        <v>#REF!</v>
      </c>
      <c r="HG1097" s="668" t="e">
        <f>IF(GZ1097,0,(#REF!-SUM(GO1097:GY1097))*INDEX(AK1078:AT1085,MATCH(GN1097,AI1078:AI1085,0),MATCH(HG1089,AK1077:AT1077,0)))</f>
        <v>#REF!</v>
      </c>
      <c r="HH1097" s="668" t="e">
        <f>IF(GZ1097,0,(#REF!-SUM(GO1097:GY1097))*INDEX(AK1078:AT1085,MATCH(GN1097,AI1078:AI1085,0),MATCH(HH1089,AK1077:AT1077,0)))</f>
        <v>#REF!</v>
      </c>
      <c r="HI1097" s="668" t="e">
        <f>IF(GZ1097,0,(#REF!-SUM(GO1097:GY1097))*INDEX(AK1078:AT1085,MATCH(GN1097,AI1078:AI1085,0),MATCH(HI1089,AK1077:AT1077,0)))</f>
        <v>#REF!</v>
      </c>
      <c r="HJ1097" s="668" t="e">
        <f>IF(GZ1097,0,(#REF!-SUM(GO1097:GY1097))*INDEX(AK1078:AT1085,MATCH(GN1097,AI1078:AI1085,0),MATCH(HJ1089,AK1077:AT1077,0)))</f>
        <v>#REF!</v>
      </c>
      <c r="HK1097" s="668" t="e">
        <f>IF(GZ1097,0,(#REF!-SUM(GO1097:GY1097))*INDEX(AK1078:AT1085,MATCH(GN1097,AI1078:AI1085,0),MATCH(HK1089,AK1077:AT1077,0)))</f>
        <v>#REF!</v>
      </c>
      <c r="HL1097" s="668" t="e">
        <f>(SUM(HB1097:HK1097)+SUM(GO1097:GY1097))=#REF!</f>
        <v>#REF!</v>
      </c>
    </row>
    <row r="1098" spans="1:234" hidden="1" x14ac:dyDescent="0.25">
      <c r="A1098" s="643" t="s">
        <v>208</v>
      </c>
    </row>
    <row r="1099" spans="1:234" ht="12.75" customHeight="1" x14ac:dyDescent="0.25">
      <c r="D1099" s="4" t="s">
        <v>127</v>
      </c>
      <c r="E1099" s="764" t="s">
        <v>1694</v>
      </c>
      <c r="F1099" s="764"/>
      <c r="G1099" s="764"/>
      <c r="H1099" s="764"/>
      <c r="I1099" s="764"/>
      <c r="J1099" s="764"/>
      <c r="K1099" s="764"/>
      <c r="L1099" s="764"/>
      <c r="M1099" s="764"/>
      <c r="N1099" s="764"/>
      <c r="O1099" s="764"/>
      <c r="P1099" s="764"/>
      <c r="Q1099" s="764"/>
    </row>
    <row r="1100" spans="1:234" ht="12.75" customHeight="1" x14ac:dyDescent="0.25">
      <c r="D1100" s="4"/>
      <c r="E1100" s="892" t="s">
        <v>1698</v>
      </c>
      <c r="F1100" s="892"/>
      <c r="G1100" s="892"/>
      <c r="H1100" s="892"/>
      <c r="I1100" s="892"/>
      <c r="J1100" s="892"/>
      <c r="K1100" s="892"/>
      <c r="L1100" s="892"/>
      <c r="M1100" s="892"/>
      <c r="N1100" s="892"/>
      <c r="O1100" s="892"/>
      <c r="P1100" s="892"/>
      <c r="Q1100" s="892"/>
    </row>
    <row r="1101" spans="1:234" ht="5.0999999999999996" customHeight="1" x14ac:dyDescent="0.25"/>
    <row r="1102" spans="1:234" ht="5.0999999999999996" customHeight="1" x14ac:dyDescent="0.25">
      <c r="E1102" s="676"/>
      <c r="F1102" s="677"/>
      <c r="G1102" s="677"/>
      <c r="H1102" s="677"/>
      <c r="I1102" s="677"/>
      <c r="J1102" s="677"/>
      <c r="K1102" s="677"/>
      <c r="L1102" s="677"/>
      <c r="M1102" s="677"/>
      <c r="N1102" s="677"/>
      <c r="O1102" s="677"/>
      <c r="P1102" s="677"/>
      <c r="Q1102" s="677"/>
    </row>
    <row r="1103" spans="1:234" x14ac:dyDescent="0.25">
      <c r="E1103" s="678" t="s">
        <v>1682</v>
      </c>
      <c r="F1103" s="670"/>
      <c r="G1103" s="670"/>
      <c r="H1103" s="905">
        <f>E1042</f>
        <v>0</v>
      </c>
      <c r="I1103" s="906"/>
      <c r="J1103" s="906"/>
      <c r="K1103" s="906"/>
      <c r="L1103" s="906"/>
      <c r="M1103" s="906"/>
      <c r="N1103" s="906"/>
      <c r="O1103" s="906"/>
      <c r="P1103" s="906"/>
      <c r="Q1103" s="907"/>
    </row>
    <row r="1104" spans="1:234" x14ac:dyDescent="0.25">
      <c r="E1104" s="678" t="s">
        <v>1836</v>
      </c>
      <c r="F1104" s="670"/>
      <c r="G1104" s="670"/>
      <c r="H1104" s="908" t="s">
        <v>1522</v>
      </c>
      <c r="I1104" s="909"/>
      <c r="J1104" s="909"/>
      <c r="K1104" s="909"/>
      <c r="L1104" s="909"/>
      <c r="M1104" s="909"/>
      <c r="N1104" s="909"/>
      <c r="O1104" s="909"/>
      <c r="P1104" s="909"/>
      <c r="Q1104" s="910"/>
      <c r="T1104" s="679" t="str">
        <f>IF(H1104="","",H1104)</f>
        <v/>
      </c>
    </row>
    <row r="1105" spans="1:234" x14ac:dyDescent="0.25">
      <c r="E1105" s="678" t="s">
        <v>1837</v>
      </c>
      <c r="F1105" s="670"/>
      <c r="G1105" s="670"/>
      <c r="H1105" s="905" t="str">
        <f>IF(H1104="","",INDEX(E1048:E1057,MATCH(H1104,U1048:U1057,0)))</f>
        <v/>
      </c>
      <c r="I1105" s="906"/>
      <c r="J1105" s="906"/>
      <c r="K1105" s="906"/>
      <c r="L1105" s="906"/>
      <c r="M1105" s="906"/>
      <c r="N1105" s="906"/>
      <c r="O1105" s="906"/>
      <c r="P1105" s="906"/>
      <c r="Q1105" s="907"/>
    </row>
    <row r="1106" spans="1:234" x14ac:dyDescent="0.25">
      <c r="E1106" s="678" t="s">
        <v>1838</v>
      </c>
      <c r="F1106" s="670"/>
      <c r="G1106" s="670"/>
      <c r="H1106" s="916" t="str">
        <f>IF(H1104="","",INDEX(N1048:N1057,MATCH(H1104,U1048:U1057,0)))</f>
        <v/>
      </c>
      <c r="I1106" s="916"/>
      <c r="J1106" s="916"/>
      <c r="K1106" s="916"/>
      <c r="L1106" s="916"/>
      <c r="M1106" s="916"/>
      <c r="N1106" s="916"/>
      <c r="O1106" s="916"/>
      <c r="P1106" s="916"/>
      <c r="Q1106" s="916"/>
      <c r="DR1106" s="643" t="s">
        <v>1669</v>
      </c>
    </row>
    <row r="1107" spans="1:234" x14ac:dyDescent="0.25">
      <c r="E1107" s="678"/>
      <c r="F1107" s="670"/>
      <c r="G1107" s="670"/>
      <c r="H1107" s="670"/>
      <c r="I1107" s="670"/>
      <c r="J1107" s="670"/>
      <c r="K1107" s="670"/>
      <c r="L1107" s="670"/>
      <c r="M1107" s="670"/>
      <c r="N1107" s="670"/>
      <c r="O1107" s="670"/>
      <c r="P1107" s="670"/>
      <c r="Q1107" s="670"/>
      <c r="DR1107" s="661"/>
      <c r="DS1107" s="647">
        <v>2023</v>
      </c>
      <c r="DT1107" s="647">
        <v>2024</v>
      </c>
      <c r="DU1107" s="647">
        <v>2024</v>
      </c>
      <c r="DV1107" s="647">
        <v>2024</v>
      </c>
      <c r="DW1107" s="647">
        <v>2024</v>
      </c>
      <c r="DX1107" s="647">
        <v>2024</v>
      </c>
      <c r="DY1107" s="647">
        <v>2024</v>
      </c>
      <c r="DZ1107" s="647">
        <v>2024</v>
      </c>
      <c r="EA1107" s="647">
        <v>2024</v>
      </c>
      <c r="EB1107" s="647">
        <v>2024</v>
      </c>
      <c r="EC1107" s="647">
        <v>2024</v>
      </c>
      <c r="ED1107" s="647">
        <v>2025</v>
      </c>
      <c r="EE1107" s="647">
        <v>2025</v>
      </c>
      <c r="EF1107" s="647">
        <v>2025</v>
      </c>
      <c r="EG1107" s="647">
        <v>2025</v>
      </c>
      <c r="EH1107" s="647">
        <v>2025</v>
      </c>
      <c r="EI1107" s="647">
        <v>2025</v>
      </c>
      <c r="EJ1107" s="647">
        <v>2025</v>
      </c>
      <c r="EK1107" s="647">
        <v>2025</v>
      </c>
      <c r="EL1107" s="647">
        <v>2025</v>
      </c>
      <c r="EM1107" s="647">
        <v>2025</v>
      </c>
      <c r="EN1107" s="647">
        <v>2026</v>
      </c>
      <c r="EO1107" s="647">
        <v>2026</v>
      </c>
      <c r="EP1107" s="647">
        <v>2026</v>
      </c>
      <c r="EQ1107" s="647">
        <v>2026</v>
      </c>
      <c r="ER1107" s="647">
        <v>2026</v>
      </c>
      <c r="ES1107" s="647">
        <v>2026</v>
      </c>
      <c r="ET1107" s="647">
        <v>2026</v>
      </c>
      <c r="EU1107" s="647">
        <v>2026</v>
      </c>
      <c r="EV1107" s="647">
        <v>2026</v>
      </c>
      <c r="EW1107" s="647">
        <v>2026</v>
      </c>
      <c r="EX1107" s="647">
        <v>2027</v>
      </c>
      <c r="EY1107" s="647">
        <v>2027</v>
      </c>
      <c r="EZ1107" s="647">
        <v>2027</v>
      </c>
      <c r="FA1107" s="647">
        <v>2027</v>
      </c>
      <c r="FB1107" s="647">
        <v>2027</v>
      </c>
      <c r="FC1107" s="647">
        <v>2027</v>
      </c>
      <c r="FD1107" s="647">
        <v>2027</v>
      </c>
      <c r="FE1107" s="647">
        <v>2027</v>
      </c>
      <c r="FF1107" s="647">
        <v>2027</v>
      </c>
      <c r="FG1107" s="647">
        <v>2027</v>
      </c>
      <c r="FH1107" s="647">
        <v>2028</v>
      </c>
      <c r="FI1107" s="647">
        <v>2028</v>
      </c>
      <c r="FJ1107" s="647">
        <v>2028</v>
      </c>
      <c r="FK1107" s="647">
        <v>2028</v>
      </c>
      <c r="FL1107" s="647">
        <v>2028</v>
      </c>
      <c r="FM1107" s="647">
        <v>2028</v>
      </c>
      <c r="FN1107" s="647">
        <v>2028</v>
      </c>
      <c r="FO1107" s="647">
        <v>2028</v>
      </c>
      <c r="FP1107" s="647">
        <v>2028</v>
      </c>
      <c r="FQ1107" s="647">
        <v>2028</v>
      </c>
      <c r="FR1107" s="647">
        <v>2029</v>
      </c>
      <c r="FS1107" s="647">
        <v>2029</v>
      </c>
      <c r="FT1107" s="647">
        <v>2029</v>
      </c>
      <c r="FU1107" s="647">
        <v>2029</v>
      </c>
      <c r="FV1107" s="647">
        <v>2029</v>
      </c>
      <c r="FW1107" s="647">
        <v>2029</v>
      </c>
      <c r="FX1107" s="647">
        <v>2029</v>
      </c>
      <c r="FY1107" s="647">
        <v>2029</v>
      </c>
      <c r="FZ1107" s="647">
        <v>2029</v>
      </c>
      <c r="GA1107" s="647">
        <v>2029</v>
      </c>
      <c r="GB1107" s="647">
        <v>2030</v>
      </c>
      <c r="GC1107" s="647">
        <v>2030</v>
      </c>
      <c r="GD1107" s="647">
        <v>2030</v>
      </c>
      <c r="GE1107" s="647">
        <v>2030</v>
      </c>
      <c r="GF1107" s="647">
        <v>2030</v>
      </c>
      <c r="GG1107" s="647">
        <v>2030</v>
      </c>
      <c r="GH1107" s="647">
        <v>2030</v>
      </c>
      <c r="GI1107" s="647">
        <v>2030</v>
      </c>
      <c r="GJ1107" s="647">
        <v>2030</v>
      </c>
      <c r="GK1107" s="647">
        <v>2030</v>
      </c>
      <c r="GL1107" s="747" t="s">
        <v>1662</v>
      </c>
      <c r="GO1107" s="643" t="s">
        <v>1670</v>
      </c>
    </row>
    <row r="1108" spans="1:234" s="643" customFormat="1" ht="24" customHeight="1" x14ac:dyDescent="0.25">
      <c r="B1108" s="644"/>
      <c r="C1108" s="644"/>
      <c r="D1108" s="644"/>
      <c r="E1108" s="678"/>
      <c r="F1108" s="670"/>
      <c r="G1108" s="680" t="s">
        <v>1679</v>
      </c>
      <c r="H1108" s="681" t="s">
        <v>1685</v>
      </c>
      <c r="I1108" s="681" t="s">
        <v>1651</v>
      </c>
      <c r="J1108" s="681" t="s">
        <v>1683</v>
      </c>
      <c r="K1108" s="681" t="s">
        <v>1684</v>
      </c>
      <c r="L1108" s="681" t="s">
        <v>1436</v>
      </c>
      <c r="M1108" s="683" t="s">
        <v>1690</v>
      </c>
      <c r="N1108" s="697" t="str">
        <f>IF(G1067="","/",G1067)</f>
        <v>/</v>
      </c>
      <c r="O1108" s="683" t="s">
        <v>410</v>
      </c>
      <c r="P1108" s="697" t="str">
        <f>IF(G1068="","/",G1068)</f>
        <v>/</v>
      </c>
      <c r="Q1108" s="698" t="s">
        <v>1725</v>
      </c>
      <c r="R1108" s="644"/>
      <c r="DR1108" s="662" t="s">
        <v>1665</v>
      </c>
      <c r="DS1108" s="647" t="s">
        <v>1664</v>
      </c>
      <c r="DT1108" s="647" t="str">
        <f t="shared" ref="DT1108" si="4555">E1071</f>
        <v/>
      </c>
      <c r="DU1108" s="647" t="str">
        <f t="shared" ref="DU1108" si="4556">F1071</f>
        <v/>
      </c>
      <c r="DV1108" s="647" t="str">
        <f t="shared" ref="DV1108" si="4557">G1071</f>
        <v/>
      </c>
      <c r="DW1108" s="647" t="str">
        <f t="shared" ref="DW1108" si="4558">H1071</f>
        <v/>
      </c>
      <c r="DX1108" s="647" t="str">
        <f t="shared" ref="DX1108" si="4559">I1071</f>
        <v/>
      </c>
      <c r="DY1108" s="647" t="str">
        <f t="shared" ref="DY1108" si="4560">J1071</f>
        <v/>
      </c>
      <c r="DZ1108" s="647" t="str">
        <f t="shared" ref="DZ1108" si="4561">K1071</f>
        <v/>
      </c>
      <c r="EA1108" s="647" t="str">
        <f t="shared" ref="EA1108" si="4562">L1071</f>
        <v/>
      </c>
      <c r="EB1108" s="647" t="str">
        <f t="shared" ref="EB1108" si="4563">M1071</f>
        <v/>
      </c>
      <c r="EC1108" s="647" t="str">
        <f t="shared" ref="EC1108" si="4564">N1071</f>
        <v/>
      </c>
      <c r="ED1108" s="647" t="str">
        <f t="shared" ref="ED1108" si="4565">E1071</f>
        <v/>
      </c>
      <c r="EE1108" s="647" t="str">
        <f t="shared" ref="EE1108" si="4566">F1071</f>
        <v/>
      </c>
      <c r="EF1108" s="647" t="str">
        <f t="shared" ref="EF1108" si="4567">G1071</f>
        <v/>
      </c>
      <c r="EG1108" s="647" t="str">
        <f t="shared" ref="EG1108" si="4568">H1071</f>
        <v/>
      </c>
      <c r="EH1108" s="647" t="str">
        <f t="shared" ref="EH1108" si="4569">I1071</f>
        <v/>
      </c>
      <c r="EI1108" s="647" t="str">
        <f t="shared" ref="EI1108" si="4570">J1071</f>
        <v/>
      </c>
      <c r="EJ1108" s="647" t="str">
        <f t="shared" ref="EJ1108" si="4571">K1071</f>
        <v/>
      </c>
      <c r="EK1108" s="647" t="str">
        <f t="shared" ref="EK1108" si="4572">L1071</f>
        <v/>
      </c>
      <c r="EL1108" s="647" t="str">
        <f t="shared" ref="EL1108" si="4573">M1071</f>
        <v/>
      </c>
      <c r="EM1108" s="647" t="str">
        <f t="shared" ref="EM1108" si="4574">N1071</f>
        <v/>
      </c>
      <c r="EN1108" s="647" t="str">
        <f t="shared" ref="EN1108" si="4575">E1071</f>
        <v/>
      </c>
      <c r="EO1108" s="647" t="str">
        <f t="shared" ref="EO1108" si="4576">F1071</f>
        <v/>
      </c>
      <c r="EP1108" s="647" t="str">
        <f t="shared" ref="EP1108" si="4577">G1071</f>
        <v/>
      </c>
      <c r="EQ1108" s="647" t="str">
        <f t="shared" ref="EQ1108" si="4578">H1071</f>
        <v/>
      </c>
      <c r="ER1108" s="647" t="str">
        <f t="shared" ref="ER1108" si="4579">I1071</f>
        <v/>
      </c>
      <c r="ES1108" s="647" t="str">
        <f t="shared" ref="ES1108" si="4580">J1071</f>
        <v/>
      </c>
      <c r="ET1108" s="647" t="str">
        <f t="shared" ref="ET1108" si="4581">K1071</f>
        <v/>
      </c>
      <c r="EU1108" s="647" t="str">
        <f t="shared" ref="EU1108" si="4582">L1071</f>
        <v/>
      </c>
      <c r="EV1108" s="647" t="str">
        <f t="shared" ref="EV1108" si="4583">M1071</f>
        <v/>
      </c>
      <c r="EW1108" s="647" t="str">
        <f t="shared" ref="EW1108" si="4584">N1071</f>
        <v/>
      </c>
      <c r="EX1108" s="647" t="str">
        <f t="shared" ref="EX1108" si="4585">E1071</f>
        <v/>
      </c>
      <c r="EY1108" s="647" t="str">
        <f t="shared" ref="EY1108" si="4586">F1071</f>
        <v/>
      </c>
      <c r="EZ1108" s="647" t="str">
        <f t="shared" ref="EZ1108" si="4587">G1071</f>
        <v/>
      </c>
      <c r="FA1108" s="647" t="str">
        <f t="shared" ref="FA1108" si="4588">H1071</f>
        <v/>
      </c>
      <c r="FB1108" s="647" t="str">
        <f t="shared" ref="FB1108" si="4589">I1071</f>
        <v/>
      </c>
      <c r="FC1108" s="647" t="str">
        <f t="shared" ref="FC1108" si="4590">J1071</f>
        <v/>
      </c>
      <c r="FD1108" s="647" t="str">
        <f t="shared" ref="FD1108" si="4591">K1071</f>
        <v/>
      </c>
      <c r="FE1108" s="647" t="str">
        <f t="shared" ref="FE1108" si="4592">L1071</f>
        <v/>
      </c>
      <c r="FF1108" s="647" t="str">
        <f t="shared" ref="FF1108" si="4593">M1071</f>
        <v/>
      </c>
      <c r="FG1108" s="647" t="str">
        <f t="shared" ref="FG1108" si="4594">N1071</f>
        <v/>
      </c>
      <c r="FH1108" s="647" t="str">
        <f t="shared" ref="FH1108" si="4595">E1071</f>
        <v/>
      </c>
      <c r="FI1108" s="647" t="str">
        <f t="shared" ref="FI1108" si="4596">F1071</f>
        <v/>
      </c>
      <c r="FJ1108" s="647" t="str">
        <f t="shared" ref="FJ1108" si="4597">G1071</f>
        <v/>
      </c>
      <c r="FK1108" s="647" t="str">
        <f t="shared" ref="FK1108" si="4598">H1071</f>
        <v/>
      </c>
      <c r="FL1108" s="647" t="str">
        <f t="shared" ref="FL1108" si="4599">I1071</f>
        <v/>
      </c>
      <c r="FM1108" s="647" t="str">
        <f t="shared" ref="FM1108" si="4600">J1071</f>
        <v/>
      </c>
      <c r="FN1108" s="647" t="str">
        <f t="shared" ref="FN1108" si="4601">K1071</f>
        <v/>
      </c>
      <c r="FO1108" s="647" t="str">
        <f t="shared" ref="FO1108" si="4602">L1071</f>
        <v/>
      </c>
      <c r="FP1108" s="647" t="str">
        <f t="shared" ref="FP1108" si="4603">M1071</f>
        <v/>
      </c>
      <c r="FQ1108" s="647" t="str">
        <f t="shared" ref="FQ1108" si="4604">N1071</f>
        <v/>
      </c>
      <c r="FR1108" s="647" t="str">
        <f t="shared" ref="FR1108" si="4605">E1071</f>
        <v/>
      </c>
      <c r="FS1108" s="647" t="str">
        <f t="shared" ref="FS1108" si="4606">F1071</f>
        <v/>
      </c>
      <c r="FT1108" s="647" t="str">
        <f t="shared" ref="FT1108" si="4607">G1071</f>
        <v/>
      </c>
      <c r="FU1108" s="647" t="str">
        <f t="shared" ref="FU1108" si="4608">H1071</f>
        <v/>
      </c>
      <c r="FV1108" s="647" t="str">
        <f t="shared" ref="FV1108" si="4609">I1071</f>
        <v/>
      </c>
      <c r="FW1108" s="647" t="str">
        <f t="shared" ref="FW1108" si="4610">J1071</f>
        <v/>
      </c>
      <c r="FX1108" s="647" t="str">
        <f t="shared" ref="FX1108" si="4611">K1071</f>
        <v/>
      </c>
      <c r="FY1108" s="647" t="str">
        <f t="shared" ref="FY1108" si="4612">L1071</f>
        <v/>
      </c>
      <c r="FZ1108" s="647" t="str">
        <f t="shared" ref="FZ1108" si="4613">M1071</f>
        <v/>
      </c>
      <c r="GA1108" s="647" t="str">
        <f t="shared" ref="GA1108" si="4614">N1071</f>
        <v/>
      </c>
      <c r="GB1108" s="647" t="str">
        <f t="shared" ref="GB1108" si="4615">E1071</f>
        <v/>
      </c>
      <c r="GC1108" s="647" t="str">
        <f t="shared" ref="GC1108" si="4616">F1071</f>
        <v/>
      </c>
      <c r="GD1108" s="647" t="str">
        <f t="shared" ref="GD1108" si="4617">G1071</f>
        <v/>
      </c>
      <c r="GE1108" s="647" t="str">
        <f t="shared" ref="GE1108" si="4618">H1071</f>
        <v/>
      </c>
      <c r="GF1108" s="647" t="str">
        <f t="shared" ref="GF1108" si="4619">I1071</f>
        <v/>
      </c>
      <c r="GG1108" s="647" t="str">
        <f t="shared" ref="GG1108" si="4620">J1071</f>
        <v/>
      </c>
      <c r="GH1108" s="647" t="str">
        <f t="shared" ref="GH1108" si="4621">K1071</f>
        <v/>
      </c>
      <c r="GI1108" s="647" t="str">
        <f t="shared" ref="GI1108" si="4622">L1071</f>
        <v/>
      </c>
      <c r="GJ1108" s="647" t="str">
        <f t="shared" ref="GJ1108" si="4623">M1071</f>
        <v/>
      </c>
      <c r="GK1108" s="647" t="str">
        <f t="shared" ref="GK1108" si="4624">N1071</f>
        <v/>
      </c>
      <c r="GL1108" s="748"/>
      <c r="GN1108" s="662" t="s">
        <v>1665</v>
      </c>
      <c r="GO1108" s="646" t="s">
        <v>1664</v>
      </c>
      <c r="GP1108" s="646" t="str">
        <f t="shared" ref="GP1108" si="4625">E1071</f>
        <v/>
      </c>
      <c r="GQ1108" s="646" t="str">
        <f t="shared" ref="GQ1108" si="4626">F1071</f>
        <v/>
      </c>
      <c r="GR1108" s="646" t="str">
        <f t="shared" ref="GR1108" si="4627">G1071</f>
        <v/>
      </c>
      <c r="GS1108" s="646" t="str">
        <f t="shared" ref="GS1108" si="4628">H1071</f>
        <v/>
      </c>
      <c r="GT1108" s="646" t="str">
        <f t="shared" ref="GT1108" si="4629">I1071</f>
        <v/>
      </c>
      <c r="GU1108" s="646" t="str">
        <f t="shared" ref="GU1108" si="4630">J1071</f>
        <v/>
      </c>
      <c r="GV1108" s="646" t="str">
        <f t="shared" ref="GV1108" si="4631">K1071</f>
        <v/>
      </c>
      <c r="GW1108" s="646" t="str">
        <f t="shared" ref="GW1108" si="4632">L1071</f>
        <v/>
      </c>
      <c r="GX1108" s="646" t="str">
        <f t="shared" ref="GX1108" si="4633">M1071</f>
        <v/>
      </c>
      <c r="GY1108" s="646" t="str">
        <f t="shared" ref="GY1108" si="4634">N1071</f>
        <v/>
      </c>
      <c r="GZ1108" s="646" t="s">
        <v>1662</v>
      </c>
      <c r="HM1108" s="644"/>
      <c r="HN1108" s="644"/>
      <c r="HO1108" s="644"/>
      <c r="HP1108" s="644"/>
      <c r="HQ1108" s="644"/>
      <c r="HR1108" s="644"/>
      <c r="HS1108" s="644"/>
      <c r="HT1108" s="644"/>
      <c r="HU1108" s="644"/>
      <c r="HV1108" s="644"/>
      <c r="HW1108" s="644"/>
      <c r="HX1108" s="644"/>
      <c r="HY1108" s="644"/>
      <c r="HZ1108" s="644"/>
    </row>
    <row r="1109" spans="1:234" s="643" customFormat="1" hidden="1" x14ac:dyDescent="0.25">
      <c r="A1109" s="643" t="s">
        <v>208</v>
      </c>
      <c r="B1109" s="644"/>
      <c r="C1109" s="644"/>
      <c r="D1109" s="644"/>
      <c r="E1109" s="678"/>
      <c r="F1109" s="670"/>
      <c r="G1109" s="670"/>
      <c r="H1109" s="670"/>
      <c r="I1109" s="670"/>
      <c r="J1109" s="670"/>
      <c r="K1109" s="670"/>
      <c r="L1109" s="670"/>
      <c r="M1109" s="670"/>
      <c r="N1109" s="670"/>
      <c r="O1109" s="670"/>
      <c r="P1109" s="670"/>
      <c r="Q1109" s="670"/>
      <c r="R1109" s="682"/>
      <c r="DR1109" s="749">
        <v>2023</v>
      </c>
      <c r="DS1109" s="665">
        <f t="shared" ref="DS1109:GD1112" si="4635">DS1078-DS1090</f>
        <v>0</v>
      </c>
      <c r="DT1109" s="665">
        <f t="shared" si="4635"/>
        <v>0</v>
      </c>
      <c r="DU1109" s="665">
        <f t="shared" si="4635"/>
        <v>0</v>
      </c>
      <c r="DV1109" s="665">
        <f t="shared" si="4635"/>
        <v>0</v>
      </c>
      <c r="DW1109" s="665">
        <f t="shared" si="4635"/>
        <v>0</v>
      </c>
      <c r="DX1109" s="665">
        <f t="shared" si="4635"/>
        <v>0</v>
      </c>
      <c r="DY1109" s="665">
        <f t="shared" si="4635"/>
        <v>0</v>
      </c>
      <c r="DZ1109" s="665">
        <f t="shared" si="4635"/>
        <v>0</v>
      </c>
      <c r="EA1109" s="665">
        <f t="shared" si="4635"/>
        <v>0</v>
      </c>
      <c r="EB1109" s="665">
        <f t="shared" si="4635"/>
        <v>0</v>
      </c>
      <c r="EC1109" s="665">
        <f t="shared" si="4635"/>
        <v>0</v>
      </c>
      <c r="ED1109" s="665">
        <f t="shared" si="4635"/>
        <v>0</v>
      </c>
      <c r="EE1109" s="665">
        <f t="shared" si="4635"/>
        <v>0</v>
      </c>
      <c r="EF1109" s="665">
        <f t="shared" si="4635"/>
        <v>0</v>
      </c>
      <c r="EG1109" s="665">
        <f t="shared" si="4635"/>
        <v>0</v>
      </c>
      <c r="EH1109" s="665">
        <f t="shared" si="4635"/>
        <v>0</v>
      </c>
      <c r="EI1109" s="665">
        <f t="shared" si="4635"/>
        <v>0</v>
      </c>
      <c r="EJ1109" s="665">
        <f t="shared" si="4635"/>
        <v>0</v>
      </c>
      <c r="EK1109" s="665">
        <f t="shared" si="4635"/>
        <v>0</v>
      </c>
      <c r="EL1109" s="665">
        <f t="shared" si="4635"/>
        <v>0</v>
      </c>
      <c r="EM1109" s="665">
        <f t="shared" si="4635"/>
        <v>0</v>
      </c>
      <c r="EN1109" s="665">
        <f t="shared" si="4635"/>
        <v>0</v>
      </c>
      <c r="EO1109" s="665">
        <f t="shared" si="4635"/>
        <v>0</v>
      </c>
      <c r="EP1109" s="665">
        <f t="shared" si="4635"/>
        <v>0</v>
      </c>
      <c r="EQ1109" s="665">
        <f t="shared" si="4635"/>
        <v>0</v>
      </c>
      <c r="ER1109" s="665">
        <f t="shared" si="4635"/>
        <v>0</v>
      </c>
      <c r="ES1109" s="665">
        <f t="shared" si="4635"/>
        <v>0</v>
      </c>
      <c r="ET1109" s="665">
        <f t="shared" si="4635"/>
        <v>0</v>
      </c>
      <c r="EU1109" s="665">
        <f t="shared" si="4635"/>
        <v>0</v>
      </c>
      <c r="EV1109" s="665">
        <f t="shared" si="4635"/>
        <v>0</v>
      </c>
      <c r="EW1109" s="665">
        <f t="shared" si="4635"/>
        <v>0</v>
      </c>
      <c r="EX1109" s="665">
        <f t="shared" si="4635"/>
        <v>0</v>
      </c>
      <c r="EY1109" s="665">
        <f t="shared" si="4635"/>
        <v>0</v>
      </c>
      <c r="EZ1109" s="665">
        <f t="shared" si="4635"/>
        <v>0</v>
      </c>
      <c r="FA1109" s="665">
        <f t="shared" si="4635"/>
        <v>0</v>
      </c>
      <c r="FB1109" s="665">
        <f t="shared" si="4635"/>
        <v>0</v>
      </c>
      <c r="FC1109" s="665">
        <f t="shared" si="4635"/>
        <v>0</v>
      </c>
      <c r="FD1109" s="665">
        <f t="shared" si="4635"/>
        <v>0</v>
      </c>
      <c r="FE1109" s="665">
        <f t="shared" si="4635"/>
        <v>0</v>
      </c>
      <c r="FF1109" s="665">
        <f t="shared" si="4635"/>
        <v>0</v>
      </c>
      <c r="FG1109" s="665">
        <f t="shared" si="4635"/>
        <v>0</v>
      </c>
      <c r="FH1109" s="665">
        <f t="shared" si="4635"/>
        <v>0</v>
      </c>
      <c r="FI1109" s="665">
        <f t="shared" si="4635"/>
        <v>0</v>
      </c>
      <c r="FJ1109" s="665">
        <f t="shared" si="4635"/>
        <v>0</v>
      </c>
      <c r="FK1109" s="665">
        <f t="shared" si="4635"/>
        <v>0</v>
      </c>
      <c r="FL1109" s="665">
        <f t="shared" si="4635"/>
        <v>0</v>
      </c>
      <c r="FM1109" s="665">
        <f t="shared" si="4635"/>
        <v>0</v>
      </c>
      <c r="FN1109" s="665">
        <f t="shared" si="4635"/>
        <v>0</v>
      </c>
      <c r="FO1109" s="665">
        <f t="shared" si="4635"/>
        <v>0</v>
      </c>
      <c r="FP1109" s="665">
        <f t="shared" si="4635"/>
        <v>0</v>
      </c>
      <c r="FQ1109" s="665">
        <f t="shared" si="4635"/>
        <v>0</v>
      </c>
      <c r="FR1109" s="665">
        <f t="shared" si="4635"/>
        <v>0</v>
      </c>
      <c r="FS1109" s="665">
        <f t="shared" si="4635"/>
        <v>0</v>
      </c>
      <c r="FT1109" s="665">
        <f t="shared" si="4635"/>
        <v>0</v>
      </c>
      <c r="FU1109" s="665">
        <f t="shared" si="4635"/>
        <v>0</v>
      </c>
      <c r="FV1109" s="665">
        <f t="shared" si="4635"/>
        <v>0</v>
      </c>
      <c r="FW1109" s="665">
        <f t="shared" si="4635"/>
        <v>0</v>
      </c>
      <c r="FX1109" s="665">
        <f t="shared" si="4635"/>
        <v>0</v>
      </c>
      <c r="FY1109" s="665">
        <f t="shared" si="4635"/>
        <v>0</v>
      </c>
      <c r="FZ1109" s="665">
        <f t="shared" si="4635"/>
        <v>0</v>
      </c>
      <c r="GA1109" s="665">
        <f t="shared" si="4635"/>
        <v>0</v>
      </c>
      <c r="GB1109" s="665">
        <f t="shared" si="4635"/>
        <v>0</v>
      </c>
      <c r="GC1109" s="665">
        <f t="shared" si="4635"/>
        <v>0</v>
      </c>
      <c r="GD1109" s="665">
        <f t="shared" si="4635"/>
        <v>0</v>
      </c>
      <c r="GE1109" s="665">
        <f t="shared" ref="GE1109:GK1109" si="4636">GE1078-GE1090</f>
        <v>0</v>
      </c>
      <c r="GF1109" s="665">
        <f t="shared" si="4636"/>
        <v>0</v>
      </c>
      <c r="GG1109" s="665">
        <f t="shared" si="4636"/>
        <v>0</v>
      </c>
      <c r="GH1109" s="665">
        <f t="shared" si="4636"/>
        <v>0</v>
      </c>
      <c r="GI1109" s="665">
        <f t="shared" si="4636"/>
        <v>0</v>
      </c>
      <c r="GJ1109" s="665">
        <f t="shared" si="4636"/>
        <v>0</v>
      </c>
      <c r="GK1109" s="665">
        <f t="shared" si="4636"/>
        <v>0</v>
      </c>
      <c r="GL1109" s="665" t="b">
        <f>SUM(DS1109:GK1109)+SUM(Y1072:AH1072)-SUM(HB1090:HK1090)=Q1072</f>
        <v>1</v>
      </c>
      <c r="GN1109" s="749">
        <v>2023</v>
      </c>
      <c r="GO1109" s="664">
        <f>SUMIF(DS1077:GK1077,GO1077,DS1109:GK1109)</f>
        <v>0</v>
      </c>
      <c r="GP1109" s="668">
        <f>SUMIF(DS1077:GK1077,GP1077,DS1109:GK1109)</f>
        <v>0</v>
      </c>
      <c r="GQ1109" s="668">
        <f>SUMIF(DS1077:GK1077,GQ1077,DS1109:GK1109)</f>
        <v>0</v>
      </c>
      <c r="GR1109" s="668">
        <f>SUMIF(DS1077:GK1077,GR1077,DS1109:GK1109)</f>
        <v>0</v>
      </c>
      <c r="GS1109" s="668">
        <f>SUMIF(DS1077:GK1077,GS1077,DS1109:GK1109)</f>
        <v>0</v>
      </c>
      <c r="GT1109" s="668">
        <f>SUMIF(DS1077:GK1077,GT1077,DS1109:GK1109)</f>
        <v>0</v>
      </c>
      <c r="GU1109" s="668">
        <f>SUMIF(DS1077:GK1077,GU1077,DS1109:GK1109)</f>
        <v>0</v>
      </c>
      <c r="GV1109" s="668">
        <f>SUMIF(DS1077:GK1077,GV1077,DS1109:GK1109)</f>
        <v>0</v>
      </c>
      <c r="GW1109" s="668">
        <f>SUMIF(DS1077:GK1077,GW1077,DS1109:GK1109)</f>
        <v>0</v>
      </c>
      <c r="GX1109" s="668">
        <f>SUMIF(DS1077:GK1077,GX1077,DS1109:GK1109)</f>
        <v>0</v>
      </c>
      <c r="GY1109" s="668">
        <f>SUMIF(DS1077:GK1077,GY1077,DS1109:GK1109)</f>
        <v>0</v>
      </c>
      <c r="GZ1109" s="646" t="b">
        <f>SUM(GO1109:GY1109)-SUM(HB1090:HK1090)=(Q1072-SUM(Y1072:AH1072))</f>
        <v>1</v>
      </c>
      <c r="HM1109" s="682"/>
      <c r="HN1109" s="682"/>
      <c r="HO1109" s="682"/>
      <c r="HP1109" s="682"/>
      <c r="HQ1109" s="682"/>
      <c r="HR1109" s="682"/>
      <c r="HS1109" s="682"/>
      <c r="HT1109" s="682"/>
      <c r="HU1109" s="682"/>
      <c r="HV1109" s="682"/>
      <c r="HW1109" s="682"/>
      <c r="HX1109" s="682"/>
      <c r="HY1109" s="682"/>
      <c r="HZ1109" s="682"/>
    </row>
    <row r="1110" spans="1:234" s="643" customFormat="1" x14ac:dyDescent="0.25">
      <c r="B1110" s="644"/>
      <c r="C1110" s="644"/>
      <c r="D1110" s="644"/>
      <c r="E1110" s="678"/>
      <c r="F1110" s="670"/>
      <c r="G1110" s="652">
        <v>2024</v>
      </c>
      <c r="H1110" s="656">
        <f>IF(G1110&gt;CNTR_ReportingYear,"",INDEX(E1073:N1073,MATCH(T1104,E1071:N1071,0)))</f>
        <v>0</v>
      </c>
      <c r="I1110" s="656">
        <f>IF(G1110&gt;CNTR_ReportingYear,"",INDEX(GP1110:GY1116,MATCH(G1110,GN1110:GN1116,0),MATCH(T1104,GP1108:GY1108,0))-INDEX(HB1091:HK1097,MATCH(G1110,GN1091:GN1097,0),MATCH(T1104,HB1089:HK1089,0))+INDEX(Y1072:AH1073,MATCH(G1110,D1072:D1073,0),MATCH(T1104,Y1071:AH1071,0)))</f>
        <v>0</v>
      </c>
      <c r="J1110" s="656">
        <f>IF(G1110&gt;CNTR_ReportingYear,"",SUMIFS(AX1078:DP1078,AX1077:DP1077,T1104))</f>
        <v>0</v>
      </c>
      <c r="K1110" s="656">
        <f>IF(G1110&gt;CNTR_ReportingYear,"",SUMIFS(AX1079:DP1079,AX1077:DP1077,T1104))</f>
        <v>0</v>
      </c>
      <c r="L1110" s="656">
        <f>IF(G1110&gt;CNTR_ReportingYear,"",INDEX(GP1091:GY1097,MATCH(G1110,GN1091:GN1097,0),MATCH(T1104,GP1089:GY1089,0))+INDEX(HB1091:HK1097,MATCH(G1110,GN1091:GN1097,0),MATCH(T1104,HB1089:HK1089,0)))</f>
        <v>0</v>
      </c>
      <c r="M1110" s="674"/>
      <c r="N1110" s="588" t="str">
        <f>H1108</f>
        <v>Purchase</v>
      </c>
      <c r="O1110" s="917" t="s">
        <v>1688</v>
      </c>
      <c r="P1110" s="917"/>
      <c r="Q1110" s="917"/>
      <c r="R1110" s="674"/>
      <c r="DR1110" s="749">
        <v>2024</v>
      </c>
      <c r="DS1110" s="665">
        <f t="shared" si="4635"/>
        <v>0</v>
      </c>
      <c r="DT1110" s="665">
        <f t="shared" si="4635"/>
        <v>0</v>
      </c>
      <c r="DU1110" s="665">
        <f t="shared" si="4635"/>
        <v>0</v>
      </c>
      <c r="DV1110" s="665">
        <f t="shared" si="4635"/>
        <v>0</v>
      </c>
      <c r="DW1110" s="665">
        <f t="shared" si="4635"/>
        <v>0</v>
      </c>
      <c r="DX1110" s="665">
        <f t="shared" si="4635"/>
        <v>0</v>
      </c>
      <c r="DY1110" s="665">
        <f t="shared" si="4635"/>
        <v>0</v>
      </c>
      <c r="DZ1110" s="665">
        <f t="shared" si="4635"/>
        <v>0</v>
      </c>
      <c r="EA1110" s="665">
        <f t="shared" si="4635"/>
        <v>0</v>
      </c>
      <c r="EB1110" s="665">
        <f t="shared" si="4635"/>
        <v>0</v>
      </c>
      <c r="EC1110" s="665">
        <f t="shared" si="4635"/>
        <v>0</v>
      </c>
      <c r="ED1110" s="665">
        <f t="shared" si="4635"/>
        <v>0</v>
      </c>
      <c r="EE1110" s="665">
        <f t="shared" si="4635"/>
        <v>0</v>
      </c>
      <c r="EF1110" s="665">
        <f t="shared" si="4635"/>
        <v>0</v>
      </c>
      <c r="EG1110" s="665">
        <f t="shared" si="4635"/>
        <v>0</v>
      </c>
      <c r="EH1110" s="665">
        <f t="shared" si="4635"/>
        <v>0</v>
      </c>
      <c r="EI1110" s="665">
        <f t="shared" si="4635"/>
        <v>0</v>
      </c>
      <c r="EJ1110" s="665">
        <f t="shared" si="4635"/>
        <v>0</v>
      </c>
      <c r="EK1110" s="665">
        <f t="shared" si="4635"/>
        <v>0</v>
      </c>
      <c r="EL1110" s="665">
        <f t="shared" si="4635"/>
        <v>0</v>
      </c>
      <c r="EM1110" s="665">
        <f t="shared" si="4635"/>
        <v>0</v>
      </c>
      <c r="EN1110" s="665">
        <f t="shared" si="4635"/>
        <v>0</v>
      </c>
      <c r="EO1110" s="665">
        <f t="shared" si="4635"/>
        <v>0</v>
      </c>
      <c r="EP1110" s="665">
        <f t="shared" si="4635"/>
        <v>0</v>
      </c>
      <c r="EQ1110" s="665">
        <f t="shared" si="4635"/>
        <v>0</v>
      </c>
      <c r="ER1110" s="665">
        <f t="shared" si="4635"/>
        <v>0</v>
      </c>
      <c r="ES1110" s="665">
        <f t="shared" si="4635"/>
        <v>0</v>
      </c>
      <c r="ET1110" s="665">
        <f t="shared" si="4635"/>
        <v>0</v>
      </c>
      <c r="EU1110" s="665">
        <f t="shared" si="4635"/>
        <v>0</v>
      </c>
      <c r="EV1110" s="665">
        <f t="shared" si="4635"/>
        <v>0</v>
      </c>
      <c r="EW1110" s="665">
        <f t="shared" si="4635"/>
        <v>0</v>
      </c>
      <c r="EX1110" s="665">
        <f t="shared" si="4635"/>
        <v>0</v>
      </c>
      <c r="EY1110" s="665">
        <f t="shared" si="4635"/>
        <v>0</v>
      </c>
      <c r="EZ1110" s="665">
        <f t="shared" si="4635"/>
        <v>0</v>
      </c>
      <c r="FA1110" s="665">
        <f t="shared" si="4635"/>
        <v>0</v>
      </c>
      <c r="FB1110" s="665">
        <f t="shared" si="4635"/>
        <v>0</v>
      </c>
      <c r="FC1110" s="665">
        <f t="shared" si="4635"/>
        <v>0</v>
      </c>
      <c r="FD1110" s="665">
        <f t="shared" si="4635"/>
        <v>0</v>
      </c>
      <c r="FE1110" s="665">
        <f t="shared" si="4635"/>
        <v>0</v>
      </c>
      <c r="FF1110" s="665">
        <f t="shared" si="4635"/>
        <v>0</v>
      </c>
      <c r="FG1110" s="665">
        <f t="shared" si="4635"/>
        <v>0</v>
      </c>
      <c r="FH1110" s="665">
        <f t="shared" si="4635"/>
        <v>0</v>
      </c>
      <c r="FI1110" s="665">
        <f t="shared" si="4635"/>
        <v>0</v>
      </c>
      <c r="FJ1110" s="665">
        <f t="shared" si="4635"/>
        <v>0</v>
      </c>
      <c r="FK1110" s="665">
        <f t="shared" si="4635"/>
        <v>0</v>
      </c>
      <c r="FL1110" s="665">
        <f t="shared" si="4635"/>
        <v>0</v>
      </c>
      <c r="FM1110" s="665">
        <f t="shared" si="4635"/>
        <v>0</v>
      </c>
      <c r="FN1110" s="665">
        <f t="shared" si="4635"/>
        <v>0</v>
      </c>
      <c r="FO1110" s="665">
        <f t="shared" si="4635"/>
        <v>0</v>
      </c>
      <c r="FP1110" s="665">
        <f t="shared" si="4635"/>
        <v>0</v>
      </c>
      <c r="FQ1110" s="665">
        <f t="shared" si="4635"/>
        <v>0</v>
      </c>
      <c r="FR1110" s="665">
        <f t="shared" si="4635"/>
        <v>0</v>
      </c>
      <c r="FS1110" s="665">
        <f t="shared" si="4635"/>
        <v>0</v>
      </c>
      <c r="FT1110" s="665">
        <f t="shared" si="4635"/>
        <v>0</v>
      </c>
      <c r="FU1110" s="665">
        <f t="shared" si="4635"/>
        <v>0</v>
      </c>
      <c r="FV1110" s="665">
        <f t="shared" si="4635"/>
        <v>0</v>
      </c>
      <c r="FW1110" s="665">
        <f t="shared" si="4635"/>
        <v>0</v>
      </c>
      <c r="FX1110" s="665">
        <f t="shared" si="4635"/>
        <v>0</v>
      </c>
      <c r="FY1110" s="665">
        <f t="shared" si="4635"/>
        <v>0</v>
      </c>
      <c r="FZ1110" s="665">
        <f t="shared" si="4635"/>
        <v>0</v>
      </c>
      <c r="GA1110" s="665">
        <f t="shared" si="4635"/>
        <v>0</v>
      </c>
      <c r="GB1110" s="665">
        <f t="shared" si="4635"/>
        <v>0</v>
      </c>
      <c r="GC1110" s="665">
        <f t="shared" si="4635"/>
        <v>0</v>
      </c>
      <c r="GD1110" s="665">
        <f t="shared" si="4635"/>
        <v>0</v>
      </c>
      <c r="GE1110" s="665">
        <f t="shared" ref="GE1110:GK1110" si="4637">GE1079-GE1091</f>
        <v>0</v>
      </c>
      <c r="GF1110" s="665">
        <f t="shared" si="4637"/>
        <v>0</v>
      </c>
      <c r="GG1110" s="665">
        <f t="shared" si="4637"/>
        <v>0</v>
      </c>
      <c r="GH1110" s="665">
        <f t="shared" si="4637"/>
        <v>0</v>
      </c>
      <c r="GI1110" s="665">
        <f t="shared" si="4637"/>
        <v>0</v>
      </c>
      <c r="GJ1110" s="665">
        <f t="shared" si="4637"/>
        <v>0</v>
      </c>
      <c r="GK1110" s="665">
        <f t="shared" si="4637"/>
        <v>0</v>
      </c>
      <c r="GL1110" s="665" t="b">
        <f>SUM(DS1110:GK1110)+SUM(Y1073:AH1073)-SUM(HB1091:HK1091)=Q1073</f>
        <v>1</v>
      </c>
      <c r="GN1110" s="749">
        <v>2024</v>
      </c>
      <c r="GO1110" s="664">
        <f>SUMIF(DS1077:GK1077,GO1077,DS1110:GK1110)</f>
        <v>0</v>
      </c>
      <c r="GP1110" s="668">
        <f>SUMIF(DS1077:GK1077,GP1077,DS1110:GK1110)</f>
        <v>0</v>
      </c>
      <c r="GQ1110" s="668">
        <f>SUMIF(DS1077:GK1077,GQ1077,DS1110:GK1110)</f>
        <v>0</v>
      </c>
      <c r="GR1110" s="668">
        <f>SUMIF(DS1077:GK1077,GR1077,DS1110:GK1110)</f>
        <v>0</v>
      </c>
      <c r="GS1110" s="668">
        <f>SUMIF(DS1077:GK1077,GS1077,DS1110:GK1110)</f>
        <v>0</v>
      </c>
      <c r="GT1110" s="668">
        <f>SUMIF(DS1077:GK1077,GT1077,DS1110:GK1110)</f>
        <v>0</v>
      </c>
      <c r="GU1110" s="668">
        <f>SUMIF(DS1077:GK1077,GU1077,DS1110:GK1110)</f>
        <v>0</v>
      </c>
      <c r="GV1110" s="668">
        <f>SUMIF(DS1077:GK1077,GV1077,DS1110:GK1110)</f>
        <v>0</v>
      </c>
      <c r="GW1110" s="668">
        <f>SUMIF(DS1077:GK1077,GW1077,DS1110:GK1110)</f>
        <v>0</v>
      </c>
      <c r="GX1110" s="668">
        <f>SUMIF(DS1077:GK1077,GX1077,DS1110:GK1110)</f>
        <v>0</v>
      </c>
      <c r="GY1110" s="668">
        <f>SUMIF(DS1077:GK1077,GY1077,DS1110:GK1110)</f>
        <v>0</v>
      </c>
      <c r="GZ1110" s="646" t="b">
        <f>SUM(GO1110:GY1110)-SUM(HB1091:HK1091)=(Q1073-SUM(Y1073:AH1073))</f>
        <v>1</v>
      </c>
      <c r="HM1110" s="674"/>
      <c r="HN1110" s="674"/>
      <c r="HO1110" s="674"/>
      <c r="HP1110" s="674"/>
      <c r="HQ1110" s="674"/>
      <c r="HR1110" s="674"/>
      <c r="HS1110" s="674"/>
      <c r="HT1110" s="674"/>
      <c r="HU1110" s="674"/>
      <c r="HV1110" s="674"/>
      <c r="HW1110" s="674"/>
      <c r="HX1110" s="674"/>
      <c r="HY1110" s="674"/>
      <c r="HZ1110" s="674"/>
    </row>
    <row r="1111" spans="1:234" s="643" customFormat="1" x14ac:dyDescent="0.25">
      <c r="B1111" s="644"/>
      <c r="C1111" s="644"/>
      <c r="D1111" s="644"/>
      <c r="E1111" s="678"/>
      <c r="F1111" s="670"/>
      <c r="G1111" s="644"/>
      <c r="H1111" s="644"/>
      <c r="I1111" s="644"/>
      <c r="J1111" s="644"/>
      <c r="K1111" s="644"/>
      <c r="L1111" s="644"/>
      <c r="M1111" s="674"/>
      <c r="N1111" s="588" t="str">
        <f>I1108</f>
        <v>Consumption</v>
      </c>
      <c r="O1111" s="918" t="s">
        <v>1687</v>
      </c>
      <c r="P1111" s="918"/>
      <c r="Q1111" s="918"/>
      <c r="R1111" s="674"/>
      <c r="DR1111" s="749">
        <v>2025</v>
      </c>
      <c r="DS1111" s="665" t="e">
        <f t="shared" si="4635"/>
        <v>#REF!</v>
      </c>
      <c r="DT1111" s="665" t="e">
        <f t="shared" si="4635"/>
        <v>#N/A</v>
      </c>
      <c r="DU1111" s="665" t="e">
        <f t="shared" si="4635"/>
        <v>#N/A</v>
      </c>
      <c r="DV1111" s="665" t="e">
        <f t="shared" si="4635"/>
        <v>#N/A</v>
      </c>
      <c r="DW1111" s="665" t="e">
        <f t="shared" si="4635"/>
        <v>#N/A</v>
      </c>
      <c r="DX1111" s="665" t="e">
        <f t="shared" si="4635"/>
        <v>#N/A</v>
      </c>
      <c r="DY1111" s="665" t="e">
        <f t="shared" si="4635"/>
        <v>#N/A</v>
      </c>
      <c r="DZ1111" s="665" t="e">
        <f t="shared" si="4635"/>
        <v>#N/A</v>
      </c>
      <c r="EA1111" s="665" t="e">
        <f t="shared" si="4635"/>
        <v>#N/A</v>
      </c>
      <c r="EB1111" s="665" t="e">
        <f t="shared" si="4635"/>
        <v>#N/A</v>
      </c>
      <c r="EC1111" s="665" t="e">
        <f t="shared" si="4635"/>
        <v>#N/A</v>
      </c>
      <c r="ED1111" s="665" t="e">
        <f t="shared" si="4635"/>
        <v>#N/A</v>
      </c>
      <c r="EE1111" s="665" t="e">
        <f t="shared" si="4635"/>
        <v>#N/A</v>
      </c>
      <c r="EF1111" s="665" t="e">
        <f t="shared" si="4635"/>
        <v>#N/A</v>
      </c>
      <c r="EG1111" s="665" t="e">
        <f t="shared" si="4635"/>
        <v>#N/A</v>
      </c>
      <c r="EH1111" s="665" t="e">
        <f t="shared" si="4635"/>
        <v>#N/A</v>
      </c>
      <c r="EI1111" s="665" t="e">
        <f t="shared" si="4635"/>
        <v>#N/A</v>
      </c>
      <c r="EJ1111" s="665" t="e">
        <f t="shared" si="4635"/>
        <v>#N/A</v>
      </c>
      <c r="EK1111" s="665" t="e">
        <f t="shared" si="4635"/>
        <v>#N/A</v>
      </c>
      <c r="EL1111" s="665" t="e">
        <f t="shared" si="4635"/>
        <v>#N/A</v>
      </c>
      <c r="EM1111" s="665" t="e">
        <f t="shared" si="4635"/>
        <v>#N/A</v>
      </c>
      <c r="EN1111" s="665" t="e">
        <f t="shared" si="4635"/>
        <v>#N/A</v>
      </c>
      <c r="EO1111" s="665" t="e">
        <f t="shared" si="4635"/>
        <v>#N/A</v>
      </c>
      <c r="EP1111" s="665" t="e">
        <f t="shared" si="4635"/>
        <v>#N/A</v>
      </c>
      <c r="EQ1111" s="665" t="e">
        <f t="shared" si="4635"/>
        <v>#N/A</v>
      </c>
      <c r="ER1111" s="665" t="e">
        <f t="shared" si="4635"/>
        <v>#N/A</v>
      </c>
      <c r="ES1111" s="665" t="e">
        <f t="shared" si="4635"/>
        <v>#N/A</v>
      </c>
      <c r="ET1111" s="665" t="e">
        <f t="shared" si="4635"/>
        <v>#N/A</v>
      </c>
      <c r="EU1111" s="665" t="e">
        <f t="shared" si="4635"/>
        <v>#N/A</v>
      </c>
      <c r="EV1111" s="665" t="e">
        <f t="shared" si="4635"/>
        <v>#N/A</v>
      </c>
      <c r="EW1111" s="665" t="e">
        <f t="shared" si="4635"/>
        <v>#N/A</v>
      </c>
      <c r="EX1111" s="665" t="e">
        <f t="shared" si="4635"/>
        <v>#N/A</v>
      </c>
      <c r="EY1111" s="665" t="e">
        <f t="shared" si="4635"/>
        <v>#N/A</v>
      </c>
      <c r="EZ1111" s="665" t="e">
        <f t="shared" si="4635"/>
        <v>#N/A</v>
      </c>
      <c r="FA1111" s="665" t="e">
        <f t="shared" si="4635"/>
        <v>#N/A</v>
      </c>
      <c r="FB1111" s="665" t="e">
        <f t="shared" si="4635"/>
        <v>#N/A</v>
      </c>
      <c r="FC1111" s="665" t="e">
        <f t="shared" si="4635"/>
        <v>#N/A</v>
      </c>
      <c r="FD1111" s="665" t="e">
        <f t="shared" si="4635"/>
        <v>#N/A</v>
      </c>
      <c r="FE1111" s="665" t="e">
        <f t="shared" si="4635"/>
        <v>#N/A</v>
      </c>
      <c r="FF1111" s="665" t="e">
        <f t="shared" si="4635"/>
        <v>#N/A</v>
      </c>
      <c r="FG1111" s="665" t="e">
        <f t="shared" si="4635"/>
        <v>#N/A</v>
      </c>
      <c r="FH1111" s="665" t="e">
        <f t="shared" si="4635"/>
        <v>#N/A</v>
      </c>
      <c r="FI1111" s="665" t="e">
        <f t="shared" si="4635"/>
        <v>#N/A</v>
      </c>
      <c r="FJ1111" s="665" t="e">
        <f t="shared" si="4635"/>
        <v>#N/A</v>
      </c>
      <c r="FK1111" s="665" t="e">
        <f t="shared" si="4635"/>
        <v>#N/A</v>
      </c>
      <c r="FL1111" s="665" t="e">
        <f t="shared" si="4635"/>
        <v>#N/A</v>
      </c>
      <c r="FM1111" s="665" t="e">
        <f t="shared" si="4635"/>
        <v>#N/A</v>
      </c>
      <c r="FN1111" s="665" t="e">
        <f t="shared" si="4635"/>
        <v>#N/A</v>
      </c>
      <c r="FO1111" s="665" t="e">
        <f t="shared" si="4635"/>
        <v>#N/A</v>
      </c>
      <c r="FP1111" s="665" t="e">
        <f t="shared" si="4635"/>
        <v>#N/A</v>
      </c>
      <c r="FQ1111" s="665" t="e">
        <f t="shared" si="4635"/>
        <v>#N/A</v>
      </c>
      <c r="FR1111" s="665" t="e">
        <f t="shared" si="4635"/>
        <v>#N/A</v>
      </c>
      <c r="FS1111" s="665" t="e">
        <f t="shared" si="4635"/>
        <v>#N/A</v>
      </c>
      <c r="FT1111" s="665" t="e">
        <f t="shared" si="4635"/>
        <v>#N/A</v>
      </c>
      <c r="FU1111" s="665" t="e">
        <f t="shared" si="4635"/>
        <v>#N/A</v>
      </c>
      <c r="FV1111" s="665" t="e">
        <f t="shared" si="4635"/>
        <v>#N/A</v>
      </c>
      <c r="FW1111" s="665" t="e">
        <f t="shared" si="4635"/>
        <v>#N/A</v>
      </c>
      <c r="FX1111" s="665" t="e">
        <f t="shared" si="4635"/>
        <v>#N/A</v>
      </c>
      <c r="FY1111" s="665" t="e">
        <f t="shared" si="4635"/>
        <v>#N/A</v>
      </c>
      <c r="FZ1111" s="665" t="e">
        <f t="shared" si="4635"/>
        <v>#N/A</v>
      </c>
      <c r="GA1111" s="665" t="e">
        <f t="shared" si="4635"/>
        <v>#N/A</v>
      </c>
      <c r="GB1111" s="665" t="e">
        <f t="shared" si="4635"/>
        <v>#N/A</v>
      </c>
      <c r="GC1111" s="665" t="e">
        <f t="shared" si="4635"/>
        <v>#N/A</v>
      </c>
      <c r="GD1111" s="665" t="e">
        <f t="shared" si="4635"/>
        <v>#N/A</v>
      </c>
      <c r="GE1111" s="665" t="e">
        <f t="shared" ref="GE1111:GK1111" si="4638">GE1080-GE1092</f>
        <v>#N/A</v>
      </c>
      <c r="GF1111" s="665" t="e">
        <f t="shared" si="4638"/>
        <v>#N/A</v>
      </c>
      <c r="GG1111" s="665" t="e">
        <f t="shared" si="4638"/>
        <v>#N/A</v>
      </c>
      <c r="GH1111" s="665" t="e">
        <f t="shared" si="4638"/>
        <v>#N/A</v>
      </c>
      <c r="GI1111" s="665" t="e">
        <f t="shared" si="4638"/>
        <v>#N/A</v>
      </c>
      <c r="GJ1111" s="665" t="e">
        <f t="shared" si="4638"/>
        <v>#N/A</v>
      </c>
      <c r="GK1111" s="665" t="e">
        <f t="shared" si="4638"/>
        <v>#N/A</v>
      </c>
      <c r="GL1111" s="665" t="e">
        <f>SUM(DS1111:GK1111)+SUM(#REF!)-SUM(HB1092:HK1092)=#REF!</f>
        <v>#REF!</v>
      </c>
      <c r="GN1111" s="749">
        <v>2025</v>
      </c>
      <c r="GO1111" s="664" t="e">
        <f>SUMIF(DS1077:GK1077,GO1077,DS1111:GK1111)</f>
        <v>#REF!</v>
      </c>
      <c r="GP1111" s="668" t="e">
        <f>SUMIF(DS1077:GK1077,GP1077,DS1111:GK1111)</f>
        <v>#N/A</v>
      </c>
      <c r="GQ1111" s="668" t="e">
        <f>SUMIF(DS1077:GK1077,GQ1077,DS1111:GK1111)</f>
        <v>#N/A</v>
      </c>
      <c r="GR1111" s="668" t="e">
        <f>SUMIF(DS1077:GK1077,GR1077,DS1111:GK1111)</f>
        <v>#N/A</v>
      </c>
      <c r="GS1111" s="668" t="e">
        <f>SUMIF(DS1077:GK1077,GS1077,DS1111:GK1111)</f>
        <v>#N/A</v>
      </c>
      <c r="GT1111" s="668" t="e">
        <f>SUMIF(DS1077:GK1077,GT1077,DS1111:GK1111)</f>
        <v>#N/A</v>
      </c>
      <c r="GU1111" s="668" t="e">
        <f>SUMIF(DS1077:GK1077,GU1077,DS1111:GK1111)</f>
        <v>#N/A</v>
      </c>
      <c r="GV1111" s="668" t="e">
        <f>SUMIF(DS1077:GK1077,GV1077,DS1111:GK1111)</f>
        <v>#N/A</v>
      </c>
      <c r="GW1111" s="668" t="e">
        <f>SUMIF(DS1077:GK1077,GW1077,DS1111:GK1111)</f>
        <v>#N/A</v>
      </c>
      <c r="GX1111" s="668" t="e">
        <f>SUMIF(DS1077:GK1077,GX1077,DS1111:GK1111)</f>
        <v>#N/A</v>
      </c>
      <c r="GY1111" s="668" t="e">
        <f>SUMIF(DS1077:GK1077,GY1077,DS1111:GK1111)</f>
        <v>#N/A</v>
      </c>
      <c r="GZ1111" s="646" t="e">
        <f>SUM(GO1111:GY1111)-SUM(HB1092:HK1092)=(#REF!-SUM(#REF!))</f>
        <v>#REF!</v>
      </c>
      <c r="HM1111" s="674"/>
      <c r="HN1111" s="674"/>
      <c r="HO1111" s="674"/>
      <c r="HP1111" s="674"/>
      <c r="HQ1111" s="674"/>
      <c r="HR1111" s="674"/>
      <c r="HS1111" s="674"/>
      <c r="HT1111" s="674"/>
      <c r="HU1111" s="674"/>
      <c r="HV1111" s="674"/>
      <c r="HW1111" s="674"/>
      <c r="HX1111" s="674"/>
      <c r="HY1111" s="674"/>
      <c r="HZ1111" s="674"/>
    </row>
    <row r="1112" spans="1:234" s="643" customFormat="1" x14ac:dyDescent="0.25">
      <c r="B1112" s="644"/>
      <c r="C1112" s="644"/>
      <c r="D1112" s="644"/>
      <c r="E1112" s="678"/>
      <c r="F1112" s="670"/>
      <c r="G1112" s="644"/>
      <c r="H1112" s="644"/>
      <c r="I1112" s="644"/>
      <c r="J1112" s="644"/>
      <c r="K1112" s="644"/>
      <c r="L1112" s="644"/>
      <c r="M1112" s="674"/>
      <c r="N1112" s="588" t="str">
        <f>J1108</f>
        <v>Stock (start)</v>
      </c>
      <c r="O1112" s="917" t="s">
        <v>1686</v>
      </c>
      <c r="P1112" s="917"/>
      <c r="Q1112" s="917"/>
      <c r="R1112" s="674"/>
      <c r="DR1112" s="749">
        <v>2026</v>
      </c>
      <c r="DS1112" s="665" t="e">
        <f t="shared" si="4635"/>
        <v>#REF!</v>
      </c>
      <c r="DT1112" s="665" t="e">
        <f t="shared" si="4635"/>
        <v>#N/A</v>
      </c>
      <c r="DU1112" s="665" t="e">
        <f t="shared" si="4635"/>
        <v>#N/A</v>
      </c>
      <c r="DV1112" s="665" t="e">
        <f t="shared" si="4635"/>
        <v>#N/A</v>
      </c>
      <c r="DW1112" s="665" t="e">
        <f t="shared" si="4635"/>
        <v>#N/A</v>
      </c>
      <c r="DX1112" s="665" t="e">
        <f t="shared" si="4635"/>
        <v>#N/A</v>
      </c>
      <c r="DY1112" s="665" t="e">
        <f t="shared" si="4635"/>
        <v>#N/A</v>
      </c>
      <c r="DZ1112" s="665" t="e">
        <f t="shared" si="4635"/>
        <v>#N/A</v>
      </c>
      <c r="EA1112" s="665" t="e">
        <f t="shared" si="4635"/>
        <v>#N/A</v>
      </c>
      <c r="EB1112" s="665" t="e">
        <f t="shared" si="4635"/>
        <v>#N/A</v>
      </c>
      <c r="EC1112" s="665" t="e">
        <f t="shared" si="4635"/>
        <v>#N/A</v>
      </c>
      <c r="ED1112" s="665" t="e">
        <f t="shared" si="4635"/>
        <v>#N/A</v>
      </c>
      <c r="EE1112" s="665" t="e">
        <f t="shared" si="4635"/>
        <v>#N/A</v>
      </c>
      <c r="EF1112" s="665" t="e">
        <f t="shared" si="4635"/>
        <v>#N/A</v>
      </c>
      <c r="EG1112" s="665" t="e">
        <f t="shared" si="4635"/>
        <v>#N/A</v>
      </c>
      <c r="EH1112" s="665" t="e">
        <f t="shared" si="4635"/>
        <v>#N/A</v>
      </c>
      <c r="EI1112" s="665" t="e">
        <f t="shared" si="4635"/>
        <v>#N/A</v>
      </c>
      <c r="EJ1112" s="665" t="e">
        <f t="shared" si="4635"/>
        <v>#N/A</v>
      </c>
      <c r="EK1112" s="665" t="e">
        <f t="shared" si="4635"/>
        <v>#N/A</v>
      </c>
      <c r="EL1112" s="665" t="e">
        <f t="shared" si="4635"/>
        <v>#N/A</v>
      </c>
      <c r="EM1112" s="665" t="e">
        <f t="shared" si="4635"/>
        <v>#N/A</v>
      </c>
      <c r="EN1112" s="665" t="e">
        <f t="shared" si="4635"/>
        <v>#N/A</v>
      </c>
      <c r="EO1112" s="665" t="e">
        <f t="shared" si="4635"/>
        <v>#N/A</v>
      </c>
      <c r="EP1112" s="665" t="e">
        <f t="shared" si="4635"/>
        <v>#N/A</v>
      </c>
      <c r="EQ1112" s="665" t="e">
        <f t="shared" si="4635"/>
        <v>#N/A</v>
      </c>
      <c r="ER1112" s="665" t="e">
        <f t="shared" si="4635"/>
        <v>#N/A</v>
      </c>
      <c r="ES1112" s="665" t="e">
        <f t="shared" si="4635"/>
        <v>#N/A</v>
      </c>
      <c r="ET1112" s="665" t="e">
        <f t="shared" si="4635"/>
        <v>#N/A</v>
      </c>
      <c r="EU1112" s="665" t="e">
        <f t="shared" si="4635"/>
        <v>#N/A</v>
      </c>
      <c r="EV1112" s="665" t="e">
        <f t="shared" si="4635"/>
        <v>#N/A</v>
      </c>
      <c r="EW1112" s="665" t="e">
        <f t="shared" si="4635"/>
        <v>#N/A</v>
      </c>
      <c r="EX1112" s="665" t="e">
        <f t="shared" si="4635"/>
        <v>#N/A</v>
      </c>
      <c r="EY1112" s="665" t="e">
        <f t="shared" si="4635"/>
        <v>#N/A</v>
      </c>
      <c r="EZ1112" s="665" t="e">
        <f t="shared" si="4635"/>
        <v>#N/A</v>
      </c>
      <c r="FA1112" s="665" t="e">
        <f t="shared" si="4635"/>
        <v>#N/A</v>
      </c>
      <c r="FB1112" s="665" t="e">
        <f t="shared" si="4635"/>
        <v>#N/A</v>
      </c>
      <c r="FC1112" s="665" t="e">
        <f t="shared" si="4635"/>
        <v>#N/A</v>
      </c>
      <c r="FD1112" s="665" t="e">
        <f t="shared" si="4635"/>
        <v>#N/A</v>
      </c>
      <c r="FE1112" s="665" t="e">
        <f t="shared" si="4635"/>
        <v>#N/A</v>
      </c>
      <c r="FF1112" s="665" t="e">
        <f t="shared" si="4635"/>
        <v>#N/A</v>
      </c>
      <c r="FG1112" s="665" t="e">
        <f t="shared" si="4635"/>
        <v>#N/A</v>
      </c>
      <c r="FH1112" s="665" t="e">
        <f t="shared" si="4635"/>
        <v>#N/A</v>
      </c>
      <c r="FI1112" s="665" t="e">
        <f t="shared" si="4635"/>
        <v>#N/A</v>
      </c>
      <c r="FJ1112" s="665" t="e">
        <f t="shared" si="4635"/>
        <v>#N/A</v>
      </c>
      <c r="FK1112" s="665" t="e">
        <f t="shared" si="4635"/>
        <v>#N/A</v>
      </c>
      <c r="FL1112" s="665" t="e">
        <f t="shared" si="4635"/>
        <v>#N/A</v>
      </c>
      <c r="FM1112" s="665" t="e">
        <f t="shared" si="4635"/>
        <v>#N/A</v>
      </c>
      <c r="FN1112" s="665" t="e">
        <f t="shared" si="4635"/>
        <v>#N/A</v>
      </c>
      <c r="FO1112" s="665" t="e">
        <f t="shared" si="4635"/>
        <v>#N/A</v>
      </c>
      <c r="FP1112" s="665" t="e">
        <f t="shared" si="4635"/>
        <v>#N/A</v>
      </c>
      <c r="FQ1112" s="665" t="e">
        <f t="shared" si="4635"/>
        <v>#N/A</v>
      </c>
      <c r="FR1112" s="665" t="e">
        <f t="shared" si="4635"/>
        <v>#N/A</v>
      </c>
      <c r="FS1112" s="665" t="e">
        <f t="shared" si="4635"/>
        <v>#N/A</v>
      </c>
      <c r="FT1112" s="665" t="e">
        <f t="shared" si="4635"/>
        <v>#N/A</v>
      </c>
      <c r="FU1112" s="665" t="e">
        <f t="shared" si="4635"/>
        <v>#N/A</v>
      </c>
      <c r="FV1112" s="665" t="e">
        <f t="shared" si="4635"/>
        <v>#N/A</v>
      </c>
      <c r="FW1112" s="665" t="e">
        <f t="shared" si="4635"/>
        <v>#N/A</v>
      </c>
      <c r="FX1112" s="665" t="e">
        <f t="shared" si="4635"/>
        <v>#N/A</v>
      </c>
      <c r="FY1112" s="665" t="e">
        <f t="shared" si="4635"/>
        <v>#N/A</v>
      </c>
      <c r="FZ1112" s="665" t="e">
        <f t="shared" si="4635"/>
        <v>#N/A</v>
      </c>
      <c r="GA1112" s="665" t="e">
        <f t="shared" si="4635"/>
        <v>#N/A</v>
      </c>
      <c r="GB1112" s="665" t="e">
        <f t="shared" si="4635"/>
        <v>#N/A</v>
      </c>
      <c r="GC1112" s="665" t="e">
        <f t="shared" si="4635"/>
        <v>#N/A</v>
      </c>
      <c r="GD1112" s="665" t="e">
        <f t="shared" ref="GD1112:GK1112" si="4639">GD1081-GD1093</f>
        <v>#N/A</v>
      </c>
      <c r="GE1112" s="665" t="e">
        <f t="shared" si="4639"/>
        <v>#N/A</v>
      </c>
      <c r="GF1112" s="665" t="e">
        <f t="shared" si="4639"/>
        <v>#N/A</v>
      </c>
      <c r="GG1112" s="665" t="e">
        <f t="shared" si="4639"/>
        <v>#N/A</v>
      </c>
      <c r="GH1112" s="665" t="e">
        <f t="shared" si="4639"/>
        <v>#N/A</v>
      </c>
      <c r="GI1112" s="665" t="e">
        <f t="shared" si="4639"/>
        <v>#N/A</v>
      </c>
      <c r="GJ1112" s="665" t="e">
        <f t="shared" si="4639"/>
        <v>#N/A</v>
      </c>
      <c r="GK1112" s="665" t="e">
        <f t="shared" si="4639"/>
        <v>#N/A</v>
      </c>
      <c r="GL1112" s="665" t="e">
        <f>SUM(DS1112:GK1112)+SUM(#REF!)-SUM(HB1093:HK1093)=#REF!</f>
        <v>#REF!</v>
      </c>
      <c r="GN1112" s="749">
        <v>2026</v>
      </c>
      <c r="GO1112" s="664" t="e">
        <f>SUMIF(DS1077:GK1077,GO1077,DS1112:GK1112)</f>
        <v>#REF!</v>
      </c>
      <c r="GP1112" s="668" t="e">
        <f>SUMIF(DS1077:GK1077,GP1077,DS1112:GK1112)</f>
        <v>#N/A</v>
      </c>
      <c r="GQ1112" s="668" t="e">
        <f>SUMIF(DS1077:GK1077,GQ1077,DS1112:GK1112)</f>
        <v>#N/A</v>
      </c>
      <c r="GR1112" s="668" t="e">
        <f>SUMIF(DS1077:GK1077,GR1077,DS1112:GK1112)</f>
        <v>#N/A</v>
      </c>
      <c r="GS1112" s="668" t="e">
        <f>SUMIF(DS1077:GK1077,GS1077,DS1112:GK1112)</f>
        <v>#N/A</v>
      </c>
      <c r="GT1112" s="668" t="e">
        <f>SUMIF(DS1077:GK1077,GT1077,DS1112:GK1112)</f>
        <v>#N/A</v>
      </c>
      <c r="GU1112" s="668" t="e">
        <f>SUMIF(DS1077:GK1077,GU1077,DS1112:GK1112)</f>
        <v>#N/A</v>
      </c>
      <c r="GV1112" s="668" t="e">
        <f>SUMIF(DS1077:GK1077,GV1077,DS1112:GK1112)</f>
        <v>#N/A</v>
      </c>
      <c r="GW1112" s="668" t="e">
        <f>SUMIF(DS1077:GK1077,GW1077,DS1112:GK1112)</f>
        <v>#N/A</v>
      </c>
      <c r="GX1112" s="668" t="e">
        <f>SUMIF(DS1077:GK1077,GX1077,DS1112:GK1112)</f>
        <v>#N/A</v>
      </c>
      <c r="GY1112" s="668" t="e">
        <f>SUMIF(DS1077:GK1077,GY1077,DS1112:GK1112)</f>
        <v>#N/A</v>
      </c>
      <c r="GZ1112" s="646" t="e">
        <f>SUM(GO1112:GY1112)-SUM(HB1093:HK1093)=(#REF!-SUM(#REF!))</f>
        <v>#REF!</v>
      </c>
      <c r="HM1112" s="674"/>
      <c r="HN1112" s="674"/>
      <c r="HO1112" s="674"/>
      <c r="HP1112" s="674"/>
      <c r="HQ1112" s="674"/>
      <c r="HR1112" s="674"/>
      <c r="HS1112" s="674"/>
      <c r="HT1112" s="674"/>
      <c r="HU1112" s="674"/>
      <c r="HV1112" s="674"/>
      <c r="HW1112" s="674"/>
      <c r="HX1112" s="674"/>
      <c r="HY1112" s="674"/>
      <c r="HZ1112" s="674"/>
    </row>
    <row r="1113" spans="1:234" s="643" customFormat="1" x14ac:dyDescent="0.25">
      <c r="B1113" s="644"/>
      <c r="C1113" s="644"/>
      <c r="D1113" s="644"/>
      <c r="E1113" s="678"/>
      <c r="F1113" s="670"/>
      <c r="G1113" s="644"/>
      <c r="H1113" s="644"/>
      <c r="I1113" s="644"/>
      <c r="J1113" s="644"/>
      <c r="K1113" s="644"/>
      <c r="L1113" s="644"/>
      <c r="M1113" s="674"/>
      <c r="N1113" s="588" t="str">
        <f>K1108</f>
        <v>Stock (end)</v>
      </c>
      <c r="O1113" s="917" t="s">
        <v>1692</v>
      </c>
      <c r="P1113" s="917"/>
      <c r="Q1113" s="917"/>
      <c r="R1113" s="674"/>
      <c r="DR1113" s="749">
        <v>2027</v>
      </c>
      <c r="DS1113" s="665" t="e">
        <f t="shared" ref="DS1113:GD1116" si="4640">DS1082-DS1094</f>
        <v>#REF!</v>
      </c>
      <c r="DT1113" s="665" t="e">
        <f t="shared" si="4640"/>
        <v>#N/A</v>
      </c>
      <c r="DU1113" s="665" t="e">
        <f t="shared" si="4640"/>
        <v>#N/A</v>
      </c>
      <c r="DV1113" s="665" t="e">
        <f t="shared" si="4640"/>
        <v>#N/A</v>
      </c>
      <c r="DW1113" s="665" t="e">
        <f t="shared" si="4640"/>
        <v>#N/A</v>
      </c>
      <c r="DX1113" s="665" t="e">
        <f t="shared" si="4640"/>
        <v>#N/A</v>
      </c>
      <c r="DY1113" s="665" t="e">
        <f t="shared" si="4640"/>
        <v>#N/A</v>
      </c>
      <c r="DZ1113" s="665" t="e">
        <f t="shared" si="4640"/>
        <v>#N/A</v>
      </c>
      <c r="EA1113" s="665" t="e">
        <f t="shared" si="4640"/>
        <v>#N/A</v>
      </c>
      <c r="EB1113" s="665" t="e">
        <f t="shared" si="4640"/>
        <v>#N/A</v>
      </c>
      <c r="EC1113" s="665" t="e">
        <f t="shared" si="4640"/>
        <v>#N/A</v>
      </c>
      <c r="ED1113" s="665" t="e">
        <f t="shared" si="4640"/>
        <v>#N/A</v>
      </c>
      <c r="EE1113" s="665" t="e">
        <f t="shared" si="4640"/>
        <v>#N/A</v>
      </c>
      <c r="EF1113" s="665" t="e">
        <f t="shared" si="4640"/>
        <v>#N/A</v>
      </c>
      <c r="EG1113" s="665" t="e">
        <f t="shared" si="4640"/>
        <v>#N/A</v>
      </c>
      <c r="EH1113" s="665" t="e">
        <f t="shared" si="4640"/>
        <v>#N/A</v>
      </c>
      <c r="EI1113" s="665" t="e">
        <f t="shared" si="4640"/>
        <v>#N/A</v>
      </c>
      <c r="EJ1113" s="665" t="e">
        <f t="shared" si="4640"/>
        <v>#N/A</v>
      </c>
      <c r="EK1113" s="665" t="e">
        <f t="shared" si="4640"/>
        <v>#N/A</v>
      </c>
      <c r="EL1113" s="665" t="e">
        <f t="shared" si="4640"/>
        <v>#N/A</v>
      </c>
      <c r="EM1113" s="665" t="e">
        <f t="shared" si="4640"/>
        <v>#N/A</v>
      </c>
      <c r="EN1113" s="665" t="e">
        <f t="shared" si="4640"/>
        <v>#N/A</v>
      </c>
      <c r="EO1113" s="665" t="e">
        <f t="shared" si="4640"/>
        <v>#N/A</v>
      </c>
      <c r="EP1113" s="665" t="e">
        <f t="shared" si="4640"/>
        <v>#N/A</v>
      </c>
      <c r="EQ1113" s="665" t="e">
        <f t="shared" si="4640"/>
        <v>#N/A</v>
      </c>
      <c r="ER1113" s="665" t="e">
        <f t="shared" si="4640"/>
        <v>#N/A</v>
      </c>
      <c r="ES1113" s="665" t="e">
        <f t="shared" si="4640"/>
        <v>#N/A</v>
      </c>
      <c r="ET1113" s="665" t="e">
        <f t="shared" si="4640"/>
        <v>#N/A</v>
      </c>
      <c r="EU1113" s="665" t="e">
        <f t="shared" si="4640"/>
        <v>#N/A</v>
      </c>
      <c r="EV1113" s="665" t="e">
        <f t="shared" si="4640"/>
        <v>#N/A</v>
      </c>
      <c r="EW1113" s="665" t="e">
        <f t="shared" si="4640"/>
        <v>#N/A</v>
      </c>
      <c r="EX1113" s="665" t="e">
        <f t="shared" si="4640"/>
        <v>#N/A</v>
      </c>
      <c r="EY1113" s="665" t="e">
        <f t="shared" si="4640"/>
        <v>#N/A</v>
      </c>
      <c r="EZ1113" s="665" t="e">
        <f t="shared" si="4640"/>
        <v>#N/A</v>
      </c>
      <c r="FA1113" s="665" t="e">
        <f t="shared" si="4640"/>
        <v>#N/A</v>
      </c>
      <c r="FB1113" s="665" t="e">
        <f t="shared" si="4640"/>
        <v>#N/A</v>
      </c>
      <c r="FC1113" s="665" t="e">
        <f t="shared" si="4640"/>
        <v>#N/A</v>
      </c>
      <c r="FD1113" s="665" t="e">
        <f t="shared" si="4640"/>
        <v>#N/A</v>
      </c>
      <c r="FE1113" s="665" t="e">
        <f t="shared" si="4640"/>
        <v>#N/A</v>
      </c>
      <c r="FF1113" s="665" t="e">
        <f t="shared" si="4640"/>
        <v>#N/A</v>
      </c>
      <c r="FG1113" s="665" t="e">
        <f t="shared" si="4640"/>
        <v>#N/A</v>
      </c>
      <c r="FH1113" s="665" t="e">
        <f t="shared" si="4640"/>
        <v>#N/A</v>
      </c>
      <c r="FI1113" s="665" t="e">
        <f t="shared" si="4640"/>
        <v>#N/A</v>
      </c>
      <c r="FJ1113" s="665" t="e">
        <f t="shared" si="4640"/>
        <v>#N/A</v>
      </c>
      <c r="FK1113" s="665" t="e">
        <f t="shared" si="4640"/>
        <v>#N/A</v>
      </c>
      <c r="FL1113" s="665" t="e">
        <f t="shared" si="4640"/>
        <v>#N/A</v>
      </c>
      <c r="FM1113" s="665" t="e">
        <f t="shared" si="4640"/>
        <v>#N/A</v>
      </c>
      <c r="FN1113" s="665" t="e">
        <f t="shared" si="4640"/>
        <v>#N/A</v>
      </c>
      <c r="FO1113" s="665" t="e">
        <f t="shared" si="4640"/>
        <v>#N/A</v>
      </c>
      <c r="FP1113" s="665" t="e">
        <f t="shared" si="4640"/>
        <v>#N/A</v>
      </c>
      <c r="FQ1113" s="665" t="e">
        <f t="shared" si="4640"/>
        <v>#N/A</v>
      </c>
      <c r="FR1113" s="665" t="e">
        <f t="shared" si="4640"/>
        <v>#N/A</v>
      </c>
      <c r="FS1113" s="665" t="e">
        <f t="shared" si="4640"/>
        <v>#N/A</v>
      </c>
      <c r="FT1113" s="665" t="e">
        <f t="shared" si="4640"/>
        <v>#N/A</v>
      </c>
      <c r="FU1113" s="665" t="e">
        <f t="shared" si="4640"/>
        <v>#N/A</v>
      </c>
      <c r="FV1113" s="665" t="e">
        <f t="shared" si="4640"/>
        <v>#N/A</v>
      </c>
      <c r="FW1113" s="665" t="e">
        <f t="shared" si="4640"/>
        <v>#N/A</v>
      </c>
      <c r="FX1113" s="665" t="e">
        <f t="shared" si="4640"/>
        <v>#N/A</v>
      </c>
      <c r="FY1113" s="665" t="e">
        <f t="shared" si="4640"/>
        <v>#N/A</v>
      </c>
      <c r="FZ1113" s="665" t="e">
        <f t="shared" si="4640"/>
        <v>#N/A</v>
      </c>
      <c r="GA1113" s="665" t="e">
        <f t="shared" si="4640"/>
        <v>#N/A</v>
      </c>
      <c r="GB1113" s="665" t="e">
        <f t="shared" si="4640"/>
        <v>#N/A</v>
      </c>
      <c r="GC1113" s="665" t="e">
        <f t="shared" si="4640"/>
        <v>#N/A</v>
      </c>
      <c r="GD1113" s="665" t="e">
        <f t="shared" si="4640"/>
        <v>#N/A</v>
      </c>
      <c r="GE1113" s="665" t="e">
        <f t="shared" ref="GE1113:GK1113" si="4641">GE1082-GE1094</f>
        <v>#N/A</v>
      </c>
      <c r="GF1113" s="665" t="e">
        <f t="shared" si="4641"/>
        <v>#N/A</v>
      </c>
      <c r="GG1113" s="665" t="e">
        <f t="shared" si="4641"/>
        <v>#N/A</v>
      </c>
      <c r="GH1113" s="665" t="e">
        <f t="shared" si="4641"/>
        <v>#N/A</v>
      </c>
      <c r="GI1113" s="665" t="e">
        <f t="shared" si="4641"/>
        <v>#N/A</v>
      </c>
      <c r="GJ1113" s="665" t="e">
        <f t="shared" si="4641"/>
        <v>#N/A</v>
      </c>
      <c r="GK1113" s="665" t="e">
        <f t="shared" si="4641"/>
        <v>#N/A</v>
      </c>
      <c r="GL1113" s="665" t="e">
        <f>SUM(DS1113:GK1113)+SUM(#REF!)-SUM(HB1094:HK1094)=#REF!</f>
        <v>#REF!</v>
      </c>
      <c r="GN1113" s="749">
        <v>2027</v>
      </c>
      <c r="GO1113" s="664" t="e">
        <f>SUMIF(DS1077:GK1077,GO1077,DS1113:GK1113)</f>
        <v>#REF!</v>
      </c>
      <c r="GP1113" s="668" t="e">
        <f>SUMIF(DS1077:GK1077,GP1077,DS1113:GK1113)</f>
        <v>#N/A</v>
      </c>
      <c r="GQ1113" s="668" t="e">
        <f>SUMIF(DS1077:GK1077,GQ1077,DS1113:GK1113)</f>
        <v>#N/A</v>
      </c>
      <c r="GR1113" s="668" t="e">
        <f>SUMIF(DS1077:GK1077,GR1077,DS1113:GK1113)</f>
        <v>#N/A</v>
      </c>
      <c r="GS1113" s="668" t="e">
        <f>SUMIF(DS1077:GK1077,GS1077,DS1113:GK1113)</f>
        <v>#N/A</v>
      </c>
      <c r="GT1113" s="668" t="e">
        <f>SUMIF(DS1077:GK1077,GT1077,DS1113:GK1113)</f>
        <v>#N/A</v>
      </c>
      <c r="GU1113" s="668" t="e">
        <f>SUMIF(DS1077:GK1077,GU1077,DS1113:GK1113)</f>
        <v>#N/A</v>
      </c>
      <c r="GV1113" s="668" t="e">
        <f>SUMIF(DS1077:GK1077,GV1077,DS1113:GK1113)</f>
        <v>#N/A</v>
      </c>
      <c r="GW1113" s="668" t="e">
        <f>SUMIF(DS1077:GK1077,GW1077,DS1113:GK1113)</f>
        <v>#N/A</v>
      </c>
      <c r="GX1113" s="668" t="e">
        <f>SUMIF(DS1077:GK1077,GX1077,DS1113:GK1113)</f>
        <v>#N/A</v>
      </c>
      <c r="GY1113" s="668" t="e">
        <f>SUMIF(DS1077:GK1077,GY1077,DS1113:GK1113)</f>
        <v>#N/A</v>
      </c>
      <c r="GZ1113" s="646" t="e">
        <f>SUM(GO1113:GY1113)-SUM(HB1094:HK1094)=(#REF!-SUM(#REF!))</f>
        <v>#REF!</v>
      </c>
      <c r="HM1113" s="674"/>
      <c r="HN1113" s="674"/>
      <c r="HO1113" s="674"/>
      <c r="HP1113" s="674"/>
      <c r="HQ1113" s="674"/>
      <c r="HR1113" s="674"/>
      <c r="HS1113" s="674"/>
      <c r="HT1113" s="674"/>
      <c r="HU1113" s="674"/>
      <c r="HV1113" s="674"/>
      <c r="HW1113" s="674"/>
      <c r="HX1113" s="674"/>
      <c r="HY1113" s="674"/>
      <c r="HZ1113" s="674"/>
    </row>
    <row r="1114" spans="1:234" s="643" customFormat="1" x14ac:dyDescent="0.25">
      <c r="B1114" s="644"/>
      <c r="C1114" s="644"/>
      <c r="D1114" s="644"/>
      <c r="E1114" s="678"/>
      <c r="F1114" s="670"/>
      <c r="G1114" s="644"/>
      <c r="H1114" s="644"/>
      <c r="I1114" s="644"/>
      <c r="J1114" s="644"/>
      <c r="K1114" s="644"/>
      <c r="L1114" s="644"/>
      <c r="M1114" s="674"/>
      <c r="N1114" s="589" t="str">
        <f>L1108</f>
        <v>Export</v>
      </c>
      <c r="O1114" s="919" t="s">
        <v>1689</v>
      </c>
      <c r="P1114" s="919"/>
      <c r="Q1114" s="919"/>
      <c r="R1114" s="674"/>
      <c r="DR1114" s="749">
        <v>2028</v>
      </c>
      <c r="DS1114" s="665" t="e">
        <f t="shared" si="4640"/>
        <v>#REF!</v>
      </c>
      <c r="DT1114" s="665" t="e">
        <f t="shared" si="4640"/>
        <v>#N/A</v>
      </c>
      <c r="DU1114" s="665" t="e">
        <f t="shared" si="4640"/>
        <v>#N/A</v>
      </c>
      <c r="DV1114" s="665" t="e">
        <f t="shared" si="4640"/>
        <v>#N/A</v>
      </c>
      <c r="DW1114" s="665" t="e">
        <f t="shared" si="4640"/>
        <v>#N/A</v>
      </c>
      <c r="DX1114" s="665" t="e">
        <f t="shared" si="4640"/>
        <v>#N/A</v>
      </c>
      <c r="DY1114" s="665" t="e">
        <f t="shared" si="4640"/>
        <v>#N/A</v>
      </c>
      <c r="DZ1114" s="665" t="e">
        <f t="shared" si="4640"/>
        <v>#N/A</v>
      </c>
      <c r="EA1114" s="665" t="e">
        <f t="shared" si="4640"/>
        <v>#N/A</v>
      </c>
      <c r="EB1114" s="665" t="e">
        <f t="shared" si="4640"/>
        <v>#N/A</v>
      </c>
      <c r="EC1114" s="665" t="e">
        <f t="shared" si="4640"/>
        <v>#N/A</v>
      </c>
      <c r="ED1114" s="665" t="e">
        <f t="shared" si="4640"/>
        <v>#N/A</v>
      </c>
      <c r="EE1114" s="665" t="e">
        <f t="shared" si="4640"/>
        <v>#N/A</v>
      </c>
      <c r="EF1114" s="665" t="e">
        <f t="shared" si="4640"/>
        <v>#N/A</v>
      </c>
      <c r="EG1114" s="665" t="e">
        <f t="shared" si="4640"/>
        <v>#N/A</v>
      </c>
      <c r="EH1114" s="665" t="e">
        <f t="shared" si="4640"/>
        <v>#N/A</v>
      </c>
      <c r="EI1114" s="665" t="e">
        <f t="shared" si="4640"/>
        <v>#N/A</v>
      </c>
      <c r="EJ1114" s="665" t="e">
        <f t="shared" si="4640"/>
        <v>#N/A</v>
      </c>
      <c r="EK1114" s="665" t="e">
        <f t="shared" si="4640"/>
        <v>#N/A</v>
      </c>
      <c r="EL1114" s="665" t="e">
        <f t="shared" si="4640"/>
        <v>#N/A</v>
      </c>
      <c r="EM1114" s="665" t="e">
        <f t="shared" si="4640"/>
        <v>#N/A</v>
      </c>
      <c r="EN1114" s="665" t="e">
        <f t="shared" si="4640"/>
        <v>#N/A</v>
      </c>
      <c r="EO1114" s="665" t="e">
        <f t="shared" si="4640"/>
        <v>#N/A</v>
      </c>
      <c r="EP1114" s="665" t="e">
        <f t="shared" si="4640"/>
        <v>#N/A</v>
      </c>
      <c r="EQ1114" s="665" t="e">
        <f t="shared" si="4640"/>
        <v>#N/A</v>
      </c>
      <c r="ER1114" s="665" t="e">
        <f t="shared" si="4640"/>
        <v>#N/A</v>
      </c>
      <c r="ES1114" s="665" t="e">
        <f t="shared" si="4640"/>
        <v>#N/A</v>
      </c>
      <c r="ET1114" s="665" t="e">
        <f t="shared" si="4640"/>
        <v>#N/A</v>
      </c>
      <c r="EU1114" s="665" t="e">
        <f t="shared" si="4640"/>
        <v>#N/A</v>
      </c>
      <c r="EV1114" s="665" t="e">
        <f t="shared" si="4640"/>
        <v>#N/A</v>
      </c>
      <c r="EW1114" s="665" t="e">
        <f t="shared" si="4640"/>
        <v>#N/A</v>
      </c>
      <c r="EX1114" s="665" t="e">
        <f t="shared" si="4640"/>
        <v>#N/A</v>
      </c>
      <c r="EY1114" s="665" t="e">
        <f t="shared" si="4640"/>
        <v>#N/A</v>
      </c>
      <c r="EZ1114" s="665" t="e">
        <f t="shared" si="4640"/>
        <v>#N/A</v>
      </c>
      <c r="FA1114" s="665" t="e">
        <f t="shared" si="4640"/>
        <v>#N/A</v>
      </c>
      <c r="FB1114" s="665" t="e">
        <f t="shared" si="4640"/>
        <v>#N/A</v>
      </c>
      <c r="FC1114" s="665" t="e">
        <f t="shared" si="4640"/>
        <v>#N/A</v>
      </c>
      <c r="FD1114" s="665" t="e">
        <f t="shared" si="4640"/>
        <v>#N/A</v>
      </c>
      <c r="FE1114" s="665" t="e">
        <f t="shared" si="4640"/>
        <v>#N/A</v>
      </c>
      <c r="FF1114" s="665" t="e">
        <f t="shared" si="4640"/>
        <v>#N/A</v>
      </c>
      <c r="FG1114" s="665" t="e">
        <f t="shared" si="4640"/>
        <v>#N/A</v>
      </c>
      <c r="FH1114" s="665" t="e">
        <f t="shared" si="4640"/>
        <v>#N/A</v>
      </c>
      <c r="FI1114" s="665" t="e">
        <f t="shared" si="4640"/>
        <v>#N/A</v>
      </c>
      <c r="FJ1114" s="665" t="e">
        <f t="shared" si="4640"/>
        <v>#N/A</v>
      </c>
      <c r="FK1114" s="665" t="e">
        <f t="shared" si="4640"/>
        <v>#N/A</v>
      </c>
      <c r="FL1114" s="665" t="e">
        <f t="shared" si="4640"/>
        <v>#N/A</v>
      </c>
      <c r="FM1114" s="665" t="e">
        <f t="shared" si="4640"/>
        <v>#N/A</v>
      </c>
      <c r="FN1114" s="665" t="e">
        <f t="shared" si="4640"/>
        <v>#N/A</v>
      </c>
      <c r="FO1114" s="665" t="e">
        <f t="shared" si="4640"/>
        <v>#N/A</v>
      </c>
      <c r="FP1114" s="665" t="e">
        <f t="shared" si="4640"/>
        <v>#N/A</v>
      </c>
      <c r="FQ1114" s="665" t="e">
        <f t="shared" si="4640"/>
        <v>#N/A</v>
      </c>
      <c r="FR1114" s="665" t="e">
        <f t="shared" si="4640"/>
        <v>#N/A</v>
      </c>
      <c r="FS1114" s="665" t="e">
        <f t="shared" si="4640"/>
        <v>#N/A</v>
      </c>
      <c r="FT1114" s="665" t="e">
        <f t="shared" si="4640"/>
        <v>#N/A</v>
      </c>
      <c r="FU1114" s="665" t="e">
        <f t="shared" si="4640"/>
        <v>#N/A</v>
      </c>
      <c r="FV1114" s="665" t="e">
        <f t="shared" si="4640"/>
        <v>#N/A</v>
      </c>
      <c r="FW1114" s="665" t="e">
        <f t="shared" si="4640"/>
        <v>#N/A</v>
      </c>
      <c r="FX1114" s="665" t="e">
        <f t="shared" si="4640"/>
        <v>#N/A</v>
      </c>
      <c r="FY1114" s="665" t="e">
        <f t="shared" si="4640"/>
        <v>#N/A</v>
      </c>
      <c r="FZ1114" s="665" t="e">
        <f t="shared" si="4640"/>
        <v>#N/A</v>
      </c>
      <c r="GA1114" s="665" t="e">
        <f t="shared" si="4640"/>
        <v>#N/A</v>
      </c>
      <c r="GB1114" s="665" t="e">
        <f t="shared" si="4640"/>
        <v>#N/A</v>
      </c>
      <c r="GC1114" s="665" t="e">
        <f t="shared" si="4640"/>
        <v>#N/A</v>
      </c>
      <c r="GD1114" s="665" t="e">
        <f t="shared" si="4640"/>
        <v>#N/A</v>
      </c>
      <c r="GE1114" s="665" t="e">
        <f t="shared" ref="GE1114:GK1114" si="4642">GE1083-GE1095</f>
        <v>#N/A</v>
      </c>
      <c r="GF1114" s="665" t="e">
        <f t="shared" si="4642"/>
        <v>#N/A</v>
      </c>
      <c r="GG1114" s="665" t="e">
        <f t="shared" si="4642"/>
        <v>#N/A</v>
      </c>
      <c r="GH1114" s="665" t="e">
        <f t="shared" si="4642"/>
        <v>#N/A</v>
      </c>
      <c r="GI1114" s="665" t="e">
        <f t="shared" si="4642"/>
        <v>#N/A</v>
      </c>
      <c r="GJ1114" s="665" t="e">
        <f t="shared" si="4642"/>
        <v>#N/A</v>
      </c>
      <c r="GK1114" s="665" t="e">
        <f t="shared" si="4642"/>
        <v>#N/A</v>
      </c>
      <c r="GL1114" s="665" t="e">
        <f>SUM(DS1114:GK1114)+SUM(#REF!)-SUM(HB1095:HK1095)=#REF!</f>
        <v>#REF!</v>
      </c>
      <c r="GN1114" s="749">
        <v>2028</v>
      </c>
      <c r="GO1114" s="664" t="e">
        <f>SUMIF(DS1077:GK1077,GO1077,DS1114:GK1114)</f>
        <v>#REF!</v>
      </c>
      <c r="GP1114" s="668" t="e">
        <f>SUMIF(DS1077:GK1077,GP1077,DS1114:GK1114)</f>
        <v>#N/A</v>
      </c>
      <c r="GQ1114" s="668" t="e">
        <f>SUMIF(DS1077:GK1077,GQ1077,DS1114:GK1114)</f>
        <v>#N/A</v>
      </c>
      <c r="GR1114" s="668" t="e">
        <f>SUMIF(DS1077:GK1077,GR1077,DS1114:GK1114)</f>
        <v>#N/A</v>
      </c>
      <c r="GS1114" s="668" t="e">
        <f>SUMIF(DS1077:GK1077,GS1077,DS1114:GK1114)</f>
        <v>#N/A</v>
      </c>
      <c r="GT1114" s="668" t="e">
        <f>SUMIF(DS1077:GK1077,GT1077,DS1114:GK1114)</f>
        <v>#N/A</v>
      </c>
      <c r="GU1114" s="668" t="e">
        <f>SUMIF(DS1077:GK1077,GU1077,DS1114:GK1114)</f>
        <v>#N/A</v>
      </c>
      <c r="GV1114" s="668" t="e">
        <f>SUMIF(DS1077:GK1077,GV1077,DS1114:GK1114)</f>
        <v>#N/A</v>
      </c>
      <c r="GW1114" s="668" t="e">
        <f>SUMIF(DS1077:GK1077,GW1077,DS1114:GK1114)</f>
        <v>#N/A</v>
      </c>
      <c r="GX1114" s="668" t="e">
        <f>SUMIF(DS1077:GK1077,GX1077,DS1114:GK1114)</f>
        <v>#N/A</v>
      </c>
      <c r="GY1114" s="668" t="e">
        <f>SUMIF(DS1077:GK1077,GY1077,DS1114:GK1114)</f>
        <v>#N/A</v>
      </c>
      <c r="GZ1114" s="646" t="e">
        <f>SUM(GO1114:GY1114)-SUM(HB1095:HK1095)=(#REF!-SUM(#REF!))</f>
        <v>#REF!</v>
      </c>
      <c r="HM1114" s="674"/>
      <c r="HN1114" s="674"/>
      <c r="HO1114" s="674"/>
      <c r="HP1114" s="674"/>
      <c r="HQ1114" s="674"/>
      <c r="HR1114" s="674"/>
      <c r="HS1114" s="674"/>
      <c r="HT1114" s="674"/>
      <c r="HU1114" s="674"/>
      <c r="HV1114" s="674"/>
      <c r="HW1114" s="674"/>
      <c r="HX1114" s="674"/>
      <c r="HY1114" s="674"/>
      <c r="HZ1114" s="674"/>
    </row>
    <row r="1115" spans="1:234" s="643" customFormat="1" x14ac:dyDescent="0.25">
      <c r="B1115" s="644"/>
      <c r="C1115" s="644"/>
      <c r="D1115" s="644"/>
      <c r="E1115" s="678"/>
      <c r="F1115" s="670"/>
      <c r="G1115" s="644"/>
      <c r="H1115" s="644"/>
      <c r="I1115" s="644"/>
      <c r="J1115" s="644"/>
      <c r="K1115" s="644"/>
      <c r="L1115" s="644"/>
      <c r="M1115" s="674"/>
      <c r="N1115" s="674"/>
      <c r="O1115" s="919"/>
      <c r="P1115" s="919"/>
      <c r="Q1115" s="919"/>
      <c r="R1115" s="674"/>
      <c r="DR1115" s="749">
        <v>2029</v>
      </c>
      <c r="DS1115" s="665" t="e">
        <f t="shared" si="4640"/>
        <v>#REF!</v>
      </c>
      <c r="DT1115" s="665" t="e">
        <f t="shared" si="4640"/>
        <v>#N/A</v>
      </c>
      <c r="DU1115" s="665" t="e">
        <f t="shared" si="4640"/>
        <v>#N/A</v>
      </c>
      <c r="DV1115" s="665" t="e">
        <f t="shared" si="4640"/>
        <v>#N/A</v>
      </c>
      <c r="DW1115" s="665" t="e">
        <f t="shared" si="4640"/>
        <v>#N/A</v>
      </c>
      <c r="DX1115" s="665" t="e">
        <f t="shared" si="4640"/>
        <v>#N/A</v>
      </c>
      <c r="DY1115" s="665" t="e">
        <f t="shared" si="4640"/>
        <v>#N/A</v>
      </c>
      <c r="DZ1115" s="665" t="e">
        <f t="shared" si="4640"/>
        <v>#N/A</v>
      </c>
      <c r="EA1115" s="665" t="e">
        <f t="shared" si="4640"/>
        <v>#N/A</v>
      </c>
      <c r="EB1115" s="665" t="e">
        <f t="shared" si="4640"/>
        <v>#N/A</v>
      </c>
      <c r="EC1115" s="665" t="e">
        <f t="shared" si="4640"/>
        <v>#N/A</v>
      </c>
      <c r="ED1115" s="665" t="e">
        <f t="shared" si="4640"/>
        <v>#N/A</v>
      </c>
      <c r="EE1115" s="665" t="e">
        <f t="shared" si="4640"/>
        <v>#N/A</v>
      </c>
      <c r="EF1115" s="665" t="e">
        <f t="shared" si="4640"/>
        <v>#N/A</v>
      </c>
      <c r="EG1115" s="665" t="e">
        <f t="shared" si="4640"/>
        <v>#N/A</v>
      </c>
      <c r="EH1115" s="665" t="e">
        <f t="shared" si="4640"/>
        <v>#N/A</v>
      </c>
      <c r="EI1115" s="665" t="e">
        <f t="shared" si="4640"/>
        <v>#N/A</v>
      </c>
      <c r="EJ1115" s="665" t="e">
        <f t="shared" si="4640"/>
        <v>#N/A</v>
      </c>
      <c r="EK1115" s="665" t="e">
        <f t="shared" si="4640"/>
        <v>#N/A</v>
      </c>
      <c r="EL1115" s="665" t="e">
        <f t="shared" si="4640"/>
        <v>#N/A</v>
      </c>
      <c r="EM1115" s="665" t="e">
        <f t="shared" si="4640"/>
        <v>#N/A</v>
      </c>
      <c r="EN1115" s="665" t="e">
        <f t="shared" si="4640"/>
        <v>#N/A</v>
      </c>
      <c r="EO1115" s="665" t="e">
        <f t="shared" si="4640"/>
        <v>#N/A</v>
      </c>
      <c r="EP1115" s="665" t="e">
        <f t="shared" si="4640"/>
        <v>#N/A</v>
      </c>
      <c r="EQ1115" s="665" t="e">
        <f t="shared" si="4640"/>
        <v>#N/A</v>
      </c>
      <c r="ER1115" s="665" t="e">
        <f t="shared" si="4640"/>
        <v>#N/A</v>
      </c>
      <c r="ES1115" s="665" t="e">
        <f t="shared" si="4640"/>
        <v>#N/A</v>
      </c>
      <c r="ET1115" s="665" t="e">
        <f t="shared" si="4640"/>
        <v>#N/A</v>
      </c>
      <c r="EU1115" s="665" t="e">
        <f t="shared" si="4640"/>
        <v>#N/A</v>
      </c>
      <c r="EV1115" s="665" t="e">
        <f t="shared" si="4640"/>
        <v>#N/A</v>
      </c>
      <c r="EW1115" s="665" t="e">
        <f t="shared" si="4640"/>
        <v>#N/A</v>
      </c>
      <c r="EX1115" s="665" t="e">
        <f t="shared" si="4640"/>
        <v>#N/A</v>
      </c>
      <c r="EY1115" s="665" t="e">
        <f t="shared" si="4640"/>
        <v>#N/A</v>
      </c>
      <c r="EZ1115" s="665" t="e">
        <f t="shared" si="4640"/>
        <v>#N/A</v>
      </c>
      <c r="FA1115" s="665" t="e">
        <f t="shared" si="4640"/>
        <v>#N/A</v>
      </c>
      <c r="FB1115" s="665" t="e">
        <f t="shared" si="4640"/>
        <v>#N/A</v>
      </c>
      <c r="FC1115" s="665" t="e">
        <f t="shared" si="4640"/>
        <v>#N/A</v>
      </c>
      <c r="FD1115" s="665" t="e">
        <f t="shared" si="4640"/>
        <v>#N/A</v>
      </c>
      <c r="FE1115" s="665" t="e">
        <f t="shared" si="4640"/>
        <v>#N/A</v>
      </c>
      <c r="FF1115" s="665" t="e">
        <f t="shared" si="4640"/>
        <v>#N/A</v>
      </c>
      <c r="FG1115" s="665" t="e">
        <f t="shared" si="4640"/>
        <v>#N/A</v>
      </c>
      <c r="FH1115" s="665" t="e">
        <f t="shared" si="4640"/>
        <v>#N/A</v>
      </c>
      <c r="FI1115" s="665" t="e">
        <f t="shared" si="4640"/>
        <v>#N/A</v>
      </c>
      <c r="FJ1115" s="665" t="e">
        <f t="shared" si="4640"/>
        <v>#N/A</v>
      </c>
      <c r="FK1115" s="665" t="e">
        <f t="shared" si="4640"/>
        <v>#N/A</v>
      </c>
      <c r="FL1115" s="665" t="e">
        <f t="shared" si="4640"/>
        <v>#N/A</v>
      </c>
      <c r="FM1115" s="665" t="e">
        <f t="shared" si="4640"/>
        <v>#N/A</v>
      </c>
      <c r="FN1115" s="665" t="e">
        <f t="shared" si="4640"/>
        <v>#N/A</v>
      </c>
      <c r="FO1115" s="665" t="e">
        <f t="shared" si="4640"/>
        <v>#N/A</v>
      </c>
      <c r="FP1115" s="665" t="e">
        <f t="shared" si="4640"/>
        <v>#N/A</v>
      </c>
      <c r="FQ1115" s="665" t="e">
        <f t="shared" si="4640"/>
        <v>#N/A</v>
      </c>
      <c r="FR1115" s="665" t="e">
        <f t="shared" si="4640"/>
        <v>#N/A</v>
      </c>
      <c r="FS1115" s="665" t="e">
        <f t="shared" si="4640"/>
        <v>#N/A</v>
      </c>
      <c r="FT1115" s="665" t="e">
        <f t="shared" si="4640"/>
        <v>#N/A</v>
      </c>
      <c r="FU1115" s="665" t="e">
        <f t="shared" si="4640"/>
        <v>#N/A</v>
      </c>
      <c r="FV1115" s="665" t="e">
        <f t="shared" si="4640"/>
        <v>#N/A</v>
      </c>
      <c r="FW1115" s="665" t="e">
        <f t="shared" si="4640"/>
        <v>#N/A</v>
      </c>
      <c r="FX1115" s="665" t="e">
        <f t="shared" si="4640"/>
        <v>#N/A</v>
      </c>
      <c r="FY1115" s="665" t="e">
        <f t="shared" si="4640"/>
        <v>#N/A</v>
      </c>
      <c r="FZ1115" s="665" t="e">
        <f t="shared" si="4640"/>
        <v>#N/A</v>
      </c>
      <c r="GA1115" s="665" t="e">
        <f t="shared" si="4640"/>
        <v>#N/A</v>
      </c>
      <c r="GB1115" s="665" t="e">
        <f t="shared" si="4640"/>
        <v>#N/A</v>
      </c>
      <c r="GC1115" s="665" t="e">
        <f t="shared" si="4640"/>
        <v>#N/A</v>
      </c>
      <c r="GD1115" s="665" t="e">
        <f t="shared" si="4640"/>
        <v>#N/A</v>
      </c>
      <c r="GE1115" s="665" t="e">
        <f t="shared" ref="GE1115:GK1115" si="4643">GE1084-GE1096</f>
        <v>#N/A</v>
      </c>
      <c r="GF1115" s="665" t="e">
        <f t="shared" si="4643"/>
        <v>#N/A</v>
      </c>
      <c r="GG1115" s="665" t="e">
        <f t="shared" si="4643"/>
        <v>#N/A</v>
      </c>
      <c r="GH1115" s="665" t="e">
        <f t="shared" si="4643"/>
        <v>#N/A</v>
      </c>
      <c r="GI1115" s="665" t="e">
        <f t="shared" si="4643"/>
        <v>#N/A</v>
      </c>
      <c r="GJ1115" s="665" t="e">
        <f t="shared" si="4643"/>
        <v>#N/A</v>
      </c>
      <c r="GK1115" s="665" t="e">
        <f t="shared" si="4643"/>
        <v>#N/A</v>
      </c>
      <c r="GL1115" s="665" t="e">
        <f>SUM(DS1115:GK1115)+SUM(#REF!)-SUM(HB1096:HK1096)=#REF!</f>
        <v>#REF!</v>
      </c>
      <c r="GN1115" s="749">
        <v>2029</v>
      </c>
      <c r="GO1115" s="664" t="e">
        <f>SUMIF(DS1077:GK1077,GO1077,DS1115:GK1115)</f>
        <v>#REF!</v>
      </c>
      <c r="GP1115" s="668" t="e">
        <f>SUMIF(DS1077:GK1077,GP1077,DS1115:GK1115)</f>
        <v>#N/A</v>
      </c>
      <c r="GQ1115" s="668" t="e">
        <f>SUMIF(DS1077:GK1077,GQ1077,DS1115:GK1115)</f>
        <v>#N/A</v>
      </c>
      <c r="GR1115" s="668" t="e">
        <f>SUMIF(DS1077:GK1077,GR1077,DS1115:GK1115)</f>
        <v>#N/A</v>
      </c>
      <c r="GS1115" s="668" t="e">
        <f>SUMIF(DS1077:GK1077,GS1077,DS1115:GK1115)</f>
        <v>#N/A</v>
      </c>
      <c r="GT1115" s="668" t="e">
        <f>SUMIF(DS1077:GK1077,GT1077,DS1115:GK1115)</f>
        <v>#N/A</v>
      </c>
      <c r="GU1115" s="668" t="e">
        <f>SUMIF(DS1077:GK1077,GU1077,DS1115:GK1115)</f>
        <v>#N/A</v>
      </c>
      <c r="GV1115" s="668" t="e">
        <f>SUMIF(DS1077:GK1077,GV1077,DS1115:GK1115)</f>
        <v>#N/A</v>
      </c>
      <c r="GW1115" s="668" t="e">
        <f>SUMIF(DS1077:GK1077,GW1077,DS1115:GK1115)</f>
        <v>#N/A</v>
      </c>
      <c r="GX1115" s="668" t="e">
        <f>SUMIF(DS1077:GK1077,GX1077,DS1115:GK1115)</f>
        <v>#N/A</v>
      </c>
      <c r="GY1115" s="668" t="e">
        <f>SUMIF(DS1077:GK1077,GY1077,DS1115:GK1115)</f>
        <v>#N/A</v>
      </c>
      <c r="GZ1115" s="646" t="e">
        <f>SUM(GO1115:GY1115)-SUM(HB1096:HK1096)=(#REF!-SUM(#REF!))</f>
        <v>#REF!</v>
      </c>
      <c r="HM1115" s="674"/>
      <c r="HN1115" s="674"/>
      <c r="HO1115" s="674"/>
      <c r="HP1115" s="674"/>
      <c r="HQ1115" s="674"/>
      <c r="HR1115" s="674"/>
      <c r="HS1115" s="674"/>
      <c r="HT1115" s="674"/>
      <c r="HU1115" s="674"/>
      <c r="HV1115" s="674"/>
      <c r="HW1115" s="674"/>
      <c r="HX1115" s="674"/>
      <c r="HY1115" s="674"/>
      <c r="HZ1115" s="674"/>
    </row>
    <row r="1116" spans="1:234" s="643" customFormat="1" x14ac:dyDescent="0.25">
      <c r="B1116" s="644"/>
      <c r="C1116" s="644"/>
      <c r="D1116" s="644"/>
      <c r="E1116" s="678"/>
      <c r="F1116" s="670"/>
      <c r="G1116" s="644"/>
      <c r="H1116" s="644"/>
      <c r="I1116" s="644"/>
      <c r="J1116" s="644"/>
      <c r="K1116" s="644"/>
      <c r="L1116" s="644"/>
      <c r="M1116" s="674"/>
      <c r="N1116" s="684"/>
      <c r="O1116" s="919"/>
      <c r="P1116" s="919"/>
      <c r="Q1116" s="919"/>
      <c r="R1116" s="674"/>
      <c r="DR1116" s="749">
        <v>2030</v>
      </c>
      <c r="DS1116" s="665" t="e">
        <f t="shared" si="4640"/>
        <v>#REF!</v>
      </c>
      <c r="DT1116" s="665" t="e">
        <f t="shared" si="4640"/>
        <v>#N/A</v>
      </c>
      <c r="DU1116" s="665" t="e">
        <f t="shared" si="4640"/>
        <v>#N/A</v>
      </c>
      <c r="DV1116" s="665" t="e">
        <f t="shared" si="4640"/>
        <v>#N/A</v>
      </c>
      <c r="DW1116" s="665" t="e">
        <f t="shared" si="4640"/>
        <v>#N/A</v>
      </c>
      <c r="DX1116" s="665" t="e">
        <f t="shared" si="4640"/>
        <v>#N/A</v>
      </c>
      <c r="DY1116" s="665" t="e">
        <f t="shared" si="4640"/>
        <v>#N/A</v>
      </c>
      <c r="DZ1116" s="665" t="e">
        <f t="shared" si="4640"/>
        <v>#N/A</v>
      </c>
      <c r="EA1116" s="665" t="e">
        <f t="shared" si="4640"/>
        <v>#N/A</v>
      </c>
      <c r="EB1116" s="665" t="e">
        <f t="shared" si="4640"/>
        <v>#N/A</v>
      </c>
      <c r="EC1116" s="665" t="e">
        <f t="shared" si="4640"/>
        <v>#N/A</v>
      </c>
      <c r="ED1116" s="665" t="e">
        <f t="shared" si="4640"/>
        <v>#N/A</v>
      </c>
      <c r="EE1116" s="665" t="e">
        <f t="shared" si="4640"/>
        <v>#N/A</v>
      </c>
      <c r="EF1116" s="665" t="e">
        <f t="shared" si="4640"/>
        <v>#N/A</v>
      </c>
      <c r="EG1116" s="665" t="e">
        <f t="shared" si="4640"/>
        <v>#N/A</v>
      </c>
      <c r="EH1116" s="665" t="e">
        <f t="shared" si="4640"/>
        <v>#N/A</v>
      </c>
      <c r="EI1116" s="665" t="e">
        <f t="shared" si="4640"/>
        <v>#N/A</v>
      </c>
      <c r="EJ1116" s="665" t="e">
        <f t="shared" si="4640"/>
        <v>#N/A</v>
      </c>
      <c r="EK1116" s="665" t="e">
        <f t="shared" si="4640"/>
        <v>#N/A</v>
      </c>
      <c r="EL1116" s="665" t="e">
        <f t="shared" si="4640"/>
        <v>#N/A</v>
      </c>
      <c r="EM1116" s="665" t="e">
        <f t="shared" si="4640"/>
        <v>#N/A</v>
      </c>
      <c r="EN1116" s="665" t="e">
        <f t="shared" si="4640"/>
        <v>#N/A</v>
      </c>
      <c r="EO1116" s="665" t="e">
        <f t="shared" si="4640"/>
        <v>#N/A</v>
      </c>
      <c r="EP1116" s="665" t="e">
        <f t="shared" si="4640"/>
        <v>#N/A</v>
      </c>
      <c r="EQ1116" s="665" t="e">
        <f t="shared" si="4640"/>
        <v>#N/A</v>
      </c>
      <c r="ER1116" s="665" t="e">
        <f t="shared" si="4640"/>
        <v>#N/A</v>
      </c>
      <c r="ES1116" s="665" t="e">
        <f t="shared" si="4640"/>
        <v>#N/A</v>
      </c>
      <c r="ET1116" s="665" t="e">
        <f t="shared" si="4640"/>
        <v>#N/A</v>
      </c>
      <c r="EU1116" s="665" t="e">
        <f t="shared" si="4640"/>
        <v>#N/A</v>
      </c>
      <c r="EV1116" s="665" t="e">
        <f t="shared" si="4640"/>
        <v>#N/A</v>
      </c>
      <c r="EW1116" s="665" t="e">
        <f t="shared" si="4640"/>
        <v>#N/A</v>
      </c>
      <c r="EX1116" s="665" t="e">
        <f t="shared" si="4640"/>
        <v>#N/A</v>
      </c>
      <c r="EY1116" s="665" t="e">
        <f t="shared" si="4640"/>
        <v>#N/A</v>
      </c>
      <c r="EZ1116" s="665" t="e">
        <f t="shared" si="4640"/>
        <v>#N/A</v>
      </c>
      <c r="FA1116" s="665" t="e">
        <f t="shared" si="4640"/>
        <v>#N/A</v>
      </c>
      <c r="FB1116" s="665" t="e">
        <f t="shared" si="4640"/>
        <v>#N/A</v>
      </c>
      <c r="FC1116" s="665" t="e">
        <f t="shared" si="4640"/>
        <v>#N/A</v>
      </c>
      <c r="FD1116" s="665" t="e">
        <f t="shared" si="4640"/>
        <v>#N/A</v>
      </c>
      <c r="FE1116" s="665" t="e">
        <f t="shared" si="4640"/>
        <v>#N/A</v>
      </c>
      <c r="FF1116" s="665" t="e">
        <f t="shared" si="4640"/>
        <v>#N/A</v>
      </c>
      <c r="FG1116" s="665" t="e">
        <f t="shared" si="4640"/>
        <v>#N/A</v>
      </c>
      <c r="FH1116" s="665" t="e">
        <f t="shared" si="4640"/>
        <v>#N/A</v>
      </c>
      <c r="FI1116" s="665" t="e">
        <f t="shared" si="4640"/>
        <v>#N/A</v>
      </c>
      <c r="FJ1116" s="665" t="e">
        <f t="shared" si="4640"/>
        <v>#N/A</v>
      </c>
      <c r="FK1116" s="665" t="e">
        <f t="shared" si="4640"/>
        <v>#N/A</v>
      </c>
      <c r="FL1116" s="665" t="e">
        <f t="shared" si="4640"/>
        <v>#N/A</v>
      </c>
      <c r="FM1116" s="665" t="e">
        <f t="shared" si="4640"/>
        <v>#N/A</v>
      </c>
      <c r="FN1116" s="665" t="e">
        <f t="shared" si="4640"/>
        <v>#N/A</v>
      </c>
      <c r="FO1116" s="665" t="e">
        <f t="shared" si="4640"/>
        <v>#N/A</v>
      </c>
      <c r="FP1116" s="665" t="e">
        <f t="shared" si="4640"/>
        <v>#N/A</v>
      </c>
      <c r="FQ1116" s="665" t="e">
        <f t="shared" si="4640"/>
        <v>#N/A</v>
      </c>
      <c r="FR1116" s="665" t="e">
        <f t="shared" si="4640"/>
        <v>#N/A</v>
      </c>
      <c r="FS1116" s="665" t="e">
        <f t="shared" si="4640"/>
        <v>#N/A</v>
      </c>
      <c r="FT1116" s="665" t="e">
        <f t="shared" si="4640"/>
        <v>#N/A</v>
      </c>
      <c r="FU1116" s="665" t="e">
        <f t="shared" si="4640"/>
        <v>#N/A</v>
      </c>
      <c r="FV1116" s="665" t="e">
        <f t="shared" si="4640"/>
        <v>#N/A</v>
      </c>
      <c r="FW1116" s="665" t="e">
        <f t="shared" si="4640"/>
        <v>#N/A</v>
      </c>
      <c r="FX1116" s="665" t="e">
        <f t="shared" si="4640"/>
        <v>#N/A</v>
      </c>
      <c r="FY1116" s="665" t="e">
        <f t="shared" si="4640"/>
        <v>#N/A</v>
      </c>
      <c r="FZ1116" s="665" t="e">
        <f t="shared" si="4640"/>
        <v>#N/A</v>
      </c>
      <c r="GA1116" s="665" t="e">
        <f t="shared" si="4640"/>
        <v>#N/A</v>
      </c>
      <c r="GB1116" s="665" t="e">
        <f t="shared" si="4640"/>
        <v>#N/A</v>
      </c>
      <c r="GC1116" s="665" t="e">
        <f t="shared" si="4640"/>
        <v>#N/A</v>
      </c>
      <c r="GD1116" s="665" t="e">
        <f t="shared" ref="GD1116:GK1116" si="4644">GD1085-GD1097</f>
        <v>#N/A</v>
      </c>
      <c r="GE1116" s="665" t="e">
        <f t="shared" si="4644"/>
        <v>#N/A</v>
      </c>
      <c r="GF1116" s="665" t="e">
        <f t="shared" si="4644"/>
        <v>#N/A</v>
      </c>
      <c r="GG1116" s="665" t="e">
        <f t="shared" si="4644"/>
        <v>#N/A</v>
      </c>
      <c r="GH1116" s="665" t="e">
        <f t="shared" si="4644"/>
        <v>#N/A</v>
      </c>
      <c r="GI1116" s="665" t="e">
        <f t="shared" si="4644"/>
        <v>#N/A</v>
      </c>
      <c r="GJ1116" s="665" t="e">
        <f t="shared" si="4644"/>
        <v>#N/A</v>
      </c>
      <c r="GK1116" s="665" t="e">
        <f t="shared" si="4644"/>
        <v>#N/A</v>
      </c>
      <c r="GL1116" s="665" t="e">
        <f>SUM(DS1116:GK1116)+SUM(#REF!)-SUM(HB1097:HK1097)=#REF!</f>
        <v>#REF!</v>
      </c>
      <c r="GN1116" s="749">
        <v>2030</v>
      </c>
      <c r="GO1116" s="664" t="e">
        <f>SUMIF(DS1077:GK1077,GO1077,DS1116:GK1116)</f>
        <v>#REF!</v>
      </c>
      <c r="GP1116" s="668" t="e">
        <f>SUMIF(DS1077:GK1077,GP1077,DS1116:GK1116)</f>
        <v>#N/A</v>
      </c>
      <c r="GQ1116" s="668" t="e">
        <f>SUMIF(DS1077:GK1077,GQ1077,DS1116:GK1116)</f>
        <v>#N/A</v>
      </c>
      <c r="GR1116" s="668" t="e">
        <f>SUMIF(DS1077:GK1077,GR1077,DS1116:GK1116)</f>
        <v>#N/A</v>
      </c>
      <c r="GS1116" s="668" t="e">
        <f>SUMIF(DS1077:GK1077,GS1077,DS1116:GK1116)</f>
        <v>#N/A</v>
      </c>
      <c r="GT1116" s="668" t="e">
        <f>SUMIF(DS1077:GK1077,GT1077,DS1116:GK1116)</f>
        <v>#N/A</v>
      </c>
      <c r="GU1116" s="668" t="e">
        <f>SUMIF(DS1077:GK1077,GU1077,DS1116:GK1116)</f>
        <v>#N/A</v>
      </c>
      <c r="GV1116" s="668" t="e">
        <f>SUMIF(DS1077:GK1077,GV1077,DS1116:GK1116)</f>
        <v>#N/A</v>
      </c>
      <c r="GW1116" s="668" t="e">
        <f>SUMIF(DS1077:GK1077,GW1077,DS1116:GK1116)</f>
        <v>#N/A</v>
      </c>
      <c r="GX1116" s="668" t="e">
        <f>SUMIF(DS1077:GK1077,GX1077,DS1116:GK1116)</f>
        <v>#N/A</v>
      </c>
      <c r="GY1116" s="668" t="e">
        <f>SUMIF(DS1077:GK1077,GY1077,DS1116:GK1116)</f>
        <v>#N/A</v>
      </c>
      <c r="GZ1116" s="646" t="e">
        <f>SUM(GO1116:GY1116)-SUM(HB1097:HK1097)=(#REF!-SUM(#REF!))</f>
        <v>#REF!</v>
      </c>
      <c r="HM1116" s="674"/>
      <c r="HN1116" s="674"/>
      <c r="HO1116" s="674"/>
      <c r="HP1116" s="674"/>
      <c r="HQ1116" s="674"/>
      <c r="HR1116" s="674"/>
      <c r="HS1116" s="674"/>
      <c r="HT1116" s="674"/>
      <c r="HU1116" s="674"/>
      <c r="HV1116" s="674"/>
      <c r="HW1116" s="674"/>
      <c r="HX1116" s="674"/>
      <c r="HY1116" s="674"/>
      <c r="HZ1116" s="674"/>
    </row>
    <row r="1117" spans="1:234" s="643" customFormat="1" x14ac:dyDescent="0.25">
      <c r="B1117" s="644"/>
      <c r="C1117" s="644"/>
      <c r="D1117" s="644"/>
      <c r="E1117" s="685"/>
      <c r="F1117" s="686"/>
      <c r="G1117" s="686"/>
      <c r="H1117" s="686"/>
      <c r="I1117" s="686"/>
      <c r="J1117" s="686"/>
      <c r="K1117" s="686"/>
      <c r="L1117" s="686"/>
      <c r="M1117" s="686"/>
      <c r="N1117" s="686"/>
      <c r="O1117" s="686"/>
      <c r="P1117" s="686"/>
      <c r="Q1117" s="686"/>
      <c r="R1117" s="644"/>
      <c r="HM1117" s="644"/>
      <c r="HN1117" s="644"/>
      <c r="HO1117" s="644"/>
      <c r="HP1117" s="644"/>
      <c r="HQ1117" s="644"/>
      <c r="HR1117" s="644"/>
      <c r="HS1117" s="644"/>
      <c r="HT1117" s="644"/>
      <c r="HU1117" s="644"/>
      <c r="HV1117" s="644"/>
      <c r="HW1117" s="644"/>
      <c r="HX1117" s="644"/>
      <c r="HY1117" s="644"/>
      <c r="HZ1117" s="644"/>
    </row>
    <row r="1118" spans="1:234" s="643" customFormat="1" ht="13.8" thickBot="1" x14ac:dyDescent="0.3">
      <c r="B1118" s="3"/>
      <c r="C1118" s="220"/>
      <c r="D1118" s="12"/>
      <c r="E1118" s="222"/>
      <c r="F1118" s="11"/>
      <c r="G1118" s="11"/>
      <c r="H1118" s="11"/>
      <c r="I1118" s="11"/>
      <c r="J1118" s="11"/>
      <c r="K1118" s="11"/>
      <c r="L1118" s="11"/>
      <c r="M1118" s="11"/>
      <c r="N1118" s="11"/>
      <c r="O1118" s="11"/>
      <c r="P1118" s="11"/>
      <c r="Q1118" s="11"/>
      <c r="R1118" s="644"/>
      <c r="HM1118" s="644"/>
      <c r="HN1118" s="644"/>
      <c r="HO1118" s="644"/>
      <c r="HP1118" s="644"/>
      <c r="HQ1118" s="644"/>
      <c r="HR1118" s="644"/>
      <c r="HS1118" s="644"/>
      <c r="HT1118" s="644"/>
      <c r="HU1118" s="644"/>
      <c r="HV1118" s="644"/>
      <c r="HW1118" s="644"/>
      <c r="HX1118" s="644"/>
      <c r="HY1118" s="644"/>
      <c r="HZ1118" s="644"/>
    </row>
    <row r="1120" spans="1:234" ht="19.2" customHeight="1" thickBot="1" x14ac:dyDescent="0.3">
      <c r="A1120" s="286"/>
      <c r="B1120" s="218"/>
      <c r="C1120" s="218"/>
      <c r="D1120" s="85"/>
      <c r="E1120" s="93" t="s">
        <v>1703</v>
      </c>
      <c r="F1120" s="218"/>
      <c r="G1120" s="218"/>
      <c r="H1120" s="218"/>
      <c r="I1120" s="218"/>
      <c r="J1120" s="218"/>
      <c r="K1120" s="218"/>
      <c r="L1120" s="218"/>
      <c r="M1120" s="218"/>
      <c r="N1120" s="218"/>
      <c r="O1120" s="218"/>
      <c r="P1120" s="218"/>
      <c r="Q1120" s="218"/>
    </row>
    <row r="1121" spans="1:234" ht="14.4" thickBot="1" x14ac:dyDescent="0.3">
      <c r="A1121" s="290" t="str">
        <f>IF(E1121="","","PRINT")</f>
        <v/>
      </c>
      <c r="B1121" s="82"/>
      <c r="C1121" s="225">
        <v>15</v>
      </c>
      <c r="D1121" s="82"/>
      <c r="E1121" s="889"/>
      <c r="F1121" s="890"/>
      <c r="G1121" s="890"/>
      <c r="H1121" s="890"/>
      <c r="I1121" s="890"/>
      <c r="J1121" s="891"/>
      <c r="K1121" s="689"/>
      <c r="L1121" s="690"/>
      <c r="R1121" s="689"/>
      <c r="HM1121" s="689"/>
      <c r="HN1121" s="689"/>
      <c r="HO1121" s="689"/>
      <c r="HP1121" s="689"/>
      <c r="HQ1121" s="689"/>
      <c r="HR1121" s="689"/>
      <c r="HS1121" s="689"/>
      <c r="HT1121" s="689"/>
      <c r="HU1121" s="689"/>
      <c r="HV1121" s="689"/>
      <c r="HW1121" s="689"/>
      <c r="HX1121" s="689"/>
      <c r="HY1121" s="689"/>
      <c r="HZ1121" s="689"/>
    </row>
    <row r="1123" spans="1:234" ht="12.75" customHeight="1" x14ac:dyDescent="0.25">
      <c r="D1123" s="4" t="s">
        <v>8</v>
      </c>
      <c r="E1123" s="764" t="s">
        <v>1680</v>
      </c>
      <c r="F1123" s="764"/>
      <c r="G1123" s="764"/>
      <c r="H1123" s="764"/>
      <c r="I1123" s="764"/>
      <c r="J1123" s="764"/>
      <c r="K1123" s="764"/>
      <c r="L1123" s="764"/>
      <c r="M1123" s="764"/>
      <c r="N1123" s="764"/>
      <c r="O1123" s="764"/>
      <c r="P1123" s="764"/>
      <c r="Q1123" s="764"/>
    </row>
    <row r="1124" spans="1:234" ht="12.75" customHeight="1" x14ac:dyDescent="0.25">
      <c r="D1124" s="4"/>
      <c r="E1124" s="892" t="s">
        <v>1825</v>
      </c>
      <c r="F1124" s="892"/>
      <c r="G1124" s="892"/>
      <c r="H1124" s="892"/>
      <c r="I1124" s="892"/>
      <c r="J1124" s="892"/>
      <c r="K1124" s="892"/>
      <c r="L1124" s="892"/>
      <c r="M1124" s="892"/>
      <c r="N1124" s="892"/>
      <c r="O1124" s="892"/>
      <c r="P1124" s="892"/>
      <c r="Q1124" s="892"/>
    </row>
    <row r="1125" spans="1:234" ht="5.0999999999999996" customHeight="1" x14ac:dyDescent="0.25">
      <c r="D1125" s="4"/>
      <c r="E1125" s="746"/>
      <c r="F1125" s="746"/>
      <c r="G1125" s="746"/>
      <c r="H1125" s="746"/>
      <c r="I1125" s="746"/>
      <c r="J1125" s="746"/>
      <c r="K1125" s="746"/>
      <c r="L1125" s="746"/>
      <c r="M1125" s="746"/>
      <c r="N1125" s="746"/>
    </row>
    <row r="1126" spans="1:234" ht="49.2" customHeight="1" x14ac:dyDescent="0.25">
      <c r="E1126" s="893" t="s">
        <v>1823</v>
      </c>
      <c r="F1126" s="893"/>
      <c r="G1126" s="893"/>
      <c r="H1126" s="893" t="s">
        <v>1832</v>
      </c>
      <c r="I1126" s="893"/>
      <c r="J1126" s="893"/>
      <c r="K1126" s="893"/>
      <c r="L1126" s="893"/>
      <c r="M1126" s="893"/>
      <c r="N1126" s="893" t="s">
        <v>1824</v>
      </c>
      <c r="O1126" s="893"/>
      <c r="P1126" s="893"/>
      <c r="Q1126" s="893"/>
      <c r="S1126" s="644"/>
      <c r="T1126" s="644"/>
      <c r="U1126" s="644"/>
      <c r="V1126" s="644"/>
      <c r="W1126" s="644"/>
      <c r="X1126" s="644"/>
      <c r="Y1126" s="644"/>
      <c r="Z1126" s="644"/>
      <c r="AA1126" s="644"/>
      <c r="AB1126" s="644"/>
      <c r="AC1126" s="644"/>
      <c r="AD1126" s="644"/>
      <c r="AE1126" s="644"/>
      <c r="AF1126" s="644"/>
      <c r="AG1126" s="644"/>
      <c r="AH1126" s="644"/>
      <c r="AI1126" s="644"/>
      <c r="AJ1126" s="644"/>
      <c r="AK1126" s="644"/>
      <c r="AL1126" s="644"/>
      <c r="AM1126" s="644"/>
      <c r="AN1126" s="644"/>
      <c r="AO1126" s="644"/>
      <c r="AP1126" s="644"/>
      <c r="AQ1126" s="644"/>
      <c r="AR1126" s="644"/>
      <c r="AS1126" s="644"/>
      <c r="AT1126" s="644"/>
      <c r="AU1126" s="644"/>
      <c r="AV1126" s="644"/>
      <c r="AW1126" s="644"/>
      <c r="AX1126" s="644"/>
      <c r="AY1126" s="644"/>
      <c r="AZ1126" s="644"/>
      <c r="BA1126" s="644"/>
      <c r="BB1126" s="644"/>
      <c r="BC1126" s="644"/>
      <c r="BD1126" s="644"/>
      <c r="BE1126" s="644"/>
      <c r="BF1126" s="644"/>
      <c r="BG1126" s="644"/>
      <c r="BH1126" s="644"/>
      <c r="BI1126" s="644"/>
      <c r="BJ1126" s="644"/>
      <c r="BK1126" s="644"/>
      <c r="BL1126" s="644"/>
      <c r="BM1126" s="644"/>
      <c r="BN1126" s="644"/>
      <c r="BO1126" s="644"/>
      <c r="BP1126" s="644"/>
      <c r="BQ1126" s="644"/>
      <c r="BR1126" s="644"/>
      <c r="BS1126" s="644"/>
      <c r="BT1126" s="644"/>
      <c r="BU1126" s="644"/>
      <c r="BV1126" s="644"/>
      <c r="BW1126" s="644"/>
      <c r="BX1126" s="644"/>
      <c r="BY1126" s="644"/>
      <c r="BZ1126" s="644"/>
      <c r="CA1126" s="644"/>
      <c r="CB1126" s="644"/>
      <c r="CC1126" s="644"/>
      <c r="CD1126" s="644"/>
      <c r="CE1126" s="644"/>
      <c r="CF1126" s="644"/>
      <c r="CG1126" s="644"/>
      <c r="CH1126" s="644"/>
      <c r="CI1126" s="644"/>
      <c r="CJ1126" s="644"/>
      <c r="CK1126" s="644"/>
      <c r="CL1126" s="644"/>
      <c r="CM1126" s="644"/>
      <c r="CN1126" s="644"/>
      <c r="CO1126" s="644"/>
      <c r="CP1126" s="644"/>
      <c r="CQ1126" s="644"/>
      <c r="CR1126" s="644"/>
      <c r="CS1126" s="644"/>
      <c r="CT1126" s="644"/>
      <c r="CU1126" s="644"/>
      <c r="CV1126" s="644"/>
      <c r="CW1126" s="644"/>
      <c r="CX1126" s="644"/>
      <c r="CY1126" s="644"/>
      <c r="CZ1126" s="644"/>
      <c r="DA1126" s="644"/>
      <c r="DB1126" s="644"/>
      <c r="DC1126" s="644"/>
      <c r="DD1126" s="644"/>
      <c r="DE1126" s="644"/>
      <c r="DF1126" s="644"/>
      <c r="DG1126" s="644"/>
      <c r="DH1126" s="644"/>
      <c r="DI1126" s="644"/>
      <c r="DJ1126" s="644"/>
      <c r="DK1126" s="644"/>
      <c r="DL1126" s="644"/>
      <c r="DM1126" s="644"/>
      <c r="DN1126" s="644"/>
      <c r="DO1126" s="644"/>
      <c r="DP1126" s="644"/>
      <c r="DQ1126" s="644"/>
      <c r="DR1126" s="644"/>
      <c r="DS1126" s="644"/>
      <c r="DT1126" s="644"/>
      <c r="DU1126" s="644"/>
      <c r="DV1126" s="644"/>
      <c r="DW1126" s="644"/>
      <c r="DX1126" s="644"/>
      <c r="DY1126" s="644"/>
      <c r="DZ1126" s="644"/>
      <c r="EA1126" s="644"/>
      <c r="EB1126" s="644"/>
      <c r="EC1126" s="644"/>
      <c r="ED1126" s="644"/>
      <c r="EE1126" s="644"/>
      <c r="EF1126" s="644"/>
      <c r="EG1126" s="644"/>
      <c r="EH1126" s="644"/>
      <c r="EI1126" s="644"/>
      <c r="EJ1126" s="644"/>
      <c r="EK1126" s="644"/>
      <c r="EL1126" s="644"/>
      <c r="EM1126" s="644"/>
      <c r="EN1126" s="644"/>
      <c r="EO1126" s="644"/>
      <c r="EP1126" s="644"/>
      <c r="EQ1126" s="644"/>
      <c r="ER1126" s="644"/>
      <c r="ES1126" s="644"/>
      <c r="ET1126" s="644"/>
      <c r="EU1126" s="644"/>
      <c r="EV1126" s="644"/>
      <c r="EW1126" s="644"/>
      <c r="EX1126" s="644"/>
      <c r="EY1126" s="644"/>
      <c r="EZ1126" s="644"/>
      <c r="FA1126" s="644"/>
      <c r="FB1126" s="644"/>
      <c r="FC1126" s="644"/>
      <c r="FD1126" s="644"/>
      <c r="FE1126" s="644"/>
      <c r="FF1126" s="644"/>
      <c r="FG1126" s="644"/>
      <c r="FH1126" s="644"/>
      <c r="FI1126" s="644"/>
      <c r="FJ1126" s="644"/>
      <c r="FK1126" s="644"/>
      <c r="FL1126" s="644"/>
      <c r="FM1126" s="644"/>
      <c r="FN1126" s="644"/>
      <c r="FO1126" s="644"/>
      <c r="FP1126" s="644"/>
      <c r="FQ1126" s="644"/>
      <c r="FR1126" s="644"/>
      <c r="FS1126" s="644"/>
      <c r="FT1126" s="644"/>
      <c r="FU1126" s="644"/>
      <c r="FV1126" s="644"/>
      <c r="FW1126" s="644"/>
      <c r="FX1126" s="644"/>
      <c r="FY1126" s="644"/>
      <c r="FZ1126" s="644"/>
      <c r="GA1126" s="644"/>
      <c r="GB1126" s="644"/>
      <c r="GC1126" s="644"/>
      <c r="GD1126" s="644"/>
      <c r="GE1126" s="644"/>
      <c r="GF1126" s="644"/>
      <c r="GG1126" s="644"/>
      <c r="GH1126" s="644"/>
      <c r="GI1126" s="644"/>
      <c r="GJ1126" s="644"/>
      <c r="GK1126" s="644"/>
      <c r="GL1126" s="644"/>
      <c r="GM1126" s="644"/>
      <c r="GN1126" s="644"/>
      <c r="GO1126" s="644"/>
      <c r="GP1126" s="644"/>
      <c r="GQ1126" s="644"/>
      <c r="GR1126" s="644"/>
      <c r="GS1126" s="644"/>
      <c r="GT1126" s="644"/>
      <c r="GU1126" s="644"/>
      <c r="GV1126" s="644"/>
      <c r="GW1126" s="644"/>
      <c r="GX1126" s="644"/>
      <c r="GY1126" s="644"/>
      <c r="GZ1126" s="644"/>
      <c r="HA1126" s="644"/>
      <c r="HB1126" s="644"/>
      <c r="HC1126" s="644"/>
      <c r="HD1126" s="644"/>
      <c r="HE1126" s="644"/>
      <c r="HF1126" s="644"/>
      <c r="HG1126" s="644"/>
      <c r="HH1126" s="644"/>
      <c r="HI1126" s="644"/>
      <c r="HJ1126" s="644"/>
      <c r="HK1126" s="644"/>
      <c r="HL1126" s="644"/>
    </row>
    <row r="1127" spans="1:234" x14ac:dyDescent="0.25">
      <c r="D1127" s="645">
        <v>1</v>
      </c>
      <c r="E1127" s="878"/>
      <c r="F1127" s="879"/>
      <c r="G1127" s="880"/>
      <c r="H1127" s="878"/>
      <c r="I1127" s="879"/>
      <c r="J1127" s="879"/>
      <c r="K1127" s="879"/>
      <c r="L1127" s="879"/>
      <c r="M1127" s="880"/>
      <c r="N1127" s="881"/>
      <c r="O1127" s="882"/>
      <c r="P1127" s="882"/>
      <c r="Q1127" s="883"/>
      <c r="S1127" s="644"/>
      <c r="T1127" s="644"/>
      <c r="U1127" s="644" t="str">
        <f>IF(H1127="","",D1127&amp;". "&amp;H1127)</f>
        <v/>
      </c>
      <c r="V1127" s="644"/>
      <c r="W1127" s="644"/>
      <c r="X1127" s="644"/>
      <c r="Y1127" s="644"/>
      <c r="Z1127" s="644"/>
      <c r="AA1127" s="644"/>
      <c r="AB1127" s="644"/>
      <c r="AC1127" s="644"/>
      <c r="AD1127" s="644"/>
      <c r="AE1127" s="644"/>
      <c r="AF1127" s="644"/>
      <c r="AG1127" s="644"/>
      <c r="AH1127" s="644"/>
      <c r="AI1127" s="644"/>
      <c r="AJ1127" s="644"/>
      <c r="AK1127" s="644"/>
      <c r="AL1127" s="644"/>
      <c r="AM1127" s="644"/>
      <c r="AN1127" s="644"/>
      <c r="AO1127" s="644"/>
      <c r="AP1127" s="644"/>
      <c r="AQ1127" s="644"/>
      <c r="AR1127" s="644"/>
      <c r="AS1127" s="644"/>
      <c r="AT1127" s="644"/>
      <c r="AU1127" s="644"/>
      <c r="AV1127" s="644"/>
      <c r="AW1127" s="644"/>
      <c r="AX1127" s="644"/>
      <c r="AY1127" s="644"/>
      <c r="AZ1127" s="644"/>
      <c r="BA1127" s="644"/>
      <c r="BB1127" s="644"/>
      <c r="BC1127" s="644"/>
      <c r="BD1127" s="644"/>
      <c r="BE1127" s="644"/>
      <c r="BF1127" s="644"/>
      <c r="BG1127" s="644"/>
      <c r="BH1127" s="644"/>
      <c r="BI1127" s="644"/>
      <c r="BJ1127" s="644"/>
      <c r="BK1127" s="644"/>
      <c r="BL1127" s="644"/>
      <c r="BM1127" s="644"/>
      <c r="BN1127" s="644"/>
      <c r="BO1127" s="644"/>
      <c r="BP1127" s="644"/>
      <c r="BQ1127" s="644"/>
      <c r="BR1127" s="644"/>
      <c r="BS1127" s="644"/>
      <c r="BT1127" s="644"/>
      <c r="BU1127" s="644"/>
      <c r="BV1127" s="644"/>
      <c r="BW1127" s="644"/>
      <c r="BX1127" s="644"/>
      <c r="BY1127" s="644"/>
      <c r="BZ1127" s="644"/>
      <c r="CA1127" s="644"/>
      <c r="CB1127" s="644"/>
      <c r="CC1127" s="644"/>
      <c r="CD1127" s="644"/>
      <c r="CE1127" s="644"/>
      <c r="CF1127" s="644"/>
      <c r="CG1127" s="644"/>
      <c r="CH1127" s="644"/>
      <c r="CI1127" s="644"/>
      <c r="CJ1127" s="644"/>
      <c r="CK1127" s="644"/>
      <c r="CL1127" s="644"/>
      <c r="CM1127" s="644"/>
      <c r="CN1127" s="644"/>
      <c r="CO1127" s="644"/>
      <c r="CP1127" s="644"/>
      <c r="CQ1127" s="644"/>
      <c r="CR1127" s="644"/>
      <c r="CS1127" s="644"/>
      <c r="CT1127" s="644"/>
      <c r="CU1127" s="644"/>
      <c r="CV1127" s="644"/>
      <c r="CW1127" s="644"/>
      <c r="CX1127" s="644"/>
      <c r="CY1127" s="644"/>
      <c r="CZ1127" s="644"/>
      <c r="DA1127" s="644"/>
      <c r="DB1127" s="644"/>
      <c r="DC1127" s="644"/>
      <c r="DD1127" s="644"/>
      <c r="DE1127" s="644"/>
      <c r="DF1127" s="644"/>
      <c r="DG1127" s="644"/>
      <c r="DH1127" s="644"/>
      <c r="DI1127" s="644"/>
      <c r="DJ1127" s="644"/>
      <c r="DK1127" s="644"/>
      <c r="DL1127" s="644"/>
      <c r="DM1127" s="644"/>
      <c r="DN1127" s="644"/>
      <c r="DO1127" s="644"/>
      <c r="DP1127" s="644"/>
      <c r="DQ1127" s="644"/>
      <c r="DR1127" s="644"/>
      <c r="DS1127" s="644"/>
      <c r="DT1127" s="644"/>
      <c r="DU1127" s="644"/>
      <c r="DV1127" s="644"/>
      <c r="DW1127" s="644"/>
      <c r="DX1127" s="644"/>
      <c r="DY1127" s="644"/>
      <c r="DZ1127" s="644"/>
      <c r="EA1127" s="644"/>
      <c r="EB1127" s="644"/>
      <c r="EC1127" s="644"/>
      <c r="ED1127" s="644"/>
      <c r="EE1127" s="644"/>
      <c r="EF1127" s="644"/>
      <c r="EG1127" s="644"/>
      <c r="EH1127" s="644"/>
      <c r="EI1127" s="644"/>
      <c r="EJ1127" s="644"/>
      <c r="EK1127" s="644"/>
      <c r="EL1127" s="644"/>
      <c r="EM1127" s="644"/>
      <c r="EN1127" s="644"/>
      <c r="EO1127" s="644"/>
      <c r="EP1127" s="644"/>
      <c r="EQ1127" s="644"/>
      <c r="ER1127" s="644"/>
      <c r="ES1127" s="644"/>
      <c r="ET1127" s="644"/>
      <c r="EU1127" s="644"/>
      <c r="EV1127" s="644"/>
      <c r="EW1127" s="644"/>
      <c r="EX1127" s="644"/>
      <c r="EY1127" s="644"/>
      <c r="EZ1127" s="644"/>
      <c r="FA1127" s="644"/>
      <c r="FB1127" s="644"/>
      <c r="FC1127" s="644"/>
      <c r="FD1127" s="644"/>
      <c r="FE1127" s="644"/>
      <c r="FF1127" s="644"/>
      <c r="FG1127" s="644"/>
      <c r="FH1127" s="644"/>
      <c r="FI1127" s="644"/>
      <c r="FJ1127" s="644"/>
      <c r="FK1127" s="644"/>
      <c r="FL1127" s="644"/>
      <c r="FM1127" s="644"/>
      <c r="FN1127" s="644"/>
      <c r="FO1127" s="644"/>
      <c r="FP1127" s="644"/>
      <c r="FQ1127" s="644"/>
      <c r="FR1127" s="644"/>
      <c r="FS1127" s="644"/>
      <c r="FT1127" s="644"/>
      <c r="FU1127" s="644"/>
      <c r="FV1127" s="644"/>
      <c r="FW1127" s="644"/>
      <c r="FX1127" s="644"/>
      <c r="FY1127" s="644"/>
      <c r="FZ1127" s="644"/>
      <c r="GA1127" s="644"/>
      <c r="GB1127" s="644"/>
      <c r="GC1127" s="644"/>
      <c r="GD1127" s="644"/>
      <c r="GE1127" s="644"/>
      <c r="GF1127" s="644"/>
      <c r="GG1127" s="644"/>
      <c r="GH1127" s="644"/>
      <c r="GI1127" s="644"/>
      <c r="GJ1127" s="644"/>
      <c r="GK1127" s="644"/>
      <c r="GL1127" s="644"/>
      <c r="GM1127" s="644"/>
      <c r="GN1127" s="644"/>
      <c r="GO1127" s="644"/>
      <c r="GP1127" s="644"/>
      <c r="GQ1127" s="644"/>
      <c r="GR1127" s="644"/>
      <c r="GS1127" s="644"/>
      <c r="GT1127" s="644"/>
      <c r="GU1127" s="644"/>
      <c r="GV1127" s="644"/>
      <c r="GW1127" s="644"/>
      <c r="GX1127" s="644"/>
      <c r="GY1127" s="644"/>
      <c r="GZ1127" s="644"/>
      <c r="HA1127" s="644"/>
      <c r="HB1127" s="644"/>
      <c r="HC1127" s="644"/>
      <c r="HD1127" s="644"/>
      <c r="HE1127" s="644"/>
      <c r="HF1127" s="644"/>
      <c r="HG1127" s="644"/>
      <c r="HH1127" s="644"/>
      <c r="HI1127" s="644"/>
      <c r="HJ1127" s="644"/>
      <c r="HK1127" s="644"/>
      <c r="HL1127" s="644"/>
    </row>
    <row r="1128" spans="1:234" x14ac:dyDescent="0.25">
      <c r="D1128" s="645">
        <v>2</v>
      </c>
      <c r="E1128" s="878"/>
      <c r="F1128" s="879"/>
      <c r="G1128" s="880"/>
      <c r="H1128" s="878"/>
      <c r="I1128" s="879"/>
      <c r="J1128" s="879" t="s">
        <v>1704</v>
      </c>
      <c r="K1128" s="879"/>
      <c r="L1128" s="879"/>
      <c r="M1128" s="880"/>
      <c r="N1128" s="881"/>
      <c r="O1128" s="882"/>
      <c r="P1128" s="882"/>
      <c r="Q1128" s="883"/>
      <c r="S1128" s="644"/>
      <c r="T1128" s="644"/>
      <c r="U1128" s="644" t="str">
        <f t="shared" ref="U1128:U1136" si="4645">IF(H1128="","",D1128&amp;". "&amp;H1128)</f>
        <v/>
      </c>
      <c r="V1128" s="644"/>
      <c r="W1128" s="644"/>
      <c r="X1128" s="644"/>
      <c r="Y1128" s="644"/>
      <c r="Z1128" s="644"/>
      <c r="AA1128" s="644"/>
      <c r="AB1128" s="644"/>
      <c r="AC1128" s="644"/>
      <c r="AD1128" s="644"/>
      <c r="AE1128" s="644"/>
      <c r="AF1128" s="644"/>
      <c r="AG1128" s="644"/>
      <c r="AH1128" s="644"/>
      <c r="AI1128" s="644"/>
      <c r="AJ1128" s="644"/>
      <c r="AK1128" s="644"/>
      <c r="AL1128" s="644"/>
      <c r="AM1128" s="644"/>
      <c r="AN1128" s="644"/>
      <c r="AO1128" s="644"/>
      <c r="AP1128" s="644"/>
      <c r="AQ1128" s="644"/>
      <c r="AR1128" s="644"/>
      <c r="AS1128" s="644"/>
      <c r="AT1128" s="644"/>
      <c r="AU1128" s="644"/>
      <c r="AV1128" s="644"/>
      <c r="AW1128" s="644"/>
      <c r="AX1128" s="644"/>
      <c r="AY1128" s="644"/>
      <c r="AZ1128" s="644"/>
      <c r="BA1128" s="644"/>
      <c r="BB1128" s="644"/>
      <c r="BC1128" s="644"/>
      <c r="BD1128" s="644"/>
      <c r="BE1128" s="644"/>
      <c r="BF1128" s="644"/>
      <c r="BG1128" s="644"/>
      <c r="BH1128" s="644"/>
      <c r="BI1128" s="644"/>
      <c r="BJ1128" s="644"/>
      <c r="BK1128" s="644"/>
      <c r="BL1128" s="644"/>
      <c r="BM1128" s="644"/>
      <c r="BN1128" s="644"/>
      <c r="BO1128" s="644"/>
      <c r="BP1128" s="644"/>
      <c r="BQ1128" s="644"/>
      <c r="BR1128" s="644"/>
      <c r="BS1128" s="644"/>
      <c r="BT1128" s="644"/>
      <c r="BU1128" s="644"/>
      <c r="BV1128" s="644"/>
      <c r="BW1128" s="644"/>
      <c r="BX1128" s="644"/>
      <c r="BY1128" s="644"/>
      <c r="BZ1128" s="644"/>
      <c r="CA1128" s="644"/>
      <c r="CB1128" s="644"/>
      <c r="CC1128" s="644"/>
      <c r="CD1128" s="644"/>
      <c r="CE1128" s="644"/>
      <c r="CF1128" s="644"/>
      <c r="CG1128" s="644"/>
      <c r="CH1128" s="644"/>
      <c r="CI1128" s="644"/>
      <c r="CJ1128" s="644"/>
      <c r="CK1128" s="644"/>
      <c r="CL1128" s="644"/>
      <c r="CM1128" s="644"/>
      <c r="CN1128" s="644"/>
      <c r="CO1128" s="644"/>
      <c r="CP1128" s="644"/>
      <c r="CQ1128" s="644"/>
      <c r="CR1128" s="644"/>
      <c r="CS1128" s="644"/>
      <c r="CT1128" s="644"/>
      <c r="CU1128" s="644"/>
      <c r="CV1128" s="644"/>
      <c r="CW1128" s="644"/>
      <c r="CX1128" s="644"/>
      <c r="CY1128" s="644"/>
      <c r="CZ1128" s="644"/>
      <c r="DA1128" s="644"/>
      <c r="DB1128" s="644"/>
      <c r="DC1128" s="644"/>
      <c r="DD1128" s="644"/>
      <c r="DE1128" s="644"/>
      <c r="DF1128" s="644"/>
      <c r="DG1128" s="644"/>
      <c r="DH1128" s="644"/>
      <c r="DI1128" s="644"/>
      <c r="DJ1128" s="644"/>
      <c r="DK1128" s="644"/>
      <c r="DL1128" s="644"/>
      <c r="DM1128" s="644"/>
      <c r="DN1128" s="644"/>
      <c r="DO1128" s="644"/>
      <c r="DP1128" s="644"/>
      <c r="DQ1128" s="644"/>
      <c r="DR1128" s="644"/>
      <c r="DS1128" s="644"/>
      <c r="DT1128" s="644"/>
      <c r="DU1128" s="644"/>
      <c r="DV1128" s="644"/>
      <c r="DW1128" s="644"/>
      <c r="DX1128" s="644"/>
      <c r="DY1128" s="644"/>
      <c r="DZ1128" s="644"/>
      <c r="EA1128" s="644"/>
      <c r="EB1128" s="644"/>
      <c r="EC1128" s="644"/>
      <c r="ED1128" s="644"/>
      <c r="EE1128" s="644"/>
      <c r="EF1128" s="644"/>
      <c r="EG1128" s="644"/>
      <c r="EH1128" s="644"/>
      <c r="EI1128" s="644"/>
      <c r="EJ1128" s="644"/>
      <c r="EK1128" s="644"/>
      <c r="EL1128" s="644"/>
      <c r="EM1128" s="644"/>
      <c r="EN1128" s="644"/>
      <c r="EO1128" s="644"/>
      <c r="EP1128" s="644"/>
      <c r="EQ1128" s="644"/>
      <c r="ER1128" s="644"/>
      <c r="ES1128" s="644"/>
      <c r="ET1128" s="644"/>
      <c r="EU1128" s="644"/>
      <c r="EV1128" s="644"/>
      <c r="EW1128" s="644"/>
      <c r="EX1128" s="644"/>
      <c r="EY1128" s="644"/>
      <c r="EZ1128" s="644"/>
      <c r="FA1128" s="644"/>
      <c r="FB1128" s="644"/>
      <c r="FC1128" s="644"/>
      <c r="FD1128" s="644"/>
      <c r="FE1128" s="644"/>
      <c r="FF1128" s="644"/>
      <c r="FG1128" s="644"/>
      <c r="FH1128" s="644"/>
      <c r="FI1128" s="644"/>
      <c r="FJ1128" s="644"/>
      <c r="FK1128" s="644"/>
      <c r="FL1128" s="644"/>
      <c r="FM1128" s="644"/>
      <c r="FN1128" s="644"/>
      <c r="FO1128" s="644"/>
      <c r="FP1128" s="644"/>
      <c r="FQ1128" s="644"/>
      <c r="FR1128" s="644"/>
      <c r="FS1128" s="644"/>
      <c r="FT1128" s="644"/>
      <c r="FU1128" s="644"/>
      <c r="FV1128" s="644"/>
      <c r="FW1128" s="644"/>
      <c r="FX1128" s="644"/>
      <c r="FY1128" s="644"/>
      <c r="FZ1128" s="644"/>
      <c r="GA1128" s="644"/>
      <c r="GB1128" s="644"/>
      <c r="GC1128" s="644"/>
      <c r="GD1128" s="644"/>
      <c r="GE1128" s="644"/>
      <c r="GF1128" s="644"/>
      <c r="GG1128" s="644"/>
      <c r="GH1128" s="644"/>
      <c r="GI1128" s="644"/>
      <c r="GJ1128" s="644"/>
      <c r="GK1128" s="644"/>
      <c r="GL1128" s="644"/>
      <c r="GM1128" s="644"/>
      <c r="GN1128" s="644"/>
      <c r="GO1128" s="644"/>
      <c r="GP1128" s="644"/>
      <c r="GQ1128" s="644"/>
      <c r="GR1128" s="644"/>
      <c r="GS1128" s="644"/>
      <c r="GT1128" s="644"/>
      <c r="GU1128" s="644"/>
      <c r="GV1128" s="644"/>
      <c r="GW1128" s="644"/>
      <c r="GX1128" s="644"/>
      <c r="GY1128" s="644"/>
      <c r="GZ1128" s="644"/>
      <c r="HA1128" s="644"/>
      <c r="HB1128" s="644"/>
      <c r="HC1128" s="644"/>
      <c r="HD1128" s="644"/>
      <c r="HE1128" s="644"/>
      <c r="HF1128" s="644"/>
      <c r="HG1128" s="644"/>
      <c r="HH1128" s="644"/>
      <c r="HI1128" s="644"/>
      <c r="HJ1128" s="644"/>
      <c r="HK1128" s="644"/>
      <c r="HL1128" s="644"/>
    </row>
    <row r="1129" spans="1:234" x14ac:dyDescent="0.25">
      <c r="D1129" s="645">
        <v>3</v>
      </c>
      <c r="E1129" s="878"/>
      <c r="F1129" s="879"/>
      <c r="G1129" s="880"/>
      <c r="H1129" s="878"/>
      <c r="I1129" s="879"/>
      <c r="J1129" s="879"/>
      <c r="K1129" s="879"/>
      <c r="L1129" s="879"/>
      <c r="M1129" s="880"/>
      <c r="N1129" s="881"/>
      <c r="O1129" s="882"/>
      <c r="P1129" s="882"/>
      <c r="Q1129" s="883"/>
      <c r="S1129" s="644"/>
      <c r="T1129" s="644"/>
      <c r="U1129" s="644" t="str">
        <f t="shared" si="4645"/>
        <v/>
      </c>
      <c r="V1129" s="644"/>
      <c r="W1129" s="644"/>
      <c r="X1129" s="644"/>
      <c r="Y1129" s="644"/>
      <c r="Z1129" s="644"/>
      <c r="AA1129" s="644"/>
      <c r="AB1129" s="644"/>
      <c r="AC1129" s="644"/>
      <c r="AD1129" s="644"/>
      <c r="AE1129" s="644"/>
      <c r="AF1129" s="644"/>
      <c r="AG1129" s="644"/>
      <c r="AH1129" s="644"/>
      <c r="AI1129" s="644"/>
      <c r="AJ1129" s="644"/>
      <c r="AK1129" s="644"/>
      <c r="AL1129" s="644"/>
      <c r="AM1129" s="644"/>
      <c r="AN1129" s="644"/>
      <c r="AO1129" s="644"/>
      <c r="AP1129" s="644"/>
      <c r="AQ1129" s="644"/>
      <c r="AR1129" s="644"/>
      <c r="AS1129" s="644"/>
      <c r="AT1129" s="644"/>
      <c r="AU1129" s="644"/>
      <c r="AV1129" s="644"/>
      <c r="AW1129" s="644"/>
      <c r="AX1129" s="644"/>
      <c r="AY1129" s="644"/>
      <c r="AZ1129" s="644"/>
      <c r="BA1129" s="644"/>
      <c r="BB1129" s="644"/>
      <c r="BC1129" s="644"/>
      <c r="BD1129" s="644"/>
      <c r="BE1129" s="644"/>
      <c r="BF1129" s="644"/>
      <c r="BG1129" s="644"/>
      <c r="BH1129" s="644"/>
      <c r="BI1129" s="644"/>
      <c r="BJ1129" s="644"/>
      <c r="BK1129" s="644"/>
      <c r="BL1129" s="644"/>
      <c r="BM1129" s="644"/>
      <c r="BN1129" s="644"/>
      <c r="BO1129" s="644"/>
      <c r="BP1129" s="644"/>
      <c r="BQ1129" s="644"/>
      <c r="BR1129" s="644"/>
      <c r="BS1129" s="644"/>
      <c r="BT1129" s="644"/>
      <c r="BU1129" s="644"/>
      <c r="BV1129" s="644"/>
      <c r="BW1129" s="644"/>
      <c r="BX1129" s="644"/>
      <c r="BY1129" s="644"/>
      <c r="BZ1129" s="644"/>
      <c r="CA1129" s="644"/>
      <c r="CB1129" s="644"/>
      <c r="CC1129" s="644"/>
      <c r="CD1129" s="644"/>
      <c r="CE1129" s="644"/>
      <c r="CF1129" s="644"/>
      <c r="CG1129" s="644"/>
      <c r="CH1129" s="644"/>
      <c r="CI1129" s="644"/>
      <c r="CJ1129" s="644"/>
      <c r="CK1129" s="644"/>
      <c r="CL1129" s="644"/>
      <c r="CM1129" s="644"/>
      <c r="CN1129" s="644"/>
      <c r="CO1129" s="644"/>
      <c r="CP1129" s="644"/>
      <c r="CQ1129" s="644"/>
      <c r="CR1129" s="644"/>
      <c r="CS1129" s="644"/>
      <c r="CT1129" s="644"/>
      <c r="CU1129" s="644"/>
      <c r="CV1129" s="644"/>
      <c r="CW1129" s="644"/>
      <c r="CX1129" s="644"/>
      <c r="CY1129" s="644"/>
      <c r="CZ1129" s="644"/>
      <c r="DA1129" s="644"/>
      <c r="DB1129" s="644"/>
      <c r="DC1129" s="644"/>
      <c r="DD1129" s="644"/>
      <c r="DE1129" s="644"/>
      <c r="DF1129" s="644"/>
      <c r="DG1129" s="644"/>
      <c r="DH1129" s="644"/>
      <c r="DI1129" s="644"/>
      <c r="DJ1129" s="644"/>
      <c r="DK1129" s="644"/>
      <c r="DL1129" s="644"/>
      <c r="DM1129" s="644"/>
      <c r="DN1129" s="644"/>
      <c r="DO1129" s="644"/>
      <c r="DP1129" s="644"/>
      <c r="DQ1129" s="644"/>
      <c r="DR1129" s="644"/>
      <c r="DS1129" s="644"/>
      <c r="DT1129" s="644"/>
      <c r="DU1129" s="644"/>
      <c r="DV1129" s="644"/>
      <c r="DW1129" s="644"/>
      <c r="DX1129" s="644"/>
      <c r="DY1129" s="644"/>
      <c r="DZ1129" s="644"/>
      <c r="EA1129" s="644"/>
      <c r="EB1129" s="644"/>
      <c r="EC1129" s="644"/>
      <c r="ED1129" s="644"/>
      <c r="EE1129" s="644"/>
      <c r="EF1129" s="644"/>
      <c r="EG1129" s="644"/>
      <c r="EH1129" s="644"/>
      <c r="EI1129" s="644"/>
      <c r="EJ1129" s="644"/>
      <c r="EK1129" s="644"/>
      <c r="EL1129" s="644"/>
      <c r="EM1129" s="644"/>
      <c r="EN1129" s="644"/>
      <c r="EO1129" s="644"/>
      <c r="EP1129" s="644"/>
      <c r="EQ1129" s="644"/>
      <c r="ER1129" s="644"/>
      <c r="ES1129" s="644"/>
      <c r="ET1129" s="644"/>
      <c r="EU1129" s="644"/>
      <c r="EV1129" s="644"/>
      <c r="EW1129" s="644"/>
      <c r="EX1129" s="644"/>
      <c r="EY1129" s="644"/>
      <c r="EZ1129" s="644"/>
      <c r="FA1129" s="644"/>
      <c r="FB1129" s="644"/>
      <c r="FC1129" s="644"/>
      <c r="FD1129" s="644"/>
      <c r="FE1129" s="644"/>
      <c r="FF1129" s="644"/>
      <c r="FG1129" s="644"/>
      <c r="FH1129" s="644"/>
      <c r="FI1129" s="644"/>
      <c r="FJ1129" s="644"/>
      <c r="FK1129" s="644"/>
      <c r="FL1129" s="644"/>
      <c r="FM1129" s="644"/>
      <c r="FN1129" s="644"/>
      <c r="FO1129" s="644"/>
      <c r="FP1129" s="644"/>
      <c r="FQ1129" s="644"/>
      <c r="FR1129" s="644"/>
      <c r="FS1129" s="644"/>
      <c r="FT1129" s="644"/>
      <c r="FU1129" s="644"/>
      <c r="FV1129" s="644"/>
      <c r="FW1129" s="644"/>
      <c r="FX1129" s="644"/>
      <c r="FY1129" s="644"/>
      <c r="FZ1129" s="644"/>
      <c r="GA1129" s="644"/>
      <c r="GB1129" s="644"/>
      <c r="GC1129" s="644"/>
      <c r="GD1129" s="644"/>
      <c r="GE1129" s="644"/>
      <c r="GF1129" s="644"/>
      <c r="GG1129" s="644"/>
      <c r="GH1129" s="644"/>
      <c r="GI1129" s="644"/>
      <c r="GJ1129" s="644"/>
      <c r="GK1129" s="644"/>
      <c r="GL1129" s="644"/>
      <c r="GM1129" s="644"/>
      <c r="GN1129" s="644"/>
      <c r="GO1129" s="644"/>
      <c r="GP1129" s="644"/>
      <c r="GQ1129" s="644"/>
      <c r="GR1129" s="644"/>
      <c r="GS1129" s="644"/>
      <c r="GT1129" s="644"/>
      <c r="GU1129" s="644"/>
      <c r="GV1129" s="644"/>
      <c r="GW1129" s="644"/>
      <c r="GX1129" s="644"/>
      <c r="GY1129" s="644"/>
      <c r="GZ1129" s="644"/>
      <c r="HA1129" s="644"/>
      <c r="HB1129" s="644"/>
      <c r="HC1129" s="644"/>
      <c r="HD1129" s="644"/>
      <c r="HE1129" s="644"/>
      <c r="HF1129" s="644"/>
      <c r="HG1129" s="644"/>
      <c r="HH1129" s="644"/>
      <c r="HI1129" s="644"/>
      <c r="HJ1129" s="644"/>
      <c r="HK1129" s="644"/>
      <c r="HL1129" s="644"/>
    </row>
    <row r="1130" spans="1:234" x14ac:dyDescent="0.25">
      <c r="D1130" s="645">
        <v>4</v>
      </c>
      <c r="E1130" s="878"/>
      <c r="F1130" s="879"/>
      <c r="G1130" s="880"/>
      <c r="H1130" s="878"/>
      <c r="I1130" s="879"/>
      <c r="J1130" s="879"/>
      <c r="K1130" s="879"/>
      <c r="L1130" s="879"/>
      <c r="M1130" s="880"/>
      <c r="N1130" s="881"/>
      <c r="O1130" s="882"/>
      <c r="P1130" s="882"/>
      <c r="Q1130" s="883"/>
      <c r="S1130" s="644"/>
      <c r="T1130" s="644"/>
      <c r="U1130" s="644" t="str">
        <f t="shared" si="4645"/>
        <v/>
      </c>
      <c r="V1130" s="644"/>
      <c r="W1130" s="644"/>
      <c r="X1130" s="644"/>
      <c r="Y1130" s="644"/>
      <c r="Z1130" s="644"/>
      <c r="AA1130" s="644"/>
      <c r="AB1130" s="644"/>
      <c r="AC1130" s="644"/>
      <c r="AD1130" s="644"/>
      <c r="AE1130" s="644"/>
      <c r="AF1130" s="644"/>
      <c r="AG1130" s="644"/>
      <c r="AH1130" s="644"/>
      <c r="AI1130" s="644"/>
      <c r="AJ1130" s="644"/>
      <c r="AK1130" s="644"/>
      <c r="AL1130" s="644"/>
      <c r="AM1130" s="644"/>
      <c r="AN1130" s="644"/>
      <c r="AO1130" s="644"/>
      <c r="AP1130" s="644"/>
      <c r="AQ1130" s="644"/>
      <c r="AR1130" s="644"/>
      <c r="AS1130" s="644"/>
      <c r="AT1130" s="644"/>
      <c r="AU1130" s="644"/>
      <c r="AV1130" s="644"/>
      <c r="AW1130" s="644"/>
      <c r="AX1130" s="644"/>
      <c r="AY1130" s="644"/>
      <c r="AZ1130" s="644"/>
      <c r="BA1130" s="644"/>
      <c r="BB1130" s="644"/>
      <c r="BC1130" s="644"/>
      <c r="BD1130" s="644"/>
      <c r="BE1130" s="644"/>
      <c r="BF1130" s="644"/>
      <c r="BG1130" s="644"/>
      <c r="BH1130" s="644"/>
      <c r="BI1130" s="644"/>
      <c r="BJ1130" s="644"/>
      <c r="BK1130" s="644"/>
      <c r="BL1130" s="644"/>
      <c r="BM1130" s="644"/>
      <c r="BN1130" s="644"/>
      <c r="BO1130" s="644"/>
      <c r="BP1130" s="644"/>
      <c r="BQ1130" s="644"/>
      <c r="BR1130" s="644"/>
      <c r="BS1130" s="644"/>
      <c r="BT1130" s="644"/>
      <c r="BU1130" s="644"/>
      <c r="BV1130" s="644"/>
      <c r="BW1130" s="644"/>
      <c r="BX1130" s="644"/>
      <c r="BY1130" s="644"/>
      <c r="BZ1130" s="644"/>
      <c r="CA1130" s="644"/>
      <c r="CB1130" s="644"/>
      <c r="CC1130" s="644"/>
      <c r="CD1130" s="644"/>
      <c r="CE1130" s="644"/>
      <c r="CF1130" s="644"/>
      <c r="CG1130" s="644"/>
      <c r="CH1130" s="644"/>
      <c r="CI1130" s="644"/>
      <c r="CJ1130" s="644"/>
      <c r="CK1130" s="644"/>
      <c r="CL1130" s="644"/>
      <c r="CM1130" s="644"/>
      <c r="CN1130" s="644"/>
      <c r="CO1130" s="644"/>
      <c r="CP1130" s="644"/>
      <c r="CQ1130" s="644"/>
      <c r="CR1130" s="644"/>
      <c r="CS1130" s="644"/>
      <c r="CT1130" s="644"/>
      <c r="CU1130" s="644"/>
      <c r="CV1130" s="644"/>
      <c r="CW1130" s="644"/>
      <c r="CX1130" s="644"/>
      <c r="CY1130" s="644"/>
      <c r="CZ1130" s="644"/>
      <c r="DA1130" s="644"/>
      <c r="DB1130" s="644"/>
      <c r="DC1130" s="644"/>
      <c r="DD1130" s="644"/>
      <c r="DE1130" s="644"/>
      <c r="DF1130" s="644"/>
      <c r="DG1130" s="644"/>
      <c r="DH1130" s="644"/>
      <c r="DI1130" s="644"/>
      <c r="DJ1130" s="644"/>
      <c r="DK1130" s="644"/>
      <c r="DL1130" s="644"/>
      <c r="DM1130" s="644"/>
      <c r="DN1130" s="644"/>
      <c r="DO1130" s="644"/>
      <c r="DP1130" s="644"/>
      <c r="DQ1130" s="644"/>
      <c r="DR1130" s="644"/>
      <c r="DS1130" s="644"/>
      <c r="DT1130" s="644"/>
      <c r="DU1130" s="644"/>
      <c r="DV1130" s="644"/>
      <c r="DW1130" s="644"/>
      <c r="DX1130" s="644"/>
      <c r="DY1130" s="644"/>
      <c r="DZ1130" s="644"/>
      <c r="EA1130" s="644"/>
      <c r="EB1130" s="644"/>
      <c r="EC1130" s="644"/>
      <c r="ED1130" s="644"/>
      <c r="EE1130" s="644"/>
      <c r="EF1130" s="644"/>
      <c r="EG1130" s="644"/>
      <c r="EH1130" s="644"/>
      <c r="EI1130" s="644"/>
      <c r="EJ1130" s="644"/>
      <c r="EK1130" s="644"/>
      <c r="EL1130" s="644"/>
      <c r="EM1130" s="644"/>
      <c r="EN1130" s="644"/>
      <c r="EO1130" s="644"/>
      <c r="EP1130" s="644"/>
      <c r="EQ1130" s="644"/>
      <c r="ER1130" s="644"/>
      <c r="ES1130" s="644"/>
      <c r="ET1130" s="644"/>
      <c r="EU1130" s="644"/>
      <c r="EV1130" s="644"/>
      <c r="EW1130" s="644"/>
      <c r="EX1130" s="644"/>
      <c r="EY1130" s="644"/>
      <c r="EZ1130" s="644"/>
      <c r="FA1130" s="644"/>
      <c r="FB1130" s="644"/>
      <c r="FC1130" s="644"/>
      <c r="FD1130" s="644"/>
      <c r="FE1130" s="644"/>
      <c r="FF1130" s="644"/>
      <c r="FG1130" s="644"/>
      <c r="FH1130" s="644"/>
      <c r="FI1130" s="644"/>
      <c r="FJ1130" s="644"/>
      <c r="FK1130" s="644"/>
      <c r="FL1130" s="644"/>
      <c r="FM1130" s="644"/>
      <c r="FN1130" s="644"/>
      <c r="FO1130" s="644"/>
      <c r="FP1130" s="644"/>
      <c r="FQ1130" s="644"/>
      <c r="FR1130" s="644"/>
      <c r="FS1130" s="644"/>
      <c r="FT1130" s="644"/>
      <c r="FU1130" s="644"/>
      <c r="FV1130" s="644"/>
      <c r="FW1130" s="644"/>
      <c r="FX1130" s="644"/>
      <c r="FY1130" s="644"/>
      <c r="FZ1130" s="644"/>
      <c r="GA1130" s="644"/>
      <c r="GB1130" s="644"/>
      <c r="GC1130" s="644"/>
      <c r="GD1130" s="644"/>
      <c r="GE1130" s="644"/>
      <c r="GF1130" s="644"/>
      <c r="GG1130" s="644"/>
      <c r="GH1130" s="644"/>
      <c r="GI1130" s="644"/>
      <c r="GJ1130" s="644"/>
      <c r="GK1130" s="644"/>
      <c r="GL1130" s="644"/>
      <c r="GM1130" s="644"/>
      <c r="GN1130" s="644"/>
      <c r="GO1130" s="644"/>
      <c r="GP1130" s="644"/>
      <c r="GQ1130" s="644"/>
      <c r="GR1130" s="644"/>
      <c r="GS1130" s="644"/>
      <c r="GT1130" s="644"/>
      <c r="GU1130" s="644"/>
      <c r="GV1130" s="644"/>
      <c r="GW1130" s="644"/>
      <c r="GX1130" s="644"/>
      <c r="GY1130" s="644"/>
      <c r="GZ1130" s="644"/>
      <c r="HA1130" s="644"/>
      <c r="HB1130" s="644"/>
      <c r="HC1130" s="644"/>
      <c r="HD1130" s="644"/>
      <c r="HE1130" s="644"/>
      <c r="HF1130" s="644"/>
      <c r="HG1130" s="644"/>
      <c r="HH1130" s="644"/>
      <c r="HI1130" s="644"/>
      <c r="HJ1130" s="644"/>
      <c r="HK1130" s="644"/>
      <c r="HL1130" s="644"/>
    </row>
    <row r="1131" spans="1:234" x14ac:dyDescent="0.25">
      <c r="D1131" s="645">
        <v>5</v>
      </c>
      <c r="E1131" s="878"/>
      <c r="F1131" s="879"/>
      <c r="G1131" s="880"/>
      <c r="H1131" s="878"/>
      <c r="I1131" s="879"/>
      <c r="J1131" s="879"/>
      <c r="K1131" s="879"/>
      <c r="L1131" s="879"/>
      <c r="M1131" s="880"/>
      <c r="N1131" s="881"/>
      <c r="O1131" s="882"/>
      <c r="P1131" s="882"/>
      <c r="Q1131" s="883"/>
      <c r="S1131" s="644"/>
      <c r="T1131" s="644"/>
      <c r="U1131" s="644" t="str">
        <f t="shared" si="4645"/>
        <v/>
      </c>
      <c r="V1131" s="644"/>
      <c r="W1131" s="644"/>
      <c r="X1131" s="644"/>
      <c r="Y1131" s="644"/>
      <c r="Z1131" s="644"/>
      <c r="AA1131" s="644"/>
      <c r="AB1131" s="644"/>
      <c r="AC1131" s="644"/>
      <c r="AD1131" s="644"/>
      <c r="AE1131" s="644"/>
      <c r="AF1131" s="644"/>
      <c r="AG1131" s="644"/>
      <c r="AH1131" s="644"/>
      <c r="AI1131" s="644"/>
      <c r="AJ1131" s="644"/>
      <c r="AK1131" s="644"/>
      <c r="AL1131" s="644"/>
      <c r="AM1131" s="644"/>
      <c r="AN1131" s="644"/>
      <c r="AO1131" s="644"/>
      <c r="AP1131" s="644"/>
      <c r="AQ1131" s="644"/>
      <c r="AR1131" s="644"/>
      <c r="AS1131" s="644"/>
      <c r="AT1131" s="644"/>
      <c r="AU1131" s="644"/>
      <c r="AV1131" s="644"/>
      <c r="AW1131" s="644"/>
      <c r="AX1131" s="644"/>
      <c r="AY1131" s="644"/>
      <c r="AZ1131" s="644"/>
      <c r="BA1131" s="644"/>
      <c r="BB1131" s="644"/>
      <c r="BC1131" s="644"/>
      <c r="BD1131" s="644"/>
      <c r="BE1131" s="644"/>
      <c r="BF1131" s="644"/>
      <c r="BG1131" s="644"/>
      <c r="BH1131" s="644"/>
      <c r="BI1131" s="644"/>
      <c r="BJ1131" s="644"/>
      <c r="BK1131" s="644"/>
      <c r="BL1131" s="644"/>
      <c r="BM1131" s="644"/>
      <c r="BN1131" s="644"/>
      <c r="BO1131" s="644"/>
      <c r="BP1131" s="644"/>
      <c r="BQ1131" s="644"/>
      <c r="BR1131" s="644"/>
      <c r="BS1131" s="644"/>
      <c r="BT1131" s="644"/>
      <c r="BU1131" s="644"/>
      <c r="BV1131" s="644"/>
      <c r="BW1131" s="644"/>
      <c r="BX1131" s="644"/>
      <c r="BY1131" s="644"/>
      <c r="BZ1131" s="644"/>
      <c r="CA1131" s="644"/>
      <c r="CB1131" s="644"/>
      <c r="CC1131" s="644"/>
      <c r="CD1131" s="644"/>
      <c r="CE1131" s="644"/>
      <c r="CF1131" s="644"/>
      <c r="CG1131" s="644"/>
      <c r="CH1131" s="644"/>
      <c r="CI1131" s="644"/>
      <c r="CJ1131" s="644"/>
      <c r="CK1131" s="644"/>
      <c r="CL1131" s="644"/>
      <c r="CM1131" s="644"/>
      <c r="CN1131" s="644"/>
      <c r="CO1131" s="644"/>
      <c r="CP1131" s="644"/>
      <c r="CQ1131" s="644"/>
      <c r="CR1131" s="644"/>
      <c r="CS1131" s="644"/>
      <c r="CT1131" s="644"/>
      <c r="CU1131" s="644"/>
      <c r="CV1131" s="644"/>
      <c r="CW1131" s="644"/>
      <c r="CX1131" s="644"/>
      <c r="CY1131" s="644"/>
      <c r="CZ1131" s="644"/>
      <c r="DA1131" s="644"/>
      <c r="DB1131" s="644"/>
      <c r="DC1131" s="644"/>
      <c r="DD1131" s="644"/>
      <c r="DE1131" s="644"/>
      <c r="DF1131" s="644"/>
      <c r="DG1131" s="644"/>
      <c r="DH1131" s="644"/>
      <c r="DI1131" s="644"/>
      <c r="DJ1131" s="644"/>
      <c r="DK1131" s="644"/>
      <c r="DL1131" s="644"/>
      <c r="DM1131" s="644"/>
      <c r="DN1131" s="644"/>
      <c r="DO1131" s="644"/>
      <c r="DP1131" s="644"/>
      <c r="DQ1131" s="644"/>
      <c r="DR1131" s="644"/>
      <c r="DS1131" s="644"/>
      <c r="DT1131" s="644"/>
      <c r="DU1131" s="644"/>
      <c r="DV1131" s="644"/>
      <c r="DW1131" s="644"/>
      <c r="DX1131" s="644"/>
      <c r="DY1131" s="644"/>
      <c r="DZ1131" s="644"/>
      <c r="EA1131" s="644"/>
      <c r="EB1131" s="644"/>
      <c r="EC1131" s="644"/>
      <c r="ED1131" s="644"/>
      <c r="EE1131" s="644"/>
      <c r="EF1131" s="644"/>
      <c r="EG1131" s="644"/>
      <c r="EH1131" s="644"/>
      <c r="EI1131" s="644"/>
      <c r="EJ1131" s="644"/>
      <c r="EK1131" s="644"/>
      <c r="EL1131" s="644"/>
      <c r="EM1131" s="644"/>
      <c r="EN1131" s="644"/>
      <c r="EO1131" s="644"/>
      <c r="EP1131" s="644"/>
      <c r="EQ1131" s="644"/>
      <c r="ER1131" s="644"/>
      <c r="ES1131" s="644"/>
      <c r="ET1131" s="644"/>
      <c r="EU1131" s="644"/>
      <c r="EV1131" s="644"/>
      <c r="EW1131" s="644"/>
      <c r="EX1131" s="644"/>
      <c r="EY1131" s="644"/>
      <c r="EZ1131" s="644"/>
      <c r="FA1131" s="644"/>
      <c r="FB1131" s="644"/>
      <c r="FC1131" s="644"/>
      <c r="FD1131" s="644"/>
      <c r="FE1131" s="644"/>
      <c r="FF1131" s="644"/>
      <c r="FG1131" s="644"/>
      <c r="FH1131" s="644"/>
      <c r="FI1131" s="644"/>
      <c r="FJ1131" s="644"/>
      <c r="FK1131" s="644"/>
      <c r="FL1131" s="644"/>
      <c r="FM1131" s="644"/>
      <c r="FN1131" s="644"/>
      <c r="FO1131" s="644"/>
      <c r="FP1131" s="644"/>
      <c r="FQ1131" s="644"/>
      <c r="FR1131" s="644"/>
      <c r="FS1131" s="644"/>
      <c r="FT1131" s="644"/>
      <c r="FU1131" s="644"/>
      <c r="FV1131" s="644"/>
      <c r="FW1131" s="644"/>
      <c r="FX1131" s="644"/>
      <c r="FY1131" s="644"/>
      <c r="FZ1131" s="644"/>
      <c r="GA1131" s="644"/>
      <c r="GB1131" s="644"/>
      <c r="GC1131" s="644"/>
      <c r="GD1131" s="644"/>
      <c r="GE1131" s="644"/>
      <c r="GF1131" s="644"/>
      <c r="GG1131" s="644"/>
      <c r="GH1131" s="644"/>
      <c r="GI1131" s="644"/>
      <c r="GJ1131" s="644"/>
      <c r="GK1131" s="644"/>
      <c r="GL1131" s="644"/>
      <c r="GM1131" s="644"/>
      <c r="GN1131" s="644"/>
      <c r="GO1131" s="644"/>
      <c r="GP1131" s="644"/>
      <c r="GQ1131" s="644"/>
      <c r="GR1131" s="644"/>
      <c r="GS1131" s="644"/>
      <c r="GT1131" s="644"/>
      <c r="GU1131" s="644"/>
      <c r="GV1131" s="644"/>
      <c r="GW1131" s="644"/>
      <c r="GX1131" s="644"/>
      <c r="GY1131" s="644"/>
      <c r="GZ1131" s="644"/>
      <c r="HA1131" s="644"/>
      <c r="HB1131" s="644"/>
      <c r="HC1131" s="644"/>
      <c r="HD1131" s="644"/>
      <c r="HE1131" s="644"/>
      <c r="HF1131" s="644"/>
      <c r="HG1131" s="644"/>
      <c r="HH1131" s="644"/>
      <c r="HI1131" s="644"/>
      <c r="HJ1131" s="644"/>
      <c r="HK1131" s="644"/>
      <c r="HL1131" s="644"/>
    </row>
    <row r="1132" spans="1:234" x14ac:dyDescent="0.25">
      <c r="D1132" s="645">
        <v>6</v>
      </c>
      <c r="E1132" s="878"/>
      <c r="F1132" s="879"/>
      <c r="G1132" s="880"/>
      <c r="H1132" s="878"/>
      <c r="I1132" s="879"/>
      <c r="J1132" s="879"/>
      <c r="K1132" s="879"/>
      <c r="L1132" s="879"/>
      <c r="M1132" s="880"/>
      <c r="N1132" s="881"/>
      <c r="O1132" s="882"/>
      <c r="P1132" s="882"/>
      <c r="Q1132" s="883"/>
      <c r="S1132" s="644"/>
      <c r="T1132" s="644"/>
      <c r="U1132" s="644" t="str">
        <f t="shared" si="4645"/>
        <v/>
      </c>
      <c r="V1132" s="644"/>
      <c r="W1132" s="644"/>
      <c r="X1132" s="644"/>
      <c r="Y1132" s="644"/>
      <c r="Z1132" s="644"/>
      <c r="AA1132" s="644"/>
      <c r="AB1132" s="644"/>
      <c r="AC1132" s="644"/>
      <c r="AD1132" s="644"/>
      <c r="AE1132" s="644"/>
      <c r="AF1132" s="644"/>
      <c r="AG1132" s="644"/>
      <c r="AH1132" s="644"/>
      <c r="AI1132" s="644"/>
      <c r="AJ1132" s="644"/>
      <c r="AK1132" s="644"/>
      <c r="AL1132" s="644"/>
      <c r="AM1132" s="644"/>
      <c r="AN1132" s="644"/>
      <c r="AO1132" s="644"/>
      <c r="AP1132" s="644"/>
      <c r="AQ1132" s="644"/>
      <c r="AR1132" s="644"/>
      <c r="AS1132" s="644"/>
      <c r="AT1132" s="644"/>
      <c r="AU1132" s="644"/>
      <c r="AV1132" s="644"/>
      <c r="AW1132" s="644"/>
      <c r="AX1132" s="644"/>
      <c r="AY1132" s="644"/>
      <c r="AZ1132" s="644"/>
      <c r="BA1132" s="644"/>
      <c r="BB1132" s="644"/>
      <c r="BC1132" s="644"/>
      <c r="BD1132" s="644"/>
      <c r="BE1132" s="644"/>
      <c r="BF1132" s="644"/>
      <c r="BG1132" s="644"/>
      <c r="BH1132" s="644"/>
      <c r="BI1132" s="644"/>
      <c r="BJ1132" s="644"/>
      <c r="BK1132" s="644"/>
      <c r="BL1132" s="644"/>
      <c r="BM1132" s="644"/>
      <c r="BN1132" s="644"/>
      <c r="BO1132" s="644"/>
      <c r="BP1132" s="644"/>
      <c r="BQ1132" s="644"/>
      <c r="BR1132" s="644"/>
      <c r="BS1132" s="644"/>
      <c r="BT1132" s="644"/>
      <c r="BU1132" s="644"/>
      <c r="BV1132" s="644"/>
      <c r="BW1132" s="644"/>
      <c r="BX1132" s="644"/>
      <c r="BY1132" s="644"/>
      <c r="BZ1132" s="644"/>
      <c r="CA1132" s="644"/>
      <c r="CB1132" s="644"/>
      <c r="CC1132" s="644"/>
      <c r="CD1132" s="644"/>
      <c r="CE1132" s="644"/>
      <c r="CF1132" s="644"/>
      <c r="CG1132" s="644"/>
      <c r="CH1132" s="644"/>
      <c r="CI1132" s="644"/>
      <c r="CJ1132" s="644"/>
      <c r="CK1132" s="644"/>
      <c r="CL1132" s="644"/>
      <c r="CM1132" s="644"/>
      <c r="CN1132" s="644"/>
      <c r="CO1132" s="644"/>
      <c r="CP1132" s="644"/>
      <c r="CQ1132" s="644"/>
      <c r="CR1132" s="644"/>
      <c r="CS1132" s="644"/>
      <c r="CT1132" s="644"/>
      <c r="CU1132" s="644"/>
      <c r="CV1132" s="644"/>
      <c r="CW1132" s="644"/>
      <c r="CX1132" s="644"/>
      <c r="CY1132" s="644"/>
      <c r="CZ1132" s="644"/>
      <c r="DA1132" s="644"/>
      <c r="DB1132" s="644"/>
      <c r="DC1132" s="644"/>
      <c r="DD1132" s="644"/>
      <c r="DE1132" s="644"/>
      <c r="DF1132" s="644"/>
      <c r="DG1132" s="644"/>
      <c r="DH1132" s="644"/>
      <c r="DI1132" s="644"/>
      <c r="DJ1132" s="644"/>
      <c r="DK1132" s="644"/>
      <c r="DL1132" s="644"/>
      <c r="DM1132" s="644"/>
      <c r="DN1132" s="644"/>
      <c r="DO1132" s="644"/>
      <c r="DP1132" s="644"/>
      <c r="DQ1132" s="644"/>
      <c r="DR1132" s="644"/>
      <c r="DS1132" s="644"/>
      <c r="DT1132" s="644"/>
      <c r="DU1132" s="644"/>
      <c r="DV1132" s="644"/>
      <c r="DW1132" s="644"/>
      <c r="DX1132" s="644"/>
      <c r="DY1132" s="644"/>
      <c r="DZ1132" s="644"/>
      <c r="EA1132" s="644"/>
      <c r="EB1132" s="644"/>
      <c r="EC1132" s="644"/>
      <c r="ED1132" s="644"/>
      <c r="EE1132" s="644"/>
      <c r="EF1132" s="644"/>
      <c r="EG1132" s="644"/>
      <c r="EH1132" s="644"/>
      <c r="EI1132" s="644"/>
      <c r="EJ1132" s="644"/>
      <c r="EK1132" s="644"/>
      <c r="EL1132" s="644"/>
      <c r="EM1132" s="644"/>
      <c r="EN1132" s="644"/>
      <c r="EO1132" s="644"/>
      <c r="EP1132" s="644"/>
      <c r="EQ1132" s="644"/>
      <c r="ER1132" s="644"/>
      <c r="ES1132" s="644"/>
      <c r="ET1132" s="644"/>
      <c r="EU1132" s="644"/>
      <c r="EV1132" s="644"/>
      <c r="EW1132" s="644"/>
      <c r="EX1132" s="644"/>
      <c r="EY1132" s="644"/>
      <c r="EZ1132" s="644"/>
      <c r="FA1132" s="644"/>
      <c r="FB1132" s="644"/>
      <c r="FC1132" s="644"/>
      <c r="FD1132" s="644"/>
      <c r="FE1132" s="644"/>
      <c r="FF1132" s="644"/>
      <c r="FG1132" s="644"/>
      <c r="FH1132" s="644"/>
      <c r="FI1132" s="644"/>
      <c r="FJ1132" s="644"/>
      <c r="FK1132" s="644"/>
      <c r="FL1132" s="644"/>
      <c r="FM1132" s="644"/>
      <c r="FN1132" s="644"/>
      <c r="FO1132" s="644"/>
      <c r="FP1132" s="644"/>
      <c r="FQ1132" s="644"/>
      <c r="FR1132" s="644"/>
      <c r="FS1132" s="644"/>
      <c r="FT1132" s="644"/>
      <c r="FU1132" s="644"/>
      <c r="FV1132" s="644"/>
      <c r="FW1132" s="644"/>
      <c r="FX1132" s="644"/>
      <c r="FY1132" s="644"/>
      <c r="FZ1132" s="644"/>
      <c r="GA1132" s="644"/>
      <c r="GB1132" s="644"/>
      <c r="GC1132" s="644"/>
      <c r="GD1132" s="644"/>
      <c r="GE1132" s="644"/>
      <c r="GF1132" s="644"/>
      <c r="GG1132" s="644"/>
      <c r="GH1132" s="644"/>
      <c r="GI1132" s="644"/>
      <c r="GJ1132" s="644"/>
      <c r="GK1132" s="644"/>
      <c r="GL1132" s="644"/>
      <c r="GM1132" s="644"/>
      <c r="GN1132" s="644"/>
      <c r="GO1132" s="644"/>
      <c r="GP1132" s="644"/>
      <c r="GQ1132" s="644"/>
      <c r="GR1132" s="644"/>
      <c r="GS1132" s="644"/>
      <c r="GT1132" s="644"/>
      <c r="GU1132" s="644"/>
      <c r="GV1132" s="644"/>
      <c r="GW1132" s="644"/>
      <c r="GX1132" s="644"/>
      <c r="GY1132" s="644"/>
      <c r="GZ1132" s="644"/>
      <c r="HA1132" s="644"/>
      <c r="HB1132" s="644"/>
      <c r="HC1132" s="644"/>
      <c r="HD1132" s="644"/>
      <c r="HE1132" s="644"/>
      <c r="HF1132" s="644"/>
      <c r="HG1132" s="644"/>
      <c r="HH1132" s="644"/>
      <c r="HI1132" s="644"/>
      <c r="HJ1132" s="644"/>
      <c r="HK1132" s="644"/>
      <c r="HL1132" s="644"/>
    </row>
    <row r="1133" spans="1:234" x14ac:dyDescent="0.25">
      <c r="D1133" s="645">
        <v>7</v>
      </c>
      <c r="E1133" s="878"/>
      <c r="F1133" s="879"/>
      <c r="G1133" s="880"/>
      <c r="H1133" s="878"/>
      <c r="I1133" s="879"/>
      <c r="J1133" s="879"/>
      <c r="K1133" s="879"/>
      <c r="L1133" s="879"/>
      <c r="M1133" s="880"/>
      <c r="N1133" s="881"/>
      <c r="O1133" s="882"/>
      <c r="P1133" s="882"/>
      <c r="Q1133" s="883"/>
      <c r="S1133" s="644"/>
      <c r="T1133" s="644"/>
      <c r="U1133" s="644" t="str">
        <f t="shared" si="4645"/>
        <v/>
      </c>
      <c r="V1133" s="644"/>
      <c r="W1133" s="644"/>
      <c r="X1133" s="644"/>
      <c r="Y1133" s="644"/>
      <c r="Z1133" s="644"/>
      <c r="AA1133" s="644"/>
      <c r="AB1133" s="644"/>
      <c r="AC1133" s="644"/>
      <c r="AD1133" s="644"/>
      <c r="AE1133" s="644"/>
      <c r="AF1133" s="644"/>
      <c r="AG1133" s="644"/>
      <c r="AH1133" s="644"/>
      <c r="AI1133" s="644"/>
      <c r="AJ1133" s="644"/>
      <c r="AK1133" s="644"/>
      <c r="AL1133" s="644"/>
      <c r="AM1133" s="644"/>
      <c r="AN1133" s="644"/>
      <c r="AO1133" s="644"/>
      <c r="AP1133" s="644"/>
      <c r="AQ1133" s="644"/>
      <c r="AR1133" s="644"/>
      <c r="AS1133" s="644"/>
      <c r="AT1133" s="644"/>
      <c r="AU1133" s="644"/>
      <c r="AV1133" s="644"/>
      <c r="AW1133" s="644"/>
      <c r="AX1133" s="644"/>
      <c r="AY1133" s="644"/>
      <c r="AZ1133" s="644"/>
      <c r="BA1133" s="644"/>
      <c r="BB1133" s="644"/>
      <c r="BC1133" s="644"/>
      <c r="BD1133" s="644"/>
      <c r="BE1133" s="644"/>
      <c r="BF1133" s="644"/>
      <c r="BG1133" s="644"/>
      <c r="BH1133" s="644"/>
      <c r="BI1133" s="644"/>
      <c r="BJ1133" s="644"/>
      <c r="BK1133" s="644"/>
      <c r="BL1133" s="644"/>
      <c r="BM1133" s="644"/>
      <c r="BN1133" s="644"/>
      <c r="BO1133" s="644"/>
      <c r="BP1133" s="644"/>
      <c r="BQ1133" s="644"/>
      <c r="BR1133" s="644"/>
      <c r="BS1133" s="644"/>
      <c r="BT1133" s="644"/>
      <c r="BU1133" s="644"/>
      <c r="BV1133" s="644"/>
      <c r="BW1133" s="644"/>
      <c r="BX1133" s="644"/>
      <c r="BY1133" s="644"/>
      <c r="BZ1133" s="644"/>
      <c r="CA1133" s="644"/>
      <c r="CB1133" s="644"/>
      <c r="CC1133" s="644"/>
      <c r="CD1133" s="644"/>
      <c r="CE1133" s="644"/>
      <c r="CF1133" s="644"/>
      <c r="CG1133" s="644"/>
      <c r="CH1133" s="644"/>
      <c r="CI1133" s="644"/>
      <c r="CJ1133" s="644"/>
      <c r="CK1133" s="644"/>
      <c r="CL1133" s="644"/>
      <c r="CM1133" s="644"/>
      <c r="CN1133" s="644"/>
      <c r="CO1133" s="644"/>
      <c r="CP1133" s="644"/>
      <c r="CQ1133" s="644"/>
      <c r="CR1133" s="644"/>
      <c r="CS1133" s="644"/>
      <c r="CT1133" s="644"/>
      <c r="CU1133" s="644"/>
      <c r="CV1133" s="644"/>
      <c r="CW1133" s="644"/>
      <c r="CX1133" s="644"/>
      <c r="CY1133" s="644"/>
      <c r="CZ1133" s="644"/>
      <c r="DA1133" s="644"/>
      <c r="DB1133" s="644"/>
      <c r="DC1133" s="644"/>
      <c r="DD1133" s="644"/>
      <c r="DE1133" s="644"/>
      <c r="DF1133" s="644"/>
      <c r="DG1133" s="644"/>
      <c r="DH1133" s="644"/>
      <c r="DI1133" s="644"/>
      <c r="DJ1133" s="644"/>
      <c r="DK1133" s="644"/>
      <c r="DL1133" s="644"/>
      <c r="DM1133" s="644"/>
      <c r="DN1133" s="644"/>
      <c r="DO1133" s="644"/>
      <c r="DP1133" s="644"/>
      <c r="DQ1133" s="644"/>
      <c r="DR1133" s="644"/>
      <c r="DS1133" s="644"/>
      <c r="DT1133" s="644"/>
      <c r="DU1133" s="644"/>
      <c r="DV1133" s="644"/>
      <c r="DW1133" s="644"/>
      <c r="DX1133" s="644"/>
      <c r="DY1133" s="644"/>
      <c r="DZ1133" s="644"/>
      <c r="EA1133" s="644"/>
      <c r="EB1133" s="644"/>
      <c r="EC1133" s="644"/>
      <c r="ED1133" s="644"/>
      <c r="EE1133" s="644"/>
      <c r="EF1133" s="644"/>
      <c r="EG1133" s="644"/>
      <c r="EH1133" s="644"/>
      <c r="EI1133" s="644"/>
      <c r="EJ1133" s="644"/>
      <c r="EK1133" s="644"/>
      <c r="EL1133" s="644"/>
      <c r="EM1133" s="644"/>
      <c r="EN1133" s="644"/>
      <c r="EO1133" s="644"/>
      <c r="EP1133" s="644"/>
      <c r="EQ1133" s="644"/>
      <c r="ER1133" s="644"/>
      <c r="ES1133" s="644"/>
      <c r="ET1133" s="644"/>
      <c r="EU1133" s="644"/>
      <c r="EV1133" s="644"/>
      <c r="EW1133" s="644"/>
      <c r="EX1133" s="644"/>
      <c r="EY1133" s="644"/>
      <c r="EZ1133" s="644"/>
      <c r="FA1133" s="644"/>
      <c r="FB1133" s="644"/>
      <c r="FC1133" s="644"/>
      <c r="FD1133" s="644"/>
      <c r="FE1133" s="644"/>
      <c r="FF1133" s="644"/>
      <c r="FG1133" s="644"/>
      <c r="FH1133" s="644"/>
      <c r="FI1133" s="644"/>
      <c r="FJ1133" s="644"/>
      <c r="FK1133" s="644"/>
      <c r="FL1133" s="644"/>
      <c r="FM1133" s="644"/>
      <c r="FN1133" s="644"/>
      <c r="FO1133" s="644"/>
      <c r="FP1133" s="644"/>
      <c r="FQ1133" s="644"/>
      <c r="FR1133" s="644"/>
      <c r="FS1133" s="644"/>
      <c r="FT1133" s="644"/>
      <c r="FU1133" s="644"/>
      <c r="FV1133" s="644"/>
      <c r="FW1133" s="644"/>
      <c r="FX1133" s="644"/>
      <c r="FY1133" s="644"/>
      <c r="FZ1133" s="644"/>
      <c r="GA1133" s="644"/>
      <c r="GB1133" s="644"/>
      <c r="GC1133" s="644"/>
      <c r="GD1133" s="644"/>
      <c r="GE1133" s="644"/>
      <c r="GF1133" s="644"/>
      <c r="GG1133" s="644"/>
      <c r="GH1133" s="644"/>
      <c r="GI1133" s="644"/>
      <c r="GJ1133" s="644"/>
      <c r="GK1133" s="644"/>
      <c r="GL1133" s="644"/>
      <c r="GM1133" s="644"/>
      <c r="GN1133" s="644"/>
      <c r="GO1133" s="644"/>
      <c r="GP1133" s="644"/>
      <c r="GQ1133" s="644"/>
      <c r="GR1133" s="644"/>
      <c r="GS1133" s="644"/>
      <c r="GT1133" s="644"/>
      <c r="GU1133" s="644"/>
      <c r="GV1133" s="644"/>
      <c r="GW1133" s="644"/>
      <c r="GX1133" s="644"/>
      <c r="GY1133" s="644"/>
      <c r="GZ1133" s="644"/>
      <c r="HA1133" s="644"/>
      <c r="HB1133" s="644"/>
      <c r="HC1133" s="644"/>
      <c r="HD1133" s="644"/>
      <c r="HE1133" s="644"/>
      <c r="HF1133" s="644"/>
      <c r="HG1133" s="644"/>
      <c r="HH1133" s="644"/>
      <c r="HI1133" s="644"/>
      <c r="HJ1133" s="644"/>
      <c r="HK1133" s="644"/>
      <c r="HL1133" s="644"/>
    </row>
    <row r="1134" spans="1:234" x14ac:dyDescent="0.25">
      <c r="D1134" s="645">
        <v>8</v>
      </c>
      <c r="E1134" s="878"/>
      <c r="F1134" s="879"/>
      <c r="G1134" s="880"/>
      <c r="H1134" s="878"/>
      <c r="I1134" s="879"/>
      <c r="J1134" s="879"/>
      <c r="K1134" s="879"/>
      <c r="L1134" s="879"/>
      <c r="M1134" s="880"/>
      <c r="N1134" s="881"/>
      <c r="O1134" s="882"/>
      <c r="P1134" s="882"/>
      <c r="Q1134" s="883"/>
      <c r="S1134" s="644"/>
      <c r="T1134" s="644"/>
      <c r="U1134" s="644" t="str">
        <f t="shared" si="4645"/>
        <v/>
      </c>
      <c r="V1134" s="644"/>
      <c r="W1134" s="644"/>
      <c r="X1134" s="644"/>
      <c r="Y1134" s="644"/>
      <c r="Z1134" s="644"/>
      <c r="AA1134" s="644"/>
      <c r="AB1134" s="644"/>
      <c r="AC1134" s="644"/>
      <c r="AD1134" s="644"/>
      <c r="AE1134" s="644"/>
      <c r="AF1134" s="644"/>
      <c r="AG1134" s="644"/>
      <c r="AH1134" s="644"/>
      <c r="AI1134" s="644"/>
      <c r="AJ1134" s="644"/>
      <c r="AK1134" s="644"/>
      <c r="AL1134" s="644"/>
      <c r="AM1134" s="644"/>
      <c r="AN1134" s="644"/>
      <c r="AO1134" s="644"/>
      <c r="AP1134" s="644"/>
      <c r="AQ1134" s="644"/>
      <c r="AR1134" s="644"/>
      <c r="AS1134" s="644"/>
      <c r="AT1134" s="644"/>
      <c r="AU1134" s="644"/>
      <c r="AV1134" s="644"/>
      <c r="AW1134" s="644"/>
      <c r="AX1134" s="644"/>
      <c r="AY1134" s="644"/>
      <c r="AZ1134" s="644"/>
      <c r="BA1134" s="644"/>
      <c r="BB1134" s="644"/>
      <c r="BC1134" s="644"/>
      <c r="BD1134" s="644"/>
      <c r="BE1134" s="644"/>
      <c r="BF1134" s="644"/>
      <c r="BG1134" s="644"/>
      <c r="BH1134" s="644"/>
      <c r="BI1134" s="644"/>
      <c r="BJ1134" s="644"/>
      <c r="BK1134" s="644"/>
      <c r="BL1134" s="644"/>
      <c r="BM1134" s="644"/>
      <c r="BN1134" s="644"/>
      <c r="BO1134" s="644"/>
      <c r="BP1134" s="644"/>
      <c r="BQ1134" s="644"/>
      <c r="BR1134" s="644"/>
      <c r="BS1134" s="644"/>
      <c r="BT1134" s="644"/>
      <c r="BU1134" s="644"/>
      <c r="BV1134" s="644"/>
      <c r="BW1134" s="644"/>
      <c r="BX1134" s="644"/>
      <c r="BY1134" s="644"/>
      <c r="BZ1134" s="644"/>
      <c r="CA1134" s="644"/>
      <c r="CB1134" s="644"/>
      <c r="CC1134" s="644"/>
      <c r="CD1134" s="644"/>
      <c r="CE1134" s="644"/>
      <c r="CF1134" s="644"/>
      <c r="CG1134" s="644"/>
      <c r="CH1134" s="644"/>
      <c r="CI1134" s="644"/>
      <c r="CJ1134" s="644"/>
      <c r="CK1134" s="644"/>
      <c r="CL1134" s="644"/>
      <c r="CM1134" s="644"/>
      <c r="CN1134" s="644"/>
      <c r="CO1134" s="644"/>
      <c r="CP1134" s="644"/>
      <c r="CQ1134" s="644"/>
      <c r="CR1134" s="644"/>
      <c r="CS1134" s="644"/>
      <c r="CT1134" s="644"/>
      <c r="CU1134" s="644"/>
      <c r="CV1134" s="644"/>
      <c r="CW1134" s="644"/>
      <c r="CX1134" s="644"/>
      <c r="CY1134" s="644"/>
      <c r="CZ1134" s="644"/>
      <c r="DA1134" s="644"/>
      <c r="DB1134" s="644"/>
      <c r="DC1134" s="644"/>
      <c r="DD1134" s="644"/>
      <c r="DE1134" s="644"/>
      <c r="DF1134" s="644"/>
      <c r="DG1134" s="644"/>
      <c r="DH1134" s="644"/>
      <c r="DI1134" s="644"/>
      <c r="DJ1134" s="644"/>
      <c r="DK1134" s="644"/>
      <c r="DL1134" s="644"/>
      <c r="DM1134" s="644"/>
      <c r="DN1134" s="644"/>
      <c r="DO1134" s="644"/>
      <c r="DP1134" s="644"/>
      <c r="DQ1134" s="644"/>
      <c r="DR1134" s="644"/>
      <c r="DS1134" s="644"/>
      <c r="DT1134" s="644"/>
      <c r="DU1134" s="644"/>
      <c r="DV1134" s="644"/>
      <c r="DW1134" s="644"/>
      <c r="DX1134" s="644"/>
      <c r="DY1134" s="644"/>
      <c r="DZ1134" s="644"/>
      <c r="EA1134" s="644"/>
      <c r="EB1134" s="644"/>
      <c r="EC1134" s="644"/>
      <c r="ED1134" s="644"/>
      <c r="EE1134" s="644"/>
      <c r="EF1134" s="644"/>
      <c r="EG1134" s="644"/>
      <c r="EH1134" s="644"/>
      <c r="EI1134" s="644"/>
      <c r="EJ1134" s="644"/>
      <c r="EK1134" s="644"/>
      <c r="EL1134" s="644"/>
      <c r="EM1134" s="644"/>
      <c r="EN1134" s="644"/>
      <c r="EO1134" s="644"/>
      <c r="EP1134" s="644"/>
      <c r="EQ1134" s="644"/>
      <c r="ER1134" s="644"/>
      <c r="ES1134" s="644"/>
      <c r="ET1134" s="644"/>
      <c r="EU1134" s="644"/>
      <c r="EV1134" s="644"/>
      <c r="EW1134" s="644"/>
      <c r="EX1134" s="644"/>
      <c r="EY1134" s="644"/>
      <c r="EZ1134" s="644"/>
      <c r="FA1134" s="644"/>
      <c r="FB1134" s="644"/>
      <c r="FC1134" s="644"/>
      <c r="FD1134" s="644"/>
      <c r="FE1134" s="644"/>
      <c r="FF1134" s="644"/>
      <c r="FG1134" s="644"/>
      <c r="FH1134" s="644"/>
      <c r="FI1134" s="644"/>
      <c r="FJ1134" s="644"/>
      <c r="FK1134" s="644"/>
      <c r="FL1134" s="644"/>
      <c r="FM1134" s="644"/>
      <c r="FN1134" s="644"/>
      <c r="FO1134" s="644"/>
      <c r="FP1134" s="644"/>
      <c r="FQ1134" s="644"/>
      <c r="FR1134" s="644"/>
      <c r="FS1134" s="644"/>
      <c r="FT1134" s="644"/>
      <c r="FU1134" s="644"/>
      <c r="FV1134" s="644"/>
      <c r="FW1134" s="644"/>
      <c r="FX1134" s="644"/>
      <c r="FY1134" s="644"/>
      <c r="FZ1134" s="644"/>
      <c r="GA1134" s="644"/>
      <c r="GB1134" s="644"/>
      <c r="GC1134" s="644"/>
      <c r="GD1134" s="644"/>
      <c r="GE1134" s="644"/>
      <c r="GF1134" s="644"/>
      <c r="GG1134" s="644"/>
      <c r="GH1134" s="644"/>
      <c r="GI1134" s="644"/>
      <c r="GJ1134" s="644"/>
      <c r="GK1134" s="644"/>
      <c r="GL1134" s="644"/>
      <c r="GM1134" s="644"/>
      <c r="GN1134" s="644"/>
      <c r="GO1134" s="644"/>
      <c r="GP1134" s="644"/>
      <c r="GQ1134" s="644"/>
      <c r="GR1134" s="644"/>
      <c r="GS1134" s="644"/>
      <c r="GT1134" s="644"/>
      <c r="GU1134" s="644"/>
      <c r="GV1134" s="644"/>
      <c r="GW1134" s="644"/>
      <c r="GX1134" s="644"/>
      <c r="GY1134" s="644"/>
      <c r="GZ1134" s="644"/>
      <c r="HA1134" s="644"/>
      <c r="HB1134" s="644"/>
      <c r="HC1134" s="644"/>
      <c r="HD1134" s="644"/>
      <c r="HE1134" s="644"/>
      <c r="HF1134" s="644"/>
      <c r="HG1134" s="644"/>
      <c r="HH1134" s="644"/>
      <c r="HI1134" s="644"/>
      <c r="HJ1134" s="644"/>
      <c r="HK1134" s="644"/>
      <c r="HL1134" s="644"/>
    </row>
    <row r="1135" spans="1:234" x14ac:dyDescent="0.25">
      <c r="D1135" s="645">
        <v>9</v>
      </c>
      <c r="E1135" s="878"/>
      <c r="F1135" s="879"/>
      <c r="G1135" s="880"/>
      <c r="H1135" s="878"/>
      <c r="I1135" s="879"/>
      <c r="J1135" s="879"/>
      <c r="K1135" s="879"/>
      <c r="L1135" s="879"/>
      <c r="M1135" s="880"/>
      <c r="N1135" s="881"/>
      <c r="O1135" s="882"/>
      <c r="P1135" s="882"/>
      <c r="Q1135" s="883"/>
      <c r="S1135" s="644"/>
      <c r="T1135" s="644"/>
      <c r="U1135" s="644" t="str">
        <f t="shared" si="4645"/>
        <v/>
      </c>
      <c r="V1135" s="644"/>
      <c r="W1135" s="644"/>
      <c r="X1135" s="644"/>
      <c r="Y1135" s="644"/>
      <c r="Z1135" s="644"/>
      <c r="AA1135" s="644"/>
      <c r="AB1135" s="644"/>
      <c r="AC1135" s="644"/>
      <c r="AD1135" s="644"/>
      <c r="AE1135" s="644"/>
      <c r="AF1135" s="644"/>
      <c r="AG1135" s="644"/>
      <c r="AH1135" s="644"/>
      <c r="AI1135" s="644"/>
      <c r="AJ1135" s="644"/>
      <c r="AK1135" s="644"/>
      <c r="AL1135" s="644"/>
      <c r="AM1135" s="644"/>
      <c r="AN1135" s="644"/>
      <c r="AO1135" s="644"/>
      <c r="AP1135" s="644"/>
      <c r="AQ1135" s="644"/>
      <c r="AR1135" s="644"/>
      <c r="AS1135" s="644"/>
      <c r="AT1135" s="644"/>
      <c r="AU1135" s="644"/>
      <c r="AV1135" s="644"/>
      <c r="AW1135" s="644"/>
      <c r="AX1135" s="644"/>
      <c r="AY1135" s="644"/>
      <c r="AZ1135" s="644"/>
      <c r="BA1135" s="644"/>
      <c r="BB1135" s="644"/>
      <c r="BC1135" s="644"/>
      <c r="BD1135" s="644"/>
      <c r="BE1135" s="644"/>
      <c r="BF1135" s="644"/>
      <c r="BG1135" s="644"/>
      <c r="BH1135" s="644"/>
      <c r="BI1135" s="644"/>
      <c r="BJ1135" s="644"/>
      <c r="BK1135" s="644"/>
      <c r="BL1135" s="644"/>
      <c r="BM1135" s="644"/>
      <c r="BN1135" s="644"/>
      <c r="BO1135" s="644"/>
      <c r="BP1135" s="644"/>
      <c r="BQ1135" s="644"/>
      <c r="BR1135" s="644"/>
      <c r="BS1135" s="644"/>
      <c r="BT1135" s="644"/>
      <c r="BU1135" s="644"/>
      <c r="BV1135" s="644"/>
      <c r="BW1135" s="644"/>
      <c r="BX1135" s="644"/>
      <c r="BY1135" s="644"/>
      <c r="BZ1135" s="644"/>
      <c r="CA1135" s="644"/>
      <c r="CB1135" s="644"/>
      <c r="CC1135" s="644"/>
      <c r="CD1135" s="644"/>
      <c r="CE1135" s="644"/>
      <c r="CF1135" s="644"/>
      <c r="CG1135" s="644"/>
      <c r="CH1135" s="644"/>
      <c r="CI1135" s="644"/>
      <c r="CJ1135" s="644"/>
      <c r="CK1135" s="644"/>
      <c r="CL1135" s="644"/>
      <c r="CM1135" s="644"/>
      <c r="CN1135" s="644"/>
      <c r="CO1135" s="644"/>
      <c r="CP1135" s="644"/>
      <c r="CQ1135" s="644"/>
      <c r="CR1135" s="644"/>
      <c r="CS1135" s="644"/>
      <c r="CT1135" s="644"/>
      <c r="CU1135" s="644"/>
      <c r="CV1135" s="644"/>
      <c r="CW1135" s="644"/>
      <c r="CX1135" s="644"/>
      <c r="CY1135" s="644"/>
      <c r="CZ1135" s="644"/>
      <c r="DA1135" s="644"/>
      <c r="DB1135" s="644"/>
      <c r="DC1135" s="644"/>
      <c r="DD1135" s="644"/>
      <c r="DE1135" s="644"/>
      <c r="DF1135" s="644"/>
      <c r="DG1135" s="644"/>
      <c r="DH1135" s="644"/>
      <c r="DI1135" s="644"/>
      <c r="DJ1135" s="644"/>
      <c r="DK1135" s="644"/>
      <c r="DL1135" s="644"/>
      <c r="DM1135" s="644"/>
      <c r="DN1135" s="644"/>
      <c r="DO1135" s="644"/>
      <c r="DP1135" s="644"/>
      <c r="DQ1135" s="644"/>
      <c r="DR1135" s="644"/>
      <c r="DS1135" s="644"/>
      <c r="DT1135" s="644"/>
      <c r="DU1135" s="644"/>
      <c r="DV1135" s="644"/>
      <c r="DW1135" s="644"/>
      <c r="DX1135" s="644"/>
      <c r="DY1135" s="644"/>
      <c r="DZ1135" s="644"/>
      <c r="EA1135" s="644"/>
      <c r="EB1135" s="644"/>
      <c r="EC1135" s="644"/>
      <c r="ED1135" s="644"/>
      <c r="EE1135" s="644"/>
      <c r="EF1135" s="644"/>
      <c r="EG1135" s="644"/>
      <c r="EH1135" s="644"/>
      <c r="EI1135" s="644"/>
      <c r="EJ1135" s="644"/>
      <c r="EK1135" s="644"/>
      <c r="EL1135" s="644"/>
      <c r="EM1135" s="644"/>
      <c r="EN1135" s="644"/>
      <c r="EO1135" s="644"/>
      <c r="EP1135" s="644"/>
      <c r="EQ1135" s="644"/>
      <c r="ER1135" s="644"/>
      <c r="ES1135" s="644"/>
      <c r="ET1135" s="644"/>
      <c r="EU1135" s="644"/>
      <c r="EV1135" s="644"/>
      <c r="EW1135" s="644"/>
      <c r="EX1135" s="644"/>
      <c r="EY1135" s="644"/>
      <c r="EZ1135" s="644"/>
      <c r="FA1135" s="644"/>
      <c r="FB1135" s="644"/>
      <c r="FC1135" s="644"/>
      <c r="FD1135" s="644"/>
      <c r="FE1135" s="644"/>
      <c r="FF1135" s="644"/>
      <c r="FG1135" s="644"/>
      <c r="FH1135" s="644"/>
      <c r="FI1135" s="644"/>
      <c r="FJ1135" s="644"/>
      <c r="FK1135" s="644"/>
      <c r="FL1135" s="644"/>
      <c r="FM1135" s="644"/>
      <c r="FN1135" s="644"/>
      <c r="FO1135" s="644"/>
      <c r="FP1135" s="644"/>
      <c r="FQ1135" s="644"/>
      <c r="FR1135" s="644"/>
      <c r="FS1135" s="644"/>
      <c r="FT1135" s="644"/>
      <c r="FU1135" s="644"/>
      <c r="FV1135" s="644"/>
      <c r="FW1135" s="644"/>
      <c r="FX1135" s="644"/>
      <c r="FY1135" s="644"/>
      <c r="FZ1135" s="644"/>
      <c r="GA1135" s="644"/>
      <c r="GB1135" s="644"/>
      <c r="GC1135" s="644"/>
      <c r="GD1135" s="644"/>
      <c r="GE1135" s="644"/>
      <c r="GF1135" s="644"/>
      <c r="GG1135" s="644"/>
      <c r="GH1135" s="644"/>
      <c r="GI1135" s="644"/>
      <c r="GJ1135" s="644"/>
      <c r="GK1135" s="644"/>
      <c r="GL1135" s="644"/>
      <c r="GM1135" s="644"/>
      <c r="GN1135" s="644"/>
      <c r="GO1135" s="644"/>
      <c r="GP1135" s="644"/>
      <c r="GQ1135" s="644"/>
      <c r="GR1135" s="644"/>
      <c r="GS1135" s="644"/>
      <c r="GT1135" s="644"/>
      <c r="GU1135" s="644"/>
      <c r="GV1135" s="644"/>
      <c r="GW1135" s="644"/>
      <c r="GX1135" s="644"/>
      <c r="GY1135" s="644"/>
      <c r="GZ1135" s="644"/>
      <c r="HA1135" s="644"/>
      <c r="HB1135" s="644"/>
      <c r="HC1135" s="644"/>
      <c r="HD1135" s="644"/>
      <c r="HE1135" s="644"/>
      <c r="HF1135" s="644"/>
      <c r="HG1135" s="644"/>
      <c r="HH1135" s="644"/>
      <c r="HI1135" s="644"/>
      <c r="HJ1135" s="644"/>
      <c r="HK1135" s="644"/>
      <c r="HL1135" s="644"/>
    </row>
    <row r="1136" spans="1:234" x14ac:dyDescent="0.25">
      <c r="D1136" s="645">
        <v>10</v>
      </c>
      <c r="E1136" s="878"/>
      <c r="F1136" s="879"/>
      <c r="G1136" s="880"/>
      <c r="H1136" s="878"/>
      <c r="I1136" s="879"/>
      <c r="J1136" s="879"/>
      <c r="K1136" s="879"/>
      <c r="L1136" s="879"/>
      <c r="M1136" s="880"/>
      <c r="N1136" s="881"/>
      <c r="O1136" s="882"/>
      <c r="P1136" s="882"/>
      <c r="Q1136" s="883"/>
      <c r="S1136" s="644"/>
      <c r="T1136" s="644"/>
      <c r="U1136" s="644" t="str">
        <f t="shared" si="4645"/>
        <v/>
      </c>
      <c r="V1136" s="644"/>
      <c r="W1136" s="644"/>
      <c r="X1136" s="644"/>
      <c r="Y1136" s="644"/>
      <c r="Z1136" s="644"/>
      <c r="AA1136" s="644"/>
      <c r="AB1136" s="644"/>
      <c r="AC1136" s="644"/>
      <c r="AD1136" s="644"/>
      <c r="AE1136" s="644"/>
      <c r="AF1136" s="644"/>
      <c r="AG1136" s="644"/>
      <c r="AH1136" s="644"/>
      <c r="AI1136" s="644"/>
      <c r="AJ1136" s="644"/>
      <c r="AK1136" s="644"/>
      <c r="AL1136" s="644"/>
      <c r="AM1136" s="644"/>
      <c r="AN1136" s="644"/>
      <c r="AO1136" s="644"/>
      <c r="AP1136" s="644"/>
      <c r="AQ1136" s="644"/>
      <c r="AR1136" s="644"/>
      <c r="AS1136" s="644"/>
      <c r="AT1136" s="644"/>
      <c r="AU1136" s="644"/>
      <c r="AV1136" s="644"/>
      <c r="AW1136" s="644"/>
      <c r="AX1136" s="644"/>
      <c r="AY1136" s="644"/>
      <c r="AZ1136" s="644"/>
      <c r="BA1136" s="644"/>
      <c r="BB1136" s="644"/>
      <c r="BC1136" s="644"/>
      <c r="BD1136" s="644"/>
      <c r="BE1136" s="644"/>
      <c r="BF1136" s="644"/>
      <c r="BG1136" s="644"/>
      <c r="BH1136" s="644"/>
      <c r="BI1136" s="644"/>
      <c r="BJ1136" s="644"/>
      <c r="BK1136" s="644"/>
      <c r="BL1136" s="644"/>
      <c r="BM1136" s="644"/>
      <c r="BN1136" s="644"/>
      <c r="BO1136" s="644"/>
      <c r="BP1136" s="644"/>
      <c r="BQ1136" s="644"/>
      <c r="BR1136" s="644"/>
      <c r="BS1136" s="644"/>
      <c r="BT1136" s="644"/>
      <c r="BU1136" s="644"/>
      <c r="BV1136" s="644"/>
      <c r="BW1136" s="644"/>
      <c r="BX1136" s="644"/>
      <c r="BY1136" s="644"/>
      <c r="BZ1136" s="644"/>
      <c r="CA1136" s="644"/>
      <c r="CB1136" s="644"/>
      <c r="CC1136" s="644"/>
      <c r="CD1136" s="644"/>
      <c r="CE1136" s="644"/>
      <c r="CF1136" s="644"/>
      <c r="CG1136" s="644"/>
      <c r="CH1136" s="644"/>
      <c r="CI1136" s="644"/>
      <c r="CJ1136" s="644"/>
      <c r="CK1136" s="644"/>
      <c r="CL1136" s="644"/>
      <c r="CM1136" s="644"/>
      <c r="CN1136" s="644"/>
      <c r="CO1136" s="644"/>
      <c r="CP1136" s="644"/>
      <c r="CQ1136" s="644"/>
      <c r="CR1136" s="644"/>
      <c r="CS1136" s="644"/>
      <c r="CT1136" s="644"/>
      <c r="CU1136" s="644"/>
      <c r="CV1136" s="644"/>
      <c r="CW1136" s="644"/>
      <c r="CX1136" s="644"/>
      <c r="CY1136" s="644"/>
      <c r="CZ1136" s="644"/>
      <c r="DA1136" s="644"/>
      <c r="DB1136" s="644"/>
      <c r="DC1136" s="644"/>
      <c r="DD1136" s="644"/>
      <c r="DE1136" s="644"/>
      <c r="DF1136" s="644"/>
      <c r="DG1136" s="644"/>
      <c r="DH1136" s="644"/>
      <c r="DI1136" s="644"/>
      <c r="DJ1136" s="644"/>
      <c r="DK1136" s="644"/>
      <c r="DL1136" s="644"/>
      <c r="DM1136" s="644"/>
      <c r="DN1136" s="644"/>
      <c r="DO1136" s="644"/>
      <c r="DP1136" s="644"/>
      <c r="DQ1136" s="644"/>
      <c r="DR1136" s="644"/>
      <c r="DS1136" s="644"/>
      <c r="DT1136" s="644"/>
      <c r="DU1136" s="644"/>
      <c r="DV1136" s="644"/>
      <c r="DW1136" s="644"/>
      <c r="DX1136" s="644"/>
      <c r="DY1136" s="644"/>
      <c r="DZ1136" s="644"/>
      <c r="EA1136" s="644"/>
      <c r="EB1136" s="644"/>
      <c r="EC1136" s="644"/>
      <c r="ED1136" s="644"/>
      <c r="EE1136" s="644"/>
      <c r="EF1136" s="644"/>
      <c r="EG1136" s="644"/>
      <c r="EH1136" s="644"/>
      <c r="EI1136" s="644"/>
      <c r="EJ1136" s="644"/>
      <c r="EK1136" s="644"/>
      <c r="EL1136" s="644"/>
      <c r="EM1136" s="644"/>
      <c r="EN1136" s="644"/>
      <c r="EO1136" s="644"/>
      <c r="EP1136" s="644"/>
      <c r="EQ1136" s="644"/>
      <c r="ER1136" s="644"/>
      <c r="ES1136" s="644"/>
      <c r="ET1136" s="644"/>
      <c r="EU1136" s="644"/>
      <c r="EV1136" s="644"/>
      <c r="EW1136" s="644"/>
      <c r="EX1136" s="644"/>
      <c r="EY1136" s="644"/>
      <c r="EZ1136" s="644"/>
      <c r="FA1136" s="644"/>
      <c r="FB1136" s="644"/>
      <c r="FC1136" s="644"/>
      <c r="FD1136" s="644"/>
      <c r="FE1136" s="644"/>
      <c r="FF1136" s="644"/>
      <c r="FG1136" s="644"/>
      <c r="FH1136" s="644"/>
      <c r="FI1136" s="644"/>
      <c r="FJ1136" s="644"/>
      <c r="FK1136" s="644"/>
      <c r="FL1136" s="644"/>
      <c r="FM1136" s="644"/>
      <c r="FN1136" s="644"/>
      <c r="FO1136" s="644"/>
      <c r="FP1136" s="644"/>
      <c r="FQ1136" s="644"/>
      <c r="FR1136" s="644"/>
      <c r="FS1136" s="644"/>
      <c r="FT1136" s="644"/>
      <c r="FU1136" s="644"/>
      <c r="FV1136" s="644"/>
      <c r="FW1136" s="644"/>
      <c r="FX1136" s="644"/>
      <c r="FY1136" s="644"/>
      <c r="FZ1136" s="644"/>
      <c r="GA1136" s="644"/>
      <c r="GB1136" s="644"/>
      <c r="GC1136" s="644"/>
      <c r="GD1136" s="644"/>
      <c r="GE1136" s="644"/>
      <c r="GF1136" s="644"/>
      <c r="GG1136" s="644"/>
      <c r="GH1136" s="644"/>
      <c r="GI1136" s="644"/>
      <c r="GJ1136" s="644"/>
      <c r="GK1136" s="644"/>
      <c r="GL1136" s="644"/>
      <c r="GM1136" s="644"/>
      <c r="GN1136" s="644"/>
      <c r="GO1136" s="644"/>
      <c r="GP1136" s="644"/>
      <c r="GQ1136" s="644"/>
      <c r="GR1136" s="644"/>
      <c r="GS1136" s="644"/>
      <c r="GT1136" s="644"/>
      <c r="GU1136" s="644"/>
      <c r="GV1136" s="644"/>
      <c r="GW1136" s="644"/>
      <c r="GX1136" s="644"/>
      <c r="GY1136" s="644"/>
      <c r="GZ1136" s="644"/>
      <c r="HA1136" s="644"/>
      <c r="HB1136" s="644"/>
      <c r="HC1136" s="644"/>
      <c r="HD1136" s="644"/>
      <c r="HE1136" s="644"/>
      <c r="HF1136" s="644"/>
      <c r="HG1136" s="644"/>
      <c r="HH1136" s="644"/>
      <c r="HI1136" s="644"/>
      <c r="HJ1136" s="644"/>
      <c r="HK1136" s="644"/>
      <c r="HL1136" s="644"/>
    </row>
    <row r="1138" spans="2:234" ht="12.75" customHeight="1" x14ac:dyDescent="0.25">
      <c r="D1138" s="4" t="s">
        <v>9</v>
      </c>
      <c r="E1138" s="764" t="s">
        <v>1691</v>
      </c>
      <c r="F1138" s="764"/>
      <c r="G1138" s="764"/>
      <c r="H1138" s="764"/>
      <c r="I1138" s="764"/>
      <c r="J1138" s="764"/>
      <c r="K1138" s="764"/>
      <c r="L1138" s="764"/>
      <c r="M1138" s="764"/>
      <c r="N1138" s="764"/>
      <c r="O1138" s="764"/>
      <c r="P1138" s="764"/>
      <c r="Q1138" s="764"/>
    </row>
    <row r="1139" spans="2:234" s="643" customFormat="1" x14ac:dyDescent="0.25">
      <c r="B1139" s="644"/>
      <c r="C1139" s="644"/>
      <c r="D1139" s="4"/>
      <c r="E1139" s="892" t="s">
        <v>1693</v>
      </c>
      <c r="F1139" s="892"/>
      <c r="G1139" s="892"/>
      <c r="H1139" s="892"/>
      <c r="I1139" s="892"/>
      <c r="J1139" s="892"/>
      <c r="K1139" s="892"/>
      <c r="L1139" s="892"/>
      <c r="M1139" s="892"/>
      <c r="N1139" s="892"/>
      <c r="O1139" s="892"/>
      <c r="P1139" s="892"/>
      <c r="Q1139" s="892"/>
      <c r="R1139" s="644"/>
      <c r="HM1139" s="644"/>
      <c r="HN1139" s="644"/>
      <c r="HO1139" s="644"/>
      <c r="HP1139" s="644"/>
      <c r="HQ1139" s="644"/>
      <c r="HR1139" s="644"/>
      <c r="HS1139" s="644"/>
      <c r="HT1139" s="644"/>
      <c r="HU1139" s="644"/>
      <c r="HV1139" s="644"/>
      <c r="HW1139" s="644"/>
      <c r="HX1139" s="644"/>
      <c r="HY1139" s="644"/>
      <c r="HZ1139" s="644"/>
    </row>
    <row r="1140" spans="2:234" s="643" customFormat="1" x14ac:dyDescent="0.25">
      <c r="B1140" s="644"/>
      <c r="C1140" s="644"/>
      <c r="D1140" s="4"/>
      <c r="E1140" s="752"/>
      <c r="F1140" s="588" t="s">
        <v>1671</v>
      </c>
      <c r="G1140" s="751" t="s">
        <v>1695</v>
      </c>
      <c r="H1140" s="751"/>
      <c r="I1140" s="751"/>
      <c r="J1140" s="750"/>
      <c r="K1140" s="750"/>
      <c r="L1140" s="750"/>
      <c r="M1140" s="752"/>
      <c r="N1140" s="752"/>
      <c r="O1140" s="752"/>
      <c r="P1140" s="752"/>
      <c r="Q1140" s="752"/>
      <c r="R1140" s="644"/>
      <c r="HM1140" s="644"/>
      <c r="HN1140" s="644"/>
      <c r="HO1140" s="644"/>
      <c r="HP1140" s="644"/>
      <c r="HQ1140" s="644"/>
      <c r="HR1140" s="644"/>
      <c r="HS1140" s="644"/>
      <c r="HT1140" s="644"/>
      <c r="HU1140" s="644"/>
      <c r="HV1140" s="644"/>
      <c r="HW1140" s="644"/>
      <c r="HX1140" s="644"/>
      <c r="HY1140" s="644"/>
      <c r="HZ1140" s="644"/>
    </row>
    <row r="1141" spans="2:234" s="643" customFormat="1" x14ac:dyDescent="0.25">
      <c r="B1141" s="644"/>
      <c r="C1141" s="644"/>
      <c r="D1141" s="4"/>
      <c r="E1141" s="752"/>
      <c r="F1141" s="588" t="s">
        <v>1683</v>
      </c>
      <c r="G1141" s="751" t="s">
        <v>1686</v>
      </c>
      <c r="H1141" s="751"/>
      <c r="I1141" s="751"/>
      <c r="J1141" s="750"/>
      <c r="K1141" s="750"/>
      <c r="L1141" s="750"/>
      <c r="M1141" s="752"/>
      <c r="N1141" s="752"/>
      <c r="O1141" s="752"/>
      <c r="P1141" s="752"/>
      <c r="Q1141" s="752"/>
      <c r="R1141" s="644"/>
      <c r="HM1141" s="644"/>
      <c r="HN1141" s="644"/>
      <c r="HO1141" s="644"/>
      <c r="HP1141" s="644"/>
      <c r="HQ1141" s="644"/>
      <c r="HR1141" s="644"/>
      <c r="HS1141" s="644"/>
      <c r="HT1141" s="644"/>
      <c r="HU1141" s="644"/>
      <c r="HV1141" s="644"/>
      <c r="HW1141" s="644"/>
      <c r="HX1141" s="644"/>
      <c r="HY1141" s="644"/>
      <c r="HZ1141" s="644"/>
    </row>
    <row r="1142" spans="2:234" s="643" customFormat="1" x14ac:dyDescent="0.25">
      <c r="B1142" s="644"/>
      <c r="C1142" s="644"/>
      <c r="D1142" s="4"/>
      <c r="E1142" s="752"/>
      <c r="F1142" s="588" t="s">
        <v>1681</v>
      </c>
      <c r="G1142" s="751" t="s">
        <v>1692</v>
      </c>
      <c r="H1142" s="751"/>
      <c r="I1142" s="751"/>
      <c r="J1142" s="750"/>
      <c r="K1142" s="750"/>
      <c r="L1142" s="750"/>
      <c r="M1142" s="752"/>
      <c r="N1142" s="752"/>
      <c r="O1142" s="752"/>
      <c r="P1142" s="752"/>
      <c r="Q1142" s="752"/>
      <c r="R1142" s="644"/>
      <c r="HM1142" s="644"/>
      <c r="HN1142" s="644"/>
      <c r="HO1142" s="644"/>
      <c r="HP1142" s="644"/>
      <c r="HQ1142" s="644"/>
      <c r="HR1142" s="644"/>
      <c r="HS1142" s="644"/>
      <c r="HT1142" s="644"/>
      <c r="HU1142" s="644"/>
      <c r="HV1142" s="644"/>
      <c r="HW1142" s="644"/>
      <c r="HX1142" s="644"/>
      <c r="HY1142" s="644"/>
      <c r="HZ1142" s="644"/>
    </row>
    <row r="1143" spans="2:234" s="643" customFormat="1" ht="12.75" customHeight="1" x14ac:dyDescent="0.25">
      <c r="B1143" s="644"/>
      <c r="C1143" s="644"/>
      <c r="D1143" s="4"/>
      <c r="E1143" s="752"/>
      <c r="F1143" s="588" t="s">
        <v>1436</v>
      </c>
      <c r="G1143" s="751" t="s">
        <v>1689</v>
      </c>
      <c r="H1143" s="751"/>
      <c r="I1143" s="751"/>
      <c r="J1143" s="750"/>
      <c r="K1143" s="750"/>
      <c r="L1143" s="750"/>
      <c r="M1143" s="752"/>
      <c r="N1143" s="752"/>
      <c r="O1143" s="752"/>
      <c r="P1143" s="752"/>
      <c r="Q1143" s="752"/>
      <c r="R1143" s="644"/>
      <c r="HM1143" s="644"/>
      <c r="HN1143" s="644"/>
      <c r="HO1143" s="644"/>
      <c r="HP1143" s="644"/>
      <c r="HQ1143" s="644"/>
      <c r="HR1143" s="644"/>
      <c r="HS1143" s="644"/>
      <c r="HT1143" s="644"/>
      <c r="HU1143" s="644"/>
      <c r="HV1143" s="644"/>
      <c r="HW1143" s="644"/>
      <c r="HX1143" s="644"/>
      <c r="HY1143" s="644"/>
      <c r="HZ1143" s="644"/>
    </row>
    <row r="1144" spans="2:234" s="643" customFormat="1" x14ac:dyDescent="0.25">
      <c r="B1144" s="644"/>
      <c r="C1144" s="644"/>
      <c r="D1144" s="4"/>
      <c r="E1144" s="752"/>
      <c r="F1144" s="588" t="s">
        <v>1672</v>
      </c>
      <c r="G1144" s="751" t="s">
        <v>1696</v>
      </c>
      <c r="H1144" s="751"/>
      <c r="I1144" s="751"/>
      <c r="J1144" s="750"/>
      <c r="K1144" s="750"/>
      <c r="L1144" s="750"/>
      <c r="M1144" s="752"/>
      <c r="N1144" s="752"/>
      <c r="O1144" s="752"/>
      <c r="P1144" s="752"/>
      <c r="Q1144" s="752"/>
      <c r="R1144" s="644"/>
      <c r="HM1144" s="644"/>
      <c r="HN1144" s="644"/>
      <c r="HO1144" s="644"/>
      <c r="HP1144" s="644"/>
      <c r="HQ1144" s="644"/>
      <c r="HR1144" s="644"/>
      <c r="HS1144" s="644"/>
      <c r="HT1144" s="644"/>
      <c r="HU1144" s="644"/>
      <c r="HV1144" s="644"/>
      <c r="HW1144" s="644"/>
      <c r="HX1144" s="644"/>
      <c r="HY1144" s="644"/>
      <c r="HZ1144" s="644"/>
    </row>
    <row r="1145" spans="2:234" s="643" customFormat="1" ht="10.8" customHeight="1" x14ac:dyDescent="0.25">
      <c r="B1145" s="644"/>
      <c r="C1145" s="644"/>
      <c r="D1145" s="644"/>
      <c r="E1145" s="644"/>
      <c r="F1145" s="644"/>
      <c r="G1145" s="644"/>
      <c r="H1145" s="644"/>
      <c r="I1145" s="644"/>
      <c r="J1145" s="644"/>
      <c r="K1145" s="644"/>
      <c r="L1145" s="644"/>
      <c r="M1145" s="644"/>
      <c r="N1145" s="644"/>
      <c r="O1145" s="644"/>
      <c r="P1145" s="644"/>
      <c r="Q1145" s="644"/>
      <c r="R1145" s="644"/>
      <c r="HM1145" s="644"/>
      <c r="HN1145" s="644"/>
      <c r="HO1145" s="644"/>
      <c r="HP1145" s="644"/>
      <c r="HQ1145" s="644"/>
      <c r="HR1145" s="644"/>
      <c r="HS1145" s="644"/>
      <c r="HT1145" s="644"/>
      <c r="HU1145" s="644"/>
      <c r="HV1145" s="644"/>
      <c r="HW1145" s="644"/>
      <c r="HX1145" s="644"/>
      <c r="HY1145" s="644"/>
      <c r="HZ1145" s="644"/>
    </row>
    <row r="1146" spans="2:234" s="643" customFormat="1" ht="12.6" customHeight="1" x14ac:dyDescent="0.25">
      <c r="B1146" s="644"/>
      <c r="C1146" s="644"/>
      <c r="D1146" s="644"/>
      <c r="E1146" s="894" t="s">
        <v>1702</v>
      </c>
      <c r="F1146" s="895"/>
      <c r="G1146" s="692"/>
      <c r="H1146" s="644"/>
      <c r="I1146" s="644"/>
      <c r="J1146" s="644"/>
      <c r="K1146" s="644"/>
      <c r="L1146" s="644"/>
      <c r="M1146" s="644"/>
      <c r="N1146" s="644"/>
      <c r="O1146" s="644"/>
      <c r="P1146" s="644"/>
      <c r="Q1146" s="644"/>
      <c r="R1146" s="644"/>
      <c r="HM1146" s="644"/>
      <c r="HN1146" s="644"/>
      <c r="HO1146" s="644"/>
      <c r="HP1146" s="644"/>
      <c r="HQ1146" s="644"/>
      <c r="HR1146" s="644"/>
      <c r="HS1146" s="644"/>
      <c r="HT1146" s="644"/>
      <c r="HU1146" s="644"/>
      <c r="HV1146" s="644"/>
      <c r="HW1146" s="644"/>
      <c r="HX1146" s="644"/>
      <c r="HY1146" s="644"/>
      <c r="HZ1146" s="644"/>
    </row>
    <row r="1147" spans="2:234" s="643" customFormat="1" ht="12.6" customHeight="1" x14ac:dyDescent="0.25">
      <c r="B1147" s="644"/>
      <c r="C1147" s="644"/>
      <c r="D1147" s="644"/>
      <c r="E1147" s="894" t="s">
        <v>1724</v>
      </c>
      <c r="F1147" s="895"/>
      <c r="G1147" s="693"/>
      <c r="H1147" s="691" t="s">
        <v>1708</v>
      </c>
      <c r="I1147" s="644"/>
      <c r="J1147" s="644"/>
      <c r="K1147" s="644"/>
      <c r="L1147" s="644"/>
      <c r="M1147" s="644"/>
      <c r="N1147" s="644"/>
      <c r="O1147" s="644"/>
      <c r="P1147" s="644"/>
      <c r="Q1147" s="644"/>
      <c r="R1147" s="644"/>
      <c r="HM1147" s="644"/>
      <c r="HN1147" s="644"/>
      <c r="HO1147" s="644"/>
      <c r="HP1147" s="644"/>
      <c r="HQ1147" s="644"/>
      <c r="HR1147" s="644"/>
      <c r="HS1147" s="644"/>
      <c r="HT1147" s="644"/>
      <c r="HU1147" s="644"/>
      <c r="HV1147" s="644"/>
      <c r="HW1147" s="644"/>
      <c r="HX1147" s="644"/>
      <c r="HY1147" s="644"/>
      <c r="HZ1147" s="644"/>
    </row>
    <row r="1148" spans="2:234" s="643" customFormat="1" ht="12.6" customHeight="1" x14ac:dyDescent="0.25">
      <c r="B1148" s="644"/>
      <c r="C1148" s="644"/>
      <c r="D1148" s="644"/>
      <c r="E1148" s="644"/>
      <c r="F1148" s="644"/>
      <c r="G1148" s="644"/>
      <c r="H1148" s="644"/>
      <c r="I1148" s="644"/>
      <c r="J1148" s="644"/>
      <c r="K1148" s="644"/>
      <c r="L1148" s="644"/>
      <c r="M1148" s="644"/>
      <c r="N1148" s="644"/>
      <c r="O1148" s="644"/>
      <c r="P1148" s="644"/>
      <c r="Q1148" s="644"/>
      <c r="R1148" s="644"/>
      <c r="HM1148" s="644"/>
      <c r="HN1148" s="644"/>
      <c r="HO1148" s="644"/>
      <c r="HP1148" s="644"/>
      <c r="HQ1148" s="644"/>
      <c r="HR1148" s="644"/>
      <c r="HS1148" s="644"/>
      <c r="HT1148" s="644"/>
      <c r="HU1148" s="644"/>
      <c r="HV1148" s="644"/>
      <c r="HW1148" s="644"/>
      <c r="HX1148" s="644"/>
      <c r="HY1148" s="644"/>
      <c r="HZ1148" s="644"/>
    </row>
    <row r="1149" spans="2:234" s="643" customFormat="1" x14ac:dyDescent="0.25">
      <c r="B1149" s="644"/>
      <c r="C1149" s="644"/>
      <c r="D1149" s="896" t="s">
        <v>1679</v>
      </c>
      <c r="E1149" s="897" t="s">
        <v>1671</v>
      </c>
      <c r="F1149" s="898"/>
      <c r="G1149" s="898"/>
      <c r="H1149" s="898"/>
      <c r="I1149" s="898"/>
      <c r="J1149" s="898"/>
      <c r="K1149" s="898"/>
      <c r="L1149" s="898"/>
      <c r="M1149" s="898"/>
      <c r="N1149" s="899"/>
      <c r="O1149" s="900" t="s">
        <v>1436</v>
      </c>
      <c r="P1149" s="900" t="s">
        <v>1681</v>
      </c>
      <c r="Q1149" s="900" t="s">
        <v>1672</v>
      </c>
      <c r="R1149" s="644"/>
      <c r="T1149" s="911" t="s">
        <v>1652</v>
      </c>
      <c r="U1149" s="903" t="s">
        <v>1673</v>
      </c>
      <c r="V1149" s="646" t="s">
        <v>1653</v>
      </c>
      <c r="W1149" s="646" t="s">
        <v>1653</v>
      </c>
      <c r="Y1149" s="913" t="s">
        <v>1674</v>
      </c>
      <c r="Z1149" s="914"/>
      <c r="AA1149" s="915"/>
      <c r="AT1149" s="903" t="s">
        <v>1654</v>
      </c>
      <c r="AV1149" s="643" t="s">
        <v>1655</v>
      </c>
      <c r="AW1149" s="647" t="s">
        <v>1656</v>
      </c>
      <c r="AX1149" s="647">
        <v>2023</v>
      </c>
      <c r="AY1149" s="647">
        <v>2024</v>
      </c>
      <c r="AZ1149" s="647">
        <v>2025</v>
      </c>
      <c r="BA1149" s="647">
        <v>2026</v>
      </c>
      <c r="BB1149" s="647">
        <v>2027</v>
      </c>
      <c r="BC1149" s="647">
        <v>2028</v>
      </c>
      <c r="BD1149" s="647">
        <v>2029</v>
      </c>
      <c r="BE1149" s="647">
        <v>2030</v>
      </c>
      <c r="BF1149" s="647" t="s">
        <v>1657</v>
      </c>
      <c r="BH1149" s="643" t="s">
        <v>1675</v>
      </c>
      <c r="BI1149" s="647" t="s">
        <v>1656</v>
      </c>
      <c r="BJ1149" s="647">
        <v>2023</v>
      </c>
      <c r="BK1149" s="647">
        <v>2024</v>
      </c>
      <c r="BL1149" s="647">
        <v>2025</v>
      </c>
      <c r="BM1149" s="647">
        <v>2026</v>
      </c>
      <c r="BN1149" s="647">
        <v>2027</v>
      </c>
      <c r="BO1149" s="647">
        <v>2028</v>
      </c>
      <c r="BP1149" s="647">
        <v>2029</v>
      </c>
      <c r="BQ1149" s="647">
        <v>2030</v>
      </c>
      <c r="BR1149" s="647" t="s">
        <v>1657</v>
      </c>
      <c r="BS1149" s="648"/>
      <c r="BT1149" s="648"/>
      <c r="BU1149" s="648"/>
      <c r="BV1149" s="648"/>
      <c r="BW1149" s="648"/>
      <c r="BX1149" s="648"/>
      <c r="BY1149" s="648"/>
      <c r="BZ1149" s="648"/>
      <c r="CA1149" s="648"/>
      <c r="CB1149" s="648"/>
      <c r="CC1149" s="648"/>
      <c r="CD1149" s="648"/>
      <c r="CE1149" s="648"/>
      <c r="CF1149" s="648"/>
      <c r="CG1149" s="648"/>
      <c r="CH1149" s="648"/>
      <c r="CI1149" s="648"/>
      <c r="CJ1149" s="648"/>
      <c r="CK1149" s="648"/>
      <c r="CL1149" s="648"/>
      <c r="CM1149" s="648"/>
      <c r="CN1149" s="648"/>
      <c r="CO1149" s="648"/>
      <c r="CP1149" s="648"/>
      <c r="CQ1149" s="648"/>
      <c r="CR1149" s="648"/>
      <c r="CS1149" s="648"/>
      <c r="CT1149" s="648"/>
      <c r="CU1149" s="648"/>
      <c r="CV1149" s="648"/>
      <c r="CW1149" s="648"/>
      <c r="CX1149" s="648"/>
      <c r="CY1149" s="648"/>
      <c r="CZ1149" s="648"/>
      <c r="DA1149" s="648"/>
      <c r="DB1149" s="648"/>
      <c r="DC1149" s="648"/>
      <c r="DD1149" s="648"/>
      <c r="DE1149" s="648"/>
      <c r="DF1149" s="648"/>
      <c r="DG1149" s="648"/>
      <c r="DH1149" s="648"/>
      <c r="DI1149" s="648"/>
      <c r="DJ1149" s="648"/>
      <c r="DK1149" s="648"/>
      <c r="DL1149" s="648"/>
      <c r="DM1149" s="648"/>
      <c r="DN1149" s="648"/>
      <c r="DO1149" s="648"/>
      <c r="DP1149" s="648"/>
      <c r="DR1149" s="643" t="s">
        <v>1658</v>
      </c>
      <c r="DS1149" s="647" t="s">
        <v>1656</v>
      </c>
      <c r="DT1149" s="647">
        <v>2023</v>
      </c>
      <c r="DU1149" s="647">
        <v>2024</v>
      </c>
      <c r="DV1149" s="647">
        <v>2025</v>
      </c>
      <c r="DW1149" s="647">
        <v>2026</v>
      </c>
      <c r="DX1149" s="647">
        <v>2027</v>
      </c>
      <c r="DY1149" s="647">
        <v>2028</v>
      </c>
      <c r="DZ1149" s="647">
        <v>2029</v>
      </c>
      <c r="EA1149" s="647">
        <v>2030</v>
      </c>
      <c r="EB1149" s="647" t="s">
        <v>1657</v>
      </c>
      <c r="HM1149" s="644"/>
      <c r="HN1149" s="644"/>
      <c r="HO1149" s="644"/>
      <c r="HP1149" s="644"/>
      <c r="HQ1149" s="644"/>
      <c r="HR1149" s="644"/>
      <c r="HS1149" s="644"/>
      <c r="HT1149" s="644"/>
      <c r="HU1149" s="644"/>
      <c r="HV1149" s="644"/>
      <c r="HW1149" s="644"/>
      <c r="HX1149" s="644"/>
      <c r="HY1149" s="644"/>
      <c r="HZ1149" s="644"/>
    </row>
    <row r="1150" spans="2:234" s="643" customFormat="1" ht="77.400000000000006" customHeight="1" x14ac:dyDescent="0.25">
      <c r="B1150" s="644"/>
      <c r="C1150" s="644"/>
      <c r="D1150" s="896"/>
      <c r="E1150" s="649" t="str">
        <f>INDEX(U1127:U1136,COLUMNS(E1150:E1150))</f>
        <v/>
      </c>
      <c r="F1150" s="649" t="str">
        <f>INDEX(U1127:U1136,COLUMNS(E1150:F1150))</f>
        <v/>
      </c>
      <c r="G1150" s="649" t="str">
        <f>INDEX(U1127:U1136,COLUMNS(E1150:G1150))</f>
        <v/>
      </c>
      <c r="H1150" s="649" t="str">
        <f>INDEX(U1127:U1136,COLUMNS(E1150:H1150))</f>
        <v/>
      </c>
      <c r="I1150" s="649" t="str">
        <f>INDEX(U1127:U1136,COLUMNS(E1150:I1150))</f>
        <v/>
      </c>
      <c r="J1150" s="649" t="str">
        <f>INDEX(U1127:U1136,COLUMNS(E1150:J1150))</f>
        <v/>
      </c>
      <c r="K1150" s="649" t="str">
        <f>INDEX(U1127:U1136,COLUMNS(E1150:K1150))</f>
        <v/>
      </c>
      <c r="L1150" s="649" t="str">
        <f>INDEX(U1127:U1136,COLUMNS(E1150:L1150))</f>
        <v/>
      </c>
      <c r="M1150" s="649" t="str">
        <f>INDEX(U1127:U1136,COLUMNS(E1150:M1150))</f>
        <v/>
      </c>
      <c r="N1150" s="649" t="str">
        <f>INDEX(U1127:U1136,COLUMNS(E1150:N1150))</f>
        <v/>
      </c>
      <c r="O1150" s="901"/>
      <c r="P1150" s="901"/>
      <c r="Q1150" s="902"/>
      <c r="R1150" s="644"/>
      <c r="S1150" s="650"/>
      <c r="T1150" s="912"/>
      <c r="U1150" s="904"/>
      <c r="V1150" s="647" t="s">
        <v>1676</v>
      </c>
      <c r="W1150" s="647" t="s">
        <v>1659</v>
      </c>
      <c r="Y1150" s="647" t="str">
        <f t="shared" ref="Y1150" si="4646">E1150</f>
        <v/>
      </c>
      <c r="Z1150" s="647" t="str">
        <f t="shared" ref="Z1150" si="4647">F1150</f>
        <v/>
      </c>
      <c r="AA1150" s="647" t="str">
        <f t="shared" ref="AA1150" si="4648">G1150</f>
        <v/>
      </c>
      <c r="AB1150" s="647" t="str">
        <f t="shared" ref="AB1150" si="4649">H1150</f>
        <v/>
      </c>
      <c r="AC1150" s="647" t="str">
        <f t="shared" ref="AC1150" si="4650">I1150</f>
        <v/>
      </c>
      <c r="AD1150" s="647" t="str">
        <f t="shared" ref="AD1150" si="4651">J1150</f>
        <v/>
      </c>
      <c r="AE1150" s="647" t="str">
        <f t="shared" ref="AE1150" si="4652">K1150</f>
        <v/>
      </c>
      <c r="AF1150" s="647" t="str">
        <f t="shared" ref="AF1150" si="4653">L1150</f>
        <v/>
      </c>
      <c r="AG1150" s="647" t="str">
        <f t="shared" ref="AG1150" si="4654">M1150</f>
        <v/>
      </c>
      <c r="AH1150" s="647" t="str">
        <f t="shared" ref="AH1150" si="4655">N1150</f>
        <v/>
      </c>
      <c r="AI1150" s="648"/>
      <c r="AJ1150" s="650"/>
      <c r="AK1150" s="650"/>
      <c r="AM1150" s="650"/>
      <c r="AN1150" s="650"/>
      <c r="AO1150" s="650"/>
      <c r="AP1150" s="650"/>
      <c r="AQ1150" s="650"/>
      <c r="AR1150" s="650"/>
      <c r="AS1150" s="650"/>
      <c r="AT1150" s="904"/>
      <c r="AU1150" s="650"/>
      <c r="AV1150" s="643" t="s">
        <v>1660</v>
      </c>
      <c r="AW1150" s="647">
        <v>0</v>
      </c>
      <c r="AX1150" s="647">
        <v>0</v>
      </c>
      <c r="AY1150" s="647">
        <v>0</v>
      </c>
      <c r="AZ1150" s="647">
        <v>0</v>
      </c>
      <c r="BA1150" s="647">
        <v>0</v>
      </c>
      <c r="BB1150" s="647">
        <v>0</v>
      </c>
      <c r="BC1150" s="647">
        <v>0</v>
      </c>
      <c r="BD1150" s="647">
        <v>0</v>
      </c>
      <c r="BE1150" s="647">
        <v>0</v>
      </c>
      <c r="BF1150" s="647"/>
      <c r="BG1150" s="650"/>
      <c r="BH1150" s="643" t="s">
        <v>1660</v>
      </c>
      <c r="BI1150" s="647">
        <v>0</v>
      </c>
      <c r="BJ1150" s="647">
        <v>0</v>
      </c>
      <c r="BK1150" s="647">
        <v>0</v>
      </c>
      <c r="BL1150" s="647">
        <v>0</v>
      </c>
      <c r="BM1150" s="647">
        <v>0</v>
      </c>
      <c r="BN1150" s="647">
        <v>0</v>
      </c>
      <c r="BO1150" s="647">
        <v>0</v>
      </c>
      <c r="BP1150" s="647">
        <v>0</v>
      </c>
      <c r="BQ1150" s="647">
        <v>0</v>
      </c>
      <c r="BR1150" s="647"/>
      <c r="BS1150" s="648"/>
      <c r="BT1150" s="648"/>
      <c r="BU1150" s="648"/>
      <c r="BV1150" s="648"/>
      <c r="BW1150" s="648"/>
      <c r="BX1150" s="648"/>
      <c r="BY1150" s="648"/>
      <c r="BZ1150" s="648"/>
      <c r="CA1150" s="648"/>
      <c r="CB1150" s="648"/>
      <c r="CC1150" s="648"/>
      <c r="CD1150" s="648"/>
      <c r="CE1150" s="648"/>
      <c r="CF1150" s="648"/>
      <c r="CG1150" s="648"/>
      <c r="CH1150" s="648"/>
      <c r="CI1150" s="648"/>
      <c r="CJ1150" s="648"/>
      <c r="CK1150" s="648"/>
      <c r="CL1150" s="648"/>
      <c r="CM1150" s="648"/>
      <c r="CN1150" s="648"/>
      <c r="CO1150" s="648"/>
      <c r="CP1150" s="648"/>
      <c r="CQ1150" s="648"/>
      <c r="CR1150" s="648"/>
      <c r="CS1150" s="648"/>
      <c r="CT1150" s="648"/>
      <c r="CU1150" s="648"/>
      <c r="CV1150" s="648"/>
      <c r="CW1150" s="648"/>
      <c r="CX1150" s="648"/>
      <c r="CY1150" s="648"/>
      <c r="CZ1150" s="648"/>
      <c r="DA1150" s="648"/>
      <c r="DB1150" s="648"/>
      <c r="DC1150" s="648"/>
      <c r="DD1150" s="648"/>
      <c r="DE1150" s="648"/>
      <c r="DF1150" s="648"/>
      <c r="DG1150" s="648"/>
      <c r="DH1150" s="648"/>
      <c r="DI1150" s="648"/>
      <c r="DJ1150" s="648"/>
      <c r="DK1150" s="648"/>
      <c r="DL1150" s="648"/>
      <c r="DM1150" s="648"/>
      <c r="DN1150" s="648"/>
      <c r="DO1150" s="648"/>
      <c r="DP1150" s="648"/>
      <c r="DQ1150" s="643" t="s">
        <v>1436</v>
      </c>
      <c r="DR1150" s="643" t="s">
        <v>1660</v>
      </c>
      <c r="DS1150" s="647">
        <v>0</v>
      </c>
      <c r="DT1150" s="647">
        <v>0</v>
      </c>
      <c r="DU1150" s="647">
        <v>0</v>
      </c>
      <c r="DV1150" s="647">
        <v>0</v>
      </c>
      <c r="DW1150" s="647">
        <v>0</v>
      </c>
      <c r="DX1150" s="647">
        <v>0</v>
      </c>
      <c r="DY1150" s="647">
        <v>0</v>
      </c>
      <c r="DZ1150" s="647">
        <v>0</v>
      </c>
      <c r="EA1150" s="647">
        <v>0</v>
      </c>
      <c r="EB1150" s="647"/>
      <c r="HM1150" s="644"/>
      <c r="HN1150" s="644"/>
      <c r="HO1150" s="644"/>
      <c r="HP1150" s="644"/>
      <c r="HQ1150" s="644"/>
      <c r="HR1150" s="644"/>
      <c r="HS1150" s="644"/>
      <c r="HT1150" s="644"/>
      <c r="HU1150" s="644"/>
      <c r="HV1150" s="644"/>
      <c r="HW1150" s="644"/>
      <c r="HX1150" s="644"/>
      <c r="HY1150" s="644"/>
      <c r="HZ1150" s="644"/>
    </row>
    <row r="1151" spans="2:234" s="643" customFormat="1" x14ac:dyDescent="0.25">
      <c r="B1151" s="644"/>
      <c r="C1151" s="644"/>
      <c r="D1151" s="651">
        <v>2023</v>
      </c>
      <c r="E1151" s="652"/>
      <c r="F1151" s="652"/>
      <c r="G1151" s="652"/>
      <c r="H1151" s="652"/>
      <c r="I1151" s="652"/>
      <c r="J1151" s="652"/>
      <c r="K1151" s="652"/>
      <c r="L1151" s="652"/>
      <c r="M1151" s="652"/>
      <c r="N1151" s="652"/>
      <c r="O1151" s="652"/>
      <c r="P1151" s="687"/>
      <c r="Q1151" s="653"/>
      <c r="R1151" s="644"/>
      <c r="T1151" s="646">
        <f t="shared" ref="T1151:T1152" si="4656">SUM(E1151:N1151)</f>
        <v>0</v>
      </c>
      <c r="U1151" s="646"/>
      <c r="V1151" s="646"/>
      <c r="W1151" s="646">
        <f>P1151</f>
        <v>0</v>
      </c>
      <c r="Y1151" s="646"/>
      <c r="Z1151" s="646"/>
      <c r="AA1151" s="646"/>
      <c r="AB1151" s="646"/>
      <c r="AC1151" s="646"/>
      <c r="AD1151" s="646"/>
      <c r="AE1151" s="646"/>
      <c r="AF1151" s="646"/>
      <c r="AG1151" s="646"/>
      <c r="AH1151" s="646"/>
      <c r="AT1151" s="647">
        <v>0</v>
      </c>
      <c r="AV1151" s="647">
        <v>2023</v>
      </c>
      <c r="AW1151" s="647">
        <v>0</v>
      </c>
      <c r="AX1151" s="654">
        <f>IF(AX1149=AV1151,W1151,IF(AW1151=0,MAX(AX1150-MAX(AT1151-SUM(AW1150:AW1150),0),0),AX1150))</f>
        <v>0</v>
      </c>
      <c r="AY1151" s="654">
        <f>IF(AY1149=AV1151,W1151,IF(AX1151=0,MAX(AY1150-MAX(AT1151-SUM(AW1150:AX1150),0),0),AY1150))</f>
        <v>0</v>
      </c>
      <c r="AZ1151" s="654">
        <f>IF(AZ1149=AV1151,W1151,IF(AY1151=0,MAX(AZ1150-MAX(AT1151-SUM(AW1150:AY1150),0),0),AZ1150))</f>
        <v>0</v>
      </c>
      <c r="BA1151" s="654">
        <f>IF(BA1149=AV1151,W1151,IF(AZ1151=0,MAX(BA1150-MAX(AT1151-SUM(AW1150:AZ1150),0),0),BA1150))</f>
        <v>0</v>
      </c>
      <c r="BB1151" s="654">
        <f>IF(BB1149=AV1151,W1151,IF(BA1151=0,MAX(BB1150-MAX(AT1151-SUM(AW1150:BA1150),0),0),BB1150))</f>
        <v>0</v>
      </c>
      <c r="BC1151" s="654">
        <f>IF(BC1149=AV1151,W1151,IF(BB1151=0,MAX(BC1150-MAX(AT1151-SUM(AW1150:BB1150),0),0),BC1150))</f>
        <v>0</v>
      </c>
      <c r="BD1151" s="654">
        <f>IF(BD1149=AV1151,W1151,IF(BC1151=0,MAX(BD1150-MAX(AT1151-SUM(AW1150:BC1150),0),0),BD1150))</f>
        <v>0</v>
      </c>
      <c r="BE1151" s="654">
        <f>IF(BE1149=AV1151,W1151,IF(BD1151=0,MAX(BE1150-MAX(AT1151-SUM(AW1150:BD1150),0),0),BE1150))</f>
        <v>0</v>
      </c>
      <c r="BF1151" s="654" t="b">
        <f t="shared" ref="BF1151:BF1152" si="4657">SUM(AX1151:BE1151)=P1151</f>
        <v>1</v>
      </c>
      <c r="BH1151" s="647">
        <v>2023</v>
      </c>
      <c r="BI1151" s="647">
        <v>0</v>
      </c>
      <c r="BJ1151" s="654">
        <f>IF(BH1151&gt;BJ1149,AX1150-AX1151,0)</f>
        <v>0</v>
      </c>
      <c r="BK1151" s="654">
        <f>IF(BH1151&gt;BK1149,AY1150-AY1151,0)</f>
        <v>0</v>
      </c>
      <c r="BL1151" s="654">
        <f>IF(BH1151&gt;BL1149,AZ1150-AZ1151,0)</f>
        <v>0</v>
      </c>
      <c r="BM1151" s="654">
        <f>IF(BH1151&gt;BM1149,BA1150-BA1151,0)</f>
        <v>0</v>
      </c>
      <c r="BN1151" s="654">
        <f>IF(BH1151&gt;BN1149,BB1150-BB1151,0)</f>
        <v>0</v>
      </c>
      <c r="BO1151" s="654">
        <f>IF(BH1151&gt;BO1149,BC1150-BC1151,0)</f>
        <v>0</v>
      </c>
      <c r="BP1151" s="654">
        <f>IF(BH1151&gt;BP1149,BD1150-BD1151,0)</f>
        <v>0</v>
      </c>
      <c r="BQ1151" s="654">
        <f>IF(BH1151&gt;BQ1149,BE1150-BE1151,0)</f>
        <v>0</v>
      </c>
      <c r="BR1151" s="654" t="b">
        <f>SUM(BJ1151:BQ1151)=U1151-SUM(Y1151:AH1151)</f>
        <v>1</v>
      </c>
      <c r="BS1151" s="655"/>
      <c r="BT1151" s="655"/>
      <c r="BU1151" s="655"/>
      <c r="BV1151" s="655"/>
      <c r="BW1151" s="655"/>
      <c r="BX1151" s="655"/>
      <c r="BY1151" s="655"/>
      <c r="BZ1151" s="655"/>
      <c r="CA1151" s="655"/>
      <c r="CB1151" s="655"/>
      <c r="CC1151" s="655"/>
      <c r="CD1151" s="655"/>
      <c r="CE1151" s="655"/>
      <c r="CF1151" s="655"/>
      <c r="CG1151" s="655"/>
      <c r="CH1151" s="655"/>
      <c r="CI1151" s="655"/>
      <c r="CJ1151" s="655"/>
      <c r="CK1151" s="655"/>
      <c r="CL1151" s="655"/>
      <c r="CM1151" s="655"/>
      <c r="CN1151" s="655"/>
      <c r="CO1151" s="655"/>
      <c r="CP1151" s="655"/>
      <c r="CQ1151" s="655"/>
      <c r="CR1151" s="655"/>
      <c r="CS1151" s="655"/>
      <c r="CT1151" s="655"/>
      <c r="CU1151" s="655"/>
      <c r="CV1151" s="655"/>
      <c r="CW1151" s="655"/>
      <c r="CX1151" s="655"/>
      <c r="CY1151" s="655"/>
      <c r="CZ1151" s="655"/>
      <c r="DA1151" s="655"/>
      <c r="DB1151" s="655"/>
      <c r="DC1151" s="655"/>
      <c r="DD1151" s="655"/>
      <c r="DE1151" s="655"/>
      <c r="DF1151" s="655"/>
      <c r="DG1151" s="655"/>
      <c r="DH1151" s="655"/>
      <c r="DI1151" s="655"/>
      <c r="DJ1151" s="655"/>
      <c r="DK1151" s="655"/>
      <c r="DL1151" s="655"/>
      <c r="DM1151" s="655"/>
      <c r="DN1151" s="655"/>
      <c r="DO1151" s="655"/>
      <c r="DP1151" s="655"/>
      <c r="DQ1151" s="650">
        <f>O1151</f>
        <v>0</v>
      </c>
      <c r="DR1151" s="647">
        <v>2023</v>
      </c>
      <c r="DS1151" s="647">
        <v>0</v>
      </c>
      <c r="DT1151" s="654">
        <f>IF(DR1151&gt;DT1149,IF(DQ1151&lt;=BJ1151,DQ1151,BJ1151),0)</f>
        <v>0</v>
      </c>
      <c r="DU1151" s="654">
        <f>IF(DR1151&gt;DU1149,IF(DQ1151&lt;=BK1151,DQ1151,BK1151),0)</f>
        <v>0</v>
      </c>
      <c r="DV1151" s="654">
        <f>IF(DR1151&gt;DV1149,IF(DQ1151&lt;=BL1151,DQ1151,BL1151),0)</f>
        <v>0</v>
      </c>
      <c r="DW1151" s="654">
        <f>IF(DR1151&gt;DW1149,IF(DQ1151&lt;=BM1151,DQ1151,BM1151),0)</f>
        <v>0</v>
      </c>
      <c r="DX1151" s="654">
        <f>IF(DR1151&gt;DX1149,IF(DQ1151&lt;=BN1151,DQ1151,BN1151),0)</f>
        <v>0</v>
      </c>
      <c r="DY1151" s="654">
        <f>IF(DR1151&gt;DY1149,IF(DQ1151&lt;=BO1151,DQ1151,BO1151),0)</f>
        <v>0</v>
      </c>
      <c r="DZ1151" s="654">
        <f>IF(DR1151&gt;DZ1149,IF(DQ1151&lt;=BP1151,DQ1151,BP1151),0)</f>
        <v>0</v>
      </c>
      <c r="EA1151" s="654">
        <f>IF(DR1151&gt;EA1149,IF(DQ1151&lt;=BQ1151,DQ1151,BQ1151),0)</f>
        <v>0</v>
      </c>
      <c r="EB1151" s="654" t="b">
        <f>SUM(DT1151:EA1151)+SUM(HB1169:HK1169)=O1151</f>
        <v>1</v>
      </c>
      <c r="HM1151" s="644"/>
      <c r="HN1151" s="644"/>
      <c r="HO1151" s="644"/>
      <c r="HP1151" s="644"/>
      <c r="HQ1151" s="644"/>
      <c r="HR1151" s="644"/>
      <c r="HS1151" s="644"/>
      <c r="HT1151" s="644"/>
      <c r="HU1151" s="644"/>
      <c r="HV1151" s="644"/>
      <c r="HW1151" s="644"/>
      <c r="HX1151" s="644"/>
      <c r="HY1151" s="644"/>
      <c r="HZ1151" s="644"/>
    </row>
    <row r="1152" spans="2:234" s="643" customFormat="1" x14ac:dyDescent="0.25">
      <c r="B1152" s="644"/>
      <c r="C1152" s="644"/>
      <c r="D1152" s="651">
        <v>2024</v>
      </c>
      <c r="E1152" s="687"/>
      <c r="F1152" s="687"/>
      <c r="G1152" s="687"/>
      <c r="H1152" s="687"/>
      <c r="I1152" s="687"/>
      <c r="J1152" s="687"/>
      <c r="K1152" s="687"/>
      <c r="L1152" s="687"/>
      <c r="M1152" s="687"/>
      <c r="N1152" s="687"/>
      <c r="O1152" s="687"/>
      <c r="P1152" s="687"/>
      <c r="Q1152" s="656">
        <f>SUM(E1152:N1152)-O1152+(P1151-P1152)</f>
        <v>0</v>
      </c>
      <c r="R1152" s="657"/>
      <c r="T1152" s="646">
        <f t="shared" si="4656"/>
        <v>0</v>
      </c>
      <c r="U1152" s="654">
        <f>O1152+Q1152</f>
        <v>0</v>
      </c>
      <c r="V1152" s="658">
        <f>U1152-P1151</f>
        <v>0</v>
      </c>
      <c r="W1152" s="658">
        <f t="shared" ref="W1152" si="4658">IF(V1152&gt;0,P1152,P1151+V1152+(P1152-P1151))</f>
        <v>0</v>
      </c>
      <c r="X1152" s="659"/>
      <c r="Y1152" s="660">
        <f>IF(V1152&lt;=0,0,V1152*E1152/SUM(E1152:N1152))</f>
        <v>0</v>
      </c>
      <c r="Z1152" s="660">
        <f>IF(V1152&lt;=0,0,V1152*F1152/SUM(E1152:N1152))</f>
        <v>0</v>
      </c>
      <c r="AA1152" s="660">
        <f>IF(V1152&lt;=0,0,V1152*G1152/SUM(E1152:N1152))</f>
        <v>0</v>
      </c>
      <c r="AB1152" s="660">
        <f>IF(V1152&lt;=0,0,V1152*H1152/SUM(E1152:N1152))</f>
        <v>0</v>
      </c>
      <c r="AC1152" s="660">
        <f>IF(V1152&lt;=0,0,V1152*I1152/SUM(E1152:N1152))</f>
        <v>0</v>
      </c>
      <c r="AD1152" s="660">
        <f>IF(V1152&lt;=0,0,V1152*J1152/SUM(E1152:N1152))</f>
        <v>0</v>
      </c>
      <c r="AE1152" s="660">
        <f>IF(V1152&lt;=0,0,V1152*K1152/SUM(E1152:N1152))</f>
        <v>0</v>
      </c>
      <c r="AF1152" s="660">
        <f>IF(V1152&lt;=0,0,V1152*L1152/SUM(E1152:N1152))</f>
        <v>0</v>
      </c>
      <c r="AG1152" s="660">
        <f>IF(V1152&lt;=0,0,V1152*M1152/SUM(E1152:N1152))</f>
        <v>0</v>
      </c>
      <c r="AH1152" s="660">
        <f>IF(V1152&lt;=0,0,V1152*N1152/SUM(E1152:N1152))</f>
        <v>0</v>
      </c>
      <c r="AI1152" s="659"/>
      <c r="AJ1152" s="659"/>
      <c r="AK1152" s="659"/>
      <c r="AM1152" s="659"/>
      <c r="AN1152" s="659"/>
      <c r="AO1152" s="659"/>
      <c r="AP1152" s="659"/>
      <c r="AQ1152" s="659"/>
      <c r="AR1152" s="659"/>
      <c r="AS1152" s="659"/>
      <c r="AT1152" s="647">
        <f>IF(U1152&lt;P1151,U1152,P1151)</f>
        <v>0</v>
      </c>
      <c r="AU1152" s="659"/>
      <c r="AV1152" s="647">
        <v>2024</v>
      </c>
      <c r="AW1152" s="647">
        <v>0</v>
      </c>
      <c r="AX1152" s="654">
        <f>IF(AX1149=AV1152,W1152,IF(AW1152=0,MAX(AX1151-MAX(AT1152-SUM(AW1151:AW1151),0),0),AX1151))</f>
        <v>0</v>
      </c>
      <c r="AY1152" s="654">
        <f>IF(AY1149=AV1152,W1152,IF(AX1152=0,MAX(AY1151-MAX(AT1152-SUM(AW1151:AX1151),0),0),AY1151))</f>
        <v>0</v>
      </c>
      <c r="AZ1152" s="654">
        <f>IF(AZ1149=AV1152,W1152,IF(AY1152=0,MAX(AZ1151-MAX(AT1152-SUM(AW1151:AY1151),0),0),AZ1151))</f>
        <v>0</v>
      </c>
      <c r="BA1152" s="654">
        <f>IF(BA1149=AV1152,W1152,IF(AZ1152=0,MAX(BA1151-MAX(AT1152-SUM(AW1151:AZ1151),0),0),BA1151))</f>
        <v>0</v>
      </c>
      <c r="BB1152" s="654">
        <f>IF(BB1149=AV1152,W1152,IF(BA1152=0,MAX(BB1151-MAX(AT1152-SUM(AW1151:BA1151),0),0),BB1151))</f>
        <v>0</v>
      </c>
      <c r="BC1152" s="654">
        <f>IF(BC1149=AV1152,W1152,IF(BB1152=0,MAX(BC1151-MAX(AT1152-SUM(AW1151:BB1151),0),0),BC1151))</f>
        <v>0</v>
      </c>
      <c r="BD1152" s="654">
        <f>IF(BD1149=AV1152,W1152,IF(BC1152=0,MAX(BD1151-MAX(AT1152-SUM(AW1151:BC1151),0),0),BD1151))</f>
        <v>0</v>
      </c>
      <c r="BE1152" s="654">
        <f>IF(BE1149=AV1152,W1152,IF(BD1152=0,MAX(BE1151-MAX(AT1152-SUM(AW1151:BD1151),0),0),BE1151))</f>
        <v>0</v>
      </c>
      <c r="BF1152" s="654" t="b">
        <f t="shared" si="4657"/>
        <v>1</v>
      </c>
      <c r="BH1152" s="647">
        <v>2024</v>
      </c>
      <c r="BI1152" s="647">
        <v>0</v>
      </c>
      <c r="BJ1152" s="654">
        <f>IF(BH1152&gt;BJ1149,AX1151-AX1152,0)</f>
        <v>0</v>
      </c>
      <c r="BK1152" s="654">
        <f>IF(BH1152&gt;BK1149,AY1151-AY1152,0)</f>
        <v>0</v>
      </c>
      <c r="BL1152" s="654">
        <f>IF(BH1152&gt;BL1149,AZ1151-AZ1152,0)</f>
        <v>0</v>
      </c>
      <c r="BM1152" s="654">
        <f>IF(BH1152&gt;BM1149,BA1151-BA1152,0)</f>
        <v>0</v>
      </c>
      <c r="BN1152" s="654">
        <f>IF(BH1152&gt;BN1149,BB1151-BB1152,0)</f>
        <v>0</v>
      </c>
      <c r="BO1152" s="654">
        <f>IF(BH1152&gt;BO1149,BC1151-BC1152,0)</f>
        <v>0</v>
      </c>
      <c r="BP1152" s="654">
        <f>IF(BH1152&gt;BP1149,BD1151-BD1152,0)</f>
        <v>0</v>
      </c>
      <c r="BQ1152" s="654">
        <f>IF(BH1152&gt;BQ1149,BE1151-BE1152,0)</f>
        <v>0</v>
      </c>
      <c r="BR1152" s="654" t="b">
        <f>SUM(BJ1152:BQ1152)=U1152-SUM(Y1152:AH1152)</f>
        <v>1</v>
      </c>
      <c r="BS1152" s="655"/>
      <c r="BT1152" s="655"/>
      <c r="BU1152" s="655"/>
      <c r="BV1152" s="655"/>
      <c r="BW1152" s="655"/>
      <c r="BX1152" s="655"/>
      <c r="BY1152" s="655"/>
      <c r="BZ1152" s="655"/>
      <c r="CA1152" s="655"/>
      <c r="CB1152" s="655"/>
      <c r="CC1152" s="655"/>
      <c r="CD1152" s="655"/>
      <c r="CE1152" s="655"/>
      <c r="CF1152" s="655"/>
      <c r="CG1152" s="655"/>
      <c r="CH1152" s="655"/>
      <c r="CI1152" s="655"/>
      <c r="CJ1152" s="655"/>
      <c r="CK1152" s="655"/>
      <c r="CL1152" s="655"/>
      <c r="CM1152" s="655"/>
      <c r="CN1152" s="655"/>
      <c r="CO1152" s="655"/>
      <c r="CP1152" s="655"/>
      <c r="CQ1152" s="655"/>
      <c r="CR1152" s="655"/>
      <c r="CS1152" s="655"/>
      <c r="CT1152" s="655"/>
      <c r="CU1152" s="655"/>
      <c r="CV1152" s="655"/>
      <c r="CW1152" s="655"/>
      <c r="CX1152" s="655"/>
      <c r="CY1152" s="655"/>
      <c r="CZ1152" s="655"/>
      <c r="DA1152" s="655"/>
      <c r="DB1152" s="655"/>
      <c r="DC1152" s="655"/>
      <c r="DD1152" s="655"/>
      <c r="DE1152" s="655"/>
      <c r="DF1152" s="655"/>
      <c r="DG1152" s="655"/>
      <c r="DH1152" s="655"/>
      <c r="DI1152" s="655"/>
      <c r="DJ1152" s="655"/>
      <c r="DK1152" s="655"/>
      <c r="DL1152" s="655"/>
      <c r="DM1152" s="655"/>
      <c r="DN1152" s="655"/>
      <c r="DO1152" s="655"/>
      <c r="DP1152" s="655"/>
      <c r="DQ1152" s="738">
        <f>O1152</f>
        <v>0</v>
      </c>
      <c r="DR1152" s="647">
        <v>2024</v>
      </c>
      <c r="DS1152" s="647">
        <v>0</v>
      </c>
      <c r="DT1152" s="654">
        <f>IF(DR1152&gt;DT1149,IF(DQ1152&lt;=BJ1152,DQ1152,BJ1152),0)</f>
        <v>0</v>
      </c>
      <c r="DU1152" s="654">
        <f>IF(DR1152&gt;DU1149,IF(DQ1152&lt;=BK1152,DQ1152,BK1152),0)</f>
        <v>0</v>
      </c>
      <c r="DV1152" s="654">
        <f>IF(DR1152&gt;DV1149,IF(DQ1152&lt;=BL1152,DQ1152,BL1152),0)</f>
        <v>0</v>
      </c>
      <c r="DW1152" s="654">
        <f>IF(DR1152&gt;DW1149,IF(DQ1152&lt;=BM1152,DQ1152,BM1152),0)</f>
        <v>0</v>
      </c>
      <c r="DX1152" s="654">
        <f>IF(DR1152&gt;DX1149,IF(DQ1152&lt;=BN1152,DQ1152,BN1152),0)</f>
        <v>0</v>
      </c>
      <c r="DY1152" s="654">
        <f>IF(DR1152&gt;DY1149,IF(DQ1152&lt;=BO1152,DQ1152,BO1152),0)</f>
        <v>0</v>
      </c>
      <c r="DZ1152" s="654">
        <f>IF(DR1152&gt;DZ1149,IF(DQ1152&lt;=BP1152,DQ1152,BP1152),0)</f>
        <v>0</v>
      </c>
      <c r="EA1152" s="654">
        <f>IF(DR1152&gt;EA1149,IF(DQ1152&lt;=BQ1152,DQ1152,BQ1152),0)</f>
        <v>0</v>
      </c>
      <c r="EB1152" s="654" t="b">
        <f>SUM(DT1152:EA1152)+SUM(HB1170:HK1170)=O1152</f>
        <v>1</v>
      </c>
      <c r="HM1152" s="657"/>
      <c r="HN1152" s="657"/>
      <c r="HO1152" s="657"/>
      <c r="HP1152" s="657"/>
      <c r="HQ1152" s="657"/>
      <c r="HR1152" s="657"/>
      <c r="HS1152" s="657"/>
      <c r="HT1152" s="657"/>
      <c r="HU1152" s="657"/>
      <c r="HV1152" s="657"/>
      <c r="HW1152" s="657"/>
      <c r="HX1152" s="657"/>
      <c r="HY1152" s="657"/>
      <c r="HZ1152" s="657"/>
    </row>
    <row r="1154" spans="1:234" s="643" customFormat="1" hidden="1" x14ac:dyDescent="0.25">
      <c r="A1154" s="643" t="s">
        <v>208</v>
      </c>
      <c r="B1154" s="644"/>
      <c r="C1154" s="644"/>
      <c r="D1154" s="644"/>
      <c r="E1154" s="644"/>
      <c r="F1154" s="644"/>
      <c r="G1154" s="644"/>
      <c r="H1154" s="644"/>
      <c r="I1154" s="644"/>
      <c r="J1154" s="644"/>
      <c r="K1154" s="644"/>
      <c r="L1154" s="644"/>
      <c r="M1154" s="644"/>
      <c r="N1154" s="644"/>
      <c r="O1154" s="644"/>
      <c r="P1154" s="644"/>
      <c r="Q1154" s="644"/>
      <c r="R1154" s="644"/>
      <c r="DR1154" s="643" t="s">
        <v>1677</v>
      </c>
      <c r="HM1154" s="644"/>
      <c r="HN1154" s="644"/>
      <c r="HO1154" s="644"/>
      <c r="HP1154" s="644"/>
      <c r="HQ1154" s="644"/>
      <c r="HR1154" s="644"/>
      <c r="HS1154" s="644"/>
      <c r="HT1154" s="644"/>
      <c r="HU1154" s="644"/>
      <c r="HV1154" s="644"/>
      <c r="HW1154" s="644"/>
      <c r="HX1154" s="644"/>
      <c r="HY1154" s="644"/>
      <c r="HZ1154" s="644"/>
    </row>
    <row r="1155" spans="1:234" hidden="1" x14ac:dyDescent="0.25">
      <c r="A1155" s="643" t="s">
        <v>208</v>
      </c>
      <c r="AI1155" s="913" t="s">
        <v>1661</v>
      </c>
      <c r="AJ1155" s="914"/>
      <c r="AK1155" s="914"/>
      <c r="AL1155" s="914"/>
      <c r="AM1155" s="914"/>
      <c r="AN1155" s="914"/>
      <c r="AO1155" s="914"/>
      <c r="AP1155" s="914"/>
      <c r="AQ1155" s="914"/>
      <c r="AR1155" s="914"/>
      <c r="AS1155" s="914"/>
      <c r="AT1155" s="915"/>
      <c r="AU1155" s="648"/>
      <c r="AW1155" s="661" t="s">
        <v>1656</v>
      </c>
      <c r="AX1155" s="647">
        <v>2023</v>
      </c>
      <c r="AY1155" s="647">
        <v>2024</v>
      </c>
      <c r="AZ1155" s="647">
        <v>2024</v>
      </c>
      <c r="BA1155" s="647">
        <v>2024</v>
      </c>
      <c r="BB1155" s="647">
        <v>2024</v>
      </c>
      <c r="BC1155" s="647">
        <v>2024</v>
      </c>
      <c r="BD1155" s="647">
        <v>2024</v>
      </c>
      <c r="BE1155" s="647">
        <v>2024</v>
      </c>
      <c r="BF1155" s="647">
        <v>2024</v>
      </c>
      <c r="BG1155" s="647">
        <v>2024</v>
      </c>
      <c r="BH1155" s="647">
        <v>2024</v>
      </c>
      <c r="BI1155" s="647">
        <v>2025</v>
      </c>
      <c r="BJ1155" s="647">
        <v>2025</v>
      </c>
      <c r="BK1155" s="647">
        <v>2025</v>
      </c>
      <c r="BL1155" s="647">
        <v>2025</v>
      </c>
      <c r="BM1155" s="647">
        <v>2025</v>
      </c>
      <c r="BN1155" s="647">
        <v>2025</v>
      </c>
      <c r="BO1155" s="647">
        <v>2025</v>
      </c>
      <c r="BP1155" s="647">
        <v>2025</v>
      </c>
      <c r="BQ1155" s="647">
        <v>2025</v>
      </c>
      <c r="BR1155" s="647">
        <v>2025</v>
      </c>
      <c r="BS1155" s="647">
        <v>2026</v>
      </c>
      <c r="BT1155" s="647">
        <v>2026</v>
      </c>
      <c r="BU1155" s="647">
        <v>2026</v>
      </c>
      <c r="BV1155" s="647">
        <v>2026</v>
      </c>
      <c r="BW1155" s="647">
        <v>2026</v>
      </c>
      <c r="BX1155" s="647">
        <v>2026</v>
      </c>
      <c r="BY1155" s="647">
        <v>2026</v>
      </c>
      <c r="BZ1155" s="647">
        <v>2026</v>
      </c>
      <c r="CA1155" s="647">
        <v>2026</v>
      </c>
      <c r="CB1155" s="647">
        <v>2026</v>
      </c>
      <c r="CC1155" s="647">
        <v>2027</v>
      </c>
      <c r="CD1155" s="647">
        <v>2027</v>
      </c>
      <c r="CE1155" s="647">
        <v>2027</v>
      </c>
      <c r="CF1155" s="647">
        <v>2027</v>
      </c>
      <c r="CG1155" s="647">
        <v>2027</v>
      </c>
      <c r="CH1155" s="647">
        <v>2027</v>
      </c>
      <c r="CI1155" s="647">
        <v>2027</v>
      </c>
      <c r="CJ1155" s="647">
        <v>2027</v>
      </c>
      <c r="CK1155" s="647">
        <v>2027</v>
      </c>
      <c r="CL1155" s="647">
        <v>2027</v>
      </c>
      <c r="CM1155" s="647">
        <v>2028</v>
      </c>
      <c r="CN1155" s="647">
        <v>2028</v>
      </c>
      <c r="CO1155" s="647">
        <v>2028</v>
      </c>
      <c r="CP1155" s="647">
        <v>2028</v>
      </c>
      <c r="CQ1155" s="647">
        <v>2028</v>
      </c>
      <c r="CR1155" s="647">
        <v>2028</v>
      </c>
      <c r="CS1155" s="647">
        <v>2028</v>
      </c>
      <c r="CT1155" s="647">
        <v>2028</v>
      </c>
      <c r="CU1155" s="647">
        <v>2028</v>
      </c>
      <c r="CV1155" s="647">
        <v>2028</v>
      </c>
      <c r="CW1155" s="647">
        <v>2029</v>
      </c>
      <c r="CX1155" s="647">
        <v>2029</v>
      </c>
      <c r="CY1155" s="647">
        <v>2029</v>
      </c>
      <c r="CZ1155" s="647">
        <v>2029</v>
      </c>
      <c r="DA1155" s="647">
        <v>2029</v>
      </c>
      <c r="DB1155" s="647">
        <v>2029</v>
      </c>
      <c r="DC1155" s="647">
        <v>2029</v>
      </c>
      <c r="DD1155" s="647">
        <v>2029</v>
      </c>
      <c r="DE1155" s="647">
        <v>2029</v>
      </c>
      <c r="DF1155" s="647">
        <v>2029</v>
      </c>
      <c r="DG1155" s="647">
        <v>2030</v>
      </c>
      <c r="DH1155" s="647">
        <v>2030</v>
      </c>
      <c r="DI1155" s="647">
        <v>2030</v>
      </c>
      <c r="DJ1155" s="647">
        <v>2030</v>
      </c>
      <c r="DK1155" s="647">
        <v>2030</v>
      </c>
      <c r="DL1155" s="647">
        <v>2030</v>
      </c>
      <c r="DM1155" s="647">
        <v>2030</v>
      </c>
      <c r="DN1155" s="647">
        <v>2030</v>
      </c>
      <c r="DO1155" s="647">
        <v>2030</v>
      </c>
      <c r="DP1155" s="647">
        <v>2030</v>
      </c>
      <c r="DR1155" s="661"/>
      <c r="DS1155" s="647">
        <v>2023</v>
      </c>
      <c r="DT1155" s="647">
        <v>2024</v>
      </c>
      <c r="DU1155" s="647">
        <v>2024</v>
      </c>
      <c r="DV1155" s="647">
        <v>2024</v>
      </c>
      <c r="DW1155" s="647">
        <v>2024</v>
      </c>
      <c r="DX1155" s="647">
        <v>2024</v>
      </c>
      <c r="DY1155" s="647">
        <v>2024</v>
      </c>
      <c r="DZ1155" s="647">
        <v>2024</v>
      </c>
      <c r="EA1155" s="647">
        <v>2024</v>
      </c>
      <c r="EB1155" s="647">
        <v>2024</v>
      </c>
      <c r="EC1155" s="647">
        <v>2024</v>
      </c>
      <c r="ED1155" s="647">
        <v>2025</v>
      </c>
      <c r="EE1155" s="647">
        <v>2025</v>
      </c>
      <c r="EF1155" s="647">
        <v>2025</v>
      </c>
      <c r="EG1155" s="647">
        <v>2025</v>
      </c>
      <c r="EH1155" s="647">
        <v>2025</v>
      </c>
      <c r="EI1155" s="647">
        <v>2025</v>
      </c>
      <c r="EJ1155" s="647">
        <v>2025</v>
      </c>
      <c r="EK1155" s="647">
        <v>2025</v>
      </c>
      <c r="EL1155" s="647">
        <v>2025</v>
      </c>
      <c r="EM1155" s="647">
        <v>2025</v>
      </c>
      <c r="EN1155" s="647">
        <v>2026</v>
      </c>
      <c r="EO1155" s="647">
        <v>2026</v>
      </c>
      <c r="EP1155" s="647">
        <v>2026</v>
      </c>
      <c r="EQ1155" s="647">
        <v>2026</v>
      </c>
      <c r="ER1155" s="647">
        <v>2026</v>
      </c>
      <c r="ES1155" s="647">
        <v>2026</v>
      </c>
      <c r="ET1155" s="647">
        <v>2026</v>
      </c>
      <c r="EU1155" s="647">
        <v>2026</v>
      </c>
      <c r="EV1155" s="647">
        <v>2026</v>
      </c>
      <c r="EW1155" s="647">
        <v>2026</v>
      </c>
      <c r="EX1155" s="647">
        <v>2027</v>
      </c>
      <c r="EY1155" s="647">
        <v>2027</v>
      </c>
      <c r="EZ1155" s="647">
        <v>2027</v>
      </c>
      <c r="FA1155" s="647">
        <v>2027</v>
      </c>
      <c r="FB1155" s="647">
        <v>2027</v>
      </c>
      <c r="FC1155" s="647">
        <v>2027</v>
      </c>
      <c r="FD1155" s="647">
        <v>2027</v>
      </c>
      <c r="FE1155" s="647">
        <v>2027</v>
      </c>
      <c r="FF1155" s="647">
        <v>2027</v>
      </c>
      <c r="FG1155" s="647">
        <v>2027</v>
      </c>
      <c r="FH1155" s="647">
        <v>2028</v>
      </c>
      <c r="FI1155" s="647">
        <v>2028</v>
      </c>
      <c r="FJ1155" s="647">
        <v>2028</v>
      </c>
      <c r="FK1155" s="647">
        <v>2028</v>
      </c>
      <c r="FL1155" s="647">
        <v>2028</v>
      </c>
      <c r="FM1155" s="647">
        <v>2028</v>
      </c>
      <c r="FN1155" s="647">
        <v>2028</v>
      </c>
      <c r="FO1155" s="647">
        <v>2028</v>
      </c>
      <c r="FP1155" s="647">
        <v>2028</v>
      </c>
      <c r="FQ1155" s="647">
        <v>2028</v>
      </c>
      <c r="FR1155" s="647">
        <v>2029</v>
      </c>
      <c r="FS1155" s="647">
        <v>2029</v>
      </c>
      <c r="FT1155" s="647">
        <v>2029</v>
      </c>
      <c r="FU1155" s="647">
        <v>2029</v>
      </c>
      <c r="FV1155" s="647">
        <v>2029</v>
      </c>
      <c r="FW1155" s="647">
        <v>2029</v>
      </c>
      <c r="FX1155" s="647">
        <v>2029</v>
      </c>
      <c r="FY1155" s="647">
        <v>2029</v>
      </c>
      <c r="FZ1155" s="647">
        <v>2029</v>
      </c>
      <c r="GA1155" s="647">
        <v>2029</v>
      </c>
      <c r="GB1155" s="647">
        <v>2030</v>
      </c>
      <c r="GC1155" s="647">
        <v>2030</v>
      </c>
      <c r="GD1155" s="647">
        <v>2030</v>
      </c>
      <c r="GE1155" s="647">
        <v>2030</v>
      </c>
      <c r="GF1155" s="647">
        <v>2030</v>
      </c>
      <c r="GG1155" s="647">
        <v>2030</v>
      </c>
      <c r="GH1155" s="647">
        <v>2030</v>
      </c>
      <c r="GI1155" s="647">
        <v>2030</v>
      </c>
      <c r="GJ1155" s="647">
        <v>2030</v>
      </c>
      <c r="GK1155" s="647">
        <v>2030</v>
      </c>
      <c r="GL1155" s="903" t="s">
        <v>1662</v>
      </c>
      <c r="GO1155" s="643" t="s">
        <v>1678</v>
      </c>
    </row>
    <row r="1156" spans="1:234" hidden="1" x14ac:dyDescent="0.25">
      <c r="A1156" s="643" t="s">
        <v>208</v>
      </c>
      <c r="AI1156" s="647" t="s">
        <v>1663</v>
      </c>
      <c r="AJ1156" s="647" t="s">
        <v>1664</v>
      </c>
      <c r="AK1156" s="647" t="str">
        <f t="shared" ref="AK1156" si="4659">E1150</f>
        <v/>
      </c>
      <c r="AL1156" s="647" t="str">
        <f t="shared" ref="AL1156" si="4660">F1150</f>
        <v/>
      </c>
      <c r="AM1156" s="647" t="str">
        <f t="shared" ref="AM1156" si="4661">G1150</f>
        <v/>
      </c>
      <c r="AN1156" s="647" t="str">
        <f t="shared" ref="AN1156" si="4662">H1150</f>
        <v/>
      </c>
      <c r="AO1156" s="647" t="str">
        <f t="shared" ref="AO1156" si="4663">I1150</f>
        <v/>
      </c>
      <c r="AP1156" s="647" t="str">
        <f t="shared" ref="AP1156" si="4664">J1150</f>
        <v/>
      </c>
      <c r="AQ1156" s="647" t="str">
        <f t="shared" ref="AQ1156" si="4665">K1150</f>
        <v/>
      </c>
      <c r="AR1156" s="647" t="str">
        <f t="shared" ref="AR1156" si="4666">L1150</f>
        <v/>
      </c>
      <c r="AS1156" s="647" t="str">
        <f t="shared" ref="AS1156" si="4667">M1150</f>
        <v/>
      </c>
      <c r="AT1156" s="647" t="str">
        <f t="shared" ref="AT1156" si="4668">N1150</f>
        <v/>
      </c>
      <c r="AU1156" s="648"/>
      <c r="AW1156" s="662" t="s">
        <v>1663</v>
      </c>
      <c r="AX1156" s="647" t="s">
        <v>1664</v>
      </c>
      <c r="AY1156" s="647" t="str">
        <f t="shared" ref="AY1156" si="4669">E1150</f>
        <v/>
      </c>
      <c r="AZ1156" s="647" t="str">
        <f t="shared" ref="AZ1156" si="4670">F1150</f>
        <v/>
      </c>
      <c r="BA1156" s="647" t="str">
        <f t="shared" ref="BA1156" si="4671">G1150</f>
        <v/>
      </c>
      <c r="BB1156" s="647" t="str">
        <f t="shared" ref="BB1156" si="4672">H1150</f>
        <v/>
      </c>
      <c r="BC1156" s="647" t="str">
        <f t="shared" ref="BC1156" si="4673">I1150</f>
        <v/>
      </c>
      <c r="BD1156" s="647" t="str">
        <f t="shared" ref="BD1156" si="4674">J1150</f>
        <v/>
      </c>
      <c r="BE1156" s="647" t="str">
        <f t="shared" ref="BE1156" si="4675">K1150</f>
        <v/>
      </c>
      <c r="BF1156" s="647" t="str">
        <f t="shared" ref="BF1156" si="4676">L1150</f>
        <v/>
      </c>
      <c r="BG1156" s="647" t="str">
        <f t="shared" ref="BG1156" si="4677">M1150</f>
        <v/>
      </c>
      <c r="BH1156" s="647" t="str">
        <f t="shared" ref="BH1156" si="4678">N1150</f>
        <v/>
      </c>
      <c r="BI1156" s="647" t="str">
        <f t="shared" ref="BI1156" si="4679">E1150</f>
        <v/>
      </c>
      <c r="BJ1156" s="647" t="str">
        <f t="shared" ref="BJ1156" si="4680">F1150</f>
        <v/>
      </c>
      <c r="BK1156" s="647" t="str">
        <f t="shared" ref="BK1156" si="4681">G1150</f>
        <v/>
      </c>
      <c r="BL1156" s="647" t="str">
        <f t="shared" ref="BL1156" si="4682">H1150</f>
        <v/>
      </c>
      <c r="BM1156" s="647" t="str">
        <f t="shared" ref="BM1156" si="4683">I1150</f>
        <v/>
      </c>
      <c r="BN1156" s="647" t="str">
        <f t="shared" ref="BN1156" si="4684">J1150</f>
        <v/>
      </c>
      <c r="BO1156" s="647" t="str">
        <f t="shared" ref="BO1156" si="4685">K1150</f>
        <v/>
      </c>
      <c r="BP1156" s="647" t="str">
        <f t="shared" ref="BP1156" si="4686">L1150</f>
        <v/>
      </c>
      <c r="BQ1156" s="647" t="str">
        <f t="shared" ref="BQ1156" si="4687">M1150</f>
        <v/>
      </c>
      <c r="BR1156" s="647" t="str">
        <f t="shared" ref="BR1156" si="4688">N1150</f>
        <v/>
      </c>
      <c r="BS1156" s="647" t="str">
        <f t="shared" ref="BS1156" si="4689">E1150</f>
        <v/>
      </c>
      <c r="BT1156" s="647" t="str">
        <f t="shared" ref="BT1156" si="4690">F1150</f>
        <v/>
      </c>
      <c r="BU1156" s="647" t="str">
        <f t="shared" ref="BU1156" si="4691">G1150</f>
        <v/>
      </c>
      <c r="BV1156" s="647" t="str">
        <f t="shared" ref="BV1156" si="4692">H1150</f>
        <v/>
      </c>
      <c r="BW1156" s="647" t="str">
        <f t="shared" ref="BW1156" si="4693">I1150</f>
        <v/>
      </c>
      <c r="BX1156" s="647" t="str">
        <f t="shared" ref="BX1156" si="4694">J1150</f>
        <v/>
      </c>
      <c r="BY1156" s="647" t="str">
        <f t="shared" ref="BY1156" si="4695">K1150</f>
        <v/>
      </c>
      <c r="BZ1156" s="647" t="str">
        <f t="shared" ref="BZ1156" si="4696">L1150</f>
        <v/>
      </c>
      <c r="CA1156" s="647" t="str">
        <f t="shared" ref="CA1156" si="4697">M1150</f>
        <v/>
      </c>
      <c r="CB1156" s="647" t="str">
        <f t="shared" ref="CB1156" si="4698">N1150</f>
        <v/>
      </c>
      <c r="CC1156" s="647" t="str">
        <f t="shared" ref="CC1156" si="4699">E1150</f>
        <v/>
      </c>
      <c r="CD1156" s="647" t="str">
        <f t="shared" ref="CD1156" si="4700">F1150</f>
        <v/>
      </c>
      <c r="CE1156" s="647" t="str">
        <f t="shared" ref="CE1156" si="4701">G1150</f>
        <v/>
      </c>
      <c r="CF1156" s="647" t="str">
        <f t="shared" ref="CF1156" si="4702">H1150</f>
        <v/>
      </c>
      <c r="CG1156" s="647" t="str">
        <f t="shared" ref="CG1156" si="4703">I1150</f>
        <v/>
      </c>
      <c r="CH1156" s="647" t="str">
        <f t="shared" ref="CH1156" si="4704">J1150</f>
        <v/>
      </c>
      <c r="CI1156" s="647" t="str">
        <f t="shared" ref="CI1156" si="4705">K1150</f>
        <v/>
      </c>
      <c r="CJ1156" s="647" t="str">
        <f t="shared" ref="CJ1156" si="4706">L1150</f>
        <v/>
      </c>
      <c r="CK1156" s="647" t="str">
        <f t="shared" ref="CK1156" si="4707">M1150</f>
        <v/>
      </c>
      <c r="CL1156" s="647" t="str">
        <f t="shared" ref="CL1156" si="4708">N1150</f>
        <v/>
      </c>
      <c r="CM1156" s="647" t="str">
        <f t="shared" ref="CM1156" si="4709">E1150</f>
        <v/>
      </c>
      <c r="CN1156" s="647" t="str">
        <f t="shared" ref="CN1156" si="4710">F1150</f>
        <v/>
      </c>
      <c r="CO1156" s="647" t="str">
        <f t="shared" ref="CO1156" si="4711">G1150</f>
        <v/>
      </c>
      <c r="CP1156" s="647" t="str">
        <f t="shared" ref="CP1156" si="4712">H1150</f>
        <v/>
      </c>
      <c r="CQ1156" s="647" t="str">
        <f t="shared" ref="CQ1156" si="4713">I1150</f>
        <v/>
      </c>
      <c r="CR1156" s="647" t="str">
        <f t="shared" ref="CR1156" si="4714">J1150</f>
        <v/>
      </c>
      <c r="CS1156" s="647" t="str">
        <f t="shared" ref="CS1156" si="4715">K1150</f>
        <v/>
      </c>
      <c r="CT1156" s="647" t="str">
        <f t="shared" ref="CT1156" si="4716">L1150</f>
        <v/>
      </c>
      <c r="CU1156" s="647" t="str">
        <f t="shared" ref="CU1156" si="4717">M1150</f>
        <v/>
      </c>
      <c r="CV1156" s="647" t="str">
        <f t="shared" ref="CV1156" si="4718">N1150</f>
        <v/>
      </c>
      <c r="CW1156" s="647" t="str">
        <f t="shared" ref="CW1156" si="4719">E1150</f>
        <v/>
      </c>
      <c r="CX1156" s="647" t="str">
        <f t="shared" ref="CX1156" si="4720">F1150</f>
        <v/>
      </c>
      <c r="CY1156" s="647" t="str">
        <f t="shared" ref="CY1156" si="4721">G1150</f>
        <v/>
      </c>
      <c r="CZ1156" s="647" t="str">
        <f t="shared" ref="CZ1156" si="4722">H1150</f>
        <v/>
      </c>
      <c r="DA1156" s="647" t="str">
        <f t="shared" ref="DA1156" si="4723">I1150</f>
        <v/>
      </c>
      <c r="DB1156" s="647" t="str">
        <f t="shared" ref="DB1156" si="4724">J1150</f>
        <v/>
      </c>
      <c r="DC1156" s="647" t="str">
        <f t="shared" ref="DC1156" si="4725">K1150</f>
        <v/>
      </c>
      <c r="DD1156" s="647" t="str">
        <f t="shared" ref="DD1156" si="4726">L1150</f>
        <v/>
      </c>
      <c r="DE1156" s="647" t="str">
        <f t="shared" ref="DE1156" si="4727">M1150</f>
        <v/>
      </c>
      <c r="DF1156" s="647" t="str">
        <f t="shared" ref="DF1156" si="4728">N1150</f>
        <v/>
      </c>
      <c r="DG1156" s="647" t="str">
        <f t="shared" ref="DG1156" si="4729">E1150</f>
        <v/>
      </c>
      <c r="DH1156" s="647" t="str">
        <f t="shared" ref="DH1156" si="4730">F1150</f>
        <v/>
      </c>
      <c r="DI1156" s="647" t="str">
        <f t="shared" ref="DI1156" si="4731">G1150</f>
        <v/>
      </c>
      <c r="DJ1156" s="647" t="str">
        <f t="shared" ref="DJ1156" si="4732">H1150</f>
        <v/>
      </c>
      <c r="DK1156" s="647" t="str">
        <f t="shared" ref="DK1156" si="4733">I1150</f>
        <v/>
      </c>
      <c r="DL1156" s="647" t="str">
        <f t="shared" ref="DL1156" si="4734">J1150</f>
        <v/>
      </c>
      <c r="DM1156" s="647" t="str">
        <f t="shared" ref="DM1156" si="4735">K1150</f>
        <v/>
      </c>
      <c r="DN1156" s="647" t="str">
        <f t="shared" ref="DN1156" si="4736">L1150</f>
        <v/>
      </c>
      <c r="DO1156" s="647" t="str">
        <f t="shared" ref="DO1156" si="4737">M1150</f>
        <v/>
      </c>
      <c r="DP1156" s="647" t="str">
        <f t="shared" ref="DP1156" si="4738">N1150</f>
        <v/>
      </c>
      <c r="DQ1156" s="643" t="s">
        <v>1657</v>
      </c>
      <c r="DR1156" s="662" t="s">
        <v>1665</v>
      </c>
      <c r="DS1156" s="647" t="s">
        <v>1664</v>
      </c>
      <c r="DT1156" s="647" t="str">
        <f t="shared" ref="DT1156" si="4739">E1150</f>
        <v/>
      </c>
      <c r="DU1156" s="647" t="str">
        <f t="shared" ref="DU1156" si="4740">F1150</f>
        <v/>
      </c>
      <c r="DV1156" s="647" t="str">
        <f t="shared" ref="DV1156" si="4741">G1150</f>
        <v/>
      </c>
      <c r="DW1156" s="647" t="str">
        <f t="shared" ref="DW1156" si="4742">H1150</f>
        <v/>
      </c>
      <c r="DX1156" s="647" t="str">
        <f t="shared" ref="DX1156" si="4743">I1150</f>
        <v/>
      </c>
      <c r="DY1156" s="647" t="str">
        <f t="shared" ref="DY1156" si="4744">J1150</f>
        <v/>
      </c>
      <c r="DZ1156" s="647" t="str">
        <f t="shared" ref="DZ1156" si="4745">K1150</f>
        <v/>
      </c>
      <c r="EA1156" s="647" t="str">
        <f t="shared" ref="EA1156" si="4746">L1150</f>
        <v/>
      </c>
      <c r="EB1156" s="647" t="str">
        <f t="shared" ref="EB1156" si="4747">M1150</f>
        <v/>
      </c>
      <c r="EC1156" s="647" t="str">
        <f t="shared" ref="EC1156" si="4748">N1150</f>
        <v/>
      </c>
      <c r="ED1156" s="647" t="str">
        <f t="shared" ref="ED1156" si="4749">E1150</f>
        <v/>
      </c>
      <c r="EE1156" s="647" t="str">
        <f t="shared" ref="EE1156" si="4750">F1150</f>
        <v/>
      </c>
      <c r="EF1156" s="647" t="str">
        <f t="shared" ref="EF1156" si="4751">G1150</f>
        <v/>
      </c>
      <c r="EG1156" s="647" t="str">
        <f t="shared" ref="EG1156" si="4752">H1150</f>
        <v/>
      </c>
      <c r="EH1156" s="647" t="str">
        <f t="shared" ref="EH1156" si="4753">I1150</f>
        <v/>
      </c>
      <c r="EI1156" s="647" t="str">
        <f t="shared" ref="EI1156" si="4754">J1150</f>
        <v/>
      </c>
      <c r="EJ1156" s="647" t="str">
        <f t="shared" ref="EJ1156" si="4755">K1150</f>
        <v/>
      </c>
      <c r="EK1156" s="647" t="str">
        <f t="shared" ref="EK1156" si="4756">L1150</f>
        <v/>
      </c>
      <c r="EL1156" s="647" t="str">
        <f t="shared" ref="EL1156" si="4757">M1150</f>
        <v/>
      </c>
      <c r="EM1156" s="647" t="str">
        <f t="shared" ref="EM1156" si="4758">N1150</f>
        <v/>
      </c>
      <c r="EN1156" s="647" t="str">
        <f t="shared" ref="EN1156" si="4759">E1150</f>
        <v/>
      </c>
      <c r="EO1156" s="647" t="str">
        <f t="shared" ref="EO1156" si="4760">F1150</f>
        <v/>
      </c>
      <c r="EP1156" s="647" t="str">
        <f t="shared" ref="EP1156" si="4761">G1150</f>
        <v/>
      </c>
      <c r="EQ1156" s="647" t="str">
        <f t="shared" ref="EQ1156" si="4762">H1150</f>
        <v/>
      </c>
      <c r="ER1156" s="647" t="str">
        <f t="shared" ref="ER1156" si="4763">I1150</f>
        <v/>
      </c>
      <c r="ES1156" s="647" t="str">
        <f t="shared" ref="ES1156" si="4764">J1150</f>
        <v/>
      </c>
      <c r="ET1156" s="647" t="str">
        <f t="shared" ref="ET1156" si="4765">K1150</f>
        <v/>
      </c>
      <c r="EU1156" s="647" t="str">
        <f t="shared" ref="EU1156" si="4766">L1150</f>
        <v/>
      </c>
      <c r="EV1156" s="647" t="str">
        <f t="shared" ref="EV1156" si="4767">M1150</f>
        <v/>
      </c>
      <c r="EW1156" s="647" t="str">
        <f t="shared" ref="EW1156" si="4768">N1150</f>
        <v/>
      </c>
      <c r="EX1156" s="647" t="str">
        <f t="shared" ref="EX1156" si="4769">E1150</f>
        <v/>
      </c>
      <c r="EY1156" s="647" t="str">
        <f t="shared" ref="EY1156" si="4770">F1150</f>
        <v/>
      </c>
      <c r="EZ1156" s="647" t="str">
        <f t="shared" ref="EZ1156" si="4771">G1150</f>
        <v/>
      </c>
      <c r="FA1156" s="647" t="str">
        <f t="shared" ref="FA1156" si="4772">H1150</f>
        <v/>
      </c>
      <c r="FB1156" s="647" t="str">
        <f t="shared" ref="FB1156" si="4773">I1150</f>
        <v/>
      </c>
      <c r="FC1156" s="647" t="str">
        <f t="shared" ref="FC1156" si="4774">J1150</f>
        <v/>
      </c>
      <c r="FD1156" s="647" t="str">
        <f t="shared" ref="FD1156" si="4775">K1150</f>
        <v/>
      </c>
      <c r="FE1156" s="647" t="str">
        <f t="shared" ref="FE1156" si="4776">L1150</f>
        <v/>
      </c>
      <c r="FF1156" s="647" t="str">
        <f t="shared" ref="FF1156" si="4777">M1150</f>
        <v/>
      </c>
      <c r="FG1156" s="647" t="str">
        <f t="shared" ref="FG1156" si="4778">N1150</f>
        <v/>
      </c>
      <c r="FH1156" s="647" t="str">
        <f t="shared" ref="FH1156" si="4779">E1150</f>
        <v/>
      </c>
      <c r="FI1156" s="647" t="str">
        <f t="shared" ref="FI1156" si="4780">F1150</f>
        <v/>
      </c>
      <c r="FJ1156" s="647" t="str">
        <f t="shared" ref="FJ1156" si="4781">G1150</f>
        <v/>
      </c>
      <c r="FK1156" s="647" t="str">
        <f t="shared" ref="FK1156" si="4782">H1150</f>
        <v/>
      </c>
      <c r="FL1156" s="647" t="str">
        <f t="shared" ref="FL1156" si="4783">I1150</f>
        <v/>
      </c>
      <c r="FM1156" s="647" t="str">
        <f t="shared" ref="FM1156" si="4784">J1150</f>
        <v/>
      </c>
      <c r="FN1156" s="647" t="str">
        <f t="shared" ref="FN1156" si="4785">K1150</f>
        <v/>
      </c>
      <c r="FO1156" s="647" t="str">
        <f t="shared" ref="FO1156" si="4786">L1150</f>
        <v/>
      </c>
      <c r="FP1156" s="647" t="str">
        <f t="shared" ref="FP1156" si="4787">M1150</f>
        <v/>
      </c>
      <c r="FQ1156" s="647" t="str">
        <f t="shared" ref="FQ1156" si="4788">N1150</f>
        <v/>
      </c>
      <c r="FR1156" s="647" t="str">
        <f t="shared" ref="FR1156" si="4789">E1150</f>
        <v/>
      </c>
      <c r="FS1156" s="647" t="str">
        <f t="shared" ref="FS1156" si="4790">F1150</f>
        <v/>
      </c>
      <c r="FT1156" s="647" t="str">
        <f t="shared" ref="FT1156" si="4791">G1150</f>
        <v/>
      </c>
      <c r="FU1156" s="647" t="str">
        <f t="shared" ref="FU1156" si="4792">H1150</f>
        <v/>
      </c>
      <c r="FV1156" s="647" t="str">
        <f t="shared" ref="FV1156" si="4793">I1150</f>
        <v/>
      </c>
      <c r="FW1156" s="647" t="str">
        <f t="shared" ref="FW1156" si="4794">J1150</f>
        <v/>
      </c>
      <c r="FX1156" s="647" t="str">
        <f t="shared" ref="FX1156" si="4795">K1150</f>
        <v/>
      </c>
      <c r="FY1156" s="647" t="str">
        <f t="shared" ref="FY1156" si="4796">L1150</f>
        <v/>
      </c>
      <c r="FZ1156" s="647" t="str">
        <f t="shared" ref="FZ1156" si="4797">M1150</f>
        <v/>
      </c>
      <c r="GA1156" s="647" t="str">
        <f t="shared" ref="GA1156" si="4798">N1150</f>
        <v/>
      </c>
      <c r="GB1156" s="647" t="str">
        <f t="shared" ref="GB1156" si="4799">E1150</f>
        <v/>
      </c>
      <c r="GC1156" s="647" t="str">
        <f t="shared" ref="GC1156" si="4800">F1150</f>
        <v/>
      </c>
      <c r="GD1156" s="647" t="str">
        <f t="shared" ref="GD1156" si="4801">G1150</f>
        <v/>
      </c>
      <c r="GE1156" s="647" t="str">
        <f t="shared" ref="GE1156" si="4802">H1150</f>
        <v/>
      </c>
      <c r="GF1156" s="647" t="str">
        <f t="shared" ref="GF1156" si="4803">I1150</f>
        <v/>
      </c>
      <c r="GG1156" s="647" t="str">
        <f t="shared" ref="GG1156" si="4804">J1150</f>
        <v/>
      </c>
      <c r="GH1156" s="647" t="str">
        <f t="shared" ref="GH1156" si="4805">K1150</f>
        <v/>
      </c>
      <c r="GI1156" s="647" t="str">
        <f t="shared" ref="GI1156" si="4806">L1150</f>
        <v/>
      </c>
      <c r="GJ1156" s="647" t="str">
        <f t="shared" ref="GJ1156" si="4807">M1150</f>
        <v/>
      </c>
      <c r="GK1156" s="647" t="str">
        <f t="shared" ref="GK1156" si="4808">N1150</f>
        <v/>
      </c>
      <c r="GL1156" s="904"/>
      <c r="GM1156" s="663"/>
      <c r="GN1156" s="662" t="s">
        <v>1665</v>
      </c>
      <c r="GO1156" s="646" t="s">
        <v>1664</v>
      </c>
      <c r="GP1156" s="646" t="str">
        <f t="shared" ref="GP1156" si="4809">E1150</f>
        <v/>
      </c>
      <c r="GQ1156" s="646" t="str">
        <f t="shared" ref="GQ1156" si="4810">F1150</f>
        <v/>
      </c>
      <c r="GR1156" s="646" t="str">
        <f t="shared" ref="GR1156" si="4811">G1150</f>
        <v/>
      </c>
      <c r="GS1156" s="646" t="str">
        <f t="shared" ref="GS1156" si="4812">H1150</f>
        <v/>
      </c>
      <c r="GT1156" s="646" t="str">
        <f t="shared" ref="GT1156" si="4813">I1150</f>
        <v/>
      </c>
      <c r="GU1156" s="646" t="str">
        <f t="shared" ref="GU1156" si="4814">J1150</f>
        <v/>
      </c>
      <c r="GV1156" s="646" t="str">
        <f t="shared" ref="GV1156" si="4815">K1150</f>
        <v/>
      </c>
      <c r="GW1156" s="646" t="str">
        <f t="shared" ref="GW1156" si="4816">L1150</f>
        <v/>
      </c>
      <c r="GX1156" s="646" t="str">
        <f t="shared" ref="GX1156" si="4817">M1150</f>
        <v/>
      </c>
      <c r="GY1156" s="646" t="str">
        <f t="shared" ref="GY1156" si="4818">N1150</f>
        <v/>
      </c>
      <c r="GZ1156" s="646" t="s">
        <v>1662</v>
      </c>
    </row>
    <row r="1157" spans="1:234" hidden="1" x14ac:dyDescent="0.25">
      <c r="A1157" s="643" t="s">
        <v>208</v>
      </c>
      <c r="AI1157" s="664">
        <v>2023</v>
      </c>
      <c r="AJ1157" s="664">
        <v>1</v>
      </c>
      <c r="AK1157" s="665">
        <v>0</v>
      </c>
      <c r="AL1157" s="665">
        <v>0</v>
      </c>
      <c r="AM1157" s="665">
        <v>0</v>
      </c>
      <c r="AN1157" s="665">
        <v>0</v>
      </c>
      <c r="AO1157" s="665">
        <v>0</v>
      </c>
      <c r="AP1157" s="665">
        <v>0</v>
      </c>
      <c r="AQ1157" s="665">
        <v>0</v>
      </c>
      <c r="AR1157" s="665">
        <v>0</v>
      </c>
      <c r="AS1157" s="665">
        <v>0</v>
      </c>
      <c r="AT1157" s="665">
        <v>0</v>
      </c>
      <c r="AU1157" s="666"/>
      <c r="AW1157" s="749">
        <v>2023</v>
      </c>
      <c r="AX1157" s="665">
        <f>AX1151</f>
        <v>0</v>
      </c>
      <c r="AY1157" s="665">
        <f>INDEX(AX1151:BE1152,MATCH(AW1157,AV1151:AV1152,0),MATCH(AY1155,AX1149:BE1149,0))</f>
        <v>0</v>
      </c>
      <c r="AZ1157" s="665">
        <f>INDEX(AX1151:BE1152,MATCH(AW1157,AV1151:AV1152,0),MATCH(AZ1155,AX1149:BE1149,0))*(INDEX(AK1157:AT1164,MATCH(AZ1155,AI1157:AI1164,0),MATCH(AZ1156,AK1156:AT1156,0)))</f>
        <v>0</v>
      </c>
      <c r="BA1157" s="665">
        <f>INDEX(AX1151:BE1152,MATCH(AW1157,AV1151:AV1152,0),MATCH(BA1155,AX1149:BE1149,0))*(INDEX(AK1157:AT1164,MATCH(BA1155,AI1157:AI1164,0),MATCH(BA1156,AK1156:AT1156,0)))</f>
        <v>0</v>
      </c>
      <c r="BB1157" s="665">
        <f>INDEX(AX1151:BE1152,MATCH(AW1157,AV1151:AV1152,0),MATCH(BB1155,AX1149:BE1149,0))*(INDEX(AK1157:AT1164,MATCH(BB1155,AI1157:AI1164,0),MATCH(BB1156,AK1156:AT1156,0)))</f>
        <v>0</v>
      </c>
      <c r="BC1157" s="665">
        <f>INDEX(AX1151:BE1152,MATCH(AW1157,AV1151:AV1152,0),MATCH(BC1155,AX1149:BE1149,0))*(INDEX(AK1157:AT1164,MATCH(BC1155,AI1157:AI1164,0),MATCH(BC1156,AK1156:AT1156,0)))</f>
        <v>0</v>
      </c>
      <c r="BD1157" s="665">
        <f>INDEX(AX1151:BE1152,MATCH(AW1157,AV1151:AV1152,0),MATCH(BD1155,AX1149:BE1149,0))*(INDEX(AK1157:AT1164,MATCH(BD1155,AI1157:AI1164,0),MATCH(BD1156,AK1156:AT1156,0)))</f>
        <v>0</v>
      </c>
      <c r="BE1157" s="665">
        <f>INDEX(AX1151:BE1152,MATCH(AW1157,AV1151:AV1152,0),MATCH(BE1155,AX1149:BE1149,0))*(INDEX(AK1157:AT1164,MATCH(BE1155,AI1157:AI1164,0),MATCH(BE1156,AK1156:AT1156,0)))</f>
        <v>0</v>
      </c>
      <c r="BF1157" s="665">
        <f>INDEX(AX1151:BE1152,MATCH(AW1157,AV1151:AV1152,0),MATCH(BF1155,AX1149:BE1149,0))*(INDEX(AK1157:AT1164,MATCH(BF1155,AI1157:AI1164,0),MATCH(BF1156,AK1156:AT1156,0)))</f>
        <v>0</v>
      </c>
      <c r="BG1157" s="665">
        <f>INDEX(AX1151:BE1152,MATCH(AW1157,AV1151:AV1152,0),MATCH(BG1155,AX1149:BE1149,0))*(INDEX(AK1157:AT1164,MATCH(BG1155,AI1157:AI1164,0),MATCH(BG1156,AK1156:AT1156,0)))</f>
        <v>0</v>
      </c>
      <c r="BH1157" s="665">
        <f>INDEX(AX1151:BE1152,MATCH(AW1157,AV1151:AV1152,0),MATCH(BH1155,AX1149:BE1149,0))*(INDEX(AK1157:AT1164,MATCH(BH1155,AI1157:AI1164,0),MATCH(BH1156,AK1156:AT1156,0)))</f>
        <v>0</v>
      </c>
      <c r="BI1157" s="665">
        <f>INDEX(AX1151:BE1152,MATCH(AW1157,AV1151:AV1152,0),MATCH(BI1155,AX1149:BE1149,0))*(INDEX(AK1157:AT1164,MATCH(BI1155,AI1157:AI1164,0),MATCH(BI1156,AK1156:AT1156,0)))</f>
        <v>0</v>
      </c>
      <c r="BJ1157" s="665">
        <f>INDEX(AX1151:BE1152,MATCH(AW1157,AV1151:AV1152,0),MATCH(BJ1155,AX1149:BE1149,0))*(INDEX(AK1157:AT1164,MATCH(BJ1155,AI1157:AI1164,0),MATCH(BJ1156,AK1156:AT1156,0)))</f>
        <v>0</v>
      </c>
      <c r="BK1157" s="665">
        <f>INDEX(AX1151:BE1152,MATCH(AW1157,AV1151:AV1152,0),MATCH(BK1155,AX1149:BE1149,0))*(INDEX(AK1157:AT1164,MATCH(BK1155,AI1157:AI1164,0),MATCH(BK1156,AK1156:AT1156,0)))</f>
        <v>0</v>
      </c>
      <c r="BL1157" s="665">
        <f>INDEX(AX1151:BE1152,MATCH(AW1157,AV1151:AV1152,0),MATCH(BL1155,AX1149:BE1149,0))*(INDEX(AK1157:AT1164,MATCH(BL1155,AI1157:AI1164,0),MATCH(BL1156,AK1156:AT1156,0)))</f>
        <v>0</v>
      </c>
      <c r="BM1157" s="665">
        <f>INDEX(AX1151:BE1152,MATCH(AW1157,AV1151:AV1152,0),MATCH(BM1155,AX1149:BE1149,0))*(INDEX(AK1157:AT1164,MATCH(BM1155,AI1157:AI1164,0),MATCH(BM1156,AK1156:AT1156,0)))</f>
        <v>0</v>
      </c>
      <c r="BN1157" s="665">
        <f>INDEX(AX1151:BE1152,MATCH(AW1157,AV1151:AV1152,0),MATCH(BN1155,AX1149:BE1149,0))*(INDEX(AK1157:AT1164,MATCH(BN1155,AI1157:AI1164,0),MATCH(BN1156,AK1156:AT1156,0)))</f>
        <v>0</v>
      </c>
      <c r="BO1157" s="665">
        <f>INDEX(AX1151:BE1152,MATCH(AW1157,AV1151:AV1152,0),MATCH(BO1155,AX1149:BE1149,0))*(INDEX(AK1157:AT1164,MATCH(BO1155,AI1157:AI1164,0),MATCH(BO1156,AK1156:AT1156,0)))</f>
        <v>0</v>
      </c>
      <c r="BP1157" s="665">
        <f>INDEX(AX1151:BE1152,MATCH(AW1157,AV1151:AV1152,0),MATCH(BP1155,AX1149:BE1149,0))*(INDEX(AK1157:AT1164,MATCH(BP1155,AI1157:AI1164,0),MATCH(BP1156,AK1156:AT1156,0)))</f>
        <v>0</v>
      </c>
      <c r="BQ1157" s="665">
        <f>INDEX(AX1151:BE1152,MATCH(AW1157,AV1151:AV1152,0),MATCH(BQ1155,AX1149:BE1149,0))*(INDEX(AK1157:AT1164,MATCH(BQ1155,AI1157:AI1164,0),MATCH(BQ1156,AK1156:AT1156,0)))</f>
        <v>0</v>
      </c>
      <c r="BR1157" s="665">
        <f>INDEX(AX1151:BE1152,MATCH(AW1157,AV1151:AV1152,0),MATCH(BR1155,AX1149:BE1149,0))*(INDEX(AK1157:AT1164,MATCH(BR1155,AI1157:AI1164,0),MATCH(BR1156,AK1156:AT1156,0)))</f>
        <v>0</v>
      </c>
      <c r="BS1157" s="665">
        <f>INDEX(AX1151:BE1152,MATCH(AW1157,AV1151:AV1152,0),MATCH(BS1155,AX1149:BE1149,0))*(INDEX(AK1157:AT1164,MATCH(BS1155,AI1157:AI1164,0),MATCH(BS1156,AK1156:AT1156,0)))</f>
        <v>0</v>
      </c>
      <c r="BT1157" s="665">
        <f>INDEX(AX1151:BE1152,MATCH(AW1157,AV1151:AV1152,0),MATCH(BT1155,AX1149:BE1149,0))*(INDEX(AK1157:AT1164,MATCH(BT1155,AI1157:AI1164,0),MATCH(BT1156,AK1156:AT1156,0)))</f>
        <v>0</v>
      </c>
      <c r="BU1157" s="665">
        <f>INDEX(AX1151:BE1152,MATCH(AW1157,AV1151:AV1152,0),MATCH(BU1155,AX1149:BE1149,0))*(INDEX(AK1157:AT1164,MATCH(BU1155,AI1157:AI1164,0),MATCH(BU1156,AK1156:AT1156,0)))</f>
        <v>0</v>
      </c>
      <c r="BV1157" s="665">
        <f>INDEX(AX1151:BE1152,MATCH(AW1157,AV1151:AV1152,0),MATCH(BV1155,AX1149:BE1149,0))*(INDEX(AK1157:AT1164,MATCH(BV1155,AI1157:AI1164,0),MATCH(BV1156,AK1156:AT1156,0)))</f>
        <v>0</v>
      </c>
      <c r="BW1157" s="665">
        <f>INDEX(AX1151:BE1152,MATCH(AW1157,AV1151:AV1152,0),MATCH(BW1155,AX1149:BE1149,0))*(INDEX(AK1157:AT1164,MATCH(BW1155,AI1157:AI1164,0),MATCH(BW1156,AK1156:AT1156,0)))</f>
        <v>0</v>
      </c>
      <c r="BX1157" s="665">
        <f>INDEX(AX1151:BE1152,MATCH(AW1157,AV1151:AV1152,0),MATCH(BX1155,AX1149:BE1149,0))*(INDEX(AK1157:AT1164,MATCH(BX1155,AI1157:AI1164,0),MATCH(BX1156,AK1156:AT1156,0)))</f>
        <v>0</v>
      </c>
      <c r="BY1157" s="665">
        <f>INDEX(AX1151:BE1152,MATCH(AW1157,AV1151:AV1152,0),MATCH(BY1155,AX1149:BE1149,0))*(INDEX(AK1157:AT1164,MATCH(BY1155,AI1157:AI1164,0),MATCH(BY1156,AK1156:AT1156,0)))</f>
        <v>0</v>
      </c>
      <c r="BZ1157" s="665">
        <f>INDEX(AX1151:BE1152,MATCH(AW1157,AV1151:AV1152,0),MATCH(BZ1155,AX1149:BE1149,0))*(INDEX(AK1157:AT1164,MATCH(BZ1155,AI1157:AI1164,0),MATCH(BZ1156,AK1156:AT1156,0)))</f>
        <v>0</v>
      </c>
      <c r="CA1157" s="665">
        <f>INDEX(AX1151:BE1152,MATCH(AW1157,AV1151:AV1152,0),MATCH(CA1155,AX1149:BE1149,0))*(INDEX(AK1157:AT1164,MATCH(CA1155,AI1157:AI1164,0),MATCH(CA1156,AK1156:AT1156,0)))</f>
        <v>0</v>
      </c>
      <c r="CB1157" s="665">
        <f>INDEX(AX1151:BE1152,MATCH(AW1157,AV1151:AV1152,0),MATCH(CB1155,AX1149:BE1149,0))*(INDEX(AK1157:AT1164,MATCH(CB1155,AI1157:AI1164,0),MATCH(CB1156,AK1156:AT1156,0)))</f>
        <v>0</v>
      </c>
      <c r="CC1157" s="665">
        <f>INDEX(AX1151:BE1152,MATCH(AW1157,AV1151:AV1152,0),MATCH(CC1155,AX1149:BE1149,0))*(INDEX(AK1157:AT1164,MATCH(CC1155,AI1157:AI1164,0),MATCH(CC1156,AK1156:AT1156,0)))</f>
        <v>0</v>
      </c>
      <c r="CD1157" s="665">
        <f>INDEX(AX1151:BE1152,MATCH(AW1157,AV1151:AV1152,0),MATCH(CD1155,AX1149:BE1149,0))*(INDEX(AK1157:AT1164,MATCH(CD1155,AI1157:AI1164,0),MATCH(CD1156,AK1156:AT1156,0)))</f>
        <v>0</v>
      </c>
      <c r="CE1157" s="665">
        <f>INDEX(AX1151:BE1152,MATCH(AW1157,AV1151:AV1152,0),MATCH(CE1155,AX1149:BE1149,0))*(INDEX(AK1157:AT1164,MATCH(CE1155,AI1157:AI1164,0),MATCH(CE1156,AK1156:AT1156,0)))</f>
        <v>0</v>
      </c>
      <c r="CF1157" s="665">
        <f>INDEX(AX1151:BE1152,MATCH(AW1157,AV1151:AV1152,0),MATCH(CF1155,AX1149:BE1149,0))*(INDEX(AK1157:AT1164,MATCH(CF1155,AI1157:AI1164,0),MATCH(CF1156,AK1156:AT1156,0)))</f>
        <v>0</v>
      </c>
      <c r="CG1157" s="665">
        <f>INDEX(AX1151:BE1152,MATCH(AW1157,AV1151:AV1152,0),MATCH(CG1155,AX1149:BE1149,0))*(INDEX(AK1157:AT1164,MATCH(CG1155,AI1157:AI1164,0),MATCH(CG1156,AK1156:AT1156,0)))</f>
        <v>0</v>
      </c>
      <c r="CH1157" s="665">
        <f>INDEX(AX1151:BE1152,MATCH(AW1157,AV1151:AV1152,0),MATCH(CH1155,AX1149:BE1149,0))*(INDEX(AK1157:AT1164,MATCH(CH1155,AI1157:AI1164,0),MATCH(CH1156,AK1156:AT1156,0)))</f>
        <v>0</v>
      </c>
      <c r="CI1157" s="665">
        <f>INDEX(AX1151:BE1152,MATCH(AW1157,AV1151:AV1152,0),MATCH(CI1155,AX1149:BE1149,0))*(INDEX(AK1157:AT1164,MATCH(CI1155,AI1157:AI1164,0),MATCH(CI1156,AK1156:AT1156,0)))</f>
        <v>0</v>
      </c>
      <c r="CJ1157" s="665">
        <f>INDEX(AX1151:BE1152,MATCH(AW1157,AV1151:AV1152,0),MATCH(CJ1155,AX1149:BE1149,0))*(INDEX(AK1157:AT1164,MATCH(CJ1155,AI1157:AI1164,0),MATCH(CJ1156,AK1156:AT1156,0)))</f>
        <v>0</v>
      </c>
      <c r="CK1157" s="665">
        <f>INDEX(AX1151:BE1152,MATCH(AW1157,AV1151:AV1152,0),MATCH(CK1155,AX1149:BE1149,0))*(INDEX(AK1157:AT1164,MATCH(CK1155,AI1157:AI1164,0),MATCH(CK1156,AK1156:AT1156,0)))</f>
        <v>0</v>
      </c>
      <c r="CL1157" s="665">
        <f>INDEX(AX1151:BE1152,MATCH(AW1157,AV1151:AV1152,0),MATCH(CL1155,AX1149:BE1149,0))*(INDEX(AK1157:AT1164,MATCH(CL1155,AI1157:AI1164,0),MATCH(CL1156,AK1156:AT1156,0)))</f>
        <v>0</v>
      </c>
      <c r="CM1157" s="665">
        <f>INDEX(AX1151:BE1152,MATCH(AW1157,AV1151:AV1152,0),MATCH(CM1155,AX1149:BE1149,0))*(INDEX(AK1157:AT1164,MATCH(CM1155,AI1157:AI1164,0),MATCH(CM1156,AK1156:AT1156,0)))</f>
        <v>0</v>
      </c>
      <c r="CN1157" s="665">
        <f>INDEX(AX1151:BE1152,MATCH(AW1157,AV1151:AV1152,0),MATCH(CN1155,AX1149:BE1149,0))*(INDEX(AK1157:AT1164,MATCH(CN1155,AI1157:AI1164,0),MATCH(CN1156,AK1156:AT1156,0)))</f>
        <v>0</v>
      </c>
      <c r="CO1157" s="665">
        <f>INDEX(AX1151:BE1152,MATCH(AW1157,AV1151:AV1152,0),MATCH(CO1155,AX1149:BE1149,0))*(INDEX(AK1157:AT1164,MATCH(CO1155,AI1157:AI1164,0),MATCH(CO1156,AK1156:AT1156,0)))</f>
        <v>0</v>
      </c>
      <c r="CP1157" s="665">
        <f>INDEX(AX1151:BE1152,MATCH(AW1157,AV1151:AV1152,0),MATCH(CP1155,AX1149:BE1149,0))*(INDEX(AK1157:AT1164,MATCH(CP1155,AI1157:AI1164,0),MATCH(CP1156,AK1156:AT1156,0)))</f>
        <v>0</v>
      </c>
      <c r="CQ1157" s="665">
        <f>INDEX(AX1151:BE1152,MATCH(AW1157,AV1151:AV1152,0),MATCH(CQ1155,AX1149:BE1149,0))*(INDEX(AK1157:AT1164,MATCH(CQ1155,AI1157:AI1164,0),MATCH(CQ1156,AK1156:AT1156,0)))</f>
        <v>0</v>
      </c>
      <c r="CR1157" s="665">
        <f>INDEX(AX1151:BE1152,MATCH(AW1157,AV1151:AV1152,0),MATCH(CR1155,AX1149:BE1149,0))*(INDEX(AK1157:AT1164,MATCH(CR1155,AI1157:AI1164,0),MATCH(CR1156,AK1156:AT1156,0)))</f>
        <v>0</v>
      </c>
      <c r="CS1157" s="665">
        <f>INDEX(AX1151:BE1152,MATCH(AW1157,AV1151:AV1152,0),MATCH(CS1155,AX1149:BE1149,0))*(INDEX(AK1157:AT1164,MATCH(CS1155,AI1157:AI1164,0),MATCH(CS1156,AK1156:AT1156,0)))</f>
        <v>0</v>
      </c>
      <c r="CT1157" s="665">
        <f>INDEX(AX1151:BE1152,MATCH(AW1157,AV1151:AV1152,0),MATCH(CT1155,AX1149:BE1149,0))*(INDEX(AK1157:AT1164,MATCH(CT1155,AI1157:AI1164,0),MATCH(CT1156,AK1156:AT1156,0)))</f>
        <v>0</v>
      </c>
      <c r="CU1157" s="665">
        <f>INDEX(AX1151:BE1152,MATCH(AW1157,AV1151:AV1152,0),MATCH(CU1155,AX1149:BE1149,0))*(INDEX(AK1157:AT1164,MATCH(CU1155,AI1157:AI1164,0),MATCH(CU1156,AK1156:AT1156,0)))</f>
        <v>0</v>
      </c>
      <c r="CV1157" s="665">
        <f>INDEX(AX1151:BE1152,MATCH(AW1157,AV1151:AV1152,0),MATCH(CV1155,AX1149:BE1149,0))*(INDEX(AK1157:AT1164,MATCH(CV1155,AI1157:AI1164,0),MATCH(CV1156,AK1156:AT1156,0)))</f>
        <v>0</v>
      </c>
      <c r="CW1157" s="665">
        <f>INDEX(AX1151:BE1152,MATCH(AW1157,AV1151:AV1152,0),MATCH(CW1155,AX1149:BE1149,0))*(INDEX(AK1157:AT1164,MATCH(CW1155,AI1157:AI1164,0),MATCH(CW1156,AK1156:AT1156,0)))</f>
        <v>0</v>
      </c>
      <c r="CX1157" s="665">
        <f>INDEX(AX1151:BE1152,MATCH(AW1157,AV1151:AV1152,0),MATCH(CX1155,AX1149:BE1149,0))*(INDEX(AK1157:AT1164,MATCH(CX1155,AI1157:AI1164,0),MATCH(CX1156,AK1156:AT1156,0)))</f>
        <v>0</v>
      </c>
      <c r="CY1157" s="665">
        <f>INDEX(AX1151:BE1152,MATCH(AW1157,AV1151:AV1152,0),MATCH(CY1155,AX1149:BE1149,0))*(INDEX(AK1157:AT1164,MATCH(CY1155,AI1157:AI1164,0),MATCH(CY1156,AK1156:AT1156,0)))</f>
        <v>0</v>
      </c>
      <c r="CZ1157" s="665">
        <f>INDEX(AX1151:BE1152,MATCH(AW1157,AV1151:AV1152,0),MATCH(CZ1155,AX1149:BE1149,0))*(INDEX(AK1157:AT1164,MATCH(CZ1155,AI1157:AI1164,0),MATCH(CZ1156,AK1156:AT1156,0)))</f>
        <v>0</v>
      </c>
      <c r="DA1157" s="665">
        <f>INDEX(AX1151:BE1152,MATCH(AW1157,AV1151:AV1152,0),MATCH(DA1155,AX1149:BE1149,0))*(INDEX(AK1157:AT1164,MATCH(DA1155,AI1157:AI1164,0),MATCH(DA1156,AK1156:AT1156,0)))</f>
        <v>0</v>
      </c>
      <c r="DB1157" s="665">
        <f>INDEX(AX1151:BE1152,MATCH(AW1157,AV1151:AV1152,0),MATCH(DB1155,AX1149:BE1149,0))*(INDEX(AK1157:AT1164,MATCH(DB1155,AI1157:AI1164,0),MATCH(DB1156,AK1156:AT1156,0)))</f>
        <v>0</v>
      </c>
      <c r="DC1157" s="665">
        <f>INDEX(AX1151:BE1152,MATCH(AW1157,AV1151:AV1152,0),MATCH(DC1155,AX1149:BE1149,0))*(INDEX(AK1157:AT1164,MATCH(DC1155,AI1157:AI1164,0),MATCH(DC1156,AK1156:AT1156,0)))</f>
        <v>0</v>
      </c>
      <c r="DD1157" s="665">
        <f>INDEX(AX1151:BE1152,MATCH(AW1157,AV1151:AV1152,0),MATCH(DD1155,AX1149:BE1149,0))*(INDEX(AK1157:AT1164,MATCH(DD1155,AI1157:AI1164,0),MATCH(DD1156,AK1156:AT1156,0)))</f>
        <v>0</v>
      </c>
      <c r="DE1157" s="665">
        <f>INDEX(AX1151:BE1152,MATCH(AW1157,AV1151:AV1152,0),MATCH(DE1155,AX1149:BE1149,0))*(INDEX(AK1157:AT1164,MATCH(DE1155,AI1157:AI1164,0),MATCH(DE1156,AK1156:AT1156,0)))</f>
        <v>0</v>
      </c>
      <c r="DF1157" s="665">
        <f>INDEX(AX1151:BE1152,MATCH(AW1157,AV1151:AV1152,0),MATCH(DF1155,AX1149:BE1149,0))*(INDEX(AK1157:AT1164,MATCH(DF1155,AI1157:AI1164,0),MATCH(DF1156,AK1156:AT1156,0)))</f>
        <v>0</v>
      </c>
      <c r="DG1157" s="665">
        <f>INDEX(AX1151:BE1152,MATCH(AW1157,AV1151:AV1152,0),MATCH(DG1155,AX1149:BE1149,0))*(INDEX(AK1157:AT1164,MATCH(DG1155,AI1157:AI1164,0),MATCH(DG1156,AK1156:AT1156,0)))</f>
        <v>0</v>
      </c>
      <c r="DH1157" s="665">
        <f>INDEX(AX1151:BE1152,MATCH(AW1157,AV1151:AV1152,0),MATCH(DH1155,AX1149:BE1149,0))*(INDEX(AK1157:AT1164,MATCH(DH1155,AI1157:AI1164,0),MATCH(DH1156,AK1156:AT1156,0)))</f>
        <v>0</v>
      </c>
      <c r="DI1157" s="665">
        <f>INDEX(AX1151:BE1152,MATCH(AW1157,AV1151:AV1152,0),MATCH(DI1155,AX1149:BE1149,0))*(INDEX(AK1157:AT1164,MATCH(DI1155,AI1157:AI1164,0),MATCH(DI1156,AK1156:AT1156,0)))</f>
        <v>0</v>
      </c>
      <c r="DJ1157" s="665">
        <f>INDEX(AX1151:BE1152,MATCH(AW1157,AV1151:AV1152,0),MATCH(DJ1155,AX1149:BE1149,0))*(INDEX(AK1157:AT1164,MATCH(DJ1155,AI1157:AI1164,0),MATCH(DJ1156,AK1156:AT1156,0)))</f>
        <v>0</v>
      </c>
      <c r="DK1157" s="665">
        <f>INDEX(AX1151:BE1152,MATCH(AW1157,AV1151:AV1152,0),MATCH(DK1155,AX1149:BE1149,0))*(INDEX(AK1157:AT1164,MATCH(DK1155,AI1157:AI1164,0),MATCH(DK1156,AK1156:AT1156,0)))</f>
        <v>0</v>
      </c>
      <c r="DL1157" s="665">
        <f>INDEX(AX1151:BE1152,MATCH(AW1157,AV1151:AV1152,0),MATCH(DL1155,AX1149:BE1149,0))*(INDEX(AK1157:AT1164,MATCH(DL1155,AI1157:AI1164,0),MATCH(DL1156,AK1156:AT1156,0)))</f>
        <v>0</v>
      </c>
      <c r="DM1157" s="665">
        <f>INDEX(AX1151:BE1152,MATCH(AW1157,AV1151:AV1152,0),MATCH(DM1155,AX1149:BE1149,0))*(INDEX(AK1157:AT1164,MATCH(DM1155,AI1157:AI1164,0),MATCH(DM1156,AK1156:AT1156,0)))</f>
        <v>0</v>
      </c>
      <c r="DN1157" s="665">
        <f>INDEX(AX1151:BE1152,MATCH(AW1157,AV1151:AV1152,0),MATCH(DN1155,AX1149:BE1149,0))*(INDEX(AK1157:AT1164,MATCH(DN1155,AI1157:AI1164,0),MATCH(DN1156,AK1156:AT1156,0)))</f>
        <v>0</v>
      </c>
      <c r="DO1157" s="665">
        <f>INDEX(AX1151:BE1152,MATCH(AW1157,AV1151:AV1152,0),MATCH(DO1155,AX1149:BE1149,0))*(INDEX(AK1157:AT1164,MATCH(DO1155,AI1157:AI1164,0),MATCH(DO1156,AK1156:AT1156,0)))</f>
        <v>0</v>
      </c>
      <c r="DP1157" s="665">
        <f>INDEX(AX1151:BE1152,MATCH(AW1157,AV1151:AV1152,0),MATCH(DP1155,AX1149:BE1149,0))*(INDEX(AK1157:AT1164,MATCH(DP1155,AI1157:AI1164,0),MATCH(DP1156,AK1156:AT1156,0)))</f>
        <v>0</v>
      </c>
      <c r="DQ1157" s="643" t="b">
        <f>SUM(AX1157:DP1157)=P1151</f>
        <v>1</v>
      </c>
      <c r="DR1157" s="749">
        <v>2023</v>
      </c>
      <c r="DS1157" s="665">
        <f>IF(DR1157&gt;DS1155,AX1156-AX1157,0)</f>
        <v>0</v>
      </c>
      <c r="DT1157" s="665">
        <f>IF(DR1157&gt;DT1155,AY1156-AY1157,0)</f>
        <v>0</v>
      </c>
      <c r="DU1157" s="665">
        <f>IF(DR1157&gt;DU1155,AZ1156-AZ1157,0)</f>
        <v>0</v>
      </c>
      <c r="DV1157" s="665">
        <f>IF(DR1157&gt;DV1155,BA1156-BA1157,0)</f>
        <v>0</v>
      </c>
      <c r="DW1157" s="665">
        <f>IF(DR1157&gt;DW1155,BB1156-BB1157,0)</f>
        <v>0</v>
      </c>
      <c r="DX1157" s="665">
        <f>IF(DR1157&gt;DX1155,BC1156-BC1157,0)</f>
        <v>0</v>
      </c>
      <c r="DY1157" s="665">
        <f>IF(DR1157&gt;DY1155,BD1156-BD1157,0)</f>
        <v>0</v>
      </c>
      <c r="DZ1157" s="665">
        <f>IF(DR1157&gt;DZ1155,BE1156-BE1157,0)</f>
        <v>0</v>
      </c>
      <c r="EA1157" s="665">
        <f>IF(DR1157&gt;EA1155,BF1156-BF1157,0)</f>
        <v>0</v>
      </c>
      <c r="EB1157" s="665">
        <f>IF(DR1157&gt;EB1155,BG1156-BG1157,0)</f>
        <v>0</v>
      </c>
      <c r="EC1157" s="665">
        <f>IF(DR1157&gt;EC1155,BH1156-BH1157,0)</f>
        <v>0</v>
      </c>
      <c r="ED1157" s="665">
        <f>IF(DR1157&gt;ED1155,BI1156-BI1157,0)</f>
        <v>0</v>
      </c>
      <c r="EE1157" s="665">
        <f>IF(DR1157&gt;EE1155,BJ1156-BJ1157,0)</f>
        <v>0</v>
      </c>
      <c r="EF1157" s="665">
        <f>IF(DR1157&gt;EF1155,BK1156-BK1157,0)</f>
        <v>0</v>
      </c>
      <c r="EG1157" s="665">
        <f>IF(DR1157&gt;EG1155,BL1156-BL1157,0)</f>
        <v>0</v>
      </c>
      <c r="EH1157" s="665">
        <f>IF(DR1157&gt;EH1155,BM1156-BM1157,0)</f>
        <v>0</v>
      </c>
      <c r="EI1157" s="665">
        <f>IF(DR1157&gt;EI1155,BN1156-BN1157,0)</f>
        <v>0</v>
      </c>
      <c r="EJ1157" s="665">
        <f>IF(DR1157&gt;EJ1155,BO1156-BO1157,0)</f>
        <v>0</v>
      </c>
      <c r="EK1157" s="665">
        <f>IF(DR1157&gt;EK1155,BP1156-BP1157,0)</f>
        <v>0</v>
      </c>
      <c r="EL1157" s="665">
        <f>IF(DR1157&gt;EL1155,BQ1156-BQ1157,0)</f>
        <v>0</v>
      </c>
      <c r="EM1157" s="665">
        <f>IF(DR1157&gt;EM1155,BR1156-BR1157,0)</f>
        <v>0</v>
      </c>
      <c r="EN1157" s="665">
        <f>IF(DR1157&gt;EN1155,BS1156-BS1157,0)</f>
        <v>0</v>
      </c>
      <c r="EO1157" s="665">
        <f>IF(DR1157&gt;EO1155,BT1156-BT1157,0)</f>
        <v>0</v>
      </c>
      <c r="EP1157" s="665">
        <f>IF(DR1157&gt;EP1155,BU1156-BU1157,0)</f>
        <v>0</v>
      </c>
      <c r="EQ1157" s="665">
        <f>IF(DR1157&gt;EQ1155,BV1156-BV1157,0)</f>
        <v>0</v>
      </c>
      <c r="ER1157" s="665">
        <f>IF(DR1157&gt;ER1155,BW1156-BW1157,0)</f>
        <v>0</v>
      </c>
      <c r="ES1157" s="665">
        <f>IF(DR1157&gt;ES1155,BX1156-BX1157,0)</f>
        <v>0</v>
      </c>
      <c r="ET1157" s="665">
        <f>IF(DR1157&gt;ET1155,BY1156-BY1157,0)</f>
        <v>0</v>
      </c>
      <c r="EU1157" s="665">
        <f>IF(DR1157&gt;EU1155,BZ1156-BZ1157,0)</f>
        <v>0</v>
      </c>
      <c r="EV1157" s="665">
        <f>IF(DR1157&gt;EV1155,CA1156-CA1157,0)</f>
        <v>0</v>
      </c>
      <c r="EW1157" s="665">
        <f>IF(DR1157&gt;EW1155,CB1156-CB1157,0)</f>
        <v>0</v>
      </c>
      <c r="EX1157" s="665">
        <f>IF(DR1157&gt;EX1155,CC1156-CC1157,0)</f>
        <v>0</v>
      </c>
      <c r="EY1157" s="665">
        <f>IF(DR1157&gt;EY1155,CD1156-CD1157,0)</f>
        <v>0</v>
      </c>
      <c r="EZ1157" s="665">
        <f>IF(DR1157&gt;EZ1155,CE1156-CE1157,0)</f>
        <v>0</v>
      </c>
      <c r="FA1157" s="665">
        <f>IF(DR1157&gt;FA1155,CF1156-CF1157,0)</f>
        <v>0</v>
      </c>
      <c r="FB1157" s="665">
        <f>IF(DR1157&gt;FB1155,CG1156-CG1157,0)</f>
        <v>0</v>
      </c>
      <c r="FC1157" s="665">
        <f>IF(DR1157&gt;FC1155,CH1156-CH1157,0)</f>
        <v>0</v>
      </c>
      <c r="FD1157" s="665">
        <f>IF(DR1157&gt;FD1155,CI1156-CI1157,0)</f>
        <v>0</v>
      </c>
      <c r="FE1157" s="665">
        <f>IF(DR1157&gt;FE1155,CJ1156-CJ1157,0)</f>
        <v>0</v>
      </c>
      <c r="FF1157" s="665">
        <f>IF(DR1157&gt;FF1155,CK1156-CK1157,0)</f>
        <v>0</v>
      </c>
      <c r="FG1157" s="665">
        <f>IF(DR1157&gt;FG1155,CL1156-CL1157,0)</f>
        <v>0</v>
      </c>
      <c r="FH1157" s="665">
        <f>IF(DR1157&gt;FH1155,CM1156-CM1157,0)</f>
        <v>0</v>
      </c>
      <c r="FI1157" s="665">
        <f>IF(DR1157&gt;FI1155,CN1156-CN1157,0)</f>
        <v>0</v>
      </c>
      <c r="FJ1157" s="665">
        <f>IF(DR1157&gt;FJ1155,CO1156-CO1157,0)</f>
        <v>0</v>
      </c>
      <c r="FK1157" s="665">
        <f>IF(DR1157&gt;FK1155,CP1156-CP1157,0)</f>
        <v>0</v>
      </c>
      <c r="FL1157" s="665">
        <f>IF(DR1157&gt;FL1155,CQ1156-CQ1157,0)</f>
        <v>0</v>
      </c>
      <c r="FM1157" s="665">
        <f>IF(DR1157&gt;FM1155,CR1156-CR1157,0)</f>
        <v>0</v>
      </c>
      <c r="FN1157" s="665">
        <f>IF(DR1157&gt;FN1155,CS1156-CS1157,0)</f>
        <v>0</v>
      </c>
      <c r="FO1157" s="665">
        <f>IF(DR1157&gt;FO1155,CT1156-CT1157,0)</f>
        <v>0</v>
      </c>
      <c r="FP1157" s="665">
        <f>IF(DR1157&gt;FP1155,CU1156-CU1157,0)</f>
        <v>0</v>
      </c>
      <c r="FQ1157" s="665">
        <f>IF(DR1157&gt;FQ1155,CV1156-CV1157,0)</f>
        <v>0</v>
      </c>
      <c r="FR1157" s="665">
        <f>IF(DR1157&gt;FR1155,CW1156-CW1157,0)</f>
        <v>0</v>
      </c>
      <c r="FS1157" s="665">
        <f>IF(DR1157&gt;FS1155,CX1156-CX1157,0)</f>
        <v>0</v>
      </c>
      <c r="FT1157" s="665">
        <f>IF(DR1157&gt;FT1155,CY1156-CY1157,0)</f>
        <v>0</v>
      </c>
      <c r="FU1157" s="665">
        <f>IF(DR1157&gt;FU1155,CZ1156-CZ1157,0)</f>
        <v>0</v>
      </c>
      <c r="FV1157" s="665">
        <f>IF(DR1157&gt;FV1155,DA1156-DA1157,0)</f>
        <v>0</v>
      </c>
      <c r="FW1157" s="665">
        <f>IF(DR1157&gt;FW1155,DB1156-DB1157,0)</f>
        <v>0</v>
      </c>
      <c r="FX1157" s="665">
        <f>IF(DR1157&gt;FX1155,DC1156-DC1157,0)</f>
        <v>0</v>
      </c>
      <c r="FY1157" s="665">
        <f>IF(DR1157&gt;FY1155,DD1156-DD1157,0)</f>
        <v>0</v>
      </c>
      <c r="FZ1157" s="665">
        <f>IF(DR1157&gt;FZ1155,DE1156-DE1157,0)</f>
        <v>0</v>
      </c>
      <c r="GA1157" s="665">
        <f>IF(DR1157&gt;GA1155,DF1156-DF1157,0)</f>
        <v>0</v>
      </c>
      <c r="GB1157" s="665">
        <f>IF(DR1157&gt;GB1155,DG1156-DG1157,0)</f>
        <v>0</v>
      </c>
      <c r="GC1157" s="665">
        <f>IF(DR1157&gt;GC1155,DH1156-DH1157,0)</f>
        <v>0</v>
      </c>
      <c r="GD1157" s="665">
        <f>IF(DR1157&gt;GD1155,DI1156-DI1157,0)</f>
        <v>0</v>
      </c>
      <c r="GE1157" s="665">
        <f>IF(DR1157&gt;GE1155,DJ1156-DJ1157,0)</f>
        <v>0</v>
      </c>
      <c r="GF1157" s="665">
        <f>IF(DR1157&gt;GF1155,DK1156-DK1157,0)</f>
        <v>0</v>
      </c>
      <c r="GG1157" s="665">
        <f>IF(DR1157&gt;GG1155,DL1156-DL1157,0)</f>
        <v>0</v>
      </c>
      <c r="GH1157" s="665">
        <f>IF(DR1157&gt;GH1155,DM1156-DM1157,0)</f>
        <v>0</v>
      </c>
      <c r="GI1157" s="665">
        <f>IF(DR1157&gt;GI1155,DN1156-DN1157,0)</f>
        <v>0</v>
      </c>
      <c r="GJ1157" s="665">
        <f>IF(DR1157&gt;GJ1155,DO1156-DO1157,0)</f>
        <v>0</v>
      </c>
      <c r="GK1157" s="665">
        <f>IF(DR1157&gt;GK1155,DP1156-DP1157,0)</f>
        <v>0</v>
      </c>
      <c r="GL1157" s="665" t="b">
        <f>SUM(DS1157:GK1157)+SUM(Y1151:AH1151)=U1151</f>
        <v>1</v>
      </c>
      <c r="GM1157" s="667"/>
      <c r="GN1157" s="749">
        <v>2023</v>
      </c>
      <c r="GO1157" s="664">
        <f>SUMIF(DS1156:GK1156,GO1156,DS1157:GK1157)</f>
        <v>0</v>
      </c>
      <c r="GP1157" s="668">
        <f>SUMIF(DS1156:GK1156,GP1156,DS1157:GK1157)</f>
        <v>0</v>
      </c>
      <c r="GQ1157" s="668">
        <f>SUMIF(DS1156:GK1156,GQ1156,DS1157:GK1157)</f>
        <v>0</v>
      </c>
      <c r="GR1157" s="668">
        <f>SUMIF(DS1156:GK1156,GR1156,DS1157:GK1157)</f>
        <v>0</v>
      </c>
      <c r="GS1157" s="668">
        <f>SUMIF(DS1156:GK1156,GS1156,DS1157:GK1157)</f>
        <v>0</v>
      </c>
      <c r="GT1157" s="668">
        <f>SUMIF(DS1156:GK1156,GT1156,DS1157:GK1157)</f>
        <v>0</v>
      </c>
      <c r="GU1157" s="668">
        <f>SUMIF(DS1156:GK1156,GU1156,DS1157:GK1157)</f>
        <v>0</v>
      </c>
      <c r="GV1157" s="668">
        <f>SUMIF(DS1156:GK1156,GV1156,DS1157:GK1157)</f>
        <v>0</v>
      </c>
      <c r="GW1157" s="668">
        <f>SUMIF(DS1156:GK1156,GW1156,DS1157:GK1157)</f>
        <v>0</v>
      </c>
      <c r="GX1157" s="668">
        <f>SUMIF(DS1156:GK1156,GX1156,DS1157:GK1157)</f>
        <v>0</v>
      </c>
      <c r="GY1157" s="668">
        <f>SUMIF(DS1156:GK1156,GY1156,DS1157:GK1157)</f>
        <v>0</v>
      </c>
      <c r="GZ1157" s="646" t="b">
        <f>SUM(GO1157:GY1157)=(U1151-SUM(Y1151:AH1151))</f>
        <v>1</v>
      </c>
    </row>
    <row r="1158" spans="1:234" hidden="1" x14ac:dyDescent="0.25">
      <c r="A1158" s="643" t="s">
        <v>208</v>
      </c>
      <c r="AI1158" s="664">
        <v>2024</v>
      </c>
      <c r="AJ1158" s="664">
        <v>0</v>
      </c>
      <c r="AK1158" s="665">
        <f>IFERROR(E1152/T1152,0)</f>
        <v>0</v>
      </c>
      <c r="AL1158" s="665">
        <f>IFERROR(F1152/T1152,0)</f>
        <v>0</v>
      </c>
      <c r="AM1158" s="665">
        <f>IFERROR(G1152/T1152,0)</f>
        <v>0</v>
      </c>
      <c r="AN1158" s="669">
        <f>IFERROR(H1152/T1152,0)</f>
        <v>0</v>
      </c>
      <c r="AO1158" s="669">
        <f>IFERROR(I1152/T1152,0)</f>
        <v>0</v>
      </c>
      <c r="AP1158" s="669">
        <f>IFERROR(J1152/T1152,0)</f>
        <v>0</v>
      </c>
      <c r="AQ1158" s="669">
        <f>IFERROR(K1152/T1152,0)</f>
        <v>0</v>
      </c>
      <c r="AR1158" s="669">
        <f>IFERROR(L1152/T1152,0)</f>
        <v>0</v>
      </c>
      <c r="AS1158" s="669">
        <f>IFERROR(M1152/T1152,0)</f>
        <v>0</v>
      </c>
      <c r="AT1158" s="669">
        <f>IFERROR(N1152/T1152,0)</f>
        <v>0</v>
      </c>
      <c r="AU1158" s="666"/>
      <c r="AW1158" s="749">
        <v>2024</v>
      </c>
      <c r="AX1158" s="665">
        <f>AX1152</f>
        <v>0</v>
      </c>
      <c r="AY1158" s="665">
        <f>INDEX(AX1151:BE1152,MATCH(AW1158,AV1151:AV1152,0),MATCH(AY1155,AX1149:BE1149,0))*(INDEX(AK1157:AT1164,MATCH(AY1155,AI1157:AI1164,0),MATCH(AY1156,AK1156:AT1156,0)))</f>
        <v>0</v>
      </c>
      <c r="AZ1158" s="665">
        <f>INDEX(AX1151:BE1152,MATCH(AW1158,AV1151:AV1152,0),MATCH(AZ1155,AX1149:BE1149,0))*(INDEX(AK1157:AT1164,MATCH(AZ1155,AI1157:AI1164,0),MATCH(AZ1156,AK1156:AT1156,0)))</f>
        <v>0</v>
      </c>
      <c r="BA1158" s="665">
        <f>INDEX(AX1151:BE1152,MATCH(AW1158,AV1151:AV1152,0),MATCH(BA1155,AX1149:BE1149,0))*(INDEX(AK1157:AT1164,MATCH(BA1155,AI1157:AI1164,0),MATCH(BA1156,AK1156:AT1156,0)))</f>
        <v>0</v>
      </c>
      <c r="BB1158" s="665">
        <f>INDEX(AX1151:BE1152,MATCH(AW1158,AV1151:AV1152,0),MATCH(BB1155,AX1149:BE1149,0))*(INDEX(AK1157:AT1164,MATCH(BB1155,AI1157:AI1164,0),MATCH(BB1156,AK1156:AT1156,0)))</f>
        <v>0</v>
      </c>
      <c r="BC1158" s="665">
        <f>INDEX(AX1151:BE1152,MATCH(AW1158,AV1151:AV1152,0),MATCH(BC1155,AX1149:BE1149,0))*(INDEX(AK1157:AT1164,MATCH(BC1155,AI1157:AI1164,0),MATCH(BC1156,AK1156:AT1156,0)))</f>
        <v>0</v>
      </c>
      <c r="BD1158" s="665">
        <f>INDEX(AX1151:BE1152,MATCH(AW1158,AV1151:AV1152,0),MATCH(BD1155,AX1149:BE1149,0))*(INDEX(AK1157:AT1164,MATCH(BD1155,AI1157:AI1164,0),MATCH(BD1156,AK1156:AT1156,0)))</f>
        <v>0</v>
      </c>
      <c r="BE1158" s="665">
        <f>INDEX(AX1151:BE1152,MATCH(AW1158,AV1151:AV1152,0),MATCH(BE1155,AX1149:BE1149,0))*(INDEX(AK1157:AT1164,MATCH(BE1155,AI1157:AI1164,0),MATCH(BE1156,AK1156:AT1156,0)))</f>
        <v>0</v>
      </c>
      <c r="BF1158" s="665">
        <f>INDEX(AX1151:BE1152,MATCH(AW1158,AV1151:AV1152,0),MATCH(BF1155,AX1149:BE1149,0))*(INDEX(AK1157:AT1164,MATCH(BF1155,AI1157:AI1164,0),MATCH(BF1156,AK1156:AT1156,0)))</f>
        <v>0</v>
      </c>
      <c r="BG1158" s="665">
        <f>INDEX(AX1151:BE1152,MATCH(AW1158,AV1151:AV1152,0),MATCH(BG1155,AX1149:BE1149,0))*(INDEX(AK1157:AT1164,MATCH(BG1155,AI1157:AI1164,0),MATCH(BG1156,AK1156:AT1156,0)))</f>
        <v>0</v>
      </c>
      <c r="BH1158" s="665">
        <f>INDEX(AX1151:BE1152,MATCH(AW1158,AV1151:AV1152,0),MATCH(BH1155,AX1149:BE1149,0))*(INDEX(AK1157:AT1164,MATCH(BH1155,AI1157:AI1164,0),MATCH(BH1156,AK1156:AT1156,0)))</f>
        <v>0</v>
      </c>
      <c r="BI1158" s="665">
        <f>INDEX(AX1151:BE1152,MATCH(AW1158,AV1151:AV1152,0),MATCH(BI1155,AX1149:BE1149,0))*(INDEX(AK1157:AT1164,MATCH(BI1155,AI1157:AI1164,0),MATCH(BI1156,AK1156:AT1156,0)))</f>
        <v>0</v>
      </c>
      <c r="BJ1158" s="665">
        <f>INDEX(AX1151:BE1152,MATCH(AW1158,AV1151:AV1152,0),MATCH(BJ1155,AX1149:BE1149,0))*(INDEX(AK1157:AT1164,MATCH(BJ1155,AI1157:AI1164,0),MATCH(BJ1156,AK1156:AT1156,0)))</f>
        <v>0</v>
      </c>
      <c r="BK1158" s="665">
        <f>INDEX(AX1151:BE1152,MATCH(AW1158,AV1151:AV1152,0),MATCH(BK1155,AX1149:BE1149,0))*(INDEX(AK1157:AT1164,MATCH(BK1155,AI1157:AI1164,0),MATCH(BK1156,AK1156:AT1156,0)))</f>
        <v>0</v>
      </c>
      <c r="BL1158" s="665">
        <f>INDEX(AX1151:BE1152,MATCH(AW1158,AV1151:AV1152,0),MATCH(BL1155,AX1149:BE1149,0))*(INDEX(AK1157:AT1164,MATCH(BL1155,AI1157:AI1164,0),MATCH(BL1156,AK1156:AT1156,0)))</f>
        <v>0</v>
      </c>
      <c r="BM1158" s="665">
        <f>INDEX(AX1151:BE1152,MATCH(AW1158,AV1151:AV1152,0),MATCH(BM1155,AX1149:BE1149,0))*(INDEX(AK1157:AT1164,MATCH(BM1155,AI1157:AI1164,0),MATCH(BM1156,AK1156:AT1156,0)))</f>
        <v>0</v>
      </c>
      <c r="BN1158" s="665">
        <f>INDEX(AX1151:BE1152,MATCH(AW1158,AV1151:AV1152,0),MATCH(BN1155,AX1149:BE1149,0))*(INDEX(AK1157:AT1164,MATCH(BN1155,AI1157:AI1164,0),MATCH(BN1156,AK1156:AT1156,0)))</f>
        <v>0</v>
      </c>
      <c r="BO1158" s="665">
        <f>INDEX(AX1151:BE1152,MATCH(AW1158,AV1151:AV1152,0),MATCH(BO1155,AX1149:BE1149,0))*(INDEX(AK1157:AT1164,MATCH(BO1155,AI1157:AI1164,0),MATCH(BO1156,AK1156:AT1156,0)))</f>
        <v>0</v>
      </c>
      <c r="BP1158" s="665">
        <f>INDEX(AX1151:BE1152,MATCH(AW1158,AV1151:AV1152,0),MATCH(BP1155,AX1149:BE1149,0))*(INDEX(AK1157:AT1164,MATCH(BP1155,AI1157:AI1164,0),MATCH(BP1156,AK1156:AT1156,0)))</f>
        <v>0</v>
      </c>
      <c r="BQ1158" s="665">
        <f>INDEX(AX1151:BE1152,MATCH(AW1158,AV1151:AV1152,0),MATCH(BQ1155,AX1149:BE1149,0))*(INDEX(AK1157:AT1164,MATCH(BQ1155,AI1157:AI1164,0),MATCH(BQ1156,AK1156:AT1156,0)))</f>
        <v>0</v>
      </c>
      <c r="BR1158" s="665">
        <f>INDEX(AX1151:BE1152,MATCH(AW1158,AV1151:AV1152,0),MATCH(BR1155,AX1149:BE1149,0))*(INDEX(AK1157:AT1164,MATCH(BR1155,AI1157:AI1164,0),MATCH(BR1156,AK1156:AT1156,0)))</f>
        <v>0</v>
      </c>
      <c r="BS1158" s="665">
        <f>INDEX(AX1151:BE1152,MATCH(AW1158,AV1151:AV1152,0),MATCH(BS1155,AX1149:BE1149,0))*(INDEX(AK1157:AT1164,MATCH(BS1155,AI1157:AI1164,0),MATCH(BS1156,AK1156:AT1156,0)))</f>
        <v>0</v>
      </c>
      <c r="BT1158" s="665">
        <f>INDEX(AX1151:BE1152,MATCH(AW1158,AV1151:AV1152,0),MATCH(BT1155,AX1149:BE1149,0))*(INDEX(AK1157:AT1164,MATCH(BT1155,AI1157:AI1164,0),MATCH(BT1156,AK1156:AT1156,0)))</f>
        <v>0</v>
      </c>
      <c r="BU1158" s="665">
        <f>INDEX(AX1151:BE1152,MATCH(AW1158,AV1151:AV1152,0),MATCH(BU1155,AX1149:BE1149,0))*(INDEX(AK1157:AT1164,MATCH(BU1155,AI1157:AI1164,0),MATCH(BU1156,AK1156:AT1156,0)))</f>
        <v>0</v>
      </c>
      <c r="BV1158" s="665">
        <f>INDEX(AX1151:BE1152,MATCH(AW1158,AV1151:AV1152,0),MATCH(BV1155,AX1149:BE1149,0))*(INDEX(AK1157:AT1164,MATCH(BV1155,AI1157:AI1164,0),MATCH(BV1156,AK1156:AT1156,0)))</f>
        <v>0</v>
      </c>
      <c r="BW1158" s="665">
        <f>INDEX(AX1151:BE1152,MATCH(AW1158,AV1151:AV1152,0),MATCH(BW1155,AX1149:BE1149,0))*(INDEX(AK1157:AT1164,MATCH(BW1155,AI1157:AI1164,0),MATCH(BW1156,AK1156:AT1156,0)))</f>
        <v>0</v>
      </c>
      <c r="BX1158" s="665">
        <f>INDEX(AX1151:BE1152,MATCH(AW1158,AV1151:AV1152,0),MATCH(BX1155,AX1149:BE1149,0))*(INDEX(AK1157:AT1164,MATCH(BX1155,AI1157:AI1164,0),MATCH(BX1156,AK1156:AT1156,0)))</f>
        <v>0</v>
      </c>
      <c r="BY1158" s="665">
        <f>INDEX(AX1151:BE1152,MATCH(AW1158,AV1151:AV1152,0),MATCH(BY1155,AX1149:BE1149,0))*(INDEX(AK1157:AT1164,MATCH(BY1155,AI1157:AI1164,0),MATCH(BY1156,AK1156:AT1156,0)))</f>
        <v>0</v>
      </c>
      <c r="BZ1158" s="665">
        <f>INDEX(AX1151:BE1152,MATCH(AW1158,AV1151:AV1152,0),MATCH(BZ1155,AX1149:BE1149,0))*(INDEX(AK1157:AT1164,MATCH(BZ1155,AI1157:AI1164,0),MATCH(BZ1156,AK1156:AT1156,0)))</f>
        <v>0</v>
      </c>
      <c r="CA1158" s="665">
        <f>INDEX(AX1151:BE1152,MATCH(AW1158,AV1151:AV1152,0),MATCH(CA1155,AX1149:BE1149,0))*(INDEX(AK1157:AT1164,MATCH(CA1155,AI1157:AI1164,0),MATCH(CA1156,AK1156:AT1156,0)))</f>
        <v>0</v>
      </c>
      <c r="CB1158" s="665">
        <f>INDEX(AX1151:BE1152,MATCH(AW1158,AV1151:AV1152,0),MATCH(CB1155,AX1149:BE1149,0))*(INDEX(AK1157:AT1164,MATCH(CB1155,AI1157:AI1164,0),MATCH(CB1156,AK1156:AT1156,0)))</f>
        <v>0</v>
      </c>
      <c r="CC1158" s="665">
        <f>INDEX(AX1151:BE1152,MATCH(AW1158,AV1151:AV1152,0),MATCH(CC1155,AX1149:BE1149,0))*(INDEX(AK1157:AT1164,MATCH(CC1155,AI1157:AI1164,0),MATCH(CC1156,AK1156:AT1156,0)))</f>
        <v>0</v>
      </c>
      <c r="CD1158" s="665">
        <f>INDEX(AX1151:BE1152,MATCH(AW1158,AV1151:AV1152,0),MATCH(CD1155,AX1149:BE1149,0))*(INDEX(AK1157:AT1164,MATCH(CD1155,AI1157:AI1164,0),MATCH(CD1156,AK1156:AT1156,0)))</f>
        <v>0</v>
      </c>
      <c r="CE1158" s="665">
        <f>INDEX(AX1151:BE1152,MATCH(AW1158,AV1151:AV1152,0),MATCH(CE1155,AX1149:BE1149,0))*(INDEX(AK1157:AT1164,MATCH(CE1155,AI1157:AI1164,0),MATCH(CE1156,AK1156:AT1156,0)))</f>
        <v>0</v>
      </c>
      <c r="CF1158" s="665">
        <f>INDEX(AX1151:BE1152,MATCH(AW1158,AV1151:AV1152,0),MATCH(CF1155,AX1149:BE1149,0))*(INDEX(AK1157:AT1164,MATCH(CF1155,AI1157:AI1164,0),MATCH(CF1156,AK1156:AT1156,0)))</f>
        <v>0</v>
      </c>
      <c r="CG1158" s="665">
        <f>INDEX(AX1151:BE1152,MATCH(AW1158,AV1151:AV1152,0),MATCH(CG1155,AX1149:BE1149,0))*(INDEX(AK1157:AT1164,MATCH(CG1155,AI1157:AI1164,0),MATCH(CG1156,AK1156:AT1156,0)))</f>
        <v>0</v>
      </c>
      <c r="CH1158" s="665">
        <f>INDEX(AX1151:BE1152,MATCH(AW1158,AV1151:AV1152,0),MATCH(CH1155,AX1149:BE1149,0))*(INDEX(AK1157:AT1164,MATCH(CH1155,AI1157:AI1164,0),MATCH(CH1156,AK1156:AT1156,0)))</f>
        <v>0</v>
      </c>
      <c r="CI1158" s="665">
        <f>INDEX(AX1151:BE1152,MATCH(AW1158,AV1151:AV1152,0),MATCH(CI1155,AX1149:BE1149,0))*(INDEX(AK1157:AT1164,MATCH(CI1155,AI1157:AI1164,0),MATCH(CI1156,AK1156:AT1156,0)))</f>
        <v>0</v>
      </c>
      <c r="CJ1158" s="665">
        <f>INDEX(AX1151:BE1152,MATCH(AW1158,AV1151:AV1152,0),MATCH(CJ1155,AX1149:BE1149,0))*(INDEX(AK1157:AT1164,MATCH(CJ1155,AI1157:AI1164,0),MATCH(CJ1156,AK1156:AT1156,0)))</f>
        <v>0</v>
      </c>
      <c r="CK1158" s="665">
        <f>INDEX(AX1151:BE1152,MATCH(AW1158,AV1151:AV1152,0),MATCH(CK1155,AX1149:BE1149,0))*(INDEX(AK1157:AT1164,MATCH(CK1155,AI1157:AI1164,0),MATCH(CK1156,AK1156:AT1156,0)))</f>
        <v>0</v>
      </c>
      <c r="CL1158" s="665">
        <f>INDEX(AX1151:BE1152,MATCH(AW1158,AV1151:AV1152,0),MATCH(CL1155,AX1149:BE1149,0))*(INDEX(AK1157:AT1164,MATCH(CL1155,AI1157:AI1164,0),MATCH(CL1156,AK1156:AT1156,0)))</f>
        <v>0</v>
      </c>
      <c r="CM1158" s="665">
        <f>INDEX(AX1151:BE1152,MATCH(AW1158,AV1151:AV1152,0),MATCH(CM1155,AX1149:BE1149,0))*(INDEX(AK1157:AT1164,MATCH(CM1155,AI1157:AI1164,0),MATCH(CM1156,AK1156:AT1156,0)))</f>
        <v>0</v>
      </c>
      <c r="CN1158" s="665">
        <f>INDEX(AX1151:BE1152,MATCH(AW1158,AV1151:AV1152,0),MATCH(CN1155,AX1149:BE1149,0))*(INDEX(AK1157:AT1164,MATCH(CN1155,AI1157:AI1164,0),MATCH(CN1156,AK1156:AT1156,0)))</f>
        <v>0</v>
      </c>
      <c r="CO1158" s="665">
        <f>INDEX(AX1151:BE1152,MATCH(AW1158,AV1151:AV1152,0),MATCH(CO1155,AX1149:BE1149,0))*(INDEX(AK1157:AT1164,MATCH(CO1155,AI1157:AI1164,0),MATCH(CO1156,AK1156:AT1156,0)))</f>
        <v>0</v>
      </c>
      <c r="CP1158" s="665">
        <f>INDEX(AX1151:BE1152,MATCH(AW1158,AV1151:AV1152,0),MATCH(CP1155,AX1149:BE1149,0))*(INDEX(AK1157:AT1164,MATCH(CP1155,AI1157:AI1164,0),MATCH(CP1156,AK1156:AT1156,0)))</f>
        <v>0</v>
      </c>
      <c r="CQ1158" s="665">
        <f>INDEX(AX1151:BE1152,MATCH(AW1158,AV1151:AV1152,0),MATCH(CQ1155,AX1149:BE1149,0))*(INDEX(AK1157:AT1164,MATCH(CQ1155,AI1157:AI1164,0),MATCH(CQ1156,AK1156:AT1156,0)))</f>
        <v>0</v>
      </c>
      <c r="CR1158" s="665">
        <f>INDEX(AX1151:BE1152,MATCH(AW1158,AV1151:AV1152,0),MATCH(CR1155,AX1149:BE1149,0))*(INDEX(AK1157:AT1164,MATCH(CR1155,AI1157:AI1164,0),MATCH(CR1156,AK1156:AT1156,0)))</f>
        <v>0</v>
      </c>
      <c r="CS1158" s="665">
        <f>INDEX(AX1151:BE1152,MATCH(AW1158,AV1151:AV1152,0),MATCH(CS1155,AX1149:BE1149,0))*(INDEX(AK1157:AT1164,MATCH(CS1155,AI1157:AI1164,0),MATCH(CS1156,AK1156:AT1156,0)))</f>
        <v>0</v>
      </c>
      <c r="CT1158" s="665">
        <f>INDEX(AX1151:BE1152,MATCH(AW1158,AV1151:AV1152,0),MATCH(CT1155,AX1149:BE1149,0))*(INDEX(AK1157:AT1164,MATCH(CT1155,AI1157:AI1164,0),MATCH(CT1156,AK1156:AT1156,0)))</f>
        <v>0</v>
      </c>
      <c r="CU1158" s="665">
        <f>INDEX(AX1151:BE1152,MATCH(AW1158,AV1151:AV1152,0),MATCH(CU1155,AX1149:BE1149,0))*(INDEX(AK1157:AT1164,MATCH(CU1155,AI1157:AI1164,0),MATCH(CU1156,AK1156:AT1156,0)))</f>
        <v>0</v>
      </c>
      <c r="CV1158" s="665">
        <f>INDEX(AX1151:BE1152,MATCH(AW1158,AV1151:AV1152,0),MATCH(CV1155,AX1149:BE1149,0))*(INDEX(AK1157:AT1164,MATCH(CV1155,AI1157:AI1164,0),MATCH(CV1156,AK1156:AT1156,0)))</f>
        <v>0</v>
      </c>
      <c r="CW1158" s="665">
        <f>INDEX(AX1151:BE1152,MATCH(AW1158,AV1151:AV1152,0),MATCH(CW1155,AX1149:BE1149,0))*(INDEX(AK1157:AT1164,MATCH(CW1155,AI1157:AI1164,0),MATCH(CW1156,AK1156:AT1156,0)))</f>
        <v>0</v>
      </c>
      <c r="CX1158" s="665">
        <f>INDEX(AX1151:BE1152,MATCH(AW1158,AV1151:AV1152,0),MATCH(CX1155,AX1149:BE1149,0))*(INDEX(AK1157:AT1164,MATCH(CX1155,AI1157:AI1164,0),MATCH(CX1156,AK1156:AT1156,0)))</f>
        <v>0</v>
      </c>
      <c r="CY1158" s="665">
        <f>INDEX(AX1151:BE1152,MATCH(AW1158,AV1151:AV1152,0),MATCH(CY1155,AX1149:BE1149,0))*(INDEX(AK1157:AT1164,MATCH(CY1155,AI1157:AI1164,0),MATCH(CY1156,AK1156:AT1156,0)))</f>
        <v>0</v>
      </c>
      <c r="CZ1158" s="665">
        <f>INDEX(AX1151:BE1152,MATCH(AW1158,AV1151:AV1152,0),MATCH(CZ1155,AX1149:BE1149,0))*(INDEX(AK1157:AT1164,MATCH(CZ1155,AI1157:AI1164,0),MATCH(CZ1156,AK1156:AT1156,0)))</f>
        <v>0</v>
      </c>
      <c r="DA1158" s="665">
        <f>INDEX(AX1151:BE1152,MATCH(AW1158,AV1151:AV1152,0),MATCH(DA1155,AX1149:BE1149,0))*(INDEX(AK1157:AT1164,MATCH(DA1155,AI1157:AI1164,0),MATCH(DA1156,AK1156:AT1156,0)))</f>
        <v>0</v>
      </c>
      <c r="DB1158" s="665">
        <f>INDEX(AX1151:BE1152,MATCH(AW1158,AV1151:AV1152,0),MATCH(DB1155,AX1149:BE1149,0))*(INDEX(AK1157:AT1164,MATCH(DB1155,AI1157:AI1164,0),MATCH(DB1156,AK1156:AT1156,0)))</f>
        <v>0</v>
      </c>
      <c r="DC1158" s="665">
        <f>INDEX(AX1151:BE1152,MATCH(AW1158,AV1151:AV1152,0),MATCH(DC1155,AX1149:BE1149,0))*(INDEX(AK1157:AT1164,MATCH(DC1155,AI1157:AI1164,0),MATCH(DC1156,AK1156:AT1156,0)))</f>
        <v>0</v>
      </c>
      <c r="DD1158" s="665">
        <f>INDEX(AX1151:BE1152,MATCH(AW1158,AV1151:AV1152,0),MATCH(DD1155,AX1149:BE1149,0))*(INDEX(AK1157:AT1164,MATCH(DD1155,AI1157:AI1164,0),MATCH(DD1156,AK1156:AT1156,0)))</f>
        <v>0</v>
      </c>
      <c r="DE1158" s="665">
        <f>INDEX(AX1151:BE1152,MATCH(AW1158,AV1151:AV1152,0),MATCH(DE1155,AX1149:BE1149,0))*(INDEX(AK1157:AT1164,MATCH(DE1155,AI1157:AI1164,0),MATCH(DE1156,AK1156:AT1156,0)))</f>
        <v>0</v>
      </c>
      <c r="DF1158" s="665">
        <f>INDEX(AX1151:BE1152,MATCH(AW1158,AV1151:AV1152,0),MATCH(DF1155,AX1149:BE1149,0))*(INDEX(AK1157:AT1164,MATCH(DF1155,AI1157:AI1164,0),MATCH(DF1156,AK1156:AT1156,0)))</f>
        <v>0</v>
      </c>
      <c r="DG1158" s="665">
        <f>INDEX(AX1151:BE1152,MATCH(AW1158,AV1151:AV1152,0),MATCH(DG1155,AX1149:BE1149,0))*(INDEX(AK1157:AT1164,MATCH(DG1155,AI1157:AI1164,0),MATCH(DG1156,AK1156:AT1156,0)))</f>
        <v>0</v>
      </c>
      <c r="DH1158" s="665">
        <f>INDEX(AX1151:BE1152,MATCH(AW1158,AV1151:AV1152,0),MATCH(DH1155,AX1149:BE1149,0))*(INDEX(AK1157:AT1164,MATCH(DH1155,AI1157:AI1164,0),MATCH(DH1156,AK1156:AT1156,0)))</f>
        <v>0</v>
      </c>
      <c r="DI1158" s="665">
        <f>INDEX(AX1151:BE1152,MATCH(AW1158,AV1151:AV1152,0),MATCH(DI1155,AX1149:BE1149,0))*(INDEX(AK1157:AT1164,MATCH(DI1155,AI1157:AI1164,0),MATCH(DI1156,AK1156:AT1156,0)))</f>
        <v>0</v>
      </c>
      <c r="DJ1158" s="665">
        <f>INDEX(AX1151:BE1152,MATCH(AW1158,AV1151:AV1152,0),MATCH(DJ1155,AX1149:BE1149,0))*(INDEX(AK1157:AT1164,MATCH(DJ1155,AI1157:AI1164,0),MATCH(DJ1156,AK1156:AT1156,0)))</f>
        <v>0</v>
      </c>
      <c r="DK1158" s="665">
        <f>INDEX(AX1151:BE1152,MATCH(AW1158,AV1151:AV1152,0),MATCH(DK1155,AX1149:BE1149,0))*(INDEX(AK1157:AT1164,MATCH(DK1155,AI1157:AI1164,0),MATCH(DK1156,AK1156:AT1156,0)))</f>
        <v>0</v>
      </c>
      <c r="DL1158" s="665">
        <f>INDEX(AX1151:BE1152,MATCH(AW1158,AV1151:AV1152,0),MATCH(DL1155,AX1149:BE1149,0))*(INDEX(AK1157:AT1164,MATCH(DL1155,AI1157:AI1164,0),MATCH(DL1156,AK1156:AT1156,0)))</f>
        <v>0</v>
      </c>
      <c r="DM1158" s="665">
        <f>INDEX(AX1151:BE1152,MATCH(AW1158,AV1151:AV1152,0),MATCH(DM1155,AX1149:BE1149,0))*(INDEX(AK1157:AT1164,MATCH(DM1155,AI1157:AI1164,0),MATCH(DM1156,AK1156:AT1156,0)))</f>
        <v>0</v>
      </c>
      <c r="DN1158" s="665">
        <f>INDEX(AX1151:BE1152,MATCH(AW1158,AV1151:AV1152,0),MATCH(DN1155,AX1149:BE1149,0))*(INDEX(AK1157:AT1164,MATCH(DN1155,AI1157:AI1164,0),MATCH(DN1156,AK1156:AT1156,0)))</f>
        <v>0</v>
      </c>
      <c r="DO1158" s="665">
        <f>INDEX(AX1151:BE1152,MATCH(AW1158,AV1151:AV1152,0),MATCH(DO1155,AX1149:BE1149,0))*(INDEX(AK1157:AT1164,MATCH(DO1155,AI1157:AI1164,0),MATCH(DO1156,AK1156:AT1156,0)))</f>
        <v>0</v>
      </c>
      <c r="DP1158" s="665">
        <f>INDEX(AX1151:BE1152,MATCH(AW1158,AV1151:AV1152,0),MATCH(DP1155,AX1149:BE1149,0))*(INDEX(AK1157:AT1164,MATCH(DP1155,AI1157:AI1164,0),MATCH(DP1156,AK1156:AT1156,0)))</f>
        <v>0</v>
      </c>
      <c r="DQ1158" s="643" t="b">
        <f>SUM(AX1158:DP1158)=P1152</f>
        <v>1</v>
      </c>
      <c r="DR1158" s="749">
        <v>2024</v>
      </c>
      <c r="DS1158" s="665">
        <f>IF(DR1158&gt;DS1155,AX1157-AX1158,0)</f>
        <v>0</v>
      </c>
      <c r="DT1158" s="665">
        <f>IF(DR1158&gt;DT1155,AY1157-AY1158,0)</f>
        <v>0</v>
      </c>
      <c r="DU1158" s="665">
        <f>IF(DR1158&gt;DU1155,AZ1157-AZ1158,0)</f>
        <v>0</v>
      </c>
      <c r="DV1158" s="665">
        <f>IF(DR1158&gt;DV1155,BA1157-BA1158,0)</f>
        <v>0</v>
      </c>
      <c r="DW1158" s="665">
        <f>IF(DR1158&gt;DW1155,BB1157-BB1158,0)</f>
        <v>0</v>
      </c>
      <c r="DX1158" s="665">
        <f>IF(DR1158&gt;DX1155,BC1157-BC1158,0)</f>
        <v>0</v>
      </c>
      <c r="DY1158" s="665">
        <f>IF(DR1158&gt;DY1155,BD1157-BD1158,0)</f>
        <v>0</v>
      </c>
      <c r="DZ1158" s="665">
        <f>IF(DR1158&gt;DZ1155,BE1157-BE1158,0)</f>
        <v>0</v>
      </c>
      <c r="EA1158" s="665">
        <f>IF(DR1158&gt;EA1155,BF1157-BF1158,0)</f>
        <v>0</v>
      </c>
      <c r="EB1158" s="665">
        <f>IF(DR1158&gt;EB1155,BG1157-BG1158,0)</f>
        <v>0</v>
      </c>
      <c r="EC1158" s="665">
        <f>IF(DR1158&gt;EC1155,BH1157-BH1158,0)</f>
        <v>0</v>
      </c>
      <c r="ED1158" s="665">
        <f>IF(DR1158&gt;ED1155,BI1157-BI1158,0)</f>
        <v>0</v>
      </c>
      <c r="EE1158" s="665">
        <f>IF(DR1158&gt;EE1155,BJ1157-BJ1158,0)</f>
        <v>0</v>
      </c>
      <c r="EF1158" s="665">
        <f>IF(DR1158&gt;EF1155,BK1157-BK1158,0)</f>
        <v>0</v>
      </c>
      <c r="EG1158" s="665">
        <f>IF(DR1158&gt;EG1155,BL1157-BL1158,0)</f>
        <v>0</v>
      </c>
      <c r="EH1158" s="665">
        <f>IF(DR1158&gt;EH1155,BM1157-BM1158,0)</f>
        <v>0</v>
      </c>
      <c r="EI1158" s="665">
        <f>IF(DR1158&gt;EI1155,BN1157-BN1158,0)</f>
        <v>0</v>
      </c>
      <c r="EJ1158" s="665">
        <f>IF(DR1158&gt;EJ1155,BO1157-BO1158,0)</f>
        <v>0</v>
      </c>
      <c r="EK1158" s="665">
        <f>IF(DR1158&gt;EK1155,BP1157-BP1158,0)</f>
        <v>0</v>
      </c>
      <c r="EL1158" s="665">
        <f>IF(DR1158&gt;EL1155,BQ1157-BQ1158,0)</f>
        <v>0</v>
      </c>
      <c r="EM1158" s="665">
        <f>IF(DR1158&gt;EM1155,BR1157-BR1158,0)</f>
        <v>0</v>
      </c>
      <c r="EN1158" s="665">
        <f>IF(DR1158&gt;EN1155,BS1157-BS1158,0)</f>
        <v>0</v>
      </c>
      <c r="EO1158" s="665">
        <f>IF(DR1158&gt;EO1155,BT1157-BT1158,0)</f>
        <v>0</v>
      </c>
      <c r="EP1158" s="665">
        <f>IF(DR1158&gt;EP1155,BU1157-BU1158,0)</f>
        <v>0</v>
      </c>
      <c r="EQ1158" s="665">
        <f>IF(DR1158&gt;EQ1155,BV1157-BV1158,0)</f>
        <v>0</v>
      </c>
      <c r="ER1158" s="665">
        <f>IF(DR1158&gt;ER1155,BW1157-BW1158,0)</f>
        <v>0</v>
      </c>
      <c r="ES1158" s="665">
        <f>IF(DR1158&gt;ES1155,BX1157-BX1158,0)</f>
        <v>0</v>
      </c>
      <c r="ET1158" s="665">
        <f>IF(DR1158&gt;ET1155,BY1157-BY1158,0)</f>
        <v>0</v>
      </c>
      <c r="EU1158" s="665">
        <f>IF(DR1158&gt;EU1155,BZ1157-BZ1158,0)</f>
        <v>0</v>
      </c>
      <c r="EV1158" s="665">
        <f>IF(DR1158&gt;EV1155,CA1157-CA1158,0)</f>
        <v>0</v>
      </c>
      <c r="EW1158" s="665">
        <f>IF(DR1158&gt;EW1155,CB1157-CB1158,0)</f>
        <v>0</v>
      </c>
      <c r="EX1158" s="665">
        <f>IF(DR1158&gt;EX1155,CC1157-CC1158,0)</f>
        <v>0</v>
      </c>
      <c r="EY1158" s="665">
        <f>IF(DR1158&gt;EY1155,CD1157-CD1158,0)</f>
        <v>0</v>
      </c>
      <c r="EZ1158" s="665">
        <f>IF(DR1158&gt;EZ1155,CE1157-CE1158,0)</f>
        <v>0</v>
      </c>
      <c r="FA1158" s="665">
        <f>IF(DR1158&gt;FA1155,CF1157-CF1158,0)</f>
        <v>0</v>
      </c>
      <c r="FB1158" s="665">
        <f>IF(DR1158&gt;FB1155,CG1157-CG1158,0)</f>
        <v>0</v>
      </c>
      <c r="FC1158" s="665">
        <f>IF(DR1158&gt;FC1155,CH1157-CH1158,0)</f>
        <v>0</v>
      </c>
      <c r="FD1158" s="665">
        <f>IF(DR1158&gt;FD1155,CI1157-CI1158,0)</f>
        <v>0</v>
      </c>
      <c r="FE1158" s="665">
        <f>IF(DR1158&gt;FE1155,CJ1157-CJ1158,0)</f>
        <v>0</v>
      </c>
      <c r="FF1158" s="665">
        <f>IF(DR1158&gt;FF1155,CK1157-CK1158,0)</f>
        <v>0</v>
      </c>
      <c r="FG1158" s="665">
        <f>IF(DR1158&gt;FG1155,CL1157-CL1158,0)</f>
        <v>0</v>
      </c>
      <c r="FH1158" s="665">
        <f>IF(DR1158&gt;FH1155,CM1157-CM1158,0)</f>
        <v>0</v>
      </c>
      <c r="FI1158" s="665">
        <f>IF(DR1158&gt;FI1155,CN1157-CN1158,0)</f>
        <v>0</v>
      </c>
      <c r="FJ1158" s="665">
        <f>IF(DR1158&gt;FJ1155,CO1157-CO1158,0)</f>
        <v>0</v>
      </c>
      <c r="FK1158" s="665">
        <f>IF(DR1158&gt;FK1155,CP1157-CP1158,0)</f>
        <v>0</v>
      </c>
      <c r="FL1158" s="665">
        <f>IF(DR1158&gt;FL1155,CQ1157-CQ1158,0)</f>
        <v>0</v>
      </c>
      <c r="FM1158" s="665">
        <f>IF(DR1158&gt;FM1155,CR1157-CR1158,0)</f>
        <v>0</v>
      </c>
      <c r="FN1158" s="665">
        <f>IF(DR1158&gt;FN1155,CS1157-CS1158,0)</f>
        <v>0</v>
      </c>
      <c r="FO1158" s="665">
        <f>IF(DR1158&gt;FO1155,CT1157-CT1158,0)</f>
        <v>0</v>
      </c>
      <c r="FP1158" s="665">
        <f>IF(DR1158&gt;FP1155,CU1157-CU1158,0)</f>
        <v>0</v>
      </c>
      <c r="FQ1158" s="665">
        <f>IF(DR1158&gt;FQ1155,CV1157-CV1158,0)</f>
        <v>0</v>
      </c>
      <c r="FR1158" s="665">
        <f>IF(DR1158&gt;FR1155,CW1157-CW1158,0)</f>
        <v>0</v>
      </c>
      <c r="FS1158" s="665">
        <f>IF(DR1158&gt;FS1155,CX1157-CX1158,0)</f>
        <v>0</v>
      </c>
      <c r="FT1158" s="665">
        <f>IF(DR1158&gt;FT1155,CY1157-CY1158,0)</f>
        <v>0</v>
      </c>
      <c r="FU1158" s="665">
        <f>IF(DR1158&gt;FU1155,CZ1157-CZ1158,0)</f>
        <v>0</v>
      </c>
      <c r="FV1158" s="665">
        <f>IF(DR1158&gt;FV1155,DA1157-DA1158,0)</f>
        <v>0</v>
      </c>
      <c r="FW1158" s="665">
        <f>IF(DR1158&gt;FW1155,DB1157-DB1158,0)</f>
        <v>0</v>
      </c>
      <c r="FX1158" s="665">
        <f>IF(DR1158&gt;FX1155,DC1157-DC1158,0)</f>
        <v>0</v>
      </c>
      <c r="FY1158" s="665">
        <f>IF(DR1158&gt;FY1155,DD1157-DD1158,0)</f>
        <v>0</v>
      </c>
      <c r="FZ1158" s="665">
        <f>IF(DR1158&gt;FZ1155,DE1157-DE1158,0)</f>
        <v>0</v>
      </c>
      <c r="GA1158" s="665">
        <f>IF(DR1158&gt;GA1155,DF1157-DF1158,0)</f>
        <v>0</v>
      </c>
      <c r="GB1158" s="665">
        <f>IF(DR1158&gt;GB1155,DG1157-DG1158,0)</f>
        <v>0</v>
      </c>
      <c r="GC1158" s="665">
        <f>IF(DR1158&gt;GC1155,DH1157-DH1158,0)</f>
        <v>0</v>
      </c>
      <c r="GD1158" s="665">
        <f>IF(DR1158&gt;GD1155,DI1157-DI1158,0)</f>
        <v>0</v>
      </c>
      <c r="GE1158" s="665">
        <f>IF(DR1158&gt;GE1155,DJ1157-DJ1158,0)</f>
        <v>0</v>
      </c>
      <c r="GF1158" s="665">
        <f>IF(DR1158&gt;GF1155,DK1157-DK1158,0)</f>
        <v>0</v>
      </c>
      <c r="GG1158" s="665">
        <f>IF(DR1158&gt;GG1155,DL1157-DL1158,0)</f>
        <v>0</v>
      </c>
      <c r="GH1158" s="665">
        <f>IF(DR1158&gt;GH1155,DM1157-DM1158,0)</f>
        <v>0</v>
      </c>
      <c r="GI1158" s="665">
        <f>IF(DR1158&gt;GI1155,DN1157-DN1158,0)</f>
        <v>0</v>
      </c>
      <c r="GJ1158" s="665">
        <f>IF(DR1158&gt;GJ1155,DO1157-DO1158,0)</f>
        <v>0</v>
      </c>
      <c r="GK1158" s="665">
        <f>IF(DR1158&gt;GK1155,DP1157-DP1158,0)</f>
        <v>0</v>
      </c>
      <c r="GL1158" s="665" t="b">
        <f>SUM(DS1158:GK1158)+SUM(Y1152:AH1152)=U1152</f>
        <v>1</v>
      </c>
      <c r="GM1158" s="667"/>
      <c r="GN1158" s="749">
        <v>2024</v>
      </c>
      <c r="GO1158" s="664">
        <f>SUMIF(DS1156:GK1156,GO1156,DS1158:GK1158)</f>
        <v>0</v>
      </c>
      <c r="GP1158" s="668">
        <f>SUMIF(DS1156:GK1156,GP1156,DS1158:GK1158)</f>
        <v>0</v>
      </c>
      <c r="GQ1158" s="668">
        <f>SUMIF(DS1156:GK1156,GQ1156,DS1158:GK1158)</f>
        <v>0</v>
      </c>
      <c r="GR1158" s="668">
        <f>SUMIF(DS1156:GK1156,GR1156,DS1158:GK1158)</f>
        <v>0</v>
      </c>
      <c r="GS1158" s="668">
        <f>SUMIF(DS1156:GK1156,GS1156,DS1158:GK1158)</f>
        <v>0</v>
      </c>
      <c r="GT1158" s="668">
        <f>SUMIF(DS1156:GK1156,GT1156,DS1158:GK1158)</f>
        <v>0</v>
      </c>
      <c r="GU1158" s="668">
        <f>SUMIF(DS1156:GK1156,GU1156,DS1158:GK1158)</f>
        <v>0</v>
      </c>
      <c r="GV1158" s="668">
        <f>SUMIF(DS1156:GK1156,GV1156,DS1158:GK1158)</f>
        <v>0</v>
      </c>
      <c r="GW1158" s="668">
        <f>SUMIF(DS1156:GK1156,GW1156,DS1158:GK1158)</f>
        <v>0</v>
      </c>
      <c r="GX1158" s="668">
        <f>SUMIF(DS1156:GK1156,GX1156,DS1158:GK1158)</f>
        <v>0</v>
      </c>
      <c r="GY1158" s="668">
        <f>SUMIF(DS1156:GK1156,GY1156,DS1158:GK1158)</f>
        <v>0</v>
      </c>
      <c r="GZ1158" s="646" t="b">
        <f>SUM(GO1158:GY1158)=(U1152-SUM(Y1152:AH1152))</f>
        <v>1</v>
      </c>
    </row>
    <row r="1159" spans="1:234" hidden="1" x14ac:dyDescent="0.25">
      <c r="A1159" s="643" t="s">
        <v>208</v>
      </c>
      <c r="AI1159" s="664">
        <v>2025</v>
      </c>
      <c r="AJ1159" s="664">
        <v>0</v>
      </c>
      <c r="AK1159" s="665">
        <f>IFERROR(#REF!/#REF!,0)</f>
        <v>0</v>
      </c>
      <c r="AL1159" s="665">
        <f>IFERROR(#REF!/#REF!,0)</f>
        <v>0</v>
      </c>
      <c r="AM1159" s="665">
        <f>IFERROR(#REF!/#REF!,0)</f>
        <v>0</v>
      </c>
      <c r="AN1159" s="669">
        <f>IFERROR(#REF!/#REF!,0)</f>
        <v>0</v>
      </c>
      <c r="AO1159" s="669">
        <f>IFERROR(#REF!/#REF!,0)</f>
        <v>0</v>
      </c>
      <c r="AP1159" s="669">
        <f>IFERROR(#REF!/#REF!,0)</f>
        <v>0</v>
      </c>
      <c r="AQ1159" s="669">
        <f>IFERROR(#REF!/#REF!,0)</f>
        <v>0</v>
      </c>
      <c r="AR1159" s="669">
        <f>IFERROR(#REF!/#REF!,0)</f>
        <v>0</v>
      </c>
      <c r="AS1159" s="669">
        <f>IFERROR(#REF!/#REF!,0)</f>
        <v>0</v>
      </c>
      <c r="AT1159" s="669">
        <f>IFERROR(#REF!/#REF!,0)</f>
        <v>0</v>
      </c>
      <c r="AU1159" s="666"/>
      <c r="AW1159" s="749">
        <v>2025</v>
      </c>
      <c r="AX1159" s="665" t="e">
        <f>#REF!</f>
        <v>#REF!</v>
      </c>
      <c r="AY1159" s="665" t="e">
        <f>INDEX(AX1151:BE1152,MATCH(AW1159,AV1151:AV1152,0),MATCH(AY1155,AX1149:BE1149,0))*(INDEX(AK1157:AT1164,MATCH(AY1155,AI1157:AI1164,0),MATCH(AY1156,AK1156:AT1156,0)))</f>
        <v>#N/A</v>
      </c>
      <c r="AZ1159" s="665" t="e">
        <f>INDEX(AX1151:BE1152,MATCH(AW1159,AV1151:AV1152,0),MATCH(AZ1155,AX1149:BE1149,0))*(INDEX(AK1157:AT1164,MATCH(AZ1155,AI1157:AI1164,0),MATCH(AZ1156,AK1156:AT1156,0)))</f>
        <v>#N/A</v>
      </c>
      <c r="BA1159" s="665" t="e">
        <f>INDEX(AX1151:BE1152,MATCH(AW1159,AV1151:AV1152,0),MATCH(BA1155,AX1149:BE1149,0))*(INDEX(AK1157:AT1164,MATCH(BA1155,AI1157:AI1164,0),MATCH(BA1156,AK1156:AT1156,0)))</f>
        <v>#N/A</v>
      </c>
      <c r="BB1159" s="665" t="e">
        <f>INDEX(AX1151:BE1152,MATCH(AW1159,AV1151:AV1152,0),MATCH(BB1155,AX1149:BE1149,0))*(INDEX(AK1157:AT1164,MATCH(BB1155,AI1157:AI1164,0),MATCH(BB1156,AK1156:AT1156,0)))</f>
        <v>#N/A</v>
      </c>
      <c r="BC1159" s="665" t="e">
        <f>INDEX(AX1151:BE1152,MATCH(AW1159,AV1151:AV1152,0),MATCH(BC1155,AX1149:BE1149,0))*(INDEX(AK1157:AT1164,MATCH(BC1155,AI1157:AI1164,0),MATCH(BC1156,AK1156:AT1156,0)))</f>
        <v>#N/A</v>
      </c>
      <c r="BD1159" s="665" t="e">
        <f>INDEX(AX1151:BE1152,MATCH(AW1159,AV1151:AV1152,0),MATCH(BD1155,AX1149:BE1149,0))*(INDEX(AK1157:AT1164,MATCH(BD1155,AI1157:AI1164,0),MATCH(BD1156,AK1156:AT1156,0)))</f>
        <v>#N/A</v>
      </c>
      <c r="BE1159" s="665" t="e">
        <f>INDEX(AX1151:BE1152,MATCH(AW1159,AV1151:AV1152,0),MATCH(BE1155,AX1149:BE1149,0))*(INDEX(AK1157:AT1164,MATCH(BE1155,AI1157:AI1164,0),MATCH(BE1156,AK1156:AT1156,0)))</f>
        <v>#N/A</v>
      </c>
      <c r="BF1159" s="665" t="e">
        <f>INDEX(AX1151:BE1152,MATCH(AW1159,AV1151:AV1152,0),MATCH(BF1155,AX1149:BE1149,0))*(INDEX(AK1157:AT1164,MATCH(BF1155,AI1157:AI1164,0),MATCH(BF1156,AK1156:AT1156,0)))</f>
        <v>#N/A</v>
      </c>
      <c r="BG1159" s="665" t="e">
        <f>INDEX(AX1151:BE1152,MATCH(AW1159,AV1151:AV1152,0),MATCH(BG1155,AX1149:BE1149,0))*(INDEX(AK1157:AT1164,MATCH(BG1155,AI1157:AI1164,0),MATCH(BG1156,AK1156:AT1156,0)))</f>
        <v>#N/A</v>
      </c>
      <c r="BH1159" s="665" t="e">
        <f>INDEX(AX1151:BE1152,MATCH(AW1159,AV1151:AV1152,0),MATCH(BH1155,AX1149:BE1149,0))*(INDEX(AK1157:AT1164,MATCH(BH1155,AI1157:AI1164,0),MATCH(BH1156,AK1156:AT1156,0)))</f>
        <v>#N/A</v>
      </c>
      <c r="BI1159" s="665" t="e">
        <f>INDEX(AX1151:BE1152,MATCH(AW1159,AV1151:AV1152,0),MATCH(BI1155,AX1149:BE1149,0))*(INDEX(AK1157:AT1164,MATCH(BI1155,AI1157:AI1164,0),MATCH(BI1156,AK1156:AT1156,0)))</f>
        <v>#N/A</v>
      </c>
      <c r="BJ1159" s="665" t="e">
        <f>INDEX(AX1151:BE1152,MATCH(AW1159,AV1151:AV1152,0),MATCH(BJ1155,AX1149:BE1149,0))*(INDEX(AK1157:AT1164,MATCH(BJ1155,AI1157:AI1164,0),MATCH(BJ1156,AK1156:AT1156,0)))</f>
        <v>#N/A</v>
      </c>
      <c r="BK1159" s="665" t="e">
        <f>INDEX(AX1151:BE1152,MATCH(AW1159,AV1151:AV1152,0),MATCH(BK1155,AX1149:BE1149,0))*(INDEX(AK1157:AT1164,MATCH(BK1155,AI1157:AI1164,0),MATCH(BK1156,AK1156:AT1156,0)))</f>
        <v>#N/A</v>
      </c>
      <c r="BL1159" s="665" t="e">
        <f>INDEX(AX1151:BE1152,MATCH(AW1159,AV1151:AV1152,0),MATCH(BL1155,AX1149:BE1149,0))*(INDEX(AK1157:AT1164,MATCH(BL1155,AI1157:AI1164,0),MATCH(BL1156,AK1156:AT1156,0)))</f>
        <v>#N/A</v>
      </c>
      <c r="BM1159" s="665" t="e">
        <f>INDEX(AX1151:BE1152,MATCH(AW1159,AV1151:AV1152,0),MATCH(BM1155,AX1149:BE1149,0))*(INDEX(AK1157:AT1164,MATCH(BM1155,AI1157:AI1164,0),MATCH(BM1156,AK1156:AT1156,0)))</f>
        <v>#N/A</v>
      </c>
      <c r="BN1159" s="665" t="e">
        <f>INDEX(AX1151:BE1152,MATCH(AW1159,AV1151:AV1152,0),MATCH(BN1155,AX1149:BE1149,0))*(INDEX(AK1157:AT1164,MATCH(BN1155,AI1157:AI1164,0),MATCH(BN1156,AK1156:AT1156,0)))</f>
        <v>#N/A</v>
      </c>
      <c r="BO1159" s="665" t="e">
        <f>INDEX(AX1151:BE1152,MATCH(AW1159,AV1151:AV1152,0),MATCH(BO1155,AX1149:BE1149,0))*(INDEX(AK1157:AT1164,MATCH(BO1155,AI1157:AI1164,0),MATCH(BO1156,AK1156:AT1156,0)))</f>
        <v>#N/A</v>
      </c>
      <c r="BP1159" s="665" t="e">
        <f>INDEX(AX1151:BE1152,MATCH(AW1159,AV1151:AV1152,0),MATCH(BP1155,AX1149:BE1149,0))*(INDEX(AK1157:AT1164,MATCH(BP1155,AI1157:AI1164,0),MATCH(BP1156,AK1156:AT1156,0)))</f>
        <v>#N/A</v>
      </c>
      <c r="BQ1159" s="665" t="e">
        <f>INDEX(AX1151:BE1152,MATCH(AW1159,AV1151:AV1152,0),MATCH(BQ1155,AX1149:BE1149,0))*(INDEX(AK1157:AT1164,MATCH(BQ1155,AI1157:AI1164,0),MATCH(BQ1156,AK1156:AT1156,0)))</f>
        <v>#N/A</v>
      </c>
      <c r="BR1159" s="665" t="e">
        <f>INDEX(AX1151:BE1152,MATCH(AW1159,AV1151:AV1152,0),MATCH(BR1155,AX1149:BE1149,0))*(INDEX(AK1157:AT1164,MATCH(BR1155,AI1157:AI1164,0),MATCH(BR1156,AK1156:AT1156,0)))</f>
        <v>#N/A</v>
      </c>
      <c r="BS1159" s="665" t="e">
        <f>INDEX(AX1151:BE1152,MATCH(AW1159,AV1151:AV1152,0),MATCH(BS1155,AX1149:BE1149,0))*(INDEX(AK1157:AT1164,MATCH(BS1155,AI1157:AI1164,0),MATCH(BS1156,AK1156:AT1156,0)))</f>
        <v>#N/A</v>
      </c>
      <c r="BT1159" s="665" t="e">
        <f>INDEX(AX1151:BE1152,MATCH(AW1159,AV1151:AV1152,0),MATCH(BT1155,AX1149:BE1149,0))*(INDEX(AK1157:AT1164,MATCH(BT1155,AI1157:AI1164,0),MATCH(BT1156,AK1156:AT1156,0)))</f>
        <v>#N/A</v>
      </c>
      <c r="BU1159" s="665" t="e">
        <f>INDEX(AX1151:BE1152,MATCH(AW1159,AV1151:AV1152,0),MATCH(BU1155,AX1149:BE1149,0))*(INDEX(AK1157:AT1164,MATCH(BU1155,AI1157:AI1164,0),MATCH(BU1156,AK1156:AT1156,0)))</f>
        <v>#N/A</v>
      </c>
      <c r="BV1159" s="665" t="e">
        <f>INDEX(AX1151:BE1152,MATCH(AW1159,AV1151:AV1152,0),MATCH(BV1155,AX1149:BE1149,0))*(INDEX(AK1157:AT1164,MATCH(BV1155,AI1157:AI1164,0),MATCH(BV1156,AK1156:AT1156,0)))</f>
        <v>#N/A</v>
      </c>
      <c r="BW1159" s="665" t="e">
        <f>INDEX(AX1151:BE1152,MATCH(AW1159,AV1151:AV1152,0),MATCH(BW1155,AX1149:BE1149,0))*(INDEX(AK1157:AT1164,MATCH(BW1155,AI1157:AI1164,0),MATCH(BW1156,AK1156:AT1156,0)))</f>
        <v>#N/A</v>
      </c>
      <c r="BX1159" s="665" t="e">
        <f>INDEX(AX1151:BE1152,MATCH(AW1159,AV1151:AV1152,0),MATCH(BX1155,AX1149:BE1149,0))*(INDEX(AK1157:AT1164,MATCH(BX1155,AI1157:AI1164,0),MATCH(BX1156,AK1156:AT1156,0)))</f>
        <v>#N/A</v>
      </c>
      <c r="BY1159" s="665" t="e">
        <f>INDEX(AX1151:BE1152,MATCH(AW1159,AV1151:AV1152,0),MATCH(BY1155,AX1149:BE1149,0))*(INDEX(AK1157:AT1164,MATCH(BY1155,AI1157:AI1164,0),MATCH(BY1156,AK1156:AT1156,0)))</f>
        <v>#N/A</v>
      </c>
      <c r="BZ1159" s="665" t="e">
        <f>INDEX(AX1151:BE1152,MATCH(AW1159,AV1151:AV1152,0),MATCH(BZ1155,AX1149:BE1149,0))*(INDEX(AK1157:AT1164,MATCH(BZ1155,AI1157:AI1164,0),MATCH(BZ1156,AK1156:AT1156,0)))</f>
        <v>#N/A</v>
      </c>
      <c r="CA1159" s="665" t="e">
        <f>INDEX(AX1151:BE1152,MATCH(AW1159,AV1151:AV1152,0),MATCH(CA1155,AX1149:BE1149,0))*(INDEX(AK1157:AT1164,MATCH(CA1155,AI1157:AI1164,0),MATCH(CA1156,AK1156:AT1156,0)))</f>
        <v>#N/A</v>
      </c>
      <c r="CB1159" s="665" t="e">
        <f>INDEX(AX1151:BE1152,MATCH(AW1159,AV1151:AV1152,0),MATCH(CB1155,AX1149:BE1149,0))*(INDEX(AK1157:AT1164,MATCH(CB1155,AI1157:AI1164,0),MATCH(CB1156,AK1156:AT1156,0)))</f>
        <v>#N/A</v>
      </c>
      <c r="CC1159" s="665" t="e">
        <f>INDEX(AX1151:BE1152,MATCH(AW1159,AV1151:AV1152,0),MATCH(CC1155,AX1149:BE1149,0))*(INDEX(AK1157:AT1164,MATCH(CC1155,AI1157:AI1164,0),MATCH(CC1156,AK1156:AT1156,0)))</f>
        <v>#N/A</v>
      </c>
      <c r="CD1159" s="665" t="e">
        <f>INDEX(AX1151:BE1152,MATCH(AW1159,AV1151:AV1152,0),MATCH(CD1155,AX1149:BE1149,0))*(INDEX(AK1157:AT1164,MATCH(CD1155,AI1157:AI1164,0),MATCH(CD1156,AK1156:AT1156,0)))</f>
        <v>#N/A</v>
      </c>
      <c r="CE1159" s="665" t="e">
        <f>INDEX(AX1151:BE1152,MATCH(AW1159,AV1151:AV1152,0),MATCH(CE1155,AX1149:BE1149,0))*(INDEX(AK1157:AT1164,MATCH(CE1155,AI1157:AI1164,0),MATCH(CE1156,AK1156:AT1156,0)))</f>
        <v>#N/A</v>
      </c>
      <c r="CF1159" s="665" t="e">
        <f>INDEX(AX1151:BE1152,MATCH(AW1159,AV1151:AV1152,0),MATCH(CF1155,AX1149:BE1149,0))*(INDEX(AK1157:AT1164,MATCH(CF1155,AI1157:AI1164,0),MATCH(CF1156,AK1156:AT1156,0)))</f>
        <v>#N/A</v>
      </c>
      <c r="CG1159" s="665" t="e">
        <f>INDEX(AX1151:BE1152,MATCH(AW1159,AV1151:AV1152,0),MATCH(CG1155,AX1149:BE1149,0))*(INDEX(AK1157:AT1164,MATCH(CG1155,AI1157:AI1164,0),MATCH(CG1156,AK1156:AT1156,0)))</f>
        <v>#N/A</v>
      </c>
      <c r="CH1159" s="665" t="e">
        <f>INDEX(AX1151:BE1152,MATCH(AW1159,AV1151:AV1152,0),MATCH(CH1155,AX1149:BE1149,0))*(INDEX(AK1157:AT1164,MATCH(CH1155,AI1157:AI1164,0),MATCH(CH1156,AK1156:AT1156,0)))</f>
        <v>#N/A</v>
      </c>
      <c r="CI1159" s="665" t="e">
        <f>INDEX(AX1151:BE1152,MATCH(AW1159,AV1151:AV1152,0),MATCH(CI1155,AX1149:BE1149,0))*(INDEX(AK1157:AT1164,MATCH(CI1155,AI1157:AI1164,0),MATCH(CI1156,AK1156:AT1156,0)))</f>
        <v>#N/A</v>
      </c>
      <c r="CJ1159" s="665" t="e">
        <f>INDEX(AX1151:BE1152,MATCH(AW1159,AV1151:AV1152,0),MATCH(CJ1155,AX1149:BE1149,0))*(INDEX(AK1157:AT1164,MATCH(CJ1155,AI1157:AI1164,0),MATCH(CJ1156,AK1156:AT1156,0)))</f>
        <v>#N/A</v>
      </c>
      <c r="CK1159" s="665" t="e">
        <f>INDEX(AX1151:BE1152,MATCH(AW1159,AV1151:AV1152,0),MATCH(CK1155,AX1149:BE1149,0))*(INDEX(AK1157:AT1164,MATCH(CK1155,AI1157:AI1164,0),MATCH(CK1156,AK1156:AT1156,0)))</f>
        <v>#N/A</v>
      </c>
      <c r="CL1159" s="665" t="e">
        <f>INDEX(AX1151:BE1152,MATCH(AW1159,AV1151:AV1152,0),MATCH(CL1155,AX1149:BE1149,0))*(INDEX(AK1157:AT1164,MATCH(CL1155,AI1157:AI1164,0),MATCH(CL1156,AK1156:AT1156,0)))</f>
        <v>#N/A</v>
      </c>
      <c r="CM1159" s="665" t="e">
        <f>INDEX(AX1151:BE1152,MATCH(AW1159,AV1151:AV1152,0),MATCH(CM1155,AX1149:BE1149,0))*(INDEX(AK1157:AT1164,MATCH(CM1155,AI1157:AI1164,0),MATCH(CM1156,AK1156:AT1156,0)))</f>
        <v>#N/A</v>
      </c>
      <c r="CN1159" s="665" t="e">
        <f>INDEX(AX1151:BE1152,MATCH(AW1159,AV1151:AV1152,0),MATCH(CN1155,AX1149:BE1149,0))*(INDEX(AK1157:AT1164,MATCH(CN1155,AI1157:AI1164,0),MATCH(CN1156,AK1156:AT1156,0)))</f>
        <v>#N/A</v>
      </c>
      <c r="CO1159" s="665" t="e">
        <f>INDEX(AX1151:BE1152,MATCH(AW1159,AV1151:AV1152,0),MATCH(CO1155,AX1149:BE1149,0))*(INDEX(AK1157:AT1164,MATCH(CO1155,AI1157:AI1164,0),MATCH(CO1156,AK1156:AT1156,0)))</f>
        <v>#N/A</v>
      </c>
      <c r="CP1159" s="665" t="e">
        <f>INDEX(AX1151:BE1152,MATCH(AW1159,AV1151:AV1152,0),MATCH(CP1155,AX1149:BE1149,0))*(INDEX(AK1157:AT1164,MATCH(CP1155,AI1157:AI1164,0),MATCH(CP1156,AK1156:AT1156,0)))</f>
        <v>#N/A</v>
      </c>
      <c r="CQ1159" s="665" t="e">
        <f>INDEX(AX1151:BE1152,MATCH(AW1159,AV1151:AV1152,0),MATCH(CQ1155,AX1149:BE1149,0))*(INDEX(AK1157:AT1164,MATCH(CQ1155,AI1157:AI1164,0),MATCH(CQ1156,AK1156:AT1156,0)))</f>
        <v>#N/A</v>
      </c>
      <c r="CR1159" s="665" t="e">
        <f>INDEX(AX1151:BE1152,MATCH(AW1159,AV1151:AV1152,0),MATCH(CR1155,AX1149:BE1149,0))*(INDEX(AK1157:AT1164,MATCH(CR1155,AI1157:AI1164,0),MATCH(CR1156,AK1156:AT1156,0)))</f>
        <v>#N/A</v>
      </c>
      <c r="CS1159" s="665" t="e">
        <f>INDEX(AX1151:BE1152,MATCH(AW1159,AV1151:AV1152,0),MATCH(CS1155,AX1149:BE1149,0))*(INDEX(AK1157:AT1164,MATCH(CS1155,AI1157:AI1164,0),MATCH(CS1156,AK1156:AT1156,0)))</f>
        <v>#N/A</v>
      </c>
      <c r="CT1159" s="665" t="e">
        <f>INDEX(AX1151:BE1152,MATCH(AW1159,AV1151:AV1152,0),MATCH(CT1155,AX1149:BE1149,0))*(INDEX(AK1157:AT1164,MATCH(CT1155,AI1157:AI1164,0),MATCH(CT1156,AK1156:AT1156,0)))</f>
        <v>#N/A</v>
      </c>
      <c r="CU1159" s="665" t="e">
        <f>INDEX(AX1151:BE1152,MATCH(AW1159,AV1151:AV1152,0),MATCH(CU1155,AX1149:BE1149,0))*(INDEX(AK1157:AT1164,MATCH(CU1155,AI1157:AI1164,0),MATCH(CU1156,AK1156:AT1156,0)))</f>
        <v>#N/A</v>
      </c>
      <c r="CV1159" s="665" t="e">
        <f>INDEX(AX1151:BE1152,MATCH(AW1159,AV1151:AV1152,0),MATCH(CV1155,AX1149:BE1149,0))*(INDEX(AK1157:AT1164,MATCH(CV1155,AI1157:AI1164,0),MATCH(CV1156,AK1156:AT1156,0)))</f>
        <v>#N/A</v>
      </c>
      <c r="CW1159" s="665" t="e">
        <f>INDEX(AX1151:BE1152,MATCH(AW1159,AV1151:AV1152,0),MATCH(CW1155,AX1149:BE1149,0))*(INDEX(AK1157:AT1164,MATCH(CW1155,AI1157:AI1164,0),MATCH(CW1156,AK1156:AT1156,0)))</f>
        <v>#N/A</v>
      </c>
      <c r="CX1159" s="665" t="e">
        <f>INDEX(AX1151:BE1152,MATCH(AW1159,AV1151:AV1152,0),MATCH(CX1155,AX1149:BE1149,0))*(INDEX(AK1157:AT1164,MATCH(CX1155,AI1157:AI1164,0),MATCH(CX1156,AK1156:AT1156,0)))</f>
        <v>#N/A</v>
      </c>
      <c r="CY1159" s="665" t="e">
        <f>INDEX(AX1151:BE1152,MATCH(AW1159,AV1151:AV1152,0),MATCH(CY1155,AX1149:BE1149,0))*(INDEX(AK1157:AT1164,MATCH(CY1155,AI1157:AI1164,0),MATCH(CY1156,AK1156:AT1156,0)))</f>
        <v>#N/A</v>
      </c>
      <c r="CZ1159" s="665" t="e">
        <f>INDEX(AX1151:BE1152,MATCH(AW1159,AV1151:AV1152,0),MATCH(CZ1155,AX1149:BE1149,0))*(INDEX(AK1157:AT1164,MATCH(CZ1155,AI1157:AI1164,0),MATCH(CZ1156,AK1156:AT1156,0)))</f>
        <v>#N/A</v>
      </c>
      <c r="DA1159" s="665" t="e">
        <f>INDEX(AX1151:BE1152,MATCH(AW1159,AV1151:AV1152,0),MATCH(DA1155,AX1149:BE1149,0))*(INDEX(AK1157:AT1164,MATCH(DA1155,AI1157:AI1164,0),MATCH(DA1156,AK1156:AT1156,0)))</f>
        <v>#N/A</v>
      </c>
      <c r="DB1159" s="665" t="e">
        <f>INDEX(AX1151:BE1152,MATCH(AW1159,AV1151:AV1152,0),MATCH(DB1155,AX1149:BE1149,0))*(INDEX(AK1157:AT1164,MATCH(DB1155,AI1157:AI1164,0),MATCH(DB1156,AK1156:AT1156,0)))</f>
        <v>#N/A</v>
      </c>
      <c r="DC1159" s="665" t="e">
        <f>INDEX(AX1151:BE1152,MATCH(AW1159,AV1151:AV1152,0),MATCH(DC1155,AX1149:BE1149,0))*(INDEX(AK1157:AT1164,MATCH(DC1155,AI1157:AI1164,0),MATCH(DC1156,AK1156:AT1156,0)))</f>
        <v>#N/A</v>
      </c>
      <c r="DD1159" s="665" t="e">
        <f>INDEX(AX1151:BE1152,MATCH(AW1159,AV1151:AV1152,0),MATCH(DD1155,AX1149:BE1149,0))*(INDEX(AK1157:AT1164,MATCH(DD1155,AI1157:AI1164,0),MATCH(DD1156,AK1156:AT1156,0)))</f>
        <v>#N/A</v>
      </c>
      <c r="DE1159" s="665" t="e">
        <f>INDEX(AX1151:BE1152,MATCH(AW1159,AV1151:AV1152,0),MATCH(DE1155,AX1149:BE1149,0))*(INDEX(AK1157:AT1164,MATCH(DE1155,AI1157:AI1164,0),MATCH(DE1156,AK1156:AT1156,0)))</f>
        <v>#N/A</v>
      </c>
      <c r="DF1159" s="665" t="e">
        <f>INDEX(AX1151:BE1152,MATCH(AW1159,AV1151:AV1152,0),MATCH(DF1155,AX1149:BE1149,0))*(INDEX(AK1157:AT1164,MATCH(DF1155,AI1157:AI1164,0),MATCH(DF1156,AK1156:AT1156,0)))</f>
        <v>#N/A</v>
      </c>
      <c r="DG1159" s="665" t="e">
        <f>INDEX(AX1151:BE1152,MATCH(AW1159,AV1151:AV1152,0),MATCH(DG1155,AX1149:BE1149,0))*(INDEX(AK1157:AT1164,MATCH(DG1155,AI1157:AI1164,0),MATCH(DG1156,AK1156:AT1156,0)))</f>
        <v>#N/A</v>
      </c>
      <c r="DH1159" s="665" t="e">
        <f>INDEX(AX1151:BE1152,MATCH(AW1159,AV1151:AV1152,0),MATCH(DH1155,AX1149:BE1149,0))*(INDEX(AK1157:AT1164,MATCH(DH1155,AI1157:AI1164,0),MATCH(DH1156,AK1156:AT1156,0)))</f>
        <v>#N/A</v>
      </c>
      <c r="DI1159" s="665" t="e">
        <f>INDEX(AX1151:BE1152,MATCH(AW1159,AV1151:AV1152,0),MATCH(DI1155,AX1149:BE1149,0))*(INDEX(AK1157:AT1164,MATCH(DI1155,AI1157:AI1164,0),MATCH(DI1156,AK1156:AT1156,0)))</f>
        <v>#N/A</v>
      </c>
      <c r="DJ1159" s="665" t="e">
        <f>INDEX(AX1151:BE1152,MATCH(AW1159,AV1151:AV1152,0),MATCH(DJ1155,AX1149:BE1149,0))*(INDEX(AK1157:AT1164,MATCH(DJ1155,AI1157:AI1164,0),MATCH(DJ1156,AK1156:AT1156,0)))</f>
        <v>#N/A</v>
      </c>
      <c r="DK1159" s="665" t="e">
        <f>INDEX(AX1151:BE1152,MATCH(AW1159,AV1151:AV1152,0),MATCH(DK1155,AX1149:BE1149,0))*(INDEX(AK1157:AT1164,MATCH(DK1155,AI1157:AI1164,0),MATCH(DK1156,AK1156:AT1156,0)))</f>
        <v>#N/A</v>
      </c>
      <c r="DL1159" s="665" t="e">
        <f>INDEX(AX1151:BE1152,MATCH(AW1159,AV1151:AV1152,0),MATCH(DL1155,AX1149:BE1149,0))*(INDEX(AK1157:AT1164,MATCH(DL1155,AI1157:AI1164,0),MATCH(DL1156,AK1156:AT1156,0)))</f>
        <v>#N/A</v>
      </c>
      <c r="DM1159" s="665" t="e">
        <f>INDEX(AX1151:BE1152,MATCH(AW1159,AV1151:AV1152,0),MATCH(DM1155,AX1149:BE1149,0))*(INDEX(AK1157:AT1164,MATCH(DM1155,AI1157:AI1164,0),MATCH(DM1156,AK1156:AT1156,0)))</f>
        <v>#N/A</v>
      </c>
      <c r="DN1159" s="665" t="e">
        <f>INDEX(AX1151:BE1152,MATCH(AW1159,AV1151:AV1152,0),MATCH(DN1155,AX1149:BE1149,0))*(INDEX(AK1157:AT1164,MATCH(DN1155,AI1157:AI1164,0),MATCH(DN1156,AK1156:AT1156,0)))</f>
        <v>#N/A</v>
      </c>
      <c r="DO1159" s="665" t="e">
        <f>INDEX(AX1151:BE1152,MATCH(AW1159,AV1151:AV1152,0),MATCH(DO1155,AX1149:BE1149,0))*(INDEX(AK1157:AT1164,MATCH(DO1155,AI1157:AI1164,0),MATCH(DO1156,AK1156:AT1156,0)))</f>
        <v>#N/A</v>
      </c>
      <c r="DP1159" s="665" t="e">
        <f>INDEX(AX1151:BE1152,MATCH(AW1159,AV1151:AV1152,0),MATCH(DP1155,AX1149:BE1149,0))*(INDEX(AK1157:AT1164,MATCH(DP1155,AI1157:AI1164,0),MATCH(DP1156,AK1156:AT1156,0)))</f>
        <v>#N/A</v>
      </c>
      <c r="DQ1159" s="643" t="e">
        <f>SUM(AX1159:DP1159)=#REF!</f>
        <v>#REF!</v>
      </c>
      <c r="DR1159" s="749">
        <v>2025</v>
      </c>
      <c r="DS1159" s="665" t="e">
        <f>IF(DR1159&gt;DS1155,AX1158-AX1159,0)</f>
        <v>#REF!</v>
      </c>
      <c r="DT1159" s="665" t="e">
        <f>IF(DR1159&gt;DT1155,AY1158-AY1159,0)</f>
        <v>#N/A</v>
      </c>
      <c r="DU1159" s="665" t="e">
        <f>IF(DR1159&gt;DU1155,AZ1158-AZ1159,0)</f>
        <v>#N/A</v>
      </c>
      <c r="DV1159" s="665" t="e">
        <f>IF(DR1159&gt;DV1155,BA1158-BA1159,0)</f>
        <v>#N/A</v>
      </c>
      <c r="DW1159" s="665" t="e">
        <f>IF(DR1159&gt;DW1155,BB1158-BB1159,0)</f>
        <v>#N/A</v>
      </c>
      <c r="DX1159" s="665" t="e">
        <f>IF(DR1159&gt;DX1155,BC1158-BC1159,0)</f>
        <v>#N/A</v>
      </c>
      <c r="DY1159" s="665" t="e">
        <f>IF(DR1159&gt;DY1155,BD1158-BD1159,0)</f>
        <v>#N/A</v>
      </c>
      <c r="DZ1159" s="665" t="e">
        <f>IF(DR1159&gt;DZ1155,BE1158-BE1159,0)</f>
        <v>#N/A</v>
      </c>
      <c r="EA1159" s="665" t="e">
        <f>IF(DR1159&gt;EA1155,BF1158-BF1159,0)</f>
        <v>#N/A</v>
      </c>
      <c r="EB1159" s="665" t="e">
        <f>IF(DR1159&gt;EB1155,BG1158-BG1159,0)</f>
        <v>#N/A</v>
      </c>
      <c r="EC1159" s="665" t="e">
        <f>IF(DR1159&gt;EC1155,BH1158-BH1159,0)</f>
        <v>#N/A</v>
      </c>
      <c r="ED1159" s="665">
        <f>IF(DR1159&gt;ED1155,BI1158-BI1159,0)</f>
        <v>0</v>
      </c>
      <c r="EE1159" s="665">
        <f>IF(DR1159&gt;EE1155,BJ1158-BJ1159,0)</f>
        <v>0</v>
      </c>
      <c r="EF1159" s="665">
        <f>IF(DR1159&gt;EF1155,BK1158-BK1159,0)</f>
        <v>0</v>
      </c>
      <c r="EG1159" s="665">
        <f>IF(DR1159&gt;EG1155,BL1158-BL1159,0)</f>
        <v>0</v>
      </c>
      <c r="EH1159" s="665">
        <f>IF(DR1159&gt;EH1155,BM1158-BM1159,0)</f>
        <v>0</v>
      </c>
      <c r="EI1159" s="665">
        <f>IF(DR1159&gt;EI1155,BN1158-BN1159,0)</f>
        <v>0</v>
      </c>
      <c r="EJ1159" s="665">
        <f>IF(DR1159&gt;EJ1155,BO1158-BO1159,0)</f>
        <v>0</v>
      </c>
      <c r="EK1159" s="665">
        <f>IF(DR1159&gt;EK1155,BP1158-BP1159,0)</f>
        <v>0</v>
      </c>
      <c r="EL1159" s="665">
        <f>IF(DR1159&gt;EL1155,BQ1158-BQ1159,0)</f>
        <v>0</v>
      </c>
      <c r="EM1159" s="665">
        <f>IF(DR1159&gt;EM1155,BR1158-BR1159,0)</f>
        <v>0</v>
      </c>
      <c r="EN1159" s="665">
        <f>IF(DR1159&gt;EN1155,BS1158-BS1159,0)</f>
        <v>0</v>
      </c>
      <c r="EO1159" s="665">
        <f>IF(DR1159&gt;EO1155,BT1158-BT1159,0)</f>
        <v>0</v>
      </c>
      <c r="EP1159" s="665">
        <f>IF(DR1159&gt;EP1155,BU1158-BU1159,0)</f>
        <v>0</v>
      </c>
      <c r="EQ1159" s="665">
        <f>IF(DR1159&gt;EQ1155,BV1158-BV1159,0)</f>
        <v>0</v>
      </c>
      <c r="ER1159" s="665">
        <f>IF(DR1159&gt;ER1155,BW1158-BW1159,0)</f>
        <v>0</v>
      </c>
      <c r="ES1159" s="665">
        <f>IF(DR1159&gt;ES1155,BX1158-BX1159,0)</f>
        <v>0</v>
      </c>
      <c r="ET1159" s="665">
        <f>IF(DR1159&gt;ET1155,BY1158-BY1159,0)</f>
        <v>0</v>
      </c>
      <c r="EU1159" s="665">
        <f>IF(DR1159&gt;EU1155,BZ1158-BZ1159,0)</f>
        <v>0</v>
      </c>
      <c r="EV1159" s="665">
        <f>IF(DR1159&gt;EV1155,CA1158-CA1159,0)</f>
        <v>0</v>
      </c>
      <c r="EW1159" s="665">
        <f>IF(DR1159&gt;EW1155,CB1158-CB1159,0)</f>
        <v>0</v>
      </c>
      <c r="EX1159" s="665">
        <f>IF(DR1159&gt;EX1155,CC1158-CC1159,0)</f>
        <v>0</v>
      </c>
      <c r="EY1159" s="665">
        <f>IF(DR1159&gt;EY1155,CD1158-CD1159,0)</f>
        <v>0</v>
      </c>
      <c r="EZ1159" s="665">
        <f>IF(DR1159&gt;EZ1155,CE1158-CE1159,0)</f>
        <v>0</v>
      </c>
      <c r="FA1159" s="665">
        <f>IF(DR1159&gt;FA1155,CF1158-CF1159,0)</f>
        <v>0</v>
      </c>
      <c r="FB1159" s="665">
        <f>IF(DR1159&gt;FB1155,CG1158-CG1159,0)</f>
        <v>0</v>
      </c>
      <c r="FC1159" s="665">
        <f>IF(DR1159&gt;FC1155,CH1158-CH1159,0)</f>
        <v>0</v>
      </c>
      <c r="FD1159" s="665">
        <f>IF(DR1159&gt;FD1155,CI1158-CI1159,0)</f>
        <v>0</v>
      </c>
      <c r="FE1159" s="665">
        <f>IF(DR1159&gt;FE1155,CJ1158-CJ1159,0)</f>
        <v>0</v>
      </c>
      <c r="FF1159" s="665">
        <f>IF(DR1159&gt;FF1155,CK1158-CK1159,0)</f>
        <v>0</v>
      </c>
      <c r="FG1159" s="665">
        <f>IF(DR1159&gt;FG1155,CL1158-CL1159,0)</f>
        <v>0</v>
      </c>
      <c r="FH1159" s="665">
        <f>IF(DR1159&gt;FH1155,CM1158-CM1159,0)</f>
        <v>0</v>
      </c>
      <c r="FI1159" s="665">
        <f>IF(DR1159&gt;FI1155,CN1158-CN1159,0)</f>
        <v>0</v>
      </c>
      <c r="FJ1159" s="665">
        <f>IF(DR1159&gt;FJ1155,CO1158-CO1159,0)</f>
        <v>0</v>
      </c>
      <c r="FK1159" s="665">
        <f>IF(DR1159&gt;FK1155,CP1158-CP1159,0)</f>
        <v>0</v>
      </c>
      <c r="FL1159" s="665">
        <f>IF(DR1159&gt;FL1155,CQ1158-CQ1159,0)</f>
        <v>0</v>
      </c>
      <c r="FM1159" s="665">
        <f>IF(DR1159&gt;FM1155,CR1158-CR1159,0)</f>
        <v>0</v>
      </c>
      <c r="FN1159" s="665">
        <f>IF(DR1159&gt;FN1155,CS1158-CS1159,0)</f>
        <v>0</v>
      </c>
      <c r="FO1159" s="665">
        <f>IF(DR1159&gt;FO1155,CT1158-CT1159,0)</f>
        <v>0</v>
      </c>
      <c r="FP1159" s="665">
        <f>IF(DR1159&gt;FP1155,CU1158-CU1159,0)</f>
        <v>0</v>
      </c>
      <c r="FQ1159" s="665">
        <f>IF(DR1159&gt;FQ1155,CV1158-CV1159,0)</f>
        <v>0</v>
      </c>
      <c r="FR1159" s="665">
        <f>IF(DR1159&gt;FR1155,CW1158-CW1159,0)</f>
        <v>0</v>
      </c>
      <c r="FS1159" s="665">
        <f>IF(DR1159&gt;FS1155,CX1158-CX1159,0)</f>
        <v>0</v>
      </c>
      <c r="FT1159" s="665">
        <f>IF(DR1159&gt;FT1155,CY1158-CY1159,0)</f>
        <v>0</v>
      </c>
      <c r="FU1159" s="665">
        <f>IF(DR1159&gt;FU1155,CZ1158-CZ1159,0)</f>
        <v>0</v>
      </c>
      <c r="FV1159" s="665">
        <f>IF(DR1159&gt;FV1155,DA1158-DA1159,0)</f>
        <v>0</v>
      </c>
      <c r="FW1159" s="665">
        <f>IF(DR1159&gt;FW1155,DB1158-DB1159,0)</f>
        <v>0</v>
      </c>
      <c r="FX1159" s="665">
        <f>IF(DR1159&gt;FX1155,DC1158-DC1159,0)</f>
        <v>0</v>
      </c>
      <c r="FY1159" s="665">
        <f>IF(DR1159&gt;FY1155,DD1158-DD1159,0)</f>
        <v>0</v>
      </c>
      <c r="FZ1159" s="665">
        <f>IF(DR1159&gt;FZ1155,DE1158-DE1159,0)</f>
        <v>0</v>
      </c>
      <c r="GA1159" s="665">
        <f>IF(DR1159&gt;GA1155,DF1158-DF1159,0)</f>
        <v>0</v>
      </c>
      <c r="GB1159" s="665">
        <f>IF(DR1159&gt;GB1155,DG1158-DG1159,0)</f>
        <v>0</v>
      </c>
      <c r="GC1159" s="665">
        <f>IF(DR1159&gt;GC1155,DH1158-DH1159,0)</f>
        <v>0</v>
      </c>
      <c r="GD1159" s="665">
        <f>IF(DR1159&gt;GD1155,DI1158-DI1159,0)</f>
        <v>0</v>
      </c>
      <c r="GE1159" s="665">
        <f>IF(DR1159&gt;GE1155,DJ1158-DJ1159,0)</f>
        <v>0</v>
      </c>
      <c r="GF1159" s="665">
        <f>IF(DR1159&gt;GF1155,DK1158-DK1159,0)</f>
        <v>0</v>
      </c>
      <c r="GG1159" s="665">
        <f>IF(DR1159&gt;GG1155,DL1158-DL1159,0)</f>
        <v>0</v>
      </c>
      <c r="GH1159" s="665">
        <f>IF(DR1159&gt;GH1155,DM1158-DM1159,0)</f>
        <v>0</v>
      </c>
      <c r="GI1159" s="665">
        <f>IF(DR1159&gt;GI1155,DN1158-DN1159,0)</f>
        <v>0</v>
      </c>
      <c r="GJ1159" s="665">
        <f>IF(DR1159&gt;GJ1155,DO1158-DO1159,0)</f>
        <v>0</v>
      </c>
      <c r="GK1159" s="665">
        <f>IF(DR1159&gt;GK1155,DP1158-DP1159,0)</f>
        <v>0</v>
      </c>
      <c r="GL1159" s="665" t="e">
        <f>SUM(DS1159:GK1159)+SUM(#REF!)=#REF!</f>
        <v>#REF!</v>
      </c>
      <c r="GM1159" s="667"/>
      <c r="GN1159" s="749">
        <v>2025</v>
      </c>
      <c r="GO1159" s="664" t="e">
        <f>SUMIF(DS1156:GK1156,GO1156,DS1159:GK1159)</f>
        <v>#REF!</v>
      </c>
      <c r="GP1159" s="668" t="e">
        <f>SUMIF(DS1156:GK1156,GP1156,DS1159:GK1159)</f>
        <v>#N/A</v>
      </c>
      <c r="GQ1159" s="668" t="e">
        <f>SUMIF(DS1156:GK1156,GQ1156,DS1159:GK1159)</f>
        <v>#N/A</v>
      </c>
      <c r="GR1159" s="668" t="e">
        <f>SUMIF(DS1156:GK1156,GR1156,DS1159:GK1159)</f>
        <v>#N/A</v>
      </c>
      <c r="GS1159" s="668" t="e">
        <f>SUMIF(DS1156:GK1156,GS1156,DS1159:GK1159)</f>
        <v>#N/A</v>
      </c>
      <c r="GT1159" s="668" t="e">
        <f>SUMIF(DS1156:GK1156,GT1156,DS1159:GK1159)</f>
        <v>#N/A</v>
      </c>
      <c r="GU1159" s="668" t="e">
        <f>SUMIF(DS1156:GK1156,GU1156,DS1159:GK1159)</f>
        <v>#N/A</v>
      </c>
      <c r="GV1159" s="668" t="e">
        <f>SUMIF(DS1156:GK1156,GV1156,DS1159:GK1159)</f>
        <v>#N/A</v>
      </c>
      <c r="GW1159" s="668" t="e">
        <f>SUMIF(DS1156:GK1156,GW1156,DS1159:GK1159)</f>
        <v>#N/A</v>
      </c>
      <c r="GX1159" s="668" t="e">
        <f>SUMIF(DS1156:GK1156,GX1156,DS1159:GK1159)</f>
        <v>#N/A</v>
      </c>
      <c r="GY1159" s="668" t="e">
        <f>SUMIF(DS1156:GK1156,GY1156,DS1159:GK1159)</f>
        <v>#N/A</v>
      </c>
      <c r="GZ1159" s="646" t="e">
        <f>SUM(GO1159:GY1159)=(#REF!-SUM(#REF!))</f>
        <v>#REF!</v>
      </c>
    </row>
    <row r="1160" spans="1:234" hidden="1" x14ac:dyDescent="0.25">
      <c r="A1160" s="643" t="s">
        <v>208</v>
      </c>
      <c r="AI1160" s="664">
        <v>2026</v>
      </c>
      <c r="AJ1160" s="664">
        <v>0</v>
      </c>
      <c r="AK1160" s="665">
        <f>IFERROR(#REF!/#REF!,0)</f>
        <v>0</v>
      </c>
      <c r="AL1160" s="665">
        <f>IFERROR(#REF!/#REF!,0)</f>
        <v>0</v>
      </c>
      <c r="AM1160" s="665">
        <f>IFERROR(#REF!/#REF!,0)</f>
        <v>0</v>
      </c>
      <c r="AN1160" s="669">
        <f>IFERROR(#REF!/#REF!,0)</f>
        <v>0</v>
      </c>
      <c r="AO1160" s="669">
        <f>IFERROR(#REF!/#REF!,0)</f>
        <v>0</v>
      </c>
      <c r="AP1160" s="669">
        <f>IFERROR(#REF!/#REF!,0)</f>
        <v>0</v>
      </c>
      <c r="AQ1160" s="669">
        <f>IFERROR(#REF!/#REF!,0)</f>
        <v>0</v>
      </c>
      <c r="AR1160" s="669">
        <f>IFERROR(#REF!/#REF!,0)</f>
        <v>0</v>
      </c>
      <c r="AS1160" s="669">
        <f>IFERROR(#REF!/#REF!,0)</f>
        <v>0</v>
      </c>
      <c r="AT1160" s="669">
        <f>IFERROR(#REF!/#REF!,0)</f>
        <v>0</v>
      </c>
      <c r="AU1160" s="666"/>
      <c r="AW1160" s="749">
        <v>2026</v>
      </c>
      <c r="AX1160" s="665" t="e">
        <f>#REF!</f>
        <v>#REF!</v>
      </c>
      <c r="AY1160" s="665" t="e">
        <f>INDEX(AX1151:BE1152,MATCH(AW1160,AV1151:AV1152,0),MATCH(AY1155,AX1149:BE1149,0))*(INDEX(AK1157:AT1164,MATCH(AY1155,AI1157:AI1164,0),MATCH(AY1156,AK1156:AT1156,0)))</f>
        <v>#N/A</v>
      </c>
      <c r="AZ1160" s="665" t="e">
        <f>INDEX(AX1151:BE1152,MATCH(AW1160,AV1151:AV1152,0),MATCH(AZ1155,AX1149:BE1149,0))*(INDEX(AK1157:AT1164,MATCH(AZ1155,AI1157:AI1164,0),MATCH(AZ1156,AK1156:AT1156,0)))</f>
        <v>#N/A</v>
      </c>
      <c r="BA1160" s="665" t="e">
        <f>INDEX(AX1151:BE1152,MATCH(AW1160,AV1151:AV1152,0),MATCH(BA1155,AX1149:BE1149,0))*(INDEX(AK1157:AT1164,MATCH(BA1155,AI1157:AI1164,0),MATCH(BA1156,AK1156:AT1156,0)))</f>
        <v>#N/A</v>
      </c>
      <c r="BB1160" s="665" t="e">
        <f>INDEX(AX1151:BE1152,MATCH(AW1160,AV1151:AV1152,0),MATCH(BB1155,AX1149:BE1149,0))*(INDEX(AK1157:AT1164,MATCH(BB1155,AI1157:AI1164,0),MATCH(BB1156,AK1156:AT1156,0)))</f>
        <v>#N/A</v>
      </c>
      <c r="BC1160" s="665" t="e">
        <f>INDEX(AX1151:BE1152,MATCH(AW1160,AV1151:AV1152,0),MATCH(BC1155,AX1149:BE1149,0))*(INDEX(AK1157:AT1164,MATCH(BC1155,AI1157:AI1164,0),MATCH(BC1156,AK1156:AT1156,0)))</f>
        <v>#N/A</v>
      </c>
      <c r="BD1160" s="665" t="e">
        <f>INDEX(AX1151:BE1152,MATCH(AW1160,AV1151:AV1152,0),MATCH(BD1155,AX1149:BE1149,0))*(INDEX(AK1157:AT1164,MATCH(BD1155,AI1157:AI1164,0),MATCH(BD1156,AK1156:AT1156,0)))</f>
        <v>#N/A</v>
      </c>
      <c r="BE1160" s="665" t="e">
        <f>INDEX(AX1151:BE1152,MATCH(AW1160,AV1151:AV1152,0),MATCH(BE1155,AX1149:BE1149,0))*(INDEX(AK1157:AT1164,MATCH(BE1155,AI1157:AI1164,0),MATCH(BE1156,AK1156:AT1156,0)))</f>
        <v>#N/A</v>
      </c>
      <c r="BF1160" s="665" t="e">
        <f>INDEX(AX1151:BE1152,MATCH(AW1160,AV1151:AV1152,0),MATCH(BF1155,AX1149:BE1149,0))*(INDEX(AK1157:AT1164,MATCH(BF1155,AI1157:AI1164,0),MATCH(BF1156,AK1156:AT1156,0)))</f>
        <v>#N/A</v>
      </c>
      <c r="BG1160" s="665" t="e">
        <f>INDEX(AX1151:BE1152,MATCH(AW1160,AV1151:AV1152,0),MATCH(BG1155,AX1149:BE1149,0))*(INDEX(AK1157:AT1164,MATCH(BG1155,AI1157:AI1164,0),MATCH(BG1156,AK1156:AT1156,0)))</f>
        <v>#N/A</v>
      </c>
      <c r="BH1160" s="665" t="e">
        <f>INDEX(AX1151:BE1152,MATCH(AW1160,AV1151:AV1152,0),MATCH(BH1155,AX1149:BE1149,0))*(INDEX(AK1157:AT1164,MATCH(BH1155,AI1157:AI1164,0),MATCH(BH1156,AK1156:AT1156,0)))</f>
        <v>#N/A</v>
      </c>
      <c r="BI1160" s="665" t="e">
        <f>INDEX(AX1151:BE1152,MATCH(AW1160,AV1151:AV1152,0),MATCH(BI1155,AX1149:BE1149,0))*(INDEX(AK1157:AT1164,MATCH(BI1155,AI1157:AI1164,0),MATCH(BI1156,AK1156:AT1156,0)))</f>
        <v>#N/A</v>
      </c>
      <c r="BJ1160" s="665" t="e">
        <f>INDEX(AX1151:BE1152,MATCH(AW1160,AV1151:AV1152,0),MATCH(BJ1155,AX1149:BE1149,0))*(INDEX(AK1157:AT1164,MATCH(BJ1155,AI1157:AI1164,0),MATCH(BJ1156,AK1156:AT1156,0)))</f>
        <v>#N/A</v>
      </c>
      <c r="BK1160" s="665" t="e">
        <f>INDEX(AX1151:BE1152,MATCH(AW1160,AV1151:AV1152,0),MATCH(BK1155,AX1149:BE1149,0))*(INDEX(AK1157:AT1164,MATCH(BK1155,AI1157:AI1164,0),MATCH(BK1156,AK1156:AT1156,0)))</f>
        <v>#N/A</v>
      </c>
      <c r="BL1160" s="665" t="e">
        <f>INDEX(AX1151:BE1152,MATCH(AW1160,AV1151:AV1152,0),MATCH(BL1155,AX1149:BE1149,0))*(INDEX(AK1157:AT1164,MATCH(BL1155,AI1157:AI1164,0),MATCH(BL1156,AK1156:AT1156,0)))</f>
        <v>#N/A</v>
      </c>
      <c r="BM1160" s="665" t="e">
        <f>INDEX(AX1151:BE1152,MATCH(AW1160,AV1151:AV1152,0),MATCH(BM1155,AX1149:BE1149,0))*(INDEX(AK1157:AT1164,MATCH(BM1155,AI1157:AI1164,0),MATCH(BM1156,AK1156:AT1156,0)))</f>
        <v>#N/A</v>
      </c>
      <c r="BN1160" s="665" t="e">
        <f>INDEX(AX1151:BE1152,MATCH(AW1160,AV1151:AV1152,0),MATCH(BN1155,AX1149:BE1149,0))*(INDEX(AK1157:AT1164,MATCH(BN1155,AI1157:AI1164,0),MATCH(BN1156,AK1156:AT1156,0)))</f>
        <v>#N/A</v>
      </c>
      <c r="BO1160" s="665" t="e">
        <f>INDEX(AX1151:BE1152,MATCH(AW1160,AV1151:AV1152,0),MATCH(BO1155,AX1149:BE1149,0))*(INDEX(AK1157:AT1164,MATCH(BO1155,AI1157:AI1164,0),MATCH(BO1156,AK1156:AT1156,0)))</f>
        <v>#N/A</v>
      </c>
      <c r="BP1160" s="665" t="e">
        <f>INDEX(AX1151:BE1152,MATCH(AW1160,AV1151:AV1152,0),MATCH(BP1155,AX1149:BE1149,0))*(INDEX(AK1157:AT1164,MATCH(BP1155,AI1157:AI1164,0),MATCH(BP1156,AK1156:AT1156,0)))</f>
        <v>#N/A</v>
      </c>
      <c r="BQ1160" s="665" t="e">
        <f>INDEX(AX1151:BE1152,MATCH(AW1160,AV1151:AV1152,0),MATCH(BQ1155,AX1149:BE1149,0))*(INDEX(AK1157:AT1164,MATCH(BQ1155,AI1157:AI1164,0),MATCH(BQ1156,AK1156:AT1156,0)))</f>
        <v>#N/A</v>
      </c>
      <c r="BR1160" s="665" t="e">
        <f>INDEX(AX1151:BE1152,MATCH(AW1160,AV1151:AV1152,0),MATCH(BR1155,AX1149:BE1149,0))*(INDEX(AK1157:AT1164,MATCH(BR1155,AI1157:AI1164,0),MATCH(BR1156,AK1156:AT1156,0)))</f>
        <v>#N/A</v>
      </c>
      <c r="BS1160" s="665" t="e">
        <f>INDEX(AX1151:BE1152,MATCH(AW1160,AV1151:AV1152,0),MATCH(BS1155,AX1149:BE1149,0))*(INDEX(AK1157:AT1164,MATCH(BS1155,AI1157:AI1164,0),MATCH(BS1156,AK1156:AT1156,0)))</f>
        <v>#N/A</v>
      </c>
      <c r="BT1160" s="665" t="e">
        <f>INDEX(AX1151:BE1152,MATCH(AW1160,AV1151:AV1152,0),MATCH(BT1155,AX1149:BE1149,0))*(INDEX(AK1157:AT1164,MATCH(BT1155,AI1157:AI1164,0),MATCH(BT1156,AK1156:AT1156,0)))</f>
        <v>#N/A</v>
      </c>
      <c r="BU1160" s="665" t="e">
        <f>INDEX(AX1151:BE1152,MATCH(AW1160,AV1151:AV1152,0),MATCH(BU1155,AX1149:BE1149,0))*(INDEX(AK1157:AT1164,MATCH(BU1155,AI1157:AI1164,0),MATCH(BU1156,AK1156:AT1156,0)))</f>
        <v>#N/A</v>
      </c>
      <c r="BV1160" s="665" t="e">
        <f>INDEX(AX1151:BE1152,MATCH(AW1160,AV1151:AV1152,0),MATCH(BV1155,AX1149:BE1149,0))*(INDEX(AK1157:AT1164,MATCH(BV1155,AI1157:AI1164,0),MATCH(BV1156,AK1156:AT1156,0)))</f>
        <v>#N/A</v>
      </c>
      <c r="BW1160" s="665" t="e">
        <f>INDEX(AX1151:BE1152,MATCH(AW1160,AV1151:AV1152,0),MATCH(BW1155,AX1149:BE1149,0))*(INDEX(AK1157:AT1164,MATCH(BW1155,AI1157:AI1164,0),MATCH(BW1156,AK1156:AT1156,0)))</f>
        <v>#N/A</v>
      </c>
      <c r="BX1160" s="665" t="e">
        <f>INDEX(AX1151:BE1152,MATCH(AW1160,AV1151:AV1152,0),MATCH(BX1155,AX1149:BE1149,0))*(INDEX(AK1157:AT1164,MATCH(BX1155,AI1157:AI1164,0),MATCH(BX1156,AK1156:AT1156,0)))</f>
        <v>#N/A</v>
      </c>
      <c r="BY1160" s="665" t="e">
        <f>INDEX(AX1151:BE1152,MATCH(AW1160,AV1151:AV1152,0),MATCH(BY1155,AX1149:BE1149,0))*(INDEX(AK1157:AT1164,MATCH(BY1155,AI1157:AI1164,0),MATCH(BY1156,AK1156:AT1156,0)))</f>
        <v>#N/A</v>
      </c>
      <c r="BZ1160" s="665" t="e">
        <f>INDEX(AX1151:BE1152,MATCH(AW1160,AV1151:AV1152,0),MATCH(BZ1155,AX1149:BE1149,0))*(INDEX(AK1157:AT1164,MATCH(BZ1155,AI1157:AI1164,0),MATCH(BZ1156,AK1156:AT1156,0)))</f>
        <v>#N/A</v>
      </c>
      <c r="CA1160" s="665" t="e">
        <f>INDEX(AX1151:BE1152,MATCH(AW1160,AV1151:AV1152,0),MATCH(CA1155,AX1149:BE1149,0))*(INDEX(AK1157:AT1164,MATCH(CA1155,AI1157:AI1164,0),MATCH(CA1156,AK1156:AT1156,0)))</f>
        <v>#N/A</v>
      </c>
      <c r="CB1160" s="665" t="e">
        <f>INDEX(AX1151:BE1152,MATCH(AW1160,AV1151:AV1152,0),MATCH(CB1155,AX1149:BE1149,0))*(INDEX(AK1157:AT1164,MATCH(CB1155,AI1157:AI1164,0),MATCH(CB1156,AK1156:AT1156,0)))</f>
        <v>#N/A</v>
      </c>
      <c r="CC1160" s="665" t="e">
        <f>INDEX(AX1151:BE1152,MATCH(AW1160,AV1151:AV1152,0),MATCH(CC1155,AX1149:BE1149,0))*(INDEX(AK1157:AT1164,MATCH(CC1155,AI1157:AI1164,0),MATCH(CC1156,AK1156:AT1156,0)))</f>
        <v>#N/A</v>
      </c>
      <c r="CD1160" s="665" t="e">
        <f>INDEX(AX1151:BE1152,MATCH(AW1160,AV1151:AV1152,0),MATCH(CD1155,AX1149:BE1149,0))*(INDEX(AK1157:AT1164,MATCH(CD1155,AI1157:AI1164,0),MATCH(CD1156,AK1156:AT1156,0)))</f>
        <v>#N/A</v>
      </c>
      <c r="CE1160" s="665" t="e">
        <f>INDEX(AX1151:BE1152,MATCH(AW1160,AV1151:AV1152,0),MATCH(CE1155,AX1149:BE1149,0))*(INDEX(AK1157:AT1164,MATCH(CE1155,AI1157:AI1164,0),MATCH(CE1156,AK1156:AT1156,0)))</f>
        <v>#N/A</v>
      </c>
      <c r="CF1160" s="665" t="e">
        <f>INDEX(AX1151:BE1152,MATCH(AW1160,AV1151:AV1152,0),MATCH(CF1155,AX1149:BE1149,0))*(INDEX(AK1157:AT1164,MATCH(CF1155,AI1157:AI1164,0),MATCH(CF1156,AK1156:AT1156,0)))</f>
        <v>#N/A</v>
      </c>
      <c r="CG1160" s="665" t="e">
        <f>INDEX(AX1151:BE1152,MATCH(AW1160,AV1151:AV1152,0),MATCH(CG1155,AX1149:BE1149,0))*(INDEX(AK1157:AT1164,MATCH(CG1155,AI1157:AI1164,0),MATCH(CG1156,AK1156:AT1156,0)))</f>
        <v>#N/A</v>
      </c>
      <c r="CH1160" s="665" t="e">
        <f>INDEX(AX1151:BE1152,MATCH(AW1160,AV1151:AV1152,0),MATCH(CH1155,AX1149:BE1149,0))*(INDEX(AK1157:AT1164,MATCH(CH1155,AI1157:AI1164,0),MATCH(CH1156,AK1156:AT1156,0)))</f>
        <v>#N/A</v>
      </c>
      <c r="CI1160" s="665" t="e">
        <f>INDEX(AX1151:BE1152,MATCH(AW1160,AV1151:AV1152,0),MATCH(CI1155,AX1149:BE1149,0))*(INDEX(AK1157:AT1164,MATCH(CI1155,AI1157:AI1164,0),MATCH(CI1156,AK1156:AT1156,0)))</f>
        <v>#N/A</v>
      </c>
      <c r="CJ1160" s="665" t="e">
        <f>INDEX(AX1151:BE1152,MATCH(AW1160,AV1151:AV1152,0),MATCH(CJ1155,AX1149:BE1149,0))*(INDEX(AK1157:AT1164,MATCH(CJ1155,AI1157:AI1164,0),MATCH(CJ1156,AK1156:AT1156,0)))</f>
        <v>#N/A</v>
      </c>
      <c r="CK1160" s="665" t="e">
        <f>INDEX(AX1151:BE1152,MATCH(AW1160,AV1151:AV1152,0),MATCH(CK1155,AX1149:BE1149,0))*(INDEX(AK1157:AT1164,MATCH(CK1155,AI1157:AI1164,0),MATCH(CK1156,AK1156:AT1156,0)))</f>
        <v>#N/A</v>
      </c>
      <c r="CL1160" s="665" t="e">
        <f>INDEX(AX1151:BE1152,MATCH(AW1160,AV1151:AV1152,0),MATCH(CL1155,AX1149:BE1149,0))*(INDEX(AK1157:AT1164,MATCH(CL1155,AI1157:AI1164,0),MATCH(CL1156,AK1156:AT1156,0)))</f>
        <v>#N/A</v>
      </c>
      <c r="CM1160" s="665" t="e">
        <f>INDEX(AX1151:BE1152,MATCH(AW1160,AV1151:AV1152,0),MATCH(CM1155,AX1149:BE1149,0))*(INDEX(AK1157:AT1164,MATCH(CM1155,AI1157:AI1164,0),MATCH(CM1156,AK1156:AT1156,0)))</f>
        <v>#N/A</v>
      </c>
      <c r="CN1160" s="665" t="e">
        <f>INDEX(AX1151:BE1152,MATCH(AW1160,AV1151:AV1152,0),MATCH(CN1155,AX1149:BE1149,0))*(INDEX(AK1157:AT1164,MATCH(CN1155,AI1157:AI1164,0),MATCH(CN1156,AK1156:AT1156,0)))</f>
        <v>#N/A</v>
      </c>
      <c r="CO1160" s="665" t="e">
        <f>INDEX(AX1151:BE1152,MATCH(AW1160,AV1151:AV1152,0),MATCH(CO1155,AX1149:BE1149,0))*(INDEX(AK1157:AT1164,MATCH(CO1155,AI1157:AI1164,0),MATCH(CO1156,AK1156:AT1156,0)))</f>
        <v>#N/A</v>
      </c>
      <c r="CP1160" s="665" t="e">
        <f>INDEX(AX1151:BE1152,MATCH(AW1160,AV1151:AV1152,0),MATCH(CP1155,AX1149:BE1149,0))*(INDEX(AK1157:AT1164,MATCH(CP1155,AI1157:AI1164,0),MATCH(CP1156,AK1156:AT1156,0)))</f>
        <v>#N/A</v>
      </c>
      <c r="CQ1160" s="665" t="e">
        <f>INDEX(AX1151:BE1152,MATCH(AW1160,AV1151:AV1152,0),MATCH(CQ1155,AX1149:BE1149,0))*(INDEX(AK1157:AT1164,MATCH(CQ1155,AI1157:AI1164,0),MATCH(CQ1156,AK1156:AT1156,0)))</f>
        <v>#N/A</v>
      </c>
      <c r="CR1160" s="665" t="e">
        <f>INDEX(AX1151:BE1152,MATCH(AW1160,AV1151:AV1152,0),MATCH(CR1155,AX1149:BE1149,0))*(INDEX(AK1157:AT1164,MATCH(CR1155,AI1157:AI1164,0),MATCH(CR1156,AK1156:AT1156,0)))</f>
        <v>#N/A</v>
      </c>
      <c r="CS1160" s="665" t="e">
        <f>INDEX(AX1151:BE1152,MATCH(AW1160,AV1151:AV1152,0),MATCH(CS1155,AX1149:BE1149,0))*(INDEX(AK1157:AT1164,MATCH(CS1155,AI1157:AI1164,0),MATCH(CS1156,AK1156:AT1156,0)))</f>
        <v>#N/A</v>
      </c>
      <c r="CT1160" s="665" t="e">
        <f>INDEX(AX1151:BE1152,MATCH(AW1160,AV1151:AV1152,0),MATCH(CT1155,AX1149:BE1149,0))*(INDEX(AK1157:AT1164,MATCH(CT1155,AI1157:AI1164,0),MATCH(CT1156,AK1156:AT1156,0)))</f>
        <v>#N/A</v>
      </c>
      <c r="CU1160" s="665" t="e">
        <f>INDEX(AX1151:BE1152,MATCH(AW1160,AV1151:AV1152,0),MATCH(CU1155,AX1149:BE1149,0))*(INDEX(AK1157:AT1164,MATCH(CU1155,AI1157:AI1164,0),MATCH(CU1156,AK1156:AT1156,0)))</f>
        <v>#N/A</v>
      </c>
      <c r="CV1160" s="665" t="e">
        <f>INDEX(AX1151:BE1152,MATCH(AW1160,AV1151:AV1152,0),MATCH(CV1155,AX1149:BE1149,0))*(INDEX(AK1157:AT1164,MATCH(CV1155,AI1157:AI1164,0),MATCH(CV1156,AK1156:AT1156,0)))</f>
        <v>#N/A</v>
      </c>
      <c r="CW1160" s="665" t="e">
        <f>INDEX(AX1151:BE1152,MATCH(AW1160,AV1151:AV1152,0),MATCH(CW1155,AX1149:BE1149,0))*(INDEX(AK1157:AT1164,MATCH(CW1155,AI1157:AI1164,0),MATCH(CW1156,AK1156:AT1156,0)))</f>
        <v>#N/A</v>
      </c>
      <c r="CX1160" s="665" t="e">
        <f>INDEX(AX1151:BE1152,MATCH(AW1160,AV1151:AV1152,0),MATCH(CX1155,AX1149:BE1149,0))*(INDEX(AK1157:AT1164,MATCH(CX1155,AI1157:AI1164,0),MATCH(CX1156,AK1156:AT1156,0)))</f>
        <v>#N/A</v>
      </c>
      <c r="CY1160" s="665" t="e">
        <f>INDEX(AX1151:BE1152,MATCH(AW1160,AV1151:AV1152,0),MATCH(CY1155,AX1149:BE1149,0))*(INDEX(AK1157:AT1164,MATCH(CY1155,AI1157:AI1164,0),MATCH(CY1156,AK1156:AT1156,0)))</f>
        <v>#N/A</v>
      </c>
      <c r="CZ1160" s="665" t="e">
        <f>INDEX(AX1151:BE1152,MATCH(AW1160,AV1151:AV1152,0),MATCH(CZ1155,AX1149:BE1149,0))*(INDEX(AK1157:AT1164,MATCH(CZ1155,AI1157:AI1164,0),MATCH(CZ1156,AK1156:AT1156,0)))</f>
        <v>#N/A</v>
      </c>
      <c r="DA1160" s="665" t="e">
        <f>INDEX(AX1151:BE1152,MATCH(AW1160,AV1151:AV1152,0),MATCH(DA1155,AX1149:BE1149,0))*(INDEX(AK1157:AT1164,MATCH(DA1155,AI1157:AI1164,0),MATCH(DA1156,AK1156:AT1156,0)))</f>
        <v>#N/A</v>
      </c>
      <c r="DB1160" s="665" t="e">
        <f>INDEX(AX1151:BE1152,MATCH(AW1160,AV1151:AV1152,0),MATCH(DB1155,AX1149:BE1149,0))*(INDEX(AK1157:AT1164,MATCH(DB1155,AI1157:AI1164,0),MATCH(DB1156,AK1156:AT1156,0)))</f>
        <v>#N/A</v>
      </c>
      <c r="DC1160" s="665" t="e">
        <f>INDEX(AX1151:BE1152,MATCH(AW1160,AV1151:AV1152,0),MATCH(DC1155,AX1149:BE1149,0))*(INDEX(AK1157:AT1164,MATCH(DC1155,AI1157:AI1164,0),MATCH(DC1156,AK1156:AT1156,0)))</f>
        <v>#N/A</v>
      </c>
      <c r="DD1160" s="665" t="e">
        <f>INDEX(AX1151:BE1152,MATCH(AW1160,AV1151:AV1152,0),MATCH(DD1155,AX1149:BE1149,0))*(INDEX(AK1157:AT1164,MATCH(DD1155,AI1157:AI1164,0),MATCH(DD1156,AK1156:AT1156,0)))</f>
        <v>#N/A</v>
      </c>
      <c r="DE1160" s="665" t="e">
        <f>INDEX(AX1151:BE1152,MATCH(AW1160,AV1151:AV1152,0),MATCH(DE1155,AX1149:BE1149,0))*(INDEX(AK1157:AT1164,MATCH(DE1155,AI1157:AI1164,0),MATCH(DE1156,AK1156:AT1156,0)))</f>
        <v>#N/A</v>
      </c>
      <c r="DF1160" s="665" t="e">
        <f>INDEX(AX1151:BE1152,MATCH(AW1160,AV1151:AV1152,0),MATCH(DF1155,AX1149:BE1149,0))*(INDEX(AK1157:AT1164,MATCH(DF1155,AI1157:AI1164,0),MATCH(DF1156,AK1156:AT1156,0)))</f>
        <v>#N/A</v>
      </c>
      <c r="DG1160" s="665" t="e">
        <f>INDEX(AX1151:BE1152,MATCH(AW1160,AV1151:AV1152,0),MATCH(DG1155,AX1149:BE1149,0))*(INDEX(AK1157:AT1164,MATCH(DG1155,AI1157:AI1164,0),MATCH(DG1156,AK1156:AT1156,0)))</f>
        <v>#N/A</v>
      </c>
      <c r="DH1160" s="665" t="e">
        <f>INDEX(AX1151:BE1152,MATCH(AW1160,AV1151:AV1152,0),MATCH(DH1155,AX1149:BE1149,0))*(INDEX(AK1157:AT1164,MATCH(DH1155,AI1157:AI1164,0),MATCH(DH1156,AK1156:AT1156,0)))</f>
        <v>#N/A</v>
      </c>
      <c r="DI1160" s="665" t="e">
        <f>INDEX(AX1151:BE1152,MATCH(AW1160,AV1151:AV1152,0),MATCH(DI1155,AX1149:BE1149,0))*(INDEX(AK1157:AT1164,MATCH(DI1155,AI1157:AI1164,0),MATCH(DI1156,AK1156:AT1156,0)))</f>
        <v>#N/A</v>
      </c>
      <c r="DJ1160" s="665" t="e">
        <f>INDEX(AX1151:BE1152,MATCH(AW1160,AV1151:AV1152,0),MATCH(DJ1155,AX1149:BE1149,0))*(INDEX(AK1157:AT1164,MATCH(DJ1155,AI1157:AI1164,0),MATCH(DJ1156,AK1156:AT1156,0)))</f>
        <v>#N/A</v>
      </c>
      <c r="DK1160" s="665" t="e">
        <f>INDEX(AX1151:BE1152,MATCH(AW1160,AV1151:AV1152,0),MATCH(DK1155,AX1149:BE1149,0))*(INDEX(AK1157:AT1164,MATCH(DK1155,AI1157:AI1164,0),MATCH(DK1156,AK1156:AT1156,0)))</f>
        <v>#N/A</v>
      </c>
      <c r="DL1160" s="665" t="e">
        <f>INDEX(AX1151:BE1152,MATCH(AW1160,AV1151:AV1152,0),MATCH(DL1155,AX1149:BE1149,0))*(INDEX(AK1157:AT1164,MATCH(DL1155,AI1157:AI1164,0),MATCH(DL1156,AK1156:AT1156,0)))</f>
        <v>#N/A</v>
      </c>
      <c r="DM1160" s="665" t="e">
        <f>INDEX(AX1151:BE1152,MATCH(AW1160,AV1151:AV1152,0),MATCH(DM1155,AX1149:BE1149,0))*(INDEX(AK1157:AT1164,MATCH(DM1155,AI1157:AI1164,0),MATCH(DM1156,AK1156:AT1156,0)))</f>
        <v>#N/A</v>
      </c>
      <c r="DN1160" s="665" t="e">
        <f>INDEX(AX1151:BE1152,MATCH(AW1160,AV1151:AV1152,0),MATCH(DN1155,AX1149:BE1149,0))*(INDEX(AK1157:AT1164,MATCH(DN1155,AI1157:AI1164,0),MATCH(DN1156,AK1156:AT1156,0)))</f>
        <v>#N/A</v>
      </c>
      <c r="DO1160" s="665" t="e">
        <f>INDEX(AX1151:BE1152,MATCH(AW1160,AV1151:AV1152,0),MATCH(DO1155,AX1149:BE1149,0))*(INDEX(AK1157:AT1164,MATCH(DO1155,AI1157:AI1164,0),MATCH(DO1156,AK1156:AT1156,0)))</f>
        <v>#N/A</v>
      </c>
      <c r="DP1160" s="665" t="e">
        <f>INDEX(AX1151:BE1152,MATCH(AW1160,AV1151:AV1152,0),MATCH(DP1155,AX1149:BE1149,0))*(INDEX(AK1157:AT1164,MATCH(DP1155,AI1157:AI1164,0),MATCH(DP1156,AK1156:AT1156,0)))</f>
        <v>#N/A</v>
      </c>
      <c r="DQ1160" s="643" t="e">
        <f>SUM(AX1160:DP1160)=#REF!</f>
        <v>#REF!</v>
      </c>
      <c r="DR1160" s="749">
        <v>2026</v>
      </c>
      <c r="DS1160" s="665" t="e">
        <f>IF(DR1160&gt;DS1155,AX1159-AX1160,0)</f>
        <v>#REF!</v>
      </c>
      <c r="DT1160" s="665" t="e">
        <f>IF(DR1160&gt;DT1155,AY1159-AY1160,0)</f>
        <v>#N/A</v>
      </c>
      <c r="DU1160" s="665" t="e">
        <f>IF(DR1160&gt;DU1155,AZ1159-AZ1160,0)</f>
        <v>#N/A</v>
      </c>
      <c r="DV1160" s="665" t="e">
        <f>IF(DR1160&gt;DV1155,BA1159-BA1160,0)</f>
        <v>#N/A</v>
      </c>
      <c r="DW1160" s="665" t="e">
        <f>IF(DR1160&gt;DW1155,BB1159-BB1160,0)</f>
        <v>#N/A</v>
      </c>
      <c r="DX1160" s="665" t="e">
        <f>IF(DR1160&gt;DX1155,BC1159-BC1160,0)</f>
        <v>#N/A</v>
      </c>
      <c r="DY1160" s="665" t="e">
        <f>IF(DR1160&gt;DY1155,BD1159-BD1160,0)</f>
        <v>#N/A</v>
      </c>
      <c r="DZ1160" s="665" t="e">
        <f>IF(DR1160&gt;DZ1155,BE1159-BE1160,0)</f>
        <v>#N/A</v>
      </c>
      <c r="EA1160" s="665" t="e">
        <f>IF(DR1160&gt;EA1155,BF1159-BF1160,0)</f>
        <v>#N/A</v>
      </c>
      <c r="EB1160" s="665" t="e">
        <f>IF(DR1160&gt;EB1155,BG1159-BG1160,0)</f>
        <v>#N/A</v>
      </c>
      <c r="EC1160" s="665" t="e">
        <f>IF(DR1160&gt;EC1155,BH1159-BH1160,0)</f>
        <v>#N/A</v>
      </c>
      <c r="ED1160" s="665" t="e">
        <f>IF(DR1160&gt;ED1155,BI1159-BI1160,0)</f>
        <v>#N/A</v>
      </c>
      <c r="EE1160" s="665" t="e">
        <f>IF(DR1160&gt;EE1155,BJ1159-BJ1160,0)</f>
        <v>#N/A</v>
      </c>
      <c r="EF1160" s="665" t="e">
        <f>IF(DR1160&gt;EF1155,BK1159-BK1160,0)</f>
        <v>#N/A</v>
      </c>
      <c r="EG1160" s="665" t="e">
        <f>IF(DR1160&gt;EG1155,BL1159-BL1160,0)</f>
        <v>#N/A</v>
      </c>
      <c r="EH1160" s="665" t="e">
        <f>IF(DR1160&gt;EH1155,BM1159-BM1160,0)</f>
        <v>#N/A</v>
      </c>
      <c r="EI1160" s="665" t="e">
        <f>IF(DR1160&gt;EI1155,BN1159-BN1160,0)</f>
        <v>#N/A</v>
      </c>
      <c r="EJ1160" s="665" t="e">
        <f>IF(DR1160&gt;EJ1155,BO1159-BO1160,0)</f>
        <v>#N/A</v>
      </c>
      <c r="EK1160" s="665" t="e">
        <f>IF(DR1160&gt;EK1155,BP1159-BP1160,0)</f>
        <v>#N/A</v>
      </c>
      <c r="EL1160" s="665" t="e">
        <f>IF(DR1160&gt;EL1155,BQ1159-BQ1160,0)</f>
        <v>#N/A</v>
      </c>
      <c r="EM1160" s="665" t="e">
        <f>IF(DR1160&gt;EM1155,BR1159-BR1160,0)</f>
        <v>#N/A</v>
      </c>
      <c r="EN1160" s="665">
        <f>IF(DR1160&gt;EN1155,BS1159-BS1160,0)</f>
        <v>0</v>
      </c>
      <c r="EO1160" s="665">
        <f>IF(DR1160&gt;EO1155,BT1159-BT1160,0)</f>
        <v>0</v>
      </c>
      <c r="EP1160" s="665">
        <f>IF(DR1160&gt;EP1155,BU1159-BU1160,0)</f>
        <v>0</v>
      </c>
      <c r="EQ1160" s="665">
        <f>IF(DR1160&gt;EQ1155,BV1159-BV1160,0)</f>
        <v>0</v>
      </c>
      <c r="ER1160" s="665">
        <f>IF(DR1160&gt;ER1155,BW1159-BW1160,0)</f>
        <v>0</v>
      </c>
      <c r="ES1160" s="665">
        <f>IF(DR1160&gt;ES1155,BX1159-BX1160,0)</f>
        <v>0</v>
      </c>
      <c r="ET1160" s="665">
        <f>IF(DR1160&gt;ET1155,BY1159-BY1160,0)</f>
        <v>0</v>
      </c>
      <c r="EU1160" s="665">
        <f>IF(DR1160&gt;EU1155,BZ1159-BZ1160,0)</f>
        <v>0</v>
      </c>
      <c r="EV1160" s="665">
        <f>IF(DR1160&gt;EV1155,CA1159-CA1160,0)</f>
        <v>0</v>
      </c>
      <c r="EW1160" s="665">
        <f>IF(DR1160&gt;EW1155,CB1159-CB1160,0)</f>
        <v>0</v>
      </c>
      <c r="EX1160" s="665">
        <f>IF(DR1160&gt;EX1155,CC1159-CC1160,0)</f>
        <v>0</v>
      </c>
      <c r="EY1160" s="665">
        <f>IF(DR1160&gt;EY1155,CD1159-CD1160,0)</f>
        <v>0</v>
      </c>
      <c r="EZ1160" s="665">
        <f>IF(DR1160&gt;EZ1155,CE1159-CE1160,0)</f>
        <v>0</v>
      </c>
      <c r="FA1160" s="665">
        <f>IF(DR1160&gt;FA1155,CF1159-CF1160,0)</f>
        <v>0</v>
      </c>
      <c r="FB1160" s="665">
        <f>IF(DR1160&gt;FB1155,CG1159-CG1160,0)</f>
        <v>0</v>
      </c>
      <c r="FC1160" s="665">
        <f>IF(DR1160&gt;FC1155,CH1159-CH1160,0)</f>
        <v>0</v>
      </c>
      <c r="FD1160" s="665">
        <f>IF(DR1160&gt;FD1155,CI1159-CI1160,0)</f>
        <v>0</v>
      </c>
      <c r="FE1160" s="665">
        <f>IF(DR1160&gt;FE1155,CJ1159-CJ1160,0)</f>
        <v>0</v>
      </c>
      <c r="FF1160" s="665">
        <f>IF(DR1160&gt;FF1155,CK1159-CK1160,0)</f>
        <v>0</v>
      </c>
      <c r="FG1160" s="665">
        <f>IF(DR1160&gt;FG1155,CL1159-CL1160,0)</f>
        <v>0</v>
      </c>
      <c r="FH1160" s="665">
        <f>IF(DR1160&gt;FH1155,CM1159-CM1160,0)</f>
        <v>0</v>
      </c>
      <c r="FI1160" s="665">
        <f>IF(DR1160&gt;FI1155,CN1159-CN1160,0)</f>
        <v>0</v>
      </c>
      <c r="FJ1160" s="665">
        <f>IF(DR1160&gt;FJ1155,CO1159-CO1160,0)</f>
        <v>0</v>
      </c>
      <c r="FK1160" s="665">
        <f>IF(DR1160&gt;FK1155,CP1159-CP1160,0)</f>
        <v>0</v>
      </c>
      <c r="FL1160" s="665">
        <f>IF(DR1160&gt;FL1155,CQ1159-CQ1160,0)</f>
        <v>0</v>
      </c>
      <c r="FM1160" s="665">
        <f>IF(DR1160&gt;FM1155,CR1159-CR1160,0)</f>
        <v>0</v>
      </c>
      <c r="FN1160" s="665">
        <f>IF(DR1160&gt;FN1155,CS1159-CS1160,0)</f>
        <v>0</v>
      </c>
      <c r="FO1160" s="665">
        <f>IF(DR1160&gt;FO1155,CT1159-CT1160,0)</f>
        <v>0</v>
      </c>
      <c r="FP1160" s="665">
        <f>IF(DR1160&gt;FP1155,CU1159-CU1160,0)</f>
        <v>0</v>
      </c>
      <c r="FQ1160" s="665">
        <f>IF(DR1160&gt;FQ1155,CV1159-CV1160,0)</f>
        <v>0</v>
      </c>
      <c r="FR1160" s="665">
        <f>IF(DR1160&gt;FR1155,CW1159-CW1160,0)</f>
        <v>0</v>
      </c>
      <c r="FS1160" s="665">
        <f>IF(DR1160&gt;FS1155,CX1159-CX1160,0)</f>
        <v>0</v>
      </c>
      <c r="FT1160" s="665">
        <f>IF(DR1160&gt;FT1155,CY1159-CY1160,0)</f>
        <v>0</v>
      </c>
      <c r="FU1160" s="665">
        <f>IF(DR1160&gt;FU1155,CZ1159-CZ1160,0)</f>
        <v>0</v>
      </c>
      <c r="FV1160" s="665">
        <f>IF(DR1160&gt;FV1155,DA1159-DA1160,0)</f>
        <v>0</v>
      </c>
      <c r="FW1160" s="665">
        <f>IF(DR1160&gt;FW1155,DB1159-DB1160,0)</f>
        <v>0</v>
      </c>
      <c r="FX1160" s="665">
        <f>IF(DR1160&gt;FX1155,DC1159-DC1160,0)</f>
        <v>0</v>
      </c>
      <c r="FY1160" s="665">
        <f>IF(DR1160&gt;FY1155,DD1159-DD1160,0)</f>
        <v>0</v>
      </c>
      <c r="FZ1160" s="665">
        <f>IF(DR1160&gt;FZ1155,DE1159-DE1160,0)</f>
        <v>0</v>
      </c>
      <c r="GA1160" s="665">
        <f>IF(DR1160&gt;GA1155,DF1159-DF1160,0)</f>
        <v>0</v>
      </c>
      <c r="GB1160" s="665">
        <f>IF(DR1160&gt;GB1155,DG1159-DG1160,0)</f>
        <v>0</v>
      </c>
      <c r="GC1160" s="665">
        <f>IF(DR1160&gt;GC1155,DH1159-DH1160,0)</f>
        <v>0</v>
      </c>
      <c r="GD1160" s="665">
        <f>IF(DR1160&gt;GD1155,DI1159-DI1160,0)</f>
        <v>0</v>
      </c>
      <c r="GE1160" s="665">
        <f>IF(DR1160&gt;GE1155,DJ1159-DJ1160,0)</f>
        <v>0</v>
      </c>
      <c r="GF1160" s="665">
        <f>IF(DR1160&gt;GF1155,DK1159-DK1160,0)</f>
        <v>0</v>
      </c>
      <c r="GG1160" s="665">
        <f>IF(DR1160&gt;GG1155,DL1159-DL1160,0)</f>
        <v>0</v>
      </c>
      <c r="GH1160" s="665">
        <f>IF(DR1160&gt;GH1155,DM1159-DM1160,0)</f>
        <v>0</v>
      </c>
      <c r="GI1160" s="665">
        <f>IF(DR1160&gt;GI1155,DN1159-DN1160,0)</f>
        <v>0</v>
      </c>
      <c r="GJ1160" s="665">
        <f>IF(DR1160&gt;GJ1155,DO1159-DO1160,0)</f>
        <v>0</v>
      </c>
      <c r="GK1160" s="665">
        <f>IF(DR1160&gt;GK1155,DP1159-DP1160,0)</f>
        <v>0</v>
      </c>
      <c r="GL1160" s="665" t="e">
        <f>SUM(DS1160:GK1160)+SUM(#REF!)=#REF!</f>
        <v>#REF!</v>
      </c>
      <c r="GM1160" s="667"/>
      <c r="GN1160" s="749">
        <v>2026</v>
      </c>
      <c r="GO1160" s="664" t="e">
        <f>SUMIF(DS1156:GK1156,GO1156,DS1160:GK1160)</f>
        <v>#REF!</v>
      </c>
      <c r="GP1160" s="668" t="e">
        <f>SUMIF(DS1156:GK1156,GP1156,DS1160:GK1160)</f>
        <v>#N/A</v>
      </c>
      <c r="GQ1160" s="668" t="e">
        <f>SUMIF(DS1156:GK1156,GQ1156,DS1160:GK1160)</f>
        <v>#N/A</v>
      </c>
      <c r="GR1160" s="668" t="e">
        <f>SUMIF(DS1156:GK1156,GR1156,DS1160:GK1160)</f>
        <v>#N/A</v>
      </c>
      <c r="GS1160" s="668" t="e">
        <f>SUMIF(DS1156:GK1156,GS1156,DS1160:GK1160)</f>
        <v>#N/A</v>
      </c>
      <c r="GT1160" s="668" t="e">
        <f>SUMIF(DS1156:GK1156,GT1156,DS1160:GK1160)</f>
        <v>#N/A</v>
      </c>
      <c r="GU1160" s="668" t="e">
        <f>SUMIF(DS1156:GK1156,GU1156,DS1160:GK1160)</f>
        <v>#N/A</v>
      </c>
      <c r="GV1160" s="668" t="e">
        <f>SUMIF(DS1156:GK1156,GV1156,DS1160:GK1160)</f>
        <v>#N/A</v>
      </c>
      <c r="GW1160" s="668" t="e">
        <f>SUMIF(DS1156:GK1156,GW1156,DS1160:GK1160)</f>
        <v>#N/A</v>
      </c>
      <c r="GX1160" s="668" t="e">
        <f>SUMIF(DS1156:GK1156,GX1156,DS1160:GK1160)</f>
        <v>#N/A</v>
      </c>
      <c r="GY1160" s="668" t="e">
        <f>SUMIF(DS1156:GK1156,GY1156,DS1160:GK1160)</f>
        <v>#N/A</v>
      </c>
      <c r="GZ1160" s="646" t="e">
        <f>SUM(GO1160:GY1160)=(#REF!-SUM(#REF!))</f>
        <v>#REF!</v>
      </c>
    </row>
    <row r="1161" spans="1:234" hidden="1" x14ac:dyDescent="0.25">
      <c r="A1161" s="643" t="s">
        <v>208</v>
      </c>
      <c r="AI1161" s="664">
        <v>2027</v>
      </c>
      <c r="AJ1161" s="664">
        <v>0</v>
      </c>
      <c r="AK1161" s="665">
        <f>IFERROR(#REF!/#REF!,0)</f>
        <v>0</v>
      </c>
      <c r="AL1161" s="665">
        <f>IFERROR(#REF!/#REF!,0)</f>
        <v>0</v>
      </c>
      <c r="AM1161" s="665">
        <f>IFERROR(#REF!/#REF!,0)</f>
        <v>0</v>
      </c>
      <c r="AN1161" s="669">
        <f>IFERROR(#REF!/#REF!,0)</f>
        <v>0</v>
      </c>
      <c r="AO1161" s="669">
        <f>IFERROR(#REF!/#REF!,0)</f>
        <v>0</v>
      </c>
      <c r="AP1161" s="669">
        <f>IFERROR(#REF!/#REF!,0)</f>
        <v>0</v>
      </c>
      <c r="AQ1161" s="669">
        <f>IFERROR(#REF!/#REF!,0)</f>
        <v>0</v>
      </c>
      <c r="AR1161" s="669">
        <f>IFERROR(#REF!/#REF!,0)</f>
        <v>0</v>
      </c>
      <c r="AS1161" s="669">
        <f>IFERROR(#REF!/#REF!,0)</f>
        <v>0</v>
      </c>
      <c r="AT1161" s="669">
        <f>IFERROR(#REF!/#REF!,0)</f>
        <v>0</v>
      </c>
      <c r="AU1161" s="666"/>
      <c r="AW1161" s="749">
        <v>2027</v>
      </c>
      <c r="AX1161" s="665" t="e">
        <f>#REF!</f>
        <v>#REF!</v>
      </c>
      <c r="AY1161" s="665" t="e">
        <f>INDEX(AX1151:BE1152,MATCH(AW1161,AV1151:AV1152,0),MATCH(AY1155,AX1149:BE1149,0))*(INDEX(AK1157:AT1164,MATCH(AY1155,AI1157:AI1164,0),MATCH(AY1156,AK1156:AT1156,0)))</f>
        <v>#N/A</v>
      </c>
      <c r="AZ1161" s="665" t="e">
        <f>INDEX(AX1151:BE1152,MATCH(AW1161,AV1151:AV1152,0),MATCH(AZ1155,AX1149:BE1149,0))*(INDEX(AK1157:AT1164,MATCH(AZ1155,AI1157:AI1164,0),MATCH(AZ1156,AK1156:AT1156,0)))</f>
        <v>#N/A</v>
      </c>
      <c r="BA1161" s="665" t="e">
        <f>INDEX(AX1151:BE1152,MATCH(AW1161,AV1151:AV1152,0),MATCH(BA1155,AX1149:BE1149,0))*(INDEX(AK1157:AT1164,MATCH(BA1155,AI1157:AI1164,0),MATCH(BA1156,AK1156:AT1156,0)))</f>
        <v>#N/A</v>
      </c>
      <c r="BB1161" s="665" t="e">
        <f>INDEX(AX1151:BE1152,MATCH(AW1161,AV1151:AV1152,0),MATCH(BB1155,AX1149:BE1149,0))*(INDEX(AK1157:AT1164,MATCH(BB1155,AI1157:AI1164,0),MATCH(BB1156,AK1156:AT1156,0)))</f>
        <v>#N/A</v>
      </c>
      <c r="BC1161" s="665" t="e">
        <f>INDEX(AX1151:BE1152,MATCH(AW1161,AV1151:AV1152,0),MATCH(BC1155,AX1149:BE1149,0))*(INDEX(AK1157:AT1164,MATCH(BC1155,AI1157:AI1164,0),MATCH(BC1156,AK1156:AT1156,0)))</f>
        <v>#N/A</v>
      </c>
      <c r="BD1161" s="665" t="e">
        <f>INDEX(AX1151:BE1152,MATCH(AW1161,AV1151:AV1152,0),MATCH(BD1155,AX1149:BE1149,0))*(INDEX(AK1157:AT1164,MATCH(BD1155,AI1157:AI1164,0),MATCH(BD1156,AK1156:AT1156,0)))</f>
        <v>#N/A</v>
      </c>
      <c r="BE1161" s="665" t="e">
        <f>INDEX(AX1151:BE1152,MATCH(AW1161,AV1151:AV1152,0),MATCH(BE1155,AX1149:BE1149,0))*(INDEX(AK1157:AT1164,MATCH(BE1155,AI1157:AI1164,0),MATCH(BE1156,AK1156:AT1156,0)))</f>
        <v>#N/A</v>
      </c>
      <c r="BF1161" s="665" t="e">
        <f>INDEX(AX1151:BE1152,MATCH(AW1161,AV1151:AV1152,0),MATCH(BF1155,AX1149:BE1149,0))*(INDEX(AK1157:AT1164,MATCH(BF1155,AI1157:AI1164,0),MATCH(BF1156,AK1156:AT1156,0)))</f>
        <v>#N/A</v>
      </c>
      <c r="BG1161" s="665" t="e">
        <f>INDEX(AX1151:BE1152,MATCH(AW1161,AV1151:AV1152,0),MATCH(BG1155,AX1149:BE1149,0))*(INDEX(AK1157:AT1164,MATCH(BG1155,AI1157:AI1164,0),MATCH(BG1156,AK1156:AT1156,0)))</f>
        <v>#N/A</v>
      </c>
      <c r="BH1161" s="665" t="e">
        <f>INDEX(AX1151:BE1152,MATCH(AW1161,AV1151:AV1152,0),MATCH(BH1155,AX1149:BE1149,0))*(INDEX(AK1157:AT1164,MATCH(BH1155,AI1157:AI1164,0),MATCH(BH1156,AK1156:AT1156,0)))</f>
        <v>#N/A</v>
      </c>
      <c r="BI1161" s="665" t="e">
        <f>INDEX(AX1151:BE1152,MATCH(AW1161,AV1151:AV1152,0),MATCH(BI1155,AX1149:BE1149,0))*(INDEX(AK1157:AT1164,MATCH(BI1155,AI1157:AI1164,0),MATCH(BI1156,AK1156:AT1156,0)))</f>
        <v>#N/A</v>
      </c>
      <c r="BJ1161" s="665" t="e">
        <f>INDEX(AX1151:BE1152,MATCH(AW1161,AV1151:AV1152,0),MATCH(BJ1155,AX1149:BE1149,0))*(INDEX(AK1157:AT1164,MATCH(BJ1155,AI1157:AI1164,0),MATCH(BJ1156,AK1156:AT1156,0)))</f>
        <v>#N/A</v>
      </c>
      <c r="BK1161" s="665" t="e">
        <f>INDEX(AX1151:BE1152,MATCH(AW1161,AV1151:AV1152,0),MATCH(BK1155,AX1149:BE1149,0))*(INDEX(AK1157:AT1164,MATCH(BK1155,AI1157:AI1164,0),MATCH(BK1156,AK1156:AT1156,0)))</f>
        <v>#N/A</v>
      </c>
      <c r="BL1161" s="665" t="e">
        <f>INDEX(AX1151:BE1152,MATCH(AW1161,AV1151:AV1152,0),MATCH(BL1155,AX1149:BE1149,0))*(INDEX(AK1157:AT1164,MATCH(BL1155,AI1157:AI1164,0),MATCH(BL1156,AK1156:AT1156,0)))</f>
        <v>#N/A</v>
      </c>
      <c r="BM1161" s="665" t="e">
        <f>INDEX(AX1151:BE1152,MATCH(AW1161,AV1151:AV1152,0),MATCH(BM1155,AX1149:BE1149,0))*(INDEX(AK1157:AT1164,MATCH(BM1155,AI1157:AI1164,0),MATCH(BM1156,AK1156:AT1156,0)))</f>
        <v>#N/A</v>
      </c>
      <c r="BN1161" s="665" t="e">
        <f>INDEX(AX1151:BE1152,MATCH(AW1161,AV1151:AV1152,0),MATCH(BN1155,AX1149:BE1149,0))*(INDEX(AK1157:AT1164,MATCH(BN1155,AI1157:AI1164,0),MATCH(BN1156,AK1156:AT1156,0)))</f>
        <v>#N/A</v>
      </c>
      <c r="BO1161" s="665" t="e">
        <f>INDEX(AX1151:BE1152,MATCH(AW1161,AV1151:AV1152,0),MATCH(BO1155,AX1149:BE1149,0))*(INDEX(AK1157:AT1164,MATCH(BO1155,AI1157:AI1164,0),MATCH(BO1156,AK1156:AT1156,0)))</f>
        <v>#N/A</v>
      </c>
      <c r="BP1161" s="665" t="e">
        <f>INDEX(AX1151:BE1152,MATCH(AW1161,AV1151:AV1152,0),MATCH(BP1155,AX1149:BE1149,0))*(INDEX(AK1157:AT1164,MATCH(BP1155,AI1157:AI1164,0),MATCH(BP1156,AK1156:AT1156,0)))</f>
        <v>#N/A</v>
      </c>
      <c r="BQ1161" s="665" t="e">
        <f>INDEX(AX1151:BE1152,MATCH(AW1161,AV1151:AV1152,0),MATCH(BQ1155,AX1149:BE1149,0))*(INDEX(AK1157:AT1164,MATCH(BQ1155,AI1157:AI1164,0),MATCH(BQ1156,AK1156:AT1156,0)))</f>
        <v>#N/A</v>
      </c>
      <c r="BR1161" s="665" t="e">
        <f>INDEX(AX1151:BE1152,MATCH(AW1161,AV1151:AV1152,0),MATCH(BR1155,AX1149:BE1149,0))*(INDEX(AK1157:AT1164,MATCH(BR1155,AI1157:AI1164,0),MATCH(BR1156,AK1156:AT1156,0)))</f>
        <v>#N/A</v>
      </c>
      <c r="BS1161" s="665" t="e">
        <f>INDEX(AX1151:BE1152,MATCH(AW1161,AV1151:AV1152,0),MATCH(BS1155,AX1149:BE1149,0))*(INDEX(AK1157:AT1164,MATCH(BS1155,AI1157:AI1164,0),MATCH(BS1156,AK1156:AT1156,0)))</f>
        <v>#N/A</v>
      </c>
      <c r="BT1161" s="665" t="e">
        <f>INDEX(AX1151:BE1152,MATCH(AW1161,AV1151:AV1152,0),MATCH(BT1155,AX1149:BE1149,0))*(INDEX(AK1157:AT1164,MATCH(BT1155,AI1157:AI1164,0),MATCH(BT1156,AK1156:AT1156,0)))</f>
        <v>#N/A</v>
      </c>
      <c r="BU1161" s="665" t="e">
        <f>INDEX(AX1151:BE1152,MATCH(AW1161,AV1151:AV1152,0),MATCH(BU1155,AX1149:BE1149,0))*(INDEX(AK1157:AT1164,MATCH(BU1155,AI1157:AI1164,0),MATCH(BU1156,AK1156:AT1156,0)))</f>
        <v>#N/A</v>
      </c>
      <c r="BV1161" s="665" t="e">
        <f>INDEX(AX1151:BE1152,MATCH(AW1161,AV1151:AV1152,0),MATCH(BV1155,AX1149:BE1149,0))*(INDEX(AK1157:AT1164,MATCH(BV1155,AI1157:AI1164,0),MATCH(BV1156,AK1156:AT1156,0)))</f>
        <v>#N/A</v>
      </c>
      <c r="BW1161" s="665" t="e">
        <f>INDEX(AX1151:BE1152,MATCH(AW1161,AV1151:AV1152,0),MATCH(BW1155,AX1149:BE1149,0))*(INDEX(AK1157:AT1164,MATCH(BW1155,AI1157:AI1164,0),MATCH(BW1156,AK1156:AT1156,0)))</f>
        <v>#N/A</v>
      </c>
      <c r="BX1161" s="665" t="e">
        <f>INDEX(AX1151:BE1152,MATCH(AW1161,AV1151:AV1152,0),MATCH(BX1155,AX1149:BE1149,0))*(INDEX(AK1157:AT1164,MATCH(BX1155,AI1157:AI1164,0),MATCH(BX1156,AK1156:AT1156,0)))</f>
        <v>#N/A</v>
      </c>
      <c r="BY1161" s="665" t="e">
        <f>INDEX(AX1151:BE1152,MATCH(AW1161,AV1151:AV1152,0),MATCH(BY1155,AX1149:BE1149,0))*(INDEX(AK1157:AT1164,MATCH(BY1155,AI1157:AI1164,0),MATCH(BY1156,AK1156:AT1156,0)))</f>
        <v>#N/A</v>
      </c>
      <c r="BZ1161" s="665" t="e">
        <f>INDEX(AX1151:BE1152,MATCH(AW1161,AV1151:AV1152,0),MATCH(BZ1155,AX1149:BE1149,0))*(INDEX(AK1157:AT1164,MATCH(BZ1155,AI1157:AI1164,0),MATCH(BZ1156,AK1156:AT1156,0)))</f>
        <v>#N/A</v>
      </c>
      <c r="CA1161" s="665" t="e">
        <f>INDEX(AX1151:BE1152,MATCH(AW1161,AV1151:AV1152,0),MATCH(CA1155,AX1149:BE1149,0))*(INDEX(AK1157:AT1164,MATCH(CA1155,AI1157:AI1164,0),MATCH(CA1156,AK1156:AT1156,0)))</f>
        <v>#N/A</v>
      </c>
      <c r="CB1161" s="665" t="e">
        <f>INDEX(AX1151:BE1152,MATCH(AW1161,AV1151:AV1152,0),MATCH(CB1155,AX1149:BE1149,0))*(INDEX(AK1157:AT1164,MATCH(CB1155,AI1157:AI1164,0),MATCH(CB1156,AK1156:AT1156,0)))</f>
        <v>#N/A</v>
      </c>
      <c r="CC1161" s="665" t="e">
        <f>INDEX(AX1151:BE1152,MATCH(AW1161,AV1151:AV1152,0),MATCH(CC1155,AX1149:BE1149,0))*(INDEX(AK1157:AT1164,MATCH(CC1155,AI1157:AI1164,0),MATCH(CC1156,AK1156:AT1156,0)))</f>
        <v>#N/A</v>
      </c>
      <c r="CD1161" s="665" t="e">
        <f>INDEX(AX1151:BE1152,MATCH(AW1161,AV1151:AV1152,0),MATCH(CD1155,AX1149:BE1149,0))*(INDEX(AK1157:AT1164,MATCH(CD1155,AI1157:AI1164,0),MATCH(CD1156,AK1156:AT1156,0)))</f>
        <v>#N/A</v>
      </c>
      <c r="CE1161" s="665" t="e">
        <f>INDEX(AX1151:BE1152,MATCH(AW1161,AV1151:AV1152,0),MATCH(CE1155,AX1149:BE1149,0))*(INDEX(AK1157:AT1164,MATCH(CE1155,AI1157:AI1164,0),MATCH(CE1156,AK1156:AT1156,0)))</f>
        <v>#N/A</v>
      </c>
      <c r="CF1161" s="665" t="e">
        <f>INDEX(AX1151:BE1152,MATCH(AW1161,AV1151:AV1152,0),MATCH(CF1155,AX1149:BE1149,0))*(INDEX(AK1157:AT1164,MATCH(CF1155,AI1157:AI1164,0),MATCH(CF1156,AK1156:AT1156,0)))</f>
        <v>#N/A</v>
      </c>
      <c r="CG1161" s="665" t="e">
        <f>INDEX(AX1151:BE1152,MATCH(AW1161,AV1151:AV1152,0),MATCH(CG1155,AX1149:BE1149,0))*(INDEX(AK1157:AT1164,MATCH(CG1155,AI1157:AI1164,0),MATCH(CG1156,AK1156:AT1156,0)))</f>
        <v>#N/A</v>
      </c>
      <c r="CH1161" s="665" t="e">
        <f>INDEX(AX1151:BE1152,MATCH(AW1161,AV1151:AV1152,0),MATCH(CH1155,AX1149:BE1149,0))*(INDEX(AK1157:AT1164,MATCH(CH1155,AI1157:AI1164,0),MATCH(CH1156,AK1156:AT1156,0)))</f>
        <v>#N/A</v>
      </c>
      <c r="CI1161" s="665" t="e">
        <f>INDEX(AX1151:BE1152,MATCH(AW1161,AV1151:AV1152,0),MATCH(CI1155,AX1149:BE1149,0))*(INDEX(AK1157:AT1164,MATCH(CI1155,AI1157:AI1164,0),MATCH(CI1156,AK1156:AT1156,0)))</f>
        <v>#N/A</v>
      </c>
      <c r="CJ1161" s="665" t="e">
        <f>INDEX(AX1151:BE1152,MATCH(AW1161,AV1151:AV1152,0),MATCH(CJ1155,AX1149:BE1149,0))*(INDEX(AK1157:AT1164,MATCH(CJ1155,AI1157:AI1164,0),MATCH(CJ1156,AK1156:AT1156,0)))</f>
        <v>#N/A</v>
      </c>
      <c r="CK1161" s="665" t="e">
        <f>INDEX(AX1151:BE1152,MATCH(AW1161,AV1151:AV1152,0),MATCH(CK1155,AX1149:BE1149,0))*(INDEX(AK1157:AT1164,MATCH(CK1155,AI1157:AI1164,0),MATCH(CK1156,AK1156:AT1156,0)))</f>
        <v>#N/A</v>
      </c>
      <c r="CL1161" s="665" t="e">
        <f>INDEX(AX1151:BE1152,MATCH(AW1161,AV1151:AV1152,0),MATCH(CL1155,AX1149:BE1149,0))*(INDEX(AK1157:AT1164,MATCH(CL1155,AI1157:AI1164,0),MATCH(CL1156,AK1156:AT1156,0)))</f>
        <v>#N/A</v>
      </c>
      <c r="CM1161" s="665" t="e">
        <f>INDEX(AX1151:BE1152,MATCH(AW1161,AV1151:AV1152,0),MATCH(CM1155,AX1149:BE1149,0))*(INDEX(AK1157:AT1164,MATCH(CM1155,AI1157:AI1164,0),MATCH(CM1156,AK1156:AT1156,0)))</f>
        <v>#N/A</v>
      </c>
      <c r="CN1161" s="665" t="e">
        <f>INDEX(AX1151:BE1152,MATCH(AW1161,AV1151:AV1152,0),MATCH(CN1155,AX1149:BE1149,0))*(INDEX(AK1157:AT1164,MATCH(CN1155,AI1157:AI1164,0),MATCH(CN1156,AK1156:AT1156,0)))</f>
        <v>#N/A</v>
      </c>
      <c r="CO1161" s="665" t="e">
        <f>INDEX(AX1151:BE1152,MATCH(AW1161,AV1151:AV1152,0),MATCH(CO1155,AX1149:BE1149,0))*(INDEX(AK1157:AT1164,MATCH(CO1155,AI1157:AI1164,0),MATCH(CO1156,AK1156:AT1156,0)))</f>
        <v>#N/A</v>
      </c>
      <c r="CP1161" s="665" t="e">
        <f>INDEX(AX1151:BE1152,MATCH(AW1161,AV1151:AV1152,0),MATCH(CP1155,AX1149:BE1149,0))*(INDEX(AK1157:AT1164,MATCH(CP1155,AI1157:AI1164,0),MATCH(CP1156,AK1156:AT1156,0)))</f>
        <v>#N/A</v>
      </c>
      <c r="CQ1161" s="665" t="e">
        <f>INDEX(AX1151:BE1152,MATCH(AW1161,AV1151:AV1152,0),MATCH(CQ1155,AX1149:BE1149,0))*(INDEX(AK1157:AT1164,MATCH(CQ1155,AI1157:AI1164,0),MATCH(CQ1156,AK1156:AT1156,0)))</f>
        <v>#N/A</v>
      </c>
      <c r="CR1161" s="665" t="e">
        <f>INDEX(AX1151:BE1152,MATCH(AW1161,AV1151:AV1152,0),MATCH(CR1155,AX1149:BE1149,0))*(INDEX(AK1157:AT1164,MATCH(CR1155,AI1157:AI1164,0),MATCH(CR1156,AK1156:AT1156,0)))</f>
        <v>#N/A</v>
      </c>
      <c r="CS1161" s="665" t="e">
        <f>INDEX(AX1151:BE1152,MATCH(AW1161,AV1151:AV1152,0),MATCH(CS1155,AX1149:BE1149,0))*(INDEX(AK1157:AT1164,MATCH(CS1155,AI1157:AI1164,0),MATCH(CS1156,AK1156:AT1156,0)))</f>
        <v>#N/A</v>
      </c>
      <c r="CT1161" s="665" t="e">
        <f>INDEX(AX1151:BE1152,MATCH(AW1161,AV1151:AV1152,0),MATCH(CT1155,AX1149:BE1149,0))*(INDEX(AK1157:AT1164,MATCH(CT1155,AI1157:AI1164,0),MATCH(CT1156,AK1156:AT1156,0)))</f>
        <v>#N/A</v>
      </c>
      <c r="CU1161" s="665" t="e">
        <f>INDEX(AX1151:BE1152,MATCH(AW1161,AV1151:AV1152,0),MATCH(CU1155,AX1149:BE1149,0))*(INDEX(AK1157:AT1164,MATCH(CU1155,AI1157:AI1164,0),MATCH(CU1156,AK1156:AT1156,0)))</f>
        <v>#N/A</v>
      </c>
      <c r="CV1161" s="665" t="e">
        <f>INDEX(AX1151:BE1152,MATCH(AW1161,AV1151:AV1152,0),MATCH(CV1155,AX1149:BE1149,0))*(INDEX(AK1157:AT1164,MATCH(CV1155,AI1157:AI1164,0),MATCH(CV1156,AK1156:AT1156,0)))</f>
        <v>#N/A</v>
      </c>
      <c r="CW1161" s="665" t="e">
        <f>INDEX(AX1151:BE1152,MATCH(AW1161,AV1151:AV1152,0),MATCH(CW1155,AX1149:BE1149,0))*(INDEX(AK1157:AT1164,MATCH(CW1155,AI1157:AI1164,0),MATCH(CW1156,AK1156:AT1156,0)))</f>
        <v>#N/A</v>
      </c>
      <c r="CX1161" s="665" t="e">
        <f>INDEX(AX1151:BE1152,MATCH(AW1161,AV1151:AV1152,0),MATCH(CX1155,AX1149:BE1149,0))*(INDEX(AK1157:AT1164,MATCH(CX1155,AI1157:AI1164,0),MATCH(CX1156,AK1156:AT1156,0)))</f>
        <v>#N/A</v>
      </c>
      <c r="CY1161" s="665" t="e">
        <f>INDEX(AX1151:BE1152,MATCH(AW1161,AV1151:AV1152,0),MATCH(CY1155,AX1149:BE1149,0))*(INDEX(AK1157:AT1164,MATCH(CY1155,AI1157:AI1164,0),MATCH(CY1156,AK1156:AT1156,0)))</f>
        <v>#N/A</v>
      </c>
      <c r="CZ1161" s="665" t="e">
        <f>INDEX(AX1151:BE1152,MATCH(AW1161,AV1151:AV1152,0),MATCH(CZ1155,AX1149:BE1149,0))*(INDEX(AK1157:AT1164,MATCH(CZ1155,AI1157:AI1164,0),MATCH(CZ1156,AK1156:AT1156,0)))</f>
        <v>#N/A</v>
      </c>
      <c r="DA1161" s="665" t="e">
        <f>INDEX(AX1151:BE1152,MATCH(AW1161,AV1151:AV1152,0),MATCH(DA1155,AX1149:BE1149,0))*(INDEX(AK1157:AT1164,MATCH(DA1155,AI1157:AI1164,0),MATCH(DA1156,AK1156:AT1156,0)))</f>
        <v>#N/A</v>
      </c>
      <c r="DB1161" s="665" t="e">
        <f>INDEX(AX1151:BE1152,MATCH(AW1161,AV1151:AV1152,0),MATCH(DB1155,AX1149:BE1149,0))*(INDEX(AK1157:AT1164,MATCH(DB1155,AI1157:AI1164,0),MATCH(DB1156,AK1156:AT1156,0)))</f>
        <v>#N/A</v>
      </c>
      <c r="DC1161" s="665" t="e">
        <f>INDEX(AX1151:BE1152,MATCH(AW1161,AV1151:AV1152,0),MATCH(DC1155,AX1149:BE1149,0))*(INDEX(AK1157:AT1164,MATCH(DC1155,AI1157:AI1164,0),MATCH(DC1156,AK1156:AT1156,0)))</f>
        <v>#N/A</v>
      </c>
      <c r="DD1161" s="665" t="e">
        <f>INDEX(AX1151:BE1152,MATCH(AW1161,AV1151:AV1152,0),MATCH(DD1155,AX1149:BE1149,0))*(INDEX(AK1157:AT1164,MATCH(DD1155,AI1157:AI1164,0),MATCH(DD1156,AK1156:AT1156,0)))</f>
        <v>#N/A</v>
      </c>
      <c r="DE1161" s="665" t="e">
        <f>INDEX(AX1151:BE1152,MATCH(AW1161,AV1151:AV1152,0),MATCH(DE1155,AX1149:BE1149,0))*(INDEX(AK1157:AT1164,MATCH(DE1155,AI1157:AI1164,0),MATCH(DE1156,AK1156:AT1156,0)))</f>
        <v>#N/A</v>
      </c>
      <c r="DF1161" s="665" t="e">
        <f>INDEX(AX1151:BE1152,MATCH(AW1161,AV1151:AV1152,0),MATCH(DF1155,AX1149:BE1149,0))*(INDEX(AK1157:AT1164,MATCH(DF1155,AI1157:AI1164,0),MATCH(DF1156,AK1156:AT1156,0)))</f>
        <v>#N/A</v>
      </c>
      <c r="DG1161" s="665" t="e">
        <f>INDEX(AX1151:BE1152,MATCH(AW1161,AV1151:AV1152,0),MATCH(DG1155,AX1149:BE1149,0))*(INDEX(AK1157:AT1164,MATCH(DG1155,AI1157:AI1164,0),MATCH(DG1156,AK1156:AT1156,0)))</f>
        <v>#N/A</v>
      </c>
      <c r="DH1161" s="665" t="e">
        <f>INDEX(AX1151:BE1152,MATCH(AW1161,AV1151:AV1152,0),MATCH(DH1155,AX1149:BE1149,0))*(INDEX(AK1157:AT1164,MATCH(DH1155,AI1157:AI1164,0),MATCH(DH1156,AK1156:AT1156,0)))</f>
        <v>#N/A</v>
      </c>
      <c r="DI1161" s="665" t="e">
        <f>INDEX(AX1151:BE1152,MATCH(AW1161,AV1151:AV1152,0),MATCH(DI1155,AX1149:BE1149,0))*(INDEX(AK1157:AT1164,MATCH(DI1155,AI1157:AI1164,0),MATCH(DI1156,AK1156:AT1156,0)))</f>
        <v>#N/A</v>
      </c>
      <c r="DJ1161" s="665" t="e">
        <f>INDEX(AX1151:BE1152,MATCH(AW1161,AV1151:AV1152,0),MATCH(DJ1155,AX1149:BE1149,0))*(INDEX(AK1157:AT1164,MATCH(DJ1155,AI1157:AI1164,0),MATCH(DJ1156,AK1156:AT1156,0)))</f>
        <v>#N/A</v>
      </c>
      <c r="DK1161" s="665" t="e">
        <f>INDEX(AX1151:BE1152,MATCH(AW1161,AV1151:AV1152,0),MATCH(DK1155,AX1149:BE1149,0))*(INDEX(AK1157:AT1164,MATCH(DK1155,AI1157:AI1164,0),MATCH(DK1156,AK1156:AT1156,0)))</f>
        <v>#N/A</v>
      </c>
      <c r="DL1161" s="665" t="e">
        <f>INDEX(AX1151:BE1152,MATCH(AW1161,AV1151:AV1152,0),MATCH(DL1155,AX1149:BE1149,0))*(INDEX(AK1157:AT1164,MATCH(DL1155,AI1157:AI1164,0),MATCH(DL1156,AK1156:AT1156,0)))</f>
        <v>#N/A</v>
      </c>
      <c r="DM1161" s="665" t="e">
        <f>INDEX(AX1151:BE1152,MATCH(AW1161,AV1151:AV1152,0),MATCH(DM1155,AX1149:BE1149,0))*(INDEX(AK1157:AT1164,MATCH(DM1155,AI1157:AI1164,0),MATCH(DM1156,AK1156:AT1156,0)))</f>
        <v>#N/A</v>
      </c>
      <c r="DN1161" s="665" t="e">
        <f>INDEX(AX1151:BE1152,MATCH(AW1161,AV1151:AV1152,0),MATCH(DN1155,AX1149:BE1149,0))*(INDEX(AK1157:AT1164,MATCH(DN1155,AI1157:AI1164,0),MATCH(DN1156,AK1156:AT1156,0)))</f>
        <v>#N/A</v>
      </c>
      <c r="DO1161" s="665" t="e">
        <f>INDEX(AX1151:BE1152,MATCH(AW1161,AV1151:AV1152,0),MATCH(DO1155,AX1149:BE1149,0))*(INDEX(AK1157:AT1164,MATCH(DO1155,AI1157:AI1164,0),MATCH(DO1156,AK1156:AT1156,0)))</f>
        <v>#N/A</v>
      </c>
      <c r="DP1161" s="665" t="e">
        <f>INDEX(AX1151:BE1152,MATCH(AW1161,AV1151:AV1152,0),MATCH(DP1155,AX1149:BE1149,0))*(INDEX(AK1157:AT1164,MATCH(DP1155,AI1157:AI1164,0),MATCH(DP1156,AK1156:AT1156,0)))</f>
        <v>#N/A</v>
      </c>
      <c r="DQ1161" s="643" t="e">
        <f>SUM(AX1161:DP1161)=#REF!</f>
        <v>#REF!</v>
      </c>
      <c r="DR1161" s="749">
        <v>2027</v>
      </c>
      <c r="DS1161" s="665" t="e">
        <f>IF(DR1161&gt;DS1155,AX1160-AX1161,0)</f>
        <v>#REF!</v>
      </c>
      <c r="DT1161" s="665" t="e">
        <f>IF(DR1161&gt;DT1155,AY1160-AY1161,0)</f>
        <v>#N/A</v>
      </c>
      <c r="DU1161" s="665" t="e">
        <f>IF(DR1161&gt;DU1155,AZ1160-AZ1161,0)</f>
        <v>#N/A</v>
      </c>
      <c r="DV1161" s="665" t="e">
        <f>IF(DR1161&gt;DV1155,BA1160-BA1161,0)</f>
        <v>#N/A</v>
      </c>
      <c r="DW1161" s="665" t="e">
        <f>IF(DR1161&gt;DW1155,BB1160-BB1161,0)</f>
        <v>#N/A</v>
      </c>
      <c r="DX1161" s="665" t="e">
        <f>IF(DR1161&gt;DX1155,BC1160-BC1161,0)</f>
        <v>#N/A</v>
      </c>
      <c r="DY1161" s="665" t="e">
        <f>IF(DR1161&gt;DY1155,BD1160-BD1161,0)</f>
        <v>#N/A</v>
      </c>
      <c r="DZ1161" s="665" t="e">
        <f>IF(DR1161&gt;DZ1155,BE1160-BE1161,0)</f>
        <v>#N/A</v>
      </c>
      <c r="EA1161" s="665" t="e">
        <f>IF(DR1161&gt;EA1155,BF1160-BF1161,0)</f>
        <v>#N/A</v>
      </c>
      <c r="EB1161" s="665" t="e">
        <f>IF(DR1161&gt;EB1155,BG1160-BG1161,0)</f>
        <v>#N/A</v>
      </c>
      <c r="EC1161" s="665" t="e">
        <f>IF(DR1161&gt;EC1155,BH1160-BH1161,0)</f>
        <v>#N/A</v>
      </c>
      <c r="ED1161" s="665" t="e">
        <f>IF(DR1161&gt;ED1155,BI1160-BI1161,0)</f>
        <v>#N/A</v>
      </c>
      <c r="EE1161" s="665" t="e">
        <f>IF(DR1161&gt;EE1155,BJ1160-BJ1161,0)</f>
        <v>#N/A</v>
      </c>
      <c r="EF1161" s="665" t="e">
        <f>IF(DR1161&gt;EF1155,BK1160-BK1161,0)</f>
        <v>#N/A</v>
      </c>
      <c r="EG1161" s="665" t="e">
        <f>IF(DR1161&gt;EG1155,BL1160-BL1161,0)</f>
        <v>#N/A</v>
      </c>
      <c r="EH1161" s="665" t="e">
        <f>IF(DR1161&gt;EH1155,BM1160-BM1161,0)</f>
        <v>#N/A</v>
      </c>
      <c r="EI1161" s="665" t="e">
        <f>IF(DR1161&gt;EI1155,BN1160-BN1161,0)</f>
        <v>#N/A</v>
      </c>
      <c r="EJ1161" s="665" t="e">
        <f>IF(DR1161&gt;EJ1155,BO1160-BO1161,0)</f>
        <v>#N/A</v>
      </c>
      <c r="EK1161" s="665" t="e">
        <f>IF(DR1161&gt;EK1155,BP1160-BP1161,0)</f>
        <v>#N/A</v>
      </c>
      <c r="EL1161" s="665" t="e">
        <f>IF(DR1161&gt;EL1155,BQ1160-BQ1161,0)</f>
        <v>#N/A</v>
      </c>
      <c r="EM1161" s="665" t="e">
        <f>IF(DR1161&gt;EM1155,BR1160-BR1161,0)</f>
        <v>#N/A</v>
      </c>
      <c r="EN1161" s="665" t="e">
        <f>IF(DR1161&gt;EN1155,BS1160-BS1161,0)</f>
        <v>#N/A</v>
      </c>
      <c r="EO1161" s="665" t="e">
        <f>IF(DR1161&gt;EO1155,BT1160-BT1161,0)</f>
        <v>#N/A</v>
      </c>
      <c r="EP1161" s="665" t="e">
        <f>IF(DR1161&gt;EP1155,BU1160-BU1161,0)</f>
        <v>#N/A</v>
      </c>
      <c r="EQ1161" s="665" t="e">
        <f>IF(DR1161&gt;EQ1155,BV1160-BV1161,0)</f>
        <v>#N/A</v>
      </c>
      <c r="ER1161" s="665" t="e">
        <f>IF(DR1161&gt;ER1155,BW1160-BW1161,0)</f>
        <v>#N/A</v>
      </c>
      <c r="ES1161" s="665" t="e">
        <f>IF(DR1161&gt;ES1155,BX1160-BX1161,0)</f>
        <v>#N/A</v>
      </c>
      <c r="ET1161" s="665" t="e">
        <f>IF(DR1161&gt;ET1155,BY1160-BY1161,0)</f>
        <v>#N/A</v>
      </c>
      <c r="EU1161" s="665" t="e">
        <f>IF(DR1161&gt;EU1155,BZ1160-BZ1161,0)</f>
        <v>#N/A</v>
      </c>
      <c r="EV1161" s="665" t="e">
        <f>IF(DR1161&gt;EV1155,CA1160-CA1161,0)</f>
        <v>#N/A</v>
      </c>
      <c r="EW1161" s="665" t="e">
        <f>IF(DR1161&gt;EW1155,CB1160-CB1161,0)</f>
        <v>#N/A</v>
      </c>
      <c r="EX1161" s="665">
        <f>IF(DR1161&gt;EX1155,CC1160-CC1161,0)</f>
        <v>0</v>
      </c>
      <c r="EY1161" s="665">
        <f>IF(DR1161&gt;EY1155,CD1160-CD1161,0)</f>
        <v>0</v>
      </c>
      <c r="EZ1161" s="665">
        <f>IF(DR1161&gt;EZ1155,CE1160-CE1161,0)</f>
        <v>0</v>
      </c>
      <c r="FA1161" s="665">
        <f>IF(DR1161&gt;FA1155,CF1160-CF1161,0)</f>
        <v>0</v>
      </c>
      <c r="FB1161" s="665">
        <f>IF(DR1161&gt;FB1155,CG1160-CG1161,0)</f>
        <v>0</v>
      </c>
      <c r="FC1161" s="665">
        <f>IF(DR1161&gt;FC1155,CH1160-CH1161,0)</f>
        <v>0</v>
      </c>
      <c r="FD1161" s="665">
        <f>IF(DR1161&gt;FD1155,CI1160-CI1161,0)</f>
        <v>0</v>
      </c>
      <c r="FE1161" s="665">
        <f>IF(DR1161&gt;FE1155,CJ1160-CJ1161,0)</f>
        <v>0</v>
      </c>
      <c r="FF1161" s="665">
        <f>IF(DR1161&gt;FF1155,CK1160-CK1161,0)</f>
        <v>0</v>
      </c>
      <c r="FG1161" s="665">
        <f>IF(DR1161&gt;FG1155,CL1160-CL1161,0)</f>
        <v>0</v>
      </c>
      <c r="FH1161" s="665">
        <f>IF(DR1161&gt;FH1155,CM1160-CM1161,0)</f>
        <v>0</v>
      </c>
      <c r="FI1161" s="665">
        <f>IF(DR1161&gt;FI1155,CN1160-CN1161,0)</f>
        <v>0</v>
      </c>
      <c r="FJ1161" s="665">
        <f>IF(DR1161&gt;FJ1155,CO1160-CO1161,0)</f>
        <v>0</v>
      </c>
      <c r="FK1161" s="665">
        <f>IF(DR1161&gt;FK1155,CP1160-CP1161,0)</f>
        <v>0</v>
      </c>
      <c r="FL1161" s="665">
        <f>IF(DR1161&gt;FL1155,CQ1160-CQ1161,0)</f>
        <v>0</v>
      </c>
      <c r="FM1161" s="665">
        <f>IF(DR1161&gt;FM1155,CR1160-CR1161,0)</f>
        <v>0</v>
      </c>
      <c r="FN1161" s="665">
        <f>IF(DR1161&gt;FN1155,CS1160-CS1161,0)</f>
        <v>0</v>
      </c>
      <c r="FO1161" s="665">
        <f>IF(DR1161&gt;FO1155,CT1160-CT1161,0)</f>
        <v>0</v>
      </c>
      <c r="FP1161" s="665">
        <f>IF(DR1161&gt;FP1155,CU1160-CU1161,0)</f>
        <v>0</v>
      </c>
      <c r="FQ1161" s="665">
        <f>IF(DR1161&gt;FQ1155,CV1160-CV1161,0)</f>
        <v>0</v>
      </c>
      <c r="FR1161" s="665">
        <f>IF(DR1161&gt;FR1155,CW1160-CW1161,0)</f>
        <v>0</v>
      </c>
      <c r="FS1161" s="665">
        <f>IF(DR1161&gt;FS1155,CX1160-CX1161,0)</f>
        <v>0</v>
      </c>
      <c r="FT1161" s="665">
        <f>IF(DR1161&gt;FT1155,CY1160-CY1161,0)</f>
        <v>0</v>
      </c>
      <c r="FU1161" s="665">
        <f>IF(DR1161&gt;FU1155,CZ1160-CZ1161,0)</f>
        <v>0</v>
      </c>
      <c r="FV1161" s="665">
        <f>IF(DR1161&gt;FV1155,DA1160-DA1161,0)</f>
        <v>0</v>
      </c>
      <c r="FW1161" s="665">
        <f>IF(DR1161&gt;FW1155,DB1160-DB1161,0)</f>
        <v>0</v>
      </c>
      <c r="FX1161" s="665">
        <f>IF(DR1161&gt;FX1155,DC1160-DC1161,0)</f>
        <v>0</v>
      </c>
      <c r="FY1161" s="665">
        <f>IF(DR1161&gt;FY1155,DD1160-DD1161,0)</f>
        <v>0</v>
      </c>
      <c r="FZ1161" s="665">
        <f>IF(DR1161&gt;FZ1155,DE1160-DE1161,0)</f>
        <v>0</v>
      </c>
      <c r="GA1161" s="665">
        <f>IF(DR1161&gt;GA1155,DF1160-DF1161,0)</f>
        <v>0</v>
      </c>
      <c r="GB1161" s="665">
        <f>IF(DR1161&gt;GB1155,DG1160-DG1161,0)</f>
        <v>0</v>
      </c>
      <c r="GC1161" s="665">
        <f>IF(DR1161&gt;GC1155,DH1160-DH1161,0)</f>
        <v>0</v>
      </c>
      <c r="GD1161" s="665">
        <f>IF(DR1161&gt;GD1155,DI1160-DI1161,0)</f>
        <v>0</v>
      </c>
      <c r="GE1161" s="665">
        <f>IF(DR1161&gt;GE1155,DJ1160-DJ1161,0)</f>
        <v>0</v>
      </c>
      <c r="GF1161" s="665">
        <f>IF(DR1161&gt;GF1155,DK1160-DK1161,0)</f>
        <v>0</v>
      </c>
      <c r="GG1161" s="665">
        <f>IF(DR1161&gt;GG1155,DL1160-DL1161,0)</f>
        <v>0</v>
      </c>
      <c r="GH1161" s="665">
        <f>IF(DR1161&gt;GH1155,DM1160-DM1161,0)</f>
        <v>0</v>
      </c>
      <c r="GI1161" s="665">
        <f>IF(DR1161&gt;GI1155,DN1160-DN1161,0)</f>
        <v>0</v>
      </c>
      <c r="GJ1161" s="665">
        <f>IF(DR1161&gt;GJ1155,DO1160-DO1161,0)</f>
        <v>0</v>
      </c>
      <c r="GK1161" s="665">
        <f>IF(DR1161&gt;GK1155,DP1160-DP1161,0)</f>
        <v>0</v>
      </c>
      <c r="GL1161" s="665" t="e">
        <f>SUM(DS1161:GK1161)+SUM(#REF!)=#REF!</f>
        <v>#REF!</v>
      </c>
      <c r="GM1161" s="667"/>
      <c r="GN1161" s="749">
        <v>2027</v>
      </c>
      <c r="GO1161" s="664" t="e">
        <f>SUMIF(DS1156:GK1156,GO1156,DS1161:GK1161)</f>
        <v>#REF!</v>
      </c>
      <c r="GP1161" s="668" t="e">
        <f>SUMIF(DS1156:GK1156,GP1156,DS1161:GK1161)</f>
        <v>#N/A</v>
      </c>
      <c r="GQ1161" s="668" t="e">
        <f>SUMIF(DS1156:GK1156,GQ1156,DS1161:GK1161)</f>
        <v>#N/A</v>
      </c>
      <c r="GR1161" s="668" t="e">
        <f>SUMIF(DS1156:GK1156,GR1156,DS1161:GK1161)</f>
        <v>#N/A</v>
      </c>
      <c r="GS1161" s="668" t="e">
        <f>SUMIF(DS1156:GK1156,GS1156,DS1161:GK1161)</f>
        <v>#N/A</v>
      </c>
      <c r="GT1161" s="668" t="e">
        <f>SUMIF(DS1156:GK1156,GT1156,DS1161:GK1161)</f>
        <v>#N/A</v>
      </c>
      <c r="GU1161" s="668" t="e">
        <f>SUMIF(DS1156:GK1156,GU1156,DS1161:GK1161)</f>
        <v>#N/A</v>
      </c>
      <c r="GV1161" s="668" t="e">
        <f>SUMIF(DS1156:GK1156,GV1156,DS1161:GK1161)</f>
        <v>#N/A</v>
      </c>
      <c r="GW1161" s="668" t="e">
        <f>SUMIF(DS1156:GK1156,GW1156,DS1161:GK1161)</f>
        <v>#N/A</v>
      </c>
      <c r="GX1161" s="668" t="e">
        <f>SUMIF(DS1156:GK1156,GX1156,DS1161:GK1161)</f>
        <v>#N/A</v>
      </c>
      <c r="GY1161" s="668" t="e">
        <f>SUMIF(DS1156:GK1156,GY1156,DS1161:GK1161)</f>
        <v>#N/A</v>
      </c>
      <c r="GZ1161" s="646" t="e">
        <f>SUM(GO1161:GY1161)=(#REF!-SUM(#REF!))</f>
        <v>#REF!</v>
      </c>
    </row>
    <row r="1162" spans="1:234" hidden="1" x14ac:dyDescent="0.25">
      <c r="A1162" s="643" t="s">
        <v>208</v>
      </c>
      <c r="AI1162" s="664">
        <v>2028</v>
      </c>
      <c r="AJ1162" s="664">
        <v>0</v>
      </c>
      <c r="AK1162" s="665">
        <f>IFERROR(#REF!/#REF!,0)</f>
        <v>0</v>
      </c>
      <c r="AL1162" s="665">
        <f>IFERROR(#REF!/#REF!,0)</f>
        <v>0</v>
      </c>
      <c r="AM1162" s="665">
        <f>IFERROR(#REF!/#REF!,0)</f>
        <v>0</v>
      </c>
      <c r="AN1162" s="669">
        <f>IFERROR(#REF!/#REF!,0)</f>
        <v>0</v>
      </c>
      <c r="AO1162" s="669">
        <f>IFERROR(#REF!/#REF!,0)</f>
        <v>0</v>
      </c>
      <c r="AP1162" s="669">
        <f>IFERROR(#REF!/#REF!,0)</f>
        <v>0</v>
      </c>
      <c r="AQ1162" s="669">
        <f>IFERROR(#REF!/#REF!,0)</f>
        <v>0</v>
      </c>
      <c r="AR1162" s="669">
        <f>IFERROR(#REF!/#REF!,0)</f>
        <v>0</v>
      </c>
      <c r="AS1162" s="669">
        <f>IFERROR(#REF!/#REF!,0)</f>
        <v>0</v>
      </c>
      <c r="AT1162" s="669">
        <f>IFERROR(#REF!/#REF!,0)</f>
        <v>0</v>
      </c>
      <c r="AU1162" s="666"/>
      <c r="AW1162" s="749">
        <v>2028</v>
      </c>
      <c r="AX1162" s="665" t="e">
        <f>#REF!</f>
        <v>#REF!</v>
      </c>
      <c r="AY1162" s="665" t="e">
        <f>INDEX(AX1151:BE1152,MATCH(AW1162,AV1151:AV1152,0),MATCH(AY1155,AX1149:BE1149,0))*(INDEX(AK1157:AT1164,MATCH(AY1155,AI1157:AI1164,0),MATCH(AY1156,AK1156:AT1156,0)))</f>
        <v>#N/A</v>
      </c>
      <c r="AZ1162" s="665" t="e">
        <f>INDEX(AX1151:BE1152,MATCH(AW1162,AV1151:AV1152,0),MATCH(AZ1155,AX1149:BE1149,0))*(INDEX(AK1157:AT1164,MATCH(AZ1155,AI1157:AI1164,0),MATCH(AZ1156,AK1156:AT1156,0)))</f>
        <v>#N/A</v>
      </c>
      <c r="BA1162" s="665" t="e">
        <f>INDEX(AX1151:BE1152,MATCH(AW1162,AV1151:AV1152,0),MATCH(BA1155,AX1149:BE1149,0))*(INDEX(AK1157:AT1164,MATCH(BA1155,AI1157:AI1164,0),MATCH(BA1156,AK1156:AT1156,0)))</f>
        <v>#N/A</v>
      </c>
      <c r="BB1162" s="665" t="e">
        <f>INDEX(AX1151:BE1152,MATCH(AW1162,AV1151:AV1152,0),MATCH(BB1155,AX1149:BE1149,0))*(INDEX(AK1157:AT1164,MATCH(BB1155,AI1157:AI1164,0),MATCH(BB1156,AK1156:AT1156,0)))</f>
        <v>#N/A</v>
      </c>
      <c r="BC1162" s="665" t="e">
        <f>INDEX(AX1151:BE1152,MATCH(AW1162,AV1151:AV1152,0),MATCH(BC1155,AX1149:BE1149,0))*(INDEX(AK1157:AT1164,MATCH(BC1155,AI1157:AI1164,0),MATCH(BC1156,AK1156:AT1156,0)))</f>
        <v>#N/A</v>
      </c>
      <c r="BD1162" s="665" t="e">
        <f>INDEX(AX1151:BE1152,MATCH(AW1162,AV1151:AV1152,0),MATCH(BD1155,AX1149:BE1149,0))*(INDEX(AK1157:AT1164,MATCH(BD1155,AI1157:AI1164,0),MATCH(BD1156,AK1156:AT1156,0)))</f>
        <v>#N/A</v>
      </c>
      <c r="BE1162" s="665" t="e">
        <f>INDEX(AX1151:BE1152,MATCH(AW1162,AV1151:AV1152,0),MATCH(BE1155,AX1149:BE1149,0))*(INDEX(AK1157:AT1164,MATCH(BE1155,AI1157:AI1164,0),MATCH(BE1156,AK1156:AT1156,0)))</f>
        <v>#N/A</v>
      </c>
      <c r="BF1162" s="665" t="e">
        <f>INDEX(AX1151:BE1152,MATCH(AW1162,AV1151:AV1152,0),MATCH(BF1155,AX1149:BE1149,0))*(INDEX(AK1157:AT1164,MATCH(BF1155,AI1157:AI1164,0),MATCH(BF1156,AK1156:AT1156,0)))</f>
        <v>#N/A</v>
      </c>
      <c r="BG1162" s="665" t="e">
        <f>INDEX(AX1151:BE1152,MATCH(AW1162,AV1151:AV1152,0),MATCH(BG1155,AX1149:BE1149,0))*(INDEX(AK1157:AT1164,MATCH(BG1155,AI1157:AI1164,0),MATCH(BG1156,AK1156:AT1156,0)))</f>
        <v>#N/A</v>
      </c>
      <c r="BH1162" s="665" t="e">
        <f>INDEX(AX1151:BE1152,MATCH(AW1162,AV1151:AV1152,0),MATCH(BH1155,AX1149:BE1149,0))*(INDEX(AK1157:AT1164,MATCH(BH1155,AI1157:AI1164,0),MATCH(BH1156,AK1156:AT1156,0)))</f>
        <v>#N/A</v>
      </c>
      <c r="BI1162" s="665" t="e">
        <f>INDEX(AX1151:BE1152,MATCH(AW1162,AV1151:AV1152,0),MATCH(BI1155,AX1149:BE1149,0))*(INDEX(AK1157:AT1164,MATCH(BI1155,AI1157:AI1164,0),MATCH(BI1156,AK1156:AT1156,0)))</f>
        <v>#N/A</v>
      </c>
      <c r="BJ1162" s="665" t="e">
        <f>INDEX(AX1151:BE1152,MATCH(AW1162,AV1151:AV1152,0),MATCH(BJ1155,AX1149:BE1149,0))*(INDEX(AK1157:AT1164,MATCH(BJ1155,AI1157:AI1164,0),MATCH(BJ1156,AK1156:AT1156,0)))</f>
        <v>#N/A</v>
      </c>
      <c r="BK1162" s="665" t="e">
        <f>INDEX(AX1151:BE1152,MATCH(AW1162,AV1151:AV1152,0),MATCH(BK1155,AX1149:BE1149,0))*(INDEX(AK1157:AT1164,MATCH(BK1155,AI1157:AI1164,0),MATCH(BK1156,AK1156:AT1156,0)))</f>
        <v>#N/A</v>
      </c>
      <c r="BL1162" s="665" t="e">
        <f>INDEX(AX1151:BE1152,MATCH(AW1162,AV1151:AV1152,0),MATCH(BL1155,AX1149:BE1149,0))*(INDEX(AK1157:AT1164,MATCH(BL1155,AI1157:AI1164,0),MATCH(BL1156,AK1156:AT1156,0)))</f>
        <v>#N/A</v>
      </c>
      <c r="BM1162" s="665" t="e">
        <f>INDEX(AX1151:BE1152,MATCH(AW1162,AV1151:AV1152,0),MATCH(BM1155,AX1149:BE1149,0))*(INDEX(AK1157:AT1164,MATCH(BM1155,AI1157:AI1164,0),MATCH(BM1156,AK1156:AT1156,0)))</f>
        <v>#N/A</v>
      </c>
      <c r="BN1162" s="665" t="e">
        <f>INDEX(AX1151:BE1152,MATCH(AW1162,AV1151:AV1152,0),MATCH(BN1155,AX1149:BE1149,0))*(INDEX(AK1157:AT1164,MATCH(BN1155,AI1157:AI1164,0),MATCH(BN1156,AK1156:AT1156,0)))</f>
        <v>#N/A</v>
      </c>
      <c r="BO1162" s="665" t="e">
        <f>INDEX(AX1151:BE1152,MATCH(AW1162,AV1151:AV1152,0),MATCH(BO1155,AX1149:BE1149,0))*(INDEX(AK1157:AT1164,MATCH(BO1155,AI1157:AI1164,0),MATCH(BO1156,AK1156:AT1156,0)))</f>
        <v>#N/A</v>
      </c>
      <c r="BP1162" s="665" t="e">
        <f>INDEX(AX1151:BE1152,MATCH(AW1162,AV1151:AV1152,0),MATCH(BP1155,AX1149:BE1149,0))*(INDEX(AK1157:AT1164,MATCH(BP1155,AI1157:AI1164,0),MATCH(BP1156,AK1156:AT1156,0)))</f>
        <v>#N/A</v>
      </c>
      <c r="BQ1162" s="665" t="e">
        <f>INDEX(AX1151:BE1152,MATCH(AW1162,AV1151:AV1152,0),MATCH(BQ1155,AX1149:BE1149,0))*(INDEX(AK1157:AT1164,MATCH(BQ1155,AI1157:AI1164,0),MATCH(BQ1156,AK1156:AT1156,0)))</f>
        <v>#N/A</v>
      </c>
      <c r="BR1162" s="665" t="e">
        <f>INDEX(AX1151:BE1152,MATCH(AW1162,AV1151:AV1152,0),MATCH(BR1155,AX1149:BE1149,0))*(INDEX(AK1157:AT1164,MATCH(BR1155,AI1157:AI1164,0),MATCH(BR1156,AK1156:AT1156,0)))</f>
        <v>#N/A</v>
      </c>
      <c r="BS1162" s="665" t="e">
        <f>INDEX(AX1151:BE1152,MATCH(AW1162,AV1151:AV1152,0),MATCH(BS1155,AX1149:BE1149,0))*(INDEX(AK1157:AT1164,MATCH(BS1155,AI1157:AI1164,0),MATCH(BS1156,AK1156:AT1156,0)))</f>
        <v>#N/A</v>
      </c>
      <c r="BT1162" s="665" t="e">
        <f>INDEX(AX1151:BE1152,MATCH(AW1162,AV1151:AV1152,0),MATCH(BT1155,AX1149:BE1149,0))*(INDEX(AK1157:AT1164,MATCH(BT1155,AI1157:AI1164,0),MATCH(BT1156,AK1156:AT1156,0)))</f>
        <v>#N/A</v>
      </c>
      <c r="BU1162" s="665" t="e">
        <f>INDEX(AX1151:BE1152,MATCH(AW1162,AV1151:AV1152,0),MATCH(BU1155,AX1149:BE1149,0))*(INDEX(AK1157:AT1164,MATCH(BU1155,AI1157:AI1164,0),MATCH(BU1156,AK1156:AT1156,0)))</f>
        <v>#N/A</v>
      </c>
      <c r="BV1162" s="665" t="e">
        <f>INDEX(AX1151:BE1152,MATCH(AW1162,AV1151:AV1152,0),MATCH(BV1155,AX1149:BE1149,0))*(INDEX(AK1157:AT1164,MATCH(BV1155,AI1157:AI1164,0),MATCH(BV1156,AK1156:AT1156,0)))</f>
        <v>#N/A</v>
      </c>
      <c r="BW1162" s="665" t="e">
        <f>INDEX(AX1151:BE1152,MATCH(AW1162,AV1151:AV1152,0),MATCH(BW1155,AX1149:BE1149,0))*(INDEX(AK1157:AT1164,MATCH(BW1155,AI1157:AI1164,0),MATCH(BW1156,AK1156:AT1156,0)))</f>
        <v>#N/A</v>
      </c>
      <c r="BX1162" s="665" t="e">
        <f>INDEX(AX1151:BE1152,MATCH(AW1162,AV1151:AV1152,0),MATCH(BX1155,AX1149:BE1149,0))*(INDEX(AK1157:AT1164,MATCH(BX1155,AI1157:AI1164,0),MATCH(BX1156,AK1156:AT1156,0)))</f>
        <v>#N/A</v>
      </c>
      <c r="BY1162" s="665" t="e">
        <f>INDEX(AX1151:BE1152,MATCH(AW1162,AV1151:AV1152,0),MATCH(BY1155,AX1149:BE1149,0))*(INDEX(AK1157:AT1164,MATCH(BY1155,AI1157:AI1164,0),MATCH(BY1156,AK1156:AT1156,0)))</f>
        <v>#N/A</v>
      </c>
      <c r="BZ1162" s="665" t="e">
        <f>INDEX(AX1151:BE1152,MATCH(AW1162,AV1151:AV1152,0),MATCH(BZ1155,AX1149:BE1149,0))*(INDEX(AK1157:AT1164,MATCH(BZ1155,AI1157:AI1164,0),MATCH(BZ1156,AK1156:AT1156,0)))</f>
        <v>#N/A</v>
      </c>
      <c r="CA1162" s="665" t="e">
        <f>INDEX(AX1151:BE1152,MATCH(AW1162,AV1151:AV1152,0),MATCH(CA1155,AX1149:BE1149,0))*(INDEX(AK1157:AT1164,MATCH(CA1155,AI1157:AI1164,0),MATCH(CA1156,AK1156:AT1156,0)))</f>
        <v>#N/A</v>
      </c>
      <c r="CB1162" s="665" t="e">
        <f>INDEX(AX1151:BE1152,MATCH(AW1162,AV1151:AV1152,0),MATCH(CB1155,AX1149:BE1149,0))*(INDEX(AK1157:AT1164,MATCH(CB1155,AI1157:AI1164,0),MATCH(CB1156,AK1156:AT1156,0)))</f>
        <v>#N/A</v>
      </c>
      <c r="CC1162" s="665" t="e">
        <f>INDEX(AX1151:BE1152,MATCH(AW1162,AV1151:AV1152,0),MATCH(CC1155,AX1149:BE1149,0))*(INDEX(AK1157:AT1164,MATCH(CC1155,AI1157:AI1164,0),MATCH(CC1156,AK1156:AT1156,0)))</f>
        <v>#N/A</v>
      </c>
      <c r="CD1162" s="665" t="e">
        <f>INDEX(AX1151:BE1152,MATCH(AW1162,AV1151:AV1152,0),MATCH(CD1155,AX1149:BE1149,0))*(INDEX(AK1157:AT1164,MATCH(CD1155,AI1157:AI1164,0),MATCH(CD1156,AK1156:AT1156,0)))</f>
        <v>#N/A</v>
      </c>
      <c r="CE1162" s="665" t="e">
        <f>INDEX(AX1151:BE1152,MATCH(AW1162,AV1151:AV1152,0),MATCH(CE1155,AX1149:BE1149,0))*(INDEX(AK1157:AT1164,MATCH(CE1155,AI1157:AI1164,0),MATCH(CE1156,AK1156:AT1156,0)))</f>
        <v>#N/A</v>
      </c>
      <c r="CF1162" s="665" t="e">
        <f>INDEX(AX1151:BE1152,MATCH(AW1162,AV1151:AV1152,0),MATCH(CF1155,AX1149:BE1149,0))*(INDEX(AK1157:AT1164,MATCH(CF1155,AI1157:AI1164,0),MATCH(CF1156,AK1156:AT1156,0)))</f>
        <v>#N/A</v>
      </c>
      <c r="CG1162" s="665" t="e">
        <f>INDEX(AX1151:BE1152,MATCH(AW1162,AV1151:AV1152,0),MATCH(CG1155,AX1149:BE1149,0))*(INDEX(AK1157:AT1164,MATCH(CG1155,AI1157:AI1164,0),MATCH(CG1156,AK1156:AT1156,0)))</f>
        <v>#N/A</v>
      </c>
      <c r="CH1162" s="665" t="e">
        <f>INDEX(AX1151:BE1152,MATCH(AW1162,AV1151:AV1152,0),MATCH(CH1155,AX1149:BE1149,0))*(INDEX(AK1157:AT1164,MATCH(CH1155,AI1157:AI1164,0),MATCH(CH1156,AK1156:AT1156,0)))</f>
        <v>#N/A</v>
      </c>
      <c r="CI1162" s="665" t="e">
        <f>INDEX(AX1151:BE1152,MATCH(AW1162,AV1151:AV1152,0),MATCH(CI1155,AX1149:BE1149,0))*(INDEX(AK1157:AT1164,MATCH(CI1155,AI1157:AI1164,0),MATCH(CI1156,AK1156:AT1156,0)))</f>
        <v>#N/A</v>
      </c>
      <c r="CJ1162" s="665" t="e">
        <f>INDEX(AX1151:BE1152,MATCH(AW1162,AV1151:AV1152,0),MATCH(CJ1155,AX1149:BE1149,0))*(INDEX(AK1157:AT1164,MATCH(CJ1155,AI1157:AI1164,0),MATCH(CJ1156,AK1156:AT1156,0)))</f>
        <v>#N/A</v>
      </c>
      <c r="CK1162" s="665" t="e">
        <f>INDEX(AX1151:BE1152,MATCH(AW1162,AV1151:AV1152,0),MATCH(CK1155,AX1149:BE1149,0))*(INDEX(AK1157:AT1164,MATCH(CK1155,AI1157:AI1164,0),MATCH(CK1156,AK1156:AT1156,0)))</f>
        <v>#N/A</v>
      </c>
      <c r="CL1162" s="665" t="e">
        <f>INDEX(AX1151:BE1152,MATCH(AW1162,AV1151:AV1152,0),MATCH(CL1155,AX1149:BE1149,0))*(INDEX(AK1157:AT1164,MATCH(CL1155,AI1157:AI1164,0),MATCH(CL1156,AK1156:AT1156,0)))</f>
        <v>#N/A</v>
      </c>
      <c r="CM1162" s="665" t="e">
        <f>INDEX(AX1151:BE1152,MATCH(AW1162,AV1151:AV1152,0),MATCH(CM1155,AX1149:BE1149,0))*(INDEX(AK1157:AT1164,MATCH(CM1155,AI1157:AI1164,0),MATCH(CM1156,AK1156:AT1156,0)))</f>
        <v>#N/A</v>
      </c>
      <c r="CN1162" s="665" t="e">
        <f>INDEX(AX1151:BE1152,MATCH(AW1162,AV1151:AV1152,0),MATCH(CN1155,AX1149:BE1149,0))*(INDEX(AK1157:AT1164,MATCH(CN1155,AI1157:AI1164,0),MATCH(CN1156,AK1156:AT1156,0)))</f>
        <v>#N/A</v>
      </c>
      <c r="CO1162" s="665" t="e">
        <f>INDEX(AX1151:BE1152,MATCH(AW1162,AV1151:AV1152,0),MATCH(CO1155,AX1149:BE1149,0))*(INDEX(AK1157:AT1164,MATCH(CO1155,AI1157:AI1164,0),MATCH(CO1156,AK1156:AT1156,0)))</f>
        <v>#N/A</v>
      </c>
      <c r="CP1162" s="665" t="e">
        <f>INDEX(AX1151:BE1152,MATCH(AW1162,AV1151:AV1152,0),MATCH(CP1155,AX1149:BE1149,0))*(INDEX(AK1157:AT1164,MATCH(CP1155,AI1157:AI1164,0),MATCH(CP1156,AK1156:AT1156,0)))</f>
        <v>#N/A</v>
      </c>
      <c r="CQ1162" s="665" t="e">
        <f>INDEX(AX1151:BE1152,MATCH(AW1162,AV1151:AV1152,0),MATCH(CQ1155,AX1149:BE1149,0))*(INDEX(AK1157:AT1164,MATCH(CQ1155,AI1157:AI1164,0),MATCH(CQ1156,AK1156:AT1156,0)))</f>
        <v>#N/A</v>
      </c>
      <c r="CR1162" s="665" t="e">
        <f>INDEX(AX1151:BE1152,MATCH(AW1162,AV1151:AV1152,0),MATCH(CR1155,AX1149:BE1149,0))*(INDEX(AK1157:AT1164,MATCH(CR1155,AI1157:AI1164,0),MATCH(CR1156,AK1156:AT1156,0)))</f>
        <v>#N/A</v>
      </c>
      <c r="CS1162" s="665" t="e">
        <f>INDEX(AX1151:BE1152,MATCH(AW1162,AV1151:AV1152,0),MATCH(CS1155,AX1149:BE1149,0))*(INDEX(AK1157:AT1164,MATCH(CS1155,AI1157:AI1164,0),MATCH(CS1156,AK1156:AT1156,0)))</f>
        <v>#N/A</v>
      </c>
      <c r="CT1162" s="665" t="e">
        <f>INDEX(AX1151:BE1152,MATCH(AW1162,AV1151:AV1152,0),MATCH(CT1155,AX1149:BE1149,0))*(INDEX(AK1157:AT1164,MATCH(CT1155,AI1157:AI1164,0),MATCH(CT1156,AK1156:AT1156,0)))</f>
        <v>#N/A</v>
      </c>
      <c r="CU1162" s="665" t="e">
        <f>INDEX(AX1151:BE1152,MATCH(AW1162,AV1151:AV1152,0),MATCH(CU1155,AX1149:BE1149,0))*(INDEX(AK1157:AT1164,MATCH(CU1155,AI1157:AI1164,0),MATCH(CU1156,AK1156:AT1156,0)))</f>
        <v>#N/A</v>
      </c>
      <c r="CV1162" s="665" t="e">
        <f>INDEX(AX1151:BE1152,MATCH(AW1162,AV1151:AV1152,0),MATCH(CV1155,AX1149:BE1149,0))*(INDEX(AK1157:AT1164,MATCH(CV1155,AI1157:AI1164,0),MATCH(CV1156,AK1156:AT1156,0)))</f>
        <v>#N/A</v>
      </c>
      <c r="CW1162" s="665" t="e">
        <f>INDEX(AX1151:BE1152,MATCH(AW1162,AV1151:AV1152,0),MATCH(CW1155,AX1149:BE1149,0))*(INDEX(AK1157:AT1164,MATCH(CW1155,AI1157:AI1164,0),MATCH(CW1156,AK1156:AT1156,0)))</f>
        <v>#N/A</v>
      </c>
      <c r="CX1162" s="665" t="e">
        <f>INDEX(AX1151:BE1152,MATCH(AW1162,AV1151:AV1152,0),MATCH(CX1155,AX1149:BE1149,0))*(INDEX(AK1157:AT1164,MATCH(CX1155,AI1157:AI1164,0),MATCH(CX1156,AK1156:AT1156,0)))</f>
        <v>#N/A</v>
      </c>
      <c r="CY1162" s="665" t="e">
        <f>INDEX(AX1151:BE1152,MATCH(AW1162,AV1151:AV1152,0),MATCH(CY1155,AX1149:BE1149,0))*(INDEX(AK1157:AT1164,MATCH(CY1155,AI1157:AI1164,0),MATCH(CY1156,AK1156:AT1156,0)))</f>
        <v>#N/A</v>
      </c>
      <c r="CZ1162" s="665" t="e">
        <f>INDEX(AX1151:BE1152,MATCH(AW1162,AV1151:AV1152,0),MATCH(CZ1155,AX1149:BE1149,0))*(INDEX(AK1157:AT1164,MATCH(CZ1155,AI1157:AI1164,0),MATCH(CZ1156,AK1156:AT1156,0)))</f>
        <v>#N/A</v>
      </c>
      <c r="DA1162" s="665" t="e">
        <f>INDEX(AX1151:BE1152,MATCH(AW1162,AV1151:AV1152,0),MATCH(DA1155,AX1149:BE1149,0))*(INDEX(AK1157:AT1164,MATCH(DA1155,AI1157:AI1164,0),MATCH(DA1156,AK1156:AT1156,0)))</f>
        <v>#N/A</v>
      </c>
      <c r="DB1162" s="665" t="e">
        <f>INDEX(AX1151:BE1152,MATCH(AW1162,AV1151:AV1152,0),MATCH(DB1155,AX1149:BE1149,0))*(INDEX(AK1157:AT1164,MATCH(DB1155,AI1157:AI1164,0),MATCH(DB1156,AK1156:AT1156,0)))</f>
        <v>#N/A</v>
      </c>
      <c r="DC1162" s="665" t="e">
        <f>INDEX(AX1151:BE1152,MATCH(AW1162,AV1151:AV1152,0),MATCH(DC1155,AX1149:BE1149,0))*(INDEX(AK1157:AT1164,MATCH(DC1155,AI1157:AI1164,0),MATCH(DC1156,AK1156:AT1156,0)))</f>
        <v>#N/A</v>
      </c>
      <c r="DD1162" s="665" t="e">
        <f>INDEX(AX1151:BE1152,MATCH(AW1162,AV1151:AV1152,0),MATCH(DD1155,AX1149:BE1149,0))*(INDEX(AK1157:AT1164,MATCH(DD1155,AI1157:AI1164,0),MATCH(DD1156,AK1156:AT1156,0)))</f>
        <v>#N/A</v>
      </c>
      <c r="DE1162" s="665" t="e">
        <f>INDEX(AX1151:BE1152,MATCH(AW1162,AV1151:AV1152,0),MATCH(DE1155,AX1149:BE1149,0))*(INDEX(AK1157:AT1164,MATCH(DE1155,AI1157:AI1164,0),MATCH(DE1156,AK1156:AT1156,0)))</f>
        <v>#N/A</v>
      </c>
      <c r="DF1162" s="665" t="e">
        <f>INDEX(AX1151:BE1152,MATCH(AW1162,AV1151:AV1152,0),MATCH(DF1155,AX1149:BE1149,0))*(INDEX(AK1157:AT1164,MATCH(DF1155,AI1157:AI1164,0),MATCH(DF1156,AK1156:AT1156,0)))</f>
        <v>#N/A</v>
      </c>
      <c r="DG1162" s="665" t="e">
        <f>INDEX(AX1151:BE1152,MATCH(AW1162,AV1151:AV1152,0),MATCH(DG1155,AX1149:BE1149,0))*(INDEX(AK1157:AT1164,MATCH(DG1155,AI1157:AI1164,0),MATCH(DG1156,AK1156:AT1156,0)))</f>
        <v>#N/A</v>
      </c>
      <c r="DH1162" s="665" t="e">
        <f>INDEX(AX1151:BE1152,MATCH(AW1162,AV1151:AV1152,0),MATCH(DH1155,AX1149:BE1149,0))*(INDEX(AK1157:AT1164,MATCH(DH1155,AI1157:AI1164,0),MATCH(DH1156,AK1156:AT1156,0)))</f>
        <v>#N/A</v>
      </c>
      <c r="DI1162" s="665" t="e">
        <f>INDEX(AX1151:BE1152,MATCH(AW1162,AV1151:AV1152,0),MATCH(DI1155,AX1149:BE1149,0))*(INDEX(AK1157:AT1164,MATCH(DI1155,AI1157:AI1164,0),MATCH(DI1156,AK1156:AT1156,0)))</f>
        <v>#N/A</v>
      </c>
      <c r="DJ1162" s="665" t="e">
        <f>INDEX(AX1151:BE1152,MATCH(AW1162,AV1151:AV1152,0),MATCH(DJ1155,AX1149:BE1149,0))*(INDEX(AK1157:AT1164,MATCH(DJ1155,AI1157:AI1164,0),MATCH(DJ1156,AK1156:AT1156,0)))</f>
        <v>#N/A</v>
      </c>
      <c r="DK1162" s="665" t="e">
        <f>INDEX(AX1151:BE1152,MATCH(AW1162,AV1151:AV1152,0),MATCH(DK1155,AX1149:BE1149,0))*(INDEX(AK1157:AT1164,MATCH(DK1155,AI1157:AI1164,0),MATCH(DK1156,AK1156:AT1156,0)))</f>
        <v>#N/A</v>
      </c>
      <c r="DL1162" s="665" t="e">
        <f>INDEX(AX1151:BE1152,MATCH(AW1162,AV1151:AV1152,0),MATCH(DL1155,AX1149:BE1149,0))*(INDEX(AK1157:AT1164,MATCH(DL1155,AI1157:AI1164,0),MATCH(DL1156,AK1156:AT1156,0)))</f>
        <v>#N/A</v>
      </c>
      <c r="DM1162" s="665" t="e">
        <f>INDEX(AX1151:BE1152,MATCH(AW1162,AV1151:AV1152,0),MATCH(DM1155,AX1149:BE1149,0))*(INDEX(AK1157:AT1164,MATCH(DM1155,AI1157:AI1164,0),MATCH(DM1156,AK1156:AT1156,0)))</f>
        <v>#N/A</v>
      </c>
      <c r="DN1162" s="665" t="e">
        <f>INDEX(AX1151:BE1152,MATCH(AW1162,AV1151:AV1152,0),MATCH(DN1155,AX1149:BE1149,0))*(INDEX(AK1157:AT1164,MATCH(DN1155,AI1157:AI1164,0),MATCH(DN1156,AK1156:AT1156,0)))</f>
        <v>#N/A</v>
      </c>
      <c r="DO1162" s="665" t="e">
        <f>INDEX(AX1151:BE1152,MATCH(AW1162,AV1151:AV1152,0),MATCH(DO1155,AX1149:BE1149,0))*(INDEX(AK1157:AT1164,MATCH(DO1155,AI1157:AI1164,0),MATCH(DO1156,AK1156:AT1156,0)))</f>
        <v>#N/A</v>
      </c>
      <c r="DP1162" s="665" t="e">
        <f>INDEX(AX1151:BE1152,MATCH(AW1162,AV1151:AV1152,0),MATCH(DP1155,AX1149:BE1149,0))*(INDEX(AK1157:AT1164,MATCH(DP1155,AI1157:AI1164,0),MATCH(DP1156,AK1156:AT1156,0)))</f>
        <v>#N/A</v>
      </c>
      <c r="DQ1162" s="643" t="e">
        <f>SUM(AX1162:DP1162)=#REF!</f>
        <v>#REF!</v>
      </c>
      <c r="DR1162" s="749">
        <v>2028</v>
      </c>
      <c r="DS1162" s="665" t="e">
        <f>IF(DR1162&gt;DS1155,AX1161-AX1162,0)</f>
        <v>#REF!</v>
      </c>
      <c r="DT1162" s="665" t="e">
        <f>IF(DR1162&gt;DT1155,AY1161-AY1162,0)</f>
        <v>#N/A</v>
      </c>
      <c r="DU1162" s="665" t="e">
        <f>IF(DR1162&gt;DU1155,AZ1161-AZ1162,0)</f>
        <v>#N/A</v>
      </c>
      <c r="DV1162" s="665" t="e">
        <f>IF(DR1162&gt;DV1155,BA1161-BA1162,0)</f>
        <v>#N/A</v>
      </c>
      <c r="DW1162" s="665" t="e">
        <f>IF(DR1162&gt;DW1155,BB1161-BB1162,0)</f>
        <v>#N/A</v>
      </c>
      <c r="DX1162" s="665" t="e">
        <f>IF(DR1162&gt;DX1155,BC1161-BC1162,0)</f>
        <v>#N/A</v>
      </c>
      <c r="DY1162" s="665" t="e">
        <f>IF(DR1162&gt;DY1155,BD1161-BD1162,0)</f>
        <v>#N/A</v>
      </c>
      <c r="DZ1162" s="665" t="e">
        <f>IF(DR1162&gt;DZ1155,BE1161-BE1162,0)</f>
        <v>#N/A</v>
      </c>
      <c r="EA1162" s="665" t="e">
        <f>IF(DR1162&gt;EA1155,BF1161-BF1162,0)</f>
        <v>#N/A</v>
      </c>
      <c r="EB1162" s="665" t="e">
        <f>IF(DR1162&gt;EB1155,BG1161-BG1162,0)</f>
        <v>#N/A</v>
      </c>
      <c r="EC1162" s="665" t="e">
        <f>IF(DR1162&gt;EC1155,BH1161-BH1162,0)</f>
        <v>#N/A</v>
      </c>
      <c r="ED1162" s="665" t="e">
        <f>IF(DR1162&gt;ED1155,BI1161-BI1162,0)</f>
        <v>#N/A</v>
      </c>
      <c r="EE1162" s="665" t="e">
        <f>IF(DR1162&gt;EE1155,BJ1161-BJ1162,0)</f>
        <v>#N/A</v>
      </c>
      <c r="EF1162" s="665" t="e">
        <f>IF(DR1162&gt;EF1155,BK1161-BK1162,0)</f>
        <v>#N/A</v>
      </c>
      <c r="EG1162" s="665" t="e">
        <f>IF(DR1162&gt;EG1155,BL1161-BL1162,0)</f>
        <v>#N/A</v>
      </c>
      <c r="EH1162" s="665" t="e">
        <f>IF(DR1162&gt;EH1155,BM1161-BM1162,0)</f>
        <v>#N/A</v>
      </c>
      <c r="EI1162" s="665" t="e">
        <f>IF(DR1162&gt;EI1155,BN1161-BN1162,0)</f>
        <v>#N/A</v>
      </c>
      <c r="EJ1162" s="665" t="e">
        <f>IF(DR1162&gt;EJ1155,BO1161-BO1162,0)</f>
        <v>#N/A</v>
      </c>
      <c r="EK1162" s="665" t="e">
        <f>IF(DR1162&gt;EK1155,BP1161-BP1162,0)</f>
        <v>#N/A</v>
      </c>
      <c r="EL1162" s="665" t="e">
        <f>IF(DR1162&gt;EL1155,BQ1161-BQ1162,0)</f>
        <v>#N/A</v>
      </c>
      <c r="EM1162" s="665" t="e">
        <f>IF(DR1162&gt;EM1155,BR1161-BR1162,0)</f>
        <v>#N/A</v>
      </c>
      <c r="EN1162" s="665" t="e">
        <f>IF(DR1162&gt;EN1155,BS1161-BS1162,0)</f>
        <v>#N/A</v>
      </c>
      <c r="EO1162" s="665" t="e">
        <f>IF(DR1162&gt;EO1155,BT1161-BT1162,0)</f>
        <v>#N/A</v>
      </c>
      <c r="EP1162" s="665" t="e">
        <f>IF(DR1162&gt;EP1155,BU1161-BU1162,0)</f>
        <v>#N/A</v>
      </c>
      <c r="EQ1162" s="665" t="e">
        <f>IF(DR1162&gt;EQ1155,BV1161-BV1162,0)</f>
        <v>#N/A</v>
      </c>
      <c r="ER1162" s="665" t="e">
        <f>IF(DR1162&gt;ER1155,BW1161-BW1162,0)</f>
        <v>#N/A</v>
      </c>
      <c r="ES1162" s="665" t="e">
        <f>IF(DR1162&gt;ES1155,BX1161-BX1162,0)</f>
        <v>#N/A</v>
      </c>
      <c r="ET1162" s="665" t="e">
        <f>IF(DR1162&gt;ET1155,BY1161-BY1162,0)</f>
        <v>#N/A</v>
      </c>
      <c r="EU1162" s="665" t="e">
        <f>IF(DR1162&gt;EU1155,BZ1161-BZ1162,0)</f>
        <v>#N/A</v>
      </c>
      <c r="EV1162" s="665" t="e">
        <f>IF(DR1162&gt;EV1155,CA1161-CA1162,0)</f>
        <v>#N/A</v>
      </c>
      <c r="EW1162" s="665" t="e">
        <f>IF(DR1162&gt;EW1155,CB1161-CB1162,0)</f>
        <v>#N/A</v>
      </c>
      <c r="EX1162" s="665" t="e">
        <f>IF(DR1162&gt;EX1155,CC1161-CC1162,0)</f>
        <v>#N/A</v>
      </c>
      <c r="EY1162" s="665" t="e">
        <f>IF(DR1162&gt;EY1155,CD1161-CD1162,0)</f>
        <v>#N/A</v>
      </c>
      <c r="EZ1162" s="665" t="e">
        <f>IF(DR1162&gt;EZ1155,CE1161-CE1162,0)</f>
        <v>#N/A</v>
      </c>
      <c r="FA1162" s="665" t="e">
        <f>IF(DR1162&gt;FA1155,CF1161-CF1162,0)</f>
        <v>#N/A</v>
      </c>
      <c r="FB1162" s="665" t="e">
        <f>IF(DR1162&gt;FB1155,CG1161-CG1162,0)</f>
        <v>#N/A</v>
      </c>
      <c r="FC1162" s="665" t="e">
        <f>IF(DR1162&gt;FC1155,CH1161-CH1162,0)</f>
        <v>#N/A</v>
      </c>
      <c r="FD1162" s="665" t="e">
        <f>IF(DR1162&gt;FD1155,CI1161-CI1162,0)</f>
        <v>#N/A</v>
      </c>
      <c r="FE1162" s="665" t="e">
        <f>IF(DR1162&gt;FE1155,CJ1161-CJ1162,0)</f>
        <v>#N/A</v>
      </c>
      <c r="FF1162" s="665" t="e">
        <f>IF(DR1162&gt;FF1155,CK1161-CK1162,0)</f>
        <v>#N/A</v>
      </c>
      <c r="FG1162" s="665" t="e">
        <f>IF(DR1162&gt;FG1155,CL1161-CL1162,0)</f>
        <v>#N/A</v>
      </c>
      <c r="FH1162" s="665">
        <f>IF(DR1162&gt;FH1155,CM1161-CM1162,0)</f>
        <v>0</v>
      </c>
      <c r="FI1162" s="665">
        <f>IF(DR1162&gt;FI1155,CN1161-CN1162,0)</f>
        <v>0</v>
      </c>
      <c r="FJ1162" s="665">
        <f>IF(DR1162&gt;FJ1155,CO1161-CO1162,0)</f>
        <v>0</v>
      </c>
      <c r="FK1162" s="665">
        <f>IF(DR1162&gt;FK1155,CP1161-CP1162,0)</f>
        <v>0</v>
      </c>
      <c r="FL1162" s="665">
        <f>IF(DR1162&gt;FL1155,CQ1161-CQ1162,0)</f>
        <v>0</v>
      </c>
      <c r="FM1162" s="665">
        <f>IF(DR1162&gt;FM1155,CR1161-CR1162,0)</f>
        <v>0</v>
      </c>
      <c r="FN1162" s="665">
        <f>IF(DR1162&gt;FN1155,CS1161-CS1162,0)</f>
        <v>0</v>
      </c>
      <c r="FO1162" s="665">
        <f>IF(DR1162&gt;FO1155,CT1161-CT1162,0)</f>
        <v>0</v>
      </c>
      <c r="FP1162" s="665">
        <f>IF(DR1162&gt;FP1155,CU1161-CU1162,0)</f>
        <v>0</v>
      </c>
      <c r="FQ1162" s="665">
        <f>IF(DR1162&gt;FQ1155,CV1161-CV1162,0)</f>
        <v>0</v>
      </c>
      <c r="FR1162" s="665">
        <f>IF(DR1162&gt;FR1155,CW1161-CW1162,0)</f>
        <v>0</v>
      </c>
      <c r="FS1162" s="665">
        <f>IF(DR1162&gt;FS1155,CX1161-CX1162,0)</f>
        <v>0</v>
      </c>
      <c r="FT1162" s="665">
        <f>IF(DR1162&gt;FT1155,CY1161-CY1162,0)</f>
        <v>0</v>
      </c>
      <c r="FU1162" s="665">
        <f>IF(DR1162&gt;FU1155,CZ1161-CZ1162,0)</f>
        <v>0</v>
      </c>
      <c r="FV1162" s="665">
        <f>IF(DR1162&gt;FV1155,DA1161-DA1162,0)</f>
        <v>0</v>
      </c>
      <c r="FW1162" s="665">
        <f>IF(DR1162&gt;FW1155,DB1161-DB1162,0)</f>
        <v>0</v>
      </c>
      <c r="FX1162" s="665">
        <f>IF(DR1162&gt;FX1155,DC1161-DC1162,0)</f>
        <v>0</v>
      </c>
      <c r="FY1162" s="665">
        <f>IF(DR1162&gt;FY1155,DD1161-DD1162,0)</f>
        <v>0</v>
      </c>
      <c r="FZ1162" s="665">
        <f>IF(DR1162&gt;FZ1155,DE1161-DE1162,0)</f>
        <v>0</v>
      </c>
      <c r="GA1162" s="665">
        <f>IF(DR1162&gt;GA1155,DF1161-DF1162,0)</f>
        <v>0</v>
      </c>
      <c r="GB1162" s="665">
        <f>IF(DR1162&gt;GB1155,DG1161-DG1162,0)</f>
        <v>0</v>
      </c>
      <c r="GC1162" s="665">
        <f>IF(DR1162&gt;GC1155,DH1161-DH1162,0)</f>
        <v>0</v>
      </c>
      <c r="GD1162" s="665">
        <f>IF(DR1162&gt;GD1155,DI1161-DI1162,0)</f>
        <v>0</v>
      </c>
      <c r="GE1162" s="665">
        <f>IF(DR1162&gt;GE1155,DJ1161-DJ1162,0)</f>
        <v>0</v>
      </c>
      <c r="GF1162" s="665">
        <f>IF(DR1162&gt;GF1155,DK1161-DK1162,0)</f>
        <v>0</v>
      </c>
      <c r="GG1162" s="665">
        <f>IF(DR1162&gt;GG1155,DL1161-DL1162,0)</f>
        <v>0</v>
      </c>
      <c r="GH1162" s="665">
        <f>IF(DR1162&gt;GH1155,DM1161-DM1162,0)</f>
        <v>0</v>
      </c>
      <c r="GI1162" s="665">
        <f>IF(DR1162&gt;GI1155,DN1161-DN1162,0)</f>
        <v>0</v>
      </c>
      <c r="GJ1162" s="665">
        <f>IF(DR1162&gt;GJ1155,DO1161-DO1162,0)</f>
        <v>0</v>
      </c>
      <c r="GK1162" s="665">
        <f>IF(DR1162&gt;GK1155,DP1161-DP1162,0)</f>
        <v>0</v>
      </c>
      <c r="GL1162" s="665" t="e">
        <f>SUM(DS1162:GK1162)+SUM(#REF!)=#REF!</f>
        <v>#REF!</v>
      </c>
      <c r="GM1162" s="667"/>
      <c r="GN1162" s="749">
        <v>2028</v>
      </c>
      <c r="GO1162" s="664" t="e">
        <f>SUMIF(DS1156:GK1156,GO1156,DS1162:GK1162)</f>
        <v>#REF!</v>
      </c>
      <c r="GP1162" s="668" t="e">
        <f>SUMIF(DS1156:GK1156,GP1156,DS1162:GK1162)</f>
        <v>#N/A</v>
      </c>
      <c r="GQ1162" s="668" t="e">
        <f>SUMIF(DS1156:GK1156,GQ1156,DS1162:GK1162)</f>
        <v>#N/A</v>
      </c>
      <c r="GR1162" s="668" t="e">
        <f>SUMIF(DS1156:GK1156,GR1156,DS1162:GK1162)</f>
        <v>#N/A</v>
      </c>
      <c r="GS1162" s="668" t="e">
        <f>SUMIF(DS1156:GK1156,GS1156,DS1162:GK1162)</f>
        <v>#N/A</v>
      </c>
      <c r="GT1162" s="668" t="e">
        <f>SUMIF(DS1156:GK1156,GT1156,DS1162:GK1162)</f>
        <v>#N/A</v>
      </c>
      <c r="GU1162" s="668" t="e">
        <f>SUMIF(DS1156:GK1156,GU1156,DS1162:GK1162)</f>
        <v>#N/A</v>
      </c>
      <c r="GV1162" s="668" t="e">
        <f>SUMIF(DS1156:GK1156,GV1156,DS1162:GK1162)</f>
        <v>#N/A</v>
      </c>
      <c r="GW1162" s="668" t="e">
        <f>SUMIF(DS1156:GK1156,GW1156,DS1162:GK1162)</f>
        <v>#N/A</v>
      </c>
      <c r="GX1162" s="668" t="e">
        <f>SUMIF(DS1156:GK1156,GX1156,DS1162:GK1162)</f>
        <v>#N/A</v>
      </c>
      <c r="GY1162" s="668" t="e">
        <f>SUMIF(DS1156:GK1156,GY1156,DS1162:GK1162)</f>
        <v>#N/A</v>
      </c>
      <c r="GZ1162" s="646" t="e">
        <f>SUM(GO1162:GY1162)=(#REF!-SUM(#REF!))</f>
        <v>#REF!</v>
      </c>
    </row>
    <row r="1163" spans="1:234" ht="15.75" hidden="1" customHeight="1" x14ac:dyDescent="0.25">
      <c r="A1163" s="643" t="s">
        <v>208</v>
      </c>
      <c r="AI1163" s="664">
        <v>2029</v>
      </c>
      <c r="AJ1163" s="664">
        <v>0</v>
      </c>
      <c r="AK1163" s="665">
        <f>IFERROR(#REF!/#REF!,0)</f>
        <v>0</v>
      </c>
      <c r="AL1163" s="665">
        <f>IFERROR(#REF!/#REF!,0)</f>
        <v>0</v>
      </c>
      <c r="AM1163" s="665">
        <f>IFERROR(#REF!/#REF!,0)</f>
        <v>0</v>
      </c>
      <c r="AN1163" s="669">
        <f>IFERROR(#REF!/#REF!,0)</f>
        <v>0</v>
      </c>
      <c r="AO1163" s="669">
        <f>IFERROR(#REF!/#REF!,0)</f>
        <v>0</v>
      </c>
      <c r="AP1163" s="669">
        <f>IFERROR(#REF!/#REF!,0)</f>
        <v>0</v>
      </c>
      <c r="AQ1163" s="669">
        <f>IFERROR(#REF!/#REF!,0)</f>
        <v>0</v>
      </c>
      <c r="AR1163" s="669">
        <f>IFERROR(#REF!/#REF!,0)</f>
        <v>0</v>
      </c>
      <c r="AS1163" s="669">
        <f>IFERROR(#REF!/#REF!,0)</f>
        <v>0</v>
      </c>
      <c r="AT1163" s="669">
        <f>IFERROR(#REF!/#REF!,0)</f>
        <v>0</v>
      </c>
      <c r="AU1163" s="666"/>
      <c r="AW1163" s="749">
        <v>2029</v>
      </c>
      <c r="AX1163" s="665" t="e">
        <f>#REF!</f>
        <v>#REF!</v>
      </c>
      <c r="AY1163" s="665" t="e">
        <f>INDEX(AX1151:BE1152,MATCH(AW1163,AV1151:AV1152,0),MATCH(AY1155,AX1149:BE1149,0))*(INDEX(AK1157:AT1164,MATCH(AY1155,AI1157:AI1164,0),MATCH(AY1156,AK1156:AT1156,0)))</f>
        <v>#N/A</v>
      </c>
      <c r="AZ1163" s="665" t="e">
        <f>INDEX(AX1151:BE1152,MATCH(AW1163,AV1151:AV1152,0),MATCH(AZ1155,AX1149:BE1149,0))*(INDEX(AK1157:AT1164,MATCH(AZ1155,AI1157:AI1164,0),MATCH(AZ1156,AK1156:AT1156,0)))</f>
        <v>#N/A</v>
      </c>
      <c r="BA1163" s="665" t="e">
        <f>INDEX(AX1151:BE1152,MATCH(AW1163,AV1151:AV1152,0),MATCH(BA1155,AX1149:BE1149,0))*(INDEX(AK1157:AT1164,MATCH(BA1155,AI1157:AI1164,0),MATCH(BA1156,AK1156:AT1156,0)))</f>
        <v>#N/A</v>
      </c>
      <c r="BB1163" s="665" t="e">
        <f>INDEX(AX1151:BE1152,MATCH(AW1163,AV1151:AV1152,0),MATCH(BB1155,AX1149:BE1149,0))*(INDEX(AK1157:AT1164,MATCH(BB1155,AI1157:AI1164,0),MATCH(BB1156,AK1156:AT1156,0)))</f>
        <v>#N/A</v>
      </c>
      <c r="BC1163" s="665" t="e">
        <f>INDEX(AX1151:BE1152,MATCH(AW1163,AV1151:AV1152,0),MATCH(BC1155,AX1149:BE1149,0))*(INDEX(AK1157:AT1164,MATCH(BC1155,AI1157:AI1164,0),MATCH(BC1156,AK1156:AT1156,0)))</f>
        <v>#N/A</v>
      </c>
      <c r="BD1163" s="665" t="e">
        <f>INDEX(AX1151:BE1152,MATCH(AW1163,AV1151:AV1152,0),MATCH(BD1155,AX1149:BE1149,0))*(INDEX(AK1157:AT1164,MATCH(BD1155,AI1157:AI1164,0),MATCH(BD1156,AK1156:AT1156,0)))</f>
        <v>#N/A</v>
      </c>
      <c r="BE1163" s="665" t="e">
        <f>INDEX(AX1151:BE1152,MATCH(AW1163,AV1151:AV1152,0),MATCH(BE1155,AX1149:BE1149,0))*(INDEX(AK1157:AT1164,MATCH(BE1155,AI1157:AI1164,0),MATCH(BE1156,AK1156:AT1156,0)))</f>
        <v>#N/A</v>
      </c>
      <c r="BF1163" s="665" t="e">
        <f>INDEX(AX1151:BE1152,MATCH(AW1163,AV1151:AV1152,0),MATCH(BF1155,AX1149:BE1149,0))*(INDEX(AK1157:AT1164,MATCH(BF1155,AI1157:AI1164,0),MATCH(BF1156,AK1156:AT1156,0)))</f>
        <v>#N/A</v>
      </c>
      <c r="BG1163" s="665" t="e">
        <f>INDEX(AX1151:BE1152,MATCH(AW1163,AV1151:AV1152,0),MATCH(BG1155,AX1149:BE1149,0))*(INDEX(AK1157:AT1164,MATCH(BG1155,AI1157:AI1164,0),MATCH(BG1156,AK1156:AT1156,0)))</f>
        <v>#N/A</v>
      </c>
      <c r="BH1163" s="665" t="e">
        <f>INDEX(AX1151:BE1152,MATCH(AW1163,AV1151:AV1152,0),MATCH(BH1155,AX1149:BE1149,0))*(INDEX(AK1157:AT1164,MATCH(BH1155,AI1157:AI1164,0),MATCH(BH1156,AK1156:AT1156,0)))</f>
        <v>#N/A</v>
      </c>
      <c r="BI1163" s="665" t="e">
        <f>INDEX(AX1151:BE1152,MATCH(AW1163,AV1151:AV1152,0),MATCH(BI1155,AX1149:BE1149,0))*(INDEX(AK1157:AT1164,MATCH(BI1155,AI1157:AI1164,0),MATCH(BI1156,AK1156:AT1156,0)))</f>
        <v>#N/A</v>
      </c>
      <c r="BJ1163" s="665" t="e">
        <f>INDEX(AX1151:BE1152,MATCH(AW1163,AV1151:AV1152,0),MATCH(BJ1155,AX1149:BE1149,0))*(INDEX(AK1157:AT1164,MATCH(BJ1155,AI1157:AI1164,0),MATCH(BJ1156,AK1156:AT1156,0)))</f>
        <v>#N/A</v>
      </c>
      <c r="BK1163" s="665" t="e">
        <f>INDEX(AX1151:BE1152,MATCH(AW1163,AV1151:AV1152,0),MATCH(BK1155,AX1149:BE1149,0))*(INDEX(AK1157:AT1164,MATCH(BK1155,AI1157:AI1164,0),MATCH(BK1156,AK1156:AT1156,0)))</f>
        <v>#N/A</v>
      </c>
      <c r="BL1163" s="665" t="e">
        <f>INDEX(AX1151:BE1152,MATCH(AW1163,AV1151:AV1152,0),MATCH(BL1155,AX1149:BE1149,0))*(INDEX(AK1157:AT1164,MATCH(BL1155,AI1157:AI1164,0),MATCH(BL1156,AK1156:AT1156,0)))</f>
        <v>#N/A</v>
      </c>
      <c r="BM1163" s="665" t="e">
        <f>INDEX(AX1151:BE1152,MATCH(AW1163,AV1151:AV1152,0),MATCH(BM1155,AX1149:BE1149,0))*(INDEX(AK1157:AT1164,MATCH(BM1155,AI1157:AI1164,0),MATCH(BM1156,AK1156:AT1156,0)))</f>
        <v>#N/A</v>
      </c>
      <c r="BN1163" s="665" t="e">
        <f>INDEX(AX1151:BE1152,MATCH(AW1163,AV1151:AV1152,0),MATCH(BN1155,AX1149:BE1149,0))*(INDEX(AK1157:AT1164,MATCH(BN1155,AI1157:AI1164,0),MATCH(BN1156,AK1156:AT1156,0)))</f>
        <v>#N/A</v>
      </c>
      <c r="BO1163" s="665" t="e">
        <f>INDEX(AX1151:BE1152,MATCH(AW1163,AV1151:AV1152,0),MATCH(BO1155,AX1149:BE1149,0))*(INDEX(AK1157:AT1164,MATCH(BO1155,AI1157:AI1164,0),MATCH(BO1156,AK1156:AT1156,0)))</f>
        <v>#N/A</v>
      </c>
      <c r="BP1163" s="665" t="e">
        <f>INDEX(AX1151:BE1152,MATCH(AW1163,AV1151:AV1152,0),MATCH(BP1155,AX1149:BE1149,0))*(INDEX(AK1157:AT1164,MATCH(BP1155,AI1157:AI1164,0),MATCH(BP1156,AK1156:AT1156,0)))</f>
        <v>#N/A</v>
      </c>
      <c r="BQ1163" s="665" t="e">
        <f>INDEX(AX1151:BE1152,MATCH(AW1163,AV1151:AV1152,0),MATCH(BQ1155,AX1149:BE1149,0))*(INDEX(AK1157:AT1164,MATCH(BQ1155,AI1157:AI1164,0),MATCH(BQ1156,AK1156:AT1156,0)))</f>
        <v>#N/A</v>
      </c>
      <c r="BR1163" s="665" t="e">
        <f>INDEX(AX1151:BE1152,MATCH(AW1163,AV1151:AV1152,0),MATCH(BR1155,AX1149:BE1149,0))*(INDEX(AK1157:AT1164,MATCH(BR1155,AI1157:AI1164,0),MATCH(BR1156,AK1156:AT1156,0)))</f>
        <v>#N/A</v>
      </c>
      <c r="BS1163" s="665" t="e">
        <f>INDEX(AX1151:BE1152,MATCH(AW1163,AV1151:AV1152,0),MATCH(BS1155,AX1149:BE1149,0))*(INDEX(AK1157:AT1164,MATCH(BS1155,AI1157:AI1164,0),MATCH(BS1156,AK1156:AT1156,0)))</f>
        <v>#N/A</v>
      </c>
      <c r="BT1163" s="665" t="e">
        <f>INDEX(AX1151:BE1152,MATCH(AW1163,AV1151:AV1152,0),MATCH(BT1155,AX1149:BE1149,0))*(INDEX(AK1157:AT1164,MATCH(BT1155,AI1157:AI1164,0),MATCH(BT1156,AK1156:AT1156,0)))</f>
        <v>#N/A</v>
      </c>
      <c r="BU1163" s="665" t="e">
        <f>INDEX(AX1151:BE1152,MATCH(AW1163,AV1151:AV1152,0),MATCH(BU1155,AX1149:BE1149,0))*(INDEX(AK1157:AT1164,MATCH(BU1155,AI1157:AI1164,0),MATCH(BU1156,AK1156:AT1156,0)))</f>
        <v>#N/A</v>
      </c>
      <c r="BV1163" s="665" t="e">
        <f>INDEX(AX1151:BE1152,MATCH(AW1163,AV1151:AV1152,0),MATCH(BV1155,AX1149:BE1149,0))*(INDEX(AK1157:AT1164,MATCH(BV1155,AI1157:AI1164,0),MATCH(BV1156,AK1156:AT1156,0)))</f>
        <v>#N/A</v>
      </c>
      <c r="BW1163" s="665" t="e">
        <f>INDEX(AX1151:BE1152,MATCH(AW1163,AV1151:AV1152,0),MATCH(BW1155,AX1149:BE1149,0))*(INDEX(AK1157:AT1164,MATCH(BW1155,AI1157:AI1164,0),MATCH(BW1156,AK1156:AT1156,0)))</f>
        <v>#N/A</v>
      </c>
      <c r="BX1163" s="665" t="e">
        <f>INDEX(AX1151:BE1152,MATCH(AW1163,AV1151:AV1152,0),MATCH(BX1155,AX1149:BE1149,0))*(INDEX(AK1157:AT1164,MATCH(BX1155,AI1157:AI1164,0),MATCH(BX1156,AK1156:AT1156,0)))</f>
        <v>#N/A</v>
      </c>
      <c r="BY1163" s="665" t="e">
        <f>INDEX(AX1151:BE1152,MATCH(AW1163,AV1151:AV1152,0),MATCH(BY1155,AX1149:BE1149,0))*(INDEX(AK1157:AT1164,MATCH(BY1155,AI1157:AI1164,0),MATCH(BY1156,AK1156:AT1156,0)))</f>
        <v>#N/A</v>
      </c>
      <c r="BZ1163" s="665" t="e">
        <f>INDEX(AX1151:BE1152,MATCH(AW1163,AV1151:AV1152,0),MATCH(BZ1155,AX1149:BE1149,0))*(INDEX(AK1157:AT1164,MATCH(BZ1155,AI1157:AI1164,0),MATCH(BZ1156,AK1156:AT1156,0)))</f>
        <v>#N/A</v>
      </c>
      <c r="CA1163" s="665" t="e">
        <f>INDEX(AX1151:BE1152,MATCH(AW1163,AV1151:AV1152,0),MATCH(CA1155,AX1149:BE1149,0))*(INDEX(AK1157:AT1164,MATCH(CA1155,AI1157:AI1164,0),MATCH(CA1156,AK1156:AT1156,0)))</f>
        <v>#N/A</v>
      </c>
      <c r="CB1163" s="665" t="e">
        <f>INDEX(AX1151:BE1152,MATCH(AW1163,AV1151:AV1152,0),MATCH(CB1155,AX1149:BE1149,0))*(INDEX(AK1157:AT1164,MATCH(CB1155,AI1157:AI1164,0),MATCH(CB1156,AK1156:AT1156,0)))</f>
        <v>#N/A</v>
      </c>
      <c r="CC1163" s="665" t="e">
        <f>INDEX(AX1151:BE1152,MATCH(AW1163,AV1151:AV1152,0),MATCH(CC1155,AX1149:BE1149,0))*(INDEX(AK1157:AT1164,MATCH(CC1155,AI1157:AI1164,0),MATCH(CC1156,AK1156:AT1156,0)))</f>
        <v>#N/A</v>
      </c>
      <c r="CD1163" s="665" t="e">
        <f>INDEX(AX1151:BE1152,MATCH(AW1163,AV1151:AV1152,0),MATCH(CD1155,AX1149:BE1149,0))*(INDEX(AK1157:AT1164,MATCH(CD1155,AI1157:AI1164,0),MATCH(CD1156,AK1156:AT1156,0)))</f>
        <v>#N/A</v>
      </c>
      <c r="CE1163" s="665" t="e">
        <f>INDEX(AX1151:BE1152,MATCH(AW1163,AV1151:AV1152,0),MATCH(CE1155,AX1149:BE1149,0))*(INDEX(AK1157:AT1164,MATCH(CE1155,AI1157:AI1164,0),MATCH(CE1156,AK1156:AT1156,0)))</f>
        <v>#N/A</v>
      </c>
      <c r="CF1163" s="665" t="e">
        <f>INDEX(AX1151:BE1152,MATCH(AW1163,AV1151:AV1152,0),MATCH(CF1155,AX1149:BE1149,0))*(INDEX(AK1157:AT1164,MATCH(CF1155,AI1157:AI1164,0),MATCH(CF1156,AK1156:AT1156,0)))</f>
        <v>#N/A</v>
      </c>
      <c r="CG1163" s="665" t="e">
        <f>INDEX(AX1151:BE1152,MATCH(AW1163,AV1151:AV1152,0),MATCH(CG1155,AX1149:BE1149,0))*(INDEX(AK1157:AT1164,MATCH(CG1155,AI1157:AI1164,0),MATCH(CG1156,AK1156:AT1156,0)))</f>
        <v>#N/A</v>
      </c>
      <c r="CH1163" s="665" t="e">
        <f>INDEX(AX1151:BE1152,MATCH(AW1163,AV1151:AV1152,0),MATCH(CH1155,AX1149:BE1149,0))*(INDEX(AK1157:AT1164,MATCH(CH1155,AI1157:AI1164,0),MATCH(CH1156,AK1156:AT1156,0)))</f>
        <v>#N/A</v>
      </c>
      <c r="CI1163" s="665" t="e">
        <f>INDEX(AX1151:BE1152,MATCH(AW1163,AV1151:AV1152,0),MATCH(CI1155,AX1149:BE1149,0))*(INDEX(AK1157:AT1164,MATCH(CI1155,AI1157:AI1164,0),MATCH(CI1156,AK1156:AT1156,0)))</f>
        <v>#N/A</v>
      </c>
      <c r="CJ1163" s="665" t="e">
        <f>INDEX(AX1151:BE1152,MATCH(AW1163,AV1151:AV1152,0),MATCH(CJ1155,AX1149:BE1149,0))*(INDEX(AK1157:AT1164,MATCH(CJ1155,AI1157:AI1164,0),MATCH(CJ1156,AK1156:AT1156,0)))</f>
        <v>#N/A</v>
      </c>
      <c r="CK1163" s="665" t="e">
        <f>INDEX(AX1151:BE1152,MATCH(AW1163,AV1151:AV1152,0),MATCH(CK1155,AX1149:BE1149,0))*(INDEX(AK1157:AT1164,MATCH(CK1155,AI1157:AI1164,0),MATCH(CK1156,AK1156:AT1156,0)))</f>
        <v>#N/A</v>
      </c>
      <c r="CL1163" s="665" t="e">
        <f>INDEX(AX1151:BE1152,MATCH(AW1163,AV1151:AV1152,0),MATCH(CL1155,AX1149:BE1149,0))*(INDEX(AK1157:AT1164,MATCH(CL1155,AI1157:AI1164,0),MATCH(CL1156,AK1156:AT1156,0)))</f>
        <v>#N/A</v>
      </c>
      <c r="CM1163" s="665" t="e">
        <f>INDEX(AX1151:BE1152,MATCH(AW1163,AV1151:AV1152,0),MATCH(CM1155,AX1149:BE1149,0))*(INDEX(AK1157:AT1164,MATCH(CM1155,AI1157:AI1164,0),MATCH(CM1156,AK1156:AT1156,0)))</f>
        <v>#N/A</v>
      </c>
      <c r="CN1163" s="665" t="e">
        <f>INDEX(AX1151:BE1152,MATCH(AW1163,AV1151:AV1152,0),MATCH(CN1155,AX1149:BE1149,0))*(INDEX(AK1157:AT1164,MATCH(CN1155,AI1157:AI1164,0),MATCH(CN1156,AK1156:AT1156,0)))</f>
        <v>#N/A</v>
      </c>
      <c r="CO1163" s="665" t="e">
        <f>INDEX(AX1151:BE1152,MATCH(AW1163,AV1151:AV1152,0),MATCH(CO1155,AX1149:BE1149,0))*(INDEX(AK1157:AT1164,MATCH(CO1155,AI1157:AI1164,0),MATCH(CO1156,AK1156:AT1156,0)))</f>
        <v>#N/A</v>
      </c>
      <c r="CP1163" s="665" t="e">
        <f>INDEX(AX1151:BE1152,MATCH(AW1163,AV1151:AV1152,0),MATCH(CP1155,AX1149:BE1149,0))*(INDEX(AK1157:AT1164,MATCH(CP1155,AI1157:AI1164,0),MATCH(CP1156,AK1156:AT1156,0)))</f>
        <v>#N/A</v>
      </c>
      <c r="CQ1163" s="665" t="e">
        <f>INDEX(AX1151:BE1152,MATCH(AW1163,AV1151:AV1152,0),MATCH(CQ1155,AX1149:BE1149,0))*(INDEX(AK1157:AT1164,MATCH(CQ1155,AI1157:AI1164,0),MATCH(CQ1156,AK1156:AT1156,0)))</f>
        <v>#N/A</v>
      </c>
      <c r="CR1163" s="665" t="e">
        <f>INDEX(AX1151:BE1152,MATCH(AW1163,AV1151:AV1152,0),MATCH(CR1155,AX1149:BE1149,0))*(INDEX(AK1157:AT1164,MATCH(CR1155,AI1157:AI1164,0),MATCH(CR1156,AK1156:AT1156,0)))</f>
        <v>#N/A</v>
      </c>
      <c r="CS1163" s="665" t="e">
        <f>INDEX(AX1151:BE1152,MATCH(AW1163,AV1151:AV1152,0),MATCH(CS1155,AX1149:BE1149,0))*(INDEX(AK1157:AT1164,MATCH(CS1155,AI1157:AI1164,0),MATCH(CS1156,AK1156:AT1156,0)))</f>
        <v>#N/A</v>
      </c>
      <c r="CT1163" s="665" t="e">
        <f>INDEX(AX1151:BE1152,MATCH(AW1163,AV1151:AV1152,0),MATCH(CT1155,AX1149:BE1149,0))*(INDEX(AK1157:AT1164,MATCH(CT1155,AI1157:AI1164,0),MATCH(CT1156,AK1156:AT1156,0)))</f>
        <v>#N/A</v>
      </c>
      <c r="CU1163" s="665" t="e">
        <f>INDEX(AX1151:BE1152,MATCH(AW1163,AV1151:AV1152,0),MATCH(CU1155,AX1149:BE1149,0))*(INDEX(AK1157:AT1164,MATCH(CU1155,AI1157:AI1164,0),MATCH(CU1156,AK1156:AT1156,0)))</f>
        <v>#N/A</v>
      </c>
      <c r="CV1163" s="665" t="e">
        <f>INDEX(AX1151:BE1152,MATCH(AW1163,AV1151:AV1152,0),MATCH(CV1155,AX1149:BE1149,0))*(INDEX(AK1157:AT1164,MATCH(CV1155,AI1157:AI1164,0),MATCH(CV1156,AK1156:AT1156,0)))</f>
        <v>#N/A</v>
      </c>
      <c r="CW1163" s="665" t="e">
        <f>INDEX(AX1151:BE1152,MATCH(AW1163,AV1151:AV1152,0),MATCH(CW1155,AX1149:BE1149,0))*(INDEX(AK1157:AT1164,MATCH(CW1155,AI1157:AI1164,0),MATCH(CW1156,AK1156:AT1156,0)))</f>
        <v>#N/A</v>
      </c>
      <c r="CX1163" s="665" t="e">
        <f>INDEX(AX1151:BE1152,MATCH(AW1163,AV1151:AV1152,0),MATCH(CX1155,AX1149:BE1149,0))*(INDEX(AK1157:AT1164,MATCH(CX1155,AI1157:AI1164,0),MATCH(CX1156,AK1156:AT1156,0)))</f>
        <v>#N/A</v>
      </c>
      <c r="CY1163" s="665" t="e">
        <f>INDEX(AX1151:BE1152,MATCH(AW1163,AV1151:AV1152,0),MATCH(CY1155,AX1149:BE1149,0))*(INDEX(AK1157:AT1164,MATCH(CY1155,AI1157:AI1164,0),MATCH(CY1156,AK1156:AT1156,0)))</f>
        <v>#N/A</v>
      </c>
      <c r="CZ1163" s="665" t="e">
        <f>INDEX(AX1151:BE1152,MATCH(AW1163,AV1151:AV1152,0),MATCH(CZ1155,AX1149:BE1149,0))*(INDEX(AK1157:AT1164,MATCH(CZ1155,AI1157:AI1164,0),MATCH(CZ1156,AK1156:AT1156,0)))</f>
        <v>#N/A</v>
      </c>
      <c r="DA1163" s="665" t="e">
        <f>INDEX(AX1151:BE1152,MATCH(AW1163,AV1151:AV1152,0),MATCH(DA1155,AX1149:BE1149,0))*(INDEX(AK1157:AT1164,MATCH(DA1155,AI1157:AI1164,0),MATCH(DA1156,AK1156:AT1156,0)))</f>
        <v>#N/A</v>
      </c>
      <c r="DB1163" s="665" t="e">
        <f>INDEX(AX1151:BE1152,MATCH(AW1163,AV1151:AV1152,0),MATCH(DB1155,AX1149:BE1149,0))*(INDEX(AK1157:AT1164,MATCH(DB1155,AI1157:AI1164,0),MATCH(DB1156,AK1156:AT1156,0)))</f>
        <v>#N/A</v>
      </c>
      <c r="DC1163" s="665" t="e">
        <f>INDEX(AX1151:BE1152,MATCH(AW1163,AV1151:AV1152,0),MATCH(DC1155,AX1149:BE1149,0))*(INDEX(AK1157:AT1164,MATCH(DC1155,AI1157:AI1164,0),MATCH(DC1156,AK1156:AT1156,0)))</f>
        <v>#N/A</v>
      </c>
      <c r="DD1163" s="665" t="e">
        <f>INDEX(AX1151:BE1152,MATCH(AW1163,AV1151:AV1152,0),MATCH(DD1155,AX1149:BE1149,0))*(INDEX(AK1157:AT1164,MATCH(DD1155,AI1157:AI1164,0),MATCH(DD1156,AK1156:AT1156,0)))</f>
        <v>#N/A</v>
      </c>
      <c r="DE1163" s="665" t="e">
        <f>INDEX(AX1151:BE1152,MATCH(AW1163,AV1151:AV1152,0),MATCH(DE1155,AX1149:BE1149,0))*(INDEX(AK1157:AT1164,MATCH(DE1155,AI1157:AI1164,0),MATCH(DE1156,AK1156:AT1156,0)))</f>
        <v>#N/A</v>
      </c>
      <c r="DF1163" s="665" t="e">
        <f>INDEX(AX1151:BE1152,MATCH(AW1163,AV1151:AV1152,0),MATCH(DF1155,AX1149:BE1149,0))*(INDEX(AK1157:AT1164,MATCH(DF1155,AI1157:AI1164,0),MATCH(DF1156,AK1156:AT1156,0)))</f>
        <v>#N/A</v>
      </c>
      <c r="DG1163" s="665" t="e">
        <f>INDEX(AX1151:BE1152,MATCH(AW1163,AV1151:AV1152,0),MATCH(DG1155,AX1149:BE1149,0))*(INDEX(AK1157:AT1164,MATCH(DG1155,AI1157:AI1164,0),MATCH(DG1156,AK1156:AT1156,0)))</f>
        <v>#N/A</v>
      </c>
      <c r="DH1163" s="665" t="e">
        <f>INDEX(AX1151:BE1152,MATCH(AW1163,AV1151:AV1152,0),MATCH(DH1155,AX1149:BE1149,0))*(INDEX(AK1157:AT1164,MATCH(DH1155,AI1157:AI1164,0),MATCH(DH1156,AK1156:AT1156,0)))</f>
        <v>#N/A</v>
      </c>
      <c r="DI1163" s="665" t="e">
        <f>INDEX(AX1151:BE1152,MATCH(AW1163,AV1151:AV1152,0),MATCH(DI1155,AX1149:BE1149,0))*(INDEX(AK1157:AT1164,MATCH(DI1155,AI1157:AI1164,0),MATCH(DI1156,AK1156:AT1156,0)))</f>
        <v>#N/A</v>
      </c>
      <c r="DJ1163" s="665" t="e">
        <f>INDEX(AX1151:BE1152,MATCH(AW1163,AV1151:AV1152,0),MATCH(DJ1155,AX1149:BE1149,0))*(INDEX(AK1157:AT1164,MATCH(DJ1155,AI1157:AI1164,0),MATCH(DJ1156,AK1156:AT1156,0)))</f>
        <v>#N/A</v>
      </c>
      <c r="DK1163" s="665" t="e">
        <f>INDEX(AX1151:BE1152,MATCH(AW1163,AV1151:AV1152,0),MATCH(DK1155,AX1149:BE1149,0))*(INDEX(AK1157:AT1164,MATCH(DK1155,AI1157:AI1164,0),MATCH(DK1156,AK1156:AT1156,0)))</f>
        <v>#N/A</v>
      </c>
      <c r="DL1163" s="665" t="e">
        <f>INDEX(AX1151:BE1152,MATCH(AW1163,AV1151:AV1152,0),MATCH(DL1155,AX1149:BE1149,0))*(INDEX(AK1157:AT1164,MATCH(DL1155,AI1157:AI1164,0),MATCH(DL1156,AK1156:AT1156,0)))</f>
        <v>#N/A</v>
      </c>
      <c r="DM1163" s="665" t="e">
        <f>INDEX(AX1151:BE1152,MATCH(AW1163,AV1151:AV1152,0),MATCH(DM1155,AX1149:BE1149,0))*(INDEX(AK1157:AT1164,MATCH(DM1155,AI1157:AI1164,0),MATCH(DM1156,AK1156:AT1156,0)))</f>
        <v>#N/A</v>
      </c>
      <c r="DN1163" s="665" t="e">
        <f>INDEX(AX1151:BE1152,MATCH(AW1163,AV1151:AV1152,0),MATCH(DN1155,AX1149:BE1149,0))*(INDEX(AK1157:AT1164,MATCH(DN1155,AI1157:AI1164,0),MATCH(DN1156,AK1156:AT1156,0)))</f>
        <v>#N/A</v>
      </c>
      <c r="DO1163" s="665" t="e">
        <f>INDEX(AX1151:BE1152,MATCH(AW1163,AV1151:AV1152,0),MATCH(DO1155,AX1149:BE1149,0))*(INDEX(AK1157:AT1164,MATCH(DO1155,AI1157:AI1164,0),MATCH(DO1156,AK1156:AT1156,0)))</f>
        <v>#N/A</v>
      </c>
      <c r="DP1163" s="665" t="e">
        <f>INDEX(AX1151:BE1152,MATCH(AW1163,AV1151:AV1152,0),MATCH(DP1155,AX1149:BE1149,0))*(INDEX(AK1157:AT1164,MATCH(DP1155,AI1157:AI1164,0),MATCH(DP1156,AK1156:AT1156,0)))</f>
        <v>#N/A</v>
      </c>
      <c r="DQ1163" s="643" t="e">
        <f>SUM(AX1163:DP1163)=#REF!</f>
        <v>#REF!</v>
      </c>
      <c r="DR1163" s="749">
        <v>2029</v>
      </c>
      <c r="DS1163" s="665" t="e">
        <f>IF(DR1163&gt;DS1155,AX1162-AX1163,0)</f>
        <v>#REF!</v>
      </c>
      <c r="DT1163" s="665" t="e">
        <f>IF(DR1163&gt;DT1155,AY1162-AY1163,0)</f>
        <v>#N/A</v>
      </c>
      <c r="DU1163" s="665" t="e">
        <f>IF(DR1163&gt;DU1155,AZ1162-AZ1163,0)</f>
        <v>#N/A</v>
      </c>
      <c r="DV1163" s="665" t="e">
        <f>IF(DR1163&gt;DV1155,BA1162-BA1163,0)</f>
        <v>#N/A</v>
      </c>
      <c r="DW1163" s="665" t="e">
        <f>IF(DR1163&gt;DW1155,BB1162-BB1163,0)</f>
        <v>#N/A</v>
      </c>
      <c r="DX1163" s="665" t="e">
        <f>IF(DR1163&gt;DX1155,BC1162-BC1163,0)</f>
        <v>#N/A</v>
      </c>
      <c r="DY1163" s="665" t="e">
        <f>IF(DR1163&gt;DY1155,BD1162-BD1163,0)</f>
        <v>#N/A</v>
      </c>
      <c r="DZ1163" s="665" t="e">
        <f>IF(DR1163&gt;DZ1155,BE1162-BE1163,0)</f>
        <v>#N/A</v>
      </c>
      <c r="EA1163" s="665" t="e">
        <f>IF(DR1163&gt;EA1155,BF1162-BF1163,0)</f>
        <v>#N/A</v>
      </c>
      <c r="EB1163" s="665" t="e">
        <f>IF(DR1163&gt;EB1155,BG1162-BG1163,0)</f>
        <v>#N/A</v>
      </c>
      <c r="EC1163" s="665" t="e">
        <f>IF(DR1163&gt;EC1155,BH1162-BH1163,0)</f>
        <v>#N/A</v>
      </c>
      <c r="ED1163" s="665" t="e">
        <f>IF(DR1163&gt;ED1155,BI1162-BI1163,0)</f>
        <v>#N/A</v>
      </c>
      <c r="EE1163" s="665" t="e">
        <f>IF(DR1163&gt;EE1155,BJ1162-BJ1163,0)</f>
        <v>#N/A</v>
      </c>
      <c r="EF1163" s="665" t="e">
        <f>IF(DR1163&gt;EF1155,BK1162-BK1163,0)</f>
        <v>#N/A</v>
      </c>
      <c r="EG1163" s="665" t="e">
        <f>IF(DR1163&gt;EG1155,BL1162-BL1163,0)</f>
        <v>#N/A</v>
      </c>
      <c r="EH1163" s="665" t="e">
        <f>IF(DR1163&gt;EH1155,BM1162-BM1163,0)</f>
        <v>#N/A</v>
      </c>
      <c r="EI1163" s="665" t="e">
        <f>IF(DR1163&gt;EI1155,BN1162-BN1163,0)</f>
        <v>#N/A</v>
      </c>
      <c r="EJ1163" s="665" t="e">
        <f>IF(DR1163&gt;EJ1155,BO1162-BO1163,0)</f>
        <v>#N/A</v>
      </c>
      <c r="EK1163" s="665" t="e">
        <f>IF(DR1163&gt;EK1155,BP1162-BP1163,0)</f>
        <v>#N/A</v>
      </c>
      <c r="EL1163" s="665" t="e">
        <f>IF(DR1163&gt;EL1155,BQ1162-BQ1163,0)</f>
        <v>#N/A</v>
      </c>
      <c r="EM1163" s="665" t="e">
        <f>IF(DR1163&gt;EM1155,BR1162-BR1163,0)</f>
        <v>#N/A</v>
      </c>
      <c r="EN1163" s="665" t="e">
        <f>IF(DR1163&gt;EN1155,BS1162-BS1163,0)</f>
        <v>#N/A</v>
      </c>
      <c r="EO1163" s="665" t="e">
        <f>IF(DR1163&gt;EO1155,BT1162-BT1163,0)</f>
        <v>#N/A</v>
      </c>
      <c r="EP1163" s="665" t="e">
        <f>IF(DR1163&gt;EP1155,BU1162-BU1163,0)</f>
        <v>#N/A</v>
      </c>
      <c r="EQ1163" s="665" t="e">
        <f>IF(DR1163&gt;EQ1155,BV1162-BV1163,0)</f>
        <v>#N/A</v>
      </c>
      <c r="ER1163" s="665" t="e">
        <f>IF(DR1163&gt;ER1155,BW1162-BW1163,0)</f>
        <v>#N/A</v>
      </c>
      <c r="ES1163" s="665" t="e">
        <f>IF(DR1163&gt;ES1155,BX1162-BX1163,0)</f>
        <v>#N/A</v>
      </c>
      <c r="ET1163" s="665" t="e">
        <f>IF(DR1163&gt;ET1155,BY1162-BY1163,0)</f>
        <v>#N/A</v>
      </c>
      <c r="EU1163" s="665" t="e">
        <f>IF(DR1163&gt;EU1155,BZ1162-BZ1163,0)</f>
        <v>#N/A</v>
      </c>
      <c r="EV1163" s="665" t="e">
        <f>IF(DR1163&gt;EV1155,CA1162-CA1163,0)</f>
        <v>#N/A</v>
      </c>
      <c r="EW1163" s="665" t="e">
        <f>IF(DR1163&gt;EW1155,CB1162-CB1163,0)</f>
        <v>#N/A</v>
      </c>
      <c r="EX1163" s="665" t="e">
        <f>IF(DR1163&gt;EX1155,CC1162-CC1163,0)</f>
        <v>#N/A</v>
      </c>
      <c r="EY1163" s="665" t="e">
        <f>IF(DR1163&gt;EY1155,CD1162-CD1163,0)</f>
        <v>#N/A</v>
      </c>
      <c r="EZ1163" s="665" t="e">
        <f>IF(DR1163&gt;EZ1155,CE1162-CE1163,0)</f>
        <v>#N/A</v>
      </c>
      <c r="FA1163" s="665" t="e">
        <f>IF(DR1163&gt;FA1155,CF1162-CF1163,0)</f>
        <v>#N/A</v>
      </c>
      <c r="FB1163" s="665" t="e">
        <f>IF(DR1163&gt;FB1155,CG1162-CG1163,0)</f>
        <v>#N/A</v>
      </c>
      <c r="FC1163" s="665" t="e">
        <f>IF(DR1163&gt;FC1155,CH1162-CH1163,0)</f>
        <v>#N/A</v>
      </c>
      <c r="FD1163" s="665" t="e">
        <f>IF(DR1163&gt;FD1155,CI1162-CI1163,0)</f>
        <v>#N/A</v>
      </c>
      <c r="FE1163" s="665" t="e">
        <f>IF(DR1163&gt;FE1155,CJ1162-CJ1163,0)</f>
        <v>#N/A</v>
      </c>
      <c r="FF1163" s="665" t="e">
        <f>IF(DR1163&gt;FF1155,CK1162-CK1163,0)</f>
        <v>#N/A</v>
      </c>
      <c r="FG1163" s="665" t="e">
        <f>IF(DR1163&gt;FG1155,CL1162-CL1163,0)</f>
        <v>#N/A</v>
      </c>
      <c r="FH1163" s="665" t="e">
        <f>IF(DR1163&gt;FH1155,CM1162-CM1163,0)</f>
        <v>#N/A</v>
      </c>
      <c r="FI1163" s="665" t="e">
        <f>IF(DR1163&gt;FI1155,CN1162-CN1163,0)</f>
        <v>#N/A</v>
      </c>
      <c r="FJ1163" s="665" t="e">
        <f>IF(DR1163&gt;FJ1155,CO1162-CO1163,0)</f>
        <v>#N/A</v>
      </c>
      <c r="FK1163" s="665" t="e">
        <f>IF(DR1163&gt;FK1155,CP1162-CP1163,0)</f>
        <v>#N/A</v>
      </c>
      <c r="FL1163" s="665" t="e">
        <f>IF(DR1163&gt;FL1155,CQ1162-CQ1163,0)</f>
        <v>#N/A</v>
      </c>
      <c r="FM1163" s="665" t="e">
        <f>IF(DR1163&gt;FM1155,CR1162-CR1163,0)</f>
        <v>#N/A</v>
      </c>
      <c r="FN1163" s="665" t="e">
        <f>IF(DR1163&gt;FN1155,CS1162-CS1163,0)</f>
        <v>#N/A</v>
      </c>
      <c r="FO1163" s="665" t="e">
        <f>IF(DR1163&gt;FO1155,CT1162-CT1163,0)</f>
        <v>#N/A</v>
      </c>
      <c r="FP1163" s="665" t="e">
        <f>IF(DR1163&gt;FP1155,CU1162-CU1163,0)</f>
        <v>#N/A</v>
      </c>
      <c r="FQ1163" s="665" t="e">
        <f>IF(DR1163&gt;FQ1155,CV1162-CV1163,0)</f>
        <v>#N/A</v>
      </c>
      <c r="FR1163" s="665">
        <f>IF(DR1163&gt;FR1155,CW1162-CW1163,0)</f>
        <v>0</v>
      </c>
      <c r="FS1163" s="665">
        <f>IF(DR1163&gt;FS1155,CX1162-CX1163,0)</f>
        <v>0</v>
      </c>
      <c r="FT1163" s="665">
        <f>IF(DR1163&gt;FT1155,CY1162-CY1163,0)</f>
        <v>0</v>
      </c>
      <c r="FU1163" s="665">
        <f>IF(DR1163&gt;FU1155,CZ1162-CZ1163,0)</f>
        <v>0</v>
      </c>
      <c r="FV1163" s="665">
        <f>IF(DR1163&gt;FV1155,DA1162-DA1163,0)</f>
        <v>0</v>
      </c>
      <c r="FW1163" s="665">
        <f>IF(DR1163&gt;FW1155,DB1162-DB1163,0)</f>
        <v>0</v>
      </c>
      <c r="FX1163" s="665">
        <f>IF(DR1163&gt;FX1155,DC1162-DC1163,0)</f>
        <v>0</v>
      </c>
      <c r="FY1163" s="665">
        <f>IF(DR1163&gt;FY1155,DD1162-DD1163,0)</f>
        <v>0</v>
      </c>
      <c r="FZ1163" s="665">
        <f>IF(DR1163&gt;FZ1155,DE1162-DE1163,0)</f>
        <v>0</v>
      </c>
      <c r="GA1163" s="665">
        <f>IF(DR1163&gt;GA1155,DF1162-DF1163,0)</f>
        <v>0</v>
      </c>
      <c r="GB1163" s="665">
        <f>IF(DR1163&gt;GB1155,DG1162-DG1163,0)</f>
        <v>0</v>
      </c>
      <c r="GC1163" s="665">
        <f>IF(DR1163&gt;GC1155,DH1162-DH1163,0)</f>
        <v>0</v>
      </c>
      <c r="GD1163" s="665">
        <f>IF(DR1163&gt;GD1155,DI1162-DI1163,0)</f>
        <v>0</v>
      </c>
      <c r="GE1163" s="665">
        <f>IF(DR1163&gt;GE1155,DJ1162-DJ1163,0)</f>
        <v>0</v>
      </c>
      <c r="GF1163" s="665">
        <f>IF(DR1163&gt;GF1155,DK1162-DK1163,0)</f>
        <v>0</v>
      </c>
      <c r="GG1163" s="665">
        <f>IF(DR1163&gt;GG1155,DL1162-DL1163,0)</f>
        <v>0</v>
      </c>
      <c r="GH1163" s="665">
        <f>IF(DR1163&gt;GH1155,DM1162-DM1163,0)</f>
        <v>0</v>
      </c>
      <c r="GI1163" s="665">
        <f>IF(DR1163&gt;GI1155,DN1162-DN1163,0)</f>
        <v>0</v>
      </c>
      <c r="GJ1163" s="665">
        <f>IF(DR1163&gt;GJ1155,DO1162-DO1163,0)</f>
        <v>0</v>
      </c>
      <c r="GK1163" s="665">
        <f>IF(DR1163&gt;GK1155,DP1162-DP1163,0)</f>
        <v>0</v>
      </c>
      <c r="GL1163" s="665" t="e">
        <f>SUM(DS1163:GK1163)+SUM(#REF!)=#REF!</f>
        <v>#REF!</v>
      </c>
      <c r="GM1163" s="667"/>
      <c r="GN1163" s="749">
        <v>2029</v>
      </c>
      <c r="GO1163" s="664" t="e">
        <f>SUMIF(DS1156:GK1156,GO1156,DS1163:GK1163)</f>
        <v>#REF!</v>
      </c>
      <c r="GP1163" s="668" t="e">
        <f>SUMIF(DS1156:GK1156,GP1156,DS1163:GK1163)</f>
        <v>#N/A</v>
      </c>
      <c r="GQ1163" s="668" t="e">
        <f>SUMIF(DS1156:GK1156,GQ1156,DS1163:GK1163)</f>
        <v>#N/A</v>
      </c>
      <c r="GR1163" s="668" t="e">
        <f>SUMIF(DS1156:GK1156,GR1156,DS1163:GK1163)</f>
        <v>#N/A</v>
      </c>
      <c r="GS1163" s="668" t="e">
        <f>SUMIF(DS1156:GK1156,GS1156,DS1163:GK1163)</f>
        <v>#N/A</v>
      </c>
      <c r="GT1163" s="668" t="e">
        <f>SUMIF(DS1156:GK1156,GT1156,DS1163:GK1163)</f>
        <v>#N/A</v>
      </c>
      <c r="GU1163" s="668" t="e">
        <f>SUMIF(DS1156:GK1156,GU1156,DS1163:GK1163)</f>
        <v>#N/A</v>
      </c>
      <c r="GV1163" s="668" t="e">
        <f>SUMIF(DS1156:GK1156,GV1156,DS1163:GK1163)</f>
        <v>#N/A</v>
      </c>
      <c r="GW1163" s="668" t="e">
        <f>SUMIF(DS1156:GK1156,GW1156,DS1163:GK1163)</f>
        <v>#N/A</v>
      </c>
      <c r="GX1163" s="668" t="e">
        <f>SUMIF(DS1156:GK1156,GX1156,DS1163:GK1163)</f>
        <v>#N/A</v>
      </c>
      <c r="GY1163" s="668" t="e">
        <f>SUMIF(DS1156:GK1156,GY1156,DS1163:GK1163)</f>
        <v>#N/A</v>
      </c>
      <c r="GZ1163" s="646" t="e">
        <f>SUM(GO1163:GY1163)=(#REF!-SUM(#REF!))</f>
        <v>#REF!</v>
      </c>
    </row>
    <row r="1164" spans="1:234" hidden="1" x14ac:dyDescent="0.25">
      <c r="A1164" s="643" t="s">
        <v>208</v>
      </c>
      <c r="AI1164" s="664">
        <v>2030</v>
      </c>
      <c r="AJ1164" s="664">
        <v>0</v>
      </c>
      <c r="AK1164" s="665">
        <f>IFERROR(#REF!/#REF!,0)</f>
        <v>0</v>
      </c>
      <c r="AL1164" s="665">
        <f>IFERROR(#REF!/#REF!,0)</f>
        <v>0</v>
      </c>
      <c r="AM1164" s="665">
        <f>IFERROR(#REF!/#REF!,0)</f>
        <v>0</v>
      </c>
      <c r="AN1164" s="669">
        <f>IFERROR(#REF!/#REF!,0)</f>
        <v>0</v>
      </c>
      <c r="AO1164" s="669">
        <f>IFERROR(#REF!/#REF!,0)</f>
        <v>0</v>
      </c>
      <c r="AP1164" s="669">
        <f>IFERROR(#REF!/#REF!,0)</f>
        <v>0</v>
      </c>
      <c r="AQ1164" s="669">
        <f>IFERROR(#REF!/#REF!,0)</f>
        <v>0</v>
      </c>
      <c r="AR1164" s="669">
        <f>IFERROR(#REF!/#REF!,0)</f>
        <v>0</v>
      </c>
      <c r="AS1164" s="669">
        <f>IFERROR(#REF!/#REF!,0)</f>
        <v>0</v>
      </c>
      <c r="AT1164" s="669">
        <f>IFERROR(#REF!/#REF!,0)</f>
        <v>0</v>
      </c>
      <c r="AU1164" s="666"/>
      <c r="AW1164" s="749">
        <v>2030</v>
      </c>
      <c r="AX1164" s="665" t="e">
        <f>#REF!</f>
        <v>#REF!</v>
      </c>
      <c r="AY1164" s="665" t="e">
        <f>INDEX(AX1151:BE1152,MATCH(AW1164,AV1151:AV1152,0),MATCH(AY1155,AX1149:BE1149,0))*(INDEX(AK1157:AT1164,MATCH(AY1155,AI1157:AI1164,0),MATCH(AY1156,AK1156:AT1156,0)))</f>
        <v>#N/A</v>
      </c>
      <c r="AZ1164" s="665" t="e">
        <f>INDEX(AX1151:BE1152,MATCH(AW1164,AV1151:AV1152,0),MATCH(AZ1155,AX1149:BE1149,0))*(INDEX(AK1157:AT1164,MATCH(AZ1155,AI1157:AI1164,0),MATCH(AZ1156,AK1156:AT1156,0)))</f>
        <v>#N/A</v>
      </c>
      <c r="BA1164" s="665" t="e">
        <f>INDEX(AX1151:BE1152,MATCH(AW1164,AV1151:AV1152,0),MATCH(BA1155,AX1149:BE1149,0))*(INDEX(AK1157:AT1164,MATCH(BA1155,AI1157:AI1164,0),MATCH(BA1156,AK1156:AT1156,0)))</f>
        <v>#N/A</v>
      </c>
      <c r="BB1164" s="665" t="e">
        <f>INDEX(AX1151:BE1152,MATCH(AW1164,AV1151:AV1152,0),MATCH(BB1155,AX1149:BE1149,0))*(INDEX(AK1157:AT1164,MATCH(BB1155,AI1157:AI1164,0),MATCH(BB1156,AK1156:AT1156,0)))</f>
        <v>#N/A</v>
      </c>
      <c r="BC1164" s="665" t="e">
        <f>INDEX(AX1151:BE1152,MATCH(AW1164,AV1151:AV1152,0),MATCH(BC1155,AX1149:BE1149,0))*(INDEX(AK1157:AT1164,MATCH(BC1155,AI1157:AI1164,0),MATCH(BC1156,AK1156:AT1156,0)))</f>
        <v>#N/A</v>
      </c>
      <c r="BD1164" s="665" t="e">
        <f>INDEX(AX1151:BE1152,MATCH(AW1164,AV1151:AV1152,0),MATCH(BD1155,AX1149:BE1149,0))*(INDEX(AK1157:AT1164,MATCH(BD1155,AI1157:AI1164,0),MATCH(BD1156,AK1156:AT1156,0)))</f>
        <v>#N/A</v>
      </c>
      <c r="BE1164" s="665" t="e">
        <f>INDEX(AX1151:BE1152,MATCH(AW1164,AV1151:AV1152,0),MATCH(BE1155,AX1149:BE1149,0))*(INDEX(AK1157:AT1164,MATCH(BE1155,AI1157:AI1164,0),MATCH(BE1156,AK1156:AT1156,0)))</f>
        <v>#N/A</v>
      </c>
      <c r="BF1164" s="665" t="e">
        <f>INDEX(AX1151:BE1152,MATCH(AW1164,AV1151:AV1152,0),MATCH(BF1155,AX1149:BE1149,0))*(INDEX(AK1157:AT1164,MATCH(BF1155,AI1157:AI1164,0),MATCH(BF1156,AK1156:AT1156,0)))</f>
        <v>#N/A</v>
      </c>
      <c r="BG1164" s="665" t="e">
        <f>INDEX(AX1151:BE1152,MATCH(AW1164,AV1151:AV1152,0),MATCH(BG1155,AX1149:BE1149,0))*(INDEX(AK1157:AT1164,MATCH(BG1155,AI1157:AI1164,0),MATCH(BG1156,AK1156:AT1156,0)))</f>
        <v>#N/A</v>
      </c>
      <c r="BH1164" s="665" t="e">
        <f>INDEX(AX1151:BE1152,MATCH(AW1164,AV1151:AV1152,0),MATCH(BH1155,AX1149:BE1149,0))*(INDEX(AK1157:AT1164,MATCH(BH1155,AI1157:AI1164,0),MATCH(BH1156,AK1156:AT1156,0)))</f>
        <v>#N/A</v>
      </c>
      <c r="BI1164" s="665" t="e">
        <f>INDEX(AX1151:BE1152,MATCH(AW1164,AV1151:AV1152,0),MATCH(BI1155,AX1149:BE1149,0))*(INDEX(AK1157:AT1164,MATCH(BI1155,AI1157:AI1164,0),MATCH(BI1156,AK1156:AT1156,0)))</f>
        <v>#N/A</v>
      </c>
      <c r="BJ1164" s="665" t="e">
        <f>INDEX(AX1151:BE1152,MATCH(AW1164,AV1151:AV1152,0),MATCH(BJ1155,AX1149:BE1149,0))*(INDEX(AK1157:AT1164,MATCH(BJ1155,AI1157:AI1164,0),MATCH(BJ1156,AK1156:AT1156,0)))</f>
        <v>#N/A</v>
      </c>
      <c r="BK1164" s="665" t="e">
        <f>INDEX(AX1151:BE1152,MATCH(AW1164,AV1151:AV1152,0),MATCH(BK1155,AX1149:BE1149,0))*(INDEX(AK1157:AT1164,MATCH(BK1155,AI1157:AI1164,0),MATCH(BK1156,AK1156:AT1156,0)))</f>
        <v>#N/A</v>
      </c>
      <c r="BL1164" s="665" t="e">
        <f>INDEX(AX1151:BE1152,MATCH(AW1164,AV1151:AV1152,0),MATCH(BL1155,AX1149:BE1149,0))*(INDEX(AK1157:AT1164,MATCH(BL1155,AI1157:AI1164,0),MATCH(BL1156,AK1156:AT1156,0)))</f>
        <v>#N/A</v>
      </c>
      <c r="BM1164" s="665" t="e">
        <f>INDEX(AX1151:BE1152,MATCH(AW1164,AV1151:AV1152,0),MATCH(BM1155,AX1149:BE1149,0))*(INDEX(AK1157:AT1164,MATCH(BM1155,AI1157:AI1164,0),MATCH(BM1156,AK1156:AT1156,0)))</f>
        <v>#N/A</v>
      </c>
      <c r="BN1164" s="665" t="e">
        <f>INDEX(AX1151:BE1152,MATCH(AW1164,AV1151:AV1152,0),MATCH(BN1155,AX1149:BE1149,0))*(INDEX(AK1157:AT1164,MATCH(BN1155,AI1157:AI1164,0),MATCH(BN1156,AK1156:AT1156,0)))</f>
        <v>#N/A</v>
      </c>
      <c r="BO1164" s="665" t="e">
        <f>INDEX(AX1151:BE1152,MATCH(AW1164,AV1151:AV1152,0),MATCH(BO1155,AX1149:BE1149,0))*(INDEX(AK1157:AT1164,MATCH(BO1155,AI1157:AI1164,0),MATCH(BO1156,AK1156:AT1156,0)))</f>
        <v>#N/A</v>
      </c>
      <c r="BP1164" s="665" t="e">
        <f>INDEX(AX1151:BE1152,MATCH(AW1164,AV1151:AV1152,0),MATCH(BP1155,AX1149:BE1149,0))*(INDEX(AK1157:AT1164,MATCH(BP1155,AI1157:AI1164,0),MATCH(BP1156,AK1156:AT1156,0)))</f>
        <v>#N/A</v>
      </c>
      <c r="BQ1164" s="665" t="e">
        <f>INDEX(AX1151:BE1152,MATCH(AW1164,AV1151:AV1152,0),MATCH(BQ1155,AX1149:BE1149,0))*(INDEX(AK1157:AT1164,MATCH(BQ1155,AI1157:AI1164,0),MATCH(BQ1156,AK1156:AT1156,0)))</f>
        <v>#N/A</v>
      </c>
      <c r="BR1164" s="665" t="e">
        <f>INDEX(AX1151:BE1152,MATCH(AW1164,AV1151:AV1152,0),MATCH(BR1155,AX1149:BE1149,0))*(INDEX(AK1157:AT1164,MATCH(BR1155,AI1157:AI1164,0),MATCH(BR1156,AK1156:AT1156,0)))</f>
        <v>#N/A</v>
      </c>
      <c r="BS1164" s="665" t="e">
        <f>INDEX(AX1151:BE1152,MATCH(AW1164,AV1151:AV1152,0),MATCH(BS1155,AX1149:BE1149,0))*(INDEX(AK1157:AT1164,MATCH(BS1155,AI1157:AI1164,0),MATCH(BS1156,AK1156:AT1156,0)))</f>
        <v>#N/A</v>
      </c>
      <c r="BT1164" s="665" t="e">
        <f>INDEX(AX1151:BE1152,MATCH(AW1164,AV1151:AV1152,0),MATCH(BT1155,AX1149:BE1149,0))*(INDEX(AK1157:AT1164,MATCH(BT1155,AI1157:AI1164,0),MATCH(BT1156,AK1156:AT1156,0)))</f>
        <v>#N/A</v>
      </c>
      <c r="BU1164" s="665" t="e">
        <f>INDEX(AX1151:BE1152,MATCH(AW1164,AV1151:AV1152,0),MATCH(BU1155,AX1149:BE1149,0))*(INDEX(AK1157:AT1164,MATCH(BU1155,AI1157:AI1164,0),MATCH(BU1156,AK1156:AT1156,0)))</f>
        <v>#N/A</v>
      </c>
      <c r="BV1164" s="665" t="e">
        <f>INDEX(AX1151:BE1152,MATCH(AW1164,AV1151:AV1152,0),MATCH(BV1155,AX1149:BE1149,0))*(INDEX(AK1157:AT1164,MATCH(BV1155,AI1157:AI1164,0),MATCH(BV1156,AK1156:AT1156,0)))</f>
        <v>#N/A</v>
      </c>
      <c r="BW1164" s="665" t="e">
        <f>INDEX(AX1151:BE1152,MATCH(AW1164,AV1151:AV1152,0),MATCH(BW1155,AX1149:BE1149,0))*(INDEX(AK1157:AT1164,MATCH(BW1155,AI1157:AI1164,0),MATCH(BW1156,AK1156:AT1156,0)))</f>
        <v>#N/A</v>
      </c>
      <c r="BX1164" s="665" t="e">
        <f>INDEX(AX1151:BE1152,MATCH(AW1164,AV1151:AV1152,0),MATCH(BX1155,AX1149:BE1149,0))*(INDEX(AK1157:AT1164,MATCH(BX1155,AI1157:AI1164,0),MATCH(BX1156,AK1156:AT1156,0)))</f>
        <v>#N/A</v>
      </c>
      <c r="BY1164" s="665" t="e">
        <f>INDEX(AX1151:BE1152,MATCH(AW1164,AV1151:AV1152,0),MATCH(BY1155,AX1149:BE1149,0))*(INDEX(AK1157:AT1164,MATCH(BY1155,AI1157:AI1164,0),MATCH(BY1156,AK1156:AT1156,0)))</f>
        <v>#N/A</v>
      </c>
      <c r="BZ1164" s="665" t="e">
        <f>INDEX(AX1151:BE1152,MATCH(AW1164,AV1151:AV1152,0),MATCH(BZ1155,AX1149:BE1149,0))*(INDEX(AK1157:AT1164,MATCH(BZ1155,AI1157:AI1164,0),MATCH(BZ1156,AK1156:AT1156,0)))</f>
        <v>#N/A</v>
      </c>
      <c r="CA1164" s="665" t="e">
        <f>INDEX(AX1151:BE1152,MATCH(AW1164,AV1151:AV1152,0),MATCH(CA1155,AX1149:BE1149,0))*(INDEX(AK1157:AT1164,MATCH(CA1155,AI1157:AI1164,0),MATCH(CA1156,AK1156:AT1156,0)))</f>
        <v>#N/A</v>
      </c>
      <c r="CB1164" s="665" t="e">
        <f>INDEX(AX1151:BE1152,MATCH(AW1164,AV1151:AV1152,0),MATCH(CB1155,AX1149:BE1149,0))*(INDEX(AK1157:AT1164,MATCH(CB1155,AI1157:AI1164,0),MATCH(CB1156,AK1156:AT1156,0)))</f>
        <v>#N/A</v>
      </c>
      <c r="CC1164" s="665" t="e">
        <f>INDEX(AX1151:BE1152,MATCH(AW1164,AV1151:AV1152,0),MATCH(CC1155,AX1149:BE1149,0))*(INDEX(AK1157:AT1164,MATCH(CC1155,AI1157:AI1164,0),MATCH(CC1156,AK1156:AT1156,0)))</f>
        <v>#N/A</v>
      </c>
      <c r="CD1164" s="665" t="e">
        <f>INDEX(AX1151:BE1152,MATCH(AW1164,AV1151:AV1152,0),MATCH(CD1155,AX1149:BE1149,0))*(INDEX(AK1157:AT1164,MATCH(CD1155,AI1157:AI1164,0),MATCH(CD1156,AK1156:AT1156,0)))</f>
        <v>#N/A</v>
      </c>
      <c r="CE1164" s="665" t="e">
        <f>INDEX(AX1151:BE1152,MATCH(AW1164,AV1151:AV1152,0),MATCH(CE1155,AX1149:BE1149,0))*(INDEX(AK1157:AT1164,MATCH(CE1155,AI1157:AI1164,0),MATCH(CE1156,AK1156:AT1156,0)))</f>
        <v>#N/A</v>
      </c>
      <c r="CF1164" s="665" t="e">
        <f>INDEX(AX1151:BE1152,MATCH(AW1164,AV1151:AV1152,0),MATCH(CF1155,AX1149:BE1149,0))*(INDEX(AK1157:AT1164,MATCH(CF1155,AI1157:AI1164,0),MATCH(CF1156,AK1156:AT1156,0)))</f>
        <v>#N/A</v>
      </c>
      <c r="CG1164" s="665" t="e">
        <f>INDEX(AX1151:BE1152,MATCH(AW1164,AV1151:AV1152,0),MATCH(CG1155,AX1149:BE1149,0))*(INDEX(AK1157:AT1164,MATCH(CG1155,AI1157:AI1164,0),MATCH(CG1156,AK1156:AT1156,0)))</f>
        <v>#N/A</v>
      </c>
      <c r="CH1164" s="665" t="e">
        <f>INDEX(AX1151:BE1152,MATCH(AW1164,AV1151:AV1152,0),MATCH(CH1155,AX1149:BE1149,0))*(INDEX(AK1157:AT1164,MATCH(CH1155,AI1157:AI1164,0),MATCH(CH1156,AK1156:AT1156,0)))</f>
        <v>#N/A</v>
      </c>
      <c r="CI1164" s="665" t="e">
        <f>INDEX(AX1151:BE1152,MATCH(AW1164,AV1151:AV1152,0),MATCH(CI1155,AX1149:BE1149,0))*(INDEX(AK1157:AT1164,MATCH(CI1155,AI1157:AI1164,0),MATCH(CI1156,AK1156:AT1156,0)))</f>
        <v>#N/A</v>
      </c>
      <c r="CJ1164" s="665" t="e">
        <f>INDEX(AX1151:BE1152,MATCH(AW1164,AV1151:AV1152,0),MATCH(CJ1155,AX1149:BE1149,0))*(INDEX(AK1157:AT1164,MATCH(CJ1155,AI1157:AI1164,0),MATCH(CJ1156,AK1156:AT1156,0)))</f>
        <v>#N/A</v>
      </c>
      <c r="CK1164" s="665" t="e">
        <f>INDEX(AX1151:BE1152,MATCH(AW1164,AV1151:AV1152,0),MATCH(CK1155,AX1149:BE1149,0))*(INDEX(AK1157:AT1164,MATCH(CK1155,AI1157:AI1164,0),MATCH(CK1156,AK1156:AT1156,0)))</f>
        <v>#N/A</v>
      </c>
      <c r="CL1164" s="665" t="e">
        <f>INDEX(AX1151:BE1152,MATCH(AW1164,AV1151:AV1152,0),MATCH(CL1155,AX1149:BE1149,0))*(INDEX(AK1157:AT1164,MATCH(CL1155,AI1157:AI1164,0),MATCH(CL1156,AK1156:AT1156,0)))</f>
        <v>#N/A</v>
      </c>
      <c r="CM1164" s="665" t="e">
        <f>INDEX(AX1151:BE1152,MATCH(AW1164,AV1151:AV1152,0),MATCH(CM1155,AX1149:BE1149,0))*(INDEX(AK1157:AT1164,MATCH(CM1155,AI1157:AI1164,0),MATCH(CM1156,AK1156:AT1156,0)))</f>
        <v>#N/A</v>
      </c>
      <c r="CN1164" s="665" t="e">
        <f>INDEX(AX1151:BE1152,MATCH(AW1164,AV1151:AV1152,0),MATCH(CN1155,AX1149:BE1149,0))*(INDEX(AK1157:AT1164,MATCH(CN1155,AI1157:AI1164,0),MATCH(CN1156,AK1156:AT1156,0)))</f>
        <v>#N/A</v>
      </c>
      <c r="CO1164" s="665" t="e">
        <f>INDEX(AX1151:BE1152,MATCH(AW1164,AV1151:AV1152,0),MATCH(CO1155,AX1149:BE1149,0))*(INDEX(AK1157:AT1164,MATCH(CO1155,AI1157:AI1164,0),MATCH(CO1156,AK1156:AT1156,0)))</f>
        <v>#N/A</v>
      </c>
      <c r="CP1164" s="665" t="e">
        <f>INDEX(AX1151:BE1152,MATCH(AW1164,AV1151:AV1152,0),MATCH(CP1155,AX1149:BE1149,0))*(INDEX(AK1157:AT1164,MATCH(CP1155,AI1157:AI1164,0),MATCH(CP1156,AK1156:AT1156,0)))</f>
        <v>#N/A</v>
      </c>
      <c r="CQ1164" s="665" t="e">
        <f>INDEX(AX1151:BE1152,MATCH(AW1164,AV1151:AV1152,0),MATCH(CQ1155,AX1149:BE1149,0))*(INDEX(AK1157:AT1164,MATCH(CQ1155,AI1157:AI1164,0),MATCH(CQ1156,AK1156:AT1156,0)))</f>
        <v>#N/A</v>
      </c>
      <c r="CR1164" s="665" t="e">
        <f>INDEX(AX1151:BE1152,MATCH(AW1164,AV1151:AV1152,0),MATCH(CR1155,AX1149:BE1149,0))*(INDEX(AK1157:AT1164,MATCH(CR1155,AI1157:AI1164,0),MATCH(CR1156,AK1156:AT1156,0)))</f>
        <v>#N/A</v>
      </c>
      <c r="CS1164" s="665" t="e">
        <f>INDEX(AX1151:BE1152,MATCH(AW1164,AV1151:AV1152,0),MATCH(CS1155,AX1149:BE1149,0))*(INDEX(AK1157:AT1164,MATCH(CS1155,AI1157:AI1164,0),MATCH(CS1156,AK1156:AT1156,0)))</f>
        <v>#N/A</v>
      </c>
      <c r="CT1164" s="665" t="e">
        <f>INDEX(AX1151:BE1152,MATCH(AW1164,AV1151:AV1152,0),MATCH(CT1155,AX1149:BE1149,0))*(INDEX(AK1157:AT1164,MATCH(CT1155,AI1157:AI1164,0),MATCH(CT1156,AK1156:AT1156,0)))</f>
        <v>#N/A</v>
      </c>
      <c r="CU1164" s="665" t="e">
        <f>INDEX(AX1151:BE1152,MATCH(AW1164,AV1151:AV1152,0),MATCH(CU1155,AX1149:BE1149,0))*(INDEX(AK1157:AT1164,MATCH(CU1155,AI1157:AI1164,0),MATCH(CU1156,AK1156:AT1156,0)))</f>
        <v>#N/A</v>
      </c>
      <c r="CV1164" s="665" t="e">
        <f>INDEX(AX1151:BE1152,MATCH(AW1164,AV1151:AV1152,0),MATCH(CV1155,AX1149:BE1149,0))*(INDEX(AK1157:AT1164,MATCH(CV1155,AI1157:AI1164,0),MATCH(CV1156,AK1156:AT1156,0)))</f>
        <v>#N/A</v>
      </c>
      <c r="CW1164" s="665" t="e">
        <f>INDEX(AX1151:BE1152,MATCH(AW1164,AV1151:AV1152,0),MATCH(CW1155,AX1149:BE1149,0))*(INDEX(AK1157:AT1164,MATCH(CW1155,AI1157:AI1164,0),MATCH(CW1156,AK1156:AT1156,0)))</f>
        <v>#N/A</v>
      </c>
      <c r="CX1164" s="665" t="e">
        <f>INDEX(AX1151:BE1152,MATCH(AW1164,AV1151:AV1152,0),MATCH(CX1155,AX1149:BE1149,0))*(INDEX(AK1157:AT1164,MATCH(CX1155,AI1157:AI1164,0),MATCH(CX1156,AK1156:AT1156,0)))</f>
        <v>#N/A</v>
      </c>
      <c r="CY1164" s="665" t="e">
        <f>INDEX(AX1151:BE1152,MATCH(AW1164,AV1151:AV1152,0),MATCH(CY1155,AX1149:BE1149,0))*(INDEX(AK1157:AT1164,MATCH(CY1155,AI1157:AI1164,0),MATCH(CY1156,AK1156:AT1156,0)))</f>
        <v>#N/A</v>
      </c>
      <c r="CZ1164" s="665" t="e">
        <f>INDEX(AX1151:BE1152,MATCH(AW1164,AV1151:AV1152,0),MATCH(CZ1155,AX1149:BE1149,0))*(INDEX(AK1157:AT1164,MATCH(CZ1155,AI1157:AI1164,0),MATCH(CZ1156,AK1156:AT1156,0)))</f>
        <v>#N/A</v>
      </c>
      <c r="DA1164" s="665" t="e">
        <f>INDEX(AX1151:BE1152,MATCH(AW1164,AV1151:AV1152,0),MATCH(DA1155,AX1149:BE1149,0))*(INDEX(AK1157:AT1164,MATCH(DA1155,AI1157:AI1164,0),MATCH(DA1156,AK1156:AT1156,0)))</f>
        <v>#N/A</v>
      </c>
      <c r="DB1164" s="665" t="e">
        <f>INDEX(AX1151:BE1152,MATCH(AW1164,AV1151:AV1152,0),MATCH(DB1155,AX1149:BE1149,0))*(INDEX(AK1157:AT1164,MATCH(DB1155,AI1157:AI1164,0),MATCH(DB1156,AK1156:AT1156,0)))</f>
        <v>#N/A</v>
      </c>
      <c r="DC1164" s="665" t="e">
        <f>INDEX(AX1151:BE1152,MATCH(AW1164,AV1151:AV1152,0),MATCH(DC1155,AX1149:BE1149,0))*(INDEX(AK1157:AT1164,MATCH(DC1155,AI1157:AI1164,0),MATCH(DC1156,AK1156:AT1156,0)))</f>
        <v>#N/A</v>
      </c>
      <c r="DD1164" s="665" t="e">
        <f>INDEX(AX1151:BE1152,MATCH(AW1164,AV1151:AV1152,0),MATCH(DD1155,AX1149:BE1149,0))*(INDEX(AK1157:AT1164,MATCH(DD1155,AI1157:AI1164,0),MATCH(DD1156,AK1156:AT1156,0)))</f>
        <v>#N/A</v>
      </c>
      <c r="DE1164" s="665" t="e">
        <f>INDEX(AX1151:BE1152,MATCH(AW1164,AV1151:AV1152,0),MATCH(DE1155,AX1149:BE1149,0))*(INDEX(AK1157:AT1164,MATCH(DE1155,AI1157:AI1164,0),MATCH(DE1156,AK1156:AT1156,0)))</f>
        <v>#N/A</v>
      </c>
      <c r="DF1164" s="665" t="e">
        <f>INDEX(AX1151:BE1152,MATCH(AW1164,AV1151:AV1152,0),MATCH(DF1155,AX1149:BE1149,0))*(INDEX(AK1157:AT1164,MATCH(DF1155,AI1157:AI1164,0),MATCH(DF1156,AK1156:AT1156,0)))</f>
        <v>#N/A</v>
      </c>
      <c r="DG1164" s="665" t="e">
        <f>INDEX(AX1151:BE1152,MATCH(AW1164,AV1151:AV1152,0),MATCH(DG1155,AX1149:BE1149,0))*(INDEX(AK1157:AT1164,MATCH(DG1155,AI1157:AI1164,0),MATCH(DG1156,AK1156:AT1156,0)))</f>
        <v>#N/A</v>
      </c>
      <c r="DH1164" s="665" t="e">
        <f>INDEX(AX1151:BE1152,MATCH(AW1164,AV1151:AV1152,0),MATCH(DH1155,AX1149:BE1149,0))*(INDEX(AK1157:AT1164,MATCH(DH1155,AI1157:AI1164,0),MATCH(DH1156,AK1156:AT1156,0)))</f>
        <v>#N/A</v>
      </c>
      <c r="DI1164" s="665" t="e">
        <f>INDEX(AX1151:BE1152,MATCH(AW1164,AV1151:AV1152,0),MATCH(DI1155,AX1149:BE1149,0))*(INDEX(AK1157:AT1164,MATCH(DI1155,AI1157:AI1164,0),MATCH(DI1156,AK1156:AT1156,0)))</f>
        <v>#N/A</v>
      </c>
      <c r="DJ1164" s="665" t="e">
        <f>INDEX(AX1151:BE1152,MATCH(AW1164,AV1151:AV1152,0),MATCH(DJ1155,AX1149:BE1149,0))*(INDEX(AK1157:AT1164,MATCH(DJ1155,AI1157:AI1164,0),MATCH(DJ1156,AK1156:AT1156,0)))</f>
        <v>#N/A</v>
      </c>
      <c r="DK1164" s="665" t="e">
        <f>INDEX(AX1151:BE1152,MATCH(AW1164,AV1151:AV1152,0),MATCH(DK1155,AX1149:BE1149,0))*(INDEX(AK1157:AT1164,MATCH(DK1155,AI1157:AI1164,0),MATCH(DK1156,AK1156:AT1156,0)))</f>
        <v>#N/A</v>
      </c>
      <c r="DL1164" s="665" t="e">
        <f>INDEX(AX1151:BE1152,MATCH(AW1164,AV1151:AV1152,0),MATCH(DL1155,AX1149:BE1149,0))*(INDEX(AK1157:AT1164,MATCH(DL1155,AI1157:AI1164,0),MATCH(DL1156,AK1156:AT1156,0)))</f>
        <v>#N/A</v>
      </c>
      <c r="DM1164" s="665" t="e">
        <f>INDEX(AX1151:BE1152,MATCH(AW1164,AV1151:AV1152,0),MATCH(DM1155,AX1149:BE1149,0))*(INDEX(AK1157:AT1164,MATCH(DM1155,AI1157:AI1164,0),MATCH(DM1156,AK1156:AT1156,0)))</f>
        <v>#N/A</v>
      </c>
      <c r="DN1164" s="665" t="e">
        <f>INDEX(AX1151:BE1152,MATCH(AW1164,AV1151:AV1152,0),MATCH(DN1155,AX1149:BE1149,0))*(INDEX(AK1157:AT1164,MATCH(DN1155,AI1157:AI1164,0),MATCH(DN1156,AK1156:AT1156,0)))</f>
        <v>#N/A</v>
      </c>
      <c r="DO1164" s="665" t="e">
        <f>INDEX(AX1151:BE1152,MATCH(AW1164,AV1151:AV1152,0),MATCH(DO1155,AX1149:BE1149,0))*(INDEX(AK1157:AT1164,MATCH(DO1155,AI1157:AI1164,0),MATCH(DO1156,AK1156:AT1156,0)))</f>
        <v>#N/A</v>
      </c>
      <c r="DP1164" s="665" t="e">
        <f>INDEX(AX1151:BE1152,MATCH(AW1164,AV1151:AV1152,0),MATCH(DP1155,AX1149:BE1149,0))*(INDEX(AK1157:AT1164,MATCH(DP1155,AI1157:AI1164,0),MATCH(DP1156,AK1156:AT1156,0)))</f>
        <v>#N/A</v>
      </c>
      <c r="DQ1164" s="643" t="e">
        <f>SUM(AX1164:DP1164)=#REF!</f>
        <v>#REF!</v>
      </c>
      <c r="DR1164" s="749">
        <v>2030</v>
      </c>
      <c r="DS1164" s="665" t="e">
        <f>IF(DR1164&gt;DS1155,AX1163-AX1164,0)</f>
        <v>#REF!</v>
      </c>
      <c r="DT1164" s="665" t="e">
        <f>IF(DR1164&gt;DT1155,AY1163-AY1164,0)</f>
        <v>#N/A</v>
      </c>
      <c r="DU1164" s="665" t="e">
        <f>IF(DR1164&gt;DU1155,AZ1163-AZ1164,0)</f>
        <v>#N/A</v>
      </c>
      <c r="DV1164" s="665" t="e">
        <f>IF(DR1164&gt;DV1155,BA1163-BA1164,0)</f>
        <v>#N/A</v>
      </c>
      <c r="DW1164" s="665" t="e">
        <f>IF(DR1164&gt;DW1155,BB1163-BB1164,0)</f>
        <v>#N/A</v>
      </c>
      <c r="DX1164" s="665" t="e">
        <f>IF(DR1164&gt;DX1155,BC1163-BC1164,0)</f>
        <v>#N/A</v>
      </c>
      <c r="DY1164" s="665" t="e">
        <f>IF(DR1164&gt;DY1155,BD1163-BD1164,0)</f>
        <v>#N/A</v>
      </c>
      <c r="DZ1164" s="665" t="e">
        <f>IF(DR1164&gt;DZ1155,BE1163-BE1164,0)</f>
        <v>#N/A</v>
      </c>
      <c r="EA1164" s="665" t="e">
        <f>IF(DR1164&gt;EA1155,BF1163-BF1164,0)</f>
        <v>#N/A</v>
      </c>
      <c r="EB1164" s="665" t="e">
        <f>IF(DR1164&gt;EB1155,BG1163-BG1164,0)</f>
        <v>#N/A</v>
      </c>
      <c r="EC1164" s="665" t="e">
        <f>IF(DR1164&gt;EC1155,BH1163-BH1164,0)</f>
        <v>#N/A</v>
      </c>
      <c r="ED1164" s="665" t="e">
        <f>IF(DR1164&gt;ED1155,BI1163-BI1164,0)</f>
        <v>#N/A</v>
      </c>
      <c r="EE1164" s="665" t="e">
        <f>IF(DR1164&gt;EE1155,BJ1163-BJ1164,0)</f>
        <v>#N/A</v>
      </c>
      <c r="EF1164" s="665" t="e">
        <f>IF(DR1164&gt;EF1155,BK1163-BK1164,0)</f>
        <v>#N/A</v>
      </c>
      <c r="EG1164" s="665" t="e">
        <f>IF(DR1164&gt;EG1155,BL1163-BL1164,0)</f>
        <v>#N/A</v>
      </c>
      <c r="EH1164" s="665" t="e">
        <f>IF(DR1164&gt;EH1155,BM1163-BM1164,0)</f>
        <v>#N/A</v>
      </c>
      <c r="EI1164" s="665" t="e">
        <f>IF(DR1164&gt;EI1155,BN1163-BN1164,0)</f>
        <v>#N/A</v>
      </c>
      <c r="EJ1164" s="665" t="e">
        <f>IF(DR1164&gt;EJ1155,BO1163-BO1164,0)</f>
        <v>#N/A</v>
      </c>
      <c r="EK1164" s="665" t="e">
        <f>IF(DR1164&gt;EK1155,BP1163-BP1164,0)</f>
        <v>#N/A</v>
      </c>
      <c r="EL1164" s="665" t="e">
        <f>IF(DR1164&gt;EL1155,BQ1163-BQ1164,0)</f>
        <v>#N/A</v>
      </c>
      <c r="EM1164" s="665" t="e">
        <f>IF(DR1164&gt;EM1155,BR1163-BR1164,0)</f>
        <v>#N/A</v>
      </c>
      <c r="EN1164" s="665" t="e">
        <f>IF(DR1164&gt;EN1155,BS1163-BS1164,0)</f>
        <v>#N/A</v>
      </c>
      <c r="EO1164" s="665" t="e">
        <f>IF(DR1164&gt;EO1155,BT1163-BT1164,0)</f>
        <v>#N/A</v>
      </c>
      <c r="EP1164" s="665" t="e">
        <f>IF(DR1164&gt;EP1155,BU1163-BU1164,0)</f>
        <v>#N/A</v>
      </c>
      <c r="EQ1164" s="665" t="e">
        <f>IF(DR1164&gt;EQ1155,BV1163-BV1164,0)</f>
        <v>#N/A</v>
      </c>
      <c r="ER1164" s="665" t="e">
        <f>IF(DR1164&gt;ER1155,BW1163-BW1164,0)</f>
        <v>#N/A</v>
      </c>
      <c r="ES1164" s="665" t="e">
        <f>IF(DR1164&gt;ES1155,BX1163-BX1164,0)</f>
        <v>#N/A</v>
      </c>
      <c r="ET1164" s="665" t="e">
        <f>IF(DR1164&gt;ET1155,BY1163-BY1164,0)</f>
        <v>#N/A</v>
      </c>
      <c r="EU1164" s="665" t="e">
        <f>IF(DR1164&gt;EU1155,BZ1163-BZ1164,0)</f>
        <v>#N/A</v>
      </c>
      <c r="EV1164" s="665" t="e">
        <f>IF(DR1164&gt;EV1155,CA1163-CA1164,0)</f>
        <v>#N/A</v>
      </c>
      <c r="EW1164" s="665" t="e">
        <f>IF(DR1164&gt;EW1155,CB1163-CB1164,0)</f>
        <v>#N/A</v>
      </c>
      <c r="EX1164" s="665" t="e">
        <f>IF(DR1164&gt;EX1155,CC1163-CC1164,0)</f>
        <v>#N/A</v>
      </c>
      <c r="EY1164" s="665" t="e">
        <f>IF(DR1164&gt;EY1155,CD1163-CD1164,0)</f>
        <v>#N/A</v>
      </c>
      <c r="EZ1164" s="665" t="e">
        <f>IF(DR1164&gt;EZ1155,CE1163-CE1164,0)</f>
        <v>#N/A</v>
      </c>
      <c r="FA1164" s="665" t="e">
        <f>IF(DR1164&gt;FA1155,CF1163-CF1164,0)</f>
        <v>#N/A</v>
      </c>
      <c r="FB1164" s="665" t="e">
        <f>IF(DR1164&gt;FB1155,CG1163-CG1164,0)</f>
        <v>#N/A</v>
      </c>
      <c r="FC1164" s="665" t="e">
        <f>IF(DR1164&gt;FC1155,CH1163-CH1164,0)</f>
        <v>#N/A</v>
      </c>
      <c r="FD1164" s="665" t="e">
        <f>IF(DR1164&gt;FD1155,CI1163-CI1164,0)</f>
        <v>#N/A</v>
      </c>
      <c r="FE1164" s="665" t="e">
        <f>IF(DR1164&gt;FE1155,CJ1163-CJ1164,0)</f>
        <v>#N/A</v>
      </c>
      <c r="FF1164" s="665" t="e">
        <f>IF(DR1164&gt;FF1155,CK1163-CK1164,0)</f>
        <v>#N/A</v>
      </c>
      <c r="FG1164" s="665" t="e">
        <f>IF(DR1164&gt;FG1155,CL1163-CL1164,0)</f>
        <v>#N/A</v>
      </c>
      <c r="FH1164" s="665" t="e">
        <f>IF(DR1164&gt;FH1155,CM1163-CM1164,0)</f>
        <v>#N/A</v>
      </c>
      <c r="FI1164" s="665" t="e">
        <f>IF(DR1164&gt;FI1155,CN1163-CN1164,0)</f>
        <v>#N/A</v>
      </c>
      <c r="FJ1164" s="665" t="e">
        <f>IF(DR1164&gt;FJ1155,CO1163-CO1164,0)</f>
        <v>#N/A</v>
      </c>
      <c r="FK1164" s="665" t="e">
        <f>IF(DR1164&gt;FK1155,CP1163-CP1164,0)</f>
        <v>#N/A</v>
      </c>
      <c r="FL1164" s="665" t="e">
        <f>IF(DR1164&gt;FL1155,CQ1163-CQ1164,0)</f>
        <v>#N/A</v>
      </c>
      <c r="FM1164" s="665" t="e">
        <f>IF(DR1164&gt;FM1155,CR1163-CR1164,0)</f>
        <v>#N/A</v>
      </c>
      <c r="FN1164" s="665" t="e">
        <f>IF(DR1164&gt;FN1155,CS1163-CS1164,0)</f>
        <v>#N/A</v>
      </c>
      <c r="FO1164" s="665" t="e">
        <f>IF(DR1164&gt;FO1155,CT1163-CT1164,0)</f>
        <v>#N/A</v>
      </c>
      <c r="FP1164" s="665" t="e">
        <f>IF(DR1164&gt;FP1155,CU1163-CU1164,0)</f>
        <v>#N/A</v>
      </c>
      <c r="FQ1164" s="665" t="e">
        <f>IF(DR1164&gt;FQ1155,CV1163-CV1164,0)</f>
        <v>#N/A</v>
      </c>
      <c r="FR1164" s="665" t="e">
        <f>IF(DR1164&gt;FR1155,CW1163-CW1164,0)</f>
        <v>#N/A</v>
      </c>
      <c r="FS1164" s="665" t="e">
        <f>IF(DR1164&gt;FS1155,CX1163-CX1164,0)</f>
        <v>#N/A</v>
      </c>
      <c r="FT1164" s="665" t="e">
        <f>IF(DR1164&gt;FT1155,CY1163-CY1164,0)</f>
        <v>#N/A</v>
      </c>
      <c r="FU1164" s="665" t="e">
        <f>IF(DR1164&gt;FU1155,CZ1163-CZ1164,0)</f>
        <v>#N/A</v>
      </c>
      <c r="FV1164" s="665" t="e">
        <f>IF(DR1164&gt;FV1155,DA1163-DA1164,0)</f>
        <v>#N/A</v>
      </c>
      <c r="FW1164" s="665" t="e">
        <f>IF(DR1164&gt;FW1155,DB1163-DB1164,0)</f>
        <v>#N/A</v>
      </c>
      <c r="FX1164" s="665" t="e">
        <f>IF(DR1164&gt;FX1155,DC1163-DC1164,0)</f>
        <v>#N/A</v>
      </c>
      <c r="FY1164" s="665" t="e">
        <f>IF(DR1164&gt;FY1155,DD1163-DD1164,0)</f>
        <v>#N/A</v>
      </c>
      <c r="FZ1164" s="665" t="e">
        <f>IF(DR1164&gt;FZ1155,DE1163-DE1164,0)</f>
        <v>#N/A</v>
      </c>
      <c r="GA1164" s="665" t="e">
        <f>IF(DR1164&gt;GA1155,DF1163-DF1164,0)</f>
        <v>#N/A</v>
      </c>
      <c r="GB1164" s="665">
        <f>IF(DR1164&gt;GB1155,DG1163-DG1164,0)</f>
        <v>0</v>
      </c>
      <c r="GC1164" s="665">
        <f>IF(DR1164&gt;GC1155,DH1163-DH1164,0)</f>
        <v>0</v>
      </c>
      <c r="GD1164" s="665">
        <f>IF(DR1164&gt;GD1155,DI1163-DI1164,0)</f>
        <v>0</v>
      </c>
      <c r="GE1164" s="665">
        <f>IF(DR1164&gt;GE1155,DJ1163-DJ1164,0)</f>
        <v>0</v>
      </c>
      <c r="GF1164" s="665">
        <f>IF(DR1164&gt;GF1155,DK1163-DK1164,0)</f>
        <v>0</v>
      </c>
      <c r="GG1164" s="665">
        <f>IF(DR1164&gt;GG1155,DL1163-DL1164,0)</f>
        <v>0</v>
      </c>
      <c r="GH1164" s="665">
        <f>IF(DR1164&gt;GH1155,DM1163-DM1164,0)</f>
        <v>0</v>
      </c>
      <c r="GI1164" s="665">
        <f>IF(DR1164&gt;GI1155,DN1163-DN1164,0)</f>
        <v>0</v>
      </c>
      <c r="GJ1164" s="665">
        <f>IF(DR1164&gt;GJ1155,DO1163-DO1164,0)</f>
        <v>0</v>
      </c>
      <c r="GK1164" s="665">
        <f>IF(DR1164&gt;GK1155,DP1163-DP1164,0)</f>
        <v>0</v>
      </c>
      <c r="GL1164" s="665" t="e">
        <f>SUM(DS1164:GK1164)+SUM(#REF!)=#REF!</f>
        <v>#REF!</v>
      </c>
      <c r="GM1164" s="667"/>
      <c r="GN1164" s="749">
        <v>2030</v>
      </c>
      <c r="GO1164" s="664" t="e">
        <f>SUMIF(DS1156:GK1156,GO1156,DS1164:GK1164)</f>
        <v>#REF!</v>
      </c>
      <c r="GP1164" s="668" t="e">
        <f>SUMIF(DS1156:GK1156,GP1156,DS1164:GK1164)</f>
        <v>#N/A</v>
      </c>
      <c r="GQ1164" s="668" t="e">
        <f>SUMIF(DS1156:GK1156,GQ1156,DS1164:GK1164)</f>
        <v>#N/A</v>
      </c>
      <c r="GR1164" s="668" t="e">
        <f>SUMIF(DS1156:GK1156,GR1156,DS1164:GK1164)</f>
        <v>#N/A</v>
      </c>
      <c r="GS1164" s="668" t="e">
        <f>SUMIF(DS1156:GK1156,GS1156,DS1164:GK1164)</f>
        <v>#N/A</v>
      </c>
      <c r="GT1164" s="668" t="e">
        <f>SUMIF(DS1156:GK1156,GT1156,DS1164:GK1164)</f>
        <v>#N/A</v>
      </c>
      <c r="GU1164" s="668" t="e">
        <f>SUMIF(DS1156:GK1156,GU1156,DS1164:GK1164)</f>
        <v>#N/A</v>
      </c>
      <c r="GV1164" s="668" t="e">
        <f>SUMIF(DS1156:GK1156,GV1156,DS1164:GK1164)</f>
        <v>#N/A</v>
      </c>
      <c r="GW1164" s="668" t="e">
        <f>SUMIF(DS1156:GK1156,GW1156,DS1164:GK1164)</f>
        <v>#N/A</v>
      </c>
      <c r="GX1164" s="668" t="e">
        <f>SUMIF(DS1156:GK1156,GX1156,DS1164:GK1164)</f>
        <v>#N/A</v>
      </c>
      <c r="GY1164" s="668" t="e">
        <f>SUMIF(DS1156:GK1156,GY1156,DS1164:GK1164)</f>
        <v>#N/A</v>
      </c>
      <c r="GZ1164" s="646" t="e">
        <f>SUM(GO1164:GY1164)=(#REF!-SUM(#REF!))</f>
        <v>#REF!</v>
      </c>
    </row>
    <row r="1165" spans="1:234" hidden="1" x14ac:dyDescent="0.25">
      <c r="A1165" s="643" t="s">
        <v>208</v>
      </c>
      <c r="GM1165" s="663"/>
      <c r="GN1165" s="663"/>
    </row>
    <row r="1166" spans="1:234" hidden="1" x14ac:dyDescent="0.25">
      <c r="A1166" s="643" t="s">
        <v>208</v>
      </c>
      <c r="G1166" s="670"/>
      <c r="H1166" s="671"/>
      <c r="I1166" s="671"/>
      <c r="J1166" s="671"/>
      <c r="K1166" s="671"/>
      <c r="L1166" s="671"/>
      <c r="M1166" s="671"/>
      <c r="N1166" s="671"/>
      <c r="O1166" s="671"/>
      <c r="P1166" s="671"/>
      <c r="Q1166" s="671"/>
      <c r="R1166" s="671"/>
      <c r="S1166" s="672"/>
      <c r="DR1166" s="643" t="s">
        <v>1666</v>
      </c>
      <c r="GM1166" s="672"/>
      <c r="GN1166" s="672"/>
      <c r="GO1166" s="672"/>
      <c r="GP1166" s="672"/>
      <c r="GQ1166" s="672"/>
      <c r="GR1166" s="672"/>
      <c r="GS1166" s="672"/>
      <c r="GT1166" s="672"/>
      <c r="GU1166" s="672"/>
      <c r="GV1166" s="672"/>
      <c r="GW1166" s="672"/>
      <c r="GX1166" s="672"/>
      <c r="GY1166" s="672"/>
      <c r="HM1166" s="671"/>
      <c r="HN1166" s="671"/>
      <c r="HO1166" s="671"/>
      <c r="HP1166" s="671"/>
      <c r="HQ1166" s="671"/>
      <c r="HR1166" s="671"/>
      <c r="HS1166" s="671"/>
      <c r="HT1166" s="671"/>
      <c r="HU1166" s="671"/>
      <c r="HV1166" s="671"/>
      <c r="HW1166" s="671"/>
      <c r="HX1166" s="671"/>
      <c r="HY1166" s="671"/>
      <c r="HZ1166" s="671"/>
    </row>
    <row r="1167" spans="1:234" hidden="1" x14ac:dyDescent="0.25">
      <c r="A1167" s="643" t="s">
        <v>208</v>
      </c>
      <c r="G1167" s="670"/>
      <c r="H1167" s="673"/>
      <c r="I1167" s="673"/>
      <c r="J1167" s="673"/>
      <c r="K1167" s="673"/>
      <c r="L1167" s="673"/>
      <c r="M1167" s="673"/>
      <c r="N1167" s="673"/>
      <c r="O1167" s="673"/>
      <c r="P1167" s="673"/>
      <c r="Q1167" s="673"/>
      <c r="R1167" s="673"/>
      <c r="S1167" s="648"/>
      <c r="DR1167" s="661"/>
      <c r="DS1167" s="647">
        <v>2023</v>
      </c>
      <c r="DT1167" s="647">
        <v>2024</v>
      </c>
      <c r="DU1167" s="647">
        <v>2024</v>
      </c>
      <c r="DV1167" s="647">
        <v>2024</v>
      </c>
      <c r="DW1167" s="647">
        <v>2024</v>
      </c>
      <c r="DX1167" s="647">
        <v>2024</v>
      </c>
      <c r="DY1167" s="647">
        <v>2024</v>
      </c>
      <c r="DZ1167" s="647">
        <v>2024</v>
      </c>
      <c r="EA1167" s="647">
        <v>2024</v>
      </c>
      <c r="EB1167" s="647">
        <v>2024</v>
      </c>
      <c r="EC1167" s="647">
        <v>2024</v>
      </c>
      <c r="ED1167" s="647">
        <v>2025</v>
      </c>
      <c r="EE1167" s="647">
        <v>2025</v>
      </c>
      <c r="EF1167" s="647">
        <v>2025</v>
      </c>
      <c r="EG1167" s="647">
        <v>2025</v>
      </c>
      <c r="EH1167" s="647">
        <v>2025</v>
      </c>
      <c r="EI1167" s="647">
        <v>2025</v>
      </c>
      <c r="EJ1167" s="647">
        <v>2025</v>
      </c>
      <c r="EK1167" s="647">
        <v>2025</v>
      </c>
      <c r="EL1167" s="647">
        <v>2025</v>
      </c>
      <c r="EM1167" s="647">
        <v>2025</v>
      </c>
      <c r="EN1167" s="647">
        <v>2026</v>
      </c>
      <c r="EO1167" s="647">
        <v>2026</v>
      </c>
      <c r="EP1167" s="647">
        <v>2026</v>
      </c>
      <c r="EQ1167" s="647">
        <v>2026</v>
      </c>
      <c r="ER1167" s="647">
        <v>2026</v>
      </c>
      <c r="ES1167" s="647">
        <v>2026</v>
      </c>
      <c r="ET1167" s="647">
        <v>2026</v>
      </c>
      <c r="EU1167" s="647">
        <v>2026</v>
      </c>
      <c r="EV1167" s="647">
        <v>2026</v>
      </c>
      <c r="EW1167" s="647">
        <v>2026</v>
      </c>
      <c r="EX1167" s="647">
        <v>2027</v>
      </c>
      <c r="EY1167" s="647">
        <v>2027</v>
      </c>
      <c r="EZ1167" s="647">
        <v>2027</v>
      </c>
      <c r="FA1167" s="647">
        <v>2027</v>
      </c>
      <c r="FB1167" s="647">
        <v>2027</v>
      </c>
      <c r="FC1167" s="647">
        <v>2027</v>
      </c>
      <c r="FD1167" s="647">
        <v>2027</v>
      </c>
      <c r="FE1167" s="647">
        <v>2027</v>
      </c>
      <c r="FF1167" s="647">
        <v>2027</v>
      </c>
      <c r="FG1167" s="647">
        <v>2027</v>
      </c>
      <c r="FH1167" s="647">
        <v>2028</v>
      </c>
      <c r="FI1167" s="647">
        <v>2028</v>
      </c>
      <c r="FJ1167" s="647">
        <v>2028</v>
      </c>
      <c r="FK1167" s="647">
        <v>2028</v>
      </c>
      <c r="FL1167" s="647">
        <v>2028</v>
      </c>
      <c r="FM1167" s="647">
        <v>2028</v>
      </c>
      <c r="FN1167" s="647">
        <v>2028</v>
      </c>
      <c r="FO1167" s="647">
        <v>2028</v>
      </c>
      <c r="FP1167" s="647">
        <v>2028</v>
      </c>
      <c r="FQ1167" s="647">
        <v>2028</v>
      </c>
      <c r="FR1167" s="647">
        <v>2029</v>
      </c>
      <c r="FS1167" s="647">
        <v>2029</v>
      </c>
      <c r="FT1167" s="647">
        <v>2029</v>
      </c>
      <c r="FU1167" s="647">
        <v>2029</v>
      </c>
      <c r="FV1167" s="647">
        <v>2029</v>
      </c>
      <c r="FW1167" s="647">
        <v>2029</v>
      </c>
      <c r="FX1167" s="647">
        <v>2029</v>
      </c>
      <c r="FY1167" s="647">
        <v>2029</v>
      </c>
      <c r="FZ1167" s="647">
        <v>2029</v>
      </c>
      <c r="GA1167" s="647">
        <v>2029</v>
      </c>
      <c r="GB1167" s="647">
        <v>2030</v>
      </c>
      <c r="GC1167" s="647">
        <v>2030</v>
      </c>
      <c r="GD1167" s="647">
        <v>2030</v>
      </c>
      <c r="GE1167" s="647">
        <v>2030</v>
      </c>
      <c r="GF1167" s="647">
        <v>2030</v>
      </c>
      <c r="GG1167" s="647">
        <v>2030</v>
      </c>
      <c r="GH1167" s="647">
        <v>2030</v>
      </c>
      <c r="GI1167" s="647">
        <v>2030</v>
      </c>
      <c r="GJ1167" s="647">
        <v>2030</v>
      </c>
      <c r="GK1167" s="647">
        <v>2030</v>
      </c>
      <c r="GL1167" s="903" t="s">
        <v>1662</v>
      </c>
      <c r="GM1167" s="648"/>
      <c r="GN1167" s="648"/>
      <c r="GO1167" s="648" t="s">
        <v>1667</v>
      </c>
      <c r="GP1167" s="648"/>
      <c r="GQ1167" s="648"/>
      <c r="GR1167" s="648"/>
      <c r="GS1167" s="648"/>
      <c r="GT1167" s="648"/>
      <c r="GU1167" s="648"/>
      <c r="GV1167" s="648"/>
      <c r="GW1167" s="648"/>
      <c r="GX1167" s="648"/>
      <c r="GY1167" s="648"/>
      <c r="HB1167" s="643" t="s">
        <v>1668</v>
      </c>
      <c r="HM1167" s="673"/>
      <c r="HN1167" s="673"/>
      <c r="HO1167" s="673"/>
      <c r="HP1167" s="673"/>
      <c r="HQ1167" s="673"/>
      <c r="HR1167" s="673"/>
      <c r="HS1167" s="673"/>
      <c r="HT1167" s="673"/>
      <c r="HU1167" s="673"/>
      <c r="HV1167" s="673"/>
      <c r="HW1167" s="673"/>
      <c r="HX1167" s="673"/>
      <c r="HY1167" s="673"/>
      <c r="HZ1167" s="673"/>
    </row>
    <row r="1168" spans="1:234" hidden="1" x14ac:dyDescent="0.25">
      <c r="A1168" s="643" t="s">
        <v>208</v>
      </c>
      <c r="G1168" s="670"/>
      <c r="H1168" s="670"/>
      <c r="I1168" s="674"/>
      <c r="J1168" s="674"/>
      <c r="K1168" s="674"/>
      <c r="L1168" s="674"/>
      <c r="M1168" s="674"/>
      <c r="N1168" s="674"/>
      <c r="O1168" s="674"/>
      <c r="P1168" s="674"/>
      <c r="Q1168" s="674"/>
      <c r="R1168" s="674"/>
      <c r="S1168" s="675"/>
      <c r="DR1168" s="662" t="s">
        <v>1665</v>
      </c>
      <c r="DS1168" s="647" t="s">
        <v>1664</v>
      </c>
      <c r="DT1168" s="647" t="str">
        <f t="shared" ref="DT1168" si="4819">E1150</f>
        <v/>
      </c>
      <c r="DU1168" s="647" t="str">
        <f t="shared" ref="DU1168" si="4820">F1150</f>
        <v/>
      </c>
      <c r="DV1168" s="647" t="str">
        <f t="shared" ref="DV1168" si="4821">G1150</f>
        <v/>
      </c>
      <c r="DW1168" s="647" t="str">
        <f t="shared" ref="DW1168" si="4822">H1150</f>
        <v/>
      </c>
      <c r="DX1168" s="647" t="str">
        <f t="shared" ref="DX1168" si="4823">I1150</f>
        <v/>
      </c>
      <c r="DY1168" s="647" t="str">
        <f t="shared" ref="DY1168" si="4824">J1150</f>
        <v/>
      </c>
      <c r="DZ1168" s="647" t="str">
        <f t="shared" ref="DZ1168" si="4825">K1150</f>
        <v/>
      </c>
      <c r="EA1168" s="647" t="str">
        <f t="shared" ref="EA1168" si="4826">L1150</f>
        <v/>
      </c>
      <c r="EB1168" s="647" t="str">
        <f t="shared" ref="EB1168" si="4827">M1150</f>
        <v/>
      </c>
      <c r="EC1168" s="647" t="str">
        <f t="shared" ref="EC1168" si="4828">N1150</f>
        <v/>
      </c>
      <c r="ED1168" s="647" t="str">
        <f t="shared" ref="ED1168" si="4829">E1150</f>
        <v/>
      </c>
      <c r="EE1168" s="647" t="str">
        <f t="shared" ref="EE1168" si="4830">F1150</f>
        <v/>
      </c>
      <c r="EF1168" s="647" t="str">
        <f t="shared" ref="EF1168" si="4831">G1150</f>
        <v/>
      </c>
      <c r="EG1168" s="647" t="str">
        <f t="shared" ref="EG1168" si="4832">H1150</f>
        <v/>
      </c>
      <c r="EH1168" s="647" t="str">
        <f t="shared" ref="EH1168" si="4833">I1150</f>
        <v/>
      </c>
      <c r="EI1168" s="647" t="str">
        <f t="shared" ref="EI1168" si="4834">J1150</f>
        <v/>
      </c>
      <c r="EJ1168" s="647" t="str">
        <f t="shared" ref="EJ1168" si="4835">K1150</f>
        <v/>
      </c>
      <c r="EK1168" s="647" t="str">
        <f t="shared" ref="EK1168" si="4836">L1150</f>
        <v/>
      </c>
      <c r="EL1168" s="647" t="str">
        <f t="shared" ref="EL1168" si="4837">M1150</f>
        <v/>
      </c>
      <c r="EM1168" s="647" t="str">
        <f t="shared" ref="EM1168" si="4838">N1150</f>
        <v/>
      </c>
      <c r="EN1168" s="647" t="str">
        <f t="shared" ref="EN1168" si="4839">E1150</f>
        <v/>
      </c>
      <c r="EO1168" s="647" t="str">
        <f t="shared" ref="EO1168" si="4840">F1150</f>
        <v/>
      </c>
      <c r="EP1168" s="647" t="str">
        <f t="shared" ref="EP1168" si="4841">G1150</f>
        <v/>
      </c>
      <c r="EQ1168" s="647" t="str">
        <f t="shared" ref="EQ1168" si="4842">H1150</f>
        <v/>
      </c>
      <c r="ER1168" s="647" t="str">
        <f t="shared" ref="ER1168" si="4843">I1150</f>
        <v/>
      </c>
      <c r="ES1168" s="647" t="str">
        <f t="shared" ref="ES1168" si="4844">J1150</f>
        <v/>
      </c>
      <c r="ET1168" s="647" t="str">
        <f t="shared" ref="ET1168" si="4845">K1150</f>
        <v/>
      </c>
      <c r="EU1168" s="647" t="str">
        <f t="shared" ref="EU1168" si="4846">L1150</f>
        <v/>
      </c>
      <c r="EV1168" s="647" t="str">
        <f t="shared" ref="EV1168" si="4847">M1150</f>
        <v/>
      </c>
      <c r="EW1168" s="647" t="str">
        <f t="shared" ref="EW1168" si="4848">N1150</f>
        <v/>
      </c>
      <c r="EX1168" s="647" t="str">
        <f t="shared" ref="EX1168" si="4849">E1150</f>
        <v/>
      </c>
      <c r="EY1168" s="647" t="str">
        <f t="shared" ref="EY1168" si="4850">F1150</f>
        <v/>
      </c>
      <c r="EZ1168" s="647" t="str">
        <f t="shared" ref="EZ1168" si="4851">G1150</f>
        <v/>
      </c>
      <c r="FA1168" s="647" t="str">
        <f t="shared" ref="FA1168" si="4852">H1150</f>
        <v/>
      </c>
      <c r="FB1168" s="647" t="str">
        <f t="shared" ref="FB1168" si="4853">I1150</f>
        <v/>
      </c>
      <c r="FC1168" s="647" t="str">
        <f t="shared" ref="FC1168" si="4854">J1150</f>
        <v/>
      </c>
      <c r="FD1168" s="647" t="str">
        <f t="shared" ref="FD1168" si="4855">K1150</f>
        <v/>
      </c>
      <c r="FE1168" s="647" t="str">
        <f t="shared" ref="FE1168" si="4856">L1150</f>
        <v/>
      </c>
      <c r="FF1168" s="647" t="str">
        <f t="shared" ref="FF1168" si="4857">M1150</f>
        <v/>
      </c>
      <c r="FG1168" s="647" t="str">
        <f t="shared" ref="FG1168" si="4858">N1150</f>
        <v/>
      </c>
      <c r="FH1168" s="647" t="str">
        <f t="shared" ref="FH1168" si="4859">E1150</f>
        <v/>
      </c>
      <c r="FI1168" s="647" t="str">
        <f t="shared" ref="FI1168" si="4860">F1150</f>
        <v/>
      </c>
      <c r="FJ1168" s="647" t="str">
        <f t="shared" ref="FJ1168" si="4861">G1150</f>
        <v/>
      </c>
      <c r="FK1168" s="647" t="str">
        <f t="shared" ref="FK1168" si="4862">H1150</f>
        <v/>
      </c>
      <c r="FL1168" s="647" t="str">
        <f t="shared" ref="FL1168" si="4863">I1150</f>
        <v/>
      </c>
      <c r="FM1168" s="647" t="str">
        <f t="shared" ref="FM1168" si="4864">J1150</f>
        <v/>
      </c>
      <c r="FN1168" s="647" t="str">
        <f t="shared" ref="FN1168" si="4865">K1150</f>
        <v/>
      </c>
      <c r="FO1168" s="647" t="str">
        <f t="shared" ref="FO1168" si="4866">L1150</f>
        <v/>
      </c>
      <c r="FP1168" s="647" t="str">
        <f t="shared" ref="FP1168" si="4867">M1150</f>
        <v/>
      </c>
      <c r="FQ1168" s="647" t="str">
        <f t="shared" ref="FQ1168" si="4868">N1150</f>
        <v/>
      </c>
      <c r="FR1168" s="647" t="str">
        <f t="shared" ref="FR1168" si="4869">E1150</f>
        <v/>
      </c>
      <c r="FS1168" s="647" t="str">
        <f t="shared" ref="FS1168" si="4870">F1150</f>
        <v/>
      </c>
      <c r="FT1168" s="647" t="str">
        <f t="shared" ref="FT1168" si="4871">G1150</f>
        <v/>
      </c>
      <c r="FU1168" s="647" t="str">
        <f t="shared" ref="FU1168" si="4872">H1150</f>
        <v/>
      </c>
      <c r="FV1168" s="647" t="str">
        <f t="shared" ref="FV1168" si="4873">I1150</f>
        <v/>
      </c>
      <c r="FW1168" s="647" t="str">
        <f t="shared" ref="FW1168" si="4874">J1150</f>
        <v/>
      </c>
      <c r="FX1168" s="647" t="str">
        <f t="shared" ref="FX1168" si="4875">K1150</f>
        <v/>
      </c>
      <c r="FY1168" s="647" t="str">
        <f t="shared" ref="FY1168" si="4876">L1150</f>
        <v/>
      </c>
      <c r="FZ1168" s="647" t="str">
        <f t="shared" ref="FZ1168" si="4877">M1150</f>
        <v/>
      </c>
      <c r="GA1168" s="647" t="str">
        <f t="shared" ref="GA1168" si="4878">N1150</f>
        <v/>
      </c>
      <c r="GB1168" s="647" t="str">
        <f t="shared" ref="GB1168" si="4879">E1150</f>
        <v/>
      </c>
      <c r="GC1168" s="647" t="str">
        <f t="shared" ref="GC1168" si="4880">F1150</f>
        <v/>
      </c>
      <c r="GD1168" s="647" t="str">
        <f t="shared" ref="GD1168" si="4881">G1150</f>
        <v/>
      </c>
      <c r="GE1168" s="647" t="str">
        <f t="shared" ref="GE1168" si="4882">H1150</f>
        <v/>
      </c>
      <c r="GF1168" s="647" t="str">
        <f t="shared" ref="GF1168" si="4883">I1150</f>
        <v/>
      </c>
      <c r="GG1168" s="647" t="str">
        <f t="shared" ref="GG1168" si="4884">J1150</f>
        <v/>
      </c>
      <c r="GH1168" s="647" t="str">
        <f t="shared" ref="GH1168" si="4885">K1150</f>
        <v/>
      </c>
      <c r="GI1168" s="647" t="str">
        <f t="shared" ref="GI1168" si="4886">L1150</f>
        <v/>
      </c>
      <c r="GJ1168" s="647" t="str">
        <f t="shared" ref="GJ1168" si="4887">M1150</f>
        <v/>
      </c>
      <c r="GK1168" s="647" t="str">
        <f t="shared" ref="GK1168" si="4888">N1150</f>
        <v/>
      </c>
      <c r="GL1168" s="904"/>
      <c r="GM1168" s="667"/>
      <c r="GN1168" s="662" t="s">
        <v>1665</v>
      </c>
      <c r="GO1168" s="646" t="s">
        <v>1664</v>
      </c>
      <c r="GP1168" s="646" t="str">
        <f t="shared" ref="GP1168" si="4889">E1150</f>
        <v/>
      </c>
      <c r="GQ1168" s="646" t="str">
        <f t="shared" ref="GQ1168" si="4890">F1150</f>
        <v/>
      </c>
      <c r="GR1168" s="646" t="str">
        <f t="shared" ref="GR1168" si="4891">G1150</f>
        <v/>
      </c>
      <c r="GS1168" s="646" t="str">
        <f t="shared" ref="GS1168" si="4892">H1150</f>
        <v/>
      </c>
      <c r="GT1168" s="646" t="str">
        <f t="shared" ref="GT1168" si="4893">I1150</f>
        <v/>
      </c>
      <c r="GU1168" s="646" t="str">
        <f t="shared" ref="GU1168" si="4894">J1150</f>
        <v/>
      </c>
      <c r="GV1168" s="646" t="str">
        <f t="shared" ref="GV1168" si="4895">K1150</f>
        <v/>
      </c>
      <c r="GW1168" s="646" t="str">
        <f t="shared" ref="GW1168" si="4896">L1150</f>
        <v/>
      </c>
      <c r="GX1168" s="646" t="str">
        <f t="shared" ref="GX1168" si="4897">M1150</f>
        <v/>
      </c>
      <c r="GY1168" s="646" t="str">
        <f t="shared" ref="GY1168" si="4898">N1150</f>
        <v/>
      </c>
      <c r="GZ1168" s="646" t="s">
        <v>1662</v>
      </c>
      <c r="HB1168" s="646" t="str">
        <f t="shared" ref="HB1168" si="4899">E1150</f>
        <v/>
      </c>
      <c r="HC1168" s="646" t="str">
        <f t="shared" ref="HC1168" si="4900">F1150</f>
        <v/>
      </c>
      <c r="HD1168" s="646" t="str">
        <f t="shared" ref="HD1168" si="4901">G1150</f>
        <v/>
      </c>
      <c r="HE1168" s="646" t="str">
        <f t="shared" ref="HE1168" si="4902">H1150</f>
        <v/>
      </c>
      <c r="HF1168" s="646" t="str">
        <f t="shared" ref="HF1168" si="4903">I1150</f>
        <v/>
      </c>
      <c r="HG1168" s="646" t="str">
        <f t="shared" ref="HG1168" si="4904">J1150</f>
        <v/>
      </c>
      <c r="HH1168" s="646" t="str">
        <f t="shared" ref="HH1168" si="4905">K1150</f>
        <v/>
      </c>
      <c r="HI1168" s="646" t="str">
        <f t="shared" ref="HI1168" si="4906">L1150</f>
        <v/>
      </c>
      <c r="HJ1168" s="646" t="str">
        <f t="shared" ref="HJ1168" si="4907">M1150</f>
        <v/>
      </c>
      <c r="HK1168" s="646" t="str">
        <f t="shared" ref="HK1168" si="4908">N1150</f>
        <v/>
      </c>
      <c r="HL1168" s="646" t="s">
        <v>1662</v>
      </c>
      <c r="HM1168" s="674"/>
      <c r="HN1168" s="674"/>
      <c r="HO1168" s="674"/>
      <c r="HP1168" s="674"/>
      <c r="HQ1168" s="674"/>
      <c r="HR1168" s="674"/>
      <c r="HS1168" s="674"/>
      <c r="HT1168" s="674"/>
      <c r="HU1168" s="674"/>
      <c r="HV1168" s="674"/>
      <c r="HW1168" s="674"/>
      <c r="HX1168" s="674"/>
      <c r="HY1168" s="674"/>
      <c r="HZ1168" s="674"/>
    </row>
    <row r="1169" spans="1:234" hidden="1" x14ac:dyDescent="0.25">
      <c r="A1169" s="643" t="s">
        <v>208</v>
      </c>
      <c r="G1169" s="670"/>
      <c r="H1169" s="670"/>
      <c r="I1169" s="674"/>
      <c r="J1169" s="674"/>
      <c r="K1169" s="674"/>
      <c r="L1169" s="674"/>
      <c r="M1169" s="674"/>
      <c r="N1169" s="674"/>
      <c r="O1169" s="674"/>
      <c r="P1169" s="674"/>
      <c r="Q1169" s="674"/>
      <c r="R1169" s="674"/>
      <c r="S1169" s="675"/>
      <c r="DR1169" s="749">
        <v>2023</v>
      </c>
      <c r="DS1169" s="665">
        <f>INDEX(DT1151:EA1152,MATCH(DR1169,DR1151:DR1152,0),MATCH(DS1167,DT1149:EA1149,0))*INDEX(AJ1157:AT1164,MATCH(DS1167,AI1157:AI1164,0),MATCH(DS1168,AJ1156:AT1156,0))</f>
        <v>0</v>
      </c>
      <c r="DT1169" s="665">
        <f>INDEX(DT1151:EA1152,MATCH(DR1169,DR1151:DR1152,0),MATCH(DT1167,DT1149:EA1149,0))*INDEX(AJ1157:AT1164,MATCH(DT1167,AI1157:AI1164,0),MATCH(DT1168,AJ1156:AT1156,0))</f>
        <v>0</v>
      </c>
      <c r="DU1169" s="665">
        <f>INDEX(DT1151:EA1152,MATCH(DR1169,DR1151:DR1152,0),MATCH(DU1167,DT1149:EA1149,0))*INDEX(AJ1157:AT1164,MATCH(DU1167,AI1157:AI1164,0),MATCH(DU1168,AJ1156:AT1156,0))</f>
        <v>0</v>
      </c>
      <c r="DV1169" s="665">
        <f>INDEX(DT1151:EA1152,MATCH(DR1169,DR1151:DR1152,0),MATCH(DV1167,DT1149:EA1149,0))*INDEX(AJ1157:AT1164,MATCH(DV1167,AI1157:AI1164,0),MATCH(DV1168,AJ1156:AT1156,0))</f>
        <v>0</v>
      </c>
      <c r="DW1169" s="665">
        <f>INDEX(DT1151:EA1152,MATCH(DR1169,DR1151:DR1152,0),MATCH(DW1167,DT1149:EA1149,0))*INDEX(AJ1157:AT1164,MATCH(DW1167,AI1157:AI1164,0),MATCH(DW1168,AJ1156:AT1156,0))</f>
        <v>0</v>
      </c>
      <c r="DX1169" s="665">
        <f>INDEX(DT1151:EA1152,MATCH(DR1169,DR1151:DR1152,0),MATCH(DX1167,DT1149:EA1149,0))*INDEX(AJ1157:AT1164,MATCH(DX1167,AI1157:AI1164,0),MATCH(DX1168,AJ1156:AT1156,0))</f>
        <v>0</v>
      </c>
      <c r="DY1169" s="665">
        <f>INDEX(DT1151:EA1152,MATCH(DR1169,DR1151:DR1152,0),MATCH(DY1167,DT1149:EA1149,0))*INDEX(AJ1157:AT1164,MATCH(DY1167,AI1157:AI1164,0),MATCH(DY1168,AJ1156:AT1156,0))</f>
        <v>0</v>
      </c>
      <c r="DZ1169" s="665">
        <f>INDEX(DT1151:EA1152,MATCH(DR1169,DR1151:DR1152,0),MATCH(DZ1167,DT1149:EA1149,0))*INDEX(AJ1157:AT1164,MATCH(DZ1167,AI1157:AI1164,0),MATCH(DZ1168,AJ1156:AT1156,0))</f>
        <v>0</v>
      </c>
      <c r="EA1169" s="665">
        <f>INDEX(DT1151:EA1152,MATCH(DR1169,DR1151:DR1152,0),MATCH(EA1167,DT1149:EA1149,0))*INDEX(AJ1157:AT1164,MATCH(EA1167,AI1157:AI1164,0),MATCH(EA1168,AJ1156:AT1156,0))</f>
        <v>0</v>
      </c>
      <c r="EB1169" s="665">
        <f>INDEX(DT1151:EA1152,MATCH(DR1169,DR1151:DR1152,0),MATCH(EB1167,DT1149:EA1149,0))*INDEX(AJ1157:AT1164,MATCH(EB1167,AI1157:AI1164,0),MATCH(EB1168,AJ1156:AT1156,0))</f>
        <v>0</v>
      </c>
      <c r="EC1169" s="665">
        <f>INDEX(DT1151:EA1152,MATCH(DR1169,DR1151:DR1152,0),MATCH(EC1167,DT1149:EA1149,0))*INDEX(AJ1157:AT1164,MATCH(EC1167,AI1157:AI1164,0),MATCH(EC1168,AJ1156:AT1156,0))</f>
        <v>0</v>
      </c>
      <c r="ED1169" s="665">
        <f>INDEX(DT1151:EA1152,MATCH(DR1169,DR1151:DR1152,0),MATCH(ED1167,DT1149:EA1149,0))*INDEX(AJ1157:AT1164,MATCH(ED1167,AI1157:AI1164,0),MATCH(ED1168,AJ1156:AT1156,0))</f>
        <v>0</v>
      </c>
      <c r="EE1169" s="665">
        <f>INDEX(DT1151:EA1152,MATCH(DR1169,DR1151:DR1152,0),MATCH(EE1167,DT1149:EA1149,0))*INDEX(AJ1157:AT1164,MATCH(EE1167,AI1157:AI1164,0),MATCH(EE1168,AJ1156:AT1156,0))</f>
        <v>0</v>
      </c>
      <c r="EF1169" s="665">
        <f>INDEX(DT1151:EA1152,MATCH(DR1169,DR1151:DR1152,0),MATCH(EF1167,DT1149:EA1149,0))*INDEX(AJ1157:AT1164,MATCH(EF1167,AI1157:AI1164,0),MATCH(EF1168,AJ1156:AT1156,0))</f>
        <v>0</v>
      </c>
      <c r="EG1169" s="665">
        <f>INDEX(DT1151:EA1152,MATCH(DR1169,DR1151:DR1152,0),MATCH(EG1167,DT1149:EA1149,0))*INDEX(AJ1157:AT1164,MATCH(EG1167,AI1157:AI1164,0),MATCH(EG1168,AJ1156:AT1156,0))</f>
        <v>0</v>
      </c>
      <c r="EH1169" s="665">
        <f>INDEX(DT1151:EA1152,MATCH(DR1169,DR1151:DR1152,0),MATCH(EH1167,DT1149:EA1149,0))*INDEX(AJ1157:AT1164,MATCH(EH1167,AI1157:AI1164,0),MATCH(EH1168,AJ1156:AT1156,0))</f>
        <v>0</v>
      </c>
      <c r="EI1169" s="665">
        <f>INDEX(DT1151:EA1152,MATCH(DR1169,DR1151:DR1152,0),MATCH(EI1167,DT1149:EA1149,0))*INDEX(AJ1157:AT1164,MATCH(EI1167,AI1157:AI1164,0),MATCH(EI1168,AJ1156:AT1156,0))</f>
        <v>0</v>
      </c>
      <c r="EJ1169" s="665">
        <f>INDEX(DT1151:EA1152,MATCH(DR1169,DR1151:DR1152,0),MATCH(EJ1167,DT1149:EA1149,0))*INDEX(AJ1157:AT1164,MATCH(EJ1167,AI1157:AI1164,0),MATCH(EJ1168,AJ1156:AT1156,0))</f>
        <v>0</v>
      </c>
      <c r="EK1169" s="665">
        <f>INDEX(DT1151:EA1152,MATCH(DR1169,DR1151:DR1152,0),MATCH(EK1167,DT1149:EA1149,0))*INDEX(AJ1157:AT1164,MATCH(EK1167,AI1157:AI1164,0),MATCH(EK1168,AJ1156:AT1156,0))</f>
        <v>0</v>
      </c>
      <c r="EL1169" s="665">
        <f>INDEX(DT1151:EA1152,MATCH(DR1169,DR1151:DR1152,0),MATCH(EL1167,DT1149:EA1149,0))*INDEX(AJ1157:AT1164,MATCH(EL1167,AI1157:AI1164,0),MATCH(EL1168,AJ1156:AT1156,0))</f>
        <v>0</v>
      </c>
      <c r="EM1169" s="665">
        <f>INDEX(DT1151:EA1152,MATCH(DR1169,DR1151:DR1152,0),MATCH(EM1167,DT1149:EA1149,0))*INDEX(AJ1157:AT1164,MATCH(EM1167,AI1157:AI1164,0),MATCH(EM1168,AJ1156:AT1156,0))</f>
        <v>0</v>
      </c>
      <c r="EN1169" s="665">
        <f>INDEX(DT1151:EA1152,MATCH(DR1169,DR1151:DR1152,0),MATCH(EN1167,DT1149:EA1149,0))*INDEX(AJ1157:AT1164,MATCH(EN1167,AI1157:AI1164,0),MATCH(EN1168,AJ1156:AT1156,0))</f>
        <v>0</v>
      </c>
      <c r="EO1169" s="665">
        <f>INDEX(DT1151:EA1152,MATCH(DR1169,DR1151:DR1152,0),MATCH(EO1167,DT1149:EA1149,0))*INDEX(AJ1157:AT1164,MATCH(EO1167,AI1157:AI1164,0),MATCH(EO1168,AJ1156:AT1156,0))</f>
        <v>0</v>
      </c>
      <c r="EP1169" s="665">
        <f>INDEX(DT1151:EA1152,MATCH(DR1169,DR1151:DR1152,0),MATCH(EP1167,DT1149:EA1149,0))*INDEX(AJ1157:AT1164,MATCH(EP1167,AI1157:AI1164,0),MATCH(EP1168,AJ1156:AT1156,0))</f>
        <v>0</v>
      </c>
      <c r="EQ1169" s="665">
        <f>INDEX(DT1151:EA1152,MATCH(DR1169,DR1151:DR1152,0),MATCH(EQ1167,DT1149:EA1149,0))*INDEX(AJ1157:AT1164,MATCH(EQ1167,AI1157:AI1164,0),MATCH(EQ1168,AJ1156:AT1156,0))</f>
        <v>0</v>
      </c>
      <c r="ER1169" s="665">
        <f>INDEX(DT1151:EA1152,MATCH(DR1169,DR1151:DR1152,0),MATCH(ER1167,DT1149:EA1149,0))*INDEX(AJ1157:AT1164,MATCH(ER1167,AI1157:AI1164,0),MATCH(ER1168,AJ1156:AT1156,0))</f>
        <v>0</v>
      </c>
      <c r="ES1169" s="665">
        <f>INDEX(DT1151:EA1152,MATCH(DR1169,DR1151:DR1152,0),MATCH(ES1167,DT1149:EA1149,0))*INDEX(AJ1157:AT1164,MATCH(ES1167,AI1157:AI1164,0),MATCH(ES1168,AJ1156:AT1156,0))</f>
        <v>0</v>
      </c>
      <c r="ET1169" s="665">
        <f>INDEX(DT1151:EA1152,MATCH(DR1169,DR1151:DR1152,0),MATCH(ET1167,DT1149:EA1149,0))*INDEX(AJ1157:AT1164,MATCH(ET1167,AI1157:AI1164,0),MATCH(ET1168,AJ1156:AT1156,0))</f>
        <v>0</v>
      </c>
      <c r="EU1169" s="665">
        <f>INDEX(DT1151:EA1152,MATCH(DR1169,DR1151:DR1152,0),MATCH(EU1167,DT1149:EA1149,0))*INDEX(AJ1157:AT1164,MATCH(EU1167,AI1157:AI1164,0),MATCH(EU1168,AJ1156:AT1156,0))</f>
        <v>0</v>
      </c>
      <c r="EV1169" s="665">
        <f>INDEX(DT1151:EA1152,MATCH(DR1169,DR1151:DR1152,0),MATCH(EV1167,DT1149:EA1149,0))*INDEX(AJ1157:AT1164,MATCH(EV1167,AI1157:AI1164,0),MATCH(EV1168,AJ1156:AT1156,0))</f>
        <v>0</v>
      </c>
      <c r="EW1169" s="665">
        <f>INDEX(DT1151:EA1152,MATCH(DR1169,DR1151:DR1152,0),MATCH(EW1167,DT1149:EA1149,0))*INDEX(AJ1157:AT1164,MATCH(EW1167,AI1157:AI1164,0),MATCH(EW1168,AJ1156:AT1156,0))</f>
        <v>0</v>
      </c>
      <c r="EX1169" s="665">
        <f>INDEX(DT1151:EA1152,MATCH(DR1169,DR1151:DR1152,0),MATCH(EX1167,DT1149:EA1149,0))*INDEX(AJ1157:AT1164,MATCH(EX1167,AI1157:AI1164,0),MATCH(EX1168,AJ1156:AT1156,0))</f>
        <v>0</v>
      </c>
      <c r="EY1169" s="665">
        <f>INDEX(DT1151:EA1152,MATCH(DR1169,DR1151:DR1152,0),MATCH(EY1167,DT1149:EA1149,0))*INDEX(AJ1157:AT1164,MATCH(EY1167,AI1157:AI1164,0),MATCH(EY1168,AJ1156:AT1156,0))</f>
        <v>0</v>
      </c>
      <c r="EZ1169" s="665">
        <f>INDEX(DT1151:EA1152,MATCH(DR1169,DR1151:DR1152,0),MATCH(EZ1167,DT1149:EA1149,0))*INDEX(AJ1157:AT1164,MATCH(EZ1167,AI1157:AI1164,0),MATCH(EZ1168,AJ1156:AT1156,0))</f>
        <v>0</v>
      </c>
      <c r="FA1169" s="665">
        <f>INDEX(DT1151:EA1152,MATCH(DR1169,DR1151:DR1152,0),MATCH(FA1167,DT1149:EA1149,0))*INDEX(AJ1157:AT1164,MATCH(FA1167,AI1157:AI1164,0),MATCH(FA1168,AJ1156:AT1156,0))</f>
        <v>0</v>
      </c>
      <c r="FB1169" s="665">
        <f>INDEX(DT1151:EA1152,MATCH(DR1169,DR1151:DR1152,0),MATCH(FB1167,DT1149:EA1149,0))*INDEX(AJ1157:AT1164,MATCH(FB1167,AI1157:AI1164,0),MATCH(FB1168,AJ1156:AT1156,0))</f>
        <v>0</v>
      </c>
      <c r="FC1169" s="665">
        <f>INDEX(DT1151:EA1152,MATCH(DR1169,DR1151:DR1152,0),MATCH(FC1167,DT1149:EA1149,0))*INDEX(AJ1157:AT1164,MATCH(FC1167,AI1157:AI1164,0),MATCH(FC1168,AJ1156:AT1156,0))</f>
        <v>0</v>
      </c>
      <c r="FD1169" s="665">
        <f>INDEX(DT1151:EA1152,MATCH(DR1169,DR1151:DR1152,0),MATCH(FD1167,DT1149:EA1149,0))*INDEX(AJ1157:AT1164,MATCH(FD1167,AI1157:AI1164,0),MATCH(FD1168,AJ1156:AT1156,0))</f>
        <v>0</v>
      </c>
      <c r="FE1169" s="665">
        <f>INDEX(DT1151:EA1152,MATCH(DR1169,DR1151:DR1152,0),MATCH(FE1167,DT1149:EA1149,0))*INDEX(AJ1157:AT1164,MATCH(FE1167,AI1157:AI1164,0),MATCH(FE1168,AJ1156:AT1156,0))</f>
        <v>0</v>
      </c>
      <c r="FF1169" s="665">
        <f>INDEX(DT1151:EA1152,MATCH(DR1169,DR1151:DR1152,0),MATCH(FF1167,DT1149:EA1149,0))*INDEX(AJ1157:AT1164,MATCH(FF1167,AI1157:AI1164,0),MATCH(FF1168,AJ1156:AT1156,0))</f>
        <v>0</v>
      </c>
      <c r="FG1169" s="665">
        <f>INDEX(DT1151:EA1152,MATCH(DR1169,DR1151:DR1152,0),MATCH(FG1167,DT1149:EA1149,0))*INDEX(AJ1157:AT1164,MATCH(FG1167,AI1157:AI1164,0),MATCH(FG1168,AJ1156:AT1156,0))</f>
        <v>0</v>
      </c>
      <c r="FH1169" s="665">
        <f>INDEX(DT1151:EA1152,MATCH(DR1169,DR1151:DR1152,0),MATCH(FH1167,DT1149:EA1149,0))*INDEX(AJ1157:AT1164,MATCH(FH1167,AI1157:AI1164,0),MATCH(FH1168,AJ1156:AT1156,0))</f>
        <v>0</v>
      </c>
      <c r="FI1169" s="665">
        <f>INDEX(DT1151:EA1152,MATCH(DR1169,DR1151:DR1152,0),MATCH(FI1167,DT1149:EA1149,0))*INDEX(AJ1157:AT1164,MATCH(FI1167,AI1157:AI1164,0),MATCH(FI1168,AJ1156:AT1156,0))</f>
        <v>0</v>
      </c>
      <c r="FJ1169" s="665">
        <f>INDEX(DT1151:EA1152,MATCH(DR1169,DR1151:DR1152,0),MATCH(FJ1167,DT1149:EA1149,0))*INDEX(AJ1157:AT1164,MATCH(FJ1167,AI1157:AI1164,0),MATCH(FJ1168,AJ1156:AT1156,0))</f>
        <v>0</v>
      </c>
      <c r="FK1169" s="665">
        <f>INDEX(DT1151:EA1152,MATCH(DR1169,DR1151:DR1152,0),MATCH(FK1167,DT1149:EA1149,0))*INDEX(AJ1157:AT1164,MATCH(FK1167,AI1157:AI1164,0),MATCH(FK1168,AJ1156:AT1156,0))</f>
        <v>0</v>
      </c>
      <c r="FL1169" s="665">
        <f>INDEX(DT1151:EA1152,MATCH(DR1169,DR1151:DR1152,0),MATCH(FL1167,DT1149:EA1149,0))*INDEX(AJ1157:AT1164,MATCH(FL1167,AI1157:AI1164,0),MATCH(FL1168,AJ1156:AT1156,0))</f>
        <v>0</v>
      </c>
      <c r="FM1169" s="665">
        <f>INDEX(DT1151:EA1152,MATCH(DR1169,DR1151:DR1152,0),MATCH(FM1167,DT1149:EA1149,0))*INDEX(AJ1157:AT1164,MATCH(FM1167,AI1157:AI1164,0),MATCH(FM1168,AJ1156:AT1156,0))</f>
        <v>0</v>
      </c>
      <c r="FN1169" s="665">
        <f>INDEX(DT1151:EA1152,MATCH(DR1169,DR1151:DR1152,0),MATCH(FN1167,DT1149:EA1149,0))*INDEX(AJ1157:AT1164,MATCH(FN1167,AI1157:AI1164,0),MATCH(FN1168,AJ1156:AT1156,0))</f>
        <v>0</v>
      </c>
      <c r="FO1169" s="665">
        <f>INDEX(DT1151:EA1152,MATCH(DR1169,DR1151:DR1152,0),MATCH(FO1167,DT1149:EA1149,0))*INDEX(AJ1157:AT1164,MATCH(FO1167,AI1157:AI1164,0),MATCH(FO1168,AJ1156:AT1156,0))</f>
        <v>0</v>
      </c>
      <c r="FP1169" s="665">
        <f>INDEX(DT1151:EA1152,MATCH(DR1169,DR1151:DR1152,0),MATCH(FP1167,DT1149:EA1149,0))*INDEX(AJ1157:AT1164,MATCH(FP1167,AI1157:AI1164,0),MATCH(FP1168,AJ1156:AT1156,0))</f>
        <v>0</v>
      </c>
      <c r="FQ1169" s="665">
        <f>INDEX(DT1151:EA1152,MATCH(DR1169,DR1151:DR1152,0),MATCH(FQ1167,DT1149:EA1149,0))*INDEX(AJ1157:AT1164,MATCH(FQ1167,AI1157:AI1164,0),MATCH(FQ1168,AJ1156:AT1156,0))</f>
        <v>0</v>
      </c>
      <c r="FR1169" s="665">
        <f>INDEX(DT1151:EA1152,MATCH(DR1169,DR1151:DR1152,0),MATCH(FR1167,DT1149:EA1149,0))*INDEX(AJ1157:AT1164,MATCH(FR1167,AI1157:AI1164,0),MATCH(FR1168,AJ1156:AT1156,0))</f>
        <v>0</v>
      </c>
      <c r="FS1169" s="665">
        <f>INDEX(DT1151:EA1152,MATCH(DR1169,DR1151:DR1152,0),MATCH(FS1167,DT1149:EA1149,0))*INDEX(AJ1157:AT1164,MATCH(FS1167,AI1157:AI1164,0),MATCH(FS1168,AJ1156:AT1156,0))</f>
        <v>0</v>
      </c>
      <c r="FT1169" s="665">
        <f>INDEX(DT1151:EA1152,MATCH(DR1169,DR1151:DR1152,0),MATCH(FT1167,DT1149:EA1149,0))*INDEX(AJ1157:AT1164,MATCH(FT1167,AI1157:AI1164,0),MATCH(FT1168,AJ1156:AT1156,0))</f>
        <v>0</v>
      </c>
      <c r="FU1169" s="665">
        <f>INDEX(DT1151:EA1152,MATCH(DR1169,DR1151:DR1152,0),MATCH(FU1167,DT1149:EA1149,0))*INDEX(AJ1157:AT1164,MATCH(FU1167,AI1157:AI1164,0),MATCH(FU1168,AJ1156:AT1156,0))</f>
        <v>0</v>
      </c>
      <c r="FV1169" s="665">
        <f>INDEX(DT1151:EA1152,MATCH(DR1169,DR1151:DR1152,0),MATCH(FV1167,DT1149:EA1149,0))*INDEX(AJ1157:AT1164,MATCH(FV1167,AI1157:AI1164,0),MATCH(FV1168,AJ1156:AT1156,0))</f>
        <v>0</v>
      </c>
      <c r="FW1169" s="665">
        <f>INDEX(DT1151:EA1152,MATCH(DR1169,DR1151:DR1152,0),MATCH(FW1167,DT1149:EA1149,0))*INDEX(AJ1157:AT1164,MATCH(FW1167,AI1157:AI1164,0),MATCH(FW1168,AJ1156:AT1156,0))</f>
        <v>0</v>
      </c>
      <c r="FX1169" s="665">
        <f>INDEX(DT1151:EA1152,MATCH(DR1169,DR1151:DR1152,0),MATCH(FX1167,DT1149:EA1149,0))*INDEX(AJ1157:AT1164,MATCH(FX1167,AI1157:AI1164,0),MATCH(FX1168,AJ1156:AT1156,0))</f>
        <v>0</v>
      </c>
      <c r="FY1169" s="665">
        <f>INDEX(DT1151:EA1152,MATCH(DR1169,DR1151:DR1152,0),MATCH(FY1167,DT1149:EA1149,0))*INDEX(AJ1157:AT1164,MATCH(FY1167,AI1157:AI1164,0),MATCH(FY1168,AJ1156:AT1156,0))</f>
        <v>0</v>
      </c>
      <c r="FZ1169" s="665">
        <f>INDEX(DT1151:EA1152,MATCH(DR1169,DR1151:DR1152,0),MATCH(FZ1167,DT1149:EA1149,0))*INDEX(AJ1157:AT1164,MATCH(FZ1167,AI1157:AI1164,0),MATCH(FZ1168,AJ1156:AT1156,0))</f>
        <v>0</v>
      </c>
      <c r="GA1169" s="665">
        <f>INDEX(DT1151:EA1152,MATCH(DR1169,DR1151:DR1152,0),MATCH(GA1167,DT1149:EA1149,0))*INDEX(AJ1157:AT1164,MATCH(GA1167,AI1157:AI1164,0),MATCH(GA1168,AJ1156:AT1156,0))</f>
        <v>0</v>
      </c>
      <c r="GB1169" s="665">
        <f>INDEX(DT1151:EA1152,MATCH(DR1169,DR1151:DR1152,0),MATCH(GB1167,DT1149:EA1149,0))*INDEX(AJ1157:AT1164,MATCH(GB1167,AI1157:AI1164,0),MATCH(GB1168,AJ1156:AT1156,0))</f>
        <v>0</v>
      </c>
      <c r="GC1169" s="665">
        <f>INDEX(DT1151:EA1152,MATCH(DR1169,DR1151:DR1152,0),MATCH(GC1167,DT1149:EA1149,0))*INDEX(AJ1157:AT1164,MATCH(GC1167,AI1157:AI1164,0),MATCH(GC1168,AJ1156:AT1156,0))</f>
        <v>0</v>
      </c>
      <c r="GD1169" s="665">
        <f>INDEX(DT1151:EA1152,MATCH(DR1169,DR1151:DR1152,0),MATCH(GD1167,DT1149:EA1149,0))*INDEX(AJ1157:AT1164,MATCH(GD1167,AI1157:AI1164,0),MATCH(GD1168,AJ1156:AT1156,0))</f>
        <v>0</v>
      </c>
      <c r="GE1169" s="665">
        <f>INDEX(DT1151:EA1152,MATCH(DR1169,DR1151:DR1152,0),MATCH(GE1167,DT1149:EA1149,0))*INDEX(AJ1157:AT1164,MATCH(GE1167,AI1157:AI1164,0),MATCH(GE1168,AJ1156:AT1156,0))</f>
        <v>0</v>
      </c>
      <c r="GF1169" s="665">
        <f>INDEX(DT1151:EA1152,MATCH(DR1169,DR1151:DR1152,0),MATCH(GF1167,DT1149:EA1149,0))*INDEX(AJ1157:AT1164,MATCH(GF1167,AI1157:AI1164,0),MATCH(GF1168,AJ1156:AT1156,0))</f>
        <v>0</v>
      </c>
      <c r="GG1169" s="665">
        <f>INDEX(DT1151:EA1152,MATCH(DR1169,DR1151:DR1152,0),MATCH(GG1167,DT1149:EA1149,0))*INDEX(AJ1157:AT1164,MATCH(GG1167,AI1157:AI1164,0),MATCH(GG1168,AJ1156:AT1156,0))</f>
        <v>0</v>
      </c>
      <c r="GH1169" s="665">
        <f>INDEX(DT1151:EA1152,MATCH(DR1169,DR1151:DR1152,0),MATCH(GH1167,DT1149:EA1149,0))*INDEX(AJ1157:AT1164,MATCH(GH1167,AI1157:AI1164,0),MATCH(GH1168,AJ1156:AT1156,0))</f>
        <v>0</v>
      </c>
      <c r="GI1169" s="665">
        <f>INDEX(DT1151:EA1152,MATCH(DR1169,DR1151:DR1152,0),MATCH(GI1167,DT1149:EA1149,0))*INDEX(AJ1157:AT1164,MATCH(GI1167,AI1157:AI1164,0),MATCH(GI1168,AJ1156:AT1156,0))</f>
        <v>0</v>
      </c>
      <c r="GJ1169" s="665">
        <f>INDEX(DT1151:EA1152,MATCH(DR1169,DR1151:DR1152,0),MATCH(GJ1167,DT1149:EA1149,0))*INDEX(AJ1157:AT1164,MATCH(GJ1167,AI1157:AI1164,0),MATCH(GJ1168,AJ1156:AT1156,0))</f>
        <v>0</v>
      </c>
      <c r="GK1169" s="665">
        <f>INDEX(DT1151:EA1152,MATCH(DR1169,DR1151:DR1152,0),MATCH(GK1167,DT1149:EA1149,0))*INDEX(AJ1157:AT1164,MATCH(GK1167,AI1157:AI1164,0),MATCH(GK1168,AJ1156:AT1156,0))</f>
        <v>0</v>
      </c>
      <c r="GL1169" s="665" t="b">
        <f>SUM(DS1169:GK1169)=O1151-SUM(HB1169:HK1169)</f>
        <v>1</v>
      </c>
      <c r="GM1169" s="667"/>
      <c r="GN1169" s="749">
        <v>2023</v>
      </c>
      <c r="GO1169" s="664">
        <f>SUMIF(DS1156:EN1156,GO1156,DS1169:EN1169)</f>
        <v>0</v>
      </c>
      <c r="GP1169" s="668">
        <f>SUMIF(DS1156:GK1156,GP1156,DS1169:GK1169)</f>
        <v>0</v>
      </c>
      <c r="GQ1169" s="668">
        <f>SUMIF(DS1156:GK1156,GQ1156,DS1169:GK1169)</f>
        <v>0</v>
      </c>
      <c r="GR1169" s="668">
        <f>SUMIF(DS1156:GK1156,GR1156,DS1169:GK1169)</f>
        <v>0</v>
      </c>
      <c r="GS1169" s="668">
        <f>SUMIF(DS1156:GK1156,GS1156,DS1169:GK1169)</f>
        <v>0</v>
      </c>
      <c r="GT1169" s="668">
        <f>SUMIF(DS1156:GK1156,GT1156,DS1169:GK1169)</f>
        <v>0</v>
      </c>
      <c r="GU1169" s="668">
        <f>SUMIF(DS1156:GK1156,GU1156,DS1169:GK1169)</f>
        <v>0</v>
      </c>
      <c r="GV1169" s="668">
        <f>SUMIF(DS1156:GK1156,GV1156,DS1169:GK1169)</f>
        <v>0</v>
      </c>
      <c r="GW1169" s="668">
        <f>SUMIF(DS1156:GK1156,GW1156,DS1169:GK1169)</f>
        <v>0</v>
      </c>
      <c r="GX1169" s="668">
        <f>SUMIF(DS1156:GK1156,GX1156,DS1169:GK1169)</f>
        <v>0</v>
      </c>
      <c r="GY1169" s="668">
        <f>SUMIF(DS1156:GK1156,GY1156,DS1169:GK1169)</f>
        <v>0</v>
      </c>
      <c r="GZ1169" s="646" t="b">
        <f>O1151=SUM(GO1169:GY1169)</f>
        <v>1</v>
      </c>
      <c r="HB1169" s="668">
        <f>IF(GZ1169,0,(O1151-SUM(GO1169:GY1169))*INDEX(AK1157:AT1164,MATCH(GN1169,AI1157:AI1164,0),MATCH(HB1168,AK1156:AT1156,0)))</f>
        <v>0</v>
      </c>
      <c r="HC1169" s="668">
        <f>IF(GZ1169,0,(O1151-SUM(GO1169:GY1169))*INDEX(AK1157:AT1164,MATCH(GN1169,AI1157:AI1164,0),MATCH(HC1168,AK1156:AT1156,0)))</f>
        <v>0</v>
      </c>
      <c r="HD1169" s="668">
        <f>IF(GZ1169,0,(O1151-SUM(GO1169:GY1169))*INDEX(AK1157:AT1164,MATCH(GN1169,AI1157:AI1164,0),MATCH(HD1168,AK1156:AT1156,0)))</f>
        <v>0</v>
      </c>
      <c r="HE1169" s="668">
        <f>IF(GZ1169,0,(O1151-SUM(GO1169:GY1169))*INDEX(AK1157:AT1164,MATCH(GN1169,AI1157:AI1164,0),MATCH(HE1168,AK1156:AT1156,0)))</f>
        <v>0</v>
      </c>
      <c r="HF1169" s="668">
        <f>IF(GZ1169,0,(O1151-SUM(GO1169:GY1169))*INDEX(AK1157:AT1164,MATCH(GN1169,AI1157:AI1164,0),MATCH(HF1168,AK1156:AT1156,0)))</f>
        <v>0</v>
      </c>
      <c r="HG1169" s="668">
        <f>IF(GZ1169,0,(O1151-SUM(GO1169:GY1169))*INDEX(AK1157:AT1164,MATCH(GN1169,AI1157:AI1164,0),MATCH(HG1168,AK1156:AT1156,0)))</f>
        <v>0</v>
      </c>
      <c r="HH1169" s="668">
        <f>IF(GZ1169,0,(O1151-SUM(GO1169:GY1169))*INDEX(AK1157:AT1164,MATCH(GN1169,AI1157:AI1164,0),MATCH(HH1168,AK1156:AT1156,0)))</f>
        <v>0</v>
      </c>
      <c r="HI1169" s="668">
        <f>IF(GZ1169,0,(O1151-SUM(GO1169:GY1169))*INDEX(AK1157:AT1164,MATCH(GN1169,AI1157:AI1164,0),MATCH(HI1168,AK1156:AT1156,0)))</f>
        <v>0</v>
      </c>
      <c r="HJ1169" s="668">
        <f>IF(GZ1169,0,(O1151-SUM(GO1169:GY1169))*INDEX(AK1157:AT1164,MATCH(GN1169,AI1157:AI1164,0),MATCH(HJ1168,AK1156:AT1156,0)))</f>
        <v>0</v>
      </c>
      <c r="HK1169" s="668">
        <f>IF(GZ1169,0,(O1151-SUM(GO1169:GY1169))*INDEX(AK1157:AT1164,MATCH(GN1169,AI1157:AI1164,0),MATCH(HK1168,AK1156:AT1156,0)))</f>
        <v>0</v>
      </c>
      <c r="HL1169" s="668" t="b">
        <f>(SUM(HB1169:HK1169)+SUM(GO1169:GY1169))=O1151</f>
        <v>1</v>
      </c>
      <c r="HM1169" s="674"/>
      <c r="HN1169" s="674"/>
      <c r="HO1169" s="674"/>
      <c r="HP1169" s="674"/>
      <c r="HQ1169" s="674"/>
      <c r="HR1169" s="674"/>
      <c r="HS1169" s="674"/>
      <c r="HT1169" s="674"/>
      <c r="HU1169" s="674"/>
      <c r="HV1169" s="674"/>
      <c r="HW1169" s="674"/>
      <c r="HX1169" s="674"/>
      <c r="HY1169" s="674"/>
      <c r="HZ1169" s="674"/>
    </row>
    <row r="1170" spans="1:234" hidden="1" x14ac:dyDescent="0.25">
      <c r="A1170" s="643" t="s">
        <v>208</v>
      </c>
      <c r="G1170" s="670"/>
      <c r="H1170" s="670"/>
      <c r="I1170" s="674"/>
      <c r="J1170" s="674"/>
      <c r="K1170" s="674"/>
      <c r="L1170" s="674"/>
      <c r="M1170" s="674"/>
      <c r="N1170" s="674"/>
      <c r="O1170" s="674"/>
      <c r="P1170" s="674"/>
      <c r="Q1170" s="674"/>
      <c r="R1170" s="674"/>
      <c r="S1170" s="675"/>
      <c r="DR1170" s="749">
        <v>2024</v>
      </c>
      <c r="DS1170" s="665">
        <f>INDEX(DT1151:EA1152,MATCH(DR1170,DR1151:DR1152,0),MATCH(DS1167,DT1149:EA1149,0))*INDEX(AJ1157:AT1164,MATCH(DS1167,AI1157:AI1164,0),MATCH(DS1168,AJ1156:AT1156,0))</f>
        <v>0</v>
      </c>
      <c r="DT1170" s="665">
        <f>INDEX(DT1151:EA1152,MATCH(DR1170,DR1151:DR1152,0),MATCH(DT1167,DT1149:EA1149,0))*INDEX(AJ1157:AT1164,MATCH(DT1167,AI1157:AI1164,0),MATCH(DT1168,AJ1156:AT1156,0))</f>
        <v>0</v>
      </c>
      <c r="DU1170" s="665">
        <f>INDEX(DT1151:EA1152,MATCH(DR1170,DR1151:DR1152,0),MATCH(DU1167,DT1149:EA1149,0))*INDEX(AJ1157:AT1164,MATCH(DU1167,AI1157:AI1164,0),MATCH(DU1168,AJ1156:AT1156,0))</f>
        <v>0</v>
      </c>
      <c r="DV1170" s="665">
        <f>INDEX(DT1151:EA1152,MATCH(DR1170,DR1151:DR1152,0),MATCH(DV1167,DT1149:EA1149,0))*INDEX(AJ1157:AT1164,MATCH(DV1167,AI1157:AI1164,0),MATCH(DV1168,AJ1156:AT1156,0))</f>
        <v>0</v>
      </c>
      <c r="DW1170" s="665">
        <f>INDEX(DT1151:EA1152,MATCH(DR1170,DR1151:DR1152,0),MATCH(DW1167,DT1149:EA1149,0))*INDEX(AJ1157:AT1164,MATCH(DW1167,AI1157:AI1164,0),MATCH(DW1168,AJ1156:AT1156,0))</f>
        <v>0</v>
      </c>
      <c r="DX1170" s="665">
        <f>INDEX(DT1151:EA1152,MATCH(DR1170,DR1151:DR1152,0),MATCH(DX1167,DT1149:EA1149,0))*INDEX(AJ1157:AT1164,MATCH(DX1167,AI1157:AI1164,0),MATCH(DX1168,AJ1156:AT1156,0))</f>
        <v>0</v>
      </c>
      <c r="DY1170" s="665">
        <f>INDEX(DT1151:EA1152,MATCH(DR1170,DR1151:DR1152,0),MATCH(DY1167,DT1149:EA1149,0))*INDEX(AJ1157:AT1164,MATCH(DY1167,AI1157:AI1164,0),MATCH(DY1168,AJ1156:AT1156,0))</f>
        <v>0</v>
      </c>
      <c r="DZ1170" s="665">
        <f>INDEX(DT1151:EA1152,MATCH(DR1170,DR1151:DR1152,0),MATCH(DZ1167,DT1149:EA1149,0))*INDEX(AJ1157:AT1164,MATCH(DZ1167,AI1157:AI1164,0),MATCH(DZ1168,AJ1156:AT1156,0))</f>
        <v>0</v>
      </c>
      <c r="EA1170" s="665">
        <f>INDEX(DT1151:EA1152,MATCH(DR1170,DR1151:DR1152,0),MATCH(EA1167,DT1149:EA1149,0))*INDEX(AJ1157:AT1164,MATCH(EA1167,AI1157:AI1164,0),MATCH(EA1168,AJ1156:AT1156,0))</f>
        <v>0</v>
      </c>
      <c r="EB1170" s="665">
        <f>INDEX(DT1151:EA1152,MATCH(DR1170,DR1151:DR1152,0),MATCH(EB1167,DT1149:EA1149,0))*INDEX(AJ1157:AT1164,MATCH(EB1167,AI1157:AI1164,0),MATCH(EB1168,AJ1156:AT1156,0))</f>
        <v>0</v>
      </c>
      <c r="EC1170" s="665">
        <f>INDEX(DT1151:EA1152,MATCH(DR1170,DR1151:DR1152,0),MATCH(EC1167,DT1149:EA1149,0))*INDEX(AJ1157:AT1164,MATCH(EC1167,AI1157:AI1164,0),MATCH(EC1168,AJ1156:AT1156,0))</f>
        <v>0</v>
      </c>
      <c r="ED1170" s="665">
        <f>INDEX(DT1151:EA1152,MATCH(DR1170,DR1151:DR1152,0),MATCH(ED1167,DT1149:EA1149,0))*INDEX(AJ1157:AT1164,MATCH(ED1167,AI1157:AI1164,0),MATCH(ED1168,AJ1156:AT1156,0))</f>
        <v>0</v>
      </c>
      <c r="EE1170" s="665">
        <f>INDEX(DT1151:EA1152,MATCH(DR1170,DR1151:DR1152,0),MATCH(EE1167,DT1149:EA1149,0))*INDEX(AJ1157:AT1164,MATCH(EE1167,AI1157:AI1164,0),MATCH(EE1168,AJ1156:AT1156,0))</f>
        <v>0</v>
      </c>
      <c r="EF1170" s="665">
        <f>INDEX(DT1151:EA1152,MATCH(DR1170,DR1151:DR1152,0),MATCH(EF1167,DT1149:EA1149,0))*INDEX(AJ1157:AT1164,MATCH(EF1167,AI1157:AI1164,0),MATCH(EF1168,AJ1156:AT1156,0))</f>
        <v>0</v>
      </c>
      <c r="EG1170" s="665">
        <f>INDEX(DT1151:EA1152,MATCH(DR1170,DR1151:DR1152,0),MATCH(EG1167,DT1149:EA1149,0))*INDEX(AJ1157:AT1164,MATCH(EG1167,AI1157:AI1164,0),MATCH(EG1168,AJ1156:AT1156,0))</f>
        <v>0</v>
      </c>
      <c r="EH1170" s="665">
        <f>INDEX(DT1151:EA1152,MATCH(DR1170,DR1151:DR1152,0),MATCH(EH1167,DT1149:EA1149,0))*INDEX(AJ1157:AT1164,MATCH(EH1167,AI1157:AI1164,0),MATCH(EH1168,AJ1156:AT1156,0))</f>
        <v>0</v>
      </c>
      <c r="EI1170" s="665">
        <f>INDEX(DT1151:EA1152,MATCH(DR1170,DR1151:DR1152,0),MATCH(EI1167,DT1149:EA1149,0))*INDEX(AJ1157:AT1164,MATCH(EI1167,AI1157:AI1164,0),MATCH(EI1168,AJ1156:AT1156,0))</f>
        <v>0</v>
      </c>
      <c r="EJ1170" s="665">
        <f>INDEX(DT1151:EA1152,MATCH(DR1170,DR1151:DR1152,0),MATCH(EJ1167,DT1149:EA1149,0))*INDEX(AJ1157:AT1164,MATCH(EJ1167,AI1157:AI1164,0),MATCH(EJ1168,AJ1156:AT1156,0))</f>
        <v>0</v>
      </c>
      <c r="EK1170" s="665">
        <f>INDEX(DT1151:EA1152,MATCH(DR1170,DR1151:DR1152,0),MATCH(EK1167,DT1149:EA1149,0))*INDEX(AJ1157:AT1164,MATCH(EK1167,AI1157:AI1164,0),MATCH(EK1168,AJ1156:AT1156,0))</f>
        <v>0</v>
      </c>
      <c r="EL1170" s="665">
        <f>INDEX(DT1151:EA1152,MATCH(DR1170,DR1151:DR1152,0),MATCH(EL1167,DT1149:EA1149,0))*INDEX(AJ1157:AT1164,MATCH(EL1167,AI1157:AI1164,0),MATCH(EL1168,AJ1156:AT1156,0))</f>
        <v>0</v>
      </c>
      <c r="EM1170" s="665">
        <f>INDEX(DT1151:EA1152,MATCH(DR1170,DR1151:DR1152,0),MATCH(EM1167,DT1149:EA1149,0))*INDEX(AJ1157:AT1164,MATCH(EM1167,AI1157:AI1164,0),MATCH(EM1168,AJ1156:AT1156,0))</f>
        <v>0</v>
      </c>
      <c r="EN1170" s="665">
        <f>INDEX(DT1151:EA1152,MATCH(DR1170,DR1151:DR1152,0),MATCH(EN1167,DT1149:EA1149,0))*INDEX(AJ1157:AT1164,MATCH(EN1167,AI1157:AI1164,0),MATCH(EN1168,AJ1156:AT1156,0))</f>
        <v>0</v>
      </c>
      <c r="EO1170" s="665">
        <f>INDEX(DT1151:EA1152,MATCH(DR1170,DR1151:DR1152,0),MATCH(EO1167,DT1149:EA1149,0))*INDEX(AJ1157:AT1164,MATCH(EO1167,AI1157:AI1164,0),MATCH(EO1168,AJ1156:AT1156,0))</f>
        <v>0</v>
      </c>
      <c r="EP1170" s="665">
        <f>INDEX(DT1151:EA1152,MATCH(DR1170,DR1151:DR1152,0),MATCH(EP1167,DT1149:EA1149,0))*INDEX(AJ1157:AT1164,MATCH(EP1167,AI1157:AI1164,0),MATCH(EP1168,AJ1156:AT1156,0))</f>
        <v>0</v>
      </c>
      <c r="EQ1170" s="665">
        <f>INDEX(DT1151:EA1152,MATCH(DR1170,DR1151:DR1152,0),MATCH(EQ1167,DT1149:EA1149,0))*INDEX(AJ1157:AT1164,MATCH(EQ1167,AI1157:AI1164,0),MATCH(EQ1168,AJ1156:AT1156,0))</f>
        <v>0</v>
      </c>
      <c r="ER1170" s="665">
        <f>INDEX(DT1151:EA1152,MATCH(DR1170,DR1151:DR1152,0),MATCH(ER1167,DT1149:EA1149,0))*INDEX(AJ1157:AT1164,MATCH(ER1167,AI1157:AI1164,0),MATCH(ER1168,AJ1156:AT1156,0))</f>
        <v>0</v>
      </c>
      <c r="ES1170" s="665">
        <f>INDEX(DT1151:EA1152,MATCH(DR1170,DR1151:DR1152,0),MATCH(ES1167,DT1149:EA1149,0))*INDEX(AJ1157:AT1164,MATCH(ES1167,AI1157:AI1164,0),MATCH(ES1168,AJ1156:AT1156,0))</f>
        <v>0</v>
      </c>
      <c r="ET1170" s="665">
        <f>INDEX(DT1151:EA1152,MATCH(DR1170,DR1151:DR1152,0),MATCH(ET1167,DT1149:EA1149,0))*INDEX(AJ1157:AT1164,MATCH(ET1167,AI1157:AI1164,0),MATCH(ET1168,AJ1156:AT1156,0))</f>
        <v>0</v>
      </c>
      <c r="EU1170" s="665">
        <f>INDEX(DT1151:EA1152,MATCH(DR1170,DR1151:DR1152,0),MATCH(EU1167,DT1149:EA1149,0))*INDEX(AJ1157:AT1164,MATCH(EU1167,AI1157:AI1164,0),MATCH(EU1168,AJ1156:AT1156,0))</f>
        <v>0</v>
      </c>
      <c r="EV1170" s="665">
        <f>INDEX(DT1151:EA1152,MATCH(DR1170,DR1151:DR1152,0),MATCH(EV1167,DT1149:EA1149,0))*INDEX(AJ1157:AT1164,MATCH(EV1167,AI1157:AI1164,0),MATCH(EV1168,AJ1156:AT1156,0))</f>
        <v>0</v>
      </c>
      <c r="EW1170" s="665">
        <f>INDEX(DT1151:EA1152,MATCH(DR1170,DR1151:DR1152,0),MATCH(EW1167,DT1149:EA1149,0))*INDEX(AJ1157:AT1164,MATCH(EW1167,AI1157:AI1164,0),MATCH(EW1168,AJ1156:AT1156,0))</f>
        <v>0</v>
      </c>
      <c r="EX1170" s="665">
        <f>INDEX(DT1151:EA1152,MATCH(DR1170,DR1151:DR1152,0),MATCH(EX1167,DT1149:EA1149,0))*INDEX(AJ1157:AT1164,MATCH(EX1167,AI1157:AI1164,0),MATCH(EX1168,AJ1156:AT1156,0))</f>
        <v>0</v>
      </c>
      <c r="EY1170" s="665">
        <f>INDEX(DT1151:EA1152,MATCH(DR1170,DR1151:DR1152,0),MATCH(EY1167,DT1149:EA1149,0))*INDEX(AJ1157:AT1164,MATCH(EY1167,AI1157:AI1164,0),MATCH(EY1168,AJ1156:AT1156,0))</f>
        <v>0</v>
      </c>
      <c r="EZ1170" s="665">
        <f>INDEX(DT1151:EA1152,MATCH(DR1170,DR1151:DR1152,0),MATCH(EZ1167,DT1149:EA1149,0))*INDEX(AJ1157:AT1164,MATCH(EZ1167,AI1157:AI1164,0),MATCH(EZ1168,AJ1156:AT1156,0))</f>
        <v>0</v>
      </c>
      <c r="FA1170" s="665">
        <f>INDEX(DT1151:EA1152,MATCH(DR1170,DR1151:DR1152,0),MATCH(FA1167,DT1149:EA1149,0))*INDEX(AJ1157:AT1164,MATCH(FA1167,AI1157:AI1164,0),MATCH(FA1168,AJ1156:AT1156,0))</f>
        <v>0</v>
      </c>
      <c r="FB1170" s="665">
        <f>INDEX(DT1151:EA1152,MATCH(DR1170,DR1151:DR1152,0),MATCH(FB1167,DT1149:EA1149,0))*INDEX(AJ1157:AT1164,MATCH(FB1167,AI1157:AI1164,0),MATCH(FB1168,AJ1156:AT1156,0))</f>
        <v>0</v>
      </c>
      <c r="FC1170" s="665">
        <f>INDEX(DT1151:EA1152,MATCH(DR1170,DR1151:DR1152,0),MATCH(FC1167,DT1149:EA1149,0))*INDEX(AJ1157:AT1164,MATCH(FC1167,AI1157:AI1164,0),MATCH(FC1168,AJ1156:AT1156,0))</f>
        <v>0</v>
      </c>
      <c r="FD1170" s="665">
        <f>INDEX(DT1151:EA1152,MATCH(DR1170,DR1151:DR1152,0),MATCH(FD1167,DT1149:EA1149,0))*INDEX(AJ1157:AT1164,MATCH(FD1167,AI1157:AI1164,0),MATCH(FD1168,AJ1156:AT1156,0))</f>
        <v>0</v>
      </c>
      <c r="FE1170" s="665">
        <f>INDEX(DT1151:EA1152,MATCH(DR1170,DR1151:DR1152,0),MATCH(FE1167,DT1149:EA1149,0))*INDEX(AJ1157:AT1164,MATCH(FE1167,AI1157:AI1164,0),MATCH(FE1168,AJ1156:AT1156,0))</f>
        <v>0</v>
      </c>
      <c r="FF1170" s="665">
        <f>INDEX(DT1151:EA1152,MATCH(DR1170,DR1151:DR1152,0),MATCH(FF1167,DT1149:EA1149,0))*INDEX(AJ1157:AT1164,MATCH(FF1167,AI1157:AI1164,0),MATCH(FF1168,AJ1156:AT1156,0))</f>
        <v>0</v>
      </c>
      <c r="FG1170" s="665">
        <f>INDEX(DT1151:EA1152,MATCH(DR1170,DR1151:DR1152,0),MATCH(FG1167,DT1149:EA1149,0))*INDEX(AJ1157:AT1164,MATCH(FG1167,AI1157:AI1164,0),MATCH(FG1168,AJ1156:AT1156,0))</f>
        <v>0</v>
      </c>
      <c r="FH1170" s="665">
        <f>INDEX(DT1151:EA1152,MATCH(DR1170,DR1151:DR1152,0),MATCH(FH1167,DT1149:EA1149,0))*INDEX(AJ1157:AT1164,MATCH(FH1167,AI1157:AI1164,0),MATCH(FH1168,AJ1156:AT1156,0))</f>
        <v>0</v>
      </c>
      <c r="FI1170" s="665">
        <f>INDEX(DT1151:EA1152,MATCH(DR1170,DR1151:DR1152,0),MATCH(FI1167,DT1149:EA1149,0))*INDEX(AJ1157:AT1164,MATCH(FI1167,AI1157:AI1164,0),MATCH(FI1168,AJ1156:AT1156,0))</f>
        <v>0</v>
      </c>
      <c r="FJ1170" s="665">
        <f>INDEX(DT1151:EA1152,MATCH(DR1170,DR1151:DR1152,0),MATCH(FJ1167,DT1149:EA1149,0))*INDEX(AJ1157:AT1164,MATCH(FJ1167,AI1157:AI1164,0),MATCH(FJ1168,AJ1156:AT1156,0))</f>
        <v>0</v>
      </c>
      <c r="FK1170" s="665">
        <f>INDEX(DT1151:EA1152,MATCH(DR1170,DR1151:DR1152,0),MATCH(FK1167,DT1149:EA1149,0))*INDEX(AJ1157:AT1164,MATCH(FK1167,AI1157:AI1164,0),MATCH(FK1168,AJ1156:AT1156,0))</f>
        <v>0</v>
      </c>
      <c r="FL1170" s="665">
        <f>INDEX(DT1151:EA1152,MATCH(DR1170,DR1151:DR1152,0),MATCH(FL1167,DT1149:EA1149,0))*INDEX(AJ1157:AT1164,MATCH(FL1167,AI1157:AI1164,0),MATCH(FL1168,AJ1156:AT1156,0))</f>
        <v>0</v>
      </c>
      <c r="FM1170" s="665">
        <f>INDEX(DT1151:EA1152,MATCH(DR1170,DR1151:DR1152,0),MATCH(FM1167,DT1149:EA1149,0))*INDEX(AJ1157:AT1164,MATCH(FM1167,AI1157:AI1164,0),MATCH(FM1168,AJ1156:AT1156,0))</f>
        <v>0</v>
      </c>
      <c r="FN1170" s="665">
        <f>INDEX(DT1151:EA1152,MATCH(DR1170,DR1151:DR1152,0),MATCH(FN1167,DT1149:EA1149,0))*INDEX(AJ1157:AT1164,MATCH(FN1167,AI1157:AI1164,0),MATCH(FN1168,AJ1156:AT1156,0))</f>
        <v>0</v>
      </c>
      <c r="FO1170" s="665">
        <f>INDEX(DT1151:EA1152,MATCH(DR1170,DR1151:DR1152,0),MATCH(FO1167,DT1149:EA1149,0))*INDEX(AJ1157:AT1164,MATCH(FO1167,AI1157:AI1164,0),MATCH(FO1168,AJ1156:AT1156,0))</f>
        <v>0</v>
      </c>
      <c r="FP1170" s="665">
        <f>INDEX(DT1151:EA1152,MATCH(DR1170,DR1151:DR1152,0),MATCH(FP1167,DT1149:EA1149,0))*INDEX(AJ1157:AT1164,MATCH(FP1167,AI1157:AI1164,0),MATCH(FP1168,AJ1156:AT1156,0))</f>
        <v>0</v>
      </c>
      <c r="FQ1170" s="665">
        <f>INDEX(DT1151:EA1152,MATCH(DR1170,DR1151:DR1152,0),MATCH(FQ1167,DT1149:EA1149,0))*INDEX(AJ1157:AT1164,MATCH(FQ1167,AI1157:AI1164,0),MATCH(FQ1168,AJ1156:AT1156,0))</f>
        <v>0</v>
      </c>
      <c r="FR1170" s="665">
        <f>INDEX(DT1151:EA1152,MATCH(DR1170,DR1151:DR1152,0),MATCH(FR1167,DT1149:EA1149,0))*INDEX(AJ1157:AT1164,MATCH(FR1167,AI1157:AI1164,0),MATCH(FR1168,AJ1156:AT1156,0))</f>
        <v>0</v>
      </c>
      <c r="FS1170" s="665">
        <f>INDEX(DT1151:EA1152,MATCH(DR1170,DR1151:DR1152,0),MATCH(FS1167,DT1149:EA1149,0))*INDEX(AJ1157:AT1164,MATCH(FS1167,AI1157:AI1164,0),MATCH(FS1168,AJ1156:AT1156,0))</f>
        <v>0</v>
      </c>
      <c r="FT1170" s="665">
        <f>INDEX(DT1151:EA1152,MATCH(DR1170,DR1151:DR1152,0),MATCH(FT1167,DT1149:EA1149,0))*INDEX(AJ1157:AT1164,MATCH(FT1167,AI1157:AI1164,0),MATCH(FT1168,AJ1156:AT1156,0))</f>
        <v>0</v>
      </c>
      <c r="FU1170" s="665">
        <f>INDEX(DT1151:EA1152,MATCH(DR1170,DR1151:DR1152,0),MATCH(FU1167,DT1149:EA1149,0))*INDEX(AJ1157:AT1164,MATCH(FU1167,AI1157:AI1164,0),MATCH(FU1168,AJ1156:AT1156,0))</f>
        <v>0</v>
      </c>
      <c r="FV1170" s="665">
        <f>INDEX(DT1151:EA1152,MATCH(DR1170,DR1151:DR1152,0),MATCH(FV1167,DT1149:EA1149,0))*INDEX(AJ1157:AT1164,MATCH(FV1167,AI1157:AI1164,0),MATCH(FV1168,AJ1156:AT1156,0))</f>
        <v>0</v>
      </c>
      <c r="FW1170" s="665">
        <f>INDEX(DT1151:EA1152,MATCH(DR1170,DR1151:DR1152,0),MATCH(FW1167,DT1149:EA1149,0))*INDEX(AJ1157:AT1164,MATCH(FW1167,AI1157:AI1164,0),MATCH(FW1168,AJ1156:AT1156,0))</f>
        <v>0</v>
      </c>
      <c r="FX1170" s="665">
        <f>INDEX(DT1151:EA1152,MATCH(DR1170,DR1151:DR1152,0),MATCH(FX1167,DT1149:EA1149,0))*INDEX(AJ1157:AT1164,MATCH(FX1167,AI1157:AI1164,0),MATCH(FX1168,AJ1156:AT1156,0))</f>
        <v>0</v>
      </c>
      <c r="FY1170" s="665">
        <f>INDEX(DT1151:EA1152,MATCH(DR1170,DR1151:DR1152,0),MATCH(FY1167,DT1149:EA1149,0))*INDEX(AJ1157:AT1164,MATCH(FY1167,AI1157:AI1164,0),MATCH(FY1168,AJ1156:AT1156,0))</f>
        <v>0</v>
      </c>
      <c r="FZ1170" s="665">
        <f>INDEX(DT1151:EA1152,MATCH(DR1170,DR1151:DR1152,0),MATCH(FZ1167,DT1149:EA1149,0))*INDEX(AJ1157:AT1164,MATCH(FZ1167,AI1157:AI1164,0),MATCH(FZ1168,AJ1156:AT1156,0))</f>
        <v>0</v>
      </c>
      <c r="GA1170" s="665">
        <f>INDEX(DT1151:EA1152,MATCH(DR1170,DR1151:DR1152,0),MATCH(GA1167,DT1149:EA1149,0))*INDEX(AJ1157:AT1164,MATCH(GA1167,AI1157:AI1164,0),MATCH(GA1168,AJ1156:AT1156,0))</f>
        <v>0</v>
      </c>
      <c r="GB1170" s="665">
        <f>INDEX(DT1151:EA1152,MATCH(DR1170,DR1151:DR1152,0),MATCH(GB1167,DT1149:EA1149,0))*INDEX(AJ1157:AT1164,MATCH(GB1167,AI1157:AI1164,0),MATCH(GB1168,AJ1156:AT1156,0))</f>
        <v>0</v>
      </c>
      <c r="GC1170" s="665">
        <f>INDEX(DT1151:EA1152,MATCH(DR1170,DR1151:DR1152,0),MATCH(GC1167,DT1149:EA1149,0))*INDEX(AJ1157:AT1164,MATCH(GC1167,AI1157:AI1164,0),MATCH(GC1168,AJ1156:AT1156,0))</f>
        <v>0</v>
      </c>
      <c r="GD1170" s="665">
        <f>INDEX(DT1151:EA1152,MATCH(DR1170,DR1151:DR1152,0),MATCH(GD1167,DT1149:EA1149,0))*INDEX(AJ1157:AT1164,MATCH(GD1167,AI1157:AI1164,0),MATCH(GD1168,AJ1156:AT1156,0))</f>
        <v>0</v>
      </c>
      <c r="GE1170" s="665">
        <f>INDEX(DT1151:EA1152,MATCH(DR1170,DR1151:DR1152,0),MATCH(GE1167,DT1149:EA1149,0))*INDEX(AJ1157:AT1164,MATCH(GE1167,AI1157:AI1164,0),MATCH(GE1168,AJ1156:AT1156,0))</f>
        <v>0</v>
      </c>
      <c r="GF1170" s="665">
        <f>INDEX(DT1151:EA1152,MATCH(DR1170,DR1151:DR1152,0),MATCH(GF1167,DT1149:EA1149,0))*INDEX(AJ1157:AT1164,MATCH(GF1167,AI1157:AI1164,0),MATCH(GF1168,AJ1156:AT1156,0))</f>
        <v>0</v>
      </c>
      <c r="GG1170" s="665">
        <f>INDEX(DT1151:EA1152,MATCH(DR1170,DR1151:DR1152,0),MATCH(GG1167,DT1149:EA1149,0))*INDEX(AJ1157:AT1164,MATCH(GG1167,AI1157:AI1164,0),MATCH(GG1168,AJ1156:AT1156,0))</f>
        <v>0</v>
      </c>
      <c r="GH1170" s="665">
        <f>INDEX(DT1151:EA1152,MATCH(DR1170,DR1151:DR1152,0),MATCH(GH1167,DT1149:EA1149,0))*INDEX(AJ1157:AT1164,MATCH(GH1167,AI1157:AI1164,0),MATCH(GH1168,AJ1156:AT1156,0))</f>
        <v>0</v>
      </c>
      <c r="GI1170" s="665">
        <f>INDEX(DT1151:EA1152,MATCH(DR1170,DR1151:DR1152,0),MATCH(GI1167,DT1149:EA1149,0))*INDEX(AJ1157:AT1164,MATCH(GI1167,AI1157:AI1164,0),MATCH(GI1168,AJ1156:AT1156,0))</f>
        <v>0</v>
      </c>
      <c r="GJ1170" s="665">
        <f>INDEX(DT1151:EA1152,MATCH(DR1170,DR1151:DR1152,0),MATCH(GJ1167,DT1149:EA1149,0))*INDEX(AJ1157:AT1164,MATCH(GJ1167,AI1157:AI1164,0),MATCH(GJ1168,AJ1156:AT1156,0))</f>
        <v>0</v>
      </c>
      <c r="GK1170" s="665">
        <f>INDEX(DT1151:EA1152,MATCH(DR1170,DR1151:DR1152,0),MATCH(GK1167,DT1149:EA1149,0))*INDEX(AJ1157:AT1164,MATCH(GK1167,AI1157:AI1164,0),MATCH(GK1168,AJ1156:AT1156,0))</f>
        <v>0</v>
      </c>
      <c r="GL1170" s="665" t="b">
        <f>SUM(DS1170:GK1170)=O1152-SUM(HB1170:HK1170)</f>
        <v>1</v>
      </c>
      <c r="GM1170" s="667"/>
      <c r="GN1170" s="749">
        <v>2024</v>
      </c>
      <c r="GO1170" s="664">
        <f>SUMIF(DS1156:EN1156,GO1156,DS1170:EN1170)</f>
        <v>0</v>
      </c>
      <c r="GP1170" s="668">
        <f>SUMIF(DS1156:GK1156,GP1156,DS1170:GK1170)</f>
        <v>0</v>
      </c>
      <c r="GQ1170" s="668">
        <f>SUMIF(DS1156:GK1156,GQ1156,DS1170:GK1170)</f>
        <v>0</v>
      </c>
      <c r="GR1170" s="668">
        <f>SUMIF(DS1156:GK1156,GR1156,DS1170:GK1170)</f>
        <v>0</v>
      </c>
      <c r="GS1170" s="668">
        <f>SUMIF(DS1156:GK1156,GS1156,DS1170:GK1170)</f>
        <v>0</v>
      </c>
      <c r="GT1170" s="668">
        <f>SUMIF(DS1156:GK1156,GT1156,DS1170:GK1170)</f>
        <v>0</v>
      </c>
      <c r="GU1170" s="668">
        <f>SUMIF(DS1156:GK1156,GU1156,DS1170:GK1170)</f>
        <v>0</v>
      </c>
      <c r="GV1170" s="668">
        <f>SUMIF(DS1156:GK1156,GV1156,DS1170:GK1170)</f>
        <v>0</v>
      </c>
      <c r="GW1170" s="668">
        <f>SUMIF(DS1156:GK1156,GW1156,DS1170:GK1170)</f>
        <v>0</v>
      </c>
      <c r="GX1170" s="668">
        <f>SUMIF(DS1156:GK1156,GX1156,DS1170:GK1170)</f>
        <v>0</v>
      </c>
      <c r="GY1170" s="668">
        <f>SUMIF(DS1156:GK1156,GY1156,DS1170:GK1170)</f>
        <v>0</v>
      </c>
      <c r="GZ1170" s="646" t="b">
        <f>O1152=SUM(GO1170:GY1170)</f>
        <v>1</v>
      </c>
      <c r="HB1170" s="668">
        <f>IF(GZ1170,0,(O1152-SUM(GO1170:GY1170))*INDEX(AK1157:AT1164,MATCH(GN1170,AI1157:AI1164,0),MATCH(HB1168,AK1156:AT1156,0)))</f>
        <v>0</v>
      </c>
      <c r="HC1170" s="668">
        <f>IF(GZ1170,0,(O1152-SUM(GO1170:GY1170))*INDEX(AK1157:AT1164,MATCH(GN1170,AI1157:AI1164,0),MATCH(HC1168,AK1156:AT1156,0)))</f>
        <v>0</v>
      </c>
      <c r="HD1170" s="668">
        <f>IF(GZ1170,0,(O1152-SUM(GO1170:GY1170))*INDEX(AK1157:AT1164,MATCH(GN1170,AI1157:AI1164,0),MATCH(HD1168,AK1156:AT1156,0)))</f>
        <v>0</v>
      </c>
      <c r="HE1170" s="668">
        <f>IF(GZ1170,0,(O1152-SUM(GO1170:GY1170))*INDEX(AK1157:AT1164,MATCH(GN1170,AI1157:AI1164,0),MATCH(HE1168,AK1156:AT1156,0)))</f>
        <v>0</v>
      </c>
      <c r="HF1170" s="668">
        <f>IF(GZ1170,0,(O1152-SUM(GO1170:GY1170))*INDEX(AK1157:AT1164,MATCH(GN1170,AI1157:AI1164,0),MATCH(HF1168,AK1156:AT1156,0)))</f>
        <v>0</v>
      </c>
      <c r="HG1170" s="668">
        <f>IF(GZ1170,0,(O1152-SUM(GO1170:GY1170))*INDEX(AK1157:AT1164,MATCH(GN1170,AI1157:AI1164,0),MATCH(HG1168,AK1156:AT1156,0)))</f>
        <v>0</v>
      </c>
      <c r="HH1170" s="668">
        <f>IF(GZ1170,0,(O1152-SUM(GO1170:GY1170))*INDEX(AK1157:AT1164,MATCH(GN1170,AI1157:AI1164,0),MATCH(HH1168,AK1156:AT1156,0)))</f>
        <v>0</v>
      </c>
      <c r="HI1170" s="668">
        <f>IF(GZ1170,0,(O1152-SUM(GO1170:GY1170))*INDEX(AK1157:AT1164,MATCH(GN1170,AI1157:AI1164,0),MATCH(HI1168,AK1156:AT1156,0)))</f>
        <v>0</v>
      </c>
      <c r="HJ1170" s="668">
        <f>IF(GZ1170,0,(O1152-SUM(GO1170:GY1170))*INDEX(AK1157:AT1164,MATCH(GN1170,AI1157:AI1164,0),MATCH(HJ1168,AK1156:AT1156,0)))</f>
        <v>0</v>
      </c>
      <c r="HK1170" s="668">
        <f>IF(GZ1170,0,(O1152-SUM(GO1170:GY1170))*INDEX(AK1157:AT1164,MATCH(GN1170,AI1157:AI1164,0),MATCH(HK1168,AK1156:AT1156,0)))</f>
        <v>0</v>
      </c>
      <c r="HL1170" s="668" t="b">
        <f>(SUM(HB1170:HK1170)+SUM(GO1170:GY1170))=O1152</f>
        <v>1</v>
      </c>
      <c r="HM1170" s="674"/>
      <c r="HN1170" s="674"/>
      <c r="HO1170" s="674"/>
      <c r="HP1170" s="674"/>
      <c r="HQ1170" s="674"/>
      <c r="HR1170" s="674"/>
      <c r="HS1170" s="674"/>
      <c r="HT1170" s="674"/>
      <c r="HU1170" s="674"/>
      <c r="HV1170" s="674"/>
      <c r="HW1170" s="674"/>
      <c r="HX1170" s="674"/>
      <c r="HY1170" s="674"/>
      <c r="HZ1170" s="674"/>
    </row>
    <row r="1171" spans="1:234" hidden="1" x14ac:dyDescent="0.25">
      <c r="A1171" s="643" t="s">
        <v>208</v>
      </c>
      <c r="G1171" s="670"/>
      <c r="H1171" s="670"/>
      <c r="I1171" s="674"/>
      <c r="J1171" s="674"/>
      <c r="K1171" s="674"/>
      <c r="L1171" s="674"/>
      <c r="M1171" s="674"/>
      <c r="N1171" s="674"/>
      <c r="O1171" s="674"/>
      <c r="P1171" s="674"/>
      <c r="Q1171" s="674"/>
      <c r="R1171" s="674"/>
      <c r="S1171" s="675"/>
      <c r="DR1171" s="749">
        <v>2025</v>
      </c>
      <c r="DS1171" s="665" t="e">
        <f>INDEX(DT1151:EA1152,MATCH(DR1171,DR1151:DR1152,0),MATCH(DS1167,DT1149:EA1149,0))*INDEX(AJ1157:AT1164,MATCH(DS1167,AI1157:AI1164,0),MATCH(DS1168,AJ1156:AT1156,0))</f>
        <v>#N/A</v>
      </c>
      <c r="DT1171" s="665" t="e">
        <f>INDEX(DT1151:EA1152,MATCH(DR1171,DR1151:DR1152,0),MATCH(DT1167,DT1149:EA1149,0))*INDEX(AJ1157:AT1164,MATCH(DT1167,AI1157:AI1164,0),MATCH(DT1168,AJ1156:AT1156,0))</f>
        <v>#N/A</v>
      </c>
      <c r="DU1171" s="665" t="e">
        <f>INDEX(DT1151:EA1152,MATCH(DR1171,DR1151:DR1152,0),MATCH(DU1167,DT1149:EA1149,0))*INDEX(AJ1157:AT1164,MATCH(DU1167,AI1157:AI1164,0),MATCH(DU1168,AJ1156:AT1156,0))</f>
        <v>#N/A</v>
      </c>
      <c r="DV1171" s="665" t="e">
        <f>INDEX(DT1151:EA1152,MATCH(DR1171,DR1151:DR1152,0),MATCH(DV1167,DT1149:EA1149,0))*INDEX(AJ1157:AT1164,MATCH(DV1167,AI1157:AI1164,0),MATCH(DV1168,AJ1156:AT1156,0))</f>
        <v>#N/A</v>
      </c>
      <c r="DW1171" s="665" t="e">
        <f>INDEX(DT1151:EA1152,MATCH(DR1171,DR1151:DR1152,0),MATCH(DW1167,DT1149:EA1149,0))*INDEX(AJ1157:AT1164,MATCH(DW1167,AI1157:AI1164,0),MATCH(DW1168,AJ1156:AT1156,0))</f>
        <v>#N/A</v>
      </c>
      <c r="DX1171" s="665" t="e">
        <f>INDEX(DT1151:EA1152,MATCH(DR1171,DR1151:DR1152,0),MATCH(DX1167,DT1149:EA1149,0))*INDEX(AJ1157:AT1164,MATCH(DX1167,AI1157:AI1164,0),MATCH(DX1168,AJ1156:AT1156,0))</f>
        <v>#N/A</v>
      </c>
      <c r="DY1171" s="665" t="e">
        <f>INDEX(DT1151:EA1152,MATCH(DR1171,DR1151:DR1152,0),MATCH(DY1167,DT1149:EA1149,0))*INDEX(AJ1157:AT1164,MATCH(DY1167,AI1157:AI1164,0),MATCH(DY1168,AJ1156:AT1156,0))</f>
        <v>#N/A</v>
      </c>
      <c r="DZ1171" s="665" t="e">
        <f>INDEX(DT1151:EA1152,MATCH(DR1171,DR1151:DR1152,0),MATCH(DZ1167,DT1149:EA1149,0))*INDEX(AJ1157:AT1164,MATCH(DZ1167,AI1157:AI1164,0),MATCH(DZ1168,AJ1156:AT1156,0))</f>
        <v>#N/A</v>
      </c>
      <c r="EA1171" s="665" t="e">
        <f>INDEX(DT1151:EA1152,MATCH(DR1171,DR1151:DR1152,0),MATCH(EA1167,DT1149:EA1149,0))*INDEX(AJ1157:AT1164,MATCH(EA1167,AI1157:AI1164,0),MATCH(EA1168,AJ1156:AT1156,0))</f>
        <v>#N/A</v>
      </c>
      <c r="EB1171" s="665" t="e">
        <f>INDEX(DT1151:EA1152,MATCH(DR1171,DR1151:DR1152,0),MATCH(EB1167,DT1149:EA1149,0))*INDEX(AJ1157:AT1164,MATCH(EB1167,AI1157:AI1164,0),MATCH(EB1168,AJ1156:AT1156,0))</f>
        <v>#N/A</v>
      </c>
      <c r="EC1171" s="665" t="e">
        <f>INDEX(DT1151:EA1152,MATCH(DR1171,DR1151:DR1152,0),MATCH(EC1167,DT1149:EA1149,0))*INDEX(AJ1157:AT1164,MATCH(EC1167,AI1157:AI1164,0),MATCH(EC1168,AJ1156:AT1156,0))</f>
        <v>#N/A</v>
      </c>
      <c r="ED1171" s="665" t="e">
        <f>INDEX(DT1151:EA1152,MATCH(DR1171,DR1151:DR1152,0),MATCH(ED1167,DT1149:EA1149,0))*INDEX(AJ1157:AT1164,MATCH(ED1167,AI1157:AI1164,0),MATCH(ED1168,AJ1156:AT1156,0))</f>
        <v>#N/A</v>
      </c>
      <c r="EE1171" s="665" t="e">
        <f>INDEX(DT1151:EA1152,MATCH(DR1171,DR1151:DR1152,0),MATCH(EE1167,DT1149:EA1149,0))*INDEX(AJ1157:AT1164,MATCH(EE1167,AI1157:AI1164,0),MATCH(EE1168,AJ1156:AT1156,0))</f>
        <v>#N/A</v>
      </c>
      <c r="EF1171" s="665" t="e">
        <f>INDEX(DT1151:EA1152,MATCH(DR1171,DR1151:DR1152,0),MATCH(EF1167,DT1149:EA1149,0))*INDEX(AJ1157:AT1164,MATCH(EF1167,AI1157:AI1164,0),MATCH(EF1168,AJ1156:AT1156,0))</f>
        <v>#N/A</v>
      </c>
      <c r="EG1171" s="665" t="e">
        <f>INDEX(DT1151:EA1152,MATCH(DR1171,DR1151:DR1152,0),MATCH(EG1167,DT1149:EA1149,0))*INDEX(AJ1157:AT1164,MATCH(EG1167,AI1157:AI1164,0),MATCH(EG1168,AJ1156:AT1156,0))</f>
        <v>#N/A</v>
      </c>
      <c r="EH1171" s="665" t="e">
        <f>INDEX(DT1151:EA1152,MATCH(DR1171,DR1151:DR1152,0),MATCH(EH1167,DT1149:EA1149,0))*INDEX(AJ1157:AT1164,MATCH(EH1167,AI1157:AI1164,0),MATCH(EH1168,AJ1156:AT1156,0))</f>
        <v>#N/A</v>
      </c>
      <c r="EI1171" s="665" t="e">
        <f>INDEX(DT1151:EA1152,MATCH(DR1171,DR1151:DR1152,0),MATCH(EI1167,DT1149:EA1149,0))*INDEX(AJ1157:AT1164,MATCH(EI1167,AI1157:AI1164,0),MATCH(EI1168,AJ1156:AT1156,0))</f>
        <v>#N/A</v>
      </c>
      <c r="EJ1171" s="665" t="e">
        <f>INDEX(DT1151:EA1152,MATCH(DR1171,DR1151:DR1152,0),MATCH(EJ1167,DT1149:EA1149,0))*INDEX(AJ1157:AT1164,MATCH(EJ1167,AI1157:AI1164,0),MATCH(EJ1168,AJ1156:AT1156,0))</f>
        <v>#N/A</v>
      </c>
      <c r="EK1171" s="665" t="e">
        <f>INDEX(DT1151:EA1152,MATCH(DR1171,DR1151:DR1152,0),MATCH(EK1167,DT1149:EA1149,0))*INDEX(AJ1157:AT1164,MATCH(EK1167,AI1157:AI1164,0),MATCH(EK1168,AJ1156:AT1156,0))</f>
        <v>#N/A</v>
      </c>
      <c r="EL1171" s="665" t="e">
        <f>INDEX(DT1151:EA1152,MATCH(DR1171,DR1151:DR1152,0),MATCH(EL1167,DT1149:EA1149,0))*INDEX(AJ1157:AT1164,MATCH(EL1167,AI1157:AI1164,0),MATCH(EL1168,AJ1156:AT1156,0))</f>
        <v>#N/A</v>
      </c>
      <c r="EM1171" s="665" t="e">
        <f>INDEX(DT1151:EA1152,MATCH(DR1171,DR1151:DR1152,0),MATCH(EM1167,DT1149:EA1149,0))*INDEX(AJ1157:AT1164,MATCH(EM1167,AI1157:AI1164,0),MATCH(EM1168,AJ1156:AT1156,0))</f>
        <v>#N/A</v>
      </c>
      <c r="EN1171" s="665" t="e">
        <f>INDEX(DT1151:EA1152,MATCH(DR1171,DR1151:DR1152,0),MATCH(EN1167,DT1149:EA1149,0))*INDEX(AJ1157:AT1164,MATCH(EN1167,AI1157:AI1164,0),MATCH(EN1168,AJ1156:AT1156,0))</f>
        <v>#N/A</v>
      </c>
      <c r="EO1171" s="665" t="e">
        <f>INDEX(DT1151:EA1152,MATCH(DR1171,DR1151:DR1152,0),MATCH(EO1167,DT1149:EA1149,0))*INDEX(AJ1157:AT1164,MATCH(EO1167,AI1157:AI1164,0),MATCH(EO1168,AJ1156:AT1156,0))</f>
        <v>#N/A</v>
      </c>
      <c r="EP1171" s="665" t="e">
        <f>INDEX(DT1151:EA1152,MATCH(DR1171,DR1151:DR1152,0),MATCH(EP1167,DT1149:EA1149,0))*INDEX(AJ1157:AT1164,MATCH(EP1167,AI1157:AI1164,0),MATCH(EP1168,AJ1156:AT1156,0))</f>
        <v>#N/A</v>
      </c>
      <c r="EQ1171" s="665" t="e">
        <f>INDEX(DT1151:EA1152,MATCH(DR1171,DR1151:DR1152,0),MATCH(EQ1167,DT1149:EA1149,0))*INDEX(AJ1157:AT1164,MATCH(EQ1167,AI1157:AI1164,0),MATCH(EQ1168,AJ1156:AT1156,0))</f>
        <v>#N/A</v>
      </c>
      <c r="ER1171" s="665" t="e">
        <f>INDEX(DT1151:EA1152,MATCH(DR1171,DR1151:DR1152,0),MATCH(ER1167,DT1149:EA1149,0))*INDEX(AJ1157:AT1164,MATCH(ER1167,AI1157:AI1164,0),MATCH(ER1168,AJ1156:AT1156,0))</f>
        <v>#N/A</v>
      </c>
      <c r="ES1171" s="665" t="e">
        <f>INDEX(DT1151:EA1152,MATCH(DR1171,DR1151:DR1152,0),MATCH(ES1167,DT1149:EA1149,0))*INDEX(AJ1157:AT1164,MATCH(ES1167,AI1157:AI1164,0),MATCH(ES1168,AJ1156:AT1156,0))</f>
        <v>#N/A</v>
      </c>
      <c r="ET1171" s="665" t="e">
        <f>INDEX(DT1151:EA1152,MATCH(DR1171,DR1151:DR1152,0),MATCH(ET1167,DT1149:EA1149,0))*INDEX(AJ1157:AT1164,MATCH(ET1167,AI1157:AI1164,0),MATCH(ET1168,AJ1156:AT1156,0))</f>
        <v>#N/A</v>
      </c>
      <c r="EU1171" s="665" t="e">
        <f>INDEX(DT1151:EA1152,MATCH(DR1171,DR1151:DR1152,0),MATCH(EU1167,DT1149:EA1149,0))*INDEX(AJ1157:AT1164,MATCH(EU1167,AI1157:AI1164,0),MATCH(EU1168,AJ1156:AT1156,0))</f>
        <v>#N/A</v>
      </c>
      <c r="EV1171" s="665" t="e">
        <f>INDEX(DT1151:EA1152,MATCH(DR1171,DR1151:DR1152,0),MATCH(EV1167,DT1149:EA1149,0))*INDEX(AJ1157:AT1164,MATCH(EV1167,AI1157:AI1164,0),MATCH(EV1168,AJ1156:AT1156,0))</f>
        <v>#N/A</v>
      </c>
      <c r="EW1171" s="665" t="e">
        <f>INDEX(DT1151:EA1152,MATCH(DR1171,DR1151:DR1152,0),MATCH(EW1167,DT1149:EA1149,0))*INDEX(AJ1157:AT1164,MATCH(EW1167,AI1157:AI1164,0),MATCH(EW1168,AJ1156:AT1156,0))</f>
        <v>#N/A</v>
      </c>
      <c r="EX1171" s="665" t="e">
        <f>INDEX(DT1151:EA1152,MATCH(DR1171,DR1151:DR1152,0),MATCH(EX1167,DT1149:EA1149,0))*INDEX(AJ1157:AT1164,MATCH(EX1167,AI1157:AI1164,0),MATCH(EX1168,AJ1156:AT1156,0))</f>
        <v>#N/A</v>
      </c>
      <c r="EY1171" s="665" t="e">
        <f>INDEX(DT1151:EA1152,MATCH(DR1171,DR1151:DR1152,0),MATCH(EY1167,DT1149:EA1149,0))*INDEX(AJ1157:AT1164,MATCH(EY1167,AI1157:AI1164,0),MATCH(EY1168,AJ1156:AT1156,0))</f>
        <v>#N/A</v>
      </c>
      <c r="EZ1171" s="665" t="e">
        <f>INDEX(DT1151:EA1152,MATCH(DR1171,DR1151:DR1152,0),MATCH(EZ1167,DT1149:EA1149,0))*INDEX(AJ1157:AT1164,MATCH(EZ1167,AI1157:AI1164,0),MATCH(EZ1168,AJ1156:AT1156,0))</f>
        <v>#N/A</v>
      </c>
      <c r="FA1171" s="665" t="e">
        <f>INDEX(DT1151:EA1152,MATCH(DR1171,DR1151:DR1152,0),MATCH(FA1167,DT1149:EA1149,0))*INDEX(AJ1157:AT1164,MATCH(FA1167,AI1157:AI1164,0),MATCH(FA1168,AJ1156:AT1156,0))</f>
        <v>#N/A</v>
      </c>
      <c r="FB1171" s="665" t="e">
        <f>INDEX(DT1151:EA1152,MATCH(DR1171,DR1151:DR1152,0),MATCH(FB1167,DT1149:EA1149,0))*INDEX(AJ1157:AT1164,MATCH(FB1167,AI1157:AI1164,0),MATCH(FB1168,AJ1156:AT1156,0))</f>
        <v>#N/A</v>
      </c>
      <c r="FC1171" s="665" t="e">
        <f>INDEX(DT1151:EA1152,MATCH(DR1171,DR1151:DR1152,0),MATCH(FC1167,DT1149:EA1149,0))*INDEX(AJ1157:AT1164,MATCH(FC1167,AI1157:AI1164,0),MATCH(FC1168,AJ1156:AT1156,0))</f>
        <v>#N/A</v>
      </c>
      <c r="FD1171" s="665" t="e">
        <f>INDEX(DT1151:EA1152,MATCH(DR1171,DR1151:DR1152,0),MATCH(FD1167,DT1149:EA1149,0))*INDEX(AJ1157:AT1164,MATCH(FD1167,AI1157:AI1164,0),MATCH(FD1168,AJ1156:AT1156,0))</f>
        <v>#N/A</v>
      </c>
      <c r="FE1171" s="665" t="e">
        <f>INDEX(DT1151:EA1152,MATCH(DR1171,DR1151:DR1152,0),MATCH(FE1167,DT1149:EA1149,0))*INDEX(AJ1157:AT1164,MATCH(FE1167,AI1157:AI1164,0),MATCH(FE1168,AJ1156:AT1156,0))</f>
        <v>#N/A</v>
      </c>
      <c r="FF1171" s="665" t="e">
        <f>INDEX(DT1151:EA1152,MATCH(DR1171,DR1151:DR1152,0),MATCH(FF1167,DT1149:EA1149,0))*INDEX(AJ1157:AT1164,MATCH(FF1167,AI1157:AI1164,0),MATCH(FF1168,AJ1156:AT1156,0))</f>
        <v>#N/A</v>
      </c>
      <c r="FG1171" s="665" t="e">
        <f>INDEX(DT1151:EA1152,MATCH(DR1171,DR1151:DR1152,0),MATCH(FG1167,DT1149:EA1149,0))*INDEX(AJ1157:AT1164,MATCH(FG1167,AI1157:AI1164,0),MATCH(FG1168,AJ1156:AT1156,0))</f>
        <v>#N/A</v>
      </c>
      <c r="FH1171" s="665" t="e">
        <f>INDEX(DT1151:EA1152,MATCH(DR1171,DR1151:DR1152,0),MATCH(FH1167,DT1149:EA1149,0))*INDEX(AJ1157:AT1164,MATCH(FH1167,AI1157:AI1164,0),MATCH(FH1168,AJ1156:AT1156,0))</f>
        <v>#N/A</v>
      </c>
      <c r="FI1171" s="665" t="e">
        <f>INDEX(DT1151:EA1152,MATCH(DR1171,DR1151:DR1152,0),MATCH(FI1167,DT1149:EA1149,0))*INDEX(AJ1157:AT1164,MATCH(FI1167,AI1157:AI1164,0),MATCH(FI1168,AJ1156:AT1156,0))</f>
        <v>#N/A</v>
      </c>
      <c r="FJ1171" s="665" t="e">
        <f>INDEX(DT1151:EA1152,MATCH(DR1171,DR1151:DR1152,0),MATCH(FJ1167,DT1149:EA1149,0))*INDEX(AJ1157:AT1164,MATCH(FJ1167,AI1157:AI1164,0),MATCH(FJ1168,AJ1156:AT1156,0))</f>
        <v>#N/A</v>
      </c>
      <c r="FK1171" s="665" t="e">
        <f>INDEX(DT1151:EA1152,MATCH(DR1171,DR1151:DR1152,0),MATCH(FK1167,DT1149:EA1149,0))*INDEX(AJ1157:AT1164,MATCH(FK1167,AI1157:AI1164,0),MATCH(FK1168,AJ1156:AT1156,0))</f>
        <v>#N/A</v>
      </c>
      <c r="FL1171" s="665" t="e">
        <f>INDEX(DT1151:EA1152,MATCH(DR1171,DR1151:DR1152,0),MATCH(FL1167,DT1149:EA1149,0))*INDEX(AJ1157:AT1164,MATCH(FL1167,AI1157:AI1164,0),MATCH(FL1168,AJ1156:AT1156,0))</f>
        <v>#N/A</v>
      </c>
      <c r="FM1171" s="665" t="e">
        <f>INDEX(DT1151:EA1152,MATCH(DR1171,DR1151:DR1152,0),MATCH(FM1167,DT1149:EA1149,0))*INDEX(AJ1157:AT1164,MATCH(FM1167,AI1157:AI1164,0),MATCH(FM1168,AJ1156:AT1156,0))</f>
        <v>#N/A</v>
      </c>
      <c r="FN1171" s="665" t="e">
        <f>INDEX(DT1151:EA1152,MATCH(DR1171,DR1151:DR1152,0),MATCH(FN1167,DT1149:EA1149,0))*INDEX(AJ1157:AT1164,MATCH(FN1167,AI1157:AI1164,0),MATCH(FN1168,AJ1156:AT1156,0))</f>
        <v>#N/A</v>
      </c>
      <c r="FO1171" s="665" t="e">
        <f>INDEX(DT1151:EA1152,MATCH(DR1171,DR1151:DR1152,0),MATCH(FO1167,DT1149:EA1149,0))*INDEX(AJ1157:AT1164,MATCH(FO1167,AI1157:AI1164,0),MATCH(FO1168,AJ1156:AT1156,0))</f>
        <v>#N/A</v>
      </c>
      <c r="FP1171" s="665" t="e">
        <f>INDEX(DT1151:EA1152,MATCH(DR1171,DR1151:DR1152,0),MATCH(FP1167,DT1149:EA1149,0))*INDEX(AJ1157:AT1164,MATCH(FP1167,AI1157:AI1164,0),MATCH(FP1168,AJ1156:AT1156,0))</f>
        <v>#N/A</v>
      </c>
      <c r="FQ1171" s="665" t="e">
        <f>INDEX(DT1151:EA1152,MATCH(DR1171,DR1151:DR1152,0),MATCH(FQ1167,DT1149:EA1149,0))*INDEX(AJ1157:AT1164,MATCH(FQ1167,AI1157:AI1164,0),MATCH(FQ1168,AJ1156:AT1156,0))</f>
        <v>#N/A</v>
      </c>
      <c r="FR1171" s="665" t="e">
        <f>INDEX(DT1151:EA1152,MATCH(DR1171,DR1151:DR1152,0),MATCH(FR1167,DT1149:EA1149,0))*INDEX(AJ1157:AT1164,MATCH(FR1167,AI1157:AI1164,0),MATCH(FR1168,AJ1156:AT1156,0))</f>
        <v>#N/A</v>
      </c>
      <c r="FS1171" s="665" t="e">
        <f>INDEX(DT1151:EA1152,MATCH(DR1171,DR1151:DR1152,0),MATCH(FS1167,DT1149:EA1149,0))*INDEX(AJ1157:AT1164,MATCH(FS1167,AI1157:AI1164,0),MATCH(FS1168,AJ1156:AT1156,0))</f>
        <v>#N/A</v>
      </c>
      <c r="FT1171" s="665" t="e">
        <f>INDEX(DT1151:EA1152,MATCH(DR1171,DR1151:DR1152,0),MATCH(FT1167,DT1149:EA1149,0))*INDEX(AJ1157:AT1164,MATCH(FT1167,AI1157:AI1164,0),MATCH(FT1168,AJ1156:AT1156,0))</f>
        <v>#N/A</v>
      </c>
      <c r="FU1171" s="665" t="e">
        <f>INDEX(DT1151:EA1152,MATCH(DR1171,DR1151:DR1152,0),MATCH(FU1167,DT1149:EA1149,0))*INDEX(AJ1157:AT1164,MATCH(FU1167,AI1157:AI1164,0),MATCH(FU1168,AJ1156:AT1156,0))</f>
        <v>#N/A</v>
      </c>
      <c r="FV1171" s="665" t="e">
        <f>INDEX(DT1151:EA1152,MATCH(DR1171,DR1151:DR1152,0),MATCH(FV1167,DT1149:EA1149,0))*INDEX(AJ1157:AT1164,MATCH(FV1167,AI1157:AI1164,0),MATCH(FV1168,AJ1156:AT1156,0))</f>
        <v>#N/A</v>
      </c>
      <c r="FW1171" s="665" t="e">
        <f>INDEX(DT1151:EA1152,MATCH(DR1171,DR1151:DR1152,0),MATCH(FW1167,DT1149:EA1149,0))*INDEX(AJ1157:AT1164,MATCH(FW1167,AI1157:AI1164,0),MATCH(FW1168,AJ1156:AT1156,0))</f>
        <v>#N/A</v>
      </c>
      <c r="FX1171" s="665" t="e">
        <f>INDEX(DT1151:EA1152,MATCH(DR1171,DR1151:DR1152,0),MATCH(FX1167,DT1149:EA1149,0))*INDEX(AJ1157:AT1164,MATCH(FX1167,AI1157:AI1164,0),MATCH(FX1168,AJ1156:AT1156,0))</f>
        <v>#N/A</v>
      </c>
      <c r="FY1171" s="665" t="e">
        <f>INDEX(DT1151:EA1152,MATCH(DR1171,DR1151:DR1152,0),MATCH(FY1167,DT1149:EA1149,0))*INDEX(AJ1157:AT1164,MATCH(FY1167,AI1157:AI1164,0),MATCH(FY1168,AJ1156:AT1156,0))</f>
        <v>#N/A</v>
      </c>
      <c r="FZ1171" s="665" t="e">
        <f>INDEX(DT1151:EA1152,MATCH(DR1171,DR1151:DR1152,0),MATCH(FZ1167,DT1149:EA1149,0))*INDEX(AJ1157:AT1164,MATCH(FZ1167,AI1157:AI1164,0),MATCH(FZ1168,AJ1156:AT1156,0))</f>
        <v>#N/A</v>
      </c>
      <c r="GA1171" s="665" t="e">
        <f>INDEX(DT1151:EA1152,MATCH(DR1171,DR1151:DR1152,0),MATCH(GA1167,DT1149:EA1149,0))*INDEX(AJ1157:AT1164,MATCH(GA1167,AI1157:AI1164,0),MATCH(GA1168,AJ1156:AT1156,0))</f>
        <v>#N/A</v>
      </c>
      <c r="GB1171" s="665" t="e">
        <f>INDEX(DT1151:EA1152,MATCH(DR1171,DR1151:DR1152,0),MATCH(GB1167,DT1149:EA1149,0))*INDEX(AJ1157:AT1164,MATCH(GB1167,AI1157:AI1164,0),MATCH(GB1168,AJ1156:AT1156,0))</f>
        <v>#N/A</v>
      </c>
      <c r="GC1171" s="665" t="e">
        <f>INDEX(DT1151:EA1152,MATCH(DR1171,DR1151:DR1152,0),MATCH(GC1167,DT1149:EA1149,0))*INDEX(AJ1157:AT1164,MATCH(GC1167,AI1157:AI1164,0),MATCH(GC1168,AJ1156:AT1156,0))</f>
        <v>#N/A</v>
      </c>
      <c r="GD1171" s="665" t="e">
        <f>INDEX(DT1151:EA1152,MATCH(DR1171,DR1151:DR1152,0),MATCH(GD1167,DT1149:EA1149,0))*INDEX(AJ1157:AT1164,MATCH(GD1167,AI1157:AI1164,0),MATCH(GD1168,AJ1156:AT1156,0))</f>
        <v>#N/A</v>
      </c>
      <c r="GE1171" s="665" t="e">
        <f>INDEX(DT1151:EA1152,MATCH(DR1171,DR1151:DR1152,0),MATCH(GE1167,DT1149:EA1149,0))*INDEX(AJ1157:AT1164,MATCH(GE1167,AI1157:AI1164,0),MATCH(GE1168,AJ1156:AT1156,0))</f>
        <v>#N/A</v>
      </c>
      <c r="GF1171" s="665" t="e">
        <f>INDEX(DT1151:EA1152,MATCH(DR1171,DR1151:DR1152,0),MATCH(GF1167,DT1149:EA1149,0))*INDEX(AJ1157:AT1164,MATCH(GF1167,AI1157:AI1164,0),MATCH(GF1168,AJ1156:AT1156,0))</f>
        <v>#N/A</v>
      </c>
      <c r="GG1171" s="665" t="e">
        <f>INDEX(DT1151:EA1152,MATCH(DR1171,DR1151:DR1152,0),MATCH(GG1167,DT1149:EA1149,0))*INDEX(AJ1157:AT1164,MATCH(GG1167,AI1157:AI1164,0),MATCH(GG1168,AJ1156:AT1156,0))</f>
        <v>#N/A</v>
      </c>
      <c r="GH1171" s="665" t="e">
        <f>INDEX(DT1151:EA1152,MATCH(DR1171,DR1151:DR1152,0),MATCH(GH1167,DT1149:EA1149,0))*INDEX(AJ1157:AT1164,MATCH(GH1167,AI1157:AI1164,0),MATCH(GH1168,AJ1156:AT1156,0))</f>
        <v>#N/A</v>
      </c>
      <c r="GI1171" s="665" t="e">
        <f>INDEX(DT1151:EA1152,MATCH(DR1171,DR1151:DR1152,0),MATCH(GI1167,DT1149:EA1149,0))*INDEX(AJ1157:AT1164,MATCH(GI1167,AI1157:AI1164,0),MATCH(GI1168,AJ1156:AT1156,0))</f>
        <v>#N/A</v>
      </c>
      <c r="GJ1171" s="665" t="e">
        <f>INDEX(DT1151:EA1152,MATCH(DR1171,DR1151:DR1152,0),MATCH(GJ1167,DT1149:EA1149,0))*INDEX(AJ1157:AT1164,MATCH(GJ1167,AI1157:AI1164,0),MATCH(GJ1168,AJ1156:AT1156,0))</f>
        <v>#N/A</v>
      </c>
      <c r="GK1171" s="665" t="e">
        <f>INDEX(DT1151:EA1152,MATCH(DR1171,DR1151:DR1152,0),MATCH(GK1167,DT1149:EA1149,0))*INDEX(AJ1157:AT1164,MATCH(GK1167,AI1157:AI1164,0),MATCH(GK1168,AJ1156:AT1156,0))</f>
        <v>#N/A</v>
      </c>
      <c r="GL1171" s="665" t="e">
        <f>SUM(DS1171:GK1171)=#REF!-SUM(HB1171:HK1171)</f>
        <v>#N/A</v>
      </c>
      <c r="GM1171" s="667"/>
      <c r="GN1171" s="749">
        <v>2025</v>
      </c>
      <c r="GO1171" s="664" t="e">
        <f>SUMIF(DS1156:EN1156,GO1156,DS1171:EN1171)</f>
        <v>#N/A</v>
      </c>
      <c r="GP1171" s="668" t="e">
        <f>SUMIF(DS1156:GK1156,GP1156,DS1171:GK1171)</f>
        <v>#N/A</v>
      </c>
      <c r="GQ1171" s="668" t="e">
        <f>SUMIF(DS1156:GK1156,GQ1156,DS1171:GK1171)</f>
        <v>#N/A</v>
      </c>
      <c r="GR1171" s="668" t="e">
        <f>SUMIF(DS1156:GK1156,GR1156,DS1171:GK1171)</f>
        <v>#N/A</v>
      </c>
      <c r="GS1171" s="668" t="e">
        <f>SUMIF(DS1156:GK1156,GS1156,DS1171:GK1171)</f>
        <v>#N/A</v>
      </c>
      <c r="GT1171" s="668" t="e">
        <f>SUMIF(DS1156:GK1156,GT1156,DS1171:GK1171)</f>
        <v>#N/A</v>
      </c>
      <c r="GU1171" s="668" t="e">
        <f>SUMIF(DS1156:GK1156,GU1156,DS1171:GK1171)</f>
        <v>#N/A</v>
      </c>
      <c r="GV1171" s="668" t="e">
        <f>SUMIF(DS1156:GK1156,GV1156,DS1171:GK1171)</f>
        <v>#N/A</v>
      </c>
      <c r="GW1171" s="668" t="e">
        <f>SUMIF(DS1156:GK1156,GW1156,DS1171:GK1171)</f>
        <v>#N/A</v>
      </c>
      <c r="GX1171" s="668" t="e">
        <f>SUMIF(DS1156:GK1156,GX1156,DS1171:GK1171)</f>
        <v>#N/A</v>
      </c>
      <c r="GY1171" s="668" t="e">
        <f>SUMIF(DS1156:GK1156,GY1156,DS1171:GK1171)</f>
        <v>#N/A</v>
      </c>
      <c r="GZ1171" s="646" t="e">
        <f>#REF!=SUM(GO1171:GY1171)</f>
        <v>#REF!</v>
      </c>
      <c r="HB1171" s="668" t="e">
        <f>IF(GZ1171,0,(#REF!-SUM(GO1171:GY1171))*INDEX(AK1157:AT1164,MATCH(GN1171,AI1157:AI1164,0),MATCH(HB1168,AK1156:AT1156,0)))</f>
        <v>#REF!</v>
      </c>
      <c r="HC1171" s="668" t="e">
        <f>IF(GZ1171,0,(#REF!-SUM(GO1171:GY1171))*INDEX(AK1157:AT1164,MATCH(GN1171,AI1157:AI1164,0),MATCH(HC1168,AK1156:AT1156,0)))</f>
        <v>#REF!</v>
      </c>
      <c r="HD1171" s="668" t="e">
        <f>IF(GZ1171,0,(#REF!-SUM(GO1171:GY1171))*INDEX(AK1157:AT1164,MATCH(GN1171,AI1157:AI1164,0),MATCH(HD1168,AK1156:AT1156,0)))</f>
        <v>#REF!</v>
      </c>
      <c r="HE1171" s="668" t="e">
        <f>IF(GZ1171,0,(#REF!-SUM(GO1171:GY1171))*INDEX(AK1157:AT1164,MATCH(GN1171,AI1157:AI1164,0),MATCH(HE1168,AK1156:AT1156,0)))</f>
        <v>#REF!</v>
      </c>
      <c r="HF1171" s="668" t="e">
        <f>IF(GZ1171,0,(#REF!-SUM(GO1171:GY1171))*INDEX(AK1157:AT1164,MATCH(GN1171,AI1157:AI1164,0),MATCH(HF1168,AK1156:AT1156,0)))</f>
        <v>#REF!</v>
      </c>
      <c r="HG1171" s="668" t="e">
        <f>IF(GZ1171,0,(#REF!-SUM(GO1171:GY1171))*INDEX(AK1157:AT1164,MATCH(GN1171,AI1157:AI1164,0),MATCH(HG1168,AK1156:AT1156,0)))</f>
        <v>#REF!</v>
      </c>
      <c r="HH1171" s="668" t="e">
        <f>IF(GZ1171,0,(#REF!-SUM(GO1171:GY1171))*INDEX(AK1157:AT1164,MATCH(GN1171,AI1157:AI1164,0),MATCH(HH1168,AK1156:AT1156,0)))</f>
        <v>#REF!</v>
      </c>
      <c r="HI1171" s="668" t="e">
        <f>IF(GZ1171,0,(#REF!-SUM(GO1171:GY1171))*INDEX(AK1157:AT1164,MATCH(GN1171,AI1157:AI1164,0),MATCH(HI1168,AK1156:AT1156,0)))</f>
        <v>#REF!</v>
      </c>
      <c r="HJ1171" s="668" t="e">
        <f>IF(GZ1171,0,(#REF!-SUM(GO1171:GY1171))*INDEX(AK1157:AT1164,MATCH(GN1171,AI1157:AI1164,0),MATCH(HJ1168,AK1156:AT1156,0)))</f>
        <v>#REF!</v>
      </c>
      <c r="HK1171" s="668" t="e">
        <f>IF(GZ1171,0,(#REF!-SUM(GO1171:GY1171))*INDEX(AK1157:AT1164,MATCH(GN1171,AI1157:AI1164,0),MATCH(HK1168,AK1156:AT1156,0)))</f>
        <v>#REF!</v>
      </c>
      <c r="HL1171" s="668" t="e">
        <f>(SUM(HB1171:HK1171)+SUM(GO1171:GY1171))=#REF!</f>
        <v>#REF!</v>
      </c>
      <c r="HM1171" s="674"/>
      <c r="HN1171" s="674"/>
      <c r="HO1171" s="674"/>
      <c r="HP1171" s="674"/>
      <c r="HQ1171" s="674"/>
      <c r="HR1171" s="674"/>
      <c r="HS1171" s="674"/>
      <c r="HT1171" s="674"/>
      <c r="HU1171" s="674"/>
      <c r="HV1171" s="674"/>
      <c r="HW1171" s="674"/>
      <c r="HX1171" s="674"/>
      <c r="HY1171" s="674"/>
      <c r="HZ1171" s="674"/>
    </row>
    <row r="1172" spans="1:234" hidden="1" x14ac:dyDescent="0.25">
      <c r="A1172" s="643" t="s">
        <v>208</v>
      </c>
      <c r="G1172" s="670"/>
      <c r="H1172" s="670"/>
      <c r="I1172" s="674"/>
      <c r="J1172" s="674"/>
      <c r="K1172" s="674"/>
      <c r="L1172" s="674"/>
      <c r="M1172" s="674"/>
      <c r="N1172" s="674"/>
      <c r="O1172" s="674"/>
      <c r="P1172" s="674"/>
      <c r="Q1172" s="674"/>
      <c r="R1172" s="674"/>
      <c r="S1172" s="675"/>
      <c r="DR1172" s="749">
        <v>2026</v>
      </c>
      <c r="DS1172" s="665" t="e">
        <f>INDEX(DT1151:EA1152,MATCH(DR1172,DR1151:DR1152,0),MATCH(DS1167,DT1149:EA1149,0))*INDEX(AJ1157:AT1164,MATCH(DS1167,AI1157:AI1164,0),MATCH(DS1168,AJ1156:AT1156,0))</f>
        <v>#N/A</v>
      </c>
      <c r="DT1172" s="665" t="e">
        <f>INDEX(DT1151:EA1152,MATCH(DR1172,DR1151:DR1152,0),MATCH(DT1167,DT1149:EA1149,0))*INDEX(AJ1157:AT1164,MATCH(DT1167,AI1157:AI1164,0),MATCH(DT1168,AJ1156:AT1156,0))</f>
        <v>#N/A</v>
      </c>
      <c r="DU1172" s="665" t="e">
        <f>INDEX(DT1151:EA1152,MATCH(DR1172,DR1151:DR1152,0),MATCH(DU1167,DT1149:EA1149,0))*INDEX(AJ1157:AT1164,MATCH(DU1167,AI1157:AI1164,0),MATCH(DU1168,AJ1156:AT1156,0))</f>
        <v>#N/A</v>
      </c>
      <c r="DV1172" s="665" t="e">
        <f>INDEX(DT1151:EA1152,MATCH(DR1172,DR1151:DR1152,0),MATCH(DV1167,DT1149:EA1149,0))*INDEX(AJ1157:AT1164,MATCH(DV1167,AI1157:AI1164,0),MATCH(DV1168,AJ1156:AT1156,0))</f>
        <v>#N/A</v>
      </c>
      <c r="DW1172" s="665" t="e">
        <f>INDEX(DT1151:EA1152,MATCH(DR1172,DR1151:DR1152,0),MATCH(DW1167,DT1149:EA1149,0))*INDEX(AJ1157:AT1164,MATCH(DW1167,AI1157:AI1164,0),MATCH(DW1168,AJ1156:AT1156,0))</f>
        <v>#N/A</v>
      </c>
      <c r="DX1172" s="665" t="e">
        <f>INDEX(DT1151:EA1152,MATCH(DR1172,DR1151:DR1152,0),MATCH(DX1167,DT1149:EA1149,0))*INDEX(AJ1157:AT1164,MATCH(DX1167,AI1157:AI1164,0),MATCH(DX1168,AJ1156:AT1156,0))</f>
        <v>#N/A</v>
      </c>
      <c r="DY1172" s="665" t="e">
        <f>INDEX(DT1151:EA1152,MATCH(DR1172,DR1151:DR1152,0),MATCH(DY1167,DT1149:EA1149,0))*INDEX(AJ1157:AT1164,MATCH(DY1167,AI1157:AI1164,0),MATCH(DY1168,AJ1156:AT1156,0))</f>
        <v>#N/A</v>
      </c>
      <c r="DZ1172" s="665" t="e">
        <f>INDEX(DT1151:EA1152,MATCH(DR1172,DR1151:DR1152,0),MATCH(DZ1167,DT1149:EA1149,0))*INDEX(AJ1157:AT1164,MATCH(DZ1167,AI1157:AI1164,0),MATCH(DZ1168,AJ1156:AT1156,0))</f>
        <v>#N/A</v>
      </c>
      <c r="EA1172" s="665" t="e">
        <f>INDEX(DT1151:EA1152,MATCH(DR1172,DR1151:DR1152,0),MATCH(EA1167,DT1149:EA1149,0))*INDEX(AJ1157:AT1164,MATCH(EA1167,AI1157:AI1164,0),MATCH(EA1168,AJ1156:AT1156,0))</f>
        <v>#N/A</v>
      </c>
      <c r="EB1172" s="665" t="e">
        <f>INDEX(DT1151:EA1152,MATCH(DR1172,DR1151:DR1152,0),MATCH(EB1167,DT1149:EA1149,0))*INDEX(AJ1157:AT1164,MATCH(EB1167,AI1157:AI1164,0),MATCH(EB1168,AJ1156:AT1156,0))</f>
        <v>#N/A</v>
      </c>
      <c r="EC1172" s="665" t="e">
        <f>INDEX(DT1151:EA1152,MATCH(DR1172,DR1151:DR1152,0),MATCH(EC1167,DT1149:EA1149,0))*INDEX(AJ1157:AT1164,MATCH(EC1167,AI1157:AI1164,0),MATCH(EC1168,AJ1156:AT1156,0))</f>
        <v>#N/A</v>
      </c>
      <c r="ED1172" s="665" t="e">
        <f>INDEX(DT1151:EA1152,MATCH(DR1172,DR1151:DR1152,0),MATCH(ED1167,DT1149:EA1149,0))*INDEX(AJ1157:AT1164,MATCH(ED1167,AI1157:AI1164,0),MATCH(ED1168,AJ1156:AT1156,0))</f>
        <v>#N/A</v>
      </c>
      <c r="EE1172" s="665" t="e">
        <f>INDEX(DT1151:EA1152,MATCH(DR1172,DR1151:DR1152,0),MATCH(EE1167,DT1149:EA1149,0))*INDEX(AJ1157:AT1164,MATCH(EE1167,AI1157:AI1164,0),MATCH(EE1168,AJ1156:AT1156,0))</f>
        <v>#N/A</v>
      </c>
      <c r="EF1172" s="665" t="e">
        <f>INDEX(DT1151:EA1152,MATCH(DR1172,DR1151:DR1152,0),MATCH(EF1167,DT1149:EA1149,0))*INDEX(AJ1157:AT1164,MATCH(EF1167,AI1157:AI1164,0),MATCH(EF1168,AJ1156:AT1156,0))</f>
        <v>#N/A</v>
      </c>
      <c r="EG1172" s="665" t="e">
        <f>INDEX(DT1151:EA1152,MATCH(DR1172,DR1151:DR1152,0),MATCH(EG1167,DT1149:EA1149,0))*INDEX(AJ1157:AT1164,MATCH(EG1167,AI1157:AI1164,0),MATCH(EG1168,AJ1156:AT1156,0))</f>
        <v>#N/A</v>
      </c>
      <c r="EH1172" s="665" t="e">
        <f>INDEX(DT1151:EA1152,MATCH(DR1172,DR1151:DR1152,0),MATCH(EH1167,DT1149:EA1149,0))*INDEX(AJ1157:AT1164,MATCH(EH1167,AI1157:AI1164,0),MATCH(EH1168,AJ1156:AT1156,0))</f>
        <v>#N/A</v>
      </c>
      <c r="EI1172" s="665" t="e">
        <f>INDEX(DT1151:EA1152,MATCH(DR1172,DR1151:DR1152,0),MATCH(EI1167,DT1149:EA1149,0))*INDEX(AJ1157:AT1164,MATCH(EI1167,AI1157:AI1164,0),MATCH(EI1168,AJ1156:AT1156,0))</f>
        <v>#N/A</v>
      </c>
      <c r="EJ1172" s="665" t="e">
        <f>INDEX(DT1151:EA1152,MATCH(DR1172,DR1151:DR1152,0),MATCH(EJ1167,DT1149:EA1149,0))*INDEX(AJ1157:AT1164,MATCH(EJ1167,AI1157:AI1164,0),MATCH(EJ1168,AJ1156:AT1156,0))</f>
        <v>#N/A</v>
      </c>
      <c r="EK1172" s="665" t="e">
        <f>INDEX(DT1151:EA1152,MATCH(DR1172,DR1151:DR1152,0),MATCH(EK1167,DT1149:EA1149,0))*INDEX(AJ1157:AT1164,MATCH(EK1167,AI1157:AI1164,0),MATCH(EK1168,AJ1156:AT1156,0))</f>
        <v>#N/A</v>
      </c>
      <c r="EL1172" s="665" t="e">
        <f>INDEX(DT1151:EA1152,MATCH(DR1172,DR1151:DR1152,0),MATCH(EL1167,DT1149:EA1149,0))*INDEX(AJ1157:AT1164,MATCH(EL1167,AI1157:AI1164,0),MATCH(EL1168,AJ1156:AT1156,0))</f>
        <v>#N/A</v>
      </c>
      <c r="EM1172" s="665" t="e">
        <f>INDEX(DT1151:EA1152,MATCH(DR1172,DR1151:DR1152,0),MATCH(EM1167,DT1149:EA1149,0))*INDEX(AJ1157:AT1164,MATCH(EM1167,AI1157:AI1164,0),MATCH(EM1168,AJ1156:AT1156,0))</f>
        <v>#N/A</v>
      </c>
      <c r="EN1172" s="665" t="e">
        <f>INDEX(DT1151:EA1152,MATCH(DR1172,DR1151:DR1152,0),MATCH(EN1167,DT1149:EA1149,0))*INDEX(AJ1157:AT1164,MATCH(EN1167,AI1157:AI1164,0),MATCH(EN1168,AJ1156:AT1156,0))</f>
        <v>#N/A</v>
      </c>
      <c r="EO1172" s="665" t="e">
        <f>INDEX(DT1151:EA1152,MATCH(DR1172,DR1151:DR1152,0),MATCH(EO1167,DT1149:EA1149,0))*INDEX(AJ1157:AT1164,MATCH(EO1167,AI1157:AI1164,0),MATCH(EO1168,AJ1156:AT1156,0))</f>
        <v>#N/A</v>
      </c>
      <c r="EP1172" s="665" t="e">
        <f>INDEX(DT1151:EA1152,MATCH(DR1172,DR1151:DR1152,0),MATCH(EP1167,DT1149:EA1149,0))*INDEX(AJ1157:AT1164,MATCH(EP1167,AI1157:AI1164,0),MATCH(EP1168,AJ1156:AT1156,0))</f>
        <v>#N/A</v>
      </c>
      <c r="EQ1172" s="665" t="e">
        <f>INDEX(DT1151:EA1152,MATCH(DR1172,DR1151:DR1152,0),MATCH(EQ1167,DT1149:EA1149,0))*INDEX(AJ1157:AT1164,MATCH(EQ1167,AI1157:AI1164,0),MATCH(EQ1168,AJ1156:AT1156,0))</f>
        <v>#N/A</v>
      </c>
      <c r="ER1172" s="665" t="e">
        <f>INDEX(DT1151:EA1152,MATCH(DR1172,DR1151:DR1152,0),MATCH(ER1167,DT1149:EA1149,0))*INDEX(AJ1157:AT1164,MATCH(ER1167,AI1157:AI1164,0),MATCH(ER1168,AJ1156:AT1156,0))</f>
        <v>#N/A</v>
      </c>
      <c r="ES1172" s="665" t="e">
        <f>INDEX(DT1151:EA1152,MATCH(DR1172,DR1151:DR1152,0),MATCH(ES1167,DT1149:EA1149,0))*INDEX(AJ1157:AT1164,MATCH(ES1167,AI1157:AI1164,0),MATCH(ES1168,AJ1156:AT1156,0))</f>
        <v>#N/A</v>
      </c>
      <c r="ET1172" s="665" t="e">
        <f>INDEX(DT1151:EA1152,MATCH(DR1172,DR1151:DR1152,0),MATCH(ET1167,DT1149:EA1149,0))*INDEX(AJ1157:AT1164,MATCH(ET1167,AI1157:AI1164,0),MATCH(ET1168,AJ1156:AT1156,0))</f>
        <v>#N/A</v>
      </c>
      <c r="EU1172" s="665" t="e">
        <f>INDEX(DT1151:EA1152,MATCH(DR1172,DR1151:DR1152,0),MATCH(EU1167,DT1149:EA1149,0))*INDEX(AJ1157:AT1164,MATCH(EU1167,AI1157:AI1164,0),MATCH(EU1168,AJ1156:AT1156,0))</f>
        <v>#N/A</v>
      </c>
      <c r="EV1172" s="665" t="e">
        <f>INDEX(DT1151:EA1152,MATCH(DR1172,DR1151:DR1152,0),MATCH(EV1167,DT1149:EA1149,0))*INDEX(AJ1157:AT1164,MATCH(EV1167,AI1157:AI1164,0),MATCH(EV1168,AJ1156:AT1156,0))</f>
        <v>#N/A</v>
      </c>
      <c r="EW1172" s="665" t="e">
        <f>INDEX(DT1151:EA1152,MATCH(DR1172,DR1151:DR1152,0),MATCH(EW1167,DT1149:EA1149,0))*INDEX(AJ1157:AT1164,MATCH(EW1167,AI1157:AI1164,0),MATCH(EW1168,AJ1156:AT1156,0))</f>
        <v>#N/A</v>
      </c>
      <c r="EX1172" s="665" t="e">
        <f>INDEX(DT1151:EA1152,MATCH(DR1172,DR1151:DR1152,0),MATCH(EX1167,DT1149:EA1149,0))*INDEX(AJ1157:AT1164,MATCH(EX1167,AI1157:AI1164,0),MATCH(EX1168,AJ1156:AT1156,0))</f>
        <v>#N/A</v>
      </c>
      <c r="EY1172" s="665" t="e">
        <f>INDEX(DT1151:EA1152,MATCH(DR1172,DR1151:DR1152,0),MATCH(EY1167,DT1149:EA1149,0))*INDEX(AJ1157:AT1164,MATCH(EY1167,AI1157:AI1164,0),MATCH(EY1168,AJ1156:AT1156,0))</f>
        <v>#N/A</v>
      </c>
      <c r="EZ1172" s="665" t="e">
        <f>INDEX(DT1151:EA1152,MATCH(DR1172,DR1151:DR1152,0),MATCH(EZ1167,DT1149:EA1149,0))*INDEX(AJ1157:AT1164,MATCH(EZ1167,AI1157:AI1164,0),MATCH(EZ1168,AJ1156:AT1156,0))</f>
        <v>#N/A</v>
      </c>
      <c r="FA1172" s="665" t="e">
        <f>INDEX(DT1151:EA1152,MATCH(DR1172,DR1151:DR1152,0),MATCH(FA1167,DT1149:EA1149,0))*INDEX(AJ1157:AT1164,MATCH(FA1167,AI1157:AI1164,0),MATCH(FA1168,AJ1156:AT1156,0))</f>
        <v>#N/A</v>
      </c>
      <c r="FB1172" s="665" t="e">
        <f>INDEX(DT1151:EA1152,MATCH(DR1172,DR1151:DR1152,0),MATCH(FB1167,DT1149:EA1149,0))*INDEX(AJ1157:AT1164,MATCH(FB1167,AI1157:AI1164,0),MATCH(FB1168,AJ1156:AT1156,0))</f>
        <v>#N/A</v>
      </c>
      <c r="FC1172" s="665" t="e">
        <f>INDEX(DT1151:EA1152,MATCH(DR1172,DR1151:DR1152,0),MATCH(FC1167,DT1149:EA1149,0))*INDEX(AJ1157:AT1164,MATCH(FC1167,AI1157:AI1164,0),MATCH(FC1168,AJ1156:AT1156,0))</f>
        <v>#N/A</v>
      </c>
      <c r="FD1172" s="665" t="e">
        <f>INDEX(DT1151:EA1152,MATCH(DR1172,DR1151:DR1152,0),MATCH(FD1167,DT1149:EA1149,0))*INDEX(AJ1157:AT1164,MATCH(FD1167,AI1157:AI1164,0),MATCH(FD1168,AJ1156:AT1156,0))</f>
        <v>#N/A</v>
      </c>
      <c r="FE1172" s="665" t="e">
        <f>INDEX(DT1151:EA1152,MATCH(DR1172,DR1151:DR1152,0),MATCH(FE1167,DT1149:EA1149,0))*INDEX(AJ1157:AT1164,MATCH(FE1167,AI1157:AI1164,0),MATCH(FE1168,AJ1156:AT1156,0))</f>
        <v>#N/A</v>
      </c>
      <c r="FF1172" s="665" t="e">
        <f>INDEX(DT1151:EA1152,MATCH(DR1172,DR1151:DR1152,0),MATCH(FF1167,DT1149:EA1149,0))*INDEX(AJ1157:AT1164,MATCH(FF1167,AI1157:AI1164,0),MATCH(FF1168,AJ1156:AT1156,0))</f>
        <v>#N/A</v>
      </c>
      <c r="FG1172" s="665" t="e">
        <f>INDEX(DT1151:EA1152,MATCH(DR1172,DR1151:DR1152,0),MATCH(FG1167,DT1149:EA1149,0))*INDEX(AJ1157:AT1164,MATCH(FG1167,AI1157:AI1164,0),MATCH(FG1168,AJ1156:AT1156,0))</f>
        <v>#N/A</v>
      </c>
      <c r="FH1172" s="665" t="e">
        <f>INDEX(DT1151:EA1152,MATCH(DR1172,DR1151:DR1152,0),MATCH(FH1167,DT1149:EA1149,0))*INDEX(AJ1157:AT1164,MATCH(FH1167,AI1157:AI1164,0),MATCH(FH1168,AJ1156:AT1156,0))</f>
        <v>#N/A</v>
      </c>
      <c r="FI1172" s="665" t="e">
        <f>INDEX(DT1151:EA1152,MATCH(DR1172,DR1151:DR1152,0),MATCH(FI1167,DT1149:EA1149,0))*INDEX(AJ1157:AT1164,MATCH(FI1167,AI1157:AI1164,0),MATCH(FI1168,AJ1156:AT1156,0))</f>
        <v>#N/A</v>
      </c>
      <c r="FJ1172" s="665" t="e">
        <f>INDEX(DT1151:EA1152,MATCH(DR1172,DR1151:DR1152,0),MATCH(FJ1167,DT1149:EA1149,0))*INDEX(AJ1157:AT1164,MATCH(FJ1167,AI1157:AI1164,0),MATCH(FJ1168,AJ1156:AT1156,0))</f>
        <v>#N/A</v>
      </c>
      <c r="FK1172" s="665" t="e">
        <f>INDEX(DT1151:EA1152,MATCH(DR1172,DR1151:DR1152,0),MATCH(FK1167,DT1149:EA1149,0))*INDEX(AJ1157:AT1164,MATCH(FK1167,AI1157:AI1164,0),MATCH(FK1168,AJ1156:AT1156,0))</f>
        <v>#N/A</v>
      </c>
      <c r="FL1172" s="665" t="e">
        <f>INDEX(DT1151:EA1152,MATCH(DR1172,DR1151:DR1152,0),MATCH(FL1167,DT1149:EA1149,0))*INDEX(AJ1157:AT1164,MATCH(FL1167,AI1157:AI1164,0),MATCH(FL1168,AJ1156:AT1156,0))</f>
        <v>#N/A</v>
      </c>
      <c r="FM1172" s="665" t="e">
        <f>INDEX(DT1151:EA1152,MATCH(DR1172,DR1151:DR1152,0),MATCH(FM1167,DT1149:EA1149,0))*INDEX(AJ1157:AT1164,MATCH(FM1167,AI1157:AI1164,0),MATCH(FM1168,AJ1156:AT1156,0))</f>
        <v>#N/A</v>
      </c>
      <c r="FN1172" s="665" t="e">
        <f>INDEX(DT1151:EA1152,MATCH(DR1172,DR1151:DR1152,0),MATCH(FN1167,DT1149:EA1149,0))*INDEX(AJ1157:AT1164,MATCH(FN1167,AI1157:AI1164,0),MATCH(FN1168,AJ1156:AT1156,0))</f>
        <v>#N/A</v>
      </c>
      <c r="FO1172" s="665" t="e">
        <f>INDEX(DT1151:EA1152,MATCH(DR1172,DR1151:DR1152,0),MATCH(FO1167,DT1149:EA1149,0))*INDEX(AJ1157:AT1164,MATCH(FO1167,AI1157:AI1164,0),MATCH(FO1168,AJ1156:AT1156,0))</f>
        <v>#N/A</v>
      </c>
      <c r="FP1172" s="665" t="e">
        <f>INDEX(DT1151:EA1152,MATCH(DR1172,DR1151:DR1152,0),MATCH(FP1167,DT1149:EA1149,0))*INDEX(AJ1157:AT1164,MATCH(FP1167,AI1157:AI1164,0),MATCH(FP1168,AJ1156:AT1156,0))</f>
        <v>#N/A</v>
      </c>
      <c r="FQ1172" s="665" t="e">
        <f>INDEX(DT1151:EA1152,MATCH(DR1172,DR1151:DR1152,0),MATCH(FQ1167,DT1149:EA1149,0))*INDEX(AJ1157:AT1164,MATCH(FQ1167,AI1157:AI1164,0),MATCH(FQ1168,AJ1156:AT1156,0))</f>
        <v>#N/A</v>
      </c>
      <c r="FR1172" s="665" t="e">
        <f>INDEX(DT1151:EA1152,MATCH(DR1172,DR1151:DR1152,0),MATCH(FR1167,DT1149:EA1149,0))*INDEX(AJ1157:AT1164,MATCH(FR1167,AI1157:AI1164,0),MATCH(FR1168,AJ1156:AT1156,0))</f>
        <v>#N/A</v>
      </c>
      <c r="FS1172" s="665" t="e">
        <f>INDEX(DT1151:EA1152,MATCH(DR1172,DR1151:DR1152,0),MATCH(FS1167,DT1149:EA1149,0))*INDEX(AJ1157:AT1164,MATCH(FS1167,AI1157:AI1164,0),MATCH(FS1168,AJ1156:AT1156,0))</f>
        <v>#N/A</v>
      </c>
      <c r="FT1172" s="665" t="e">
        <f>INDEX(DT1151:EA1152,MATCH(DR1172,DR1151:DR1152,0),MATCH(FT1167,DT1149:EA1149,0))*INDEX(AJ1157:AT1164,MATCH(FT1167,AI1157:AI1164,0),MATCH(FT1168,AJ1156:AT1156,0))</f>
        <v>#N/A</v>
      </c>
      <c r="FU1172" s="665" t="e">
        <f>INDEX(DT1151:EA1152,MATCH(DR1172,DR1151:DR1152,0),MATCH(FU1167,DT1149:EA1149,0))*INDEX(AJ1157:AT1164,MATCH(FU1167,AI1157:AI1164,0),MATCH(FU1168,AJ1156:AT1156,0))</f>
        <v>#N/A</v>
      </c>
      <c r="FV1172" s="665" t="e">
        <f>INDEX(DT1151:EA1152,MATCH(DR1172,DR1151:DR1152,0),MATCH(FV1167,DT1149:EA1149,0))*INDEX(AJ1157:AT1164,MATCH(FV1167,AI1157:AI1164,0),MATCH(FV1168,AJ1156:AT1156,0))</f>
        <v>#N/A</v>
      </c>
      <c r="FW1172" s="665" t="e">
        <f>INDEX(DT1151:EA1152,MATCH(DR1172,DR1151:DR1152,0),MATCH(FW1167,DT1149:EA1149,0))*INDEX(AJ1157:AT1164,MATCH(FW1167,AI1157:AI1164,0),MATCH(FW1168,AJ1156:AT1156,0))</f>
        <v>#N/A</v>
      </c>
      <c r="FX1172" s="665" t="e">
        <f>INDEX(DT1151:EA1152,MATCH(DR1172,DR1151:DR1152,0),MATCH(FX1167,DT1149:EA1149,0))*INDEX(AJ1157:AT1164,MATCH(FX1167,AI1157:AI1164,0),MATCH(FX1168,AJ1156:AT1156,0))</f>
        <v>#N/A</v>
      </c>
      <c r="FY1172" s="665" t="e">
        <f>INDEX(DT1151:EA1152,MATCH(DR1172,DR1151:DR1152,0),MATCH(FY1167,DT1149:EA1149,0))*INDEX(AJ1157:AT1164,MATCH(FY1167,AI1157:AI1164,0),MATCH(FY1168,AJ1156:AT1156,0))</f>
        <v>#N/A</v>
      </c>
      <c r="FZ1172" s="665" t="e">
        <f>INDEX(DT1151:EA1152,MATCH(DR1172,DR1151:DR1152,0),MATCH(FZ1167,DT1149:EA1149,0))*INDEX(AJ1157:AT1164,MATCH(FZ1167,AI1157:AI1164,0),MATCH(FZ1168,AJ1156:AT1156,0))</f>
        <v>#N/A</v>
      </c>
      <c r="GA1172" s="665" t="e">
        <f>INDEX(DT1151:EA1152,MATCH(DR1172,DR1151:DR1152,0),MATCH(GA1167,DT1149:EA1149,0))*INDEX(AJ1157:AT1164,MATCH(GA1167,AI1157:AI1164,0),MATCH(GA1168,AJ1156:AT1156,0))</f>
        <v>#N/A</v>
      </c>
      <c r="GB1172" s="665" t="e">
        <f>INDEX(DT1151:EA1152,MATCH(DR1172,DR1151:DR1152,0),MATCH(GB1167,DT1149:EA1149,0))*INDEX(AJ1157:AT1164,MATCH(GB1167,AI1157:AI1164,0),MATCH(GB1168,AJ1156:AT1156,0))</f>
        <v>#N/A</v>
      </c>
      <c r="GC1172" s="665" t="e">
        <f>INDEX(DT1151:EA1152,MATCH(DR1172,DR1151:DR1152,0),MATCH(GC1167,DT1149:EA1149,0))*INDEX(AJ1157:AT1164,MATCH(GC1167,AI1157:AI1164,0),MATCH(GC1168,AJ1156:AT1156,0))</f>
        <v>#N/A</v>
      </c>
      <c r="GD1172" s="665" t="e">
        <f>INDEX(DT1151:EA1152,MATCH(DR1172,DR1151:DR1152,0),MATCH(GD1167,DT1149:EA1149,0))*INDEX(AJ1157:AT1164,MATCH(GD1167,AI1157:AI1164,0),MATCH(GD1168,AJ1156:AT1156,0))</f>
        <v>#N/A</v>
      </c>
      <c r="GE1172" s="665" t="e">
        <f>INDEX(DT1151:EA1152,MATCH(DR1172,DR1151:DR1152,0),MATCH(GE1167,DT1149:EA1149,0))*INDEX(AJ1157:AT1164,MATCH(GE1167,AI1157:AI1164,0),MATCH(GE1168,AJ1156:AT1156,0))</f>
        <v>#N/A</v>
      </c>
      <c r="GF1172" s="665" t="e">
        <f>INDEX(DT1151:EA1152,MATCH(DR1172,DR1151:DR1152,0),MATCH(GF1167,DT1149:EA1149,0))*INDEX(AJ1157:AT1164,MATCH(GF1167,AI1157:AI1164,0),MATCH(GF1168,AJ1156:AT1156,0))</f>
        <v>#N/A</v>
      </c>
      <c r="GG1172" s="665" t="e">
        <f>INDEX(DT1151:EA1152,MATCH(DR1172,DR1151:DR1152,0),MATCH(GG1167,DT1149:EA1149,0))*INDEX(AJ1157:AT1164,MATCH(GG1167,AI1157:AI1164,0),MATCH(GG1168,AJ1156:AT1156,0))</f>
        <v>#N/A</v>
      </c>
      <c r="GH1172" s="665" t="e">
        <f>INDEX(DT1151:EA1152,MATCH(DR1172,DR1151:DR1152,0),MATCH(GH1167,DT1149:EA1149,0))*INDEX(AJ1157:AT1164,MATCH(GH1167,AI1157:AI1164,0),MATCH(GH1168,AJ1156:AT1156,0))</f>
        <v>#N/A</v>
      </c>
      <c r="GI1172" s="665" t="e">
        <f>INDEX(DT1151:EA1152,MATCH(DR1172,DR1151:DR1152,0),MATCH(GI1167,DT1149:EA1149,0))*INDEX(AJ1157:AT1164,MATCH(GI1167,AI1157:AI1164,0),MATCH(GI1168,AJ1156:AT1156,0))</f>
        <v>#N/A</v>
      </c>
      <c r="GJ1172" s="665" t="e">
        <f>INDEX(DT1151:EA1152,MATCH(DR1172,DR1151:DR1152,0),MATCH(GJ1167,DT1149:EA1149,0))*INDEX(AJ1157:AT1164,MATCH(GJ1167,AI1157:AI1164,0),MATCH(GJ1168,AJ1156:AT1156,0))</f>
        <v>#N/A</v>
      </c>
      <c r="GK1172" s="665" t="e">
        <f>INDEX(DT1151:EA1152,MATCH(DR1172,DR1151:DR1152,0),MATCH(GK1167,DT1149:EA1149,0))*INDEX(AJ1157:AT1164,MATCH(GK1167,AI1157:AI1164,0),MATCH(GK1168,AJ1156:AT1156,0))</f>
        <v>#N/A</v>
      </c>
      <c r="GL1172" s="665" t="e">
        <f>SUM(DS1172:GK1172)=#REF!-SUM(HB1172:HK1172)</f>
        <v>#N/A</v>
      </c>
      <c r="GM1172" s="667"/>
      <c r="GN1172" s="749">
        <v>2026</v>
      </c>
      <c r="GO1172" s="664" t="e">
        <f>SUMIF(DS1156:EN1156,GO1156,DS1172:EN1172)</f>
        <v>#N/A</v>
      </c>
      <c r="GP1172" s="668" t="e">
        <f>SUMIF(DS1156:GK1156,GP1156,DS1172:GK1172)</f>
        <v>#N/A</v>
      </c>
      <c r="GQ1172" s="668" t="e">
        <f>SUMIF(DS1156:GK1156,GQ1156,DS1172:GK1172)</f>
        <v>#N/A</v>
      </c>
      <c r="GR1172" s="668" t="e">
        <f>SUMIF(DS1156:GK1156,GR1156,DS1172:GK1172)</f>
        <v>#N/A</v>
      </c>
      <c r="GS1172" s="668" t="e">
        <f>SUMIF(DS1156:GK1156,GS1156,DS1172:GK1172)</f>
        <v>#N/A</v>
      </c>
      <c r="GT1172" s="668" t="e">
        <f>SUMIF(DS1156:GK1156,GT1156,DS1172:GK1172)</f>
        <v>#N/A</v>
      </c>
      <c r="GU1172" s="668" t="e">
        <f>SUMIF(DS1156:GK1156,GU1156,DS1172:GK1172)</f>
        <v>#N/A</v>
      </c>
      <c r="GV1172" s="668" t="e">
        <f>SUMIF(DS1156:GK1156,GV1156,DS1172:GK1172)</f>
        <v>#N/A</v>
      </c>
      <c r="GW1172" s="668" t="e">
        <f>SUMIF(DS1156:GK1156,GW1156,DS1172:GK1172)</f>
        <v>#N/A</v>
      </c>
      <c r="GX1172" s="668" t="e">
        <f>SUMIF(DS1156:GK1156,GX1156,DS1172:GK1172)</f>
        <v>#N/A</v>
      </c>
      <c r="GY1172" s="668" t="e">
        <f>SUMIF(DS1156:GK1156,GY1156,DS1172:GK1172)</f>
        <v>#N/A</v>
      </c>
      <c r="GZ1172" s="646" t="e">
        <f>#REF!=SUM(GO1172:GY1172)</f>
        <v>#REF!</v>
      </c>
      <c r="HB1172" s="668" t="e">
        <f>IF(GZ1172,0,(#REF!-SUM(GO1172:GY1172))*INDEX(AK1157:AT1164,MATCH(GN1172,AI1157:AI1164,0),MATCH(HB1168,AK1156:AT1156,0)))</f>
        <v>#REF!</v>
      </c>
      <c r="HC1172" s="668" t="e">
        <f>IF(GZ1172,0,(#REF!-SUM(GO1172:GY1172))*INDEX(AK1157:AT1164,MATCH(GN1172,AI1157:AI1164,0),MATCH(HC1168,AK1156:AT1156,0)))</f>
        <v>#REF!</v>
      </c>
      <c r="HD1172" s="668" t="e">
        <f>IF(GZ1172,0,(#REF!-SUM(GO1172:GY1172))*INDEX(AK1157:AT1164,MATCH(GN1172,AI1157:AI1164,0),MATCH(HD1168,AK1156:AT1156,0)))</f>
        <v>#REF!</v>
      </c>
      <c r="HE1172" s="668" t="e">
        <f>IF(GZ1172,0,(#REF!-SUM(GO1172:GY1172))*INDEX(AK1157:AT1164,MATCH(GN1172,AI1157:AI1164,0),MATCH(HE1168,AK1156:AT1156,0)))</f>
        <v>#REF!</v>
      </c>
      <c r="HF1172" s="668" t="e">
        <f>IF(GZ1172,0,(#REF!-SUM(GO1172:GY1172))*INDEX(AK1157:AT1164,MATCH(GN1172,AI1157:AI1164,0),MATCH(HF1168,AK1156:AT1156,0)))</f>
        <v>#REF!</v>
      </c>
      <c r="HG1172" s="668" t="e">
        <f>IF(GZ1172,0,(#REF!-SUM(GO1172:GY1172))*INDEX(AK1157:AT1164,MATCH(GN1172,AI1157:AI1164,0),MATCH(HG1168,AK1156:AT1156,0)))</f>
        <v>#REF!</v>
      </c>
      <c r="HH1172" s="668" t="e">
        <f>IF(GZ1172,0,(#REF!-SUM(GO1172:GY1172))*INDEX(AK1157:AT1164,MATCH(GN1172,AI1157:AI1164,0),MATCH(HH1168,AK1156:AT1156,0)))</f>
        <v>#REF!</v>
      </c>
      <c r="HI1172" s="668" t="e">
        <f>IF(GZ1172,0,(#REF!-SUM(GO1172:GY1172))*INDEX(AK1157:AT1164,MATCH(GN1172,AI1157:AI1164,0),MATCH(HI1168,AK1156:AT1156,0)))</f>
        <v>#REF!</v>
      </c>
      <c r="HJ1172" s="668" t="e">
        <f>IF(GZ1172,0,(#REF!-SUM(GO1172:GY1172))*INDEX(AK1157:AT1164,MATCH(GN1172,AI1157:AI1164,0),MATCH(HJ1168,AK1156:AT1156,0)))</f>
        <v>#REF!</v>
      </c>
      <c r="HK1172" s="668" t="e">
        <f>IF(GZ1172,0,(#REF!-SUM(GO1172:GY1172))*INDEX(AK1157:AT1164,MATCH(GN1172,AI1157:AI1164,0),MATCH(HK1168,AK1156:AT1156,0)))</f>
        <v>#REF!</v>
      </c>
      <c r="HL1172" s="668" t="e">
        <f>(SUM(HB1172:HK1172)+SUM(GO1172:GY1172))=#REF!</f>
        <v>#REF!</v>
      </c>
      <c r="HM1172" s="674"/>
      <c r="HN1172" s="674"/>
      <c r="HO1172" s="674"/>
      <c r="HP1172" s="674"/>
      <c r="HQ1172" s="674"/>
      <c r="HR1172" s="674"/>
      <c r="HS1172" s="674"/>
      <c r="HT1172" s="674"/>
      <c r="HU1172" s="674"/>
      <c r="HV1172" s="674"/>
      <c r="HW1172" s="674"/>
      <c r="HX1172" s="674"/>
      <c r="HY1172" s="674"/>
      <c r="HZ1172" s="674"/>
    </row>
    <row r="1173" spans="1:234" hidden="1" x14ac:dyDescent="0.25">
      <c r="A1173" s="643" t="s">
        <v>208</v>
      </c>
      <c r="G1173" s="670"/>
      <c r="H1173" s="670"/>
      <c r="I1173" s="674"/>
      <c r="J1173" s="674"/>
      <c r="K1173" s="674"/>
      <c r="L1173" s="674"/>
      <c r="M1173" s="674"/>
      <c r="N1173" s="674"/>
      <c r="O1173" s="674"/>
      <c r="P1173" s="674"/>
      <c r="Q1173" s="674"/>
      <c r="R1173" s="674"/>
      <c r="S1173" s="675"/>
      <c r="DR1173" s="749">
        <v>2027</v>
      </c>
      <c r="DS1173" s="665" t="e">
        <f>INDEX(DT1151:EA1152,MATCH(DR1173,DR1151:DR1152,0),MATCH(DS1167,DT1149:EA1149,0))*INDEX(AJ1157:AT1164,MATCH(DS1167,AI1157:AI1164,0),MATCH(DS1168,AJ1156:AT1156,0))</f>
        <v>#N/A</v>
      </c>
      <c r="DT1173" s="665" t="e">
        <f>INDEX(DT1151:EA1152,MATCH(DR1173,DR1151:DR1152,0),MATCH(DT1167,DT1149:EA1149,0))*INDEX(AJ1157:AT1164,MATCH(DT1167,AI1157:AI1164,0),MATCH(DT1168,AJ1156:AT1156,0))</f>
        <v>#N/A</v>
      </c>
      <c r="DU1173" s="665" t="e">
        <f>INDEX(DT1151:EA1152,MATCH(DR1173,DR1151:DR1152,0),MATCH(DU1167,DT1149:EA1149,0))*INDEX(AJ1157:AT1164,MATCH(DU1167,AI1157:AI1164,0),MATCH(DU1168,AJ1156:AT1156,0))</f>
        <v>#N/A</v>
      </c>
      <c r="DV1173" s="665" t="e">
        <f>INDEX(DT1151:EA1152,MATCH(DR1173,DR1151:DR1152,0),MATCH(DV1167,DT1149:EA1149,0))*INDEX(AJ1157:AT1164,MATCH(DV1167,AI1157:AI1164,0),MATCH(DV1168,AJ1156:AT1156,0))</f>
        <v>#N/A</v>
      </c>
      <c r="DW1173" s="665" t="e">
        <f>INDEX(DT1151:EA1152,MATCH(DR1173,DR1151:DR1152,0),MATCH(DW1167,DT1149:EA1149,0))*INDEX(AJ1157:AT1164,MATCH(DW1167,AI1157:AI1164,0),MATCH(DW1168,AJ1156:AT1156,0))</f>
        <v>#N/A</v>
      </c>
      <c r="DX1173" s="665" t="e">
        <f>INDEX(DT1151:EA1152,MATCH(DR1173,DR1151:DR1152,0),MATCH(DX1167,DT1149:EA1149,0))*INDEX(AJ1157:AT1164,MATCH(DX1167,AI1157:AI1164,0),MATCH(DX1168,AJ1156:AT1156,0))</f>
        <v>#N/A</v>
      </c>
      <c r="DY1173" s="665" t="e">
        <f>INDEX(DT1151:EA1152,MATCH(DR1173,DR1151:DR1152,0),MATCH(DY1167,DT1149:EA1149,0))*INDEX(AJ1157:AT1164,MATCH(DY1167,AI1157:AI1164,0),MATCH(DY1168,AJ1156:AT1156,0))</f>
        <v>#N/A</v>
      </c>
      <c r="DZ1173" s="665" t="e">
        <f>INDEX(DT1151:EA1152,MATCH(DR1173,DR1151:DR1152,0),MATCH(DZ1167,DT1149:EA1149,0))*INDEX(AJ1157:AT1164,MATCH(DZ1167,AI1157:AI1164,0),MATCH(DZ1168,AJ1156:AT1156,0))</f>
        <v>#N/A</v>
      </c>
      <c r="EA1173" s="665" t="e">
        <f>INDEX(DT1151:EA1152,MATCH(DR1173,DR1151:DR1152,0),MATCH(EA1167,DT1149:EA1149,0))*INDEX(AJ1157:AT1164,MATCH(EA1167,AI1157:AI1164,0),MATCH(EA1168,AJ1156:AT1156,0))</f>
        <v>#N/A</v>
      </c>
      <c r="EB1173" s="665" t="e">
        <f>INDEX(DT1151:EA1152,MATCH(DR1173,DR1151:DR1152,0),MATCH(EB1167,DT1149:EA1149,0))*INDEX(AJ1157:AT1164,MATCH(EB1167,AI1157:AI1164,0),MATCH(EB1168,AJ1156:AT1156,0))</f>
        <v>#N/A</v>
      </c>
      <c r="EC1173" s="665" t="e">
        <f>INDEX(DT1151:EA1152,MATCH(DR1173,DR1151:DR1152,0),MATCH(EC1167,DT1149:EA1149,0))*INDEX(AJ1157:AT1164,MATCH(EC1167,AI1157:AI1164,0),MATCH(EC1168,AJ1156:AT1156,0))</f>
        <v>#N/A</v>
      </c>
      <c r="ED1173" s="665" t="e">
        <f>INDEX(DT1151:EA1152,MATCH(DR1173,DR1151:DR1152,0),MATCH(ED1167,DT1149:EA1149,0))*INDEX(AJ1157:AT1164,MATCH(ED1167,AI1157:AI1164,0),MATCH(ED1168,AJ1156:AT1156,0))</f>
        <v>#N/A</v>
      </c>
      <c r="EE1173" s="665" t="e">
        <f>INDEX(DT1151:EA1152,MATCH(DR1173,DR1151:DR1152,0),MATCH(EE1167,DT1149:EA1149,0))*INDEX(AJ1157:AT1164,MATCH(EE1167,AI1157:AI1164,0),MATCH(EE1168,AJ1156:AT1156,0))</f>
        <v>#N/A</v>
      </c>
      <c r="EF1173" s="665" t="e">
        <f>INDEX(DT1151:EA1152,MATCH(DR1173,DR1151:DR1152,0),MATCH(EF1167,DT1149:EA1149,0))*INDEX(AJ1157:AT1164,MATCH(EF1167,AI1157:AI1164,0),MATCH(EF1168,AJ1156:AT1156,0))</f>
        <v>#N/A</v>
      </c>
      <c r="EG1173" s="665" t="e">
        <f>INDEX(DT1151:EA1152,MATCH(DR1173,DR1151:DR1152,0),MATCH(EG1167,DT1149:EA1149,0))*INDEX(AJ1157:AT1164,MATCH(EG1167,AI1157:AI1164,0),MATCH(EG1168,AJ1156:AT1156,0))</f>
        <v>#N/A</v>
      </c>
      <c r="EH1173" s="665" t="e">
        <f>INDEX(DT1151:EA1152,MATCH(DR1173,DR1151:DR1152,0),MATCH(EH1167,DT1149:EA1149,0))*INDEX(AJ1157:AT1164,MATCH(EH1167,AI1157:AI1164,0),MATCH(EH1168,AJ1156:AT1156,0))</f>
        <v>#N/A</v>
      </c>
      <c r="EI1173" s="665" t="e">
        <f>INDEX(DT1151:EA1152,MATCH(DR1173,DR1151:DR1152,0),MATCH(EI1167,DT1149:EA1149,0))*INDEX(AJ1157:AT1164,MATCH(EI1167,AI1157:AI1164,0),MATCH(EI1168,AJ1156:AT1156,0))</f>
        <v>#N/A</v>
      </c>
      <c r="EJ1173" s="665" t="e">
        <f>INDEX(DT1151:EA1152,MATCH(DR1173,DR1151:DR1152,0),MATCH(EJ1167,DT1149:EA1149,0))*INDEX(AJ1157:AT1164,MATCH(EJ1167,AI1157:AI1164,0),MATCH(EJ1168,AJ1156:AT1156,0))</f>
        <v>#N/A</v>
      </c>
      <c r="EK1173" s="665" t="e">
        <f>INDEX(DT1151:EA1152,MATCH(DR1173,DR1151:DR1152,0),MATCH(EK1167,DT1149:EA1149,0))*INDEX(AJ1157:AT1164,MATCH(EK1167,AI1157:AI1164,0),MATCH(EK1168,AJ1156:AT1156,0))</f>
        <v>#N/A</v>
      </c>
      <c r="EL1173" s="665" t="e">
        <f>INDEX(DT1151:EA1152,MATCH(DR1173,DR1151:DR1152,0),MATCH(EL1167,DT1149:EA1149,0))*INDEX(AJ1157:AT1164,MATCH(EL1167,AI1157:AI1164,0),MATCH(EL1168,AJ1156:AT1156,0))</f>
        <v>#N/A</v>
      </c>
      <c r="EM1173" s="665" t="e">
        <f>INDEX(DT1151:EA1152,MATCH(DR1173,DR1151:DR1152,0),MATCH(EM1167,DT1149:EA1149,0))*INDEX(AJ1157:AT1164,MATCH(EM1167,AI1157:AI1164,0),MATCH(EM1168,AJ1156:AT1156,0))</f>
        <v>#N/A</v>
      </c>
      <c r="EN1173" s="665" t="e">
        <f>INDEX(DT1151:EA1152,MATCH(DR1173,DR1151:DR1152,0),MATCH(EN1167,DT1149:EA1149,0))*INDEX(AJ1157:AT1164,MATCH(EN1167,AI1157:AI1164,0),MATCH(EN1168,AJ1156:AT1156,0))</f>
        <v>#N/A</v>
      </c>
      <c r="EO1173" s="665" t="e">
        <f>INDEX(DT1151:EA1152,MATCH(DR1173,DR1151:DR1152,0),MATCH(EO1167,DT1149:EA1149,0))*INDEX(AJ1157:AT1164,MATCH(EO1167,AI1157:AI1164,0),MATCH(EO1168,AJ1156:AT1156,0))</f>
        <v>#N/A</v>
      </c>
      <c r="EP1173" s="665" t="e">
        <f>INDEX(DT1151:EA1152,MATCH(DR1173,DR1151:DR1152,0),MATCH(EP1167,DT1149:EA1149,0))*INDEX(AJ1157:AT1164,MATCH(EP1167,AI1157:AI1164,0),MATCH(EP1168,AJ1156:AT1156,0))</f>
        <v>#N/A</v>
      </c>
      <c r="EQ1173" s="665" t="e">
        <f>INDEX(DT1151:EA1152,MATCH(DR1173,DR1151:DR1152,0),MATCH(EQ1167,DT1149:EA1149,0))*INDEX(AJ1157:AT1164,MATCH(EQ1167,AI1157:AI1164,0),MATCH(EQ1168,AJ1156:AT1156,0))</f>
        <v>#N/A</v>
      </c>
      <c r="ER1173" s="665" t="e">
        <f>INDEX(DT1151:EA1152,MATCH(DR1173,DR1151:DR1152,0),MATCH(ER1167,DT1149:EA1149,0))*INDEX(AJ1157:AT1164,MATCH(ER1167,AI1157:AI1164,0),MATCH(ER1168,AJ1156:AT1156,0))</f>
        <v>#N/A</v>
      </c>
      <c r="ES1173" s="665" t="e">
        <f>INDEX(DT1151:EA1152,MATCH(DR1173,DR1151:DR1152,0),MATCH(ES1167,DT1149:EA1149,0))*INDEX(AJ1157:AT1164,MATCH(ES1167,AI1157:AI1164,0),MATCH(ES1168,AJ1156:AT1156,0))</f>
        <v>#N/A</v>
      </c>
      <c r="ET1173" s="665" t="e">
        <f>INDEX(DT1151:EA1152,MATCH(DR1173,DR1151:DR1152,0),MATCH(ET1167,DT1149:EA1149,0))*INDEX(AJ1157:AT1164,MATCH(ET1167,AI1157:AI1164,0),MATCH(ET1168,AJ1156:AT1156,0))</f>
        <v>#N/A</v>
      </c>
      <c r="EU1173" s="665" t="e">
        <f>INDEX(DT1151:EA1152,MATCH(DR1173,DR1151:DR1152,0),MATCH(EU1167,DT1149:EA1149,0))*INDEX(AJ1157:AT1164,MATCH(EU1167,AI1157:AI1164,0),MATCH(EU1168,AJ1156:AT1156,0))</f>
        <v>#N/A</v>
      </c>
      <c r="EV1173" s="665" t="e">
        <f>INDEX(DT1151:EA1152,MATCH(DR1173,DR1151:DR1152,0),MATCH(EV1167,DT1149:EA1149,0))*INDEX(AJ1157:AT1164,MATCH(EV1167,AI1157:AI1164,0),MATCH(EV1168,AJ1156:AT1156,0))</f>
        <v>#N/A</v>
      </c>
      <c r="EW1173" s="665" t="e">
        <f>INDEX(DT1151:EA1152,MATCH(DR1173,DR1151:DR1152,0),MATCH(EW1167,DT1149:EA1149,0))*INDEX(AJ1157:AT1164,MATCH(EW1167,AI1157:AI1164,0),MATCH(EW1168,AJ1156:AT1156,0))</f>
        <v>#N/A</v>
      </c>
      <c r="EX1173" s="665" t="e">
        <f>INDEX(DT1151:EA1152,MATCH(DR1173,DR1151:DR1152,0),MATCH(EX1167,DT1149:EA1149,0))*INDEX(AJ1157:AT1164,MATCH(EX1167,AI1157:AI1164,0),MATCH(EX1168,AJ1156:AT1156,0))</f>
        <v>#N/A</v>
      </c>
      <c r="EY1173" s="665" t="e">
        <f>INDEX(DT1151:EA1152,MATCH(DR1173,DR1151:DR1152,0),MATCH(EY1167,DT1149:EA1149,0))*INDEX(AJ1157:AT1164,MATCH(EY1167,AI1157:AI1164,0),MATCH(EY1168,AJ1156:AT1156,0))</f>
        <v>#N/A</v>
      </c>
      <c r="EZ1173" s="665" t="e">
        <f>INDEX(DT1151:EA1152,MATCH(DR1173,DR1151:DR1152,0),MATCH(EZ1167,DT1149:EA1149,0))*INDEX(AJ1157:AT1164,MATCH(EZ1167,AI1157:AI1164,0),MATCH(EZ1168,AJ1156:AT1156,0))</f>
        <v>#N/A</v>
      </c>
      <c r="FA1173" s="665" t="e">
        <f>INDEX(DT1151:EA1152,MATCH(DR1173,DR1151:DR1152,0),MATCH(FA1167,DT1149:EA1149,0))*INDEX(AJ1157:AT1164,MATCH(FA1167,AI1157:AI1164,0),MATCH(FA1168,AJ1156:AT1156,0))</f>
        <v>#N/A</v>
      </c>
      <c r="FB1173" s="665" t="e">
        <f>INDEX(DT1151:EA1152,MATCH(DR1173,DR1151:DR1152,0),MATCH(FB1167,DT1149:EA1149,0))*INDEX(AJ1157:AT1164,MATCH(FB1167,AI1157:AI1164,0),MATCH(FB1168,AJ1156:AT1156,0))</f>
        <v>#N/A</v>
      </c>
      <c r="FC1173" s="665" t="e">
        <f>INDEX(DT1151:EA1152,MATCH(DR1173,DR1151:DR1152,0),MATCH(FC1167,DT1149:EA1149,0))*INDEX(AJ1157:AT1164,MATCH(FC1167,AI1157:AI1164,0),MATCH(FC1168,AJ1156:AT1156,0))</f>
        <v>#N/A</v>
      </c>
      <c r="FD1173" s="665" t="e">
        <f>INDEX(DT1151:EA1152,MATCH(DR1173,DR1151:DR1152,0),MATCH(FD1167,DT1149:EA1149,0))*INDEX(AJ1157:AT1164,MATCH(FD1167,AI1157:AI1164,0),MATCH(FD1168,AJ1156:AT1156,0))</f>
        <v>#N/A</v>
      </c>
      <c r="FE1173" s="665" t="e">
        <f>INDEX(DT1151:EA1152,MATCH(DR1173,DR1151:DR1152,0),MATCH(FE1167,DT1149:EA1149,0))*INDEX(AJ1157:AT1164,MATCH(FE1167,AI1157:AI1164,0),MATCH(FE1168,AJ1156:AT1156,0))</f>
        <v>#N/A</v>
      </c>
      <c r="FF1173" s="665" t="e">
        <f>INDEX(DT1151:EA1152,MATCH(DR1173,DR1151:DR1152,0),MATCH(FF1167,DT1149:EA1149,0))*INDEX(AJ1157:AT1164,MATCH(FF1167,AI1157:AI1164,0),MATCH(FF1168,AJ1156:AT1156,0))</f>
        <v>#N/A</v>
      </c>
      <c r="FG1173" s="665" t="e">
        <f>INDEX(DT1151:EA1152,MATCH(DR1173,DR1151:DR1152,0),MATCH(FG1167,DT1149:EA1149,0))*INDEX(AJ1157:AT1164,MATCH(FG1167,AI1157:AI1164,0),MATCH(FG1168,AJ1156:AT1156,0))</f>
        <v>#N/A</v>
      </c>
      <c r="FH1173" s="665" t="e">
        <f>INDEX(DT1151:EA1152,MATCH(DR1173,DR1151:DR1152,0),MATCH(FH1167,DT1149:EA1149,0))*INDEX(AJ1157:AT1164,MATCH(FH1167,AI1157:AI1164,0),MATCH(FH1168,AJ1156:AT1156,0))</f>
        <v>#N/A</v>
      </c>
      <c r="FI1173" s="665" t="e">
        <f>INDEX(DT1151:EA1152,MATCH(DR1173,DR1151:DR1152,0),MATCH(FI1167,DT1149:EA1149,0))*INDEX(AJ1157:AT1164,MATCH(FI1167,AI1157:AI1164,0),MATCH(FI1168,AJ1156:AT1156,0))</f>
        <v>#N/A</v>
      </c>
      <c r="FJ1173" s="665" t="e">
        <f>INDEX(DT1151:EA1152,MATCH(DR1173,DR1151:DR1152,0),MATCH(FJ1167,DT1149:EA1149,0))*INDEX(AJ1157:AT1164,MATCH(FJ1167,AI1157:AI1164,0),MATCH(FJ1168,AJ1156:AT1156,0))</f>
        <v>#N/A</v>
      </c>
      <c r="FK1173" s="665" t="e">
        <f>INDEX(DT1151:EA1152,MATCH(DR1173,DR1151:DR1152,0),MATCH(FK1167,DT1149:EA1149,0))*INDEX(AJ1157:AT1164,MATCH(FK1167,AI1157:AI1164,0),MATCH(FK1168,AJ1156:AT1156,0))</f>
        <v>#N/A</v>
      </c>
      <c r="FL1173" s="665" t="e">
        <f>INDEX(DT1151:EA1152,MATCH(DR1173,DR1151:DR1152,0),MATCH(FL1167,DT1149:EA1149,0))*INDEX(AJ1157:AT1164,MATCH(FL1167,AI1157:AI1164,0),MATCH(FL1168,AJ1156:AT1156,0))</f>
        <v>#N/A</v>
      </c>
      <c r="FM1173" s="665" t="e">
        <f>INDEX(DT1151:EA1152,MATCH(DR1173,DR1151:DR1152,0),MATCH(FM1167,DT1149:EA1149,0))*INDEX(AJ1157:AT1164,MATCH(FM1167,AI1157:AI1164,0),MATCH(FM1168,AJ1156:AT1156,0))</f>
        <v>#N/A</v>
      </c>
      <c r="FN1173" s="665" t="e">
        <f>INDEX(DT1151:EA1152,MATCH(DR1173,DR1151:DR1152,0),MATCH(FN1167,DT1149:EA1149,0))*INDEX(AJ1157:AT1164,MATCH(FN1167,AI1157:AI1164,0),MATCH(FN1168,AJ1156:AT1156,0))</f>
        <v>#N/A</v>
      </c>
      <c r="FO1173" s="665" t="e">
        <f>INDEX(DT1151:EA1152,MATCH(DR1173,DR1151:DR1152,0),MATCH(FO1167,DT1149:EA1149,0))*INDEX(AJ1157:AT1164,MATCH(FO1167,AI1157:AI1164,0),MATCH(FO1168,AJ1156:AT1156,0))</f>
        <v>#N/A</v>
      </c>
      <c r="FP1173" s="665" t="e">
        <f>INDEX(DT1151:EA1152,MATCH(DR1173,DR1151:DR1152,0),MATCH(FP1167,DT1149:EA1149,0))*INDEX(AJ1157:AT1164,MATCH(FP1167,AI1157:AI1164,0),MATCH(FP1168,AJ1156:AT1156,0))</f>
        <v>#N/A</v>
      </c>
      <c r="FQ1173" s="665" t="e">
        <f>INDEX(DT1151:EA1152,MATCH(DR1173,DR1151:DR1152,0),MATCH(FQ1167,DT1149:EA1149,0))*INDEX(AJ1157:AT1164,MATCH(FQ1167,AI1157:AI1164,0),MATCH(FQ1168,AJ1156:AT1156,0))</f>
        <v>#N/A</v>
      </c>
      <c r="FR1173" s="665" t="e">
        <f>INDEX(DT1151:EA1152,MATCH(DR1173,DR1151:DR1152,0),MATCH(FR1167,DT1149:EA1149,0))*INDEX(AJ1157:AT1164,MATCH(FR1167,AI1157:AI1164,0),MATCH(FR1168,AJ1156:AT1156,0))</f>
        <v>#N/A</v>
      </c>
      <c r="FS1173" s="665" t="e">
        <f>INDEX(DT1151:EA1152,MATCH(DR1173,DR1151:DR1152,0),MATCH(FS1167,DT1149:EA1149,0))*INDEX(AJ1157:AT1164,MATCH(FS1167,AI1157:AI1164,0),MATCH(FS1168,AJ1156:AT1156,0))</f>
        <v>#N/A</v>
      </c>
      <c r="FT1173" s="665" t="e">
        <f>INDEX(DT1151:EA1152,MATCH(DR1173,DR1151:DR1152,0),MATCH(FT1167,DT1149:EA1149,0))*INDEX(AJ1157:AT1164,MATCH(FT1167,AI1157:AI1164,0),MATCH(FT1168,AJ1156:AT1156,0))</f>
        <v>#N/A</v>
      </c>
      <c r="FU1173" s="665" t="e">
        <f>INDEX(DT1151:EA1152,MATCH(DR1173,DR1151:DR1152,0),MATCH(FU1167,DT1149:EA1149,0))*INDEX(AJ1157:AT1164,MATCH(FU1167,AI1157:AI1164,0),MATCH(FU1168,AJ1156:AT1156,0))</f>
        <v>#N/A</v>
      </c>
      <c r="FV1173" s="665" t="e">
        <f>INDEX(DT1151:EA1152,MATCH(DR1173,DR1151:DR1152,0),MATCH(FV1167,DT1149:EA1149,0))*INDEX(AJ1157:AT1164,MATCH(FV1167,AI1157:AI1164,0),MATCH(FV1168,AJ1156:AT1156,0))</f>
        <v>#N/A</v>
      </c>
      <c r="FW1173" s="665" t="e">
        <f>INDEX(DT1151:EA1152,MATCH(DR1173,DR1151:DR1152,0),MATCH(FW1167,DT1149:EA1149,0))*INDEX(AJ1157:AT1164,MATCH(FW1167,AI1157:AI1164,0),MATCH(FW1168,AJ1156:AT1156,0))</f>
        <v>#N/A</v>
      </c>
      <c r="FX1173" s="665" t="e">
        <f>INDEX(DT1151:EA1152,MATCH(DR1173,DR1151:DR1152,0),MATCH(FX1167,DT1149:EA1149,0))*INDEX(AJ1157:AT1164,MATCH(FX1167,AI1157:AI1164,0),MATCH(FX1168,AJ1156:AT1156,0))</f>
        <v>#N/A</v>
      </c>
      <c r="FY1173" s="665" t="e">
        <f>INDEX(DT1151:EA1152,MATCH(DR1173,DR1151:DR1152,0),MATCH(FY1167,DT1149:EA1149,0))*INDEX(AJ1157:AT1164,MATCH(FY1167,AI1157:AI1164,0),MATCH(FY1168,AJ1156:AT1156,0))</f>
        <v>#N/A</v>
      </c>
      <c r="FZ1173" s="665" t="e">
        <f>INDEX(DT1151:EA1152,MATCH(DR1173,DR1151:DR1152,0),MATCH(FZ1167,DT1149:EA1149,0))*INDEX(AJ1157:AT1164,MATCH(FZ1167,AI1157:AI1164,0),MATCH(FZ1168,AJ1156:AT1156,0))</f>
        <v>#N/A</v>
      </c>
      <c r="GA1173" s="665" t="e">
        <f>INDEX(DT1151:EA1152,MATCH(DR1173,DR1151:DR1152,0),MATCH(GA1167,DT1149:EA1149,0))*INDEX(AJ1157:AT1164,MATCH(GA1167,AI1157:AI1164,0),MATCH(GA1168,AJ1156:AT1156,0))</f>
        <v>#N/A</v>
      </c>
      <c r="GB1173" s="665" t="e">
        <f>INDEX(DT1151:EA1152,MATCH(DR1173,DR1151:DR1152,0),MATCH(GB1167,DT1149:EA1149,0))*INDEX(AJ1157:AT1164,MATCH(GB1167,AI1157:AI1164,0),MATCH(GB1168,AJ1156:AT1156,0))</f>
        <v>#N/A</v>
      </c>
      <c r="GC1173" s="665" t="e">
        <f>INDEX(DT1151:EA1152,MATCH(DR1173,DR1151:DR1152,0),MATCH(GC1167,DT1149:EA1149,0))*INDEX(AJ1157:AT1164,MATCH(GC1167,AI1157:AI1164,0),MATCH(GC1168,AJ1156:AT1156,0))</f>
        <v>#N/A</v>
      </c>
      <c r="GD1173" s="665" t="e">
        <f>INDEX(DT1151:EA1152,MATCH(DR1173,DR1151:DR1152,0),MATCH(GD1167,DT1149:EA1149,0))*INDEX(AJ1157:AT1164,MATCH(GD1167,AI1157:AI1164,0),MATCH(GD1168,AJ1156:AT1156,0))</f>
        <v>#N/A</v>
      </c>
      <c r="GE1173" s="665" t="e">
        <f>INDEX(DT1151:EA1152,MATCH(DR1173,DR1151:DR1152,0),MATCH(GE1167,DT1149:EA1149,0))*INDEX(AJ1157:AT1164,MATCH(GE1167,AI1157:AI1164,0),MATCH(GE1168,AJ1156:AT1156,0))</f>
        <v>#N/A</v>
      </c>
      <c r="GF1173" s="665" t="e">
        <f>INDEX(DT1151:EA1152,MATCH(DR1173,DR1151:DR1152,0),MATCH(GF1167,DT1149:EA1149,0))*INDEX(AJ1157:AT1164,MATCH(GF1167,AI1157:AI1164,0),MATCH(GF1168,AJ1156:AT1156,0))</f>
        <v>#N/A</v>
      </c>
      <c r="GG1173" s="665" t="e">
        <f>INDEX(DT1151:EA1152,MATCH(DR1173,DR1151:DR1152,0),MATCH(GG1167,DT1149:EA1149,0))*INDEX(AJ1157:AT1164,MATCH(GG1167,AI1157:AI1164,0),MATCH(GG1168,AJ1156:AT1156,0))</f>
        <v>#N/A</v>
      </c>
      <c r="GH1173" s="665" t="e">
        <f>INDEX(DT1151:EA1152,MATCH(DR1173,DR1151:DR1152,0),MATCH(GH1167,DT1149:EA1149,0))*INDEX(AJ1157:AT1164,MATCH(GH1167,AI1157:AI1164,0),MATCH(GH1168,AJ1156:AT1156,0))</f>
        <v>#N/A</v>
      </c>
      <c r="GI1173" s="665" t="e">
        <f>INDEX(DT1151:EA1152,MATCH(DR1173,DR1151:DR1152,0),MATCH(GI1167,DT1149:EA1149,0))*INDEX(AJ1157:AT1164,MATCH(GI1167,AI1157:AI1164,0),MATCH(GI1168,AJ1156:AT1156,0))</f>
        <v>#N/A</v>
      </c>
      <c r="GJ1173" s="665" t="e">
        <f>INDEX(DT1151:EA1152,MATCH(DR1173,DR1151:DR1152,0),MATCH(GJ1167,DT1149:EA1149,0))*INDEX(AJ1157:AT1164,MATCH(GJ1167,AI1157:AI1164,0),MATCH(GJ1168,AJ1156:AT1156,0))</f>
        <v>#N/A</v>
      </c>
      <c r="GK1173" s="665" t="e">
        <f>INDEX(DT1151:EA1152,MATCH(DR1173,DR1151:DR1152,0),MATCH(GK1167,DT1149:EA1149,0))*INDEX(AJ1157:AT1164,MATCH(GK1167,AI1157:AI1164,0),MATCH(GK1168,AJ1156:AT1156,0))</f>
        <v>#N/A</v>
      </c>
      <c r="GL1173" s="665" t="e">
        <f>SUM(DS1173:GK1173)=#REF!-SUM(HB1173:HK1173)</f>
        <v>#N/A</v>
      </c>
      <c r="GM1173" s="667"/>
      <c r="GN1173" s="749">
        <v>2027</v>
      </c>
      <c r="GO1173" s="664" t="e">
        <f>SUMIF(DS1156:EN1156,GO1156,DS1173:EN1173)</f>
        <v>#N/A</v>
      </c>
      <c r="GP1173" s="668" t="e">
        <f>SUMIF(DS1156:GK1156,GP1156,DS1173:GK1173)</f>
        <v>#N/A</v>
      </c>
      <c r="GQ1173" s="668" t="e">
        <f>SUMIF(DS1156:GK1156,GQ1156,DS1173:GK1173)</f>
        <v>#N/A</v>
      </c>
      <c r="GR1173" s="668" t="e">
        <f>SUMIF(DS1156:GK1156,GR1156,DS1173:GK1173)</f>
        <v>#N/A</v>
      </c>
      <c r="GS1173" s="668" t="e">
        <f>SUMIF(DS1156:GK1156,GS1156,DS1173:GK1173)</f>
        <v>#N/A</v>
      </c>
      <c r="GT1173" s="668" t="e">
        <f>SUMIF(DS1156:GK1156,GT1156,DS1173:GK1173)</f>
        <v>#N/A</v>
      </c>
      <c r="GU1173" s="668" t="e">
        <f>SUMIF(DS1156:GK1156,GU1156,DS1173:GK1173)</f>
        <v>#N/A</v>
      </c>
      <c r="GV1173" s="668" t="e">
        <f>SUMIF(DS1156:GK1156,GV1156,DS1173:GK1173)</f>
        <v>#N/A</v>
      </c>
      <c r="GW1173" s="668" t="e">
        <f>SUMIF(DS1156:GK1156,GW1156,DS1173:GK1173)</f>
        <v>#N/A</v>
      </c>
      <c r="GX1173" s="668" t="e">
        <f>SUMIF(DS1156:GK1156,GX1156,DS1173:GK1173)</f>
        <v>#N/A</v>
      </c>
      <c r="GY1173" s="668" t="e">
        <f>SUMIF(DS1156:GK1156,GY1156,DS1173:GK1173)</f>
        <v>#N/A</v>
      </c>
      <c r="GZ1173" s="646" t="e">
        <f>#REF!=SUM(GO1173:GY1173)</f>
        <v>#REF!</v>
      </c>
      <c r="HB1173" s="668" t="e">
        <f>IF(GZ1173,0,(#REF!-SUM(GO1173:GY1173))*INDEX(AK1157:AT1164,MATCH(GN1173,AI1157:AI1164,0),MATCH(HB1168,AK1156:AT1156,0)))</f>
        <v>#REF!</v>
      </c>
      <c r="HC1173" s="668" t="e">
        <f>IF(GZ1173,0,(#REF!-SUM(GO1173:GY1173))*INDEX(AK1157:AT1164,MATCH(GN1173,AI1157:AI1164,0),MATCH(HC1168,AK1156:AT1156,0)))</f>
        <v>#REF!</v>
      </c>
      <c r="HD1173" s="668" t="e">
        <f>IF(GZ1173,0,(#REF!-SUM(GO1173:GY1173))*INDEX(AK1157:AT1164,MATCH(GN1173,AI1157:AI1164,0),MATCH(HD1168,AK1156:AT1156,0)))</f>
        <v>#REF!</v>
      </c>
      <c r="HE1173" s="668" t="e">
        <f>IF(GZ1173,0,(#REF!-SUM(GO1173:GY1173))*INDEX(AK1157:AT1164,MATCH(GN1173,AI1157:AI1164,0),MATCH(HE1168,AK1156:AT1156,0)))</f>
        <v>#REF!</v>
      </c>
      <c r="HF1173" s="668" t="e">
        <f>IF(GZ1173,0,(#REF!-SUM(GO1173:GY1173))*INDEX(AK1157:AT1164,MATCH(GN1173,AI1157:AI1164,0),MATCH(HF1168,AK1156:AT1156,0)))</f>
        <v>#REF!</v>
      </c>
      <c r="HG1173" s="668" t="e">
        <f>IF(GZ1173,0,(#REF!-SUM(GO1173:GY1173))*INDEX(AK1157:AT1164,MATCH(GN1173,AI1157:AI1164,0),MATCH(HG1168,AK1156:AT1156,0)))</f>
        <v>#REF!</v>
      </c>
      <c r="HH1173" s="668" t="e">
        <f>IF(GZ1173,0,(#REF!-SUM(GO1173:GY1173))*INDEX(AK1157:AT1164,MATCH(GN1173,AI1157:AI1164,0),MATCH(HH1168,AK1156:AT1156,0)))</f>
        <v>#REF!</v>
      </c>
      <c r="HI1173" s="668" t="e">
        <f>IF(GZ1173,0,(#REF!-SUM(GO1173:GY1173))*INDEX(AK1157:AT1164,MATCH(GN1173,AI1157:AI1164,0),MATCH(HI1168,AK1156:AT1156,0)))</f>
        <v>#REF!</v>
      </c>
      <c r="HJ1173" s="668" t="e">
        <f>IF(GZ1173,0,(#REF!-SUM(GO1173:GY1173))*INDEX(AK1157:AT1164,MATCH(GN1173,AI1157:AI1164,0),MATCH(HJ1168,AK1156:AT1156,0)))</f>
        <v>#REF!</v>
      </c>
      <c r="HK1173" s="668" t="e">
        <f>IF(GZ1173,0,(#REF!-SUM(GO1173:GY1173))*INDEX(AK1157:AT1164,MATCH(GN1173,AI1157:AI1164,0),MATCH(HK1168,AK1156:AT1156,0)))</f>
        <v>#REF!</v>
      </c>
      <c r="HL1173" s="668" t="e">
        <f>(SUM(HB1173:HK1173)+SUM(GO1173:GY1173))=#REF!</f>
        <v>#REF!</v>
      </c>
      <c r="HM1173" s="674"/>
      <c r="HN1173" s="674"/>
      <c r="HO1173" s="674"/>
      <c r="HP1173" s="674"/>
      <c r="HQ1173" s="674"/>
      <c r="HR1173" s="674"/>
      <c r="HS1173" s="674"/>
      <c r="HT1173" s="674"/>
      <c r="HU1173" s="674"/>
      <c r="HV1173" s="674"/>
      <c r="HW1173" s="674"/>
      <c r="HX1173" s="674"/>
      <c r="HY1173" s="674"/>
      <c r="HZ1173" s="674"/>
    </row>
    <row r="1174" spans="1:234" hidden="1" x14ac:dyDescent="0.25">
      <c r="A1174" s="643" t="s">
        <v>208</v>
      </c>
      <c r="G1174" s="670"/>
      <c r="H1174" s="670"/>
      <c r="I1174" s="674"/>
      <c r="J1174" s="674"/>
      <c r="K1174" s="674"/>
      <c r="L1174" s="674"/>
      <c r="M1174" s="674"/>
      <c r="N1174" s="674"/>
      <c r="O1174" s="674"/>
      <c r="P1174" s="674"/>
      <c r="Q1174" s="674"/>
      <c r="R1174" s="674"/>
      <c r="S1174" s="675"/>
      <c r="DR1174" s="749">
        <v>2028</v>
      </c>
      <c r="DS1174" s="665" t="e">
        <f>INDEX(DT1151:EA1152,MATCH(DR1174,DR1151:DR1152,0),MATCH(DS1167,DT1149:EA1149,0))*INDEX(AJ1157:AT1164,MATCH(DS1167,AI1157:AI1164,0),MATCH(DS1168,AJ1156:AT1156,0))</f>
        <v>#N/A</v>
      </c>
      <c r="DT1174" s="665" t="e">
        <f>INDEX(DT1151:EA1152,MATCH(DR1174,DR1151:DR1152,0),MATCH(DT1167,DT1149:EA1149,0))*INDEX(AJ1157:AT1164,MATCH(DT1167,AI1157:AI1164,0),MATCH(DT1168,AJ1156:AT1156,0))</f>
        <v>#N/A</v>
      </c>
      <c r="DU1174" s="665" t="e">
        <f>INDEX(DT1151:EA1152,MATCH(DR1174,DR1151:DR1152,0),MATCH(DU1167,DT1149:EA1149,0))*INDEX(AJ1157:AT1164,MATCH(DU1167,AI1157:AI1164,0),MATCH(DU1168,AJ1156:AT1156,0))</f>
        <v>#N/A</v>
      </c>
      <c r="DV1174" s="665" t="e">
        <f>INDEX(DT1151:EA1152,MATCH(DR1174,DR1151:DR1152,0),MATCH(DV1167,DT1149:EA1149,0))*INDEX(AJ1157:AT1164,MATCH(DV1167,AI1157:AI1164,0),MATCH(DV1168,AJ1156:AT1156,0))</f>
        <v>#N/A</v>
      </c>
      <c r="DW1174" s="665" t="e">
        <f>INDEX(DT1151:EA1152,MATCH(DR1174,DR1151:DR1152,0),MATCH(DW1167,DT1149:EA1149,0))*INDEX(AJ1157:AT1164,MATCH(DW1167,AI1157:AI1164,0),MATCH(DW1168,AJ1156:AT1156,0))</f>
        <v>#N/A</v>
      </c>
      <c r="DX1174" s="665" t="e">
        <f>INDEX(DT1151:EA1152,MATCH(DR1174,DR1151:DR1152,0),MATCH(DX1167,DT1149:EA1149,0))*INDEX(AJ1157:AT1164,MATCH(DX1167,AI1157:AI1164,0),MATCH(DX1168,AJ1156:AT1156,0))</f>
        <v>#N/A</v>
      </c>
      <c r="DY1174" s="665" t="e">
        <f>INDEX(DT1151:EA1152,MATCH(DR1174,DR1151:DR1152,0),MATCH(DY1167,DT1149:EA1149,0))*INDEX(AJ1157:AT1164,MATCH(DY1167,AI1157:AI1164,0),MATCH(DY1168,AJ1156:AT1156,0))</f>
        <v>#N/A</v>
      </c>
      <c r="DZ1174" s="665" t="e">
        <f>INDEX(DT1151:EA1152,MATCH(DR1174,DR1151:DR1152,0),MATCH(DZ1167,DT1149:EA1149,0))*INDEX(AJ1157:AT1164,MATCH(DZ1167,AI1157:AI1164,0),MATCH(DZ1168,AJ1156:AT1156,0))</f>
        <v>#N/A</v>
      </c>
      <c r="EA1174" s="665" t="e">
        <f>INDEX(DT1151:EA1152,MATCH(DR1174,DR1151:DR1152,0),MATCH(EA1167,DT1149:EA1149,0))*INDEX(AJ1157:AT1164,MATCH(EA1167,AI1157:AI1164,0),MATCH(EA1168,AJ1156:AT1156,0))</f>
        <v>#N/A</v>
      </c>
      <c r="EB1174" s="665" t="e">
        <f>INDEX(DT1151:EA1152,MATCH(DR1174,DR1151:DR1152,0),MATCH(EB1167,DT1149:EA1149,0))*INDEX(AJ1157:AT1164,MATCH(EB1167,AI1157:AI1164,0),MATCH(EB1168,AJ1156:AT1156,0))</f>
        <v>#N/A</v>
      </c>
      <c r="EC1174" s="665" t="e">
        <f>INDEX(DT1151:EA1152,MATCH(DR1174,DR1151:DR1152,0),MATCH(EC1167,DT1149:EA1149,0))*INDEX(AJ1157:AT1164,MATCH(EC1167,AI1157:AI1164,0),MATCH(EC1168,AJ1156:AT1156,0))</f>
        <v>#N/A</v>
      </c>
      <c r="ED1174" s="665" t="e">
        <f>INDEX(DT1151:EA1152,MATCH(DR1174,DR1151:DR1152,0),MATCH(ED1167,DT1149:EA1149,0))*INDEX(AJ1157:AT1164,MATCH(ED1167,AI1157:AI1164,0),MATCH(ED1168,AJ1156:AT1156,0))</f>
        <v>#N/A</v>
      </c>
      <c r="EE1174" s="665" t="e">
        <f>INDEX(DT1151:EA1152,MATCH(DR1174,DR1151:DR1152,0),MATCH(EE1167,DT1149:EA1149,0))*INDEX(AJ1157:AT1164,MATCH(EE1167,AI1157:AI1164,0),MATCH(EE1168,AJ1156:AT1156,0))</f>
        <v>#N/A</v>
      </c>
      <c r="EF1174" s="665" t="e">
        <f>INDEX(DT1151:EA1152,MATCH(DR1174,DR1151:DR1152,0),MATCH(EF1167,DT1149:EA1149,0))*INDEX(AJ1157:AT1164,MATCH(EF1167,AI1157:AI1164,0),MATCH(EF1168,AJ1156:AT1156,0))</f>
        <v>#N/A</v>
      </c>
      <c r="EG1174" s="665" t="e">
        <f>INDEX(DT1151:EA1152,MATCH(DR1174,DR1151:DR1152,0),MATCH(EG1167,DT1149:EA1149,0))*INDEX(AJ1157:AT1164,MATCH(EG1167,AI1157:AI1164,0),MATCH(EG1168,AJ1156:AT1156,0))</f>
        <v>#N/A</v>
      </c>
      <c r="EH1174" s="665" t="e">
        <f>INDEX(DT1151:EA1152,MATCH(DR1174,DR1151:DR1152,0),MATCH(EH1167,DT1149:EA1149,0))*INDEX(AJ1157:AT1164,MATCH(EH1167,AI1157:AI1164,0),MATCH(EH1168,AJ1156:AT1156,0))</f>
        <v>#N/A</v>
      </c>
      <c r="EI1174" s="665" t="e">
        <f>INDEX(DT1151:EA1152,MATCH(DR1174,DR1151:DR1152,0),MATCH(EI1167,DT1149:EA1149,0))*INDEX(AJ1157:AT1164,MATCH(EI1167,AI1157:AI1164,0),MATCH(EI1168,AJ1156:AT1156,0))</f>
        <v>#N/A</v>
      </c>
      <c r="EJ1174" s="665" t="e">
        <f>INDEX(DT1151:EA1152,MATCH(DR1174,DR1151:DR1152,0),MATCH(EJ1167,DT1149:EA1149,0))*INDEX(AJ1157:AT1164,MATCH(EJ1167,AI1157:AI1164,0),MATCH(EJ1168,AJ1156:AT1156,0))</f>
        <v>#N/A</v>
      </c>
      <c r="EK1174" s="665" t="e">
        <f>INDEX(DT1151:EA1152,MATCH(DR1174,DR1151:DR1152,0),MATCH(EK1167,DT1149:EA1149,0))*INDEX(AJ1157:AT1164,MATCH(EK1167,AI1157:AI1164,0),MATCH(EK1168,AJ1156:AT1156,0))</f>
        <v>#N/A</v>
      </c>
      <c r="EL1174" s="665" t="e">
        <f>INDEX(DT1151:EA1152,MATCH(DR1174,DR1151:DR1152,0),MATCH(EL1167,DT1149:EA1149,0))*INDEX(AJ1157:AT1164,MATCH(EL1167,AI1157:AI1164,0),MATCH(EL1168,AJ1156:AT1156,0))</f>
        <v>#N/A</v>
      </c>
      <c r="EM1174" s="665" t="e">
        <f>INDEX(DT1151:EA1152,MATCH(DR1174,DR1151:DR1152,0),MATCH(EM1167,DT1149:EA1149,0))*INDEX(AJ1157:AT1164,MATCH(EM1167,AI1157:AI1164,0),MATCH(EM1168,AJ1156:AT1156,0))</f>
        <v>#N/A</v>
      </c>
      <c r="EN1174" s="665" t="e">
        <f>INDEX(DT1151:EA1152,MATCH(DR1174,DR1151:DR1152,0),MATCH(EN1167,DT1149:EA1149,0))*INDEX(AJ1157:AT1164,MATCH(EN1167,AI1157:AI1164,0),MATCH(EN1168,AJ1156:AT1156,0))</f>
        <v>#N/A</v>
      </c>
      <c r="EO1174" s="665" t="e">
        <f>INDEX(DT1151:EA1152,MATCH(DR1174,DR1151:DR1152,0),MATCH(EO1167,DT1149:EA1149,0))*INDEX(AJ1157:AT1164,MATCH(EO1167,AI1157:AI1164,0),MATCH(EO1168,AJ1156:AT1156,0))</f>
        <v>#N/A</v>
      </c>
      <c r="EP1174" s="665" t="e">
        <f>INDEX(DT1151:EA1152,MATCH(DR1174,DR1151:DR1152,0),MATCH(EP1167,DT1149:EA1149,0))*INDEX(AJ1157:AT1164,MATCH(EP1167,AI1157:AI1164,0),MATCH(EP1168,AJ1156:AT1156,0))</f>
        <v>#N/A</v>
      </c>
      <c r="EQ1174" s="665" t="e">
        <f>INDEX(DT1151:EA1152,MATCH(DR1174,DR1151:DR1152,0),MATCH(EQ1167,DT1149:EA1149,0))*INDEX(AJ1157:AT1164,MATCH(EQ1167,AI1157:AI1164,0),MATCH(EQ1168,AJ1156:AT1156,0))</f>
        <v>#N/A</v>
      </c>
      <c r="ER1174" s="665" t="e">
        <f>INDEX(DT1151:EA1152,MATCH(DR1174,DR1151:DR1152,0),MATCH(ER1167,DT1149:EA1149,0))*INDEX(AJ1157:AT1164,MATCH(ER1167,AI1157:AI1164,0),MATCH(ER1168,AJ1156:AT1156,0))</f>
        <v>#N/A</v>
      </c>
      <c r="ES1174" s="665" t="e">
        <f>INDEX(DT1151:EA1152,MATCH(DR1174,DR1151:DR1152,0),MATCH(ES1167,DT1149:EA1149,0))*INDEX(AJ1157:AT1164,MATCH(ES1167,AI1157:AI1164,0),MATCH(ES1168,AJ1156:AT1156,0))</f>
        <v>#N/A</v>
      </c>
      <c r="ET1174" s="665" t="e">
        <f>INDEX(DT1151:EA1152,MATCH(DR1174,DR1151:DR1152,0),MATCH(ET1167,DT1149:EA1149,0))*INDEX(AJ1157:AT1164,MATCH(ET1167,AI1157:AI1164,0),MATCH(ET1168,AJ1156:AT1156,0))</f>
        <v>#N/A</v>
      </c>
      <c r="EU1174" s="665" t="e">
        <f>INDEX(DT1151:EA1152,MATCH(DR1174,DR1151:DR1152,0),MATCH(EU1167,DT1149:EA1149,0))*INDEX(AJ1157:AT1164,MATCH(EU1167,AI1157:AI1164,0),MATCH(EU1168,AJ1156:AT1156,0))</f>
        <v>#N/A</v>
      </c>
      <c r="EV1174" s="665" t="e">
        <f>INDEX(DT1151:EA1152,MATCH(DR1174,DR1151:DR1152,0),MATCH(EV1167,DT1149:EA1149,0))*INDEX(AJ1157:AT1164,MATCH(EV1167,AI1157:AI1164,0),MATCH(EV1168,AJ1156:AT1156,0))</f>
        <v>#N/A</v>
      </c>
      <c r="EW1174" s="665" t="e">
        <f>INDEX(DT1151:EA1152,MATCH(DR1174,DR1151:DR1152,0),MATCH(EW1167,DT1149:EA1149,0))*INDEX(AJ1157:AT1164,MATCH(EW1167,AI1157:AI1164,0),MATCH(EW1168,AJ1156:AT1156,0))</f>
        <v>#N/A</v>
      </c>
      <c r="EX1174" s="665" t="e">
        <f>INDEX(DT1151:EA1152,MATCH(DR1174,DR1151:DR1152,0),MATCH(EX1167,DT1149:EA1149,0))*INDEX(AJ1157:AT1164,MATCH(EX1167,AI1157:AI1164,0),MATCH(EX1168,AJ1156:AT1156,0))</f>
        <v>#N/A</v>
      </c>
      <c r="EY1174" s="665" t="e">
        <f>INDEX(DT1151:EA1152,MATCH(DR1174,DR1151:DR1152,0),MATCH(EY1167,DT1149:EA1149,0))*INDEX(AJ1157:AT1164,MATCH(EY1167,AI1157:AI1164,0),MATCH(EY1168,AJ1156:AT1156,0))</f>
        <v>#N/A</v>
      </c>
      <c r="EZ1174" s="665" t="e">
        <f>INDEX(DT1151:EA1152,MATCH(DR1174,DR1151:DR1152,0),MATCH(EZ1167,DT1149:EA1149,0))*INDEX(AJ1157:AT1164,MATCH(EZ1167,AI1157:AI1164,0),MATCH(EZ1168,AJ1156:AT1156,0))</f>
        <v>#N/A</v>
      </c>
      <c r="FA1174" s="665" t="e">
        <f>INDEX(DT1151:EA1152,MATCH(DR1174,DR1151:DR1152,0),MATCH(FA1167,DT1149:EA1149,0))*INDEX(AJ1157:AT1164,MATCH(FA1167,AI1157:AI1164,0),MATCH(FA1168,AJ1156:AT1156,0))</f>
        <v>#N/A</v>
      </c>
      <c r="FB1174" s="665" t="e">
        <f>INDEX(DT1151:EA1152,MATCH(DR1174,DR1151:DR1152,0),MATCH(FB1167,DT1149:EA1149,0))*INDEX(AJ1157:AT1164,MATCH(FB1167,AI1157:AI1164,0),MATCH(FB1168,AJ1156:AT1156,0))</f>
        <v>#N/A</v>
      </c>
      <c r="FC1174" s="665" t="e">
        <f>INDEX(DT1151:EA1152,MATCH(DR1174,DR1151:DR1152,0),MATCH(FC1167,DT1149:EA1149,0))*INDEX(AJ1157:AT1164,MATCH(FC1167,AI1157:AI1164,0),MATCH(FC1168,AJ1156:AT1156,0))</f>
        <v>#N/A</v>
      </c>
      <c r="FD1174" s="665" t="e">
        <f>INDEX(DT1151:EA1152,MATCH(DR1174,DR1151:DR1152,0),MATCH(FD1167,DT1149:EA1149,0))*INDEX(AJ1157:AT1164,MATCH(FD1167,AI1157:AI1164,0),MATCH(FD1168,AJ1156:AT1156,0))</f>
        <v>#N/A</v>
      </c>
      <c r="FE1174" s="665" t="e">
        <f>INDEX(DT1151:EA1152,MATCH(DR1174,DR1151:DR1152,0),MATCH(FE1167,DT1149:EA1149,0))*INDEX(AJ1157:AT1164,MATCH(FE1167,AI1157:AI1164,0),MATCH(FE1168,AJ1156:AT1156,0))</f>
        <v>#N/A</v>
      </c>
      <c r="FF1174" s="665" t="e">
        <f>INDEX(DT1151:EA1152,MATCH(DR1174,DR1151:DR1152,0),MATCH(FF1167,DT1149:EA1149,0))*INDEX(AJ1157:AT1164,MATCH(FF1167,AI1157:AI1164,0),MATCH(FF1168,AJ1156:AT1156,0))</f>
        <v>#N/A</v>
      </c>
      <c r="FG1174" s="665" t="e">
        <f>INDEX(DT1151:EA1152,MATCH(DR1174,DR1151:DR1152,0),MATCH(FG1167,DT1149:EA1149,0))*INDEX(AJ1157:AT1164,MATCH(FG1167,AI1157:AI1164,0),MATCH(FG1168,AJ1156:AT1156,0))</f>
        <v>#N/A</v>
      </c>
      <c r="FH1174" s="665" t="e">
        <f>INDEX(DT1151:EA1152,MATCH(DR1174,DR1151:DR1152,0),MATCH(FH1167,DT1149:EA1149,0))*INDEX(AJ1157:AT1164,MATCH(FH1167,AI1157:AI1164,0),MATCH(FH1168,AJ1156:AT1156,0))</f>
        <v>#N/A</v>
      </c>
      <c r="FI1174" s="665" t="e">
        <f>INDEX(DT1151:EA1152,MATCH(DR1174,DR1151:DR1152,0),MATCH(FI1167,DT1149:EA1149,0))*INDEX(AJ1157:AT1164,MATCH(FI1167,AI1157:AI1164,0),MATCH(FI1168,AJ1156:AT1156,0))</f>
        <v>#N/A</v>
      </c>
      <c r="FJ1174" s="665" t="e">
        <f>INDEX(DT1151:EA1152,MATCH(DR1174,DR1151:DR1152,0),MATCH(FJ1167,DT1149:EA1149,0))*INDEX(AJ1157:AT1164,MATCH(FJ1167,AI1157:AI1164,0),MATCH(FJ1168,AJ1156:AT1156,0))</f>
        <v>#N/A</v>
      </c>
      <c r="FK1174" s="665" t="e">
        <f>INDEX(DT1151:EA1152,MATCH(DR1174,DR1151:DR1152,0),MATCH(FK1167,DT1149:EA1149,0))*INDEX(AJ1157:AT1164,MATCH(FK1167,AI1157:AI1164,0),MATCH(FK1168,AJ1156:AT1156,0))</f>
        <v>#N/A</v>
      </c>
      <c r="FL1174" s="665" t="e">
        <f>INDEX(DT1151:EA1152,MATCH(DR1174,DR1151:DR1152,0),MATCH(FL1167,DT1149:EA1149,0))*INDEX(AJ1157:AT1164,MATCH(FL1167,AI1157:AI1164,0),MATCH(FL1168,AJ1156:AT1156,0))</f>
        <v>#N/A</v>
      </c>
      <c r="FM1174" s="665" t="e">
        <f>INDEX(DT1151:EA1152,MATCH(DR1174,DR1151:DR1152,0),MATCH(FM1167,DT1149:EA1149,0))*INDEX(AJ1157:AT1164,MATCH(FM1167,AI1157:AI1164,0),MATCH(FM1168,AJ1156:AT1156,0))</f>
        <v>#N/A</v>
      </c>
      <c r="FN1174" s="665" t="e">
        <f>INDEX(DT1151:EA1152,MATCH(DR1174,DR1151:DR1152,0),MATCH(FN1167,DT1149:EA1149,0))*INDEX(AJ1157:AT1164,MATCH(FN1167,AI1157:AI1164,0),MATCH(FN1168,AJ1156:AT1156,0))</f>
        <v>#N/A</v>
      </c>
      <c r="FO1174" s="665" t="e">
        <f>INDEX(DT1151:EA1152,MATCH(DR1174,DR1151:DR1152,0),MATCH(FO1167,DT1149:EA1149,0))*INDEX(AJ1157:AT1164,MATCH(FO1167,AI1157:AI1164,0),MATCH(FO1168,AJ1156:AT1156,0))</f>
        <v>#N/A</v>
      </c>
      <c r="FP1174" s="665" t="e">
        <f>INDEX(DT1151:EA1152,MATCH(DR1174,DR1151:DR1152,0),MATCH(FP1167,DT1149:EA1149,0))*INDEX(AJ1157:AT1164,MATCH(FP1167,AI1157:AI1164,0),MATCH(FP1168,AJ1156:AT1156,0))</f>
        <v>#N/A</v>
      </c>
      <c r="FQ1174" s="665" t="e">
        <f>INDEX(DT1151:EA1152,MATCH(DR1174,DR1151:DR1152,0),MATCH(FQ1167,DT1149:EA1149,0))*INDEX(AJ1157:AT1164,MATCH(FQ1167,AI1157:AI1164,0),MATCH(FQ1168,AJ1156:AT1156,0))</f>
        <v>#N/A</v>
      </c>
      <c r="FR1174" s="665" t="e">
        <f>INDEX(DT1151:EA1152,MATCH(DR1174,DR1151:DR1152,0),MATCH(FR1167,DT1149:EA1149,0))*INDEX(AJ1157:AT1164,MATCH(FR1167,AI1157:AI1164,0),MATCH(FR1168,AJ1156:AT1156,0))</f>
        <v>#N/A</v>
      </c>
      <c r="FS1174" s="665" t="e">
        <f>INDEX(DT1151:EA1152,MATCH(DR1174,DR1151:DR1152,0),MATCH(FS1167,DT1149:EA1149,0))*INDEX(AJ1157:AT1164,MATCH(FS1167,AI1157:AI1164,0),MATCH(FS1168,AJ1156:AT1156,0))</f>
        <v>#N/A</v>
      </c>
      <c r="FT1174" s="665" t="e">
        <f>INDEX(DT1151:EA1152,MATCH(DR1174,DR1151:DR1152,0),MATCH(FT1167,DT1149:EA1149,0))*INDEX(AJ1157:AT1164,MATCH(FT1167,AI1157:AI1164,0),MATCH(FT1168,AJ1156:AT1156,0))</f>
        <v>#N/A</v>
      </c>
      <c r="FU1174" s="665" t="e">
        <f>INDEX(DT1151:EA1152,MATCH(DR1174,DR1151:DR1152,0),MATCH(FU1167,DT1149:EA1149,0))*INDEX(AJ1157:AT1164,MATCH(FU1167,AI1157:AI1164,0),MATCH(FU1168,AJ1156:AT1156,0))</f>
        <v>#N/A</v>
      </c>
      <c r="FV1174" s="665" t="e">
        <f>INDEX(DT1151:EA1152,MATCH(DR1174,DR1151:DR1152,0),MATCH(FV1167,DT1149:EA1149,0))*INDEX(AJ1157:AT1164,MATCH(FV1167,AI1157:AI1164,0),MATCH(FV1168,AJ1156:AT1156,0))</f>
        <v>#N/A</v>
      </c>
      <c r="FW1174" s="665" t="e">
        <f>INDEX(DT1151:EA1152,MATCH(DR1174,DR1151:DR1152,0),MATCH(FW1167,DT1149:EA1149,0))*INDEX(AJ1157:AT1164,MATCH(FW1167,AI1157:AI1164,0),MATCH(FW1168,AJ1156:AT1156,0))</f>
        <v>#N/A</v>
      </c>
      <c r="FX1174" s="665" t="e">
        <f>INDEX(DT1151:EA1152,MATCH(DR1174,DR1151:DR1152,0),MATCH(FX1167,DT1149:EA1149,0))*INDEX(AJ1157:AT1164,MATCH(FX1167,AI1157:AI1164,0),MATCH(FX1168,AJ1156:AT1156,0))</f>
        <v>#N/A</v>
      </c>
      <c r="FY1174" s="665" t="e">
        <f>INDEX(DT1151:EA1152,MATCH(DR1174,DR1151:DR1152,0),MATCH(FY1167,DT1149:EA1149,0))*INDEX(AJ1157:AT1164,MATCH(FY1167,AI1157:AI1164,0),MATCH(FY1168,AJ1156:AT1156,0))</f>
        <v>#N/A</v>
      </c>
      <c r="FZ1174" s="665" t="e">
        <f>INDEX(DT1151:EA1152,MATCH(DR1174,DR1151:DR1152,0),MATCH(FZ1167,DT1149:EA1149,0))*INDEX(AJ1157:AT1164,MATCH(FZ1167,AI1157:AI1164,0),MATCH(FZ1168,AJ1156:AT1156,0))</f>
        <v>#N/A</v>
      </c>
      <c r="GA1174" s="665" t="e">
        <f>INDEX(DT1151:EA1152,MATCH(DR1174,DR1151:DR1152,0),MATCH(GA1167,DT1149:EA1149,0))*INDEX(AJ1157:AT1164,MATCH(GA1167,AI1157:AI1164,0),MATCH(GA1168,AJ1156:AT1156,0))</f>
        <v>#N/A</v>
      </c>
      <c r="GB1174" s="665" t="e">
        <f>INDEX(DT1151:EA1152,MATCH(DR1174,DR1151:DR1152,0),MATCH(GB1167,DT1149:EA1149,0))*INDEX(AJ1157:AT1164,MATCH(GB1167,AI1157:AI1164,0),MATCH(GB1168,AJ1156:AT1156,0))</f>
        <v>#N/A</v>
      </c>
      <c r="GC1174" s="665" t="e">
        <f>INDEX(DT1151:EA1152,MATCH(DR1174,DR1151:DR1152,0),MATCH(GC1167,DT1149:EA1149,0))*INDEX(AJ1157:AT1164,MATCH(GC1167,AI1157:AI1164,0),MATCH(GC1168,AJ1156:AT1156,0))</f>
        <v>#N/A</v>
      </c>
      <c r="GD1174" s="665" t="e">
        <f>INDEX(DT1151:EA1152,MATCH(DR1174,DR1151:DR1152,0),MATCH(GD1167,DT1149:EA1149,0))*INDEX(AJ1157:AT1164,MATCH(GD1167,AI1157:AI1164,0),MATCH(GD1168,AJ1156:AT1156,0))</f>
        <v>#N/A</v>
      </c>
      <c r="GE1174" s="665" t="e">
        <f>INDEX(DT1151:EA1152,MATCH(DR1174,DR1151:DR1152,0),MATCH(GE1167,DT1149:EA1149,0))*INDEX(AJ1157:AT1164,MATCH(GE1167,AI1157:AI1164,0),MATCH(GE1168,AJ1156:AT1156,0))</f>
        <v>#N/A</v>
      </c>
      <c r="GF1174" s="665" t="e">
        <f>INDEX(DT1151:EA1152,MATCH(DR1174,DR1151:DR1152,0),MATCH(GF1167,DT1149:EA1149,0))*INDEX(AJ1157:AT1164,MATCH(GF1167,AI1157:AI1164,0),MATCH(GF1168,AJ1156:AT1156,0))</f>
        <v>#N/A</v>
      </c>
      <c r="GG1174" s="665" t="e">
        <f>INDEX(DT1151:EA1152,MATCH(DR1174,DR1151:DR1152,0),MATCH(GG1167,DT1149:EA1149,0))*INDEX(AJ1157:AT1164,MATCH(GG1167,AI1157:AI1164,0),MATCH(GG1168,AJ1156:AT1156,0))</f>
        <v>#N/A</v>
      </c>
      <c r="GH1174" s="665" t="e">
        <f>INDEX(DT1151:EA1152,MATCH(DR1174,DR1151:DR1152,0),MATCH(GH1167,DT1149:EA1149,0))*INDEX(AJ1157:AT1164,MATCH(GH1167,AI1157:AI1164,0),MATCH(GH1168,AJ1156:AT1156,0))</f>
        <v>#N/A</v>
      </c>
      <c r="GI1174" s="665" t="e">
        <f>INDEX(DT1151:EA1152,MATCH(DR1174,DR1151:DR1152,0),MATCH(GI1167,DT1149:EA1149,0))*INDEX(AJ1157:AT1164,MATCH(GI1167,AI1157:AI1164,0),MATCH(GI1168,AJ1156:AT1156,0))</f>
        <v>#N/A</v>
      </c>
      <c r="GJ1174" s="665" t="e">
        <f>INDEX(DT1151:EA1152,MATCH(DR1174,DR1151:DR1152,0),MATCH(GJ1167,DT1149:EA1149,0))*INDEX(AJ1157:AT1164,MATCH(GJ1167,AI1157:AI1164,0),MATCH(GJ1168,AJ1156:AT1156,0))</f>
        <v>#N/A</v>
      </c>
      <c r="GK1174" s="665" t="e">
        <f>INDEX(DT1151:EA1152,MATCH(DR1174,DR1151:DR1152,0),MATCH(GK1167,DT1149:EA1149,0))*INDEX(AJ1157:AT1164,MATCH(GK1167,AI1157:AI1164,0),MATCH(GK1168,AJ1156:AT1156,0))</f>
        <v>#N/A</v>
      </c>
      <c r="GL1174" s="665" t="e">
        <f>SUM(DS1174:GK1174)=#REF!-SUM(HB1174:HK1174)</f>
        <v>#N/A</v>
      </c>
      <c r="GM1174" s="667"/>
      <c r="GN1174" s="749">
        <v>2028</v>
      </c>
      <c r="GO1174" s="664" t="e">
        <f>SUMIF(DS1156:EN1156,GO1156,DS1174:EN1174)</f>
        <v>#N/A</v>
      </c>
      <c r="GP1174" s="668" t="e">
        <f>SUMIF(DS1156:GK1156,GP1156,DS1174:GK1174)</f>
        <v>#N/A</v>
      </c>
      <c r="GQ1174" s="668" t="e">
        <f>SUMIF(DS1156:GK1156,GQ1156,DS1174:GK1174)</f>
        <v>#N/A</v>
      </c>
      <c r="GR1174" s="668" t="e">
        <f>SUMIF(DS1156:GK1156,GR1156,DS1174:GK1174)</f>
        <v>#N/A</v>
      </c>
      <c r="GS1174" s="668" t="e">
        <f>SUMIF(DS1156:GK1156,GS1156,DS1174:GK1174)</f>
        <v>#N/A</v>
      </c>
      <c r="GT1174" s="668" t="e">
        <f>SUMIF(DS1156:GK1156,GT1156,DS1174:GK1174)</f>
        <v>#N/A</v>
      </c>
      <c r="GU1174" s="668" t="e">
        <f>SUMIF(DS1156:GK1156,GU1156,DS1174:GK1174)</f>
        <v>#N/A</v>
      </c>
      <c r="GV1174" s="668" t="e">
        <f>SUMIF(DS1156:GK1156,GV1156,DS1174:GK1174)</f>
        <v>#N/A</v>
      </c>
      <c r="GW1174" s="668" t="e">
        <f>SUMIF(DS1156:GK1156,GW1156,DS1174:GK1174)</f>
        <v>#N/A</v>
      </c>
      <c r="GX1174" s="668" t="e">
        <f>SUMIF(DS1156:GK1156,GX1156,DS1174:GK1174)</f>
        <v>#N/A</v>
      </c>
      <c r="GY1174" s="668" t="e">
        <f>SUMIF(DS1156:GK1156,GY1156,DS1174:GK1174)</f>
        <v>#N/A</v>
      </c>
      <c r="GZ1174" s="646" t="e">
        <f>#REF!=SUM(GO1174:GY1174)</f>
        <v>#REF!</v>
      </c>
      <c r="HB1174" s="668" t="e">
        <f>IF(GZ1174,0,(#REF!-SUM(GO1174:GY1174))*INDEX(AK1157:AT1164,MATCH(GN1174,AI1157:AI1164,0),MATCH(HB1168,AK1156:AT1156,0)))</f>
        <v>#REF!</v>
      </c>
      <c r="HC1174" s="668" t="e">
        <f>IF(GZ1174,0,(#REF!-SUM(GO1174:GY1174))*INDEX(AK1157:AT1164,MATCH(GN1174,AI1157:AI1164,0),MATCH(HC1168,AK1156:AT1156,0)))</f>
        <v>#REF!</v>
      </c>
      <c r="HD1174" s="668" t="e">
        <f>IF(GZ1174,0,(#REF!-SUM(GO1174:GY1174))*INDEX(AK1157:AT1164,MATCH(GN1174,AI1157:AI1164,0),MATCH(HD1168,AK1156:AT1156,0)))</f>
        <v>#REF!</v>
      </c>
      <c r="HE1174" s="668" t="e">
        <f>IF(GZ1174,0,(#REF!-SUM(GO1174:GY1174))*INDEX(AK1157:AT1164,MATCH(GN1174,AI1157:AI1164,0),MATCH(HE1168,AK1156:AT1156,0)))</f>
        <v>#REF!</v>
      </c>
      <c r="HF1174" s="668" t="e">
        <f>IF(GZ1174,0,(#REF!-SUM(GO1174:GY1174))*INDEX(AK1157:AT1164,MATCH(GN1174,AI1157:AI1164,0),MATCH(HF1168,AK1156:AT1156,0)))</f>
        <v>#REF!</v>
      </c>
      <c r="HG1174" s="668" t="e">
        <f>IF(GZ1174,0,(#REF!-SUM(GO1174:GY1174))*INDEX(AK1157:AT1164,MATCH(GN1174,AI1157:AI1164,0),MATCH(HG1168,AK1156:AT1156,0)))</f>
        <v>#REF!</v>
      </c>
      <c r="HH1174" s="668" t="e">
        <f>IF(GZ1174,0,(#REF!-SUM(GO1174:GY1174))*INDEX(AK1157:AT1164,MATCH(GN1174,AI1157:AI1164,0),MATCH(HH1168,AK1156:AT1156,0)))</f>
        <v>#REF!</v>
      </c>
      <c r="HI1174" s="668" t="e">
        <f>IF(GZ1174,0,(#REF!-SUM(GO1174:GY1174))*INDEX(AK1157:AT1164,MATCH(GN1174,AI1157:AI1164,0),MATCH(HI1168,AK1156:AT1156,0)))</f>
        <v>#REF!</v>
      </c>
      <c r="HJ1174" s="668" t="e">
        <f>IF(GZ1174,0,(#REF!-SUM(GO1174:GY1174))*INDEX(AK1157:AT1164,MATCH(GN1174,AI1157:AI1164,0),MATCH(HJ1168,AK1156:AT1156,0)))</f>
        <v>#REF!</v>
      </c>
      <c r="HK1174" s="668" t="e">
        <f>IF(GZ1174,0,(#REF!-SUM(GO1174:GY1174))*INDEX(AK1157:AT1164,MATCH(GN1174,AI1157:AI1164,0),MATCH(HK1168,AK1156:AT1156,0)))</f>
        <v>#REF!</v>
      </c>
      <c r="HL1174" s="668" t="e">
        <f>(SUM(HB1174:HK1174)+SUM(GO1174:GY1174))=#REF!</f>
        <v>#REF!</v>
      </c>
      <c r="HM1174" s="674"/>
      <c r="HN1174" s="674"/>
      <c r="HO1174" s="674"/>
      <c r="HP1174" s="674"/>
      <c r="HQ1174" s="674"/>
      <c r="HR1174" s="674"/>
      <c r="HS1174" s="674"/>
      <c r="HT1174" s="674"/>
      <c r="HU1174" s="674"/>
      <c r="HV1174" s="674"/>
      <c r="HW1174" s="674"/>
      <c r="HX1174" s="674"/>
      <c r="HY1174" s="674"/>
      <c r="HZ1174" s="674"/>
    </row>
    <row r="1175" spans="1:234" hidden="1" x14ac:dyDescent="0.25">
      <c r="A1175" s="643" t="s">
        <v>208</v>
      </c>
      <c r="S1175" s="663"/>
      <c r="DR1175" s="749">
        <v>2029</v>
      </c>
      <c r="DS1175" s="665" t="e">
        <f>INDEX(DT1151:EA1152,MATCH(DR1175,DR1151:DR1152,0),MATCH(DS1167,DT1149:EA1149,0))*INDEX(AJ1157:AT1164,MATCH(DS1167,AI1157:AI1164,0),MATCH(DS1168,AJ1156:AT1156,0))</f>
        <v>#N/A</v>
      </c>
      <c r="DT1175" s="665" t="e">
        <f>INDEX(DT1151:EA1152,MATCH(DR1175,DR1151:DR1152,0),MATCH(DT1167,DT1149:EA1149,0))*INDEX(AJ1157:AT1164,MATCH(DT1167,AI1157:AI1164,0),MATCH(DT1168,AJ1156:AT1156,0))</f>
        <v>#N/A</v>
      </c>
      <c r="DU1175" s="665" t="e">
        <f>INDEX(DT1151:EA1152,MATCH(DR1175,DR1151:DR1152,0),MATCH(DU1167,DT1149:EA1149,0))*INDEX(AJ1157:AT1164,MATCH(DU1167,AI1157:AI1164,0),MATCH(DU1168,AJ1156:AT1156,0))</f>
        <v>#N/A</v>
      </c>
      <c r="DV1175" s="665" t="e">
        <f>INDEX(DT1151:EA1152,MATCH(DR1175,DR1151:DR1152,0),MATCH(DV1167,DT1149:EA1149,0))*INDEX(AJ1157:AT1164,MATCH(DV1167,AI1157:AI1164,0),MATCH(DV1168,AJ1156:AT1156,0))</f>
        <v>#N/A</v>
      </c>
      <c r="DW1175" s="665" t="e">
        <f>INDEX(DT1151:EA1152,MATCH(DR1175,DR1151:DR1152,0),MATCH(DW1167,DT1149:EA1149,0))*INDEX(AJ1157:AT1164,MATCH(DW1167,AI1157:AI1164,0),MATCH(DW1168,AJ1156:AT1156,0))</f>
        <v>#N/A</v>
      </c>
      <c r="DX1175" s="665" t="e">
        <f>INDEX(DT1151:EA1152,MATCH(DR1175,DR1151:DR1152,0),MATCH(DX1167,DT1149:EA1149,0))*INDEX(AJ1157:AT1164,MATCH(DX1167,AI1157:AI1164,0),MATCH(DX1168,AJ1156:AT1156,0))</f>
        <v>#N/A</v>
      </c>
      <c r="DY1175" s="665" t="e">
        <f>INDEX(DT1151:EA1152,MATCH(DR1175,DR1151:DR1152,0),MATCH(DY1167,DT1149:EA1149,0))*INDEX(AJ1157:AT1164,MATCH(DY1167,AI1157:AI1164,0),MATCH(DY1168,AJ1156:AT1156,0))</f>
        <v>#N/A</v>
      </c>
      <c r="DZ1175" s="665" t="e">
        <f>INDEX(DT1151:EA1152,MATCH(DR1175,DR1151:DR1152,0),MATCH(DZ1167,DT1149:EA1149,0))*INDEX(AJ1157:AT1164,MATCH(DZ1167,AI1157:AI1164,0),MATCH(DZ1168,AJ1156:AT1156,0))</f>
        <v>#N/A</v>
      </c>
      <c r="EA1175" s="665" t="e">
        <f>INDEX(DT1151:EA1152,MATCH(DR1175,DR1151:DR1152,0),MATCH(EA1167,DT1149:EA1149,0))*INDEX(AJ1157:AT1164,MATCH(EA1167,AI1157:AI1164,0),MATCH(EA1168,AJ1156:AT1156,0))</f>
        <v>#N/A</v>
      </c>
      <c r="EB1175" s="665" t="e">
        <f>INDEX(DT1151:EA1152,MATCH(DR1175,DR1151:DR1152,0),MATCH(EB1167,DT1149:EA1149,0))*INDEX(AJ1157:AT1164,MATCH(EB1167,AI1157:AI1164,0),MATCH(EB1168,AJ1156:AT1156,0))</f>
        <v>#N/A</v>
      </c>
      <c r="EC1175" s="665" t="e">
        <f>INDEX(DT1151:EA1152,MATCH(DR1175,DR1151:DR1152,0),MATCH(EC1167,DT1149:EA1149,0))*INDEX(AJ1157:AT1164,MATCH(EC1167,AI1157:AI1164,0),MATCH(EC1168,AJ1156:AT1156,0))</f>
        <v>#N/A</v>
      </c>
      <c r="ED1175" s="665" t="e">
        <f>INDEX(DT1151:EA1152,MATCH(DR1175,DR1151:DR1152,0),MATCH(ED1167,DT1149:EA1149,0))*INDEX(AJ1157:AT1164,MATCH(ED1167,AI1157:AI1164,0),MATCH(ED1168,AJ1156:AT1156,0))</f>
        <v>#N/A</v>
      </c>
      <c r="EE1175" s="665" t="e">
        <f>INDEX(DT1151:EA1152,MATCH(DR1175,DR1151:DR1152,0),MATCH(EE1167,DT1149:EA1149,0))*INDEX(AJ1157:AT1164,MATCH(EE1167,AI1157:AI1164,0),MATCH(EE1168,AJ1156:AT1156,0))</f>
        <v>#N/A</v>
      </c>
      <c r="EF1175" s="665" t="e">
        <f>INDEX(DT1151:EA1152,MATCH(DR1175,DR1151:DR1152,0),MATCH(EF1167,DT1149:EA1149,0))*INDEX(AJ1157:AT1164,MATCH(EF1167,AI1157:AI1164,0),MATCH(EF1168,AJ1156:AT1156,0))</f>
        <v>#N/A</v>
      </c>
      <c r="EG1175" s="665" t="e">
        <f>INDEX(DT1151:EA1152,MATCH(DR1175,DR1151:DR1152,0),MATCH(EG1167,DT1149:EA1149,0))*INDEX(AJ1157:AT1164,MATCH(EG1167,AI1157:AI1164,0),MATCH(EG1168,AJ1156:AT1156,0))</f>
        <v>#N/A</v>
      </c>
      <c r="EH1175" s="665" t="e">
        <f>INDEX(DT1151:EA1152,MATCH(DR1175,DR1151:DR1152,0),MATCH(EH1167,DT1149:EA1149,0))*INDEX(AJ1157:AT1164,MATCH(EH1167,AI1157:AI1164,0),MATCH(EH1168,AJ1156:AT1156,0))</f>
        <v>#N/A</v>
      </c>
      <c r="EI1175" s="665" t="e">
        <f>INDEX(DT1151:EA1152,MATCH(DR1175,DR1151:DR1152,0),MATCH(EI1167,DT1149:EA1149,0))*INDEX(AJ1157:AT1164,MATCH(EI1167,AI1157:AI1164,0),MATCH(EI1168,AJ1156:AT1156,0))</f>
        <v>#N/A</v>
      </c>
      <c r="EJ1175" s="665" t="e">
        <f>INDEX(DT1151:EA1152,MATCH(DR1175,DR1151:DR1152,0),MATCH(EJ1167,DT1149:EA1149,0))*INDEX(AJ1157:AT1164,MATCH(EJ1167,AI1157:AI1164,0),MATCH(EJ1168,AJ1156:AT1156,0))</f>
        <v>#N/A</v>
      </c>
      <c r="EK1175" s="665" t="e">
        <f>INDEX(DT1151:EA1152,MATCH(DR1175,DR1151:DR1152,0),MATCH(EK1167,DT1149:EA1149,0))*INDEX(AJ1157:AT1164,MATCH(EK1167,AI1157:AI1164,0),MATCH(EK1168,AJ1156:AT1156,0))</f>
        <v>#N/A</v>
      </c>
      <c r="EL1175" s="665" t="e">
        <f>INDEX(DT1151:EA1152,MATCH(DR1175,DR1151:DR1152,0),MATCH(EL1167,DT1149:EA1149,0))*INDEX(AJ1157:AT1164,MATCH(EL1167,AI1157:AI1164,0),MATCH(EL1168,AJ1156:AT1156,0))</f>
        <v>#N/A</v>
      </c>
      <c r="EM1175" s="665" t="e">
        <f>INDEX(DT1151:EA1152,MATCH(DR1175,DR1151:DR1152,0),MATCH(EM1167,DT1149:EA1149,0))*INDEX(AJ1157:AT1164,MATCH(EM1167,AI1157:AI1164,0),MATCH(EM1168,AJ1156:AT1156,0))</f>
        <v>#N/A</v>
      </c>
      <c r="EN1175" s="665" t="e">
        <f>INDEX(DT1151:EA1152,MATCH(DR1175,DR1151:DR1152,0),MATCH(EN1167,DT1149:EA1149,0))*INDEX(AJ1157:AT1164,MATCH(EN1167,AI1157:AI1164,0),MATCH(EN1168,AJ1156:AT1156,0))</f>
        <v>#N/A</v>
      </c>
      <c r="EO1175" s="665" t="e">
        <f>INDEX(DT1151:EA1152,MATCH(DR1175,DR1151:DR1152,0),MATCH(EO1167,DT1149:EA1149,0))*INDEX(AJ1157:AT1164,MATCH(EO1167,AI1157:AI1164,0),MATCH(EO1168,AJ1156:AT1156,0))</f>
        <v>#N/A</v>
      </c>
      <c r="EP1175" s="665" t="e">
        <f>INDEX(DT1151:EA1152,MATCH(DR1175,DR1151:DR1152,0),MATCH(EP1167,DT1149:EA1149,0))*INDEX(AJ1157:AT1164,MATCH(EP1167,AI1157:AI1164,0),MATCH(EP1168,AJ1156:AT1156,0))</f>
        <v>#N/A</v>
      </c>
      <c r="EQ1175" s="665" t="e">
        <f>INDEX(DT1151:EA1152,MATCH(DR1175,DR1151:DR1152,0),MATCH(EQ1167,DT1149:EA1149,0))*INDEX(AJ1157:AT1164,MATCH(EQ1167,AI1157:AI1164,0),MATCH(EQ1168,AJ1156:AT1156,0))</f>
        <v>#N/A</v>
      </c>
      <c r="ER1175" s="665" t="e">
        <f>INDEX(DT1151:EA1152,MATCH(DR1175,DR1151:DR1152,0),MATCH(ER1167,DT1149:EA1149,0))*INDEX(AJ1157:AT1164,MATCH(ER1167,AI1157:AI1164,0),MATCH(ER1168,AJ1156:AT1156,0))</f>
        <v>#N/A</v>
      </c>
      <c r="ES1175" s="665" t="e">
        <f>INDEX(DT1151:EA1152,MATCH(DR1175,DR1151:DR1152,0),MATCH(ES1167,DT1149:EA1149,0))*INDEX(AJ1157:AT1164,MATCH(ES1167,AI1157:AI1164,0),MATCH(ES1168,AJ1156:AT1156,0))</f>
        <v>#N/A</v>
      </c>
      <c r="ET1175" s="665" t="e">
        <f>INDEX(DT1151:EA1152,MATCH(DR1175,DR1151:DR1152,0),MATCH(ET1167,DT1149:EA1149,0))*INDEX(AJ1157:AT1164,MATCH(ET1167,AI1157:AI1164,0),MATCH(ET1168,AJ1156:AT1156,0))</f>
        <v>#N/A</v>
      </c>
      <c r="EU1175" s="665" t="e">
        <f>INDEX(DT1151:EA1152,MATCH(DR1175,DR1151:DR1152,0),MATCH(EU1167,DT1149:EA1149,0))*INDEX(AJ1157:AT1164,MATCH(EU1167,AI1157:AI1164,0),MATCH(EU1168,AJ1156:AT1156,0))</f>
        <v>#N/A</v>
      </c>
      <c r="EV1175" s="665" t="e">
        <f>INDEX(DT1151:EA1152,MATCH(DR1175,DR1151:DR1152,0),MATCH(EV1167,DT1149:EA1149,0))*INDEX(AJ1157:AT1164,MATCH(EV1167,AI1157:AI1164,0),MATCH(EV1168,AJ1156:AT1156,0))</f>
        <v>#N/A</v>
      </c>
      <c r="EW1175" s="665" t="e">
        <f>INDEX(DT1151:EA1152,MATCH(DR1175,DR1151:DR1152,0),MATCH(EW1167,DT1149:EA1149,0))*INDEX(AJ1157:AT1164,MATCH(EW1167,AI1157:AI1164,0),MATCH(EW1168,AJ1156:AT1156,0))</f>
        <v>#N/A</v>
      </c>
      <c r="EX1175" s="665" t="e">
        <f>INDEX(DT1151:EA1152,MATCH(DR1175,DR1151:DR1152,0),MATCH(EX1167,DT1149:EA1149,0))*INDEX(AJ1157:AT1164,MATCH(EX1167,AI1157:AI1164,0),MATCH(EX1168,AJ1156:AT1156,0))</f>
        <v>#N/A</v>
      </c>
      <c r="EY1175" s="665" t="e">
        <f>INDEX(DT1151:EA1152,MATCH(DR1175,DR1151:DR1152,0),MATCH(EY1167,DT1149:EA1149,0))*INDEX(AJ1157:AT1164,MATCH(EY1167,AI1157:AI1164,0),MATCH(EY1168,AJ1156:AT1156,0))</f>
        <v>#N/A</v>
      </c>
      <c r="EZ1175" s="665" t="e">
        <f>INDEX(DT1151:EA1152,MATCH(DR1175,DR1151:DR1152,0),MATCH(EZ1167,DT1149:EA1149,0))*INDEX(AJ1157:AT1164,MATCH(EZ1167,AI1157:AI1164,0),MATCH(EZ1168,AJ1156:AT1156,0))</f>
        <v>#N/A</v>
      </c>
      <c r="FA1175" s="665" t="e">
        <f>INDEX(DT1151:EA1152,MATCH(DR1175,DR1151:DR1152,0),MATCH(FA1167,DT1149:EA1149,0))*INDEX(AJ1157:AT1164,MATCH(FA1167,AI1157:AI1164,0),MATCH(FA1168,AJ1156:AT1156,0))</f>
        <v>#N/A</v>
      </c>
      <c r="FB1175" s="665" t="e">
        <f>INDEX(DT1151:EA1152,MATCH(DR1175,DR1151:DR1152,0),MATCH(FB1167,DT1149:EA1149,0))*INDEX(AJ1157:AT1164,MATCH(FB1167,AI1157:AI1164,0),MATCH(FB1168,AJ1156:AT1156,0))</f>
        <v>#N/A</v>
      </c>
      <c r="FC1175" s="665" t="e">
        <f>INDEX(DT1151:EA1152,MATCH(DR1175,DR1151:DR1152,0),MATCH(FC1167,DT1149:EA1149,0))*INDEX(AJ1157:AT1164,MATCH(FC1167,AI1157:AI1164,0),MATCH(FC1168,AJ1156:AT1156,0))</f>
        <v>#N/A</v>
      </c>
      <c r="FD1175" s="665" t="e">
        <f>INDEX(DT1151:EA1152,MATCH(DR1175,DR1151:DR1152,0),MATCH(FD1167,DT1149:EA1149,0))*INDEX(AJ1157:AT1164,MATCH(FD1167,AI1157:AI1164,0),MATCH(FD1168,AJ1156:AT1156,0))</f>
        <v>#N/A</v>
      </c>
      <c r="FE1175" s="665" t="e">
        <f>INDEX(DT1151:EA1152,MATCH(DR1175,DR1151:DR1152,0),MATCH(FE1167,DT1149:EA1149,0))*INDEX(AJ1157:AT1164,MATCH(FE1167,AI1157:AI1164,0),MATCH(FE1168,AJ1156:AT1156,0))</f>
        <v>#N/A</v>
      </c>
      <c r="FF1175" s="665" t="e">
        <f>INDEX(DT1151:EA1152,MATCH(DR1175,DR1151:DR1152,0),MATCH(FF1167,DT1149:EA1149,0))*INDEX(AJ1157:AT1164,MATCH(FF1167,AI1157:AI1164,0),MATCH(FF1168,AJ1156:AT1156,0))</f>
        <v>#N/A</v>
      </c>
      <c r="FG1175" s="665" t="e">
        <f>INDEX(DT1151:EA1152,MATCH(DR1175,DR1151:DR1152,0),MATCH(FG1167,DT1149:EA1149,0))*INDEX(AJ1157:AT1164,MATCH(FG1167,AI1157:AI1164,0),MATCH(FG1168,AJ1156:AT1156,0))</f>
        <v>#N/A</v>
      </c>
      <c r="FH1175" s="665" t="e">
        <f>INDEX(DT1151:EA1152,MATCH(DR1175,DR1151:DR1152,0),MATCH(FH1167,DT1149:EA1149,0))*INDEX(AJ1157:AT1164,MATCH(FH1167,AI1157:AI1164,0),MATCH(FH1168,AJ1156:AT1156,0))</f>
        <v>#N/A</v>
      </c>
      <c r="FI1175" s="665" t="e">
        <f>INDEX(DT1151:EA1152,MATCH(DR1175,DR1151:DR1152,0),MATCH(FI1167,DT1149:EA1149,0))*INDEX(AJ1157:AT1164,MATCH(FI1167,AI1157:AI1164,0),MATCH(FI1168,AJ1156:AT1156,0))</f>
        <v>#N/A</v>
      </c>
      <c r="FJ1175" s="665" t="e">
        <f>INDEX(DT1151:EA1152,MATCH(DR1175,DR1151:DR1152,0),MATCH(FJ1167,DT1149:EA1149,0))*INDEX(AJ1157:AT1164,MATCH(FJ1167,AI1157:AI1164,0),MATCH(FJ1168,AJ1156:AT1156,0))</f>
        <v>#N/A</v>
      </c>
      <c r="FK1175" s="665" t="e">
        <f>INDEX(DT1151:EA1152,MATCH(DR1175,DR1151:DR1152,0),MATCH(FK1167,DT1149:EA1149,0))*INDEX(AJ1157:AT1164,MATCH(FK1167,AI1157:AI1164,0),MATCH(FK1168,AJ1156:AT1156,0))</f>
        <v>#N/A</v>
      </c>
      <c r="FL1175" s="665" t="e">
        <f>INDEX(DT1151:EA1152,MATCH(DR1175,DR1151:DR1152,0),MATCH(FL1167,DT1149:EA1149,0))*INDEX(AJ1157:AT1164,MATCH(FL1167,AI1157:AI1164,0),MATCH(FL1168,AJ1156:AT1156,0))</f>
        <v>#N/A</v>
      </c>
      <c r="FM1175" s="665" t="e">
        <f>INDEX(DT1151:EA1152,MATCH(DR1175,DR1151:DR1152,0),MATCH(FM1167,DT1149:EA1149,0))*INDEX(AJ1157:AT1164,MATCH(FM1167,AI1157:AI1164,0),MATCH(FM1168,AJ1156:AT1156,0))</f>
        <v>#N/A</v>
      </c>
      <c r="FN1175" s="665" t="e">
        <f>INDEX(DT1151:EA1152,MATCH(DR1175,DR1151:DR1152,0),MATCH(FN1167,DT1149:EA1149,0))*INDEX(AJ1157:AT1164,MATCH(FN1167,AI1157:AI1164,0),MATCH(FN1168,AJ1156:AT1156,0))</f>
        <v>#N/A</v>
      </c>
      <c r="FO1175" s="665" t="e">
        <f>INDEX(DT1151:EA1152,MATCH(DR1175,DR1151:DR1152,0),MATCH(FO1167,DT1149:EA1149,0))*INDEX(AJ1157:AT1164,MATCH(FO1167,AI1157:AI1164,0),MATCH(FO1168,AJ1156:AT1156,0))</f>
        <v>#N/A</v>
      </c>
      <c r="FP1175" s="665" t="e">
        <f>INDEX(DT1151:EA1152,MATCH(DR1175,DR1151:DR1152,0),MATCH(FP1167,DT1149:EA1149,0))*INDEX(AJ1157:AT1164,MATCH(FP1167,AI1157:AI1164,0),MATCH(FP1168,AJ1156:AT1156,0))</f>
        <v>#N/A</v>
      </c>
      <c r="FQ1175" s="665" t="e">
        <f>INDEX(DT1151:EA1152,MATCH(DR1175,DR1151:DR1152,0),MATCH(FQ1167,DT1149:EA1149,0))*INDEX(AJ1157:AT1164,MATCH(FQ1167,AI1157:AI1164,0),MATCH(FQ1168,AJ1156:AT1156,0))</f>
        <v>#N/A</v>
      </c>
      <c r="FR1175" s="665" t="e">
        <f>INDEX(DT1151:EA1152,MATCH(DR1175,DR1151:DR1152,0),MATCH(FR1167,DT1149:EA1149,0))*INDEX(AJ1157:AT1164,MATCH(FR1167,AI1157:AI1164,0),MATCH(FR1168,AJ1156:AT1156,0))</f>
        <v>#N/A</v>
      </c>
      <c r="FS1175" s="665" t="e">
        <f>INDEX(DT1151:EA1152,MATCH(DR1175,DR1151:DR1152,0),MATCH(FS1167,DT1149:EA1149,0))*INDEX(AJ1157:AT1164,MATCH(FS1167,AI1157:AI1164,0),MATCH(FS1168,AJ1156:AT1156,0))</f>
        <v>#N/A</v>
      </c>
      <c r="FT1175" s="665" t="e">
        <f>INDEX(DT1151:EA1152,MATCH(DR1175,DR1151:DR1152,0),MATCH(FT1167,DT1149:EA1149,0))*INDEX(AJ1157:AT1164,MATCH(FT1167,AI1157:AI1164,0),MATCH(FT1168,AJ1156:AT1156,0))</f>
        <v>#N/A</v>
      </c>
      <c r="FU1175" s="665" t="e">
        <f>INDEX(DT1151:EA1152,MATCH(DR1175,DR1151:DR1152,0),MATCH(FU1167,DT1149:EA1149,0))*INDEX(AJ1157:AT1164,MATCH(FU1167,AI1157:AI1164,0),MATCH(FU1168,AJ1156:AT1156,0))</f>
        <v>#N/A</v>
      </c>
      <c r="FV1175" s="665" t="e">
        <f>INDEX(DT1151:EA1152,MATCH(DR1175,DR1151:DR1152,0),MATCH(FV1167,DT1149:EA1149,0))*INDEX(AJ1157:AT1164,MATCH(FV1167,AI1157:AI1164,0),MATCH(FV1168,AJ1156:AT1156,0))</f>
        <v>#N/A</v>
      </c>
      <c r="FW1175" s="665" t="e">
        <f>INDEX(DT1151:EA1152,MATCH(DR1175,DR1151:DR1152,0),MATCH(FW1167,DT1149:EA1149,0))*INDEX(AJ1157:AT1164,MATCH(FW1167,AI1157:AI1164,0),MATCH(FW1168,AJ1156:AT1156,0))</f>
        <v>#N/A</v>
      </c>
      <c r="FX1175" s="665" t="e">
        <f>INDEX(DT1151:EA1152,MATCH(DR1175,DR1151:DR1152,0),MATCH(FX1167,DT1149:EA1149,0))*INDEX(AJ1157:AT1164,MATCH(FX1167,AI1157:AI1164,0),MATCH(FX1168,AJ1156:AT1156,0))</f>
        <v>#N/A</v>
      </c>
      <c r="FY1175" s="665" t="e">
        <f>INDEX(DT1151:EA1152,MATCH(DR1175,DR1151:DR1152,0),MATCH(FY1167,DT1149:EA1149,0))*INDEX(AJ1157:AT1164,MATCH(FY1167,AI1157:AI1164,0),MATCH(FY1168,AJ1156:AT1156,0))</f>
        <v>#N/A</v>
      </c>
      <c r="FZ1175" s="665" t="e">
        <f>INDEX(DT1151:EA1152,MATCH(DR1175,DR1151:DR1152,0),MATCH(FZ1167,DT1149:EA1149,0))*INDEX(AJ1157:AT1164,MATCH(FZ1167,AI1157:AI1164,0),MATCH(FZ1168,AJ1156:AT1156,0))</f>
        <v>#N/A</v>
      </c>
      <c r="GA1175" s="665" t="e">
        <f>INDEX(DT1151:EA1152,MATCH(DR1175,DR1151:DR1152,0),MATCH(GA1167,DT1149:EA1149,0))*INDEX(AJ1157:AT1164,MATCH(GA1167,AI1157:AI1164,0),MATCH(GA1168,AJ1156:AT1156,0))</f>
        <v>#N/A</v>
      </c>
      <c r="GB1175" s="665" t="e">
        <f>INDEX(DT1151:EA1152,MATCH(DR1175,DR1151:DR1152,0),MATCH(GB1167,DT1149:EA1149,0))*INDEX(AJ1157:AT1164,MATCH(GB1167,AI1157:AI1164,0),MATCH(GB1168,AJ1156:AT1156,0))</f>
        <v>#N/A</v>
      </c>
      <c r="GC1175" s="665" t="e">
        <f>INDEX(DT1151:EA1152,MATCH(DR1175,DR1151:DR1152,0),MATCH(GC1167,DT1149:EA1149,0))*INDEX(AJ1157:AT1164,MATCH(GC1167,AI1157:AI1164,0),MATCH(GC1168,AJ1156:AT1156,0))</f>
        <v>#N/A</v>
      </c>
      <c r="GD1175" s="665" t="e">
        <f>INDEX(DT1151:EA1152,MATCH(DR1175,DR1151:DR1152,0),MATCH(GD1167,DT1149:EA1149,0))*INDEX(AJ1157:AT1164,MATCH(GD1167,AI1157:AI1164,0),MATCH(GD1168,AJ1156:AT1156,0))</f>
        <v>#N/A</v>
      </c>
      <c r="GE1175" s="665" t="e">
        <f>INDEX(DT1151:EA1152,MATCH(DR1175,DR1151:DR1152,0),MATCH(GE1167,DT1149:EA1149,0))*INDEX(AJ1157:AT1164,MATCH(GE1167,AI1157:AI1164,0),MATCH(GE1168,AJ1156:AT1156,0))</f>
        <v>#N/A</v>
      </c>
      <c r="GF1175" s="665" t="e">
        <f>INDEX(DT1151:EA1152,MATCH(DR1175,DR1151:DR1152,0),MATCH(GF1167,DT1149:EA1149,0))*INDEX(AJ1157:AT1164,MATCH(GF1167,AI1157:AI1164,0),MATCH(GF1168,AJ1156:AT1156,0))</f>
        <v>#N/A</v>
      </c>
      <c r="GG1175" s="665" t="e">
        <f>INDEX(DT1151:EA1152,MATCH(DR1175,DR1151:DR1152,0),MATCH(GG1167,DT1149:EA1149,0))*INDEX(AJ1157:AT1164,MATCH(GG1167,AI1157:AI1164,0),MATCH(GG1168,AJ1156:AT1156,0))</f>
        <v>#N/A</v>
      </c>
      <c r="GH1175" s="665" t="e">
        <f>INDEX(DT1151:EA1152,MATCH(DR1175,DR1151:DR1152,0),MATCH(GH1167,DT1149:EA1149,0))*INDEX(AJ1157:AT1164,MATCH(GH1167,AI1157:AI1164,0),MATCH(GH1168,AJ1156:AT1156,0))</f>
        <v>#N/A</v>
      </c>
      <c r="GI1175" s="665" t="e">
        <f>INDEX(DT1151:EA1152,MATCH(DR1175,DR1151:DR1152,0),MATCH(GI1167,DT1149:EA1149,0))*INDEX(AJ1157:AT1164,MATCH(GI1167,AI1157:AI1164,0),MATCH(GI1168,AJ1156:AT1156,0))</f>
        <v>#N/A</v>
      </c>
      <c r="GJ1175" s="665" t="e">
        <f>INDEX(DT1151:EA1152,MATCH(DR1175,DR1151:DR1152,0),MATCH(GJ1167,DT1149:EA1149,0))*INDEX(AJ1157:AT1164,MATCH(GJ1167,AI1157:AI1164,0),MATCH(GJ1168,AJ1156:AT1156,0))</f>
        <v>#N/A</v>
      </c>
      <c r="GK1175" s="665" t="e">
        <f>INDEX(DT1151:EA1152,MATCH(DR1175,DR1151:DR1152,0),MATCH(GK1167,DT1149:EA1149,0))*INDEX(AJ1157:AT1164,MATCH(GK1167,AI1157:AI1164,0),MATCH(GK1168,AJ1156:AT1156,0))</f>
        <v>#N/A</v>
      </c>
      <c r="GL1175" s="665" t="e">
        <f>SUM(DS1175:GK1175)=#REF!-SUM(HB1175:HK1175)</f>
        <v>#N/A</v>
      </c>
      <c r="GM1175" s="667"/>
      <c r="GN1175" s="749">
        <v>2029</v>
      </c>
      <c r="GO1175" s="664" t="e">
        <f>SUMIF(DS1156:EN1156,GO1156,DS1175:EN1175)</f>
        <v>#N/A</v>
      </c>
      <c r="GP1175" s="668" t="e">
        <f>SUMIF(DS1156:GK1156,GP1156,DS1175:GK1175)</f>
        <v>#N/A</v>
      </c>
      <c r="GQ1175" s="668" t="e">
        <f>SUMIF(DS1156:GK1156,GQ1156,DS1175:GK1175)</f>
        <v>#N/A</v>
      </c>
      <c r="GR1175" s="668" t="e">
        <f>SUMIF(DS1156:GK1156,GR1156,DS1175:GK1175)</f>
        <v>#N/A</v>
      </c>
      <c r="GS1175" s="668" t="e">
        <f>SUMIF(DS1156:GK1156,GS1156,DS1175:GK1175)</f>
        <v>#N/A</v>
      </c>
      <c r="GT1175" s="668" t="e">
        <f>SUMIF(DS1156:GK1156,GT1156,DS1175:GK1175)</f>
        <v>#N/A</v>
      </c>
      <c r="GU1175" s="668" t="e">
        <f>SUMIF(DS1156:GK1156,GU1156,DS1175:GK1175)</f>
        <v>#N/A</v>
      </c>
      <c r="GV1175" s="668" t="e">
        <f>SUMIF(DS1156:GK1156,GV1156,DS1175:GK1175)</f>
        <v>#N/A</v>
      </c>
      <c r="GW1175" s="668" t="e">
        <f>SUMIF(DS1156:GK1156,GW1156,DS1175:GK1175)</f>
        <v>#N/A</v>
      </c>
      <c r="GX1175" s="668" t="e">
        <f>SUMIF(DS1156:GK1156,GX1156,DS1175:GK1175)</f>
        <v>#N/A</v>
      </c>
      <c r="GY1175" s="668" t="e">
        <f>SUMIF(DS1156:GK1156,GY1156,DS1175:GK1175)</f>
        <v>#N/A</v>
      </c>
      <c r="GZ1175" s="646" t="e">
        <f>#REF!=SUM(GO1175:GY1175)</f>
        <v>#REF!</v>
      </c>
      <c r="HB1175" s="668" t="e">
        <f>IF(GZ1175,0,(#REF!-SUM(GO1175:GY1175))*INDEX(AK1157:AT1164,MATCH(GN1175,AI1157:AI1164,0),MATCH(HB1168,AK1156:AT1156,0)))</f>
        <v>#REF!</v>
      </c>
      <c r="HC1175" s="668" t="e">
        <f>IF(GZ1175,0,(#REF!-SUM(GO1175:GY1175))*INDEX(AK1157:AT1164,MATCH(GN1175,AI1157:AI1164,0),MATCH(HC1168,AK1156:AT1156,0)))</f>
        <v>#REF!</v>
      </c>
      <c r="HD1175" s="668" t="e">
        <f>IF(GZ1175,0,(#REF!-SUM(GO1175:GY1175))*INDEX(AK1157:AT1164,MATCH(GN1175,AI1157:AI1164,0),MATCH(HD1168,AK1156:AT1156,0)))</f>
        <v>#REF!</v>
      </c>
      <c r="HE1175" s="668" t="e">
        <f>IF(GZ1175,0,(#REF!-SUM(GO1175:GY1175))*INDEX(AK1157:AT1164,MATCH(GN1175,AI1157:AI1164,0),MATCH(HE1168,AK1156:AT1156,0)))</f>
        <v>#REF!</v>
      </c>
      <c r="HF1175" s="668" t="e">
        <f>IF(GZ1175,0,(#REF!-SUM(GO1175:GY1175))*INDEX(AK1157:AT1164,MATCH(GN1175,AI1157:AI1164,0),MATCH(HF1168,AK1156:AT1156,0)))</f>
        <v>#REF!</v>
      </c>
      <c r="HG1175" s="668" t="e">
        <f>IF(GZ1175,0,(#REF!-SUM(GO1175:GY1175))*INDEX(AK1157:AT1164,MATCH(GN1175,AI1157:AI1164,0),MATCH(HG1168,AK1156:AT1156,0)))</f>
        <v>#REF!</v>
      </c>
      <c r="HH1175" s="668" t="e">
        <f>IF(GZ1175,0,(#REF!-SUM(GO1175:GY1175))*INDEX(AK1157:AT1164,MATCH(GN1175,AI1157:AI1164,0),MATCH(HH1168,AK1156:AT1156,0)))</f>
        <v>#REF!</v>
      </c>
      <c r="HI1175" s="668" t="e">
        <f>IF(GZ1175,0,(#REF!-SUM(GO1175:GY1175))*INDEX(AK1157:AT1164,MATCH(GN1175,AI1157:AI1164,0),MATCH(HI1168,AK1156:AT1156,0)))</f>
        <v>#REF!</v>
      </c>
      <c r="HJ1175" s="668" t="e">
        <f>IF(GZ1175,0,(#REF!-SUM(GO1175:GY1175))*INDEX(AK1157:AT1164,MATCH(GN1175,AI1157:AI1164,0),MATCH(HJ1168,AK1156:AT1156,0)))</f>
        <v>#REF!</v>
      </c>
      <c r="HK1175" s="668" t="e">
        <f>IF(GZ1175,0,(#REF!-SUM(GO1175:GY1175))*INDEX(AK1157:AT1164,MATCH(GN1175,AI1157:AI1164,0),MATCH(HK1168,AK1156:AT1156,0)))</f>
        <v>#REF!</v>
      </c>
      <c r="HL1175" s="668" t="e">
        <f>(SUM(HB1175:HK1175)+SUM(GO1175:GY1175))=#REF!</f>
        <v>#REF!</v>
      </c>
    </row>
    <row r="1176" spans="1:234" hidden="1" x14ac:dyDescent="0.25">
      <c r="A1176" s="643" t="s">
        <v>208</v>
      </c>
      <c r="DR1176" s="749">
        <v>2030</v>
      </c>
      <c r="DS1176" s="665" t="e">
        <f>INDEX(DT1151:EA1152,MATCH(DR1176,DR1151:DR1152,0),MATCH(DS1167,DT1149:EA1149,0))*INDEX(AJ1157:AT1164,MATCH(DS1167,AI1157:AI1164,0),MATCH(DS1168,AJ1156:AT1156,0))</f>
        <v>#N/A</v>
      </c>
      <c r="DT1176" s="665" t="e">
        <f>INDEX(DT1151:EA1152,MATCH(DR1176,DR1151:DR1152,0),MATCH(DT1167,DT1149:EA1149,0))*INDEX(AJ1157:AT1164,MATCH(DT1167,AI1157:AI1164,0),MATCH(DT1168,AJ1156:AT1156,0))</f>
        <v>#N/A</v>
      </c>
      <c r="DU1176" s="665" t="e">
        <f>INDEX(DT1151:EA1152,MATCH(DR1176,DR1151:DR1152,0),MATCH(DU1167,DT1149:EA1149,0))*INDEX(AJ1157:AT1164,MATCH(DU1167,AI1157:AI1164,0),MATCH(DU1168,AJ1156:AT1156,0))</f>
        <v>#N/A</v>
      </c>
      <c r="DV1176" s="665" t="e">
        <f>INDEX(DT1151:EA1152,MATCH(DR1176,DR1151:DR1152,0),MATCH(DV1167,DT1149:EA1149,0))*INDEX(AJ1157:AT1164,MATCH(DV1167,AI1157:AI1164,0),MATCH(DV1168,AJ1156:AT1156,0))</f>
        <v>#N/A</v>
      </c>
      <c r="DW1176" s="665" t="e">
        <f>INDEX(DT1151:EA1152,MATCH(DR1176,DR1151:DR1152,0),MATCH(DW1167,DT1149:EA1149,0))*INDEX(AJ1157:AT1164,MATCH(DW1167,AI1157:AI1164,0),MATCH(DW1168,AJ1156:AT1156,0))</f>
        <v>#N/A</v>
      </c>
      <c r="DX1176" s="665" t="e">
        <f>INDEX(DT1151:EA1152,MATCH(DR1176,DR1151:DR1152,0),MATCH(DX1167,DT1149:EA1149,0))*INDEX(AJ1157:AT1164,MATCH(DX1167,AI1157:AI1164,0),MATCH(DX1168,AJ1156:AT1156,0))</f>
        <v>#N/A</v>
      </c>
      <c r="DY1176" s="665" t="e">
        <f>INDEX(DT1151:EA1152,MATCH(DR1176,DR1151:DR1152,0),MATCH(DY1167,DT1149:EA1149,0))*INDEX(AJ1157:AT1164,MATCH(DY1167,AI1157:AI1164,0),MATCH(DY1168,AJ1156:AT1156,0))</f>
        <v>#N/A</v>
      </c>
      <c r="DZ1176" s="665" t="e">
        <f>INDEX(DT1151:EA1152,MATCH(DR1176,DR1151:DR1152,0),MATCH(DZ1167,DT1149:EA1149,0))*INDEX(AJ1157:AT1164,MATCH(DZ1167,AI1157:AI1164,0),MATCH(DZ1168,AJ1156:AT1156,0))</f>
        <v>#N/A</v>
      </c>
      <c r="EA1176" s="665" t="e">
        <f>INDEX(DT1151:EA1152,MATCH(DR1176,DR1151:DR1152,0),MATCH(EA1167,DT1149:EA1149,0))*INDEX(AJ1157:AT1164,MATCH(EA1167,AI1157:AI1164,0),MATCH(EA1168,AJ1156:AT1156,0))</f>
        <v>#N/A</v>
      </c>
      <c r="EB1176" s="665" t="e">
        <f>INDEX(DT1151:EA1152,MATCH(DR1176,DR1151:DR1152,0),MATCH(EB1167,DT1149:EA1149,0))*INDEX(AJ1157:AT1164,MATCH(EB1167,AI1157:AI1164,0),MATCH(EB1168,AJ1156:AT1156,0))</f>
        <v>#N/A</v>
      </c>
      <c r="EC1176" s="665" t="e">
        <f>INDEX(DT1151:EA1152,MATCH(DR1176,DR1151:DR1152,0),MATCH(EC1167,DT1149:EA1149,0))*INDEX(AJ1157:AT1164,MATCH(EC1167,AI1157:AI1164,0),MATCH(EC1168,AJ1156:AT1156,0))</f>
        <v>#N/A</v>
      </c>
      <c r="ED1176" s="665" t="e">
        <f>INDEX(DT1151:EA1152,MATCH(DR1176,DR1151:DR1152,0),MATCH(ED1167,DT1149:EA1149,0))*INDEX(AJ1157:AT1164,MATCH(ED1167,AI1157:AI1164,0),MATCH(ED1168,AJ1156:AT1156,0))</f>
        <v>#N/A</v>
      </c>
      <c r="EE1176" s="665" t="e">
        <f>INDEX(DT1151:EA1152,MATCH(DR1176,DR1151:DR1152,0),MATCH(EE1167,DT1149:EA1149,0))*INDEX(AJ1157:AT1164,MATCH(EE1167,AI1157:AI1164,0),MATCH(EE1168,AJ1156:AT1156,0))</f>
        <v>#N/A</v>
      </c>
      <c r="EF1176" s="665" t="e">
        <f>INDEX(DT1151:EA1152,MATCH(DR1176,DR1151:DR1152,0),MATCH(EF1167,DT1149:EA1149,0))*INDEX(AJ1157:AT1164,MATCH(EF1167,AI1157:AI1164,0),MATCH(EF1168,AJ1156:AT1156,0))</f>
        <v>#N/A</v>
      </c>
      <c r="EG1176" s="665" t="e">
        <f>INDEX(DT1151:EA1152,MATCH(DR1176,DR1151:DR1152,0),MATCH(EG1167,DT1149:EA1149,0))*INDEX(AJ1157:AT1164,MATCH(EG1167,AI1157:AI1164,0),MATCH(EG1168,AJ1156:AT1156,0))</f>
        <v>#N/A</v>
      </c>
      <c r="EH1176" s="665" t="e">
        <f>INDEX(DT1151:EA1152,MATCH(DR1176,DR1151:DR1152,0),MATCH(EH1167,DT1149:EA1149,0))*INDEX(AJ1157:AT1164,MATCH(EH1167,AI1157:AI1164,0),MATCH(EH1168,AJ1156:AT1156,0))</f>
        <v>#N/A</v>
      </c>
      <c r="EI1176" s="665" t="e">
        <f>INDEX(DT1151:EA1152,MATCH(DR1176,DR1151:DR1152,0),MATCH(EI1167,DT1149:EA1149,0))*INDEX(AJ1157:AT1164,MATCH(EI1167,AI1157:AI1164,0),MATCH(EI1168,AJ1156:AT1156,0))</f>
        <v>#N/A</v>
      </c>
      <c r="EJ1176" s="665" t="e">
        <f>INDEX(DT1151:EA1152,MATCH(DR1176,DR1151:DR1152,0),MATCH(EJ1167,DT1149:EA1149,0))*INDEX(AJ1157:AT1164,MATCH(EJ1167,AI1157:AI1164,0),MATCH(EJ1168,AJ1156:AT1156,0))</f>
        <v>#N/A</v>
      </c>
      <c r="EK1176" s="665" t="e">
        <f>INDEX(DT1151:EA1152,MATCH(DR1176,DR1151:DR1152,0),MATCH(EK1167,DT1149:EA1149,0))*INDEX(AJ1157:AT1164,MATCH(EK1167,AI1157:AI1164,0),MATCH(EK1168,AJ1156:AT1156,0))</f>
        <v>#N/A</v>
      </c>
      <c r="EL1176" s="665" t="e">
        <f>INDEX(DT1151:EA1152,MATCH(DR1176,DR1151:DR1152,0),MATCH(EL1167,DT1149:EA1149,0))*INDEX(AJ1157:AT1164,MATCH(EL1167,AI1157:AI1164,0),MATCH(EL1168,AJ1156:AT1156,0))</f>
        <v>#N/A</v>
      </c>
      <c r="EM1176" s="665" t="e">
        <f>INDEX(DT1151:EA1152,MATCH(DR1176,DR1151:DR1152,0),MATCH(EM1167,DT1149:EA1149,0))*INDEX(AJ1157:AT1164,MATCH(EM1167,AI1157:AI1164,0),MATCH(EM1168,AJ1156:AT1156,0))</f>
        <v>#N/A</v>
      </c>
      <c r="EN1176" s="665" t="e">
        <f>INDEX(DT1151:EA1152,MATCH(DR1176,DR1151:DR1152,0),MATCH(EN1167,DT1149:EA1149,0))*INDEX(AJ1157:AT1164,MATCH(EN1167,AI1157:AI1164,0),MATCH(EN1168,AJ1156:AT1156,0))</f>
        <v>#N/A</v>
      </c>
      <c r="EO1176" s="665" t="e">
        <f>INDEX(DT1151:EA1152,MATCH(DR1176,DR1151:DR1152,0),MATCH(EO1167,DT1149:EA1149,0))*INDEX(AJ1157:AT1164,MATCH(EO1167,AI1157:AI1164,0),MATCH(EO1168,AJ1156:AT1156,0))</f>
        <v>#N/A</v>
      </c>
      <c r="EP1176" s="665" t="e">
        <f>INDEX(DT1151:EA1152,MATCH(DR1176,DR1151:DR1152,0),MATCH(EP1167,DT1149:EA1149,0))*INDEX(AJ1157:AT1164,MATCH(EP1167,AI1157:AI1164,0),MATCH(EP1168,AJ1156:AT1156,0))</f>
        <v>#N/A</v>
      </c>
      <c r="EQ1176" s="665" t="e">
        <f>INDEX(DT1151:EA1152,MATCH(DR1176,DR1151:DR1152,0),MATCH(EQ1167,DT1149:EA1149,0))*INDEX(AJ1157:AT1164,MATCH(EQ1167,AI1157:AI1164,0),MATCH(EQ1168,AJ1156:AT1156,0))</f>
        <v>#N/A</v>
      </c>
      <c r="ER1176" s="665" t="e">
        <f>INDEX(DT1151:EA1152,MATCH(DR1176,DR1151:DR1152,0),MATCH(ER1167,DT1149:EA1149,0))*INDEX(AJ1157:AT1164,MATCH(ER1167,AI1157:AI1164,0),MATCH(ER1168,AJ1156:AT1156,0))</f>
        <v>#N/A</v>
      </c>
      <c r="ES1176" s="665" t="e">
        <f>INDEX(DT1151:EA1152,MATCH(DR1176,DR1151:DR1152,0),MATCH(ES1167,DT1149:EA1149,0))*INDEX(AJ1157:AT1164,MATCH(ES1167,AI1157:AI1164,0),MATCH(ES1168,AJ1156:AT1156,0))</f>
        <v>#N/A</v>
      </c>
      <c r="ET1176" s="665" t="e">
        <f>INDEX(DT1151:EA1152,MATCH(DR1176,DR1151:DR1152,0),MATCH(ET1167,DT1149:EA1149,0))*INDEX(AJ1157:AT1164,MATCH(ET1167,AI1157:AI1164,0),MATCH(ET1168,AJ1156:AT1156,0))</f>
        <v>#N/A</v>
      </c>
      <c r="EU1176" s="665" t="e">
        <f>INDEX(DT1151:EA1152,MATCH(DR1176,DR1151:DR1152,0),MATCH(EU1167,DT1149:EA1149,0))*INDEX(AJ1157:AT1164,MATCH(EU1167,AI1157:AI1164,0),MATCH(EU1168,AJ1156:AT1156,0))</f>
        <v>#N/A</v>
      </c>
      <c r="EV1176" s="665" t="e">
        <f>INDEX(DT1151:EA1152,MATCH(DR1176,DR1151:DR1152,0),MATCH(EV1167,DT1149:EA1149,0))*INDEX(AJ1157:AT1164,MATCH(EV1167,AI1157:AI1164,0),MATCH(EV1168,AJ1156:AT1156,0))</f>
        <v>#N/A</v>
      </c>
      <c r="EW1176" s="665" t="e">
        <f>INDEX(DT1151:EA1152,MATCH(DR1176,DR1151:DR1152,0),MATCH(EW1167,DT1149:EA1149,0))*INDEX(AJ1157:AT1164,MATCH(EW1167,AI1157:AI1164,0),MATCH(EW1168,AJ1156:AT1156,0))</f>
        <v>#N/A</v>
      </c>
      <c r="EX1176" s="665" t="e">
        <f>INDEX(DT1151:EA1152,MATCH(DR1176,DR1151:DR1152,0),MATCH(EX1167,DT1149:EA1149,0))*INDEX(AJ1157:AT1164,MATCH(EX1167,AI1157:AI1164,0),MATCH(EX1168,AJ1156:AT1156,0))</f>
        <v>#N/A</v>
      </c>
      <c r="EY1176" s="665" t="e">
        <f>INDEX(DT1151:EA1152,MATCH(DR1176,DR1151:DR1152,0),MATCH(EY1167,DT1149:EA1149,0))*INDEX(AJ1157:AT1164,MATCH(EY1167,AI1157:AI1164,0),MATCH(EY1168,AJ1156:AT1156,0))</f>
        <v>#N/A</v>
      </c>
      <c r="EZ1176" s="665" t="e">
        <f>INDEX(DT1151:EA1152,MATCH(DR1176,DR1151:DR1152,0),MATCH(EZ1167,DT1149:EA1149,0))*INDEX(AJ1157:AT1164,MATCH(EZ1167,AI1157:AI1164,0),MATCH(EZ1168,AJ1156:AT1156,0))</f>
        <v>#N/A</v>
      </c>
      <c r="FA1176" s="665" t="e">
        <f>INDEX(DT1151:EA1152,MATCH(DR1176,DR1151:DR1152,0),MATCH(FA1167,DT1149:EA1149,0))*INDEX(AJ1157:AT1164,MATCH(FA1167,AI1157:AI1164,0),MATCH(FA1168,AJ1156:AT1156,0))</f>
        <v>#N/A</v>
      </c>
      <c r="FB1176" s="665" t="e">
        <f>INDEX(DT1151:EA1152,MATCH(DR1176,DR1151:DR1152,0),MATCH(FB1167,DT1149:EA1149,0))*INDEX(AJ1157:AT1164,MATCH(FB1167,AI1157:AI1164,0),MATCH(FB1168,AJ1156:AT1156,0))</f>
        <v>#N/A</v>
      </c>
      <c r="FC1176" s="665" t="e">
        <f>INDEX(DT1151:EA1152,MATCH(DR1176,DR1151:DR1152,0),MATCH(FC1167,DT1149:EA1149,0))*INDEX(AJ1157:AT1164,MATCH(FC1167,AI1157:AI1164,0),MATCH(FC1168,AJ1156:AT1156,0))</f>
        <v>#N/A</v>
      </c>
      <c r="FD1176" s="665" t="e">
        <f>INDEX(DT1151:EA1152,MATCH(DR1176,DR1151:DR1152,0),MATCH(FD1167,DT1149:EA1149,0))*INDEX(AJ1157:AT1164,MATCH(FD1167,AI1157:AI1164,0),MATCH(FD1168,AJ1156:AT1156,0))</f>
        <v>#N/A</v>
      </c>
      <c r="FE1176" s="665" t="e">
        <f>INDEX(DT1151:EA1152,MATCH(DR1176,DR1151:DR1152,0),MATCH(FE1167,DT1149:EA1149,0))*INDEX(AJ1157:AT1164,MATCH(FE1167,AI1157:AI1164,0),MATCH(FE1168,AJ1156:AT1156,0))</f>
        <v>#N/A</v>
      </c>
      <c r="FF1176" s="665" t="e">
        <f>INDEX(DT1151:EA1152,MATCH(DR1176,DR1151:DR1152,0),MATCH(FF1167,DT1149:EA1149,0))*INDEX(AJ1157:AT1164,MATCH(FF1167,AI1157:AI1164,0),MATCH(FF1168,AJ1156:AT1156,0))</f>
        <v>#N/A</v>
      </c>
      <c r="FG1176" s="665" t="e">
        <f>INDEX(DT1151:EA1152,MATCH(DR1176,DR1151:DR1152,0),MATCH(FG1167,DT1149:EA1149,0))*INDEX(AJ1157:AT1164,MATCH(FG1167,AI1157:AI1164,0),MATCH(FG1168,AJ1156:AT1156,0))</f>
        <v>#N/A</v>
      </c>
      <c r="FH1176" s="665" t="e">
        <f>INDEX(DT1151:EA1152,MATCH(DR1176,DR1151:DR1152,0),MATCH(FH1167,DT1149:EA1149,0))*INDEX(AJ1157:AT1164,MATCH(FH1167,AI1157:AI1164,0),MATCH(FH1168,AJ1156:AT1156,0))</f>
        <v>#N/A</v>
      </c>
      <c r="FI1176" s="665" t="e">
        <f>INDEX(DT1151:EA1152,MATCH(DR1176,DR1151:DR1152,0),MATCH(FI1167,DT1149:EA1149,0))*INDEX(AJ1157:AT1164,MATCH(FI1167,AI1157:AI1164,0),MATCH(FI1168,AJ1156:AT1156,0))</f>
        <v>#N/A</v>
      </c>
      <c r="FJ1176" s="665" t="e">
        <f>INDEX(DT1151:EA1152,MATCH(DR1176,DR1151:DR1152,0),MATCH(FJ1167,DT1149:EA1149,0))*INDEX(AJ1157:AT1164,MATCH(FJ1167,AI1157:AI1164,0),MATCH(FJ1168,AJ1156:AT1156,0))</f>
        <v>#N/A</v>
      </c>
      <c r="FK1176" s="665" t="e">
        <f>INDEX(DT1151:EA1152,MATCH(DR1176,DR1151:DR1152,0),MATCH(FK1167,DT1149:EA1149,0))*INDEX(AJ1157:AT1164,MATCH(FK1167,AI1157:AI1164,0),MATCH(FK1168,AJ1156:AT1156,0))</f>
        <v>#N/A</v>
      </c>
      <c r="FL1176" s="665" t="e">
        <f>INDEX(DT1151:EA1152,MATCH(DR1176,DR1151:DR1152,0),MATCH(FL1167,DT1149:EA1149,0))*INDEX(AJ1157:AT1164,MATCH(FL1167,AI1157:AI1164,0),MATCH(FL1168,AJ1156:AT1156,0))</f>
        <v>#N/A</v>
      </c>
      <c r="FM1176" s="665" t="e">
        <f>INDEX(DT1151:EA1152,MATCH(DR1176,DR1151:DR1152,0),MATCH(FM1167,DT1149:EA1149,0))*INDEX(AJ1157:AT1164,MATCH(FM1167,AI1157:AI1164,0),MATCH(FM1168,AJ1156:AT1156,0))</f>
        <v>#N/A</v>
      </c>
      <c r="FN1176" s="665" t="e">
        <f>INDEX(DT1151:EA1152,MATCH(DR1176,DR1151:DR1152,0),MATCH(FN1167,DT1149:EA1149,0))*INDEX(AJ1157:AT1164,MATCH(FN1167,AI1157:AI1164,0),MATCH(FN1168,AJ1156:AT1156,0))</f>
        <v>#N/A</v>
      </c>
      <c r="FO1176" s="665" t="e">
        <f>INDEX(DT1151:EA1152,MATCH(DR1176,DR1151:DR1152,0),MATCH(FO1167,DT1149:EA1149,0))*INDEX(AJ1157:AT1164,MATCH(FO1167,AI1157:AI1164,0),MATCH(FO1168,AJ1156:AT1156,0))</f>
        <v>#N/A</v>
      </c>
      <c r="FP1176" s="665" t="e">
        <f>INDEX(DT1151:EA1152,MATCH(DR1176,DR1151:DR1152,0),MATCH(FP1167,DT1149:EA1149,0))*INDEX(AJ1157:AT1164,MATCH(FP1167,AI1157:AI1164,0),MATCH(FP1168,AJ1156:AT1156,0))</f>
        <v>#N/A</v>
      </c>
      <c r="FQ1176" s="665" t="e">
        <f>INDEX(DT1151:EA1152,MATCH(DR1176,DR1151:DR1152,0),MATCH(FQ1167,DT1149:EA1149,0))*INDEX(AJ1157:AT1164,MATCH(FQ1167,AI1157:AI1164,0),MATCH(FQ1168,AJ1156:AT1156,0))</f>
        <v>#N/A</v>
      </c>
      <c r="FR1176" s="665" t="e">
        <f>INDEX(DT1151:EA1152,MATCH(DR1176,DR1151:DR1152,0),MATCH(FR1167,DT1149:EA1149,0))*INDEX(AJ1157:AT1164,MATCH(FR1167,AI1157:AI1164,0),MATCH(FR1168,AJ1156:AT1156,0))</f>
        <v>#N/A</v>
      </c>
      <c r="FS1176" s="665" t="e">
        <f>INDEX(DT1151:EA1152,MATCH(DR1176,DR1151:DR1152,0),MATCH(FS1167,DT1149:EA1149,0))*INDEX(AJ1157:AT1164,MATCH(FS1167,AI1157:AI1164,0),MATCH(FS1168,AJ1156:AT1156,0))</f>
        <v>#N/A</v>
      </c>
      <c r="FT1176" s="665" t="e">
        <f>INDEX(DT1151:EA1152,MATCH(DR1176,DR1151:DR1152,0),MATCH(FT1167,DT1149:EA1149,0))*INDEX(AJ1157:AT1164,MATCH(FT1167,AI1157:AI1164,0),MATCH(FT1168,AJ1156:AT1156,0))</f>
        <v>#N/A</v>
      </c>
      <c r="FU1176" s="665" t="e">
        <f>INDEX(DT1151:EA1152,MATCH(DR1176,DR1151:DR1152,0),MATCH(FU1167,DT1149:EA1149,0))*INDEX(AJ1157:AT1164,MATCH(FU1167,AI1157:AI1164,0),MATCH(FU1168,AJ1156:AT1156,0))</f>
        <v>#N/A</v>
      </c>
      <c r="FV1176" s="665" t="e">
        <f>INDEX(DT1151:EA1152,MATCH(DR1176,DR1151:DR1152,0),MATCH(FV1167,DT1149:EA1149,0))*INDEX(AJ1157:AT1164,MATCH(FV1167,AI1157:AI1164,0),MATCH(FV1168,AJ1156:AT1156,0))</f>
        <v>#N/A</v>
      </c>
      <c r="FW1176" s="665" t="e">
        <f>INDEX(DT1151:EA1152,MATCH(DR1176,DR1151:DR1152,0),MATCH(FW1167,DT1149:EA1149,0))*INDEX(AJ1157:AT1164,MATCH(FW1167,AI1157:AI1164,0),MATCH(FW1168,AJ1156:AT1156,0))</f>
        <v>#N/A</v>
      </c>
      <c r="FX1176" s="665" t="e">
        <f>INDEX(DT1151:EA1152,MATCH(DR1176,DR1151:DR1152,0),MATCH(FX1167,DT1149:EA1149,0))*INDEX(AJ1157:AT1164,MATCH(FX1167,AI1157:AI1164,0),MATCH(FX1168,AJ1156:AT1156,0))</f>
        <v>#N/A</v>
      </c>
      <c r="FY1176" s="665" t="e">
        <f>INDEX(DT1151:EA1152,MATCH(DR1176,DR1151:DR1152,0),MATCH(FY1167,DT1149:EA1149,0))*INDEX(AJ1157:AT1164,MATCH(FY1167,AI1157:AI1164,0),MATCH(FY1168,AJ1156:AT1156,0))</f>
        <v>#N/A</v>
      </c>
      <c r="FZ1176" s="665" t="e">
        <f>INDEX(DT1151:EA1152,MATCH(DR1176,DR1151:DR1152,0),MATCH(FZ1167,DT1149:EA1149,0))*INDEX(AJ1157:AT1164,MATCH(FZ1167,AI1157:AI1164,0),MATCH(FZ1168,AJ1156:AT1156,0))</f>
        <v>#N/A</v>
      </c>
      <c r="GA1176" s="665" t="e">
        <f>INDEX(DT1151:EA1152,MATCH(DR1176,DR1151:DR1152,0),MATCH(GA1167,DT1149:EA1149,0))*INDEX(AJ1157:AT1164,MATCH(GA1167,AI1157:AI1164,0),MATCH(GA1168,AJ1156:AT1156,0))</f>
        <v>#N/A</v>
      </c>
      <c r="GB1176" s="665" t="e">
        <f>INDEX(DT1151:EA1152,MATCH(DR1176,DR1151:DR1152,0),MATCH(GB1167,DT1149:EA1149,0))*INDEX(AJ1157:AT1164,MATCH(GB1167,AI1157:AI1164,0),MATCH(GB1168,AJ1156:AT1156,0))</f>
        <v>#N/A</v>
      </c>
      <c r="GC1176" s="665" t="e">
        <f>INDEX(DT1151:EA1152,MATCH(DR1176,DR1151:DR1152,0),MATCH(GC1167,DT1149:EA1149,0))*INDEX(AJ1157:AT1164,MATCH(GC1167,AI1157:AI1164,0),MATCH(GC1168,AJ1156:AT1156,0))</f>
        <v>#N/A</v>
      </c>
      <c r="GD1176" s="665" t="e">
        <f>INDEX(DT1151:EA1152,MATCH(DR1176,DR1151:DR1152,0),MATCH(GD1167,DT1149:EA1149,0))*INDEX(AJ1157:AT1164,MATCH(GD1167,AI1157:AI1164,0),MATCH(GD1168,AJ1156:AT1156,0))</f>
        <v>#N/A</v>
      </c>
      <c r="GE1176" s="665" t="e">
        <f>INDEX(DT1151:EA1152,MATCH(DR1176,DR1151:DR1152,0),MATCH(GE1167,DT1149:EA1149,0))*INDEX(AJ1157:AT1164,MATCH(GE1167,AI1157:AI1164,0),MATCH(GE1168,AJ1156:AT1156,0))</f>
        <v>#N/A</v>
      </c>
      <c r="GF1176" s="665" t="e">
        <f>INDEX(DT1151:EA1152,MATCH(DR1176,DR1151:DR1152,0),MATCH(GF1167,DT1149:EA1149,0))*INDEX(AJ1157:AT1164,MATCH(GF1167,AI1157:AI1164,0),MATCH(GF1168,AJ1156:AT1156,0))</f>
        <v>#N/A</v>
      </c>
      <c r="GG1176" s="665" t="e">
        <f>INDEX(DT1151:EA1152,MATCH(DR1176,DR1151:DR1152,0),MATCH(GG1167,DT1149:EA1149,0))*INDEX(AJ1157:AT1164,MATCH(GG1167,AI1157:AI1164,0),MATCH(GG1168,AJ1156:AT1156,0))</f>
        <v>#N/A</v>
      </c>
      <c r="GH1176" s="665" t="e">
        <f>INDEX(DT1151:EA1152,MATCH(DR1176,DR1151:DR1152,0),MATCH(GH1167,DT1149:EA1149,0))*INDEX(AJ1157:AT1164,MATCH(GH1167,AI1157:AI1164,0),MATCH(GH1168,AJ1156:AT1156,0))</f>
        <v>#N/A</v>
      </c>
      <c r="GI1176" s="665" t="e">
        <f>INDEX(DT1151:EA1152,MATCH(DR1176,DR1151:DR1152,0),MATCH(GI1167,DT1149:EA1149,0))*INDEX(AJ1157:AT1164,MATCH(GI1167,AI1157:AI1164,0),MATCH(GI1168,AJ1156:AT1156,0))</f>
        <v>#N/A</v>
      </c>
      <c r="GJ1176" s="665" t="e">
        <f>INDEX(DT1151:EA1152,MATCH(DR1176,DR1151:DR1152,0),MATCH(GJ1167,DT1149:EA1149,0))*INDEX(AJ1157:AT1164,MATCH(GJ1167,AI1157:AI1164,0),MATCH(GJ1168,AJ1156:AT1156,0))</f>
        <v>#N/A</v>
      </c>
      <c r="GK1176" s="665" t="e">
        <f>INDEX(DT1151:EA1152,MATCH(DR1176,DR1151:DR1152,0),MATCH(GK1167,DT1149:EA1149,0))*INDEX(AJ1157:AT1164,MATCH(GK1167,AI1157:AI1164,0),MATCH(GK1168,AJ1156:AT1156,0))</f>
        <v>#N/A</v>
      </c>
      <c r="GL1176" s="665" t="e">
        <f>SUM(DS1176:GK1176)=#REF!-SUM(HB1176:HK1176)</f>
        <v>#N/A</v>
      </c>
      <c r="GN1176" s="749">
        <v>2030</v>
      </c>
      <c r="GO1176" s="664" t="e">
        <f>SUMIF(DS1156:EN1156,GO1156,DS1176:EN1176)</f>
        <v>#N/A</v>
      </c>
      <c r="GP1176" s="668" t="e">
        <f>SUMIF(DS1156:GK1156,GP1156,DS1176:GK1176)</f>
        <v>#N/A</v>
      </c>
      <c r="GQ1176" s="668" t="e">
        <f>SUMIF(DS1156:GK1156,GQ1156,DS1176:GK1176)</f>
        <v>#N/A</v>
      </c>
      <c r="GR1176" s="668" t="e">
        <f>SUMIF(DS1156:GK1156,GR1156,DS1176:GK1176)</f>
        <v>#N/A</v>
      </c>
      <c r="GS1176" s="668" t="e">
        <f>SUMIF(DS1156:GK1156,GS1156,DS1176:GK1176)</f>
        <v>#N/A</v>
      </c>
      <c r="GT1176" s="668" t="e">
        <f>SUMIF(DS1156:GK1156,GT1156,DS1176:GK1176)</f>
        <v>#N/A</v>
      </c>
      <c r="GU1176" s="668" t="e">
        <f>SUMIF(DS1156:GK1156,GU1156,DS1176:GK1176)</f>
        <v>#N/A</v>
      </c>
      <c r="GV1176" s="668" t="e">
        <f>SUMIF(DS1156:GK1156,GV1156,DS1176:GK1176)</f>
        <v>#N/A</v>
      </c>
      <c r="GW1176" s="668" t="e">
        <f>SUMIF(DS1156:GK1156,GW1156,DS1176:GK1176)</f>
        <v>#N/A</v>
      </c>
      <c r="GX1176" s="668" t="e">
        <f>SUMIF(DS1156:GK1156,GX1156,DS1176:GK1176)</f>
        <v>#N/A</v>
      </c>
      <c r="GY1176" s="668" t="e">
        <f>SUMIF(DS1156:GK1156,GY1156,DS1176:GK1176)</f>
        <v>#N/A</v>
      </c>
      <c r="GZ1176" s="646" t="e">
        <f>#REF!=SUM(GO1176:GY1176)</f>
        <v>#REF!</v>
      </c>
      <c r="HB1176" s="668" t="e">
        <f>IF(GZ1176,0,(#REF!-SUM(GO1176:GY1176))*INDEX(AK1157:AT1164,MATCH(GN1176,AI1157:AI1164,0),MATCH(HB1168,AK1156:AT1156,0)))</f>
        <v>#REF!</v>
      </c>
      <c r="HC1176" s="668" t="e">
        <f>IF(GZ1176,0,(#REF!-SUM(GO1176:GY1176))*INDEX(AK1157:AT1164,MATCH(GN1176,AI1157:AI1164,0),MATCH(HC1168,AK1156:AT1156,0)))</f>
        <v>#REF!</v>
      </c>
      <c r="HD1176" s="668" t="e">
        <f>IF(GZ1176,0,(#REF!-SUM(GO1176:GY1176))*INDEX(AK1157:AT1164,MATCH(GN1176,AI1157:AI1164,0),MATCH(HD1168,AK1156:AT1156,0)))</f>
        <v>#REF!</v>
      </c>
      <c r="HE1176" s="668" t="e">
        <f>IF(GZ1176,0,(#REF!-SUM(GO1176:GY1176))*INDEX(AK1157:AT1164,MATCH(GN1176,AI1157:AI1164,0),MATCH(HE1168,AK1156:AT1156,0)))</f>
        <v>#REF!</v>
      </c>
      <c r="HF1176" s="668" t="e">
        <f>IF(GZ1176,0,(#REF!-SUM(GO1176:GY1176))*INDEX(AK1157:AT1164,MATCH(GN1176,AI1157:AI1164,0),MATCH(HF1168,AK1156:AT1156,0)))</f>
        <v>#REF!</v>
      </c>
      <c r="HG1176" s="668" t="e">
        <f>IF(GZ1176,0,(#REF!-SUM(GO1176:GY1176))*INDEX(AK1157:AT1164,MATCH(GN1176,AI1157:AI1164,0),MATCH(HG1168,AK1156:AT1156,0)))</f>
        <v>#REF!</v>
      </c>
      <c r="HH1176" s="668" t="e">
        <f>IF(GZ1176,0,(#REF!-SUM(GO1176:GY1176))*INDEX(AK1157:AT1164,MATCH(GN1176,AI1157:AI1164,0),MATCH(HH1168,AK1156:AT1156,0)))</f>
        <v>#REF!</v>
      </c>
      <c r="HI1176" s="668" t="e">
        <f>IF(GZ1176,0,(#REF!-SUM(GO1176:GY1176))*INDEX(AK1157:AT1164,MATCH(GN1176,AI1157:AI1164,0),MATCH(HI1168,AK1156:AT1156,0)))</f>
        <v>#REF!</v>
      </c>
      <c r="HJ1176" s="668" t="e">
        <f>IF(GZ1176,0,(#REF!-SUM(GO1176:GY1176))*INDEX(AK1157:AT1164,MATCH(GN1176,AI1157:AI1164,0),MATCH(HJ1168,AK1156:AT1156,0)))</f>
        <v>#REF!</v>
      </c>
      <c r="HK1176" s="668" t="e">
        <f>IF(GZ1176,0,(#REF!-SUM(GO1176:GY1176))*INDEX(AK1157:AT1164,MATCH(GN1176,AI1157:AI1164,0),MATCH(HK1168,AK1156:AT1156,0)))</f>
        <v>#REF!</v>
      </c>
      <c r="HL1176" s="668" t="e">
        <f>(SUM(HB1176:HK1176)+SUM(GO1176:GY1176))=#REF!</f>
        <v>#REF!</v>
      </c>
    </row>
    <row r="1177" spans="1:234" hidden="1" x14ac:dyDescent="0.25">
      <c r="A1177" s="643" t="s">
        <v>208</v>
      </c>
    </row>
    <row r="1178" spans="1:234" ht="12.75" customHeight="1" x14ac:dyDescent="0.25">
      <c r="D1178" s="4" t="s">
        <v>127</v>
      </c>
      <c r="E1178" s="764" t="s">
        <v>1694</v>
      </c>
      <c r="F1178" s="764"/>
      <c r="G1178" s="764"/>
      <c r="H1178" s="764"/>
      <c r="I1178" s="764"/>
      <c r="J1178" s="764"/>
      <c r="K1178" s="764"/>
      <c r="L1178" s="764"/>
      <c r="M1178" s="764"/>
      <c r="N1178" s="764"/>
      <c r="O1178" s="764"/>
      <c r="P1178" s="764"/>
      <c r="Q1178" s="764"/>
    </row>
    <row r="1179" spans="1:234" ht="12.75" customHeight="1" x14ac:dyDescent="0.25">
      <c r="D1179" s="4"/>
      <c r="E1179" s="892" t="s">
        <v>1698</v>
      </c>
      <c r="F1179" s="892"/>
      <c r="G1179" s="892"/>
      <c r="H1179" s="892"/>
      <c r="I1179" s="892"/>
      <c r="J1179" s="892"/>
      <c r="K1179" s="892"/>
      <c r="L1179" s="892"/>
      <c r="M1179" s="892"/>
      <c r="N1179" s="892"/>
      <c r="O1179" s="892"/>
      <c r="P1179" s="892"/>
      <c r="Q1179" s="892"/>
    </row>
    <row r="1180" spans="1:234" ht="5.0999999999999996" customHeight="1" x14ac:dyDescent="0.25"/>
    <row r="1181" spans="1:234" ht="5.0999999999999996" customHeight="1" x14ac:dyDescent="0.25">
      <c r="E1181" s="676"/>
      <c r="F1181" s="677"/>
      <c r="G1181" s="677"/>
      <c r="H1181" s="677"/>
      <c r="I1181" s="677"/>
      <c r="J1181" s="677"/>
      <c r="K1181" s="677"/>
      <c r="L1181" s="677"/>
      <c r="M1181" s="677"/>
      <c r="N1181" s="677"/>
      <c r="O1181" s="677"/>
      <c r="P1181" s="677"/>
      <c r="Q1181" s="677"/>
    </row>
    <row r="1182" spans="1:234" x14ac:dyDescent="0.25">
      <c r="E1182" s="678" t="s">
        <v>1682</v>
      </c>
      <c r="F1182" s="670"/>
      <c r="G1182" s="670"/>
      <c r="H1182" s="905">
        <f>E1121</f>
        <v>0</v>
      </c>
      <c r="I1182" s="906"/>
      <c r="J1182" s="906"/>
      <c r="K1182" s="906"/>
      <c r="L1182" s="906"/>
      <c r="M1182" s="906"/>
      <c r="N1182" s="906"/>
      <c r="O1182" s="906"/>
      <c r="P1182" s="906"/>
      <c r="Q1182" s="907"/>
    </row>
    <row r="1183" spans="1:234" x14ac:dyDescent="0.25">
      <c r="E1183" s="678" t="s">
        <v>1836</v>
      </c>
      <c r="F1183" s="670"/>
      <c r="G1183" s="670"/>
      <c r="H1183" s="908" t="s">
        <v>1522</v>
      </c>
      <c r="I1183" s="909"/>
      <c r="J1183" s="909"/>
      <c r="K1183" s="909"/>
      <c r="L1183" s="909"/>
      <c r="M1183" s="909"/>
      <c r="N1183" s="909"/>
      <c r="O1183" s="909"/>
      <c r="P1183" s="909"/>
      <c r="Q1183" s="910"/>
      <c r="T1183" s="679" t="str">
        <f>IF(H1183="","",H1183)</f>
        <v/>
      </c>
    </row>
    <row r="1184" spans="1:234" x14ac:dyDescent="0.25">
      <c r="E1184" s="678" t="s">
        <v>1837</v>
      </c>
      <c r="F1184" s="670"/>
      <c r="G1184" s="670"/>
      <c r="H1184" s="905" t="str">
        <f>IF(H1183="","",INDEX(E1127:E1136,MATCH(H1183,U1127:U1136,0)))</f>
        <v/>
      </c>
      <c r="I1184" s="906"/>
      <c r="J1184" s="906"/>
      <c r="K1184" s="906"/>
      <c r="L1184" s="906"/>
      <c r="M1184" s="906"/>
      <c r="N1184" s="906"/>
      <c r="O1184" s="906"/>
      <c r="P1184" s="906"/>
      <c r="Q1184" s="907"/>
    </row>
    <row r="1185" spans="1:234" x14ac:dyDescent="0.25">
      <c r="E1185" s="678" t="s">
        <v>1838</v>
      </c>
      <c r="F1185" s="670"/>
      <c r="G1185" s="670"/>
      <c r="H1185" s="916" t="str">
        <f>IF(H1183="","",INDEX(N1127:N1136,MATCH(H1183,U1127:U1136,0)))</f>
        <v/>
      </c>
      <c r="I1185" s="916"/>
      <c r="J1185" s="916"/>
      <c r="K1185" s="916"/>
      <c r="L1185" s="916"/>
      <c r="M1185" s="916"/>
      <c r="N1185" s="916"/>
      <c r="O1185" s="916"/>
      <c r="P1185" s="916"/>
      <c r="Q1185" s="916"/>
      <c r="DR1185" s="643" t="s">
        <v>1669</v>
      </c>
    </row>
    <row r="1186" spans="1:234" x14ac:dyDescent="0.25">
      <c r="E1186" s="678"/>
      <c r="F1186" s="670"/>
      <c r="G1186" s="670"/>
      <c r="H1186" s="670"/>
      <c r="I1186" s="670"/>
      <c r="J1186" s="670"/>
      <c r="K1186" s="670"/>
      <c r="L1186" s="670"/>
      <c r="M1186" s="670"/>
      <c r="N1186" s="670"/>
      <c r="O1186" s="670"/>
      <c r="P1186" s="670"/>
      <c r="Q1186" s="670"/>
      <c r="DR1186" s="661"/>
      <c r="DS1186" s="647">
        <v>2023</v>
      </c>
      <c r="DT1186" s="647">
        <v>2024</v>
      </c>
      <c r="DU1186" s="647">
        <v>2024</v>
      </c>
      <c r="DV1186" s="647">
        <v>2024</v>
      </c>
      <c r="DW1186" s="647">
        <v>2024</v>
      </c>
      <c r="DX1186" s="647">
        <v>2024</v>
      </c>
      <c r="DY1186" s="647">
        <v>2024</v>
      </c>
      <c r="DZ1186" s="647">
        <v>2024</v>
      </c>
      <c r="EA1186" s="647">
        <v>2024</v>
      </c>
      <c r="EB1186" s="647">
        <v>2024</v>
      </c>
      <c r="EC1186" s="647">
        <v>2024</v>
      </c>
      <c r="ED1186" s="647">
        <v>2025</v>
      </c>
      <c r="EE1186" s="647">
        <v>2025</v>
      </c>
      <c r="EF1186" s="647">
        <v>2025</v>
      </c>
      <c r="EG1186" s="647">
        <v>2025</v>
      </c>
      <c r="EH1186" s="647">
        <v>2025</v>
      </c>
      <c r="EI1186" s="647">
        <v>2025</v>
      </c>
      <c r="EJ1186" s="647">
        <v>2025</v>
      </c>
      <c r="EK1186" s="647">
        <v>2025</v>
      </c>
      <c r="EL1186" s="647">
        <v>2025</v>
      </c>
      <c r="EM1186" s="647">
        <v>2025</v>
      </c>
      <c r="EN1186" s="647">
        <v>2026</v>
      </c>
      <c r="EO1186" s="647">
        <v>2026</v>
      </c>
      <c r="EP1186" s="647">
        <v>2026</v>
      </c>
      <c r="EQ1186" s="647">
        <v>2026</v>
      </c>
      <c r="ER1186" s="647">
        <v>2026</v>
      </c>
      <c r="ES1186" s="647">
        <v>2026</v>
      </c>
      <c r="ET1186" s="647">
        <v>2026</v>
      </c>
      <c r="EU1186" s="647">
        <v>2026</v>
      </c>
      <c r="EV1186" s="647">
        <v>2026</v>
      </c>
      <c r="EW1186" s="647">
        <v>2026</v>
      </c>
      <c r="EX1186" s="647">
        <v>2027</v>
      </c>
      <c r="EY1186" s="647">
        <v>2027</v>
      </c>
      <c r="EZ1186" s="647">
        <v>2027</v>
      </c>
      <c r="FA1186" s="647">
        <v>2027</v>
      </c>
      <c r="FB1186" s="647">
        <v>2027</v>
      </c>
      <c r="FC1186" s="647">
        <v>2027</v>
      </c>
      <c r="FD1186" s="647">
        <v>2027</v>
      </c>
      <c r="FE1186" s="647">
        <v>2027</v>
      </c>
      <c r="FF1186" s="647">
        <v>2027</v>
      </c>
      <c r="FG1186" s="647">
        <v>2027</v>
      </c>
      <c r="FH1186" s="647">
        <v>2028</v>
      </c>
      <c r="FI1186" s="647">
        <v>2028</v>
      </c>
      <c r="FJ1186" s="647">
        <v>2028</v>
      </c>
      <c r="FK1186" s="647">
        <v>2028</v>
      </c>
      <c r="FL1186" s="647">
        <v>2028</v>
      </c>
      <c r="FM1186" s="647">
        <v>2028</v>
      </c>
      <c r="FN1186" s="647">
        <v>2028</v>
      </c>
      <c r="FO1186" s="647">
        <v>2028</v>
      </c>
      <c r="FP1186" s="647">
        <v>2028</v>
      </c>
      <c r="FQ1186" s="647">
        <v>2028</v>
      </c>
      <c r="FR1186" s="647">
        <v>2029</v>
      </c>
      <c r="FS1186" s="647">
        <v>2029</v>
      </c>
      <c r="FT1186" s="647">
        <v>2029</v>
      </c>
      <c r="FU1186" s="647">
        <v>2029</v>
      </c>
      <c r="FV1186" s="647">
        <v>2029</v>
      </c>
      <c r="FW1186" s="647">
        <v>2029</v>
      </c>
      <c r="FX1186" s="647">
        <v>2029</v>
      </c>
      <c r="FY1186" s="647">
        <v>2029</v>
      </c>
      <c r="FZ1186" s="647">
        <v>2029</v>
      </c>
      <c r="GA1186" s="647">
        <v>2029</v>
      </c>
      <c r="GB1186" s="647">
        <v>2030</v>
      </c>
      <c r="GC1186" s="647">
        <v>2030</v>
      </c>
      <c r="GD1186" s="647">
        <v>2030</v>
      </c>
      <c r="GE1186" s="647">
        <v>2030</v>
      </c>
      <c r="GF1186" s="647">
        <v>2030</v>
      </c>
      <c r="GG1186" s="647">
        <v>2030</v>
      </c>
      <c r="GH1186" s="647">
        <v>2030</v>
      </c>
      <c r="GI1186" s="647">
        <v>2030</v>
      </c>
      <c r="GJ1186" s="647">
        <v>2030</v>
      </c>
      <c r="GK1186" s="647">
        <v>2030</v>
      </c>
      <c r="GL1186" s="747" t="s">
        <v>1662</v>
      </c>
      <c r="GO1186" s="643" t="s">
        <v>1670</v>
      </c>
    </row>
    <row r="1187" spans="1:234" s="643" customFormat="1" ht="24" customHeight="1" x14ac:dyDescent="0.25">
      <c r="B1187" s="644"/>
      <c r="C1187" s="644"/>
      <c r="D1187" s="644"/>
      <c r="E1187" s="678"/>
      <c r="F1187" s="670"/>
      <c r="G1187" s="680" t="s">
        <v>1679</v>
      </c>
      <c r="H1187" s="681" t="s">
        <v>1685</v>
      </c>
      <c r="I1187" s="681" t="s">
        <v>1651</v>
      </c>
      <c r="J1187" s="681" t="s">
        <v>1683</v>
      </c>
      <c r="K1187" s="681" t="s">
        <v>1684</v>
      </c>
      <c r="L1187" s="681" t="s">
        <v>1436</v>
      </c>
      <c r="M1187" s="683" t="s">
        <v>1690</v>
      </c>
      <c r="N1187" s="697" t="str">
        <f>IF(G1146="","/",G1146)</f>
        <v>/</v>
      </c>
      <c r="O1187" s="683" t="s">
        <v>410</v>
      </c>
      <c r="P1187" s="697" t="str">
        <f>IF(G1147="","/",G1147)</f>
        <v>/</v>
      </c>
      <c r="Q1187" s="698" t="s">
        <v>1725</v>
      </c>
      <c r="R1187" s="644"/>
      <c r="DR1187" s="662" t="s">
        <v>1665</v>
      </c>
      <c r="DS1187" s="647" t="s">
        <v>1664</v>
      </c>
      <c r="DT1187" s="647" t="str">
        <f t="shared" ref="DT1187" si="4909">E1150</f>
        <v/>
      </c>
      <c r="DU1187" s="647" t="str">
        <f t="shared" ref="DU1187" si="4910">F1150</f>
        <v/>
      </c>
      <c r="DV1187" s="647" t="str">
        <f t="shared" ref="DV1187" si="4911">G1150</f>
        <v/>
      </c>
      <c r="DW1187" s="647" t="str">
        <f t="shared" ref="DW1187" si="4912">H1150</f>
        <v/>
      </c>
      <c r="DX1187" s="647" t="str">
        <f t="shared" ref="DX1187" si="4913">I1150</f>
        <v/>
      </c>
      <c r="DY1187" s="647" t="str">
        <f t="shared" ref="DY1187" si="4914">J1150</f>
        <v/>
      </c>
      <c r="DZ1187" s="647" t="str">
        <f t="shared" ref="DZ1187" si="4915">K1150</f>
        <v/>
      </c>
      <c r="EA1187" s="647" t="str">
        <f t="shared" ref="EA1187" si="4916">L1150</f>
        <v/>
      </c>
      <c r="EB1187" s="647" t="str">
        <f t="shared" ref="EB1187" si="4917">M1150</f>
        <v/>
      </c>
      <c r="EC1187" s="647" t="str">
        <f t="shared" ref="EC1187" si="4918">N1150</f>
        <v/>
      </c>
      <c r="ED1187" s="647" t="str">
        <f t="shared" ref="ED1187" si="4919">E1150</f>
        <v/>
      </c>
      <c r="EE1187" s="647" t="str">
        <f t="shared" ref="EE1187" si="4920">F1150</f>
        <v/>
      </c>
      <c r="EF1187" s="647" t="str">
        <f t="shared" ref="EF1187" si="4921">G1150</f>
        <v/>
      </c>
      <c r="EG1187" s="647" t="str">
        <f t="shared" ref="EG1187" si="4922">H1150</f>
        <v/>
      </c>
      <c r="EH1187" s="647" t="str">
        <f t="shared" ref="EH1187" si="4923">I1150</f>
        <v/>
      </c>
      <c r="EI1187" s="647" t="str">
        <f t="shared" ref="EI1187" si="4924">J1150</f>
        <v/>
      </c>
      <c r="EJ1187" s="647" t="str">
        <f t="shared" ref="EJ1187" si="4925">K1150</f>
        <v/>
      </c>
      <c r="EK1187" s="647" t="str">
        <f t="shared" ref="EK1187" si="4926">L1150</f>
        <v/>
      </c>
      <c r="EL1187" s="647" t="str">
        <f t="shared" ref="EL1187" si="4927">M1150</f>
        <v/>
      </c>
      <c r="EM1187" s="647" t="str">
        <f t="shared" ref="EM1187" si="4928">N1150</f>
        <v/>
      </c>
      <c r="EN1187" s="647" t="str">
        <f t="shared" ref="EN1187" si="4929">E1150</f>
        <v/>
      </c>
      <c r="EO1187" s="647" t="str">
        <f t="shared" ref="EO1187" si="4930">F1150</f>
        <v/>
      </c>
      <c r="EP1187" s="647" t="str">
        <f t="shared" ref="EP1187" si="4931">G1150</f>
        <v/>
      </c>
      <c r="EQ1187" s="647" t="str">
        <f t="shared" ref="EQ1187" si="4932">H1150</f>
        <v/>
      </c>
      <c r="ER1187" s="647" t="str">
        <f t="shared" ref="ER1187" si="4933">I1150</f>
        <v/>
      </c>
      <c r="ES1187" s="647" t="str">
        <f t="shared" ref="ES1187" si="4934">J1150</f>
        <v/>
      </c>
      <c r="ET1187" s="647" t="str">
        <f t="shared" ref="ET1187" si="4935">K1150</f>
        <v/>
      </c>
      <c r="EU1187" s="647" t="str">
        <f t="shared" ref="EU1187" si="4936">L1150</f>
        <v/>
      </c>
      <c r="EV1187" s="647" t="str">
        <f t="shared" ref="EV1187" si="4937">M1150</f>
        <v/>
      </c>
      <c r="EW1187" s="647" t="str">
        <f t="shared" ref="EW1187" si="4938">N1150</f>
        <v/>
      </c>
      <c r="EX1187" s="647" t="str">
        <f t="shared" ref="EX1187" si="4939">E1150</f>
        <v/>
      </c>
      <c r="EY1187" s="647" t="str">
        <f t="shared" ref="EY1187" si="4940">F1150</f>
        <v/>
      </c>
      <c r="EZ1187" s="647" t="str">
        <f t="shared" ref="EZ1187" si="4941">G1150</f>
        <v/>
      </c>
      <c r="FA1187" s="647" t="str">
        <f t="shared" ref="FA1187" si="4942">H1150</f>
        <v/>
      </c>
      <c r="FB1187" s="647" t="str">
        <f t="shared" ref="FB1187" si="4943">I1150</f>
        <v/>
      </c>
      <c r="FC1187" s="647" t="str">
        <f t="shared" ref="FC1187" si="4944">J1150</f>
        <v/>
      </c>
      <c r="FD1187" s="647" t="str">
        <f t="shared" ref="FD1187" si="4945">K1150</f>
        <v/>
      </c>
      <c r="FE1187" s="647" t="str">
        <f t="shared" ref="FE1187" si="4946">L1150</f>
        <v/>
      </c>
      <c r="FF1187" s="647" t="str">
        <f t="shared" ref="FF1187" si="4947">M1150</f>
        <v/>
      </c>
      <c r="FG1187" s="647" t="str">
        <f t="shared" ref="FG1187" si="4948">N1150</f>
        <v/>
      </c>
      <c r="FH1187" s="647" t="str">
        <f t="shared" ref="FH1187" si="4949">E1150</f>
        <v/>
      </c>
      <c r="FI1187" s="647" t="str">
        <f t="shared" ref="FI1187" si="4950">F1150</f>
        <v/>
      </c>
      <c r="FJ1187" s="647" t="str">
        <f t="shared" ref="FJ1187" si="4951">G1150</f>
        <v/>
      </c>
      <c r="FK1187" s="647" t="str">
        <f t="shared" ref="FK1187" si="4952">H1150</f>
        <v/>
      </c>
      <c r="FL1187" s="647" t="str">
        <f t="shared" ref="FL1187" si="4953">I1150</f>
        <v/>
      </c>
      <c r="FM1187" s="647" t="str">
        <f t="shared" ref="FM1187" si="4954">J1150</f>
        <v/>
      </c>
      <c r="FN1187" s="647" t="str">
        <f t="shared" ref="FN1187" si="4955">K1150</f>
        <v/>
      </c>
      <c r="FO1187" s="647" t="str">
        <f t="shared" ref="FO1187" si="4956">L1150</f>
        <v/>
      </c>
      <c r="FP1187" s="647" t="str">
        <f t="shared" ref="FP1187" si="4957">M1150</f>
        <v/>
      </c>
      <c r="FQ1187" s="647" t="str">
        <f t="shared" ref="FQ1187" si="4958">N1150</f>
        <v/>
      </c>
      <c r="FR1187" s="647" t="str">
        <f t="shared" ref="FR1187" si="4959">E1150</f>
        <v/>
      </c>
      <c r="FS1187" s="647" t="str">
        <f t="shared" ref="FS1187" si="4960">F1150</f>
        <v/>
      </c>
      <c r="FT1187" s="647" t="str">
        <f t="shared" ref="FT1187" si="4961">G1150</f>
        <v/>
      </c>
      <c r="FU1187" s="647" t="str">
        <f t="shared" ref="FU1187" si="4962">H1150</f>
        <v/>
      </c>
      <c r="FV1187" s="647" t="str">
        <f t="shared" ref="FV1187" si="4963">I1150</f>
        <v/>
      </c>
      <c r="FW1187" s="647" t="str">
        <f t="shared" ref="FW1187" si="4964">J1150</f>
        <v/>
      </c>
      <c r="FX1187" s="647" t="str">
        <f t="shared" ref="FX1187" si="4965">K1150</f>
        <v/>
      </c>
      <c r="FY1187" s="647" t="str">
        <f t="shared" ref="FY1187" si="4966">L1150</f>
        <v/>
      </c>
      <c r="FZ1187" s="647" t="str">
        <f t="shared" ref="FZ1187" si="4967">M1150</f>
        <v/>
      </c>
      <c r="GA1187" s="647" t="str">
        <f t="shared" ref="GA1187" si="4968">N1150</f>
        <v/>
      </c>
      <c r="GB1187" s="647" t="str">
        <f t="shared" ref="GB1187" si="4969">E1150</f>
        <v/>
      </c>
      <c r="GC1187" s="647" t="str">
        <f t="shared" ref="GC1187" si="4970">F1150</f>
        <v/>
      </c>
      <c r="GD1187" s="647" t="str">
        <f t="shared" ref="GD1187" si="4971">G1150</f>
        <v/>
      </c>
      <c r="GE1187" s="647" t="str">
        <f t="shared" ref="GE1187" si="4972">H1150</f>
        <v/>
      </c>
      <c r="GF1187" s="647" t="str">
        <f t="shared" ref="GF1187" si="4973">I1150</f>
        <v/>
      </c>
      <c r="GG1187" s="647" t="str">
        <f t="shared" ref="GG1187" si="4974">J1150</f>
        <v/>
      </c>
      <c r="GH1187" s="647" t="str">
        <f t="shared" ref="GH1187" si="4975">K1150</f>
        <v/>
      </c>
      <c r="GI1187" s="647" t="str">
        <f t="shared" ref="GI1187" si="4976">L1150</f>
        <v/>
      </c>
      <c r="GJ1187" s="647" t="str">
        <f t="shared" ref="GJ1187" si="4977">M1150</f>
        <v/>
      </c>
      <c r="GK1187" s="647" t="str">
        <f t="shared" ref="GK1187" si="4978">N1150</f>
        <v/>
      </c>
      <c r="GL1187" s="748"/>
      <c r="GN1187" s="662" t="s">
        <v>1665</v>
      </c>
      <c r="GO1187" s="646" t="s">
        <v>1664</v>
      </c>
      <c r="GP1187" s="646" t="str">
        <f t="shared" ref="GP1187" si="4979">E1150</f>
        <v/>
      </c>
      <c r="GQ1187" s="646" t="str">
        <f t="shared" ref="GQ1187" si="4980">F1150</f>
        <v/>
      </c>
      <c r="GR1187" s="646" t="str">
        <f t="shared" ref="GR1187" si="4981">G1150</f>
        <v/>
      </c>
      <c r="GS1187" s="646" t="str">
        <f t="shared" ref="GS1187" si="4982">H1150</f>
        <v/>
      </c>
      <c r="GT1187" s="646" t="str">
        <f t="shared" ref="GT1187" si="4983">I1150</f>
        <v/>
      </c>
      <c r="GU1187" s="646" t="str">
        <f t="shared" ref="GU1187" si="4984">J1150</f>
        <v/>
      </c>
      <c r="GV1187" s="646" t="str">
        <f t="shared" ref="GV1187" si="4985">K1150</f>
        <v/>
      </c>
      <c r="GW1187" s="646" t="str">
        <f t="shared" ref="GW1187" si="4986">L1150</f>
        <v/>
      </c>
      <c r="GX1187" s="646" t="str">
        <f t="shared" ref="GX1187" si="4987">M1150</f>
        <v/>
      </c>
      <c r="GY1187" s="646" t="str">
        <f t="shared" ref="GY1187" si="4988">N1150</f>
        <v/>
      </c>
      <c r="GZ1187" s="646" t="s">
        <v>1662</v>
      </c>
      <c r="HM1187" s="644"/>
      <c r="HN1187" s="644"/>
      <c r="HO1187" s="644"/>
      <c r="HP1187" s="644"/>
      <c r="HQ1187" s="644"/>
      <c r="HR1187" s="644"/>
      <c r="HS1187" s="644"/>
      <c r="HT1187" s="644"/>
      <c r="HU1187" s="644"/>
      <c r="HV1187" s="644"/>
      <c r="HW1187" s="644"/>
      <c r="HX1187" s="644"/>
      <c r="HY1187" s="644"/>
      <c r="HZ1187" s="644"/>
    </row>
    <row r="1188" spans="1:234" s="643" customFormat="1" hidden="1" x14ac:dyDescent="0.25">
      <c r="A1188" s="643" t="s">
        <v>208</v>
      </c>
      <c r="B1188" s="644"/>
      <c r="C1188" s="644"/>
      <c r="D1188" s="644"/>
      <c r="E1188" s="678"/>
      <c r="F1188" s="670"/>
      <c r="G1188" s="670"/>
      <c r="H1188" s="670"/>
      <c r="I1188" s="670"/>
      <c r="J1188" s="670"/>
      <c r="K1188" s="670"/>
      <c r="L1188" s="670"/>
      <c r="M1188" s="670"/>
      <c r="N1188" s="670"/>
      <c r="O1188" s="670"/>
      <c r="P1188" s="670"/>
      <c r="Q1188" s="670"/>
      <c r="R1188" s="682"/>
      <c r="DR1188" s="749">
        <v>2023</v>
      </c>
      <c r="DS1188" s="665">
        <f t="shared" ref="DS1188:GD1191" si="4989">DS1157-DS1169</f>
        <v>0</v>
      </c>
      <c r="DT1188" s="665">
        <f t="shared" si="4989"/>
        <v>0</v>
      </c>
      <c r="DU1188" s="665">
        <f t="shared" si="4989"/>
        <v>0</v>
      </c>
      <c r="DV1188" s="665">
        <f t="shared" si="4989"/>
        <v>0</v>
      </c>
      <c r="DW1188" s="665">
        <f t="shared" si="4989"/>
        <v>0</v>
      </c>
      <c r="DX1188" s="665">
        <f t="shared" si="4989"/>
        <v>0</v>
      </c>
      <c r="DY1188" s="665">
        <f t="shared" si="4989"/>
        <v>0</v>
      </c>
      <c r="DZ1188" s="665">
        <f t="shared" si="4989"/>
        <v>0</v>
      </c>
      <c r="EA1188" s="665">
        <f t="shared" si="4989"/>
        <v>0</v>
      </c>
      <c r="EB1188" s="665">
        <f t="shared" si="4989"/>
        <v>0</v>
      </c>
      <c r="EC1188" s="665">
        <f t="shared" si="4989"/>
        <v>0</v>
      </c>
      <c r="ED1188" s="665">
        <f t="shared" si="4989"/>
        <v>0</v>
      </c>
      <c r="EE1188" s="665">
        <f t="shared" si="4989"/>
        <v>0</v>
      </c>
      <c r="EF1188" s="665">
        <f t="shared" si="4989"/>
        <v>0</v>
      </c>
      <c r="EG1188" s="665">
        <f t="shared" si="4989"/>
        <v>0</v>
      </c>
      <c r="EH1188" s="665">
        <f t="shared" si="4989"/>
        <v>0</v>
      </c>
      <c r="EI1188" s="665">
        <f t="shared" si="4989"/>
        <v>0</v>
      </c>
      <c r="EJ1188" s="665">
        <f t="shared" si="4989"/>
        <v>0</v>
      </c>
      <c r="EK1188" s="665">
        <f t="shared" si="4989"/>
        <v>0</v>
      </c>
      <c r="EL1188" s="665">
        <f t="shared" si="4989"/>
        <v>0</v>
      </c>
      <c r="EM1188" s="665">
        <f t="shared" si="4989"/>
        <v>0</v>
      </c>
      <c r="EN1188" s="665">
        <f t="shared" si="4989"/>
        <v>0</v>
      </c>
      <c r="EO1188" s="665">
        <f t="shared" si="4989"/>
        <v>0</v>
      </c>
      <c r="EP1188" s="665">
        <f t="shared" si="4989"/>
        <v>0</v>
      </c>
      <c r="EQ1188" s="665">
        <f t="shared" si="4989"/>
        <v>0</v>
      </c>
      <c r="ER1188" s="665">
        <f t="shared" si="4989"/>
        <v>0</v>
      </c>
      <c r="ES1188" s="665">
        <f t="shared" si="4989"/>
        <v>0</v>
      </c>
      <c r="ET1188" s="665">
        <f t="shared" si="4989"/>
        <v>0</v>
      </c>
      <c r="EU1188" s="665">
        <f t="shared" si="4989"/>
        <v>0</v>
      </c>
      <c r="EV1188" s="665">
        <f t="shared" si="4989"/>
        <v>0</v>
      </c>
      <c r="EW1188" s="665">
        <f t="shared" si="4989"/>
        <v>0</v>
      </c>
      <c r="EX1188" s="665">
        <f t="shared" si="4989"/>
        <v>0</v>
      </c>
      <c r="EY1188" s="665">
        <f t="shared" si="4989"/>
        <v>0</v>
      </c>
      <c r="EZ1188" s="665">
        <f t="shared" si="4989"/>
        <v>0</v>
      </c>
      <c r="FA1188" s="665">
        <f t="shared" si="4989"/>
        <v>0</v>
      </c>
      <c r="FB1188" s="665">
        <f t="shared" si="4989"/>
        <v>0</v>
      </c>
      <c r="FC1188" s="665">
        <f t="shared" si="4989"/>
        <v>0</v>
      </c>
      <c r="FD1188" s="665">
        <f t="shared" si="4989"/>
        <v>0</v>
      </c>
      <c r="FE1188" s="665">
        <f t="shared" si="4989"/>
        <v>0</v>
      </c>
      <c r="FF1188" s="665">
        <f t="shared" si="4989"/>
        <v>0</v>
      </c>
      <c r="FG1188" s="665">
        <f t="shared" si="4989"/>
        <v>0</v>
      </c>
      <c r="FH1188" s="665">
        <f t="shared" si="4989"/>
        <v>0</v>
      </c>
      <c r="FI1188" s="665">
        <f t="shared" si="4989"/>
        <v>0</v>
      </c>
      <c r="FJ1188" s="665">
        <f t="shared" si="4989"/>
        <v>0</v>
      </c>
      <c r="FK1188" s="665">
        <f t="shared" si="4989"/>
        <v>0</v>
      </c>
      <c r="FL1188" s="665">
        <f t="shared" si="4989"/>
        <v>0</v>
      </c>
      <c r="FM1188" s="665">
        <f t="shared" si="4989"/>
        <v>0</v>
      </c>
      <c r="FN1188" s="665">
        <f t="shared" si="4989"/>
        <v>0</v>
      </c>
      <c r="FO1188" s="665">
        <f t="shared" si="4989"/>
        <v>0</v>
      </c>
      <c r="FP1188" s="665">
        <f t="shared" si="4989"/>
        <v>0</v>
      </c>
      <c r="FQ1188" s="665">
        <f t="shared" si="4989"/>
        <v>0</v>
      </c>
      <c r="FR1188" s="665">
        <f t="shared" si="4989"/>
        <v>0</v>
      </c>
      <c r="FS1188" s="665">
        <f t="shared" si="4989"/>
        <v>0</v>
      </c>
      <c r="FT1188" s="665">
        <f t="shared" si="4989"/>
        <v>0</v>
      </c>
      <c r="FU1188" s="665">
        <f t="shared" si="4989"/>
        <v>0</v>
      </c>
      <c r="FV1188" s="665">
        <f t="shared" si="4989"/>
        <v>0</v>
      </c>
      <c r="FW1188" s="665">
        <f t="shared" si="4989"/>
        <v>0</v>
      </c>
      <c r="FX1188" s="665">
        <f t="shared" si="4989"/>
        <v>0</v>
      </c>
      <c r="FY1188" s="665">
        <f t="shared" si="4989"/>
        <v>0</v>
      </c>
      <c r="FZ1188" s="665">
        <f t="shared" si="4989"/>
        <v>0</v>
      </c>
      <c r="GA1188" s="665">
        <f t="shared" si="4989"/>
        <v>0</v>
      </c>
      <c r="GB1188" s="665">
        <f t="shared" si="4989"/>
        <v>0</v>
      </c>
      <c r="GC1188" s="665">
        <f t="shared" si="4989"/>
        <v>0</v>
      </c>
      <c r="GD1188" s="665">
        <f t="shared" si="4989"/>
        <v>0</v>
      </c>
      <c r="GE1188" s="665">
        <f t="shared" ref="GE1188:GK1188" si="4990">GE1157-GE1169</f>
        <v>0</v>
      </c>
      <c r="GF1188" s="665">
        <f t="shared" si="4990"/>
        <v>0</v>
      </c>
      <c r="GG1188" s="665">
        <f t="shared" si="4990"/>
        <v>0</v>
      </c>
      <c r="GH1188" s="665">
        <f t="shared" si="4990"/>
        <v>0</v>
      </c>
      <c r="GI1188" s="665">
        <f t="shared" si="4990"/>
        <v>0</v>
      </c>
      <c r="GJ1188" s="665">
        <f t="shared" si="4990"/>
        <v>0</v>
      </c>
      <c r="GK1188" s="665">
        <f t="shared" si="4990"/>
        <v>0</v>
      </c>
      <c r="GL1188" s="665" t="b">
        <f>SUM(DS1188:GK1188)+SUM(Y1151:AH1151)-SUM(HB1169:HK1169)=Q1151</f>
        <v>1</v>
      </c>
      <c r="GN1188" s="749">
        <v>2023</v>
      </c>
      <c r="GO1188" s="664">
        <f>SUMIF(DS1156:GK1156,GO1156,DS1188:GK1188)</f>
        <v>0</v>
      </c>
      <c r="GP1188" s="668">
        <f>SUMIF(DS1156:GK1156,GP1156,DS1188:GK1188)</f>
        <v>0</v>
      </c>
      <c r="GQ1188" s="668">
        <f>SUMIF(DS1156:GK1156,GQ1156,DS1188:GK1188)</f>
        <v>0</v>
      </c>
      <c r="GR1188" s="668">
        <f>SUMIF(DS1156:GK1156,GR1156,DS1188:GK1188)</f>
        <v>0</v>
      </c>
      <c r="GS1188" s="668">
        <f>SUMIF(DS1156:GK1156,GS1156,DS1188:GK1188)</f>
        <v>0</v>
      </c>
      <c r="GT1188" s="668">
        <f>SUMIF(DS1156:GK1156,GT1156,DS1188:GK1188)</f>
        <v>0</v>
      </c>
      <c r="GU1188" s="668">
        <f>SUMIF(DS1156:GK1156,GU1156,DS1188:GK1188)</f>
        <v>0</v>
      </c>
      <c r="GV1188" s="668">
        <f>SUMIF(DS1156:GK1156,GV1156,DS1188:GK1188)</f>
        <v>0</v>
      </c>
      <c r="GW1188" s="668">
        <f>SUMIF(DS1156:GK1156,GW1156,DS1188:GK1188)</f>
        <v>0</v>
      </c>
      <c r="GX1188" s="668">
        <f>SUMIF(DS1156:GK1156,GX1156,DS1188:GK1188)</f>
        <v>0</v>
      </c>
      <c r="GY1188" s="668">
        <f>SUMIF(DS1156:GK1156,GY1156,DS1188:GK1188)</f>
        <v>0</v>
      </c>
      <c r="GZ1188" s="646" t="b">
        <f>SUM(GO1188:GY1188)-SUM(HB1169:HK1169)=(Q1151-SUM(Y1151:AH1151))</f>
        <v>1</v>
      </c>
      <c r="HM1188" s="682"/>
      <c r="HN1188" s="682"/>
      <c r="HO1188" s="682"/>
      <c r="HP1188" s="682"/>
      <c r="HQ1188" s="682"/>
      <c r="HR1188" s="682"/>
      <c r="HS1188" s="682"/>
      <c r="HT1188" s="682"/>
      <c r="HU1188" s="682"/>
      <c r="HV1188" s="682"/>
      <c r="HW1188" s="682"/>
      <c r="HX1188" s="682"/>
      <c r="HY1188" s="682"/>
      <c r="HZ1188" s="682"/>
    </row>
    <row r="1189" spans="1:234" s="643" customFormat="1" x14ac:dyDescent="0.25">
      <c r="B1189" s="644"/>
      <c r="C1189" s="644"/>
      <c r="D1189" s="644"/>
      <c r="E1189" s="678"/>
      <c r="F1189" s="670"/>
      <c r="G1189" s="652">
        <v>2024</v>
      </c>
      <c r="H1189" s="656">
        <f>IF(G1189&gt;CNTR_ReportingYear,"",INDEX(E1152:N1152,MATCH(T1183,E1150:N1150,0)))</f>
        <v>0</v>
      </c>
      <c r="I1189" s="656">
        <f>IF(G1189&gt;CNTR_ReportingYear,"",INDEX(GP1189:GY1195,MATCH(G1189,GN1189:GN1195,0),MATCH(T1183,GP1187:GY1187,0))-INDEX(HB1170:HK1176,MATCH(G1189,GN1170:GN1176,0),MATCH(T1183,HB1168:HK1168,0))+INDEX(Y1151:AH1152,MATCH(G1189,D1151:D1152,0),MATCH(T1183,Y1150:AH1150,0)))</f>
        <v>0</v>
      </c>
      <c r="J1189" s="656">
        <f>IF(G1189&gt;CNTR_ReportingYear,"",SUMIFS(AX1157:DP1157,AX1156:DP1156,T1183))</f>
        <v>0</v>
      </c>
      <c r="K1189" s="656">
        <f>IF(G1189&gt;CNTR_ReportingYear,"",SUMIFS(AX1158:DP1158,AX1156:DP1156,T1183))</f>
        <v>0</v>
      </c>
      <c r="L1189" s="656">
        <f>IF(G1189&gt;CNTR_ReportingYear,"",INDEX(GP1170:GY1176,MATCH(G1189,GN1170:GN1176,0),MATCH(T1183,GP1168:GY1168,0))+INDEX(HB1170:HK1176,MATCH(G1189,GN1170:GN1176,0),MATCH(T1183,HB1168:HK1168,0)))</f>
        <v>0</v>
      </c>
      <c r="M1189" s="674"/>
      <c r="N1189" s="588" t="str">
        <f>H1187</f>
        <v>Purchase</v>
      </c>
      <c r="O1189" s="917" t="s">
        <v>1688</v>
      </c>
      <c r="P1189" s="917"/>
      <c r="Q1189" s="917"/>
      <c r="R1189" s="674"/>
      <c r="DR1189" s="749">
        <v>2024</v>
      </c>
      <c r="DS1189" s="665">
        <f t="shared" si="4989"/>
        <v>0</v>
      </c>
      <c r="DT1189" s="665">
        <f t="shared" si="4989"/>
        <v>0</v>
      </c>
      <c r="DU1189" s="665">
        <f t="shared" si="4989"/>
        <v>0</v>
      </c>
      <c r="DV1189" s="665">
        <f t="shared" si="4989"/>
        <v>0</v>
      </c>
      <c r="DW1189" s="665">
        <f t="shared" si="4989"/>
        <v>0</v>
      </c>
      <c r="DX1189" s="665">
        <f t="shared" si="4989"/>
        <v>0</v>
      </c>
      <c r="DY1189" s="665">
        <f t="shared" si="4989"/>
        <v>0</v>
      </c>
      <c r="DZ1189" s="665">
        <f t="shared" si="4989"/>
        <v>0</v>
      </c>
      <c r="EA1189" s="665">
        <f t="shared" si="4989"/>
        <v>0</v>
      </c>
      <c r="EB1189" s="665">
        <f t="shared" si="4989"/>
        <v>0</v>
      </c>
      <c r="EC1189" s="665">
        <f t="shared" si="4989"/>
        <v>0</v>
      </c>
      <c r="ED1189" s="665">
        <f t="shared" si="4989"/>
        <v>0</v>
      </c>
      <c r="EE1189" s="665">
        <f t="shared" si="4989"/>
        <v>0</v>
      </c>
      <c r="EF1189" s="665">
        <f t="shared" si="4989"/>
        <v>0</v>
      </c>
      <c r="EG1189" s="665">
        <f t="shared" si="4989"/>
        <v>0</v>
      </c>
      <c r="EH1189" s="665">
        <f t="shared" si="4989"/>
        <v>0</v>
      </c>
      <c r="EI1189" s="665">
        <f t="shared" si="4989"/>
        <v>0</v>
      </c>
      <c r="EJ1189" s="665">
        <f t="shared" si="4989"/>
        <v>0</v>
      </c>
      <c r="EK1189" s="665">
        <f t="shared" si="4989"/>
        <v>0</v>
      </c>
      <c r="EL1189" s="665">
        <f t="shared" si="4989"/>
        <v>0</v>
      </c>
      <c r="EM1189" s="665">
        <f t="shared" si="4989"/>
        <v>0</v>
      </c>
      <c r="EN1189" s="665">
        <f t="shared" si="4989"/>
        <v>0</v>
      </c>
      <c r="EO1189" s="665">
        <f t="shared" si="4989"/>
        <v>0</v>
      </c>
      <c r="EP1189" s="665">
        <f t="shared" si="4989"/>
        <v>0</v>
      </c>
      <c r="EQ1189" s="665">
        <f t="shared" si="4989"/>
        <v>0</v>
      </c>
      <c r="ER1189" s="665">
        <f t="shared" si="4989"/>
        <v>0</v>
      </c>
      <c r="ES1189" s="665">
        <f t="shared" si="4989"/>
        <v>0</v>
      </c>
      <c r="ET1189" s="665">
        <f t="shared" si="4989"/>
        <v>0</v>
      </c>
      <c r="EU1189" s="665">
        <f t="shared" si="4989"/>
        <v>0</v>
      </c>
      <c r="EV1189" s="665">
        <f t="shared" si="4989"/>
        <v>0</v>
      </c>
      <c r="EW1189" s="665">
        <f t="shared" si="4989"/>
        <v>0</v>
      </c>
      <c r="EX1189" s="665">
        <f t="shared" si="4989"/>
        <v>0</v>
      </c>
      <c r="EY1189" s="665">
        <f t="shared" si="4989"/>
        <v>0</v>
      </c>
      <c r="EZ1189" s="665">
        <f t="shared" si="4989"/>
        <v>0</v>
      </c>
      <c r="FA1189" s="665">
        <f t="shared" si="4989"/>
        <v>0</v>
      </c>
      <c r="FB1189" s="665">
        <f t="shared" si="4989"/>
        <v>0</v>
      </c>
      <c r="FC1189" s="665">
        <f t="shared" si="4989"/>
        <v>0</v>
      </c>
      <c r="FD1189" s="665">
        <f t="shared" si="4989"/>
        <v>0</v>
      </c>
      <c r="FE1189" s="665">
        <f t="shared" si="4989"/>
        <v>0</v>
      </c>
      <c r="FF1189" s="665">
        <f t="shared" si="4989"/>
        <v>0</v>
      </c>
      <c r="FG1189" s="665">
        <f t="shared" si="4989"/>
        <v>0</v>
      </c>
      <c r="FH1189" s="665">
        <f t="shared" si="4989"/>
        <v>0</v>
      </c>
      <c r="FI1189" s="665">
        <f t="shared" si="4989"/>
        <v>0</v>
      </c>
      <c r="FJ1189" s="665">
        <f t="shared" si="4989"/>
        <v>0</v>
      </c>
      <c r="FK1189" s="665">
        <f t="shared" si="4989"/>
        <v>0</v>
      </c>
      <c r="FL1189" s="665">
        <f t="shared" si="4989"/>
        <v>0</v>
      </c>
      <c r="FM1189" s="665">
        <f t="shared" si="4989"/>
        <v>0</v>
      </c>
      <c r="FN1189" s="665">
        <f t="shared" si="4989"/>
        <v>0</v>
      </c>
      <c r="FO1189" s="665">
        <f t="shared" si="4989"/>
        <v>0</v>
      </c>
      <c r="FP1189" s="665">
        <f t="shared" si="4989"/>
        <v>0</v>
      </c>
      <c r="FQ1189" s="665">
        <f t="shared" si="4989"/>
        <v>0</v>
      </c>
      <c r="FR1189" s="665">
        <f t="shared" si="4989"/>
        <v>0</v>
      </c>
      <c r="FS1189" s="665">
        <f t="shared" si="4989"/>
        <v>0</v>
      </c>
      <c r="FT1189" s="665">
        <f t="shared" si="4989"/>
        <v>0</v>
      </c>
      <c r="FU1189" s="665">
        <f t="shared" si="4989"/>
        <v>0</v>
      </c>
      <c r="FV1189" s="665">
        <f t="shared" si="4989"/>
        <v>0</v>
      </c>
      <c r="FW1189" s="665">
        <f t="shared" si="4989"/>
        <v>0</v>
      </c>
      <c r="FX1189" s="665">
        <f t="shared" si="4989"/>
        <v>0</v>
      </c>
      <c r="FY1189" s="665">
        <f t="shared" si="4989"/>
        <v>0</v>
      </c>
      <c r="FZ1189" s="665">
        <f t="shared" si="4989"/>
        <v>0</v>
      </c>
      <c r="GA1189" s="665">
        <f t="shared" si="4989"/>
        <v>0</v>
      </c>
      <c r="GB1189" s="665">
        <f t="shared" si="4989"/>
        <v>0</v>
      </c>
      <c r="GC1189" s="665">
        <f t="shared" si="4989"/>
        <v>0</v>
      </c>
      <c r="GD1189" s="665">
        <f t="shared" si="4989"/>
        <v>0</v>
      </c>
      <c r="GE1189" s="665">
        <f t="shared" ref="GE1189:GK1189" si="4991">GE1158-GE1170</f>
        <v>0</v>
      </c>
      <c r="GF1189" s="665">
        <f t="shared" si="4991"/>
        <v>0</v>
      </c>
      <c r="GG1189" s="665">
        <f t="shared" si="4991"/>
        <v>0</v>
      </c>
      <c r="GH1189" s="665">
        <f t="shared" si="4991"/>
        <v>0</v>
      </c>
      <c r="GI1189" s="665">
        <f t="shared" si="4991"/>
        <v>0</v>
      </c>
      <c r="GJ1189" s="665">
        <f t="shared" si="4991"/>
        <v>0</v>
      </c>
      <c r="GK1189" s="665">
        <f t="shared" si="4991"/>
        <v>0</v>
      </c>
      <c r="GL1189" s="665" t="b">
        <f>SUM(DS1189:GK1189)+SUM(Y1152:AH1152)-SUM(HB1170:HK1170)=Q1152</f>
        <v>1</v>
      </c>
      <c r="GN1189" s="749">
        <v>2024</v>
      </c>
      <c r="GO1189" s="664">
        <f>SUMIF(DS1156:GK1156,GO1156,DS1189:GK1189)</f>
        <v>0</v>
      </c>
      <c r="GP1189" s="668">
        <f>SUMIF(DS1156:GK1156,GP1156,DS1189:GK1189)</f>
        <v>0</v>
      </c>
      <c r="GQ1189" s="668">
        <f>SUMIF(DS1156:GK1156,GQ1156,DS1189:GK1189)</f>
        <v>0</v>
      </c>
      <c r="GR1189" s="668">
        <f>SUMIF(DS1156:GK1156,GR1156,DS1189:GK1189)</f>
        <v>0</v>
      </c>
      <c r="GS1189" s="668">
        <f>SUMIF(DS1156:GK1156,GS1156,DS1189:GK1189)</f>
        <v>0</v>
      </c>
      <c r="GT1189" s="668">
        <f>SUMIF(DS1156:GK1156,GT1156,DS1189:GK1189)</f>
        <v>0</v>
      </c>
      <c r="GU1189" s="668">
        <f>SUMIF(DS1156:GK1156,GU1156,DS1189:GK1189)</f>
        <v>0</v>
      </c>
      <c r="GV1189" s="668">
        <f>SUMIF(DS1156:GK1156,GV1156,DS1189:GK1189)</f>
        <v>0</v>
      </c>
      <c r="GW1189" s="668">
        <f>SUMIF(DS1156:GK1156,GW1156,DS1189:GK1189)</f>
        <v>0</v>
      </c>
      <c r="GX1189" s="668">
        <f>SUMIF(DS1156:GK1156,GX1156,DS1189:GK1189)</f>
        <v>0</v>
      </c>
      <c r="GY1189" s="668">
        <f>SUMIF(DS1156:GK1156,GY1156,DS1189:GK1189)</f>
        <v>0</v>
      </c>
      <c r="GZ1189" s="646" t="b">
        <f>SUM(GO1189:GY1189)-SUM(HB1170:HK1170)=(Q1152-SUM(Y1152:AH1152))</f>
        <v>1</v>
      </c>
      <c r="HM1189" s="674"/>
      <c r="HN1189" s="674"/>
      <c r="HO1189" s="674"/>
      <c r="HP1189" s="674"/>
      <c r="HQ1189" s="674"/>
      <c r="HR1189" s="674"/>
      <c r="HS1189" s="674"/>
      <c r="HT1189" s="674"/>
      <c r="HU1189" s="674"/>
      <c r="HV1189" s="674"/>
      <c r="HW1189" s="674"/>
      <c r="HX1189" s="674"/>
      <c r="HY1189" s="674"/>
      <c r="HZ1189" s="674"/>
    </row>
    <row r="1190" spans="1:234" s="643" customFormat="1" x14ac:dyDescent="0.25">
      <c r="B1190" s="644"/>
      <c r="C1190" s="644"/>
      <c r="D1190" s="644"/>
      <c r="E1190" s="678"/>
      <c r="F1190" s="670"/>
      <c r="G1190" s="644"/>
      <c r="H1190" s="644"/>
      <c r="I1190" s="644"/>
      <c r="J1190" s="644"/>
      <c r="K1190" s="644"/>
      <c r="L1190" s="644"/>
      <c r="M1190" s="674"/>
      <c r="N1190" s="588" t="str">
        <f>I1187</f>
        <v>Consumption</v>
      </c>
      <c r="O1190" s="918" t="s">
        <v>1687</v>
      </c>
      <c r="P1190" s="918"/>
      <c r="Q1190" s="918"/>
      <c r="R1190" s="674"/>
      <c r="DR1190" s="749">
        <v>2025</v>
      </c>
      <c r="DS1190" s="665" t="e">
        <f t="shared" si="4989"/>
        <v>#REF!</v>
      </c>
      <c r="DT1190" s="665" t="e">
        <f t="shared" si="4989"/>
        <v>#N/A</v>
      </c>
      <c r="DU1190" s="665" t="e">
        <f t="shared" si="4989"/>
        <v>#N/A</v>
      </c>
      <c r="DV1190" s="665" t="e">
        <f t="shared" si="4989"/>
        <v>#N/A</v>
      </c>
      <c r="DW1190" s="665" t="e">
        <f t="shared" si="4989"/>
        <v>#N/A</v>
      </c>
      <c r="DX1190" s="665" t="e">
        <f t="shared" si="4989"/>
        <v>#N/A</v>
      </c>
      <c r="DY1190" s="665" t="e">
        <f t="shared" si="4989"/>
        <v>#N/A</v>
      </c>
      <c r="DZ1190" s="665" t="e">
        <f t="shared" si="4989"/>
        <v>#N/A</v>
      </c>
      <c r="EA1190" s="665" t="e">
        <f t="shared" si="4989"/>
        <v>#N/A</v>
      </c>
      <c r="EB1190" s="665" t="e">
        <f t="shared" si="4989"/>
        <v>#N/A</v>
      </c>
      <c r="EC1190" s="665" t="e">
        <f t="shared" si="4989"/>
        <v>#N/A</v>
      </c>
      <c r="ED1190" s="665" t="e">
        <f t="shared" si="4989"/>
        <v>#N/A</v>
      </c>
      <c r="EE1190" s="665" t="e">
        <f t="shared" si="4989"/>
        <v>#N/A</v>
      </c>
      <c r="EF1190" s="665" t="e">
        <f t="shared" si="4989"/>
        <v>#N/A</v>
      </c>
      <c r="EG1190" s="665" t="e">
        <f t="shared" si="4989"/>
        <v>#N/A</v>
      </c>
      <c r="EH1190" s="665" t="e">
        <f t="shared" si="4989"/>
        <v>#N/A</v>
      </c>
      <c r="EI1190" s="665" t="e">
        <f t="shared" si="4989"/>
        <v>#N/A</v>
      </c>
      <c r="EJ1190" s="665" t="e">
        <f t="shared" si="4989"/>
        <v>#N/A</v>
      </c>
      <c r="EK1190" s="665" t="e">
        <f t="shared" si="4989"/>
        <v>#N/A</v>
      </c>
      <c r="EL1190" s="665" t="e">
        <f t="shared" si="4989"/>
        <v>#N/A</v>
      </c>
      <c r="EM1190" s="665" t="e">
        <f t="shared" si="4989"/>
        <v>#N/A</v>
      </c>
      <c r="EN1190" s="665" t="e">
        <f t="shared" si="4989"/>
        <v>#N/A</v>
      </c>
      <c r="EO1190" s="665" t="e">
        <f t="shared" si="4989"/>
        <v>#N/A</v>
      </c>
      <c r="EP1190" s="665" t="e">
        <f t="shared" si="4989"/>
        <v>#N/A</v>
      </c>
      <c r="EQ1190" s="665" t="e">
        <f t="shared" si="4989"/>
        <v>#N/A</v>
      </c>
      <c r="ER1190" s="665" t="e">
        <f t="shared" si="4989"/>
        <v>#N/A</v>
      </c>
      <c r="ES1190" s="665" t="e">
        <f t="shared" si="4989"/>
        <v>#N/A</v>
      </c>
      <c r="ET1190" s="665" t="e">
        <f t="shared" si="4989"/>
        <v>#N/A</v>
      </c>
      <c r="EU1190" s="665" t="e">
        <f t="shared" si="4989"/>
        <v>#N/A</v>
      </c>
      <c r="EV1190" s="665" t="e">
        <f t="shared" si="4989"/>
        <v>#N/A</v>
      </c>
      <c r="EW1190" s="665" t="e">
        <f t="shared" si="4989"/>
        <v>#N/A</v>
      </c>
      <c r="EX1190" s="665" t="e">
        <f t="shared" si="4989"/>
        <v>#N/A</v>
      </c>
      <c r="EY1190" s="665" t="e">
        <f t="shared" si="4989"/>
        <v>#N/A</v>
      </c>
      <c r="EZ1190" s="665" t="e">
        <f t="shared" si="4989"/>
        <v>#N/A</v>
      </c>
      <c r="FA1190" s="665" t="e">
        <f t="shared" si="4989"/>
        <v>#N/A</v>
      </c>
      <c r="FB1190" s="665" t="e">
        <f t="shared" si="4989"/>
        <v>#N/A</v>
      </c>
      <c r="FC1190" s="665" t="e">
        <f t="shared" si="4989"/>
        <v>#N/A</v>
      </c>
      <c r="FD1190" s="665" t="e">
        <f t="shared" si="4989"/>
        <v>#N/A</v>
      </c>
      <c r="FE1190" s="665" t="e">
        <f t="shared" si="4989"/>
        <v>#N/A</v>
      </c>
      <c r="FF1190" s="665" t="e">
        <f t="shared" si="4989"/>
        <v>#N/A</v>
      </c>
      <c r="FG1190" s="665" t="e">
        <f t="shared" si="4989"/>
        <v>#N/A</v>
      </c>
      <c r="FH1190" s="665" t="e">
        <f t="shared" si="4989"/>
        <v>#N/A</v>
      </c>
      <c r="FI1190" s="665" t="e">
        <f t="shared" si="4989"/>
        <v>#N/A</v>
      </c>
      <c r="FJ1190" s="665" t="e">
        <f t="shared" si="4989"/>
        <v>#N/A</v>
      </c>
      <c r="FK1190" s="665" t="e">
        <f t="shared" si="4989"/>
        <v>#N/A</v>
      </c>
      <c r="FL1190" s="665" t="e">
        <f t="shared" si="4989"/>
        <v>#N/A</v>
      </c>
      <c r="FM1190" s="665" t="e">
        <f t="shared" si="4989"/>
        <v>#N/A</v>
      </c>
      <c r="FN1190" s="665" t="e">
        <f t="shared" si="4989"/>
        <v>#N/A</v>
      </c>
      <c r="FO1190" s="665" t="e">
        <f t="shared" si="4989"/>
        <v>#N/A</v>
      </c>
      <c r="FP1190" s="665" t="e">
        <f t="shared" si="4989"/>
        <v>#N/A</v>
      </c>
      <c r="FQ1190" s="665" t="e">
        <f t="shared" si="4989"/>
        <v>#N/A</v>
      </c>
      <c r="FR1190" s="665" t="e">
        <f t="shared" si="4989"/>
        <v>#N/A</v>
      </c>
      <c r="FS1190" s="665" t="e">
        <f t="shared" si="4989"/>
        <v>#N/A</v>
      </c>
      <c r="FT1190" s="665" t="e">
        <f t="shared" si="4989"/>
        <v>#N/A</v>
      </c>
      <c r="FU1190" s="665" t="e">
        <f t="shared" si="4989"/>
        <v>#N/A</v>
      </c>
      <c r="FV1190" s="665" t="e">
        <f t="shared" si="4989"/>
        <v>#N/A</v>
      </c>
      <c r="FW1190" s="665" t="e">
        <f t="shared" si="4989"/>
        <v>#N/A</v>
      </c>
      <c r="FX1190" s="665" t="e">
        <f t="shared" si="4989"/>
        <v>#N/A</v>
      </c>
      <c r="FY1190" s="665" t="e">
        <f t="shared" si="4989"/>
        <v>#N/A</v>
      </c>
      <c r="FZ1190" s="665" t="e">
        <f t="shared" si="4989"/>
        <v>#N/A</v>
      </c>
      <c r="GA1190" s="665" t="e">
        <f t="shared" si="4989"/>
        <v>#N/A</v>
      </c>
      <c r="GB1190" s="665" t="e">
        <f t="shared" si="4989"/>
        <v>#N/A</v>
      </c>
      <c r="GC1190" s="665" t="e">
        <f t="shared" si="4989"/>
        <v>#N/A</v>
      </c>
      <c r="GD1190" s="665" t="e">
        <f t="shared" si="4989"/>
        <v>#N/A</v>
      </c>
      <c r="GE1190" s="665" t="e">
        <f t="shared" ref="GE1190:GK1190" si="4992">GE1159-GE1171</f>
        <v>#N/A</v>
      </c>
      <c r="GF1190" s="665" t="e">
        <f t="shared" si="4992"/>
        <v>#N/A</v>
      </c>
      <c r="GG1190" s="665" t="e">
        <f t="shared" si="4992"/>
        <v>#N/A</v>
      </c>
      <c r="GH1190" s="665" t="e">
        <f t="shared" si="4992"/>
        <v>#N/A</v>
      </c>
      <c r="GI1190" s="665" t="e">
        <f t="shared" si="4992"/>
        <v>#N/A</v>
      </c>
      <c r="GJ1190" s="665" t="e">
        <f t="shared" si="4992"/>
        <v>#N/A</v>
      </c>
      <c r="GK1190" s="665" t="e">
        <f t="shared" si="4992"/>
        <v>#N/A</v>
      </c>
      <c r="GL1190" s="665" t="e">
        <f>SUM(DS1190:GK1190)+SUM(#REF!)-SUM(HB1171:HK1171)=#REF!</f>
        <v>#REF!</v>
      </c>
      <c r="GN1190" s="749">
        <v>2025</v>
      </c>
      <c r="GO1190" s="664" t="e">
        <f>SUMIF(DS1156:GK1156,GO1156,DS1190:GK1190)</f>
        <v>#REF!</v>
      </c>
      <c r="GP1190" s="668" t="e">
        <f>SUMIF(DS1156:GK1156,GP1156,DS1190:GK1190)</f>
        <v>#N/A</v>
      </c>
      <c r="GQ1190" s="668" t="e">
        <f>SUMIF(DS1156:GK1156,GQ1156,DS1190:GK1190)</f>
        <v>#N/A</v>
      </c>
      <c r="GR1190" s="668" t="e">
        <f>SUMIF(DS1156:GK1156,GR1156,DS1190:GK1190)</f>
        <v>#N/A</v>
      </c>
      <c r="GS1190" s="668" t="e">
        <f>SUMIF(DS1156:GK1156,GS1156,DS1190:GK1190)</f>
        <v>#N/A</v>
      </c>
      <c r="GT1190" s="668" t="e">
        <f>SUMIF(DS1156:GK1156,GT1156,DS1190:GK1190)</f>
        <v>#N/A</v>
      </c>
      <c r="GU1190" s="668" t="e">
        <f>SUMIF(DS1156:GK1156,GU1156,DS1190:GK1190)</f>
        <v>#N/A</v>
      </c>
      <c r="GV1190" s="668" t="e">
        <f>SUMIF(DS1156:GK1156,GV1156,DS1190:GK1190)</f>
        <v>#N/A</v>
      </c>
      <c r="GW1190" s="668" t="e">
        <f>SUMIF(DS1156:GK1156,GW1156,DS1190:GK1190)</f>
        <v>#N/A</v>
      </c>
      <c r="GX1190" s="668" t="e">
        <f>SUMIF(DS1156:GK1156,GX1156,DS1190:GK1190)</f>
        <v>#N/A</v>
      </c>
      <c r="GY1190" s="668" t="e">
        <f>SUMIF(DS1156:GK1156,GY1156,DS1190:GK1190)</f>
        <v>#N/A</v>
      </c>
      <c r="GZ1190" s="646" t="e">
        <f>SUM(GO1190:GY1190)-SUM(HB1171:HK1171)=(#REF!-SUM(#REF!))</f>
        <v>#REF!</v>
      </c>
      <c r="HM1190" s="674"/>
      <c r="HN1190" s="674"/>
      <c r="HO1190" s="674"/>
      <c r="HP1190" s="674"/>
      <c r="HQ1190" s="674"/>
      <c r="HR1190" s="674"/>
      <c r="HS1190" s="674"/>
      <c r="HT1190" s="674"/>
      <c r="HU1190" s="674"/>
      <c r="HV1190" s="674"/>
      <c r="HW1190" s="674"/>
      <c r="HX1190" s="674"/>
      <c r="HY1190" s="674"/>
      <c r="HZ1190" s="674"/>
    </row>
    <row r="1191" spans="1:234" s="643" customFormat="1" x14ac:dyDescent="0.25">
      <c r="B1191" s="644"/>
      <c r="C1191" s="644"/>
      <c r="D1191" s="644"/>
      <c r="E1191" s="678"/>
      <c r="F1191" s="670"/>
      <c r="G1191" s="644"/>
      <c r="H1191" s="644"/>
      <c r="I1191" s="644"/>
      <c r="J1191" s="644"/>
      <c r="K1191" s="644"/>
      <c r="L1191" s="644"/>
      <c r="M1191" s="674"/>
      <c r="N1191" s="588" t="str">
        <f>J1187</f>
        <v>Stock (start)</v>
      </c>
      <c r="O1191" s="917" t="s">
        <v>1686</v>
      </c>
      <c r="P1191" s="917"/>
      <c r="Q1191" s="917"/>
      <c r="R1191" s="674"/>
      <c r="DR1191" s="749">
        <v>2026</v>
      </c>
      <c r="DS1191" s="665" t="e">
        <f t="shared" si="4989"/>
        <v>#REF!</v>
      </c>
      <c r="DT1191" s="665" t="e">
        <f t="shared" si="4989"/>
        <v>#N/A</v>
      </c>
      <c r="DU1191" s="665" t="e">
        <f t="shared" si="4989"/>
        <v>#N/A</v>
      </c>
      <c r="DV1191" s="665" t="e">
        <f t="shared" si="4989"/>
        <v>#N/A</v>
      </c>
      <c r="DW1191" s="665" t="e">
        <f t="shared" si="4989"/>
        <v>#N/A</v>
      </c>
      <c r="DX1191" s="665" t="e">
        <f t="shared" si="4989"/>
        <v>#N/A</v>
      </c>
      <c r="DY1191" s="665" t="e">
        <f t="shared" si="4989"/>
        <v>#N/A</v>
      </c>
      <c r="DZ1191" s="665" t="e">
        <f t="shared" si="4989"/>
        <v>#N/A</v>
      </c>
      <c r="EA1191" s="665" t="e">
        <f t="shared" si="4989"/>
        <v>#N/A</v>
      </c>
      <c r="EB1191" s="665" t="e">
        <f t="shared" si="4989"/>
        <v>#N/A</v>
      </c>
      <c r="EC1191" s="665" t="e">
        <f t="shared" si="4989"/>
        <v>#N/A</v>
      </c>
      <c r="ED1191" s="665" t="e">
        <f t="shared" si="4989"/>
        <v>#N/A</v>
      </c>
      <c r="EE1191" s="665" t="e">
        <f t="shared" si="4989"/>
        <v>#N/A</v>
      </c>
      <c r="EF1191" s="665" t="e">
        <f t="shared" si="4989"/>
        <v>#N/A</v>
      </c>
      <c r="EG1191" s="665" t="e">
        <f t="shared" si="4989"/>
        <v>#N/A</v>
      </c>
      <c r="EH1191" s="665" t="e">
        <f t="shared" si="4989"/>
        <v>#N/A</v>
      </c>
      <c r="EI1191" s="665" t="e">
        <f t="shared" si="4989"/>
        <v>#N/A</v>
      </c>
      <c r="EJ1191" s="665" t="e">
        <f t="shared" si="4989"/>
        <v>#N/A</v>
      </c>
      <c r="EK1191" s="665" t="e">
        <f t="shared" si="4989"/>
        <v>#N/A</v>
      </c>
      <c r="EL1191" s="665" t="e">
        <f t="shared" si="4989"/>
        <v>#N/A</v>
      </c>
      <c r="EM1191" s="665" t="e">
        <f t="shared" si="4989"/>
        <v>#N/A</v>
      </c>
      <c r="EN1191" s="665" t="e">
        <f t="shared" si="4989"/>
        <v>#N/A</v>
      </c>
      <c r="EO1191" s="665" t="e">
        <f t="shared" si="4989"/>
        <v>#N/A</v>
      </c>
      <c r="EP1191" s="665" t="e">
        <f t="shared" si="4989"/>
        <v>#N/A</v>
      </c>
      <c r="EQ1191" s="665" t="e">
        <f t="shared" si="4989"/>
        <v>#N/A</v>
      </c>
      <c r="ER1191" s="665" t="e">
        <f t="shared" si="4989"/>
        <v>#N/A</v>
      </c>
      <c r="ES1191" s="665" t="e">
        <f t="shared" si="4989"/>
        <v>#N/A</v>
      </c>
      <c r="ET1191" s="665" t="e">
        <f t="shared" si="4989"/>
        <v>#N/A</v>
      </c>
      <c r="EU1191" s="665" t="e">
        <f t="shared" si="4989"/>
        <v>#N/A</v>
      </c>
      <c r="EV1191" s="665" t="e">
        <f t="shared" si="4989"/>
        <v>#N/A</v>
      </c>
      <c r="EW1191" s="665" t="e">
        <f t="shared" si="4989"/>
        <v>#N/A</v>
      </c>
      <c r="EX1191" s="665" t="e">
        <f t="shared" si="4989"/>
        <v>#N/A</v>
      </c>
      <c r="EY1191" s="665" t="e">
        <f t="shared" si="4989"/>
        <v>#N/A</v>
      </c>
      <c r="EZ1191" s="665" t="e">
        <f t="shared" si="4989"/>
        <v>#N/A</v>
      </c>
      <c r="FA1191" s="665" t="e">
        <f t="shared" si="4989"/>
        <v>#N/A</v>
      </c>
      <c r="FB1191" s="665" t="e">
        <f t="shared" si="4989"/>
        <v>#N/A</v>
      </c>
      <c r="FC1191" s="665" t="e">
        <f t="shared" si="4989"/>
        <v>#N/A</v>
      </c>
      <c r="FD1191" s="665" t="e">
        <f t="shared" si="4989"/>
        <v>#N/A</v>
      </c>
      <c r="FE1191" s="665" t="e">
        <f t="shared" si="4989"/>
        <v>#N/A</v>
      </c>
      <c r="FF1191" s="665" t="e">
        <f t="shared" si="4989"/>
        <v>#N/A</v>
      </c>
      <c r="FG1191" s="665" t="e">
        <f t="shared" si="4989"/>
        <v>#N/A</v>
      </c>
      <c r="FH1191" s="665" t="e">
        <f t="shared" si="4989"/>
        <v>#N/A</v>
      </c>
      <c r="FI1191" s="665" t="e">
        <f t="shared" si="4989"/>
        <v>#N/A</v>
      </c>
      <c r="FJ1191" s="665" t="e">
        <f t="shared" si="4989"/>
        <v>#N/A</v>
      </c>
      <c r="FK1191" s="665" t="e">
        <f t="shared" si="4989"/>
        <v>#N/A</v>
      </c>
      <c r="FL1191" s="665" t="e">
        <f t="shared" si="4989"/>
        <v>#N/A</v>
      </c>
      <c r="FM1191" s="665" t="e">
        <f t="shared" si="4989"/>
        <v>#N/A</v>
      </c>
      <c r="FN1191" s="665" t="e">
        <f t="shared" si="4989"/>
        <v>#N/A</v>
      </c>
      <c r="FO1191" s="665" t="e">
        <f t="shared" si="4989"/>
        <v>#N/A</v>
      </c>
      <c r="FP1191" s="665" t="e">
        <f t="shared" si="4989"/>
        <v>#N/A</v>
      </c>
      <c r="FQ1191" s="665" t="e">
        <f t="shared" si="4989"/>
        <v>#N/A</v>
      </c>
      <c r="FR1191" s="665" t="e">
        <f t="shared" si="4989"/>
        <v>#N/A</v>
      </c>
      <c r="FS1191" s="665" t="e">
        <f t="shared" si="4989"/>
        <v>#N/A</v>
      </c>
      <c r="FT1191" s="665" t="e">
        <f t="shared" si="4989"/>
        <v>#N/A</v>
      </c>
      <c r="FU1191" s="665" t="e">
        <f t="shared" si="4989"/>
        <v>#N/A</v>
      </c>
      <c r="FV1191" s="665" t="e">
        <f t="shared" si="4989"/>
        <v>#N/A</v>
      </c>
      <c r="FW1191" s="665" t="e">
        <f t="shared" si="4989"/>
        <v>#N/A</v>
      </c>
      <c r="FX1191" s="665" t="e">
        <f t="shared" si="4989"/>
        <v>#N/A</v>
      </c>
      <c r="FY1191" s="665" t="e">
        <f t="shared" si="4989"/>
        <v>#N/A</v>
      </c>
      <c r="FZ1191" s="665" t="e">
        <f t="shared" si="4989"/>
        <v>#N/A</v>
      </c>
      <c r="GA1191" s="665" t="e">
        <f t="shared" si="4989"/>
        <v>#N/A</v>
      </c>
      <c r="GB1191" s="665" t="e">
        <f t="shared" si="4989"/>
        <v>#N/A</v>
      </c>
      <c r="GC1191" s="665" t="e">
        <f t="shared" si="4989"/>
        <v>#N/A</v>
      </c>
      <c r="GD1191" s="665" t="e">
        <f t="shared" ref="GD1191:GK1191" si="4993">GD1160-GD1172</f>
        <v>#N/A</v>
      </c>
      <c r="GE1191" s="665" t="e">
        <f t="shared" si="4993"/>
        <v>#N/A</v>
      </c>
      <c r="GF1191" s="665" t="e">
        <f t="shared" si="4993"/>
        <v>#N/A</v>
      </c>
      <c r="GG1191" s="665" t="e">
        <f t="shared" si="4993"/>
        <v>#N/A</v>
      </c>
      <c r="GH1191" s="665" t="e">
        <f t="shared" si="4993"/>
        <v>#N/A</v>
      </c>
      <c r="GI1191" s="665" t="e">
        <f t="shared" si="4993"/>
        <v>#N/A</v>
      </c>
      <c r="GJ1191" s="665" t="e">
        <f t="shared" si="4993"/>
        <v>#N/A</v>
      </c>
      <c r="GK1191" s="665" t="e">
        <f t="shared" si="4993"/>
        <v>#N/A</v>
      </c>
      <c r="GL1191" s="665" t="e">
        <f>SUM(DS1191:GK1191)+SUM(#REF!)-SUM(HB1172:HK1172)=#REF!</f>
        <v>#REF!</v>
      </c>
      <c r="GN1191" s="749">
        <v>2026</v>
      </c>
      <c r="GO1191" s="664" t="e">
        <f>SUMIF(DS1156:GK1156,GO1156,DS1191:GK1191)</f>
        <v>#REF!</v>
      </c>
      <c r="GP1191" s="668" t="e">
        <f>SUMIF(DS1156:GK1156,GP1156,DS1191:GK1191)</f>
        <v>#N/A</v>
      </c>
      <c r="GQ1191" s="668" t="e">
        <f>SUMIF(DS1156:GK1156,GQ1156,DS1191:GK1191)</f>
        <v>#N/A</v>
      </c>
      <c r="GR1191" s="668" t="e">
        <f>SUMIF(DS1156:GK1156,GR1156,DS1191:GK1191)</f>
        <v>#N/A</v>
      </c>
      <c r="GS1191" s="668" t="e">
        <f>SUMIF(DS1156:GK1156,GS1156,DS1191:GK1191)</f>
        <v>#N/A</v>
      </c>
      <c r="GT1191" s="668" t="e">
        <f>SUMIF(DS1156:GK1156,GT1156,DS1191:GK1191)</f>
        <v>#N/A</v>
      </c>
      <c r="GU1191" s="668" t="e">
        <f>SUMIF(DS1156:GK1156,GU1156,DS1191:GK1191)</f>
        <v>#N/A</v>
      </c>
      <c r="GV1191" s="668" t="e">
        <f>SUMIF(DS1156:GK1156,GV1156,DS1191:GK1191)</f>
        <v>#N/A</v>
      </c>
      <c r="GW1191" s="668" t="e">
        <f>SUMIF(DS1156:GK1156,GW1156,DS1191:GK1191)</f>
        <v>#N/A</v>
      </c>
      <c r="GX1191" s="668" t="e">
        <f>SUMIF(DS1156:GK1156,GX1156,DS1191:GK1191)</f>
        <v>#N/A</v>
      </c>
      <c r="GY1191" s="668" t="e">
        <f>SUMIF(DS1156:GK1156,GY1156,DS1191:GK1191)</f>
        <v>#N/A</v>
      </c>
      <c r="GZ1191" s="646" t="e">
        <f>SUM(GO1191:GY1191)-SUM(HB1172:HK1172)=(#REF!-SUM(#REF!))</f>
        <v>#REF!</v>
      </c>
      <c r="HM1191" s="674"/>
      <c r="HN1191" s="674"/>
      <c r="HO1191" s="674"/>
      <c r="HP1191" s="674"/>
      <c r="HQ1191" s="674"/>
      <c r="HR1191" s="674"/>
      <c r="HS1191" s="674"/>
      <c r="HT1191" s="674"/>
      <c r="HU1191" s="674"/>
      <c r="HV1191" s="674"/>
      <c r="HW1191" s="674"/>
      <c r="HX1191" s="674"/>
      <c r="HY1191" s="674"/>
      <c r="HZ1191" s="674"/>
    </row>
    <row r="1192" spans="1:234" s="643" customFormat="1" x14ac:dyDescent="0.25">
      <c r="B1192" s="644"/>
      <c r="C1192" s="644"/>
      <c r="D1192" s="644"/>
      <c r="E1192" s="678"/>
      <c r="F1192" s="670"/>
      <c r="G1192" s="644"/>
      <c r="H1192" s="644"/>
      <c r="I1192" s="644"/>
      <c r="J1192" s="644"/>
      <c r="K1192" s="644"/>
      <c r="L1192" s="644"/>
      <c r="M1192" s="674"/>
      <c r="N1192" s="588" t="str">
        <f>K1187</f>
        <v>Stock (end)</v>
      </c>
      <c r="O1192" s="917" t="s">
        <v>1692</v>
      </c>
      <c r="P1192" s="917"/>
      <c r="Q1192" s="917"/>
      <c r="R1192" s="674"/>
      <c r="DR1192" s="749">
        <v>2027</v>
      </c>
      <c r="DS1192" s="665" t="e">
        <f t="shared" ref="DS1192:GD1195" si="4994">DS1161-DS1173</f>
        <v>#REF!</v>
      </c>
      <c r="DT1192" s="665" t="e">
        <f t="shared" si="4994"/>
        <v>#N/A</v>
      </c>
      <c r="DU1192" s="665" t="e">
        <f t="shared" si="4994"/>
        <v>#N/A</v>
      </c>
      <c r="DV1192" s="665" t="e">
        <f t="shared" si="4994"/>
        <v>#N/A</v>
      </c>
      <c r="DW1192" s="665" t="e">
        <f t="shared" si="4994"/>
        <v>#N/A</v>
      </c>
      <c r="DX1192" s="665" t="e">
        <f t="shared" si="4994"/>
        <v>#N/A</v>
      </c>
      <c r="DY1192" s="665" t="e">
        <f t="shared" si="4994"/>
        <v>#N/A</v>
      </c>
      <c r="DZ1192" s="665" t="e">
        <f t="shared" si="4994"/>
        <v>#N/A</v>
      </c>
      <c r="EA1192" s="665" t="e">
        <f t="shared" si="4994"/>
        <v>#N/A</v>
      </c>
      <c r="EB1192" s="665" t="e">
        <f t="shared" si="4994"/>
        <v>#N/A</v>
      </c>
      <c r="EC1192" s="665" t="e">
        <f t="shared" si="4994"/>
        <v>#N/A</v>
      </c>
      <c r="ED1192" s="665" t="e">
        <f t="shared" si="4994"/>
        <v>#N/A</v>
      </c>
      <c r="EE1192" s="665" t="e">
        <f t="shared" si="4994"/>
        <v>#N/A</v>
      </c>
      <c r="EF1192" s="665" t="e">
        <f t="shared" si="4994"/>
        <v>#N/A</v>
      </c>
      <c r="EG1192" s="665" t="e">
        <f t="shared" si="4994"/>
        <v>#N/A</v>
      </c>
      <c r="EH1192" s="665" t="e">
        <f t="shared" si="4994"/>
        <v>#N/A</v>
      </c>
      <c r="EI1192" s="665" t="e">
        <f t="shared" si="4994"/>
        <v>#N/A</v>
      </c>
      <c r="EJ1192" s="665" t="e">
        <f t="shared" si="4994"/>
        <v>#N/A</v>
      </c>
      <c r="EK1192" s="665" t="e">
        <f t="shared" si="4994"/>
        <v>#N/A</v>
      </c>
      <c r="EL1192" s="665" t="e">
        <f t="shared" si="4994"/>
        <v>#N/A</v>
      </c>
      <c r="EM1192" s="665" t="e">
        <f t="shared" si="4994"/>
        <v>#N/A</v>
      </c>
      <c r="EN1192" s="665" t="e">
        <f t="shared" si="4994"/>
        <v>#N/A</v>
      </c>
      <c r="EO1192" s="665" t="e">
        <f t="shared" si="4994"/>
        <v>#N/A</v>
      </c>
      <c r="EP1192" s="665" t="e">
        <f t="shared" si="4994"/>
        <v>#N/A</v>
      </c>
      <c r="EQ1192" s="665" t="e">
        <f t="shared" si="4994"/>
        <v>#N/A</v>
      </c>
      <c r="ER1192" s="665" t="e">
        <f t="shared" si="4994"/>
        <v>#N/A</v>
      </c>
      <c r="ES1192" s="665" t="e">
        <f t="shared" si="4994"/>
        <v>#N/A</v>
      </c>
      <c r="ET1192" s="665" t="e">
        <f t="shared" si="4994"/>
        <v>#N/A</v>
      </c>
      <c r="EU1192" s="665" t="e">
        <f t="shared" si="4994"/>
        <v>#N/A</v>
      </c>
      <c r="EV1192" s="665" t="e">
        <f t="shared" si="4994"/>
        <v>#N/A</v>
      </c>
      <c r="EW1192" s="665" t="e">
        <f t="shared" si="4994"/>
        <v>#N/A</v>
      </c>
      <c r="EX1192" s="665" t="e">
        <f t="shared" si="4994"/>
        <v>#N/A</v>
      </c>
      <c r="EY1192" s="665" t="e">
        <f t="shared" si="4994"/>
        <v>#N/A</v>
      </c>
      <c r="EZ1192" s="665" t="e">
        <f t="shared" si="4994"/>
        <v>#N/A</v>
      </c>
      <c r="FA1192" s="665" t="e">
        <f t="shared" si="4994"/>
        <v>#N/A</v>
      </c>
      <c r="FB1192" s="665" t="e">
        <f t="shared" si="4994"/>
        <v>#N/A</v>
      </c>
      <c r="FC1192" s="665" t="e">
        <f t="shared" si="4994"/>
        <v>#N/A</v>
      </c>
      <c r="FD1192" s="665" t="e">
        <f t="shared" si="4994"/>
        <v>#N/A</v>
      </c>
      <c r="FE1192" s="665" t="e">
        <f t="shared" si="4994"/>
        <v>#N/A</v>
      </c>
      <c r="FF1192" s="665" t="e">
        <f t="shared" si="4994"/>
        <v>#N/A</v>
      </c>
      <c r="FG1192" s="665" t="e">
        <f t="shared" si="4994"/>
        <v>#N/A</v>
      </c>
      <c r="FH1192" s="665" t="e">
        <f t="shared" si="4994"/>
        <v>#N/A</v>
      </c>
      <c r="FI1192" s="665" t="e">
        <f t="shared" si="4994"/>
        <v>#N/A</v>
      </c>
      <c r="FJ1192" s="665" t="e">
        <f t="shared" si="4994"/>
        <v>#N/A</v>
      </c>
      <c r="FK1192" s="665" t="e">
        <f t="shared" si="4994"/>
        <v>#N/A</v>
      </c>
      <c r="FL1192" s="665" t="e">
        <f t="shared" si="4994"/>
        <v>#N/A</v>
      </c>
      <c r="FM1192" s="665" t="e">
        <f t="shared" si="4994"/>
        <v>#N/A</v>
      </c>
      <c r="FN1192" s="665" t="e">
        <f t="shared" si="4994"/>
        <v>#N/A</v>
      </c>
      <c r="FO1192" s="665" t="e">
        <f t="shared" si="4994"/>
        <v>#N/A</v>
      </c>
      <c r="FP1192" s="665" t="e">
        <f t="shared" si="4994"/>
        <v>#N/A</v>
      </c>
      <c r="FQ1192" s="665" t="e">
        <f t="shared" si="4994"/>
        <v>#N/A</v>
      </c>
      <c r="FR1192" s="665" t="e">
        <f t="shared" si="4994"/>
        <v>#N/A</v>
      </c>
      <c r="FS1192" s="665" t="e">
        <f t="shared" si="4994"/>
        <v>#N/A</v>
      </c>
      <c r="FT1192" s="665" t="e">
        <f t="shared" si="4994"/>
        <v>#N/A</v>
      </c>
      <c r="FU1192" s="665" t="e">
        <f t="shared" si="4994"/>
        <v>#N/A</v>
      </c>
      <c r="FV1192" s="665" t="e">
        <f t="shared" si="4994"/>
        <v>#N/A</v>
      </c>
      <c r="FW1192" s="665" t="e">
        <f t="shared" si="4994"/>
        <v>#N/A</v>
      </c>
      <c r="FX1192" s="665" t="e">
        <f t="shared" si="4994"/>
        <v>#N/A</v>
      </c>
      <c r="FY1192" s="665" t="e">
        <f t="shared" si="4994"/>
        <v>#N/A</v>
      </c>
      <c r="FZ1192" s="665" t="e">
        <f t="shared" si="4994"/>
        <v>#N/A</v>
      </c>
      <c r="GA1192" s="665" t="e">
        <f t="shared" si="4994"/>
        <v>#N/A</v>
      </c>
      <c r="GB1192" s="665" t="e">
        <f t="shared" si="4994"/>
        <v>#N/A</v>
      </c>
      <c r="GC1192" s="665" t="e">
        <f t="shared" si="4994"/>
        <v>#N/A</v>
      </c>
      <c r="GD1192" s="665" t="e">
        <f t="shared" si="4994"/>
        <v>#N/A</v>
      </c>
      <c r="GE1192" s="665" t="e">
        <f t="shared" ref="GE1192:GK1192" si="4995">GE1161-GE1173</f>
        <v>#N/A</v>
      </c>
      <c r="GF1192" s="665" t="e">
        <f t="shared" si="4995"/>
        <v>#N/A</v>
      </c>
      <c r="GG1192" s="665" t="e">
        <f t="shared" si="4995"/>
        <v>#N/A</v>
      </c>
      <c r="GH1192" s="665" t="e">
        <f t="shared" si="4995"/>
        <v>#N/A</v>
      </c>
      <c r="GI1192" s="665" t="e">
        <f t="shared" si="4995"/>
        <v>#N/A</v>
      </c>
      <c r="GJ1192" s="665" t="e">
        <f t="shared" si="4995"/>
        <v>#N/A</v>
      </c>
      <c r="GK1192" s="665" t="e">
        <f t="shared" si="4995"/>
        <v>#N/A</v>
      </c>
      <c r="GL1192" s="665" t="e">
        <f>SUM(DS1192:GK1192)+SUM(#REF!)-SUM(HB1173:HK1173)=#REF!</f>
        <v>#REF!</v>
      </c>
      <c r="GN1192" s="749">
        <v>2027</v>
      </c>
      <c r="GO1192" s="664" t="e">
        <f>SUMIF(DS1156:GK1156,GO1156,DS1192:GK1192)</f>
        <v>#REF!</v>
      </c>
      <c r="GP1192" s="668" t="e">
        <f>SUMIF(DS1156:GK1156,GP1156,DS1192:GK1192)</f>
        <v>#N/A</v>
      </c>
      <c r="GQ1192" s="668" t="e">
        <f>SUMIF(DS1156:GK1156,GQ1156,DS1192:GK1192)</f>
        <v>#N/A</v>
      </c>
      <c r="GR1192" s="668" t="e">
        <f>SUMIF(DS1156:GK1156,GR1156,DS1192:GK1192)</f>
        <v>#N/A</v>
      </c>
      <c r="GS1192" s="668" t="e">
        <f>SUMIF(DS1156:GK1156,GS1156,DS1192:GK1192)</f>
        <v>#N/A</v>
      </c>
      <c r="GT1192" s="668" t="e">
        <f>SUMIF(DS1156:GK1156,GT1156,DS1192:GK1192)</f>
        <v>#N/A</v>
      </c>
      <c r="GU1192" s="668" t="e">
        <f>SUMIF(DS1156:GK1156,GU1156,DS1192:GK1192)</f>
        <v>#N/A</v>
      </c>
      <c r="GV1192" s="668" t="e">
        <f>SUMIF(DS1156:GK1156,GV1156,DS1192:GK1192)</f>
        <v>#N/A</v>
      </c>
      <c r="GW1192" s="668" t="e">
        <f>SUMIF(DS1156:GK1156,GW1156,DS1192:GK1192)</f>
        <v>#N/A</v>
      </c>
      <c r="GX1192" s="668" t="e">
        <f>SUMIF(DS1156:GK1156,GX1156,DS1192:GK1192)</f>
        <v>#N/A</v>
      </c>
      <c r="GY1192" s="668" t="e">
        <f>SUMIF(DS1156:GK1156,GY1156,DS1192:GK1192)</f>
        <v>#N/A</v>
      </c>
      <c r="GZ1192" s="646" t="e">
        <f>SUM(GO1192:GY1192)-SUM(HB1173:HK1173)=(#REF!-SUM(#REF!))</f>
        <v>#REF!</v>
      </c>
      <c r="HM1192" s="674"/>
      <c r="HN1192" s="674"/>
      <c r="HO1192" s="674"/>
      <c r="HP1192" s="674"/>
      <c r="HQ1192" s="674"/>
      <c r="HR1192" s="674"/>
      <c r="HS1192" s="674"/>
      <c r="HT1192" s="674"/>
      <c r="HU1192" s="674"/>
      <c r="HV1192" s="674"/>
      <c r="HW1192" s="674"/>
      <c r="HX1192" s="674"/>
      <c r="HY1192" s="674"/>
      <c r="HZ1192" s="674"/>
    </row>
    <row r="1193" spans="1:234" s="643" customFormat="1" x14ac:dyDescent="0.25">
      <c r="B1193" s="644"/>
      <c r="C1193" s="644"/>
      <c r="D1193" s="644"/>
      <c r="E1193" s="678"/>
      <c r="F1193" s="670"/>
      <c r="G1193" s="644"/>
      <c r="H1193" s="644"/>
      <c r="I1193" s="644"/>
      <c r="J1193" s="644"/>
      <c r="K1193" s="644"/>
      <c r="L1193" s="644"/>
      <c r="M1193" s="674"/>
      <c r="N1193" s="589" t="str">
        <f>L1187</f>
        <v>Export</v>
      </c>
      <c r="O1193" s="919" t="s">
        <v>1689</v>
      </c>
      <c r="P1193" s="919"/>
      <c r="Q1193" s="919"/>
      <c r="R1193" s="674"/>
      <c r="DR1193" s="749">
        <v>2028</v>
      </c>
      <c r="DS1193" s="665" t="e">
        <f t="shared" si="4994"/>
        <v>#REF!</v>
      </c>
      <c r="DT1193" s="665" t="e">
        <f t="shared" si="4994"/>
        <v>#N/A</v>
      </c>
      <c r="DU1193" s="665" t="e">
        <f t="shared" si="4994"/>
        <v>#N/A</v>
      </c>
      <c r="DV1193" s="665" t="e">
        <f t="shared" si="4994"/>
        <v>#N/A</v>
      </c>
      <c r="DW1193" s="665" t="e">
        <f t="shared" si="4994"/>
        <v>#N/A</v>
      </c>
      <c r="DX1193" s="665" t="e">
        <f t="shared" si="4994"/>
        <v>#N/A</v>
      </c>
      <c r="DY1193" s="665" t="e">
        <f t="shared" si="4994"/>
        <v>#N/A</v>
      </c>
      <c r="DZ1193" s="665" t="e">
        <f t="shared" si="4994"/>
        <v>#N/A</v>
      </c>
      <c r="EA1193" s="665" t="e">
        <f t="shared" si="4994"/>
        <v>#N/A</v>
      </c>
      <c r="EB1193" s="665" t="e">
        <f t="shared" si="4994"/>
        <v>#N/A</v>
      </c>
      <c r="EC1193" s="665" t="e">
        <f t="shared" si="4994"/>
        <v>#N/A</v>
      </c>
      <c r="ED1193" s="665" t="e">
        <f t="shared" si="4994"/>
        <v>#N/A</v>
      </c>
      <c r="EE1193" s="665" t="e">
        <f t="shared" si="4994"/>
        <v>#N/A</v>
      </c>
      <c r="EF1193" s="665" t="e">
        <f t="shared" si="4994"/>
        <v>#N/A</v>
      </c>
      <c r="EG1193" s="665" t="e">
        <f t="shared" si="4994"/>
        <v>#N/A</v>
      </c>
      <c r="EH1193" s="665" t="e">
        <f t="shared" si="4994"/>
        <v>#N/A</v>
      </c>
      <c r="EI1193" s="665" t="e">
        <f t="shared" si="4994"/>
        <v>#N/A</v>
      </c>
      <c r="EJ1193" s="665" t="e">
        <f t="shared" si="4994"/>
        <v>#N/A</v>
      </c>
      <c r="EK1193" s="665" t="e">
        <f t="shared" si="4994"/>
        <v>#N/A</v>
      </c>
      <c r="EL1193" s="665" t="e">
        <f t="shared" si="4994"/>
        <v>#N/A</v>
      </c>
      <c r="EM1193" s="665" t="e">
        <f t="shared" si="4994"/>
        <v>#N/A</v>
      </c>
      <c r="EN1193" s="665" t="e">
        <f t="shared" si="4994"/>
        <v>#N/A</v>
      </c>
      <c r="EO1193" s="665" t="e">
        <f t="shared" si="4994"/>
        <v>#N/A</v>
      </c>
      <c r="EP1193" s="665" t="e">
        <f t="shared" si="4994"/>
        <v>#N/A</v>
      </c>
      <c r="EQ1193" s="665" t="e">
        <f t="shared" si="4994"/>
        <v>#N/A</v>
      </c>
      <c r="ER1193" s="665" t="e">
        <f t="shared" si="4994"/>
        <v>#N/A</v>
      </c>
      <c r="ES1193" s="665" t="e">
        <f t="shared" si="4994"/>
        <v>#N/A</v>
      </c>
      <c r="ET1193" s="665" t="e">
        <f t="shared" si="4994"/>
        <v>#N/A</v>
      </c>
      <c r="EU1193" s="665" t="e">
        <f t="shared" si="4994"/>
        <v>#N/A</v>
      </c>
      <c r="EV1193" s="665" t="e">
        <f t="shared" si="4994"/>
        <v>#N/A</v>
      </c>
      <c r="EW1193" s="665" t="e">
        <f t="shared" si="4994"/>
        <v>#N/A</v>
      </c>
      <c r="EX1193" s="665" t="e">
        <f t="shared" si="4994"/>
        <v>#N/A</v>
      </c>
      <c r="EY1193" s="665" t="e">
        <f t="shared" si="4994"/>
        <v>#N/A</v>
      </c>
      <c r="EZ1193" s="665" t="e">
        <f t="shared" si="4994"/>
        <v>#N/A</v>
      </c>
      <c r="FA1193" s="665" t="e">
        <f t="shared" si="4994"/>
        <v>#N/A</v>
      </c>
      <c r="FB1193" s="665" t="e">
        <f t="shared" si="4994"/>
        <v>#N/A</v>
      </c>
      <c r="FC1193" s="665" t="e">
        <f t="shared" si="4994"/>
        <v>#N/A</v>
      </c>
      <c r="FD1193" s="665" t="e">
        <f t="shared" si="4994"/>
        <v>#N/A</v>
      </c>
      <c r="FE1193" s="665" t="e">
        <f t="shared" si="4994"/>
        <v>#N/A</v>
      </c>
      <c r="FF1193" s="665" t="e">
        <f t="shared" si="4994"/>
        <v>#N/A</v>
      </c>
      <c r="FG1193" s="665" t="e">
        <f t="shared" si="4994"/>
        <v>#N/A</v>
      </c>
      <c r="FH1193" s="665" t="e">
        <f t="shared" si="4994"/>
        <v>#N/A</v>
      </c>
      <c r="FI1193" s="665" t="e">
        <f t="shared" si="4994"/>
        <v>#N/A</v>
      </c>
      <c r="FJ1193" s="665" t="e">
        <f t="shared" si="4994"/>
        <v>#N/A</v>
      </c>
      <c r="FK1193" s="665" t="e">
        <f t="shared" si="4994"/>
        <v>#N/A</v>
      </c>
      <c r="FL1193" s="665" t="e">
        <f t="shared" si="4994"/>
        <v>#N/A</v>
      </c>
      <c r="FM1193" s="665" t="e">
        <f t="shared" si="4994"/>
        <v>#N/A</v>
      </c>
      <c r="FN1193" s="665" t="e">
        <f t="shared" si="4994"/>
        <v>#N/A</v>
      </c>
      <c r="FO1193" s="665" t="e">
        <f t="shared" si="4994"/>
        <v>#N/A</v>
      </c>
      <c r="FP1193" s="665" t="e">
        <f t="shared" si="4994"/>
        <v>#N/A</v>
      </c>
      <c r="FQ1193" s="665" t="e">
        <f t="shared" si="4994"/>
        <v>#N/A</v>
      </c>
      <c r="FR1193" s="665" t="e">
        <f t="shared" si="4994"/>
        <v>#N/A</v>
      </c>
      <c r="FS1193" s="665" t="e">
        <f t="shared" si="4994"/>
        <v>#N/A</v>
      </c>
      <c r="FT1193" s="665" t="e">
        <f t="shared" si="4994"/>
        <v>#N/A</v>
      </c>
      <c r="FU1193" s="665" t="e">
        <f t="shared" si="4994"/>
        <v>#N/A</v>
      </c>
      <c r="FV1193" s="665" t="e">
        <f t="shared" si="4994"/>
        <v>#N/A</v>
      </c>
      <c r="FW1193" s="665" t="e">
        <f t="shared" si="4994"/>
        <v>#N/A</v>
      </c>
      <c r="FX1193" s="665" t="e">
        <f t="shared" si="4994"/>
        <v>#N/A</v>
      </c>
      <c r="FY1193" s="665" t="e">
        <f t="shared" si="4994"/>
        <v>#N/A</v>
      </c>
      <c r="FZ1193" s="665" t="e">
        <f t="shared" si="4994"/>
        <v>#N/A</v>
      </c>
      <c r="GA1193" s="665" t="e">
        <f t="shared" si="4994"/>
        <v>#N/A</v>
      </c>
      <c r="GB1193" s="665" t="e">
        <f t="shared" si="4994"/>
        <v>#N/A</v>
      </c>
      <c r="GC1193" s="665" t="e">
        <f t="shared" si="4994"/>
        <v>#N/A</v>
      </c>
      <c r="GD1193" s="665" t="e">
        <f t="shared" si="4994"/>
        <v>#N/A</v>
      </c>
      <c r="GE1193" s="665" t="e">
        <f t="shared" ref="GE1193:GK1193" si="4996">GE1162-GE1174</f>
        <v>#N/A</v>
      </c>
      <c r="GF1193" s="665" t="e">
        <f t="shared" si="4996"/>
        <v>#N/A</v>
      </c>
      <c r="GG1193" s="665" t="e">
        <f t="shared" si="4996"/>
        <v>#N/A</v>
      </c>
      <c r="GH1193" s="665" t="e">
        <f t="shared" si="4996"/>
        <v>#N/A</v>
      </c>
      <c r="GI1193" s="665" t="e">
        <f t="shared" si="4996"/>
        <v>#N/A</v>
      </c>
      <c r="GJ1193" s="665" t="e">
        <f t="shared" si="4996"/>
        <v>#N/A</v>
      </c>
      <c r="GK1193" s="665" t="e">
        <f t="shared" si="4996"/>
        <v>#N/A</v>
      </c>
      <c r="GL1193" s="665" t="e">
        <f>SUM(DS1193:GK1193)+SUM(#REF!)-SUM(HB1174:HK1174)=#REF!</f>
        <v>#REF!</v>
      </c>
      <c r="GN1193" s="749">
        <v>2028</v>
      </c>
      <c r="GO1193" s="664" t="e">
        <f>SUMIF(DS1156:GK1156,GO1156,DS1193:GK1193)</f>
        <v>#REF!</v>
      </c>
      <c r="GP1193" s="668" t="e">
        <f>SUMIF(DS1156:GK1156,GP1156,DS1193:GK1193)</f>
        <v>#N/A</v>
      </c>
      <c r="GQ1193" s="668" t="e">
        <f>SUMIF(DS1156:GK1156,GQ1156,DS1193:GK1193)</f>
        <v>#N/A</v>
      </c>
      <c r="GR1193" s="668" t="e">
        <f>SUMIF(DS1156:GK1156,GR1156,DS1193:GK1193)</f>
        <v>#N/A</v>
      </c>
      <c r="GS1193" s="668" t="e">
        <f>SUMIF(DS1156:GK1156,GS1156,DS1193:GK1193)</f>
        <v>#N/A</v>
      </c>
      <c r="GT1193" s="668" t="e">
        <f>SUMIF(DS1156:GK1156,GT1156,DS1193:GK1193)</f>
        <v>#N/A</v>
      </c>
      <c r="GU1193" s="668" t="e">
        <f>SUMIF(DS1156:GK1156,GU1156,DS1193:GK1193)</f>
        <v>#N/A</v>
      </c>
      <c r="GV1193" s="668" t="e">
        <f>SUMIF(DS1156:GK1156,GV1156,DS1193:GK1193)</f>
        <v>#N/A</v>
      </c>
      <c r="GW1193" s="668" t="e">
        <f>SUMIF(DS1156:GK1156,GW1156,DS1193:GK1193)</f>
        <v>#N/A</v>
      </c>
      <c r="GX1193" s="668" t="e">
        <f>SUMIF(DS1156:GK1156,GX1156,DS1193:GK1193)</f>
        <v>#N/A</v>
      </c>
      <c r="GY1193" s="668" t="e">
        <f>SUMIF(DS1156:GK1156,GY1156,DS1193:GK1193)</f>
        <v>#N/A</v>
      </c>
      <c r="GZ1193" s="646" t="e">
        <f>SUM(GO1193:GY1193)-SUM(HB1174:HK1174)=(#REF!-SUM(#REF!))</f>
        <v>#REF!</v>
      </c>
      <c r="HM1193" s="674"/>
      <c r="HN1193" s="674"/>
      <c r="HO1193" s="674"/>
      <c r="HP1193" s="674"/>
      <c r="HQ1193" s="674"/>
      <c r="HR1193" s="674"/>
      <c r="HS1193" s="674"/>
      <c r="HT1193" s="674"/>
      <c r="HU1193" s="674"/>
      <c r="HV1193" s="674"/>
      <c r="HW1193" s="674"/>
      <c r="HX1193" s="674"/>
      <c r="HY1193" s="674"/>
      <c r="HZ1193" s="674"/>
    </row>
    <row r="1194" spans="1:234" s="643" customFormat="1" x14ac:dyDescent="0.25">
      <c r="B1194" s="644"/>
      <c r="C1194" s="644"/>
      <c r="D1194" s="644"/>
      <c r="E1194" s="678"/>
      <c r="F1194" s="670"/>
      <c r="G1194" s="644"/>
      <c r="H1194" s="644"/>
      <c r="I1194" s="644"/>
      <c r="J1194" s="644"/>
      <c r="K1194" s="644"/>
      <c r="L1194" s="644"/>
      <c r="M1194" s="674"/>
      <c r="N1194" s="674"/>
      <c r="O1194" s="919"/>
      <c r="P1194" s="919"/>
      <c r="Q1194" s="919"/>
      <c r="R1194" s="674"/>
      <c r="DR1194" s="749">
        <v>2029</v>
      </c>
      <c r="DS1194" s="665" t="e">
        <f t="shared" si="4994"/>
        <v>#REF!</v>
      </c>
      <c r="DT1194" s="665" t="e">
        <f t="shared" si="4994"/>
        <v>#N/A</v>
      </c>
      <c r="DU1194" s="665" t="e">
        <f t="shared" si="4994"/>
        <v>#N/A</v>
      </c>
      <c r="DV1194" s="665" t="e">
        <f t="shared" si="4994"/>
        <v>#N/A</v>
      </c>
      <c r="DW1194" s="665" t="e">
        <f t="shared" si="4994"/>
        <v>#N/A</v>
      </c>
      <c r="DX1194" s="665" t="e">
        <f t="shared" si="4994"/>
        <v>#N/A</v>
      </c>
      <c r="DY1194" s="665" t="e">
        <f t="shared" si="4994"/>
        <v>#N/A</v>
      </c>
      <c r="DZ1194" s="665" t="e">
        <f t="shared" si="4994"/>
        <v>#N/A</v>
      </c>
      <c r="EA1194" s="665" t="e">
        <f t="shared" si="4994"/>
        <v>#N/A</v>
      </c>
      <c r="EB1194" s="665" t="e">
        <f t="shared" si="4994"/>
        <v>#N/A</v>
      </c>
      <c r="EC1194" s="665" t="e">
        <f t="shared" si="4994"/>
        <v>#N/A</v>
      </c>
      <c r="ED1194" s="665" t="e">
        <f t="shared" si="4994"/>
        <v>#N/A</v>
      </c>
      <c r="EE1194" s="665" t="e">
        <f t="shared" si="4994"/>
        <v>#N/A</v>
      </c>
      <c r="EF1194" s="665" t="e">
        <f t="shared" si="4994"/>
        <v>#N/A</v>
      </c>
      <c r="EG1194" s="665" t="e">
        <f t="shared" si="4994"/>
        <v>#N/A</v>
      </c>
      <c r="EH1194" s="665" t="e">
        <f t="shared" si="4994"/>
        <v>#N/A</v>
      </c>
      <c r="EI1194" s="665" t="e">
        <f t="shared" si="4994"/>
        <v>#N/A</v>
      </c>
      <c r="EJ1194" s="665" t="e">
        <f t="shared" si="4994"/>
        <v>#N/A</v>
      </c>
      <c r="EK1194" s="665" t="e">
        <f t="shared" si="4994"/>
        <v>#N/A</v>
      </c>
      <c r="EL1194" s="665" t="e">
        <f t="shared" si="4994"/>
        <v>#N/A</v>
      </c>
      <c r="EM1194" s="665" t="e">
        <f t="shared" si="4994"/>
        <v>#N/A</v>
      </c>
      <c r="EN1194" s="665" t="e">
        <f t="shared" si="4994"/>
        <v>#N/A</v>
      </c>
      <c r="EO1194" s="665" t="e">
        <f t="shared" si="4994"/>
        <v>#N/A</v>
      </c>
      <c r="EP1194" s="665" t="e">
        <f t="shared" si="4994"/>
        <v>#N/A</v>
      </c>
      <c r="EQ1194" s="665" t="e">
        <f t="shared" si="4994"/>
        <v>#N/A</v>
      </c>
      <c r="ER1194" s="665" t="e">
        <f t="shared" si="4994"/>
        <v>#N/A</v>
      </c>
      <c r="ES1194" s="665" t="e">
        <f t="shared" si="4994"/>
        <v>#N/A</v>
      </c>
      <c r="ET1194" s="665" t="e">
        <f t="shared" si="4994"/>
        <v>#N/A</v>
      </c>
      <c r="EU1194" s="665" t="e">
        <f t="shared" si="4994"/>
        <v>#N/A</v>
      </c>
      <c r="EV1194" s="665" t="e">
        <f t="shared" si="4994"/>
        <v>#N/A</v>
      </c>
      <c r="EW1194" s="665" t="e">
        <f t="shared" si="4994"/>
        <v>#N/A</v>
      </c>
      <c r="EX1194" s="665" t="e">
        <f t="shared" si="4994"/>
        <v>#N/A</v>
      </c>
      <c r="EY1194" s="665" t="e">
        <f t="shared" si="4994"/>
        <v>#N/A</v>
      </c>
      <c r="EZ1194" s="665" t="e">
        <f t="shared" si="4994"/>
        <v>#N/A</v>
      </c>
      <c r="FA1194" s="665" t="e">
        <f t="shared" si="4994"/>
        <v>#N/A</v>
      </c>
      <c r="FB1194" s="665" t="e">
        <f t="shared" si="4994"/>
        <v>#N/A</v>
      </c>
      <c r="FC1194" s="665" t="e">
        <f t="shared" si="4994"/>
        <v>#N/A</v>
      </c>
      <c r="FD1194" s="665" t="e">
        <f t="shared" si="4994"/>
        <v>#N/A</v>
      </c>
      <c r="FE1194" s="665" t="e">
        <f t="shared" si="4994"/>
        <v>#N/A</v>
      </c>
      <c r="FF1194" s="665" t="e">
        <f t="shared" si="4994"/>
        <v>#N/A</v>
      </c>
      <c r="FG1194" s="665" t="e">
        <f t="shared" si="4994"/>
        <v>#N/A</v>
      </c>
      <c r="FH1194" s="665" t="e">
        <f t="shared" si="4994"/>
        <v>#N/A</v>
      </c>
      <c r="FI1194" s="665" t="e">
        <f t="shared" si="4994"/>
        <v>#N/A</v>
      </c>
      <c r="FJ1194" s="665" t="e">
        <f t="shared" si="4994"/>
        <v>#N/A</v>
      </c>
      <c r="FK1194" s="665" t="e">
        <f t="shared" si="4994"/>
        <v>#N/A</v>
      </c>
      <c r="FL1194" s="665" t="e">
        <f t="shared" si="4994"/>
        <v>#N/A</v>
      </c>
      <c r="FM1194" s="665" t="e">
        <f t="shared" si="4994"/>
        <v>#N/A</v>
      </c>
      <c r="FN1194" s="665" t="e">
        <f t="shared" si="4994"/>
        <v>#N/A</v>
      </c>
      <c r="FO1194" s="665" t="e">
        <f t="shared" si="4994"/>
        <v>#N/A</v>
      </c>
      <c r="FP1194" s="665" t="e">
        <f t="shared" si="4994"/>
        <v>#N/A</v>
      </c>
      <c r="FQ1194" s="665" t="e">
        <f t="shared" si="4994"/>
        <v>#N/A</v>
      </c>
      <c r="FR1194" s="665" t="e">
        <f t="shared" si="4994"/>
        <v>#N/A</v>
      </c>
      <c r="FS1194" s="665" t="e">
        <f t="shared" si="4994"/>
        <v>#N/A</v>
      </c>
      <c r="FT1194" s="665" t="e">
        <f t="shared" si="4994"/>
        <v>#N/A</v>
      </c>
      <c r="FU1194" s="665" t="e">
        <f t="shared" si="4994"/>
        <v>#N/A</v>
      </c>
      <c r="FV1194" s="665" t="e">
        <f t="shared" si="4994"/>
        <v>#N/A</v>
      </c>
      <c r="FW1194" s="665" t="e">
        <f t="shared" si="4994"/>
        <v>#N/A</v>
      </c>
      <c r="FX1194" s="665" t="e">
        <f t="shared" si="4994"/>
        <v>#N/A</v>
      </c>
      <c r="FY1194" s="665" t="e">
        <f t="shared" si="4994"/>
        <v>#N/A</v>
      </c>
      <c r="FZ1194" s="665" t="e">
        <f t="shared" si="4994"/>
        <v>#N/A</v>
      </c>
      <c r="GA1194" s="665" t="e">
        <f t="shared" si="4994"/>
        <v>#N/A</v>
      </c>
      <c r="GB1194" s="665" t="e">
        <f t="shared" si="4994"/>
        <v>#N/A</v>
      </c>
      <c r="GC1194" s="665" t="e">
        <f t="shared" si="4994"/>
        <v>#N/A</v>
      </c>
      <c r="GD1194" s="665" t="e">
        <f t="shared" si="4994"/>
        <v>#N/A</v>
      </c>
      <c r="GE1194" s="665" t="e">
        <f t="shared" ref="GE1194:GK1194" si="4997">GE1163-GE1175</f>
        <v>#N/A</v>
      </c>
      <c r="GF1194" s="665" t="e">
        <f t="shared" si="4997"/>
        <v>#N/A</v>
      </c>
      <c r="GG1194" s="665" t="e">
        <f t="shared" si="4997"/>
        <v>#N/A</v>
      </c>
      <c r="GH1194" s="665" t="e">
        <f t="shared" si="4997"/>
        <v>#N/A</v>
      </c>
      <c r="GI1194" s="665" t="e">
        <f t="shared" si="4997"/>
        <v>#N/A</v>
      </c>
      <c r="GJ1194" s="665" t="e">
        <f t="shared" si="4997"/>
        <v>#N/A</v>
      </c>
      <c r="GK1194" s="665" t="e">
        <f t="shared" si="4997"/>
        <v>#N/A</v>
      </c>
      <c r="GL1194" s="665" t="e">
        <f>SUM(DS1194:GK1194)+SUM(#REF!)-SUM(HB1175:HK1175)=#REF!</f>
        <v>#REF!</v>
      </c>
      <c r="GN1194" s="749">
        <v>2029</v>
      </c>
      <c r="GO1194" s="664" t="e">
        <f>SUMIF(DS1156:GK1156,GO1156,DS1194:GK1194)</f>
        <v>#REF!</v>
      </c>
      <c r="GP1194" s="668" t="e">
        <f>SUMIF(DS1156:GK1156,GP1156,DS1194:GK1194)</f>
        <v>#N/A</v>
      </c>
      <c r="GQ1194" s="668" t="e">
        <f>SUMIF(DS1156:GK1156,GQ1156,DS1194:GK1194)</f>
        <v>#N/A</v>
      </c>
      <c r="GR1194" s="668" t="e">
        <f>SUMIF(DS1156:GK1156,GR1156,DS1194:GK1194)</f>
        <v>#N/A</v>
      </c>
      <c r="GS1194" s="668" t="e">
        <f>SUMIF(DS1156:GK1156,GS1156,DS1194:GK1194)</f>
        <v>#N/A</v>
      </c>
      <c r="GT1194" s="668" t="e">
        <f>SUMIF(DS1156:GK1156,GT1156,DS1194:GK1194)</f>
        <v>#N/A</v>
      </c>
      <c r="GU1194" s="668" t="e">
        <f>SUMIF(DS1156:GK1156,GU1156,DS1194:GK1194)</f>
        <v>#N/A</v>
      </c>
      <c r="GV1194" s="668" t="e">
        <f>SUMIF(DS1156:GK1156,GV1156,DS1194:GK1194)</f>
        <v>#N/A</v>
      </c>
      <c r="GW1194" s="668" t="e">
        <f>SUMIF(DS1156:GK1156,GW1156,DS1194:GK1194)</f>
        <v>#N/A</v>
      </c>
      <c r="GX1194" s="668" t="e">
        <f>SUMIF(DS1156:GK1156,GX1156,DS1194:GK1194)</f>
        <v>#N/A</v>
      </c>
      <c r="GY1194" s="668" t="e">
        <f>SUMIF(DS1156:GK1156,GY1156,DS1194:GK1194)</f>
        <v>#N/A</v>
      </c>
      <c r="GZ1194" s="646" t="e">
        <f>SUM(GO1194:GY1194)-SUM(HB1175:HK1175)=(#REF!-SUM(#REF!))</f>
        <v>#REF!</v>
      </c>
      <c r="HM1194" s="674"/>
      <c r="HN1194" s="674"/>
      <c r="HO1194" s="674"/>
      <c r="HP1194" s="674"/>
      <c r="HQ1194" s="674"/>
      <c r="HR1194" s="674"/>
      <c r="HS1194" s="674"/>
      <c r="HT1194" s="674"/>
      <c r="HU1194" s="674"/>
      <c r="HV1194" s="674"/>
      <c r="HW1194" s="674"/>
      <c r="HX1194" s="674"/>
      <c r="HY1194" s="674"/>
      <c r="HZ1194" s="674"/>
    </row>
    <row r="1195" spans="1:234" s="643" customFormat="1" x14ac:dyDescent="0.25">
      <c r="B1195" s="644"/>
      <c r="C1195" s="644"/>
      <c r="D1195" s="644"/>
      <c r="E1195" s="678"/>
      <c r="F1195" s="670"/>
      <c r="G1195" s="644"/>
      <c r="H1195" s="644"/>
      <c r="I1195" s="644"/>
      <c r="J1195" s="644"/>
      <c r="K1195" s="644"/>
      <c r="L1195" s="644"/>
      <c r="M1195" s="674"/>
      <c r="N1195" s="684"/>
      <c r="O1195" s="919"/>
      <c r="P1195" s="919"/>
      <c r="Q1195" s="919"/>
      <c r="R1195" s="674"/>
      <c r="DR1195" s="749">
        <v>2030</v>
      </c>
      <c r="DS1195" s="665" t="e">
        <f t="shared" si="4994"/>
        <v>#REF!</v>
      </c>
      <c r="DT1195" s="665" t="e">
        <f t="shared" si="4994"/>
        <v>#N/A</v>
      </c>
      <c r="DU1195" s="665" t="e">
        <f t="shared" si="4994"/>
        <v>#N/A</v>
      </c>
      <c r="DV1195" s="665" t="e">
        <f t="shared" si="4994"/>
        <v>#N/A</v>
      </c>
      <c r="DW1195" s="665" t="e">
        <f t="shared" si="4994"/>
        <v>#N/A</v>
      </c>
      <c r="DX1195" s="665" t="e">
        <f t="shared" si="4994"/>
        <v>#N/A</v>
      </c>
      <c r="DY1195" s="665" t="e">
        <f t="shared" si="4994"/>
        <v>#N/A</v>
      </c>
      <c r="DZ1195" s="665" t="e">
        <f t="shared" si="4994"/>
        <v>#N/A</v>
      </c>
      <c r="EA1195" s="665" t="e">
        <f t="shared" si="4994"/>
        <v>#N/A</v>
      </c>
      <c r="EB1195" s="665" t="e">
        <f t="shared" si="4994"/>
        <v>#N/A</v>
      </c>
      <c r="EC1195" s="665" t="e">
        <f t="shared" si="4994"/>
        <v>#N/A</v>
      </c>
      <c r="ED1195" s="665" t="e">
        <f t="shared" si="4994"/>
        <v>#N/A</v>
      </c>
      <c r="EE1195" s="665" t="e">
        <f t="shared" si="4994"/>
        <v>#N/A</v>
      </c>
      <c r="EF1195" s="665" t="e">
        <f t="shared" si="4994"/>
        <v>#N/A</v>
      </c>
      <c r="EG1195" s="665" t="e">
        <f t="shared" si="4994"/>
        <v>#N/A</v>
      </c>
      <c r="EH1195" s="665" t="e">
        <f t="shared" si="4994"/>
        <v>#N/A</v>
      </c>
      <c r="EI1195" s="665" t="e">
        <f t="shared" si="4994"/>
        <v>#N/A</v>
      </c>
      <c r="EJ1195" s="665" t="e">
        <f t="shared" si="4994"/>
        <v>#N/A</v>
      </c>
      <c r="EK1195" s="665" t="e">
        <f t="shared" si="4994"/>
        <v>#N/A</v>
      </c>
      <c r="EL1195" s="665" t="e">
        <f t="shared" si="4994"/>
        <v>#N/A</v>
      </c>
      <c r="EM1195" s="665" t="e">
        <f t="shared" si="4994"/>
        <v>#N/A</v>
      </c>
      <c r="EN1195" s="665" t="e">
        <f t="shared" si="4994"/>
        <v>#N/A</v>
      </c>
      <c r="EO1195" s="665" t="e">
        <f t="shared" si="4994"/>
        <v>#N/A</v>
      </c>
      <c r="EP1195" s="665" t="e">
        <f t="shared" si="4994"/>
        <v>#N/A</v>
      </c>
      <c r="EQ1195" s="665" t="e">
        <f t="shared" si="4994"/>
        <v>#N/A</v>
      </c>
      <c r="ER1195" s="665" t="e">
        <f t="shared" si="4994"/>
        <v>#N/A</v>
      </c>
      <c r="ES1195" s="665" t="e">
        <f t="shared" si="4994"/>
        <v>#N/A</v>
      </c>
      <c r="ET1195" s="665" t="e">
        <f t="shared" si="4994"/>
        <v>#N/A</v>
      </c>
      <c r="EU1195" s="665" t="e">
        <f t="shared" si="4994"/>
        <v>#N/A</v>
      </c>
      <c r="EV1195" s="665" t="e">
        <f t="shared" si="4994"/>
        <v>#N/A</v>
      </c>
      <c r="EW1195" s="665" t="e">
        <f t="shared" si="4994"/>
        <v>#N/A</v>
      </c>
      <c r="EX1195" s="665" t="e">
        <f t="shared" si="4994"/>
        <v>#N/A</v>
      </c>
      <c r="EY1195" s="665" t="e">
        <f t="shared" si="4994"/>
        <v>#N/A</v>
      </c>
      <c r="EZ1195" s="665" t="e">
        <f t="shared" si="4994"/>
        <v>#N/A</v>
      </c>
      <c r="FA1195" s="665" t="e">
        <f t="shared" si="4994"/>
        <v>#N/A</v>
      </c>
      <c r="FB1195" s="665" t="e">
        <f t="shared" si="4994"/>
        <v>#N/A</v>
      </c>
      <c r="FC1195" s="665" t="e">
        <f t="shared" si="4994"/>
        <v>#N/A</v>
      </c>
      <c r="FD1195" s="665" t="e">
        <f t="shared" si="4994"/>
        <v>#N/A</v>
      </c>
      <c r="FE1195" s="665" t="e">
        <f t="shared" si="4994"/>
        <v>#N/A</v>
      </c>
      <c r="FF1195" s="665" t="e">
        <f t="shared" si="4994"/>
        <v>#N/A</v>
      </c>
      <c r="FG1195" s="665" t="e">
        <f t="shared" si="4994"/>
        <v>#N/A</v>
      </c>
      <c r="FH1195" s="665" t="e">
        <f t="shared" si="4994"/>
        <v>#N/A</v>
      </c>
      <c r="FI1195" s="665" t="e">
        <f t="shared" si="4994"/>
        <v>#N/A</v>
      </c>
      <c r="FJ1195" s="665" t="e">
        <f t="shared" si="4994"/>
        <v>#N/A</v>
      </c>
      <c r="FK1195" s="665" t="e">
        <f t="shared" si="4994"/>
        <v>#N/A</v>
      </c>
      <c r="FL1195" s="665" t="e">
        <f t="shared" si="4994"/>
        <v>#N/A</v>
      </c>
      <c r="FM1195" s="665" t="e">
        <f t="shared" si="4994"/>
        <v>#N/A</v>
      </c>
      <c r="FN1195" s="665" t="e">
        <f t="shared" si="4994"/>
        <v>#N/A</v>
      </c>
      <c r="FO1195" s="665" t="e">
        <f t="shared" si="4994"/>
        <v>#N/A</v>
      </c>
      <c r="FP1195" s="665" t="e">
        <f t="shared" si="4994"/>
        <v>#N/A</v>
      </c>
      <c r="FQ1195" s="665" t="e">
        <f t="shared" si="4994"/>
        <v>#N/A</v>
      </c>
      <c r="FR1195" s="665" t="e">
        <f t="shared" si="4994"/>
        <v>#N/A</v>
      </c>
      <c r="FS1195" s="665" t="e">
        <f t="shared" si="4994"/>
        <v>#N/A</v>
      </c>
      <c r="FT1195" s="665" t="e">
        <f t="shared" si="4994"/>
        <v>#N/A</v>
      </c>
      <c r="FU1195" s="665" t="e">
        <f t="shared" si="4994"/>
        <v>#N/A</v>
      </c>
      <c r="FV1195" s="665" t="e">
        <f t="shared" si="4994"/>
        <v>#N/A</v>
      </c>
      <c r="FW1195" s="665" t="e">
        <f t="shared" si="4994"/>
        <v>#N/A</v>
      </c>
      <c r="FX1195" s="665" t="e">
        <f t="shared" si="4994"/>
        <v>#N/A</v>
      </c>
      <c r="FY1195" s="665" t="e">
        <f t="shared" si="4994"/>
        <v>#N/A</v>
      </c>
      <c r="FZ1195" s="665" t="e">
        <f t="shared" si="4994"/>
        <v>#N/A</v>
      </c>
      <c r="GA1195" s="665" t="e">
        <f t="shared" si="4994"/>
        <v>#N/A</v>
      </c>
      <c r="GB1195" s="665" t="e">
        <f t="shared" si="4994"/>
        <v>#N/A</v>
      </c>
      <c r="GC1195" s="665" t="e">
        <f t="shared" si="4994"/>
        <v>#N/A</v>
      </c>
      <c r="GD1195" s="665" t="e">
        <f t="shared" ref="GD1195:GK1195" si="4998">GD1164-GD1176</f>
        <v>#N/A</v>
      </c>
      <c r="GE1195" s="665" t="e">
        <f t="shared" si="4998"/>
        <v>#N/A</v>
      </c>
      <c r="GF1195" s="665" t="e">
        <f t="shared" si="4998"/>
        <v>#N/A</v>
      </c>
      <c r="GG1195" s="665" t="e">
        <f t="shared" si="4998"/>
        <v>#N/A</v>
      </c>
      <c r="GH1195" s="665" t="e">
        <f t="shared" si="4998"/>
        <v>#N/A</v>
      </c>
      <c r="GI1195" s="665" t="e">
        <f t="shared" si="4998"/>
        <v>#N/A</v>
      </c>
      <c r="GJ1195" s="665" t="e">
        <f t="shared" si="4998"/>
        <v>#N/A</v>
      </c>
      <c r="GK1195" s="665" t="e">
        <f t="shared" si="4998"/>
        <v>#N/A</v>
      </c>
      <c r="GL1195" s="665" t="e">
        <f>SUM(DS1195:GK1195)+SUM(#REF!)-SUM(HB1176:HK1176)=#REF!</f>
        <v>#REF!</v>
      </c>
      <c r="GN1195" s="749">
        <v>2030</v>
      </c>
      <c r="GO1195" s="664" t="e">
        <f>SUMIF(DS1156:GK1156,GO1156,DS1195:GK1195)</f>
        <v>#REF!</v>
      </c>
      <c r="GP1195" s="668" t="e">
        <f>SUMIF(DS1156:GK1156,GP1156,DS1195:GK1195)</f>
        <v>#N/A</v>
      </c>
      <c r="GQ1195" s="668" t="e">
        <f>SUMIF(DS1156:GK1156,GQ1156,DS1195:GK1195)</f>
        <v>#N/A</v>
      </c>
      <c r="GR1195" s="668" t="e">
        <f>SUMIF(DS1156:GK1156,GR1156,DS1195:GK1195)</f>
        <v>#N/A</v>
      </c>
      <c r="GS1195" s="668" t="e">
        <f>SUMIF(DS1156:GK1156,GS1156,DS1195:GK1195)</f>
        <v>#N/A</v>
      </c>
      <c r="GT1195" s="668" t="e">
        <f>SUMIF(DS1156:GK1156,GT1156,DS1195:GK1195)</f>
        <v>#N/A</v>
      </c>
      <c r="GU1195" s="668" t="e">
        <f>SUMIF(DS1156:GK1156,GU1156,DS1195:GK1195)</f>
        <v>#N/A</v>
      </c>
      <c r="GV1195" s="668" t="e">
        <f>SUMIF(DS1156:GK1156,GV1156,DS1195:GK1195)</f>
        <v>#N/A</v>
      </c>
      <c r="GW1195" s="668" t="e">
        <f>SUMIF(DS1156:GK1156,GW1156,DS1195:GK1195)</f>
        <v>#N/A</v>
      </c>
      <c r="GX1195" s="668" t="e">
        <f>SUMIF(DS1156:GK1156,GX1156,DS1195:GK1195)</f>
        <v>#N/A</v>
      </c>
      <c r="GY1195" s="668" t="e">
        <f>SUMIF(DS1156:GK1156,GY1156,DS1195:GK1195)</f>
        <v>#N/A</v>
      </c>
      <c r="GZ1195" s="646" t="e">
        <f>SUM(GO1195:GY1195)-SUM(HB1176:HK1176)=(#REF!-SUM(#REF!))</f>
        <v>#REF!</v>
      </c>
      <c r="HM1195" s="674"/>
      <c r="HN1195" s="674"/>
      <c r="HO1195" s="674"/>
      <c r="HP1195" s="674"/>
      <c r="HQ1195" s="674"/>
      <c r="HR1195" s="674"/>
      <c r="HS1195" s="674"/>
      <c r="HT1195" s="674"/>
      <c r="HU1195" s="674"/>
      <c r="HV1195" s="674"/>
      <c r="HW1195" s="674"/>
      <c r="HX1195" s="674"/>
      <c r="HY1195" s="674"/>
      <c r="HZ1195" s="674"/>
    </row>
    <row r="1196" spans="1:234" s="643" customFormat="1" x14ac:dyDescent="0.25">
      <c r="B1196" s="644"/>
      <c r="C1196" s="644"/>
      <c r="D1196" s="644"/>
      <c r="E1196" s="685"/>
      <c r="F1196" s="686"/>
      <c r="G1196" s="686"/>
      <c r="H1196" s="686"/>
      <c r="I1196" s="686"/>
      <c r="J1196" s="686"/>
      <c r="K1196" s="686"/>
      <c r="L1196" s="686"/>
      <c r="M1196" s="686"/>
      <c r="N1196" s="686"/>
      <c r="O1196" s="686"/>
      <c r="P1196" s="686"/>
      <c r="Q1196" s="686"/>
      <c r="R1196" s="644"/>
      <c r="HM1196" s="644"/>
      <c r="HN1196" s="644"/>
      <c r="HO1196" s="644"/>
      <c r="HP1196" s="644"/>
      <c r="HQ1196" s="644"/>
      <c r="HR1196" s="644"/>
      <c r="HS1196" s="644"/>
      <c r="HT1196" s="644"/>
      <c r="HU1196" s="644"/>
      <c r="HV1196" s="644"/>
      <c r="HW1196" s="644"/>
      <c r="HX1196" s="644"/>
      <c r="HY1196" s="644"/>
      <c r="HZ1196" s="644"/>
    </row>
    <row r="1197" spans="1:234" s="643" customFormat="1" ht="13.8" thickBot="1" x14ac:dyDescent="0.3">
      <c r="B1197" s="3"/>
      <c r="C1197" s="220"/>
      <c r="D1197" s="12"/>
      <c r="E1197" s="222"/>
      <c r="F1197" s="11"/>
      <c r="G1197" s="11"/>
      <c r="H1197" s="11"/>
      <c r="I1197" s="11"/>
      <c r="J1197" s="11"/>
      <c r="K1197" s="11"/>
      <c r="L1197" s="11"/>
      <c r="M1197" s="11"/>
      <c r="N1197" s="11"/>
      <c r="O1197" s="11"/>
      <c r="P1197" s="11"/>
      <c r="Q1197" s="11"/>
      <c r="R1197" s="644"/>
      <c r="HM1197" s="644"/>
      <c r="HN1197" s="644"/>
      <c r="HO1197" s="644"/>
      <c r="HP1197" s="644"/>
      <c r="HQ1197" s="644"/>
      <c r="HR1197" s="644"/>
      <c r="HS1197" s="644"/>
      <c r="HT1197" s="644"/>
      <c r="HU1197" s="644"/>
      <c r="HV1197" s="644"/>
      <c r="HW1197" s="644"/>
      <c r="HX1197" s="644"/>
      <c r="HY1197" s="644"/>
      <c r="HZ1197" s="644"/>
    </row>
    <row r="1199" spans="1:234" ht="19.2" customHeight="1" thickBot="1" x14ac:dyDescent="0.3">
      <c r="A1199" s="286"/>
      <c r="B1199" s="218"/>
      <c r="C1199" s="218"/>
      <c r="D1199" s="85"/>
      <c r="E1199" s="93" t="s">
        <v>1703</v>
      </c>
      <c r="F1199" s="218"/>
      <c r="G1199" s="218"/>
      <c r="H1199" s="218"/>
      <c r="I1199" s="218"/>
      <c r="J1199" s="218"/>
      <c r="K1199" s="218"/>
      <c r="L1199" s="218"/>
      <c r="M1199" s="218"/>
      <c r="N1199" s="218"/>
      <c r="O1199" s="218"/>
      <c r="P1199" s="218"/>
      <c r="Q1199" s="218"/>
    </row>
    <row r="1200" spans="1:234" ht="14.4" thickBot="1" x14ac:dyDescent="0.3">
      <c r="A1200" s="290" t="str">
        <f>IF(E1200="","","PRINT")</f>
        <v/>
      </c>
      <c r="B1200" s="82"/>
      <c r="C1200" s="225">
        <v>16</v>
      </c>
      <c r="D1200" s="82"/>
      <c r="E1200" s="889"/>
      <c r="F1200" s="890"/>
      <c r="G1200" s="890"/>
      <c r="H1200" s="890"/>
      <c r="I1200" s="890"/>
      <c r="J1200" s="891"/>
      <c r="K1200" s="689"/>
      <c r="L1200" s="690"/>
      <c r="R1200" s="689"/>
      <c r="HM1200" s="689"/>
      <c r="HN1200" s="689"/>
      <c r="HO1200" s="689"/>
      <c r="HP1200" s="689"/>
      <c r="HQ1200" s="689"/>
      <c r="HR1200" s="689"/>
      <c r="HS1200" s="689"/>
      <c r="HT1200" s="689"/>
      <c r="HU1200" s="689"/>
      <c r="HV1200" s="689"/>
      <c r="HW1200" s="689"/>
      <c r="HX1200" s="689"/>
      <c r="HY1200" s="689"/>
      <c r="HZ1200" s="689"/>
    </row>
    <row r="1202" spans="4:220" ht="12.75" customHeight="1" x14ac:dyDescent="0.25">
      <c r="D1202" s="4" t="s">
        <v>8</v>
      </c>
      <c r="E1202" s="764" t="s">
        <v>1680</v>
      </c>
      <c r="F1202" s="764"/>
      <c r="G1202" s="764"/>
      <c r="H1202" s="764"/>
      <c r="I1202" s="764"/>
      <c r="J1202" s="764"/>
      <c r="K1202" s="764"/>
      <c r="L1202" s="764"/>
      <c r="M1202" s="764"/>
      <c r="N1202" s="764"/>
      <c r="O1202" s="764"/>
      <c r="P1202" s="764"/>
      <c r="Q1202" s="764"/>
    </row>
    <row r="1203" spans="4:220" ht="12.75" customHeight="1" x14ac:dyDescent="0.25">
      <c r="D1203" s="4"/>
      <c r="E1203" s="892" t="s">
        <v>1825</v>
      </c>
      <c r="F1203" s="892"/>
      <c r="G1203" s="892"/>
      <c r="H1203" s="892"/>
      <c r="I1203" s="892"/>
      <c r="J1203" s="892"/>
      <c r="K1203" s="892"/>
      <c r="L1203" s="892"/>
      <c r="M1203" s="892"/>
      <c r="N1203" s="892"/>
      <c r="O1203" s="892"/>
      <c r="P1203" s="892"/>
      <c r="Q1203" s="892"/>
    </row>
    <row r="1204" spans="4:220" ht="5.0999999999999996" customHeight="1" x14ac:dyDescent="0.25">
      <c r="D1204" s="4"/>
      <c r="E1204" s="746"/>
      <c r="F1204" s="746"/>
      <c r="G1204" s="746"/>
      <c r="H1204" s="746"/>
      <c r="I1204" s="746"/>
      <c r="J1204" s="746"/>
      <c r="K1204" s="746"/>
      <c r="L1204" s="746"/>
      <c r="M1204" s="746"/>
      <c r="N1204" s="746"/>
    </row>
    <row r="1205" spans="4:220" ht="49.2" customHeight="1" x14ac:dyDescent="0.25">
      <c r="E1205" s="893" t="s">
        <v>1823</v>
      </c>
      <c r="F1205" s="893"/>
      <c r="G1205" s="893"/>
      <c r="H1205" s="893" t="s">
        <v>1832</v>
      </c>
      <c r="I1205" s="893"/>
      <c r="J1205" s="893"/>
      <c r="K1205" s="893"/>
      <c r="L1205" s="893"/>
      <c r="M1205" s="893"/>
      <c r="N1205" s="893" t="s">
        <v>1824</v>
      </c>
      <c r="O1205" s="893"/>
      <c r="P1205" s="893"/>
      <c r="Q1205" s="893"/>
      <c r="S1205" s="644"/>
      <c r="T1205" s="644"/>
      <c r="U1205" s="644"/>
      <c r="V1205" s="644"/>
      <c r="W1205" s="644"/>
      <c r="X1205" s="644"/>
      <c r="Y1205" s="644"/>
      <c r="Z1205" s="644"/>
      <c r="AA1205" s="644"/>
      <c r="AB1205" s="644"/>
      <c r="AC1205" s="644"/>
      <c r="AD1205" s="644"/>
      <c r="AE1205" s="644"/>
      <c r="AF1205" s="644"/>
      <c r="AG1205" s="644"/>
      <c r="AH1205" s="644"/>
      <c r="AI1205" s="644"/>
      <c r="AJ1205" s="644"/>
      <c r="AK1205" s="644"/>
      <c r="AL1205" s="644"/>
      <c r="AM1205" s="644"/>
      <c r="AN1205" s="644"/>
      <c r="AO1205" s="644"/>
      <c r="AP1205" s="644"/>
      <c r="AQ1205" s="644"/>
      <c r="AR1205" s="644"/>
      <c r="AS1205" s="644"/>
      <c r="AT1205" s="644"/>
      <c r="AU1205" s="644"/>
      <c r="AV1205" s="644"/>
      <c r="AW1205" s="644"/>
      <c r="AX1205" s="644"/>
      <c r="AY1205" s="644"/>
      <c r="AZ1205" s="644"/>
      <c r="BA1205" s="644"/>
      <c r="BB1205" s="644"/>
      <c r="BC1205" s="644"/>
      <c r="BD1205" s="644"/>
      <c r="BE1205" s="644"/>
      <c r="BF1205" s="644"/>
      <c r="BG1205" s="644"/>
      <c r="BH1205" s="644"/>
      <c r="BI1205" s="644"/>
      <c r="BJ1205" s="644"/>
      <c r="BK1205" s="644"/>
      <c r="BL1205" s="644"/>
      <c r="BM1205" s="644"/>
      <c r="BN1205" s="644"/>
      <c r="BO1205" s="644"/>
      <c r="BP1205" s="644"/>
      <c r="BQ1205" s="644"/>
      <c r="BR1205" s="644"/>
      <c r="BS1205" s="644"/>
      <c r="BT1205" s="644"/>
      <c r="BU1205" s="644"/>
      <c r="BV1205" s="644"/>
      <c r="BW1205" s="644"/>
      <c r="BX1205" s="644"/>
      <c r="BY1205" s="644"/>
      <c r="BZ1205" s="644"/>
      <c r="CA1205" s="644"/>
      <c r="CB1205" s="644"/>
      <c r="CC1205" s="644"/>
      <c r="CD1205" s="644"/>
      <c r="CE1205" s="644"/>
      <c r="CF1205" s="644"/>
      <c r="CG1205" s="644"/>
      <c r="CH1205" s="644"/>
      <c r="CI1205" s="644"/>
      <c r="CJ1205" s="644"/>
      <c r="CK1205" s="644"/>
      <c r="CL1205" s="644"/>
      <c r="CM1205" s="644"/>
      <c r="CN1205" s="644"/>
      <c r="CO1205" s="644"/>
      <c r="CP1205" s="644"/>
      <c r="CQ1205" s="644"/>
      <c r="CR1205" s="644"/>
      <c r="CS1205" s="644"/>
      <c r="CT1205" s="644"/>
      <c r="CU1205" s="644"/>
      <c r="CV1205" s="644"/>
      <c r="CW1205" s="644"/>
      <c r="CX1205" s="644"/>
      <c r="CY1205" s="644"/>
      <c r="CZ1205" s="644"/>
      <c r="DA1205" s="644"/>
      <c r="DB1205" s="644"/>
      <c r="DC1205" s="644"/>
      <c r="DD1205" s="644"/>
      <c r="DE1205" s="644"/>
      <c r="DF1205" s="644"/>
      <c r="DG1205" s="644"/>
      <c r="DH1205" s="644"/>
      <c r="DI1205" s="644"/>
      <c r="DJ1205" s="644"/>
      <c r="DK1205" s="644"/>
      <c r="DL1205" s="644"/>
      <c r="DM1205" s="644"/>
      <c r="DN1205" s="644"/>
      <c r="DO1205" s="644"/>
      <c r="DP1205" s="644"/>
      <c r="DQ1205" s="644"/>
      <c r="DR1205" s="644"/>
      <c r="DS1205" s="644"/>
      <c r="DT1205" s="644"/>
      <c r="DU1205" s="644"/>
      <c r="DV1205" s="644"/>
      <c r="DW1205" s="644"/>
      <c r="DX1205" s="644"/>
      <c r="DY1205" s="644"/>
      <c r="DZ1205" s="644"/>
      <c r="EA1205" s="644"/>
      <c r="EB1205" s="644"/>
      <c r="EC1205" s="644"/>
      <c r="ED1205" s="644"/>
      <c r="EE1205" s="644"/>
      <c r="EF1205" s="644"/>
      <c r="EG1205" s="644"/>
      <c r="EH1205" s="644"/>
      <c r="EI1205" s="644"/>
      <c r="EJ1205" s="644"/>
      <c r="EK1205" s="644"/>
      <c r="EL1205" s="644"/>
      <c r="EM1205" s="644"/>
      <c r="EN1205" s="644"/>
      <c r="EO1205" s="644"/>
      <c r="EP1205" s="644"/>
      <c r="EQ1205" s="644"/>
      <c r="ER1205" s="644"/>
      <c r="ES1205" s="644"/>
      <c r="ET1205" s="644"/>
      <c r="EU1205" s="644"/>
      <c r="EV1205" s="644"/>
      <c r="EW1205" s="644"/>
      <c r="EX1205" s="644"/>
      <c r="EY1205" s="644"/>
      <c r="EZ1205" s="644"/>
      <c r="FA1205" s="644"/>
      <c r="FB1205" s="644"/>
      <c r="FC1205" s="644"/>
      <c r="FD1205" s="644"/>
      <c r="FE1205" s="644"/>
      <c r="FF1205" s="644"/>
      <c r="FG1205" s="644"/>
      <c r="FH1205" s="644"/>
      <c r="FI1205" s="644"/>
      <c r="FJ1205" s="644"/>
      <c r="FK1205" s="644"/>
      <c r="FL1205" s="644"/>
      <c r="FM1205" s="644"/>
      <c r="FN1205" s="644"/>
      <c r="FO1205" s="644"/>
      <c r="FP1205" s="644"/>
      <c r="FQ1205" s="644"/>
      <c r="FR1205" s="644"/>
      <c r="FS1205" s="644"/>
      <c r="FT1205" s="644"/>
      <c r="FU1205" s="644"/>
      <c r="FV1205" s="644"/>
      <c r="FW1205" s="644"/>
      <c r="FX1205" s="644"/>
      <c r="FY1205" s="644"/>
      <c r="FZ1205" s="644"/>
      <c r="GA1205" s="644"/>
      <c r="GB1205" s="644"/>
      <c r="GC1205" s="644"/>
      <c r="GD1205" s="644"/>
      <c r="GE1205" s="644"/>
      <c r="GF1205" s="644"/>
      <c r="GG1205" s="644"/>
      <c r="GH1205" s="644"/>
      <c r="GI1205" s="644"/>
      <c r="GJ1205" s="644"/>
      <c r="GK1205" s="644"/>
      <c r="GL1205" s="644"/>
      <c r="GM1205" s="644"/>
      <c r="GN1205" s="644"/>
      <c r="GO1205" s="644"/>
      <c r="GP1205" s="644"/>
      <c r="GQ1205" s="644"/>
      <c r="GR1205" s="644"/>
      <c r="GS1205" s="644"/>
      <c r="GT1205" s="644"/>
      <c r="GU1205" s="644"/>
      <c r="GV1205" s="644"/>
      <c r="GW1205" s="644"/>
      <c r="GX1205" s="644"/>
      <c r="GY1205" s="644"/>
      <c r="GZ1205" s="644"/>
      <c r="HA1205" s="644"/>
      <c r="HB1205" s="644"/>
      <c r="HC1205" s="644"/>
      <c r="HD1205" s="644"/>
      <c r="HE1205" s="644"/>
      <c r="HF1205" s="644"/>
      <c r="HG1205" s="644"/>
      <c r="HH1205" s="644"/>
      <c r="HI1205" s="644"/>
      <c r="HJ1205" s="644"/>
      <c r="HK1205" s="644"/>
      <c r="HL1205" s="644"/>
    </row>
    <row r="1206" spans="4:220" x14ac:dyDescent="0.25">
      <c r="D1206" s="645">
        <v>1</v>
      </c>
      <c r="E1206" s="878"/>
      <c r="F1206" s="879"/>
      <c r="G1206" s="880"/>
      <c r="H1206" s="878"/>
      <c r="I1206" s="879"/>
      <c r="J1206" s="879"/>
      <c r="K1206" s="879"/>
      <c r="L1206" s="879"/>
      <c r="M1206" s="880"/>
      <c r="N1206" s="881"/>
      <c r="O1206" s="882"/>
      <c r="P1206" s="882"/>
      <c r="Q1206" s="883"/>
      <c r="S1206" s="644"/>
      <c r="T1206" s="644"/>
      <c r="U1206" s="644" t="str">
        <f>IF(H1206="","",D1206&amp;". "&amp;H1206)</f>
        <v/>
      </c>
      <c r="V1206" s="644"/>
      <c r="W1206" s="644"/>
      <c r="X1206" s="644"/>
      <c r="Y1206" s="644"/>
      <c r="Z1206" s="644"/>
      <c r="AA1206" s="644"/>
      <c r="AB1206" s="644"/>
      <c r="AC1206" s="644"/>
      <c r="AD1206" s="644"/>
      <c r="AE1206" s="644"/>
      <c r="AF1206" s="644"/>
      <c r="AG1206" s="644"/>
      <c r="AH1206" s="644"/>
      <c r="AI1206" s="644"/>
      <c r="AJ1206" s="644"/>
      <c r="AK1206" s="644"/>
      <c r="AL1206" s="644"/>
      <c r="AM1206" s="644"/>
      <c r="AN1206" s="644"/>
      <c r="AO1206" s="644"/>
      <c r="AP1206" s="644"/>
      <c r="AQ1206" s="644"/>
      <c r="AR1206" s="644"/>
      <c r="AS1206" s="644"/>
      <c r="AT1206" s="644"/>
      <c r="AU1206" s="644"/>
      <c r="AV1206" s="644"/>
      <c r="AW1206" s="644"/>
      <c r="AX1206" s="644"/>
      <c r="AY1206" s="644"/>
      <c r="AZ1206" s="644"/>
      <c r="BA1206" s="644"/>
      <c r="BB1206" s="644"/>
      <c r="BC1206" s="644"/>
      <c r="BD1206" s="644"/>
      <c r="BE1206" s="644"/>
      <c r="BF1206" s="644"/>
      <c r="BG1206" s="644"/>
      <c r="BH1206" s="644"/>
      <c r="BI1206" s="644"/>
      <c r="BJ1206" s="644"/>
      <c r="BK1206" s="644"/>
      <c r="BL1206" s="644"/>
      <c r="BM1206" s="644"/>
      <c r="BN1206" s="644"/>
      <c r="BO1206" s="644"/>
      <c r="BP1206" s="644"/>
      <c r="BQ1206" s="644"/>
      <c r="BR1206" s="644"/>
      <c r="BS1206" s="644"/>
      <c r="BT1206" s="644"/>
      <c r="BU1206" s="644"/>
      <c r="BV1206" s="644"/>
      <c r="BW1206" s="644"/>
      <c r="BX1206" s="644"/>
      <c r="BY1206" s="644"/>
      <c r="BZ1206" s="644"/>
      <c r="CA1206" s="644"/>
      <c r="CB1206" s="644"/>
      <c r="CC1206" s="644"/>
      <c r="CD1206" s="644"/>
      <c r="CE1206" s="644"/>
      <c r="CF1206" s="644"/>
      <c r="CG1206" s="644"/>
      <c r="CH1206" s="644"/>
      <c r="CI1206" s="644"/>
      <c r="CJ1206" s="644"/>
      <c r="CK1206" s="644"/>
      <c r="CL1206" s="644"/>
      <c r="CM1206" s="644"/>
      <c r="CN1206" s="644"/>
      <c r="CO1206" s="644"/>
      <c r="CP1206" s="644"/>
      <c r="CQ1206" s="644"/>
      <c r="CR1206" s="644"/>
      <c r="CS1206" s="644"/>
      <c r="CT1206" s="644"/>
      <c r="CU1206" s="644"/>
      <c r="CV1206" s="644"/>
      <c r="CW1206" s="644"/>
      <c r="CX1206" s="644"/>
      <c r="CY1206" s="644"/>
      <c r="CZ1206" s="644"/>
      <c r="DA1206" s="644"/>
      <c r="DB1206" s="644"/>
      <c r="DC1206" s="644"/>
      <c r="DD1206" s="644"/>
      <c r="DE1206" s="644"/>
      <c r="DF1206" s="644"/>
      <c r="DG1206" s="644"/>
      <c r="DH1206" s="644"/>
      <c r="DI1206" s="644"/>
      <c r="DJ1206" s="644"/>
      <c r="DK1206" s="644"/>
      <c r="DL1206" s="644"/>
      <c r="DM1206" s="644"/>
      <c r="DN1206" s="644"/>
      <c r="DO1206" s="644"/>
      <c r="DP1206" s="644"/>
      <c r="DQ1206" s="644"/>
      <c r="DR1206" s="644"/>
      <c r="DS1206" s="644"/>
      <c r="DT1206" s="644"/>
      <c r="DU1206" s="644"/>
      <c r="DV1206" s="644"/>
      <c r="DW1206" s="644"/>
      <c r="DX1206" s="644"/>
      <c r="DY1206" s="644"/>
      <c r="DZ1206" s="644"/>
      <c r="EA1206" s="644"/>
      <c r="EB1206" s="644"/>
      <c r="EC1206" s="644"/>
      <c r="ED1206" s="644"/>
      <c r="EE1206" s="644"/>
      <c r="EF1206" s="644"/>
      <c r="EG1206" s="644"/>
      <c r="EH1206" s="644"/>
      <c r="EI1206" s="644"/>
      <c r="EJ1206" s="644"/>
      <c r="EK1206" s="644"/>
      <c r="EL1206" s="644"/>
      <c r="EM1206" s="644"/>
      <c r="EN1206" s="644"/>
      <c r="EO1206" s="644"/>
      <c r="EP1206" s="644"/>
      <c r="EQ1206" s="644"/>
      <c r="ER1206" s="644"/>
      <c r="ES1206" s="644"/>
      <c r="ET1206" s="644"/>
      <c r="EU1206" s="644"/>
      <c r="EV1206" s="644"/>
      <c r="EW1206" s="644"/>
      <c r="EX1206" s="644"/>
      <c r="EY1206" s="644"/>
      <c r="EZ1206" s="644"/>
      <c r="FA1206" s="644"/>
      <c r="FB1206" s="644"/>
      <c r="FC1206" s="644"/>
      <c r="FD1206" s="644"/>
      <c r="FE1206" s="644"/>
      <c r="FF1206" s="644"/>
      <c r="FG1206" s="644"/>
      <c r="FH1206" s="644"/>
      <c r="FI1206" s="644"/>
      <c r="FJ1206" s="644"/>
      <c r="FK1206" s="644"/>
      <c r="FL1206" s="644"/>
      <c r="FM1206" s="644"/>
      <c r="FN1206" s="644"/>
      <c r="FO1206" s="644"/>
      <c r="FP1206" s="644"/>
      <c r="FQ1206" s="644"/>
      <c r="FR1206" s="644"/>
      <c r="FS1206" s="644"/>
      <c r="FT1206" s="644"/>
      <c r="FU1206" s="644"/>
      <c r="FV1206" s="644"/>
      <c r="FW1206" s="644"/>
      <c r="FX1206" s="644"/>
      <c r="FY1206" s="644"/>
      <c r="FZ1206" s="644"/>
      <c r="GA1206" s="644"/>
      <c r="GB1206" s="644"/>
      <c r="GC1206" s="644"/>
      <c r="GD1206" s="644"/>
      <c r="GE1206" s="644"/>
      <c r="GF1206" s="644"/>
      <c r="GG1206" s="644"/>
      <c r="GH1206" s="644"/>
      <c r="GI1206" s="644"/>
      <c r="GJ1206" s="644"/>
      <c r="GK1206" s="644"/>
      <c r="GL1206" s="644"/>
      <c r="GM1206" s="644"/>
      <c r="GN1206" s="644"/>
      <c r="GO1206" s="644"/>
      <c r="GP1206" s="644"/>
      <c r="GQ1206" s="644"/>
      <c r="GR1206" s="644"/>
      <c r="GS1206" s="644"/>
      <c r="GT1206" s="644"/>
      <c r="GU1206" s="644"/>
      <c r="GV1206" s="644"/>
      <c r="GW1206" s="644"/>
      <c r="GX1206" s="644"/>
      <c r="GY1206" s="644"/>
      <c r="GZ1206" s="644"/>
      <c r="HA1206" s="644"/>
      <c r="HB1206" s="644"/>
      <c r="HC1206" s="644"/>
      <c r="HD1206" s="644"/>
      <c r="HE1206" s="644"/>
      <c r="HF1206" s="644"/>
      <c r="HG1206" s="644"/>
      <c r="HH1206" s="644"/>
      <c r="HI1206" s="644"/>
      <c r="HJ1206" s="644"/>
      <c r="HK1206" s="644"/>
      <c r="HL1206" s="644"/>
    </row>
    <row r="1207" spans="4:220" x14ac:dyDescent="0.25">
      <c r="D1207" s="645">
        <v>2</v>
      </c>
      <c r="E1207" s="878"/>
      <c r="F1207" s="879"/>
      <c r="G1207" s="880"/>
      <c r="H1207" s="878"/>
      <c r="I1207" s="879"/>
      <c r="J1207" s="879" t="s">
        <v>1704</v>
      </c>
      <c r="K1207" s="879"/>
      <c r="L1207" s="879"/>
      <c r="M1207" s="880"/>
      <c r="N1207" s="881"/>
      <c r="O1207" s="882"/>
      <c r="P1207" s="882"/>
      <c r="Q1207" s="883"/>
      <c r="S1207" s="644"/>
      <c r="T1207" s="644"/>
      <c r="U1207" s="644" t="str">
        <f t="shared" ref="U1207:U1215" si="4999">IF(H1207="","",D1207&amp;". "&amp;H1207)</f>
        <v/>
      </c>
      <c r="V1207" s="644"/>
      <c r="W1207" s="644"/>
      <c r="X1207" s="644"/>
      <c r="Y1207" s="644"/>
      <c r="Z1207" s="644"/>
      <c r="AA1207" s="644"/>
      <c r="AB1207" s="644"/>
      <c r="AC1207" s="644"/>
      <c r="AD1207" s="644"/>
      <c r="AE1207" s="644"/>
      <c r="AF1207" s="644"/>
      <c r="AG1207" s="644"/>
      <c r="AH1207" s="644"/>
      <c r="AI1207" s="644"/>
      <c r="AJ1207" s="644"/>
      <c r="AK1207" s="644"/>
      <c r="AL1207" s="644"/>
      <c r="AM1207" s="644"/>
      <c r="AN1207" s="644"/>
      <c r="AO1207" s="644"/>
      <c r="AP1207" s="644"/>
      <c r="AQ1207" s="644"/>
      <c r="AR1207" s="644"/>
      <c r="AS1207" s="644"/>
      <c r="AT1207" s="644"/>
      <c r="AU1207" s="644"/>
      <c r="AV1207" s="644"/>
      <c r="AW1207" s="644"/>
      <c r="AX1207" s="644"/>
      <c r="AY1207" s="644"/>
      <c r="AZ1207" s="644"/>
      <c r="BA1207" s="644"/>
      <c r="BB1207" s="644"/>
      <c r="BC1207" s="644"/>
      <c r="BD1207" s="644"/>
      <c r="BE1207" s="644"/>
      <c r="BF1207" s="644"/>
      <c r="BG1207" s="644"/>
      <c r="BH1207" s="644"/>
      <c r="BI1207" s="644"/>
      <c r="BJ1207" s="644"/>
      <c r="BK1207" s="644"/>
      <c r="BL1207" s="644"/>
      <c r="BM1207" s="644"/>
      <c r="BN1207" s="644"/>
      <c r="BO1207" s="644"/>
      <c r="BP1207" s="644"/>
      <c r="BQ1207" s="644"/>
      <c r="BR1207" s="644"/>
      <c r="BS1207" s="644"/>
      <c r="BT1207" s="644"/>
      <c r="BU1207" s="644"/>
      <c r="BV1207" s="644"/>
      <c r="BW1207" s="644"/>
      <c r="BX1207" s="644"/>
      <c r="BY1207" s="644"/>
      <c r="BZ1207" s="644"/>
      <c r="CA1207" s="644"/>
      <c r="CB1207" s="644"/>
      <c r="CC1207" s="644"/>
      <c r="CD1207" s="644"/>
      <c r="CE1207" s="644"/>
      <c r="CF1207" s="644"/>
      <c r="CG1207" s="644"/>
      <c r="CH1207" s="644"/>
      <c r="CI1207" s="644"/>
      <c r="CJ1207" s="644"/>
      <c r="CK1207" s="644"/>
      <c r="CL1207" s="644"/>
      <c r="CM1207" s="644"/>
      <c r="CN1207" s="644"/>
      <c r="CO1207" s="644"/>
      <c r="CP1207" s="644"/>
      <c r="CQ1207" s="644"/>
      <c r="CR1207" s="644"/>
      <c r="CS1207" s="644"/>
      <c r="CT1207" s="644"/>
      <c r="CU1207" s="644"/>
      <c r="CV1207" s="644"/>
      <c r="CW1207" s="644"/>
      <c r="CX1207" s="644"/>
      <c r="CY1207" s="644"/>
      <c r="CZ1207" s="644"/>
      <c r="DA1207" s="644"/>
      <c r="DB1207" s="644"/>
      <c r="DC1207" s="644"/>
      <c r="DD1207" s="644"/>
      <c r="DE1207" s="644"/>
      <c r="DF1207" s="644"/>
      <c r="DG1207" s="644"/>
      <c r="DH1207" s="644"/>
      <c r="DI1207" s="644"/>
      <c r="DJ1207" s="644"/>
      <c r="DK1207" s="644"/>
      <c r="DL1207" s="644"/>
      <c r="DM1207" s="644"/>
      <c r="DN1207" s="644"/>
      <c r="DO1207" s="644"/>
      <c r="DP1207" s="644"/>
      <c r="DQ1207" s="644"/>
      <c r="DR1207" s="644"/>
      <c r="DS1207" s="644"/>
      <c r="DT1207" s="644"/>
      <c r="DU1207" s="644"/>
      <c r="DV1207" s="644"/>
      <c r="DW1207" s="644"/>
      <c r="DX1207" s="644"/>
      <c r="DY1207" s="644"/>
      <c r="DZ1207" s="644"/>
      <c r="EA1207" s="644"/>
      <c r="EB1207" s="644"/>
      <c r="EC1207" s="644"/>
      <c r="ED1207" s="644"/>
      <c r="EE1207" s="644"/>
      <c r="EF1207" s="644"/>
      <c r="EG1207" s="644"/>
      <c r="EH1207" s="644"/>
      <c r="EI1207" s="644"/>
      <c r="EJ1207" s="644"/>
      <c r="EK1207" s="644"/>
      <c r="EL1207" s="644"/>
      <c r="EM1207" s="644"/>
      <c r="EN1207" s="644"/>
      <c r="EO1207" s="644"/>
      <c r="EP1207" s="644"/>
      <c r="EQ1207" s="644"/>
      <c r="ER1207" s="644"/>
      <c r="ES1207" s="644"/>
      <c r="ET1207" s="644"/>
      <c r="EU1207" s="644"/>
      <c r="EV1207" s="644"/>
      <c r="EW1207" s="644"/>
      <c r="EX1207" s="644"/>
      <c r="EY1207" s="644"/>
      <c r="EZ1207" s="644"/>
      <c r="FA1207" s="644"/>
      <c r="FB1207" s="644"/>
      <c r="FC1207" s="644"/>
      <c r="FD1207" s="644"/>
      <c r="FE1207" s="644"/>
      <c r="FF1207" s="644"/>
      <c r="FG1207" s="644"/>
      <c r="FH1207" s="644"/>
      <c r="FI1207" s="644"/>
      <c r="FJ1207" s="644"/>
      <c r="FK1207" s="644"/>
      <c r="FL1207" s="644"/>
      <c r="FM1207" s="644"/>
      <c r="FN1207" s="644"/>
      <c r="FO1207" s="644"/>
      <c r="FP1207" s="644"/>
      <c r="FQ1207" s="644"/>
      <c r="FR1207" s="644"/>
      <c r="FS1207" s="644"/>
      <c r="FT1207" s="644"/>
      <c r="FU1207" s="644"/>
      <c r="FV1207" s="644"/>
      <c r="FW1207" s="644"/>
      <c r="FX1207" s="644"/>
      <c r="FY1207" s="644"/>
      <c r="FZ1207" s="644"/>
      <c r="GA1207" s="644"/>
      <c r="GB1207" s="644"/>
      <c r="GC1207" s="644"/>
      <c r="GD1207" s="644"/>
      <c r="GE1207" s="644"/>
      <c r="GF1207" s="644"/>
      <c r="GG1207" s="644"/>
      <c r="GH1207" s="644"/>
      <c r="GI1207" s="644"/>
      <c r="GJ1207" s="644"/>
      <c r="GK1207" s="644"/>
      <c r="GL1207" s="644"/>
      <c r="GM1207" s="644"/>
      <c r="GN1207" s="644"/>
      <c r="GO1207" s="644"/>
      <c r="GP1207" s="644"/>
      <c r="GQ1207" s="644"/>
      <c r="GR1207" s="644"/>
      <c r="GS1207" s="644"/>
      <c r="GT1207" s="644"/>
      <c r="GU1207" s="644"/>
      <c r="GV1207" s="644"/>
      <c r="GW1207" s="644"/>
      <c r="GX1207" s="644"/>
      <c r="GY1207" s="644"/>
      <c r="GZ1207" s="644"/>
      <c r="HA1207" s="644"/>
      <c r="HB1207" s="644"/>
      <c r="HC1207" s="644"/>
      <c r="HD1207" s="644"/>
      <c r="HE1207" s="644"/>
      <c r="HF1207" s="644"/>
      <c r="HG1207" s="644"/>
      <c r="HH1207" s="644"/>
      <c r="HI1207" s="644"/>
      <c r="HJ1207" s="644"/>
      <c r="HK1207" s="644"/>
      <c r="HL1207" s="644"/>
    </row>
    <row r="1208" spans="4:220" x14ac:dyDescent="0.25">
      <c r="D1208" s="645">
        <v>3</v>
      </c>
      <c r="E1208" s="878"/>
      <c r="F1208" s="879"/>
      <c r="G1208" s="880"/>
      <c r="H1208" s="878"/>
      <c r="I1208" s="879"/>
      <c r="J1208" s="879"/>
      <c r="K1208" s="879"/>
      <c r="L1208" s="879"/>
      <c r="M1208" s="880"/>
      <c r="N1208" s="881"/>
      <c r="O1208" s="882"/>
      <c r="P1208" s="882"/>
      <c r="Q1208" s="883"/>
      <c r="S1208" s="644"/>
      <c r="T1208" s="644"/>
      <c r="U1208" s="644" t="str">
        <f t="shared" si="4999"/>
        <v/>
      </c>
      <c r="V1208" s="644"/>
      <c r="W1208" s="644"/>
      <c r="X1208" s="644"/>
      <c r="Y1208" s="644"/>
      <c r="Z1208" s="644"/>
      <c r="AA1208" s="644"/>
      <c r="AB1208" s="644"/>
      <c r="AC1208" s="644"/>
      <c r="AD1208" s="644"/>
      <c r="AE1208" s="644"/>
      <c r="AF1208" s="644"/>
      <c r="AG1208" s="644"/>
      <c r="AH1208" s="644"/>
      <c r="AI1208" s="644"/>
      <c r="AJ1208" s="644"/>
      <c r="AK1208" s="644"/>
      <c r="AL1208" s="644"/>
      <c r="AM1208" s="644"/>
      <c r="AN1208" s="644"/>
      <c r="AO1208" s="644"/>
      <c r="AP1208" s="644"/>
      <c r="AQ1208" s="644"/>
      <c r="AR1208" s="644"/>
      <c r="AS1208" s="644"/>
      <c r="AT1208" s="644"/>
      <c r="AU1208" s="644"/>
      <c r="AV1208" s="644"/>
      <c r="AW1208" s="644"/>
      <c r="AX1208" s="644"/>
      <c r="AY1208" s="644"/>
      <c r="AZ1208" s="644"/>
      <c r="BA1208" s="644"/>
      <c r="BB1208" s="644"/>
      <c r="BC1208" s="644"/>
      <c r="BD1208" s="644"/>
      <c r="BE1208" s="644"/>
      <c r="BF1208" s="644"/>
      <c r="BG1208" s="644"/>
      <c r="BH1208" s="644"/>
      <c r="BI1208" s="644"/>
      <c r="BJ1208" s="644"/>
      <c r="BK1208" s="644"/>
      <c r="BL1208" s="644"/>
      <c r="BM1208" s="644"/>
      <c r="BN1208" s="644"/>
      <c r="BO1208" s="644"/>
      <c r="BP1208" s="644"/>
      <c r="BQ1208" s="644"/>
      <c r="BR1208" s="644"/>
      <c r="BS1208" s="644"/>
      <c r="BT1208" s="644"/>
      <c r="BU1208" s="644"/>
      <c r="BV1208" s="644"/>
      <c r="BW1208" s="644"/>
      <c r="BX1208" s="644"/>
      <c r="BY1208" s="644"/>
      <c r="BZ1208" s="644"/>
      <c r="CA1208" s="644"/>
      <c r="CB1208" s="644"/>
      <c r="CC1208" s="644"/>
      <c r="CD1208" s="644"/>
      <c r="CE1208" s="644"/>
      <c r="CF1208" s="644"/>
      <c r="CG1208" s="644"/>
      <c r="CH1208" s="644"/>
      <c r="CI1208" s="644"/>
      <c r="CJ1208" s="644"/>
      <c r="CK1208" s="644"/>
      <c r="CL1208" s="644"/>
      <c r="CM1208" s="644"/>
      <c r="CN1208" s="644"/>
      <c r="CO1208" s="644"/>
      <c r="CP1208" s="644"/>
      <c r="CQ1208" s="644"/>
      <c r="CR1208" s="644"/>
      <c r="CS1208" s="644"/>
      <c r="CT1208" s="644"/>
      <c r="CU1208" s="644"/>
      <c r="CV1208" s="644"/>
      <c r="CW1208" s="644"/>
      <c r="CX1208" s="644"/>
      <c r="CY1208" s="644"/>
      <c r="CZ1208" s="644"/>
      <c r="DA1208" s="644"/>
      <c r="DB1208" s="644"/>
      <c r="DC1208" s="644"/>
      <c r="DD1208" s="644"/>
      <c r="DE1208" s="644"/>
      <c r="DF1208" s="644"/>
      <c r="DG1208" s="644"/>
      <c r="DH1208" s="644"/>
      <c r="DI1208" s="644"/>
      <c r="DJ1208" s="644"/>
      <c r="DK1208" s="644"/>
      <c r="DL1208" s="644"/>
      <c r="DM1208" s="644"/>
      <c r="DN1208" s="644"/>
      <c r="DO1208" s="644"/>
      <c r="DP1208" s="644"/>
      <c r="DQ1208" s="644"/>
      <c r="DR1208" s="644"/>
      <c r="DS1208" s="644"/>
      <c r="DT1208" s="644"/>
      <c r="DU1208" s="644"/>
      <c r="DV1208" s="644"/>
      <c r="DW1208" s="644"/>
      <c r="DX1208" s="644"/>
      <c r="DY1208" s="644"/>
      <c r="DZ1208" s="644"/>
      <c r="EA1208" s="644"/>
      <c r="EB1208" s="644"/>
      <c r="EC1208" s="644"/>
      <c r="ED1208" s="644"/>
      <c r="EE1208" s="644"/>
      <c r="EF1208" s="644"/>
      <c r="EG1208" s="644"/>
      <c r="EH1208" s="644"/>
      <c r="EI1208" s="644"/>
      <c r="EJ1208" s="644"/>
      <c r="EK1208" s="644"/>
      <c r="EL1208" s="644"/>
      <c r="EM1208" s="644"/>
      <c r="EN1208" s="644"/>
      <c r="EO1208" s="644"/>
      <c r="EP1208" s="644"/>
      <c r="EQ1208" s="644"/>
      <c r="ER1208" s="644"/>
      <c r="ES1208" s="644"/>
      <c r="ET1208" s="644"/>
      <c r="EU1208" s="644"/>
      <c r="EV1208" s="644"/>
      <c r="EW1208" s="644"/>
      <c r="EX1208" s="644"/>
      <c r="EY1208" s="644"/>
      <c r="EZ1208" s="644"/>
      <c r="FA1208" s="644"/>
      <c r="FB1208" s="644"/>
      <c r="FC1208" s="644"/>
      <c r="FD1208" s="644"/>
      <c r="FE1208" s="644"/>
      <c r="FF1208" s="644"/>
      <c r="FG1208" s="644"/>
      <c r="FH1208" s="644"/>
      <c r="FI1208" s="644"/>
      <c r="FJ1208" s="644"/>
      <c r="FK1208" s="644"/>
      <c r="FL1208" s="644"/>
      <c r="FM1208" s="644"/>
      <c r="FN1208" s="644"/>
      <c r="FO1208" s="644"/>
      <c r="FP1208" s="644"/>
      <c r="FQ1208" s="644"/>
      <c r="FR1208" s="644"/>
      <c r="FS1208" s="644"/>
      <c r="FT1208" s="644"/>
      <c r="FU1208" s="644"/>
      <c r="FV1208" s="644"/>
      <c r="FW1208" s="644"/>
      <c r="FX1208" s="644"/>
      <c r="FY1208" s="644"/>
      <c r="FZ1208" s="644"/>
      <c r="GA1208" s="644"/>
      <c r="GB1208" s="644"/>
      <c r="GC1208" s="644"/>
      <c r="GD1208" s="644"/>
      <c r="GE1208" s="644"/>
      <c r="GF1208" s="644"/>
      <c r="GG1208" s="644"/>
      <c r="GH1208" s="644"/>
      <c r="GI1208" s="644"/>
      <c r="GJ1208" s="644"/>
      <c r="GK1208" s="644"/>
      <c r="GL1208" s="644"/>
      <c r="GM1208" s="644"/>
      <c r="GN1208" s="644"/>
      <c r="GO1208" s="644"/>
      <c r="GP1208" s="644"/>
      <c r="GQ1208" s="644"/>
      <c r="GR1208" s="644"/>
      <c r="GS1208" s="644"/>
      <c r="GT1208" s="644"/>
      <c r="GU1208" s="644"/>
      <c r="GV1208" s="644"/>
      <c r="GW1208" s="644"/>
      <c r="GX1208" s="644"/>
      <c r="GY1208" s="644"/>
      <c r="GZ1208" s="644"/>
      <c r="HA1208" s="644"/>
      <c r="HB1208" s="644"/>
      <c r="HC1208" s="644"/>
      <c r="HD1208" s="644"/>
      <c r="HE1208" s="644"/>
      <c r="HF1208" s="644"/>
      <c r="HG1208" s="644"/>
      <c r="HH1208" s="644"/>
      <c r="HI1208" s="644"/>
      <c r="HJ1208" s="644"/>
      <c r="HK1208" s="644"/>
      <c r="HL1208" s="644"/>
    </row>
    <row r="1209" spans="4:220" x14ac:dyDescent="0.25">
      <c r="D1209" s="645">
        <v>4</v>
      </c>
      <c r="E1209" s="878"/>
      <c r="F1209" s="879"/>
      <c r="G1209" s="880"/>
      <c r="H1209" s="878"/>
      <c r="I1209" s="879"/>
      <c r="J1209" s="879"/>
      <c r="K1209" s="879"/>
      <c r="L1209" s="879"/>
      <c r="M1209" s="880"/>
      <c r="N1209" s="881"/>
      <c r="O1209" s="882"/>
      <c r="P1209" s="882"/>
      <c r="Q1209" s="883"/>
      <c r="S1209" s="644"/>
      <c r="T1209" s="644"/>
      <c r="U1209" s="644" t="str">
        <f t="shared" si="4999"/>
        <v/>
      </c>
      <c r="V1209" s="644"/>
      <c r="W1209" s="644"/>
      <c r="X1209" s="644"/>
      <c r="Y1209" s="644"/>
      <c r="Z1209" s="644"/>
      <c r="AA1209" s="644"/>
      <c r="AB1209" s="644"/>
      <c r="AC1209" s="644"/>
      <c r="AD1209" s="644"/>
      <c r="AE1209" s="644"/>
      <c r="AF1209" s="644"/>
      <c r="AG1209" s="644"/>
      <c r="AH1209" s="644"/>
      <c r="AI1209" s="644"/>
      <c r="AJ1209" s="644"/>
      <c r="AK1209" s="644"/>
      <c r="AL1209" s="644"/>
      <c r="AM1209" s="644"/>
      <c r="AN1209" s="644"/>
      <c r="AO1209" s="644"/>
      <c r="AP1209" s="644"/>
      <c r="AQ1209" s="644"/>
      <c r="AR1209" s="644"/>
      <c r="AS1209" s="644"/>
      <c r="AT1209" s="644"/>
      <c r="AU1209" s="644"/>
      <c r="AV1209" s="644"/>
      <c r="AW1209" s="644"/>
      <c r="AX1209" s="644"/>
      <c r="AY1209" s="644"/>
      <c r="AZ1209" s="644"/>
      <c r="BA1209" s="644"/>
      <c r="BB1209" s="644"/>
      <c r="BC1209" s="644"/>
      <c r="BD1209" s="644"/>
      <c r="BE1209" s="644"/>
      <c r="BF1209" s="644"/>
      <c r="BG1209" s="644"/>
      <c r="BH1209" s="644"/>
      <c r="BI1209" s="644"/>
      <c r="BJ1209" s="644"/>
      <c r="BK1209" s="644"/>
      <c r="BL1209" s="644"/>
      <c r="BM1209" s="644"/>
      <c r="BN1209" s="644"/>
      <c r="BO1209" s="644"/>
      <c r="BP1209" s="644"/>
      <c r="BQ1209" s="644"/>
      <c r="BR1209" s="644"/>
      <c r="BS1209" s="644"/>
      <c r="BT1209" s="644"/>
      <c r="BU1209" s="644"/>
      <c r="BV1209" s="644"/>
      <c r="BW1209" s="644"/>
      <c r="BX1209" s="644"/>
      <c r="BY1209" s="644"/>
      <c r="BZ1209" s="644"/>
      <c r="CA1209" s="644"/>
      <c r="CB1209" s="644"/>
      <c r="CC1209" s="644"/>
      <c r="CD1209" s="644"/>
      <c r="CE1209" s="644"/>
      <c r="CF1209" s="644"/>
      <c r="CG1209" s="644"/>
      <c r="CH1209" s="644"/>
      <c r="CI1209" s="644"/>
      <c r="CJ1209" s="644"/>
      <c r="CK1209" s="644"/>
      <c r="CL1209" s="644"/>
      <c r="CM1209" s="644"/>
      <c r="CN1209" s="644"/>
      <c r="CO1209" s="644"/>
      <c r="CP1209" s="644"/>
      <c r="CQ1209" s="644"/>
      <c r="CR1209" s="644"/>
      <c r="CS1209" s="644"/>
      <c r="CT1209" s="644"/>
      <c r="CU1209" s="644"/>
      <c r="CV1209" s="644"/>
      <c r="CW1209" s="644"/>
      <c r="CX1209" s="644"/>
      <c r="CY1209" s="644"/>
      <c r="CZ1209" s="644"/>
      <c r="DA1209" s="644"/>
      <c r="DB1209" s="644"/>
      <c r="DC1209" s="644"/>
      <c r="DD1209" s="644"/>
      <c r="DE1209" s="644"/>
      <c r="DF1209" s="644"/>
      <c r="DG1209" s="644"/>
      <c r="DH1209" s="644"/>
      <c r="DI1209" s="644"/>
      <c r="DJ1209" s="644"/>
      <c r="DK1209" s="644"/>
      <c r="DL1209" s="644"/>
      <c r="DM1209" s="644"/>
      <c r="DN1209" s="644"/>
      <c r="DO1209" s="644"/>
      <c r="DP1209" s="644"/>
      <c r="DQ1209" s="644"/>
      <c r="DR1209" s="644"/>
      <c r="DS1209" s="644"/>
      <c r="DT1209" s="644"/>
      <c r="DU1209" s="644"/>
      <c r="DV1209" s="644"/>
      <c r="DW1209" s="644"/>
      <c r="DX1209" s="644"/>
      <c r="DY1209" s="644"/>
      <c r="DZ1209" s="644"/>
      <c r="EA1209" s="644"/>
      <c r="EB1209" s="644"/>
      <c r="EC1209" s="644"/>
      <c r="ED1209" s="644"/>
      <c r="EE1209" s="644"/>
      <c r="EF1209" s="644"/>
      <c r="EG1209" s="644"/>
      <c r="EH1209" s="644"/>
      <c r="EI1209" s="644"/>
      <c r="EJ1209" s="644"/>
      <c r="EK1209" s="644"/>
      <c r="EL1209" s="644"/>
      <c r="EM1209" s="644"/>
      <c r="EN1209" s="644"/>
      <c r="EO1209" s="644"/>
      <c r="EP1209" s="644"/>
      <c r="EQ1209" s="644"/>
      <c r="ER1209" s="644"/>
      <c r="ES1209" s="644"/>
      <c r="ET1209" s="644"/>
      <c r="EU1209" s="644"/>
      <c r="EV1209" s="644"/>
      <c r="EW1209" s="644"/>
      <c r="EX1209" s="644"/>
      <c r="EY1209" s="644"/>
      <c r="EZ1209" s="644"/>
      <c r="FA1209" s="644"/>
      <c r="FB1209" s="644"/>
      <c r="FC1209" s="644"/>
      <c r="FD1209" s="644"/>
      <c r="FE1209" s="644"/>
      <c r="FF1209" s="644"/>
      <c r="FG1209" s="644"/>
      <c r="FH1209" s="644"/>
      <c r="FI1209" s="644"/>
      <c r="FJ1209" s="644"/>
      <c r="FK1209" s="644"/>
      <c r="FL1209" s="644"/>
      <c r="FM1209" s="644"/>
      <c r="FN1209" s="644"/>
      <c r="FO1209" s="644"/>
      <c r="FP1209" s="644"/>
      <c r="FQ1209" s="644"/>
      <c r="FR1209" s="644"/>
      <c r="FS1209" s="644"/>
      <c r="FT1209" s="644"/>
      <c r="FU1209" s="644"/>
      <c r="FV1209" s="644"/>
      <c r="FW1209" s="644"/>
      <c r="FX1209" s="644"/>
      <c r="FY1209" s="644"/>
      <c r="FZ1209" s="644"/>
      <c r="GA1209" s="644"/>
      <c r="GB1209" s="644"/>
      <c r="GC1209" s="644"/>
      <c r="GD1209" s="644"/>
      <c r="GE1209" s="644"/>
      <c r="GF1209" s="644"/>
      <c r="GG1209" s="644"/>
      <c r="GH1209" s="644"/>
      <c r="GI1209" s="644"/>
      <c r="GJ1209" s="644"/>
      <c r="GK1209" s="644"/>
      <c r="GL1209" s="644"/>
      <c r="GM1209" s="644"/>
      <c r="GN1209" s="644"/>
      <c r="GO1209" s="644"/>
      <c r="GP1209" s="644"/>
      <c r="GQ1209" s="644"/>
      <c r="GR1209" s="644"/>
      <c r="GS1209" s="644"/>
      <c r="GT1209" s="644"/>
      <c r="GU1209" s="644"/>
      <c r="GV1209" s="644"/>
      <c r="GW1209" s="644"/>
      <c r="GX1209" s="644"/>
      <c r="GY1209" s="644"/>
      <c r="GZ1209" s="644"/>
      <c r="HA1209" s="644"/>
      <c r="HB1209" s="644"/>
      <c r="HC1209" s="644"/>
      <c r="HD1209" s="644"/>
      <c r="HE1209" s="644"/>
      <c r="HF1209" s="644"/>
      <c r="HG1209" s="644"/>
      <c r="HH1209" s="644"/>
      <c r="HI1209" s="644"/>
      <c r="HJ1209" s="644"/>
      <c r="HK1209" s="644"/>
      <c r="HL1209" s="644"/>
    </row>
    <row r="1210" spans="4:220" x14ac:dyDescent="0.25">
      <c r="D1210" s="645">
        <v>5</v>
      </c>
      <c r="E1210" s="878"/>
      <c r="F1210" s="879"/>
      <c r="G1210" s="880"/>
      <c r="H1210" s="878"/>
      <c r="I1210" s="879"/>
      <c r="J1210" s="879"/>
      <c r="K1210" s="879"/>
      <c r="L1210" s="879"/>
      <c r="M1210" s="880"/>
      <c r="N1210" s="881"/>
      <c r="O1210" s="882"/>
      <c r="P1210" s="882"/>
      <c r="Q1210" s="883"/>
      <c r="S1210" s="644"/>
      <c r="T1210" s="644"/>
      <c r="U1210" s="644" t="str">
        <f t="shared" si="4999"/>
        <v/>
      </c>
      <c r="V1210" s="644"/>
      <c r="W1210" s="644"/>
      <c r="X1210" s="644"/>
      <c r="Y1210" s="644"/>
      <c r="Z1210" s="644"/>
      <c r="AA1210" s="644"/>
      <c r="AB1210" s="644"/>
      <c r="AC1210" s="644"/>
      <c r="AD1210" s="644"/>
      <c r="AE1210" s="644"/>
      <c r="AF1210" s="644"/>
      <c r="AG1210" s="644"/>
      <c r="AH1210" s="644"/>
      <c r="AI1210" s="644"/>
      <c r="AJ1210" s="644"/>
      <c r="AK1210" s="644"/>
      <c r="AL1210" s="644"/>
      <c r="AM1210" s="644"/>
      <c r="AN1210" s="644"/>
      <c r="AO1210" s="644"/>
      <c r="AP1210" s="644"/>
      <c r="AQ1210" s="644"/>
      <c r="AR1210" s="644"/>
      <c r="AS1210" s="644"/>
      <c r="AT1210" s="644"/>
      <c r="AU1210" s="644"/>
      <c r="AV1210" s="644"/>
      <c r="AW1210" s="644"/>
      <c r="AX1210" s="644"/>
      <c r="AY1210" s="644"/>
      <c r="AZ1210" s="644"/>
      <c r="BA1210" s="644"/>
      <c r="BB1210" s="644"/>
      <c r="BC1210" s="644"/>
      <c r="BD1210" s="644"/>
      <c r="BE1210" s="644"/>
      <c r="BF1210" s="644"/>
      <c r="BG1210" s="644"/>
      <c r="BH1210" s="644"/>
      <c r="BI1210" s="644"/>
      <c r="BJ1210" s="644"/>
      <c r="BK1210" s="644"/>
      <c r="BL1210" s="644"/>
      <c r="BM1210" s="644"/>
      <c r="BN1210" s="644"/>
      <c r="BO1210" s="644"/>
      <c r="BP1210" s="644"/>
      <c r="BQ1210" s="644"/>
      <c r="BR1210" s="644"/>
      <c r="BS1210" s="644"/>
      <c r="BT1210" s="644"/>
      <c r="BU1210" s="644"/>
      <c r="BV1210" s="644"/>
      <c r="BW1210" s="644"/>
      <c r="BX1210" s="644"/>
      <c r="BY1210" s="644"/>
      <c r="BZ1210" s="644"/>
      <c r="CA1210" s="644"/>
      <c r="CB1210" s="644"/>
      <c r="CC1210" s="644"/>
      <c r="CD1210" s="644"/>
      <c r="CE1210" s="644"/>
      <c r="CF1210" s="644"/>
      <c r="CG1210" s="644"/>
      <c r="CH1210" s="644"/>
      <c r="CI1210" s="644"/>
      <c r="CJ1210" s="644"/>
      <c r="CK1210" s="644"/>
      <c r="CL1210" s="644"/>
      <c r="CM1210" s="644"/>
      <c r="CN1210" s="644"/>
      <c r="CO1210" s="644"/>
      <c r="CP1210" s="644"/>
      <c r="CQ1210" s="644"/>
      <c r="CR1210" s="644"/>
      <c r="CS1210" s="644"/>
      <c r="CT1210" s="644"/>
      <c r="CU1210" s="644"/>
      <c r="CV1210" s="644"/>
      <c r="CW1210" s="644"/>
      <c r="CX1210" s="644"/>
      <c r="CY1210" s="644"/>
      <c r="CZ1210" s="644"/>
      <c r="DA1210" s="644"/>
      <c r="DB1210" s="644"/>
      <c r="DC1210" s="644"/>
      <c r="DD1210" s="644"/>
      <c r="DE1210" s="644"/>
      <c r="DF1210" s="644"/>
      <c r="DG1210" s="644"/>
      <c r="DH1210" s="644"/>
      <c r="DI1210" s="644"/>
      <c r="DJ1210" s="644"/>
      <c r="DK1210" s="644"/>
      <c r="DL1210" s="644"/>
      <c r="DM1210" s="644"/>
      <c r="DN1210" s="644"/>
      <c r="DO1210" s="644"/>
      <c r="DP1210" s="644"/>
      <c r="DQ1210" s="644"/>
      <c r="DR1210" s="644"/>
      <c r="DS1210" s="644"/>
      <c r="DT1210" s="644"/>
      <c r="DU1210" s="644"/>
      <c r="DV1210" s="644"/>
      <c r="DW1210" s="644"/>
      <c r="DX1210" s="644"/>
      <c r="DY1210" s="644"/>
      <c r="DZ1210" s="644"/>
      <c r="EA1210" s="644"/>
      <c r="EB1210" s="644"/>
      <c r="EC1210" s="644"/>
      <c r="ED1210" s="644"/>
      <c r="EE1210" s="644"/>
      <c r="EF1210" s="644"/>
      <c r="EG1210" s="644"/>
      <c r="EH1210" s="644"/>
      <c r="EI1210" s="644"/>
      <c r="EJ1210" s="644"/>
      <c r="EK1210" s="644"/>
      <c r="EL1210" s="644"/>
      <c r="EM1210" s="644"/>
      <c r="EN1210" s="644"/>
      <c r="EO1210" s="644"/>
      <c r="EP1210" s="644"/>
      <c r="EQ1210" s="644"/>
      <c r="ER1210" s="644"/>
      <c r="ES1210" s="644"/>
      <c r="ET1210" s="644"/>
      <c r="EU1210" s="644"/>
      <c r="EV1210" s="644"/>
      <c r="EW1210" s="644"/>
      <c r="EX1210" s="644"/>
      <c r="EY1210" s="644"/>
      <c r="EZ1210" s="644"/>
      <c r="FA1210" s="644"/>
      <c r="FB1210" s="644"/>
      <c r="FC1210" s="644"/>
      <c r="FD1210" s="644"/>
      <c r="FE1210" s="644"/>
      <c r="FF1210" s="644"/>
      <c r="FG1210" s="644"/>
      <c r="FH1210" s="644"/>
      <c r="FI1210" s="644"/>
      <c r="FJ1210" s="644"/>
      <c r="FK1210" s="644"/>
      <c r="FL1210" s="644"/>
      <c r="FM1210" s="644"/>
      <c r="FN1210" s="644"/>
      <c r="FO1210" s="644"/>
      <c r="FP1210" s="644"/>
      <c r="FQ1210" s="644"/>
      <c r="FR1210" s="644"/>
      <c r="FS1210" s="644"/>
      <c r="FT1210" s="644"/>
      <c r="FU1210" s="644"/>
      <c r="FV1210" s="644"/>
      <c r="FW1210" s="644"/>
      <c r="FX1210" s="644"/>
      <c r="FY1210" s="644"/>
      <c r="FZ1210" s="644"/>
      <c r="GA1210" s="644"/>
      <c r="GB1210" s="644"/>
      <c r="GC1210" s="644"/>
      <c r="GD1210" s="644"/>
      <c r="GE1210" s="644"/>
      <c r="GF1210" s="644"/>
      <c r="GG1210" s="644"/>
      <c r="GH1210" s="644"/>
      <c r="GI1210" s="644"/>
      <c r="GJ1210" s="644"/>
      <c r="GK1210" s="644"/>
      <c r="GL1210" s="644"/>
      <c r="GM1210" s="644"/>
      <c r="GN1210" s="644"/>
      <c r="GO1210" s="644"/>
      <c r="GP1210" s="644"/>
      <c r="GQ1210" s="644"/>
      <c r="GR1210" s="644"/>
      <c r="GS1210" s="644"/>
      <c r="GT1210" s="644"/>
      <c r="GU1210" s="644"/>
      <c r="GV1210" s="644"/>
      <c r="GW1210" s="644"/>
      <c r="GX1210" s="644"/>
      <c r="GY1210" s="644"/>
      <c r="GZ1210" s="644"/>
      <c r="HA1210" s="644"/>
      <c r="HB1210" s="644"/>
      <c r="HC1210" s="644"/>
      <c r="HD1210" s="644"/>
      <c r="HE1210" s="644"/>
      <c r="HF1210" s="644"/>
      <c r="HG1210" s="644"/>
      <c r="HH1210" s="644"/>
      <c r="HI1210" s="644"/>
      <c r="HJ1210" s="644"/>
      <c r="HK1210" s="644"/>
      <c r="HL1210" s="644"/>
    </row>
    <row r="1211" spans="4:220" x14ac:dyDescent="0.25">
      <c r="D1211" s="645">
        <v>6</v>
      </c>
      <c r="E1211" s="878"/>
      <c r="F1211" s="879"/>
      <c r="G1211" s="880"/>
      <c r="H1211" s="878"/>
      <c r="I1211" s="879"/>
      <c r="J1211" s="879"/>
      <c r="K1211" s="879"/>
      <c r="L1211" s="879"/>
      <c r="M1211" s="880"/>
      <c r="N1211" s="881"/>
      <c r="O1211" s="882"/>
      <c r="P1211" s="882"/>
      <c r="Q1211" s="883"/>
      <c r="S1211" s="644"/>
      <c r="T1211" s="644"/>
      <c r="U1211" s="644" t="str">
        <f t="shared" si="4999"/>
        <v/>
      </c>
      <c r="V1211" s="644"/>
      <c r="W1211" s="644"/>
      <c r="X1211" s="644"/>
      <c r="Y1211" s="644"/>
      <c r="Z1211" s="644"/>
      <c r="AA1211" s="644"/>
      <c r="AB1211" s="644"/>
      <c r="AC1211" s="644"/>
      <c r="AD1211" s="644"/>
      <c r="AE1211" s="644"/>
      <c r="AF1211" s="644"/>
      <c r="AG1211" s="644"/>
      <c r="AH1211" s="644"/>
      <c r="AI1211" s="644"/>
      <c r="AJ1211" s="644"/>
      <c r="AK1211" s="644"/>
      <c r="AL1211" s="644"/>
      <c r="AM1211" s="644"/>
      <c r="AN1211" s="644"/>
      <c r="AO1211" s="644"/>
      <c r="AP1211" s="644"/>
      <c r="AQ1211" s="644"/>
      <c r="AR1211" s="644"/>
      <c r="AS1211" s="644"/>
      <c r="AT1211" s="644"/>
      <c r="AU1211" s="644"/>
      <c r="AV1211" s="644"/>
      <c r="AW1211" s="644"/>
      <c r="AX1211" s="644"/>
      <c r="AY1211" s="644"/>
      <c r="AZ1211" s="644"/>
      <c r="BA1211" s="644"/>
      <c r="BB1211" s="644"/>
      <c r="BC1211" s="644"/>
      <c r="BD1211" s="644"/>
      <c r="BE1211" s="644"/>
      <c r="BF1211" s="644"/>
      <c r="BG1211" s="644"/>
      <c r="BH1211" s="644"/>
      <c r="BI1211" s="644"/>
      <c r="BJ1211" s="644"/>
      <c r="BK1211" s="644"/>
      <c r="BL1211" s="644"/>
      <c r="BM1211" s="644"/>
      <c r="BN1211" s="644"/>
      <c r="BO1211" s="644"/>
      <c r="BP1211" s="644"/>
      <c r="BQ1211" s="644"/>
      <c r="BR1211" s="644"/>
      <c r="BS1211" s="644"/>
      <c r="BT1211" s="644"/>
      <c r="BU1211" s="644"/>
      <c r="BV1211" s="644"/>
      <c r="BW1211" s="644"/>
      <c r="BX1211" s="644"/>
      <c r="BY1211" s="644"/>
      <c r="BZ1211" s="644"/>
      <c r="CA1211" s="644"/>
      <c r="CB1211" s="644"/>
      <c r="CC1211" s="644"/>
      <c r="CD1211" s="644"/>
      <c r="CE1211" s="644"/>
      <c r="CF1211" s="644"/>
      <c r="CG1211" s="644"/>
      <c r="CH1211" s="644"/>
      <c r="CI1211" s="644"/>
      <c r="CJ1211" s="644"/>
      <c r="CK1211" s="644"/>
      <c r="CL1211" s="644"/>
      <c r="CM1211" s="644"/>
      <c r="CN1211" s="644"/>
      <c r="CO1211" s="644"/>
      <c r="CP1211" s="644"/>
      <c r="CQ1211" s="644"/>
      <c r="CR1211" s="644"/>
      <c r="CS1211" s="644"/>
      <c r="CT1211" s="644"/>
      <c r="CU1211" s="644"/>
      <c r="CV1211" s="644"/>
      <c r="CW1211" s="644"/>
      <c r="CX1211" s="644"/>
      <c r="CY1211" s="644"/>
      <c r="CZ1211" s="644"/>
      <c r="DA1211" s="644"/>
      <c r="DB1211" s="644"/>
      <c r="DC1211" s="644"/>
      <c r="DD1211" s="644"/>
      <c r="DE1211" s="644"/>
      <c r="DF1211" s="644"/>
      <c r="DG1211" s="644"/>
      <c r="DH1211" s="644"/>
      <c r="DI1211" s="644"/>
      <c r="DJ1211" s="644"/>
      <c r="DK1211" s="644"/>
      <c r="DL1211" s="644"/>
      <c r="DM1211" s="644"/>
      <c r="DN1211" s="644"/>
      <c r="DO1211" s="644"/>
      <c r="DP1211" s="644"/>
      <c r="DQ1211" s="644"/>
      <c r="DR1211" s="644"/>
      <c r="DS1211" s="644"/>
      <c r="DT1211" s="644"/>
      <c r="DU1211" s="644"/>
      <c r="DV1211" s="644"/>
      <c r="DW1211" s="644"/>
      <c r="DX1211" s="644"/>
      <c r="DY1211" s="644"/>
      <c r="DZ1211" s="644"/>
      <c r="EA1211" s="644"/>
      <c r="EB1211" s="644"/>
      <c r="EC1211" s="644"/>
      <c r="ED1211" s="644"/>
      <c r="EE1211" s="644"/>
      <c r="EF1211" s="644"/>
      <c r="EG1211" s="644"/>
      <c r="EH1211" s="644"/>
      <c r="EI1211" s="644"/>
      <c r="EJ1211" s="644"/>
      <c r="EK1211" s="644"/>
      <c r="EL1211" s="644"/>
      <c r="EM1211" s="644"/>
      <c r="EN1211" s="644"/>
      <c r="EO1211" s="644"/>
      <c r="EP1211" s="644"/>
      <c r="EQ1211" s="644"/>
      <c r="ER1211" s="644"/>
      <c r="ES1211" s="644"/>
      <c r="ET1211" s="644"/>
      <c r="EU1211" s="644"/>
      <c r="EV1211" s="644"/>
      <c r="EW1211" s="644"/>
      <c r="EX1211" s="644"/>
      <c r="EY1211" s="644"/>
      <c r="EZ1211" s="644"/>
      <c r="FA1211" s="644"/>
      <c r="FB1211" s="644"/>
      <c r="FC1211" s="644"/>
      <c r="FD1211" s="644"/>
      <c r="FE1211" s="644"/>
      <c r="FF1211" s="644"/>
      <c r="FG1211" s="644"/>
      <c r="FH1211" s="644"/>
      <c r="FI1211" s="644"/>
      <c r="FJ1211" s="644"/>
      <c r="FK1211" s="644"/>
      <c r="FL1211" s="644"/>
      <c r="FM1211" s="644"/>
      <c r="FN1211" s="644"/>
      <c r="FO1211" s="644"/>
      <c r="FP1211" s="644"/>
      <c r="FQ1211" s="644"/>
      <c r="FR1211" s="644"/>
      <c r="FS1211" s="644"/>
      <c r="FT1211" s="644"/>
      <c r="FU1211" s="644"/>
      <c r="FV1211" s="644"/>
      <c r="FW1211" s="644"/>
      <c r="FX1211" s="644"/>
      <c r="FY1211" s="644"/>
      <c r="FZ1211" s="644"/>
      <c r="GA1211" s="644"/>
      <c r="GB1211" s="644"/>
      <c r="GC1211" s="644"/>
      <c r="GD1211" s="644"/>
      <c r="GE1211" s="644"/>
      <c r="GF1211" s="644"/>
      <c r="GG1211" s="644"/>
      <c r="GH1211" s="644"/>
      <c r="GI1211" s="644"/>
      <c r="GJ1211" s="644"/>
      <c r="GK1211" s="644"/>
      <c r="GL1211" s="644"/>
      <c r="GM1211" s="644"/>
      <c r="GN1211" s="644"/>
      <c r="GO1211" s="644"/>
      <c r="GP1211" s="644"/>
      <c r="GQ1211" s="644"/>
      <c r="GR1211" s="644"/>
      <c r="GS1211" s="644"/>
      <c r="GT1211" s="644"/>
      <c r="GU1211" s="644"/>
      <c r="GV1211" s="644"/>
      <c r="GW1211" s="644"/>
      <c r="GX1211" s="644"/>
      <c r="GY1211" s="644"/>
      <c r="GZ1211" s="644"/>
      <c r="HA1211" s="644"/>
      <c r="HB1211" s="644"/>
      <c r="HC1211" s="644"/>
      <c r="HD1211" s="644"/>
      <c r="HE1211" s="644"/>
      <c r="HF1211" s="644"/>
      <c r="HG1211" s="644"/>
      <c r="HH1211" s="644"/>
      <c r="HI1211" s="644"/>
      <c r="HJ1211" s="644"/>
      <c r="HK1211" s="644"/>
      <c r="HL1211" s="644"/>
    </row>
    <row r="1212" spans="4:220" x14ac:dyDescent="0.25">
      <c r="D1212" s="645">
        <v>7</v>
      </c>
      <c r="E1212" s="878"/>
      <c r="F1212" s="879"/>
      <c r="G1212" s="880"/>
      <c r="H1212" s="878"/>
      <c r="I1212" s="879"/>
      <c r="J1212" s="879"/>
      <c r="K1212" s="879"/>
      <c r="L1212" s="879"/>
      <c r="M1212" s="880"/>
      <c r="N1212" s="881"/>
      <c r="O1212" s="882"/>
      <c r="P1212" s="882"/>
      <c r="Q1212" s="883"/>
      <c r="S1212" s="644"/>
      <c r="T1212" s="644"/>
      <c r="U1212" s="644" t="str">
        <f t="shared" si="4999"/>
        <v/>
      </c>
      <c r="V1212" s="644"/>
      <c r="W1212" s="644"/>
      <c r="X1212" s="644"/>
      <c r="Y1212" s="644"/>
      <c r="Z1212" s="644"/>
      <c r="AA1212" s="644"/>
      <c r="AB1212" s="644"/>
      <c r="AC1212" s="644"/>
      <c r="AD1212" s="644"/>
      <c r="AE1212" s="644"/>
      <c r="AF1212" s="644"/>
      <c r="AG1212" s="644"/>
      <c r="AH1212" s="644"/>
      <c r="AI1212" s="644"/>
      <c r="AJ1212" s="644"/>
      <c r="AK1212" s="644"/>
      <c r="AL1212" s="644"/>
      <c r="AM1212" s="644"/>
      <c r="AN1212" s="644"/>
      <c r="AO1212" s="644"/>
      <c r="AP1212" s="644"/>
      <c r="AQ1212" s="644"/>
      <c r="AR1212" s="644"/>
      <c r="AS1212" s="644"/>
      <c r="AT1212" s="644"/>
      <c r="AU1212" s="644"/>
      <c r="AV1212" s="644"/>
      <c r="AW1212" s="644"/>
      <c r="AX1212" s="644"/>
      <c r="AY1212" s="644"/>
      <c r="AZ1212" s="644"/>
      <c r="BA1212" s="644"/>
      <c r="BB1212" s="644"/>
      <c r="BC1212" s="644"/>
      <c r="BD1212" s="644"/>
      <c r="BE1212" s="644"/>
      <c r="BF1212" s="644"/>
      <c r="BG1212" s="644"/>
      <c r="BH1212" s="644"/>
      <c r="BI1212" s="644"/>
      <c r="BJ1212" s="644"/>
      <c r="BK1212" s="644"/>
      <c r="BL1212" s="644"/>
      <c r="BM1212" s="644"/>
      <c r="BN1212" s="644"/>
      <c r="BO1212" s="644"/>
      <c r="BP1212" s="644"/>
      <c r="BQ1212" s="644"/>
      <c r="BR1212" s="644"/>
      <c r="BS1212" s="644"/>
      <c r="BT1212" s="644"/>
      <c r="BU1212" s="644"/>
      <c r="BV1212" s="644"/>
      <c r="BW1212" s="644"/>
      <c r="BX1212" s="644"/>
      <c r="BY1212" s="644"/>
      <c r="BZ1212" s="644"/>
      <c r="CA1212" s="644"/>
      <c r="CB1212" s="644"/>
      <c r="CC1212" s="644"/>
      <c r="CD1212" s="644"/>
      <c r="CE1212" s="644"/>
      <c r="CF1212" s="644"/>
      <c r="CG1212" s="644"/>
      <c r="CH1212" s="644"/>
      <c r="CI1212" s="644"/>
      <c r="CJ1212" s="644"/>
      <c r="CK1212" s="644"/>
      <c r="CL1212" s="644"/>
      <c r="CM1212" s="644"/>
      <c r="CN1212" s="644"/>
      <c r="CO1212" s="644"/>
      <c r="CP1212" s="644"/>
      <c r="CQ1212" s="644"/>
      <c r="CR1212" s="644"/>
      <c r="CS1212" s="644"/>
      <c r="CT1212" s="644"/>
      <c r="CU1212" s="644"/>
      <c r="CV1212" s="644"/>
      <c r="CW1212" s="644"/>
      <c r="CX1212" s="644"/>
      <c r="CY1212" s="644"/>
      <c r="CZ1212" s="644"/>
      <c r="DA1212" s="644"/>
      <c r="DB1212" s="644"/>
      <c r="DC1212" s="644"/>
      <c r="DD1212" s="644"/>
      <c r="DE1212" s="644"/>
      <c r="DF1212" s="644"/>
      <c r="DG1212" s="644"/>
      <c r="DH1212" s="644"/>
      <c r="DI1212" s="644"/>
      <c r="DJ1212" s="644"/>
      <c r="DK1212" s="644"/>
      <c r="DL1212" s="644"/>
      <c r="DM1212" s="644"/>
      <c r="DN1212" s="644"/>
      <c r="DO1212" s="644"/>
      <c r="DP1212" s="644"/>
      <c r="DQ1212" s="644"/>
      <c r="DR1212" s="644"/>
      <c r="DS1212" s="644"/>
      <c r="DT1212" s="644"/>
      <c r="DU1212" s="644"/>
      <c r="DV1212" s="644"/>
      <c r="DW1212" s="644"/>
      <c r="DX1212" s="644"/>
      <c r="DY1212" s="644"/>
      <c r="DZ1212" s="644"/>
      <c r="EA1212" s="644"/>
      <c r="EB1212" s="644"/>
      <c r="EC1212" s="644"/>
      <c r="ED1212" s="644"/>
      <c r="EE1212" s="644"/>
      <c r="EF1212" s="644"/>
      <c r="EG1212" s="644"/>
      <c r="EH1212" s="644"/>
      <c r="EI1212" s="644"/>
      <c r="EJ1212" s="644"/>
      <c r="EK1212" s="644"/>
      <c r="EL1212" s="644"/>
      <c r="EM1212" s="644"/>
      <c r="EN1212" s="644"/>
      <c r="EO1212" s="644"/>
      <c r="EP1212" s="644"/>
      <c r="EQ1212" s="644"/>
      <c r="ER1212" s="644"/>
      <c r="ES1212" s="644"/>
      <c r="ET1212" s="644"/>
      <c r="EU1212" s="644"/>
      <c r="EV1212" s="644"/>
      <c r="EW1212" s="644"/>
      <c r="EX1212" s="644"/>
      <c r="EY1212" s="644"/>
      <c r="EZ1212" s="644"/>
      <c r="FA1212" s="644"/>
      <c r="FB1212" s="644"/>
      <c r="FC1212" s="644"/>
      <c r="FD1212" s="644"/>
      <c r="FE1212" s="644"/>
      <c r="FF1212" s="644"/>
      <c r="FG1212" s="644"/>
      <c r="FH1212" s="644"/>
      <c r="FI1212" s="644"/>
      <c r="FJ1212" s="644"/>
      <c r="FK1212" s="644"/>
      <c r="FL1212" s="644"/>
      <c r="FM1212" s="644"/>
      <c r="FN1212" s="644"/>
      <c r="FO1212" s="644"/>
      <c r="FP1212" s="644"/>
      <c r="FQ1212" s="644"/>
      <c r="FR1212" s="644"/>
      <c r="FS1212" s="644"/>
      <c r="FT1212" s="644"/>
      <c r="FU1212" s="644"/>
      <c r="FV1212" s="644"/>
      <c r="FW1212" s="644"/>
      <c r="FX1212" s="644"/>
      <c r="FY1212" s="644"/>
      <c r="FZ1212" s="644"/>
      <c r="GA1212" s="644"/>
      <c r="GB1212" s="644"/>
      <c r="GC1212" s="644"/>
      <c r="GD1212" s="644"/>
      <c r="GE1212" s="644"/>
      <c r="GF1212" s="644"/>
      <c r="GG1212" s="644"/>
      <c r="GH1212" s="644"/>
      <c r="GI1212" s="644"/>
      <c r="GJ1212" s="644"/>
      <c r="GK1212" s="644"/>
      <c r="GL1212" s="644"/>
      <c r="GM1212" s="644"/>
      <c r="GN1212" s="644"/>
      <c r="GO1212" s="644"/>
      <c r="GP1212" s="644"/>
      <c r="GQ1212" s="644"/>
      <c r="GR1212" s="644"/>
      <c r="GS1212" s="644"/>
      <c r="GT1212" s="644"/>
      <c r="GU1212" s="644"/>
      <c r="GV1212" s="644"/>
      <c r="GW1212" s="644"/>
      <c r="GX1212" s="644"/>
      <c r="GY1212" s="644"/>
      <c r="GZ1212" s="644"/>
      <c r="HA1212" s="644"/>
      <c r="HB1212" s="644"/>
      <c r="HC1212" s="644"/>
      <c r="HD1212" s="644"/>
      <c r="HE1212" s="644"/>
      <c r="HF1212" s="644"/>
      <c r="HG1212" s="644"/>
      <c r="HH1212" s="644"/>
      <c r="HI1212" s="644"/>
      <c r="HJ1212" s="644"/>
      <c r="HK1212" s="644"/>
      <c r="HL1212" s="644"/>
    </row>
    <row r="1213" spans="4:220" x14ac:dyDescent="0.25">
      <c r="D1213" s="645">
        <v>8</v>
      </c>
      <c r="E1213" s="878"/>
      <c r="F1213" s="879"/>
      <c r="G1213" s="880"/>
      <c r="H1213" s="878"/>
      <c r="I1213" s="879"/>
      <c r="J1213" s="879"/>
      <c r="K1213" s="879"/>
      <c r="L1213" s="879"/>
      <c r="M1213" s="880"/>
      <c r="N1213" s="881"/>
      <c r="O1213" s="882"/>
      <c r="P1213" s="882"/>
      <c r="Q1213" s="883"/>
      <c r="S1213" s="644"/>
      <c r="T1213" s="644"/>
      <c r="U1213" s="644" t="str">
        <f t="shared" si="4999"/>
        <v/>
      </c>
      <c r="V1213" s="644"/>
      <c r="W1213" s="644"/>
      <c r="X1213" s="644"/>
      <c r="Y1213" s="644"/>
      <c r="Z1213" s="644"/>
      <c r="AA1213" s="644"/>
      <c r="AB1213" s="644"/>
      <c r="AC1213" s="644"/>
      <c r="AD1213" s="644"/>
      <c r="AE1213" s="644"/>
      <c r="AF1213" s="644"/>
      <c r="AG1213" s="644"/>
      <c r="AH1213" s="644"/>
      <c r="AI1213" s="644"/>
      <c r="AJ1213" s="644"/>
      <c r="AK1213" s="644"/>
      <c r="AL1213" s="644"/>
      <c r="AM1213" s="644"/>
      <c r="AN1213" s="644"/>
      <c r="AO1213" s="644"/>
      <c r="AP1213" s="644"/>
      <c r="AQ1213" s="644"/>
      <c r="AR1213" s="644"/>
      <c r="AS1213" s="644"/>
      <c r="AT1213" s="644"/>
      <c r="AU1213" s="644"/>
      <c r="AV1213" s="644"/>
      <c r="AW1213" s="644"/>
      <c r="AX1213" s="644"/>
      <c r="AY1213" s="644"/>
      <c r="AZ1213" s="644"/>
      <c r="BA1213" s="644"/>
      <c r="BB1213" s="644"/>
      <c r="BC1213" s="644"/>
      <c r="BD1213" s="644"/>
      <c r="BE1213" s="644"/>
      <c r="BF1213" s="644"/>
      <c r="BG1213" s="644"/>
      <c r="BH1213" s="644"/>
      <c r="BI1213" s="644"/>
      <c r="BJ1213" s="644"/>
      <c r="BK1213" s="644"/>
      <c r="BL1213" s="644"/>
      <c r="BM1213" s="644"/>
      <c r="BN1213" s="644"/>
      <c r="BO1213" s="644"/>
      <c r="BP1213" s="644"/>
      <c r="BQ1213" s="644"/>
      <c r="BR1213" s="644"/>
      <c r="BS1213" s="644"/>
      <c r="BT1213" s="644"/>
      <c r="BU1213" s="644"/>
      <c r="BV1213" s="644"/>
      <c r="BW1213" s="644"/>
      <c r="BX1213" s="644"/>
      <c r="BY1213" s="644"/>
      <c r="BZ1213" s="644"/>
      <c r="CA1213" s="644"/>
      <c r="CB1213" s="644"/>
      <c r="CC1213" s="644"/>
      <c r="CD1213" s="644"/>
      <c r="CE1213" s="644"/>
      <c r="CF1213" s="644"/>
      <c r="CG1213" s="644"/>
      <c r="CH1213" s="644"/>
      <c r="CI1213" s="644"/>
      <c r="CJ1213" s="644"/>
      <c r="CK1213" s="644"/>
      <c r="CL1213" s="644"/>
      <c r="CM1213" s="644"/>
      <c r="CN1213" s="644"/>
      <c r="CO1213" s="644"/>
      <c r="CP1213" s="644"/>
      <c r="CQ1213" s="644"/>
      <c r="CR1213" s="644"/>
      <c r="CS1213" s="644"/>
      <c r="CT1213" s="644"/>
      <c r="CU1213" s="644"/>
      <c r="CV1213" s="644"/>
      <c r="CW1213" s="644"/>
      <c r="CX1213" s="644"/>
      <c r="CY1213" s="644"/>
      <c r="CZ1213" s="644"/>
      <c r="DA1213" s="644"/>
      <c r="DB1213" s="644"/>
      <c r="DC1213" s="644"/>
      <c r="DD1213" s="644"/>
      <c r="DE1213" s="644"/>
      <c r="DF1213" s="644"/>
      <c r="DG1213" s="644"/>
      <c r="DH1213" s="644"/>
      <c r="DI1213" s="644"/>
      <c r="DJ1213" s="644"/>
      <c r="DK1213" s="644"/>
      <c r="DL1213" s="644"/>
      <c r="DM1213" s="644"/>
      <c r="DN1213" s="644"/>
      <c r="DO1213" s="644"/>
      <c r="DP1213" s="644"/>
      <c r="DQ1213" s="644"/>
      <c r="DR1213" s="644"/>
      <c r="DS1213" s="644"/>
      <c r="DT1213" s="644"/>
      <c r="DU1213" s="644"/>
      <c r="DV1213" s="644"/>
      <c r="DW1213" s="644"/>
      <c r="DX1213" s="644"/>
      <c r="DY1213" s="644"/>
      <c r="DZ1213" s="644"/>
      <c r="EA1213" s="644"/>
      <c r="EB1213" s="644"/>
      <c r="EC1213" s="644"/>
      <c r="ED1213" s="644"/>
      <c r="EE1213" s="644"/>
      <c r="EF1213" s="644"/>
      <c r="EG1213" s="644"/>
      <c r="EH1213" s="644"/>
      <c r="EI1213" s="644"/>
      <c r="EJ1213" s="644"/>
      <c r="EK1213" s="644"/>
      <c r="EL1213" s="644"/>
      <c r="EM1213" s="644"/>
      <c r="EN1213" s="644"/>
      <c r="EO1213" s="644"/>
      <c r="EP1213" s="644"/>
      <c r="EQ1213" s="644"/>
      <c r="ER1213" s="644"/>
      <c r="ES1213" s="644"/>
      <c r="ET1213" s="644"/>
      <c r="EU1213" s="644"/>
      <c r="EV1213" s="644"/>
      <c r="EW1213" s="644"/>
      <c r="EX1213" s="644"/>
      <c r="EY1213" s="644"/>
      <c r="EZ1213" s="644"/>
      <c r="FA1213" s="644"/>
      <c r="FB1213" s="644"/>
      <c r="FC1213" s="644"/>
      <c r="FD1213" s="644"/>
      <c r="FE1213" s="644"/>
      <c r="FF1213" s="644"/>
      <c r="FG1213" s="644"/>
      <c r="FH1213" s="644"/>
      <c r="FI1213" s="644"/>
      <c r="FJ1213" s="644"/>
      <c r="FK1213" s="644"/>
      <c r="FL1213" s="644"/>
      <c r="FM1213" s="644"/>
      <c r="FN1213" s="644"/>
      <c r="FO1213" s="644"/>
      <c r="FP1213" s="644"/>
      <c r="FQ1213" s="644"/>
      <c r="FR1213" s="644"/>
      <c r="FS1213" s="644"/>
      <c r="FT1213" s="644"/>
      <c r="FU1213" s="644"/>
      <c r="FV1213" s="644"/>
      <c r="FW1213" s="644"/>
      <c r="FX1213" s="644"/>
      <c r="FY1213" s="644"/>
      <c r="FZ1213" s="644"/>
      <c r="GA1213" s="644"/>
      <c r="GB1213" s="644"/>
      <c r="GC1213" s="644"/>
      <c r="GD1213" s="644"/>
      <c r="GE1213" s="644"/>
      <c r="GF1213" s="644"/>
      <c r="GG1213" s="644"/>
      <c r="GH1213" s="644"/>
      <c r="GI1213" s="644"/>
      <c r="GJ1213" s="644"/>
      <c r="GK1213" s="644"/>
      <c r="GL1213" s="644"/>
      <c r="GM1213" s="644"/>
      <c r="GN1213" s="644"/>
      <c r="GO1213" s="644"/>
      <c r="GP1213" s="644"/>
      <c r="GQ1213" s="644"/>
      <c r="GR1213" s="644"/>
      <c r="GS1213" s="644"/>
      <c r="GT1213" s="644"/>
      <c r="GU1213" s="644"/>
      <c r="GV1213" s="644"/>
      <c r="GW1213" s="644"/>
      <c r="GX1213" s="644"/>
      <c r="GY1213" s="644"/>
      <c r="GZ1213" s="644"/>
      <c r="HA1213" s="644"/>
      <c r="HB1213" s="644"/>
      <c r="HC1213" s="644"/>
      <c r="HD1213" s="644"/>
      <c r="HE1213" s="644"/>
      <c r="HF1213" s="644"/>
      <c r="HG1213" s="644"/>
      <c r="HH1213" s="644"/>
      <c r="HI1213" s="644"/>
      <c r="HJ1213" s="644"/>
      <c r="HK1213" s="644"/>
      <c r="HL1213" s="644"/>
    </row>
    <row r="1214" spans="4:220" x14ac:dyDescent="0.25">
      <c r="D1214" s="645">
        <v>9</v>
      </c>
      <c r="E1214" s="878"/>
      <c r="F1214" s="879"/>
      <c r="G1214" s="880"/>
      <c r="H1214" s="878"/>
      <c r="I1214" s="879"/>
      <c r="J1214" s="879"/>
      <c r="K1214" s="879"/>
      <c r="L1214" s="879"/>
      <c r="M1214" s="880"/>
      <c r="N1214" s="881"/>
      <c r="O1214" s="882"/>
      <c r="P1214" s="882"/>
      <c r="Q1214" s="883"/>
      <c r="S1214" s="644"/>
      <c r="T1214" s="644"/>
      <c r="U1214" s="644" t="str">
        <f t="shared" si="4999"/>
        <v/>
      </c>
      <c r="V1214" s="644"/>
      <c r="W1214" s="644"/>
      <c r="X1214" s="644"/>
      <c r="Y1214" s="644"/>
      <c r="Z1214" s="644"/>
      <c r="AA1214" s="644"/>
      <c r="AB1214" s="644"/>
      <c r="AC1214" s="644"/>
      <c r="AD1214" s="644"/>
      <c r="AE1214" s="644"/>
      <c r="AF1214" s="644"/>
      <c r="AG1214" s="644"/>
      <c r="AH1214" s="644"/>
      <c r="AI1214" s="644"/>
      <c r="AJ1214" s="644"/>
      <c r="AK1214" s="644"/>
      <c r="AL1214" s="644"/>
      <c r="AM1214" s="644"/>
      <c r="AN1214" s="644"/>
      <c r="AO1214" s="644"/>
      <c r="AP1214" s="644"/>
      <c r="AQ1214" s="644"/>
      <c r="AR1214" s="644"/>
      <c r="AS1214" s="644"/>
      <c r="AT1214" s="644"/>
      <c r="AU1214" s="644"/>
      <c r="AV1214" s="644"/>
      <c r="AW1214" s="644"/>
      <c r="AX1214" s="644"/>
      <c r="AY1214" s="644"/>
      <c r="AZ1214" s="644"/>
      <c r="BA1214" s="644"/>
      <c r="BB1214" s="644"/>
      <c r="BC1214" s="644"/>
      <c r="BD1214" s="644"/>
      <c r="BE1214" s="644"/>
      <c r="BF1214" s="644"/>
      <c r="BG1214" s="644"/>
      <c r="BH1214" s="644"/>
      <c r="BI1214" s="644"/>
      <c r="BJ1214" s="644"/>
      <c r="BK1214" s="644"/>
      <c r="BL1214" s="644"/>
      <c r="BM1214" s="644"/>
      <c r="BN1214" s="644"/>
      <c r="BO1214" s="644"/>
      <c r="BP1214" s="644"/>
      <c r="BQ1214" s="644"/>
      <c r="BR1214" s="644"/>
      <c r="BS1214" s="644"/>
      <c r="BT1214" s="644"/>
      <c r="BU1214" s="644"/>
      <c r="BV1214" s="644"/>
      <c r="BW1214" s="644"/>
      <c r="BX1214" s="644"/>
      <c r="BY1214" s="644"/>
      <c r="BZ1214" s="644"/>
      <c r="CA1214" s="644"/>
      <c r="CB1214" s="644"/>
      <c r="CC1214" s="644"/>
      <c r="CD1214" s="644"/>
      <c r="CE1214" s="644"/>
      <c r="CF1214" s="644"/>
      <c r="CG1214" s="644"/>
      <c r="CH1214" s="644"/>
      <c r="CI1214" s="644"/>
      <c r="CJ1214" s="644"/>
      <c r="CK1214" s="644"/>
      <c r="CL1214" s="644"/>
      <c r="CM1214" s="644"/>
      <c r="CN1214" s="644"/>
      <c r="CO1214" s="644"/>
      <c r="CP1214" s="644"/>
      <c r="CQ1214" s="644"/>
      <c r="CR1214" s="644"/>
      <c r="CS1214" s="644"/>
      <c r="CT1214" s="644"/>
      <c r="CU1214" s="644"/>
      <c r="CV1214" s="644"/>
      <c r="CW1214" s="644"/>
      <c r="CX1214" s="644"/>
      <c r="CY1214" s="644"/>
      <c r="CZ1214" s="644"/>
      <c r="DA1214" s="644"/>
      <c r="DB1214" s="644"/>
      <c r="DC1214" s="644"/>
      <c r="DD1214" s="644"/>
      <c r="DE1214" s="644"/>
      <c r="DF1214" s="644"/>
      <c r="DG1214" s="644"/>
      <c r="DH1214" s="644"/>
      <c r="DI1214" s="644"/>
      <c r="DJ1214" s="644"/>
      <c r="DK1214" s="644"/>
      <c r="DL1214" s="644"/>
      <c r="DM1214" s="644"/>
      <c r="DN1214" s="644"/>
      <c r="DO1214" s="644"/>
      <c r="DP1214" s="644"/>
      <c r="DQ1214" s="644"/>
      <c r="DR1214" s="644"/>
      <c r="DS1214" s="644"/>
      <c r="DT1214" s="644"/>
      <c r="DU1214" s="644"/>
      <c r="DV1214" s="644"/>
      <c r="DW1214" s="644"/>
      <c r="DX1214" s="644"/>
      <c r="DY1214" s="644"/>
      <c r="DZ1214" s="644"/>
      <c r="EA1214" s="644"/>
      <c r="EB1214" s="644"/>
      <c r="EC1214" s="644"/>
      <c r="ED1214" s="644"/>
      <c r="EE1214" s="644"/>
      <c r="EF1214" s="644"/>
      <c r="EG1214" s="644"/>
      <c r="EH1214" s="644"/>
      <c r="EI1214" s="644"/>
      <c r="EJ1214" s="644"/>
      <c r="EK1214" s="644"/>
      <c r="EL1214" s="644"/>
      <c r="EM1214" s="644"/>
      <c r="EN1214" s="644"/>
      <c r="EO1214" s="644"/>
      <c r="EP1214" s="644"/>
      <c r="EQ1214" s="644"/>
      <c r="ER1214" s="644"/>
      <c r="ES1214" s="644"/>
      <c r="ET1214" s="644"/>
      <c r="EU1214" s="644"/>
      <c r="EV1214" s="644"/>
      <c r="EW1214" s="644"/>
      <c r="EX1214" s="644"/>
      <c r="EY1214" s="644"/>
      <c r="EZ1214" s="644"/>
      <c r="FA1214" s="644"/>
      <c r="FB1214" s="644"/>
      <c r="FC1214" s="644"/>
      <c r="FD1214" s="644"/>
      <c r="FE1214" s="644"/>
      <c r="FF1214" s="644"/>
      <c r="FG1214" s="644"/>
      <c r="FH1214" s="644"/>
      <c r="FI1214" s="644"/>
      <c r="FJ1214" s="644"/>
      <c r="FK1214" s="644"/>
      <c r="FL1214" s="644"/>
      <c r="FM1214" s="644"/>
      <c r="FN1214" s="644"/>
      <c r="FO1214" s="644"/>
      <c r="FP1214" s="644"/>
      <c r="FQ1214" s="644"/>
      <c r="FR1214" s="644"/>
      <c r="FS1214" s="644"/>
      <c r="FT1214" s="644"/>
      <c r="FU1214" s="644"/>
      <c r="FV1214" s="644"/>
      <c r="FW1214" s="644"/>
      <c r="FX1214" s="644"/>
      <c r="FY1214" s="644"/>
      <c r="FZ1214" s="644"/>
      <c r="GA1214" s="644"/>
      <c r="GB1214" s="644"/>
      <c r="GC1214" s="644"/>
      <c r="GD1214" s="644"/>
      <c r="GE1214" s="644"/>
      <c r="GF1214" s="644"/>
      <c r="GG1214" s="644"/>
      <c r="GH1214" s="644"/>
      <c r="GI1214" s="644"/>
      <c r="GJ1214" s="644"/>
      <c r="GK1214" s="644"/>
      <c r="GL1214" s="644"/>
      <c r="GM1214" s="644"/>
      <c r="GN1214" s="644"/>
      <c r="GO1214" s="644"/>
      <c r="GP1214" s="644"/>
      <c r="GQ1214" s="644"/>
      <c r="GR1214" s="644"/>
      <c r="GS1214" s="644"/>
      <c r="GT1214" s="644"/>
      <c r="GU1214" s="644"/>
      <c r="GV1214" s="644"/>
      <c r="GW1214" s="644"/>
      <c r="GX1214" s="644"/>
      <c r="GY1214" s="644"/>
      <c r="GZ1214" s="644"/>
      <c r="HA1214" s="644"/>
      <c r="HB1214" s="644"/>
      <c r="HC1214" s="644"/>
      <c r="HD1214" s="644"/>
      <c r="HE1214" s="644"/>
      <c r="HF1214" s="644"/>
      <c r="HG1214" s="644"/>
      <c r="HH1214" s="644"/>
      <c r="HI1214" s="644"/>
      <c r="HJ1214" s="644"/>
      <c r="HK1214" s="644"/>
      <c r="HL1214" s="644"/>
    </row>
    <row r="1215" spans="4:220" x14ac:dyDescent="0.25">
      <c r="D1215" s="645">
        <v>10</v>
      </c>
      <c r="E1215" s="878"/>
      <c r="F1215" s="879"/>
      <c r="G1215" s="880"/>
      <c r="H1215" s="878"/>
      <c r="I1215" s="879"/>
      <c r="J1215" s="879"/>
      <c r="K1215" s="879"/>
      <c r="L1215" s="879"/>
      <c r="M1215" s="880"/>
      <c r="N1215" s="881"/>
      <c r="O1215" s="882"/>
      <c r="P1215" s="882"/>
      <c r="Q1215" s="883"/>
      <c r="S1215" s="644"/>
      <c r="T1215" s="644"/>
      <c r="U1215" s="644" t="str">
        <f t="shared" si="4999"/>
        <v/>
      </c>
      <c r="V1215" s="644"/>
      <c r="W1215" s="644"/>
      <c r="X1215" s="644"/>
      <c r="Y1215" s="644"/>
      <c r="Z1215" s="644"/>
      <c r="AA1215" s="644"/>
      <c r="AB1215" s="644"/>
      <c r="AC1215" s="644"/>
      <c r="AD1215" s="644"/>
      <c r="AE1215" s="644"/>
      <c r="AF1215" s="644"/>
      <c r="AG1215" s="644"/>
      <c r="AH1215" s="644"/>
      <c r="AI1215" s="644"/>
      <c r="AJ1215" s="644"/>
      <c r="AK1215" s="644"/>
      <c r="AL1215" s="644"/>
      <c r="AM1215" s="644"/>
      <c r="AN1215" s="644"/>
      <c r="AO1215" s="644"/>
      <c r="AP1215" s="644"/>
      <c r="AQ1215" s="644"/>
      <c r="AR1215" s="644"/>
      <c r="AS1215" s="644"/>
      <c r="AT1215" s="644"/>
      <c r="AU1215" s="644"/>
      <c r="AV1215" s="644"/>
      <c r="AW1215" s="644"/>
      <c r="AX1215" s="644"/>
      <c r="AY1215" s="644"/>
      <c r="AZ1215" s="644"/>
      <c r="BA1215" s="644"/>
      <c r="BB1215" s="644"/>
      <c r="BC1215" s="644"/>
      <c r="BD1215" s="644"/>
      <c r="BE1215" s="644"/>
      <c r="BF1215" s="644"/>
      <c r="BG1215" s="644"/>
      <c r="BH1215" s="644"/>
      <c r="BI1215" s="644"/>
      <c r="BJ1215" s="644"/>
      <c r="BK1215" s="644"/>
      <c r="BL1215" s="644"/>
      <c r="BM1215" s="644"/>
      <c r="BN1215" s="644"/>
      <c r="BO1215" s="644"/>
      <c r="BP1215" s="644"/>
      <c r="BQ1215" s="644"/>
      <c r="BR1215" s="644"/>
      <c r="BS1215" s="644"/>
      <c r="BT1215" s="644"/>
      <c r="BU1215" s="644"/>
      <c r="BV1215" s="644"/>
      <c r="BW1215" s="644"/>
      <c r="BX1215" s="644"/>
      <c r="BY1215" s="644"/>
      <c r="BZ1215" s="644"/>
      <c r="CA1215" s="644"/>
      <c r="CB1215" s="644"/>
      <c r="CC1215" s="644"/>
      <c r="CD1215" s="644"/>
      <c r="CE1215" s="644"/>
      <c r="CF1215" s="644"/>
      <c r="CG1215" s="644"/>
      <c r="CH1215" s="644"/>
      <c r="CI1215" s="644"/>
      <c r="CJ1215" s="644"/>
      <c r="CK1215" s="644"/>
      <c r="CL1215" s="644"/>
      <c r="CM1215" s="644"/>
      <c r="CN1215" s="644"/>
      <c r="CO1215" s="644"/>
      <c r="CP1215" s="644"/>
      <c r="CQ1215" s="644"/>
      <c r="CR1215" s="644"/>
      <c r="CS1215" s="644"/>
      <c r="CT1215" s="644"/>
      <c r="CU1215" s="644"/>
      <c r="CV1215" s="644"/>
      <c r="CW1215" s="644"/>
      <c r="CX1215" s="644"/>
      <c r="CY1215" s="644"/>
      <c r="CZ1215" s="644"/>
      <c r="DA1215" s="644"/>
      <c r="DB1215" s="644"/>
      <c r="DC1215" s="644"/>
      <c r="DD1215" s="644"/>
      <c r="DE1215" s="644"/>
      <c r="DF1215" s="644"/>
      <c r="DG1215" s="644"/>
      <c r="DH1215" s="644"/>
      <c r="DI1215" s="644"/>
      <c r="DJ1215" s="644"/>
      <c r="DK1215" s="644"/>
      <c r="DL1215" s="644"/>
      <c r="DM1215" s="644"/>
      <c r="DN1215" s="644"/>
      <c r="DO1215" s="644"/>
      <c r="DP1215" s="644"/>
      <c r="DQ1215" s="644"/>
      <c r="DR1215" s="644"/>
      <c r="DS1215" s="644"/>
      <c r="DT1215" s="644"/>
      <c r="DU1215" s="644"/>
      <c r="DV1215" s="644"/>
      <c r="DW1215" s="644"/>
      <c r="DX1215" s="644"/>
      <c r="DY1215" s="644"/>
      <c r="DZ1215" s="644"/>
      <c r="EA1215" s="644"/>
      <c r="EB1215" s="644"/>
      <c r="EC1215" s="644"/>
      <c r="ED1215" s="644"/>
      <c r="EE1215" s="644"/>
      <c r="EF1215" s="644"/>
      <c r="EG1215" s="644"/>
      <c r="EH1215" s="644"/>
      <c r="EI1215" s="644"/>
      <c r="EJ1215" s="644"/>
      <c r="EK1215" s="644"/>
      <c r="EL1215" s="644"/>
      <c r="EM1215" s="644"/>
      <c r="EN1215" s="644"/>
      <c r="EO1215" s="644"/>
      <c r="EP1215" s="644"/>
      <c r="EQ1215" s="644"/>
      <c r="ER1215" s="644"/>
      <c r="ES1215" s="644"/>
      <c r="ET1215" s="644"/>
      <c r="EU1215" s="644"/>
      <c r="EV1215" s="644"/>
      <c r="EW1215" s="644"/>
      <c r="EX1215" s="644"/>
      <c r="EY1215" s="644"/>
      <c r="EZ1215" s="644"/>
      <c r="FA1215" s="644"/>
      <c r="FB1215" s="644"/>
      <c r="FC1215" s="644"/>
      <c r="FD1215" s="644"/>
      <c r="FE1215" s="644"/>
      <c r="FF1215" s="644"/>
      <c r="FG1215" s="644"/>
      <c r="FH1215" s="644"/>
      <c r="FI1215" s="644"/>
      <c r="FJ1215" s="644"/>
      <c r="FK1215" s="644"/>
      <c r="FL1215" s="644"/>
      <c r="FM1215" s="644"/>
      <c r="FN1215" s="644"/>
      <c r="FO1215" s="644"/>
      <c r="FP1215" s="644"/>
      <c r="FQ1215" s="644"/>
      <c r="FR1215" s="644"/>
      <c r="FS1215" s="644"/>
      <c r="FT1215" s="644"/>
      <c r="FU1215" s="644"/>
      <c r="FV1215" s="644"/>
      <c r="FW1215" s="644"/>
      <c r="FX1215" s="644"/>
      <c r="FY1215" s="644"/>
      <c r="FZ1215" s="644"/>
      <c r="GA1215" s="644"/>
      <c r="GB1215" s="644"/>
      <c r="GC1215" s="644"/>
      <c r="GD1215" s="644"/>
      <c r="GE1215" s="644"/>
      <c r="GF1215" s="644"/>
      <c r="GG1215" s="644"/>
      <c r="GH1215" s="644"/>
      <c r="GI1215" s="644"/>
      <c r="GJ1215" s="644"/>
      <c r="GK1215" s="644"/>
      <c r="GL1215" s="644"/>
      <c r="GM1215" s="644"/>
      <c r="GN1215" s="644"/>
      <c r="GO1215" s="644"/>
      <c r="GP1215" s="644"/>
      <c r="GQ1215" s="644"/>
      <c r="GR1215" s="644"/>
      <c r="GS1215" s="644"/>
      <c r="GT1215" s="644"/>
      <c r="GU1215" s="644"/>
      <c r="GV1215" s="644"/>
      <c r="GW1215" s="644"/>
      <c r="GX1215" s="644"/>
      <c r="GY1215" s="644"/>
      <c r="GZ1215" s="644"/>
      <c r="HA1215" s="644"/>
      <c r="HB1215" s="644"/>
      <c r="HC1215" s="644"/>
      <c r="HD1215" s="644"/>
      <c r="HE1215" s="644"/>
      <c r="HF1215" s="644"/>
      <c r="HG1215" s="644"/>
      <c r="HH1215" s="644"/>
      <c r="HI1215" s="644"/>
      <c r="HJ1215" s="644"/>
      <c r="HK1215" s="644"/>
      <c r="HL1215" s="644"/>
    </row>
    <row r="1217" spans="2:234" ht="12.75" customHeight="1" x14ac:dyDescent="0.25">
      <c r="D1217" s="4" t="s">
        <v>9</v>
      </c>
      <c r="E1217" s="764" t="s">
        <v>1691</v>
      </c>
      <c r="F1217" s="764"/>
      <c r="G1217" s="764"/>
      <c r="H1217" s="764"/>
      <c r="I1217" s="764"/>
      <c r="J1217" s="764"/>
      <c r="K1217" s="764"/>
      <c r="L1217" s="764"/>
      <c r="M1217" s="764"/>
      <c r="N1217" s="764"/>
      <c r="O1217" s="764"/>
      <c r="P1217" s="764"/>
      <c r="Q1217" s="764"/>
    </row>
    <row r="1218" spans="2:234" s="643" customFormat="1" x14ac:dyDescent="0.25">
      <c r="B1218" s="644"/>
      <c r="C1218" s="644"/>
      <c r="D1218" s="4"/>
      <c r="E1218" s="892" t="s">
        <v>1693</v>
      </c>
      <c r="F1218" s="892"/>
      <c r="G1218" s="892"/>
      <c r="H1218" s="892"/>
      <c r="I1218" s="892"/>
      <c r="J1218" s="892"/>
      <c r="K1218" s="892"/>
      <c r="L1218" s="892"/>
      <c r="M1218" s="892"/>
      <c r="N1218" s="892"/>
      <c r="O1218" s="892"/>
      <c r="P1218" s="892"/>
      <c r="Q1218" s="892"/>
      <c r="R1218" s="644"/>
      <c r="HM1218" s="644"/>
      <c r="HN1218" s="644"/>
      <c r="HO1218" s="644"/>
      <c r="HP1218" s="644"/>
      <c r="HQ1218" s="644"/>
      <c r="HR1218" s="644"/>
      <c r="HS1218" s="644"/>
      <c r="HT1218" s="644"/>
      <c r="HU1218" s="644"/>
      <c r="HV1218" s="644"/>
      <c r="HW1218" s="644"/>
      <c r="HX1218" s="644"/>
      <c r="HY1218" s="644"/>
      <c r="HZ1218" s="644"/>
    </row>
    <row r="1219" spans="2:234" s="643" customFormat="1" x14ac:dyDescent="0.25">
      <c r="B1219" s="644"/>
      <c r="C1219" s="644"/>
      <c r="D1219" s="4"/>
      <c r="E1219" s="752"/>
      <c r="F1219" s="588" t="s">
        <v>1671</v>
      </c>
      <c r="G1219" s="751" t="s">
        <v>1695</v>
      </c>
      <c r="H1219" s="751"/>
      <c r="I1219" s="751"/>
      <c r="J1219" s="750"/>
      <c r="K1219" s="750"/>
      <c r="L1219" s="750"/>
      <c r="M1219" s="752"/>
      <c r="N1219" s="752"/>
      <c r="O1219" s="752"/>
      <c r="P1219" s="752"/>
      <c r="Q1219" s="752"/>
      <c r="R1219" s="644"/>
      <c r="HM1219" s="644"/>
      <c r="HN1219" s="644"/>
      <c r="HO1219" s="644"/>
      <c r="HP1219" s="644"/>
      <c r="HQ1219" s="644"/>
      <c r="HR1219" s="644"/>
      <c r="HS1219" s="644"/>
      <c r="HT1219" s="644"/>
      <c r="HU1219" s="644"/>
      <c r="HV1219" s="644"/>
      <c r="HW1219" s="644"/>
      <c r="HX1219" s="644"/>
      <c r="HY1219" s="644"/>
      <c r="HZ1219" s="644"/>
    </row>
    <row r="1220" spans="2:234" s="643" customFormat="1" x14ac:dyDescent="0.25">
      <c r="B1220" s="644"/>
      <c r="C1220" s="644"/>
      <c r="D1220" s="4"/>
      <c r="E1220" s="752"/>
      <c r="F1220" s="588" t="s">
        <v>1683</v>
      </c>
      <c r="G1220" s="751" t="s">
        <v>1686</v>
      </c>
      <c r="H1220" s="751"/>
      <c r="I1220" s="751"/>
      <c r="J1220" s="750"/>
      <c r="K1220" s="750"/>
      <c r="L1220" s="750"/>
      <c r="M1220" s="752"/>
      <c r="N1220" s="752"/>
      <c r="O1220" s="752"/>
      <c r="P1220" s="752"/>
      <c r="Q1220" s="752"/>
      <c r="R1220" s="644"/>
      <c r="HM1220" s="644"/>
      <c r="HN1220" s="644"/>
      <c r="HO1220" s="644"/>
      <c r="HP1220" s="644"/>
      <c r="HQ1220" s="644"/>
      <c r="HR1220" s="644"/>
      <c r="HS1220" s="644"/>
      <c r="HT1220" s="644"/>
      <c r="HU1220" s="644"/>
      <c r="HV1220" s="644"/>
      <c r="HW1220" s="644"/>
      <c r="HX1220" s="644"/>
      <c r="HY1220" s="644"/>
      <c r="HZ1220" s="644"/>
    </row>
    <row r="1221" spans="2:234" s="643" customFormat="1" x14ac:dyDescent="0.25">
      <c r="B1221" s="644"/>
      <c r="C1221" s="644"/>
      <c r="D1221" s="4"/>
      <c r="E1221" s="752"/>
      <c r="F1221" s="588" t="s">
        <v>1681</v>
      </c>
      <c r="G1221" s="751" t="s">
        <v>1692</v>
      </c>
      <c r="H1221" s="751"/>
      <c r="I1221" s="751"/>
      <c r="J1221" s="750"/>
      <c r="K1221" s="750"/>
      <c r="L1221" s="750"/>
      <c r="M1221" s="752"/>
      <c r="N1221" s="752"/>
      <c r="O1221" s="752"/>
      <c r="P1221" s="752"/>
      <c r="Q1221" s="752"/>
      <c r="R1221" s="644"/>
      <c r="HM1221" s="644"/>
      <c r="HN1221" s="644"/>
      <c r="HO1221" s="644"/>
      <c r="HP1221" s="644"/>
      <c r="HQ1221" s="644"/>
      <c r="HR1221" s="644"/>
      <c r="HS1221" s="644"/>
      <c r="HT1221" s="644"/>
      <c r="HU1221" s="644"/>
      <c r="HV1221" s="644"/>
      <c r="HW1221" s="644"/>
      <c r="HX1221" s="644"/>
      <c r="HY1221" s="644"/>
      <c r="HZ1221" s="644"/>
    </row>
    <row r="1222" spans="2:234" s="643" customFormat="1" ht="12.75" customHeight="1" x14ac:dyDescent="0.25">
      <c r="B1222" s="644"/>
      <c r="C1222" s="644"/>
      <c r="D1222" s="4"/>
      <c r="E1222" s="752"/>
      <c r="F1222" s="588" t="s">
        <v>1436</v>
      </c>
      <c r="G1222" s="751" t="s">
        <v>1689</v>
      </c>
      <c r="H1222" s="751"/>
      <c r="I1222" s="751"/>
      <c r="J1222" s="750"/>
      <c r="K1222" s="750"/>
      <c r="L1222" s="750"/>
      <c r="M1222" s="752"/>
      <c r="N1222" s="752"/>
      <c r="O1222" s="752"/>
      <c r="P1222" s="752"/>
      <c r="Q1222" s="752"/>
      <c r="R1222" s="644"/>
      <c r="HM1222" s="644"/>
      <c r="HN1222" s="644"/>
      <c r="HO1222" s="644"/>
      <c r="HP1222" s="644"/>
      <c r="HQ1222" s="644"/>
      <c r="HR1222" s="644"/>
      <c r="HS1222" s="644"/>
      <c r="HT1222" s="644"/>
      <c r="HU1222" s="644"/>
      <c r="HV1222" s="644"/>
      <c r="HW1222" s="644"/>
      <c r="HX1222" s="644"/>
      <c r="HY1222" s="644"/>
      <c r="HZ1222" s="644"/>
    </row>
    <row r="1223" spans="2:234" s="643" customFormat="1" x14ac:dyDescent="0.25">
      <c r="B1223" s="644"/>
      <c r="C1223" s="644"/>
      <c r="D1223" s="4"/>
      <c r="E1223" s="752"/>
      <c r="F1223" s="588" t="s">
        <v>1672</v>
      </c>
      <c r="G1223" s="751" t="s">
        <v>1696</v>
      </c>
      <c r="H1223" s="751"/>
      <c r="I1223" s="751"/>
      <c r="J1223" s="750"/>
      <c r="K1223" s="750"/>
      <c r="L1223" s="750"/>
      <c r="M1223" s="752"/>
      <c r="N1223" s="752"/>
      <c r="O1223" s="752"/>
      <c r="P1223" s="752"/>
      <c r="Q1223" s="752"/>
      <c r="R1223" s="644"/>
      <c r="HM1223" s="644"/>
      <c r="HN1223" s="644"/>
      <c r="HO1223" s="644"/>
      <c r="HP1223" s="644"/>
      <c r="HQ1223" s="644"/>
      <c r="HR1223" s="644"/>
      <c r="HS1223" s="644"/>
      <c r="HT1223" s="644"/>
      <c r="HU1223" s="644"/>
      <c r="HV1223" s="644"/>
      <c r="HW1223" s="644"/>
      <c r="HX1223" s="644"/>
      <c r="HY1223" s="644"/>
      <c r="HZ1223" s="644"/>
    </row>
    <row r="1224" spans="2:234" s="643" customFormat="1" ht="10.8" customHeight="1" x14ac:dyDescent="0.25">
      <c r="B1224" s="644"/>
      <c r="C1224" s="644"/>
      <c r="D1224" s="644"/>
      <c r="E1224" s="644"/>
      <c r="F1224" s="644"/>
      <c r="G1224" s="644"/>
      <c r="H1224" s="644"/>
      <c r="I1224" s="644"/>
      <c r="J1224" s="644"/>
      <c r="K1224" s="644"/>
      <c r="L1224" s="644"/>
      <c r="M1224" s="644"/>
      <c r="N1224" s="644"/>
      <c r="O1224" s="644"/>
      <c r="P1224" s="644"/>
      <c r="Q1224" s="644"/>
      <c r="R1224" s="644"/>
      <c r="HM1224" s="644"/>
      <c r="HN1224" s="644"/>
      <c r="HO1224" s="644"/>
      <c r="HP1224" s="644"/>
      <c r="HQ1224" s="644"/>
      <c r="HR1224" s="644"/>
      <c r="HS1224" s="644"/>
      <c r="HT1224" s="644"/>
      <c r="HU1224" s="644"/>
      <c r="HV1224" s="644"/>
      <c r="HW1224" s="644"/>
      <c r="HX1224" s="644"/>
      <c r="HY1224" s="644"/>
      <c r="HZ1224" s="644"/>
    </row>
    <row r="1225" spans="2:234" s="643" customFormat="1" ht="12.6" customHeight="1" x14ac:dyDescent="0.25">
      <c r="B1225" s="644"/>
      <c r="C1225" s="644"/>
      <c r="D1225" s="644"/>
      <c r="E1225" s="894" t="s">
        <v>1702</v>
      </c>
      <c r="F1225" s="895"/>
      <c r="G1225" s="692"/>
      <c r="H1225" s="644"/>
      <c r="I1225" s="644"/>
      <c r="J1225" s="644"/>
      <c r="K1225" s="644"/>
      <c r="L1225" s="644"/>
      <c r="M1225" s="644"/>
      <c r="N1225" s="644"/>
      <c r="O1225" s="644"/>
      <c r="P1225" s="644"/>
      <c r="Q1225" s="644"/>
      <c r="R1225" s="644"/>
      <c r="HM1225" s="644"/>
      <c r="HN1225" s="644"/>
      <c r="HO1225" s="644"/>
      <c r="HP1225" s="644"/>
      <c r="HQ1225" s="644"/>
      <c r="HR1225" s="644"/>
      <c r="HS1225" s="644"/>
      <c r="HT1225" s="644"/>
      <c r="HU1225" s="644"/>
      <c r="HV1225" s="644"/>
      <c r="HW1225" s="644"/>
      <c r="HX1225" s="644"/>
      <c r="HY1225" s="644"/>
      <c r="HZ1225" s="644"/>
    </row>
    <row r="1226" spans="2:234" s="643" customFormat="1" ht="12.6" customHeight="1" x14ac:dyDescent="0.25">
      <c r="B1226" s="644"/>
      <c r="C1226" s="644"/>
      <c r="D1226" s="644"/>
      <c r="E1226" s="894" t="s">
        <v>1724</v>
      </c>
      <c r="F1226" s="895"/>
      <c r="G1226" s="693"/>
      <c r="H1226" s="691" t="s">
        <v>1708</v>
      </c>
      <c r="I1226" s="644"/>
      <c r="J1226" s="644"/>
      <c r="K1226" s="644"/>
      <c r="L1226" s="644"/>
      <c r="M1226" s="644"/>
      <c r="N1226" s="644"/>
      <c r="O1226" s="644"/>
      <c r="P1226" s="644"/>
      <c r="Q1226" s="644"/>
      <c r="R1226" s="644"/>
      <c r="HM1226" s="644"/>
      <c r="HN1226" s="644"/>
      <c r="HO1226" s="644"/>
      <c r="HP1226" s="644"/>
      <c r="HQ1226" s="644"/>
      <c r="HR1226" s="644"/>
      <c r="HS1226" s="644"/>
      <c r="HT1226" s="644"/>
      <c r="HU1226" s="644"/>
      <c r="HV1226" s="644"/>
      <c r="HW1226" s="644"/>
      <c r="HX1226" s="644"/>
      <c r="HY1226" s="644"/>
      <c r="HZ1226" s="644"/>
    </row>
    <row r="1227" spans="2:234" s="643" customFormat="1" ht="12.6" customHeight="1" x14ac:dyDescent="0.25">
      <c r="B1227" s="644"/>
      <c r="C1227" s="644"/>
      <c r="D1227" s="644"/>
      <c r="E1227" s="644"/>
      <c r="F1227" s="644"/>
      <c r="G1227" s="644"/>
      <c r="H1227" s="644"/>
      <c r="I1227" s="644"/>
      <c r="J1227" s="644"/>
      <c r="K1227" s="644"/>
      <c r="L1227" s="644"/>
      <c r="M1227" s="644"/>
      <c r="N1227" s="644"/>
      <c r="O1227" s="644"/>
      <c r="P1227" s="644"/>
      <c r="Q1227" s="644"/>
      <c r="R1227" s="644"/>
      <c r="HM1227" s="644"/>
      <c r="HN1227" s="644"/>
      <c r="HO1227" s="644"/>
      <c r="HP1227" s="644"/>
      <c r="HQ1227" s="644"/>
      <c r="HR1227" s="644"/>
      <c r="HS1227" s="644"/>
      <c r="HT1227" s="644"/>
      <c r="HU1227" s="644"/>
      <c r="HV1227" s="644"/>
      <c r="HW1227" s="644"/>
      <c r="HX1227" s="644"/>
      <c r="HY1227" s="644"/>
      <c r="HZ1227" s="644"/>
    </row>
    <row r="1228" spans="2:234" s="643" customFormat="1" x14ac:dyDescent="0.25">
      <c r="B1228" s="644"/>
      <c r="C1228" s="644"/>
      <c r="D1228" s="896" t="s">
        <v>1679</v>
      </c>
      <c r="E1228" s="897" t="s">
        <v>1671</v>
      </c>
      <c r="F1228" s="898"/>
      <c r="G1228" s="898"/>
      <c r="H1228" s="898"/>
      <c r="I1228" s="898"/>
      <c r="J1228" s="898"/>
      <c r="K1228" s="898"/>
      <c r="L1228" s="898"/>
      <c r="M1228" s="898"/>
      <c r="N1228" s="899"/>
      <c r="O1228" s="900" t="s">
        <v>1436</v>
      </c>
      <c r="P1228" s="900" t="s">
        <v>1681</v>
      </c>
      <c r="Q1228" s="900" t="s">
        <v>1672</v>
      </c>
      <c r="R1228" s="644"/>
      <c r="T1228" s="911" t="s">
        <v>1652</v>
      </c>
      <c r="U1228" s="903" t="s">
        <v>1673</v>
      </c>
      <c r="V1228" s="646" t="s">
        <v>1653</v>
      </c>
      <c r="W1228" s="646" t="s">
        <v>1653</v>
      </c>
      <c r="Y1228" s="913" t="s">
        <v>1674</v>
      </c>
      <c r="Z1228" s="914"/>
      <c r="AA1228" s="915"/>
      <c r="AT1228" s="903" t="s">
        <v>1654</v>
      </c>
      <c r="AV1228" s="643" t="s">
        <v>1655</v>
      </c>
      <c r="AW1228" s="647" t="s">
        <v>1656</v>
      </c>
      <c r="AX1228" s="647">
        <v>2023</v>
      </c>
      <c r="AY1228" s="647">
        <v>2024</v>
      </c>
      <c r="AZ1228" s="647">
        <v>2025</v>
      </c>
      <c r="BA1228" s="647">
        <v>2026</v>
      </c>
      <c r="BB1228" s="647">
        <v>2027</v>
      </c>
      <c r="BC1228" s="647">
        <v>2028</v>
      </c>
      <c r="BD1228" s="647">
        <v>2029</v>
      </c>
      <c r="BE1228" s="647">
        <v>2030</v>
      </c>
      <c r="BF1228" s="647" t="s">
        <v>1657</v>
      </c>
      <c r="BH1228" s="643" t="s">
        <v>1675</v>
      </c>
      <c r="BI1228" s="647" t="s">
        <v>1656</v>
      </c>
      <c r="BJ1228" s="647">
        <v>2023</v>
      </c>
      <c r="BK1228" s="647">
        <v>2024</v>
      </c>
      <c r="BL1228" s="647">
        <v>2025</v>
      </c>
      <c r="BM1228" s="647">
        <v>2026</v>
      </c>
      <c r="BN1228" s="647">
        <v>2027</v>
      </c>
      <c r="BO1228" s="647">
        <v>2028</v>
      </c>
      <c r="BP1228" s="647">
        <v>2029</v>
      </c>
      <c r="BQ1228" s="647">
        <v>2030</v>
      </c>
      <c r="BR1228" s="647" t="s">
        <v>1657</v>
      </c>
      <c r="BS1228" s="648"/>
      <c r="BT1228" s="648"/>
      <c r="BU1228" s="648"/>
      <c r="BV1228" s="648"/>
      <c r="BW1228" s="648"/>
      <c r="BX1228" s="648"/>
      <c r="BY1228" s="648"/>
      <c r="BZ1228" s="648"/>
      <c r="CA1228" s="648"/>
      <c r="CB1228" s="648"/>
      <c r="CC1228" s="648"/>
      <c r="CD1228" s="648"/>
      <c r="CE1228" s="648"/>
      <c r="CF1228" s="648"/>
      <c r="CG1228" s="648"/>
      <c r="CH1228" s="648"/>
      <c r="CI1228" s="648"/>
      <c r="CJ1228" s="648"/>
      <c r="CK1228" s="648"/>
      <c r="CL1228" s="648"/>
      <c r="CM1228" s="648"/>
      <c r="CN1228" s="648"/>
      <c r="CO1228" s="648"/>
      <c r="CP1228" s="648"/>
      <c r="CQ1228" s="648"/>
      <c r="CR1228" s="648"/>
      <c r="CS1228" s="648"/>
      <c r="CT1228" s="648"/>
      <c r="CU1228" s="648"/>
      <c r="CV1228" s="648"/>
      <c r="CW1228" s="648"/>
      <c r="CX1228" s="648"/>
      <c r="CY1228" s="648"/>
      <c r="CZ1228" s="648"/>
      <c r="DA1228" s="648"/>
      <c r="DB1228" s="648"/>
      <c r="DC1228" s="648"/>
      <c r="DD1228" s="648"/>
      <c r="DE1228" s="648"/>
      <c r="DF1228" s="648"/>
      <c r="DG1228" s="648"/>
      <c r="DH1228" s="648"/>
      <c r="DI1228" s="648"/>
      <c r="DJ1228" s="648"/>
      <c r="DK1228" s="648"/>
      <c r="DL1228" s="648"/>
      <c r="DM1228" s="648"/>
      <c r="DN1228" s="648"/>
      <c r="DO1228" s="648"/>
      <c r="DP1228" s="648"/>
      <c r="DR1228" s="643" t="s">
        <v>1658</v>
      </c>
      <c r="DS1228" s="647" t="s">
        <v>1656</v>
      </c>
      <c r="DT1228" s="647">
        <v>2023</v>
      </c>
      <c r="DU1228" s="647">
        <v>2024</v>
      </c>
      <c r="DV1228" s="647">
        <v>2025</v>
      </c>
      <c r="DW1228" s="647">
        <v>2026</v>
      </c>
      <c r="DX1228" s="647">
        <v>2027</v>
      </c>
      <c r="DY1228" s="647">
        <v>2028</v>
      </c>
      <c r="DZ1228" s="647">
        <v>2029</v>
      </c>
      <c r="EA1228" s="647">
        <v>2030</v>
      </c>
      <c r="EB1228" s="647" t="s">
        <v>1657</v>
      </c>
      <c r="HM1228" s="644"/>
      <c r="HN1228" s="644"/>
      <c r="HO1228" s="644"/>
      <c r="HP1228" s="644"/>
      <c r="HQ1228" s="644"/>
      <c r="HR1228" s="644"/>
      <c r="HS1228" s="644"/>
      <c r="HT1228" s="644"/>
      <c r="HU1228" s="644"/>
      <c r="HV1228" s="644"/>
      <c r="HW1228" s="644"/>
      <c r="HX1228" s="644"/>
      <c r="HY1228" s="644"/>
      <c r="HZ1228" s="644"/>
    </row>
    <row r="1229" spans="2:234" s="643" customFormat="1" ht="77.400000000000006" customHeight="1" x14ac:dyDescent="0.25">
      <c r="B1229" s="644"/>
      <c r="C1229" s="644"/>
      <c r="D1229" s="896"/>
      <c r="E1229" s="649" t="str">
        <f>INDEX(U1206:U1215,COLUMNS(E1229:E1229))</f>
        <v/>
      </c>
      <c r="F1229" s="649" t="str">
        <f>INDEX(U1206:U1215,COLUMNS(E1229:F1229))</f>
        <v/>
      </c>
      <c r="G1229" s="649" t="str">
        <f>INDEX(U1206:U1215,COLUMNS(E1229:G1229))</f>
        <v/>
      </c>
      <c r="H1229" s="649" t="str">
        <f>INDEX(U1206:U1215,COLUMNS(E1229:H1229))</f>
        <v/>
      </c>
      <c r="I1229" s="649" t="str">
        <f>INDEX(U1206:U1215,COLUMNS(E1229:I1229))</f>
        <v/>
      </c>
      <c r="J1229" s="649" t="str">
        <f>INDEX(U1206:U1215,COLUMNS(E1229:J1229))</f>
        <v/>
      </c>
      <c r="K1229" s="649" t="str">
        <f>INDEX(U1206:U1215,COLUMNS(E1229:K1229))</f>
        <v/>
      </c>
      <c r="L1229" s="649" t="str">
        <f>INDEX(U1206:U1215,COLUMNS(E1229:L1229))</f>
        <v/>
      </c>
      <c r="M1229" s="649" t="str">
        <f>INDEX(U1206:U1215,COLUMNS(E1229:M1229))</f>
        <v/>
      </c>
      <c r="N1229" s="649" t="str">
        <f>INDEX(U1206:U1215,COLUMNS(E1229:N1229))</f>
        <v/>
      </c>
      <c r="O1229" s="901"/>
      <c r="P1229" s="901"/>
      <c r="Q1229" s="902"/>
      <c r="R1229" s="644"/>
      <c r="S1229" s="650"/>
      <c r="T1229" s="912"/>
      <c r="U1229" s="904"/>
      <c r="V1229" s="647" t="s">
        <v>1676</v>
      </c>
      <c r="W1229" s="647" t="s">
        <v>1659</v>
      </c>
      <c r="Y1229" s="647" t="str">
        <f t="shared" ref="Y1229" si="5000">E1229</f>
        <v/>
      </c>
      <c r="Z1229" s="647" t="str">
        <f t="shared" ref="Z1229" si="5001">F1229</f>
        <v/>
      </c>
      <c r="AA1229" s="647" t="str">
        <f t="shared" ref="AA1229" si="5002">G1229</f>
        <v/>
      </c>
      <c r="AB1229" s="647" t="str">
        <f t="shared" ref="AB1229" si="5003">H1229</f>
        <v/>
      </c>
      <c r="AC1229" s="647" t="str">
        <f t="shared" ref="AC1229" si="5004">I1229</f>
        <v/>
      </c>
      <c r="AD1229" s="647" t="str">
        <f t="shared" ref="AD1229" si="5005">J1229</f>
        <v/>
      </c>
      <c r="AE1229" s="647" t="str">
        <f t="shared" ref="AE1229" si="5006">K1229</f>
        <v/>
      </c>
      <c r="AF1229" s="647" t="str">
        <f t="shared" ref="AF1229" si="5007">L1229</f>
        <v/>
      </c>
      <c r="AG1229" s="647" t="str">
        <f t="shared" ref="AG1229" si="5008">M1229</f>
        <v/>
      </c>
      <c r="AH1229" s="647" t="str">
        <f t="shared" ref="AH1229" si="5009">N1229</f>
        <v/>
      </c>
      <c r="AI1229" s="648"/>
      <c r="AJ1229" s="650"/>
      <c r="AK1229" s="650"/>
      <c r="AM1229" s="650"/>
      <c r="AN1229" s="650"/>
      <c r="AO1229" s="650"/>
      <c r="AP1229" s="650"/>
      <c r="AQ1229" s="650"/>
      <c r="AR1229" s="650"/>
      <c r="AS1229" s="650"/>
      <c r="AT1229" s="904"/>
      <c r="AU1229" s="650"/>
      <c r="AV1229" s="643" t="s">
        <v>1660</v>
      </c>
      <c r="AW1229" s="647">
        <v>0</v>
      </c>
      <c r="AX1229" s="647">
        <v>0</v>
      </c>
      <c r="AY1229" s="647">
        <v>0</v>
      </c>
      <c r="AZ1229" s="647">
        <v>0</v>
      </c>
      <c r="BA1229" s="647">
        <v>0</v>
      </c>
      <c r="BB1229" s="647">
        <v>0</v>
      </c>
      <c r="BC1229" s="647">
        <v>0</v>
      </c>
      <c r="BD1229" s="647">
        <v>0</v>
      </c>
      <c r="BE1229" s="647">
        <v>0</v>
      </c>
      <c r="BF1229" s="647"/>
      <c r="BG1229" s="650"/>
      <c r="BH1229" s="643" t="s">
        <v>1660</v>
      </c>
      <c r="BI1229" s="647">
        <v>0</v>
      </c>
      <c r="BJ1229" s="647">
        <v>0</v>
      </c>
      <c r="BK1229" s="647">
        <v>0</v>
      </c>
      <c r="BL1229" s="647">
        <v>0</v>
      </c>
      <c r="BM1229" s="647">
        <v>0</v>
      </c>
      <c r="BN1229" s="647">
        <v>0</v>
      </c>
      <c r="BO1229" s="647">
        <v>0</v>
      </c>
      <c r="BP1229" s="647">
        <v>0</v>
      </c>
      <c r="BQ1229" s="647">
        <v>0</v>
      </c>
      <c r="BR1229" s="647"/>
      <c r="BS1229" s="648"/>
      <c r="BT1229" s="648"/>
      <c r="BU1229" s="648"/>
      <c r="BV1229" s="648"/>
      <c r="BW1229" s="648"/>
      <c r="BX1229" s="648"/>
      <c r="BY1229" s="648"/>
      <c r="BZ1229" s="648"/>
      <c r="CA1229" s="648"/>
      <c r="CB1229" s="648"/>
      <c r="CC1229" s="648"/>
      <c r="CD1229" s="648"/>
      <c r="CE1229" s="648"/>
      <c r="CF1229" s="648"/>
      <c r="CG1229" s="648"/>
      <c r="CH1229" s="648"/>
      <c r="CI1229" s="648"/>
      <c r="CJ1229" s="648"/>
      <c r="CK1229" s="648"/>
      <c r="CL1229" s="648"/>
      <c r="CM1229" s="648"/>
      <c r="CN1229" s="648"/>
      <c r="CO1229" s="648"/>
      <c r="CP1229" s="648"/>
      <c r="CQ1229" s="648"/>
      <c r="CR1229" s="648"/>
      <c r="CS1229" s="648"/>
      <c r="CT1229" s="648"/>
      <c r="CU1229" s="648"/>
      <c r="CV1229" s="648"/>
      <c r="CW1229" s="648"/>
      <c r="CX1229" s="648"/>
      <c r="CY1229" s="648"/>
      <c r="CZ1229" s="648"/>
      <c r="DA1229" s="648"/>
      <c r="DB1229" s="648"/>
      <c r="DC1229" s="648"/>
      <c r="DD1229" s="648"/>
      <c r="DE1229" s="648"/>
      <c r="DF1229" s="648"/>
      <c r="DG1229" s="648"/>
      <c r="DH1229" s="648"/>
      <c r="DI1229" s="648"/>
      <c r="DJ1229" s="648"/>
      <c r="DK1229" s="648"/>
      <c r="DL1229" s="648"/>
      <c r="DM1229" s="648"/>
      <c r="DN1229" s="648"/>
      <c r="DO1229" s="648"/>
      <c r="DP1229" s="648"/>
      <c r="DQ1229" s="643" t="s">
        <v>1436</v>
      </c>
      <c r="DR1229" s="643" t="s">
        <v>1660</v>
      </c>
      <c r="DS1229" s="647">
        <v>0</v>
      </c>
      <c r="DT1229" s="647">
        <v>0</v>
      </c>
      <c r="DU1229" s="647">
        <v>0</v>
      </c>
      <c r="DV1229" s="647">
        <v>0</v>
      </c>
      <c r="DW1229" s="647">
        <v>0</v>
      </c>
      <c r="DX1229" s="647">
        <v>0</v>
      </c>
      <c r="DY1229" s="647">
        <v>0</v>
      </c>
      <c r="DZ1229" s="647">
        <v>0</v>
      </c>
      <c r="EA1229" s="647">
        <v>0</v>
      </c>
      <c r="EB1229" s="647"/>
      <c r="HM1229" s="644"/>
      <c r="HN1229" s="644"/>
      <c r="HO1229" s="644"/>
      <c r="HP1229" s="644"/>
      <c r="HQ1229" s="644"/>
      <c r="HR1229" s="644"/>
      <c r="HS1229" s="644"/>
      <c r="HT1229" s="644"/>
      <c r="HU1229" s="644"/>
      <c r="HV1229" s="644"/>
      <c r="HW1229" s="644"/>
      <c r="HX1229" s="644"/>
      <c r="HY1229" s="644"/>
      <c r="HZ1229" s="644"/>
    </row>
    <row r="1230" spans="2:234" s="643" customFormat="1" x14ac:dyDescent="0.25">
      <c r="B1230" s="644"/>
      <c r="C1230" s="644"/>
      <c r="D1230" s="651">
        <v>2023</v>
      </c>
      <c r="E1230" s="652"/>
      <c r="F1230" s="652"/>
      <c r="G1230" s="652"/>
      <c r="H1230" s="652"/>
      <c r="I1230" s="652"/>
      <c r="J1230" s="652"/>
      <c r="K1230" s="652"/>
      <c r="L1230" s="652"/>
      <c r="M1230" s="652"/>
      <c r="N1230" s="652"/>
      <c r="O1230" s="652"/>
      <c r="P1230" s="687"/>
      <c r="Q1230" s="653"/>
      <c r="R1230" s="644"/>
      <c r="T1230" s="646">
        <f t="shared" ref="T1230:T1231" si="5010">SUM(E1230:N1230)</f>
        <v>0</v>
      </c>
      <c r="U1230" s="646"/>
      <c r="V1230" s="646"/>
      <c r="W1230" s="646">
        <f>P1230</f>
        <v>0</v>
      </c>
      <c r="Y1230" s="646"/>
      <c r="Z1230" s="646"/>
      <c r="AA1230" s="646"/>
      <c r="AB1230" s="646"/>
      <c r="AC1230" s="646"/>
      <c r="AD1230" s="646"/>
      <c r="AE1230" s="646"/>
      <c r="AF1230" s="646"/>
      <c r="AG1230" s="646"/>
      <c r="AH1230" s="646"/>
      <c r="AT1230" s="647">
        <v>0</v>
      </c>
      <c r="AV1230" s="647">
        <v>2023</v>
      </c>
      <c r="AW1230" s="647">
        <v>0</v>
      </c>
      <c r="AX1230" s="654">
        <f>IF(AX1228=AV1230,W1230,IF(AW1230=0,MAX(AX1229-MAX(AT1230-SUM(AW1229:AW1229),0),0),AX1229))</f>
        <v>0</v>
      </c>
      <c r="AY1230" s="654">
        <f>IF(AY1228=AV1230,W1230,IF(AX1230=0,MAX(AY1229-MAX(AT1230-SUM(AW1229:AX1229),0),0),AY1229))</f>
        <v>0</v>
      </c>
      <c r="AZ1230" s="654">
        <f>IF(AZ1228=AV1230,W1230,IF(AY1230=0,MAX(AZ1229-MAX(AT1230-SUM(AW1229:AY1229),0),0),AZ1229))</f>
        <v>0</v>
      </c>
      <c r="BA1230" s="654">
        <f>IF(BA1228=AV1230,W1230,IF(AZ1230=0,MAX(BA1229-MAX(AT1230-SUM(AW1229:AZ1229),0),0),BA1229))</f>
        <v>0</v>
      </c>
      <c r="BB1230" s="654">
        <f>IF(BB1228=AV1230,W1230,IF(BA1230=0,MAX(BB1229-MAX(AT1230-SUM(AW1229:BA1229),0),0),BB1229))</f>
        <v>0</v>
      </c>
      <c r="BC1230" s="654">
        <f>IF(BC1228=AV1230,W1230,IF(BB1230=0,MAX(BC1229-MAX(AT1230-SUM(AW1229:BB1229),0),0),BC1229))</f>
        <v>0</v>
      </c>
      <c r="BD1230" s="654">
        <f>IF(BD1228=AV1230,W1230,IF(BC1230=0,MAX(BD1229-MAX(AT1230-SUM(AW1229:BC1229),0),0),BD1229))</f>
        <v>0</v>
      </c>
      <c r="BE1230" s="654">
        <f>IF(BE1228=AV1230,W1230,IF(BD1230=0,MAX(BE1229-MAX(AT1230-SUM(AW1229:BD1229),0),0),BE1229))</f>
        <v>0</v>
      </c>
      <c r="BF1230" s="654" t="b">
        <f t="shared" ref="BF1230:BF1231" si="5011">SUM(AX1230:BE1230)=P1230</f>
        <v>1</v>
      </c>
      <c r="BH1230" s="647">
        <v>2023</v>
      </c>
      <c r="BI1230" s="647">
        <v>0</v>
      </c>
      <c r="BJ1230" s="654">
        <f>IF(BH1230&gt;BJ1228,AX1229-AX1230,0)</f>
        <v>0</v>
      </c>
      <c r="BK1230" s="654">
        <f>IF(BH1230&gt;BK1228,AY1229-AY1230,0)</f>
        <v>0</v>
      </c>
      <c r="BL1230" s="654">
        <f>IF(BH1230&gt;BL1228,AZ1229-AZ1230,0)</f>
        <v>0</v>
      </c>
      <c r="BM1230" s="654">
        <f>IF(BH1230&gt;BM1228,BA1229-BA1230,0)</f>
        <v>0</v>
      </c>
      <c r="BN1230" s="654">
        <f>IF(BH1230&gt;BN1228,BB1229-BB1230,0)</f>
        <v>0</v>
      </c>
      <c r="BO1230" s="654">
        <f>IF(BH1230&gt;BO1228,BC1229-BC1230,0)</f>
        <v>0</v>
      </c>
      <c r="BP1230" s="654">
        <f>IF(BH1230&gt;BP1228,BD1229-BD1230,0)</f>
        <v>0</v>
      </c>
      <c r="BQ1230" s="654">
        <f>IF(BH1230&gt;BQ1228,BE1229-BE1230,0)</f>
        <v>0</v>
      </c>
      <c r="BR1230" s="654" t="b">
        <f>SUM(BJ1230:BQ1230)=U1230-SUM(Y1230:AH1230)</f>
        <v>1</v>
      </c>
      <c r="BS1230" s="655"/>
      <c r="BT1230" s="655"/>
      <c r="BU1230" s="655"/>
      <c r="BV1230" s="655"/>
      <c r="BW1230" s="655"/>
      <c r="BX1230" s="655"/>
      <c r="BY1230" s="655"/>
      <c r="BZ1230" s="655"/>
      <c r="CA1230" s="655"/>
      <c r="CB1230" s="655"/>
      <c r="CC1230" s="655"/>
      <c r="CD1230" s="655"/>
      <c r="CE1230" s="655"/>
      <c r="CF1230" s="655"/>
      <c r="CG1230" s="655"/>
      <c r="CH1230" s="655"/>
      <c r="CI1230" s="655"/>
      <c r="CJ1230" s="655"/>
      <c r="CK1230" s="655"/>
      <c r="CL1230" s="655"/>
      <c r="CM1230" s="655"/>
      <c r="CN1230" s="655"/>
      <c r="CO1230" s="655"/>
      <c r="CP1230" s="655"/>
      <c r="CQ1230" s="655"/>
      <c r="CR1230" s="655"/>
      <c r="CS1230" s="655"/>
      <c r="CT1230" s="655"/>
      <c r="CU1230" s="655"/>
      <c r="CV1230" s="655"/>
      <c r="CW1230" s="655"/>
      <c r="CX1230" s="655"/>
      <c r="CY1230" s="655"/>
      <c r="CZ1230" s="655"/>
      <c r="DA1230" s="655"/>
      <c r="DB1230" s="655"/>
      <c r="DC1230" s="655"/>
      <c r="DD1230" s="655"/>
      <c r="DE1230" s="655"/>
      <c r="DF1230" s="655"/>
      <c r="DG1230" s="655"/>
      <c r="DH1230" s="655"/>
      <c r="DI1230" s="655"/>
      <c r="DJ1230" s="655"/>
      <c r="DK1230" s="655"/>
      <c r="DL1230" s="655"/>
      <c r="DM1230" s="655"/>
      <c r="DN1230" s="655"/>
      <c r="DO1230" s="655"/>
      <c r="DP1230" s="655"/>
      <c r="DQ1230" s="650">
        <f>O1230</f>
        <v>0</v>
      </c>
      <c r="DR1230" s="647">
        <v>2023</v>
      </c>
      <c r="DS1230" s="647">
        <v>0</v>
      </c>
      <c r="DT1230" s="654">
        <f>IF(DR1230&gt;DT1228,IF(DQ1230&lt;=BJ1230,DQ1230,BJ1230),0)</f>
        <v>0</v>
      </c>
      <c r="DU1230" s="654">
        <f>IF(DR1230&gt;DU1228,IF(DQ1230&lt;=BK1230,DQ1230,BK1230),0)</f>
        <v>0</v>
      </c>
      <c r="DV1230" s="654">
        <f>IF(DR1230&gt;DV1228,IF(DQ1230&lt;=BL1230,DQ1230,BL1230),0)</f>
        <v>0</v>
      </c>
      <c r="DW1230" s="654">
        <f>IF(DR1230&gt;DW1228,IF(DQ1230&lt;=BM1230,DQ1230,BM1230),0)</f>
        <v>0</v>
      </c>
      <c r="DX1230" s="654">
        <f>IF(DR1230&gt;DX1228,IF(DQ1230&lt;=BN1230,DQ1230,BN1230),0)</f>
        <v>0</v>
      </c>
      <c r="DY1230" s="654">
        <f>IF(DR1230&gt;DY1228,IF(DQ1230&lt;=BO1230,DQ1230,BO1230),0)</f>
        <v>0</v>
      </c>
      <c r="DZ1230" s="654">
        <f>IF(DR1230&gt;DZ1228,IF(DQ1230&lt;=BP1230,DQ1230,BP1230),0)</f>
        <v>0</v>
      </c>
      <c r="EA1230" s="654">
        <f>IF(DR1230&gt;EA1228,IF(DQ1230&lt;=BQ1230,DQ1230,BQ1230),0)</f>
        <v>0</v>
      </c>
      <c r="EB1230" s="654" t="b">
        <f>SUM(DT1230:EA1230)+SUM(HB1248:HK1248)=O1230</f>
        <v>1</v>
      </c>
      <c r="HM1230" s="644"/>
      <c r="HN1230" s="644"/>
      <c r="HO1230" s="644"/>
      <c r="HP1230" s="644"/>
      <c r="HQ1230" s="644"/>
      <c r="HR1230" s="644"/>
      <c r="HS1230" s="644"/>
      <c r="HT1230" s="644"/>
      <c r="HU1230" s="644"/>
      <c r="HV1230" s="644"/>
      <c r="HW1230" s="644"/>
      <c r="HX1230" s="644"/>
      <c r="HY1230" s="644"/>
      <c r="HZ1230" s="644"/>
    </row>
    <row r="1231" spans="2:234" s="643" customFormat="1" x14ac:dyDescent="0.25">
      <c r="B1231" s="644"/>
      <c r="C1231" s="644"/>
      <c r="D1231" s="651">
        <v>2024</v>
      </c>
      <c r="E1231" s="687"/>
      <c r="F1231" s="687"/>
      <c r="G1231" s="687"/>
      <c r="H1231" s="687"/>
      <c r="I1231" s="687"/>
      <c r="J1231" s="687"/>
      <c r="K1231" s="687"/>
      <c r="L1231" s="687"/>
      <c r="M1231" s="687"/>
      <c r="N1231" s="687"/>
      <c r="O1231" s="687"/>
      <c r="P1231" s="687"/>
      <c r="Q1231" s="656">
        <f>SUM(E1231:N1231)-O1231+(P1230-P1231)</f>
        <v>0</v>
      </c>
      <c r="R1231" s="657"/>
      <c r="T1231" s="646">
        <f t="shared" si="5010"/>
        <v>0</v>
      </c>
      <c r="U1231" s="654">
        <f>O1231+Q1231</f>
        <v>0</v>
      </c>
      <c r="V1231" s="658">
        <f>U1231-P1230</f>
        <v>0</v>
      </c>
      <c r="W1231" s="658">
        <f t="shared" ref="W1231" si="5012">IF(V1231&gt;0,P1231,P1230+V1231+(P1231-P1230))</f>
        <v>0</v>
      </c>
      <c r="X1231" s="659"/>
      <c r="Y1231" s="660">
        <f>IF(V1231&lt;=0,0,V1231*E1231/SUM(E1231:N1231))</f>
        <v>0</v>
      </c>
      <c r="Z1231" s="660">
        <f>IF(V1231&lt;=0,0,V1231*F1231/SUM(E1231:N1231))</f>
        <v>0</v>
      </c>
      <c r="AA1231" s="660">
        <f>IF(V1231&lt;=0,0,V1231*G1231/SUM(E1231:N1231))</f>
        <v>0</v>
      </c>
      <c r="AB1231" s="660">
        <f>IF(V1231&lt;=0,0,V1231*H1231/SUM(E1231:N1231))</f>
        <v>0</v>
      </c>
      <c r="AC1231" s="660">
        <f>IF(V1231&lt;=0,0,V1231*I1231/SUM(E1231:N1231))</f>
        <v>0</v>
      </c>
      <c r="AD1231" s="660">
        <f>IF(V1231&lt;=0,0,V1231*J1231/SUM(E1231:N1231))</f>
        <v>0</v>
      </c>
      <c r="AE1231" s="660">
        <f>IF(V1231&lt;=0,0,V1231*K1231/SUM(E1231:N1231))</f>
        <v>0</v>
      </c>
      <c r="AF1231" s="660">
        <f>IF(V1231&lt;=0,0,V1231*L1231/SUM(E1231:N1231))</f>
        <v>0</v>
      </c>
      <c r="AG1231" s="660">
        <f>IF(V1231&lt;=0,0,V1231*M1231/SUM(E1231:N1231))</f>
        <v>0</v>
      </c>
      <c r="AH1231" s="660">
        <f>IF(V1231&lt;=0,0,V1231*N1231/SUM(E1231:N1231))</f>
        <v>0</v>
      </c>
      <c r="AI1231" s="659"/>
      <c r="AJ1231" s="659"/>
      <c r="AK1231" s="659"/>
      <c r="AM1231" s="659"/>
      <c r="AN1231" s="659"/>
      <c r="AO1231" s="659"/>
      <c r="AP1231" s="659"/>
      <c r="AQ1231" s="659"/>
      <c r="AR1231" s="659"/>
      <c r="AS1231" s="659"/>
      <c r="AT1231" s="647">
        <f>IF(U1231&lt;P1230,U1231,P1230)</f>
        <v>0</v>
      </c>
      <c r="AU1231" s="659"/>
      <c r="AV1231" s="647">
        <v>2024</v>
      </c>
      <c r="AW1231" s="647">
        <v>0</v>
      </c>
      <c r="AX1231" s="654">
        <f>IF(AX1228=AV1231,W1231,IF(AW1231=0,MAX(AX1230-MAX(AT1231-SUM(AW1230:AW1230),0),0),AX1230))</f>
        <v>0</v>
      </c>
      <c r="AY1231" s="654">
        <f>IF(AY1228=AV1231,W1231,IF(AX1231=0,MAX(AY1230-MAX(AT1231-SUM(AW1230:AX1230),0),0),AY1230))</f>
        <v>0</v>
      </c>
      <c r="AZ1231" s="654">
        <f>IF(AZ1228=AV1231,W1231,IF(AY1231=0,MAX(AZ1230-MAX(AT1231-SUM(AW1230:AY1230),0),0),AZ1230))</f>
        <v>0</v>
      </c>
      <c r="BA1231" s="654">
        <f>IF(BA1228=AV1231,W1231,IF(AZ1231=0,MAX(BA1230-MAX(AT1231-SUM(AW1230:AZ1230),0),0),BA1230))</f>
        <v>0</v>
      </c>
      <c r="BB1231" s="654">
        <f>IF(BB1228=AV1231,W1231,IF(BA1231=0,MAX(BB1230-MAX(AT1231-SUM(AW1230:BA1230),0),0),BB1230))</f>
        <v>0</v>
      </c>
      <c r="BC1231" s="654">
        <f>IF(BC1228=AV1231,W1231,IF(BB1231=0,MAX(BC1230-MAX(AT1231-SUM(AW1230:BB1230),0),0),BC1230))</f>
        <v>0</v>
      </c>
      <c r="BD1231" s="654">
        <f>IF(BD1228=AV1231,W1231,IF(BC1231=0,MAX(BD1230-MAX(AT1231-SUM(AW1230:BC1230),0),0),BD1230))</f>
        <v>0</v>
      </c>
      <c r="BE1231" s="654">
        <f>IF(BE1228=AV1231,W1231,IF(BD1231=0,MAX(BE1230-MAX(AT1231-SUM(AW1230:BD1230),0),0),BE1230))</f>
        <v>0</v>
      </c>
      <c r="BF1231" s="654" t="b">
        <f t="shared" si="5011"/>
        <v>1</v>
      </c>
      <c r="BH1231" s="647">
        <v>2024</v>
      </c>
      <c r="BI1231" s="647">
        <v>0</v>
      </c>
      <c r="BJ1231" s="654">
        <f>IF(BH1231&gt;BJ1228,AX1230-AX1231,0)</f>
        <v>0</v>
      </c>
      <c r="BK1231" s="654">
        <f>IF(BH1231&gt;BK1228,AY1230-AY1231,0)</f>
        <v>0</v>
      </c>
      <c r="BL1231" s="654">
        <f>IF(BH1231&gt;BL1228,AZ1230-AZ1231,0)</f>
        <v>0</v>
      </c>
      <c r="BM1231" s="654">
        <f>IF(BH1231&gt;BM1228,BA1230-BA1231,0)</f>
        <v>0</v>
      </c>
      <c r="BN1231" s="654">
        <f>IF(BH1231&gt;BN1228,BB1230-BB1231,0)</f>
        <v>0</v>
      </c>
      <c r="BO1231" s="654">
        <f>IF(BH1231&gt;BO1228,BC1230-BC1231,0)</f>
        <v>0</v>
      </c>
      <c r="BP1231" s="654">
        <f>IF(BH1231&gt;BP1228,BD1230-BD1231,0)</f>
        <v>0</v>
      </c>
      <c r="BQ1231" s="654">
        <f>IF(BH1231&gt;BQ1228,BE1230-BE1231,0)</f>
        <v>0</v>
      </c>
      <c r="BR1231" s="654" t="b">
        <f>SUM(BJ1231:BQ1231)=U1231-SUM(Y1231:AH1231)</f>
        <v>1</v>
      </c>
      <c r="BS1231" s="655"/>
      <c r="BT1231" s="655"/>
      <c r="BU1231" s="655"/>
      <c r="BV1231" s="655"/>
      <c r="BW1231" s="655"/>
      <c r="BX1231" s="655"/>
      <c r="BY1231" s="655"/>
      <c r="BZ1231" s="655"/>
      <c r="CA1231" s="655"/>
      <c r="CB1231" s="655"/>
      <c r="CC1231" s="655"/>
      <c r="CD1231" s="655"/>
      <c r="CE1231" s="655"/>
      <c r="CF1231" s="655"/>
      <c r="CG1231" s="655"/>
      <c r="CH1231" s="655"/>
      <c r="CI1231" s="655"/>
      <c r="CJ1231" s="655"/>
      <c r="CK1231" s="655"/>
      <c r="CL1231" s="655"/>
      <c r="CM1231" s="655"/>
      <c r="CN1231" s="655"/>
      <c r="CO1231" s="655"/>
      <c r="CP1231" s="655"/>
      <c r="CQ1231" s="655"/>
      <c r="CR1231" s="655"/>
      <c r="CS1231" s="655"/>
      <c r="CT1231" s="655"/>
      <c r="CU1231" s="655"/>
      <c r="CV1231" s="655"/>
      <c r="CW1231" s="655"/>
      <c r="CX1231" s="655"/>
      <c r="CY1231" s="655"/>
      <c r="CZ1231" s="655"/>
      <c r="DA1231" s="655"/>
      <c r="DB1231" s="655"/>
      <c r="DC1231" s="655"/>
      <c r="DD1231" s="655"/>
      <c r="DE1231" s="655"/>
      <c r="DF1231" s="655"/>
      <c r="DG1231" s="655"/>
      <c r="DH1231" s="655"/>
      <c r="DI1231" s="655"/>
      <c r="DJ1231" s="655"/>
      <c r="DK1231" s="655"/>
      <c r="DL1231" s="655"/>
      <c r="DM1231" s="655"/>
      <c r="DN1231" s="655"/>
      <c r="DO1231" s="655"/>
      <c r="DP1231" s="655"/>
      <c r="DQ1231" s="738">
        <f>O1231</f>
        <v>0</v>
      </c>
      <c r="DR1231" s="647">
        <v>2024</v>
      </c>
      <c r="DS1231" s="647">
        <v>0</v>
      </c>
      <c r="DT1231" s="654">
        <f>IF(DR1231&gt;DT1228,IF(DQ1231&lt;=BJ1231,DQ1231,BJ1231),0)</f>
        <v>0</v>
      </c>
      <c r="DU1231" s="654">
        <f>IF(DR1231&gt;DU1228,IF(DQ1231&lt;=BK1231,DQ1231,BK1231),0)</f>
        <v>0</v>
      </c>
      <c r="DV1231" s="654">
        <f>IF(DR1231&gt;DV1228,IF(DQ1231&lt;=BL1231,DQ1231,BL1231),0)</f>
        <v>0</v>
      </c>
      <c r="DW1231" s="654">
        <f>IF(DR1231&gt;DW1228,IF(DQ1231&lt;=BM1231,DQ1231,BM1231),0)</f>
        <v>0</v>
      </c>
      <c r="DX1231" s="654">
        <f>IF(DR1231&gt;DX1228,IF(DQ1231&lt;=BN1231,DQ1231,BN1231),0)</f>
        <v>0</v>
      </c>
      <c r="DY1231" s="654">
        <f>IF(DR1231&gt;DY1228,IF(DQ1231&lt;=BO1231,DQ1231,BO1231),0)</f>
        <v>0</v>
      </c>
      <c r="DZ1231" s="654">
        <f>IF(DR1231&gt;DZ1228,IF(DQ1231&lt;=BP1231,DQ1231,BP1231),0)</f>
        <v>0</v>
      </c>
      <c r="EA1231" s="654">
        <f>IF(DR1231&gt;EA1228,IF(DQ1231&lt;=BQ1231,DQ1231,BQ1231),0)</f>
        <v>0</v>
      </c>
      <c r="EB1231" s="654" t="b">
        <f>SUM(DT1231:EA1231)+SUM(HB1249:HK1249)=O1231</f>
        <v>1</v>
      </c>
      <c r="HM1231" s="657"/>
      <c r="HN1231" s="657"/>
      <c r="HO1231" s="657"/>
      <c r="HP1231" s="657"/>
      <c r="HQ1231" s="657"/>
      <c r="HR1231" s="657"/>
      <c r="HS1231" s="657"/>
      <c r="HT1231" s="657"/>
      <c r="HU1231" s="657"/>
      <c r="HV1231" s="657"/>
      <c r="HW1231" s="657"/>
      <c r="HX1231" s="657"/>
      <c r="HY1231" s="657"/>
      <c r="HZ1231" s="657"/>
    </row>
    <row r="1233" spans="1:234" s="643" customFormat="1" hidden="1" x14ac:dyDescent="0.25">
      <c r="A1233" s="643" t="s">
        <v>208</v>
      </c>
      <c r="B1233" s="644"/>
      <c r="C1233" s="644"/>
      <c r="D1233" s="644"/>
      <c r="E1233" s="644"/>
      <c r="F1233" s="644"/>
      <c r="G1233" s="644"/>
      <c r="H1233" s="644"/>
      <c r="I1233" s="644"/>
      <c r="J1233" s="644"/>
      <c r="K1233" s="644"/>
      <c r="L1233" s="644"/>
      <c r="M1233" s="644"/>
      <c r="N1233" s="644"/>
      <c r="O1233" s="644"/>
      <c r="P1233" s="644"/>
      <c r="Q1233" s="644"/>
      <c r="R1233" s="644"/>
      <c r="DR1233" s="643" t="s">
        <v>1677</v>
      </c>
      <c r="HM1233" s="644"/>
      <c r="HN1233" s="644"/>
      <c r="HO1233" s="644"/>
      <c r="HP1233" s="644"/>
      <c r="HQ1233" s="644"/>
      <c r="HR1233" s="644"/>
      <c r="HS1233" s="644"/>
      <c r="HT1233" s="644"/>
      <c r="HU1233" s="644"/>
      <c r="HV1233" s="644"/>
      <c r="HW1233" s="644"/>
      <c r="HX1233" s="644"/>
      <c r="HY1233" s="644"/>
      <c r="HZ1233" s="644"/>
    </row>
    <row r="1234" spans="1:234" hidden="1" x14ac:dyDescent="0.25">
      <c r="A1234" s="643" t="s">
        <v>208</v>
      </c>
      <c r="AI1234" s="913" t="s">
        <v>1661</v>
      </c>
      <c r="AJ1234" s="914"/>
      <c r="AK1234" s="914"/>
      <c r="AL1234" s="914"/>
      <c r="AM1234" s="914"/>
      <c r="AN1234" s="914"/>
      <c r="AO1234" s="914"/>
      <c r="AP1234" s="914"/>
      <c r="AQ1234" s="914"/>
      <c r="AR1234" s="914"/>
      <c r="AS1234" s="914"/>
      <c r="AT1234" s="915"/>
      <c r="AU1234" s="648"/>
      <c r="AW1234" s="661" t="s">
        <v>1656</v>
      </c>
      <c r="AX1234" s="647">
        <v>2023</v>
      </c>
      <c r="AY1234" s="647">
        <v>2024</v>
      </c>
      <c r="AZ1234" s="647">
        <v>2024</v>
      </c>
      <c r="BA1234" s="647">
        <v>2024</v>
      </c>
      <c r="BB1234" s="647">
        <v>2024</v>
      </c>
      <c r="BC1234" s="647">
        <v>2024</v>
      </c>
      <c r="BD1234" s="647">
        <v>2024</v>
      </c>
      <c r="BE1234" s="647">
        <v>2024</v>
      </c>
      <c r="BF1234" s="647">
        <v>2024</v>
      </c>
      <c r="BG1234" s="647">
        <v>2024</v>
      </c>
      <c r="BH1234" s="647">
        <v>2024</v>
      </c>
      <c r="BI1234" s="647">
        <v>2025</v>
      </c>
      <c r="BJ1234" s="647">
        <v>2025</v>
      </c>
      <c r="BK1234" s="647">
        <v>2025</v>
      </c>
      <c r="BL1234" s="647">
        <v>2025</v>
      </c>
      <c r="BM1234" s="647">
        <v>2025</v>
      </c>
      <c r="BN1234" s="647">
        <v>2025</v>
      </c>
      <c r="BO1234" s="647">
        <v>2025</v>
      </c>
      <c r="BP1234" s="647">
        <v>2025</v>
      </c>
      <c r="BQ1234" s="647">
        <v>2025</v>
      </c>
      <c r="BR1234" s="647">
        <v>2025</v>
      </c>
      <c r="BS1234" s="647">
        <v>2026</v>
      </c>
      <c r="BT1234" s="647">
        <v>2026</v>
      </c>
      <c r="BU1234" s="647">
        <v>2026</v>
      </c>
      <c r="BV1234" s="647">
        <v>2026</v>
      </c>
      <c r="BW1234" s="647">
        <v>2026</v>
      </c>
      <c r="BX1234" s="647">
        <v>2026</v>
      </c>
      <c r="BY1234" s="647">
        <v>2026</v>
      </c>
      <c r="BZ1234" s="647">
        <v>2026</v>
      </c>
      <c r="CA1234" s="647">
        <v>2026</v>
      </c>
      <c r="CB1234" s="647">
        <v>2026</v>
      </c>
      <c r="CC1234" s="647">
        <v>2027</v>
      </c>
      <c r="CD1234" s="647">
        <v>2027</v>
      </c>
      <c r="CE1234" s="647">
        <v>2027</v>
      </c>
      <c r="CF1234" s="647">
        <v>2027</v>
      </c>
      <c r="CG1234" s="647">
        <v>2027</v>
      </c>
      <c r="CH1234" s="647">
        <v>2027</v>
      </c>
      <c r="CI1234" s="647">
        <v>2027</v>
      </c>
      <c r="CJ1234" s="647">
        <v>2027</v>
      </c>
      <c r="CK1234" s="647">
        <v>2027</v>
      </c>
      <c r="CL1234" s="647">
        <v>2027</v>
      </c>
      <c r="CM1234" s="647">
        <v>2028</v>
      </c>
      <c r="CN1234" s="647">
        <v>2028</v>
      </c>
      <c r="CO1234" s="647">
        <v>2028</v>
      </c>
      <c r="CP1234" s="647">
        <v>2028</v>
      </c>
      <c r="CQ1234" s="647">
        <v>2028</v>
      </c>
      <c r="CR1234" s="647">
        <v>2028</v>
      </c>
      <c r="CS1234" s="647">
        <v>2028</v>
      </c>
      <c r="CT1234" s="647">
        <v>2028</v>
      </c>
      <c r="CU1234" s="647">
        <v>2028</v>
      </c>
      <c r="CV1234" s="647">
        <v>2028</v>
      </c>
      <c r="CW1234" s="647">
        <v>2029</v>
      </c>
      <c r="CX1234" s="647">
        <v>2029</v>
      </c>
      <c r="CY1234" s="647">
        <v>2029</v>
      </c>
      <c r="CZ1234" s="647">
        <v>2029</v>
      </c>
      <c r="DA1234" s="647">
        <v>2029</v>
      </c>
      <c r="DB1234" s="647">
        <v>2029</v>
      </c>
      <c r="DC1234" s="647">
        <v>2029</v>
      </c>
      <c r="DD1234" s="647">
        <v>2029</v>
      </c>
      <c r="DE1234" s="647">
        <v>2029</v>
      </c>
      <c r="DF1234" s="647">
        <v>2029</v>
      </c>
      <c r="DG1234" s="647">
        <v>2030</v>
      </c>
      <c r="DH1234" s="647">
        <v>2030</v>
      </c>
      <c r="DI1234" s="647">
        <v>2030</v>
      </c>
      <c r="DJ1234" s="647">
        <v>2030</v>
      </c>
      <c r="DK1234" s="647">
        <v>2030</v>
      </c>
      <c r="DL1234" s="647">
        <v>2030</v>
      </c>
      <c r="DM1234" s="647">
        <v>2030</v>
      </c>
      <c r="DN1234" s="647">
        <v>2030</v>
      </c>
      <c r="DO1234" s="647">
        <v>2030</v>
      </c>
      <c r="DP1234" s="647">
        <v>2030</v>
      </c>
      <c r="DR1234" s="661"/>
      <c r="DS1234" s="647">
        <v>2023</v>
      </c>
      <c r="DT1234" s="647">
        <v>2024</v>
      </c>
      <c r="DU1234" s="647">
        <v>2024</v>
      </c>
      <c r="DV1234" s="647">
        <v>2024</v>
      </c>
      <c r="DW1234" s="647">
        <v>2024</v>
      </c>
      <c r="DX1234" s="647">
        <v>2024</v>
      </c>
      <c r="DY1234" s="647">
        <v>2024</v>
      </c>
      <c r="DZ1234" s="647">
        <v>2024</v>
      </c>
      <c r="EA1234" s="647">
        <v>2024</v>
      </c>
      <c r="EB1234" s="647">
        <v>2024</v>
      </c>
      <c r="EC1234" s="647">
        <v>2024</v>
      </c>
      <c r="ED1234" s="647">
        <v>2025</v>
      </c>
      <c r="EE1234" s="647">
        <v>2025</v>
      </c>
      <c r="EF1234" s="647">
        <v>2025</v>
      </c>
      <c r="EG1234" s="647">
        <v>2025</v>
      </c>
      <c r="EH1234" s="647">
        <v>2025</v>
      </c>
      <c r="EI1234" s="647">
        <v>2025</v>
      </c>
      <c r="EJ1234" s="647">
        <v>2025</v>
      </c>
      <c r="EK1234" s="647">
        <v>2025</v>
      </c>
      <c r="EL1234" s="647">
        <v>2025</v>
      </c>
      <c r="EM1234" s="647">
        <v>2025</v>
      </c>
      <c r="EN1234" s="647">
        <v>2026</v>
      </c>
      <c r="EO1234" s="647">
        <v>2026</v>
      </c>
      <c r="EP1234" s="647">
        <v>2026</v>
      </c>
      <c r="EQ1234" s="647">
        <v>2026</v>
      </c>
      <c r="ER1234" s="647">
        <v>2026</v>
      </c>
      <c r="ES1234" s="647">
        <v>2026</v>
      </c>
      <c r="ET1234" s="647">
        <v>2026</v>
      </c>
      <c r="EU1234" s="647">
        <v>2026</v>
      </c>
      <c r="EV1234" s="647">
        <v>2026</v>
      </c>
      <c r="EW1234" s="647">
        <v>2026</v>
      </c>
      <c r="EX1234" s="647">
        <v>2027</v>
      </c>
      <c r="EY1234" s="647">
        <v>2027</v>
      </c>
      <c r="EZ1234" s="647">
        <v>2027</v>
      </c>
      <c r="FA1234" s="647">
        <v>2027</v>
      </c>
      <c r="FB1234" s="647">
        <v>2027</v>
      </c>
      <c r="FC1234" s="647">
        <v>2027</v>
      </c>
      <c r="FD1234" s="647">
        <v>2027</v>
      </c>
      <c r="FE1234" s="647">
        <v>2027</v>
      </c>
      <c r="FF1234" s="647">
        <v>2027</v>
      </c>
      <c r="FG1234" s="647">
        <v>2027</v>
      </c>
      <c r="FH1234" s="647">
        <v>2028</v>
      </c>
      <c r="FI1234" s="647">
        <v>2028</v>
      </c>
      <c r="FJ1234" s="647">
        <v>2028</v>
      </c>
      <c r="FK1234" s="647">
        <v>2028</v>
      </c>
      <c r="FL1234" s="647">
        <v>2028</v>
      </c>
      <c r="FM1234" s="647">
        <v>2028</v>
      </c>
      <c r="FN1234" s="647">
        <v>2028</v>
      </c>
      <c r="FO1234" s="647">
        <v>2028</v>
      </c>
      <c r="FP1234" s="647">
        <v>2028</v>
      </c>
      <c r="FQ1234" s="647">
        <v>2028</v>
      </c>
      <c r="FR1234" s="647">
        <v>2029</v>
      </c>
      <c r="FS1234" s="647">
        <v>2029</v>
      </c>
      <c r="FT1234" s="647">
        <v>2029</v>
      </c>
      <c r="FU1234" s="647">
        <v>2029</v>
      </c>
      <c r="FV1234" s="647">
        <v>2029</v>
      </c>
      <c r="FW1234" s="647">
        <v>2029</v>
      </c>
      <c r="FX1234" s="647">
        <v>2029</v>
      </c>
      <c r="FY1234" s="647">
        <v>2029</v>
      </c>
      <c r="FZ1234" s="647">
        <v>2029</v>
      </c>
      <c r="GA1234" s="647">
        <v>2029</v>
      </c>
      <c r="GB1234" s="647">
        <v>2030</v>
      </c>
      <c r="GC1234" s="647">
        <v>2030</v>
      </c>
      <c r="GD1234" s="647">
        <v>2030</v>
      </c>
      <c r="GE1234" s="647">
        <v>2030</v>
      </c>
      <c r="GF1234" s="647">
        <v>2030</v>
      </c>
      <c r="GG1234" s="647">
        <v>2030</v>
      </c>
      <c r="GH1234" s="647">
        <v>2030</v>
      </c>
      <c r="GI1234" s="647">
        <v>2030</v>
      </c>
      <c r="GJ1234" s="647">
        <v>2030</v>
      </c>
      <c r="GK1234" s="647">
        <v>2030</v>
      </c>
      <c r="GL1234" s="903" t="s">
        <v>1662</v>
      </c>
      <c r="GO1234" s="643" t="s">
        <v>1678</v>
      </c>
    </row>
    <row r="1235" spans="1:234" hidden="1" x14ac:dyDescent="0.25">
      <c r="A1235" s="643" t="s">
        <v>208</v>
      </c>
      <c r="AI1235" s="647" t="s">
        <v>1663</v>
      </c>
      <c r="AJ1235" s="647" t="s">
        <v>1664</v>
      </c>
      <c r="AK1235" s="647" t="str">
        <f t="shared" ref="AK1235" si="5013">E1229</f>
        <v/>
      </c>
      <c r="AL1235" s="647" t="str">
        <f t="shared" ref="AL1235" si="5014">F1229</f>
        <v/>
      </c>
      <c r="AM1235" s="647" t="str">
        <f t="shared" ref="AM1235" si="5015">G1229</f>
        <v/>
      </c>
      <c r="AN1235" s="647" t="str">
        <f t="shared" ref="AN1235" si="5016">H1229</f>
        <v/>
      </c>
      <c r="AO1235" s="647" t="str">
        <f t="shared" ref="AO1235" si="5017">I1229</f>
        <v/>
      </c>
      <c r="AP1235" s="647" t="str">
        <f t="shared" ref="AP1235" si="5018">J1229</f>
        <v/>
      </c>
      <c r="AQ1235" s="647" t="str">
        <f t="shared" ref="AQ1235" si="5019">K1229</f>
        <v/>
      </c>
      <c r="AR1235" s="647" t="str">
        <f t="shared" ref="AR1235" si="5020">L1229</f>
        <v/>
      </c>
      <c r="AS1235" s="647" t="str">
        <f t="shared" ref="AS1235" si="5021">M1229</f>
        <v/>
      </c>
      <c r="AT1235" s="647" t="str">
        <f t="shared" ref="AT1235" si="5022">N1229</f>
        <v/>
      </c>
      <c r="AU1235" s="648"/>
      <c r="AW1235" s="662" t="s">
        <v>1663</v>
      </c>
      <c r="AX1235" s="647" t="s">
        <v>1664</v>
      </c>
      <c r="AY1235" s="647" t="str">
        <f t="shared" ref="AY1235" si="5023">E1229</f>
        <v/>
      </c>
      <c r="AZ1235" s="647" t="str">
        <f t="shared" ref="AZ1235" si="5024">F1229</f>
        <v/>
      </c>
      <c r="BA1235" s="647" t="str">
        <f t="shared" ref="BA1235" si="5025">G1229</f>
        <v/>
      </c>
      <c r="BB1235" s="647" t="str">
        <f t="shared" ref="BB1235" si="5026">H1229</f>
        <v/>
      </c>
      <c r="BC1235" s="647" t="str">
        <f t="shared" ref="BC1235" si="5027">I1229</f>
        <v/>
      </c>
      <c r="BD1235" s="647" t="str">
        <f t="shared" ref="BD1235" si="5028">J1229</f>
        <v/>
      </c>
      <c r="BE1235" s="647" t="str">
        <f t="shared" ref="BE1235" si="5029">K1229</f>
        <v/>
      </c>
      <c r="BF1235" s="647" t="str">
        <f t="shared" ref="BF1235" si="5030">L1229</f>
        <v/>
      </c>
      <c r="BG1235" s="647" t="str">
        <f t="shared" ref="BG1235" si="5031">M1229</f>
        <v/>
      </c>
      <c r="BH1235" s="647" t="str">
        <f t="shared" ref="BH1235" si="5032">N1229</f>
        <v/>
      </c>
      <c r="BI1235" s="647" t="str">
        <f t="shared" ref="BI1235" si="5033">E1229</f>
        <v/>
      </c>
      <c r="BJ1235" s="647" t="str">
        <f t="shared" ref="BJ1235" si="5034">F1229</f>
        <v/>
      </c>
      <c r="BK1235" s="647" t="str">
        <f t="shared" ref="BK1235" si="5035">G1229</f>
        <v/>
      </c>
      <c r="BL1235" s="647" t="str">
        <f t="shared" ref="BL1235" si="5036">H1229</f>
        <v/>
      </c>
      <c r="BM1235" s="647" t="str">
        <f t="shared" ref="BM1235" si="5037">I1229</f>
        <v/>
      </c>
      <c r="BN1235" s="647" t="str">
        <f t="shared" ref="BN1235" si="5038">J1229</f>
        <v/>
      </c>
      <c r="BO1235" s="647" t="str">
        <f t="shared" ref="BO1235" si="5039">K1229</f>
        <v/>
      </c>
      <c r="BP1235" s="647" t="str">
        <f t="shared" ref="BP1235" si="5040">L1229</f>
        <v/>
      </c>
      <c r="BQ1235" s="647" t="str">
        <f t="shared" ref="BQ1235" si="5041">M1229</f>
        <v/>
      </c>
      <c r="BR1235" s="647" t="str">
        <f t="shared" ref="BR1235" si="5042">N1229</f>
        <v/>
      </c>
      <c r="BS1235" s="647" t="str">
        <f t="shared" ref="BS1235" si="5043">E1229</f>
        <v/>
      </c>
      <c r="BT1235" s="647" t="str">
        <f t="shared" ref="BT1235" si="5044">F1229</f>
        <v/>
      </c>
      <c r="BU1235" s="647" t="str">
        <f t="shared" ref="BU1235" si="5045">G1229</f>
        <v/>
      </c>
      <c r="BV1235" s="647" t="str">
        <f t="shared" ref="BV1235" si="5046">H1229</f>
        <v/>
      </c>
      <c r="BW1235" s="647" t="str">
        <f t="shared" ref="BW1235" si="5047">I1229</f>
        <v/>
      </c>
      <c r="BX1235" s="647" t="str">
        <f t="shared" ref="BX1235" si="5048">J1229</f>
        <v/>
      </c>
      <c r="BY1235" s="647" t="str">
        <f t="shared" ref="BY1235" si="5049">K1229</f>
        <v/>
      </c>
      <c r="BZ1235" s="647" t="str">
        <f t="shared" ref="BZ1235" si="5050">L1229</f>
        <v/>
      </c>
      <c r="CA1235" s="647" t="str">
        <f t="shared" ref="CA1235" si="5051">M1229</f>
        <v/>
      </c>
      <c r="CB1235" s="647" t="str">
        <f t="shared" ref="CB1235" si="5052">N1229</f>
        <v/>
      </c>
      <c r="CC1235" s="647" t="str">
        <f t="shared" ref="CC1235" si="5053">E1229</f>
        <v/>
      </c>
      <c r="CD1235" s="647" t="str">
        <f t="shared" ref="CD1235" si="5054">F1229</f>
        <v/>
      </c>
      <c r="CE1235" s="647" t="str">
        <f t="shared" ref="CE1235" si="5055">G1229</f>
        <v/>
      </c>
      <c r="CF1235" s="647" t="str">
        <f t="shared" ref="CF1235" si="5056">H1229</f>
        <v/>
      </c>
      <c r="CG1235" s="647" t="str">
        <f t="shared" ref="CG1235" si="5057">I1229</f>
        <v/>
      </c>
      <c r="CH1235" s="647" t="str">
        <f t="shared" ref="CH1235" si="5058">J1229</f>
        <v/>
      </c>
      <c r="CI1235" s="647" t="str">
        <f t="shared" ref="CI1235" si="5059">K1229</f>
        <v/>
      </c>
      <c r="CJ1235" s="647" t="str">
        <f t="shared" ref="CJ1235" si="5060">L1229</f>
        <v/>
      </c>
      <c r="CK1235" s="647" t="str">
        <f t="shared" ref="CK1235" si="5061">M1229</f>
        <v/>
      </c>
      <c r="CL1235" s="647" t="str">
        <f t="shared" ref="CL1235" si="5062">N1229</f>
        <v/>
      </c>
      <c r="CM1235" s="647" t="str">
        <f t="shared" ref="CM1235" si="5063">E1229</f>
        <v/>
      </c>
      <c r="CN1235" s="647" t="str">
        <f t="shared" ref="CN1235" si="5064">F1229</f>
        <v/>
      </c>
      <c r="CO1235" s="647" t="str">
        <f t="shared" ref="CO1235" si="5065">G1229</f>
        <v/>
      </c>
      <c r="CP1235" s="647" t="str">
        <f t="shared" ref="CP1235" si="5066">H1229</f>
        <v/>
      </c>
      <c r="CQ1235" s="647" t="str">
        <f t="shared" ref="CQ1235" si="5067">I1229</f>
        <v/>
      </c>
      <c r="CR1235" s="647" t="str">
        <f t="shared" ref="CR1235" si="5068">J1229</f>
        <v/>
      </c>
      <c r="CS1235" s="647" t="str">
        <f t="shared" ref="CS1235" si="5069">K1229</f>
        <v/>
      </c>
      <c r="CT1235" s="647" t="str">
        <f t="shared" ref="CT1235" si="5070">L1229</f>
        <v/>
      </c>
      <c r="CU1235" s="647" t="str">
        <f t="shared" ref="CU1235" si="5071">M1229</f>
        <v/>
      </c>
      <c r="CV1235" s="647" t="str">
        <f t="shared" ref="CV1235" si="5072">N1229</f>
        <v/>
      </c>
      <c r="CW1235" s="647" t="str">
        <f t="shared" ref="CW1235" si="5073">E1229</f>
        <v/>
      </c>
      <c r="CX1235" s="647" t="str">
        <f t="shared" ref="CX1235" si="5074">F1229</f>
        <v/>
      </c>
      <c r="CY1235" s="647" t="str">
        <f t="shared" ref="CY1235" si="5075">G1229</f>
        <v/>
      </c>
      <c r="CZ1235" s="647" t="str">
        <f t="shared" ref="CZ1235" si="5076">H1229</f>
        <v/>
      </c>
      <c r="DA1235" s="647" t="str">
        <f t="shared" ref="DA1235" si="5077">I1229</f>
        <v/>
      </c>
      <c r="DB1235" s="647" t="str">
        <f t="shared" ref="DB1235" si="5078">J1229</f>
        <v/>
      </c>
      <c r="DC1235" s="647" t="str">
        <f t="shared" ref="DC1235" si="5079">K1229</f>
        <v/>
      </c>
      <c r="DD1235" s="647" t="str">
        <f t="shared" ref="DD1235" si="5080">L1229</f>
        <v/>
      </c>
      <c r="DE1235" s="647" t="str">
        <f t="shared" ref="DE1235" si="5081">M1229</f>
        <v/>
      </c>
      <c r="DF1235" s="647" t="str">
        <f t="shared" ref="DF1235" si="5082">N1229</f>
        <v/>
      </c>
      <c r="DG1235" s="647" t="str">
        <f t="shared" ref="DG1235" si="5083">E1229</f>
        <v/>
      </c>
      <c r="DH1235" s="647" t="str">
        <f t="shared" ref="DH1235" si="5084">F1229</f>
        <v/>
      </c>
      <c r="DI1235" s="647" t="str">
        <f t="shared" ref="DI1235" si="5085">G1229</f>
        <v/>
      </c>
      <c r="DJ1235" s="647" t="str">
        <f t="shared" ref="DJ1235" si="5086">H1229</f>
        <v/>
      </c>
      <c r="DK1235" s="647" t="str">
        <f t="shared" ref="DK1235" si="5087">I1229</f>
        <v/>
      </c>
      <c r="DL1235" s="647" t="str">
        <f t="shared" ref="DL1235" si="5088">J1229</f>
        <v/>
      </c>
      <c r="DM1235" s="647" t="str">
        <f t="shared" ref="DM1235" si="5089">K1229</f>
        <v/>
      </c>
      <c r="DN1235" s="647" t="str">
        <f t="shared" ref="DN1235" si="5090">L1229</f>
        <v/>
      </c>
      <c r="DO1235" s="647" t="str">
        <f t="shared" ref="DO1235" si="5091">M1229</f>
        <v/>
      </c>
      <c r="DP1235" s="647" t="str">
        <f t="shared" ref="DP1235" si="5092">N1229</f>
        <v/>
      </c>
      <c r="DQ1235" s="643" t="s">
        <v>1657</v>
      </c>
      <c r="DR1235" s="662" t="s">
        <v>1665</v>
      </c>
      <c r="DS1235" s="647" t="s">
        <v>1664</v>
      </c>
      <c r="DT1235" s="647" t="str">
        <f t="shared" ref="DT1235" si="5093">E1229</f>
        <v/>
      </c>
      <c r="DU1235" s="647" t="str">
        <f t="shared" ref="DU1235" si="5094">F1229</f>
        <v/>
      </c>
      <c r="DV1235" s="647" t="str">
        <f t="shared" ref="DV1235" si="5095">G1229</f>
        <v/>
      </c>
      <c r="DW1235" s="647" t="str">
        <f t="shared" ref="DW1235" si="5096">H1229</f>
        <v/>
      </c>
      <c r="DX1235" s="647" t="str">
        <f t="shared" ref="DX1235" si="5097">I1229</f>
        <v/>
      </c>
      <c r="DY1235" s="647" t="str">
        <f t="shared" ref="DY1235" si="5098">J1229</f>
        <v/>
      </c>
      <c r="DZ1235" s="647" t="str">
        <f t="shared" ref="DZ1235" si="5099">K1229</f>
        <v/>
      </c>
      <c r="EA1235" s="647" t="str">
        <f t="shared" ref="EA1235" si="5100">L1229</f>
        <v/>
      </c>
      <c r="EB1235" s="647" t="str">
        <f t="shared" ref="EB1235" si="5101">M1229</f>
        <v/>
      </c>
      <c r="EC1235" s="647" t="str">
        <f t="shared" ref="EC1235" si="5102">N1229</f>
        <v/>
      </c>
      <c r="ED1235" s="647" t="str">
        <f t="shared" ref="ED1235" si="5103">E1229</f>
        <v/>
      </c>
      <c r="EE1235" s="647" t="str">
        <f t="shared" ref="EE1235" si="5104">F1229</f>
        <v/>
      </c>
      <c r="EF1235" s="647" t="str">
        <f t="shared" ref="EF1235" si="5105">G1229</f>
        <v/>
      </c>
      <c r="EG1235" s="647" t="str">
        <f t="shared" ref="EG1235" si="5106">H1229</f>
        <v/>
      </c>
      <c r="EH1235" s="647" t="str">
        <f t="shared" ref="EH1235" si="5107">I1229</f>
        <v/>
      </c>
      <c r="EI1235" s="647" t="str">
        <f t="shared" ref="EI1235" si="5108">J1229</f>
        <v/>
      </c>
      <c r="EJ1235" s="647" t="str">
        <f t="shared" ref="EJ1235" si="5109">K1229</f>
        <v/>
      </c>
      <c r="EK1235" s="647" t="str">
        <f t="shared" ref="EK1235" si="5110">L1229</f>
        <v/>
      </c>
      <c r="EL1235" s="647" t="str">
        <f t="shared" ref="EL1235" si="5111">M1229</f>
        <v/>
      </c>
      <c r="EM1235" s="647" t="str">
        <f t="shared" ref="EM1235" si="5112">N1229</f>
        <v/>
      </c>
      <c r="EN1235" s="647" t="str">
        <f t="shared" ref="EN1235" si="5113">E1229</f>
        <v/>
      </c>
      <c r="EO1235" s="647" t="str">
        <f t="shared" ref="EO1235" si="5114">F1229</f>
        <v/>
      </c>
      <c r="EP1235" s="647" t="str">
        <f t="shared" ref="EP1235" si="5115">G1229</f>
        <v/>
      </c>
      <c r="EQ1235" s="647" t="str">
        <f t="shared" ref="EQ1235" si="5116">H1229</f>
        <v/>
      </c>
      <c r="ER1235" s="647" t="str">
        <f t="shared" ref="ER1235" si="5117">I1229</f>
        <v/>
      </c>
      <c r="ES1235" s="647" t="str">
        <f t="shared" ref="ES1235" si="5118">J1229</f>
        <v/>
      </c>
      <c r="ET1235" s="647" t="str">
        <f t="shared" ref="ET1235" si="5119">K1229</f>
        <v/>
      </c>
      <c r="EU1235" s="647" t="str">
        <f t="shared" ref="EU1235" si="5120">L1229</f>
        <v/>
      </c>
      <c r="EV1235" s="647" t="str">
        <f t="shared" ref="EV1235" si="5121">M1229</f>
        <v/>
      </c>
      <c r="EW1235" s="647" t="str">
        <f t="shared" ref="EW1235" si="5122">N1229</f>
        <v/>
      </c>
      <c r="EX1235" s="647" t="str">
        <f t="shared" ref="EX1235" si="5123">E1229</f>
        <v/>
      </c>
      <c r="EY1235" s="647" t="str">
        <f t="shared" ref="EY1235" si="5124">F1229</f>
        <v/>
      </c>
      <c r="EZ1235" s="647" t="str">
        <f t="shared" ref="EZ1235" si="5125">G1229</f>
        <v/>
      </c>
      <c r="FA1235" s="647" t="str">
        <f t="shared" ref="FA1235" si="5126">H1229</f>
        <v/>
      </c>
      <c r="FB1235" s="647" t="str">
        <f t="shared" ref="FB1235" si="5127">I1229</f>
        <v/>
      </c>
      <c r="FC1235" s="647" t="str">
        <f t="shared" ref="FC1235" si="5128">J1229</f>
        <v/>
      </c>
      <c r="FD1235" s="647" t="str">
        <f t="shared" ref="FD1235" si="5129">K1229</f>
        <v/>
      </c>
      <c r="FE1235" s="647" t="str">
        <f t="shared" ref="FE1235" si="5130">L1229</f>
        <v/>
      </c>
      <c r="FF1235" s="647" t="str">
        <f t="shared" ref="FF1235" si="5131">M1229</f>
        <v/>
      </c>
      <c r="FG1235" s="647" t="str">
        <f t="shared" ref="FG1235" si="5132">N1229</f>
        <v/>
      </c>
      <c r="FH1235" s="647" t="str">
        <f t="shared" ref="FH1235" si="5133">E1229</f>
        <v/>
      </c>
      <c r="FI1235" s="647" t="str">
        <f t="shared" ref="FI1235" si="5134">F1229</f>
        <v/>
      </c>
      <c r="FJ1235" s="647" t="str">
        <f t="shared" ref="FJ1235" si="5135">G1229</f>
        <v/>
      </c>
      <c r="FK1235" s="647" t="str">
        <f t="shared" ref="FK1235" si="5136">H1229</f>
        <v/>
      </c>
      <c r="FL1235" s="647" t="str">
        <f t="shared" ref="FL1235" si="5137">I1229</f>
        <v/>
      </c>
      <c r="FM1235" s="647" t="str">
        <f t="shared" ref="FM1235" si="5138">J1229</f>
        <v/>
      </c>
      <c r="FN1235" s="647" t="str">
        <f t="shared" ref="FN1235" si="5139">K1229</f>
        <v/>
      </c>
      <c r="FO1235" s="647" t="str">
        <f t="shared" ref="FO1235" si="5140">L1229</f>
        <v/>
      </c>
      <c r="FP1235" s="647" t="str">
        <f t="shared" ref="FP1235" si="5141">M1229</f>
        <v/>
      </c>
      <c r="FQ1235" s="647" t="str">
        <f t="shared" ref="FQ1235" si="5142">N1229</f>
        <v/>
      </c>
      <c r="FR1235" s="647" t="str">
        <f t="shared" ref="FR1235" si="5143">E1229</f>
        <v/>
      </c>
      <c r="FS1235" s="647" t="str">
        <f t="shared" ref="FS1235" si="5144">F1229</f>
        <v/>
      </c>
      <c r="FT1235" s="647" t="str">
        <f t="shared" ref="FT1235" si="5145">G1229</f>
        <v/>
      </c>
      <c r="FU1235" s="647" t="str">
        <f t="shared" ref="FU1235" si="5146">H1229</f>
        <v/>
      </c>
      <c r="FV1235" s="647" t="str">
        <f t="shared" ref="FV1235" si="5147">I1229</f>
        <v/>
      </c>
      <c r="FW1235" s="647" t="str">
        <f t="shared" ref="FW1235" si="5148">J1229</f>
        <v/>
      </c>
      <c r="FX1235" s="647" t="str">
        <f t="shared" ref="FX1235" si="5149">K1229</f>
        <v/>
      </c>
      <c r="FY1235" s="647" t="str">
        <f t="shared" ref="FY1235" si="5150">L1229</f>
        <v/>
      </c>
      <c r="FZ1235" s="647" t="str">
        <f t="shared" ref="FZ1235" si="5151">M1229</f>
        <v/>
      </c>
      <c r="GA1235" s="647" t="str">
        <f t="shared" ref="GA1235" si="5152">N1229</f>
        <v/>
      </c>
      <c r="GB1235" s="647" t="str">
        <f t="shared" ref="GB1235" si="5153">E1229</f>
        <v/>
      </c>
      <c r="GC1235" s="647" t="str">
        <f t="shared" ref="GC1235" si="5154">F1229</f>
        <v/>
      </c>
      <c r="GD1235" s="647" t="str">
        <f t="shared" ref="GD1235" si="5155">G1229</f>
        <v/>
      </c>
      <c r="GE1235" s="647" t="str">
        <f t="shared" ref="GE1235" si="5156">H1229</f>
        <v/>
      </c>
      <c r="GF1235" s="647" t="str">
        <f t="shared" ref="GF1235" si="5157">I1229</f>
        <v/>
      </c>
      <c r="GG1235" s="647" t="str">
        <f t="shared" ref="GG1235" si="5158">J1229</f>
        <v/>
      </c>
      <c r="GH1235" s="647" t="str">
        <f t="shared" ref="GH1235" si="5159">K1229</f>
        <v/>
      </c>
      <c r="GI1235" s="647" t="str">
        <f t="shared" ref="GI1235" si="5160">L1229</f>
        <v/>
      </c>
      <c r="GJ1235" s="647" t="str">
        <f t="shared" ref="GJ1235" si="5161">M1229</f>
        <v/>
      </c>
      <c r="GK1235" s="647" t="str">
        <f t="shared" ref="GK1235" si="5162">N1229</f>
        <v/>
      </c>
      <c r="GL1235" s="904"/>
      <c r="GM1235" s="663"/>
      <c r="GN1235" s="662" t="s">
        <v>1665</v>
      </c>
      <c r="GO1235" s="646" t="s">
        <v>1664</v>
      </c>
      <c r="GP1235" s="646" t="str">
        <f t="shared" ref="GP1235" si="5163">E1229</f>
        <v/>
      </c>
      <c r="GQ1235" s="646" t="str">
        <f t="shared" ref="GQ1235" si="5164">F1229</f>
        <v/>
      </c>
      <c r="GR1235" s="646" t="str">
        <f t="shared" ref="GR1235" si="5165">G1229</f>
        <v/>
      </c>
      <c r="GS1235" s="646" t="str">
        <f t="shared" ref="GS1235" si="5166">H1229</f>
        <v/>
      </c>
      <c r="GT1235" s="646" t="str">
        <f t="shared" ref="GT1235" si="5167">I1229</f>
        <v/>
      </c>
      <c r="GU1235" s="646" t="str">
        <f t="shared" ref="GU1235" si="5168">J1229</f>
        <v/>
      </c>
      <c r="GV1235" s="646" t="str">
        <f t="shared" ref="GV1235" si="5169">K1229</f>
        <v/>
      </c>
      <c r="GW1235" s="646" t="str">
        <f t="shared" ref="GW1235" si="5170">L1229</f>
        <v/>
      </c>
      <c r="GX1235" s="646" t="str">
        <f t="shared" ref="GX1235" si="5171">M1229</f>
        <v/>
      </c>
      <c r="GY1235" s="646" t="str">
        <f t="shared" ref="GY1235" si="5172">N1229</f>
        <v/>
      </c>
      <c r="GZ1235" s="646" t="s">
        <v>1662</v>
      </c>
    </row>
    <row r="1236" spans="1:234" hidden="1" x14ac:dyDescent="0.25">
      <c r="A1236" s="643" t="s">
        <v>208</v>
      </c>
      <c r="AI1236" s="664">
        <v>2023</v>
      </c>
      <c r="AJ1236" s="664">
        <v>1</v>
      </c>
      <c r="AK1236" s="665">
        <v>0</v>
      </c>
      <c r="AL1236" s="665">
        <v>0</v>
      </c>
      <c r="AM1236" s="665">
        <v>0</v>
      </c>
      <c r="AN1236" s="665">
        <v>0</v>
      </c>
      <c r="AO1236" s="665">
        <v>0</v>
      </c>
      <c r="AP1236" s="665">
        <v>0</v>
      </c>
      <c r="AQ1236" s="665">
        <v>0</v>
      </c>
      <c r="AR1236" s="665">
        <v>0</v>
      </c>
      <c r="AS1236" s="665">
        <v>0</v>
      </c>
      <c r="AT1236" s="665">
        <v>0</v>
      </c>
      <c r="AU1236" s="666"/>
      <c r="AW1236" s="749">
        <v>2023</v>
      </c>
      <c r="AX1236" s="665">
        <f>AX1230</f>
        <v>0</v>
      </c>
      <c r="AY1236" s="665">
        <f>INDEX(AX1230:BE1231,MATCH(AW1236,AV1230:AV1231,0),MATCH(AY1234,AX1228:BE1228,0))</f>
        <v>0</v>
      </c>
      <c r="AZ1236" s="665">
        <f>INDEX(AX1230:BE1231,MATCH(AW1236,AV1230:AV1231,0),MATCH(AZ1234,AX1228:BE1228,0))*(INDEX(AK1236:AT1243,MATCH(AZ1234,AI1236:AI1243,0),MATCH(AZ1235,AK1235:AT1235,0)))</f>
        <v>0</v>
      </c>
      <c r="BA1236" s="665">
        <f>INDEX(AX1230:BE1231,MATCH(AW1236,AV1230:AV1231,0),MATCH(BA1234,AX1228:BE1228,0))*(INDEX(AK1236:AT1243,MATCH(BA1234,AI1236:AI1243,0),MATCH(BA1235,AK1235:AT1235,0)))</f>
        <v>0</v>
      </c>
      <c r="BB1236" s="665">
        <f>INDEX(AX1230:BE1231,MATCH(AW1236,AV1230:AV1231,0),MATCH(BB1234,AX1228:BE1228,0))*(INDEX(AK1236:AT1243,MATCH(BB1234,AI1236:AI1243,0),MATCH(BB1235,AK1235:AT1235,0)))</f>
        <v>0</v>
      </c>
      <c r="BC1236" s="665">
        <f>INDEX(AX1230:BE1231,MATCH(AW1236,AV1230:AV1231,0),MATCH(BC1234,AX1228:BE1228,0))*(INDEX(AK1236:AT1243,MATCH(BC1234,AI1236:AI1243,0),MATCH(BC1235,AK1235:AT1235,0)))</f>
        <v>0</v>
      </c>
      <c r="BD1236" s="665">
        <f>INDEX(AX1230:BE1231,MATCH(AW1236,AV1230:AV1231,0),MATCH(BD1234,AX1228:BE1228,0))*(INDEX(AK1236:AT1243,MATCH(BD1234,AI1236:AI1243,0),MATCH(BD1235,AK1235:AT1235,0)))</f>
        <v>0</v>
      </c>
      <c r="BE1236" s="665">
        <f>INDEX(AX1230:BE1231,MATCH(AW1236,AV1230:AV1231,0),MATCH(BE1234,AX1228:BE1228,0))*(INDEX(AK1236:AT1243,MATCH(BE1234,AI1236:AI1243,0),MATCH(BE1235,AK1235:AT1235,0)))</f>
        <v>0</v>
      </c>
      <c r="BF1236" s="665">
        <f>INDEX(AX1230:BE1231,MATCH(AW1236,AV1230:AV1231,0),MATCH(BF1234,AX1228:BE1228,0))*(INDEX(AK1236:AT1243,MATCH(BF1234,AI1236:AI1243,0),MATCH(BF1235,AK1235:AT1235,0)))</f>
        <v>0</v>
      </c>
      <c r="BG1236" s="665">
        <f>INDEX(AX1230:BE1231,MATCH(AW1236,AV1230:AV1231,0),MATCH(BG1234,AX1228:BE1228,0))*(INDEX(AK1236:AT1243,MATCH(BG1234,AI1236:AI1243,0),MATCH(BG1235,AK1235:AT1235,0)))</f>
        <v>0</v>
      </c>
      <c r="BH1236" s="665">
        <f>INDEX(AX1230:BE1231,MATCH(AW1236,AV1230:AV1231,0),MATCH(BH1234,AX1228:BE1228,0))*(INDEX(AK1236:AT1243,MATCH(BH1234,AI1236:AI1243,0),MATCH(BH1235,AK1235:AT1235,0)))</f>
        <v>0</v>
      </c>
      <c r="BI1236" s="665">
        <f>INDEX(AX1230:BE1231,MATCH(AW1236,AV1230:AV1231,0),MATCH(BI1234,AX1228:BE1228,0))*(INDEX(AK1236:AT1243,MATCH(BI1234,AI1236:AI1243,0),MATCH(BI1235,AK1235:AT1235,0)))</f>
        <v>0</v>
      </c>
      <c r="BJ1236" s="665">
        <f>INDEX(AX1230:BE1231,MATCH(AW1236,AV1230:AV1231,0),MATCH(BJ1234,AX1228:BE1228,0))*(INDEX(AK1236:AT1243,MATCH(BJ1234,AI1236:AI1243,0),MATCH(BJ1235,AK1235:AT1235,0)))</f>
        <v>0</v>
      </c>
      <c r="BK1236" s="665">
        <f>INDEX(AX1230:BE1231,MATCH(AW1236,AV1230:AV1231,0),MATCH(BK1234,AX1228:BE1228,0))*(INDEX(AK1236:AT1243,MATCH(BK1234,AI1236:AI1243,0),MATCH(BK1235,AK1235:AT1235,0)))</f>
        <v>0</v>
      </c>
      <c r="BL1236" s="665">
        <f>INDEX(AX1230:BE1231,MATCH(AW1236,AV1230:AV1231,0),MATCH(BL1234,AX1228:BE1228,0))*(INDEX(AK1236:AT1243,MATCH(BL1234,AI1236:AI1243,0),MATCH(BL1235,AK1235:AT1235,0)))</f>
        <v>0</v>
      </c>
      <c r="BM1236" s="665">
        <f>INDEX(AX1230:BE1231,MATCH(AW1236,AV1230:AV1231,0),MATCH(BM1234,AX1228:BE1228,0))*(INDEX(AK1236:AT1243,MATCH(BM1234,AI1236:AI1243,0),MATCH(BM1235,AK1235:AT1235,0)))</f>
        <v>0</v>
      </c>
      <c r="BN1236" s="665">
        <f>INDEX(AX1230:BE1231,MATCH(AW1236,AV1230:AV1231,0),MATCH(BN1234,AX1228:BE1228,0))*(INDEX(AK1236:AT1243,MATCH(BN1234,AI1236:AI1243,0),MATCH(BN1235,AK1235:AT1235,0)))</f>
        <v>0</v>
      </c>
      <c r="BO1236" s="665">
        <f>INDEX(AX1230:BE1231,MATCH(AW1236,AV1230:AV1231,0),MATCH(BO1234,AX1228:BE1228,0))*(INDEX(AK1236:AT1243,MATCH(BO1234,AI1236:AI1243,0),MATCH(BO1235,AK1235:AT1235,0)))</f>
        <v>0</v>
      </c>
      <c r="BP1236" s="665">
        <f>INDEX(AX1230:BE1231,MATCH(AW1236,AV1230:AV1231,0),MATCH(BP1234,AX1228:BE1228,0))*(INDEX(AK1236:AT1243,MATCH(BP1234,AI1236:AI1243,0),MATCH(BP1235,AK1235:AT1235,0)))</f>
        <v>0</v>
      </c>
      <c r="BQ1236" s="665">
        <f>INDEX(AX1230:BE1231,MATCH(AW1236,AV1230:AV1231,0),MATCH(BQ1234,AX1228:BE1228,0))*(INDEX(AK1236:AT1243,MATCH(BQ1234,AI1236:AI1243,0),MATCH(BQ1235,AK1235:AT1235,0)))</f>
        <v>0</v>
      </c>
      <c r="BR1236" s="665">
        <f>INDEX(AX1230:BE1231,MATCH(AW1236,AV1230:AV1231,0),MATCH(BR1234,AX1228:BE1228,0))*(INDEX(AK1236:AT1243,MATCH(BR1234,AI1236:AI1243,0),MATCH(BR1235,AK1235:AT1235,0)))</f>
        <v>0</v>
      </c>
      <c r="BS1236" s="665">
        <f>INDEX(AX1230:BE1231,MATCH(AW1236,AV1230:AV1231,0),MATCH(BS1234,AX1228:BE1228,0))*(INDEX(AK1236:AT1243,MATCH(BS1234,AI1236:AI1243,0),MATCH(BS1235,AK1235:AT1235,0)))</f>
        <v>0</v>
      </c>
      <c r="BT1236" s="665">
        <f>INDEX(AX1230:BE1231,MATCH(AW1236,AV1230:AV1231,0),MATCH(BT1234,AX1228:BE1228,0))*(INDEX(AK1236:AT1243,MATCH(BT1234,AI1236:AI1243,0),MATCH(BT1235,AK1235:AT1235,0)))</f>
        <v>0</v>
      </c>
      <c r="BU1236" s="665">
        <f>INDEX(AX1230:BE1231,MATCH(AW1236,AV1230:AV1231,0),MATCH(BU1234,AX1228:BE1228,0))*(INDEX(AK1236:AT1243,MATCH(BU1234,AI1236:AI1243,0),MATCH(BU1235,AK1235:AT1235,0)))</f>
        <v>0</v>
      </c>
      <c r="BV1236" s="665">
        <f>INDEX(AX1230:BE1231,MATCH(AW1236,AV1230:AV1231,0),MATCH(BV1234,AX1228:BE1228,0))*(INDEX(AK1236:AT1243,MATCH(BV1234,AI1236:AI1243,0),MATCH(BV1235,AK1235:AT1235,0)))</f>
        <v>0</v>
      </c>
      <c r="BW1236" s="665">
        <f>INDEX(AX1230:BE1231,MATCH(AW1236,AV1230:AV1231,0),MATCH(BW1234,AX1228:BE1228,0))*(INDEX(AK1236:AT1243,MATCH(BW1234,AI1236:AI1243,0),MATCH(BW1235,AK1235:AT1235,0)))</f>
        <v>0</v>
      </c>
      <c r="BX1236" s="665">
        <f>INDEX(AX1230:BE1231,MATCH(AW1236,AV1230:AV1231,0),MATCH(BX1234,AX1228:BE1228,0))*(INDEX(AK1236:AT1243,MATCH(BX1234,AI1236:AI1243,0),MATCH(BX1235,AK1235:AT1235,0)))</f>
        <v>0</v>
      </c>
      <c r="BY1236" s="665">
        <f>INDEX(AX1230:BE1231,MATCH(AW1236,AV1230:AV1231,0),MATCH(BY1234,AX1228:BE1228,0))*(INDEX(AK1236:AT1243,MATCH(BY1234,AI1236:AI1243,0),MATCH(BY1235,AK1235:AT1235,0)))</f>
        <v>0</v>
      </c>
      <c r="BZ1236" s="665">
        <f>INDEX(AX1230:BE1231,MATCH(AW1236,AV1230:AV1231,0),MATCH(BZ1234,AX1228:BE1228,0))*(INDEX(AK1236:AT1243,MATCH(BZ1234,AI1236:AI1243,0),MATCH(BZ1235,AK1235:AT1235,0)))</f>
        <v>0</v>
      </c>
      <c r="CA1236" s="665">
        <f>INDEX(AX1230:BE1231,MATCH(AW1236,AV1230:AV1231,0),MATCH(CA1234,AX1228:BE1228,0))*(INDEX(AK1236:AT1243,MATCH(CA1234,AI1236:AI1243,0),MATCH(CA1235,AK1235:AT1235,0)))</f>
        <v>0</v>
      </c>
      <c r="CB1236" s="665">
        <f>INDEX(AX1230:BE1231,MATCH(AW1236,AV1230:AV1231,0),MATCH(CB1234,AX1228:BE1228,0))*(INDEX(AK1236:AT1243,MATCH(CB1234,AI1236:AI1243,0),MATCH(CB1235,AK1235:AT1235,0)))</f>
        <v>0</v>
      </c>
      <c r="CC1236" s="665">
        <f>INDEX(AX1230:BE1231,MATCH(AW1236,AV1230:AV1231,0),MATCH(CC1234,AX1228:BE1228,0))*(INDEX(AK1236:AT1243,MATCH(CC1234,AI1236:AI1243,0),MATCH(CC1235,AK1235:AT1235,0)))</f>
        <v>0</v>
      </c>
      <c r="CD1236" s="665">
        <f>INDEX(AX1230:BE1231,MATCH(AW1236,AV1230:AV1231,0),MATCH(CD1234,AX1228:BE1228,0))*(INDEX(AK1236:AT1243,MATCH(CD1234,AI1236:AI1243,0),MATCH(CD1235,AK1235:AT1235,0)))</f>
        <v>0</v>
      </c>
      <c r="CE1236" s="665">
        <f>INDEX(AX1230:BE1231,MATCH(AW1236,AV1230:AV1231,0),MATCH(CE1234,AX1228:BE1228,0))*(INDEX(AK1236:AT1243,MATCH(CE1234,AI1236:AI1243,0),MATCH(CE1235,AK1235:AT1235,0)))</f>
        <v>0</v>
      </c>
      <c r="CF1236" s="665">
        <f>INDEX(AX1230:BE1231,MATCH(AW1236,AV1230:AV1231,0),MATCH(CF1234,AX1228:BE1228,0))*(INDEX(AK1236:AT1243,MATCH(CF1234,AI1236:AI1243,0),MATCH(CF1235,AK1235:AT1235,0)))</f>
        <v>0</v>
      </c>
      <c r="CG1236" s="665">
        <f>INDEX(AX1230:BE1231,MATCH(AW1236,AV1230:AV1231,0),MATCH(CG1234,AX1228:BE1228,0))*(INDEX(AK1236:AT1243,MATCH(CG1234,AI1236:AI1243,0),MATCH(CG1235,AK1235:AT1235,0)))</f>
        <v>0</v>
      </c>
      <c r="CH1236" s="665">
        <f>INDEX(AX1230:BE1231,MATCH(AW1236,AV1230:AV1231,0),MATCH(CH1234,AX1228:BE1228,0))*(INDEX(AK1236:AT1243,MATCH(CH1234,AI1236:AI1243,0),MATCH(CH1235,AK1235:AT1235,0)))</f>
        <v>0</v>
      </c>
      <c r="CI1236" s="665">
        <f>INDEX(AX1230:BE1231,MATCH(AW1236,AV1230:AV1231,0),MATCH(CI1234,AX1228:BE1228,0))*(INDEX(AK1236:AT1243,MATCH(CI1234,AI1236:AI1243,0),MATCH(CI1235,AK1235:AT1235,0)))</f>
        <v>0</v>
      </c>
      <c r="CJ1236" s="665">
        <f>INDEX(AX1230:BE1231,MATCH(AW1236,AV1230:AV1231,0),MATCH(CJ1234,AX1228:BE1228,0))*(INDEX(AK1236:AT1243,MATCH(CJ1234,AI1236:AI1243,0),MATCH(CJ1235,AK1235:AT1235,0)))</f>
        <v>0</v>
      </c>
      <c r="CK1236" s="665">
        <f>INDEX(AX1230:BE1231,MATCH(AW1236,AV1230:AV1231,0),MATCH(CK1234,AX1228:BE1228,0))*(INDEX(AK1236:AT1243,MATCH(CK1234,AI1236:AI1243,0),MATCH(CK1235,AK1235:AT1235,0)))</f>
        <v>0</v>
      </c>
      <c r="CL1236" s="665">
        <f>INDEX(AX1230:BE1231,MATCH(AW1236,AV1230:AV1231,0),MATCH(CL1234,AX1228:BE1228,0))*(INDEX(AK1236:AT1243,MATCH(CL1234,AI1236:AI1243,0),MATCH(CL1235,AK1235:AT1235,0)))</f>
        <v>0</v>
      </c>
      <c r="CM1236" s="665">
        <f>INDEX(AX1230:BE1231,MATCH(AW1236,AV1230:AV1231,0),MATCH(CM1234,AX1228:BE1228,0))*(INDEX(AK1236:AT1243,MATCH(CM1234,AI1236:AI1243,0),MATCH(CM1235,AK1235:AT1235,0)))</f>
        <v>0</v>
      </c>
      <c r="CN1236" s="665">
        <f>INDEX(AX1230:BE1231,MATCH(AW1236,AV1230:AV1231,0),MATCH(CN1234,AX1228:BE1228,0))*(INDEX(AK1236:AT1243,MATCH(CN1234,AI1236:AI1243,0),MATCH(CN1235,AK1235:AT1235,0)))</f>
        <v>0</v>
      </c>
      <c r="CO1236" s="665">
        <f>INDEX(AX1230:BE1231,MATCH(AW1236,AV1230:AV1231,0),MATCH(CO1234,AX1228:BE1228,0))*(INDEX(AK1236:AT1243,MATCH(CO1234,AI1236:AI1243,0),MATCH(CO1235,AK1235:AT1235,0)))</f>
        <v>0</v>
      </c>
      <c r="CP1236" s="665">
        <f>INDEX(AX1230:BE1231,MATCH(AW1236,AV1230:AV1231,0),MATCH(CP1234,AX1228:BE1228,0))*(INDEX(AK1236:AT1243,MATCH(CP1234,AI1236:AI1243,0),MATCH(CP1235,AK1235:AT1235,0)))</f>
        <v>0</v>
      </c>
      <c r="CQ1236" s="665">
        <f>INDEX(AX1230:BE1231,MATCH(AW1236,AV1230:AV1231,0),MATCH(CQ1234,AX1228:BE1228,0))*(INDEX(AK1236:AT1243,MATCH(CQ1234,AI1236:AI1243,0),MATCH(CQ1235,AK1235:AT1235,0)))</f>
        <v>0</v>
      </c>
      <c r="CR1236" s="665">
        <f>INDEX(AX1230:BE1231,MATCH(AW1236,AV1230:AV1231,0),MATCH(CR1234,AX1228:BE1228,0))*(INDEX(AK1236:AT1243,MATCH(CR1234,AI1236:AI1243,0),MATCH(CR1235,AK1235:AT1235,0)))</f>
        <v>0</v>
      </c>
      <c r="CS1236" s="665">
        <f>INDEX(AX1230:BE1231,MATCH(AW1236,AV1230:AV1231,0),MATCH(CS1234,AX1228:BE1228,0))*(INDEX(AK1236:AT1243,MATCH(CS1234,AI1236:AI1243,0),MATCH(CS1235,AK1235:AT1235,0)))</f>
        <v>0</v>
      </c>
      <c r="CT1236" s="665">
        <f>INDEX(AX1230:BE1231,MATCH(AW1236,AV1230:AV1231,0),MATCH(CT1234,AX1228:BE1228,0))*(INDEX(AK1236:AT1243,MATCH(CT1234,AI1236:AI1243,0),MATCH(CT1235,AK1235:AT1235,0)))</f>
        <v>0</v>
      </c>
      <c r="CU1236" s="665">
        <f>INDEX(AX1230:BE1231,MATCH(AW1236,AV1230:AV1231,0),MATCH(CU1234,AX1228:BE1228,0))*(INDEX(AK1236:AT1243,MATCH(CU1234,AI1236:AI1243,0),MATCH(CU1235,AK1235:AT1235,0)))</f>
        <v>0</v>
      </c>
      <c r="CV1236" s="665">
        <f>INDEX(AX1230:BE1231,MATCH(AW1236,AV1230:AV1231,0),MATCH(CV1234,AX1228:BE1228,0))*(INDEX(AK1236:AT1243,MATCH(CV1234,AI1236:AI1243,0),MATCH(CV1235,AK1235:AT1235,0)))</f>
        <v>0</v>
      </c>
      <c r="CW1236" s="665">
        <f>INDEX(AX1230:BE1231,MATCH(AW1236,AV1230:AV1231,0),MATCH(CW1234,AX1228:BE1228,0))*(INDEX(AK1236:AT1243,MATCH(CW1234,AI1236:AI1243,0),MATCH(CW1235,AK1235:AT1235,0)))</f>
        <v>0</v>
      </c>
      <c r="CX1236" s="665">
        <f>INDEX(AX1230:BE1231,MATCH(AW1236,AV1230:AV1231,0),MATCH(CX1234,AX1228:BE1228,0))*(INDEX(AK1236:AT1243,MATCH(CX1234,AI1236:AI1243,0),MATCH(CX1235,AK1235:AT1235,0)))</f>
        <v>0</v>
      </c>
      <c r="CY1236" s="665">
        <f>INDEX(AX1230:BE1231,MATCH(AW1236,AV1230:AV1231,0),MATCH(CY1234,AX1228:BE1228,0))*(INDEX(AK1236:AT1243,MATCH(CY1234,AI1236:AI1243,0),MATCH(CY1235,AK1235:AT1235,0)))</f>
        <v>0</v>
      </c>
      <c r="CZ1236" s="665">
        <f>INDEX(AX1230:BE1231,MATCH(AW1236,AV1230:AV1231,0),MATCH(CZ1234,AX1228:BE1228,0))*(INDEX(AK1236:AT1243,MATCH(CZ1234,AI1236:AI1243,0),MATCH(CZ1235,AK1235:AT1235,0)))</f>
        <v>0</v>
      </c>
      <c r="DA1236" s="665">
        <f>INDEX(AX1230:BE1231,MATCH(AW1236,AV1230:AV1231,0),MATCH(DA1234,AX1228:BE1228,0))*(INDEX(AK1236:AT1243,MATCH(DA1234,AI1236:AI1243,0),MATCH(DA1235,AK1235:AT1235,0)))</f>
        <v>0</v>
      </c>
      <c r="DB1236" s="665">
        <f>INDEX(AX1230:BE1231,MATCH(AW1236,AV1230:AV1231,0),MATCH(DB1234,AX1228:BE1228,0))*(INDEX(AK1236:AT1243,MATCH(DB1234,AI1236:AI1243,0),MATCH(DB1235,AK1235:AT1235,0)))</f>
        <v>0</v>
      </c>
      <c r="DC1236" s="665">
        <f>INDEX(AX1230:BE1231,MATCH(AW1236,AV1230:AV1231,0),MATCH(DC1234,AX1228:BE1228,0))*(INDEX(AK1236:AT1243,MATCH(DC1234,AI1236:AI1243,0),MATCH(DC1235,AK1235:AT1235,0)))</f>
        <v>0</v>
      </c>
      <c r="DD1236" s="665">
        <f>INDEX(AX1230:BE1231,MATCH(AW1236,AV1230:AV1231,0),MATCH(DD1234,AX1228:BE1228,0))*(INDEX(AK1236:AT1243,MATCH(DD1234,AI1236:AI1243,0),MATCH(DD1235,AK1235:AT1235,0)))</f>
        <v>0</v>
      </c>
      <c r="DE1236" s="665">
        <f>INDEX(AX1230:BE1231,MATCH(AW1236,AV1230:AV1231,0),MATCH(DE1234,AX1228:BE1228,0))*(INDEX(AK1236:AT1243,MATCH(DE1234,AI1236:AI1243,0),MATCH(DE1235,AK1235:AT1235,0)))</f>
        <v>0</v>
      </c>
      <c r="DF1236" s="665">
        <f>INDEX(AX1230:BE1231,MATCH(AW1236,AV1230:AV1231,0),MATCH(DF1234,AX1228:BE1228,0))*(INDEX(AK1236:AT1243,MATCH(DF1234,AI1236:AI1243,0),MATCH(DF1235,AK1235:AT1235,0)))</f>
        <v>0</v>
      </c>
      <c r="DG1236" s="665">
        <f>INDEX(AX1230:BE1231,MATCH(AW1236,AV1230:AV1231,0),MATCH(DG1234,AX1228:BE1228,0))*(INDEX(AK1236:AT1243,MATCH(DG1234,AI1236:AI1243,0),MATCH(DG1235,AK1235:AT1235,0)))</f>
        <v>0</v>
      </c>
      <c r="DH1236" s="665">
        <f>INDEX(AX1230:BE1231,MATCH(AW1236,AV1230:AV1231,0),MATCH(DH1234,AX1228:BE1228,0))*(INDEX(AK1236:AT1243,MATCH(DH1234,AI1236:AI1243,0),MATCH(DH1235,AK1235:AT1235,0)))</f>
        <v>0</v>
      </c>
      <c r="DI1236" s="665">
        <f>INDEX(AX1230:BE1231,MATCH(AW1236,AV1230:AV1231,0),MATCH(DI1234,AX1228:BE1228,0))*(INDEX(AK1236:AT1243,MATCH(DI1234,AI1236:AI1243,0),MATCH(DI1235,AK1235:AT1235,0)))</f>
        <v>0</v>
      </c>
      <c r="DJ1236" s="665">
        <f>INDEX(AX1230:BE1231,MATCH(AW1236,AV1230:AV1231,0),MATCH(DJ1234,AX1228:BE1228,0))*(INDEX(AK1236:AT1243,MATCH(DJ1234,AI1236:AI1243,0),MATCH(DJ1235,AK1235:AT1235,0)))</f>
        <v>0</v>
      </c>
      <c r="DK1236" s="665">
        <f>INDEX(AX1230:BE1231,MATCH(AW1236,AV1230:AV1231,0),MATCH(DK1234,AX1228:BE1228,0))*(INDEX(AK1236:AT1243,MATCH(DK1234,AI1236:AI1243,0),MATCH(DK1235,AK1235:AT1235,0)))</f>
        <v>0</v>
      </c>
      <c r="DL1236" s="665">
        <f>INDEX(AX1230:BE1231,MATCH(AW1236,AV1230:AV1231,0),MATCH(DL1234,AX1228:BE1228,0))*(INDEX(AK1236:AT1243,MATCH(DL1234,AI1236:AI1243,0),MATCH(DL1235,AK1235:AT1235,0)))</f>
        <v>0</v>
      </c>
      <c r="DM1236" s="665">
        <f>INDEX(AX1230:BE1231,MATCH(AW1236,AV1230:AV1231,0),MATCH(DM1234,AX1228:BE1228,0))*(INDEX(AK1236:AT1243,MATCH(DM1234,AI1236:AI1243,0),MATCH(DM1235,AK1235:AT1235,0)))</f>
        <v>0</v>
      </c>
      <c r="DN1236" s="665">
        <f>INDEX(AX1230:BE1231,MATCH(AW1236,AV1230:AV1231,0),MATCH(DN1234,AX1228:BE1228,0))*(INDEX(AK1236:AT1243,MATCH(DN1234,AI1236:AI1243,0),MATCH(DN1235,AK1235:AT1235,0)))</f>
        <v>0</v>
      </c>
      <c r="DO1236" s="665">
        <f>INDEX(AX1230:BE1231,MATCH(AW1236,AV1230:AV1231,0),MATCH(DO1234,AX1228:BE1228,0))*(INDEX(AK1236:AT1243,MATCH(DO1234,AI1236:AI1243,0),MATCH(DO1235,AK1235:AT1235,0)))</f>
        <v>0</v>
      </c>
      <c r="DP1236" s="665">
        <f>INDEX(AX1230:BE1231,MATCH(AW1236,AV1230:AV1231,0),MATCH(DP1234,AX1228:BE1228,0))*(INDEX(AK1236:AT1243,MATCH(DP1234,AI1236:AI1243,0),MATCH(DP1235,AK1235:AT1235,0)))</f>
        <v>0</v>
      </c>
      <c r="DQ1236" s="643" t="b">
        <f>SUM(AX1236:DP1236)=P1230</f>
        <v>1</v>
      </c>
      <c r="DR1236" s="749">
        <v>2023</v>
      </c>
      <c r="DS1236" s="665">
        <f>IF(DR1236&gt;DS1234,AX1235-AX1236,0)</f>
        <v>0</v>
      </c>
      <c r="DT1236" s="665">
        <f>IF(DR1236&gt;DT1234,AY1235-AY1236,0)</f>
        <v>0</v>
      </c>
      <c r="DU1236" s="665">
        <f>IF(DR1236&gt;DU1234,AZ1235-AZ1236,0)</f>
        <v>0</v>
      </c>
      <c r="DV1236" s="665">
        <f>IF(DR1236&gt;DV1234,BA1235-BA1236,0)</f>
        <v>0</v>
      </c>
      <c r="DW1236" s="665">
        <f>IF(DR1236&gt;DW1234,BB1235-BB1236,0)</f>
        <v>0</v>
      </c>
      <c r="DX1236" s="665">
        <f>IF(DR1236&gt;DX1234,BC1235-BC1236,0)</f>
        <v>0</v>
      </c>
      <c r="DY1236" s="665">
        <f>IF(DR1236&gt;DY1234,BD1235-BD1236,0)</f>
        <v>0</v>
      </c>
      <c r="DZ1236" s="665">
        <f>IF(DR1236&gt;DZ1234,BE1235-BE1236,0)</f>
        <v>0</v>
      </c>
      <c r="EA1236" s="665">
        <f>IF(DR1236&gt;EA1234,BF1235-BF1236,0)</f>
        <v>0</v>
      </c>
      <c r="EB1236" s="665">
        <f>IF(DR1236&gt;EB1234,BG1235-BG1236,0)</f>
        <v>0</v>
      </c>
      <c r="EC1236" s="665">
        <f>IF(DR1236&gt;EC1234,BH1235-BH1236,0)</f>
        <v>0</v>
      </c>
      <c r="ED1236" s="665">
        <f>IF(DR1236&gt;ED1234,BI1235-BI1236,0)</f>
        <v>0</v>
      </c>
      <c r="EE1236" s="665">
        <f>IF(DR1236&gt;EE1234,BJ1235-BJ1236,0)</f>
        <v>0</v>
      </c>
      <c r="EF1236" s="665">
        <f>IF(DR1236&gt;EF1234,BK1235-BK1236,0)</f>
        <v>0</v>
      </c>
      <c r="EG1236" s="665">
        <f>IF(DR1236&gt;EG1234,BL1235-BL1236,0)</f>
        <v>0</v>
      </c>
      <c r="EH1236" s="665">
        <f>IF(DR1236&gt;EH1234,BM1235-BM1236,0)</f>
        <v>0</v>
      </c>
      <c r="EI1236" s="665">
        <f>IF(DR1236&gt;EI1234,BN1235-BN1236,0)</f>
        <v>0</v>
      </c>
      <c r="EJ1236" s="665">
        <f>IF(DR1236&gt;EJ1234,BO1235-BO1236,0)</f>
        <v>0</v>
      </c>
      <c r="EK1236" s="665">
        <f>IF(DR1236&gt;EK1234,BP1235-BP1236,0)</f>
        <v>0</v>
      </c>
      <c r="EL1236" s="665">
        <f>IF(DR1236&gt;EL1234,BQ1235-BQ1236,0)</f>
        <v>0</v>
      </c>
      <c r="EM1236" s="665">
        <f>IF(DR1236&gt;EM1234,BR1235-BR1236,0)</f>
        <v>0</v>
      </c>
      <c r="EN1236" s="665">
        <f>IF(DR1236&gt;EN1234,BS1235-BS1236,0)</f>
        <v>0</v>
      </c>
      <c r="EO1236" s="665">
        <f>IF(DR1236&gt;EO1234,BT1235-BT1236,0)</f>
        <v>0</v>
      </c>
      <c r="EP1236" s="665">
        <f>IF(DR1236&gt;EP1234,BU1235-BU1236,0)</f>
        <v>0</v>
      </c>
      <c r="EQ1236" s="665">
        <f>IF(DR1236&gt;EQ1234,BV1235-BV1236,0)</f>
        <v>0</v>
      </c>
      <c r="ER1236" s="665">
        <f>IF(DR1236&gt;ER1234,BW1235-BW1236,0)</f>
        <v>0</v>
      </c>
      <c r="ES1236" s="665">
        <f>IF(DR1236&gt;ES1234,BX1235-BX1236,0)</f>
        <v>0</v>
      </c>
      <c r="ET1236" s="665">
        <f>IF(DR1236&gt;ET1234,BY1235-BY1236,0)</f>
        <v>0</v>
      </c>
      <c r="EU1236" s="665">
        <f>IF(DR1236&gt;EU1234,BZ1235-BZ1236,0)</f>
        <v>0</v>
      </c>
      <c r="EV1236" s="665">
        <f>IF(DR1236&gt;EV1234,CA1235-CA1236,0)</f>
        <v>0</v>
      </c>
      <c r="EW1236" s="665">
        <f>IF(DR1236&gt;EW1234,CB1235-CB1236,0)</f>
        <v>0</v>
      </c>
      <c r="EX1236" s="665">
        <f>IF(DR1236&gt;EX1234,CC1235-CC1236,0)</f>
        <v>0</v>
      </c>
      <c r="EY1236" s="665">
        <f>IF(DR1236&gt;EY1234,CD1235-CD1236,0)</f>
        <v>0</v>
      </c>
      <c r="EZ1236" s="665">
        <f>IF(DR1236&gt;EZ1234,CE1235-CE1236,0)</f>
        <v>0</v>
      </c>
      <c r="FA1236" s="665">
        <f>IF(DR1236&gt;FA1234,CF1235-CF1236,0)</f>
        <v>0</v>
      </c>
      <c r="FB1236" s="665">
        <f>IF(DR1236&gt;FB1234,CG1235-CG1236,0)</f>
        <v>0</v>
      </c>
      <c r="FC1236" s="665">
        <f>IF(DR1236&gt;FC1234,CH1235-CH1236,0)</f>
        <v>0</v>
      </c>
      <c r="FD1236" s="665">
        <f>IF(DR1236&gt;FD1234,CI1235-CI1236,0)</f>
        <v>0</v>
      </c>
      <c r="FE1236" s="665">
        <f>IF(DR1236&gt;FE1234,CJ1235-CJ1236,0)</f>
        <v>0</v>
      </c>
      <c r="FF1236" s="665">
        <f>IF(DR1236&gt;FF1234,CK1235-CK1236,0)</f>
        <v>0</v>
      </c>
      <c r="FG1236" s="665">
        <f>IF(DR1236&gt;FG1234,CL1235-CL1236,0)</f>
        <v>0</v>
      </c>
      <c r="FH1236" s="665">
        <f>IF(DR1236&gt;FH1234,CM1235-CM1236,0)</f>
        <v>0</v>
      </c>
      <c r="FI1236" s="665">
        <f>IF(DR1236&gt;FI1234,CN1235-CN1236,0)</f>
        <v>0</v>
      </c>
      <c r="FJ1236" s="665">
        <f>IF(DR1236&gt;FJ1234,CO1235-CO1236,0)</f>
        <v>0</v>
      </c>
      <c r="FK1236" s="665">
        <f>IF(DR1236&gt;FK1234,CP1235-CP1236,0)</f>
        <v>0</v>
      </c>
      <c r="FL1236" s="665">
        <f>IF(DR1236&gt;FL1234,CQ1235-CQ1236,0)</f>
        <v>0</v>
      </c>
      <c r="FM1236" s="665">
        <f>IF(DR1236&gt;FM1234,CR1235-CR1236,0)</f>
        <v>0</v>
      </c>
      <c r="FN1236" s="665">
        <f>IF(DR1236&gt;FN1234,CS1235-CS1236,0)</f>
        <v>0</v>
      </c>
      <c r="FO1236" s="665">
        <f>IF(DR1236&gt;FO1234,CT1235-CT1236,0)</f>
        <v>0</v>
      </c>
      <c r="FP1236" s="665">
        <f>IF(DR1236&gt;FP1234,CU1235-CU1236,0)</f>
        <v>0</v>
      </c>
      <c r="FQ1236" s="665">
        <f>IF(DR1236&gt;FQ1234,CV1235-CV1236,0)</f>
        <v>0</v>
      </c>
      <c r="FR1236" s="665">
        <f>IF(DR1236&gt;FR1234,CW1235-CW1236,0)</f>
        <v>0</v>
      </c>
      <c r="FS1236" s="665">
        <f>IF(DR1236&gt;FS1234,CX1235-CX1236,0)</f>
        <v>0</v>
      </c>
      <c r="FT1236" s="665">
        <f>IF(DR1236&gt;FT1234,CY1235-CY1236,0)</f>
        <v>0</v>
      </c>
      <c r="FU1236" s="665">
        <f>IF(DR1236&gt;FU1234,CZ1235-CZ1236,0)</f>
        <v>0</v>
      </c>
      <c r="FV1236" s="665">
        <f>IF(DR1236&gt;FV1234,DA1235-DA1236,0)</f>
        <v>0</v>
      </c>
      <c r="FW1236" s="665">
        <f>IF(DR1236&gt;FW1234,DB1235-DB1236,0)</f>
        <v>0</v>
      </c>
      <c r="FX1236" s="665">
        <f>IF(DR1236&gt;FX1234,DC1235-DC1236,0)</f>
        <v>0</v>
      </c>
      <c r="FY1236" s="665">
        <f>IF(DR1236&gt;FY1234,DD1235-DD1236,0)</f>
        <v>0</v>
      </c>
      <c r="FZ1236" s="665">
        <f>IF(DR1236&gt;FZ1234,DE1235-DE1236,0)</f>
        <v>0</v>
      </c>
      <c r="GA1236" s="665">
        <f>IF(DR1236&gt;GA1234,DF1235-DF1236,0)</f>
        <v>0</v>
      </c>
      <c r="GB1236" s="665">
        <f>IF(DR1236&gt;GB1234,DG1235-DG1236,0)</f>
        <v>0</v>
      </c>
      <c r="GC1236" s="665">
        <f>IF(DR1236&gt;GC1234,DH1235-DH1236,0)</f>
        <v>0</v>
      </c>
      <c r="GD1236" s="665">
        <f>IF(DR1236&gt;GD1234,DI1235-DI1236,0)</f>
        <v>0</v>
      </c>
      <c r="GE1236" s="665">
        <f>IF(DR1236&gt;GE1234,DJ1235-DJ1236,0)</f>
        <v>0</v>
      </c>
      <c r="GF1236" s="665">
        <f>IF(DR1236&gt;GF1234,DK1235-DK1236,0)</f>
        <v>0</v>
      </c>
      <c r="GG1236" s="665">
        <f>IF(DR1236&gt;GG1234,DL1235-DL1236,0)</f>
        <v>0</v>
      </c>
      <c r="GH1236" s="665">
        <f>IF(DR1236&gt;GH1234,DM1235-DM1236,0)</f>
        <v>0</v>
      </c>
      <c r="GI1236" s="665">
        <f>IF(DR1236&gt;GI1234,DN1235-DN1236,0)</f>
        <v>0</v>
      </c>
      <c r="GJ1236" s="665">
        <f>IF(DR1236&gt;GJ1234,DO1235-DO1236,0)</f>
        <v>0</v>
      </c>
      <c r="GK1236" s="665">
        <f>IF(DR1236&gt;GK1234,DP1235-DP1236,0)</f>
        <v>0</v>
      </c>
      <c r="GL1236" s="665" t="b">
        <f>SUM(DS1236:GK1236)+SUM(Y1230:AH1230)=U1230</f>
        <v>1</v>
      </c>
      <c r="GM1236" s="667"/>
      <c r="GN1236" s="749">
        <v>2023</v>
      </c>
      <c r="GO1236" s="664">
        <f>SUMIF(DS1235:GK1235,GO1235,DS1236:GK1236)</f>
        <v>0</v>
      </c>
      <c r="GP1236" s="668">
        <f>SUMIF(DS1235:GK1235,GP1235,DS1236:GK1236)</f>
        <v>0</v>
      </c>
      <c r="GQ1236" s="668">
        <f>SUMIF(DS1235:GK1235,GQ1235,DS1236:GK1236)</f>
        <v>0</v>
      </c>
      <c r="GR1236" s="668">
        <f>SUMIF(DS1235:GK1235,GR1235,DS1236:GK1236)</f>
        <v>0</v>
      </c>
      <c r="GS1236" s="668">
        <f>SUMIF(DS1235:GK1235,GS1235,DS1236:GK1236)</f>
        <v>0</v>
      </c>
      <c r="GT1236" s="668">
        <f>SUMIF(DS1235:GK1235,GT1235,DS1236:GK1236)</f>
        <v>0</v>
      </c>
      <c r="GU1236" s="668">
        <f>SUMIF(DS1235:GK1235,GU1235,DS1236:GK1236)</f>
        <v>0</v>
      </c>
      <c r="GV1236" s="668">
        <f>SUMIF(DS1235:GK1235,GV1235,DS1236:GK1236)</f>
        <v>0</v>
      </c>
      <c r="GW1236" s="668">
        <f>SUMIF(DS1235:GK1235,GW1235,DS1236:GK1236)</f>
        <v>0</v>
      </c>
      <c r="GX1236" s="668">
        <f>SUMIF(DS1235:GK1235,GX1235,DS1236:GK1236)</f>
        <v>0</v>
      </c>
      <c r="GY1236" s="668">
        <f>SUMIF(DS1235:GK1235,GY1235,DS1236:GK1236)</f>
        <v>0</v>
      </c>
      <c r="GZ1236" s="646" t="b">
        <f>SUM(GO1236:GY1236)=(U1230-SUM(Y1230:AH1230))</f>
        <v>1</v>
      </c>
    </row>
    <row r="1237" spans="1:234" hidden="1" x14ac:dyDescent="0.25">
      <c r="A1237" s="643" t="s">
        <v>208</v>
      </c>
      <c r="AI1237" s="664">
        <v>2024</v>
      </c>
      <c r="AJ1237" s="664">
        <v>0</v>
      </c>
      <c r="AK1237" s="665">
        <f>IFERROR(E1231/T1231,0)</f>
        <v>0</v>
      </c>
      <c r="AL1237" s="665">
        <f>IFERROR(F1231/T1231,0)</f>
        <v>0</v>
      </c>
      <c r="AM1237" s="665">
        <f>IFERROR(G1231/T1231,0)</f>
        <v>0</v>
      </c>
      <c r="AN1237" s="669">
        <f>IFERROR(H1231/T1231,0)</f>
        <v>0</v>
      </c>
      <c r="AO1237" s="669">
        <f>IFERROR(I1231/T1231,0)</f>
        <v>0</v>
      </c>
      <c r="AP1237" s="669">
        <f>IFERROR(J1231/T1231,0)</f>
        <v>0</v>
      </c>
      <c r="AQ1237" s="669">
        <f>IFERROR(K1231/T1231,0)</f>
        <v>0</v>
      </c>
      <c r="AR1237" s="669">
        <f>IFERROR(L1231/T1231,0)</f>
        <v>0</v>
      </c>
      <c r="AS1237" s="669">
        <f>IFERROR(M1231/T1231,0)</f>
        <v>0</v>
      </c>
      <c r="AT1237" s="669">
        <f>IFERROR(N1231/T1231,0)</f>
        <v>0</v>
      </c>
      <c r="AU1237" s="666"/>
      <c r="AW1237" s="749">
        <v>2024</v>
      </c>
      <c r="AX1237" s="665">
        <f>AX1231</f>
        <v>0</v>
      </c>
      <c r="AY1237" s="665">
        <f>INDEX(AX1230:BE1231,MATCH(AW1237,AV1230:AV1231,0),MATCH(AY1234,AX1228:BE1228,0))*(INDEX(AK1236:AT1243,MATCH(AY1234,AI1236:AI1243,0),MATCH(AY1235,AK1235:AT1235,0)))</f>
        <v>0</v>
      </c>
      <c r="AZ1237" s="665">
        <f>INDEX(AX1230:BE1231,MATCH(AW1237,AV1230:AV1231,0),MATCH(AZ1234,AX1228:BE1228,0))*(INDEX(AK1236:AT1243,MATCH(AZ1234,AI1236:AI1243,0),MATCH(AZ1235,AK1235:AT1235,0)))</f>
        <v>0</v>
      </c>
      <c r="BA1237" s="665">
        <f>INDEX(AX1230:BE1231,MATCH(AW1237,AV1230:AV1231,0),MATCH(BA1234,AX1228:BE1228,0))*(INDEX(AK1236:AT1243,MATCH(BA1234,AI1236:AI1243,0),MATCH(BA1235,AK1235:AT1235,0)))</f>
        <v>0</v>
      </c>
      <c r="BB1237" s="665">
        <f>INDEX(AX1230:BE1231,MATCH(AW1237,AV1230:AV1231,0),MATCH(BB1234,AX1228:BE1228,0))*(INDEX(AK1236:AT1243,MATCH(BB1234,AI1236:AI1243,0),MATCH(BB1235,AK1235:AT1235,0)))</f>
        <v>0</v>
      </c>
      <c r="BC1237" s="665">
        <f>INDEX(AX1230:BE1231,MATCH(AW1237,AV1230:AV1231,0),MATCH(BC1234,AX1228:BE1228,0))*(INDEX(AK1236:AT1243,MATCH(BC1234,AI1236:AI1243,0),MATCH(BC1235,AK1235:AT1235,0)))</f>
        <v>0</v>
      </c>
      <c r="BD1237" s="665">
        <f>INDEX(AX1230:BE1231,MATCH(AW1237,AV1230:AV1231,0),MATCH(BD1234,AX1228:BE1228,0))*(INDEX(AK1236:AT1243,MATCH(BD1234,AI1236:AI1243,0),MATCH(BD1235,AK1235:AT1235,0)))</f>
        <v>0</v>
      </c>
      <c r="BE1237" s="665">
        <f>INDEX(AX1230:BE1231,MATCH(AW1237,AV1230:AV1231,0),MATCH(BE1234,AX1228:BE1228,0))*(INDEX(AK1236:AT1243,MATCH(BE1234,AI1236:AI1243,0),MATCH(BE1235,AK1235:AT1235,0)))</f>
        <v>0</v>
      </c>
      <c r="BF1237" s="665">
        <f>INDEX(AX1230:BE1231,MATCH(AW1237,AV1230:AV1231,0),MATCH(BF1234,AX1228:BE1228,0))*(INDEX(AK1236:AT1243,MATCH(BF1234,AI1236:AI1243,0),MATCH(BF1235,AK1235:AT1235,0)))</f>
        <v>0</v>
      </c>
      <c r="BG1237" s="665">
        <f>INDEX(AX1230:BE1231,MATCH(AW1237,AV1230:AV1231,0),MATCH(BG1234,AX1228:BE1228,0))*(INDEX(AK1236:AT1243,MATCH(BG1234,AI1236:AI1243,0),MATCH(BG1235,AK1235:AT1235,0)))</f>
        <v>0</v>
      </c>
      <c r="BH1237" s="665">
        <f>INDEX(AX1230:BE1231,MATCH(AW1237,AV1230:AV1231,0),MATCH(BH1234,AX1228:BE1228,0))*(INDEX(AK1236:AT1243,MATCH(BH1234,AI1236:AI1243,0),MATCH(BH1235,AK1235:AT1235,0)))</f>
        <v>0</v>
      </c>
      <c r="BI1237" s="665">
        <f>INDEX(AX1230:BE1231,MATCH(AW1237,AV1230:AV1231,0),MATCH(BI1234,AX1228:BE1228,0))*(INDEX(AK1236:AT1243,MATCH(BI1234,AI1236:AI1243,0),MATCH(BI1235,AK1235:AT1235,0)))</f>
        <v>0</v>
      </c>
      <c r="BJ1237" s="665">
        <f>INDEX(AX1230:BE1231,MATCH(AW1237,AV1230:AV1231,0),MATCH(BJ1234,AX1228:BE1228,0))*(INDEX(AK1236:AT1243,MATCH(BJ1234,AI1236:AI1243,0),MATCH(BJ1235,AK1235:AT1235,0)))</f>
        <v>0</v>
      </c>
      <c r="BK1237" s="665">
        <f>INDEX(AX1230:BE1231,MATCH(AW1237,AV1230:AV1231,0),MATCH(BK1234,AX1228:BE1228,0))*(INDEX(AK1236:AT1243,MATCH(BK1234,AI1236:AI1243,0),MATCH(BK1235,AK1235:AT1235,0)))</f>
        <v>0</v>
      </c>
      <c r="BL1237" s="665">
        <f>INDEX(AX1230:BE1231,MATCH(AW1237,AV1230:AV1231,0),MATCH(BL1234,AX1228:BE1228,0))*(INDEX(AK1236:AT1243,MATCH(BL1234,AI1236:AI1243,0),MATCH(BL1235,AK1235:AT1235,0)))</f>
        <v>0</v>
      </c>
      <c r="BM1237" s="665">
        <f>INDEX(AX1230:BE1231,MATCH(AW1237,AV1230:AV1231,0),MATCH(BM1234,AX1228:BE1228,0))*(INDEX(AK1236:AT1243,MATCH(BM1234,AI1236:AI1243,0),MATCH(BM1235,AK1235:AT1235,0)))</f>
        <v>0</v>
      </c>
      <c r="BN1237" s="665">
        <f>INDEX(AX1230:BE1231,MATCH(AW1237,AV1230:AV1231,0),MATCH(BN1234,AX1228:BE1228,0))*(INDEX(AK1236:AT1243,MATCH(BN1234,AI1236:AI1243,0),MATCH(BN1235,AK1235:AT1235,0)))</f>
        <v>0</v>
      </c>
      <c r="BO1237" s="665">
        <f>INDEX(AX1230:BE1231,MATCH(AW1237,AV1230:AV1231,0),MATCH(BO1234,AX1228:BE1228,0))*(INDEX(AK1236:AT1243,MATCH(BO1234,AI1236:AI1243,0),MATCH(BO1235,AK1235:AT1235,0)))</f>
        <v>0</v>
      </c>
      <c r="BP1237" s="665">
        <f>INDEX(AX1230:BE1231,MATCH(AW1237,AV1230:AV1231,0),MATCH(BP1234,AX1228:BE1228,0))*(INDEX(AK1236:AT1243,MATCH(BP1234,AI1236:AI1243,0),MATCH(BP1235,AK1235:AT1235,0)))</f>
        <v>0</v>
      </c>
      <c r="BQ1237" s="665">
        <f>INDEX(AX1230:BE1231,MATCH(AW1237,AV1230:AV1231,0),MATCH(BQ1234,AX1228:BE1228,0))*(INDEX(AK1236:AT1243,MATCH(BQ1234,AI1236:AI1243,0),MATCH(BQ1235,AK1235:AT1235,0)))</f>
        <v>0</v>
      </c>
      <c r="BR1237" s="665">
        <f>INDEX(AX1230:BE1231,MATCH(AW1237,AV1230:AV1231,0),MATCH(BR1234,AX1228:BE1228,0))*(INDEX(AK1236:AT1243,MATCH(BR1234,AI1236:AI1243,0),MATCH(BR1235,AK1235:AT1235,0)))</f>
        <v>0</v>
      </c>
      <c r="BS1237" s="665">
        <f>INDEX(AX1230:BE1231,MATCH(AW1237,AV1230:AV1231,0),MATCH(BS1234,AX1228:BE1228,0))*(INDEX(AK1236:AT1243,MATCH(BS1234,AI1236:AI1243,0),MATCH(BS1235,AK1235:AT1235,0)))</f>
        <v>0</v>
      </c>
      <c r="BT1237" s="665">
        <f>INDEX(AX1230:BE1231,MATCH(AW1237,AV1230:AV1231,0),MATCH(BT1234,AX1228:BE1228,0))*(INDEX(AK1236:AT1243,MATCH(BT1234,AI1236:AI1243,0),MATCH(BT1235,AK1235:AT1235,0)))</f>
        <v>0</v>
      </c>
      <c r="BU1237" s="665">
        <f>INDEX(AX1230:BE1231,MATCH(AW1237,AV1230:AV1231,0),MATCH(BU1234,AX1228:BE1228,0))*(INDEX(AK1236:AT1243,MATCH(BU1234,AI1236:AI1243,0),MATCH(BU1235,AK1235:AT1235,0)))</f>
        <v>0</v>
      </c>
      <c r="BV1237" s="665">
        <f>INDEX(AX1230:BE1231,MATCH(AW1237,AV1230:AV1231,0),MATCH(BV1234,AX1228:BE1228,0))*(INDEX(AK1236:AT1243,MATCH(BV1234,AI1236:AI1243,0),MATCH(BV1235,AK1235:AT1235,0)))</f>
        <v>0</v>
      </c>
      <c r="BW1237" s="665">
        <f>INDEX(AX1230:BE1231,MATCH(AW1237,AV1230:AV1231,0),MATCH(BW1234,AX1228:BE1228,0))*(INDEX(AK1236:AT1243,MATCH(BW1234,AI1236:AI1243,0),MATCH(BW1235,AK1235:AT1235,0)))</f>
        <v>0</v>
      </c>
      <c r="BX1237" s="665">
        <f>INDEX(AX1230:BE1231,MATCH(AW1237,AV1230:AV1231,0),MATCH(BX1234,AX1228:BE1228,0))*(INDEX(AK1236:AT1243,MATCH(BX1234,AI1236:AI1243,0),MATCH(BX1235,AK1235:AT1235,0)))</f>
        <v>0</v>
      </c>
      <c r="BY1237" s="665">
        <f>INDEX(AX1230:BE1231,MATCH(AW1237,AV1230:AV1231,0),MATCH(BY1234,AX1228:BE1228,0))*(INDEX(AK1236:AT1243,MATCH(BY1234,AI1236:AI1243,0),MATCH(BY1235,AK1235:AT1235,0)))</f>
        <v>0</v>
      </c>
      <c r="BZ1237" s="665">
        <f>INDEX(AX1230:BE1231,MATCH(AW1237,AV1230:AV1231,0),MATCH(BZ1234,AX1228:BE1228,0))*(INDEX(AK1236:AT1243,MATCH(BZ1234,AI1236:AI1243,0),MATCH(BZ1235,AK1235:AT1235,0)))</f>
        <v>0</v>
      </c>
      <c r="CA1237" s="665">
        <f>INDEX(AX1230:BE1231,MATCH(AW1237,AV1230:AV1231,0),MATCH(CA1234,AX1228:BE1228,0))*(INDEX(AK1236:AT1243,MATCH(CA1234,AI1236:AI1243,0),MATCH(CA1235,AK1235:AT1235,0)))</f>
        <v>0</v>
      </c>
      <c r="CB1237" s="665">
        <f>INDEX(AX1230:BE1231,MATCH(AW1237,AV1230:AV1231,0),MATCH(CB1234,AX1228:BE1228,0))*(INDEX(AK1236:AT1243,MATCH(CB1234,AI1236:AI1243,0),MATCH(CB1235,AK1235:AT1235,0)))</f>
        <v>0</v>
      </c>
      <c r="CC1237" s="665">
        <f>INDEX(AX1230:BE1231,MATCH(AW1237,AV1230:AV1231,0),MATCH(CC1234,AX1228:BE1228,0))*(INDEX(AK1236:AT1243,MATCH(CC1234,AI1236:AI1243,0),MATCH(CC1235,AK1235:AT1235,0)))</f>
        <v>0</v>
      </c>
      <c r="CD1237" s="665">
        <f>INDEX(AX1230:BE1231,MATCH(AW1237,AV1230:AV1231,0),MATCH(CD1234,AX1228:BE1228,0))*(INDEX(AK1236:AT1243,MATCH(CD1234,AI1236:AI1243,0),MATCH(CD1235,AK1235:AT1235,0)))</f>
        <v>0</v>
      </c>
      <c r="CE1237" s="665">
        <f>INDEX(AX1230:BE1231,MATCH(AW1237,AV1230:AV1231,0),MATCH(CE1234,AX1228:BE1228,0))*(INDEX(AK1236:AT1243,MATCH(CE1234,AI1236:AI1243,0),MATCH(CE1235,AK1235:AT1235,0)))</f>
        <v>0</v>
      </c>
      <c r="CF1237" s="665">
        <f>INDEX(AX1230:BE1231,MATCH(AW1237,AV1230:AV1231,0),MATCH(CF1234,AX1228:BE1228,0))*(INDEX(AK1236:AT1243,MATCH(CF1234,AI1236:AI1243,0),MATCH(CF1235,AK1235:AT1235,0)))</f>
        <v>0</v>
      </c>
      <c r="CG1237" s="665">
        <f>INDEX(AX1230:BE1231,MATCH(AW1237,AV1230:AV1231,0),MATCH(CG1234,AX1228:BE1228,0))*(INDEX(AK1236:AT1243,MATCH(CG1234,AI1236:AI1243,0),MATCH(CG1235,AK1235:AT1235,0)))</f>
        <v>0</v>
      </c>
      <c r="CH1237" s="665">
        <f>INDEX(AX1230:BE1231,MATCH(AW1237,AV1230:AV1231,0),MATCH(CH1234,AX1228:BE1228,0))*(INDEX(AK1236:AT1243,MATCH(CH1234,AI1236:AI1243,0),MATCH(CH1235,AK1235:AT1235,0)))</f>
        <v>0</v>
      </c>
      <c r="CI1237" s="665">
        <f>INDEX(AX1230:BE1231,MATCH(AW1237,AV1230:AV1231,0),MATCH(CI1234,AX1228:BE1228,0))*(INDEX(AK1236:AT1243,MATCH(CI1234,AI1236:AI1243,0),MATCH(CI1235,AK1235:AT1235,0)))</f>
        <v>0</v>
      </c>
      <c r="CJ1237" s="665">
        <f>INDEX(AX1230:BE1231,MATCH(AW1237,AV1230:AV1231,0),MATCH(CJ1234,AX1228:BE1228,0))*(INDEX(AK1236:AT1243,MATCH(CJ1234,AI1236:AI1243,0),MATCH(CJ1235,AK1235:AT1235,0)))</f>
        <v>0</v>
      </c>
      <c r="CK1237" s="665">
        <f>INDEX(AX1230:BE1231,MATCH(AW1237,AV1230:AV1231,0),MATCH(CK1234,AX1228:BE1228,0))*(INDEX(AK1236:AT1243,MATCH(CK1234,AI1236:AI1243,0),MATCH(CK1235,AK1235:AT1235,0)))</f>
        <v>0</v>
      </c>
      <c r="CL1237" s="665">
        <f>INDEX(AX1230:BE1231,MATCH(AW1237,AV1230:AV1231,0),MATCH(CL1234,AX1228:BE1228,0))*(INDEX(AK1236:AT1243,MATCH(CL1234,AI1236:AI1243,0),MATCH(CL1235,AK1235:AT1235,0)))</f>
        <v>0</v>
      </c>
      <c r="CM1237" s="665">
        <f>INDEX(AX1230:BE1231,MATCH(AW1237,AV1230:AV1231,0),MATCH(CM1234,AX1228:BE1228,0))*(INDEX(AK1236:AT1243,MATCH(CM1234,AI1236:AI1243,0),MATCH(CM1235,AK1235:AT1235,0)))</f>
        <v>0</v>
      </c>
      <c r="CN1237" s="665">
        <f>INDEX(AX1230:BE1231,MATCH(AW1237,AV1230:AV1231,0),MATCH(CN1234,AX1228:BE1228,0))*(INDEX(AK1236:AT1243,MATCH(CN1234,AI1236:AI1243,0),MATCH(CN1235,AK1235:AT1235,0)))</f>
        <v>0</v>
      </c>
      <c r="CO1237" s="665">
        <f>INDEX(AX1230:BE1231,MATCH(AW1237,AV1230:AV1231,0),MATCH(CO1234,AX1228:BE1228,0))*(INDEX(AK1236:AT1243,MATCH(CO1234,AI1236:AI1243,0),MATCH(CO1235,AK1235:AT1235,0)))</f>
        <v>0</v>
      </c>
      <c r="CP1237" s="665">
        <f>INDEX(AX1230:BE1231,MATCH(AW1237,AV1230:AV1231,0),MATCH(CP1234,AX1228:BE1228,0))*(INDEX(AK1236:AT1243,MATCH(CP1234,AI1236:AI1243,0),MATCH(CP1235,AK1235:AT1235,0)))</f>
        <v>0</v>
      </c>
      <c r="CQ1237" s="665">
        <f>INDEX(AX1230:BE1231,MATCH(AW1237,AV1230:AV1231,0),MATCH(CQ1234,AX1228:BE1228,0))*(INDEX(AK1236:AT1243,MATCH(CQ1234,AI1236:AI1243,0),MATCH(CQ1235,AK1235:AT1235,0)))</f>
        <v>0</v>
      </c>
      <c r="CR1237" s="665">
        <f>INDEX(AX1230:BE1231,MATCH(AW1237,AV1230:AV1231,0),MATCH(CR1234,AX1228:BE1228,0))*(INDEX(AK1236:AT1243,MATCH(CR1234,AI1236:AI1243,0),MATCH(CR1235,AK1235:AT1235,0)))</f>
        <v>0</v>
      </c>
      <c r="CS1237" s="665">
        <f>INDEX(AX1230:BE1231,MATCH(AW1237,AV1230:AV1231,0),MATCH(CS1234,AX1228:BE1228,0))*(INDEX(AK1236:AT1243,MATCH(CS1234,AI1236:AI1243,0),MATCH(CS1235,AK1235:AT1235,0)))</f>
        <v>0</v>
      </c>
      <c r="CT1237" s="665">
        <f>INDEX(AX1230:BE1231,MATCH(AW1237,AV1230:AV1231,0),MATCH(CT1234,AX1228:BE1228,0))*(INDEX(AK1236:AT1243,MATCH(CT1234,AI1236:AI1243,0),MATCH(CT1235,AK1235:AT1235,0)))</f>
        <v>0</v>
      </c>
      <c r="CU1237" s="665">
        <f>INDEX(AX1230:BE1231,MATCH(AW1237,AV1230:AV1231,0),MATCH(CU1234,AX1228:BE1228,0))*(INDEX(AK1236:AT1243,MATCH(CU1234,AI1236:AI1243,0),MATCH(CU1235,AK1235:AT1235,0)))</f>
        <v>0</v>
      </c>
      <c r="CV1237" s="665">
        <f>INDEX(AX1230:BE1231,MATCH(AW1237,AV1230:AV1231,0),MATCH(CV1234,AX1228:BE1228,0))*(INDEX(AK1236:AT1243,MATCH(CV1234,AI1236:AI1243,0),MATCH(CV1235,AK1235:AT1235,0)))</f>
        <v>0</v>
      </c>
      <c r="CW1237" s="665">
        <f>INDEX(AX1230:BE1231,MATCH(AW1237,AV1230:AV1231,0),MATCH(CW1234,AX1228:BE1228,0))*(INDEX(AK1236:AT1243,MATCH(CW1234,AI1236:AI1243,0),MATCH(CW1235,AK1235:AT1235,0)))</f>
        <v>0</v>
      </c>
      <c r="CX1237" s="665">
        <f>INDEX(AX1230:BE1231,MATCH(AW1237,AV1230:AV1231,0),MATCH(CX1234,AX1228:BE1228,0))*(INDEX(AK1236:AT1243,MATCH(CX1234,AI1236:AI1243,0),MATCH(CX1235,AK1235:AT1235,0)))</f>
        <v>0</v>
      </c>
      <c r="CY1237" s="665">
        <f>INDEX(AX1230:BE1231,MATCH(AW1237,AV1230:AV1231,0),MATCH(CY1234,AX1228:BE1228,0))*(INDEX(AK1236:AT1243,MATCH(CY1234,AI1236:AI1243,0),MATCH(CY1235,AK1235:AT1235,0)))</f>
        <v>0</v>
      </c>
      <c r="CZ1237" s="665">
        <f>INDEX(AX1230:BE1231,MATCH(AW1237,AV1230:AV1231,0),MATCH(CZ1234,AX1228:BE1228,0))*(INDEX(AK1236:AT1243,MATCH(CZ1234,AI1236:AI1243,0),MATCH(CZ1235,AK1235:AT1235,0)))</f>
        <v>0</v>
      </c>
      <c r="DA1237" s="665">
        <f>INDEX(AX1230:BE1231,MATCH(AW1237,AV1230:AV1231,0),MATCH(DA1234,AX1228:BE1228,0))*(INDEX(AK1236:AT1243,MATCH(DA1234,AI1236:AI1243,0),MATCH(DA1235,AK1235:AT1235,0)))</f>
        <v>0</v>
      </c>
      <c r="DB1237" s="665">
        <f>INDEX(AX1230:BE1231,MATCH(AW1237,AV1230:AV1231,0),MATCH(DB1234,AX1228:BE1228,0))*(INDEX(AK1236:AT1243,MATCH(DB1234,AI1236:AI1243,0),MATCH(DB1235,AK1235:AT1235,0)))</f>
        <v>0</v>
      </c>
      <c r="DC1237" s="665">
        <f>INDEX(AX1230:BE1231,MATCH(AW1237,AV1230:AV1231,0),MATCH(DC1234,AX1228:BE1228,0))*(INDEX(AK1236:AT1243,MATCH(DC1234,AI1236:AI1243,0),MATCH(DC1235,AK1235:AT1235,0)))</f>
        <v>0</v>
      </c>
      <c r="DD1237" s="665">
        <f>INDEX(AX1230:BE1231,MATCH(AW1237,AV1230:AV1231,0),MATCH(DD1234,AX1228:BE1228,0))*(INDEX(AK1236:AT1243,MATCH(DD1234,AI1236:AI1243,0),MATCH(DD1235,AK1235:AT1235,0)))</f>
        <v>0</v>
      </c>
      <c r="DE1237" s="665">
        <f>INDEX(AX1230:BE1231,MATCH(AW1237,AV1230:AV1231,0),MATCH(DE1234,AX1228:BE1228,0))*(INDEX(AK1236:AT1243,MATCH(DE1234,AI1236:AI1243,0),MATCH(DE1235,AK1235:AT1235,0)))</f>
        <v>0</v>
      </c>
      <c r="DF1237" s="665">
        <f>INDEX(AX1230:BE1231,MATCH(AW1237,AV1230:AV1231,0),MATCH(DF1234,AX1228:BE1228,0))*(INDEX(AK1236:AT1243,MATCH(DF1234,AI1236:AI1243,0),MATCH(DF1235,AK1235:AT1235,0)))</f>
        <v>0</v>
      </c>
      <c r="DG1237" s="665">
        <f>INDEX(AX1230:BE1231,MATCH(AW1237,AV1230:AV1231,0),MATCH(DG1234,AX1228:BE1228,0))*(INDEX(AK1236:AT1243,MATCH(DG1234,AI1236:AI1243,0),MATCH(DG1235,AK1235:AT1235,0)))</f>
        <v>0</v>
      </c>
      <c r="DH1237" s="665">
        <f>INDEX(AX1230:BE1231,MATCH(AW1237,AV1230:AV1231,0),MATCH(DH1234,AX1228:BE1228,0))*(INDEX(AK1236:AT1243,MATCH(DH1234,AI1236:AI1243,0),MATCH(DH1235,AK1235:AT1235,0)))</f>
        <v>0</v>
      </c>
      <c r="DI1237" s="665">
        <f>INDEX(AX1230:BE1231,MATCH(AW1237,AV1230:AV1231,0),MATCH(DI1234,AX1228:BE1228,0))*(INDEX(AK1236:AT1243,MATCH(DI1234,AI1236:AI1243,0),MATCH(DI1235,AK1235:AT1235,0)))</f>
        <v>0</v>
      </c>
      <c r="DJ1237" s="665">
        <f>INDEX(AX1230:BE1231,MATCH(AW1237,AV1230:AV1231,0),MATCH(DJ1234,AX1228:BE1228,0))*(INDEX(AK1236:AT1243,MATCH(DJ1234,AI1236:AI1243,0),MATCH(DJ1235,AK1235:AT1235,0)))</f>
        <v>0</v>
      </c>
      <c r="DK1237" s="665">
        <f>INDEX(AX1230:BE1231,MATCH(AW1237,AV1230:AV1231,0),MATCH(DK1234,AX1228:BE1228,0))*(INDEX(AK1236:AT1243,MATCH(DK1234,AI1236:AI1243,0),MATCH(DK1235,AK1235:AT1235,0)))</f>
        <v>0</v>
      </c>
      <c r="DL1237" s="665">
        <f>INDEX(AX1230:BE1231,MATCH(AW1237,AV1230:AV1231,0),MATCH(DL1234,AX1228:BE1228,0))*(INDEX(AK1236:AT1243,MATCH(DL1234,AI1236:AI1243,0),MATCH(DL1235,AK1235:AT1235,0)))</f>
        <v>0</v>
      </c>
      <c r="DM1237" s="665">
        <f>INDEX(AX1230:BE1231,MATCH(AW1237,AV1230:AV1231,0),MATCH(DM1234,AX1228:BE1228,0))*(INDEX(AK1236:AT1243,MATCH(DM1234,AI1236:AI1243,0),MATCH(DM1235,AK1235:AT1235,0)))</f>
        <v>0</v>
      </c>
      <c r="DN1237" s="665">
        <f>INDEX(AX1230:BE1231,MATCH(AW1237,AV1230:AV1231,0),MATCH(DN1234,AX1228:BE1228,0))*(INDEX(AK1236:AT1243,MATCH(DN1234,AI1236:AI1243,0),MATCH(DN1235,AK1235:AT1235,0)))</f>
        <v>0</v>
      </c>
      <c r="DO1237" s="665">
        <f>INDEX(AX1230:BE1231,MATCH(AW1237,AV1230:AV1231,0),MATCH(DO1234,AX1228:BE1228,0))*(INDEX(AK1236:AT1243,MATCH(DO1234,AI1236:AI1243,0),MATCH(DO1235,AK1235:AT1235,0)))</f>
        <v>0</v>
      </c>
      <c r="DP1237" s="665">
        <f>INDEX(AX1230:BE1231,MATCH(AW1237,AV1230:AV1231,0),MATCH(DP1234,AX1228:BE1228,0))*(INDEX(AK1236:AT1243,MATCH(DP1234,AI1236:AI1243,0),MATCH(DP1235,AK1235:AT1235,0)))</f>
        <v>0</v>
      </c>
      <c r="DQ1237" s="643" t="b">
        <f>SUM(AX1237:DP1237)=P1231</f>
        <v>1</v>
      </c>
      <c r="DR1237" s="749">
        <v>2024</v>
      </c>
      <c r="DS1237" s="665">
        <f>IF(DR1237&gt;DS1234,AX1236-AX1237,0)</f>
        <v>0</v>
      </c>
      <c r="DT1237" s="665">
        <f>IF(DR1237&gt;DT1234,AY1236-AY1237,0)</f>
        <v>0</v>
      </c>
      <c r="DU1237" s="665">
        <f>IF(DR1237&gt;DU1234,AZ1236-AZ1237,0)</f>
        <v>0</v>
      </c>
      <c r="DV1237" s="665">
        <f>IF(DR1237&gt;DV1234,BA1236-BA1237,0)</f>
        <v>0</v>
      </c>
      <c r="DW1237" s="665">
        <f>IF(DR1237&gt;DW1234,BB1236-BB1237,0)</f>
        <v>0</v>
      </c>
      <c r="DX1237" s="665">
        <f>IF(DR1237&gt;DX1234,BC1236-BC1237,0)</f>
        <v>0</v>
      </c>
      <c r="DY1237" s="665">
        <f>IF(DR1237&gt;DY1234,BD1236-BD1237,0)</f>
        <v>0</v>
      </c>
      <c r="DZ1237" s="665">
        <f>IF(DR1237&gt;DZ1234,BE1236-BE1237,0)</f>
        <v>0</v>
      </c>
      <c r="EA1237" s="665">
        <f>IF(DR1237&gt;EA1234,BF1236-BF1237,0)</f>
        <v>0</v>
      </c>
      <c r="EB1237" s="665">
        <f>IF(DR1237&gt;EB1234,BG1236-BG1237,0)</f>
        <v>0</v>
      </c>
      <c r="EC1237" s="665">
        <f>IF(DR1237&gt;EC1234,BH1236-BH1237,0)</f>
        <v>0</v>
      </c>
      <c r="ED1237" s="665">
        <f>IF(DR1237&gt;ED1234,BI1236-BI1237,0)</f>
        <v>0</v>
      </c>
      <c r="EE1237" s="665">
        <f>IF(DR1237&gt;EE1234,BJ1236-BJ1237,0)</f>
        <v>0</v>
      </c>
      <c r="EF1237" s="665">
        <f>IF(DR1237&gt;EF1234,BK1236-BK1237,0)</f>
        <v>0</v>
      </c>
      <c r="EG1237" s="665">
        <f>IF(DR1237&gt;EG1234,BL1236-BL1237,0)</f>
        <v>0</v>
      </c>
      <c r="EH1237" s="665">
        <f>IF(DR1237&gt;EH1234,BM1236-BM1237,0)</f>
        <v>0</v>
      </c>
      <c r="EI1237" s="665">
        <f>IF(DR1237&gt;EI1234,BN1236-BN1237,0)</f>
        <v>0</v>
      </c>
      <c r="EJ1237" s="665">
        <f>IF(DR1237&gt;EJ1234,BO1236-BO1237,0)</f>
        <v>0</v>
      </c>
      <c r="EK1237" s="665">
        <f>IF(DR1237&gt;EK1234,BP1236-BP1237,0)</f>
        <v>0</v>
      </c>
      <c r="EL1237" s="665">
        <f>IF(DR1237&gt;EL1234,BQ1236-BQ1237,0)</f>
        <v>0</v>
      </c>
      <c r="EM1237" s="665">
        <f>IF(DR1237&gt;EM1234,BR1236-BR1237,0)</f>
        <v>0</v>
      </c>
      <c r="EN1237" s="665">
        <f>IF(DR1237&gt;EN1234,BS1236-BS1237,0)</f>
        <v>0</v>
      </c>
      <c r="EO1237" s="665">
        <f>IF(DR1237&gt;EO1234,BT1236-BT1237,0)</f>
        <v>0</v>
      </c>
      <c r="EP1237" s="665">
        <f>IF(DR1237&gt;EP1234,BU1236-BU1237,0)</f>
        <v>0</v>
      </c>
      <c r="EQ1237" s="665">
        <f>IF(DR1237&gt;EQ1234,BV1236-BV1237,0)</f>
        <v>0</v>
      </c>
      <c r="ER1237" s="665">
        <f>IF(DR1237&gt;ER1234,BW1236-BW1237,0)</f>
        <v>0</v>
      </c>
      <c r="ES1237" s="665">
        <f>IF(DR1237&gt;ES1234,BX1236-BX1237,0)</f>
        <v>0</v>
      </c>
      <c r="ET1237" s="665">
        <f>IF(DR1237&gt;ET1234,BY1236-BY1237,0)</f>
        <v>0</v>
      </c>
      <c r="EU1237" s="665">
        <f>IF(DR1237&gt;EU1234,BZ1236-BZ1237,0)</f>
        <v>0</v>
      </c>
      <c r="EV1237" s="665">
        <f>IF(DR1237&gt;EV1234,CA1236-CA1237,0)</f>
        <v>0</v>
      </c>
      <c r="EW1237" s="665">
        <f>IF(DR1237&gt;EW1234,CB1236-CB1237,0)</f>
        <v>0</v>
      </c>
      <c r="EX1237" s="665">
        <f>IF(DR1237&gt;EX1234,CC1236-CC1237,0)</f>
        <v>0</v>
      </c>
      <c r="EY1237" s="665">
        <f>IF(DR1237&gt;EY1234,CD1236-CD1237,0)</f>
        <v>0</v>
      </c>
      <c r="EZ1237" s="665">
        <f>IF(DR1237&gt;EZ1234,CE1236-CE1237,0)</f>
        <v>0</v>
      </c>
      <c r="FA1237" s="665">
        <f>IF(DR1237&gt;FA1234,CF1236-CF1237,0)</f>
        <v>0</v>
      </c>
      <c r="FB1237" s="665">
        <f>IF(DR1237&gt;FB1234,CG1236-CG1237,0)</f>
        <v>0</v>
      </c>
      <c r="FC1237" s="665">
        <f>IF(DR1237&gt;FC1234,CH1236-CH1237,0)</f>
        <v>0</v>
      </c>
      <c r="FD1237" s="665">
        <f>IF(DR1237&gt;FD1234,CI1236-CI1237,0)</f>
        <v>0</v>
      </c>
      <c r="FE1237" s="665">
        <f>IF(DR1237&gt;FE1234,CJ1236-CJ1237,0)</f>
        <v>0</v>
      </c>
      <c r="FF1237" s="665">
        <f>IF(DR1237&gt;FF1234,CK1236-CK1237,0)</f>
        <v>0</v>
      </c>
      <c r="FG1237" s="665">
        <f>IF(DR1237&gt;FG1234,CL1236-CL1237,0)</f>
        <v>0</v>
      </c>
      <c r="FH1237" s="665">
        <f>IF(DR1237&gt;FH1234,CM1236-CM1237,0)</f>
        <v>0</v>
      </c>
      <c r="FI1237" s="665">
        <f>IF(DR1237&gt;FI1234,CN1236-CN1237,0)</f>
        <v>0</v>
      </c>
      <c r="FJ1237" s="665">
        <f>IF(DR1237&gt;FJ1234,CO1236-CO1237,0)</f>
        <v>0</v>
      </c>
      <c r="FK1237" s="665">
        <f>IF(DR1237&gt;FK1234,CP1236-CP1237,0)</f>
        <v>0</v>
      </c>
      <c r="FL1237" s="665">
        <f>IF(DR1237&gt;FL1234,CQ1236-CQ1237,0)</f>
        <v>0</v>
      </c>
      <c r="FM1237" s="665">
        <f>IF(DR1237&gt;FM1234,CR1236-CR1237,0)</f>
        <v>0</v>
      </c>
      <c r="FN1237" s="665">
        <f>IF(DR1237&gt;FN1234,CS1236-CS1237,0)</f>
        <v>0</v>
      </c>
      <c r="FO1237" s="665">
        <f>IF(DR1237&gt;FO1234,CT1236-CT1237,0)</f>
        <v>0</v>
      </c>
      <c r="FP1237" s="665">
        <f>IF(DR1237&gt;FP1234,CU1236-CU1237,0)</f>
        <v>0</v>
      </c>
      <c r="FQ1237" s="665">
        <f>IF(DR1237&gt;FQ1234,CV1236-CV1237,0)</f>
        <v>0</v>
      </c>
      <c r="FR1237" s="665">
        <f>IF(DR1237&gt;FR1234,CW1236-CW1237,0)</f>
        <v>0</v>
      </c>
      <c r="FS1237" s="665">
        <f>IF(DR1237&gt;FS1234,CX1236-CX1237,0)</f>
        <v>0</v>
      </c>
      <c r="FT1237" s="665">
        <f>IF(DR1237&gt;FT1234,CY1236-CY1237,0)</f>
        <v>0</v>
      </c>
      <c r="FU1237" s="665">
        <f>IF(DR1237&gt;FU1234,CZ1236-CZ1237,0)</f>
        <v>0</v>
      </c>
      <c r="FV1237" s="665">
        <f>IF(DR1237&gt;FV1234,DA1236-DA1237,0)</f>
        <v>0</v>
      </c>
      <c r="FW1237" s="665">
        <f>IF(DR1237&gt;FW1234,DB1236-DB1237,0)</f>
        <v>0</v>
      </c>
      <c r="FX1237" s="665">
        <f>IF(DR1237&gt;FX1234,DC1236-DC1237,0)</f>
        <v>0</v>
      </c>
      <c r="FY1237" s="665">
        <f>IF(DR1237&gt;FY1234,DD1236-DD1237,0)</f>
        <v>0</v>
      </c>
      <c r="FZ1237" s="665">
        <f>IF(DR1237&gt;FZ1234,DE1236-DE1237,0)</f>
        <v>0</v>
      </c>
      <c r="GA1237" s="665">
        <f>IF(DR1237&gt;GA1234,DF1236-DF1237,0)</f>
        <v>0</v>
      </c>
      <c r="GB1237" s="665">
        <f>IF(DR1237&gt;GB1234,DG1236-DG1237,0)</f>
        <v>0</v>
      </c>
      <c r="GC1237" s="665">
        <f>IF(DR1237&gt;GC1234,DH1236-DH1237,0)</f>
        <v>0</v>
      </c>
      <c r="GD1237" s="665">
        <f>IF(DR1237&gt;GD1234,DI1236-DI1237,0)</f>
        <v>0</v>
      </c>
      <c r="GE1237" s="665">
        <f>IF(DR1237&gt;GE1234,DJ1236-DJ1237,0)</f>
        <v>0</v>
      </c>
      <c r="GF1237" s="665">
        <f>IF(DR1237&gt;GF1234,DK1236-DK1237,0)</f>
        <v>0</v>
      </c>
      <c r="GG1237" s="665">
        <f>IF(DR1237&gt;GG1234,DL1236-DL1237,0)</f>
        <v>0</v>
      </c>
      <c r="GH1237" s="665">
        <f>IF(DR1237&gt;GH1234,DM1236-DM1237,0)</f>
        <v>0</v>
      </c>
      <c r="GI1237" s="665">
        <f>IF(DR1237&gt;GI1234,DN1236-DN1237,0)</f>
        <v>0</v>
      </c>
      <c r="GJ1237" s="665">
        <f>IF(DR1237&gt;GJ1234,DO1236-DO1237,0)</f>
        <v>0</v>
      </c>
      <c r="GK1237" s="665">
        <f>IF(DR1237&gt;GK1234,DP1236-DP1237,0)</f>
        <v>0</v>
      </c>
      <c r="GL1237" s="665" t="b">
        <f>SUM(DS1237:GK1237)+SUM(Y1231:AH1231)=U1231</f>
        <v>1</v>
      </c>
      <c r="GM1237" s="667"/>
      <c r="GN1237" s="749">
        <v>2024</v>
      </c>
      <c r="GO1237" s="664">
        <f>SUMIF(DS1235:GK1235,GO1235,DS1237:GK1237)</f>
        <v>0</v>
      </c>
      <c r="GP1237" s="668">
        <f>SUMIF(DS1235:GK1235,GP1235,DS1237:GK1237)</f>
        <v>0</v>
      </c>
      <c r="GQ1237" s="668">
        <f>SUMIF(DS1235:GK1235,GQ1235,DS1237:GK1237)</f>
        <v>0</v>
      </c>
      <c r="GR1237" s="668">
        <f>SUMIF(DS1235:GK1235,GR1235,DS1237:GK1237)</f>
        <v>0</v>
      </c>
      <c r="GS1237" s="668">
        <f>SUMIF(DS1235:GK1235,GS1235,DS1237:GK1237)</f>
        <v>0</v>
      </c>
      <c r="GT1237" s="668">
        <f>SUMIF(DS1235:GK1235,GT1235,DS1237:GK1237)</f>
        <v>0</v>
      </c>
      <c r="GU1237" s="668">
        <f>SUMIF(DS1235:GK1235,GU1235,DS1237:GK1237)</f>
        <v>0</v>
      </c>
      <c r="GV1237" s="668">
        <f>SUMIF(DS1235:GK1235,GV1235,DS1237:GK1237)</f>
        <v>0</v>
      </c>
      <c r="GW1237" s="668">
        <f>SUMIF(DS1235:GK1235,GW1235,DS1237:GK1237)</f>
        <v>0</v>
      </c>
      <c r="GX1237" s="668">
        <f>SUMIF(DS1235:GK1235,GX1235,DS1237:GK1237)</f>
        <v>0</v>
      </c>
      <c r="GY1237" s="668">
        <f>SUMIF(DS1235:GK1235,GY1235,DS1237:GK1237)</f>
        <v>0</v>
      </c>
      <c r="GZ1237" s="646" t="b">
        <f>SUM(GO1237:GY1237)=(U1231-SUM(Y1231:AH1231))</f>
        <v>1</v>
      </c>
    </row>
    <row r="1238" spans="1:234" hidden="1" x14ac:dyDescent="0.25">
      <c r="A1238" s="643" t="s">
        <v>208</v>
      </c>
      <c r="AI1238" s="664">
        <v>2025</v>
      </c>
      <c r="AJ1238" s="664">
        <v>0</v>
      </c>
      <c r="AK1238" s="665">
        <f>IFERROR(#REF!/#REF!,0)</f>
        <v>0</v>
      </c>
      <c r="AL1238" s="665">
        <f>IFERROR(#REF!/#REF!,0)</f>
        <v>0</v>
      </c>
      <c r="AM1238" s="665">
        <f>IFERROR(#REF!/#REF!,0)</f>
        <v>0</v>
      </c>
      <c r="AN1238" s="669">
        <f>IFERROR(#REF!/#REF!,0)</f>
        <v>0</v>
      </c>
      <c r="AO1238" s="669">
        <f>IFERROR(#REF!/#REF!,0)</f>
        <v>0</v>
      </c>
      <c r="AP1238" s="669">
        <f>IFERROR(#REF!/#REF!,0)</f>
        <v>0</v>
      </c>
      <c r="AQ1238" s="669">
        <f>IFERROR(#REF!/#REF!,0)</f>
        <v>0</v>
      </c>
      <c r="AR1238" s="669">
        <f>IFERROR(#REF!/#REF!,0)</f>
        <v>0</v>
      </c>
      <c r="AS1238" s="669">
        <f>IFERROR(#REF!/#REF!,0)</f>
        <v>0</v>
      </c>
      <c r="AT1238" s="669">
        <f>IFERROR(#REF!/#REF!,0)</f>
        <v>0</v>
      </c>
      <c r="AU1238" s="666"/>
      <c r="AW1238" s="749">
        <v>2025</v>
      </c>
      <c r="AX1238" s="665" t="e">
        <f>#REF!</f>
        <v>#REF!</v>
      </c>
      <c r="AY1238" s="665" t="e">
        <f>INDEX(AX1230:BE1231,MATCH(AW1238,AV1230:AV1231,0),MATCH(AY1234,AX1228:BE1228,0))*(INDEX(AK1236:AT1243,MATCH(AY1234,AI1236:AI1243,0),MATCH(AY1235,AK1235:AT1235,0)))</f>
        <v>#N/A</v>
      </c>
      <c r="AZ1238" s="665" t="e">
        <f>INDEX(AX1230:BE1231,MATCH(AW1238,AV1230:AV1231,0),MATCH(AZ1234,AX1228:BE1228,0))*(INDEX(AK1236:AT1243,MATCH(AZ1234,AI1236:AI1243,0),MATCH(AZ1235,AK1235:AT1235,0)))</f>
        <v>#N/A</v>
      </c>
      <c r="BA1238" s="665" t="e">
        <f>INDEX(AX1230:BE1231,MATCH(AW1238,AV1230:AV1231,0),MATCH(BA1234,AX1228:BE1228,0))*(INDEX(AK1236:AT1243,MATCH(BA1234,AI1236:AI1243,0),MATCH(BA1235,AK1235:AT1235,0)))</f>
        <v>#N/A</v>
      </c>
      <c r="BB1238" s="665" t="e">
        <f>INDEX(AX1230:BE1231,MATCH(AW1238,AV1230:AV1231,0),MATCH(BB1234,AX1228:BE1228,0))*(INDEX(AK1236:AT1243,MATCH(BB1234,AI1236:AI1243,0),MATCH(BB1235,AK1235:AT1235,0)))</f>
        <v>#N/A</v>
      </c>
      <c r="BC1238" s="665" t="e">
        <f>INDEX(AX1230:BE1231,MATCH(AW1238,AV1230:AV1231,0),MATCH(BC1234,AX1228:BE1228,0))*(INDEX(AK1236:AT1243,MATCH(BC1234,AI1236:AI1243,0),MATCH(BC1235,AK1235:AT1235,0)))</f>
        <v>#N/A</v>
      </c>
      <c r="BD1238" s="665" t="e">
        <f>INDEX(AX1230:BE1231,MATCH(AW1238,AV1230:AV1231,0),MATCH(BD1234,AX1228:BE1228,0))*(INDEX(AK1236:AT1243,MATCH(BD1234,AI1236:AI1243,0),MATCH(BD1235,AK1235:AT1235,0)))</f>
        <v>#N/A</v>
      </c>
      <c r="BE1238" s="665" t="e">
        <f>INDEX(AX1230:BE1231,MATCH(AW1238,AV1230:AV1231,0),MATCH(BE1234,AX1228:BE1228,0))*(INDEX(AK1236:AT1243,MATCH(BE1234,AI1236:AI1243,0),MATCH(BE1235,AK1235:AT1235,0)))</f>
        <v>#N/A</v>
      </c>
      <c r="BF1238" s="665" t="e">
        <f>INDEX(AX1230:BE1231,MATCH(AW1238,AV1230:AV1231,0),MATCH(BF1234,AX1228:BE1228,0))*(INDEX(AK1236:AT1243,MATCH(BF1234,AI1236:AI1243,0),MATCH(BF1235,AK1235:AT1235,0)))</f>
        <v>#N/A</v>
      </c>
      <c r="BG1238" s="665" t="e">
        <f>INDEX(AX1230:BE1231,MATCH(AW1238,AV1230:AV1231,0),MATCH(BG1234,AX1228:BE1228,0))*(INDEX(AK1236:AT1243,MATCH(BG1234,AI1236:AI1243,0),MATCH(BG1235,AK1235:AT1235,0)))</f>
        <v>#N/A</v>
      </c>
      <c r="BH1238" s="665" t="e">
        <f>INDEX(AX1230:BE1231,MATCH(AW1238,AV1230:AV1231,0),MATCH(BH1234,AX1228:BE1228,0))*(INDEX(AK1236:AT1243,MATCH(BH1234,AI1236:AI1243,0),MATCH(BH1235,AK1235:AT1235,0)))</f>
        <v>#N/A</v>
      </c>
      <c r="BI1238" s="665" t="e">
        <f>INDEX(AX1230:BE1231,MATCH(AW1238,AV1230:AV1231,0),MATCH(BI1234,AX1228:BE1228,0))*(INDEX(AK1236:AT1243,MATCH(BI1234,AI1236:AI1243,0),MATCH(BI1235,AK1235:AT1235,0)))</f>
        <v>#N/A</v>
      </c>
      <c r="BJ1238" s="665" t="e">
        <f>INDEX(AX1230:BE1231,MATCH(AW1238,AV1230:AV1231,0),MATCH(BJ1234,AX1228:BE1228,0))*(INDEX(AK1236:AT1243,MATCH(BJ1234,AI1236:AI1243,0),MATCH(BJ1235,AK1235:AT1235,0)))</f>
        <v>#N/A</v>
      </c>
      <c r="BK1238" s="665" t="e">
        <f>INDEX(AX1230:BE1231,MATCH(AW1238,AV1230:AV1231,0),MATCH(BK1234,AX1228:BE1228,0))*(INDEX(AK1236:AT1243,MATCH(BK1234,AI1236:AI1243,0),MATCH(BK1235,AK1235:AT1235,0)))</f>
        <v>#N/A</v>
      </c>
      <c r="BL1238" s="665" t="e">
        <f>INDEX(AX1230:BE1231,MATCH(AW1238,AV1230:AV1231,0),MATCH(BL1234,AX1228:BE1228,0))*(INDEX(AK1236:AT1243,MATCH(BL1234,AI1236:AI1243,0),MATCH(BL1235,AK1235:AT1235,0)))</f>
        <v>#N/A</v>
      </c>
      <c r="BM1238" s="665" t="e">
        <f>INDEX(AX1230:BE1231,MATCH(AW1238,AV1230:AV1231,0),MATCH(BM1234,AX1228:BE1228,0))*(INDEX(AK1236:AT1243,MATCH(BM1234,AI1236:AI1243,0),MATCH(BM1235,AK1235:AT1235,0)))</f>
        <v>#N/A</v>
      </c>
      <c r="BN1238" s="665" t="e">
        <f>INDEX(AX1230:BE1231,MATCH(AW1238,AV1230:AV1231,0),MATCH(BN1234,AX1228:BE1228,0))*(INDEX(AK1236:AT1243,MATCH(BN1234,AI1236:AI1243,0),MATCH(BN1235,AK1235:AT1235,0)))</f>
        <v>#N/A</v>
      </c>
      <c r="BO1238" s="665" t="e">
        <f>INDEX(AX1230:BE1231,MATCH(AW1238,AV1230:AV1231,0),MATCH(BO1234,AX1228:BE1228,0))*(INDEX(AK1236:AT1243,MATCH(BO1234,AI1236:AI1243,0),MATCH(BO1235,AK1235:AT1235,0)))</f>
        <v>#N/A</v>
      </c>
      <c r="BP1238" s="665" t="e">
        <f>INDEX(AX1230:BE1231,MATCH(AW1238,AV1230:AV1231,0),MATCH(BP1234,AX1228:BE1228,0))*(INDEX(AK1236:AT1243,MATCH(BP1234,AI1236:AI1243,0),MATCH(BP1235,AK1235:AT1235,0)))</f>
        <v>#N/A</v>
      </c>
      <c r="BQ1238" s="665" t="e">
        <f>INDEX(AX1230:BE1231,MATCH(AW1238,AV1230:AV1231,0),MATCH(BQ1234,AX1228:BE1228,0))*(INDEX(AK1236:AT1243,MATCH(BQ1234,AI1236:AI1243,0),MATCH(BQ1235,AK1235:AT1235,0)))</f>
        <v>#N/A</v>
      </c>
      <c r="BR1238" s="665" t="e">
        <f>INDEX(AX1230:BE1231,MATCH(AW1238,AV1230:AV1231,0),MATCH(BR1234,AX1228:BE1228,0))*(INDEX(AK1236:AT1243,MATCH(BR1234,AI1236:AI1243,0),MATCH(BR1235,AK1235:AT1235,0)))</f>
        <v>#N/A</v>
      </c>
      <c r="BS1238" s="665" t="e">
        <f>INDEX(AX1230:BE1231,MATCH(AW1238,AV1230:AV1231,0),MATCH(BS1234,AX1228:BE1228,0))*(INDEX(AK1236:AT1243,MATCH(BS1234,AI1236:AI1243,0),MATCH(BS1235,AK1235:AT1235,0)))</f>
        <v>#N/A</v>
      </c>
      <c r="BT1238" s="665" t="e">
        <f>INDEX(AX1230:BE1231,MATCH(AW1238,AV1230:AV1231,0),MATCH(BT1234,AX1228:BE1228,0))*(INDEX(AK1236:AT1243,MATCH(BT1234,AI1236:AI1243,0),MATCH(BT1235,AK1235:AT1235,0)))</f>
        <v>#N/A</v>
      </c>
      <c r="BU1238" s="665" t="e">
        <f>INDEX(AX1230:BE1231,MATCH(AW1238,AV1230:AV1231,0),MATCH(BU1234,AX1228:BE1228,0))*(INDEX(AK1236:AT1243,MATCH(BU1234,AI1236:AI1243,0),MATCH(BU1235,AK1235:AT1235,0)))</f>
        <v>#N/A</v>
      </c>
      <c r="BV1238" s="665" t="e">
        <f>INDEX(AX1230:BE1231,MATCH(AW1238,AV1230:AV1231,0),MATCH(BV1234,AX1228:BE1228,0))*(INDEX(AK1236:AT1243,MATCH(BV1234,AI1236:AI1243,0),MATCH(BV1235,AK1235:AT1235,0)))</f>
        <v>#N/A</v>
      </c>
      <c r="BW1238" s="665" t="e">
        <f>INDEX(AX1230:BE1231,MATCH(AW1238,AV1230:AV1231,0),MATCH(BW1234,AX1228:BE1228,0))*(INDEX(AK1236:AT1243,MATCH(BW1234,AI1236:AI1243,0),MATCH(BW1235,AK1235:AT1235,0)))</f>
        <v>#N/A</v>
      </c>
      <c r="BX1238" s="665" t="e">
        <f>INDEX(AX1230:BE1231,MATCH(AW1238,AV1230:AV1231,0),MATCH(BX1234,AX1228:BE1228,0))*(INDEX(AK1236:AT1243,MATCH(BX1234,AI1236:AI1243,0),MATCH(BX1235,AK1235:AT1235,0)))</f>
        <v>#N/A</v>
      </c>
      <c r="BY1238" s="665" t="e">
        <f>INDEX(AX1230:BE1231,MATCH(AW1238,AV1230:AV1231,0),MATCH(BY1234,AX1228:BE1228,0))*(INDEX(AK1236:AT1243,MATCH(BY1234,AI1236:AI1243,0),MATCH(BY1235,AK1235:AT1235,0)))</f>
        <v>#N/A</v>
      </c>
      <c r="BZ1238" s="665" t="e">
        <f>INDEX(AX1230:BE1231,MATCH(AW1238,AV1230:AV1231,0),MATCH(BZ1234,AX1228:BE1228,0))*(INDEX(AK1236:AT1243,MATCH(BZ1234,AI1236:AI1243,0),MATCH(BZ1235,AK1235:AT1235,0)))</f>
        <v>#N/A</v>
      </c>
      <c r="CA1238" s="665" t="e">
        <f>INDEX(AX1230:BE1231,MATCH(AW1238,AV1230:AV1231,0),MATCH(CA1234,AX1228:BE1228,0))*(INDEX(AK1236:AT1243,MATCH(CA1234,AI1236:AI1243,0),MATCH(CA1235,AK1235:AT1235,0)))</f>
        <v>#N/A</v>
      </c>
      <c r="CB1238" s="665" t="e">
        <f>INDEX(AX1230:BE1231,MATCH(AW1238,AV1230:AV1231,0),MATCH(CB1234,AX1228:BE1228,0))*(INDEX(AK1236:AT1243,MATCH(CB1234,AI1236:AI1243,0),MATCH(CB1235,AK1235:AT1235,0)))</f>
        <v>#N/A</v>
      </c>
      <c r="CC1238" s="665" t="e">
        <f>INDEX(AX1230:BE1231,MATCH(AW1238,AV1230:AV1231,0),MATCH(CC1234,AX1228:BE1228,0))*(INDEX(AK1236:AT1243,MATCH(CC1234,AI1236:AI1243,0),MATCH(CC1235,AK1235:AT1235,0)))</f>
        <v>#N/A</v>
      </c>
      <c r="CD1238" s="665" t="e">
        <f>INDEX(AX1230:BE1231,MATCH(AW1238,AV1230:AV1231,0),MATCH(CD1234,AX1228:BE1228,0))*(INDEX(AK1236:AT1243,MATCH(CD1234,AI1236:AI1243,0),MATCH(CD1235,AK1235:AT1235,0)))</f>
        <v>#N/A</v>
      </c>
      <c r="CE1238" s="665" t="e">
        <f>INDEX(AX1230:BE1231,MATCH(AW1238,AV1230:AV1231,0),MATCH(CE1234,AX1228:BE1228,0))*(INDEX(AK1236:AT1243,MATCH(CE1234,AI1236:AI1243,0),MATCH(CE1235,AK1235:AT1235,0)))</f>
        <v>#N/A</v>
      </c>
      <c r="CF1238" s="665" t="e">
        <f>INDEX(AX1230:BE1231,MATCH(AW1238,AV1230:AV1231,0),MATCH(CF1234,AX1228:BE1228,0))*(INDEX(AK1236:AT1243,MATCH(CF1234,AI1236:AI1243,0),MATCH(CF1235,AK1235:AT1235,0)))</f>
        <v>#N/A</v>
      </c>
      <c r="CG1238" s="665" t="e">
        <f>INDEX(AX1230:BE1231,MATCH(AW1238,AV1230:AV1231,0),MATCH(CG1234,AX1228:BE1228,0))*(INDEX(AK1236:AT1243,MATCH(CG1234,AI1236:AI1243,0),MATCH(CG1235,AK1235:AT1235,0)))</f>
        <v>#N/A</v>
      </c>
      <c r="CH1238" s="665" t="e">
        <f>INDEX(AX1230:BE1231,MATCH(AW1238,AV1230:AV1231,0),MATCH(CH1234,AX1228:BE1228,0))*(INDEX(AK1236:AT1243,MATCH(CH1234,AI1236:AI1243,0),MATCH(CH1235,AK1235:AT1235,0)))</f>
        <v>#N/A</v>
      </c>
      <c r="CI1238" s="665" t="e">
        <f>INDEX(AX1230:BE1231,MATCH(AW1238,AV1230:AV1231,0),MATCH(CI1234,AX1228:BE1228,0))*(INDEX(AK1236:AT1243,MATCH(CI1234,AI1236:AI1243,0),MATCH(CI1235,AK1235:AT1235,0)))</f>
        <v>#N/A</v>
      </c>
      <c r="CJ1238" s="665" t="e">
        <f>INDEX(AX1230:BE1231,MATCH(AW1238,AV1230:AV1231,0),MATCH(CJ1234,AX1228:BE1228,0))*(INDEX(AK1236:AT1243,MATCH(CJ1234,AI1236:AI1243,0),MATCH(CJ1235,AK1235:AT1235,0)))</f>
        <v>#N/A</v>
      </c>
      <c r="CK1238" s="665" t="e">
        <f>INDEX(AX1230:BE1231,MATCH(AW1238,AV1230:AV1231,0),MATCH(CK1234,AX1228:BE1228,0))*(INDEX(AK1236:AT1243,MATCH(CK1234,AI1236:AI1243,0),MATCH(CK1235,AK1235:AT1235,0)))</f>
        <v>#N/A</v>
      </c>
      <c r="CL1238" s="665" t="e">
        <f>INDEX(AX1230:BE1231,MATCH(AW1238,AV1230:AV1231,0),MATCH(CL1234,AX1228:BE1228,0))*(INDEX(AK1236:AT1243,MATCH(CL1234,AI1236:AI1243,0),MATCH(CL1235,AK1235:AT1235,0)))</f>
        <v>#N/A</v>
      </c>
      <c r="CM1238" s="665" t="e">
        <f>INDEX(AX1230:BE1231,MATCH(AW1238,AV1230:AV1231,0),MATCH(CM1234,AX1228:BE1228,0))*(INDEX(AK1236:AT1243,MATCH(CM1234,AI1236:AI1243,0),MATCH(CM1235,AK1235:AT1235,0)))</f>
        <v>#N/A</v>
      </c>
      <c r="CN1238" s="665" t="e">
        <f>INDEX(AX1230:BE1231,MATCH(AW1238,AV1230:AV1231,0),MATCH(CN1234,AX1228:BE1228,0))*(INDEX(AK1236:AT1243,MATCH(CN1234,AI1236:AI1243,0),MATCH(CN1235,AK1235:AT1235,0)))</f>
        <v>#N/A</v>
      </c>
      <c r="CO1238" s="665" t="e">
        <f>INDEX(AX1230:BE1231,MATCH(AW1238,AV1230:AV1231,0),MATCH(CO1234,AX1228:BE1228,0))*(INDEX(AK1236:AT1243,MATCH(CO1234,AI1236:AI1243,0),MATCH(CO1235,AK1235:AT1235,0)))</f>
        <v>#N/A</v>
      </c>
      <c r="CP1238" s="665" t="e">
        <f>INDEX(AX1230:BE1231,MATCH(AW1238,AV1230:AV1231,0),MATCH(CP1234,AX1228:BE1228,0))*(INDEX(AK1236:AT1243,MATCH(CP1234,AI1236:AI1243,0),MATCH(CP1235,AK1235:AT1235,0)))</f>
        <v>#N/A</v>
      </c>
      <c r="CQ1238" s="665" t="e">
        <f>INDEX(AX1230:BE1231,MATCH(AW1238,AV1230:AV1231,0),MATCH(CQ1234,AX1228:BE1228,0))*(INDEX(AK1236:AT1243,MATCH(CQ1234,AI1236:AI1243,0),MATCH(CQ1235,AK1235:AT1235,0)))</f>
        <v>#N/A</v>
      </c>
      <c r="CR1238" s="665" t="e">
        <f>INDEX(AX1230:BE1231,MATCH(AW1238,AV1230:AV1231,0),MATCH(CR1234,AX1228:BE1228,0))*(INDEX(AK1236:AT1243,MATCH(CR1234,AI1236:AI1243,0),MATCH(CR1235,AK1235:AT1235,0)))</f>
        <v>#N/A</v>
      </c>
      <c r="CS1238" s="665" t="e">
        <f>INDEX(AX1230:BE1231,MATCH(AW1238,AV1230:AV1231,0),MATCH(CS1234,AX1228:BE1228,0))*(INDEX(AK1236:AT1243,MATCH(CS1234,AI1236:AI1243,0),MATCH(CS1235,AK1235:AT1235,0)))</f>
        <v>#N/A</v>
      </c>
      <c r="CT1238" s="665" t="e">
        <f>INDEX(AX1230:BE1231,MATCH(AW1238,AV1230:AV1231,0),MATCH(CT1234,AX1228:BE1228,0))*(INDEX(AK1236:AT1243,MATCH(CT1234,AI1236:AI1243,0),MATCH(CT1235,AK1235:AT1235,0)))</f>
        <v>#N/A</v>
      </c>
      <c r="CU1238" s="665" t="e">
        <f>INDEX(AX1230:BE1231,MATCH(AW1238,AV1230:AV1231,0),MATCH(CU1234,AX1228:BE1228,0))*(INDEX(AK1236:AT1243,MATCH(CU1234,AI1236:AI1243,0),MATCH(CU1235,AK1235:AT1235,0)))</f>
        <v>#N/A</v>
      </c>
      <c r="CV1238" s="665" t="e">
        <f>INDEX(AX1230:BE1231,MATCH(AW1238,AV1230:AV1231,0),MATCH(CV1234,AX1228:BE1228,0))*(INDEX(AK1236:AT1243,MATCH(CV1234,AI1236:AI1243,0),MATCH(CV1235,AK1235:AT1235,0)))</f>
        <v>#N/A</v>
      </c>
      <c r="CW1238" s="665" t="e">
        <f>INDEX(AX1230:BE1231,MATCH(AW1238,AV1230:AV1231,0),MATCH(CW1234,AX1228:BE1228,0))*(INDEX(AK1236:AT1243,MATCH(CW1234,AI1236:AI1243,0),MATCH(CW1235,AK1235:AT1235,0)))</f>
        <v>#N/A</v>
      </c>
      <c r="CX1238" s="665" t="e">
        <f>INDEX(AX1230:BE1231,MATCH(AW1238,AV1230:AV1231,0),MATCH(CX1234,AX1228:BE1228,0))*(INDEX(AK1236:AT1243,MATCH(CX1234,AI1236:AI1243,0),MATCH(CX1235,AK1235:AT1235,0)))</f>
        <v>#N/A</v>
      </c>
      <c r="CY1238" s="665" t="e">
        <f>INDEX(AX1230:BE1231,MATCH(AW1238,AV1230:AV1231,0),MATCH(CY1234,AX1228:BE1228,0))*(INDEX(AK1236:AT1243,MATCH(CY1234,AI1236:AI1243,0),MATCH(CY1235,AK1235:AT1235,0)))</f>
        <v>#N/A</v>
      </c>
      <c r="CZ1238" s="665" t="e">
        <f>INDEX(AX1230:BE1231,MATCH(AW1238,AV1230:AV1231,0),MATCH(CZ1234,AX1228:BE1228,0))*(INDEX(AK1236:AT1243,MATCH(CZ1234,AI1236:AI1243,0),MATCH(CZ1235,AK1235:AT1235,0)))</f>
        <v>#N/A</v>
      </c>
      <c r="DA1238" s="665" t="e">
        <f>INDEX(AX1230:BE1231,MATCH(AW1238,AV1230:AV1231,0),MATCH(DA1234,AX1228:BE1228,0))*(INDEX(AK1236:AT1243,MATCH(DA1234,AI1236:AI1243,0),MATCH(DA1235,AK1235:AT1235,0)))</f>
        <v>#N/A</v>
      </c>
      <c r="DB1238" s="665" t="e">
        <f>INDEX(AX1230:BE1231,MATCH(AW1238,AV1230:AV1231,0),MATCH(DB1234,AX1228:BE1228,0))*(INDEX(AK1236:AT1243,MATCH(DB1234,AI1236:AI1243,0),MATCH(DB1235,AK1235:AT1235,0)))</f>
        <v>#N/A</v>
      </c>
      <c r="DC1238" s="665" t="e">
        <f>INDEX(AX1230:BE1231,MATCH(AW1238,AV1230:AV1231,0),MATCH(DC1234,AX1228:BE1228,0))*(INDEX(AK1236:AT1243,MATCH(DC1234,AI1236:AI1243,0),MATCH(DC1235,AK1235:AT1235,0)))</f>
        <v>#N/A</v>
      </c>
      <c r="DD1238" s="665" t="e">
        <f>INDEX(AX1230:BE1231,MATCH(AW1238,AV1230:AV1231,0),MATCH(DD1234,AX1228:BE1228,0))*(INDEX(AK1236:AT1243,MATCH(DD1234,AI1236:AI1243,0),MATCH(DD1235,AK1235:AT1235,0)))</f>
        <v>#N/A</v>
      </c>
      <c r="DE1238" s="665" t="e">
        <f>INDEX(AX1230:BE1231,MATCH(AW1238,AV1230:AV1231,0),MATCH(DE1234,AX1228:BE1228,0))*(INDEX(AK1236:AT1243,MATCH(DE1234,AI1236:AI1243,0),MATCH(DE1235,AK1235:AT1235,0)))</f>
        <v>#N/A</v>
      </c>
      <c r="DF1238" s="665" t="e">
        <f>INDEX(AX1230:BE1231,MATCH(AW1238,AV1230:AV1231,0),MATCH(DF1234,AX1228:BE1228,0))*(INDEX(AK1236:AT1243,MATCH(DF1234,AI1236:AI1243,0),MATCH(DF1235,AK1235:AT1235,0)))</f>
        <v>#N/A</v>
      </c>
      <c r="DG1238" s="665" t="e">
        <f>INDEX(AX1230:BE1231,MATCH(AW1238,AV1230:AV1231,0),MATCH(DG1234,AX1228:BE1228,0))*(INDEX(AK1236:AT1243,MATCH(DG1234,AI1236:AI1243,0),MATCH(DG1235,AK1235:AT1235,0)))</f>
        <v>#N/A</v>
      </c>
      <c r="DH1238" s="665" t="e">
        <f>INDEX(AX1230:BE1231,MATCH(AW1238,AV1230:AV1231,0),MATCH(DH1234,AX1228:BE1228,0))*(INDEX(AK1236:AT1243,MATCH(DH1234,AI1236:AI1243,0),MATCH(DH1235,AK1235:AT1235,0)))</f>
        <v>#N/A</v>
      </c>
      <c r="DI1238" s="665" t="e">
        <f>INDEX(AX1230:BE1231,MATCH(AW1238,AV1230:AV1231,0),MATCH(DI1234,AX1228:BE1228,0))*(INDEX(AK1236:AT1243,MATCH(DI1234,AI1236:AI1243,0),MATCH(DI1235,AK1235:AT1235,0)))</f>
        <v>#N/A</v>
      </c>
      <c r="DJ1238" s="665" t="e">
        <f>INDEX(AX1230:BE1231,MATCH(AW1238,AV1230:AV1231,0),MATCH(DJ1234,AX1228:BE1228,0))*(INDEX(AK1236:AT1243,MATCH(DJ1234,AI1236:AI1243,0),MATCH(DJ1235,AK1235:AT1235,0)))</f>
        <v>#N/A</v>
      </c>
      <c r="DK1238" s="665" t="e">
        <f>INDEX(AX1230:BE1231,MATCH(AW1238,AV1230:AV1231,0),MATCH(DK1234,AX1228:BE1228,0))*(INDEX(AK1236:AT1243,MATCH(DK1234,AI1236:AI1243,0),MATCH(DK1235,AK1235:AT1235,0)))</f>
        <v>#N/A</v>
      </c>
      <c r="DL1238" s="665" t="e">
        <f>INDEX(AX1230:BE1231,MATCH(AW1238,AV1230:AV1231,0),MATCH(DL1234,AX1228:BE1228,0))*(INDEX(AK1236:AT1243,MATCH(DL1234,AI1236:AI1243,0),MATCH(DL1235,AK1235:AT1235,0)))</f>
        <v>#N/A</v>
      </c>
      <c r="DM1238" s="665" t="e">
        <f>INDEX(AX1230:BE1231,MATCH(AW1238,AV1230:AV1231,0),MATCH(DM1234,AX1228:BE1228,0))*(INDEX(AK1236:AT1243,MATCH(DM1234,AI1236:AI1243,0),MATCH(DM1235,AK1235:AT1235,0)))</f>
        <v>#N/A</v>
      </c>
      <c r="DN1238" s="665" t="e">
        <f>INDEX(AX1230:BE1231,MATCH(AW1238,AV1230:AV1231,0),MATCH(DN1234,AX1228:BE1228,0))*(INDEX(AK1236:AT1243,MATCH(DN1234,AI1236:AI1243,0),MATCH(DN1235,AK1235:AT1235,0)))</f>
        <v>#N/A</v>
      </c>
      <c r="DO1238" s="665" t="e">
        <f>INDEX(AX1230:BE1231,MATCH(AW1238,AV1230:AV1231,0),MATCH(DO1234,AX1228:BE1228,0))*(INDEX(AK1236:AT1243,MATCH(DO1234,AI1236:AI1243,0),MATCH(DO1235,AK1235:AT1235,0)))</f>
        <v>#N/A</v>
      </c>
      <c r="DP1238" s="665" t="e">
        <f>INDEX(AX1230:BE1231,MATCH(AW1238,AV1230:AV1231,0),MATCH(DP1234,AX1228:BE1228,0))*(INDEX(AK1236:AT1243,MATCH(DP1234,AI1236:AI1243,0),MATCH(DP1235,AK1235:AT1235,0)))</f>
        <v>#N/A</v>
      </c>
      <c r="DQ1238" s="643" t="e">
        <f>SUM(AX1238:DP1238)=#REF!</f>
        <v>#REF!</v>
      </c>
      <c r="DR1238" s="749">
        <v>2025</v>
      </c>
      <c r="DS1238" s="665" t="e">
        <f>IF(DR1238&gt;DS1234,AX1237-AX1238,0)</f>
        <v>#REF!</v>
      </c>
      <c r="DT1238" s="665" t="e">
        <f>IF(DR1238&gt;DT1234,AY1237-AY1238,0)</f>
        <v>#N/A</v>
      </c>
      <c r="DU1238" s="665" t="e">
        <f>IF(DR1238&gt;DU1234,AZ1237-AZ1238,0)</f>
        <v>#N/A</v>
      </c>
      <c r="DV1238" s="665" t="e">
        <f>IF(DR1238&gt;DV1234,BA1237-BA1238,0)</f>
        <v>#N/A</v>
      </c>
      <c r="DW1238" s="665" t="e">
        <f>IF(DR1238&gt;DW1234,BB1237-BB1238,0)</f>
        <v>#N/A</v>
      </c>
      <c r="DX1238" s="665" t="e">
        <f>IF(DR1238&gt;DX1234,BC1237-BC1238,0)</f>
        <v>#N/A</v>
      </c>
      <c r="DY1238" s="665" t="e">
        <f>IF(DR1238&gt;DY1234,BD1237-BD1238,0)</f>
        <v>#N/A</v>
      </c>
      <c r="DZ1238" s="665" t="e">
        <f>IF(DR1238&gt;DZ1234,BE1237-BE1238,0)</f>
        <v>#N/A</v>
      </c>
      <c r="EA1238" s="665" t="e">
        <f>IF(DR1238&gt;EA1234,BF1237-BF1238,0)</f>
        <v>#N/A</v>
      </c>
      <c r="EB1238" s="665" t="e">
        <f>IF(DR1238&gt;EB1234,BG1237-BG1238,0)</f>
        <v>#N/A</v>
      </c>
      <c r="EC1238" s="665" t="e">
        <f>IF(DR1238&gt;EC1234,BH1237-BH1238,0)</f>
        <v>#N/A</v>
      </c>
      <c r="ED1238" s="665">
        <f>IF(DR1238&gt;ED1234,BI1237-BI1238,0)</f>
        <v>0</v>
      </c>
      <c r="EE1238" s="665">
        <f>IF(DR1238&gt;EE1234,BJ1237-BJ1238,0)</f>
        <v>0</v>
      </c>
      <c r="EF1238" s="665">
        <f>IF(DR1238&gt;EF1234,BK1237-BK1238,0)</f>
        <v>0</v>
      </c>
      <c r="EG1238" s="665">
        <f>IF(DR1238&gt;EG1234,BL1237-BL1238,0)</f>
        <v>0</v>
      </c>
      <c r="EH1238" s="665">
        <f>IF(DR1238&gt;EH1234,BM1237-BM1238,0)</f>
        <v>0</v>
      </c>
      <c r="EI1238" s="665">
        <f>IF(DR1238&gt;EI1234,BN1237-BN1238,0)</f>
        <v>0</v>
      </c>
      <c r="EJ1238" s="665">
        <f>IF(DR1238&gt;EJ1234,BO1237-BO1238,0)</f>
        <v>0</v>
      </c>
      <c r="EK1238" s="665">
        <f>IF(DR1238&gt;EK1234,BP1237-BP1238,0)</f>
        <v>0</v>
      </c>
      <c r="EL1238" s="665">
        <f>IF(DR1238&gt;EL1234,BQ1237-BQ1238,0)</f>
        <v>0</v>
      </c>
      <c r="EM1238" s="665">
        <f>IF(DR1238&gt;EM1234,BR1237-BR1238,0)</f>
        <v>0</v>
      </c>
      <c r="EN1238" s="665">
        <f>IF(DR1238&gt;EN1234,BS1237-BS1238,0)</f>
        <v>0</v>
      </c>
      <c r="EO1238" s="665">
        <f>IF(DR1238&gt;EO1234,BT1237-BT1238,0)</f>
        <v>0</v>
      </c>
      <c r="EP1238" s="665">
        <f>IF(DR1238&gt;EP1234,BU1237-BU1238,0)</f>
        <v>0</v>
      </c>
      <c r="EQ1238" s="665">
        <f>IF(DR1238&gt;EQ1234,BV1237-BV1238,0)</f>
        <v>0</v>
      </c>
      <c r="ER1238" s="665">
        <f>IF(DR1238&gt;ER1234,BW1237-BW1238,0)</f>
        <v>0</v>
      </c>
      <c r="ES1238" s="665">
        <f>IF(DR1238&gt;ES1234,BX1237-BX1238,0)</f>
        <v>0</v>
      </c>
      <c r="ET1238" s="665">
        <f>IF(DR1238&gt;ET1234,BY1237-BY1238,0)</f>
        <v>0</v>
      </c>
      <c r="EU1238" s="665">
        <f>IF(DR1238&gt;EU1234,BZ1237-BZ1238,0)</f>
        <v>0</v>
      </c>
      <c r="EV1238" s="665">
        <f>IF(DR1238&gt;EV1234,CA1237-CA1238,0)</f>
        <v>0</v>
      </c>
      <c r="EW1238" s="665">
        <f>IF(DR1238&gt;EW1234,CB1237-CB1238,0)</f>
        <v>0</v>
      </c>
      <c r="EX1238" s="665">
        <f>IF(DR1238&gt;EX1234,CC1237-CC1238,0)</f>
        <v>0</v>
      </c>
      <c r="EY1238" s="665">
        <f>IF(DR1238&gt;EY1234,CD1237-CD1238,0)</f>
        <v>0</v>
      </c>
      <c r="EZ1238" s="665">
        <f>IF(DR1238&gt;EZ1234,CE1237-CE1238,0)</f>
        <v>0</v>
      </c>
      <c r="FA1238" s="665">
        <f>IF(DR1238&gt;FA1234,CF1237-CF1238,0)</f>
        <v>0</v>
      </c>
      <c r="FB1238" s="665">
        <f>IF(DR1238&gt;FB1234,CG1237-CG1238,0)</f>
        <v>0</v>
      </c>
      <c r="FC1238" s="665">
        <f>IF(DR1238&gt;FC1234,CH1237-CH1238,0)</f>
        <v>0</v>
      </c>
      <c r="FD1238" s="665">
        <f>IF(DR1238&gt;FD1234,CI1237-CI1238,0)</f>
        <v>0</v>
      </c>
      <c r="FE1238" s="665">
        <f>IF(DR1238&gt;FE1234,CJ1237-CJ1238,0)</f>
        <v>0</v>
      </c>
      <c r="FF1238" s="665">
        <f>IF(DR1238&gt;FF1234,CK1237-CK1238,0)</f>
        <v>0</v>
      </c>
      <c r="FG1238" s="665">
        <f>IF(DR1238&gt;FG1234,CL1237-CL1238,0)</f>
        <v>0</v>
      </c>
      <c r="FH1238" s="665">
        <f>IF(DR1238&gt;FH1234,CM1237-CM1238,0)</f>
        <v>0</v>
      </c>
      <c r="FI1238" s="665">
        <f>IF(DR1238&gt;FI1234,CN1237-CN1238,0)</f>
        <v>0</v>
      </c>
      <c r="FJ1238" s="665">
        <f>IF(DR1238&gt;FJ1234,CO1237-CO1238,0)</f>
        <v>0</v>
      </c>
      <c r="FK1238" s="665">
        <f>IF(DR1238&gt;FK1234,CP1237-CP1238,0)</f>
        <v>0</v>
      </c>
      <c r="FL1238" s="665">
        <f>IF(DR1238&gt;FL1234,CQ1237-CQ1238,0)</f>
        <v>0</v>
      </c>
      <c r="FM1238" s="665">
        <f>IF(DR1238&gt;FM1234,CR1237-CR1238,0)</f>
        <v>0</v>
      </c>
      <c r="FN1238" s="665">
        <f>IF(DR1238&gt;FN1234,CS1237-CS1238,0)</f>
        <v>0</v>
      </c>
      <c r="FO1238" s="665">
        <f>IF(DR1238&gt;FO1234,CT1237-CT1238,0)</f>
        <v>0</v>
      </c>
      <c r="FP1238" s="665">
        <f>IF(DR1238&gt;FP1234,CU1237-CU1238,0)</f>
        <v>0</v>
      </c>
      <c r="FQ1238" s="665">
        <f>IF(DR1238&gt;FQ1234,CV1237-CV1238,0)</f>
        <v>0</v>
      </c>
      <c r="FR1238" s="665">
        <f>IF(DR1238&gt;FR1234,CW1237-CW1238,0)</f>
        <v>0</v>
      </c>
      <c r="FS1238" s="665">
        <f>IF(DR1238&gt;FS1234,CX1237-CX1238,0)</f>
        <v>0</v>
      </c>
      <c r="FT1238" s="665">
        <f>IF(DR1238&gt;FT1234,CY1237-CY1238,0)</f>
        <v>0</v>
      </c>
      <c r="FU1238" s="665">
        <f>IF(DR1238&gt;FU1234,CZ1237-CZ1238,0)</f>
        <v>0</v>
      </c>
      <c r="FV1238" s="665">
        <f>IF(DR1238&gt;FV1234,DA1237-DA1238,0)</f>
        <v>0</v>
      </c>
      <c r="FW1238" s="665">
        <f>IF(DR1238&gt;FW1234,DB1237-DB1238,0)</f>
        <v>0</v>
      </c>
      <c r="FX1238" s="665">
        <f>IF(DR1238&gt;FX1234,DC1237-DC1238,0)</f>
        <v>0</v>
      </c>
      <c r="FY1238" s="665">
        <f>IF(DR1238&gt;FY1234,DD1237-DD1238,0)</f>
        <v>0</v>
      </c>
      <c r="FZ1238" s="665">
        <f>IF(DR1238&gt;FZ1234,DE1237-DE1238,0)</f>
        <v>0</v>
      </c>
      <c r="GA1238" s="665">
        <f>IF(DR1238&gt;GA1234,DF1237-DF1238,0)</f>
        <v>0</v>
      </c>
      <c r="GB1238" s="665">
        <f>IF(DR1238&gt;GB1234,DG1237-DG1238,0)</f>
        <v>0</v>
      </c>
      <c r="GC1238" s="665">
        <f>IF(DR1238&gt;GC1234,DH1237-DH1238,0)</f>
        <v>0</v>
      </c>
      <c r="GD1238" s="665">
        <f>IF(DR1238&gt;GD1234,DI1237-DI1238,0)</f>
        <v>0</v>
      </c>
      <c r="GE1238" s="665">
        <f>IF(DR1238&gt;GE1234,DJ1237-DJ1238,0)</f>
        <v>0</v>
      </c>
      <c r="GF1238" s="665">
        <f>IF(DR1238&gt;GF1234,DK1237-DK1238,0)</f>
        <v>0</v>
      </c>
      <c r="GG1238" s="665">
        <f>IF(DR1238&gt;GG1234,DL1237-DL1238,0)</f>
        <v>0</v>
      </c>
      <c r="GH1238" s="665">
        <f>IF(DR1238&gt;GH1234,DM1237-DM1238,0)</f>
        <v>0</v>
      </c>
      <c r="GI1238" s="665">
        <f>IF(DR1238&gt;GI1234,DN1237-DN1238,0)</f>
        <v>0</v>
      </c>
      <c r="GJ1238" s="665">
        <f>IF(DR1238&gt;GJ1234,DO1237-DO1238,0)</f>
        <v>0</v>
      </c>
      <c r="GK1238" s="665">
        <f>IF(DR1238&gt;GK1234,DP1237-DP1238,0)</f>
        <v>0</v>
      </c>
      <c r="GL1238" s="665" t="e">
        <f>SUM(DS1238:GK1238)+SUM(#REF!)=#REF!</f>
        <v>#REF!</v>
      </c>
      <c r="GM1238" s="667"/>
      <c r="GN1238" s="749">
        <v>2025</v>
      </c>
      <c r="GO1238" s="664" t="e">
        <f>SUMIF(DS1235:GK1235,GO1235,DS1238:GK1238)</f>
        <v>#REF!</v>
      </c>
      <c r="GP1238" s="668" t="e">
        <f>SUMIF(DS1235:GK1235,GP1235,DS1238:GK1238)</f>
        <v>#N/A</v>
      </c>
      <c r="GQ1238" s="668" t="e">
        <f>SUMIF(DS1235:GK1235,GQ1235,DS1238:GK1238)</f>
        <v>#N/A</v>
      </c>
      <c r="GR1238" s="668" t="e">
        <f>SUMIF(DS1235:GK1235,GR1235,DS1238:GK1238)</f>
        <v>#N/A</v>
      </c>
      <c r="GS1238" s="668" t="e">
        <f>SUMIF(DS1235:GK1235,GS1235,DS1238:GK1238)</f>
        <v>#N/A</v>
      </c>
      <c r="GT1238" s="668" t="e">
        <f>SUMIF(DS1235:GK1235,GT1235,DS1238:GK1238)</f>
        <v>#N/A</v>
      </c>
      <c r="GU1238" s="668" t="e">
        <f>SUMIF(DS1235:GK1235,GU1235,DS1238:GK1238)</f>
        <v>#N/A</v>
      </c>
      <c r="GV1238" s="668" t="e">
        <f>SUMIF(DS1235:GK1235,GV1235,DS1238:GK1238)</f>
        <v>#N/A</v>
      </c>
      <c r="GW1238" s="668" t="e">
        <f>SUMIF(DS1235:GK1235,GW1235,DS1238:GK1238)</f>
        <v>#N/A</v>
      </c>
      <c r="GX1238" s="668" t="e">
        <f>SUMIF(DS1235:GK1235,GX1235,DS1238:GK1238)</f>
        <v>#N/A</v>
      </c>
      <c r="GY1238" s="668" t="e">
        <f>SUMIF(DS1235:GK1235,GY1235,DS1238:GK1238)</f>
        <v>#N/A</v>
      </c>
      <c r="GZ1238" s="646" t="e">
        <f>SUM(GO1238:GY1238)=(#REF!-SUM(#REF!))</f>
        <v>#REF!</v>
      </c>
    </row>
    <row r="1239" spans="1:234" hidden="1" x14ac:dyDescent="0.25">
      <c r="A1239" s="643" t="s">
        <v>208</v>
      </c>
      <c r="AI1239" s="664">
        <v>2026</v>
      </c>
      <c r="AJ1239" s="664">
        <v>0</v>
      </c>
      <c r="AK1239" s="665">
        <f>IFERROR(#REF!/#REF!,0)</f>
        <v>0</v>
      </c>
      <c r="AL1239" s="665">
        <f>IFERROR(#REF!/#REF!,0)</f>
        <v>0</v>
      </c>
      <c r="AM1239" s="665">
        <f>IFERROR(#REF!/#REF!,0)</f>
        <v>0</v>
      </c>
      <c r="AN1239" s="669">
        <f>IFERROR(#REF!/#REF!,0)</f>
        <v>0</v>
      </c>
      <c r="AO1239" s="669">
        <f>IFERROR(#REF!/#REF!,0)</f>
        <v>0</v>
      </c>
      <c r="AP1239" s="669">
        <f>IFERROR(#REF!/#REF!,0)</f>
        <v>0</v>
      </c>
      <c r="AQ1239" s="669">
        <f>IFERROR(#REF!/#REF!,0)</f>
        <v>0</v>
      </c>
      <c r="AR1239" s="669">
        <f>IFERROR(#REF!/#REF!,0)</f>
        <v>0</v>
      </c>
      <c r="AS1239" s="669">
        <f>IFERROR(#REF!/#REF!,0)</f>
        <v>0</v>
      </c>
      <c r="AT1239" s="669">
        <f>IFERROR(#REF!/#REF!,0)</f>
        <v>0</v>
      </c>
      <c r="AU1239" s="666"/>
      <c r="AW1239" s="749">
        <v>2026</v>
      </c>
      <c r="AX1239" s="665" t="e">
        <f>#REF!</f>
        <v>#REF!</v>
      </c>
      <c r="AY1239" s="665" t="e">
        <f>INDEX(AX1230:BE1231,MATCH(AW1239,AV1230:AV1231,0),MATCH(AY1234,AX1228:BE1228,0))*(INDEX(AK1236:AT1243,MATCH(AY1234,AI1236:AI1243,0),MATCH(AY1235,AK1235:AT1235,0)))</f>
        <v>#N/A</v>
      </c>
      <c r="AZ1239" s="665" t="e">
        <f>INDEX(AX1230:BE1231,MATCH(AW1239,AV1230:AV1231,0),MATCH(AZ1234,AX1228:BE1228,0))*(INDEX(AK1236:AT1243,MATCH(AZ1234,AI1236:AI1243,0),MATCH(AZ1235,AK1235:AT1235,0)))</f>
        <v>#N/A</v>
      </c>
      <c r="BA1239" s="665" t="e">
        <f>INDEX(AX1230:BE1231,MATCH(AW1239,AV1230:AV1231,0),MATCH(BA1234,AX1228:BE1228,0))*(INDEX(AK1236:AT1243,MATCH(BA1234,AI1236:AI1243,0),MATCH(BA1235,AK1235:AT1235,0)))</f>
        <v>#N/A</v>
      </c>
      <c r="BB1239" s="665" t="e">
        <f>INDEX(AX1230:BE1231,MATCH(AW1239,AV1230:AV1231,0),MATCH(BB1234,AX1228:BE1228,0))*(INDEX(AK1236:AT1243,MATCH(BB1234,AI1236:AI1243,0),MATCH(BB1235,AK1235:AT1235,0)))</f>
        <v>#N/A</v>
      </c>
      <c r="BC1239" s="665" t="e">
        <f>INDEX(AX1230:BE1231,MATCH(AW1239,AV1230:AV1231,0),MATCH(BC1234,AX1228:BE1228,0))*(INDEX(AK1236:AT1243,MATCH(BC1234,AI1236:AI1243,0),MATCH(BC1235,AK1235:AT1235,0)))</f>
        <v>#N/A</v>
      </c>
      <c r="BD1239" s="665" t="e">
        <f>INDEX(AX1230:BE1231,MATCH(AW1239,AV1230:AV1231,0),MATCH(BD1234,AX1228:BE1228,0))*(INDEX(AK1236:AT1243,MATCH(BD1234,AI1236:AI1243,0),MATCH(BD1235,AK1235:AT1235,0)))</f>
        <v>#N/A</v>
      </c>
      <c r="BE1239" s="665" t="e">
        <f>INDEX(AX1230:BE1231,MATCH(AW1239,AV1230:AV1231,0),MATCH(BE1234,AX1228:BE1228,0))*(INDEX(AK1236:AT1243,MATCH(BE1234,AI1236:AI1243,0),MATCH(BE1235,AK1235:AT1235,0)))</f>
        <v>#N/A</v>
      </c>
      <c r="BF1239" s="665" t="e">
        <f>INDEX(AX1230:BE1231,MATCH(AW1239,AV1230:AV1231,0),MATCH(BF1234,AX1228:BE1228,0))*(INDEX(AK1236:AT1243,MATCH(BF1234,AI1236:AI1243,0),MATCH(BF1235,AK1235:AT1235,0)))</f>
        <v>#N/A</v>
      </c>
      <c r="BG1239" s="665" t="e">
        <f>INDEX(AX1230:BE1231,MATCH(AW1239,AV1230:AV1231,0),MATCH(BG1234,AX1228:BE1228,0))*(INDEX(AK1236:AT1243,MATCH(BG1234,AI1236:AI1243,0),MATCH(BG1235,AK1235:AT1235,0)))</f>
        <v>#N/A</v>
      </c>
      <c r="BH1239" s="665" t="e">
        <f>INDEX(AX1230:BE1231,MATCH(AW1239,AV1230:AV1231,0),MATCH(BH1234,AX1228:BE1228,0))*(INDEX(AK1236:AT1243,MATCH(BH1234,AI1236:AI1243,0),MATCH(BH1235,AK1235:AT1235,0)))</f>
        <v>#N/A</v>
      </c>
      <c r="BI1239" s="665" t="e">
        <f>INDEX(AX1230:BE1231,MATCH(AW1239,AV1230:AV1231,0),MATCH(BI1234,AX1228:BE1228,0))*(INDEX(AK1236:AT1243,MATCH(BI1234,AI1236:AI1243,0),MATCH(BI1235,AK1235:AT1235,0)))</f>
        <v>#N/A</v>
      </c>
      <c r="BJ1239" s="665" t="e">
        <f>INDEX(AX1230:BE1231,MATCH(AW1239,AV1230:AV1231,0),MATCH(BJ1234,AX1228:BE1228,0))*(INDEX(AK1236:AT1243,MATCH(BJ1234,AI1236:AI1243,0),MATCH(BJ1235,AK1235:AT1235,0)))</f>
        <v>#N/A</v>
      </c>
      <c r="BK1239" s="665" t="e">
        <f>INDEX(AX1230:BE1231,MATCH(AW1239,AV1230:AV1231,0),MATCH(BK1234,AX1228:BE1228,0))*(INDEX(AK1236:AT1243,MATCH(BK1234,AI1236:AI1243,0),MATCH(BK1235,AK1235:AT1235,0)))</f>
        <v>#N/A</v>
      </c>
      <c r="BL1239" s="665" t="e">
        <f>INDEX(AX1230:BE1231,MATCH(AW1239,AV1230:AV1231,0),MATCH(BL1234,AX1228:BE1228,0))*(INDEX(AK1236:AT1243,MATCH(BL1234,AI1236:AI1243,0),MATCH(BL1235,AK1235:AT1235,0)))</f>
        <v>#N/A</v>
      </c>
      <c r="BM1239" s="665" t="e">
        <f>INDEX(AX1230:BE1231,MATCH(AW1239,AV1230:AV1231,0),MATCH(BM1234,AX1228:BE1228,0))*(INDEX(AK1236:AT1243,MATCH(BM1234,AI1236:AI1243,0),MATCH(BM1235,AK1235:AT1235,0)))</f>
        <v>#N/A</v>
      </c>
      <c r="BN1239" s="665" t="e">
        <f>INDEX(AX1230:BE1231,MATCH(AW1239,AV1230:AV1231,0),MATCH(BN1234,AX1228:BE1228,0))*(INDEX(AK1236:AT1243,MATCH(BN1234,AI1236:AI1243,0),MATCH(BN1235,AK1235:AT1235,0)))</f>
        <v>#N/A</v>
      </c>
      <c r="BO1239" s="665" t="e">
        <f>INDEX(AX1230:BE1231,MATCH(AW1239,AV1230:AV1231,0),MATCH(BO1234,AX1228:BE1228,0))*(INDEX(AK1236:AT1243,MATCH(BO1234,AI1236:AI1243,0),MATCH(BO1235,AK1235:AT1235,0)))</f>
        <v>#N/A</v>
      </c>
      <c r="BP1239" s="665" t="e">
        <f>INDEX(AX1230:BE1231,MATCH(AW1239,AV1230:AV1231,0),MATCH(BP1234,AX1228:BE1228,0))*(INDEX(AK1236:AT1243,MATCH(BP1234,AI1236:AI1243,0),MATCH(BP1235,AK1235:AT1235,0)))</f>
        <v>#N/A</v>
      </c>
      <c r="BQ1239" s="665" t="e">
        <f>INDEX(AX1230:BE1231,MATCH(AW1239,AV1230:AV1231,0),MATCH(BQ1234,AX1228:BE1228,0))*(INDEX(AK1236:AT1243,MATCH(BQ1234,AI1236:AI1243,0),MATCH(BQ1235,AK1235:AT1235,0)))</f>
        <v>#N/A</v>
      </c>
      <c r="BR1239" s="665" t="e">
        <f>INDEX(AX1230:BE1231,MATCH(AW1239,AV1230:AV1231,0),MATCH(BR1234,AX1228:BE1228,0))*(INDEX(AK1236:AT1243,MATCH(BR1234,AI1236:AI1243,0),MATCH(BR1235,AK1235:AT1235,0)))</f>
        <v>#N/A</v>
      </c>
      <c r="BS1239" s="665" t="e">
        <f>INDEX(AX1230:BE1231,MATCH(AW1239,AV1230:AV1231,0),MATCH(BS1234,AX1228:BE1228,0))*(INDEX(AK1236:AT1243,MATCH(BS1234,AI1236:AI1243,0),MATCH(BS1235,AK1235:AT1235,0)))</f>
        <v>#N/A</v>
      </c>
      <c r="BT1239" s="665" t="e">
        <f>INDEX(AX1230:BE1231,MATCH(AW1239,AV1230:AV1231,0),MATCH(BT1234,AX1228:BE1228,0))*(INDEX(AK1236:AT1243,MATCH(BT1234,AI1236:AI1243,0),MATCH(BT1235,AK1235:AT1235,0)))</f>
        <v>#N/A</v>
      </c>
      <c r="BU1239" s="665" t="e">
        <f>INDEX(AX1230:BE1231,MATCH(AW1239,AV1230:AV1231,0),MATCH(BU1234,AX1228:BE1228,0))*(INDEX(AK1236:AT1243,MATCH(BU1234,AI1236:AI1243,0),MATCH(BU1235,AK1235:AT1235,0)))</f>
        <v>#N/A</v>
      </c>
      <c r="BV1239" s="665" t="e">
        <f>INDEX(AX1230:BE1231,MATCH(AW1239,AV1230:AV1231,0),MATCH(BV1234,AX1228:BE1228,0))*(INDEX(AK1236:AT1243,MATCH(BV1234,AI1236:AI1243,0),MATCH(BV1235,AK1235:AT1235,0)))</f>
        <v>#N/A</v>
      </c>
      <c r="BW1239" s="665" t="e">
        <f>INDEX(AX1230:BE1231,MATCH(AW1239,AV1230:AV1231,0),MATCH(BW1234,AX1228:BE1228,0))*(INDEX(AK1236:AT1243,MATCH(BW1234,AI1236:AI1243,0),MATCH(BW1235,AK1235:AT1235,0)))</f>
        <v>#N/A</v>
      </c>
      <c r="BX1239" s="665" t="e">
        <f>INDEX(AX1230:BE1231,MATCH(AW1239,AV1230:AV1231,0),MATCH(BX1234,AX1228:BE1228,0))*(INDEX(AK1236:AT1243,MATCH(BX1234,AI1236:AI1243,0),MATCH(BX1235,AK1235:AT1235,0)))</f>
        <v>#N/A</v>
      </c>
      <c r="BY1239" s="665" t="e">
        <f>INDEX(AX1230:BE1231,MATCH(AW1239,AV1230:AV1231,0),MATCH(BY1234,AX1228:BE1228,0))*(INDEX(AK1236:AT1243,MATCH(BY1234,AI1236:AI1243,0),MATCH(BY1235,AK1235:AT1235,0)))</f>
        <v>#N/A</v>
      </c>
      <c r="BZ1239" s="665" t="e">
        <f>INDEX(AX1230:BE1231,MATCH(AW1239,AV1230:AV1231,0),MATCH(BZ1234,AX1228:BE1228,0))*(INDEX(AK1236:AT1243,MATCH(BZ1234,AI1236:AI1243,0),MATCH(BZ1235,AK1235:AT1235,0)))</f>
        <v>#N/A</v>
      </c>
      <c r="CA1239" s="665" t="e">
        <f>INDEX(AX1230:BE1231,MATCH(AW1239,AV1230:AV1231,0),MATCH(CA1234,AX1228:BE1228,0))*(INDEX(AK1236:AT1243,MATCH(CA1234,AI1236:AI1243,0),MATCH(CA1235,AK1235:AT1235,0)))</f>
        <v>#N/A</v>
      </c>
      <c r="CB1239" s="665" t="e">
        <f>INDEX(AX1230:BE1231,MATCH(AW1239,AV1230:AV1231,0),MATCH(CB1234,AX1228:BE1228,0))*(INDEX(AK1236:AT1243,MATCH(CB1234,AI1236:AI1243,0),MATCH(CB1235,AK1235:AT1235,0)))</f>
        <v>#N/A</v>
      </c>
      <c r="CC1239" s="665" t="e">
        <f>INDEX(AX1230:BE1231,MATCH(AW1239,AV1230:AV1231,0),MATCH(CC1234,AX1228:BE1228,0))*(INDEX(AK1236:AT1243,MATCH(CC1234,AI1236:AI1243,0),MATCH(CC1235,AK1235:AT1235,0)))</f>
        <v>#N/A</v>
      </c>
      <c r="CD1239" s="665" t="e">
        <f>INDEX(AX1230:BE1231,MATCH(AW1239,AV1230:AV1231,0),MATCH(CD1234,AX1228:BE1228,0))*(INDEX(AK1236:AT1243,MATCH(CD1234,AI1236:AI1243,0),MATCH(CD1235,AK1235:AT1235,0)))</f>
        <v>#N/A</v>
      </c>
      <c r="CE1239" s="665" t="e">
        <f>INDEX(AX1230:BE1231,MATCH(AW1239,AV1230:AV1231,0),MATCH(CE1234,AX1228:BE1228,0))*(INDEX(AK1236:AT1243,MATCH(CE1234,AI1236:AI1243,0),MATCH(CE1235,AK1235:AT1235,0)))</f>
        <v>#N/A</v>
      </c>
      <c r="CF1239" s="665" t="e">
        <f>INDEX(AX1230:BE1231,MATCH(AW1239,AV1230:AV1231,0),MATCH(CF1234,AX1228:BE1228,0))*(INDEX(AK1236:AT1243,MATCH(CF1234,AI1236:AI1243,0),MATCH(CF1235,AK1235:AT1235,0)))</f>
        <v>#N/A</v>
      </c>
      <c r="CG1239" s="665" t="e">
        <f>INDEX(AX1230:BE1231,MATCH(AW1239,AV1230:AV1231,0),MATCH(CG1234,AX1228:BE1228,0))*(INDEX(AK1236:AT1243,MATCH(CG1234,AI1236:AI1243,0),MATCH(CG1235,AK1235:AT1235,0)))</f>
        <v>#N/A</v>
      </c>
      <c r="CH1239" s="665" t="e">
        <f>INDEX(AX1230:BE1231,MATCH(AW1239,AV1230:AV1231,0),MATCH(CH1234,AX1228:BE1228,0))*(INDEX(AK1236:AT1243,MATCH(CH1234,AI1236:AI1243,0),MATCH(CH1235,AK1235:AT1235,0)))</f>
        <v>#N/A</v>
      </c>
      <c r="CI1239" s="665" t="e">
        <f>INDEX(AX1230:BE1231,MATCH(AW1239,AV1230:AV1231,0),MATCH(CI1234,AX1228:BE1228,0))*(INDEX(AK1236:AT1243,MATCH(CI1234,AI1236:AI1243,0),MATCH(CI1235,AK1235:AT1235,0)))</f>
        <v>#N/A</v>
      </c>
      <c r="CJ1239" s="665" t="e">
        <f>INDEX(AX1230:BE1231,MATCH(AW1239,AV1230:AV1231,0),MATCH(CJ1234,AX1228:BE1228,0))*(INDEX(AK1236:AT1243,MATCH(CJ1234,AI1236:AI1243,0),MATCH(CJ1235,AK1235:AT1235,0)))</f>
        <v>#N/A</v>
      </c>
      <c r="CK1239" s="665" t="e">
        <f>INDEX(AX1230:BE1231,MATCH(AW1239,AV1230:AV1231,0),MATCH(CK1234,AX1228:BE1228,0))*(INDEX(AK1236:AT1243,MATCH(CK1234,AI1236:AI1243,0),MATCH(CK1235,AK1235:AT1235,0)))</f>
        <v>#N/A</v>
      </c>
      <c r="CL1239" s="665" t="e">
        <f>INDEX(AX1230:BE1231,MATCH(AW1239,AV1230:AV1231,0),MATCH(CL1234,AX1228:BE1228,0))*(INDEX(AK1236:AT1243,MATCH(CL1234,AI1236:AI1243,0),MATCH(CL1235,AK1235:AT1235,0)))</f>
        <v>#N/A</v>
      </c>
      <c r="CM1239" s="665" t="e">
        <f>INDEX(AX1230:BE1231,MATCH(AW1239,AV1230:AV1231,0),MATCH(CM1234,AX1228:BE1228,0))*(INDEX(AK1236:AT1243,MATCH(CM1234,AI1236:AI1243,0),MATCH(CM1235,AK1235:AT1235,0)))</f>
        <v>#N/A</v>
      </c>
      <c r="CN1239" s="665" t="e">
        <f>INDEX(AX1230:BE1231,MATCH(AW1239,AV1230:AV1231,0),MATCH(CN1234,AX1228:BE1228,0))*(INDEX(AK1236:AT1243,MATCH(CN1234,AI1236:AI1243,0),MATCH(CN1235,AK1235:AT1235,0)))</f>
        <v>#N/A</v>
      </c>
      <c r="CO1239" s="665" t="e">
        <f>INDEX(AX1230:BE1231,MATCH(AW1239,AV1230:AV1231,0),MATCH(CO1234,AX1228:BE1228,0))*(INDEX(AK1236:AT1243,MATCH(CO1234,AI1236:AI1243,0),MATCH(CO1235,AK1235:AT1235,0)))</f>
        <v>#N/A</v>
      </c>
      <c r="CP1239" s="665" t="e">
        <f>INDEX(AX1230:BE1231,MATCH(AW1239,AV1230:AV1231,0),MATCH(CP1234,AX1228:BE1228,0))*(INDEX(AK1236:AT1243,MATCH(CP1234,AI1236:AI1243,0),MATCH(CP1235,AK1235:AT1235,0)))</f>
        <v>#N/A</v>
      </c>
      <c r="CQ1239" s="665" t="e">
        <f>INDEX(AX1230:BE1231,MATCH(AW1239,AV1230:AV1231,0),MATCH(CQ1234,AX1228:BE1228,0))*(INDEX(AK1236:AT1243,MATCH(CQ1234,AI1236:AI1243,0),MATCH(CQ1235,AK1235:AT1235,0)))</f>
        <v>#N/A</v>
      </c>
      <c r="CR1239" s="665" t="e">
        <f>INDEX(AX1230:BE1231,MATCH(AW1239,AV1230:AV1231,0),MATCH(CR1234,AX1228:BE1228,0))*(INDEX(AK1236:AT1243,MATCH(CR1234,AI1236:AI1243,0),MATCH(CR1235,AK1235:AT1235,0)))</f>
        <v>#N/A</v>
      </c>
      <c r="CS1239" s="665" t="e">
        <f>INDEX(AX1230:BE1231,MATCH(AW1239,AV1230:AV1231,0),MATCH(CS1234,AX1228:BE1228,0))*(INDEX(AK1236:AT1243,MATCH(CS1234,AI1236:AI1243,0),MATCH(CS1235,AK1235:AT1235,0)))</f>
        <v>#N/A</v>
      </c>
      <c r="CT1239" s="665" t="e">
        <f>INDEX(AX1230:BE1231,MATCH(AW1239,AV1230:AV1231,0),MATCH(CT1234,AX1228:BE1228,0))*(INDEX(AK1236:AT1243,MATCH(CT1234,AI1236:AI1243,0),MATCH(CT1235,AK1235:AT1235,0)))</f>
        <v>#N/A</v>
      </c>
      <c r="CU1239" s="665" t="e">
        <f>INDEX(AX1230:BE1231,MATCH(AW1239,AV1230:AV1231,0),MATCH(CU1234,AX1228:BE1228,0))*(INDEX(AK1236:AT1243,MATCH(CU1234,AI1236:AI1243,0),MATCH(CU1235,AK1235:AT1235,0)))</f>
        <v>#N/A</v>
      </c>
      <c r="CV1239" s="665" t="e">
        <f>INDEX(AX1230:BE1231,MATCH(AW1239,AV1230:AV1231,0),MATCH(CV1234,AX1228:BE1228,0))*(INDEX(AK1236:AT1243,MATCH(CV1234,AI1236:AI1243,0),MATCH(CV1235,AK1235:AT1235,0)))</f>
        <v>#N/A</v>
      </c>
      <c r="CW1239" s="665" t="e">
        <f>INDEX(AX1230:BE1231,MATCH(AW1239,AV1230:AV1231,0),MATCH(CW1234,AX1228:BE1228,0))*(INDEX(AK1236:AT1243,MATCH(CW1234,AI1236:AI1243,0),MATCH(CW1235,AK1235:AT1235,0)))</f>
        <v>#N/A</v>
      </c>
      <c r="CX1239" s="665" t="e">
        <f>INDEX(AX1230:BE1231,MATCH(AW1239,AV1230:AV1231,0),MATCH(CX1234,AX1228:BE1228,0))*(INDEX(AK1236:AT1243,MATCH(CX1234,AI1236:AI1243,0),MATCH(CX1235,AK1235:AT1235,0)))</f>
        <v>#N/A</v>
      </c>
      <c r="CY1239" s="665" t="e">
        <f>INDEX(AX1230:BE1231,MATCH(AW1239,AV1230:AV1231,0),MATCH(CY1234,AX1228:BE1228,0))*(INDEX(AK1236:AT1243,MATCH(CY1234,AI1236:AI1243,0),MATCH(CY1235,AK1235:AT1235,0)))</f>
        <v>#N/A</v>
      </c>
      <c r="CZ1239" s="665" t="e">
        <f>INDEX(AX1230:BE1231,MATCH(AW1239,AV1230:AV1231,0),MATCH(CZ1234,AX1228:BE1228,0))*(INDEX(AK1236:AT1243,MATCH(CZ1234,AI1236:AI1243,0),MATCH(CZ1235,AK1235:AT1235,0)))</f>
        <v>#N/A</v>
      </c>
      <c r="DA1239" s="665" t="e">
        <f>INDEX(AX1230:BE1231,MATCH(AW1239,AV1230:AV1231,0),MATCH(DA1234,AX1228:BE1228,0))*(INDEX(AK1236:AT1243,MATCH(DA1234,AI1236:AI1243,0),MATCH(DA1235,AK1235:AT1235,0)))</f>
        <v>#N/A</v>
      </c>
      <c r="DB1239" s="665" t="e">
        <f>INDEX(AX1230:BE1231,MATCH(AW1239,AV1230:AV1231,0),MATCH(DB1234,AX1228:BE1228,0))*(INDEX(AK1236:AT1243,MATCH(DB1234,AI1236:AI1243,0),MATCH(DB1235,AK1235:AT1235,0)))</f>
        <v>#N/A</v>
      </c>
      <c r="DC1239" s="665" t="e">
        <f>INDEX(AX1230:BE1231,MATCH(AW1239,AV1230:AV1231,0),MATCH(DC1234,AX1228:BE1228,0))*(INDEX(AK1236:AT1243,MATCH(DC1234,AI1236:AI1243,0),MATCH(DC1235,AK1235:AT1235,0)))</f>
        <v>#N/A</v>
      </c>
      <c r="DD1239" s="665" t="e">
        <f>INDEX(AX1230:BE1231,MATCH(AW1239,AV1230:AV1231,0),MATCH(DD1234,AX1228:BE1228,0))*(INDEX(AK1236:AT1243,MATCH(DD1234,AI1236:AI1243,0),MATCH(DD1235,AK1235:AT1235,0)))</f>
        <v>#N/A</v>
      </c>
      <c r="DE1239" s="665" t="e">
        <f>INDEX(AX1230:BE1231,MATCH(AW1239,AV1230:AV1231,0),MATCH(DE1234,AX1228:BE1228,0))*(INDEX(AK1236:AT1243,MATCH(DE1234,AI1236:AI1243,0),MATCH(DE1235,AK1235:AT1235,0)))</f>
        <v>#N/A</v>
      </c>
      <c r="DF1239" s="665" t="e">
        <f>INDEX(AX1230:BE1231,MATCH(AW1239,AV1230:AV1231,0),MATCH(DF1234,AX1228:BE1228,0))*(INDEX(AK1236:AT1243,MATCH(DF1234,AI1236:AI1243,0),MATCH(DF1235,AK1235:AT1235,0)))</f>
        <v>#N/A</v>
      </c>
      <c r="DG1239" s="665" t="e">
        <f>INDEX(AX1230:BE1231,MATCH(AW1239,AV1230:AV1231,0),MATCH(DG1234,AX1228:BE1228,0))*(INDEX(AK1236:AT1243,MATCH(DG1234,AI1236:AI1243,0),MATCH(DG1235,AK1235:AT1235,0)))</f>
        <v>#N/A</v>
      </c>
      <c r="DH1239" s="665" t="e">
        <f>INDEX(AX1230:BE1231,MATCH(AW1239,AV1230:AV1231,0),MATCH(DH1234,AX1228:BE1228,0))*(INDEX(AK1236:AT1243,MATCH(DH1234,AI1236:AI1243,0),MATCH(DH1235,AK1235:AT1235,0)))</f>
        <v>#N/A</v>
      </c>
      <c r="DI1239" s="665" t="e">
        <f>INDEX(AX1230:BE1231,MATCH(AW1239,AV1230:AV1231,0),MATCH(DI1234,AX1228:BE1228,0))*(INDEX(AK1236:AT1243,MATCH(DI1234,AI1236:AI1243,0),MATCH(DI1235,AK1235:AT1235,0)))</f>
        <v>#N/A</v>
      </c>
      <c r="DJ1239" s="665" t="e">
        <f>INDEX(AX1230:BE1231,MATCH(AW1239,AV1230:AV1231,0),MATCH(DJ1234,AX1228:BE1228,0))*(INDEX(AK1236:AT1243,MATCH(DJ1234,AI1236:AI1243,0),MATCH(DJ1235,AK1235:AT1235,0)))</f>
        <v>#N/A</v>
      </c>
      <c r="DK1239" s="665" t="e">
        <f>INDEX(AX1230:BE1231,MATCH(AW1239,AV1230:AV1231,0),MATCH(DK1234,AX1228:BE1228,0))*(INDEX(AK1236:AT1243,MATCH(DK1234,AI1236:AI1243,0),MATCH(DK1235,AK1235:AT1235,0)))</f>
        <v>#N/A</v>
      </c>
      <c r="DL1239" s="665" t="e">
        <f>INDEX(AX1230:BE1231,MATCH(AW1239,AV1230:AV1231,0),MATCH(DL1234,AX1228:BE1228,0))*(INDEX(AK1236:AT1243,MATCH(DL1234,AI1236:AI1243,0),MATCH(DL1235,AK1235:AT1235,0)))</f>
        <v>#N/A</v>
      </c>
      <c r="DM1239" s="665" t="e">
        <f>INDEX(AX1230:BE1231,MATCH(AW1239,AV1230:AV1231,0),MATCH(DM1234,AX1228:BE1228,0))*(INDEX(AK1236:AT1243,MATCH(DM1234,AI1236:AI1243,0),MATCH(DM1235,AK1235:AT1235,0)))</f>
        <v>#N/A</v>
      </c>
      <c r="DN1239" s="665" t="e">
        <f>INDEX(AX1230:BE1231,MATCH(AW1239,AV1230:AV1231,0),MATCH(DN1234,AX1228:BE1228,0))*(INDEX(AK1236:AT1243,MATCH(DN1234,AI1236:AI1243,0),MATCH(DN1235,AK1235:AT1235,0)))</f>
        <v>#N/A</v>
      </c>
      <c r="DO1239" s="665" t="e">
        <f>INDEX(AX1230:BE1231,MATCH(AW1239,AV1230:AV1231,0),MATCH(DO1234,AX1228:BE1228,0))*(INDEX(AK1236:AT1243,MATCH(DO1234,AI1236:AI1243,0),MATCH(DO1235,AK1235:AT1235,0)))</f>
        <v>#N/A</v>
      </c>
      <c r="DP1239" s="665" t="e">
        <f>INDEX(AX1230:BE1231,MATCH(AW1239,AV1230:AV1231,0),MATCH(DP1234,AX1228:BE1228,0))*(INDEX(AK1236:AT1243,MATCH(DP1234,AI1236:AI1243,0),MATCH(DP1235,AK1235:AT1235,0)))</f>
        <v>#N/A</v>
      </c>
      <c r="DQ1239" s="643" t="e">
        <f>SUM(AX1239:DP1239)=#REF!</f>
        <v>#REF!</v>
      </c>
      <c r="DR1239" s="749">
        <v>2026</v>
      </c>
      <c r="DS1239" s="665" t="e">
        <f>IF(DR1239&gt;DS1234,AX1238-AX1239,0)</f>
        <v>#REF!</v>
      </c>
      <c r="DT1239" s="665" t="e">
        <f>IF(DR1239&gt;DT1234,AY1238-AY1239,0)</f>
        <v>#N/A</v>
      </c>
      <c r="DU1239" s="665" t="e">
        <f>IF(DR1239&gt;DU1234,AZ1238-AZ1239,0)</f>
        <v>#N/A</v>
      </c>
      <c r="DV1239" s="665" t="e">
        <f>IF(DR1239&gt;DV1234,BA1238-BA1239,0)</f>
        <v>#N/A</v>
      </c>
      <c r="DW1239" s="665" t="e">
        <f>IF(DR1239&gt;DW1234,BB1238-BB1239,0)</f>
        <v>#N/A</v>
      </c>
      <c r="DX1239" s="665" t="e">
        <f>IF(DR1239&gt;DX1234,BC1238-BC1239,0)</f>
        <v>#N/A</v>
      </c>
      <c r="DY1239" s="665" t="e">
        <f>IF(DR1239&gt;DY1234,BD1238-BD1239,0)</f>
        <v>#N/A</v>
      </c>
      <c r="DZ1239" s="665" t="e">
        <f>IF(DR1239&gt;DZ1234,BE1238-BE1239,0)</f>
        <v>#N/A</v>
      </c>
      <c r="EA1239" s="665" t="e">
        <f>IF(DR1239&gt;EA1234,BF1238-BF1239,0)</f>
        <v>#N/A</v>
      </c>
      <c r="EB1239" s="665" t="e">
        <f>IF(DR1239&gt;EB1234,BG1238-BG1239,0)</f>
        <v>#N/A</v>
      </c>
      <c r="EC1239" s="665" t="e">
        <f>IF(DR1239&gt;EC1234,BH1238-BH1239,0)</f>
        <v>#N/A</v>
      </c>
      <c r="ED1239" s="665" t="e">
        <f>IF(DR1239&gt;ED1234,BI1238-BI1239,0)</f>
        <v>#N/A</v>
      </c>
      <c r="EE1239" s="665" t="e">
        <f>IF(DR1239&gt;EE1234,BJ1238-BJ1239,0)</f>
        <v>#N/A</v>
      </c>
      <c r="EF1239" s="665" t="e">
        <f>IF(DR1239&gt;EF1234,BK1238-BK1239,0)</f>
        <v>#N/A</v>
      </c>
      <c r="EG1239" s="665" t="e">
        <f>IF(DR1239&gt;EG1234,BL1238-BL1239,0)</f>
        <v>#N/A</v>
      </c>
      <c r="EH1239" s="665" t="e">
        <f>IF(DR1239&gt;EH1234,BM1238-BM1239,0)</f>
        <v>#N/A</v>
      </c>
      <c r="EI1239" s="665" t="e">
        <f>IF(DR1239&gt;EI1234,BN1238-BN1239,0)</f>
        <v>#N/A</v>
      </c>
      <c r="EJ1239" s="665" t="e">
        <f>IF(DR1239&gt;EJ1234,BO1238-BO1239,0)</f>
        <v>#N/A</v>
      </c>
      <c r="EK1239" s="665" t="e">
        <f>IF(DR1239&gt;EK1234,BP1238-BP1239,0)</f>
        <v>#N/A</v>
      </c>
      <c r="EL1239" s="665" t="e">
        <f>IF(DR1239&gt;EL1234,BQ1238-BQ1239,0)</f>
        <v>#N/A</v>
      </c>
      <c r="EM1239" s="665" t="e">
        <f>IF(DR1239&gt;EM1234,BR1238-BR1239,0)</f>
        <v>#N/A</v>
      </c>
      <c r="EN1239" s="665">
        <f>IF(DR1239&gt;EN1234,BS1238-BS1239,0)</f>
        <v>0</v>
      </c>
      <c r="EO1239" s="665">
        <f>IF(DR1239&gt;EO1234,BT1238-BT1239,0)</f>
        <v>0</v>
      </c>
      <c r="EP1239" s="665">
        <f>IF(DR1239&gt;EP1234,BU1238-BU1239,0)</f>
        <v>0</v>
      </c>
      <c r="EQ1239" s="665">
        <f>IF(DR1239&gt;EQ1234,BV1238-BV1239,0)</f>
        <v>0</v>
      </c>
      <c r="ER1239" s="665">
        <f>IF(DR1239&gt;ER1234,BW1238-BW1239,0)</f>
        <v>0</v>
      </c>
      <c r="ES1239" s="665">
        <f>IF(DR1239&gt;ES1234,BX1238-BX1239,0)</f>
        <v>0</v>
      </c>
      <c r="ET1239" s="665">
        <f>IF(DR1239&gt;ET1234,BY1238-BY1239,0)</f>
        <v>0</v>
      </c>
      <c r="EU1239" s="665">
        <f>IF(DR1239&gt;EU1234,BZ1238-BZ1239,0)</f>
        <v>0</v>
      </c>
      <c r="EV1239" s="665">
        <f>IF(DR1239&gt;EV1234,CA1238-CA1239,0)</f>
        <v>0</v>
      </c>
      <c r="EW1239" s="665">
        <f>IF(DR1239&gt;EW1234,CB1238-CB1239,0)</f>
        <v>0</v>
      </c>
      <c r="EX1239" s="665">
        <f>IF(DR1239&gt;EX1234,CC1238-CC1239,0)</f>
        <v>0</v>
      </c>
      <c r="EY1239" s="665">
        <f>IF(DR1239&gt;EY1234,CD1238-CD1239,0)</f>
        <v>0</v>
      </c>
      <c r="EZ1239" s="665">
        <f>IF(DR1239&gt;EZ1234,CE1238-CE1239,0)</f>
        <v>0</v>
      </c>
      <c r="FA1239" s="665">
        <f>IF(DR1239&gt;FA1234,CF1238-CF1239,0)</f>
        <v>0</v>
      </c>
      <c r="FB1239" s="665">
        <f>IF(DR1239&gt;FB1234,CG1238-CG1239,0)</f>
        <v>0</v>
      </c>
      <c r="FC1239" s="665">
        <f>IF(DR1239&gt;FC1234,CH1238-CH1239,0)</f>
        <v>0</v>
      </c>
      <c r="FD1239" s="665">
        <f>IF(DR1239&gt;FD1234,CI1238-CI1239,0)</f>
        <v>0</v>
      </c>
      <c r="FE1239" s="665">
        <f>IF(DR1239&gt;FE1234,CJ1238-CJ1239,0)</f>
        <v>0</v>
      </c>
      <c r="FF1239" s="665">
        <f>IF(DR1239&gt;FF1234,CK1238-CK1239,0)</f>
        <v>0</v>
      </c>
      <c r="FG1239" s="665">
        <f>IF(DR1239&gt;FG1234,CL1238-CL1239,0)</f>
        <v>0</v>
      </c>
      <c r="FH1239" s="665">
        <f>IF(DR1239&gt;FH1234,CM1238-CM1239,0)</f>
        <v>0</v>
      </c>
      <c r="FI1239" s="665">
        <f>IF(DR1239&gt;FI1234,CN1238-CN1239,0)</f>
        <v>0</v>
      </c>
      <c r="FJ1239" s="665">
        <f>IF(DR1239&gt;FJ1234,CO1238-CO1239,0)</f>
        <v>0</v>
      </c>
      <c r="FK1239" s="665">
        <f>IF(DR1239&gt;FK1234,CP1238-CP1239,0)</f>
        <v>0</v>
      </c>
      <c r="FL1239" s="665">
        <f>IF(DR1239&gt;FL1234,CQ1238-CQ1239,0)</f>
        <v>0</v>
      </c>
      <c r="FM1239" s="665">
        <f>IF(DR1239&gt;FM1234,CR1238-CR1239,0)</f>
        <v>0</v>
      </c>
      <c r="FN1239" s="665">
        <f>IF(DR1239&gt;FN1234,CS1238-CS1239,0)</f>
        <v>0</v>
      </c>
      <c r="FO1239" s="665">
        <f>IF(DR1239&gt;FO1234,CT1238-CT1239,0)</f>
        <v>0</v>
      </c>
      <c r="FP1239" s="665">
        <f>IF(DR1239&gt;FP1234,CU1238-CU1239,0)</f>
        <v>0</v>
      </c>
      <c r="FQ1239" s="665">
        <f>IF(DR1239&gt;FQ1234,CV1238-CV1239,0)</f>
        <v>0</v>
      </c>
      <c r="FR1239" s="665">
        <f>IF(DR1239&gt;FR1234,CW1238-CW1239,0)</f>
        <v>0</v>
      </c>
      <c r="FS1239" s="665">
        <f>IF(DR1239&gt;FS1234,CX1238-CX1239,0)</f>
        <v>0</v>
      </c>
      <c r="FT1239" s="665">
        <f>IF(DR1239&gt;FT1234,CY1238-CY1239,0)</f>
        <v>0</v>
      </c>
      <c r="FU1239" s="665">
        <f>IF(DR1239&gt;FU1234,CZ1238-CZ1239,0)</f>
        <v>0</v>
      </c>
      <c r="FV1239" s="665">
        <f>IF(DR1239&gt;FV1234,DA1238-DA1239,0)</f>
        <v>0</v>
      </c>
      <c r="FW1239" s="665">
        <f>IF(DR1239&gt;FW1234,DB1238-DB1239,0)</f>
        <v>0</v>
      </c>
      <c r="FX1239" s="665">
        <f>IF(DR1239&gt;FX1234,DC1238-DC1239,0)</f>
        <v>0</v>
      </c>
      <c r="FY1239" s="665">
        <f>IF(DR1239&gt;FY1234,DD1238-DD1239,0)</f>
        <v>0</v>
      </c>
      <c r="FZ1239" s="665">
        <f>IF(DR1239&gt;FZ1234,DE1238-DE1239,0)</f>
        <v>0</v>
      </c>
      <c r="GA1239" s="665">
        <f>IF(DR1239&gt;GA1234,DF1238-DF1239,0)</f>
        <v>0</v>
      </c>
      <c r="GB1239" s="665">
        <f>IF(DR1239&gt;GB1234,DG1238-DG1239,0)</f>
        <v>0</v>
      </c>
      <c r="GC1239" s="665">
        <f>IF(DR1239&gt;GC1234,DH1238-DH1239,0)</f>
        <v>0</v>
      </c>
      <c r="GD1239" s="665">
        <f>IF(DR1239&gt;GD1234,DI1238-DI1239,0)</f>
        <v>0</v>
      </c>
      <c r="GE1239" s="665">
        <f>IF(DR1239&gt;GE1234,DJ1238-DJ1239,0)</f>
        <v>0</v>
      </c>
      <c r="GF1239" s="665">
        <f>IF(DR1239&gt;GF1234,DK1238-DK1239,0)</f>
        <v>0</v>
      </c>
      <c r="GG1239" s="665">
        <f>IF(DR1239&gt;GG1234,DL1238-DL1239,0)</f>
        <v>0</v>
      </c>
      <c r="GH1239" s="665">
        <f>IF(DR1239&gt;GH1234,DM1238-DM1239,0)</f>
        <v>0</v>
      </c>
      <c r="GI1239" s="665">
        <f>IF(DR1239&gt;GI1234,DN1238-DN1239,0)</f>
        <v>0</v>
      </c>
      <c r="GJ1239" s="665">
        <f>IF(DR1239&gt;GJ1234,DO1238-DO1239,0)</f>
        <v>0</v>
      </c>
      <c r="GK1239" s="665">
        <f>IF(DR1239&gt;GK1234,DP1238-DP1239,0)</f>
        <v>0</v>
      </c>
      <c r="GL1239" s="665" t="e">
        <f>SUM(DS1239:GK1239)+SUM(#REF!)=#REF!</f>
        <v>#REF!</v>
      </c>
      <c r="GM1239" s="667"/>
      <c r="GN1239" s="749">
        <v>2026</v>
      </c>
      <c r="GO1239" s="664" t="e">
        <f>SUMIF(DS1235:GK1235,GO1235,DS1239:GK1239)</f>
        <v>#REF!</v>
      </c>
      <c r="GP1239" s="668" t="e">
        <f>SUMIF(DS1235:GK1235,GP1235,DS1239:GK1239)</f>
        <v>#N/A</v>
      </c>
      <c r="GQ1239" s="668" t="e">
        <f>SUMIF(DS1235:GK1235,GQ1235,DS1239:GK1239)</f>
        <v>#N/A</v>
      </c>
      <c r="GR1239" s="668" t="e">
        <f>SUMIF(DS1235:GK1235,GR1235,DS1239:GK1239)</f>
        <v>#N/A</v>
      </c>
      <c r="GS1239" s="668" t="e">
        <f>SUMIF(DS1235:GK1235,GS1235,DS1239:GK1239)</f>
        <v>#N/A</v>
      </c>
      <c r="GT1239" s="668" t="e">
        <f>SUMIF(DS1235:GK1235,GT1235,DS1239:GK1239)</f>
        <v>#N/A</v>
      </c>
      <c r="GU1239" s="668" t="e">
        <f>SUMIF(DS1235:GK1235,GU1235,DS1239:GK1239)</f>
        <v>#N/A</v>
      </c>
      <c r="GV1239" s="668" t="e">
        <f>SUMIF(DS1235:GK1235,GV1235,DS1239:GK1239)</f>
        <v>#N/A</v>
      </c>
      <c r="GW1239" s="668" t="e">
        <f>SUMIF(DS1235:GK1235,GW1235,DS1239:GK1239)</f>
        <v>#N/A</v>
      </c>
      <c r="GX1239" s="668" t="e">
        <f>SUMIF(DS1235:GK1235,GX1235,DS1239:GK1239)</f>
        <v>#N/A</v>
      </c>
      <c r="GY1239" s="668" t="e">
        <f>SUMIF(DS1235:GK1235,GY1235,DS1239:GK1239)</f>
        <v>#N/A</v>
      </c>
      <c r="GZ1239" s="646" t="e">
        <f>SUM(GO1239:GY1239)=(#REF!-SUM(#REF!))</f>
        <v>#REF!</v>
      </c>
    </row>
    <row r="1240" spans="1:234" hidden="1" x14ac:dyDescent="0.25">
      <c r="A1240" s="643" t="s">
        <v>208</v>
      </c>
      <c r="AI1240" s="664">
        <v>2027</v>
      </c>
      <c r="AJ1240" s="664">
        <v>0</v>
      </c>
      <c r="AK1240" s="665">
        <f>IFERROR(#REF!/#REF!,0)</f>
        <v>0</v>
      </c>
      <c r="AL1240" s="665">
        <f>IFERROR(#REF!/#REF!,0)</f>
        <v>0</v>
      </c>
      <c r="AM1240" s="665">
        <f>IFERROR(#REF!/#REF!,0)</f>
        <v>0</v>
      </c>
      <c r="AN1240" s="669">
        <f>IFERROR(#REF!/#REF!,0)</f>
        <v>0</v>
      </c>
      <c r="AO1240" s="669">
        <f>IFERROR(#REF!/#REF!,0)</f>
        <v>0</v>
      </c>
      <c r="AP1240" s="669">
        <f>IFERROR(#REF!/#REF!,0)</f>
        <v>0</v>
      </c>
      <c r="AQ1240" s="669">
        <f>IFERROR(#REF!/#REF!,0)</f>
        <v>0</v>
      </c>
      <c r="AR1240" s="669">
        <f>IFERROR(#REF!/#REF!,0)</f>
        <v>0</v>
      </c>
      <c r="AS1240" s="669">
        <f>IFERROR(#REF!/#REF!,0)</f>
        <v>0</v>
      </c>
      <c r="AT1240" s="669">
        <f>IFERROR(#REF!/#REF!,0)</f>
        <v>0</v>
      </c>
      <c r="AU1240" s="666"/>
      <c r="AW1240" s="749">
        <v>2027</v>
      </c>
      <c r="AX1240" s="665" t="e">
        <f>#REF!</f>
        <v>#REF!</v>
      </c>
      <c r="AY1240" s="665" t="e">
        <f>INDEX(AX1230:BE1231,MATCH(AW1240,AV1230:AV1231,0),MATCH(AY1234,AX1228:BE1228,0))*(INDEX(AK1236:AT1243,MATCH(AY1234,AI1236:AI1243,0),MATCH(AY1235,AK1235:AT1235,0)))</f>
        <v>#N/A</v>
      </c>
      <c r="AZ1240" s="665" t="e">
        <f>INDEX(AX1230:BE1231,MATCH(AW1240,AV1230:AV1231,0),MATCH(AZ1234,AX1228:BE1228,0))*(INDEX(AK1236:AT1243,MATCH(AZ1234,AI1236:AI1243,0),MATCH(AZ1235,AK1235:AT1235,0)))</f>
        <v>#N/A</v>
      </c>
      <c r="BA1240" s="665" t="e">
        <f>INDEX(AX1230:BE1231,MATCH(AW1240,AV1230:AV1231,0),MATCH(BA1234,AX1228:BE1228,0))*(INDEX(AK1236:AT1243,MATCH(BA1234,AI1236:AI1243,0),MATCH(BA1235,AK1235:AT1235,0)))</f>
        <v>#N/A</v>
      </c>
      <c r="BB1240" s="665" t="e">
        <f>INDEX(AX1230:BE1231,MATCH(AW1240,AV1230:AV1231,0),MATCH(BB1234,AX1228:BE1228,0))*(INDEX(AK1236:AT1243,MATCH(BB1234,AI1236:AI1243,0),MATCH(BB1235,AK1235:AT1235,0)))</f>
        <v>#N/A</v>
      </c>
      <c r="BC1240" s="665" t="e">
        <f>INDEX(AX1230:BE1231,MATCH(AW1240,AV1230:AV1231,0),MATCH(BC1234,AX1228:BE1228,0))*(INDEX(AK1236:AT1243,MATCH(BC1234,AI1236:AI1243,0),MATCH(BC1235,AK1235:AT1235,0)))</f>
        <v>#N/A</v>
      </c>
      <c r="BD1240" s="665" t="e">
        <f>INDEX(AX1230:BE1231,MATCH(AW1240,AV1230:AV1231,0),MATCH(BD1234,AX1228:BE1228,0))*(INDEX(AK1236:AT1243,MATCH(BD1234,AI1236:AI1243,0),MATCH(BD1235,AK1235:AT1235,0)))</f>
        <v>#N/A</v>
      </c>
      <c r="BE1240" s="665" t="e">
        <f>INDEX(AX1230:BE1231,MATCH(AW1240,AV1230:AV1231,0),MATCH(BE1234,AX1228:BE1228,0))*(INDEX(AK1236:AT1243,MATCH(BE1234,AI1236:AI1243,0),MATCH(BE1235,AK1235:AT1235,0)))</f>
        <v>#N/A</v>
      </c>
      <c r="BF1240" s="665" t="e">
        <f>INDEX(AX1230:BE1231,MATCH(AW1240,AV1230:AV1231,0),MATCH(BF1234,AX1228:BE1228,0))*(INDEX(AK1236:AT1243,MATCH(BF1234,AI1236:AI1243,0),MATCH(BF1235,AK1235:AT1235,0)))</f>
        <v>#N/A</v>
      </c>
      <c r="BG1240" s="665" t="e">
        <f>INDEX(AX1230:BE1231,MATCH(AW1240,AV1230:AV1231,0),MATCH(BG1234,AX1228:BE1228,0))*(INDEX(AK1236:AT1243,MATCH(BG1234,AI1236:AI1243,0),MATCH(BG1235,AK1235:AT1235,0)))</f>
        <v>#N/A</v>
      </c>
      <c r="BH1240" s="665" t="e">
        <f>INDEX(AX1230:BE1231,MATCH(AW1240,AV1230:AV1231,0),MATCH(BH1234,AX1228:BE1228,0))*(INDEX(AK1236:AT1243,MATCH(BH1234,AI1236:AI1243,0),MATCH(BH1235,AK1235:AT1235,0)))</f>
        <v>#N/A</v>
      </c>
      <c r="BI1240" s="665" t="e">
        <f>INDEX(AX1230:BE1231,MATCH(AW1240,AV1230:AV1231,0),MATCH(BI1234,AX1228:BE1228,0))*(INDEX(AK1236:AT1243,MATCH(BI1234,AI1236:AI1243,0),MATCH(BI1235,AK1235:AT1235,0)))</f>
        <v>#N/A</v>
      </c>
      <c r="BJ1240" s="665" t="e">
        <f>INDEX(AX1230:BE1231,MATCH(AW1240,AV1230:AV1231,0),MATCH(BJ1234,AX1228:BE1228,0))*(INDEX(AK1236:AT1243,MATCH(BJ1234,AI1236:AI1243,0),MATCH(BJ1235,AK1235:AT1235,0)))</f>
        <v>#N/A</v>
      </c>
      <c r="BK1240" s="665" t="e">
        <f>INDEX(AX1230:BE1231,MATCH(AW1240,AV1230:AV1231,0),MATCH(BK1234,AX1228:BE1228,0))*(INDEX(AK1236:AT1243,MATCH(BK1234,AI1236:AI1243,0),MATCH(BK1235,AK1235:AT1235,0)))</f>
        <v>#N/A</v>
      </c>
      <c r="BL1240" s="665" t="e">
        <f>INDEX(AX1230:BE1231,MATCH(AW1240,AV1230:AV1231,0),MATCH(BL1234,AX1228:BE1228,0))*(INDEX(AK1236:AT1243,MATCH(BL1234,AI1236:AI1243,0),MATCH(BL1235,AK1235:AT1235,0)))</f>
        <v>#N/A</v>
      </c>
      <c r="BM1240" s="665" t="e">
        <f>INDEX(AX1230:BE1231,MATCH(AW1240,AV1230:AV1231,0),MATCH(BM1234,AX1228:BE1228,0))*(INDEX(AK1236:AT1243,MATCH(BM1234,AI1236:AI1243,0),MATCH(BM1235,AK1235:AT1235,0)))</f>
        <v>#N/A</v>
      </c>
      <c r="BN1240" s="665" t="e">
        <f>INDEX(AX1230:BE1231,MATCH(AW1240,AV1230:AV1231,0),MATCH(BN1234,AX1228:BE1228,0))*(INDEX(AK1236:AT1243,MATCH(BN1234,AI1236:AI1243,0),MATCH(BN1235,AK1235:AT1235,0)))</f>
        <v>#N/A</v>
      </c>
      <c r="BO1240" s="665" t="e">
        <f>INDEX(AX1230:BE1231,MATCH(AW1240,AV1230:AV1231,0),MATCH(BO1234,AX1228:BE1228,0))*(INDEX(AK1236:AT1243,MATCH(BO1234,AI1236:AI1243,0),MATCH(BO1235,AK1235:AT1235,0)))</f>
        <v>#N/A</v>
      </c>
      <c r="BP1240" s="665" t="e">
        <f>INDEX(AX1230:BE1231,MATCH(AW1240,AV1230:AV1231,0),MATCH(BP1234,AX1228:BE1228,0))*(INDEX(AK1236:AT1243,MATCH(BP1234,AI1236:AI1243,0),MATCH(BP1235,AK1235:AT1235,0)))</f>
        <v>#N/A</v>
      </c>
      <c r="BQ1240" s="665" t="e">
        <f>INDEX(AX1230:BE1231,MATCH(AW1240,AV1230:AV1231,0),MATCH(BQ1234,AX1228:BE1228,0))*(INDEX(AK1236:AT1243,MATCH(BQ1234,AI1236:AI1243,0),MATCH(BQ1235,AK1235:AT1235,0)))</f>
        <v>#N/A</v>
      </c>
      <c r="BR1240" s="665" t="e">
        <f>INDEX(AX1230:BE1231,MATCH(AW1240,AV1230:AV1231,0),MATCH(BR1234,AX1228:BE1228,0))*(INDEX(AK1236:AT1243,MATCH(BR1234,AI1236:AI1243,0),MATCH(BR1235,AK1235:AT1235,0)))</f>
        <v>#N/A</v>
      </c>
      <c r="BS1240" s="665" t="e">
        <f>INDEX(AX1230:BE1231,MATCH(AW1240,AV1230:AV1231,0),MATCH(BS1234,AX1228:BE1228,0))*(INDEX(AK1236:AT1243,MATCH(BS1234,AI1236:AI1243,0),MATCH(BS1235,AK1235:AT1235,0)))</f>
        <v>#N/A</v>
      </c>
      <c r="BT1240" s="665" t="e">
        <f>INDEX(AX1230:BE1231,MATCH(AW1240,AV1230:AV1231,0),MATCH(BT1234,AX1228:BE1228,0))*(INDEX(AK1236:AT1243,MATCH(BT1234,AI1236:AI1243,0),MATCH(BT1235,AK1235:AT1235,0)))</f>
        <v>#N/A</v>
      </c>
      <c r="BU1240" s="665" t="e">
        <f>INDEX(AX1230:BE1231,MATCH(AW1240,AV1230:AV1231,0),MATCH(BU1234,AX1228:BE1228,0))*(INDEX(AK1236:AT1243,MATCH(BU1234,AI1236:AI1243,0),MATCH(BU1235,AK1235:AT1235,0)))</f>
        <v>#N/A</v>
      </c>
      <c r="BV1240" s="665" t="e">
        <f>INDEX(AX1230:BE1231,MATCH(AW1240,AV1230:AV1231,0),MATCH(BV1234,AX1228:BE1228,0))*(INDEX(AK1236:AT1243,MATCH(BV1234,AI1236:AI1243,0),MATCH(BV1235,AK1235:AT1235,0)))</f>
        <v>#N/A</v>
      </c>
      <c r="BW1240" s="665" t="e">
        <f>INDEX(AX1230:BE1231,MATCH(AW1240,AV1230:AV1231,0),MATCH(BW1234,AX1228:BE1228,0))*(INDEX(AK1236:AT1243,MATCH(BW1234,AI1236:AI1243,0),MATCH(BW1235,AK1235:AT1235,0)))</f>
        <v>#N/A</v>
      </c>
      <c r="BX1240" s="665" t="e">
        <f>INDEX(AX1230:BE1231,MATCH(AW1240,AV1230:AV1231,0),MATCH(BX1234,AX1228:BE1228,0))*(INDEX(AK1236:AT1243,MATCH(BX1234,AI1236:AI1243,0),MATCH(BX1235,AK1235:AT1235,0)))</f>
        <v>#N/A</v>
      </c>
      <c r="BY1240" s="665" t="e">
        <f>INDEX(AX1230:BE1231,MATCH(AW1240,AV1230:AV1231,0),MATCH(BY1234,AX1228:BE1228,0))*(INDEX(AK1236:AT1243,MATCH(BY1234,AI1236:AI1243,0),MATCH(BY1235,AK1235:AT1235,0)))</f>
        <v>#N/A</v>
      </c>
      <c r="BZ1240" s="665" t="e">
        <f>INDEX(AX1230:BE1231,MATCH(AW1240,AV1230:AV1231,0),MATCH(BZ1234,AX1228:BE1228,0))*(INDEX(AK1236:AT1243,MATCH(BZ1234,AI1236:AI1243,0),MATCH(BZ1235,AK1235:AT1235,0)))</f>
        <v>#N/A</v>
      </c>
      <c r="CA1240" s="665" t="e">
        <f>INDEX(AX1230:BE1231,MATCH(AW1240,AV1230:AV1231,0),MATCH(CA1234,AX1228:BE1228,0))*(INDEX(AK1236:AT1243,MATCH(CA1234,AI1236:AI1243,0),MATCH(CA1235,AK1235:AT1235,0)))</f>
        <v>#N/A</v>
      </c>
      <c r="CB1240" s="665" t="e">
        <f>INDEX(AX1230:BE1231,MATCH(AW1240,AV1230:AV1231,0),MATCH(CB1234,AX1228:BE1228,0))*(INDEX(AK1236:AT1243,MATCH(CB1234,AI1236:AI1243,0),MATCH(CB1235,AK1235:AT1235,0)))</f>
        <v>#N/A</v>
      </c>
      <c r="CC1240" s="665" t="e">
        <f>INDEX(AX1230:BE1231,MATCH(AW1240,AV1230:AV1231,0),MATCH(CC1234,AX1228:BE1228,0))*(INDEX(AK1236:AT1243,MATCH(CC1234,AI1236:AI1243,0),MATCH(CC1235,AK1235:AT1235,0)))</f>
        <v>#N/A</v>
      </c>
      <c r="CD1240" s="665" t="e">
        <f>INDEX(AX1230:BE1231,MATCH(AW1240,AV1230:AV1231,0),MATCH(CD1234,AX1228:BE1228,0))*(INDEX(AK1236:AT1243,MATCH(CD1234,AI1236:AI1243,0),MATCH(CD1235,AK1235:AT1235,0)))</f>
        <v>#N/A</v>
      </c>
      <c r="CE1240" s="665" t="e">
        <f>INDEX(AX1230:BE1231,MATCH(AW1240,AV1230:AV1231,0),MATCH(CE1234,AX1228:BE1228,0))*(INDEX(AK1236:AT1243,MATCH(CE1234,AI1236:AI1243,0),MATCH(CE1235,AK1235:AT1235,0)))</f>
        <v>#N/A</v>
      </c>
      <c r="CF1240" s="665" t="e">
        <f>INDEX(AX1230:BE1231,MATCH(AW1240,AV1230:AV1231,0),MATCH(CF1234,AX1228:BE1228,0))*(INDEX(AK1236:AT1243,MATCH(CF1234,AI1236:AI1243,0),MATCH(CF1235,AK1235:AT1235,0)))</f>
        <v>#N/A</v>
      </c>
      <c r="CG1240" s="665" t="e">
        <f>INDEX(AX1230:BE1231,MATCH(AW1240,AV1230:AV1231,0),MATCH(CG1234,AX1228:BE1228,0))*(INDEX(AK1236:AT1243,MATCH(CG1234,AI1236:AI1243,0),MATCH(CG1235,AK1235:AT1235,0)))</f>
        <v>#N/A</v>
      </c>
      <c r="CH1240" s="665" t="e">
        <f>INDEX(AX1230:BE1231,MATCH(AW1240,AV1230:AV1231,0),MATCH(CH1234,AX1228:BE1228,0))*(INDEX(AK1236:AT1243,MATCH(CH1234,AI1236:AI1243,0),MATCH(CH1235,AK1235:AT1235,0)))</f>
        <v>#N/A</v>
      </c>
      <c r="CI1240" s="665" t="e">
        <f>INDEX(AX1230:BE1231,MATCH(AW1240,AV1230:AV1231,0),MATCH(CI1234,AX1228:BE1228,0))*(INDEX(AK1236:AT1243,MATCH(CI1234,AI1236:AI1243,0),MATCH(CI1235,AK1235:AT1235,0)))</f>
        <v>#N/A</v>
      </c>
      <c r="CJ1240" s="665" t="e">
        <f>INDEX(AX1230:BE1231,MATCH(AW1240,AV1230:AV1231,0),MATCH(CJ1234,AX1228:BE1228,0))*(INDEX(AK1236:AT1243,MATCH(CJ1234,AI1236:AI1243,0),MATCH(CJ1235,AK1235:AT1235,0)))</f>
        <v>#N/A</v>
      </c>
      <c r="CK1240" s="665" t="e">
        <f>INDEX(AX1230:BE1231,MATCH(AW1240,AV1230:AV1231,0),MATCH(CK1234,AX1228:BE1228,0))*(INDEX(AK1236:AT1243,MATCH(CK1234,AI1236:AI1243,0),MATCH(CK1235,AK1235:AT1235,0)))</f>
        <v>#N/A</v>
      </c>
      <c r="CL1240" s="665" t="e">
        <f>INDEX(AX1230:BE1231,MATCH(AW1240,AV1230:AV1231,0),MATCH(CL1234,AX1228:BE1228,0))*(INDEX(AK1236:AT1243,MATCH(CL1234,AI1236:AI1243,0),MATCH(CL1235,AK1235:AT1235,0)))</f>
        <v>#N/A</v>
      </c>
      <c r="CM1240" s="665" t="e">
        <f>INDEX(AX1230:BE1231,MATCH(AW1240,AV1230:AV1231,0),MATCH(CM1234,AX1228:BE1228,0))*(INDEX(AK1236:AT1243,MATCH(CM1234,AI1236:AI1243,0),MATCH(CM1235,AK1235:AT1235,0)))</f>
        <v>#N/A</v>
      </c>
      <c r="CN1240" s="665" t="e">
        <f>INDEX(AX1230:BE1231,MATCH(AW1240,AV1230:AV1231,0),MATCH(CN1234,AX1228:BE1228,0))*(INDEX(AK1236:AT1243,MATCH(CN1234,AI1236:AI1243,0),MATCH(CN1235,AK1235:AT1235,0)))</f>
        <v>#N/A</v>
      </c>
      <c r="CO1240" s="665" t="e">
        <f>INDEX(AX1230:BE1231,MATCH(AW1240,AV1230:AV1231,0),MATCH(CO1234,AX1228:BE1228,0))*(INDEX(AK1236:AT1243,MATCH(CO1234,AI1236:AI1243,0),MATCH(CO1235,AK1235:AT1235,0)))</f>
        <v>#N/A</v>
      </c>
      <c r="CP1240" s="665" t="e">
        <f>INDEX(AX1230:BE1231,MATCH(AW1240,AV1230:AV1231,0),MATCH(CP1234,AX1228:BE1228,0))*(INDEX(AK1236:AT1243,MATCH(CP1234,AI1236:AI1243,0),MATCH(CP1235,AK1235:AT1235,0)))</f>
        <v>#N/A</v>
      </c>
      <c r="CQ1240" s="665" t="e">
        <f>INDEX(AX1230:BE1231,MATCH(AW1240,AV1230:AV1231,0),MATCH(CQ1234,AX1228:BE1228,0))*(INDEX(AK1236:AT1243,MATCH(CQ1234,AI1236:AI1243,0),MATCH(CQ1235,AK1235:AT1235,0)))</f>
        <v>#N/A</v>
      </c>
      <c r="CR1240" s="665" t="e">
        <f>INDEX(AX1230:BE1231,MATCH(AW1240,AV1230:AV1231,0),MATCH(CR1234,AX1228:BE1228,0))*(INDEX(AK1236:AT1243,MATCH(CR1234,AI1236:AI1243,0),MATCH(CR1235,AK1235:AT1235,0)))</f>
        <v>#N/A</v>
      </c>
      <c r="CS1240" s="665" t="e">
        <f>INDEX(AX1230:BE1231,MATCH(AW1240,AV1230:AV1231,0),MATCH(CS1234,AX1228:BE1228,0))*(INDEX(AK1236:AT1243,MATCH(CS1234,AI1236:AI1243,0),MATCH(CS1235,AK1235:AT1235,0)))</f>
        <v>#N/A</v>
      </c>
      <c r="CT1240" s="665" t="e">
        <f>INDEX(AX1230:BE1231,MATCH(AW1240,AV1230:AV1231,0),MATCH(CT1234,AX1228:BE1228,0))*(INDEX(AK1236:AT1243,MATCH(CT1234,AI1236:AI1243,0),MATCH(CT1235,AK1235:AT1235,0)))</f>
        <v>#N/A</v>
      </c>
      <c r="CU1240" s="665" t="e">
        <f>INDEX(AX1230:BE1231,MATCH(AW1240,AV1230:AV1231,0),MATCH(CU1234,AX1228:BE1228,0))*(INDEX(AK1236:AT1243,MATCH(CU1234,AI1236:AI1243,0),MATCH(CU1235,AK1235:AT1235,0)))</f>
        <v>#N/A</v>
      </c>
      <c r="CV1240" s="665" t="e">
        <f>INDEX(AX1230:BE1231,MATCH(AW1240,AV1230:AV1231,0),MATCH(CV1234,AX1228:BE1228,0))*(INDEX(AK1236:AT1243,MATCH(CV1234,AI1236:AI1243,0),MATCH(CV1235,AK1235:AT1235,0)))</f>
        <v>#N/A</v>
      </c>
      <c r="CW1240" s="665" t="e">
        <f>INDEX(AX1230:BE1231,MATCH(AW1240,AV1230:AV1231,0),MATCH(CW1234,AX1228:BE1228,0))*(INDEX(AK1236:AT1243,MATCH(CW1234,AI1236:AI1243,0),MATCH(CW1235,AK1235:AT1235,0)))</f>
        <v>#N/A</v>
      </c>
      <c r="CX1240" s="665" t="e">
        <f>INDEX(AX1230:BE1231,MATCH(AW1240,AV1230:AV1231,0),MATCH(CX1234,AX1228:BE1228,0))*(INDEX(AK1236:AT1243,MATCH(CX1234,AI1236:AI1243,0),MATCH(CX1235,AK1235:AT1235,0)))</f>
        <v>#N/A</v>
      </c>
      <c r="CY1240" s="665" t="e">
        <f>INDEX(AX1230:BE1231,MATCH(AW1240,AV1230:AV1231,0),MATCH(CY1234,AX1228:BE1228,0))*(INDEX(AK1236:AT1243,MATCH(CY1234,AI1236:AI1243,0),MATCH(CY1235,AK1235:AT1235,0)))</f>
        <v>#N/A</v>
      </c>
      <c r="CZ1240" s="665" t="e">
        <f>INDEX(AX1230:BE1231,MATCH(AW1240,AV1230:AV1231,0),MATCH(CZ1234,AX1228:BE1228,0))*(INDEX(AK1236:AT1243,MATCH(CZ1234,AI1236:AI1243,0),MATCH(CZ1235,AK1235:AT1235,0)))</f>
        <v>#N/A</v>
      </c>
      <c r="DA1240" s="665" t="e">
        <f>INDEX(AX1230:BE1231,MATCH(AW1240,AV1230:AV1231,0),MATCH(DA1234,AX1228:BE1228,0))*(INDEX(AK1236:AT1243,MATCH(DA1234,AI1236:AI1243,0),MATCH(DA1235,AK1235:AT1235,0)))</f>
        <v>#N/A</v>
      </c>
      <c r="DB1240" s="665" t="e">
        <f>INDEX(AX1230:BE1231,MATCH(AW1240,AV1230:AV1231,0),MATCH(DB1234,AX1228:BE1228,0))*(INDEX(AK1236:AT1243,MATCH(DB1234,AI1236:AI1243,0),MATCH(DB1235,AK1235:AT1235,0)))</f>
        <v>#N/A</v>
      </c>
      <c r="DC1240" s="665" t="e">
        <f>INDEX(AX1230:BE1231,MATCH(AW1240,AV1230:AV1231,0),MATCH(DC1234,AX1228:BE1228,0))*(INDEX(AK1236:AT1243,MATCH(DC1234,AI1236:AI1243,0),MATCH(DC1235,AK1235:AT1235,0)))</f>
        <v>#N/A</v>
      </c>
      <c r="DD1240" s="665" t="e">
        <f>INDEX(AX1230:BE1231,MATCH(AW1240,AV1230:AV1231,0),MATCH(DD1234,AX1228:BE1228,0))*(INDEX(AK1236:AT1243,MATCH(DD1234,AI1236:AI1243,0),MATCH(DD1235,AK1235:AT1235,0)))</f>
        <v>#N/A</v>
      </c>
      <c r="DE1240" s="665" t="e">
        <f>INDEX(AX1230:BE1231,MATCH(AW1240,AV1230:AV1231,0),MATCH(DE1234,AX1228:BE1228,0))*(INDEX(AK1236:AT1243,MATCH(DE1234,AI1236:AI1243,0),MATCH(DE1235,AK1235:AT1235,0)))</f>
        <v>#N/A</v>
      </c>
      <c r="DF1240" s="665" t="e">
        <f>INDEX(AX1230:BE1231,MATCH(AW1240,AV1230:AV1231,0),MATCH(DF1234,AX1228:BE1228,0))*(INDEX(AK1236:AT1243,MATCH(DF1234,AI1236:AI1243,0),MATCH(DF1235,AK1235:AT1235,0)))</f>
        <v>#N/A</v>
      </c>
      <c r="DG1240" s="665" t="e">
        <f>INDEX(AX1230:BE1231,MATCH(AW1240,AV1230:AV1231,0),MATCH(DG1234,AX1228:BE1228,0))*(INDEX(AK1236:AT1243,MATCH(DG1234,AI1236:AI1243,0),MATCH(DG1235,AK1235:AT1235,0)))</f>
        <v>#N/A</v>
      </c>
      <c r="DH1240" s="665" t="e">
        <f>INDEX(AX1230:BE1231,MATCH(AW1240,AV1230:AV1231,0),MATCH(DH1234,AX1228:BE1228,0))*(INDEX(AK1236:AT1243,MATCH(DH1234,AI1236:AI1243,0),MATCH(DH1235,AK1235:AT1235,0)))</f>
        <v>#N/A</v>
      </c>
      <c r="DI1240" s="665" t="e">
        <f>INDEX(AX1230:BE1231,MATCH(AW1240,AV1230:AV1231,0),MATCH(DI1234,AX1228:BE1228,0))*(INDEX(AK1236:AT1243,MATCH(DI1234,AI1236:AI1243,0),MATCH(DI1235,AK1235:AT1235,0)))</f>
        <v>#N/A</v>
      </c>
      <c r="DJ1240" s="665" t="e">
        <f>INDEX(AX1230:BE1231,MATCH(AW1240,AV1230:AV1231,0),MATCH(DJ1234,AX1228:BE1228,0))*(INDEX(AK1236:AT1243,MATCH(DJ1234,AI1236:AI1243,0),MATCH(DJ1235,AK1235:AT1235,0)))</f>
        <v>#N/A</v>
      </c>
      <c r="DK1240" s="665" t="e">
        <f>INDEX(AX1230:BE1231,MATCH(AW1240,AV1230:AV1231,0),MATCH(DK1234,AX1228:BE1228,0))*(INDEX(AK1236:AT1243,MATCH(DK1234,AI1236:AI1243,0),MATCH(DK1235,AK1235:AT1235,0)))</f>
        <v>#N/A</v>
      </c>
      <c r="DL1240" s="665" t="e">
        <f>INDEX(AX1230:BE1231,MATCH(AW1240,AV1230:AV1231,0),MATCH(DL1234,AX1228:BE1228,0))*(INDEX(AK1236:AT1243,MATCH(DL1234,AI1236:AI1243,0),MATCH(DL1235,AK1235:AT1235,0)))</f>
        <v>#N/A</v>
      </c>
      <c r="DM1240" s="665" t="e">
        <f>INDEX(AX1230:BE1231,MATCH(AW1240,AV1230:AV1231,0),MATCH(DM1234,AX1228:BE1228,0))*(INDEX(AK1236:AT1243,MATCH(DM1234,AI1236:AI1243,0),MATCH(DM1235,AK1235:AT1235,0)))</f>
        <v>#N/A</v>
      </c>
      <c r="DN1240" s="665" t="e">
        <f>INDEX(AX1230:BE1231,MATCH(AW1240,AV1230:AV1231,0),MATCH(DN1234,AX1228:BE1228,0))*(INDEX(AK1236:AT1243,MATCH(DN1234,AI1236:AI1243,0),MATCH(DN1235,AK1235:AT1235,0)))</f>
        <v>#N/A</v>
      </c>
      <c r="DO1240" s="665" t="e">
        <f>INDEX(AX1230:BE1231,MATCH(AW1240,AV1230:AV1231,0),MATCH(DO1234,AX1228:BE1228,0))*(INDEX(AK1236:AT1243,MATCH(DO1234,AI1236:AI1243,0),MATCH(DO1235,AK1235:AT1235,0)))</f>
        <v>#N/A</v>
      </c>
      <c r="DP1240" s="665" t="e">
        <f>INDEX(AX1230:BE1231,MATCH(AW1240,AV1230:AV1231,0),MATCH(DP1234,AX1228:BE1228,0))*(INDEX(AK1236:AT1243,MATCH(DP1234,AI1236:AI1243,0),MATCH(DP1235,AK1235:AT1235,0)))</f>
        <v>#N/A</v>
      </c>
      <c r="DQ1240" s="643" t="e">
        <f>SUM(AX1240:DP1240)=#REF!</f>
        <v>#REF!</v>
      </c>
      <c r="DR1240" s="749">
        <v>2027</v>
      </c>
      <c r="DS1240" s="665" t="e">
        <f>IF(DR1240&gt;DS1234,AX1239-AX1240,0)</f>
        <v>#REF!</v>
      </c>
      <c r="DT1240" s="665" t="e">
        <f>IF(DR1240&gt;DT1234,AY1239-AY1240,0)</f>
        <v>#N/A</v>
      </c>
      <c r="DU1240" s="665" t="e">
        <f>IF(DR1240&gt;DU1234,AZ1239-AZ1240,0)</f>
        <v>#N/A</v>
      </c>
      <c r="DV1240" s="665" t="e">
        <f>IF(DR1240&gt;DV1234,BA1239-BA1240,0)</f>
        <v>#N/A</v>
      </c>
      <c r="DW1240" s="665" t="e">
        <f>IF(DR1240&gt;DW1234,BB1239-BB1240,0)</f>
        <v>#N/A</v>
      </c>
      <c r="DX1240" s="665" t="e">
        <f>IF(DR1240&gt;DX1234,BC1239-BC1240,0)</f>
        <v>#N/A</v>
      </c>
      <c r="DY1240" s="665" t="e">
        <f>IF(DR1240&gt;DY1234,BD1239-BD1240,0)</f>
        <v>#N/A</v>
      </c>
      <c r="DZ1240" s="665" t="e">
        <f>IF(DR1240&gt;DZ1234,BE1239-BE1240,0)</f>
        <v>#N/A</v>
      </c>
      <c r="EA1240" s="665" t="e">
        <f>IF(DR1240&gt;EA1234,BF1239-BF1240,0)</f>
        <v>#N/A</v>
      </c>
      <c r="EB1240" s="665" t="e">
        <f>IF(DR1240&gt;EB1234,BG1239-BG1240,0)</f>
        <v>#N/A</v>
      </c>
      <c r="EC1240" s="665" t="e">
        <f>IF(DR1240&gt;EC1234,BH1239-BH1240,0)</f>
        <v>#N/A</v>
      </c>
      <c r="ED1240" s="665" t="e">
        <f>IF(DR1240&gt;ED1234,BI1239-BI1240,0)</f>
        <v>#N/A</v>
      </c>
      <c r="EE1240" s="665" t="e">
        <f>IF(DR1240&gt;EE1234,BJ1239-BJ1240,0)</f>
        <v>#N/A</v>
      </c>
      <c r="EF1240" s="665" t="e">
        <f>IF(DR1240&gt;EF1234,BK1239-BK1240,0)</f>
        <v>#N/A</v>
      </c>
      <c r="EG1240" s="665" t="e">
        <f>IF(DR1240&gt;EG1234,BL1239-BL1240,0)</f>
        <v>#N/A</v>
      </c>
      <c r="EH1240" s="665" t="e">
        <f>IF(DR1240&gt;EH1234,BM1239-BM1240,0)</f>
        <v>#N/A</v>
      </c>
      <c r="EI1240" s="665" t="e">
        <f>IF(DR1240&gt;EI1234,BN1239-BN1240,0)</f>
        <v>#N/A</v>
      </c>
      <c r="EJ1240" s="665" t="e">
        <f>IF(DR1240&gt;EJ1234,BO1239-BO1240,0)</f>
        <v>#N/A</v>
      </c>
      <c r="EK1240" s="665" t="e">
        <f>IF(DR1240&gt;EK1234,BP1239-BP1240,0)</f>
        <v>#N/A</v>
      </c>
      <c r="EL1240" s="665" t="e">
        <f>IF(DR1240&gt;EL1234,BQ1239-BQ1240,0)</f>
        <v>#N/A</v>
      </c>
      <c r="EM1240" s="665" t="e">
        <f>IF(DR1240&gt;EM1234,BR1239-BR1240,0)</f>
        <v>#N/A</v>
      </c>
      <c r="EN1240" s="665" t="e">
        <f>IF(DR1240&gt;EN1234,BS1239-BS1240,0)</f>
        <v>#N/A</v>
      </c>
      <c r="EO1240" s="665" t="e">
        <f>IF(DR1240&gt;EO1234,BT1239-BT1240,0)</f>
        <v>#N/A</v>
      </c>
      <c r="EP1240" s="665" t="e">
        <f>IF(DR1240&gt;EP1234,BU1239-BU1240,0)</f>
        <v>#N/A</v>
      </c>
      <c r="EQ1240" s="665" t="e">
        <f>IF(DR1240&gt;EQ1234,BV1239-BV1240,0)</f>
        <v>#N/A</v>
      </c>
      <c r="ER1240" s="665" t="e">
        <f>IF(DR1240&gt;ER1234,BW1239-BW1240,0)</f>
        <v>#N/A</v>
      </c>
      <c r="ES1240" s="665" t="e">
        <f>IF(DR1240&gt;ES1234,BX1239-BX1240,0)</f>
        <v>#N/A</v>
      </c>
      <c r="ET1240" s="665" t="e">
        <f>IF(DR1240&gt;ET1234,BY1239-BY1240,0)</f>
        <v>#N/A</v>
      </c>
      <c r="EU1240" s="665" t="e">
        <f>IF(DR1240&gt;EU1234,BZ1239-BZ1240,0)</f>
        <v>#N/A</v>
      </c>
      <c r="EV1240" s="665" t="e">
        <f>IF(DR1240&gt;EV1234,CA1239-CA1240,0)</f>
        <v>#N/A</v>
      </c>
      <c r="EW1240" s="665" t="e">
        <f>IF(DR1240&gt;EW1234,CB1239-CB1240,0)</f>
        <v>#N/A</v>
      </c>
      <c r="EX1240" s="665">
        <f>IF(DR1240&gt;EX1234,CC1239-CC1240,0)</f>
        <v>0</v>
      </c>
      <c r="EY1240" s="665">
        <f>IF(DR1240&gt;EY1234,CD1239-CD1240,0)</f>
        <v>0</v>
      </c>
      <c r="EZ1240" s="665">
        <f>IF(DR1240&gt;EZ1234,CE1239-CE1240,0)</f>
        <v>0</v>
      </c>
      <c r="FA1240" s="665">
        <f>IF(DR1240&gt;FA1234,CF1239-CF1240,0)</f>
        <v>0</v>
      </c>
      <c r="FB1240" s="665">
        <f>IF(DR1240&gt;FB1234,CG1239-CG1240,0)</f>
        <v>0</v>
      </c>
      <c r="FC1240" s="665">
        <f>IF(DR1240&gt;FC1234,CH1239-CH1240,0)</f>
        <v>0</v>
      </c>
      <c r="FD1240" s="665">
        <f>IF(DR1240&gt;FD1234,CI1239-CI1240,0)</f>
        <v>0</v>
      </c>
      <c r="FE1240" s="665">
        <f>IF(DR1240&gt;FE1234,CJ1239-CJ1240,0)</f>
        <v>0</v>
      </c>
      <c r="FF1240" s="665">
        <f>IF(DR1240&gt;FF1234,CK1239-CK1240,0)</f>
        <v>0</v>
      </c>
      <c r="FG1240" s="665">
        <f>IF(DR1240&gt;FG1234,CL1239-CL1240,0)</f>
        <v>0</v>
      </c>
      <c r="FH1240" s="665">
        <f>IF(DR1240&gt;FH1234,CM1239-CM1240,0)</f>
        <v>0</v>
      </c>
      <c r="FI1240" s="665">
        <f>IF(DR1240&gt;FI1234,CN1239-CN1240,0)</f>
        <v>0</v>
      </c>
      <c r="FJ1240" s="665">
        <f>IF(DR1240&gt;FJ1234,CO1239-CO1240,0)</f>
        <v>0</v>
      </c>
      <c r="FK1240" s="665">
        <f>IF(DR1240&gt;FK1234,CP1239-CP1240,0)</f>
        <v>0</v>
      </c>
      <c r="FL1240" s="665">
        <f>IF(DR1240&gt;FL1234,CQ1239-CQ1240,0)</f>
        <v>0</v>
      </c>
      <c r="FM1240" s="665">
        <f>IF(DR1240&gt;FM1234,CR1239-CR1240,0)</f>
        <v>0</v>
      </c>
      <c r="FN1240" s="665">
        <f>IF(DR1240&gt;FN1234,CS1239-CS1240,0)</f>
        <v>0</v>
      </c>
      <c r="FO1240" s="665">
        <f>IF(DR1240&gt;FO1234,CT1239-CT1240,0)</f>
        <v>0</v>
      </c>
      <c r="FP1240" s="665">
        <f>IF(DR1240&gt;FP1234,CU1239-CU1240,0)</f>
        <v>0</v>
      </c>
      <c r="FQ1240" s="665">
        <f>IF(DR1240&gt;FQ1234,CV1239-CV1240,0)</f>
        <v>0</v>
      </c>
      <c r="FR1240" s="665">
        <f>IF(DR1240&gt;FR1234,CW1239-CW1240,0)</f>
        <v>0</v>
      </c>
      <c r="FS1240" s="665">
        <f>IF(DR1240&gt;FS1234,CX1239-CX1240,0)</f>
        <v>0</v>
      </c>
      <c r="FT1240" s="665">
        <f>IF(DR1240&gt;FT1234,CY1239-CY1240,0)</f>
        <v>0</v>
      </c>
      <c r="FU1240" s="665">
        <f>IF(DR1240&gt;FU1234,CZ1239-CZ1240,0)</f>
        <v>0</v>
      </c>
      <c r="FV1240" s="665">
        <f>IF(DR1240&gt;FV1234,DA1239-DA1240,0)</f>
        <v>0</v>
      </c>
      <c r="FW1240" s="665">
        <f>IF(DR1240&gt;FW1234,DB1239-DB1240,0)</f>
        <v>0</v>
      </c>
      <c r="FX1240" s="665">
        <f>IF(DR1240&gt;FX1234,DC1239-DC1240,0)</f>
        <v>0</v>
      </c>
      <c r="FY1240" s="665">
        <f>IF(DR1240&gt;FY1234,DD1239-DD1240,0)</f>
        <v>0</v>
      </c>
      <c r="FZ1240" s="665">
        <f>IF(DR1240&gt;FZ1234,DE1239-DE1240,0)</f>
        <v>0</v>
      </c>
      <c r="GA1240" s="665">
        <f>IF(DR1240&gt;GA1234,DF1239-DF1240,0)</f>
        <v>0</v>
      </c>
      <c r="GB1240" s="665">
        <f>IF(DR1240&gt;GB1234,DG1239-DG1240,0)</f>
        <v>0</v>
      </c>
      <c r="GC1240" s="665">
        <f>IF(DR1240&gt;GC1234,DH1239-DH1240,0)</f>
        <v>0</v>
      </c>
      <c r="GD1240" s="665">
        <f>IF(DR1240&gt;GD1234,DI1239-DI1240,0)</f>
        <v>0</v>
      </c>
      <c r="GE1240" s="665">
        <f>IF(DR1240&gt;GE1234,DJ1239-DJ1240,0)</f>
        <v>0</v>
      </c>
      <c r="GF1240" s="665">
        <f>IF(DR1240&gt;GF1234,DK1239-DK1240,0)</f>
        <v>0</v>
      </c>
      <c r="GG1240" s="665">
        <f>IF(DR1240&gt;GG1234,DL1239-DL1240,0)</f>
        <v>0</v>
      </c>
      <c r="GH1240" s="665">
        <f>IF(DR1240&gt;GH1234,DM1239-DM1240,0)</f>
        <v>0</v>
      </c>
      <c r="GI1240" s="665">
        <f>IF(DR1240&gt;GI1234,DN1239-DN1240,0)</f>
        <v>0</v>
      </c>
      <c r="GJ1240" s="665">
        <f>IF(DR1240&gt;GJ1234,DO1239-DO1240,0)</f>
        <v>0</v>
      </c>
      <c r="GK1240" s="665">
        <f>IF(DR1240&gt;GK1234,DP1239-DP1240,0)</f>
        <v>0</v>
      </c>
      <c r="GL1240" s="665" t="e">
        <f>SUM(DS1240:GK1240)+SUM(#REF!)=#REF!</f>
        <v>#REF!</v>
      </c>
      <c r="GM1240" s="667"/>
      <c r="GN1240" s="749">
        <v>2027</v>
      </c>
      <c r="GO1240" s="664" t="e">
        <f>SUMIF(DS1235:GK1235,GO1235,DS1240:GK1240)</f>
        <v>#REF!</v>
      </c>
      <c r="GP1240" s="668" t="e">
        <f>SUMIF(DS1235:GK1235,GP1235,DS1240:GK1240)</f>
        <v>#N/A</v>
      </c>
      <c r="GQ1240" s="668" t="e">
        <f>SUMIF(DS1235:GK1235,GQ1235,DS1240:GK1240)</f>
        <v>#N/A</v>
      </c>
      <c r="GR1240" s="668" t="e">
        <f>SUMIF(DS1235:GK1235,GR1235,DS1240:GK1240)</f>
        <v>#N/A</v>
      </c>
      <c r="GS1240" s="668" t="e">
        <f>SUMIF(DS1235:GK1235,GS1235,DS1240:GK1240)</f>
        <v>#N/A</v>
      </c>
      <c r="GT1240" s="668" t="e">
        <f>SUMIF(DS1235:GK1235,GT1235,DS1240:GK1240)</f>
        <v>#N/A</v>
      </c>
      <c r="GU1240" s="668" t="e">
        <f>SUMIF(DS1235:GK1235,GU1235,DS1240:GK1240)</f>
        <v>#N/A</v>
      </c>
      <c r="GV1240" s="668" t="e">
        <f>SUMIF(DS1235:GK1235,GV1235,DS1240:GK1240)</f>
        <v>#N/A</v>
      </c>
      <c r="GW1240" s="668" t="e">
        <f>SUMIF(DS1235:GK1235,GW1235,DS1240:GK1240)</f>
        <v>#N/A</v>
      </c>
      <c r="GX1240" s="668" t="e">
        <f>SUMIF(DS1235:GK1235,GX1235,DS1240:GK1240)</f>
        <v>#N/A</v>
      </c>
      <c r="GY1240" s="668" t="e">
        <f>SUMIF(DS1235:GK1235,GY1235,DS1240:GK1240)</f>
        <v>#N/A</v>
      </c>
      <c r="GZ1240" s="646" t="e">
        <f>SUM(GO1240:GY1240)=(#REF!-SUM(#REF!))</f>
        <v>#REF!</v>
      </c>
    </row>
    <row r="1241" spans="1:234" hidden="1" x14ac:dyDescent="0.25">
      <c r="A1241" s="643" t="s">
        <v>208</v>
      </c>
      <c r="AI1241" s="664">
        <v>2028</v>
      </c>
      <c r="AJ1241" s="664">
        <v>0</v>
      </c>
      <c r="AK1241" s="665">
        <f>IFERROR(#REF!/#REF!,0)</f>
        <v>0</v>
      </c>
      <c r="AL1241" s="665">
        <f>IFERROR(#REF!/#REF!,0)</f>
        <v>0</v>
      </c>
      <c r="AM1241" s="665">
        <f>IFERROR(#REF!/#REF!,0)</f>
        <v>0</v>
      </c>
      <c r="AN1241" s="669">
        <f>IFERROR(#REF!/#REF!,0)</f>
        <v>0</v>
      </c>
      <c r="AO1241" s="669">
        <f>IFERROR(#REF!/#REF!,0)</f>
        <v>0</v>
      </c>
      <c r="AP1241" s="669">
        <f>IFERROR(#REF!/#REF!,0)</f>
        <v>0</v>
      </c>
      <c r="AQ1241" s="669">
        <f>IFERROR(#REF!/#REF!,0)</f>
        <v>0</v>
      </c>
      <c r="AR1241" s="669">
        <f>IFERROR(#REF!/#REF!,0)</f>
        <v>0</v>
      </c>
      <c r="AS1241" s="669">
        <f>IFERROR(#REF!/#REF!,0)</f>
        <v>0</v>
      </c>
      <c r="AT1241" s="669">
        <f>IFERROR(#REF!/#REF!,0)</f>
        <v>0</v>
      </c>
      <c r="AU1241" s="666"/>
      <c r="AW1241" s="749">
        <v>2028</v>
      </c>
      <c r="AX1241" s="665" t="e">
        <f>#REF!</f>
        <v>#REF!</v>
      </c>
      <c r="AY1241" s="665" t="e">
        <f>INDEX(AX1230:BE1231,MATCH(AW1241,AV1230:AV1231,0),MATCH(AY1234,AX1228:BE1228,0))*(INDEX(AK1236:AT1243,MATCH(AY1234,AI1236:AI1243,0),MATCH(AY1235,AK1235:AT1235,0)))</f>
        <v>#N/A</v>
      </c>
      <c r="AZ1241" s="665" t="e">
        <f>INDEX(AX1230:BE1231,MATCH(AW1241,AV1230:AV1231,0),MATCH(AZ1234,AX1228:BE1228,0))*(INDEX(AK1236:AT1243,MATCH(AZ1234,AI1236:AI1243,0),MATCH(AZ1235,AK1235:AT1235,0)))</f>
        <v>#N/A</v>
      </c>
      <c r="BA1241" s="665" t="e">
        <f>INDEX(AX1230:BE1231,MATCH(AW1241,AV1230:AV1231,0),MATCH(BA1234,AX1228:BE1228,0))*(INDEX(AK1236:AT1243,MATCH(BA1234,AI1236:AI1243,0),MATCH(BA1235,AK1235:AT1235,0)))</f>
        <v>#N/A</v>
      </c>
      <c r="BB1241" s="665" t="e">
        <f>INDEX(AX1230:BE1231,MATCH(AW1241,AV1230:AV1231,0),MATCH(BB1234,AX1228:BE1228,0))*(INDEX(AK1236:AT1243,MATCH(BB1234,AI1236:AI1243,0),MATCH(BB1235,AK1235:AT1235,0)))</f>
        <v>#N/A</v>
      </c>
      <c r="BC1241" s="665" t="e">
        <f>INDEX(AX1230:BE1231,MATCH(AW1241,AV1230:AV1231,0),MATCH(BC1234,AX1228:BE1228,0))*(INDEX(AK1236:AT1243,MATCH(BC1234,AI1236:AI1243,0),MATCH(BC1235,AK1235:AT1235,0)))</f>
        <v>#N/A</v>
      </c>
      <c r="BD1241" s="665" t="e">
        <f>INDEX(AX1230:BE1231,MATCH(AW1241,AV1230:AV1231,0),MATCH(BD1234,AX1228:BE1228,0))*(INDEX(AK1236:AT1243,MATCH(BD1234,AI1236:AI1243,0),MATCH(BD1235,AK1235:AT1235,0)))</f>
        <v>#N/A</v>
      </c>
      <c r="BE1241" s="665" t="e">
        <f>INDEX(AX1230:BE1231,MATCH(AW1241,AV1230:AV1231,0),MATCH(BE1234,AX1228:BE1228,0))*(INDEX(AK1236:AT1243,MATCH(BE1234,AI1236:AI1243,0),MATCH(BE1235,AK1235:AT1235,0)))</f>
        <v>#N/A</v>
      </c>
      <c r="BF1241" s="665" t="e">
        <f>INDEX(AX1230:BE1231,MATCH(AW1241,AV1230:AV1231,0),MATCH(BF1234,AX1228:BE1228,0))*(INDEX(AK1236:AT1243,MATCH(BF1234,AI1236:AI1243,0),MATCH(BF1235,AK1235:AT1235,0)))</f>
        <v>#N/A</v>
      </c>
      <c r="BG1241" s="665" t="e">
        <f>INDEX(AX1230:BE1231,MATCH(AW1241,AV1230:AV1231,0),MATCH(BG1234,AX1228:BE1228,0))*(INDEX(AK1236:AT1243,MATCH(BG1234,AI1236:AI1243,0),MATCH(BG1235,AK1235:AT1235,0)))</f>
        <v>#N/A</v>
      </c>
      <c r="BH1241" s="665" t="e">
        <f>INDEX(AX1230:BE1231,MATCH(AW1241,AV1230:AV1231,0),MATCH(BH1234,AX1228:BE1228,0))*(INDEX(AK1236:AT1243,MATCH(BH1234,AI1236:AI1243,0),MATCH(BH1235,AK1235:AT1235,0)))</f>
        <v>#N/A</v>
      </c>
      <c r="BI1241" s="665" t="e">
        <f>INDEX(AX1230:BE1231,MATCH(AW1241,AV1230:AV1231,0),MATCH(BI1234,AX1228:BE1228,0))*(INDEX(AK1236:AT1243,MATCH(BI1234,AI1236:AI1243,0),MATCH(BI1235,AK1235:AT1235,0)))</f>
        <v>#N/A</v>
      </c>
      <c r="BJ1241" s="665" t="e">
        <f>INDEX(AX1230:BE1231,MATCH(AW1241,AV1230:AV1231,0),MATCH(BJ1234,AX1228:BE1228,0))*(INDEX(AK1236:AT1243,MATCH(BJ1234,AI1236:AI1243,0),MATCH(BJ1235,AK1235:AT1235,0)))</f>
        <v>#N/A</v>
      </c>
      <c r="BK1241" s="665" t="e">
        <f>INDEX(AX1230:BE1231,MATCH(AW1241,AV1230:AV1231,0),MATCH(BK1234,AX1228:BE1228,0))*(INDEX(AK1236:AT1243,MATCH(BK1234,AI1236:AI1243,0),MATCH(BK1235,AK1235:AT1235,0)))</f>
        <v>#N/A</v>
      </c>
      <c r="BL1241" s="665" t="e">
        <f>INDEX(AX1230:BE1231,MATCH(AW1241,AV1230:AV1231,0),MATCH(BL1234,AX1228:BE1228,0))*(INDEX(AK1236:AT1243,MATCH(BL1234,AI1236:AI1243,0),MATCH(BL1235,AK1235:AT1235,0)))</f>
        <v>#N/A</v>
      </c>
      <c r="BM1241" s="665" t="e">
        <f>INDEX(AX1230:BE1231,MATCH(AW1241,AV1230:AV1231,0),MATCH(BM1234,AX1228:BE1228,0))*(INDEX(AK1236:AT1243,MATCH(BM1234,AI1236:AI1243,0),MATCH(BM1235,AK1235:AT1235,0)))</f>
        <v>#N/A</v>
      </c>
      <c r="BN1241" s="665" t="e">
        <f>INDEX(AX1230:BE1231,MATCH(AW1241,AV1230:AV1231,0),MATCH(BN1234,AX1228:BE1228,0))*(INDEX(AK1236:AT1243,MATCH(BN1234,AI1236:AI1243,0),MATCH(BN1235,AK1235:AT1235,0)))</f>
        <v>#N/A</v>
      </c>
      <c r="BO1241" s="665" t="e">
        <f>INDEX(AX1230:BE1231,MATCH(AW1241,AV1230:AV1231,0),MATCH(BO1234,AX1228:BE1228,0))*(INDEX(AK1236:AT1243,MATCH(BO1234,AI1236:AI1243,0),MATCH(BO1235,AK1235:AT1235,0)))</f>
        <v>#N/A</v>
      </c>
      <c r="BP1241" s="665" t="e">
        <f>INDEX(AX1230:BE1231,MATCH(AW1241,AV1230:AV1231,0),MATCH(BP1234,AX1228:BE1228,0))*(INDEX(AK1236:AT1243,MATCH(BP1234,AI1236:AI1243,0),MATCH(BP1235,AK1235:AT1235,0)))</f>
        <v>#N/A</v>
      </c>
      <c r="BQ1241" s="665" t="e">
        <f>INDEX(AX1230:BE1231,MATCH(AW1241,AV1230:AV1231,0),MATCH(BQ1234,AX1228:BE1228,0))*(INDEX(AK1236:AT1243,MATCH(BQ1234,AI1236:AI1243,0),MATCH(BQ1235,AK1235:AT1235,0)))</f>
        <v>#N/A</v>
      </c>
      <c r="BR1241" s="665" t="e">
        <f>INDEX(AX1230:BE1231,MATCH(AW1241,AV1230:AV1231,0),MATCH(BR1234,AX1228:BE1228,0))*(INDEX(AK1236:AT1243,MATCH(BR1234,AI1236:AI1243,0),MATCH(BR1235,AK1235:AT1235,0)))</f>
        <v>#N/A</v>
      </c>
      <c r="BS1241" s="665" t="e">
        <f>INDEX(AX1230:BE1231,MATCH(AW1241,AV1230:AV1231,0),MATCH(BS1234,AX1228:BE1228,0))*(INDEX(AK1236:AT1243,MATCH(BS1234,AI1236:AI1243,0),MATCH(BS1235,AK1235:AT1235,0)))</f>
        <v>#N/A</v>
      </c>
      <c r="BT1241" s="665" t="e">
        <f>INDEX(AX1230:BE1231,MATCH(AW1241,AV1230:AV1231,0),MATCH(BT1234,AX1228:BE1228,0))*(INDEX(AK1236:AT1243,MATCH(BT1234,AI1236:AI1243,0),MATCH(BT1235,AK1235:AT1235,0)))</f>
        <v>#N/A</v>
      </c>
      <c r="BU1241" s="665" t="e">
        <f>INDEX(AX1230:BE1231,MATCH(AW1241,AV1230:AV1231,0),MATCH(BU1234,AX1228:BE1228,0))*(INDEX(AK1236:AT1243,MATCH(BU1234,AI1236:AI1243,0),MATCH(BU1235,AK1235:AT1235,0)))</f>
        <v>#N/A</v>
      </c>
      <c r="BV1241" s="665" t="e">
        <f>INDEX(AX1230:BE1231,MATCH(AW1241,AV1230:AV1231,0),MATCH(BV1234,AX1228:BE1228,0))*(INDEX(AK1236:AT1243,MATCH(BV1234,AI1236:AI1243,0),MATCH(BV1235,AK1235:AT1235,0)))</f>
        <v>#N/A</v>
      </c>
      <c r="BW1241" s="665" t="e">
        <f>INDEX(AX1230:BE1231,MATCH(AW1241,AV1230:AV1231,0),MATCH(BW1234,AX1228:BE1228,0))*(INDEX(AK1236:AT1243,MATCH(BW1234,AI1236:AI1243,0),MATCH(BW1235,AK1235:AT1235,0)))</f>
        <v>#N/A</v>
      </c>
      <c r="BX1241" s="665" t="e">
        <f>INDEX(AX1230:BE1231,MATCH(AW1241,AV1230:AV1231,0),MATCH(BX1234,AX1228:BE1228,0))*(INDEX(AK1236:AT1243,MATCH(BX1234,AI1236:AI1243,0),MATCH(BX1235,AK1235:AT1235,0)))</f>
        <v>#N/A</v>
      </c>
      <c r="BY1241" s="665" t="e">
        <f>INDEX(AX1230:BE1231,MATCH(AW1241,AV1230:AV1231,0),MATCH(BY1234,AX1228:BE1228,0))*(INDEX(AK1236:AT1243,MATCH(BY1234,AI1236:AI1243,0),MATCH(BY1235,AK1235:AT1235,0)))</f>
        <v>#N/A</v>
      </c>
      <c r="BZ1241" s="665" t="e">
        <f>INDEX(AX1230:BE1231,MATCH(AW1241,AV1230:AV1231,0),MATCH(BZ1234,AX1228:BE1228,0))*(INDEX(AK1236:AT1243,MATCH(BZ1234,AI1236:AI1243,0),MATCH(BZ1235,AK1235:AT1235,0)))</f>
        <v>#N/A</v>
      </c>
      <c r="CA1241" s="665" t="e">
        <f>INDEX(AX1230:BE1231,MATCH(AW1241,AV1230:AV1231,0),MATCH(CA1234,AX1228:BE1228,0))*(INDEX(AK1236:AT1243,MATCH(CA1234,AI1236:AI1243,0),MATCH(CA1235,AK1235:AT1235,0)))</f>
        <v>#N/A</v>
      </c>
      <c r="CB1241" s="665" t="e">
        <f>INDEX(AX1230:BE1231,MATCH(AW1241,AV1230:AV1231,0),MATCH(CB1234,AX1228:BE1228,0))*(INDEX(AK1236:AT1243,MATCH(CB1234,AI1236:AI1243,0),MATCH(CB1235,AK1235:AT1235,0)))</f>
        <v>#N/A</v>
      </c>
      <c r="CC1241" s="665" t="e">
        <f>INDEX(AX1230:BE1231,MATCH(AW1241,AV1230:AV1231,0),MATCH(CC1234,AX1228:BE1228,0))*(INDEX(AK1236:AT1243,MATCH(CC1234,AI1236:AI1243,0),MATCH(CC1235,AK1235:AT1235,0)))</f>
        <v>#N/A</v>
      </c>
      <c r="CD1241" s="665" t="e">
        <f>INDEX(AX1230:BE1231,MATCH(AW1241,AV1230:AV1231,0),MATCH(CD1234,AX1228:BE1228,0))*(INDEX(AK1236:AT1243,MATCH(CD1234,AI1236:AI1243,0),MATCH(CD1235,AK1235:AT1235,0)))</f>
        <v>#N/A</v>
      </c>
      <c r="CE1241" s="665" t="e">
        <f>INDEX(AX1230:BE1231,MATCH(AW1241,AV1230:AV1231,0),MATCH(CE1234,AX1228:BE1228,0))*(INDEX(AK1236:AT1243,MATCH(CE1234,AI1236:AI1243,0),MATCH(CE1235,AK1235:AT1235,0)))</f>
        <v>#N/A</v>
      </c>
      <c r="CF1241" s="665" t="e">
        <f>INDEX(AX1230:BE1231,MATCH(AW1241,AV1230:AV1231,0),MATCH(CF1234,AX1228:BE1228,0))*(INDEX(AK1236:AT1243,MATCH(CF1234,AI1236:AI1243,0),MATCH(CF1235,AK1235:AT1235,0)))</f>
        <v>#N/A</v>
      </c>
      <c r="CG1241" s="665" t="e">
        <f>INDEX(AX1230:BE1231,MATCH(AW1241,AV1230:AV1231,0),MATCH(CG1234,AX1228:BE1228,0))*(INDEX(AK1236:AT1243,MATCH(CG1234,AI1236:AI1243,0),MATCH(CG1235,AK1235:AT1235,0)))</f>
        <v>#N/A</v>
      </c>
      <c r="CH1241" s="665" t="e">
        <f>INDEX(AX1230:BE1231,MATCH(AW1241,AV1230:AV1231,0),MATCH(CH1234,AX1228:BE1228,0))*(INDEX(AK1236:AT1243,MATCH(CH1234,AI1236:AI1243,0),MATCH(CH1235,AK1235:AT1235,0)))</f>
        <v>#N/A</v>
      </c>
      <c r="CI1241" s="665" t="e">
        <f>INDEX(AX1230:BE1231,MATCH(AW1241,AV1230:AV1231,0),MATCH(CI1234,AX1228:BE1228,0))*(INDEX(AK1236:AT1243,MATCH(CI1234,AI1236:AI1243,0),MATCH(CI1235,AK1235:AT1235,0)))</f>
        <v>#N/A</v>
      </c>
      <c r="CJ1241" s="665" t="e">
        <f>INDEX(AX1230:BE1231,MATCH(AW1241,AV1230:AV1231,0),MATCH(CJ1234,AX1228:BE1228,0))*(INDEX(AK1236:AT1243,MATCH(CJ1234,AI1236:AI1243,0),MATCH(CJ1235,AK1235:AT1235,0)))</f>
        <v>#N/A</v>
      </c>
      <c r="CK1241" s="665" t="e">
        <f>INDEX(AX1230:BE1231,MATCH(AW1241,AV1230:AV1231,0),MATCH(CK1234,AX1228:BE1228,0))*(INDEX(AK1236:AT1243,MATCH(CK1234,AI1236:AI1243,0),MATCH(CK1235,AK1235:AT1235,0)))</f>
        <v>#N/A</v>
      </c>
      <c r="CL1241" s="665" t="e">
        <f>INDEX(AX1230:BE1231,MATCH(AW1241,AV1230:AV1231,0),MATCH(CL1234,AX1228:BE1228,0))*(INDEX(AK1236:AT1243,MATCH(CL1234,AI1236:AI1243,0),MATCH(CL1235,AK1235:AT1235,0)))</f>
        <v>#N/A</v>
      </c>
      <c r="CM1241" s="665" t="e">
        <f>INDEX(AX1230:BE1231,MATCH(AW1241,AV1230:AV1231,0),MATCH(CM1234,AX1228:BE1228,0))*(INDEX(AK1236:AT1243,MATCH(CM1234,AI1236:AI1243,0),MATCH(CM1235,AK1235:AT1235,0)))</f>
        <v>#N/A</v>
      </c>
      <c r="CN1241" s="665" t="e">
        <f>INDEX(AX1230:BE1231,MATCH(AW1241,AV1230:AV1231,0),MATCH(CN1234,AX1228:BE1228,0))*(INDEX(AK1236:AT1243,MATCH(CN1234,AI1236:AI1243,0),MATCH(CN1235,AK1235:AT1235,0)))</f>
        <v>#N/A</v>
      </c>
      <c r="CO1241" s="665" t="e">
        <f>INDEX(AX1230:BE1231,MATCH(AW1241,AV1230:AV1231,0),MATCH(CO1234,AX1228:BE1228,0))*(INDEX(AK1236:AT1243,MATCH(CO1234,AI1236:AI1243,0),MATCH(CO1235,AK1235:AT1235,0)))</f>
        <v>#N/A</v>
      </c>
      <c r="CP1241" s="665" t="e">
        <f>INDEX(AX1230:BE1231,MATCH(AW1241,AV1230:AV1231,0),MATCH(CP1234,AX1228:BE1228,0))*(INDEX(AK1236:AT1243,MATCH(CP1234,AI1236:AI1243,0),MATCH(CP1235,AK1235:AT1235,0)))</f>
        <v>#N/A</v>
      </c>
      <c r="CQ1241" s="665" t="e">
        <f>INDEX(AX1230:BE1231,MATCH(AW1241,AV1230:AV1231,0),MATCH(CQ1234,AX1228:BE1228,0))*(INDEX(AK1236:AT1243,MATCH(CQ1234,AI1236:AI1243,0),MATCH(CQ1235,AK1235:AT1235,0)))</f>
        <v>#N/A</v>
      </c>
      <c r="CR1241" s="665" t="e">
        <f>INDEX(AX1230:BE1231,MATCH(AW1241,AV1230:AV1231,0),MATCH(CR1234,AX1228:BE1228,0))*(INDEX(AK1236:AT1243,MATCH(CR1234,AI1236:AI1243,0),MATCH(CR1235,AK1235:AT1235,0)))</f>
        <v>#N/A</v>
      </c>
      <c r="CS1241" s="665" t="e">
        <f>INDEX(AX1230:BE1231,MATCH(AW1241,AV1230:AV1231,0),MATCH(CS1234,AX1228:BE1228,0))*(INDEX(AK1236:AT1243,MATCH(CS1234,AI1236:AI1243,0),MATCH(CS1235,AK1235:AT1235,0)))</f>
        <v>#N/A</v>
      </c>
      <c r="CT1241" s="665" t="e">
        <f>INDEX(AX1230:BE1231,MATCH(AW1241,AV1230:AV1231,0),MATCH(CT1234,AX1228:BE1228,0))*(INDEX(AK1236:AT1243,MATCH(CT1234,AI1236:AI1243,0),MATCH(CT1235,AK1235:AT1235,0)))</f>
        <v>#N/A</v>
      </c>
      <c r="CU1241" s="665" t="e">
        <f>INDEX(AX1230:BE1231,MATCH(AW1241,AV1230:AV1231,0),MATCH(CU1234,AX1228:BE1228,0))*(INDEX(AK1236:AT1243,MATCH(CU1234,AI1236:AI1243,0),MATCH(CU1235,AK1235:AT1235,0)))</f>
        <v>#N/A</v>
      </c>
      <c r="CV1241" s="665" t="e">
        <f>INDEX(AX1230:BE1231,MATCH(AW1241,AV1230:AV1231,0),MATCH(CV1234,AX1228:BE1228,0))*(INDEX(AK1236:AT1243,MATCH(CV1234,AI1236:AI1243,0),MATCH(CV1235,AK1235:AT1235,0)))</f>
        <v>#N/A</v>
      </c>
      <c r="CW1241" s="665" t="e">
        <f>INDEX(AX1230:BE1231,MATCH(AW1241,AV1230:AV1231,0),MATCH(CW1234,AX1228:BE1228,0))*(INDEX(AK1236:AT1243,MATCH(CW1234,AI1236:AI1243,0),MATCH(CW1235,AK1235:AT1235,0)))</f>
        <v>#N/A</v>
      </c>
      <c r="CX1241" s="665" t="e">
        <f>INDEX(AX1230:BE1231,MATCH(AW1241,AV1230:AV1231,0),MATCH(CX1234,AX1228:BE1228,0))*(INDEX(AK1236:AT1243,MATCH(CX1234,AI1236:AI1243,0),MATCH(CX1235,AK1235:AT1235,0)))</f>
        <v>#N/A</v>
      </c>
      <c r="CY1241" s="665" t="e">
        <f>INDEX(AX1230:BE1231,MATCH(AW1241,AV1230:AV1231,0),MATCH(CY1234,AX1228:BE1228,0))*(INDEX(AK1236:AT1243,MATCH(CY1234,AI1236:AI1243,0),MATCH(CY1235,AK1235:AT1235,0)))</f>
        <v>#N/A</v>
      </c>
      <c r="CZ1241" s="665" t="e">
        <f>INDEX(AX1230:BE1231,MATCH(AW1241,AV1230:AV1231,0),MATCH(CZ1234,AX1228:BE1228,0))*(INDEX(AK1236:AT1243,MATCH(CZ1234,AI1236:AI1243,0),MATCH(CZ1235,AK1235:AT1235,0)))</f>
        <v>#N/A</v>
      </c>
      <c r="DA1241" s="665" t="e">
        <f>INDEX(AX1230:BE1231,MATCH(AW1241,AV1230:AV1231,0),MATCH(DA1234,AX1228:BE1228,0))*(INDEX(AK1236:AT1243,MATCH(DA1234,AI1236:AI1243,0),MATCH(DA1235,AK1235:AT1235,0)))</f>
        <v>#N/A</v>
      </c>
      <c r="DB1241" s="665" t="e">
        <f>INDEX(AX1230:BE1231,MATCH(AW1241,AV1230:AV1231,0),MATCH(DB1234,AX1228:BE1228,0))*(INDEX(AK1236:AT1243,MATCH(DB1234,AI1236:AI1243,0),MATCH(DB1235,AK1235:AT1235,0)))</f>
        <v>#N/A</v>
      </c>
      <c r="DC1241" s="665" t="e">
        <f>INDEX(AX1230:BE1231,MATCH(AW1241,AV1230:AV1231,0),MATCH(DC1234,AX1228:BE1228,0))*(INDEX(AK1236:AT1243,MATCH(DC1234,AI1236:AI1243,0),MATCH(DC1235,AK1235:AT1235,0)))</f>
        <v>#N/A</v>
      </c>
      <c r="DD1241" s="665" t="e">
        <f>INDEX(AX1230:BE1231,MATCH(AW1241,AV1230:AV1231,0),MATCH(DD1234,AX1228:BE1228,0))*(INDEX(AK1236:AT1243,MATCH(DD1234,AI1236:AI1243,0),MATCH(DD1235,AK1235:AT1235,0)))</f>
        <v>#N/A</v>
      </c>
      <c r="DE1241" s="665" t="e">
        <f>INDEX(AX1230:BE1231,MATCH(AW1241,AV1230:AV1231,0),MATCH(DE1234,AX1228:BE1228,0))*(INDEX(AK1236:AT1243,MATCH(DE1234,AI1236:AI1243,0),MATCH(DE1235,AK1235:AT1235,0)))</f>
        <v>#N/A</v>
      </c>
      <c r="DF1241" s="665" t="e">
        <f>INDEX(AX1230:BE1231,MATCH(AW1241,AV1230:AV1231,0),MATCH(DF1234,AX1228:BE1228,0))*(INDEX(AK1236:AT1243,MATCH(DF1234,AI1236:AI1243,0),MATCH(DF1235,AK1235:AT1235,0)))</f>
        <v>#N/A</v>
      </c>
      <c r="DG1241" s="665" t="e">
        <f>INDEX(AX1230:BE1231,MATCH(AW1241,AV1230:AV1231,0),MATCH(DG1234,AX1228:BE1228,0))*(INDEX(AK1236:AT1243,MATCH(DG1234,AI1236:AI1243,0),MATCH(DG1235,AK1235:AT1235,0)))</f>
        <v>#N/A</v>
      </c>
      <c r="DH1241" s="665" t="e">
        <f>INDEX(AX1230:BE1231,MATCH(AW1241,AV1230:AV1231,0),MATCH(DH1234,AX1228:BE1228,0))*(INDEX(AK1236:AT1243,MATCH(DH1234,AI1236:AI1243,0),MATCH(DH1235,AK1235:AT1235,0)))</f>
        <v>#N/A</v>
      </c>
      <c r="DI1241" s="665" t="e">
        <f>INDEX(AX1230:BE1231,MATCH(AW1241,AV1230:AV1231,0),MATCH(DI1234,AX1228:BE1228,0))*(INDEX(AK1236:AT1243,MATCH(DI1234,AI1236:AI1243,0),MATCH(DI1235,AK1235:AT1235,0)))</f>
        <v>#N/A</v>
      </c>
      <c r="DJ1241" s="665" t="e">
        <f>INDEX(AX1230:BE1231,MATCH(AW1241,AV1230:AV1231,0),MATCH(DJ1234,AX1228:BE1228,0))*(INDEX(AK1236:AT1243,MATCH(DJ1234,AI1236:AI1243,0),MATCH(DJ1235,AK1235:AT1235,0)))</f>
        <v>#N/A</v>
      </c>
      <c r="DK1241" s="665" t="e">
        <f>INDEX(AX1230:BE1231,MATCH(AW1241,AV1230:AV1231,0),MATCH(DK1234,AX1228:BE1228,0))*(INDEX(AK1236:AT1243,MATCH(DK1234,AI1236:AI1243,0),MATCH(DK1235,AK1235:AT1235,0)))</f>
        <v>#N/A</v>
      </c>
      <c r="DL1241" s="665" t="e">
        <f>INDEX(AX1230:BE1231,MATCH(AW1241,AV1230:AV1231,0),MATCH(DL1234,AX1228:BE1228,0))*(INDEX(AK1236:AT1243,MATCH(DL1234,AI1236:AI1243,0),MATCH(DL1235,AK1235:AT1235,0)))</f>
        <v>#N/A</v>
      </c>
      <c r="DM1241" s="665" t="e">
        <f>INDEX(AX1230:BE1231,MATCH(AW1241,AV1230:AV1231,0),MATCH(DM1234,AX1228:BE1228,0))*(INDEX(AK1236:AT1243,MATCH(DM1234,AI1236:AI1243,0),MATCH(DM1235,AK1235:AT1235,0)))</f>
        <v>#N/A</v>
      </c>
      <c r="DN1241" s="665" t="e">
        <f>INDEX(AX1230:BE1231,MATCH(AW1241,AV1230:AV1231,0),MATCH(DN1234,AX1228:BE1228,0))*(INDEX(AK1236:AT1243,MATCH(DN1234,AI1236:AI1243,0),MATCH(DN1235,AK1235:AT1235,0)))</f>
        <v>#N/A</v>
      </c>
      <c r="DO1241" s="665" t="e">
        <f>INDEX(AX1230:BE1231,MATCH(AW1241,AV1230:AV1231,0),MATCH(DO1234,AX1228:BE1228,0))*(INDEX(AK1236:AT1243,MATCH(DO1234,AI1236:AI1243,0),MATCH(DO1235,AK1235:AT1235,0)))</f>
        <v>#N/A</v>
      </c>
      <c r="DP1241" s="665" t="e">
        <f>INDEX(AX1230:BE1231,MATCH(AW1241,AV1230:AV1231,0),MATCH(DP1234,AX1228:BE1228,0))*(INDEX(AK1236:AT1243,MATCH(DP1234,AI1236:AI1243,0),MATCH(DP1235,AK1235:AT1235,0)))</f>
        <v>#N/A</v>
      </c>
      <c r="DQ1241" s="643" t="e">
        <f>SUM(AX1241:DP1241)=#REF!</f>
        <v>#REF!</v>
      </c>
      <c r="DR1241" s="749">
        <v>2028</v>
      </c>
      <c r="DS1241" s="665" t="e">
        <f>IF(DR1241&gt;DS1234,AX1240-AX1241,0)</f>
        <v>#REF!</v>
      </c>
      <c r="DT1241" s="665" t="e">
        <f>IF(DR1241&gt;DT1234,AY1240-AY1241,0)</f>
        <v>#N/A</v>
      </c>
      <c r="DU1241" s="665" t="e">
        <f>IF(DR1241&gt;DU1234,AZ1240-AZ1241,0)</f>
        <v>#N/A</v>
      </c>
      <c r="DV1241" s="665" t="e">
        <f>IF(DR1241&gt;DV1234,BA1240-BA1241,0)</f>
        <v>#N/A</v>
      </c>
      <c r="DW1241" s="665" t="e">
        <f>IF(DR1241&gt;DW1234,BB1240-BB1241,0)</f>
        <v>#N/A</v>
      </c>
      <c r="DX1241" s="665" t="e">
        <f>IF(DR1241&gt;DX1234,BC1240-BC1241,0)</f>
        <v>#N/A</v>
      </c>
      <c r="DY1241" s="665" t="e">
        <f>IF(DR1241&gt;DY1234,BD1240-BD1241,0)</f>
        <v>#N/A</v>
      </c>
      <c r="DZ1241" s="665" t="e">
        <f>IF(DR1241&gt;DZ1234,BE1240-BE1241,0)</f>
        <v>#N/A</v>
      </c>
      <c r="EA1241" s="665" t="e">
        <f>IF(DR1241&gt;EA1234,BF1240-BF1241,0)</f>
        <v>#N/A</v>
      </c>
      <c r="EB1241" s="665" t="e">
        <f>IF(DR1241&gt;EB1234,BG1240-BG1241,0)</f>
        <v>#N/A</v>
      </c>
      <c r="EC1241" s="665" t="e">
        <f>IF(DR1241&gt;EC1234,BH1240-BH1241,0)</f>
        <v>#N/A</v>
      </c>
      <c r="ED1241" s="665" t="e">
        <f>IF(DR1241&gt;ED1234,BI1240-BI1241,0)</f>
        <v>#N/A</v>
      </c>
      <c r="EE1241" s="665" t="e">
        <f>IF(DR1241&gt;EE1234,BJ1240-BJ1241,0)</f>
        <v>#N/A</v>
      </c>
      <c r="EF1241" s="665" t="e">
        <f>IF(DR1241&gt;EF1234,BK1240-BK1241,0)</f>
        <v>#N/A</v>
      </c>
      <c r="EG1241" s="665" t="e">
        <f>IF(DR1241&gt;EG1234,BL1240-BL1241,0)</f>
        <v>#N/A</v>
      </c>
      <c r="EH1241" s="665" t="e">
        <f>IF(DR1241&gt;EH1234,BM1240-BM1241,0)</f>
        <v>#N/A</v>
      </c>
      <c r="EI1241" s="665" t="e">
        <f>IF(DR1241&gt;EI1234,BN1240-BN1241,0)</f>
        <v>#N/A</v>
      </c>
      <c r="EJ1241" s="665" t="e">
        <f>IF(DR1241&gt;EJ1234,BO1240-BO1241,0)</f>
        <v>#N/A</v>
      </c>
      <c r="EK1241" s="665" t="e">
        <f>IF(DR1241&gt;EK1234,BP1240-BP1241,0)</f>
        <v>#N/A</v>
      </c>
      <c r="EL1241" s="665" t="e">
        <f>IF(DR1241&gt;EL1234,BQ1240-BQ1241,0)</f>
        <v>#N/A</v>
      </c>
      <c r="EM1241" s="665" t="e">
        <f>IF(DR1241&gt;EM1234,BR1240-BR1241,0)</f>
        <v>#N/A</v>
      </c>
      <c r="EN1241" s="665" t="e">
        <f>IF(DR1241&gt;EN1234,BS1240-BS1241,0)</f>
        <v>#N/A</v>
      </c>
      <c r="EO1241" s="665" t="e">
        <f>IF(DR1241&gt;EO1234,BT1240-BT1241,0)</f>
        <v>#N/A</v>
      </c>
      <c r="EP1241" s="665" t="e">
        <f>IF(DR1241&gt;EP1234,BU1240-BU1241,0)</f>
        <v>#N/A</v>
      </c>
      <c r="EQ1241" s="665" t="e">
        <f>IF(DR1241&gt;EQ1234,BV1240-BV1241,0)</f>
        <v>#N/A</v>
      </c>
      <c r="ER1241" s="665" t="e">
        <f>IF(DR1241&gt;ER1234,BW1240-BW1241,0)</f>
        <v>#N/A</v>
      </c>
      <c r="ES1241" s="665" t="e">
        <f>IF(DR1241&gt;ES1234,BX1240-BX1241,0)</f>
        <v>#N/A</v>
      </c>
      <c r="ET1241" s="665" t="e">
        <f>IF(DR1241&gt;ET1234,BY1240-BY1241,0)</f>
        <v>#N/A</v>
      </c>
      <c r="EU1241" s="665" t="e">
        <f>IF(DR1241&gt;EU1234,BZ1240-BZ1241,0)</f>
        <v>#N/A</v>
      </c>
      <c r="EV1241" s="665" t="e">
        <f>IF(DR1241&gt;EV1234,CA1240-CA1241,0)</f>
        <v>#N/A</v>
      </c>
      <c r="EW1241" s="665" t="e">
        <f>IF(DR1241&gt;EW1234,CB1240-CB1241,0)</f>
        <v>#N/A</v>
      </c>
      <c r="EX1241" s="665" t="e">
        <f>IF(DR1241&gt;EX1234,CC1240-CC1241,0)</f>
        <v>#N/A</v>
      </c>
      <c r="EY1241" s="665" t="e">
        <f>IF(DR1241&gt;EY1234,CD1240-CD1241,0)</f>
        <v>#N/A</v>
      </c>
      <c r="EZ1241" s="665" t="e">
        <f>IF(DR1241&gt;EZ1234,CE1240-CE1241,0)</f>
        <v>#N/A</v>
      </c>
      <c r="FA1241" s="665" t="e">
        <f>IF(DR1241&gt;FA1234,CF1240-CF1241,0)</f>
        <v>#N/A</v>
      </c>
      <c r="FB1241" s="665" t="e">
        <f>IF(DR1241&gt;FB1234,CG1240-CG1241,0)</f>
        <v>#N/A</v>
      </c>
      <c r="FC1241" s="665" t="e">
        <f>IF(DR1241&gt;FC1234,CH1240-CH1241,0)</f>
        <v>#N/A</v>
      </c>
      <c r="FD1241" s="665" t="e">
        <f>IF(DR1241&gt;FD1234,CI1240-CI1241,0)</f>
        <v>#N/A</v>
      </c>
      <c r="FE1241" s="665" t="e">
        <f>IF(DR1241&gt;FE1234,CJ1240-CJ1241,0)</f>
        <v>#N/A</v>
      </c>
      <c r="FF1241" s="665" t="e">
        <f>IF(DR1241&gt;FF1234,CK1240-CK1241,0)</f>
        <v>#N/A</v>
      </c>
      <c r="FG1241" s="665" t="e">
        <f>IF(DR1241&gt;FG1234,CL1240-CL1241,0)</f>
        <v>#N/A</v>
      </c>
      <c r="FH1241" s="665">
        <f>IF(DR1241&gt;FH1234,CM1240-CM1241,0)</f>
        <v>0</v>
      </c>
      <c r="FI1241" s="665">
        <f>IF(DR1241&gt;FI1234,CN1240-CN1241,0)</f>
        <v>0</v>
      </c>
      <c r="FJ1241" s="665">
        <f>IF(DR1241&gt;FJ1234,CO1240-CO1241,0)</f>
        <v>0</v>
      </c>
      <c r="FK1241" s="665">
        <f>IF(DR1241&gt;FK1234,CP1240-CP1241,0)</f>
        <v>0</v>
      </c>
      <c r="FL1241" s="665">
        <f>IF(DR1241&gt;FL1234,CQ1240-CQ1241,0)</f>
        <v>0</v>
      </c>
      <c r="FM1241" s="665">
        <f>IF(DR1241&gt;FM1234,CR1240-CR1241,0)</f>
        <v>0</v>
      </c>
      <c r="FN1241" s="665">
        <f>IF(DR1241&gt;FN1234,CS1240-CS1241,0)</f>
        <v>0</v>
      </c>
      <c r="FO1241" s="665">
        <f>IF(DR1241&gt;FO1234,CT1240-CT1241,0)</f>
        <v>0</v>
      </c>
      <c r="FP1241" s="665">
        <f>IF(DR1241&gt;FP1234,CU1240-CU1241,0)</f>
        <v>0</v>
      </c>
      <c r="FQ1241" s="665">
        <f>IF(DR1241&gt;FQ1234,CV1240-CV1241,0)</f>
        <v>0</v>
      </c>
      <c r="FR1241" s="665">
        <f>IF(DR1241&gt;FR1234,CW1240-CW1241,0)</f>
        <v>0</v>
      </c>
      <c r="FS1241" s="665">
        <f>IF(DR1241&gt;FS1234,CX1240-CX1241,0)</f>
        <v>0</v>
      </c>
      <c r="FT1241" s="665">
        <f>IF(DR1241&gt;FT1234,CY1240-CY1241,0)</f>
        <v>0</v>
      </c>
      <c r="FU1241" s="665">
        <f>IF(DR1241&gt;FU1234,CZ1240-CZ1241,0)</f>
        <v>0</v>
      </c>
      <c r="FV1241" s="665">
        <f>IF(DR1241&gt;FV1234,DA1240-DA1241,0)</f>
        <v>0</v>
      </c>
      <c r="FW1241" s="665">
        <f>IF(DR1241&gt;FW1234,DB1240-DB1241,0)</f>
        <v>0</v>
      </c>
      <c r="FX1241" s="665">
        <f>IF(DR1241&gt;FX1234,DC1240-DC1241,0)</f>
        <v>0</v>
      </c>
      <c r="FY1241" s="665">
        <f>IF(DR1241&gt;FY1234,DD1240-DD1241,0)</f>
        <v>0</v>
      </c>
      <c r="FZ1241" s="665">
        <f>IF(DR1241&gt;FZ1234,DE1240-DE1241,0)</f>
        <v>0</v>
      </c>
      <c r="GA1241" s="665">
        <f>IF(DR1241&gt;GA1234,DF1240-DF1241,0)</f>
        <v>0</v>
      </c>
      <c r="GB1241" s="665">
        <f>IF(DR1241&gt;GB1234,DG1240-DG1241,0)</f>
        <v>0</v>
      </c>
      <c r="GC1241" s="665">
        <f>IF(DR1241&gt;GC1234,DH1240-DH1241,0)</f>
        <v>0</v>
      </c>
      <c r="GD1241" s="665">
        <f>IF(DR1241&gt;GD1234,DI1240-DI1241,0)</f>
        <v>0</v>
      </c>
      <c r="GE1241" s="665">
        <f>IF(DR1241&gt;GE1234,DJ1240-DJ1241,0)</f>
        <v>0</v>
      </c>
      <c r="GF1241" s="665">
        <f>IF(DR1241&gt;GF1234,DK1240-DK1241,0)</f>
        <v>0</v>
      </c>
      <c r="GG1241" s="665">
        <f>IF(DR1241&gt;GG1234,DL1240-DL1241,0)</f>
        <v>0</v>
      </c>
      <c r="GH1241" s="665">
        <f>IF(DR1241&gt;GH1234,DM1240-DM1241,0)</f>
        <v>0</v>
      </c>
      <c r="GI1241" s="665">
        <f>IF(DR1241&gt;GI1234,DN1240-DN1241,0)</f>
        <v>0</v>
      </c>
      <c r="GJ1241" s="665">
        <f>IF(DR1241&gt;GJ1234,DO1240-DO1241,0)</f>
        <v>0</v>
      </c>
      <c r="GK1241" s="665">
        <f>IF(DR1241&gt;GK1234,DP1240-DP1241,0)</f>
        <v>0</v>
      </c>
      <c r="GL1241" s="665" t="e">
        <f>SUM(DS1241:GK1241)+SUM(#REF!)=#REF!</f>
        <v>#REF!</v>
      </c>
      <c r="GM1241" s="667"/>
      <c r="GN1241" s="749">
        <v>2028</v>
      </c>
      <c r="GO1241" s="664" t="e">
        <f>SUMIF(DS1235:GK1235,GO1235,DS1241:GK1241)</f>
        <v>#REF!</v>
      </c>
      <c r="GP1241" s="668" t="e">
        <f>SUMIF(DS1235:GK1235,GP1235,DS1241:GK1241)</f>
        <v>#N/A</v>
      </c>
      <c r="GQ1241" s="668" t="e">
        <f>SUMIF(DS1235:GK1235,GQ1235,DS1241:GK1241)</f>
        <v>#N/A</v>
      </c>
      <c r="GR1241" s="668" t="e">
        <f>SUMIF(DS1235:GK1235,GR1235,DS1241:GK1241)</f>
        <v>#N/A</v>
      </c>
      <c r="GS1241" s="668" t="e">
        <f>SUMIF(DS1235:GK1235,GS1235,DS1241:GK1241)</f>
        <v>#N/A</v>
      </c>
      <c r="GT1241" s="668" t="e">
        <f>SUMIF(DS1235:GK1235,GT1235,DS1241:GK1241)</f>
        <v>#N/A</v>
      </c>
      <c r="GU1241" s="668" t="e">
        <f>SUMIF(DS1235:GK1235,GU1235,DS1241:GK1241)</f>
        <v>#N/A</v>
      </c>
      <c r="GV1241" s="668" t="e">
        <f>SUMIF(DS1235:GK1235,GV1235,DS1241:GK1241)</f>
        <v>#N/A</v>
      </c>
      <c r="GW1241" s="668" t="e">
        <f>SUMIF(DS1235:GK1235,GW1235,DS1241:GK1241)</f>
        <v>#N/A</v>
      </c>
      <c r="GX1241" s="668" t="e">
        <f>SUMIF(DS1235:GK1235,GX1235,DS1241:GK1241)</f>
        <v>#N/A</v>
      </c>
      <c r="GY1241" s="668" t="e">
        <f>SUMIF(DS1235:GK1235,GY1235,DS1241:GK1241)</f>
        <v>#N/A</v>
      </c>
      <c r="GZ1241" s="646" t="e">
        <f>SUM(GO1241:GY1241)=(#REF!-SUM(#REF!))</f>
        <v>#REF!</v>
      </c>
    </row>
    <row r="1242" spans="1:234" ht="15.75" hidden="1" customHeight="1" x14ac:dyDescent="0.25">
      <c r="A1242" s="643" t="s">
        <v>208</v>
      </c>
      <c r="AI1242" s="664">
        <v>2029</v>
      </c>
      <c r="AJ1242" s="664">
        <v>0</v>
      </c>
      <c r="AK1242" s="665">
        <f>IFERROR(#REF!/#REF!,0)</f>
        <v>0</v>
      </c>
      <c r="AL1242" s="665">
        <f>IFERROR(#REF!/#REF!,0)</f>
        <v>0</v>
      </c>
      <c r="AM1242" s="665">
        <f>IFERROR(#REF!/#REF!,0)</f>
        <v>0</v>
      </c>
      <c r="AN1242" s="669">
        <f>IFERROR(#REF!/#REF!,0)</f>
        <v>0</v>
      </c>
      <c r="AO1242" s="669">
        <f>IFERROR(#REF!/#REF!,0)</f>
        <v>0</v>
      </c>
      <c r="AP1242" s="669">
        <f>IFERROR(#REF!/#REF!,0)</f>
        <v>0</v>
      </c>
      <c r="AQ1242" s="669">
        <f>IFERROR(#REF!/#REF!,0)</f>
        <v>0</v>
      </c>
      <c r="AR1242" s="669">
        <f>IFERROR(#REF!/#REF!,0)</f>
        <v>0</v>
      </c>
      <c r="AS1242" s="669">
        <f>IFERROR(#REF!/#REF!,0)</f>
        <v>0</v>
      </c>
      <c r="AT1242" s="669">
        <f>IFERROR(#REF!/#REF!,0)</f>
        <v>0</v>
      </c>
      <c r="AU1242" s="666"/>
      <c r="AW1242" s="749">
        <v>2029</v>
      </c>
      <c r="AX1242" s="665" t="e">
        <f>#REF!</f>
        <v>#REF!</v>
      </c>
      <c r="AY1242" s="665" t="e">
        <f>INDEX(AX1230:BE1231,MATCH(AW1242,AV1230:AV1231,0),MATCH(AY1234,AX1228:BE1228,0))*(INDEX(AK1236:AT1243,MATCH(AY1234,AI1236:AI1243,0),MATCH(AY1235,AK1235:AT1235,0)))</f>
        <v>#N/A</v>
      </c>
      <c r="AZ1242" s="665" t="e">
        <f>INDEX(AX1230:BE1231,MATCH(AW1242,AV1230:AV1231,0),MATCH(AZ1234,AX1228:BE1228,0))*(INDEX(AK1236:AT1243,MATCH(AZ1234,AI1236:AI1243,0),MATCH(AZ1235,AK1235:AT1235,0)))</f>
        <v>#N/A</v>
      </c>
      <c r="BA1242" s="665" t="e">
        <f>INDEX(AX1230:BE1231,MATCH(AW1242,AV1230:AV1231,0),MATCH(BA1234,AX1228:BE1228,0))*(INDEX(AK1236:AT1243,MATCH(BA1234,AI1236:AI1243,0),MATCH(BA1235,AK1235:AT1235,0)))</f>
        <v>#N/A</v>
      </c>
      <c r="BB1242" s="665" t="e">
        <f>INDEX(AX1230:BE1231,MATCH(AW1242,AV1230:AV1231,0),MATCH(BB1234,AX1228:BE1228,0))*(INDEX(AK1236:AT1243,MATCH(BB1234,AI1236:AI1243,0),MATCH(BB1235,AK1235:AT1235,0)))</f>
        <v>#N/A</v>
      </c>
      <c r="BC1242" s="665" t="e">
        <f>INDEX(AX1230:BE1231,MATCH(AW1242,AV1230:AV1231,0),MATCH(BC1234,AX1228:BE1228,0))*(INDEX(AK1236:AT1243,MATCH(BC1234,AI1236:AI1243,0),MATCH(BC1235,AK1235:AT1235,0)))</f>
        <v>#N/A</v>
      </c>
      <c r="BD1242" s="665" t="e">
        <f>INDEX(AX1230:BE1231,MATCH(AW1242,AV1230:AV1231,0),MATCH(BD1234,AX1228:BE1228,0))*(INDEX(AK1236:AT1243,MATCH(BD1234,AI1236:AI1243,0),MATCH(BD1235,AK1235:AT1235,0)))</f>
        <v>#N/A</v>
      </c>
      <c r="BE1242" s="665" t="e">
        <f>INDEX(AX1230:BE1231,MATCH(AW1242,AV1230:AV1231,0),MATCH(BE1234,AX1228:BE1228,0))*(INDEX(AK1236:AT1243,MATCH(BE1234,AI1236:AI1243,0),MATCH(BE1235,AK1235:AT1235,0)))</f>
        <v>#N/A</v>
      </c>
      <c r="BF1242" s="665" t="e">
        <f>INDEX(AX1230:BE1231,MATCH(AW1242,AV1230:AV1231,0),MATCH(BF1234,AX1228:BE1228,0))*(INDEX(AK1236:AT1243,MATCH(BF1234,AI1236:AI1243,0),MATCH(BF1235,AK1235:AT1235,0)))</f>
        <v>#N/A</v>
      </c>
      <c r="BG1242" s="665" t="e">
        <f>INDEX(AX1230:BE1231,MATCH(AW1242,AV1230:AV1231,0),MATCH(BG1234,AX1228:BE1228,0))*(INDEX(AK1236:AT1243,MATCH(BG1234,AI1236:AI1243,0),MATCH(BG1235,AK1235:AT1235,0)))</f>
        <v>#N/A</v>
      </c>
      <c r="BH1242" s="665" t="e">
        <f>INDEX(AX1230:BE1231,MATCH(AW1242,AV1230:AV1231,0),MATCH(BH1234,AX1228:BE1228,0))*(INDEX(AK1236:AT1243,MATCH(BH1234,AI1236:AI1243,0),MATCH(BH1235,AK1235:AT1235,0)))</f>
        <v>#N/A</v>
      </c>
      <c r="BI1242" s="665" t="e">
        <f>INDEX(AX1230:BE1231,MATCH(AW1242,AV1230:AV1231,0),MATCH(BI1234,AX1228:BE1228,0))*(INDEX(AK1236:AT1243,MATCH(BI1234,AI1236:AI1243,0),MATCH(BI1235,AK1235:AT1235,0)))</f>
        <v>#N/A</v>
      </c>
      <c r="BJ1242" s="665" t="e">
        <f>INDEX(AX1230:BE1231,MATCH(AW1242,AV1230:AV1231,0),MATCH(BJ1234,AX1228:BE1228,0))*(INDEX(AK1236:AT1243,MATCH(BJ1234,AI1236:AI1243,0),MATCH(BJ1235,AK1235:AT1235,0)))</f>
        <v>#N/A</v>
      </c>
      <c r="BK1242" s="665" t="e">
        <f>INDEX(AX1230:BE1231,MATCH(AW1242,AV1230:AV1231,0),MATCH(BK1234,AX1228:BE1228,0))*(INDEX(AK1236:AT1243,MATCH(BK1234,AI1236:AI1243,0),MATCH(BK1235,AK1235:AT1235,0)))</f>
        <v>#N/A</v>
      </c>
      <c r="BL1242" s="665" t="e">
        <f>INDEX(AX1230:BE1231,MATCH(AW1242,AV1230:AV1231,0),MATCH(BL1234,AX1228:BE1228,0))*(INDEX(AK1236:AT1243,MATCH(BL1234,AI1236:AI1243,0),MATCH(BL1235,AK1235:AT1235,0)))</f>
        <v>#N/A</v>
      </c>
      <c r="BM1242" s="665" t="e">
        <f>INDEX(AX1230:BE1231,MATCH(AW1242,AV1230:AV1231,0),MATCH(BM1234,AX1228:BE1228,0))*(INDEX(AK1236:AT1243,MATCH(BM1234,AI1236:AI1243,0),MATCH(BM1235,AK1235:AT1235,0)))</f>
        <v>#N/A</v>
      </c>
      <c r="BN1242" s="665" t="e">
        <f>INDEX(AX1230:BE1231,MATCH(AW1242,AV1230:AV1231,0),MATCH(BN1234,AX1228:BE1228,0))*(INDEX(AK1236:AT1243,MATCH(BN1234,AI1236:AI1243,0),MATCH(BN1235,AK1235:AT1235,0)))</f>
        <v>#N/A</v>
      </c>
      <c r="BO1242" s="665" t="e">
        <f>INDEX(AX1230:BE1231,MATCH(AW1242,AV1230:AV1231,0),MATCH(BO1234,AX1228:BE1228,0))*(INDEX(AK1236:AT1243,MATCH(BO1234,AI1236:AI1243,0),MATCH(BO1235,AK1235:AT1235,0)))</f>
        <v>#N/A</v>
      </c>
      <c r="BP1242" s="665" t="e">
        <f>INDEX(AX1230:BE1231,MATCH(AW1242,AV1230:AV1231,0),MATCH(BP1234,AX1228:BE1228,0))*(INDEX(AK1236:AT1243,MATCH(BP1234,AI1236:AI1243,0),MATCH(BP1235,AK1235:AT1235,0)))</f>
        <v>#N/A</v>
      </c>
      <c r="BQ1242" s="665" t="e">
        <f>INDEX(AX1230:BE1231,MATCH(AW1242,AV1230:AV1231,0),MATCH(BQ1234,AX1228:BE1228,0))*(INDEX(AK1236:AT1243,MATCH(BQ1234,AI1236:AI1243,0),MATCH(BQ1235,AK1235:AT1235,0)))</f>
        <v>#N/A</v>
      </c>
      <c r="BR1242" s="665" t="e">
        <f>INDEX(AX1230:BE1231,MATCH(AW1242,AV1230:AV1231,0),MATCH(BR1234,AX1228:BE1228,0))*(INDEX(AK1236:AT1243,MATCH(BR1234,AI1236:AI1243,0),MATCH(BR1235,AK1235:AT1235,0)))</f>
        <v>#N/A</v>
      </c>
      <c r="BS1242" s="665" t="e">
        <f>INDEX(AX1230:BE1231,MATCH(AW1242,AV1230:AV1231,0),MATCH(BS1234,AX1228:BE1228,0))*(INDEX(AK1236:AT1243,MATCH(BS1234,AI1236:AI1243,0),MATCH(BS1235,AK1235:AT1235,0)))</f>
        <v>#N/A</v>
      </c>
      <c r="BT1242" s="665" t="e">
        <f>INDEX(AX1230:BE1231,MATCH(AW1242,AV1230:AV1231,0),MATCH(BT1234,AX1228:BE1228,0))*(INDEX(AK1236:AT1243,MATCH(BT1234,AI1236:AI1243,0),MATCH(BT1235,AK1235:AT1235,0)))</f>
        <v>#N/A</v>
      </c>
      <c r="BU1242" s="665" t="e">
        <f>INDEX(AX1230:BE1231,MATCH(AW1242,AV1230:AV1231,0),MATCH(BU1234,AX1228:BE1228,0))*(INDEX(AK1236:AT1243,MATCH(BU1234,AI1236:AI1243,0),MATCH(BU1235,AK1235:AT1235,0)))</f>
        <v>#N/A</v>
      </c>
      <c r="BV1242" s="665" t="e">
        <f>INDEX(AX1230:BE1231,MATCH(AW1242,AV1230:AV1231,0),MATCH(BV1234,AX1228:BE1228,0))*(INDEX(AK1236:AT1243,MATCH(BV1234,AI1236:AI1243,0),MATCH(BV1235,AK1235:AT1235,0)))</f>
        <v>#N/A</v>
      </c>
      <c r="BW1242" s="665" t="e">
        <f>INDEX(AX1230:BE1231,MATCH(AW1242,AV1230:AV1231,0),MATCH(BW1234,AX1228:BE1228,0))*(INDEX(AK1236:AT1243,MATCH(BW1234,AI1236:AI1243,0),MATCH(BW1235,AK1235:AT1235,0)))</f>
        <v>#N/A</v>
      </c>
      <c r="BX1242" s="665" t="e">
        <f>INDEX(AX1230:BE1231,MATCH(AW1242,AV1230:AV1231,0),MATCH(BX1234,AX1228:BE1228,0))*(INDEX(AK1236:AT1243,MATCH(BX1234,AI1236:AI1243,0),MATCH(BX1235,AK1235:AT1235,0)))</f>
        <v>#N/A</v>
      </c>
      <c r="BY1242" s="665" t="e">
        <f>INDEX(AX1230:BE1231,MATCH(AW1242,AV1230:AV1231,0),MATCH(BY1234,AX1228:BE1228,0))*(INDEX(AK1236:AT1243,MATCH(BY1234,AI1236:AI1243,0),MATCH(BY1235,AK1235:AT1235,0)))</f>
        <v>#N/A</v>
      </c>
      <c r="BZ1242" s="665" t="e">
        <f>INDEX(AX1230:BE1231,MATCH(AW1242,AV1230:AV1231,0),MATCH(BZ1234,AX1228:BE1228,0))*(INDEX(AK1236:AT1243,MATCH(BZ1234,AI1236:AI1243,0),MATCH(BZ1235,AK1235:AT1235,0)))</f>
        <v>#N/A</v>
      </c>
      <c r="CA1242" s="665" t="e">
        <f>INDEX(AX1230:BE1231,MATCH(AW1242,AV1230:AV1231,0),MATCH(CA1234,AX1228:BE1228,0))*(INDEX(AK1236:AT1243,MATCH(CA1234,AI1236:AI1243,0),MATCH(CA1235,AK1235:AT1235,0)))</f>
        <v>#N/A</v>
      </c>
      <c r="CB1242" s="665" t="e">
        <f>INDEX(AX1230:BE1231,MATCH(AW1242,AV1230:AV1231,0),MATCH(CB1234,AX1228:BE1228,0))*(INDEX(AK1236:AT1243,MATCH(CB1234,AI1236:AI1243,0),MATCH(CB1235,AK1235:AT1235,0)))</f>
        <v>#N/A</v>
      </c>
      <c r="CC1242" s="665" t="e">
        <f>INDEX(AX1230:BE1231,MATCH(AW1242,AV1230:AV1231,0),MATCH(CC1234,AX1228:BE1228,0))*(INDEX(AK1236:AT1243,MATCH(CC1234,AI1236:AI1243,0),MATCH(CC1235,AK1235:AT1235,0)))</f>
        <v>#N/A</v>
      </c>
      <c r="CD1242" s="665" t="e">
        <f>INDEX(AX1230:BE1231,MATCH(AW1242,AV1230:AV1231,0),MATCH(CD1234,AX1228:BE1228,0))*(INDEX(AK1236:AT1243,MATCH(CD1234,AI1236:AI1243,0),MATCH(CD1235,AK1235:AT1235,0)))</f>
        <v>#N/A</v>
      </c>
      <c r="CE1242" s="665" t="e">
        <f>INDEX(AX1230:BE1231,MATCH(AW1242,AV1230:AV1231,0),MATCH(CE1234,AX1228:BE1228,0))*(INDEX(AK1236:AT1243,MATCH(CE1234,AI1236:AI1243,0),MATCH(CE1235,AK1235:AT1235,0)))</f>
        <v>#N/A</v>
      </c>
      <c r="CF1242" s="665" t="e">
        <f>INDEX(AX1230:BE1231,MATCH(AW1242,AV1230:AV1231,0),MATCH(CF1234,AX1228:BE1228,0))*(INDEX(AK1236:AT1243,MATCH(CF1234,AI1236:AI1243,0),MATCH(CF1235,AK1235:AT1235,0)))</f>
        <v>#N/A</v>
      </c>
      <c r="CG1242" s="665" t="e">
        <f>INDEX(AX1230:BE1231,MATCH(AW1242,AV1230:AV1231,0),MATCH(CG1234,AX1228:BE1228,0))*(INDEX(AK1236:AT1243,MATCH(CG1234,AI1236:AI1243,0),MATCH(CG1235,AK1235:AT1235,0)))</f>
        <v>#N/A</v>
      </c>
      <c r="CH1242" s="665" t="e">
        <f>INDEX(AX1230:BE1231,MATCH(AW1242,AV1230:AV1231,0),MATCH(CH1234,AX1228:BE1228,0))*(INDEX(AK1236:AT1243,MATCH(CH1234,AI1236:AI1243,0),MATCH(CH1235,AK1235:AT1235,0)))</f>
        <v>#N/A</v>
      </c>
      <c r="CI1242" s="665" t="e">
        <f>INDEX(AX1230:BE1231,MATCH(AW1242,AV1230:AV1231,0),MATCH(CI1234,AX1228:BE1228,0))*(INDEX(AK1236:AT1243,MATCH(CI1234,AI1236:AI1243,0),MATCH(CI1235,AK1235:AT1235,0)))</f>
        <v>#N/A</v>
      </c>
      <c r="CJ1242" s="665" t="e">
        <f>INDEX(AX1230:BE1231,MATCH(AW1242,AV1230:AV1231,0),MATCH(CJ1234,AX1228:BE1228,0))*(INDEX(AK1236:AT1243,MATCH(CJ1234,AI1236:AI1243,0),MATCH(CJ1235,AK1235:AT1235,0)))</f>
        <v>#N/A</v>
      </c>
      <c r="CK1242" s="665" t="e">
        <f>INDEX(AX1230:BE1231,MATCH(AW1242,AV1230:AV1231,0),MATCH(CK1234,AX1228:BE1228,0))*(INDEX(AK1236:AT1243,MATCH(CK1234,AI1236:AI1243,0),MATCH(CK1235,AK1235:AT1235,0)))</f>
        <v>#N/A</v>
      </c>
      <c r="CL1242" s="665" t="e">
        <f>INDEX(AX1230:BE1231,MATCH(AW1242,AV1230:AV1231,0),MATCH(CL1234,AX1228:BE1228,0))*(INDEX(AK1236:AT1243,MATCH(CL1234,AI1236:AI1243,0),MATCH(CL1235,AK1235:AT1235,0)))</f>
        <v>#N/A</v>
      </c>
      <c r="CM1242" s="665" t="e">
        <f>INDEX(AX1230:BE1231,MATCH(AW1242,AV1230:AV1231,0),MATCH(CM1234,AX1228:BE1228,0))*(INDEX(AK1236:AT1243,MATCH(CM1234,AI1236:AI1243,0),MATCH(CM1235,AK1235:AT1235,0)))</f>
        <v>#N/A</v>
      </c>
      <c r="CN1242" s="665" t="e">
        <f>INDEX(AX1230:BE1231,MATCH(AW1242,AV1230:AV1231,0),MATCH(CN1234,AX1228:BE1228,0))*(INDEX(AK1236:AT1243,MATCH(CN1234,AI1236:AI1243,0),MATCH(CN1235,AK1235:AT1235,0)))</f>
        <v>#N/A</v>
      </c>
      <c r="CO1242" s="665" t="e">
        <f>INDEX(AX1230:BE1231,MATCH(AW1242,AV1230:AV1231,0),MATCH(CO1234,AX1228:BE1228,0))*(INDEX(AK1236:AT1243,MATCH(CO1234,AI1236:AI1243,0),MATCH(CO1235,AK1235:AT1235,0)))</f>
        <v>#N/A</v>
      </c>
      <c r="CP1242" s="665" t="e">
        <f>INDEX(AX1230:BE1231,MATCH(AW1242,AV1230:AV1231,0),MATCH(CP1234,AX1228:BE1228,0))*(INDEX(AK1236:AT1243,MATCH(CP1234,AI1236:AI1243,0),MATCH(CP1235,AK1235:AT1235,0)))</f>
        <v>#N/A</v>
      </c>
      <c r="CQ1242" s="665" t="e">
        <f>INDEX(AX1230:BE1231,MATCH(AW1242,AV1230:AV1231,0),MATCH(CQ1234,AX1228:BE1228,0))*(INDEX(AK1236:AT1243,MATCH(CQ1234,AI1236:AI1243,0),MATCH(CQ1235,AK1235:AT1235,0)))</f>
        <v>#N/A</v>
      </c>
      <c r="CR1242" s="665" t="e">
        <f>INDEX(AX1230:BE1231,MATCH(AW1242,AV1230:AV1231,0),MATCH(CR1234,AX1228:BE1228,0))*(INDEX(AK1236:AT1243,MATCH(CR1234,AI1236:AI1243,0),MATCH(CR1235,AK1235:AT1235,0)))</f>
        <v>#N/A</v>
      </c>
      <c r="CS1242" s="665" t="e">
        <f>INDEX(AX1230:BE1231,MATCH(AW1242,AV1230:AV1231,0),MATCH(CS1234,AX1228:BE1228,0))*(INDEX(AK1236:AT1243,MATCH(CS1234,AI1236:AI1243,0),MATCH(CS1235,AK1235:AT1235,0)))</f>
        <v>#N/A</v>
      </c>
      <c r="CT1242" s="665" t="e">
        <f>INDEX(AX1230:BE1231,MATCH(AW1242,AV1230:AV1231,0),MATCH(CT1234,AX1228:BE1228,0))*(INDEX(AK1236:AT1243,MATCH(CT1234,AI1236:AI1243,0),MATCH(CT1235,AK1235:AT1235,0)))</f>
        <v>#N/A</v>
      </c>
      <c r="CU1242" s="665" t="e">
        <f>INDEX(AX1230:BE1231,MATCH(AW1242,AV1230:AV1231,0),MATCH(CU1234,AX1228:BE1228,0))*(INDEX(AK1236:AT1243,MATCH(CU1234,AI1236:AI1243,0),MATCH(CU1235,AK1235:AT1235,0)))</f>
        <v>#N/A</v>
      </c>
      <c r="CV1242" s="665" t="e">
        <f>INDEX(AX1230:BE1231,MATCH(AW1242,AV1230:AV1231,0),MATCH(CV1234,AX1228:BE1228,0))*(INDEX(AK1236:AT1243,MATCH(CV1234,AI1236:AI1243,0),MATCH(CV1235,AK1235:AT1235,0)))</f>
        <v>#N/A</v>
      </c>
      <c r="CW1242" s="665" t="e">
        <f>INDEX(AX1230:BE1231,MATCH(AW1242,AV1230:AV1231,0),MATCH(CW1234,AX1228:BE1228,0))*(INDEX(AK1236:AT1243,MATCH(CW1234,AI1236:AI1243,0),MATCH(CW1235,AK1235:AT1235,0)))</f>
        <v>#N/A</v>
      </c>
      <c r="CX1242" s="665" t="e">
        <f>INDEX(AX1230:BE1231,MATCH(AW1242,AV1230:AV1231,0),MATCH(CX1234,AX1228:BE1228,0))*(INDEX(AK1236:AT1243,MATCH(CX1234,AI1236:AI1243,0),MATCH(CX1235,AK1235:AT1235,0)))</f>
        <v>#N/A</v>
      </c>
      <c r="CY1242" s="665" t="e">
        <f>INDEX(AX1230:BE1231,MATCH(AW1242,AV1230:AV1231,0),MATCH(CY1234,AX1228:BE1228,0))*(INDEX(AK1236:AT1243,MATCH(CY1234,AI1236:AI1243,0),MATCH(CY1235,AK1235:AT1235,0)))</f>
        <v>#N/A</v>
      </c>
      <c r="CZ1242" s="665" t="e">
        <f>INDEX(AX1230:BE1231,MATCH(AW1242,AV1230:AV1231,0),MATCH(CZ1234,AX1228:BE1228,0))*(INDEX(AK1236:AT1243,MATCH(CZ1234,AI1236:AI1243,0),MATCH(CZ1235,AK1235:AT1235,0)))</f>
        <v>#N/A</v>
      </c>
      <c r="DA1242" s="665" t="e">
        <f>INDEX(AX1230:BE1231,MATCH(AW1242,AV1230:AV1231,0),MATCH(DA1234,AX1228:BE1228,0))*(INDEX(AK1236:AT1243,MATCH(DA1234,AI1236:AI1243,0),MATCH(DA1235,AK1235:AT1235,0)))</f>
        <v>#N/A</v>
      </c>
      <c r="DB1242" s="665" t="e">
        <f>INDEX(AX1230:BE1231,MATCH(AW1242,AV1230:AV1231,0),MATCH(DB1234,AX1228:BE1228,0))*(INDEX(AK1236:AT1243,MATCH(DB1234,AI1236:AI1243,0),MATCH(DB1235,AK1235:AT1235,0)))</f>
        <v>#N/A</v>
      </c>
      <c r="DC1242" s="665" t="e">
        <f>INDEX(AX1230:BE1231,MATCH(AW1242,AV1230:AV1231,0),MATCH(DC1234,AX1228:BE1228,0))*(INDEX(AK1236:AT1243,MATCH(DC1234,AI1236:AI1243,0),MATCH(DC1235,AK1235:AT1235,0)))</f>
        <v>#N/A</v>
      </c>
      <c r="DD1242" s="665" t="e">
        <f>INDEX(AX1230:BE1231,MATCH(AW1242,AV1230:AV1231,0),MATCH(DD1234,AX1228:BE1228,0))*(INDEX(AK1236:AT1243,MATCH(DD1234,AI1236:AI1243,0),MATCH(DD1235,AK1235:AT1235,0)))</f>
        <v>#N/A</v>
      </c>
      <c r="DE1242" s="665" t="e">
        <f>INDEX(AX1230:BE1231,MATCH(AW1242,AV1230:AV1231,0),MATCH(DE1234,AX1228:BE1228,0))*(INDEX(AK1236:AT1243,MATCH(DE1234,AI1236:AI1243,0),MATCH(DE1235,AK1235:AT1235,0)))</f>
        <v>#N/A</v>
      </c>
      <c r="DF1242" s="665" t="e">
        <f>INDEX(AX1230:BE1231,MATCH(AW1242,AV1230:AV1231,0),MATCH(DF1234,AX1228:BE1228,0))*(INDEX(AK1236:AT1243,MATCH(DF1234,AI1236:AI1243,0),MATCH(DF1235,AK1235:AT1235,0)))</f>
        <v>#N/A</v>
      </c>
      <c r="DG1242" s="665" t="e">
        <f>INDEX(AX1230:BE1231,MATCH(AW1242,AV1230:AV1231,0),MATCH(DG1234,AX1228:BE1228,0))*(INDEX(AK1236:AT1243,MATCH(DG1234,AI1236:AI1243,0),MATCH(DG1235,AK1235:AT1235,0)))</f>
        <v>#N/A</v>
      </c>
      <c r="DH1242" s="665" t="e">
        <f>INDEX(AX1230:BE1231,MATCH(AW1242,AV1230:AV1231,0),MATCH(DH1234,AX1228:BE1228,0))*(INDEX(AK1236:AT1243,MATCH(DH1234,AI1236:AI1243,0),MATCH(DH1235,AK1235:AT1235,0)))</f>
        <v>#N/A</v>
      </c>
      <c r="DI1242" s="665" t="e">
        <f>INDEX(AX1230:BE1231,MATCH(AW1242,AV1230:AV1231,0),MATCH(DI1234,AX1228:BE1228,0))*(INDEX(AK1236:AT1243,MATCH(DI1234,AI1236:AI1243,0),MATCH(DI1235,AK1235:AT1235,0)))</f>
        <v>#N/A</v>
      </c>
      <c r="DJ1242" s="665" t="e">
        <f>INDEX(AX1230:BE1231,MATCH(AW1242,AV1230:AV1231,0),MATCH(DJ1234,AX1228:BE1228,0))*(INDEX(AK1236:AT1243,MATCH(DJ1234,AI1236:AI1243,0),MATCH(DJ1235,AK1235:AT1235,0)))</f>
        <v>#N/A</v>
      </c>
      <c r="DK1242" s="665" t="e">
        <f>INDEX(AX1230:BE1231,MATCH(AW1242,AV1230:AV1231,0),MATCH(DK1234,AX1228:BE1228,0))*(INDEX(AK1236:AT1243,MATCH(DK1234,AI1236:AI1243,0),MATCH(DK1235,AK1235:AT1235,0)))</f>
        <v>#N/A</v>
      </c>
      <c r="DL1242" s="665" t="e">
        <f>INDEX(AX1230:BE1231,MATCH(AW1242,AV1230:AV1231,0),MATCH(DL1234,AX1228:BE1228,0))*(INDEX(AK1236:AT1243,MATCH(DL1234,AI1236:AI1243,0),MATCH(DL1235,AK1235:AT1235,0)))</f>
        <v>#N/A</v>
      </c>
      <c r="DM1242" s="665" t="e">
        <f>INDEX(AX1230:BE1231,MATCH(AW1242,AV1230:AV1231,0),MATCH(DM1234,AX1228:BE1228,0))*(INDEX(AK1236:AT1243,MATCH(DM1234,AI1236:AI1243,0),MATCH(DM1235,AK1235:AT1235,0)))</f>
        <v>#N/A</v>
      </c>
      <c r="DN1242" s="665" t="e">
        <f>INDEX(AX1230:BE1231,MATCH(AW1242,AV1230:AV1231,0),MATCH(DN1234,AX1228:BE1228,0))*(INDEX(AK1236:AT1243,MATCH(DN1234,AI1236:AI1243,0),MATCH(DN1235,AK1235:AT1235,0)))</f>
        <v>#N/A</v>
      </c>
      <c r="DO1242" s="665" t="e">
        <f>INDEX(AX1230:BE1231,MATCH(AW1242,AV1230:AV1231,0),MATCH(DO1234,AX1228:BE1228,0))*(INDEX(AK1236:AT1243,MATCH(DO1234,AI1236:AI1243,0),MATCH(DO1235,AK1235:AT1235,0)))</f>
        <v>#N/A</v>
      </c>
      <c r="DP1242" s="665" t="e">
        <f>INDEX(AX1230:BE1231,MATCH(AW1242,AV1230:AV1231,0),MATCH(DP1234,AX1228:BE1228,0))*(INDEX(AK1236:AT1243,MATCH(DP1234,AI1236:AI1243,0),MATCH(DP1235,AK1235:AT1235,0)))</f>
        <v>#N/A</v>
      </c>
      <c r="DQ1242" s="643" t="e">
        <f>SUM(AX1242:DP1242)=#REF!</f>
        <v>#REF!</v>
      </c>
      <c r="DR1242" s="749">
        <v>2029</v>
      </c>
      <c r="DS1242" s="665" t="e">
        <f>IF(DR1242&gt;DS1234,AX1241-AX1242,0)</f>
        <v>#REF!</v>
      </c>
      <c r="DT1242" s="665" t="e">
        <f>IF(DR1242&gt;DT1234,AY1241-AY1242,0)</f>
        <v>#N/A</v>
      </c>
      <c r="DU1242" s="665" t="e">
        <f>IF(DR1242&gt;DU1234,AZ1241-AZ1242,0)</f>
        <v>#N/A</v>
      </c>
      <c r="DV1242" s="665" t="e">
        <f>IF(DR1242&gt;DV1234,BA1241-BA1242,0)</f>
        <v>#N/A</v>
      </c>
      <c r="DW1242" s="665" t="e">
        <f>IF(DR1242&gt;DW1234,BB1241-BB1242,0)</f>
        <v>#N/A</v>
      </c>
      <c r="DX1242" s="665" t="e">
        <f>IF(DR1242&gt;DX1234,BC1241-BC1242,0)</f>
        <v>#N/A</v>
      </c>
      <c r="DY1242" s="665" t="e">
        <f>IF(DR1242&gt;DY1234,BD1241-BD1242,0)</f>
        <v>#N/A</v>
      </c>
      <c r="DZ1242" s="665" t="e">
        <f>IF(DR1242&gt;DZ1234,BE1241-BE1242,0)</f>
        <v>#N/A</v>
      </c>
      <c r="EA1242" s="665" t="e">
        <f>IF(DR1242&gt;EA1234,BF1241-BF1242,0)</f>
        <v>#N/A</v>
      </c>
      <c r="EB1242" s="665" t="e">
        <f>IF(DR1242&gt;EB1234,BG1241-BG1242,0)</f>
        <v>#N/A</v>
      </c>
      <c r="EC1242" s="665" t="e">
        <f>IF(DR1242&gt;EC1234,BH1241-BH1242,0)</f>
        <v>#N/A</v>
      </c>
      <c r="ED1242" s="665" t="e">
        <f>IF(DR1242&gt;ED1234,BI1241-BI1242,0)</f>
        <v>#N/A</v>
      </c>
      <c r="EE1242" s="665" t="e">
        <f>IF(DR1242&gt;EE1234,BJ1241-BJ1242,0)</f>
        <v>#N/A</v>
      </c>
      <c r="EF1242" s="665" t="e">
        <f>IF(DR1242&gt;EF1234,BK1241-BK1242,0)</f>
        <v>#N/A</v>
      </c>
      <c r="EG1242" s="665" t="e">
        <f>IF(DR1242&gt;EG1234,BL1241-BL1242,0)</f>
        <v>#N/A</v>
      </c>
      <c r="EH1242" s="665" t="e">
        <f>IF(DR1242&gt;EH1234,BM1241-BM1242,0)</f>
        <v>#N/A</v>
      </c>
      <c r="EI1242" s="665" t="e">
        <f>IF(DR1242&gt;EI1234,BN1241-BN1242,0)</f>
        <v>#N/A</v>
      </c>
      <c r="EJ1242" s="665" t="e">
        <f>IF(DR1242&gt;EJ1234,BO1241-BO1242,0)</f>
        <v>#N/A</v>
      </c>
      <c r="EK1242" s="665" t="e">
        <f>IF(DR1242&gt;EK1234,BP1241-BP1242,0)</f>
        <v>#N/A</v>
      </c>
      <c r="EL1242" s="665" t="e">
        <f>IF(DR1242&gt;EL1234,BQ1241-BQ1242,0)</f>
        <v>#N/A</v>
      </c>
      <c r="EM1242" s="665" t="e">
        <f>IF(DR1242&gt;EM1234,BR1241-BR1242,0)</f>
        <v>#N/A</v>
      </c>
      <c r="EN1242" s="665" t="e">
        <f>IF(DR1242&gt;EN1234,BS1241-BS1242,0)</f>
        <v>#N/A</v>
      </c>
      <c r="EO1242" s="665" t="e">
        <f>IF(DR1242&gt;EO1234,BT1241-BT1242,0)</f>
        <v>#N/A</v>
      </c>
      <c r="EP1242" s="665" t="e">
        <f>IF(DR1242&gt;EP1234,BU1241-BU1242,0)</f>
        <v>#N/A</v>
      </c>
      <c r="EQ1242" s="665" t="e">
        <f>IF(DR1242&gt;EQ1234,BV1241-BV1242,0)</f>
        <v>#N/A</v>
      </c>
      <c r="ER1242" s="665" t="e">
        <f>IF(DR1242&gt;ER1234,BW1241-BW1242,0)</f>
        <v>#N/A</v>
      </c>
      <c r="ES1242" s="665" t="e">
        <f>IF(DR1242&gt;ES1234,BX1241-BX1242,0)</f>
        <v>#N/A</v>
      </c>
      <c r="ET1242" s="665" t="e">
        <f>IF(DR1242&gt;ET1234,BY1241-BY1242,0)</f>
        <v>#N/A</v>
      </c>
      <c r="EU1242" s="665" t="e">
        <f>IF(DR1242&gt;EU1234,BZ1241-BZ1242,0)</f>
        <v>#N/A</v>
      </c>
      <c r="EV1242" s="665" t="e">
        <f>IF(DR1242&gt;EV1234,CA1241-CA1242,0)</f>
        <v>#N/A</v>
      </c>
      <c r="EW1242" s="665" t="e">
        <f>IF(DR1242&gt;EW1234,CB1241-CB1242,0)</f>
        <v>#N/A</v>
      </c>
      <c r="EX1242" s="665" t="e">
        <f>IF(DR1242&gt;EX1234,CC1241-CC1242,0)</f>
        <v>#N/A</v>
      </c>
      <c r="EY1242" s="665" t="e">
        <f>IF(DR1242&gt;EY1234,CD1241-CD1242,0)</f>
        <v>#N/A</v>
      </c>
      <c r="EZ1242" s="665" t="e">
        <f>IF(DR1242&gt;EZ1234,CE1241-CE1242,0)</f>
        <v>#N/A</v>
      </c>
      <c r="FA1242" s="665" t="e">
        <f>IF(DR1242&gt;FA1234,CF1241-CF1242,0)</f>
        <v>#N/A</v>
      </c>
      <c r="FB1242" s="665" t="e">
        <f>IF(DR1242&gt;FB1234,CG1241-CG1242,0)</f>
        <v>#N/A</v>
      </c>
      <c r="FC1242" s="665" t="e">
        <f>IF(DR1242&gt;FC1234,CH1241-CH1242,0)</f>
        <v>#N/A</v>
      </c>
      <c r="FD1242" s="665" t="e">
        <f>IF(DR1242&gt;FD1234,CI1241-CI1242,0)</f>
        <v>#N/A</v>
      </c>
      <c r="FE1242" s="665" t="e">
        <f>IF(DR1242&gt;FE1234,CJ1241-CJ1242,0)</f>
        <v>#N/A</v>
      </c>
      <c r="FF1242" s="665" t="e">
        <f>IF(DR1242&gt;FF1234,CK1241-CK1242,0)</f>
        <v>#N/A</v>
      </c>
      <c r="FG1242" s="665" t="e">
        <f>IF(DR1242&gt;FG1234,CL1241-CL1242,0)</f>
        <v>#N/A</v>
      </c>
      <c r="FH1242" s="665" t="e">
        <f>IF(DR1242&gt;FH1234,CM1241-CM1242,0)</f>
        <v>#N/A</v>
      </c>
      <c r="FI1242" s="665" t="e">
        <f>IF(DR1242&gt;FI1234,CN1241-CN1242,0)</f>
        <v>#N/A</v>
      </c>
      <c r="FJ1242" s="665" t="e">
        <f>IF(DR1242&gt;FJ1234,CO1241-CO1242,0)</f>
        <v>#N/A</v>
      </c>
      <c r="FK1242" s="665" t="e">
        <f>IF(DR1242&gt;FK1234,CP1241-CP1242,0)</f>
        <v>#N/A</v>
      </c>
      <c r="FL1242" s="665" t="e">
        <f>IF(DR1242&gt;FL1234,CQ1241-CQ1242,0)</f>
        <v>#N/A</v>
      </c>
      <c r="FM1242" s="665" t="e">
        <f>IF(DR1242&gt;FM1234,CR1241-CR1242,0)</f>
        <v>#N/A</v>
      </c>
      <c r="FN1242" s="665" t="e">
        <f>IF(DR1242&gt;FN1234,CS1241-CS1242,0)</f>
        <v>#N/A</v>
      </c>
      <c r="FO1242" s="665" t="e">
        <f>IF(DR1242&gt;FO1234,CT1241-CT1242,0)</f>
        <v>#N/A</v>
      </c>
      <c r="FP1242" s="665" t="e">
        <f>IF(DR1242&gt;FP1234,CU1241-CU1242,0)</f>
        <v>#N/A</v>
      </c>
      <c r="FQ1242" s="665" t="e">
        <f>IF(DR1242&gt;FQ1234,CV1241-CV1242,0)</f>
        <v>#N/A</v>
      </c>
      <c r="FR1242" s="665">
        <f>IF(DR1242&gt;FR1234,CW1241-CW1242,0)</f>
        <v>0</v>
      </c>
      <c r="FS1242" s="665">
        <f>IF(DR1242&gt;FS1234,CX1241-CX1242,0)</f>
        <v>0</v>
      </c>
      <c r="FT1242" s="665">
        <f>IF(DR1242&gt;FT1234,CY1241-CY1242,0)</f>
        <v>0</v>
      </c>
      <c r="FU1242" s="665">
        <f>IF(DR1242&gt;FU1234,CZ1241-CZ1242,0)</f>
        <v>0</v>
      </c>
      <c r="FV1242" s="665">
        <f>IF(DR1242&gt;FV1234,DA1241-DA1242,0)</f>
        <v>0</v>
      </c>
      <c r="FW1242" s="665">
        <f>IF(DR1242&gt;FW1234,DB1241-DB1242,0)</f>
        <v>0</v>
      </c>
      <c r="FX1242" s="665">
        <f>IF(DR1242&gt;FX1234,DC1241-DC1242,0)</f>
        <v>0</v>
      </c>
      <c r="FY1242" s="665">
        <f>IF(DR1242&gt;FY1234,DD1241-DD1242,0)</f>
        <v>0</v>
      </c>
      <c r="FZ1242" s="665">
        <f>IF(DR1242&gt;FZ1234,DE1241-DE1242,0)</f>
        <v>0</v>
      </c>
      <c r="GA1242" s="665">
        <f>IF(DR1242&gt;GA1234,DF1241-DF1242,0)</f>
        <v>0</v>
      </c>
      <c r="GB1242" s="665">
        <f>IF(DR1242&gt;GB1234,DG1241-DG1242,0)</f>
        <v>0</v>
      </c>
      <c r="GC1242" s="665">
        <f>IF(DR1242&gt;GC1234,DH1241-DH1242,0)</f>
        <v>0</v>
      </c>
      <c r="GD1242" s="665">
        <f>IF(DR1242&gt;GD1234,DI1241-DI1242,0)</f>
        <v>0</v>
      </c>
      <c r="GE1242" s="665">
        <f>IF(DR1242&gt;GE1234,DJ1241-DJ1242,0)</f>
        <v>0</v>
      </c>
      <c r="GF1242" s="665">
        <f>IF(DR1242&gt;GF1234,DK1241-DK1242,0)</f>
        <v>0</v>
      </c>
      <c r="GG1242" s="665">
        <f>IF(DR1242&gt;GG1234,DL1241-DL1242,0)</f>
        <v>0</v>
      </c>
      <c r="GH1242" s="665">
        <f>IF(DR1242&gt;GH1234,DM1241-DM1242,0)</f>
        <v>0</v>
      </c>
      <c r="GI1242" s="665">
        <f>IF(DR1242&gt;GI1234,DN1241-DN1242,0)</f>
        <v>0</v>
      </c>
      <c r="GJ1242" s="665">
        <f>IF(DR1242&gt;GJ1234,DO1241-DO1242,0)</f>
        <v>0</v>
      </c>
      <c r="GK1242" s="665">
        <f>IF(DR1242&gt;GK1234,DP1241-DP1242,0)</f>
        <v>0</v>
      </c>
      <c r="GL1242" s="665" t="e">
        <f>SUM(DS1242:GK1242)+SUM(#REF!)=#REF!</f>
        <v>#REF!</v>
      </c>
      <c r="GM1242" s="667"/>
      <c r="GN1242" s="749">
        <v>2029</v>
      </c>
      <c r="GO1242" s="664" t="e">
        <f>SUMIF(DS1235:GK1235,GO1235,DS1242:GK1242)</f>
        <v>#REF!</v>
      </c>
      <c r="GP1242" s="668" t="e">
        <f>SUMIF(DS1235:GK1235,GP1235,DS1242:GK1242)</f>
        <v>#N/A</v>
      </c>
      <c r="GQ1242" s="668" t="e">
        <f>SUMIF(DS1235:GK1235,GQ1235,DS1242:GK1242)</f>
        <v>#N/A</v>
      </c>
      <c r="GR1242" s="668" t="e">
        <f>SUMIF(DS1235:GK1235,GR1235,DS1242:GK1242)</f>
        <v>#N/A</v>
      </c>
      <c r="GS1242" s="668" t="e">
        <f>SUMIF(DS1235:GK1235,GS1235,DS1242:GK1242)</f>
        <v>#N/A</v>
      </c>
      <c r="GT1242" s="668" t="e">
        <f>SUMIF(DS1235:GK1235,GT1235,DS1242:GK1242)</f>
        <v>#N/A</v>
      </c>
      <c r="GU1242" s="668" t="e">
        <f>SUMIF(DS1235:GK1235,GU1235,DS1242:GK1242)</f>
        <v>#N/A</v>
      </c>
      <c r="GV1242" s="668" t="e">
        <f>SUMIF(DS1235:GK1235,GV1235,DS1242:GK1242)</f>
        <v>#N/A</v>
      </c>
      <c r="GW1242" s="668" t="e">
        <f>SUMIF(DS1235:GK1235,GW1235,DS1242:GK1242)</f>
        <v>#N/A</v>
      </c>
      <c r="GX1242" s="668" t="e">
        <f>SUMIF(DS1235:GK1235,GX1235,DS1242:GK1242)</f>
        <v>#N/A</v>
      </c>
      <c r="GY1242" s="668" t="e">
        <f>SUMIF(DS1235:GK1235,GY1235,DS1242:GK1242)</f>
        <v>#N/A</v>
      </c>
      <c r="GZ1242" s="646" t="e">
        <f>SUM(GO1242:GY1242)=(#REF!-SUM(#REF!))</f>
        <v>#REF!</v>
      </c>
    </row>
    <row r="1243" spans="1:234" hidden="1" x14ac:dyDescent="0.25">
      <c r="A1243" s="643" t="s">
        <v>208</v>
      </c>
      <c r="AI1243" s="664">
        <v>2030</v>
      </c>
      <c r="AJ1243" s="664">
        <v>0</v>
      </c>
      <c r="AK1243" s="665">
        <f>IFERROR(#REF!/#REF!,0)</f>
        <v>0</v>
      </c>
      <c r="AL1243" s="665">
        <f>IFERROR(#REF!/#REF!,0)</f>
        <v>0</v>
      </c>
      <c r="AM1243" s="665">
        <f>IFERROR(#REF!/#REF!,0)</f>
        <v>0</v>
      </c>
      <c r="AN1243" s="669">
        <f>IFERROR(#REF!/#REF!,0)</f>
        <v>0</v>
      </c>
      <c r="AO1243" s="669">
        <f>IFERROR(#REF!/#REF!,0)</f>
        <v>0</v>
      </c>
      <c r="AP1243" s="669">
        <f>IFERROR(#REF!/#REF!,0)</f>
        <v>0</v>
      </c>
      <c r="AQ1243" s="669">
        <f>IFERROR(#REF!/#REF!,0)</f>
        <v>0</v>
      </c>
      <c r="AR1243" s="669">
        <f>IFERROR(#REF!/#REF!,0)</f>
        <v>0</v>
      </c>
      <c r="AS1243" s="669">
        <f>IFERROR(#REF!/#REF!,0)</f>
        <v>0</v>
      </c>
      <c r="AT1243" s="669">
        <f>IFERROR(#REF!/#REF!,0)</f>
        <v>0</v>
      </c>
      <c r="AU1243" s="666"/>
      <c r="AW1243" s="749">
        <v>2030</v>
      </c>
      <c r="AX1243" s="665" t="e">
        <f>#REF!</f>
        <v>#REF!</v>
      </c>
      <c r="AY1243" s="665" t="e">
        <f>INDEX(AX1230:BE1231,MATCH(AW1243,AV1230:AV1231,0),MATCH(AY1234,AX1228:BE1228,0))*(INDEX(AK1236:AT1243,MATCH(AY1234,AI1236:AI1243,0),MATCH(AY1235,AK1235:AT1235,0)))</f>
        <v>#N/A</v>
      </c>
      <c r="AZ1243" s="665" t="e">
        <f>INDEX(AX1230:BE1231,MATCH(AW1243,AV1230:AV1231,0),MATCH(AZ1234,AX1228:BE1228,0))*(INDEX(AK1236:AT1243,MATCH(AZ1234,AI1236:AI1243,0),MATCH(AZ1235,AK1235:AT1235,0)))</f>
        <v>#N/A</v>
      </c>
      <c r="BA1243" s="665" t="e">
        <f>INDEX(AX1230:BE1231,MATCH(AW1243,AV1230:AV1231,0),MATCH(BA1234,AX1228:BE1228,0))*(INDEX(AK1236:AT1243,MATCH(BA1234,AI1236:AI1243,0),MATCH(BA1235,AK1235:AT1235,0)))</f>
        <v>#N/A</v>
      </c>
      <c r="BB1243" s="665" t="e">
        <f>INDEX(AX1230:BE1231,MATCH(AW1243,AV1230:AV1231,0),MATCH(BB1234,AX1228:BE1228,0))*(INDEX(AK1236:AT1243,MATCH(BB1234,AI1236:AI1243,0),MATCH(BB1235,AK1235:AT1235,0)))</f>
        <v>#N/A</v>
      </c>
      <c r="BC1243" s="665" t="e">
        <f>INDEX(AX1230:BE1231,MATCH(AW1243,AV1230:AV1231,0),MATCH(BC1234,AX1228:BE1228,0))*(INDEX(AK1236:AT1243,MATCH(BC1234,AI1236:AI1243,0),MATCH(BC1235,AK1235:AT1235,0)))</f>
        <v>#N/A</v>
      </c>
      <c r="BD1243" s="665" t="e">
        <f>INDEX(AX1230:BE1231,MATCH(AW1243,AV1230:AV1231,0),MATCH(BD1234,AX1228:BE1228,0))*(INDEX(AK1236:AT1243,MATCH(BD1234,AI1236:AI1243,0),MATCH(BD1235,AK1235:AT1235,0)))</f>
        <v>#N/A</v>
      </c>
      <c r="BE1243" s="665" t="e">
        <f>INDEX(AX1230:BE1231,MATCH(AW1243,AV1230:AV1231,0),MATCH(BE1234,AX1228:BE1228,0))*(INDEX(AK1236:AT1243,MATCH(BE1234,AI1236:AI1243,0),MATCH(BE1235,AK1235:AT1235,0)))</f>
        <v>#N/A</v>
      </c>
      <c r="BF1243" s="665" t="e">
        <f>INDEX(AX1230:BE1231,MATCH(AW1243,AV1230:AV1231,0),MATCH(BF1234,AX1228:BE1228,0))*(INDEX(AK1236:AT1243,MATCH(BF1234,AI1236:AI1243,0),MATCH(BF1235,AK1235:AT1235,0)))</f>
        <v>#N/A</v>
      </c>
      <c r="BG1243" s="665" t="e">
        <f>INDEX(AX1230:BE1231,MATCH(AW1243,AV1230:AV1231,0),MATCH(BG1234,AX1228:BE1228,0))*(INDEX(AK1236:AT1243,MATCH(BG1234,AI1236:AI1243,0),MATCH(BG1235,AK1235:AT1235,0)))</f>
        <v>#N/A</v>
      </c>
      <c r="BH1243" s="665" t="e">
        <f>INDEX(AX1230:BE1231,MATCH(AW1243,AV1230:AV1231,0),MATCH(BH1234,AX1228:BE1228,0))*(INDEX(AK1236:AT1243,MATCH(BH1234,AI1236:AI1243,0),MATCH(BH1235,AK1235:AT1235,0)))</f>
        <v>#N/A</v>
      </c>
      <c r="BI1243" s="665" t="e">
        <f>INDEX(AX1230:BE1231,MATCH(AW1243,AV1230:AV1231,0),MATCH(BI1234,AX1228:BE1228,0))*(INDEX(AK1236:AT1243,MATCH(BI1234,AI1236:AI1243,0),MATCH(BI1235,AK1235:AT1235,0)))</f>
        <v>#N/A</v>
      </c>
      <c r="BJ1243" s="665" t="e">
        <f>INDEX(AX1230:BE1231,MATCH(AW1243,AV1230:AV1231,0),MATCH(BJ1234,AX1228:BE1228,0))*(INDEX(AK1236:AT1243,MATCH(BJ1234,AI1236:AI1243,0),MATCH(BJ1235,AK1235:AT1235,0)))</f>
        <v>#N/A</v>
      </c>
      <c r="BK1243" s="665" t="e">
        <f>INDEX(AX1230:BE1231,MATCH(AW1243,AV1230:AV1231,0),MATCH(BK1234,AX1228:BE1228,0))*(INDEX(AK1236:AT1243,MATCH(BK1234,AI1236:AI1243,0),MATCH(BK1235,AK1235:AT1235,0)))</f>
        <v>#N/A</v>
      </c>
      <c r="BL1243" s="665" t="e">
        <f>INDEX(AX1230:BE1231,MATCH(AW1243,AV1230:AV1231,0),MATCH(BL1234,AX1228:BE1228,0))*(INDEX(AK1236:AT1243,MATCH(BL1234,AI1236:AI1243,0),MATCH(BL1235,AK1235:AT1235,0)))</f>
        <v>#N/A</v>
      </c>
      <c r="BM1243" s="665" t="e">
        <f>INDEX(AX1230:BE1231,MATCH(AW1243,AV1230:AV1231,0),MATCH(BM1234,AX1228:BE1228,0))*(INDEX(AK1236:AT1243,MATCH(BM1234,AI1236:AI1243,0),MATCH(BM1235,AK1235:AT1235,0)))</f>
        <v>#N/A</v>
      </c>
      <c r="BN1243" s="665" t="e">
        <f>INDEX(AX1230:BE1231,MATCH(AW1243,AV1230:AV1231,0),MATCH(BN1234,AX1228:BE1228,0))*(INDEX(AK1236:AT1243,MATCH(BN1234,AI1236:AI1243,0),MATCH(BN1235,AK1235:AT1235,0)))</f>
        <v>#N/A</v>
      </c>
      <c r="BO1243" s="665" t="e">
        <f>INDEX(AX1230:BE1231,MATCH(AW1243,AV1230:AV1231,0),MATCH(BO1234,AX1228:BE1228,0))*(INDEX(AK1236:AT1243,MATCH(BO1234,AI1236:AI1243,0),MATCH(BO1235,AK1235:AT1235,0)))</f>
        <v>#N/A</v>
      </c>
      <c r="BP1243" s="665" t="e">
        <f>INDEX(AX1230:BE1231,MATCH(AW1243,AV1230:AV1231,0),MATCH(BP1234,AX1228:BE1228,0))*(INDEX(AK1236:AT1243,MATCH(BP1234,AI1236:AI1243,0),MATCH(BP1235,AK1235:AT1235,0)))</f>
        <v>#N/A</v>
      </c>
      <c r="BQ1243" s="665" t="e">
        <f>INDEX(AX1230:BE1231,MATCH(AW1243,AV1230:AV1231,0),MATCH(BQ1234,AX1228:BE1228,0))*(INDEX(AK1236:AT1243,MATCH(BQ1234,AI1236:AI1243,0),MATCH(BQ1235,AK1235:AT1235,0)))</f>
        <v>#N/A</v>
      </c>
      <c r="BR1243" s="665" t="e">
        <f>INDEX(AX1230:BE1231,MATCH(AW1243,AV1230:AV1231,0),MATCH(BR1234,AX1228:BE1228,0))*(INDEX(AK1236:AT1243,MATCH(BR1234,AI1236:AI1243,0),MATCH(BR1235,AK1235:AT1235,0)))</f>
        <v>#N/A</v>
      </c>
      <c r="BS1243" s="665" t="e">
        <f>INDEX(AX1230:BE1231,MATCH(AW1243,AV1230:AV1231,0),MATCH(BS1234,AX1228:BE1228,0))*(INDEX(AK1236:AT1243,MATCH(BS1234,AI1236:AI1243,0),MATCH(BS1235,AK1235:AT1235,0)))</f>
        <v>#N/A</v>
      </c>
      <c r="BT1243" s="665" t="e">
        <f>INDEX(AX1230:BE1231,MATCH(AW1243,AV1230:AV1231,0),MATCH(BT1234,AX1228:BE1228,0))*(INDEX(AK1236:AT1243,MATCH(BT1234,AI1236:AI1243,0),MATCH(BT1235,AK1235:AT1235,0)))</f>
        <v>#N/A</v>
      </c>
      <c r="BU1243" s="665" t="e">
        <f>INDEX(AX1230:BE1231,MATCH(AW1243,AV1230:AV1231,0),MATCH(BU1234,AX1228:BE1228,0))*(INDEX(AK1236:AT1243,MATCH(BU1234,AI1236:AI1243,0),MATCH(BU1235,AK1235:AT1235,0)))</f>
        <v>#N/A</v>
      </c>
      <c r="BV1243" s="665" t="e">
        <f>INDEX(AX1230:BE1231,MATCH(AW1243,AV1230:AV1231,0),MATCH(BV1234,AX1228:BE1228,0))*(INDEX(AK1236:AT1243,MATCH(BV1234,AI1236:AI1243,0),MATCH(BV1235,AK1235:AT1235,0)))</f>
        <v>#N/A</v>
      </c>
      <c r="BW1243" s="665" t="e">
        <f>INDEX(AX1230:BE1231,MATCH(AW1243,AV1230:AV1231,0),MATCH(BW1234,AX1228:BE1228,0))*(INDEX(AK1236:AT1243,MATCH(BW1234,AI1236:AI1243,0),MATCH(BW1235,AK1235:AT1235,0)))</f>
        <v>#N/A</v>
      </c>
      <c r="BX1243" s="665" t="e">
        <f>INDEX(AX1230:BE1231,MATCH(AW1243,AV1230:AV1231,0),MATCH(BX1234,AX1228:BE1228,0))*(INDEX(AK1236:AT1243,MATCH(BX1234,AI1236:AI1243,0),MATCH(BX1235,AK1235:AT1235,0)))</f>
        <v>#N/A</v>
      </c>
      <c r="BY1243" s="665" t="e">
        <f>INDEX(AX1230:BE1231,MATCH(AW1243,AV1230:AV1231,0),MATCH(BY1234,AX1228:BE1228,0))*(INDEX(AK1236:AT1243,MATCH(BY1234,AI1236:AI1243,0),MATCH(BY1235,AK1235:AT1235,0)))</f>
        <v>#N/A</v>
      </c>
      <c r="BZ1243" s="665" t="e">
        <f>INDEX(AX1230:BE1231,MATCH(AW1243,AV1230:AV1231,0),MATCH(BZ1234,AX1228:BE1228,0))*(INDEX(AK1236:AT1243,MATCH(BZ1234,AI1236:AI1243,0),MATCH(BZ1235,AK1235:AT1235,0)))</f>
        <v>#N/A</v>
      </c>
      <c r="CA1243" s="665" t="e">
        <f>INDEX(AX1230:BE1231,MATCH(AW1243,AV1230:AV1231,0),MATCH(CA1234,AX1228:BE1228,0))*(INDEX(AK1236:AT1243,MATCH(CA1234,AI1236:AI1243,0),MATCH(CA1235,AK1235:AT1235,0)))</f>
        <v>#N/A</v>
      </c>
      <c r="CB1243" s="665" t="e">
        <f>INDEX(AX1230:BE1231,MATCH(AW1243,AV1230:AV1231,0),MATCH(CB1234,AX1228:BE1228,0))*(INDEX(AK1236:AT1243,MATCH(CB1234,AI1236:AI1243,0),MATCH(CB1235,AK1235:AT1235,0)))</f>
        <v>#N/A</v>
      </c>
      <c r="CC1243" s="665" t="e">
        <f>INDEX(AX1230:BE1231,MATCH(AW1243,AV1230:AV1231,0),MATCH(CC1234,AX1228:BE1228,0))*(INDEX(AK1236:AT1243,MATCH(CC1234,AI1236:AI1243,0),MATCH(CC1235,AK1235:AT1235,0)))</f>
        <v>#N/A</v>
      </c>
      <c r="CD1243" s="665" t="e">
        <f>INDEX(AX1230:BE1231,MATCH(AW1243,AV1230:AV1231,0),MATCH(CD1234,AX1228:BE1228,0))*(INDEX(AK1236:AT1243,MATCH(CD1234,AI1236:AI1243,0),MATCH(CD1235,AK1235:AT1235,0)))</f>
        <v>#N/A</v>
      </c>
      <c r="CE1243" s="665" t="e">
        <f>INDEX(AX1230:BE1231,MATCH(AW1243,AV1230:AV1231,0),MATCH(CE1234,AX1228:BE1228,0))*(INDEX(AK1236:AT1243,MATCH(CE1234,AI1236:AI1243,0),MATCH(CE1235,AK1235:AT1235,0)))</f>
        <v>#N/A</v>
      </c>
      <c r="CF1243" s="665" t="e">
        <f>INDEX(AX1230:BE1231,MATCH(AW1243,AV1230:AV1231,0),MATCH(CF1234,AX1228:BE1228,0))*(INDEX(AK1236:AT1243,MATCH(CF1234,AI1236:AI1243,0),MATCH(CF1235,AK1235:AT1235,0)))</f>
        <v>#N/A</v>
      </c>
      <c r="CG1243" s="665" t="e">
        <f>INDEX(AX1230:BE1231,MATCH(AW1243,AV1230:AV1231,0),MATCH(CG1234,AX1228:BE1228,0))*(INDEX(AK1236:AT1243,MATCH(CG1234,AI1236:AI1243,0),MATCH(CG1235,AK1235:AT1235,0)))</f>
        <v>#N/A</v>
      </c>
      <c r="CH1243" s="665" t="e">
        <f>INDEX(AX1230:BE1231,MATCH(AW1243,AV1230:AV1231,0),MATCH(CH1234,AX1228:BE1228,0))*(INDEX(AK1236:AT1243,MATCH(CH1234,AI1236:AI1243,0),MATCH(CH1235,AK1235:AT1235,0)))</f>
        <v>#N/A</v>
      </c>
      <c r="CI1243" s="665" t="e">
        <f>INDEX(AX1230:BE1231,MATCH(AW1243,AV1230:AV1231,0),MATCH(CI1234,AX1228:BE1228,0))*(INDEX(AK1236:AT1243,MATCH(CI1234,AI1236:AI1243,0),MATCH(CI1235,AK1235:AT1235,0)))</f>
        <v>#N/A</v>
      </c>
      <c r="CJ1243" s="665" t="e">
        <f>INDEX(AX1230:BE1231,MATCH(AW1243,AV1230:AV1231,0),MATCH(CJ1234,AX1228:BE1228,0))*(INDEX(AK1236:AT1243,MATCH(CJ1234,AI1236:AI1243,0),MATCH(CJ1235,AK1235:AT1235,0)))</f>
        <v>#N/A</v>
      </c>
      <c r="CK1243" s="665" t="e">
        <f>INDEX(AX1230:BE1231,MATCH(AW1243,AV1230:AV1231,0),MATCH(CK1234,AX1228:BE1228,0))*(INDEX(AK1236:AT1243,MATCH(CK1234,AI1236:AI1243,0),MATCH(CK1235,AK1235:AT1235,0)))</f>
        <v>#N/A</v>
      </c>
      <c r="CL1243" s="665" t="e">
        <f>INDEX(AX1230:BE1231,MATCH(AW1243,AV1230:AV1231,0),MATCH(CL1234,AX1228:BE1228,0))*(INDEX(AK1236:AT1243,MATCH(CL1234,AI1236:AI1243,0),MATCH(CL1235,AK1235:AT1235,0)))</f>
        <v>#N/A</v>
      </c>
      <c r="CM1243" s="665" t="e">
        <f>INDEX(AX1230:BE1231,MATCH(AW1243,AV1230:AV1231,0),MATCH(CM1234,AX1228:BE1228,0))*(INDEX(AK1236:AT1243,MATCH(CM1234,AI1236:AI1243,0),MATCH(CM1235,AK1235:AT1235,0)))</f>
        <v>#N/A</v>
      </c>
      <c r="CN1243" s="665" t="e">
        <f>INDEX(AX1230:BE1231,MATCH(AW1243,AV1230:AV1231,0),MATCH(CN1234,AX1228:BE1228,0))*(INDEX(AK1236:AT1243,MATCH(CN1234,AI1236:AI1243,0),MATCH(CN1235,AK1235:AT1235,0)))</f>
        <v>#N/A</v>
      </c>
      <c r="CO1243" s="665" t="e">
        <f>INDEX(AX1230:BE1231,MATCH(AW1243,AV1230:AV1231,0),MATCH(CO1234,AX1228:BE1228,0))*(INDEX(AK1236:AT1243,MATCH(CO1234,AI1236:AI1243,0),MATCH(CO1235,AK1235:AT1235,0)))</f>
        <v>#N/A</v>
      </c>
      <c r="CP1243" s="665" t="e">
        <f>INDEX(AX1230:BE1231,MATCH(AW1243,AV1230:AV1231,0),MATCH(CP1234,AX1228:BE1228,0))*(INDEX(AK1236:AT1243,MATCH(CP1234,AI1236:AI1243,0),MATCH(CP1235,AK1235:AT1235,0)))</f>
        <v>#N/A</v>
      </c>
      <c r="CQ1243" s="665" t="e">
        <f>INDEX(AX1230:BE1231,MATCH(AW1243,AV1230:AV1231,0),MATCH(CQ1234,AX1228:BE1228,0))*(INDEX(AK1236:AT1243,MATCH(CQ1234,AI1236:AI1243,0),MATCH(CQ1235,AK1235:AT1235,0)))</f>
        <v>#N/A</v>
      </c>
      <c r="CR1243" s="665" t="e">
        <f>INDEX(AX1230:BE1231,MATCH(AW1243,AV1230:AV1231,0),MATCH(CR1234,AX1228:BE1228,0))*(INDEX(AK1236:AT1243,MATCH(CR1234,AI1236:AI1243,0),MATCH(CR1235,AK1235:AT1235,0)))</f>
        <v>#N/A</v>
      </c>
      <c r="CS1243" s="665" t="e">
        <f>INDEX(AX1230:BE1231,MATCH(AW1243,AV1230:AV1231,0),MATCH(CS1234,AX1228:BE1228,0))*(INDEX(AK1236:AT1243,MATCH(CS1234,AI1236:AI1243,0),MATCH(CS1235,AK1235:AT1235,0)))</f>
        <v>#N/A</v>
      </c>
      <c r="CT1243" s="665" t="e">
        <f>INDEX(AX1230:BE1231,MATCH(AW1243,AV1230:AV1231,0),MATCH(CT1234,AX1228:BE1228,0))*(INDEX(AK1236:AT1243,MATCH(CT1234,AI1236:AI1243,0),MATCH(CT1235,AK1235:AT1235,0)))</f>
        <v>#N/A</v>
      </c>
      <c r="CU1243" s="665" t="e">
        <f>INDEX(AX1230:BE1231,MATCH(AW1243,AV1230:AV1231,0),MATCH(CU1234,AX1228:BE1228,0))*(INDEX(AK1236:AT1243,MATCH(CU1234,AI1236:AI1243,0),MATCH(CU1235,AK1235:AT1235,0)))</f>
        <v>#N/A</v>
      </c>
      <c r="CV1243" s="665" t="e">
        <f>INDEX(AX1230:BE1231,MATCH(AW1243,AV1230:AV1231,0),MATCH(CV1234,AX1228:BE1228,0))*(INDEX(AK1236:AT1243,MATCH(CV1234,AI1236:AI1243,0),MATCH(CV1235,AK1235:AT1235,0)))</f>
        <v>#N/A</v>
      </c>
      <c r="CW1243" s="665" t="e">
        <f>INDEX(AX1230:BE1231,MATCH(AW1243,AV1230:AV1231,0),MATCH(CW1234,AX1228:BE1228,0))*(INDEX(AK1236:AT1243,MATCH(CW1234,AI1236:AI1243,0),MATCH(CW1235,AK1235:AT1235,0)))</f>
        <v>#N/A</v>
      </c>
      <c r="CX1243" s="665" t="e">
        <f>INDEX(AX1230:BE1231,MATCH(AW1243,AV1230:AV1231,0),MATCH(CX1234,AX1228:BE1228,0))*(INDEX(AK1236:AT1243,MATCH(CX1234,AI1236:AI1243,0),MATCH(CX1235,AK1235:AT1235,0)))</f>
        <v>#N/A</v>
      </c>
      <c r="CY1243" s="665" t="e">
        <f>INDEX(AX1230:BE1231,MATCH(AW1243,AV1230:AV1231,0),MATCH(CY1234,AX1228:BE1228,0))*(INDEX(AK1236:AT1243,MATCH(CY1234,AI1236:AI1243,0),MATCH(CY1235,AK1235:AT1235,0)))</f>
        <v>#N/A</v>
      </c>
      <c r="CZ1243" s="665" t="e">
        <f>INDEX(AX1230:BE1231,MATCH(AW1243,AV1230:AV1231,0),MATCH(CZ1234,AX1228:BE1228,0))*(INDEX(AK1236:AT1243,MATCH(CZ1234,AI1236:AI1243,0),MATCH(CZ1235,AK1235:AT1235,0)))</f>
        <v>#N/A</v>
      </c>
      <c r="DA1243" s="665" t="e">
        <f>INDEX(AX1230:BE1231,MATCH(AW1243,AV1230:AV1231,0),MATCH(DA1234,AX1228:BE1228,0))*(INDEX(AK1236:AT1243,MATCH(DA1234,AI1236:AI1243,0),MATCH(DA1235,AK1235:AT1235,0)))</f>
        <v>#N/A</v>
      </c>
      <c r="DB1243" s="665" t="e">
        <f>INDEX(AX1230:BE1231,MATCH(AW1243,AV1230:AV1231,0),MATCH(DB1234,AX1228:BE1228,0))*(INDEX(AK1236:AT1243,MATCH(DB1234,AI1236:AI1243,0),MATCH(DB1235,AK1235:AT1235,0)))</f>
        <v>#N/A</v>
      </c>
      <c r="DC1243" s="665" t="e">
        <f>INDEX(AX1230:BE1231,MATCH(AW1243,AV1230:AV1231,0),MATCH(DC1234,AX1228:BE1228,0))*(INDEX(AK1236:AT1243,MATCH(DC1234,AI1236:AI1243,0),MATCH(DC1235,AK1235:AT1235,0)))</f>
        <v>#N/A</v>
      </c>
      <c r="DD1243" s="665" t="e">
        <f>INDEX(AX1230:BE1231,MATCH(AW1243,AV1230:AV1231,0),MATCH(DD1234,AX1228:BE1228,0))*(INDEX(AK1236:AT1243,MATCH(DD1234,AI1236:AI1243,0),MATCH(DD1235,AK1235:AT1235,0)))</f>
        <v>#N/A</v>
      </c>
      <c r="DE1243" s="665" t="e">
        <f>INDEX(AX1230:BE1231,MATCH(AW1243,AV1230:AV1231,0),MATCH(DE1234,AX1228:BE1228,0))*(INDEX(AK1236:AT1243,MATCH(DE1234,AI1236:AI1243,0),MATCH(DE1235,AK1235:AT1235,0)))</f>
        <v>#N/A</v>
      </c>
      <c r="DF1243" s="665" t="e">
        <f>INDEX(AX1230:BE1231,MATCH(AW1243,AV1230:AV1231,0),MATCH(DF1234,AX1228:BE1228,0))*(INDEX(AK1236:AT1243,MATCH(DF1234,AI1236:AI1243,0),MATCH(DF1235,AK1235:AT1235,0)))</f>
        <v>#N/A</v>
      </c>
      <c r="DG1243" s="665" t="e">
        <f>INDEX(AX1230:BE1231,MATCH(AW1243,AV1230:AV1231,0),MATCH(DG1234,AX1228:BE1228,0))*(INDEX(AK1236:AT1243,MATCH(DG1234,AI1236:AI1243,0),MATCH(DG1235,AK1235:AT1235,0)))</f>
        <v>#N/A</v>
      </c>
      <c r="DH1243" s="665" t="e">
        <f>INDEX(AX1230:BE1231,MATCH(AW1243,AV1230:AV1231,0),MATCH(DH1234,AX1228:BE1228,0))*(INDEX(AK1236:AT1243,MATCH(DH1234,AI1236:AI1243,0),MATCH(DH1235,AK1235:AT1235,0)))</f>
        <v>#N/A</v>
      </c>
      <c r="DI1243" s="665" t="e">
        <f>INDEX(AX1230:BE1231,MATCH(AW1243,AV1230:AV1231,0),MATCH(DI1234,AX1228:BE1228,0))*(INDEX(AK1236:AT1243,MATCH(DI1234,AI1236:AI1243,0),MATCH(DI1235,AK1235:AT1235,0)))</f>
        <v>#N/A</v>
      </c>
      <c r="DJ1243" s="665" t="e">
        <f>INDEX(AX1230:BE1231,MATCH(AW1243,AV1230:AV1231,0),MATCH(DJ1234,AX1228:BE1228,0))*(INDEX(AK1236:AT1243,MATCH(DJ1234,AI1236:AI1243,0),MATCH(DJ1235,AK1235:AT1235,0)))</f>
        <v>#N/A</v>
      </c>
      <c r="DK1243" s="665" t="e">
        <f>INDEX(AX1230:BE1231,MATCH(AW1243,AV1230:AV1231,0),MATCH(DK1234,AX1228:BE1228,0))*(INDEX(AK1236:AT1243,MATCH(DK1234,AI1236:AI1243,0),MATCH(DK1235,AK1235:AT1235,0)))</f>
        <v>#N/A</v>
      </c>
      <c r="DL1243" s="665" t="e">
        <f>INDEX(AX1230:BE1231,MATCH(AW1243,AV1230:AV1231,0),MATCH(DL1234,AX1228:BE1228,0))*(INDEX(AK1236:AT1243,MATCH(DL1234,AI1236:AI1243,0),MATCH(DL1235,AK1235:AT1235,0)))</f>
        <v>#N/A</v>
      </c>
      <c r="DM1243" s="665" t="e">
        <f>INDEX(AX1230:BE1231,MATCH(AW1243,AV1230:AV1231,0),MATCH(DM1234,AX1228:BE1228,0))*(INDEX(AK1236:AT1243,MATCH(DM1234,AI1236:AI1243,0),MATCH(DM1235,AK1235:AT1235,0)))</f>
        <v>#N/A</v>
      </c>
      <c r="DN1243" s="665" t="e">
        <f>INDEX(AX1230:BE1231,MATCH(AW1243,AV1230:AV1231,0),MATCH(DN1234,AX1228:BE1228,0))*(INDEX(AK1236:AT1243,MATCH(DN1234,AI1236:AI1243,0),MATCH(DN1235,AK1235:AT1235,0)))</f>
        <v>#N/A</v>
      </c>
      <c r="DO1243" s="665" t="e">
        <f>INDEX(AX1230:BE1231,MATCH(AW1243,AV1230:AV1231,0),MATCH(DO1234,AX1228:BE1228,0))*(INDEX(AK1236:AT1243,MATCH(DO1234,AI1236:AI1243,0),MATCH(DO1235,AK1235:AT1235,0)))</f>
        <v>#N/A</v>
      </c>
      <c r="DP1243" s="665" t="e">
        <f>INDEX(AX1230:BE1231,MATCH(AW1243,AV1230:AV1231,0),MATCH(DP1234,AX1228:BE1228,0))*(INDEX(AK1236:AT1243,MATCH(DP1234,AI1236:AI1243,0),MATCH(DP1235,AK1235:AT1235,0)))</f>
        <v>#N/A</v>
      </c>
      <c r="DQ1243" s="643" t="e">
        <f>SUM(AX1243:DP1243)=#REF!</f>
        <v>#REF!</v>
      </c>
      <c r="DR1243" s="749">
        <v>2030</v>
      </c>
      <c r="DS1243" s="665" t="e">
        <f>IF(DR1243&gt;DS1234,AX1242-AX1243,0)</f>
        <v>#REF!</v>
      </c>
      <c r="DT1243" s="665" t="e">
        <f>IF(DR1243&gt;DT1234,AY1242-AY1243,0)</f>
        <v>#N/A</v>
      </c>
      <c r="DU1243" s="665" t="e">
        <f>IF(DR1243&gt;DU1234,AZ1242-AZ1243,0)</f>
        <v>#N/A</v>
      </c>
      <c r="DV1243" s="665" t="e">
        <f>IF(DR1243&gt;DV1234,BA1242-BA1243,0)</f>
        <v>#N/A</v>
      </c>
      <c r="DW1243" s="665" t="e">
        <f>IF(DR1243&gt;DW1234,BB1242-BB1243,0)</f>
        <v>#N/A</v>
      </c>
      <c r="DX1243" s="665" t="e">
        <f>IF(DR1243&gt;DX1234,BC1242-BC1243,0)</f>
        <v>#N/A</v>
      </c>
      <c r="DY1243" s="665" t="e">
        <f>IF(DR1243&gt;DY1234,BD1242-BD1243,0)</f>
        <v>#N/A</v>
      </c>
      <c r="DZ1243" s="665" t="e">
        <f>IF(DR1243&gt;DZ1234,BE1242-BE1243,0)</f>
        <v>#N/A</v>
      </c>
      <c r="EA1243" s="665" t="e">
        <f>IF(DR1243&gt;EA1234,BF1242-BF1243,0)</f>
        <v>#N/A</v>
      </c>
      <c r="EB1243" s="665" t="e">
        <f>IF(DR1243&gt;EB1234,BG1242-BG1243,0)</f>
        <v>#N/A</v>
      </c>
      <c r="EC1243" s="665" t="e">
        <f>IF(DR1243&gt;EC1234,BH1242-BH1243,0)</f>
        <v>#N/A</v>
      </c>
      <c r="ED1243" s="665" t="e">
        <f>IF(DR1243&gt;ED1234,BI1242-BI1243,0)</f>
        <v>#N/A</v>
      </c>
      <c r="EE1243" s="665" t="e">
        <f>IF(DR1243&gt;EE1234,BJ1242-BJ1243,0)</f>
        <v>#N/A</v>
      </c>
      <c r="EF1243" s="665" t="e">
        <f>IF(DR1243&gt;EF1234,BK1242-BK1243,0)</f>
        <v>#N/A</v>
      </c>
      <c r="EG1243" s="665" t="e">
        <f>IF(DR1243&gt;EG1234,BL1242-BL1243,0)</f>
        <v>#N/A</v>
      </c>
      <c r="EH1243" s="665" t="e">
        <f>IF(DR1243&gt;EH1234,BM1242-BM1243,0)</f>
        <v>#N/A</v>
      </c>
      <c r="EI1243" s="665" t="e">
        <f>IF(DR1243&gt;EI1234,BN1242-BN1243,0)</f>
        <v>#N/A</v>
      </c>
      <c r="EJ1243" s="665" t="e">
        <f>IF(DR1243&gt;EJ1234,BO1242-BO1243,0)</f>
        <v>#N/A</v>
      </c>
      <c r="EK1243" s="665" t="e">
        <f>IF(DR1243&gt;EK1234,BP1242-BP1243,0)</f>
        <v>#N/A</v>
      </c>
      <c r="EL1243" s="665" t="e">
        <f>IF(DR1243&gt;EL1234,BQ1242-BQ1243,0)</f>
        <v>#N/A</v>
      </c>
      <c r="EM1243" s="665" t="e">
        <f>IF(DR1243&gt;EM1234,BR1242-BR1243,0)</f>
        <v>#N/A</v>
      </c>
      <c r="EN1243" s="665" t="e">
        <f>IF(DR1243&gt;EN1234,BS1242-BS1243,0)</f>
        <v>#N/A</v>
      </c>
      <c r="EO1243" s="665" t="e">
        <f>IF(DR1243&gt;EO1234,BT1242-BT1243,0)</f>
        <v>#N/A</v>
      </c>
      <c r="EP1243" s="665" t="e">
        <f>IF(DR1243&gt;EP1234,BU1242-BU1243,0)</f>
        <v>#N/A</v>
      </c>
      <c r="EQ1243" s="665" t="e">
        <f>IF(DR1243&gt;EQ1234,BV1242-BV1243,0)</f>
        <v>#N/A</v>
      </c>
      <c r="ER1243" s="665" t="e">
        <f>IF(DR1243&gt;ER1234,BW1242-BW1243,0)</f>
        <v>#N/A</v>
      </c>
      <c r="ES1243" s="665" t="e">
        <f>IF(DR1243&gt;ES1234,BX1242-BX1243,0)</f>
        <v>#N/A</v>
      </c>
      <c r="ET1243" s="665" t="e">
        <f>IF(DR1243&gt;ET1234,BY1242-BY1243,0)</f>
        <v>#N/A</v>
      </c>
      <c r="EU1243" s="665" t="e">
        <f>IF(DR1243&gt;EU1234,BZ1242-BZ1243,0)</f>
        <v>#N/A</v>
      </c>
      <c r="EV1243" s="665" t="e">
        <f>IF(DR1243&gt;EV1234,CA1242-CA1243,0)</f>
        <v>#N/A</v>
      </c>
      <c r="EW1243" s="665" t="e">
        <f>IF(DR1243&gt;EW1234,CB1242-CB1243,0)</f>
        <v>#N/A</v>
      </c>
      <c r="EX1243" s="665" t="e">
        <f>IF(DR1243&gt;EX1234,CC1242-CC1243,0)</f>
        <v>#N/A</v>
      </c>
      <c r="EY1243" s="665" t="e">
        <f>IF(DR1243&gt;EY1234,CD1242-CD1243,0)</f>
        <v>#N/A</v>
      </c>
      <c r="EZ1243" s="665" t="e">
        <f>IF(DR1243&gt;EZ1234,CE1242-CE1243,0)</f>
        <v>#N/A</v>
      </c>
      <c r="FA1243" s="665" t="e">
        <f>IF(DR1243&gt;FA1234,CF1242-CF1243,0)</f>
        <v>#N/A</v>
      </c>
      <c r="FB1243" s="665" t="e">
        <f>IF(DR1243&gt;FB1234,CG1242-CG1243,0)</f>
        <v>#N/A</v>
      </c>
      <c r="FC1243" s="665" t="e">
        <f>IF(DR1243&gt;FC1234,CH1242-CH1243,0)</f>
        <v>#N/A</v>
      </c>
      <c r="FD1243" s="665" t="e">
        <f>IF(DR1243&gt;FD1234,CI1242-CI1243,0)</f>
        <v>#N/A</v>
      </c>
      <c r="FE1243" s="665" t="e">
        <f>IF(DR1243&gt;FE1234,CJ1242-CJ1243,0)</f>
        <v>#N/A</v>
      </c>
      <c r="FF1243" s="665" t="e">
        <f>IF(DR1243&gt;FF1234,CK1242-CK1243,0)</f>
        <v>#N/A</v>
      </c>
      <c r="FG1243" s="665" t="e">
        <f>IF(DR1243&gt;FG1234,CL1242-CL1243,0)</f>
        <v>#N/A</v>
      </c>
      <c r="FH1243" s="665" t="e">
        <f>IF(DR1243&gt;FH1234,CM1242-CM1243,0)</f>
        <v>#N/A</v>
      </c>
      <c r="FI1243" s="665" t="e">
        <f>IF(DR1243&gt;FI1234,CN1242-CN1243,0)</f>
        <v>#N/A</v>
      </c>
      <c r="FJ1243" s="665" t="e">
        <f>IF(DR1243&gt;FJ1234,CO1242-CO1243,0)</f>
        <v>#N/A</v>
      </c>
      <c r="FK1243" s="665" t="e">
        <f>IF(DR1243&gt;FK1234,CP1242-CP1243,0)</f>
        <v>#N/A</v>
      </c>
      <c r="FL1243" s="665" t="e">
        <f>IF(DR1243&gt;FL1234,CQ1242-CQ1243,0)</f>
        <v>#N/A</v>
      </c>
      <c r="FM1243" s="665" t="e">
        <f>IF(DR1243&gt;FM1234,CR1242-CR1243,0)</f>
        <v>#N/A</v>
      </c>
      <c r="FN1243" s="665" t="e">
        <f>IF(DR1243&gt;FN1234,CS1242-CS1243,0)</f>
        <v>#N/A</v>
      </c>
      <c r="FO1243" s="665" t="e">
        <f>IF(DR1243&gt;FO1234,CT1242-CT1243,0)</f>
        <v>#N/A</v>
      </c>
      <c r="FP1243" s="665" t="e">
        <f>IF(DR1243&gt;FP1234,CU1242-CU1243,0)</f>
        <v>#N/A</v>
      </c>
      <c r="FQ1243" s="665" t="e">
        <f>IF(DR1243&gt;FQ1234,CV1242-CV1243,0)</f>
        <v>#N/A</v>
      </c>
      <c r="FR1243" s="665" t="e">
        <f>IF(DR1243&gt;FR1234,CW1242-CW1243,0)</f>
        <v>#N/A</v>
      </c>
      <c r="FS1243" s="665" t="e">
        <f>IF(DR1243&gt;FS1234,CX1242-CX1243,0)</f>
        <v>#N/A</v>
      </c>
      <c r="FT1243" s="665" t="e">
        <f>IF(DR1243&gt;FT1234,CY1242-CY1243,0)</f>
        <v>#N/A</v>
      </c>
      <c r="FU1243" s="665" t="e">
        <f>IF(DR1243&gt;FU1234,CZ1242-CZ1243,0)</f>
        <v>#N/A</v>
      </c>
      <c r="FV1243" s="665" t="e">
        <f>IF(DR1243&gt;FV1234,DA1242-DA1243,0)</f>
        <v>#N/A</v>
      </c>
      <c r="FW1243" s="665" t="e">
        <f>IF(DR1243&gt;FW1234,DB1242-DB1243,0)</f>
        <v>#N/A</v>
      </c>
      <c r="FX1243" s="665" t="e">
        <f>IF(DR1243&gt;FX1234,DC1242-DC1243,0)</f>
        <v>#N/A</v>
      </c>
      <c r="FY1243" s="665" t="e">
        <f>IF(DR1243&gt;FY1234,DD1242-DD1243,0)</f>
        <v>#N/A</v>
      </c>
      <c r="FZ1243" s="665" t="e">
        <f>IF(DR1243&gt;FZ1234,DE1242-DE1243,0)</f>
        <v>#N/A</v>
      </c>
      <c r="GA1243" s="665" t="e">
        <f>IF(DR1243&gt;GA1234,DF1242-DF1243,0)</f>
        <v>#N/A</v>
      </c>
      <c r="GB1243" s="665">
        <f>IF(DR1243&gt;GB1234,DG1242-DG1243,0)</f>
        <v>0</v>
      </c>
      <c r="GC1243" s="665">
        <f>IF(DR1243&gt;GC1234,DH1242-DH1243,0)</f>
        <v>0</v>
      </c>
      <c r="GD1243" s="665">
        <f>IF(DR1243&gt;GD1234,DI1242-DI1243,0)</f>
        <v>0</v>
      </c>
      <c r="GE1243" s="665">
        <f>IF(DR1243&gt;GE1234,DJ1242-DJ1243,0)</f>
        <v>0</v>
      </c>
      <c r="GF1243" s="665">
        <f>IF(DR1243&gt;GF1234,DK1242-DK1243,0)</f>
        <v>0</v>
      </c>
      <c r="GG1243" s="665">
        <f>IF(DR1243&gt;GG1234,DL1242-DL1243,0)</f>
        <v>0</v>
      </c>
      <c r="GH1243" s="665">
        <f>IF(DR1243&gt;GH1234,DM1242-DM1243,0)</f>
        <v>0</v>
      </c>
      <c r="GI1243" s="665">
        <f>IF(DR1243&gt;GI1234,DN1242-DN1243,0)</f>
        <v>0</v>
      </c>
      <c r="GJ1243" s="665">
        <f>IF(DR1243&gt;GJ1234,DO1242-DO1243,0)</f>
        <v>0</v>
      </c>
      <c r="GK1243" s="665">
        <f>IF(DR1243&gt;GK1234,DP1242-DP1243,0)</f>
        <v>0</v>
      </c>
      <c r="GL1243" s="665" t="e">
        <f>SUM(DS1243:GK1243)+SUM(#REF!)=#REF!</f>
        <v>#REF!</v>
      </c>
      <c r="GM1243" s="667"/>
      <c r="GN1243" s="749">
        <v>2030</v>
      </c>
      <c r="GO1243" s="664" t="e">
        <f>SUMIF(DS1235:GK1235,GO1235,DS1243:GK1243)</f>
        <v>#REF!</v>
      </c>
      <c r="GP1243" s="668" t="e">
        <f>SUMIF(DS1235:GK1235,GP1235,DS1243:GK1243)</f>
        <v>#N/A</v>
      </c>
      <c r="GQ1243" s="668" t="e">
        <f>SUMIF(DS1235:GK1235,GQ1235,DS1243:GK1243)</f>
        <v>#N/A</v>
      </c>
      <c r="GR1243" s="668" t="e">
        <f>SUMIF(DS1235:GK1235,GR1235,DS1243:GK1243)</f>
        <v>#N/A</v>
      </c>
      <c r="GS1243" s="668" t="e">
        <f>SUMIF(DS1235:GK1235,GS1235,DS1243:GK1243)</f>
        <v>#N/A</v>
      </c>
      <c r="GT1243" s="668" t="e">
        <f>SUMIF(DS1235:GK1235,GT1235,DS1243:GK1243)</f>
        <v>#N/A</v>
      </c>
      <c r="GU1243" s="668" t="e">
        <f>SUMIF(DS1235:GK1235,GU1235,DS1243:GK1243)</f>
        <v>#N/A</v>
      </c>
      <c r="GV1243" s="668" t="e">
        <f>SUMIF(DS1235:GK1235,GV1235,DS1243:GK1243)</f>
        <v>#N/A</v>
      </c>
      <c r="GW1243" s="668" t="e">
        <f>SUMIF(DS1235:GK1235,GW1235,DS1243:GK1243)</f>
        <v>#N/A</v>
      </c>
      <c r="GX1243" s="668" t="e">
        <f>SUMIF(DS1235:GK1235,GX1235,DS1243:GK1243)</f>
        <v>#N/A</v>
      </c>
      <c r="GY1243" s="668" t="e">
        <f>SUMIF(DS1235:GK1235,GY1235,DS1243:GK1243)</f>
        <v>#N/A</v>
      </c>
      <c r="GZ1243" s="646" t="e">
        <f>SUM(GO1243:GY1243)=(#REF!-SUM(#REF!))</f>
        <v>#REF!</v>
      </c>
    </row>
    <row r="1244" spans="1:234" hidden="1" x14ac:dyDescent="0.25">
      <c r="A1244" s="643" t="s">
        <v>208</v>
      </c>
      <c r="GM1244" s="663"/>
      <c r="GN1244" s="663"/>
    </row>
    <row r="1245" spans="1:234" hidden="1" x14ac:dyDescent="0.25">
      <c r="A1245" s="643" t="s">
        <v>208</v>
      </c>
      <c r="G1245" s="670"/>
      <c r="H1245" s="671"/>
      <c r="I1245" s="671"/>
      <c r="J1245" s="671"/>
      <c r="K1245" s="671"/>
      <c r="L1245" s="671"/>
      <c r="M1245" s="671"/>
      <c r="N1245" s="671"/>
      <c r="O1245" s="671"/>
      <c r="P1245" s="671"/>
      <c r="Q1245" s="671"/>
      <c r="R1245" s="671"/>
      <c r="S1245" s="672"/>
      <c r="DR1245" s="643" t="s">
        <v>1666</v>
      </c>
      <c r="GM1245" s="672"/>
      <c r="GN1245" s="672"/>
      <c r="GO1245" s="672"/>
      <c r="GP1245" s="672"/>
      <c r="GQ1245" s="672"/>
      <c r="GR1245" s="672"/>
      <c r="GS1245" s="672"/>
      <c r="GT1245" s="672"/>
      <c r="GU1245" s="672"/>
      <c r="GV1245" s="672"/>
      <c r="GW1245" s="672"/>
      <c r="GX1245" s="672"/>
      <c r="GY1245" s="672"/>
      <c r="HM1245" s="671"/>
      <c r="HN1245" s="671"/>
      <c r="HO1245" s="671"/>
      <c r="HP1245" s="671"/>
      <c r="HQ1245" s="671"/>
      <c r="HR1245" s="671"/>
      <c r="HS1245" s="671"/>
      <c r="HT1245" s="671"/>
      <c r="HU1245" s="671"/>
      <c r="HV1245" s="671"/>
      <c r="HW1245" s="671"/>
      <c r="HX1245" s="671"/>
      <c r="HY1245" s="671"/>
      <c r="HZ1245" s="671"/>
    </row>
    <row r="1246" spans="1:234" hidden="1" x14ac:dyDescent="0.25">
      <c r="A1246" s="643" t="s">
        <v>208</v>
      </c>
      <c r="G1246" s="670"/>
      <c r="H1246" s="673"/>
      <c r="I1246" s="673"/>
      <c r="J1246" s="673"/>
      <c r="K1246" s="673"/>
      <c r="L1246" s="673"/>
      <c r="M1246" s="673"/>
      <c r="N1246" s="673"/>
      <c r="O1246" s="673"/>
      <c r="P1246" s="673"/>
      <c r="Q1246" s="673"/>
      <c r="R1246" s="673"/>
      <c r="S1246" s="648"/>
      <c r="DR1246" s="661"/>
      <c r="DS1246" s="647">
        <v>2023</v>
      </c>
      <c r="DT1246" s="647">
        <v>2024</v>
      </c>
      <c r="DU1246" s="647">
        <v>2024</v>
      </c>
      <c r="DV1246" s="647">
        <v>2024</v>
      </c>
      <c r="DW1246" s="647">
        <v>2024</v>
      </c>
      <c r="DX1246" s="647">
        <v>2024</v>
      </c>
      <c r="DY1246" s="647">
        <v>2024</v>
      </c>
      <c r="DZ1246" s="647">
        <v>2024</v>
      </c>
      <c r="EA1246" s="647">
        <v>2024</v>
      </c>
      <c r="EB1246" s="647">
        <v>2024</v>
      </c>
      <c r="EC1246" s="647">
        <v>2024</v>
      </c>
      <c r="ED1246" s="647">
        <v>2025</v>
      </c>
      <c r="EE1246" s="647">
        <v>2025</v>
      </c>
      <c r="EF1246" s="647">
        <v>2025</v>
      </c>
      <c r="EG1246" s="647">
        <v>2025</v>
      </c>
      <c r="EH1246" s="647">
        <v>2025</v>
      </c>
      <c r="EI1246" s="647">
        <v>2025</v>
      </c>
      <c r="EJ1246" s="647">
        <v>2025</v>
      </c>
      <c r="EK1246" s="647">
        <v>2025</v>
      </c>
      <c r="EL1246" s="647">
        <v>2025</v>
      </c>
      <c r="EM1246" s="647">
        <v>2025</v>
      </c>
      <c r="EN1246" s="647">
        <v>2026</v>
      </c>
      <c r="EO1246" s="647">
        <v>2026</v>
      </c>
      <c r="EP1246" s="647">
        <v>2026</v>
      </c>
      <c r="EQ1246" s="647">
        <v>2026</v>
      </c>
      <c r="ER1246" s="647">
        <v>2026</v>
      </c>
      <c r="ES1246" s="647">
        <v>2026</v>
      </c>
      <c r="ET1246" s="647">
        <v>2026</v>
      </c>
      <c r="EU1246" s="647">
        <v>2026</v>
      </c>
      <c r="EV1246" s="647">
        <v>2026</v>
      </c>
      <c r="EW1246" s="647">
        <v>2026</v>
      </c>
      <c r="EX1246" s="647">
        <v>2027</v>
      </c>
      <c r="EY1246" s="647">
        <v>2027</v>
      </c>
      <c r="EZ1246" s="647">
        <v>2027</v>
      </c>
      <c r="FA1246" s="647">
        <v>2027</v>
      </c>
      <c r="FB1246" s="647">
        <v>2027</v>
      </c>
      <c r="FC1246" s="647">
        <v>2027</v>
      </c>
      <c r="FD1246" s="647">
        <v>2027</v>
      </c>
      <c r="FE1246" s="647">
        <v>2027</v>
      </c>
      <c r="FF1246" s="647">
        <v>2027</v>
      </c>
      <c r="FG1246" s="647">
        <v>2027</v>
      </c>
      <c r="FH1246" s="647">
        <v>2028</v>
      </c>
      <c r="FI1246" s="647">
        <v>2028</v>
      </c>
      <c r="FJ1246" s="647">
        <v>2028</v>
      </c>
      <c r="FK1246" s="647">
        <v>2028</v>
      </c>
      <c r="FL1246" s="647">
        <v>2028</v>
      </c>
      <c r="FM1246" s="647">
        <v>2028</v>
      </c>
      <c r="FN1246" s="647">
        <v>2028</v>
      </c>
      <c r="FO1246" s="647">
        <v>2028</v>
      </c>
      <c r="FP1246" s="647">
        <v>2028</v>
      </c>
      <c r="FQ1246" s="647">
        <v>2028</v>
      </c>
      <c r="FR1246" s="647">
        <v>2029</v>
      </c>
      <c r="FS1246" s="647">
        <v>2029</v>
      </c>
      <c r="FT1246" s="647">
        <v>2029</v>
      </c>
      <c r="FU1246" s="647">
        <v>2029</v>
      </c>
      <c r="FV1246" s="647">
        <v>2029</v>
      </c>
      <c r="FW1246" s="647">
        <v>2029</v>
      </c>
      <c r="FX1246" s="647">
        <v>2029</v>
      </c>
      <c r="FY1246" s="647">
        <v>2029</v>
      </c>
      <c r="FZ1246" s="647">
        <v>2029</v>
      </c>
      <c r="GA1246" s="647">
        <v>2029</v>
      </c>
      <c r="GB1246" s="647">
        <v>2030</v>
      </c>
      <c r="GC1246" s="647">
        <v>2030</v>
      </c>
      <c r="GD1246" s="647">
        <v>2030</v>
      </c>
      <c r="GE1246" s="647">
        <v>2030</v>
      </c>
      <c r="GF1246" s="647">
        <v>2030</v>
      </c>
      <c r="GG1246" s="647">
        <v>2030</v>
      </c>
      <c r="GH1246" s="647">
        <v>2030</v>
      </c>
      <c r="GI1246" s="647">
        <v>2030</v>
      </c>
      <c r="GJ1246" s="647">
        <v>2030</v>
      </c>
      <c r="GK1246" s="647">
        <v>2030</v>
      </c>
      <c r="GL1246" s="903" t="s">
        <v>1662</v>
      </c>
      <c r="GM1246" s="648"/>
      <c r="GN1246" s="648"/>
      <c r="GO1246" s="648" t="s">
        <v>1667</v>
      </c>
      <c r="GP1246" s="648"/>
      <c r="GQ1246" s="648"/>
      <c r="GR1246" s="648"/>
      <c r="GS1246" s="648"/>
      <c r="GT1246" s="648"/>
      <c r="GU1246" s="648"/>
      <c r="GV1246" s="648"/>
      <c r="GW1246" s="648"/>
      <c r="GX1246" s="648"/>
      <c r="GY1246" s="648"/>
      <c r="HB1246" s="643" t="s">
        <v>1668</v>
      </c>
      <c r="HM1246" s="673"/>
      <c r="HN1246" s="673"/>
      <c r="HO1246" s="673"/>
      <c r="HP1246" s="673"/>
      <c r="HQ1246" s="673"/>
      <c r="HR1246" s="673"/>
      <c r="HS1246" s="673"/>
      <c r="HT1246" s="673"/>
      <c r="HU1246" s="673"/>
      <c r="HV1246" s="673"/>
      <c r="HW1246" s="673"/>
      <c r="HX1246" s="673"/>
      <c r="HY1246" s="673"/>
      <c r="HZ1246" s="673"/>
    </row>
    <row r="1247" spans="1:234" hidden="1" x14ac:dyDescent="0.25">
      <c r="A1247" s="643" t="s">
        <v>208</v>
      </c>
      <c r="G1247" s="670"/>
      <c r="H1247" s="670"/>
      <c r="I1247" s="674"/>
      <c r="J1247" s="674"/>
      <c r="K1247" s="674"/>
      <c r="L1247" s="674"/>
      <c r="M1247" s="674"/>
      <c r="N1247" s="674"/>
      <c r="O1247" s="674"/>
      <c r="P1247" s="674"/>
      <c r="Q1247" s="674"/>
      <c r="R1247" s="674"/>
      <c r="S1247" s="675"/>
      <c r="DR1247" s="662" t="s">
        <v>1665</v>
      </c>
      <c r="DS1247" s="647" t="s">
        <v>1664</v>
      </c>
      <c r="DT1247" s="647" t="str">
        <f t="shared" ref="DT1247" si="5173">E1229</f>
        <v/>
      </c>
      <c r="DU1247" s="647" t="str">
        <f t="shared" ref="DU1247" si="5174">F1229</f>
        <v/>
      </c>
      <c r="DV1247" s="647" t="str">
        <f t="shared" ref="DV1247" si="5175">G1229</f>
        <v/>
      </c>
      <c r="DW1247" s="647" t="str">
        <f t="shared" ref="DW1247" si="5176">H1229</f>
        <v/>
      </c>
      <c r="DX1247" s="647" t="str">
        <f t="shared" ref="DX1247" si="5177">I1229</f>
        <v/>
      </c>
      <c r="DY1247" s="647" t="str">
        <f t="shared" ref="DY1247" si="5178">J1229</f>
        <v/>
      </c>
      <c r="DZ1247" s="647" t="str">
        <f t="shared" ref="DZ1247" si="5179">K1229</f>
        <v/>
      </c>
      <c r="EA1247" s="647" t="str">
        <f t="shared" ref="EA1247" si="5180">L1229</f>
        <v/>
      </c>
      <c r="EB1247" s="647" t="str">
        <f t="shared" ref="EB1247" si="5181">M1229</f>
        <v/>
      </c>
      <c r="EC1247" s="647" t="str">
        <f t="shared" ref="EC1247" si="5182">N1229</f>
        <v/>
      </c>
      <c r="ED1247" s="647" t="str">
        <f t="shared" ref="ED1247" si="5183">E1229</f>
        <v/>
      </c>
      <c r="EE1247" s="647" t="str">
        <f t="shared" ref="EE1247" si="5184">F1229</f>
        <v/>
      </c>
      <c r="EF1247" s="647" t="str">
        <f t="shared" ref="EF1247" si="5185">G1229</f>
        <v/>
      </c>
      <c r="EG1247" s="647" t="str">
        <f t="shared" ref="EG1247" si="5186">H1229</f>
        <v/>
      </c>
      <c r="EH1247" s="647" t="str">
        <f t="shared" ref="EH1247" si="5187">I1229</f>
        <v/>
      </c>
      <c r="EI1247" s="647" t="str">
        <f t="shared" ref="EI1247" si="5188">J1229</f>
        <v/>
      </c>
      <c r="EJ1247" s="647" t="str">
        <f t="shared" ref="EJ1247" si="5189">K1229</f>
        <v/>
      </c>
      <c r="EK1247" s="647" t="str">
        <f t="shared" ref="EK1247" si="5190">L1229</f>
        <v/>
      </c>
      <c r="EL1247" s="647" t="str">
        <f t="shared" ref="EL1247" si="5191">M1229</f>
        <v/>
      </c>
      <c r="EM1247" s="647" t="str">
        <f t="shared" ref="EM1247" si="5192">N1229</f>
        <v/>
      </c>
      <c r="EN1247" s="647" t="str">
        <f t="shared" ref="EN1247" si="5193">E1229</f>
        <v/>
      </c>
      <c r="EO1247" s="647" t="str">
        <f t="shared" ref="EO1247" si="5194">F1229</f>
        <v/>
      </c>
      <c r="EP1247" s="647" t="str">
        <f t="shared" ref="EP1247" si="5195">G1229</f>
        <v/>
      </c>
      <c r="EQ1247" s="647" t="str">
        <f t="shared" ref="EQ1247" si="5196">H1229</f>
        <v/>
      </c>
      <c r="ER1247" s="647" t="str">
        <f t="shared" ref="ER1247" si="5197">I1229</f>
        <v/>
      </c>
      <c r="ES1247" s="647" t="str">
        <f t="shared" ref="ES1247" si="5198">J1229</f>
        <v/>
      </c>
      <c r="ET1247" s="647" t="str">
        <f t="shared" ref="ET1247" si="5199">K1229</f>
        <v/>
      </c>
      <c r="EU1247" s="647" t="str">
        <f t="shared" ref="EU1247" si="5200">L1229</f>
        <v/>
      </c>
      <c r="EV1247" s="647" t="str">
        <f t="shared" ref="EV1247" si="5201">M1229</f>
        <v/>
      </c>
      <c r="EW1247" s="647" t="str">
        <f t="shared" ref="EW1247" si="5202">N1229</f>
        <v/>
      </c>
      <c r="EX1247" s="647" t="str">
        <f t="shared" ref="EX1247" si="5203">E1229</f>
        <v/>
      </c>
      <c r="EY1247" s="647" t="str">
        <f t="shared" ref="EY1247" si="5204">F1229</f>
        <v/>
      </c>
      <c r="EZ1247" s="647" t="str">
        <f t="shared" ref="EZ1247" si="5205">G1229</f>
        <v/>
      </c>
      <c r="FA1247" s="647" t="str">
        <f t="shared" ref="FA1247" si="5206">H1229</f>
        <v/>
      </c>
      <c r="FB1247" s="647" t="str">
        <f t="shared" ref="FB1247" si="5207">I1229</f>
        <v/>
      </c>
      <c r="FC1247" s="647" t="str">
        <f t="shared" ref="FC1247" si="5208">J1229</f>
        <v/>
      </c>
      <c r="FD1247" s="647" t="str">
        <f t="shared" ref="FD1247" si="5209">K1229</f>
        <v/>
      </c>
      <c r="FE1247" s="647" t="str">
        <f t="shared" ref="FE1247" si="5210">L1229</f>
        <v/>
      </c>
      <c r="FF1247" s="647" t="str">
        <f t="shared" ref="FF1247" si="5211">M1229</f>
        <v/>
      </c>
      <c r="FG1247" s="647" t="str">
        <f t="shared" ref="FG1247" si="5212">N1229</f>
        <v/>
      </c>
      <c r="FH1247" s="647" t="str">
        <f t="shared" ref="FH1247" si="5213">E1229</f>
        <v/>
      </c>
      <c r="FI1247" s="647" t="str">
        <f t="shared" ref="FI1247" si="5214">F1229</f>
        <v/>
      </c>
      <c r="FJ1247" s="647" t="str">
        <f t="shared" ref="FJ1247" si="5215">G1229</f>
        <v/>
      </c>
      <c r="FK1247" s="647" t="str">
        <f t="shared" ref="FK1247" si="5216">H1229</f>
        <v/>
      </c>
      <c r="FL1247" s="647" t="str">
        <f t="shared" ref="FL1247" si="5217">I1229</f>
        <v/>
      </c>
      <c r="FM1247" s="647" t="str">
        <f t="shared" ref="FM1247" si="5218">J1229</f>
        <v/>
      </c>
      <c r="FN1247" s="647" t="str">
        <f t="shared" ref="FN1247" si="5219">K1229</f>
        <v/>
      </c>
      <c r="FO1247" s="647" t="str">
        <f t="shared" ref="FO1247" si="5220">L1229</f>
        <v/>
      </c>
      <c r="FP1247" s="647" t="str">
        <f t="shared" ref="FP1247" si="5221">M1229</f>
        <v/>
      </c>
      <c r="FQ1247" s="647" t="str">
        <f t="shared" ref="FQ1247" si="5222">N1229</f>
        <v/>
      </c>
      <c r="FR1247" s="647" t="str">
        <f t="shared" ref="FR1247" si="5223">E1229</f>
        <v/>
      </c>
      <c r="FS1247" s="647" t="str">
        <f t="shared" ref="FS1247" si="5224">F1229</f>
        <v/>
      </c>
      <c r="FT1247" s="647" t="str">
        <f t="shared" ref="FT1247" si="5225">G1229</f>
        <v/>
      </c>
      <c r="FU1247" s="647" t="str">
        <f t="shared" ref="FU1247" si="5226">H1229</f>
        <v/>
      </c>
      <c r="FV1247" s="647" t="str">
        <f t="shared" ref="FV1247" si="5227">I1229</f>
        <v/>
      </c>
      <c r="FW1247" s="647" t="str">
        <f t="shared" ref="FW1247" si="5228">J1229</f>
        <v/>
      </c>
      <c r="FX1247" s="647" t="str">
        <f t="shared" ref="FX1247" si="5229">K1229</f>
        <v/>
      </c>
      <c r="FY1247" s="647" t="str">
        <f t="shared" ref="FY1247" si="5230">L1229</f>
        <v/>
      </c>
      <c r="FZ1247" s="647" t="str">
        <f t="shared" ref="FZ1247" si="5231">M1229</f>
        <v/>
      </c>
      <c r="GA1247" s="647" t="str">
        <f t="shared" ref="GA1247" si="5232">N1229</f>
        <v/>
      </c>
      <c r="GB1247" s="647" t="str">
        <f t="shared" ref="GB1247" si="5233">E1229</f>
        <v/>
      </c>
      <c r="GC1247" s="647" t="str">
        <f t="shared" ref="GC1247" si="5234">F1229</f>
        <v/>
      </c>
      <c r="GD1247" s="647" t="str">
        <f t="shared" ref="GD1247" si="5235">G1229</f>
        <v/>
      </c>
      <c r="GE1247" s="647" t="str">
        <f t="shared" ref="GE1247" si="5236">H1229</f>
        <v/>
      </c>
      <c r="GF1247" s="647" t="str">
        <f t="shared" ref="GF1247" si="5237">I1229</f>
        <v/>
      </c>
      <c r="GG1247" s="647" t="str">
        <f t="shared" ref="GG1247" si="5238">J1229</f>
        <v/>
      </c>
      <c r="GH1247" s="647" t="str">
        <f t="shared" ref="GH1247" si="5239">K1229</f>
        <v/>
      </c>
      <c r="GI1247" s="647" t="str">
        <f t="shared" ref="GI1247" si="5240">L1229</f>
        <v/>
      </c>
      <c r="GJ1247" s="647" t="str">
        <f t="shared" ref="GJ1247" si="5241">M1229</f>
        <v/>
      </c>
      <c r="GK1247" s="647" t="str">
        <f t="shared" ref="GK1247" si="5242">N1229</f>
        <v/>
      </c>
      <c r="GL1247" s="904"/>
      <c r="GM1247" s="667"/>
      <c r="GN1247" s="662" t="s">
        <v>1665</v>
      </c>
      <c r="GO1247" s="646" t="s">
        <v>1664</v>
      </c>
      <c r="GP1247" s="646" t="str">
        <f t="shared" ref="GP1247" si="5243">E1229</f>
        <v/>
      </c>
      <c r="GQ1247" s="646" t="str">
        <f t="shared" ref="GQ1247" si="5244">F1229</f>
        <v/>
      </c>
      <c r="GR1247" s="646" t="str">
        <f t="shared" ref="GR1247" si="5245">G1229</f>
        <v/>
      </c>
      <c r="GS1247" s="646" t="str">
        <f t="shared" ref="GS1247" si="5246">H1229</f>
        <v/>
      </c>
      <c r="GT1247" s="646" t="str">
        <f t="shared" ref="GT1247" si="5247">I1229</f>
        <v/>
      </c>
      <c r="GU1247" s="646" t="str">
        <f t="shared" ref="GU1247" si="5248">J1229</f>
        <v/>
      </c>
      <c r="GV1247" s="646" t="str">
        <f t="shared" ref="GV1247" si="5249">K1229</f>
        <v/>
      </c>
      <c r="GW1247" s="646" t="str">
        <f t="shared" ref="GW1247" si="5250">L1229</f>
        <v/>
      </c>
      <c r="GX1247" s="646" t="str">
        <f t="shared" ref="GX1247" si="5251">M1229</f>
        <v/>
      </c>
      <c r="GY1247" s="646" t="str">
        <f t="shared" ref="GY1247" si="5252">N1229</f>
        <v/>
      </c>
      <c r="GZ1247" s="646" t="s">
        <v>1662</v>
      </c>
      <c r="HB1247" s="646" t="str">
        <f t="shared" ref="HB1247" si="5253">E1229</f>
        <v/>
      </c>
      <c r="HC1247" s="646" t="str">
        <f t="shared" ref="HC1247" si="5254">F1229</f>
        <v/>
      </c>
      <c r="HD1247" s="646" t="str">
        <f t="shared" ref="HD1247" si="5255">G1229</f>
        <v/>
      </c>
      <c r="HE1247" s="646" t="str">
        <f t="shared" ref="HE1247" si="5256">H1229</f>
        <v/>
      </c>
      <c r="HF1247" s="646" t="str">
        <f t="shared" ref="HF1247" si="5257">I1229</f>
        <v/>
      </c>
      <c r="HG1247" s="646" t="str">
        <f t="shared" ref="HG1247" si="5258">J1229</f>
        <v/>
      </c>
      <c r="HH1247" s="646" t="str">
        <f t="shared" ref="HH1247" si="5259">K1229</f>
        <v/>
      </c>
      <c r="HI1247" s="646" t="str">
        <f t="shared" ref="HI1247" si="5260">L1229</f>
        <v/>
      </c>
      <c r="HJ1247" s="646" t="str">
        <f t="shared" ref="HJ1247" si="5261">M1229</f>
        <v/>
      </c>
      <c r="HK1247" s="646" t="str">
        <f t="shared" ref="HK1247" si="5262">N1229</f>
        <v/>
      </c>
      <c r="HL1247" s="646" t="s">
        <v>1662</v>
      </c>
      <c r="HM1247" s="674"/>
      <c r="HN1247" s="674"/>
      <c r="HO1247" s="674"/>
      <c r="HP1247" s="674"/>
      <c r="HQ1247" s="674"/>
      <c r="HR1247" s="674"/>
      <c r="HS1247" s="674"/>
      <c r="HT1247" s="674"/>
      <c r="HU1247" s="674"/>
      <c r="HV1247" s="674"/>
      <c r="HW1247" s="674"/>
      <c r="HX1247" s="674"/>
      <c r="HY1247" s="674"/>
      <c r="HZ1247" s="674"/>
    </row>
    <row r="1248" spans="1:234" hidden="1" x14ac:dyDescent="0.25">
      <c r="A1248" s="643" t="s">
        <v>208</v>
      </c>
      <c r="G1248" s="670"/>
      <c r="H1248" s="670"/>
      <c r="I1248" s="674"/>
      <c r="J1248" s="674"/>
      <c r="K1248" s="674"/>
      <c r="L1248" s="674"/>
      <c r="M1248" s="674"/>
      <c r="N1248" s="674"/>
      <c r="O1248" s="674"/>
      <c r="P1248" s="674"/>
      <c r="Q1248" s="674"/>
      <c r="R1248" s="674"/>
      <c r="S1248" s="675"/>
      <c r="DR1248" s="749">
        <v>2023</v>
      </c>
      <c r="DS1248" s="665">
        <f>INDEX(DT1230:EA1231,MATCH(DR1248,DR1230:DR1231,0),MATCH(DS1246,DT1228:EA1228,0))*INDEX(AJ1236:AT1243,MATCH(DS1246,AI1236:AI1243,0),MATCH(DS1247,AJ1235:AT1235,0))</f>
        <v>0</v>
      </c>
      <c r="DT1248" s="665">
        <f>INDEX(DT1230:EA1231,MATCH(DR1248,DR1230:DR1231,0),MATCH(DT1246,DT1228:EA1228,0))*INDEX(AJ1236:AT1243,MATCH(DT1246,AI1236:AI1243,0),MATCH(DT1247,AJ1235:AT1235,0))</f>
        <v>0</v>
      </c>
      <c r="DU1248" s="665">
        <f>INDEX(DT1230:EA1231,MATCH(DR1248,DR1230:DR1231,0),MATCH(DU1246,DT1228:EA1228,0))*INDEX(AJ1236:AT1243,MATCH(DU1246,AI1236:AI1243,0),MATCH(DU1247,AJ1235:AT1235,0))</f>
        <v>0</v>
      </c>
      <c r="DV1248" s="665">
        <f>INDEX(DT1230:EA1231,MATCH(DR1248,DR1230:DR1231,0),MATCH(DV1246,DT1228:EA1228,0))*INDEX(AJ1236:AT1243,MATCH(DV1246,AI1236:AI1243,0),MATCH(DV1247,AJ1235:AT1235,0))</f>
        <v>0</v>
      </c>
      <c r="DW1248" s="665">
        <f>INDEX(DT1230:EA1231,MATCH(DR1248,DR1230:DR1231,0),MATCH(DW1246,DT1228:EA1228,0))*INDEX(AJ1236:AT1243,MATCH(DW1246,AI1236:AI1243,0),MATCH(DW1247,AJ1235:AT1235,0))</f>
        <v>0</v>
      </c>
      <c r="DX1248" s="665">
        <f>INDEX(DT1230:EA1231,MATCH(DR1248,DR1230:DR1231,0),MATCH(DX1246,DT1228:EA1228,0))*INDEX(AJ1236:AT1243,MATCH(DX1246,AI1236:AI1243,0),MATCH(DX1247,AJ1235:AT1235,0))</f>
        <v>0</v>
      </c>
      <c r="DY1248" s="665">
        <f>INDEX(DT1230:EA1231,MATCH(DR1248,DR1230:DR1231,0),MATCH(DY1246,DT1228:EA1228,0))*INDEX(AJ1236:AT1243,MATCH(DY1246,AI1236:AI1243,0),MATCH(DY1247,AJ1235:AT1235,0))</f>
        <v>0</v>
      </c>
      <c r="DZ1248" s="665">
        <f>INDEX(DT1230:EA1231,MATCH(DR1248,DR1230:DR1231,0),MATCH(DZ1246,DT1228:EA1228,0))*INDEX(AJ1236:AT1243,MATCH(DZ1246,AI1236:AI1243,0),MATCH(DZ1247,AJ1235:AT1235,0))</f>
        <v>0</v>
      </c>
      <c r="EA1248" s="665">
        <f>INDEX(DT1230:EA1231,MATCH(DR1248,DR1230:DR1231,0),MATCH(EA1246,DT1228:EA1228,0))*INDEX(AJ1236:AT1243,MATCH(EA1246,AI1236:AI1243,0),MATCH(EA1247,AJ1235:AT1235,0))</f>
        <v>0</v>
      </c>
      <c r="EB1248" s="665">
        <f>INDEX(DT1230:EA1231,MATCH(DR1248,DR1230:DR1231,0),MATCH(EB1246,DT1228:EA1228,0))*INDEX(AJ1236:AT1243,MATCH(EB1246,AI1236:AI1243,0),MATCH(EB1247,AJ1235:AT1235,0))</f>
        <v>0</v>
      </c>
      <c r="EC1248" s="665">
        <f>INDEX(DT1230:EA1231,MATCH(DR1248,DR1230:DR1231,0),MATCH(EC1246,DT1228:EA1228,0))*INDEX(AJ1236:AT1243,MATCH(EC1246,AI1236:AI1243,0),MATCH(EC1247,AJ1235:AT1235,0))</f>
        <v>0</v>
      </c>
      <c r="ED1248" s="665">
        <f>INDEX(DT1230:EA1231,MATCH(DR1248,DR1230:DR1231,0),MATCH(ED1246,DT1228:EA1228,0))*INDEX(AJ1236:AT1243,MATCH(ED1246,AI1236:AI1243,0),MATCH(ED1247,AJ1235:AT1235,0))</f>
        <v>0</v>
      </c>
      <c r="EE1248" s="665">
        <f>INDEX(DT1230:EA1231,MATCH(DR1248,DR1230:DR1231,0),MATCH(EE1246,DT1228:EA1228,0))*INDEX(AJ1236:AT1243,MATCH(EE1246,AI1236:AI1243,0),MATCH(EE1247,AJ1235:AT1235,0))</f>
        <v>0</v>
      </c>
      <c r="EF1248" s="665">
        <f>INDEX(DT1230:EA1231,MATCH(DR1248,DR1230:DR1231,0),MATCH(EF1246,DT1228:EA1228,0))*INDEX(AJ1236:AT1243,MATCH(EF1246,AI1236:AI1243,0),MATCH(EF1247,AJ1235:AT1235,0))</f>
        <v>0</v>
      </c>
      <c r="EG1248" s="665">
        <f>INDEX(DT1230:EA1231,MATCH(DR1248,DR1230:DR1231,0),MATCH(EG1246,DT1228:EA1228,0))*INDEX(AJ1236:AT1243,MATCH(EG1246,AI1236:AI1243,0),MATCH(EG1247,AJ1235:AT1235,0))</f>
        <v>0</v>
      </c>
      <c r="EH1248" s="665">
        <f>INDEX(DT1230:EA1231,MATCH(DR1248,DR1230:DR1231,0),MATCH(EH1246,DT1228:EA1228,0))*INDEX(AJ1236:AT1243,MATCH(EH1246,AI1236:AI1243,0),MATCH(EH1247,AJ1235:AT1235,0))</f>
        <v>0</v>
      </c>
      <c r="EI1248" s="665">
        <f>INDEX(DT1230:EA1231,MATCH(DR1248,DR1230:DR1231,0),MATCH(EI1246,DT1228:EA1228,0))*INDEX(AJ1236:AT1243,MATCH(EI1246,AI1236:AI1243,0),MATCH(EI1247,AJ1235:AT1235,0))</f>
        <v>0</v>
      </c>
      <c r="EJ1248" s="665">
        <f>INDEX(DT1230:EA1231,MATCH(DR1248,DR1230:DR1231,0),MATCH(EJ1246,DT1228:EA1228,0))*INDEX(AJ1236:AT1243,MATCH(EJ1246,AI1236:AI1243,0),MATCH(EJ1247,AJ1235:AT1235,0))</f>
        <v>0</v>
      </c>
      <c r="EK1248" s="665">
        <f>INDEX(DT1230:EA1231,MATCH(DR1248,DR1230:DR1231,0),MATCH(EK1246,DT1228:EA1228,0))*INDEX(AJ1236:AT1243,MATCH(EK1246,AI1236:AI1243,0),MATCH(EK1247,AJ1235:AT1235,0))</f>
        <v>0</v>
      </c>
      <c r="EL1248" s="665">
        <f>INDEX(DT1230:EA1231,MATCH(DR1248,DR1230:DR1231,0),MATCH(EL1246,DT1228:EA1228,0))*INDEX(AJ1236:AT1243,MATCH(EL1246,AI1236:AI1243,0),MATCH(EL1247,AJ1235:AT1235,0))</f>
        <v>0</v>
      </c>
      <c r="EM1248" s="665">
        <f>INDEX(DT1230:EA1231,MATCH(DR1248,DR1230:DR1231,0),MATCH(EM1246,DT1228:EA1228,0))*INDEX(AJ1236:AT1243,MATCH(EM1246,AI1236:AI1243,0),MATCH(EM1247,AJ1235:AT1235,0))</f>
        <v>0</v>
      </c>
      <c r="EN1248" s="665">
        <f>INDEX(DT1230:EA1231,MATCH(DR1248,DR1230:DR1231,0),MATCH(EN1246,DT1228:EA1228,0))*INDEX(AJ1236:AT1243,MATCH(EN1246,AI1236:AI1243,0),MATCH(EN1247,AJ1235:AT1235,0))</f>
        <v>0</v>
      </c>
      <c r="EO1248" s="665">
        <f>INDEX(DT1230:EA1231,MATCH(DR1248,DR1230:DR1231,0),MATCH(EO1246,DT1228:EA1228,0))*INDEX(AJ1236:AT1243,MATCH(EO1246,AI1236:AI1243,0),MATCH(EO1247,AJ1235:AT1235,0))</f>
        <v>0</v>
      </c>
      <c r="EP1248" s="665">
        <f>INDEX(DT1230:EA1231,MATCH(DR1248,DR1230:DR1231,0),MATCH(EP1246,DT1228:EA1228,0))*INDEX(AJ1236:AT1243,MATCH(EP1246,AI1236:AI1243,0),MATCH(EP1247,AJ1235:AT1235,0))</f>
        <v>0</v>
      </c>
      <c r="EQ1248" s="665">
        <f>INDEX(DT1230:EA1231,MATCH(DR1248,DR1230:DR1231,0),MATCH(EQ1246,DT1228:EA1228,0))*INDEX(AJ1236:AT1243,MATCH(EQ1246,AI1236:AI1243,0),MATCH(EQ1247,AJ1235:AT1235,0))</f>
        <v>0</v>
      </c>
      <c r="ER1248" s="665">
        <f>INDEX(DT1230:EA1231,MATCH(DR1248,DR1230:DR1231,0),MATCH(ER1246,DT1228:EA1228,0))*INDEX(AJ1236:AT1243,MATCH(ER1246,AI1236:AI1243,0),MATCH(ER1247,AJ1235:AT1235,0))</f>
        <v>0</v>
      </c>
      <c r="ES1248" s="665">
        <f>INDEX(DT1230:EA1231,MATCH(DR1248,DR1230:DR1231,0),MATCH(ES1246,DT1228:EA1228,0))*INDEX(AJ1236:AT1243,MATCH(ES1246,AI1236:AI1243,0),MATCH(ES1247,AJ1235:AT1235,0))</f>
        <v>0</v>
      </c>
      <c r="ET1248" s="665">
        <f>INDEX(DT1230:EA1231,MATCH(DR1248,DR1230:DR1231,0),MATCH(ET1246,DT1228:EA1228,0))*INDEX(AJ1236:AT1243,MATCH(ET1246,AI1236:AI1243,0),MATCH(ET1247,AJ1235:AT1235,0))</f>
        <v>0</v>
      </c>
      <c r="EU1248" s="665">
        <f>INDEX(DT1230:EA1231,MATCH(DR1248,DR1230:DR1231,0),MATCH(EU1246,DT1228:EA1228,0))*INDEX(AJ1236:AT1243,MATCH(EU1246,AI1236:AI1243,0),MATCH(EU1247,AJ1235:AT1235,0))</f>
        <v>0</v>
      </c>
      <c r="EV1248" s="665">
        <f>INDEX(DT1230:EA1231,MATCH(DR1248,DR1230:DR1231,0),MATCH(EV1246,DT1228:EA1228,0))*INDEX(AJ1236:AT1243,MATCH(EV1246,AI1236:AI1243,0),MATCH(EV1247,AJ1235:AT1235,0))</f>
        <v>0</v>
      </c>
      <c r="EW1248" s="665">
        <f>INDEX(DT1230:EA1231,MATCH(DR1248,DR1230:DR1231,0),MATCH(EW1246,DT1228:EA1228,0))*INDEX(AJ1236:AT1243,MATCH(EW1246,AI1236:AI1243,0),MATCH(EW1247,AJ1235:AT1235,0))</f>
        <v>0</v>
      </c>
      <c r="EX1248" s="665">
        <f>INDEX(DT1230:EA1231,MATCH(DR1248,DR1230:DR1231,0),MATCH(EX1246,DT1228:EA1228,0))*INDEX(AJ1236:AT1243,MATCH(EX1246,AI1236:AI1243,0),MATCH(EX1247,AJ1235:AT1235,0))</f>
        <v>0</v>
      </c>
      <c r="EY1248" s="665">
        <f>INDEX(DT1230:EA1231,MATCH(DR1248,DR1230:DR1231,0),MATCH(EY1246,DT1228:EA1228,0))*INDEX(AJ1236:AT1243,MATCH(EY1246,AI1236:AI1243,0),MATCH(EY1247,AJ1235:AT1235,0))</f>
        <v>0</v>
      </c>
      <c r="EZ1248" s="665">
        <f>INDEX(DT1230:EA1231,MATCH(DR1248,DR1230:DR1231,0),MATCH(EZ1246,DT1228:EA1228,0))*INDEX(AJ1236:AT1243,MATCH(EZ1246,AI1236:AI1243,0),MATCH(EZ1247,AJ1235:AT1235,0))</f>
        <v>0</v>
      </c>
      <c r="FA1248" s="665">
        <f>INDEX(DT1230:EA1231,MATCH(DR1248,DR1230:DR1231,0),MATCH(FA1246,DT1228:EA1228,0))*INDEX(AJ1236:AT1243,MATCH(FA1246,AI1236:AI1243,0),MATCH(FA1247,AJ1235:AT1235,0))</f>
        <v>0</v>
      </c>
      <c r="FB1248" s="665">
        <f>INDEX(DT1230:EA1231,MATCH(DR1248,DR1230:DR1231,0),MATCH(FB1246,DT1228:EA1228,0))*INDEX(AJ1236:AT1243,MATCH(FB1246,AI1236:AI1243,0),MATCH(FB1247,AJ1235:AT1235,0))</f>
        <v>0</v>
      </c>
      <c r="FC1248" s="665">
        <f>INDEX(DT1230:EA1231,MATCH(DR1248,DR1230:DR1231,0),MATCH(FC1246,DT1228:EA1228,0))*INDEX(AJ1236:AT1243,MATCH(FC1246,AI1236:AI1243,0),MATCH(FC1247,AJ1235:AT1235,0))</f>
        <v>0</v>
      </c>
      <c r="FD1248" s="665">
        <f>INDEX(DT1230:EA1231,MATCH(DR1248,DR1230:DR1231,0),MATCH(FD1246,DT1228:EA1228,0))*INDEX(AJ1236:AT1243,MATCH(FD1246,AI1236:AI1243,0),MATCH(FD1247,AJ1235:AT1235,0))</f>
        <v>0</v>
      </c>
      <c r="FE1248" s="665">
        <f>INDEX(DT1230:EA1231,MATCH(DR1248,DR1230:DR1231,0),MATCH(FE1246,DT1228:EA1228,0))*INDEX(AJ1236:AT1243,MATCH(FE1246,AI1236:AI1243,0),MATCH(FE1247,AJ1235:AT1235,0))</f>
        <v>0</v>
      </c>
      <c r="FF1248" s="665">
        <f>INDEX(DT1230:EA1231,MATCH(DR1248,DR1230:DR1231,0),MATCH(FF1246,DT1228:EA1228,0))*INDEX(AJ1236:AT1243,MATCH(FF1246,AI1236:AI1243,0),MATCH(FF1247,AJ1235:AT1235,0))</f>
        <v>0</v>
      </c>
      <c r="FG1248" s="665">
        <f>INDEX(DT1230:EA1231,MATCH(DR1248,DR1230:DR1231,0),MATCH(FG1246,DT1228:EA1228,0))*INDEX(AJ1236:AT1243,MATCH(FG1246,AI1236:AI1243,0),MATCH(FG1247,AJ1235:AT1235,0))</f>
        <v>0</v>
      </c>
      <c r="FH1248" s="665">
        <f>INDEX(DT1230:EA1231,MATCH(DR1248,DR1230:DR1231,0),MATCH(FH1246,DT1228:EA1228,0))*INDEX(AJ1236:AT1243,MATCH(FH1246,AI1236:AI1243,0),MATCH(FH1247,AJ1235:AT1235,0))</f>
        <v>0</v>
      </c>
      <c r="FI1248" s="665">
        <f>INDEX(DT1230:EA1231,MATCH(DR1248,DR1230:DR1231,0),MATCH(FI1246,DT1228:EA1228,0))*INDEX(AJ1236:AT1243,MATCH(FI1246,AI1236:AI1243,0),MATCH(FI1247,AJ1235:AT1235,0))</f>
        <v>0</v>
      </c>
      <c r="FJ1248" s="665">
        <f>INDEX(DT1230:EA1231,MATCH(DR1248,DR1230:DR1231,0),MATCH(FJ1246,DT1228:EA1228,0))*INDEX(AJ1236:AT1243,MATCH(FJ1246,AI1236:AI1243,0),MATCH(FJ1247,AJ1235:AT1235,0))</f>
        <v>0</v>
      </c>
      <c r="FK1248" s="665">
        <f>INDEX(DT1230:EA1231,MATCH(DR1248,DR1230:DR1231,0),MATCH(FK1246,DT1228:EA1228,0))*INDEX(AJ1236:AT1243,MATCH(FK1246,AI1236:AI1243,0),MATCH(FK1247,AJ1235:AT1235,0))</f>
        <v>0</v>
      </c>
      <c r="FL1248" s="665">
        <f>INDEX(DT1230:EA1231,MATCH(DR1248,DR1230:DR1231,0),MATCH(FL1246,DT1228:EA1228,0))*INDEX(AJ1236:AT1243,MATCH(FL1246,AI1236:AI1243,0),MATCH(FL1247,AJ1235:AT1235,0))</f>
        <v>0</v>
      </c>
      <c r="FM1248" s="665">
        <f>INDEX(DT1230:EA1231,MATCH(DR1248,DR1230:DR1231,0),MATCH(FM1246,DT1228:EA1228,0))*INDEX(AJ1236:AT1243,MATCH(FM1246,AI1236:AI1243,0),MATCH(FM1247,AJ1235:AT1235,0))</f>
        <v>0</v>
      </c>
      <c r="FN1248" s="665">
        <f>INDEX(DT1230:EA1231,MATCH(DR1248,DR1230:DR1231,0),MATCH(FN1246,DT1228:EA1228,0))*INDEX(AJ1236:AT1243,MATCH(FN1246,AI1236:AI1243,0),MATCH(FN1247,AJ1235:AT1235,0))</f>
        <v>0</v>
      </c>
      <c r="FO1248" s="665">
        <f>INDEX(DT1230:EA1231,MATCH(DR1248,DR1230:DR1231,0),MATCH(FO1246,DT1228:EA1228,0))*INDEX(AJ1236:AT1243,MATCH(FO1246,AI1236:AI1243,0),MATCH(FO1247,AJ1235:AT1235,0))</f>
        <v>0</v>
      </c>
      <c r="FP1248" s="665">
        <f>INDEX(DT1230:EA1231,MATCH(DR1248,DR1230:DR1231,0),MATCH(FP1246,DT1228:EA1228,0))*INDEX(AJ1236:AT1243,MATCH(FP1246,AI1236:AI1243,0),MATCH(FP1247,AJ1235:AT1235,0))</f>
        <v>0</v>
      </c>
      <c r="FQ1248" s="665">
        <f>INDEX(DT1230:EA1231,MATCH(DR1248,DR1230:DR1231,0),MATCH(FQ1246,DT1228:EA1228,0))*INDEX(AJ1236:AT1243,MATCH(FQ1246,AI1236:AI1243,0),MATCH(FQ1247,AJ1235:AT1235,0))</f>
        <v>0</v>
      </c>
      <c r="FR1248" s="665">
        <f>INDEX(DT1230:EA1231,MATCH(DR1248,DR1230:DR1231,0),MATCH(FR1246,DT1228:EA1228,0))*INDEX(AJ1236:AT1243,MATCH(FR1246,AI1236:AI1243,0),MATCH(FR1247,AJ1235:AT1235,0))</f>
        <v>0</v>
      </c>
      <c r="FS1248" s="665">
        <f>INDEX(DT1230:EA1231,MATCH(DR1248,DR1230:DR1231,0),MATCH(FS1246,DT1228:EA1228,0))*INDEX(AJ1236:AT1243,MATCH(FS1246,AI1236:AI1243,0),MATCH(FS1247,AJ1235:AT1235,0))</f>
        <v>0</v>
      </c>
      <c r="FT1248" s="665">
        <f>INDEX(DT1230:EA1231,MATCH(DR1248,DR1230:DR1231,0),MATCH(FT1246,DT1228:EA1228,0))*INDEX(AJ1236:AT1243,MATCH(FT1246,AI1236:AI1243,0),MATCH(FT1247,AJ1235:AT1235,0))</f>
        <v>0</v>
      </c>
      <c r="FU1248" s="665">
        <f>INDEX(DT1230:EA1231,MATCH(DR1248,DR1230:DR1231,0),MATCH(FU1246,DT1228:EA1228,0))*INDEX(AJ1236:AT1243,MATCH(FU1246,AI1236:AI1243,0),MATCH(FU1247,AJ1235:AT1235,0))</f>
        <v>0</v>
      </c>
      <c r="FV1248" s="665">
        <f>INDEX(DT1230:EA1231,MATCH(DR1248,DR1230:DR1231,0),MATCH(FV1246,DT1228:EA1228,0))*INDEX(AJ1236:AT1243,MATCH(FV1246,AI1236:AI1243,0),MATCH(FV1247,AJ1235:AT1235,0))</f>
        <v>0</v>
      </c>
      <c r="FW1248" s="665">
        <f>INDEX(DT1230:EA1231,MATCH(DR1248,DR1230:DR1231,0),MATCH(FW1246,DT1228:EA1228,0))*INDEX(AJ1236:AT1243,MATCH(FW1246,AI1236:AI1243,0),MATCH(FW1247,AJ1235:AT1235,0))</f>
        <v>0</v>
      </c>
      <c r="FX1248" s="665">
        <f>INDEX(DT1230:EA1231,MATCH(DR1248,DR1230:DR1231,0),MATCH(FX1246,DT1228:EA1228,0))*INDEX(AJ1236:AT1243,MATCH(FX1246,AI1236:AI1243,0),MATCH(FX1247,AJ1235:AT1235,0))</f>
        <v>0</v>
      </c>
      <c r="FY1248" s="665">
        <f>INDEX(DT1230:EA1231,MATCH(DR1248,DR1230:DR1231,0),MATCH(FY1246,DT1228:EA1228,0))*INDEX(AJ1236:AT1243,MATCH(FY1246,AI1236:AI1243,0),MATCH(FY1247,AJ1235:AT1235,0))</f>
        <v>0</v>
      </c>
      <c r="FZ1248" s="665">
        <f>INDEX(DT1230:EA1231,MATCH(DR1248,DR1230:DR1231,0),MATCH(FZ1246,DT1228:EA1228,0))*INDEX(AJ1236:AT1243,MATCH(FZ1246,AI1236:AI1243,0),MATCH(FZ1247,AJ1235:AT1235,0))</f>
        <v>0</v>
      </c>
      <c r="GA1248" s="665">
        <f>INDEX(DT1230:EA1231,MATCH(DR1248,DR1230:DR1231,0),MATCH(GA1246,DT1228:EA1228,0))*INDEX(AJ1236:AT1243,MATCH(GA1246,AI1236:AI1243,0),MATCH(GA1247,AJ1235:AT1235,0))</f>
        <v>0</v>
      </c>
      <c r="GB1248" s="665">
        <f>INDEX(DT1230:EA1231,MATCH(DR1248,DR1230:DR1231,0),MATCH(GB1246,DT1228:EA1228,0))*INDEX(AJ1236:AT1243,MATCH(GB1246,AI1236:AI1243,0),MATCH(GB1247,AJ1235:AT1235,0))</f>
        <v>0</v>
      </c>
      <c r="GC1248" s="665">
        <f>INDEX(DT1230:EA1231,MATCH(DR1248,DR1230:DR1231,0),MATCH(GC1246,DT1228:EA1228,0))*INDEX(AJ1236:AT1243,MATCH(GC1246,AI1236:AI1243,0),MATCH(GC1247,AJ1235:AT1235,0))</f>
        <v>0</v>
      </c>
      <c r="GD1248" s="665">
        <f>INDEX(DT1230:EA1231,MATCH(DR1248,DR1230:DR1231,0),MATCH(GD1246,DT1228:EA1228,0))*INDEX(AJ1236:AT1243,MATCH(GD1246,AI1236:AI1243,0),MATCH(GD1247,AJ1235:AT1235,0))</f>
        <v>0</v>
      </c>
      <c r="GE1248" s="665">
        <f>INDEX(DT1230:EA1231,MATCH(DR1248,DR1230:DR1231,0),MATCH(GE1246,DT1228:EA1228,0))*INDEX(AJ1236:AT1243,MATCH(GE1246,AI1236:AI1243,0),MATCH(GE1247,AJ1235:AT1235,0))</f>
        <v>0</v>
      </c>
      <c r="GF1248" s="665">
        <f>INDEX(DT1230:EA1231,MATCH(DR1248,DR1230:DR1231,0),MATCH(GF1246,DT1228:EA1228,0))*INDEX(AJ1236:AT1243,MATCH(GF1246,AI1236:AI1243,0),MATCH(GF1247,AJ1235:AT1235,0))</f>
        <v>0</v>
      </c>
      <c r="GG1248" s="665">
        <f>INDEX(DT1230:EA1231,MATCH(DR1248,DR1230:DR1231,0),MATCH(GG1246,DT1228:EA1228,0))*INDEX(AJ1236:AT1243,MATCH(GG1246,AI1236:AI1243,0),MATCH(GG1247,AJ1235:AT1235,0))</f>
        <v>0</v>
      </c>
      <c r="GH1248" s="665">
        <f>INDEX(DT1230:EA1231,MATCH(DR1248,DR1230:DR1231,0),MATCH(GH1246,DT1228:EA1228,0))*INDEX(AJ1236:AT1243,MATCH(GH1246,AI1236:AI1243,0),MATCH(GH1247,AJ1235:AT1235,0))</f>
        <v>0</v>
      </c>
      <c r="GI1248" s="665">
        <f>INDEX(DT1230:EA1231,MATCH(DR1248,DR1230:DR1231,0),MATCH(GI1246,DT1228:EA1228,0))*INDEX(AJ1236:AT1243,MATCH(GI1246,AI1236:AI1243,0),MATCH(GI1247,AJ1235:AT1235,0))</f>
        <v>0</v>
      </c>
      <c r="GJ1248" s="665">
        <f>INDEX(DT1230:EA1231,MATCH(DR1248,DR1230:DR1231,0),MATCH(GJ1246,DT1228:EA1228,0))*INDEX(AJ1236:AT1243,MATCH(GJ1246,AI1236:AI1243,0),MATCH(GJ1247,AJ1235:AT1235,0))</f>
        <v>0</v>
      </c>
      <c r="GK1248" s="665">
        <f>INDEX(DT1230:EA1231,MATCH(DR1248,DR1230:DR1231,0),MATCH(GK1246,DT1228:EA1228,0))*INDEX(AJ1236:AT1243,MATCH(GK1246,AI1236:AI1243,0),MATCH(GK1247,AJ1235:AT1235,0))</f>
        <v>0</v>
      </c>
      <c r="GL1248" s="665" t="b">
        <f>SUM(DS1248:GK1248)=O1230-SUM(HB1248:HK1248)</f>
        <v>1</v>
      </c>
      <c r="GM1248" s="667"/>
      <c r="GN1248" s="749">
        <v>2023</v>
      </c>
      <c r="GO1248" s="664">
        <f>SUMIF(DS1235:EN1235,GO1235,DS1248:EN1248)</f>
        <v>0</v>
      </c>
      <c r="GP1248" s="668">
        <f>SUMIF(DS1235:GK1235,GP1235,DS1248:GK1248)</f>
        <v>0</v>
      </c>
      <c r="GQ1248" s="668">
        <f>SUMIF(DS1235:GK1235,GQ1235,DS1248:GK1248)</f>
        <v>0</v>
      </c>
      <c r="GR1248" s="668">
        <f>SUMIF(DS1235:GK1235,GR1235,DS1248:GK1248)</f>
        <v>0</v>
      </c>
      <c r="GS1248" s="668">
        <f>SUMIF(DS1235:GK1235,GS1235,DS1248:GK1248)</f>
        <v>0</v>
      </c>
      <c r="GT1248" s="668">
        <f>SUMIF(DS1235:GK1235,GT1235,DS1248:GK1248)</f>
        <v>0</v>
      </c>
      <c r="GU1248" s="668">
        <f>SUMIF(DS1235:GK1235,GU1235,DS1248:GK1248)</f>
        <v>0</v>
      </c>
      <c r="GV1248" s="668">
        <f>SUMIF(DS1235:GK1235,GV1235,DS1248:GK1248)</f>
        <v>0</v>
      </c>
      <c r="GW1248" s="668">
        <f>SUMIF(DS1235:GK1235,GW1235,DS1248:GK1248)</f>
        <v>0</v>
      </c>
      <c r="GX1248" s="668">
        <f>SUMIF(DS1235:GK1235,GX1235,DS1248:GK1248)</f>
        <v>0</v>
      </c>
      <c r="GY1248" s="668">
        <f>SUMIF(DS1235:GK1235,GY1235,DS1248:GK1248)</f>
        <v>0</v>
      </c>
      <c r="GZ1248" s="646" t="b">
        <f>O1230=SUM(GO1248:GY1248)</f>
        <v>1</v>
      </c>
      <c r="HB1248" s="668">
        <f>IF(GZ1248,0,(O1230-SUM(GO1248:GY1248))*INDEX(AK1236:AT1243,MATCH(GN1248,AI1236:AI1243,0),MATCH(HB1247,AK1235:AT1235,0)))</f>
        <v>0</v>
      </c>
      <c r="HC1248" s="668">
        <f>IF(GZ1248,0,(O1230-SUM(GO1248:GY1248))*INDEX(AK1236:AT1243,MATCH(GN1248,AI1236:AI1243,0),MATCH(HC1247,AK1235:AT1235,0)))</f>
        <v>0</v>
      </c>
      <c r="HD1248" s="668">
        <f>IF(GZ1248,0,(O1230-SUM(GO1248:GY1248))*INDEX(AK1236:AT1243,MATCH(GN1248,AI1236:AI1243,0),MATCH(HD1247,AK1235:AT1235,0)))</f>
        <v>0</v>
      </c>
      <c r="HE1248" s="668">
        <f>IF(GZ1248,0,(O1230-SUM(GO1248:GY1248))*INDEX(AK1236:AT1243,MATCH(GN1248,AI1236:AI1243,0),MATCH(HE1247,AK1235:AT1235,0)))</f>
        <v>0</v>
      </c>
      <c r="HF1248" s="668">
        <f>IF(GZ1248,0,(O1230-SUM(GO1248:GY1248))*INDEX(AK1236:AT1243,MATCH(GN1248,AI1236:AI1243,0),MATCH(HF1247,AK1235:AT1235,0)))</f>
        <v>0</v>
      </c>
      <c r="HG1248" s="668">
        <f>IF(GZ1248,0,(O1230-SUM(GO1248:GY1248))*INDEX(AK1236:AT1243,MATCH(GN1248,AI1236:AI1243,0),MATCH(HG1247,AK1235:AT1235,0)))</f>
        <v>0</v>
      </c>
      <c r="HH1248" s="668">
        <f>IF(GZ1248,0,(O1230-SUM(GO1248:GY1248))*INDEX(AK1236:AT1243,MATCH(GN1248,AI1236:AI1243,0),MATCH(HH1247,AK1235:AT1235,0)))</f>
        <v>0</v>
      </c>
      <c r="HI1248" s="668">
        <f>IF(GZ1248,0,(O1230-SUM(GO1248:GY1248))*INDEX(AK1236:AT1243,MATCH(GN1248,AI1236:AI1243,0),MATCH(HI1247,AK1235:AT1235,0)))</f>
        <v>0</v>
      </c>
      <c r="HJ1248" s="668">
        <f>IF(GZ1248,0,(O1230-SUM(GO1248:GY1248))*INDEX(AK1236:AT1243,MATCH(GN1248,AI1236:AI1243,0),MATCH(HJ1247,AK1235:AT1235,0)))</f>
        <v>0</v>
      </c>
      <c r="HK1248" s="668">
        <f>IF(GZ1248,0,(O1230-SUM(GO1248:GY1248))*INDEX(AK1236:AT1243,MATCH(GN1248,AI1236:AI1243,0),MATCH(HK1247,AK1235:AT1235,0)))</f>
        <v>0</v>
      </c>
      <c r="HL1248" s="668" t="b">
        <f>(SUM(HB1248:HK1248)+SUM(GO1248:GY1248))=O1230</f>
        <v>1</v>
      </c>
      <c r="HM1248" s="674"/>
      <c r="HN1248" s="674"/>
      <c r="HO1248" s="674"/>
      <c r="HP1248" s="674"/>
      <c r="HQ1248" s="674"/>
      <c r="HR1248" s="674"/>
      <c r="HS1248" s="674"/>
      <c r="HT1248" s="674"/>
      <c r="HU1248" s="674"/>
      <c r="HV1248" s="674"/>
      <c r="HW1248" s="674"/>
      <c r="HX1248" s="674"/>
      <c r="HY1248" s="674"/>
      <c r="HZ1248" s="674"/>
    </row>
    <row r="1249" spans="1:234" hidden="1" x14ac:dyDescent="0.25">
      <c r="A1249" s="643" t="s">
        <v>208</v>
      </c>
      <c r="G1249" s="670"/>
      <c r="H1249" s="670"/>
      <c r="I1249" s="674"/>
      <c r="J1249" s="674"/>
      <c r="K1249" s="674"/>
      <c r="L1249" s="674"/>
      <c r="M1249" s="674"/>
      <c r="N1249" s="674"/>
      <c r="O1249" s="674"/>
      <c r="P1249" s="674"/>
      <c r="Q1249" s="674"/>
      <c r="R1249" s="674"/>
      <c r="S1249" s="675"/>
      <c r="DR1249" s="749">
        <v>2024</v>
      </c>
      <c r="DS1249" s="665">
        <f>INDEX(DT1230:EA1231,MATCH(DR1249,DR1230:DR1231,0),MATCH(DS1246,DT1228:EA1228,0))*INDEX(AJ1236:AT1243,MATCH(DS1246,AI1236:AI1243,0),MATCH(DS1247,AJ1235:AT1235,0))</f>
        <v>0</v>
      </c>
      <c r="DT1249" s="665">
        <f>INDEX(DT1230:EA1231,MATCH(DR1249,DR1230:DR1231,0),MATCH(DT1246,DT1228:EA1228,0))*INDEX(AJ1236:AT1243,MATCH(DT1246,AI1236:AI1243,0),MATCH(DT1247,AJ1235:AT1235,0))</f>
        <v>0</v>
      </c>
      <c r="DU1249" s="665">
        <f>INDEX(DT1230:EA1231,MATCH(DR1249,DR1230:DR1231,0),MATCH(DU1246,DT1228:EA1228,0))*INDEX(AJ1236:AT1243,MATCH(DU1246,AI1236:AI1243,0),MATCH(DU1247,AJ1235:AT1235,0))</f>
        <v>0</v>
      </c>
      <c r="DV1249" s="665">
        <f>INDEX(DT1230:EA1231,MATCH(DR1249,DR1230:DR1231,0),MATCH(DV1246,DT1228:EA1228,0))*INDEX(AJ1236:AT1243,MATCH(DV1246,AI1236:AI1243,0),MATCH(DV1247,AJ1235:AT1235,0))</f>
        <v>0</v>
      </c>
      <c r="DW1249" s="665">
        <f>INDEX(DT1230:EA1231,MATCH(DR1249,DR1230:DR1231,0),MATCH(DW1246,DT1228:EA1228,0))*INDEX(AJ1236:AT1243,MATCH(DW1246,AI1236:AI1243,0),MATCH(DW1247,AJ1235:AT1235,0))</f>
        <v>0</v>
      </c>
      <c r="DX1249" s="665">
        <f>INDEX(DT1230:EA1231,MATCH(DR1249,DR1230:DR1231,0),MATCH(DX1246,DT1228:EA1228,0))*INDEX(AJ1236:AT1243,MATCH(DX1246,AI1236:AI1243,0),MATCH(DX1247,AJ1235:AT1235,0))</f>
        <v>0</v>
      </c>
      <c r="DY1249" s="665">
        <f>INDEX(DT1230:EA1231,MATCH(DR1249,DR1230:DR1231,0),MATCH(DY1246,DT1228:EA1228,0))*INDEX(AJ1236:AT1243,MATCH(DY1246,AI1236:AI1243,0),MATCH(DY1247,AJ1235:AT1235,0))</f>
        <v>0</v>
      </c>
      <c r="DZ1249" s="665">
        <f>INDEX(DT1230:EA1231,MATCH(DR1249,DR1230:DR1231,0),MATCH(DZ1246,DT1228:EA1228,0))*INDEX(AJ1236:AT1243,MATCH(DZ1246,AI1236:AI1243,0),MATCH(DZ1247,AJ1235:AT1235,0))</f>
        <v>0</v>
      </c>
      <c r="EA1249" s="665">
        <f>INDEX(DT1230:EA1231,MATCH(DR1249,DR1230:DR1231,0),MATCH(EA1246,DT1228:EA1228,0))*INDEX(AJ1236:AT1243,MATCH(EA1246,AI1236:AI1243,0),MATCH(EA1247,AJ1235:AT1235,0))</f>
        <v>0</v>
      </c>
      <c r="EB1249" s="665">
        <f>INDEX(DT1230:EA1231,MATCH(DR1249,DR1230:DR1231,0),MATCH(EB1246,DT1228:EA1228,0))*INDEX(AJ1236:AT1243,MATCH(EB1246,AI1236:AI1243,0),MATCH(EB1247,AJ1235:AT1235,0))</f>
        <v>0</v>
      </c>
      <c r="EC1249" s="665">
        <f>INDEX(DT1230:EA1231,MATCH(DR1249,DR1230:DR1231,0),MATCH(EC1246,DT1228:EA1228,0))*INDEX(AJ1236:AT1243,MATCH(EC1246,AI1236:AI1243,0),MATCH(EC1247,AJ1235:AT1235,0))</f>
        <v>0</v>
      </c>
      <c r="ED1249" s="665">
        <f>INDEX(DT1230:EA1231,MATCH(DR1249,DR1230:DR1231,0),MATCH(ED1246,DT1228:EA1228,0))*INDEX(AJ1236:AT1243,MATCH(ED1246,AI1236:AI1243,0),MATCH(ED1247,AJ1235:AT1235,0))</f>
        <v>0</v>
      </c>
      <c r="EE1249" s="665">
        <f>INDEX(DT1230:EA1231,MATCH(DR1249,DR1230:DR1231,0),MATCH(EE1246,DT1228:EA1228,0))*INDEX(AJ1236:AT1243,MATCH(EE1246,AI1236:AI1243,0),MATCH(EE1247,AJ1235:AT1235,0))</f>
        <v>0</v>
      </c>
      <c r="EF1249" s="665">
        <f>INDEX(DT1230:EA1231,MATCH(DR1249,DR1230:DR1231,0),MATCH(EF1246,DT1228:EA1228,0))*INDEX(AJ1236:AT1243,MATCH(EF1246,AI1236:AI1243,0),MATCH(EF1247,AJ1235:AT1235,0))</f>
        <v>0</v>
      </c>
      <c r="EG1249" s="665">
        <f>INDEX(DT1230:EA1231,MATCH(DR1249,DR1230:DR1231,0),MATCH(EG1246,DT1228:EA1228,0))*INDEX(AJ1236:AT1243,MATCH(EG1246,AI1236:AI1243,0),MATCH(EG1247,AJ1235:AT1235,0))</f>
        <v>0</v>
      </c>
      <c r="EH1249" s="665">
        <f>INDEX(DT1230:EA1231,MATCH(DR1249,DR1230:DR1231,0),MATCH(EH1246,DT1228:EA1228,0))*INDEX(AJ1236:AT1243,MATCH(EH1246,AI1236:AI1243,0),MATCH(EH1247,AJ1235:AT1235,0))</f>
        <v>0</v>
      </c>
      <c r="EI1249" s="665">
        <f>INDEX(DT1230:EA1231,MATCH(DR1249,DR1230:DR1231,0),MATCH(EI1246,DT1228:EA1228,0))*INDEX(AJ1236:AT1243,MATCH(EI1246,AI1236:AI1243,0),MATCH(EI1247,AJ1235:AT1235,0))</f>
        <v>0</v>
      </c>
      <c r="EJ1249" s="665">
        <f>INDEX(DT1230:EA1231,MATCH(DR1249,DR1230:DR1231,0),MATCH(EJ1246,DT1228:EA1228,0))*INDEX(AJ1236:AT1243,MATCH(EJ1246,AI1236:AI1243,0),MATCH(EJ1247,AJ1235:AT1235,0))</f>
        <v>0</v>
      </c>
      <c r="EK1249" s="665">
        <f>INDEX(DT1230:EA1231,MATCH(DR1249,DR1230:DR1231,0),MATCH(EK1246,DT1228:EA1228,0))*INDEX(AJ1236:AT1243,MATCH(EK1246,AI1236:AI1243,0),MATCH(EK1247,AJ1235:AT1235,0))</f>
        <v>0</v>
      </c>
      <c r="EL1249" s="665">
        <f>INDEX(DT1230:EA1231,MATCH(DR1249,DR1230:DR1231,0),MATCH(EL1246,DT1228:EA1228,0))*INDEX(AJ1236:AT1243,MATCH(EL1246,AI1236:AI1243,0),MATCH(EL1247,AJ1235:AT1235,0))</f>
        <v>0</v>
      </c>
      <c r="EM1249" s="665">
        <f>INDEX(DT1230:EA1231,MATCH(DR1249,DR1230:DR1231,0),MATCH(EM1246,DT1228:EA1228,0))*INDEX(AJ1236:AT1243,MATCH(EM1246,AI1236:AI1243,0),MATCH(EM1247,AJ1235:AT1235,0))</f>
        <v>0</v>
      </c>
      <c r="EN1249" s="665">
        <f>INDEX(DT1230:EA1231,MATCH(DR1249,DR1230:DR1231,0),MATCH(EN1246,DT1228:EA1228,0))*INDEX(AJ1236:AT1243,MATCH(EN1246,AI1236:AI1243,0),MATCH(EN1247,AJ1235:AT1235,0))</f>
        <v>0</v>
      </c>
      <c r="EO1249" s="665">
        <f>INDEX(DT1230:EA1231,MATCH(DR1249,DR1230:DR1231,0),MATCH(EO1246,DT1228:EA1228,0))*INDEX(AJ1236:AT1243,MATCH(EO1246,AI1236:AI1243,0),MATCH(EO1247,AJ1235:AT1235,0))</f>
        <v>0</v>
      </c>
      <c r="EP1249" s="665">
        <f>INDEX(DT1230:EA1231,MATCH(DR1249,DR1230:DR1231,0),MATCH(EP1246,DT1228:EA1228,0))*INDEX(AJ1236:AT1243,MATCH(EP1246,AI1236:AI1243,0),MATCH(EP1247,AJ1235:AT1235,0))</f>
        <v>0</v>
      </c>
      <c r="EQ1249" s="665">
        <f>INDEX(DT1230:EA1231,MATCH(DR1249,DR1230:DR1231,0),MATCH(EQ1246,DT1228:EA1228,0))*INDEX(AJ1236:AT1243,MATCH(EQ1246,AI1236:AI1243,0),MATCH(EQ1247,AJ1235:AT1235,0))</f>
        <v>0</v>
      </c>
      <c r="ER1249" s="665">
        <f>INDEX(DT1230:EA1231,MATCH(DR1249,DR1230:DR1231,0),MATCH(ER1246,DT1228:EA1228,0))*INDEX(AJ1236:AT1243,MATCH(ER1246,AI1236:AI1243,0),MATCH(ER1247,AJ1235:AT1235,0))</f>
        <v>0</v>
      </c>
      <c r="ES1249" s="665">
        <f>INDEX(DT1230:EA1231,MATCH(DR1249,DR1230:DR1231,0),MATCH(ES1246,DT1228:EA1228,0))*INDEX(AJ1236:AT1243,MATCH(ES1246,AI1236:AI1243,0),MATCH(ES1247,AJ1235:AT1235,0))</f>
        <v>0</v>
      </c>
      <c r="ET1249" s="665">
        <f>INDEX(DT1230:EA1231,MATCH(DR1249,DR1230:DR1231,0),MATCH(ET1246,DT1228:EA1228,0))*INDEX(AJ1236:AT1243,MATCH(ET1246,AI1236:AI1243,0),MATCH(ET1247,AJ1235:AT1235,0))</f>
        <v>0</v>
      </c>
      <c r="EU1249" s="665">
        <f>INDEX(DT1230:EA1231,MATCH(DR1249,DR1230:DR1231,0),MATCH(EU1246,DT1228:EA1228,0))*INDEX(AJ1236:AT1243,MATCH(EU1246,AI1236:AI1243,0),MATCH(EU1247,AJ1235:AT1235,0))</f>
        <v>0</v>
      </c>
      <c r="EV1249" s="665">
        <f>INDEX(DT1230:EA1231,MATCH(DR1249,DR1230:DR1231,0),MATCH(EV1246,DT1228:EA1228,0))*INDEX(AJ1236:AT1243,MATCH(EV1246,AI1236:AI1243,0),MATCH(EV1247,AJ1235:AT1235,0))</f>
        <v>0</v>
      </c>
      <c r="EW1249" s="665">
        <f>INDEX(DT1230:EA1231,MATCH(DR1249,DR1230:DR1231,0),MATCH(EW1246,DT1228:EA1228,0))*INDEX(AJ1236:AT1243,MATCH(EW1246,AI1236:AI1243,0),MATCH(EW1247,AJ1235:AT1235,0))</f>
        <v>0</v>
      </c>
      <c r="EX1249" s="665">
        <f>INDEX(DT1230:EA1231,MATCH(DR1249,DR1230:DR1231,0),MATCH(EX1246,DT1228:EA1228,0))*INDEX(AJ1236:AT1243,MATCH(EX1246,AI1236:AI1243,0),MATCH(EX1247,AJ1235:AT1235,0))</f>
        <v>0</v>
      </c>
      <c r="EY1249" s="665">
        <f>INDEX(DT1230:EA1231,MATCH(DR1249,DR1230:DR1231,0),MATCH(EY1246,DT1228:EA1228,0))*INDEX(AJ1236:AT1243,MATCH(EY1246,AI1236:AI1243,0),MATCH(EY1247,AJ1235:AT1235,0))</f>
        <v>0</v>
      </c>
      <c r="EZ1249" s="665">
        <f>INDEX(DT1230:EA1231,MATCH(DR1249,DR1230:DR1231,0),MATCH(EZ1246,DT1228:EA1228,0))*INDEX(AJ1236:AT1243,MATCH(EZ1246,AI1236:AI1243,0),MATCH(EZ1247,AJ1235:AT1235,0))</f>
        <v>0</v>
      </c>
      <c r="FA1249" s="665">
        <f>INDEX(DT1230:EA1231,MATCH(DR1249,DR1230:DR1231,0),MATCH(FA1246,DT1228:EA1228,0))*INDEX(AJ1236:AT1243,MATCH(FA1246,AI1236:AI1243,0),MATCH(FA1247,AJ1235:AT1235,0))</f>
        <v>0</v>
      </c>
      <c r="FB1249" s="665">
        <f>INDEX(DT1230:EA1231,MATCH(DR1249,DR1230:DR1231,0),MATCH(FB1246,DT1228:EA1228,0))*INDEX(AJ1236:AT1243,MATCH(FB1246,AI1236:AI1243,0),MATCH(FB1247,AJ1235:AT1235,0))</f>
        <v>0</v>
      </c>
      <c r="FC1249" s="665">
        <f>INDEX(DT1230:EA1231,MATCH(DR1249,DR1230:DR1231,0),MATCH(FC1246,DT1228:EA1228,0))*INDEX(AJ1236:AT1243,MATCH(FC1246,AI1236:AI1243,0),MATCH(FC1247,AJ1235:AT1235,0))</f>
        <v>0</v>
      </c>
      <c r="FD1249" s="665">
        <f>INDEX(DT1230:EA1231,MATCH(DR1249,DR1230:DR1231,0),MATCH(FD1246,DT1228:EA1228,0))*INDEX(AJ1236:AT1243,MATCH(FD1246,AI1236:AI1243,0),MATCH(FD1247,AJ1235:AT1235,0))</f>
        <v>0</v>
      </c>
      <c r="FE1249" s="665">
        <f>INDEX(DT1230:EA1231,MATCH(DR1249,DR1230:DR1231,0),MATCH(FE1246,DT1228:EA1228,0))*INDEX(AJ1236:AT1243,MATCH(FE1246,AI1236:AI1243,0),MATCH(FE1247,AJ1235:AT1235,0))</f>
        <v>0</v>
      </c>
      <c r="FF1249" s="665">
        <f>INDEX(DT1230:EA1231,MATCH(DR1249,DR1230:DR1231,0),MATCH(FF1246,DT1228:EA1228,0))*INDEX(AJ1236:AT1243,MATCH(FF1246,AI1236:AI1243,0),MATCH(FF1247,AJ1235:AT1235,0))</f>
        <v>0</v>
      </c>
      <c r="FG1249" s="665">
        <f>INDEX(DT1230:EA1231,MATCH(DR1249,DR1230:DR1231,0),MATCH(FG1246,DT1228:EA1228,0))*INDEX(AJ1236:AT1243,MATCH(FG1246,AI1236:AI1243,0),MATCH(FG1247,AJ1235:AT1235,0))</f>
        <v>0</v>
      </c>
      <c r="FH1249" s="665">
        <f>INDEX(DT1230:EA1231,MATCH(DR1249,DR1230:DR1231,0),MATCH(FH1246,DT1228:EA1228,0))*INDEX(AJ1236:AT1243,MATCH(FH1246,AI1236:AI1243,0),MATCH(FH1247,AJ1235:AT1235,0))</f>
        <v>0</v>
      </c>
      <c r="FI1249" s="665">
        <f>INDEX(DT1230:EA1231,MATCH(DR1249,DR1230:DR1231,0),MATCH(FI1246,DT1228:EA1228,0))*INDEX(AJ1236:AT1243,MATCH(FI1246,AI1236:AI1243,0),MATCH(FI1247,AJ1235:AT1235,0))</f>
        <v>0</v>
      </c>
      <c r="FJ1249" s="665">
        <f>INDEX(DT1230:EA1231,MATCH(DR1249,DR1230:DR1231,0),MATCH(FJ1246,DT1228:EA1228,0))*INDEX(AJ1236:AT1243,MATCH(FJ1246,AI1236:AI1243,0),MATCH(FJ1247,AJ1235:AT1235,0))</f>
        <v>0</v>
      </c>
      <c r="FK1249" s="665">
        <f>INDEX(DT1230:EA1231,MATCH(DR1249,DR1230:DR1231,0),MATCH(FK1246,DT1228:EA1228,0))*INDEX(AJ1236:AT1243,MATCH(FK1246,AI1236:AI1243,0),MATCH(FK1247,AJ1235:AT1235,0))</f>
        <v>0</v>
      </c>
      <c r="FL1249" s="665">
        <f>INDEX(DT1230:EA1231,MATCH(DR1249,DR1230:DR1231,0),MATCH(FL1246,DT1228:EA1228,0))*INDEX(AJ1236:AT1243,MATCH(FL1246,AI1236:AI1243,0),MATCH(FL1247,AJ1235:AT1235,0))</f>
        <v>0</v>
      </c>
      <c r="FM1249" s="665">
        <f>INDEX(DT1230:EA1231,MATCH(DR1249,DR1230:DR1231,0),MATCH(FM1246,DT1228:EA1228,0))*INDEX(AJ1236:AT1243,MATCH(FM1246,AI1236:AI1243,0),MATCH(FM1247,AJ1235:AT1235,0))</f>
        <v>0</v>
      </c>
      <c r="FN1249" s="665">
        <f>INDEX(DT1230:EA1231,MATCH(DR1249,DR1230:DR1231,0),MATCH(FN1246,DT1228:EA1228,0))*INDEX(AJ1236:AT1243,MATCH(FN1246,AI1236:AI1243,0),MATCH(FN1247,AJ1235:AT1235,0))</f>
        <v>0</v>
      </c>
      <c r="FO1249" s="665">
        <f>INDEX(DT1230:EA1231,MATCH(DR1249,DR1230:DR1231,0),MATCH(FO1246,DT1228:EA1228,0))*INDEX(AJ1236:AT1243,MATCH(FO1246,AI1236:AI1243,0),MATCH(FO1247,AJ1235:AT1235,0))</f>
        <v>0</v>
      </c>
      <c r="FP1249" s="665">
        <f>INDEX(DT1230:EA1231,MATCH(DR1249,DR1230:DR1231,0),MATCH(FP1246,DT1228:EA1228,0))*INDEX(AJ1236:AT1243,MATCH(FP1246,AI1236:AI1243,0),MATCH(FP1247,AJ1235:AT1235,0))</f>
        <v>0</v>
      </c>
      <c r="FQ1249" s="665">
        <f>INDEX(DT1230:EA1231,MATCH(DR1249,DR1230:DR1231,0),MATCH(FQ1246,DT1228:EA1228,0))*INDEX(AJ1236:AT1243,MATCH(FQ1246,AI1236:AI1243,0),MATCH(FQ1247,AJ1235:AT1235,0))</f>
        <v>0</v>
      </c>
      <c r="FR1249" s="665">
        <f>INDEX(DT1230:EA1231,MATCH(DR1249,DR1230:DR1231,0),MATCH(FR1246,DT1228:EA1228,0))*INDEX(AJ1236:AT1243,MATCH(FR1246,AI1236:AI1243,0),MATCH(FR1247,AJ1235:AT1235,0))</f>
        <v>0</v>
      </c>
      <c r="FS1249" s="665">
        <f>INDEX(DT1230:EA1231,MATCH(DR1249,DR1230:DR1231,0),MATCH(FS1246,DT1228:EA1228,0))*INDEX(AJ1236:AT1243,MATCH(FS1246,AI1236:AI1243,0),MATCH(FS1247,AJ1235:AT1235,0))</f>
        <v>0</v>
      </c>
      <c r="FT1249" s="665">
        <f>INDEX(DT1230:EA1231,MATCH(DR1249,DR1230:DR1231,0),MATCH(FT1246,DT1228:EA1228,0))*INDEX(AJ1236:AT1243,MATCH(FT1246,AI1236:AI1243,0),MATCH(FT1247,AJ1235:AT1235,0))</f>
        <v>0</v>
      </c>
      <c r="FU1249" s="665">
        <f>INDEX(DT1230:EA1231,MATCH(DR1249,DR1230:DR1231,0),MATCH(FU1246,DT1228:EA1228,0))*INDEX(AJ1236:AT1243,MATCH(FU1246,AI1236:AI1243,0),MATCH(FU1247,AJ1235:AT1235,0))</f>
        <v>0</v>
      </c>
      <c r="FV1249" s="665">
        <f>INDEX(DT1230:EA1231,MATCH(DR1249,DR1230:DR1231,0),MATCH(FV1246,DT1228:EA1228,0))*INDEX(AJ1236:AT1243,MATCH(FV1246,AI1236:AI1243,0),MATCH(FV1247,AJ1235:AT1235,0))</f>
        <v>0</v>
      </c>
      <c r="FW1249" s="665">
        <f>INDEX(DT1230:EA1231,MATCH(DR1249,DR1230:DR1231,0),MATCH(FW1246,DT1228:EA1228,0))*INDEX(AJ1236:AT1243,MATCH(FW1246,AI1236:AI1243,0),MATCH(FW1247,AJ1235:AT1235,0))</f>
        <v>0</v>
      </c>
      <c r="FX1249" s="665">
        <f>INDEX(DT1230:EA1231,MATCH(DR1249,DR1230:DR1231,0),MATCH(FX1246,DT1228:EA1228,0))*INDEX(AJ1236:AT1243,MATCH(FX1246,AI1236:AI1243,0),MATCH(FX1247,AJ1235:AT1235,0))</f>
        <v>0</v>
      </c>
      <c r="FY1249" s="665">
        <f>INDEX(DT1230:EA1231,MATCH(DR1249,DR1230:DR1231,0),MATCH(FY1246,DT1228:EA1228,0))*INDEX(AJ1236:AT1243,MATCH(FY1246,AI1236:AI1243,0),MATCH(FY1247,AJ1235:AT1235,0))</f>
        <v>0</v>
      </c>
      <c r="FZ1249" s="665">
        <f>INDEX(DT1230:EA1231,MATCH(DR1249,DR1230:DR1231,0),MATCH(FZ1246,DT1228:EA1228,0))*INDEX(AJ1236:AT1243,MATCH(FZ1246,AI1236:AI1243,0),MATCH(FZ1247,AJ1235:AT1235,0))</f>
        <v>0</v>
      </c>
      <c r="GA1249" s="665">
        <f>INDEX(DT1230:EA1231,MATCH(DR1249,DR1230:DR1231,0),MATCH(GA1246,DT1228:EA1228,0))*INDEX(AJ1236:AT1243,MATCH(GA1246,AI1236:AI1243,0),MATCH(GA1247,AJ1235:AT1235,0))</f>
        <v>0</v>
      </c>
      <c r="GB1249" s="665">
        <f>INDEX(DT1230:EA1231,MATCH(DR1249,DR1230:DR1231,0),MATCH(GB1246,DT1228:EA1228,0))*INDEX(AJ1236:AT1243,MATCH(GB1246,AI1236:AI1243,0),MATCH(GB1247,AJ1235:AT1235,0))</f>
        <v>0</v>
      </c>
      <c r="GC1249" s="665">
        <f>INDEX(DT1230:EA1231,MATCH(DR1249,DR1230:DR1231,0),MATCH(GC1246,DT1228:EA1228,0))*INDEX(AJ1236:AT1243,MATCH(GC1246,AI1236:AI1243,0),MATCH(GC1247,AJ1235:AT1235,0))</f>
        <v>0</v>
      </c>
      <c r="GD1249" s="665">
        <f>INDEX(DT1230:EA1231,MATCH(DR1249,DR1230:DR1231,0),MATCH(GD1246,DT1228:EA1228,0))*INDEX(AJ1236:AT1243,MATCH(GD1246,AI1236:AI1243,0),MATCH(GD1247,AJ1235:AT1235,0))</f>
        <v>0</v>
      </c>
      <c r="GE1249" s="665">
        <f>INDEX(DT1230:EA1231,MATCH(DR1249,DR1230:DR1231,0),MATCH(GE1246,DT1228:EA1228,0))*INDEX(AJ1236:AT1243,MATCH(GE1246,AI1236:AI1243,0),MATCH(GE1247,AJ1235:AT1235,0))</f>
        <v>0</v>
      </c>
      <c r="GF1249" s="665">
        <f>INDEX(DT1230:EA1231,MATCH(DR1249,DR1230:DR1231,0),MATCH(GF1246,DT1228:EA1228,0))*INDEX(AJ1236:AT1243,MATCH(GF1246,AI1236:AI1243,0),MATCH(GF1247,AJ1235:AT1235,0))</f>
        <v>0</v>
      </c>
      <c r="GG1249" s="665">
        <f>INDEX(DT1230:EA1231,MATCH(DR1249,DR1230:DR1231,0),MATCH(GG1246,DT1228:EA1228,0))*INDEX(AJ1236:AT1243,MATCH(GG1246,AI1236:AI1243,0),MATCH(GG1247,AJ1235:AT1235,0))</f>
        <v>0</v>
      </c>
      <c r="GH1249" s="665">
        <f>INDEX(DT1230:EA1231,MATCH(DR1249,DR1230:DR1231,0),MATCH(GH1246,DT1228:EA1228,0))*INDEX(AJ1236:AT1243,MATCH(GH1246,AI1236:AI1243,0),MATCH(GH1247,AJ1235:AT1235,0))</f>
        <v>0</v>
      </c>
      <c r="GI1249" s="665">
        <f>INDEX(DT1230:EA1231,MATCH(DR1249,DR1230:DR1231,0),MATCH(GI1246,DT1228:EA1228,0))*INDEX(AJ1236:AT1243,MATCH(GI1246,AI1236:AI1243,0),MATCH(GI1247,AJ1235:AT1235,0))</f>
        <v>0</v>
      </c>
      <c r="GJ1249" s="665">
        <f>INDEX(DT1230:EA1231,MATCH(DR1249,DR1230:DR1231,0),MATCH(GJ1246,DT1228:EA1228,0))*INDEX(AJ1236:AT1243,MATCH(GJ1246,AI1236:AI1243,0),MATCH(GJ1247,AJ1235:AT1235,0))</f>
        <v>0</v>
      </c>
      <c r="GK1249" s="665">
        <f>INDEX(DT1230:EA1231,MATCH(DR1249,DR1230:DR1231,0),MATCH(GK1246,DT1228:EA1228,0))*INDEX(AJ1236:AT1243,MATCH(GK1246,AI1236:AI1243,0),MATCH(GK1247,AJ1235:AT1235,0))</f>
        <v>0</v>
      </c>
      <c r="GL1249" s="665" t="b">
        <f>SUM(DS1249:GK1249)=O1231-SUM(HB1249:HK1249)</f>
        <v>1</v>
      </c>
      <c r="GM1249" s="667"/>
      <c r="GN1249" s="749">
        <v>2024</v>
      </c>
      <c r="GO1249" s="664">
        <f>SUMIF(DS1235:EN1235,GO1235,DS1249:EN1249)</f>
        <v>0</v>
      </c>
      <c r="GP1249" s="668">
        <f>SUMIF(DS1235:GK1235,GP1235,DS1249:GK1249)</f>
        <v>0</v>
      </c>
      <c r="GQ1249" s="668">
        <f>SUMIF(DS1235:GK1235,GQ1235,DS1249:GK1249)</f>
        <v>0</v>
      </c>
      <c r="GR1249" s="668">
        <f>SUMIF(DS1235:GK1235,GR1235,DS1249:GK1249)</f>
        <v>0</v>
      </c>
      <c r="GS1249" s="668">
        <f>SUMIF(DS1235:GK1235,GS1235,DS1249:GK1249)</f>
        <v>0</v>
      </c>
      <c r="GT1249" s="668">
        <f>SUMIF(DS1235:GK1235,GT1235,DS1249:GK1249)</f>
        <v>0</v>
      </c>
      <c r="GU1249" s="668">
        <f>SUMIF(DS1235:GK1235,GU1235,DS1249:GK1249)</f>
        <v>0</v>
      </c>
      <c r="GV1249" s="668">
        <f>SUMIF(DS1235:GK1235,GV1235,DS1249:GK1249)</f>
        <v>0</v>
      </c>
      <c r="GW1249" s="668">
        <f>SUMIF(DS1235:GK1235,GW1235,DS1249:GK1249)</f>
        <v>0</v>
      </c>
      <c r="GX1249" s="668">
        <f>SUMIF(DS1235:GK1235,GX1235,DS1249:GK1249)</f>
        <v>0</v>
      </c>
      <c r="GY1249" s="668">
        <f>SUMIF(DS1235:GK1235,GY1235,DS1249:GK1249)</f>
        <v>0</v>
      </c>
      <c r="GZ1249" s="646" t="b">
        <f>O1231=SUM(GO1249:GY1249)</f>
        <v>1</v>
      </c>
      <c r="HB1249" s="668">
        <f>IF(GZ1249,0,(O1231-SUM(GO1249:GY1249))*INDEX(AK1236:AT1243,MATCH(GN1249,AI1236:AI1243,0),MATCH(HB1247,AK1235:AT1235,0)))</f>
        <v>0</v>
      </c>
      <c r="HC1249" s="668">
        <f>IF(GZ1249,0,(O1231-SUM(GO1249:GY1249))*INDEX(AK1236:AT1243,MATCH(GN1249,AI1236:AI1243,0),MATCH(HC1247,AK1235:AT1235,0)))</f>
        <v>0</v>
      </c>
      <c r="HD1249" s="668">
        <f>IF(GZ1249,0,(O1231-SUM(GO1249:GY1249))*INDEX(AK1236:AT1243,MATCH(GN1249,AI1236:AI1243,0),MATCH(HD1247,AK1235:AT1235,0)))</f>
        <v>0</v>
      </c>
      <c r="HE1249" s="668">
        <f>IF(GZ1249,0,(O1231-SUM(GO1249:GY1249))*INDEX(AK1236:AT1243,MATCH(GN1249,AI1236:AI1243,0),MATCH(HE1247,AK1235:AT1235,0)))</f>
        <v>0</v>
      </c>
      <c r="HF1249" s="668">
        <f>IF(GZ1249,0,(O1231-SUM(GO1249:GY1249))*INDEX(AK1236:AT1243,MATCH(GN1249,AI1236:AI1243,0),MATCH(HF1247,AK1235:AT1235,0)))</f>
        <v>0</v>
      </c>
      <c r="HG1249" s="668">
        <f>IF(GZ1249,0,(O1231-SUM(GO1249:GY1249))*INDEX(AK1236:AT1243,MATCH(GN1249,AI1236:AI1243,0),MATCH(HG1247,AK1235:AT1235,0)))</f>
        <v>0</v>
      </c>
      <c r="HH1249" s="668">
        <f>IF(GZ1249,0,(O1231-SUM(GO1249:GY1249))*INDEX(AK1236:AT1243,MATCH(GN1249,AI1236:AI1243,0),MATCH(HH1247,AK1235:AT1235,0)))</f>
        <v>0</v>
      </c>
      <c r="HI1249" s="668">
        <f>IF(GZ1249,0,(O1231-SUM(GO1249:GY1249))*INDEX(AK1236:AT1243,MATCH(GN1249,AI1236:AI1243,0),MATCH(HI1247,AK1235:AT1235,0)))</f>
        <v>0</v>
      </c>
      <c r="HJ1249" s="668">
        <f>IF(GZ1249,0,(O1231-SUM(GO1249:GY1249))*INDEX(AK1236:AT1243,MATCH(GN1249,AI1236:AI1243,0),MATCH(HJ1247,AK1235:AT1235,0)))</f>
        <v>0</v>
      </c>
      <c r="HK1249" s="668">
        <f>IF(GZ1249,0,(O1231-SUM(GO1249:GY1249))*INDEX(AK1236:AT1243,MATCH(GN1249,AI1236:AI1243,0),MATCH(HK1247,AK1235:AT1235,0)))</f>
        <v>0</v>
      </c>
      <c r="HL1249" s="668" t="b">
        <f>(SUM(HB1249:HK1249)+SUM(GO1249:GY1249))=O1231</f>
        <v>1</v>
      </c>
      <c r="HM1249" s="674"/>
      <c r="HN1249" s="674"/>
      <c r="HO1249" s="674"/>
      <c r="HP1249" s="674"/>
      <c r="HQ1249" s="674"/>
      <c r="HR1249" s="674"/>
      <c r="HS1249" s="674"/>
      <c r="HT1249" s="674"/>
      <c r="HU1249" s="674"/>
      <c r="HV1249" s="674"/>
      <c r="HW1249" s="674"/>
      <c r="HX1249" s="674"/>
      <c r="HY1249" s="674"/>
      <c r="HZ1249" s="674"/>
    </row>
    <row r="1250" spans="1:234" hidden="1" x14ac:dyDescent="0.25">
      <c r="A1250" s="643" t="s">
        <v>208</v>
      </c>
      <c r="G1250" s="670"/>
      <c r="H1250" s="670"/>
      <c r="I1250" s="674"/>
      <c r="J1250" s="674"/>
      <c r="K1250" s="674"/>
      <c r="L1250" s="674"/>
      <c r="M1250" s="674"/>
      <c r="N1250" s="674"/>
      <c r="O1250" s="674"/>
      <c r="P1250" s="674"/>
      <c r="Q1250" s="674"/>
      <c r="R1250" s="674"/>
      <c r="S1250" s="675"/>
      <c r="DR1250" s="749">
        <v>2025</v>
      </c>
      <c r="DS1250" s="665" t="e">
        <f>INDEX(DT1230:EA1231,MATCH(DR1250,DR1230:DR1231,0),MATCH(DS1246,DT1228:EA1228,0))*INDEX(AJ1236:AT1243,MATCH(DS1246,AI1236:AI1243,0),MATCH(DS1247,AJ1235:AT1235,0))</f>
        <v>#N/A</v>
      </c>
      <c r="DT1250" s="665" t="e">
        <f>INDEX(DT1230:EA1231,MATCH(DR1250,DR1230:DR1231,0),MATCH(DT1246,DT1228:EA1228,0))*INDEX(AJ1236:AT1243,MATCH(DT1246,AI1236:AI1243,0),MATCH(DT1247,AJ1235:AT1235,0))</f>
        <v>#N/A</v>
      </c>
      <c r="DU1250" s="665" t="e">
        <f>INDEX(DT1230:EA1231,MATCH(DR1250,DR1230:DR1231,0),MATCH(DU1246,DT1228:EA1228,0))*INDEX(AJ1236:AT1243,MATCH(DU1246,AI1236:AI1243,0),MATCH(DU1247,AJ1235:AT1235,0))</f>
        <v>#N/A</v>
      </c>
      <c r="DV1250" s="665" t="e">
        <f>INDEX(DT1230:EA1231,MATCH(DR1250,DR1230:DR1231,0),MATCH(DV1246,DT1228:EA1228,0))*INDEX(AJ1236:AT1243,MATCH(DV1246,AI1236:AI1243,0),MATCH(DV1247,AJ1235:AT1235,0))</f>
        <v>#N/A</v>
      </c>
      <c r="DW1250" s="665" t="e">
        <f>INDEX(DT1230:EA1231,MATCH(DR1250,DR1230:DR1231,0),MATCH(DW1246,DT1228:EA1228,0))*INDEX(AJ1236:AT1243,MATCH(DW1246,AI1236:AI1243,0),MATCH(DW1247,AJ1235:AT1235,0))</f>
        <v>#N/A</v>
      </c>
      <c r="DX1250" s="665" t="e">
        <f>INDEX(DT1230:EA1231,MATCH(DR1250,DR1230:DR1231,0),MATCH(DX1246,DT1228:EA1228,0))*INDEX(AJ1236:AT1243,MATCH(DX1246,AI1236:AI1243,0),MATCH(DX1247,AJ1235:AT1235,0))</f>
        <v>#N/A</v>
      </c>
      <c r="DY1250" s="665" t="e">
        <f>INDEX(DT1230:EA1231,MATCH(DR1250,DR1230:DR1231,0),MATCH(DY1246,DT1228:EA1228,0))*INDEX(AJ1236:AT1243,MATCH(DY1246,AI1236:AI1243,0),MATCH(DY1247,AJ1235:AT1235,0))</f>
        <v>#N/A</v>
      </c>
      <c r="DZ1250" s="665" t="e">
        <f>INDEX(DT1230:EA1231,MATCH(DR1250,DR1230:DR1231,0),MATCH(DZ1246,DT1228:EA1228,0))*INDEX(AJ1236:AT1243,MATCH(DZ1246,AI1236:AI1243,0),MATCH(DZ1247,AJ1235:AT1235,0))</f>
        <v>#N/A</v>
      </c>
      <c r="EA1250" s="665" t="e">
        <f>INDEX(DT1230:EA1231,MATCH(DR1250,DR1230:DR1231,0),MATCH(EA1246,DT1228:EA1228,0))*INDEX(AJ1236:AT1243,MATCH(EA1246,AI1236:AI1243,0),MATCH(EA1247,AJ1235:AT1235,0))</f>
        <v>#N/A</v>
      </c>
      <c r="EB1250" s="665" t="e">
        <f>INDEX(DT1230:EA1231,MATCH(DR1250,DR1230:DR1231,0),MATCH(EB1246,DT1228:EA1228,0))*INDEX(AJ1236:AT1243,MATCH(EB1246,AI1236:AI1243,0),MATCH(EB1247,AJ1235:AT1235,0))</f>
        <v>#N/A</v>
      </c>
      <c r="EC1250" s="665" t="e">
        <f>INDEX(DT1230:EA1231,MATCH(DR1250,DR1230:DR1231,0),MATCH(EC1246,DT1228:EA1228,0))*INDEX(AJ1236:AT1243,MATCH(EC1246,AI1236:AI1243,0),MATCH(EC1247,AJ1235:AT1235,0))</f>
        <v>#N/A</v>
      </c>
      <c r="ED1250" s="665" t="e">
        <f>INDEX(DT1230:EA1231,MATCH(DR1250,DR1230:DR1231,0),MATCH(ED1246,DT1228:EA1228,0))*INDEX(AJ1236:AT1243,MATCH(ED1246,AI1236:AI1243,0),MATCH(ED1247,AJ1235:AT1235,0))</f>
        <v>#N/A</v>
      </c>
      <c r="EE1250" s="665" t="e">
        <f>INDEX(DT1230:EA1231,MATCH(DR1250,DR1230:DR1231,0),MATCH(EE1246,DT1228:EA1228,0))*INDEX(AJ1236:AT1243,MATCH(EE1246,AI1236:AI1243,0),MATCH(EE1247,AJ1235:AT1235,0))</f>
        <v>#N/A</v>
      </c>
      <c r="EF1250" s="665" t="e">
        <f>INDEX(DT1230:EA1231,MATCH(DR1250,DR1230:DR1231,0),MATCH(EF1246,DT1228:EA1228,0))*INDEX(AJ1236:AT1243,MATCH(EF1246,AI1236:AI1243,0),MATCH(EF1247,AJ1235:AT1235,0))</f>
        <v>#N/A</v>
      </c>
      <c r="EG1250" s="665" t="e">
        <f>INDEX(DT1230:EA1231,MATCH(DR1250,DR1230:DR1231,0),MATCH(EG1246,DT1228:EA1228,0))*INDEX(AJ1236:AT1243,MATCH(EG1246,AI1236:AI1243,0),MATCH(EG1247,AJ1235:AT1235,0))</f>
        <v>#N/A</v>
      </c>
      <c r="EH1250" s="665" t="e">
        <f>INDEX(DT1230:EA1231,MATCH(DR1250,DR1230:DR1231,0),MATCH(EH1246,DT1228:EA1228,0))*INDEX(AJ1236:AT1243,MATCH(EH1246,AI1236:AI1243,0),MATCH(EH1247,AJ1235:AT1235,0))</f>
        <v>#N/A</v>
      </c>
      <c r="EI1250" s="665" t="e">
        <f>INDEX(DT1230:EA1231,MATCH(DR1250,DR1230:DR1231,0),MATCH(EI1246,DT1228:EA1228,0))*INDEX(AJ1236:AT1243,MATCH(EI1246,AI1236:AI1243,0),MATCH(EI1247,AJ1235:AT1235,0))</f>
        <v>#N/A</v>
      </c>
      <c r="EJ1250" s="665" t="e">
        <f>INDEX(DT1230:EA1231,MATCH(DR1250,DR1230:DR1231,0),MATCH(EJ1246,DT1228:EA1228,0))*INDEX(AJ1236:AT1243,MATCH(EJ1246,AI1236:AI1243,0),MATCH(EJ1247,AJ1235:AT1235,0))</f>
        <v>#N/A</v>
      </c>
      <c r="EK1250" s="665" t="e">
        <f>INDEX(DT1230:EA1231,MATCH(DR1250,DR1230:DR1231,0),MATCH(EK1246,DT1228:EA1228,0))*INDEX(AJ1236:AT1243,MATCH(EK1246,AI1236:AI1243,0),MATCH(EK1247,AJ1235:AT1235,0))</f>
        <v>#N/A</v>
      </c>
      <c r="EL1250" s="665" t="e">
        <f>INDEX(DT1230:EA1231,MATCH(DR1250,DR1230:DR1231,0),MATCH(EL1246,DT1228:EA1228,0))*INDEX(AJ1236:AT1243,MATCH(EL1246,AI1236:AI1243,0),MATCH(EL1247,AJ1235:AT1235,0))</f>
        <v>#N/A</v>
      </c>
      <c r="EM1250" s="665" t="e">
        <f>INDEX(DT1230:EA1231,MATCH(DR1250,DR1230:DR1231,0),MATCH(EM1246,DT1228:EA1228,0))*INDEX(AJ1236:AT1243,MATCH(EM1246,AI1236:AI1243,0),MATCH(EM1247,AJ1235:AT1235,0))</f>
        <v>#N/A</v>
      </c>
      <c r="EN1250" s="665" t="e">
        <f>INDEX(DT1230:EA1231,MATCH(DR1250,DR1230:DR1231,0),MATCH(EN1246,DT1228:EA1228,0))*INDEX(AJ1236:AT1243,MATCH(EN1246,AI1236:AI1243,0),MATCH(EN1247,AJ1235:AT1235,0))</f>
        <v>#N/A</v>
      </c>
      <c r="EO1250" s="665" t="e">
        <f>INDEX(DT1230:EA1231,MATCH(DR1250,DR1230:DR1231,0),MATCH(EO1246,DT1228:EA1228,0))*INDEX(AJ1236:AT1243,MATCH(EO1246,AI1236:AI1243,0),MATCH(EO1247,AJ1235:AT1235,0))</f>
        <v>#N/A</v>
      </c>
      <c r="EP1250" s="665" t="e">
        <f>INDEX(DT1230:EA1231,MATCH(DR1250,DR1230:DR1231,0),MATCH(EP1246,DT1228:EA1228,0))*INDEX(AJ1236:AT1243,MATCH(EP1246,AI1236:AI1243,0),MATCH(EP1247,AJ1235:AT1235,0))</f>
        <v>#N/A</v>
      </c>
      <c r="EQ1250" s="665" t="e">
        <f>INDEX(DT1230:EA1231,MATCH(DR1250,DR1230:DR1231,0),MATCH(EQ1246,DT1228:EA1228,0))*INDEX(AJ1236:AT1243,MATCH(EQ1246,AI1236:AI1243,0),MATCH(EQ1247,AJ1235:AT1235,0))</f>
        <v>#N/A</v>
      </c>
      <c r="ER1250" s="665" t="e">
        <f>INDEX(DT1230:EA1231,MATCH(DR1250,DR1230:DR1231,0),MATCH(ER1246,DT1228:EA1228,0))*INDEX(AJ1236:AT1243,MATCH(ER1246,AI1236:AI1243,0),MATCH(ER1247,AJ1235:AT1235,0))</f>
        <v>#N/A</v>
      </c>
      <c r="ES1250" s="665" t="e">
        <f>INDEX(DT1230:EA1231,MATCH(DR1250,DR1230:DR1231,0),MATCH(ES1246,DT1228:EA1228,0))*INDEX(AJ1236:AT1243,MATCH(ES1246,AI1236:AI1243,0),MATCH(ES1247,AJ1235:AT1235,0))</f>
        <v>#N/A</v>
      </c>
      <c r="ET1250" s="665" t="e">
        <f>INDEX(DT1230:EA1231,MATCH(DR1250,DR1230:DR1231,0),MATCH(ET1246,DT1228:EA1228,0))*INDEX(AJ1236:AT1243,MATCH(ET1246,AI1236:AI1243,0),MATCH(ET1247,AJ1235:AT1235,0))</f>
        <v>#N/A</v>
      </c>
      <c r="EU1250" s="665" t="e">
        <f>INDEX(DT1230:EA1231,MATCH(DR1250,DR1230:DR1231,0),MATCH(EU1246,DT1228:EA1228,0))*INDEX(AJ1236:AT1243,MATCH(EU1246,AI1236:AI1243,0),MATCH(EU1247,AJ1235:AT1235,0))</f>
        <v>#N/A</v>
      </c>
      <c r="EV1250" s="665" t="e">
        <f>INDEX(DT1230:EA1231,MATCH(DR1250,DR1230:DR1231,0),MATCH(EV1246,DT1228:EA1228,0))*INDEX(AJ1236:AT1243,MATCH(EV1246,AI1236:AI1243,0),MATCH(EV1247,AJ1235:AT1235,0))</f>
        <v>#N/A</v>
      </c>
      <c r="EW1250" s="665" t="e">
        <f>INDEX(DT1230:EA1231,MATCH(DR1250,DR1230:DR1231,0),MATCH(EW1246,DT1228:EA1228,0))*INDEX(AJ1236:AT1243,MATCH(EW1246,AI1236:AI1243,0),MATCH(EW1247,AJ1235:AT1235,0))</f>
        <v>#N/A</v>
      </c>
      <c r="EX1250" s="665" t="e">
        <f>INDEX(DT1230:EA1231,MATCH(DR1250,DR1230:DR1231,0),MATCH(EX1246,DT1228:EA1228,0))*INDEX(AJ1236:AT1243,MATCH(EX1246,AI1236:AI1243,0),MATCH(EX1247,AJ1235:AT1235,0))</f>
        <v>#N/A</v>
      </c>
      <c r="EY1250" s="665" t="e">
        <f>INDEX(DT1230:EA1231,MATCH(DR1250,DR1230:DR1231,0),MATCH(EY1246,DT1228:EA1228,0))*INDEX(AJ1236:AT1243,MATCH(EY1246,AI1236:AI1243,0),MATCH(EY1247,AJ1235:AT1235,0))</f>
        <v>#N/A</v>
      </c>
      <c r="EZ1250" s="665" t="e">
        <f>INDEX(DT1230:EA1231,MATCH(DR1250,DR1230:DR1231,0),MATCH(EZ1246,DT1228:EA1228,0))*INDEX(AJ1236:AT1243,MATCH(EZ1246,AI1236:AI1243,0),MATCH(EZ1247,AJ1235:AT1235,0))</f>
        <v>#N/A</v>
      </c>
      <c r="FA1250" s="665" t="e">
        <f>INDEX(DT1230:EA1231,MATCH(DR1250,DR1230:DR1231,0),MATCH(FA1246,DT1228:EA1228,0))*INDEX(AJ1236:AT1243,MATCH(FA1246,AI1236:AI1243,0),MATCH(FA1247,AJ1235:AT1235,0))</f>
        <v>#N/A</v>
      </c>
      <c r="FB1250" s="665" t="e">
        <f>INDEX(DT1230:EA1231,MATCH(DR1250,DR1230:DR1231,0),MATCH(FB1246,DT1228:EA1228,0))*INDEX(AJ1236:AT1243,MATCH(FB1246,AI1236:AI1243,0),MATCH(FB1247,AJ1235:AT1235,0))</f>
        <v>#N/A</v>
      </c>
      <c r="FC1250" s="665" t="e">
        <f>INDEX(DT1230:EA1231,MATCH(DR1250,DR1230:DR1231,0),MATCH(FC1246,DT1228:EA1228,0))*INDEX(AJ1236:AT1243,MATCH(FC1246,AI1236:AI1243,0),MATCH(FC1247,AJ1235:AT1235,0))</f>
        <v>#N/A</v>
      </c>
      <c r="FD1250" s="665" t="e">
        <f>INDEX(DT1230:EA1231,MATCH(DR1250,DR1230:DR1231,0),MATCH(FD1246,DT1228:EA1228,0))*INDEX(AJ1236:AT1243,MATCH(FD1246,AI1236:AI1243,0),MATCH(FD1247,AJ1235:AT1235,0))</f>
        <v>#N/A</v>
      </c>
      <c r="FE1250" s="665" t="e">
        <f>INDEX(DT1230:EA1231,MATCH(DR1250,DR1230:DR1231,0),MATCH(FE1246,DT1228:EA1228,0))*INDEX(AJ1236:AT1243,MATCH(FE1246,AI1236:AI1243,0),MATCH(FE1247,AJ1235:AT1235,0))</f>
        <v>#N/A</v>
      </c>
      <c r="FF1250" s="665" t="e">
        <f>INDEX(DT1230:EA1231,MATCH(DR1250,DR1230:DR1231,0),MATCH(FF1246,DT1228:EA1228,0))*INDEX(AJ1236:AT1243,MATCH(FF1246,AI1236:AI1243,0),MATCH(FF1247,AJ1235:AT1235,0))</f>
        <v>#N/A</v>
      </c>
      <c r="FG1250" s="665" t="e">
        <f>INDEX(DT1230:EA1231,MATCH(DR1250,DR1230:DR1231,0),MATCH(FG1246,DT1228:EA1228,0))*INDEX(AJ1236:AT1243,MATCH(FG1246,AI1236:AI1243,0),MATCH(FG1247,AJ1235:AT1235,0))</f>
        <v>#N/A</v>
      </c>
      <c r="FH1250" s="665" t="e">
        <f>INDEX(DT1230:EA1231,MATCH(DR1250,DR1230:DR1231,0),MATCH(FH1246,DT1228:EA1228,0))*INDEX(AJ1236:AT1243,MATCH(FH1246,AI1236:AI1243,0),MATCH(FH1247,AJ1235:AT1235,0))</f>
        <v>#N/A</v>
      </c>
      <c r="FI1250" s="665" t="e">
        <f>INDEX(DT1230:EA1231,MATCH(DR1250,DR1230:DR1231,0),MATCH(FI1246,DT1228:EA1228,0))*INDEX(AJ1236:AT1243,MATCH(FI1246,AI1236:AI1243,0),MATCH(FI1247,AJ1235:AT1235,0))</f>
        <v>#N/A</v>
      </c>
      <c r="FJ1250" s="665" t="e">
        <f>INDEX(DT1230:EA1231,MATCH(DR1250,DR1230:DR1231,0),MATCH(FJ1246,DT1228:EA1228,0))*INDEX(AJ1236:AT1243,MATCH(FJ1246,AI1236:AI1243,0),MATCH(FJ1247,AJ1235:AT1235,0))</f>
        <v>#N/A</v>
      </c>
      <c r="FK1250" s="665" t="e">
        <f>INDEX(DT1230:EA1231,MATCH(DR1250,DR1230:DR1231,0),MATCH(FK1246,DT1228:EA1228,0))*INDEX(AJ1236:AT1243,MATCH(FK1246,AI1236:AI1243,0),MATCH(FK1247,AJ1235:AT1235,0))</f>
        <v>#N/A</v>
      </c>
      <c r="FL1250" s="665" t="e">
        <f>INDEX(DT1230:EA1231,MATCH(DR1250,DR1230:DR1231,0),MATCH(FL1246,DT1228:EA1228,0))*INDEX(AJ1236:AT1243,MATCH(FL1246,AI1236:AI1243,0),MATCH(FL1247,AJ1235:AT1235,0))</f>
        <v>#N/A</v>
      </c>
      <c r="FM1250" s="665" t="e">
        <f>INDEX(DT1230:EA1231,MATCH(DR1250,DR1230:DR1231,0),MATCH(FM1246,DT1228:EA1228,0))*INDEX(AJ1236:AT1243,MATCH(FM1246,AI1236:AI1243,0),MATCH(FM1247,AJ1235:AT1235,0))</f>
        <v>#N/A</v>
      </c>
      <c r="FN1250" s="665" t="e">
        <f>INDEX(DT1230:EA1231,MATCH(DR1250,DR1230:DR1231,0),MATCH(FN1246,DT1228:EA1228,0))*INDEX(AJ1236:AT1243,MATCH(FN1246,AI1236:AI1243,0),MATCH(FN1247,AJ1235:AT1235,0))</f>
        <v>#N/A</v>
      </c>
      <c r="FO1250" s="665" t="e">
        <f>INDEX(DT1230:EA1231,MATCH(DR1250,DR1230:DR1231,0),MATCH(FO1246,DT1228:EA1228,0))*INDEX(AJ1236:AT1243,MATCH(FO1246,AI1236:AI1243,0),MATCH(FO1247,AJ1235:AT1235,0))</f>
        <v>#N/A</v>
      </c>
      <c r="FP1250" s="665" t="e">
        <f>INDEX(DT1230:EA1231,MATCH(DR1250,DR1230:DR1231,0),MATCH(FP1246,DT1228:EA1228,0))*INDEX(AJ1236:AT1243,MATCH(FP1246,AI1236:AI1243,0),MATCH(FP1247,AJ1235:AT1235,0))</f>
        <v>#N/A</v>
      </c>
      <c r="FQ1250" s="665" t="e">
        <f>INDEX(DT1230:EA1231,MATCH(DR1250,DR1230:DR1231,0),MATCH(FQ1246,DT1228:EA1228,0))*INDEX(AJ1236:AT1243,MATCH(FQ1246,AI1236:AI1243,0),MATCH(FQ1247,AJ1235:AT1235,0))</f>
        <v>#N/A</v>
      </c>
      <c r="FR1250" s="665" t="e">
        <f>INDEX(DT1230:EA1231,MATCH(DR1250,DR1230:DR1231,0),MATCH(FR1246,DT1228:EA1228,0))*INDEX(AJ1236:AT1243,MATCH(FR1246,AI1236:AI1243,0),MATCH(FR1247,AJ1235:AT1235,0))</f>
        <v>#N/A</v>
      </c>
      <c r="FS1250" s="665" t="e">
        <f>INDEX(DT1230:EA1231,MATCH(DR1250,DR1230:DR1231,0),MATCH(FS1246,DT1228:EA1228,0))*INDEX(AJ1236:AT1243,MATCH(FS1246,AI1236:AI1243,0),MATCH(FS1247,AJ1235:AT1235,0))</f>
        <v>#N/A</v>
      </c>
      <c r="FT1250" s="665" t="e">
        <f>INDEX(DT1230:EA1231,MATCH(DR1250,DR1230:DR1231,0),MATCH(FT1246,DT1228:EA1228,0))*INDEX(AJ1236:AT1243,MATCH(FT1246,AI1236:AI1243,0),MATCH(FT1247,AJ1235:AT1235,0))</f>
        <v>#N/A</v>
      </c>
      <c r="FU1250" s="665" t="e">
        <f>INDEX(DT1230:EA1231,MATCH(DR1250,DR1230:DR1231,0),MATCH(FU1246,DT1228:EA1228,0))*INDEX(AJ1236:AT1243,MATCH(FU1246,AI1236:AI1243,0),MATCH(FU1247,AJ1235:AT1235,0))</f>
        <v>#N/A</v>
      </c>
      <c r="FV1250" s="665" t="e">
        <f>INDEX(DT1230:EA1231,MATCH(DR1250,DR1230:DR1231,0),MATCH(FV1246,DT1228:EA1228,0))*INDEX(AJ1236:AT1243,MATCH(FV1246,AI1236:AI1243,0),MATCH(FV1247,AJ1235:AT1235,0))</f>
        <v>#N/A</v>
      </c>
      <c r="FW1250" s="665" t="e">
        <f>INDEX(DT1230:EA1231,MATCH(DR1250,DR1230:DR1231,0),MATCH(FW1246,DT1228:EA1228,0))*INDEX(AJ1236:AT1243,MATCH(FW1246,AI1236:AI1243,0),MATCH(FW1247,AJ1235:AT1235,0))</f>
        <v>#N/A</v>
      </c>
      <c r="FX1250" s="665" t="e">
        <f>INDEX(DT1230:EA1231,MATCH(DR1250,DR1230:DR1231,0),MATCH(FX1246,DT1228:EA1228,0))*INDEX(AJ1236:AT1243,MATCH(FX1246,AI1236:AI1243,0),MATCH(FX1247,AJ1235:AT1235,0))</f>
        <v>#N/A</v>
      </c>
      <c r="FY1250" s="665" t="e">
        <f>INDEX(DT1230:EA1231,MATCH(DR1250,DR1230:DR1231,0),MATCH(FY1246,DT1228:EA1228,0))*INDEX(AJ1236:AT1243,MATCH(FY1246,AI1236:AI1243,0),MATCH(FY1247,AJ1235:AT1235,0))</f>
        <v>#N/A</v>
      </c>
      <c r="FZ1250" s="665" t="e">
        <f>INDEX(DT1230:EA1231,MATCH(DR1250,DR1230:DR1231,0),MATCH(FZ1246,DT1228:EA1228,0))*INDEX(AJ1236:AT1243,MATCH(FZ1246,AI1236:AI1243,0),MATCH(FZ1247,AJ1235:AT1235,0))</f>
        <v>#N/A</v>
      </c>
      <c r="GA1250" s="665" t="e">
        <f>INDEX(DT1230:EA1231,MATCH(DR1250,DR1230:DR1231,0),MATCH(GA1246,DT1228:EA1228,0))*INDEX(AJ1236:AT1243,MATCH(GA1246,AI1236:AI1243,0),MATCH(GA1247,AJ1235:AT1235,0))</f>
        <v>#N/A</v>
      </c>
      <c r="GB1250" s="665" t="e">
        <f>INDEX(DT1230:EA1231,MATCH(DR1250,DR1230:DR1231,0),MATCH(GB1246,DT1228:EA1228,0))*INDEX(AJ1236:AT1243,MATCH(GB1246,AI1236:AI1243,0),MATCH(GB1247,AJ1235:AT1235,0))</f>
        <v>#N/A</v>
      </c>
      <c r="GC1250" s="665" t="e">
        <f>INDEX(DT1230:EA1231,MATCH(DR1250,DR1230:DR1231,0),MATCH(GC1246,DT1228:EA1228,0))*INDEX(AJ1236:AT1243,MATCH(GC1246,AI1236:AI1243,0),MATCH(GC1247,AJ1235:AT1235,0))</f>
        <v>#N/A</v>
      </c>
      <c r="GD1250" s="665" t="e">
        <f>INDEX(DT1230:EA1231,MATCH(DR1250,DR1230:DR1231,0),MATCH(GD1246,DT1228:EA1228,0))*INDEX(AJ1236:AT1243,MATCH(GD1246,AI1236:AI1243,0),MATCH(GD1247,AJ1235:AT1235,0))</f>
        <v>#N/A</v>
      </c>
      <c r="GE1250" s="665" t="e">
        <f>INDEX(DT1230:EA1231,MATCH(DR1250,DR1230:DR1231,0),MATCH(GE1246,DT1228:EA1228,0))*INDEX(AJ1236:AT1243,MATCH(GE1246,AI1236:AI1243,0),MATCH(GE1247,AJ1235:AT1235,0))</f>
        <v>#N/A</v>
      </c>
      <c r="GF1250" s="665" t="e">
        <f>INDEX(DT1230:EA1231,MATCH(DR1250,DR1230:DR1231,0),MATCH(GF1246,DT1228:EA1228,0))*INDEX(AJ1236:AT1243,MATCH(GF1246,AI1236:AI1243,0),MATCH(GF1247,AJ1235:AT1235,0))</f>
        <v>#N/A</v>
      </c>
      <c r="GG1250" s="665" t="e">
        <f>INDEX(DT1230:EA1231,MATCH(DR1250,DR1230:DR1231,0),MATCH(GG1246,DT1228:EA1228,0))*INDEX(AJ1236:AT1243,MATCH(GG1246,AI1236:AI1243,0),MATCH(GG1247,AJ1235:AT1235,0))</f>
        <v>#N/A</v>
      </c>
      <c r="GH1250" s="665" t="e">
        <f>INDEX(DT1230:EA1231,MATCH(DR1250,DR1230:DR1231,0),MATCH(GH1246,DT1228:EA1228,0))*INDEX(AJ1236:AT1243,MATCH(GH1246,AI1236:AI1243,0),MATCH(GH1247,AJ1235:AT1235,0))</f>
        <v>#N/A</v>
      </c>
      <c r="GI1250" s="665" t="e">
        <f>INDEX(DT1230:EA1231,MATCH(DR1250,DR1230:DR1231,0),MATCH(GI1246,DT1228:EA1228,0))*INDEX(AJ1236:AT1243,MATCH(GI1246,AI1236:AI1243,0),MATCH(GI1247,AJ1235:AT1235,0))</f>
        <v>#N/A</v>
      </c>
      <c r="GJ1250" s="665" t="e">
        <f>INDEX(DT1230:EA1231,MATCH(DR1250,DR1230:DR1231,0),MATCH(GJ1246,DT1228:EA1228,0))*INDEX(AJ1236:AT1243,MATCH(GJ1246,AI1236:AI1243,0),MATCH(GJ1247,AJ1235:AT1235,0))</f>
        <v>#N/A</v>
      </c>
      <c r="GK1250" s="665" t="e">
        <f>INDEX(DT1230:EA1231,MATCH(DR1250,DR1230:DR1231,0),MATCH(GK1246,DT1228:EA1228,0))*INDEX(AJ1236:AT1243,MATCH(GK1246,AI1236:AI1243,0),MATCH(GK1247,AJ1235:AT1235,0))</f>
        <v>#N/A</v>
      </c>
      <c r="GL1250" s="665" t="e">
        <f>SUM(DS1250:GK1250)=#REF!-SUM(HB1250:HK1250)</f>
        <v>#N/A</v>
      </c>
      <c r="GM1250" s="667"/>
      <c r="GN1250" s="749">
        <v>2025</v>
      </c>
      <c r="GO1250" s="664" t="e">
        <f>SUMIF(DS1235:EN1235,GO1235,DS1250:EN1250)</f>
        <v>#N/A</v>
      </c>
      <c r="GP1250" s="668" t="e">
        <f>SUMIF(DS1235:GK1235,GP1235,DS1250:GK1250)</f>
        <v>#N/A</v>
      </c>
      <c r="GQ1250" s="668" t="e">
        <f>SUMIF(DS1235:GK1235,GQ1235,DS1250:GK1250)</f>
        <v>#N/A</v>
      </c>
      <c r="GR1250" s="668" t="e">
        <f>SUMIF(DS1235:GK1235,GR1235,DS1250:GK1250)</f>
        <v>#N/A</v>
      </c>
      <c r="GS1250" s="668" t="e">
        <f>SUMIF(DS1235:GK1235,GS1235,DS1250:GK1250)</f>
        <v>#N/A</v>
      </c>
      <c r="GT1250" s="668" t="e">
        <f>SUMIF(DS1235:GK1235,GT1235,DS1250:GK1250)</f>
        <v>#N/A</v>
      </c>
      <c r="GU1250" s="668" t="e">
        <f>SUMIF(DS1235:GK1235,GU1235,DS1250:GK1250)</f>
        <v>#N/A</v>
      </c>
      <c r="GV1250" s="668" t="e">
        <f>SUMIF(DS1235:GK1235,GV1235,DS1250:GK1250)</f>
        <v>#N/A</v>
      </c>
      <c r="GW1250" s="668" t="e">
        <f>SUMIF(DS1235:GK1235,GW1235,DS1250:GK1250)</f>
        <v>#N/A</v>
      </c>
      <c r="GX1250" s="668" t="e">
        <f>SUMIF(DS1235:GK1235,GX1235,DS1250:GK1250)</f>
        <v>#N/A</v>
      </c>
      <c r="GY1250" s="668" t="e">
        <f>SUMIF(DS1235:GK1235,GY1235,DS1250:GK1250)</f>
        <v>#N/A</v>
      </c>
      <c r="GZ1250" s="646" t="e">
        <f>#REF!=SUM(GO1250:GY1250)</f>
        <v>#REF!</v>
      </c>
      <c r="HB1250" s="668" t="e">
        <f>IF(GZ1250,0,(#REF!-SUM(GO1250:GY1250))*INDEX(AK1236:AT1243,MATCH(GN1250,AI1236:AI1243,0),MATCH(HB1247,AK1235:AT1235,0)))</f>
        <v>#REF!</v>
      </c>
      <c r="HC1250" s="668" t="e">
        <f>IF(GZ1250,0,(#REF!-SUM(GO1250:GY1250))*INDEX(AK1236:AT1243,MATCH(GN1250,AI1236:AI1243,0),MATCH(HC1247,AK1235:AT1235,0)))</f>
        <v>#REF!</v>
      </c>
      <c r="HD1250" s="668" t="e">
        <f>IF(GZ1250,0,(#REF!-SUM(GO1250:GY1250))*INDEX(AK1236:AT1243,MATCH(GN1250,AI1236:AI1243,0),MATCH(HD1247,AK1235:AT1235,0)))</f>
        <v>#REF!</v>
      </c>
      <c r="HE1250" s="668" t="e">
        <f>IF(GZ1250,0,(#REF!-SUM(GO1250:GY1250))*INDEX(AK1236:AT1243,MATCH(GN1250,AI1236:AI1243,0),MATCH(HE1247,AK1235:AT1235,0)))</f>
        <v>#REF!</v>
      </c>
      <c r="HF1250" s="668" t="e">
        <f>IF(GZ1250,0,(#REF!-SUM(GO1250:GY1250))*INDEX(AK1236:AT1243,MATCH(GN1250,AI1236:AI1243,0),MATCH(HF1247,AK1235:AT1235,0)))</f>
        <v>#REF!</v>
      </c>
      <c r="HG1250" s="668" t="e">
        <f>IF(GZ1250,0,(#REF!-SUM(GO1250:GY1250))*INDEX(AK1236:AT1243,MATCH(GN1250,AI1236:AI1243,0),MATCH(HG1247,AK1235:AT1235,0)))</f>
        <v>#REF!</v>
      </c>
      <c r="HH1250" s="668" t="e">
        <f>IF(GZ1250,0,(#REF!-SUM(GO1250:GY1250))*INDEX(AK1236:AT1243,MATCH(GN1250,AI1236:AI1243,0),MATCH(HH1247,AK1235:AT1235,0)))</f>
        <v>#REF!</v>
      </c>
      <c r="HI1250" s="668" t="e">
        <f>IF(GZ1250,0,(#REF!-SUM(GO1250:GY1250))*INDEX(AK1236:AT1243,MATCH(GN1250,AI1236:AI1243,0),MATCH(HI1247,AK1235:AT1235,0)))</f>
        <v>#REF!</v>
      </c>
      <c r="HJ1250" s="668" t="e">
        <f>IF(GZ1250,0,(#REF!-SUM(GO1250:GY1250))*INDEX(AK1236:AT1243,MATCH(GN1250,AI1236:AI1243,0),MATCH(HJ1247,AK1235:AT1235,0)))</f>
        <v>#REF!</v>
      </c>
      <c r="HK1250" s="668" t="e">
        <f>IF(GZ1250,0,(#REF!-SUM(GO1250:GY1250))*INDEX(AK1236:AT1243,MATCH(GN1250,AI1236:AI1243,0),MATCH(HK1247,AK1235:AT1235,0)))</f>
        <v>#REF!</v>
      </c>
      <c r="HL1250" s="668" t="e">
        <f>(SUM(HB1250:HK1250)+SUM(GO1250:GY1250))=#REF!</f>
        <v>#REF!</v>
      </c>
      <c r="HM1250" s="674"/>
      <c r="HN1250" s="674"/>
      <c r="HO1250" s="674"/>
      <c r="HP1250" s="674"/>
      <c r="HQ1250" s="674"/>
      <c r="HR1250" s="674"/>
      <c r="HS1250" s="674"/>
      <c r="HT1250" s="674"/>
      <c r="HU1250" s="674"/>
      <c r="HV1250" s="674"/>
      <c r="HW1250" s="674"/>
      <c r="HX1250" s="674"/>
      <c r="HY1250" s="674"/>
      <c r="HZ1250" s="674"/>
    </row>
    <row r="1251" spans="1:234" hidden="1" x14ac:dyDescent="0.25">
      <c r="A1251" s="643" t="s">
        <v>208</v>
      </c>
      <c r="G1251" s="670"/>
      <c r="H1251" s="670"/>
      <c r="I1251" s="674"/>
      <c r="J1251" s="674"/>
      <c r="K1251" s="674"/>
      <c r="L1251" s="674"/>
      <c r="M1251" s="674"/>
      <c r="N1251" s="674"/>
      <c r="O1251" s="674"/>
      <c r="P1251" s="674"/>
      <c r="Q1251" s="674"/>
      <c r="R1251" s="674"/>
      <c r="S1251" s="675"/>
      <c r="DR1251" s="749">
        <v>2026</v>
      </c>
      <c r="DS1251" s="665" t="e">
        <f>INDEX(DT1230:EA1231,MATCH(DR1251,DR1230:DR1231,0),MATCH(DS1246,DT1228:EA1228,0))*INDEX(AJ1236:AT1243,MATCH(DS1246,AI1236:AI1243,0),MATCH(DS1247,AJ1235:AT1235,0))</f>
        <v>#N/A</v>
      </c>
      <c r="DT1251" s="665" t="e">
        <f>INDEX(DT1230:EA1231,MATCH(DR1251,DR1230:DR1231,0),MATCH(DT1246,DT1228:EA1228,0))*INDEX(AJ1236:AT1243,MATCH(DT1246,AI1236:AI1243,0),MATCH(DT1247,AJ1235:AT1235,0))</f>
        <v>#N/A</v>
      </c>
      <c r="DU1251" s="665" t="e">
        <f>INDEX(DT1230:EA1231,MATCH(DR1251,DR1230:DR1231,0),MATCH(DU1246,DT1228:EA1228,0))*INDEX(AJ1236:AT1243,MATCH(DU1246,AI1236:AI1243,0),MATCH(DU1247,AJ1235:AT1235,0))</f>
        <v>#N/A</v>
      </c>
      <c r="DV1251" s="665" t="e">
        <f>INDEX(DT1230:EA1231,MATCH(DR1251,DR1230:DR1231,0),MATCH(DV1246,DT1228:EA1228,0))*INDEX(AJ1236:AT1243,MATCH(DV1246,AI1236:AI1243,0),MATCH(DV1247,AJ1235:AT1235,0))</f>
        <v>#N/A</v>
      </c>
      <c r="DW1251" s="665" t="e">
        <f>INDEX(DT1230:EA1231,MATCH(DR1251,DR1230:DR1231,0),MATCH(DW1246,DT1228:EA1228,0))*INDEX(AJ1236:AT1243,MATCH(DW1246,AI1236:AI1243,0),MATCH(DW1247,AJ1235:AT1235,0))</f>
        <v>#N/A</v>
      </c>
      <c r="DX1251" s="665" t="e">
        <f>INDEX(DT1230:EA1231,MATCH(DR1251,DR1230:DR1231,0),MATCH(DX1246,DT1228:EA1228,0))*INDEX(AJ1236:AT1243,MATCH(DX1246,AI1236:AI1243,0),MATCH(DX1247,AJ1235:AT1235,0))</f>
        <v>#N/A</v>
      </c>
      <c r="DY1251" s="665" t="e">
        <f>INDEX(DT1230:EA1231,MATCH(DR1251,DR1230:DR1231,0),MATCH(DY1246,DT1228:EA1228,0))*INDEX(AJ1236:AT1243,MATCH(DY1246,AI1236:AI1243,0),MATCH(DY1247,AJ1235:AT1235,0))</f>
        <v>#N/A</v>
      </c>
      <c r="DZ1251" s="665" t="e">
        <f>INDEX(DT1230:EA1231,MATCH(DR1251,DR1230:DR1231,0),MATCH(DZ1246,DT1228:EA1228,0))*INDEX(AJ1236:AT1243,MATCH(DZ1246,AI1236:AI1243,0),MATCH(DZ1247,AJ1235:AT1235,0))</f>
        <v>#N/A</v>
      </c>
      <c r="EA1251" s="665" t="e">
        <f>INDEX(DT1230:EA1231,MATCH(DR1251,DR1230:DR1231,0),MATCH(EA1246,DT1228:EA1228,0))*INDEX(AJ1236:AT1243,MATCH(EA1246,AI1236:AI1243,0),MATCH(EA1247,AJ1235:AT1235,0))</f>
        <v>#N/A</v>
      </c>
      <c r="EB1251" s="665" t="e">
        <f>INDEX(DT1230:EA1231,MATCH(DR1251,DR1230:DR1231,0),MATCH(EB1246,DT1228:EA1228,0))*INDEX(AJ1236:AT1243,MATCH(EB1246,AI1236:AI1243,0),MATCH(EB1247,AJ1235:AT1235,0))</f>
        <v>#N/A</v>
      </c>
      <c r="EC1251" s="665" t="e">
        <f>INDEX(DT1230:EA1231,MATCH(DR1251,DR1230:DR1231,0),MATCH(EC1246,DT1228:EA1228,0))*INDEX(AJ1236:AT1243,MATCH(EC1246,AI1236:AI1243,0),MATCH(EC1247,AJ1235:AT1235,0))</f>
        <v>#N/A</v>
      </c>
      <c r="ED1251" s="665" t="e">
        <f>INDEX(DT1230:EA1231,MATCH(DR1251,DR1230:DR1231,0),MATCH(ED1246,DT1228:EA1228,0))*INDEX(AJ1236:AT1243,MATCH(ED1246,AI1236:AI1243,0),MATCH(ED1247,AJ1235:AT1235,0))</f>
        <v>#N/A</v>
      </c>
      <c r="EE1251" s="665" t="e">
        <f>INDEX(DT1230:EA1231,MATCH(DR1251,DR1230:DR1231,0),MATCH(EE1246,DT1228:EA1228,0))*INDEX(AJ1236:AT1243,MATCH(EE1246,AI1236:AI1243,0),MATCH(EE1247,AJ1235:AT1235,0))</f>
        <v>#N/A</v>
      </c>
      <c r="EF1251" s="665" t="e">
        <f>INDEX(DT1230:EA1231,MATCH(DR1251,DR1230:DR1231,0),MATCH(EF1246,DT1228:EA1228,0))*INDEX(AJ1236:AT1243,MATCH(EF1246,AI1236:AI1243,0),MATCH(EF1247,AJ1235:AT1235,0))</f>
        <v>#N/A</v>
      </c>
      <c r="EG1251" s="665" t="e">
        <f>INDEX(DT1230:EA1231,MATCH(DR1251,DR1230:DR1231,0),MATCH(EG1246,DT1228:EA1228,0))*INDEX(AJ1236:AT1243,MATCH(EG1246,AI1236:AI1243,0),MATCH(EG1247,AJ1235:AT1235,0))</f>
        <v>#N/A</v>
      </c>
      <c r="EH1251" s="665" t="e">
        <f>INDEX(DT1230:EA1231,MATCH(DR1251,DR1230:DR1231,0),MATCH(EH1246,DT1228:EA1228,0))*INDEX(AJ1236:AT1243,MATCH(EH1246,AI1236:AI1243,0),MATCH(EH1247,AJ1235:AT1235,0))</f>
        <v>#N/A</v>
      </c>
      <c r="EI1251" s="665" t="e">
        <f>INDEX(DT1230:EA1231,MATCH(DR1251,DR1230:DR1231,0),MATCH(EI1246,DT1228:EA1228,0))*INDEX(AJ1236:AT1243,MATCH(EI1246,AI1236:AI1243,0),MATCH(EI1247,AJ1235:AT1235,0))</f>
        <v>#N/A</v>
      </c>
      <c r="EJ1251" s="665" t="e">
        <f>INDEX(DT1230:EA1231,MATCH(DR1251,DR1230:DR1231,0),MATCH(EJ1246,DT1228:EA1228,0))*INDEX(AJ1236:AT1243,MATCH(EJ1246,AI1236:AI1243,0),MATCH(EJ1247,AJ1235:AT1235,0))</f>
        <v>#N/A</v>
      </c>
      <c r="EK1251" s="665" t="e">
        <f>INDEX(DT1230:EA1231,MATCH(DR1251,DR1230:DR1231,0),MATCH(EK1246,DT1228:EA1228,0))*INDEX(AJ1236:AT1243,MATCH(EK1246,AI1236:AI1243,0),MATCH(EK1247,AJ1235:AT1235,0))</f>
        <v>#N/A</v>
      </c>
      <c r="EL1251" s="665" t="e">
        <f>INDEX(DT1230:EA1231,MATCH(DR1251,DR1230:DR1231,0),MATCH(EL1246,DT1228:EA1228,0))*INDEX(AJ1236:AT1243,MATCH(EL1246,AI1236:AI1243,0),MATCH(EL1247,AJ1235:AT1235,0))</f>
        <v>#N/A</v>
      </c>
      <c r="EM1251" s="665" t="e">
        <f>INDEX(DT1230:EA1231,MATCH(DR1251,DR1230:DR1231,0),MATCH(EM1246,DT1228:EA1228,0))*INDEX(AJ1236:AT1243,MATCH(EM1246,AI1236:AI1243,0),MATCH(EM1247,AJ1235:AT1235,0))</f>
        <v>#N/A</v>
      </c>
      <c r="EN1251" s="665" t="e">
        <f>INDEX(DT1230:EA1231,MATCH(DR1251,DR1230:DR1231,0),MATCH(EN1246,DT1228:EA1228,0))*INDEX(AJ1236:AT1243,MATCH(EN1246,AI1236:AI1243,0),MATCH(EN1247,AJ1235:AT1235,0))</f>
        <v>#N/A</v>
      </c>
      <c r="EO1251" s="665" t="e">
        <f>INDEX(DT1230:EA1231,MATCH(DR1251,DR1230:DR1231,0),MATCH(EO1246,DT1228:EA1228,0))*INDEX(AJ1236:AT1243,MATCH(EO1246,AI1236:AI1243,0),MATCH(EO1247,AJ1235:AT1235,0))</f>
        <v>#N/A</v>
      </c>
      <c r="EP1251" s="665" t="e">
        <f>INDEX(DT1230:EA1231,MATCH(DR1251,DR1230:DR1231,0),MATCH(EP1246,DT1228:EA1228,0))*INDEX(AJ1236:AT1243,MATCH(EP1246,AI1236:AI1243,0),MATCH(EP1247,AJ1235:AT1235,0))</f>
        <v>#N/A</v>
      </c>
      <c r="EQ1251" s="665" t="e">
        <f>INDEX(DT1230:EA1231,MATCH(DR1251,DR1230:DR1231,0),MATCH(EQ1246,DT1228:EA1228,0))*INDEX(AJ1236:AT1243,MATCH(EQ1246,AI1236:AI1243,0),MATCH(EQ1247,AJ1235:AT1235,0))</f>
        <v>#N/A</v>
      </c>
      <c r="ER1251" s="665" t="e">
        <f>INDEX(DT1230:EA1231,MATCH(DR1251,DR1230:DR1231,0),MATCH(ER1246,DT1228:EA1228,0))*INDEX(AJ1236:AT1243,MATCH(ER1246,AI1236:AI1243,0),MATCH(ER1247,AJ1235:AT1235,0))</f>
        <v>#N/A</v>
      </c>
      <c r="ES1251" s="665" t="e">
        <f>INDEX(DT1230:EA1231,MATCH(DR1251,DR1230:DR1231,0),MATCH(ES1246,DT1228:EA1228,0))*INDEX(AJ1236:AT1243,MATCH(ES1246,AI1236:AI1243,0),MATCH(ES1247,AJ1235:AT1235,0))</f>
        <v>#N/A</v>
      </c>
      <c r="ET1251" s="665" t="e">
        <f>INDEX(DT1230:EA1231,MATCH(DR1251,DR1230:DR1231,0),MATCH(ET1246,DT1228:EA1228,0))*INDEX(AJ1236:AT1243,MATCH(ET1246,AI1236:AI1243,0),MATCH(ET1247,AJ1235:AT1235,0))</f>
        <v>#N/A</v>
      </c>
      <c r="EU1251" s="665" t="e">
        <f>INDEX(DT1230:EA1231,MATCH(DR1251,DR1230:DR1231,0),MATCH(EU1246,DT1228:EA1228,0))*INDEX(AJ1236:AT1243,MATCH(EU1246,AI1236:AI1243,0),MATCH(EU1247,AJ1235:AT1235,0))</f>
        <v>#N/A</v>
      </c>
      <c r="EV1251" s="665" t="e">
        <f>INDEX(DT1230:EA1231,MATCH(DR1251,DR1230:DR1231,0),MATCH(EV1246,DT1228:EA1228,0))*INDEX(AJ1236:AT1243,MATCH(EV1246,AI1236:AI1243,0),MATCH(EV1247,AJ1235:AT1235,0))</f>
        <v>#N/A</v>
      </c>
      <c r="EW1251" s="665" t="e">
        <f>INDEX(DT1230:EA1231,MATCH(DR1251,DR1230:DR1231,0),MATCH(EW1246,DT1228:EA1228,0))*INDEX(AJ1236:AT1243,MATCH(EW1246,AI1236:AI1243,0),MATCH(EW1247,AJ1235:AT1235,0))</f>
        <v>#N/A</v>
      </c>
      <c r="EX1251" s="665" t="e">
        <f>INDEX(DT1230:EA1231,MATCH(DR1251,DR1230:DR1231,0),MATCH(EX1246,DT1228:EA1228,0))*INDEX(AJ1236:AT1243,MATCH(EX1246,AI1236:AI1243,0),MATCH(EX1247,AJ1235:AT1235,0))</f>
        <v>#N/A</v>
      </c>
      <c r="EY1251" s="665" t="e">
        <f>INDEX(DT1230:EA1231,MATCH(DR1251,DR1230:DR1231,0),MATCH(EY1246,DT1228:EA1228,0))*INDEX(AJ1236:AT1243,MATCH(EY1246,AI1236:AI1243,0),MATCH(EY1247,AJ1235:AT1235,0))</f>
        <v>#N/A</v>
      </c>
      <c r="EZ1251" s="665" t="e">
        <f>INDEX(DT1230:EA1231,MATCH(DR1251,DR1230:DR1231,0),MATCH(EZ1246,DT1228:EA1228,0))*INDEX(AJ1236:AT1243,MATCH(EZ1246,AI1236:AI1243,0),MATCH(EZ1247,AJ1235:AT1235,0))</f>
        <v>#N/A</v>
      </c>
      <c r="FA1251" s="665" t="e">
        <f>INDEX(DT1230:EA1231,MATCH(DR1251,DR1230:DR1231,0),MATCH(FA1246,DT1228:EA1228,0))*INDEX(AJ1236:AT1243,MATCH(FA1246,AI1236:AI1243,0),MATCH(FA1247,AJ1235:AT1235,0))</f>
        <v>#N/A</v>
      </c>
      <c r="FB1251" s="665" t="e">
        <f>INDEX(DT1230:EA1231,MATCH(DR1251,DR1230:DR1231,0),MATCH(FB1246,DT1228:EA1228,0))*INDEX(AJ1236:AT1243,MATCH(FB1246,AI1236:AI1243,0),MATCH(FB1247,AJ1235:AT1235,0))</f>
        <v>#N/A</v>
      </c>
      <c r="FC1251" s="665" t="e">
        <f>INDEX(DT1230:EA1231,MATCH(DR1251,DR1230:DR1231,0),MATCH(FC1246,DT1228:EA1228,0))*INDEX(AJ1236:AT1243,MATCH(FC1246,AI1236:AI1243,0),MATCH(FC1247,AJ1235:AT1235,0))</f>
        <v>#N/A</v>
      </c>
      <c r="FD1251" s="665" t="e">
        <f>INDEX(DT1230:EA1231,MATCH(DR1251,DR1230:DR1231,0),MATCH(FD1246,DT1228:EA1228,0))*INDEX(AJ1236:AT1243,MATCH(FD1246,AI1236:AI1243,0),MATCH(FD1247,AJ1235:AT1235,0))</f>
        <v>#N/A</v>
      </c>
      <c r="FE1251" s="665" t="e">
        <f>INDEX(DT1230:EA1231,MATCH(DR1251,DR1230:DR1231,0),MATCH(FE1246,DT1228:EA1228,0))*INDEX(AJ1236:AT1243,MATCH(FE1246,AI1236:AI1243,0),MATCH(FE1247,AJ1235:AT1235,0))</f>
        <v>#N/A</v>
      </c>
      <c r="FF1251" s="665" t="e">
        <f>INDEX(DT1230:EA1231,MATCH(DR1251,DR1230:DR1231,0),MATCH(FF1246,DT1228:EA1228,0))*INDEX(AJ1236:AT1243,MATCH(FF1246,AI1236:AI1243,0),MATCH(FF1247,AJ1235:AT1235,0))</f>
        <v>#N/A</v>
      </c>
      <c r="FG1251" s="665" t="e">
        <f>INDEX(DT1230:EA1231,MATCH(DR1251,DR1230:DR1231,0),MATCH(FG1246,DT1228:EA1228,0))*INDEX(AJ1236:AT1243,MATCH(FG1246,AI1236:AI1243,0),MATCH(FG1247,AJ1235:AT1235,0))</f>
        <v>#N/A</v>
      </c>
      <c r="FH1251" s="665" t="e">
        <f>INDEX(DT1230:EA1231,MATCH(DR1251,DR1230:DR1231,0),MATCH(FH1246,DT1228:EA1228,0))*INDEX(AJ1236:AT1243,MATCH(FH1246,AI1236:AI1243,0),MATCH(FH1247,AJ1235:AT1235,0))</f>
        <v>#N/A</v>
      </c>
      <c r="FI1251" s="665" t="e">
        <f>INDEX(DT1230:EA1231,MATCH(DR1251,DR1230:DR1231,0),MATCH(FI1246,DT1228:EA1228,0))*INDEX(AJ1236:AT1243,MATCH(FI1246,AI1236:AI1243,0),MATCH(FI1247,AJ1235:AT1235,0))</f>
        <v>#N/A</v>
      </c>
      <c r="FJ1251" s="665" t="e">
        <f>INDEX(DT1230:EA1231,MATCH(DR1251,DR1230:DR1231,0),MATCH(FJ1246,DT1228:EA1228,0))*INDEX(AJ1236:AT1243,MATCH(FJ1246,AI1236:AI1243,0),MATCH(FJ1247,AJ1235:AT1235,0))</f>
        <v>#N/A</v>
      </c>
      <c r="FK1251" s="665" t="e">
        <f>INDEX(DT1230:EA1231,MATCH(DR1251,DR1230:DR1231,0),MATCH(FK1246,DT1228:EA1228,0))*INDEX(AJ1236:AT1243,MATCH(FK1246,AI1236:AI1243,0),MATCH(FK1247,AJ1235:AT1235,0))</f>
        <v>#N/A</v>
      </c>
      <c r="FL1251" s="665" t="e">
        <f>INDEX(DT1230:EA1231,MATCH(DR1251,DR1230:DR1231,0),MATCH(FL1246,DT1228:EA1228,0))*INDEX(AJ1236:AT1243,MATCH(FL1246,AI1236:AI1243,0),MATCH(FL1247,AJ1235:AT1235,0))</f>
        <v>#N/A</v>
      </c>
      <c r="FM1251" s="665" t="e">
        <f>INDEX(DT1230:EA1231,MATCH(DR1251,DR1230:DR1231,0),MATCH(FM1246,DT1228:EA1228,0))*INDEX(AJ1236:AT1243,MATCH(FM1246,AI1236:AI1243,0),MATCH(FM1247,AJ1235:AT1235,0))</f>
        <v>#N/A</v>
      </c>
      <c r="FN1251" s="665" t="e">
        <f>INDEX(DT1230:EA1231,MATCH(DR1251,DR1230:DR1231,0),MATCH(FN1246,DT1228:EA1228,0))*INDEX(AJ1236:AT1243,MATCH(FN1246,AI1236:AI1243,0),MATCH(FN1247,AJ1235:AT1235,0))</f>
        <v>#N/A</v>
      </c>
      <c r="FO1251" s="665" t="e">
        <f>INDEX(DT1230:EA1231,MATCH(DR1251,DR1230:DR1231,0),MATCH(FO1246,DT1228:EA1228,0))*INDEX(AJ1236:AT1243,MATCH(FO1246,AI1236:AI1243,0),MATCH(FO1247,AJ1235:AT1235,0))</f>
        <v>#N/A</v>
      </c>
      <c r="FP1251" s="665" t="e">
        <f>INDEX(DT1230:EA1231,MATCH(DR1251,DR1230:DR1231,0),MATCH(FP1246,DT1228:EA1228,0))*INDEX(AJ1236:AT1243,MATCH(FP1246,AI1236:AI1243,0),MATCH(FP1247,AJ1235:AT1235,0))</f>
        <v>#N/A</v>
      </c>
      <c r="FQ1251" s="665" t="e">
        <f>INDEX(DT1230:EA1231,MATCH(DR1251,DR1230:DR1231,0),MATCH(FQ1246,DT1228:EA1228,0))*INDEX(AJ1236:AT1243,MATCH(FQ1246,AI1236:AI1243,0),MATCH(FQ1247,AJ1235:AT1235,0))</f>
        <v>#N/A</v>
      </c>
      <c r="FR1251" s="665" t="e">
        <f>INDEX(DT1230:EA1231,MATCH(DR1251,DR1230:DR1231,0),MATCH(FR1246,DT1228:EA1228,0))*INDEX(AJ1236:AT1243,MATCH(FR1246,AI1236:AI1243,0),MATCH(FR1247,AJ1235:AT1235,0))</f>
        <v>#N/A</v>
      </c>
      <c r="FS1251" s="665" t="e">
        <f>INDEX(DT1230:EA1231,MATCH(DR1251,DR1230:DR1231,0),MATCH(FS1246,DT1228:EA1228,0))*INDEX(AJ1236:AT1243,MATCH(FS1246,AI1236:AI1243,0),MATCH(FS1247,AJ1235:AT1235,0))</f>
        <v>#N/A</v>
      </c>
      <c r="FT1251" s="665" t="e">
        <f>INDEX(DT1230:EA1231,MATCH(DR1251,DR1230:DR1231,0),MATCH(FT1246,DT1228:EA1228,0))*INDEX(AJ1236:AT1243,MATCH(FT1246,AI1236:AI1243,0),MATCH(FT1247,AJ1235:AT1235,0))</f>
        <v>#N/A</v>
      </c>
      <c r="FU1251" s="665" t="e">
        <f>INDEX(DT1230:EA1231,MATCH(DR1251,DR1230:DR1231,0),MATCH(FU1246,DT1228:EA1228,0))*INDEX(AJ1236:AT1243,MATCH(FU1246,AI1236:AI1243,0),MATCH(FU1247,AJ1235:AT1235,0))</f>
        <v>#N/A</v>
      </c>
      <c r="FV1251" s="665" t="e">
        <f>INDEX(DT1230:EA1231,MATCH(DR1251,DR1230:DR1231,0),MATCH(FV1246,DT1228:EA1228,0))*INDEX(AJ1236:AT1243,MATCH(FV1246,AI1236:AI1243,0),MATCH(FV1247,AJ1235:AT1235,0))</f>
        <v>#N/A</v>
      </c>
      <c r="FW1251" s="665" t="e">
        <f>INDEX(DT1230:EA1231,MATCH(DR1251,DR1230:DR1231,0),MATCH(FW1246,DT1228:EA1228,0))*INDEX(AJ1236:AT1243,MATCH(FW1246,AI1236:AI1243,0),MATCH(FW1247,AJ1235:AT1235,0))</f>
        <v>#N/A</v>
      </c>
      <c r="FX1251" s="665" t="e">
        <f>INDEX(DT1230:EA1231,MATCH(DR1251,DR1230:DR1231,0),MATCH(FX1246,DT1228:EA1228,0))*INDEX(AJ1236:AT1243,MATCH(FX1246,AI1236:AI1243,0),MATCH(FX1247,AJ1235:AT1235,0))</f>
        <v>#N/A</v>
      </c>
      <c r="FY1251" s="665" t="e">
        <f>INDEX(DT1230:EA1231,MATCH(DR1251,DR1230:DR1231,0),MATCH(FY1246,DT1228:EA1228,0))*INDEX(AJ1236:AT1243,MATCH(FY1246,AI1236:AI1243,0),MATCH(FY1247,AJ1235:AT1235,0))</f>
        <v>#N/A</v>
      </c>
      <c r="FZ1251" s="665" t="e">
        <f>INDEX(DT1230:EA1231,MATCH(DR1251,DR1230:DR1231,0),MATCH(FZ1246,DT1228:EA1228,0))*INDEX(AJ1236:AT1243,MATCH(FZ1246,AI1236:AI1243,0),MATCH(FZ1247,AJ1235:AT1235,0))</f>
        <v>#N/A</v>
      </c>
      <c r="GA1251" s="665" t="e">
        <f>INDEX(DT1230:EA1231,MATCH(DR1251,DR1230:DR1231,0),MATCH(GA1246,DT1228:EA1228,0))*INDEX(AJ1236:AT1243,MATCH(GA1246,AI1236:AI1243,0),MATCH(GA1247,AJ1235:AT1235,0))</f>
        <v>#N/A</v>
      </c>
      <c r="GB1251" s="665" t="e">
        <f>INDEX(DT1230:EA1231,MATCH(DR1251,DR1230:DR1231,0),MATCH(GB1246,DT1228:EA1228,0))*INDEX(AJ1236:AT1243,MATCH(GB1246,AI1236:AI1243,0),MATCH(GB1247,AJ1235:AT1235,0))</f>
        <v>#N/A</v>
      </c>
      <c r="GC1251" s="665" t="e">
        <f>INDEX(DT1230:EA1231,MATCH(DR1251,DR1230:DR1231,0),MATCH(GC1246,DT1228:EA1228,0))*INDEX(AJ1236:AT1243,MATCH(GC1246,AI1236:AI1243,0),MATCH(GC1247,AJ1235:AT1235,0))</f>
        <v>#N/A</v>
      </c>
      <c r="GD1251" s="665" t="e">
        <f>INDEX(DT1230:EA1231,MATCH(DR1251,DR1230:DR1231,0),MATCH(GD1246,DT1228:EA1228,0))*INDEX(AJ1236:AT1243,MATCH(GD1246,AI1236:AI1243,0),MATCH(GD1247,AJ1235:AT1235,0))</f>
        <v>#N/A</v>
      </c>
      <c r="GE1251" s="665" t="e">
        <f>INDEX(DT1230:EA1231,MATCH(DR1251,DR1230:DR1231,0),MATCH(GE1246,DT1228:EA1228,0))*INDEX(AJ1236:AT1243,MATCH(GE1246,AI1236:AI1243,0),MATCH(GE1247,AJ1235:AT1235,0))</f>
        <v>#N/A</v>
      </c>
      <c r="GF1251" s="665" t="e">
        <f>INDEX(DT1230:EA1231,MATCH(DR1251,DR1230:DR1231,0),MATCH(GF1246,DT1228:EA1228,0))*INDEX(AJ1236:AT1243,MATCH(GF1246,AI1236:AI1243,0),MATCH(GF1247,AJ1235:AT1235,0))</f>
        <v>#N/A</v>
      </c>
      <c r="GG1251" s="665" t="e">
        <f>INDEX(DT1230:EA1231,MATCH(DR1251,DR1230:DR1231,0),MATCH(GG1246,DT1228:EA1228,0))*INDEX(AJ1236:AT1243,MATCH(GG1246,AI1236:AI1243,0),MATCH(GG1247,AJ1235:AT1235,0))</f>
        <v>#N/A</v>
      </c>
      <c r="GH1251" s="665" t="e">
        <f>INDEX(DT1230:EA1231,MATCH(DR1251,DR1230:DR1231,0),MATCH(GH1246,DT1228:EA1228,0))*INDEX(AJ1236:AT1243,MATCH(GH1246,AI1236:AI1243,0),MATCH(GH1247,AJ1235:AT1235,0))</f>
        <v>#N/A</v>
      </c>
      <c r="GI1251" s="665" t="e">
        <f>INDEX(DT1230:EA1231,MATCH(DR1251,DR1230:DR1231,0),MATCH(GI1246,DT1228:EA1228,0))*INDEX(AJ1236:AT1243,MATCH(GI1246,AI1236:AI1243,0),MATCH(GI1247,AJ1235:AT1235,0))</f>
        <v>#N/A</v>
      </c>
      <c r="GJ1251" s="665" t="e">
        <f>INDEX(DT1230:EA1231,MATCH(DR1251,DR1230:DR1231,0),MATCH(GJ1246,DT1228:EA1228,0))*INDEX(AJ1236:AT1243,MATCH(GJ1246,AI1236:AI1243,0),MATCH(GJ1247,AJ1235:AT1235,0))</f>
        <v>#N/A</v>
      </c>
      <c r="GK1251" s="665" t="e">
        <f>INDEX(DT1230:EA1231,MATCH(DR1251,DR1230:DR1231,0),MATCH(GK1246,DT1228:EA1228,0))*INDEX(AJ1236:AT1243,MATCH(GK1246,AI1236:AI1243,0),MATCH(GK1247,AJ1235:AT1235,0))</f>
        <v>#N/A</v>
      </c>
      <c r="GL1251" s="665" t="e">
        <f>SUM(DS1251:GK1251)=#REF!-SUM(HB1251:HK1251)</f>
        <v>#N/A</v>
      </c>
      <c r="GM1251" s="667"/>
      <c r="GN1251" s="749">
        <v>2026</v>
      </c>
      <c r="GO1251" s="664" t="e">
        <f>SUMIF(DS1235:EN1235,GO1235,DS1251:EN1251)</f>
        <v>#N/A</v>
      </c>
      <c r="GP1251" s="668" t="e">
        <f>SUMIF(DS1235:GK1235,GP1235,DS1251:GK1251)</f>
        <v>#N/A</v>
      </c>
      <c r="GQ1251" s="668" t="e">
        <f>SUMIF(DS1235:GK1235,GQ1235,DS1251:GK1251)</f>
        <v>#N/A</v>
      </c>
      <c r="GR1251" s="668" t="e">
        <f>SUMIF(DS1235:GK1235,GR1235,DS1251:GK1251)</f>
        <v>#N/A</v>
      </c>
      <c r="GS1251" s="668" t="e">
        <f>SUMIF(DS1235:GK1235,GS1235,DS1251:GK1251)</f>
        <v>#N/A</v>
      </c>
      <c r="GT1251" s="668" t="e">
        <f>SUMIF(DS1235:GK1235,GT1235,DS1251:GK1251)</f>
        <v>#N/A</v>
      </c>
      <c r="GU1251" s="668" t="e">
        <f>SUMIF(DS1235:GK1235,GU1235,DS1251:GK1251)</f>
        <v>#N/A</v>
      </c>
      <c r="GV1251" s="668" t="e">
        <f>SUMIF(DS1235:GK1235,GV1235,DS1251:GK1251)</f>
        <v>#N/A</v>
      </c>
      <c r="GW1251" s="668" t="e">
        <f>SUMIF(DS1235:GK1235,GW1235,DS1251:GK1251)</f>
        <v>#N/A</v>
      </c>
      <c r="GX1251" s="668" t="e">
        <f>SUMIF(DS1235:GK1235,GX1235,DS1251:GK1251)</f>
        <v>#N/A</v>
      </c>
      <c r="GY1251" s="668" t="e">
        <f>SUMIF(DS1235:GK1235,GY1235,DS1251:GK1251)</f>
        <v>#N/A</v>
      </c>
      <c r="GZ1251" s="646" t="e">
        <f>#REF!=SUM(GO1251:GY1251)</f>
        <v>#REF!</v>
      </c>
      <c r="HB1251" s="668" t="e">
        <f>IF(GZ1251,0,(#REF!-SUM(GO1251:GY1251))*INDEX(AK1236:AT1243,MATCH(GN1251,AI1236:AI1243,0),MATCH(HB1247,AK1235:AT1235,0)))</f>
        <v>#REF!</v>
      </c>
      <c r="HC1251" s="668" t="e">
        <f>IF(GZ1251,0,(#REF!-SUM(GO1251:GY1251))*INDEX(AK1236:AT1243,MATCH(GN1251,AI1236:AI1243,0),MATCH(HC1247,AK1235:AT1235,0)))</f>
        <v>#REF!</v>
      </c>
      <c r="HD1251" s="668" t="e">
        <f>IF(GZ1251,0,(#REF!-SUM(GO1251:GY1251))*INDEX(AK1236:AT1243,MATCH(GN1251,AI1236:AI1243,0),MATCH(HD1247,AK1235:AT1235,0)))</f>
        <v>#REF!</v>
      </c>
      <c r="HE1251" s="668" t="e">
        <f>IF(GZ1251,0,(#REF!-SUM(GO1251:GY1251))*INDEX(AK1236:AT1243,MATCH(GN1251,AI1236:AI1243,0),MATCH(HE1247,AK1235:AT1235,0)))</f>
        <v>#REF!</v>
      </c>
      <c r="HF1251" s="668" t="e">
        <f>IF(GZ1251,0,(#REF!-SUM(GO1251:GY1251))*INDEX(AK1236:AT1243,MATCH(GN1251,AI1236:AI1243,0),MATCH(HF1247,AK1235:AT1235,0)))</f>
        <v>#REF!</v>
      </c>
      <c r="HG1251" s="668" t="e">
        <f>IF(GZ1251,0,(#REF!-SUM(GO1251:GY1251))*INDEX(AK1236:AT1243,MATCH(GN1251,AI1236:AI1243,0),MATCH(HG1247,AK1235:AT1235,0)))</f>
        <v>#REF!</v>
      </c>
      <c r="HH1251" s="668" t="e">
        <f>IF(GZ1251,0,(#REF!-SUM(GO1251:GY1251))*INDEX(AK1236:AT1243,MATCH(GN1251,AI1236:AI1243,0),MATCH(HH1247,AK1235:AT1235,0)))</f>
        <v>#REF!</v>
      </c>
      <c r="HI1251" s="668" t="e">
        <f>IF(GZ1251,0,(#REF!-SUM(GO1251:GY1251))*INDEX(AK1236:AT1243,MATCH(GN1251,AI1236:AI1243,0),MATCH(HI1247,AK1235:AT1235,0)))</f>
        <v>#REF!</v>
      </c>
      <c r="HJ1251" s="668" t="e">
        <f>IF(GZ1251,0,(#REF!-SUM(GO1251:GY1251))*INDEX(AK1236:AT1243,MATCH(GN1251,AI1236:AI1243,0),MATCH(HJ1247,AK1235:AT1235,0)))</f>
        <v>#REF!</v>
      </c>
      <c r="HK1251" s="668" t="e">
        <f>IF(GZ1251,0,(#REF!-SUM(GO1251:GY1251))*INDEX(AK1236:AT1243,MATCH(GN1251,AI1236:AI1243,0),MATCH(HK1247,AK1235:AT1235,0)))</f>
        <v>#REF!</v>
      </c>
      <c r="HL1251" s="668" t="e">
        <f>(SUM(HB1251:HK1251)+SUM(GO1251:GY1251))=#REF!</f>
        <v>#REF!</v>
      </c>
      <c r="HM1251" s="674"/>
      <c r="HN1251" s="674"/>
      <c r="HO1251" s="674"/>
      <c r="HP1251" s="674"/>
      <c r="HQ1251" s="674"/>
      <c r="HR1251" s="674"/>
      <c r="HS1251" s="674"/>
      <c r="HT1251" s="674"/>
      <c r="HU1251" s="674"/>
      <c r="HV1251" s="674"/>
      <c r="HW1251" s="674"/>
      <c r="HX1251" s="674"/>
      <c r="HY1251" s="674"/>
      <c r="HZ1251" s="674"/>
    </row>
    <row r="1252" spans="1:234" hidden="1" x14ac:dyDescent="0.25">
      <c r="A1252" s="643" t="s">
        <v>208</v>
      </c>
      <c r="G1252" s="670"/>
      <c r="H1252" s="670"/>
      <c r="I1252" s="674"/>
      <c r="J1252" s="674"/>
      <c r="K1252" s="674"/>
      <c r="L1252" s="674"/>
      <c r="M1252" s="674"/>
      <c r="N1252" s="674"/>
      <c r="O1252" s="674"/>
      <c r="P1252" s="674"/>
      <c r="Q1252" s="674"/>
      <c r="R1252" s="674"/>
      <c r="S1252" s="675"/>
      <c r="DR1252" s="749">
        <v>2027</v>
      </c>
      <c r="DS1252" s="665" t="e">
        <f>INDEX(DT1230:EA1231,MATCH(DR1252,DR1230:DR1231,0),MATCH(DS1246,DT1228:EA1228,0))*INDEX(AJ1236:AT1243,MATCH(DS1246,AI1236:AI1243,0),MATCH(DS1247,AJ1235:AT1235,0))</f>
        <v>#N/A</v>
      </c>
      <c r="DT1252" s="665" t="e">
        <f>INDEX(DT1230:EA1231,MATCH(DR1252,DR1230:DR1231,0),MATCH(DT1246,DT1228:EA1228,0))*INDEX(AJ1236:AT1243,MATCH(DT1246,AI1236:AI1243,0),MATCH(DT1247,AJ1235:AT1235,0))</f>
        <v>#N/A</v>
      </c>
      <c r="DU1252" s="665" t="e">
        <f>INDEX(DT1230:EA1231,MATCH(DR1252,DR1230:DR1231,0),MATCH(DU1246,DT1228:EA1228,0))*INDEX(AJ1236:AT1243,MATCH(DU1246,AI1236:AI1243,0),MATCH(DU1247,AJ1235:AT1235,0))</f>
        <v>#N/A</v>
      </c>
      <c r="DV1252" s="665" t="e">
        <f>INDEX(DT1230:EA1231,MATCH(DR1252,DR1230:DR1231,0),MATCH(DV1246,DT1228:EA1228,0))*INDEX(AJ1236:AT1243,MATCH(DV1246,AI1236:AI1243,0),MATCH(DV1247,AJ1235:AT1235,0))</f>
        <v>#N/A</v>
      </c>
      <c r="DW1252" s="665" t="e">
        <f>INDEX(DT1230:EA1231,MATCH(DR1252,DR1230:DR1231,0),MATCH(DW1246,DT1228:EA1228,0))*INDEX(AJ1236:AT1243,MATCH(DW1246,AI1236:AI1243,0),MATCH(DW1247,AJ1235:AT1235,0))</f>
        <v>#N/A</v>
      </c>
      <c r="DX1252" s="665" t="e">
        <f>INDEX(DT1230:EA1231,MATCH(DR1252,DR1230:DR1231,0),MATCH(DX1246,DT1228:EA1228,0))*INDEX(AJ1236:AT1243,MATCH(DX1246,AI1236:AI1243,0),MATCH(DX1247,AJ1235:AT1235,0))</f>
        <v>#N/A</v>
      </c>
      <c r="DY1252" s="665" t="e">
        <f>INDEX(DT1230:EA1231,MATCH(DR1252,DR1230:DR1231,0),MATCH(DY1246,DT1228:EA1228,0))*INDEX(AJ1236:AT1243,MATCH(DY1246,AI1236:AI1243,0),MATCH(DY1247,AJ1235:AT1235,0))</f>
        <v>#N/A</v>
      </c>
      <c r="DZ1252" s="665" t="e">
        <f>INDEX(DT1230:EA1231,MATCH(DR1252,DR1230:DR1231,0),MATCH(DZ1246,DT1228:EA1228,0))*INDEX(AJ1236:AT1243,MATCH(DZ1246,AI1236:AI1243,0),MATCH(DZ1247,AJ1235:AT1235,0))</f>
        <v>#N/A</v>
      </c>
      <c r="EA1252" s="665" t="e">
        <f>INDEX(DT1230:EA1231,MATCH(DR1252,DR1230:DR1231,0),MATCH(EA1246,DT1228:EA1228,0))*INDEX(AJ1236:AT1243,MATCH(EA1246,AI1236:AI1243,0),MATCH(EA1247,AJ1235:AT1235,0))</f>
        <v>#N/A</v>
      </c>
      <c r="EB1252" s="665" t="e">
        <f>INDEX(DT1230:EA1231,MATCH(DR1252,DR1230:DR1231,0),MATCH(EB1246,DT1228:EA1228,0))*INDEX(AJ1236:AT1243,MATCH(EB1246,AI1236:AI1243,0),MATCH(EB1247,AJ1235:AT1235,0))</f>
        <v>#N/A</v>
      </c>
      <c r="EC1252" s="665" t="e">
        <f>INDEX(DT1230:EA1231,MATCH(DR1252,DR1230:DR1231,0),MATCH(EC1246,DT1228:EA1228,0))*INDEX(AJ1236:AT1243,MATCH(EC1246,AI1236:AI1243,0),MATCH(EC1247,AJ1235:AT1235,0))</f>
        <v>#N/A</v>
      </c>
      <c r="ED1252" s="665" t="e">
        <f>INDEX(DT1230:EA1231,MATCH(DR1252,DR1230:DR1231,0),MATCH(ED1246,DT1228:EA1228,0))*INDEX(AJ1236:AT1243,MATCH(ED1246,AI1236:AI1243,0),MATCH(ED1247,AJ1235:AT1235,0))</f>
        <v>#N/A</v>
      </c>
      <c r="EE1252" s="665" t="e">
        <f>INDEX(DT1230:EA1231,MATCH(DR1252,DR1230:DR1231,0),MATCH(EE1246,DT1228:EA1228,0))*INDEX(AJ1236:AT1243,MATCH(EE1246,AI1236:AI1243,0),MATCH(EE1247,AJ1235:AT1235,0))</f>
        <v>#N/A</v>
      </c>
      <c r="EF1252" s="665" t="e">
        <f>INDEX(DT1230:EA1231,MATCH(DR1252,DR1230:DR1231,0),MATCH(EF1246,DT1228:EA1228,0))*INDEX(AJ1236:AT1243,MATCH(EF1246,AI1236:AI1243,0),MATCH(EF1247,AJ1235:AT1235,0))</f>
        <v>#N/A</v>
      </c>
      <c r="EG1252" s="665" t="e">
        <f>INDEX(DT1230:EA1231,MATCH(DR1252,DR1230:DR1231,0),MATCH(EG1246,DT1228:EA1228,0))*INDEX(AJ1236:AT1243,MATCH(EG1246,AI1236:AI1243,0),MATCH(EG1247,AJ1235:AT1235,0))</f>
        <v>#N/A</v>
      </c>
      <c r="EH1252" s="665" t="e">
        <f>INDEX(DT1230:EA1231,MATCH(DR1252,DR1230:DR1231,0),MATCH(EH1246,DT1228:EA1228,0))*INDEX(AJ1236:AT1243,MATCH(EH1246,AI1236:AI1243,0),MATCH(EH1247,AJ1235:AT1235,0))</f>
        <v>#N/A</v>
      </c>
      <c r="EI1252" s="665" t="e">
        <f>INDEX(DT1230:EA1231,MATCH(DR1252,DR1230:DR1231,0),MATCH(EI1246,DT1228:EA1228,0))*INDEX(AJ1236:AT1243,MATCH(EI1246,AI1236:AI1243,0),MATCH(EI1247,AJ1235:AT1235,0))</f>
        <v>#N/A</v>
      </c>
      <c r="EJ1252" s="665" t="e">
        <f>INDEX(DT1230:EA1231,MATCH(DR1252,DR1230:DR1231,0),MATCH(EJ1246,DT1228:EA1228,0))*INDEX(AJ1236:AT1243,MATCH(EJ1246,AI1236:AI1243,0),MATCH(EJ1247,AJ1235:AT1235,0))</f>
        <v>#N/A</v>
      </c>
      <c r="EK1252" s="665" t="e">
        <f>INDEX(DT1230:EA1231,MATCH(DR1252,DR1230:DR1231,0),MATCH(EK1246,DT1228:EA1228,0))*INDEX(AJ1236:AT1243,MATCH(EK1246,AI1236:AI1243,0),MATCH(EK1247,AJ1235:AT1235,0))</f>
        <v>#N/A</v>
      </c>
      <c r="EL1252" s="665" t="e">
        <f>INDEX(DT1230:EA1231,MATCH(DR1252,DR1230:DR1231,0),MATCH(EL1246,DT1228:EA1228,0))*INDEX(AJ1236:AT1243,MATCH(EL1246,AI1236:AI1243,0),MATCH(EL1247,AJ1235:AT1235,0))</f>
        <v>#N/A</v>
      </c>
      <c r="EM1252" s="665" t="e">
        <f>INDEX(DT1230:EA1231,MATCH(DR1252,DR1230:DR1231,0),MATCH(EM1246,DT1228:EA1228,0))*INDEX(AJ1236:AT1243,MATCH(EM1246,AI1236:AI1243,0),MATCH(EM1247,AJ1235:AT1235,0))</f>
        <v>#N/A</v>
      </c>
      <c r="EN1252" s="665" t="e">
        <f>INDEX(DT1230:EA1231,MATCH(DR1252,DR1230:DR1231,0),MATCH(EN1246,DT1228:EA1228,0))*INDEX(AJ1236:AT1243,MATCH(EN1246,AI1236:AI1243,0),MATCH(EN1247,AJ1235:AT1235,0))</f>
        <v>#N/A</v>
      </c>
      <c r="EO1252" s="665" t="e">
        <f>INDEX(DT1230:EA1231,MATCH(DR1252,DR1230:DR1231,0),MATCH(EO1246,DT1228:EA1228,0))*INDEX(AJ1236:AT1243,MATCH(EO1246,AI1236:AI1243,0),MATCH(EO1247,AJ1235:AT1235,0))</f>
        <v>#N/A</v>
      </c>
      <c r="EP1252" s="665" t="e">
        <f>INDEX(DT1230:EA1231,MATCH(DR1252,DR1230:DR1231,0),MATCH(EP1246,DT1228:EA1228,0))*INDEX(AJ1236:AT1243,MATCH(EP1246,AI1236:AI1243,0),MATCH(EP1247,AJ1235:AT1235,0))</f>
        <v>#N/A</v>
      </c>
      <c r="EQ1252" s="665" t="e">
        <f>INDEX(DT1230:EA1231,MATCH(DR1252,DR1230:DR1231,0),MATCH(EQ1246,DT1228:EA1228,0))*INDEX(AJ1236:AT1243,MATCH(EQ1246,AI1236:AI1243,0),MATCH(EQ1247,AJ1235:AT1235,0))</f>
        <v>#N/A</v>
      </c>
      <c r="ER1252" s="665" t="e">
        <f>INDEX(DT1230:EA1231,MATCH(DR1252,DR1230:DR1231,0),MATCH(ER1246,DT1228:EA1228,0))*INDEX(AJ1236:AT1243,MATCH(ER1246,AI1236:AI1243,0),MATCH(ER1247,AJ1235:AT1235,0))</f>
        <v>#N/A</v>
      </c>
      <c r="ES1252" s="665" t="e">
        <f>INDEX(DT1230:EA1231,MATCH(DR1252,DR1230:DR1231,0),MATCH(ES1246,DT1228:EA1228,0))*INDEX(AJ1236:AT1243,MATCH(ES1246,AI1236:AI1243,0),MATCH(ES1247,AJ1235:AT1235,0))</f>
        <v>#N/A</v>
      </c>
      <c r="ET1252" s="665" t="e">
        <f>INDEX(DT1230:EA1231,MATCH(DR1252,DR1230:DR1231,0),MATCH(ET1246,DT1228:EA1228,0))*INDEX(AJ1236:AT1243,MATCH(ET1246,AI1236:AI1243,0),MATCH(ET1247,AJ1235:AT1235,0))</f>
        <v>#N/A</v>
      </c>
      <c r="EU1252" s="665" t="e">
        <f>INDEX(DT1230:EA1231,MATCH(DR1252,DR1230:DR1231,0),MATCH(EU1246,DT1228:EA1228,0))*INDEX(AJ1236:AT1243,MATCH(EU1246,AI1236:AI1243,0),MATCH(EU1247,AJ1235:AT1235,0))</f>
        <v>#N/A</v>
      </c>
      <c r="EV1252" s="665" t="e">
        <f>INDEX(DT1230:EA1231,MATCH(DR1252,DR1230:DR1231,0),MATCH(EV1246,DT1228:EA1228,0))*INDEX(AJ1236:AT1243,MATCH(EV1246,AI1236:AI1243,0),MATCH(EV1247,AJ1235:AT1235,0))</f>
        <v>#N/A</v>
      </c>
      <c r="EW1252" s="665" t="e">
        <f>INDEX(DT1230:EA1231,MATCH(DR1252,DR1230:DR1231,0),MATCH(EW1246,DT1228:EA1228,0))*INDEX(AJ1236:AT1243,MATCH(EW1246,AI1236:AI1243,0),MATCH(EW1247,AJ1235:AT1235,0))</f>
        <v>#N/A</v>
      </c>
      <c r="EX1252" s="665" t="e">
        <f>INDEX(DT1230:EA1231,MATCH(DR1252,DR1230:DR1231,0),MATCH(EX1246,DT1228:EA1228,0))*INDEX(AJ1236:AT1243,MATCH(EX1246,AI1236:AI1243,0),MATCH(EX1247,AJ1235:AT1235,0))</f>
        <v>#N/A</v>
      </c>
      <c r="EY1252" s="665" t="e">
        <f>INDEX(DT1230:EA1231,MATCH(DR1252,DR1230:DR1231,0),MATCH(EY1246,DT1228:EA1228,0))*INDEX(AJ1236:AT1243,MATCH(EY1246,AI1236:AI1243,0),MATCH(EY1247,AJ1235:AT1235,0))</f>
        <v>#N/A</v>
      </c>
      <c r="EZ1252" s="665" t="e">
        <f>INDEX(DT1230:EA1231,MATCH(DR1252,DR1230:DR1231,0),MATCH(EZ1246,DT1228:EA1228,0))*INDEX(AJ1236:AT1243,MATCH(EZ1246,AI1236:AI1243,0),MATCH(EZ1247,AJ1235:AT1235,0))</f>
        <v>#N/A</v>
      </c>
      <c r="FA1252" s="665" t="e">
        <f>INDEX(DT1230:EA1231,MATCH(DR1252,DR1230:DR1231,0),MATCH(FA1246,DT1228:EA1228,0))*INDEX(AJ1236:AT1243,MATCH(FA1246,AI1236:AI1243,0),MATCH(FA1247,AJ1235:AT1235,0))</f>
        <v>#N/A</v>
      </c>
      <c r="FB1252" s="665" t="e">
        <f>INDEX(DT1230:EA1231,MATCH(DR1252,DR1230:DR1231,0),MATCH(FB1246,DT1228:EA1228,0))*INDEX(AJ1236:AT1243,MATCH(FB1246,AI1236:AI1243,0),MATCH(FB1247,AJ1235:AT1235,0))</f>
        <v>#N/A</v>
      </c>
      <c r="FC1252" s="665" t="e">
        <f>INDEX(DT1230:EA1231,MATCH(DR1252,DR1230:DR1231,0),MATCH(FC1246,DT1228:EA1228,0))*INDEX(AJ1236:AT1243,MATCH(FC1246,AI1236:AI1243,0),MATCH(FC1247,AJ1235:AT1235,0))</f>
        <v>#N/A</v>
      </c>
      <c r="FD1252" s="665" t="e">
        <f>INDEX(DT1230:EA1231,MATCH(DR1252,DR1230:DR1231,0),MATCH(FD1246,DT1228:EA1228,0))*INDEX(AJ1236:AT1243,MATCH(FD1246,AI1236:AI1243,0),MATCH(FD1247,AJ1235:AT1235,0))</f>
        <v>#N/A</v>
      </c>
      <c r="FE1252" s="665" t="e">
        <f>INDEX(DT1230:EA1231,MATCH(DR1252,DR1230:DR1231,0),MATCH(FE1246,DT1228:EA1228,0))*INDEX(AJ1236:AT1243,MATCH(FE1246,AI1236:AI1243,0),MATCH(FE1247,AJ1235:AT1235,0))</f>
        <v>#N/A</v>
      </c>
      <c r="FF1252" s="665" t="e">
        <f>INDEX(DT1230:EA1231,MATCH(DR1252,DR1230:DR1231,0),MATCH(FF1246,DT1228:EA1228,0))*INDEX(AJ1236:AT1243,MATCH(FF1246,AI1236:AI1243,0),MATCH(FF1247,AJ1235:AT1235,0))</f>
        <v>#N/A</v>
      </c>
      <c r="FG1252" s="665" t="e">
        <f>INDEX(DT1230:EA1231,MATCH(DR1252,DR1230:DR1231,0),MATCH(FG1246,DT1228:EA1228,0))*INDEX(AJ1236:AT1243,MATCH(FG1246,AI1236:AI1243,0),MATCH(FG1247,AJ1235:AT1235,0))</f>
        <v>#N/A</v>
      </c>
      <c r="FH1252" s="665" t="e">
        <f>INDEX(DT1230:EA1231,MATCH(DR1252,DR1230:DR1231,0),MATCH(FH1246,DT1228:EA1228,0))*INDEX(AJ1236:AT1243,MATCH(FH1246,AI1236:AI1243,0),MATCH(FH1247,AJ1235:AT1235,0))</f>
        <v>#N/A</v>
      </c>
      <c r="FI1252" s="665" t="e">
        <f>INDEX(DT1230:EA1231,MATCH(DR1252,DR1230:DR1231,0),MATCH(FI1246,DT1228:EA1228,0))*INDEX(AJ1236:AT1243,MATCH(FI1246,AI1236:AI1243,0),MATCH(FI1247,AJ1235:AT1235,0))</f>
        <v>#N/A</v>
      </c>
      <c r="FJ1252" s="665" t="e">
        <f>INDEX(DT1230:EA1231,MATCH(DR1252,DR1230:DR1231,0),MATCH(FJ1246,DT1228:EA1228,0))*INDEX(AJ1236:AT1243,MATCH(FJ1246,AI1236:AI1243,0),MATCH(FJ1247,AJ1235:AT1235,0))</f>
        <v>#N/A</v>
      </c>
      <c r="FK1252" s="665" t="e">
        <f>INDEX(DT1230:EA1231,MATCH(DR1252,DR1230:DR1231,0),MATCH(FK1246,DT1228:EA1228,0))*INDEX(AJ1236:AT1243,MATCH(FK1246,AI1236:AI1243,0),MATCH(FK1247,AJ1235:AT1235,0))</f>
        <v>#N/A</v>
      </c>
      <c r="FL1252" s="665" t="e">
        <f>INDEX(DT1230:EA1231,MATCH(DR1252,DR1230:DR1231,0),MATCH(FL1246,DT1228:EA1228,0))*INDEX(AJ1236:AT1243,MATCH(FL1246,AI1236:AI1243,0),MATCH(FL1247,AJ1235:AT1235,0))</f>
        <v>#N/A</v>
      </c>
      <c r="FM1252" s="665" t="e">
        <f>INDEX(DT1230:EA1231,MATCH(DR1252,DR1230:DR1231,0),MATCH(FM1246,DT1228:EA1228,0))*INDEX(AJ1236:AT1243,MATCH(FM1246,AI1236:AI1243,0),MATCH(FM1247,AJ1235:AT1235,0))</f>
        <v>#N/A</v>
      </c>
      <c r="FN1252" s="665" t="e">
        <f>INDEX(DT1230:EA1231,MATCH(DR1252,DR1230:DR1231,0),MATCH(FN1246,DT1228:EA1228,0))*INDEX(AJ1236:AT1243,MATCH(FN1246,AI1236:AI1243,0),MATCH(FN1247,AJ1235:AT1235,0))</f>
        <v>#N/A</v>
      </c>
      <c r="FO1252" s="665" t="e">
        <f>INDEX(DT1230:EA1231,MATCH(DR1252,DR1230:DR1231,0),MATCH(FO1246,DT1228:EA1228,0))*INDEX(AJ1236:AT1243,MATCH(FO1246,AI1236:AI1243,0),MATCH(FO1247,AJ1235:AT1235,0))</f>
        <v>#N/A</v>
      </c>
      <c r="FP1252" s="665" t="e">
        <f>INDEX(DT1230:EA1231,MATCH(DR1252,DR1230:DR1231,0),MATCH(FP1246,DT1228:EA1228,0))*INDEX(AJ1236:AT1243,MATCH(FP1246,AI1236:AI1243,0),MATCH(FP1247,AJ1235:AT1235,0))</f>
        <v>#N/A</v>
      </c>
      <c r="FQ1252" s="665" t="e">
        <f>INDEX(DT1230:EA1231,MATCH(DR1252,DR1230:DR1231,0),MATCH(FQ1246,DT1228:EA1228,0))*INDEX(AJ1236:AT1243,MATCH(FQ1246,AI1236:AI1243,0),MATCH(FQ1247,AJ1235:AT1235,0))</f>
        <v>#N/A</v>
      </c>
      <c r="FR1252" s="665" t="e">
        <f>INDEX(DT1230:EA1231,MATCH(DR1252,DR1230:DR1231,0),MATCH(FR1246,DT1228:EA1228,0))*INDEX(AJ1236:AT1243,MATCH(FR1246,AI1236:AI1243,0),MATCH(FR1247,AJ1235:AT1235,0))</f>
        <v>#N/A</v>
      </c>
      <c r="FS1252" s="665" t="e">
        <f>INDEX(DT1230:EA1231,MATCH(DR1252,DR1230:DR1231,0),MATCH(FS1246,DT1228:EA1228,0))*INDEX(AJ1236:AT1243,MATCH(FS1246,AI1236:AI1243,0),MATCH(FS1247,AJ1235:AT1235,0))</f>
        <v>#N/A</v>
      </c>
      <c r="FT1252" s="665" t="e">
        <f>INDEX(DT1230:EA1231,MATCH(DR1252,DR1230:DR1231,0),MATCH(FT1246,DT1228:EA1228,0))*INDEX(AJ1236:AT1243,MATCH(FT1246,AI1236:AI1243,0),MATCH(FT1247,AJ1235:AT1235,0))</f>
        <v>#N/A</v>
      </c>
      <c r="FU1252" s="665" t="e">
        <f>INDEX(DT1230:EA1231,MATCH(DR1252,DR1230:DR1231,0),MATCH(FU1246,DT1228:EA1228,0))*INDEX(AJ1236:AT1243,MATCH(FU1246,AI1236:AI1243,0),MATCH(FU1247,AJ1235:AT1235,0))</f>
        <v>#N/A</v>
      </c>
      <c r="FV1252" s="665" t="e">
        <f>INDEX(DT1230:EA1231,MATCH(DR1252,DR1230:DR1231,0),MATCH(FV1246,DT1228:EA1228,0))*INDEX(AJ1236:AT1243,MATCH(FV1246,AI1236:AI1243,0),MATCH(FV1247,AJ1235:AT1235,0))</f>
        <v>#N/A</v>
      </c>
      <c r="FW1252" s="665" t="e">
        <f>INDEX(DT1230:EA1231,MATCH(DR1252,DR1230:DR1231,0),MATCH(FW1246,DT1228:EA1228,0))*INDEX(AJ1236:AT1243,MATCH(FW1246,AI1236:AI1243,0),MATCH(FW1247,AJ1235:AT1235,0))</f>
        <v>#N/A</v>
      </c>
      <c r="FX1252" s="665" t="e">
        <f>INDEX(DT1230:EA1231,MATCH(DR1252,DR1230:DR1231,0),MATCH(FX1246,DT1228:EA1228,0))*INDEX(AJ1236:AT1243,MATCH(FX1246,AI1236:AI1243,0),MATCH(FX1247,AJ1235:AT1235,0))</f>
        <v>#N/A</v>
      </c>
      <c r="FY1252" s="665" t="e">
        <f>INDEX(DT1230:EA1231,MATCH(DR1252,DR1230:DR1231,0),MATCH(FY1246,DT1228:EA1228,0))*INDEX(AJ1236:AT1243,MATCH(FY1246,AI1236:AI1243,0),MATCH(FY1247,AJ1235:AT1235,0))</f>
        <v>#N/A</v>
      </c>
      <c r="FZ1252" s="665" t="e">
        <f>INDEX(DT1230:EA1231,MATCH(DR1252,DR1230:DR1231,0),MATCH(FZ1246,DT1228:EA1228,0))*INDEX(AJ1236:AT1243,MATCH(FZ1246,AI1236:AI1243,0),MATCH(FZ1247,AJ1235:AT1235,0))</f>
        <v>#N/A</v>
      </c>
      <c r="GA1252" s="665" t="e">
        <f>INDEX(DT1230:EA1231,MATCH(DR1252,DR1230:DR1231,0),MATCH(GA1246,DT1228:EA1228,0))*INDEX(AJ1236:AT1243,MATCH(GA1246,AI1236:AI1243,0),MATCH(GA1247,AJ1235:AT1235,0))</f>
        <v>#N/A</v>
      </c>
      <c r="GB1252" s="665" t="e">
        <f>INDEX(DT1230:EA1231,MATCH(DR1252,DR1230:DR1231,0),MATCH(GB1246,DT1228:EA1228,0))*INDEX(AJ1236:AT1243,MATCH(GB1246,AI1236:AI1243,0),MATCH(GB1247,AJ1235:AT1235,0))</f>
        <v>#N/A</v>
      </c>
      <c r="GC1252" s="665" t="e">
        <f>INDEX(DT1230:EA1231,MATCH(DR1252,DR1230:DR1231,0),MATCH(GC1246,DT1228:EA1228,0))*INDEX(AJ1236:AT1243,MATCH(GC1246,AI1236:AI1243,0),MATCH(GC1247,AJ1235:AT1235,0))</f>
        <v>#N/A</v>
      </c>
      <c r="GD1252" s="665" t="e">
        <f>INDEX(DT1230:EA1231,MATCH(DR1252,DR1230:DR1231,0),MATCH(GD1246,DT1228:EA1228,0))*INDEX(AJ1236:AT1243,MATCH(GD1246,AI1236:AI1243,0),MATCH(GD1247,AJ1235:AT1235,0))</f>
        <v>#N/A</v>
      </c>
      <c r="GE1252" s="665" t="e">
        <f>INDEX(DT1230:EA1231,MATCH(DR1252,DR1230:DR1231,0),MATCH(GE1246,DT1228:EA1228,0))*INDEX(AJ1236:AT1243,MATCH(GE1246,AI1236:AI1243,0),MATCH(GE1247,AJ1235:AT1235,0))</f>
        <v>#N/A</v>
      </c>
      <c r="GF1252" s="665" t="e">
        <f>INDEX(DT1230:EA1231,MATCH(DR1252,DR1230:DR1231,0),MATCH(GF1246,DT1228:EA1228,0))*INDEX(AJ1236:AT1243,MATCH(GF1246,AI1236:AI1243,0),MATCH(GF1247,AJ1235:AT1235,0))</f>
        <v>#N/A</v>
      </c>
      <c r="GG1252" s="665" t="e">
        <f>INDEX(DT1230:EA1231,MATCH(DR1252,DR1230:DR1231,0),MATCH(GG1246,DT1228:EA1228,0))*INDEX(AJ1236:AT1243,MATCH(GG1246,AI1236:AI1243,0),MATCH(GG1247,AJ1235:AT1235,0))</f>
        <v>#N/A</v>
      </c>
      <c r="GH1252" s="665" t="e">
        <f>INDEX(DT1230:EA1231,MATCH(DR1252,DR1230:DR1231,0),MATCH(GH1246,DT1228:EA1228,0))*INDEX(AJ1236:AT1243,MATCH(GH1246,AI1236:AI1243,0),MATCH(GH1247,AJ1235:AT1235,0))</f>
        <v>#N/A</v>
      </c>
      <c r="GI1252" s="665" t="e">
        <f>INDEX(DT1230:EA1231,MATCH(DR1252,DR1230:DR1231,0),MATCH(GI1246,DT1228:EA1228,0))*INDEX(AJ1236:AT1243,MATCH(GI1246,AI1236:AI1243,0),MATCH(GI1247,AJ1235:AT1235,0))</f>
        <v>#N/A</v>
      </c>
      <c r="GJ1252" s="665" t="e">
        <f>INDEX(DT1230:EA1231,MATCH(DR1252,DR1230:DR1231,0),MATCH(GJ1246,DT1228:EA1228,0))*INDEX(AJ1236:AT1243,MATCH(GJ1246,AI1236:AI1243,0),MATCH(GJ1247,AJ1235:AT1235,0))</f>
        <v>#N/A</v>
      </c>
      <c r="GK1252" s="665" t="e">
        <f>INDEX(DT1230:EA1231,MATCH(DR1252,DR1230:DR1231,0),MATCH(GK1246,DT1228:EA1228,0))*INDEX(AJ1236:AT1243,MATCH(GK1246,AI1236:AI1243,0),MATCH(GK1247,AJ1235:AT1235,0))</f>
        <v>#N/A</v>
      </c>
      <c r="GL1252" s="665" t="e">
        <f>SUM(DS1252:GK1252)=#REF!-SUM(HB1252:HK1252)</f>
        <v>#N/A</v>
      </c>
      <c r="GM1252" s="667"/>
      <c r="GN1252" s="749">
        <v>2027</v>
      </c>
      <c r="GO1252" s="664" t="e">
        <f>SUMIF(DS1235:EN1235,GO1235,DS1252:EN1252)</f>
        <v>#N/A</v>
      </c>
      <c r="GP1252" s="668" t="e">
        <f>SUMIF(DS1235:GK1235,GP1235,DS1252:GK1252)</f>
        <v>#N/A</v>
      </c>
      <c r="GQ1252" s="668" t="e">
        <f>SUMIF(DS1235:GK1235,GQ1235,DS1252:GK1252)</f>
        <v>#N/A</v>
      </c>
      <c r="GR1252" s="668" t="e">
        <f>SUMIF(DS1235:GK1235,GR1235,DS1252:GK1252)</f>
        <v>#N/A</v>
      </c>
      <c r="GS1252" s="668" t="e">
        <f>SUMIF(DS1235:GK1235,GS1235,DS1252:GK1252)</f>
        <v>#N/A</v>
      </c>
      <c r="GT1252" s="668" t="e">
        <f>SUMIF(DS1235:GK1235,GT1235,DS1252:GK1252)</f>
        <v>#N/A</v>
      </c>
      <c r="GU1252" s="668" t="e">
        <f>SUMIF(DS1235:GK1235,GU1235,DS1252:GK1252)</f>
        <v>#N/A</v>
      </c>
      <c r="GV1252" s="668" t="e">
        <f>SUMIF(DS1235:GK1235,GV1235,DS1252:GK1252)</f>
        <v>#N/A</v>
      </c>
      <c r="GW1252" s="668" t="e">
        <f>SUMIF(DS1235:GK1235,GW1235,DS1252:GK1252)</f>
        <v>#N/A</v>
      </c>
      <c r="GX1252" s="668" t="e">
        <f>SUMIF(DS1235:GK1235,GX1235,DS1252:GK1252)</f>
        <v>#N/A</v>
      </c>
      <c r="GY1252" s="668" t="e">
        <f>SUMIF(DS1235:GK1235,GY1235,DS1252:GK1252)</f>
        <v>#N/A</v>
      </c>
      <c r="GZ1252" s="646" t="e">
        <f>#REF!=SUM(GO1252:GY1252)</f>
        <v>#REF!</v>
      </c>
      <c r="HB1252" s="668" t="e">
        <f>IF(GZ1252,0,(#REF!-SUM(GO1252:GY1252))*INDEX(AK1236:AT1243,MATCH(GN1252,AI1236:AI1243,0),MATCH(HB1247,AK1235:AT1235,0)))</f>
        <v>#REF!</v>
      </c>
      <c r="HC1252" s="668" t="e">
        <f>IF(GZ1252,0,(#REF!-SUM(GO1252:GY1252))*INDEX(AK1236:AT1243,MATCH(GN1252,AI1236:AI1243,0),MATCH(HC1247,AK1235:AT1235,0)))</f>
        <v>#REF!</v>
      </c>
      <c r="HD1252" s="668" t="e">
        <f>IF(GZ1252,0,(#REF!-SUM(GO1252:GY1252))*INDEX(AK1236:AT1243,MATCH(GN1252,AI1236:AI1243,0),MATCH(HD1247,AK1235:AT1235,0)))</f>
        <v>#REF!</v>
      </c>
      <c r="HE1252" s="668" t="e">
        <f>IF(GZ1252,0,(#REF!-SUM(GO1252:GY1252))*INDEX(AK1236:AT1243,MATCH(GN1252,AI1236:AI1243,0),MATCH(HE1247,AK1235:AT1235,0)))</f>
        <v>#REF!</v>
      </c>
      <c r="HF1252" s="668" t="e">
        <f>IF(GZ1252,0,(#REF!-SUM(GO1252:GY1252))*INDEX(AK1236:AT1243,MATCH(GN1252,AI1236:AI1243,0),MATCH(HF1247,AK1235:AT1235,0)))</f>
        <v>#REF!</v>
      </c>
      <c r="HG1252" s="668" t="e">
        <f>IF(GZ1252,0,(#REF!-SUM(GO1252:GY1252))*INDEX(AK1236:AT1243,MATCH(GN1252,AI1236:AI1243,0),MATCH(HG1247,AK1235:AT1235,0)))</f>
        <v>#REF!</v>
      </c>
      <c r="HH1252" s="668" t="e">
        <f>IF(GZ1252,0,(#REF!-SUM(GO1252:GY1252))*INDEX(AK1236:AT1243,MATCH(GN1252,AI1236:AI1243,0),MATCH(HH1247,AK1235:AT1235,0)))</f>
        <v>#REF!</v>
      </c>
      <c r="HI1252" s="668" t="e">
        <f>IF(GZ1252,0,(#REF!-SUM(GO1252:GY1252))*INDEX(AK1236:AT1243,MATCH(GN1252,AI1236:AI1243,0),MATCH(HI1247,AK1235:AT1235,0)))</f>
        <v>#REF!</v>
      </c>
      <c r="HJ1252" s="668" t="e">
        <f>IF(GZ1252,0,(#REF!-SUM(GO1252:GY1252))*INDEX(AK1236:AT1243,MATCH(GN1252,AI1236:AI1243,0),MATCH(HJ1247,AK1235:AT1235,0)))</f>
        <v>#REF!</v>
      </c>
      <c r="HK1252" s="668" t="e">
        <f>IF(GZ1252,0,(#REF!-SUM(GO1252:GY1252))*INDEX(AK1236:AT1243,MATCH(GN1252,AI1236:AI1243,0),MATCH(HK1247,AK1235:AT1235,0)))</f>
        <v>#REF!</v>
      </c>
      <c r="HL1252" s="668" t="e">
        <f>(SUM(HB1252:HK1252)+SUM(GO1252:GY1252))=#REF!</f>
        <v>#REF!</v>
      </c>
      <c r="HM1252" s="674"/>
      <c r="HN1252" s="674"/>
      <c r="HO1252" s="674"/>
      <c r="HP1252" s="674"/>
      <c r="HQ1252" s="674"/>
      <c r="HR1252" s="674"/>
      <c r="HS1252" s="674"/>
      <c r="HT1252" s="674"/>
      <c r="HU1252" s="674"/>
      <c r="HV1252" s="674"/>
      <c r="HW1252" s="674"/>
      <c r="HX1252" s="674"/>
      <c r="HY1252" s="674"/>
      <c r="HZ1252" s="674"/>
    </row>
    <row r="1253" spans="1:234" hidden="1" x14ac:dyDescent="0.25">
      <c r="A1253" s="643" t="s">
        <v>208</v>
      </c>
      <c r="G1253" s="670"/>
      <c r="H1253" s="670"/>
      <c r="I1253" s="674"/>
      <c r="J1253" s="674"/>
      <c r="K1253" s="674"/>
      <c r="L1253" s="674"/>
      <c r="M1253" s="674"/>
      <c r="N1253" s="674"/>
      <c r="O1253" s="674"/>
      <c r="P1253" s="674"/>
      <c r="Q1253" s="674"/>
      <c r="R1253" s="674"/>
      <c r="S1253" s="675"/>
      <c r="DR1253" s="749">
        <v>2028</v>
      </c>
      <c r="DS1253" s="665" t="e">
        <f>INDEX(DT1230:EA1231,MATCH(DR1253,DR1230:DR1231,0),MATCH(DS1246,DT1228:EA1228,0))*INDEX(AJ1236:AT1243,MATCH(DS1246,AI1236:AI1243,0),MATCH(DS1247,AJ1235:AT1235,0))</f>
        <v>#N/A</v>
      </c>
      <c r="DT1253" s="665" t="e">
        <f>INDEX(DT1230:EA1231,MATCH(DR1253,DR1230:DR1231,0),MATCH(DT1246,DT1228:EA1228,0))*INDEX(AJ1236:AT1243,MATCH(DT1246,AI1236:AI1243,0),MATCH(DT1247,AJ1235:AT1235,0))</f>
        <v>#N/A</v>
      </c>
      <c r="DU1253" s="665" t="e">
        <f>INDEX(DT1230:EA1231,MATCH(DR1253,DR1230:DR1231,0),MATCH(DU1246,DT1228:EA1228,0))*INDEX(AJ1236:AT1243,MATCH(DU1246,AI1236:AI1243,0),MATCH(DU1247,AJ1235:AT1235,0))</f>
        <v>#N/A</v>
      </c>
      <c r="DV1253" s="665" t="e">
        <f>INDEX(DT1230:EA1231,MATCH(DR1253,DR1230:DR1231,0),MATCH(DV1246,DT1228:EA1228,0))*INDEX(AJ1236:AT1243,MATCH(DV1246,AI1236:AI1243,0),MATCH(DV1247,AJ1235:AT1235,0))</f>
        <v>#N/A</v>
      </c>
      <c r="DW1253" s="665" t="e">
        <f>INDEX(DT1230:EA1231,MATCH(DR1253,DR1230:DR1231,0),MATCH(DW1246,DT1228:EA1228,0))*INDEX(AJ1236:AT1243,MATCH(DW1246,AI1236:AI1243,0),MATCH(DW1247,AJ1235:AT1235,0))</f>
        <v>#N/A</v>
      </c>
      <c r="DX1253" s="665" t="e">
        <f>INDEX(DT1230:EA1231,MATCH(DR1253,DR1230:DR1231,0),MATCH(DX1246,DT1228:EA1228,0))*INDEX(AJ1236:AT1243,MATCH(DX1246,AI1236:AI1243,0),MATCH(DX1247,AJ1235:AT1235,0))</f>
        <v>#N/A</v>
      </c>
      <c r="DY1253" s="665" t="e">
        <f>INDEX(DT1230:EA1231,MATCH(DR1253,DR1230:DR1231,0),MATCH(DY1246,DT1228:EA1228,0))*INDEX(AJ1236:AT1243,MATCH(DY1246,AI1236:AI1243,0),MATCH(DY1247,AJ1235:AT1235,0))</f>
        <v>#N/A</v>
      </c>
      <c r="DZ1253" s="665" t="e">
        <f>INDEX(DT1230:EA1231,MATCH(DR1253,DR1230:DR1231,0),MATCH(DZ1246,DT1228:EA1228,0))*INDEX(AJ1236:AT1243,MATCH(DZ1246,AI1236:AI1243,0),MATCH(DZ1247,AJ1235:AT1235,0))</f>
        <v>#N/A</v>
      </c>
      <c r="EA1253" s="665" t="e">
        <f>INDEX(DT1230:EA1231,MATCH(DR1253,DR1230:DR1231,0),MATCH(EA1246,DT1228:EA1228,0))*INDEX(AJ1236:AT1243,MATCH(EA1246,AI1236:AI1243,0),MATCH(EA1247,AJ1235:AT1235,0))</f>
        <v>#N/A</v>
      </c>
      <c r="EB1253" s="665" t="e">
        <f>INDEX(DT1230:EA1231,MATCH(DR1253,DR1230:DR1231,0),MATCH(EB1246,DT1228:EA1228,0))*INDEX(AJ1236:AT1243,MATCH(EB1246,AI1236:AI1243,0),MATCH(EB1247,AJ1235:AT1235,0))</f>
        <v>#N/A</v>
      </c>
      <c r="EC1253" s="665" t="e">
        <f>INDEX(DT1230:EA1231,MATCH(DR1253,DR1230:DR1231,0),MATCH(EC1246,DT1228:EA1228,0))*INDEX(AJ1236:AT1243,MATCH(EC1246,AI1236:AI1243,0),MATCH(EC1247,AJ1235:AT1235,0))</f>
        <v>#N/A</v>
      </c>
      <c r="ED1253" s="665" t="e">
        <f>INDEX(DT1230:EA1231,MATCH(DR1253,DR1230:DR1231,0),MATCH(ED1246,DT1228:EA1228,0))*INDEX(AJ1236:AT1243,MATCH(ED1246,AI1236:AI1243,0),MATCH(ED1247,AJ1235:AT1235,0))</f>
        <v>#N/A</v>
      </c>
      <c r="EE1253" s="665" t="e">
        <f>INDEX(DT1230:EA1231,MATCH(DR1253,DR1230:DR1231,0),MATCH(EE1246,DT1228:EA1228,0))*INDEX(AJ1236:AT1243,MATCH(EE1246,AI1236:AI1243,0),MATCH(EE1247,AJ1235:AT1235,0))</f>
        <v>#N/A</v>
      </c>
      <c r="EF1253" s="665" t="e">
        <f>INDEX(DT1230:EA1231,MATCH(DR1253,DR1230:DR1231,0),MATCH(EF1246,DT1228:EA1228,0))*INDEX(AJ1236:AT1243,MATCH(EF1246,AI1236:AI1243,0),MATCH(EF1247,AJ1235:AT1235,0))</f>
        <v>#N/A</v>
      </c>
      <c r="EG1253" s="665" t="e">
        <f>INDEX(DT1230:EA1231,MATCH(DR1253,DR1230:DR1231,0),MATCH(EG1246,DT1228:EA1228,0))*INDEX(AJ1236:AT1243,MATCH(EG1246,AI1236:AI1243,0),MATCH(EG1247,AJ1235:AT1235,0))</f>
        <v>#N/A</v>
      </c>
      <c r="EH1253" s="665" t="e">
        <f>INDEX(DT1230:EA1231,MATCH(DR1253,DR1230:DR1231,0),MATCH(EH1246,DT1228:EA1228,0))*INDEX(AJ1236:AT1243,MATCH(EH1246,AI1236:AI1243,0),MATCH(EH1247,AJ1235:AT1235,0))</f>
        <v>#N/A</v>
      </c>
      <c r="EI1253" s="665" t="e">
        <f>INDEX(DT1230:EA1231,MATCH(DR1253,DR1230:DR1231,0),MATCH(EI1246,DT1228:EA1228,0))*INDEX(AJ1236:AT1243,MATCH(EI1246,AI1236:AI1243,0),MATCH(EI1247,AJ1235:AT1235,0))</f>
        <v>#N/A</v>
      </c>
      <c r="EJ1253" s="665" t="e">
        <f>INDEX(DT1230:EA1231,MATCH(DR1253,DR1230:DR1231,0),MATCH(EJ1246,DT1228:EA1228,0))*INDEX(AJ1236:AT1243,MATCH(EJ1246,AI1236:AI1243,0),MATCH(EJ1247,AJ1235:AT1235,0))</f>
        <v>#N/A</v>
      </c>
      <c r="EK1253" s="665" t="e">
        <f>INDEX(DT1230:EA1231,MATCH(DR1253,DR1230:DR1231,0),MATCH(EK1246,DT1228:EA1228,0))*INDEX(AJ1236:AT1243,MATCH(EK1246,AI1236:AI1243,0),MATCH(EK1247,AJ1235:AT1235,0))</f>
        <v>#N/A</v>
      </c>
      <c r="EL1253" s="665" t="e">
        <f>INDEX(DT1230:EA1231,MATCH(DR1253,DR1230:DR1231,0),MATCH(EL1246,DT1228:EA1228,0))*INDEX(AJ1236:AT1243,MATCH(EL1246,AI1236:AI1243,0),MATCH(EL1247,AJ1235:AT1235,0))</f>
        <v>#N/A</v>
      </c>
      <c r="EM1253" s="665" t="e">
        <f>INDEX(DT1230:EA1231,MATCH(DR1253,DR1230:DR1231,0),MATCH(EM1246,DT1228:EA1228,0))*INDEX(AJ1236:AT1243,MATCH(EM1246,AI1236:AI1243,0),MATCH(EM1247,AJ1235:AT1235,0))</f>
        <v>#N/A</v>
      </c>
      <c r="EN1253" s="665" t="e">
        <f>INDEX(DT1230:EA1231,MATCH(DR1253,DR1230:DR1231,0),MATCH(EN1246,DT1228:EA1228,0))*INDEX(AJ1236:AT1243,MATCH(EN1246,AI1236:AI1243,0),MATCH(EN1247,AJ1235:AT1235,0))</f>
        <v>#N/A</v>
      </c>
      <c r="EO1253" s="665" t="e">
        <f>INDEX(DT1230:EA1231,MATCH(DR1253,DR1230:DR1231,0),MATCH(EO1246,DT1228:EA1228,0))*INDEX(AJ1236:AT1243,MATCH(EO1246,AI1236:AI1243,0),MATCH(EO1247,AJ1235:AT1235,0))</f>
        <v>#N/A</v>
      </c>
      <c r="EP1253" s="665" t="e">
        <f>INDEX(DT1230:EA1231,MATCH(DR1253,DR1230:DR1231,0),MATCH(EP1246,DT1228:EA1228,0))*INDEX(AJ1236:AT1243,MATCH(EP1246,AI1236:AI1243,0),MATCH(EP1247,AJ1235:AT1235,0))</f>
        <v>#N/A</v>
      </c>
      <c r="EQ1253" s="665" t="e">
        <f>INDEX(DT1230:EA1231,MATCH(DR1253,DR1230:DR1231,0),MATCH(EQ1246,DT1228:EA1228,0))*INDEX(AJ1236:AT1243,MATCH(EQ1246,AI1236:AI1243,0),MATCH(EQ1247,AJ1235:AT1235,0))</f>
        <v>#N/A</v>
      </c>
      <c r="ER1253" s="665" t="e">
        <f>INDEX(DT1230:EA1231,MATCH(DR1253,DR1230:DR1231,0),MATCH(ER1246,DT1228:EA1228,0))*INDEX(AJ1236:AT1243,MATCH(ER1246,AI1236:AI1243,0),MATCH(ER1247,AJ1235:AT1235,0))</f>
        <v>#N/A</v>
      </c>
      <c r="ES1253" s="665" t="e">
        <f>INDEX(DT1230:EA1231,MATCH(DR1253,DR1230:DR1231,0),MATCH(ES1246,DT1228:EA1228,0))*INDEX(AJ1236:AT1243,MATCH(ES1246,AI1236:AI1243,0),MATCH(ES1247,AJ1235:AT1235,0))</f>
        <v>#N/A</v>
      </c>
      <c r="ET1253" s="665" t="e">
        <f>INDEX(DT1230:EA1231,MATCH(DR1253,DR1230:DR1231,0),MATCH(ET1246,DT1228:EA1228,0))*INDEX(AJ1236:AT1243,MATCH(ET1246,AI1236:AI1243,0),MATCH(ET1247,AJ1235:AT1235,0))</f>
        <v>#N/A</v>
      </c>
      <c r="EU1253" s="665" t="e">
        <f>INDEX(DT1230:EA1231,MATCH(DR1253,DR1230:DR1231,0),MATCH(EU1246,DT1228:EA1228,0))*INDEX(AJ1236:AT1243,MATCH(EU1246,AI1236:AI1243,0),MATCH(EU1247,AJ1235:AT1235,0))</f>
        <v>#N/A</v>
      </c>
      <c r="EV1253" s="665" t="e">
        <f>INDEX(DT1230:EA1231,MATCH(DR1253,DR1230:DR1231,0),MATCH(EV1246,DT1228:EA1228,0))*INDEX(AJ1236:AT1243,MATCH(EV1246,AI1236:AI1243,0),MATCH(EV1247,AJ1235:AT1235,0))</f>
        <v>#N/A</v>
      </c>
      <c r="EW1253" s="665" t="e">
        <f>INDEX(DT1230:EA1231,MATCH(DR1253,DR1230:DR1231,0),MATCH(EW1246,DT1228:EA1228,0))*INDEX(AJ1236:AT1243,MATCH(EW1246,AI1236:AI1243,0),MATCH(EW1247,AJ1235:AT1235,0))</f>
        <v>#N/A</v>
      </c>
      <c r="EX1253" s="665" t="e">
        <f>INDEX(DT1230:EA1231,MATCH(DR1253,DR1230:DR1231,0),MATCH(EX1246,DT1228:EA1228,0))*INDEX(AJ1236:AT1243,MATCH(EX1246,AI1236:AI1243,0),MATCH(EX1247,AJ1235:AT1235,0))</f>
        <v>#N/A</v>
      </c>
      <c r="EY1253" s="665" t="e">
        <f>INDEX(DT1230:EA1231,MATCH(DR1253,DR1230:DR1231,0),MATCH(EY1246,DT1228:EA1228,0))*INDEX(AJ1236:AT1243,MATCH(EY1246,AI1236:AI1243,0),MATCH(EY1247,AJ1235:AT1235,0))</f>
        <v>#N/A</v>
      </c>
      <c r="EZ1253" s="665" t="e">
        <f>INDEX(DT1230:EA1231,MATCH(DR1253,DR1230:DR1231,0),MATCH(EZ1246,DT1228:EA1228,0))*INDEX(AJ1236:AT1243,MATCH(EZ1246,AI1236:AI1243,0),MATCH(EZ1247,AJ1235:AT1235,0))</f>
        <v>#N/A</v>
      </c>
      <c r="FA1253" s="665" t="e">
        <f>INDEX(DT1230:EA1231,MATCH(DR1253,DR1230:DR1231,0),MATCH(FA1246,DT1228:EA1228,0))*INDEX(AJ1236:AT1243,MATCH(FA1246,AI1236:AI1243,0),MATCH(FA1247,AJ1235:AT1235,0))</f>
        <v>#N/A</v>
      </c>
      <c r="FB1253" s="665" t="e">
        <f>INDEX(DT1230:EA1231,MATCH(DR1253,DR1230:DR1231,0),MATCH(FB1246,DT1228:EA1228,0))*INDEX(AJ1236:AT1243,MATCH(FB1246,AI1236:AI1243,0),MATCH(FB1247,AJ1235:AT1235,0))</f>
        <v>#N/A</v>
      </c>
      <c r="FC1253" s="665" t="e">
        <f>INDEX(DT1230:EA1231,MATCH(DR1253,DR1230:DR1231,0),MATCH(FC1246,DT1228:EA1228,0))*INDEX(AJ1236:AT1243,MATCH(FC1246,AI1236:AI1243,0),MATCH(FC1247,AJ1235:AT1235,0))</f>
        <v>#N/A</v>
      </c>
      <c r="FD1253" s="665" t="e">
        <f>INDEX(DT1230:EA1231,MATCH(DR1253,DR1230:DR1231,0),MATCH(FD1246,DT1228:EA1228,0))*INDEX(AJ1236:AT1243,MATCH(FD1246,AI1236:AI1243,0),MATCH(FD1247,AJ1235:AT1235,0))</f>
        <v>#N/A</v>
      </c>
      <c r="FE1253" s="665" t="e">
        <f>INDEX(DT1230:EA1231,MATCH(DR1253,DR1230:DR1231,0),MATCH(FE1246,DT1228:EA1228,0))*INDEX(AJ1236:AT1243,MATCH(FE1246,AI1236:AI1243,0),MATCH(FE1247,AJ1235:AT1235,0))</f>
        <v>#N/A</v>
      </c>
      <c r="FF1253" s="665" t="e">
        <f>INDEX(DT1230:EA1231,MATCH(DR1253,DR1230:DR1231,0),MATCH(FF1246,DT1228:EA1228,0))*INDEX(AJ1236:AT1243,MATCH(FF1246,AI1236:AI1243,0),MATCH(FF1247,AJ1235:AT1235,0))</f>
        <v>#N/A</v>
      </c>
      <c r="FG1253" s="665" t="e">
        <f>INDEX(DT1230:EA1231,MATCH(DR1253,DR1230:DR1231,0),MATCH(FG1246,DT1228:EA1228,0))*INDEX(AJ1236:AT1243,MATCH(FG1246,AI1236:AI1243,0),MATCH(FG1247,AJ1235:AT1235,0))</f>
        <v>#N/A</v>
      </c>
      <c r="FH1253" s="665" t="e">
        <f>INDEX(DT1230:EA1231,MATCH(DR1253,DR1230:DR1231,0),MATCH(FH1246,DT1228:EA1228,0))*INDEX(AJ1236:AT1243,MATCH(FH1246,AI1236:AI1243,0),MATCH(FH1247,AJ1235:AT1235,0))</f>
        <v>#N/A</v>
      </c>
      <c r="FI1253" s="665" t="e">
        <f>INDEX(DT1230:EA1231,MATCH(DR1253,DR1230:DR1231,0),MATCH(FI1246,DT1228:EA1228,0))*INDEX(AJ1236:AT1243,MATCH(FI1246,AI1236:AI1243,0),MATCH(FI1247,AJ1235:AT1235,0))</f>
        <v>#N/A</v>
      </c>
      <c r="FJ1253" s="665" t="e">
        <f>INDEX(DT1230:EA1231,MATCH(DR1253,DR1230:DR1231,0),MATCH(FJ1246,DT1228:EA1228,0))*INDEX(AJ1236:AT1243,MATCH(FJ1246,AI1236:AI1243,0),MATCH(FJ1247,AJ1235:AT1235,0))</f>
        <v>#N/A</v>
      </c>
      <c r="FK1253" s="665" t="e">
        <f>INDEX(DT1230:EA1231,MATCH(DR1253,DR1230:DR1231,0),MATCH(FK1246,DT1228:EA1228,0))*INDEX(AJ1236:AT1243,MATCH(FK1246,AI1236:AI1243,0),MATCH(FK1247,AJ1235:AT1235,0))</f>
        <v>#N/A</v>
      </c>
      <c r="FL1253" s="665" t="e">
        <f>INDEX(DT1230:EA1231,MATCH(DR1253,DR1230:DR1231,0),MATCH(FL1246,DT1228:EA1228,0))*INDEX(AJ1236:AT1243,MATCH(FL1246,AI1236:AI1243,0),MATCH(FL1247,AJ1235:AT1235,0))</f>
        <v>#N/A</v>
      </c>
      <c r="FM1253" s="665" t="e">
        <f>INDEX(DT1230:EA1231,MATCH(DR1253,DR1230:DR1231,0),MATCH(FM1246,DT1228:EA1228,0))*INDEX(AJ1236:AT1243,MATCH(FM1246,AI1236:AI1243,0),MATCH(FM1247,AJ1235:AT1235,0))</f>
        <v>#N/A</v>
      </c>
      <c r="FN1253" s="665" t="e">
        <f>INDEX(DT1230:EA1231,MATCH(DR1253,DR1230:DR1231,0),MATCH(FN1246,DT1228:EA1228,0))*INDEX(AJ1236:AT1243,MATCH(FN1246,AI1236:AI1243,0),MATCH(FN1247,AJ1235:AT1235,0))</f>
        <v>#N/A</v>
      </c>
      <c r="FO1253" s="665" t="e">
        <f>INDEX(DT1230:EA1231,MATCH(DR1253,DR1230:DR1231,0),MATCH(FO1246,DT1228:EA1228,0))*INDEX(AJ1236:AT1243,MATCH(FO1246,AI1236:AI1243,0),MATCH(FO1247,AJ1235:AT1235,0))</f>
        <v>#N/A</v>
      </c>
      <c r="FP1253" s="665" t="e">
        <f>INDEX(DT1230:EA1231,MATCH(DR1253,DR1230:DR1231,0),MATCH(FP1246,DT1228:EA1228,0))*INDEX(AJ1236:AT1243,MATCH(FP1246,AI1236:AI1243,0),MATCH(FP1247,AJ1235:AT1235,0))</f>
        <v>#N/A</v>
      </c>
      <c r="FQ1253" s="665" t="e">
        <f>INDEX(DT1230:EA1231,MATCH(DR1253,DR1230:DR1231,0),MATCH(FQ1246,DT1228:EA1228,0))*INDEX(AJ1236:AT1243,MATCH(FQ1246,AI1236:AI1243,0),MATCH(FQ1247,AJ1235:AT1235,0))</f>
        <v>#N/A</v>
      </c>
      <c r="FR1253" s="665" t="e">
        <f>INDEX(DT1230:EA1231,MATCH(DR1253,DR1230:DR1231,0),MATCH(FR1246,DT1228:EA1228,0))*INDEX(AJ1236:AT1243,MATCH(FR1246,AI1236:AI1243,0),MATCH(FR1247,AJ1235:AT1235,0))</f>
        <v>#N/A</v>
      </c>
      <c r="FS1253" s="665" t="e">
        <f>INDEX(DT1230:EA1231,MATCH(DR1253,DR1230:DR1231,0),MATCH(FS1246,DT1228:EA1228,0))*INDEX(AJ1236:AT1243,MATCH(FS1246,AI1236:AI1243,0),MATCH(FS1247,AJ1235:AT1235,0))</f>
        <v>#N/A</v>
      </c>
      <c r="FT1253" s="665" t="e">
        <f>INDEX(DT1230:EA1231,MATCH(DR1253,DR1230:DR1231,0),MATCH(FT1246,DT1228:EA1228,0))*INDEX(AJ1236:AT1243,MATCH(FT1246,AI1236:AI1243,0),MATCH(FT1247,AJ1235:AT1235,0))</f>
        <v>#N/A</v>
      </c>
      <c r="FU1253" s="665" t="e">
        <f>INDEX(DT1230:EA1231,MATCH(DR1253,DR1230:DR1231,0),MATCH(FU1246,DT1228:EA1228,0))*INDEX(AJ1236:AT1243,MATCH(FU1246,AI1236:AI1243,0),MATCH(FU1247,AJ1235:AT1235,0))</f>
        <v>#N/A</v>
      </c>
      <c r="FV1253" s="665" t="e">
        <f>INDEX(DT1230:EA1231,MATCH(DR1253,DR1230:DR1231,0),MATCH(FV1246,DT1228:EA1228,0))*INDEX(AJ1236:AT1243,MATCH(FV1246,AI1236:AI1243,0),MATCH(FV1247,AJ1235:AT1235,0))</f>
        <v>#N/A</v>
      </c>
      <c r="FW1253" s="665" t="e">
        <f>INDEX(DT1230:EA1231,MATCH(DR1253,DR1230:DR1231,0),MATCH(FW1246,DT1228:EA1228,0))*INDEX(AJ1236:AT1243,MATCH(FW1246,AI1236:AI1243,0),MATCH(FW1247,AJ1235:AT1235,0))</f>
        <v>#N/A</v>
      </c>
      <c r="FX1253" s="665" t="e">
        <f>INDEX(DT1230:EA1231,MATCH(DR1253,DR1230:DR1231,0),MATCH(FX1246,DT1228:EA1228,0))*INDEX(AJ1236:AT1243,MATCH(FX1246,AI1236:AI1243,0),MATCH(FX1247,AJ1235:AT1235,0))</f>
        <v>#N/A</v>
      </c>
      <c r="FY1253" s="665" t="e">
        <f>INDEX(DT1230:EA1231,MATCH(DR1253,DR1230:DR1231,0),MATCH(FY1246,DT1228:EA1228,0))*INDEX(AJ1236:AT1243,MATCH(FY1246,AI1236:AI1243,0),MATCH(FY1247,AJ1235:AT1235,0))</f>
        <v>#N/A</v>
      </c>
      <c r="FZ1253" s="665" t="e">
        <f>INDEX(DT1230:EA1231,MATCH(DR1253,DR1230:DR1231,0),MATCH(FZ1246,DT1228:EA1228,0))*INDEX(AJ1236:AT1243,MATCH(FZ1246,AI1236:AI1243,0),MATCH(FZ1247,AJ1235:AT1235,0))</f>
        <v>#N/A</v>
      </c>
      <c r="GA1253" s="665" t="e">
        <f>INDEX(DT1230:EA1231,MATCH(DR1253,DR1230:DR1231,0),MATCH(GA1246,DT1228:EA1228,0))*INDEX(AJ1236:AT1243,MATCH(GA1246,AI1236:AI1243,0),MATCH(GA1247,AJ1235:AT1235,0))</f>
        <v>#N/A</v>
      </c>
      <c r="GB1253" s="665" t="e">
        <f>INDEX(DT1230:EA1231,MATCH(DR1253,DR1230:DR1231,0),MATCH(GB1246,DT1228:EA1228,0))*INDEX(AJ1236:AT1243,MATCH(GB1246,AI1236:AI1243,0),MATCH(GB1247,AJ1235:AT1235,0))</f>
        <v>#N/A</v>
      </c>
      <c r="GC1253" s="665" t="e">
        <f>INDEX(DT1230:EA1231,MATCH(DR1253,DR1230:DR1231,0),MATCH(GC1246,DT1228:EA1228,0))*INDEX(AJ1236:AT1243,MATCH(GC1246,AI1236:AI1243,0),MATCH(GC1247,AJ1235:AT1235,0))</f>
        <v>#N/A</v>
      </c>
      <c r="GD1253" s="665" t="e">
        <f>INDEX(DT1230:EA1231,MATCH(DR1253,DR1230:DR1231,0),MATCH(GD1246,DT1228:EA1228,0))*INDEX(AJ1236:AT1243,MATCH(GD1246,AI1236:AI1243,0),MATCH(GD1247,AJ1235:AT1235,0))</f>
        <v>#N/A</v>
      </c>
      <c r="GE1253" s="665" t="e">
        <f>INDEX(DT1230:EA1231,MATCH(DR1253,DR1230:DR1231,0),MATCH(GE1246,DT1228:EA1228,0))*INDEX(AJ1236:AT1243,MATCH(GE1246,AI1236:AI1243,0),MATCH(GE1247,AJ1235:AT1235,0))</f>
        <v>#N/A</v>
      </c>
      <c r="GF1253" s="665" t="e">
        <f>INDEX(DT1230:EA1231,MATCH(DR1253,DR1230:DR1231,0),MATCH(GF1246,DT1228:EA1228,0))*INDEX(AJ1236:AT1243,MATCH(GF1246,AI1236:AI1243,0),MATCH(GF1247,AJ1235:AT1235,0))</f>
        <v>#N/A</v>
      </c>
      <c r="GG1253" s="665" t="e">
        <f>INDEX(DT1230:EA1231,MATCH(DR1253,DR1230:DR1231,0),MATCH(GG1246,DT1228:EA1228,0))*INDEX(AJ1236:AT1243,MATCH(GG1246,AI1236:AI1243,0),MATCH(GG1247,AJ1235:AT1235,0))</f>
        <v>#N/A</v>
      </c>
      <c r="GH1253" s="665" t="e">
        <f>INDEX(DT1230:EA1231,MATCH(DR1253,DR1230:DR1231,0),MATCH(GH1246,DT1228:EA1228,0))*INDEX(AJ1236:AT1243,MATCH(GH1246,AI1236:AI1243,0),MATCH(GH1247,AJ1235:AT1235,0))</f>
        <v>#N/A</v>
      </c>
      <c r="GI1253" s="665" t="e">
        <f>INDEX(DT1230:EA1231,MATCH(DR1253,DR1230:DR1231,0),MATCH(GI1246,DT1228:EA1228,0))*INDEX(AJ1236:AT1243,MATCH(GI1246,AI1236:AI1243,0),MATCH(GI1247,AJ1235:AT1235,0))</f>
        <v>#N/A</v>
      </c>
      <c r="GJ1253" s="665" t="e">
        <f>INDEX(DT1230:EA1231,MATCH(DR1253,DR1230:DR1231,0),MATCH(GJ1246,DT1228:EA1228,0))*INDEX(AJ1236:AT1243,MATCH(GJ1246,AI1236:AI1243,0),MATCH(GJ1247,AJ1235:AT1235,0))</f>
        <v>#N/A</v>
      </c>
      <c r="GK1253" s="665" t="e">
        <f>INDEX(DT1230:EA1231,MATCH(DR1253,DR1230:DR1231,0),MATCH(GK1246,DT1228:EA1228,0))*INDEX(AJ1236:AT1243,MATCH(GK1246,AI1236:AI1243,0),MATCH(GK1247,AJ1235:AT1235,0))</f>
        <v>#N/A</v>
      </c>
      <c r="GL1253" s="665" t="e">
        <f>SUM(DS1253:GK1253)=#REF!-SUM(HB1253:HK1253)</f>
        <v>#N/A</v>
      </c>
      <c r="GM1253" s="667"/>
      <c r="GN1253" s="749">
        <v>2028</v>
      </c>
      <c r="GO1253" s="664" t="e">
        <f>SUMIF(DS1235:EN1235,GO1235,DS1253:EN1253)</f>
        <v>#N/A</v>
      </c>
      <c r="GP1253" s="668" t="e">
        <f>SUMIF(DS1235:GK1235,GP1235,DS1253:GK1253)</f>
        <v>#N/A</v>
      </c>
      <c r="GQ1253" s="668" t="e">
        <f>SUMIF(DS1235:GK1235,GQ1235,DS1253:GK1253)</f>
        <v>#N/A</v>
      </c>
      <c r="GR1253" s="668" t="e">
        <f>SUMIF(DS1235:GK1235,GR1235,DS1253:GK1253)</f>
        <v>#N/A</v>
      </c>
      <c r="GS1253" s="668" t="e">
        <f>SUMIF(DS1235:GK1235,GS1235,DS1253:GK1253)</f>
        <v>#N/A</v>
      </c>
      <c r="GT1253" s="668" t="e">
        <f>SUMIF(DS1235:GK1235,GT1235,DS1253:GK1253)</f>
        <v>#N/A</v>
      </c>
      <c r="GU1253" s="668" t="e">
        <f>SUMIF(DS1235:GK1235,GU1235,DS1253:GK1253)</f>
        <v>#N/A</v>
      </c>
      <c r="GV1253" s="668" t="e">
        <f>SUMIF(DS1235:GK1235,GV1235,DS1253:GK1253)</f>
        <v>#N/A</v>
      </c>
      <c r="GW1253" s="668" t="e">
        <f>SUMIF(DS1235:GK1235,GW1235,DS1253:GK1253)</f>
        <v>#N/A</v>
      </c>
      <c r="GX1253" s="668" t="e">
        <f>SUMIF(DS1235:GK1235,GX1235,DS1253:GK1253)</f>
        <v>#N/A</v>
      </c>
      <c r="GY1253" s="668" t="e">
        <f>SUMIF(DS1235:GK1235,GY1235,DS1253:GK1253)</f>
        <v>#N/A</v>
      </c>
      <c r="GZ1253" s="646" t="e">
        <f>#REF!=SUM(GO1253:GY1253)</f>
        <v>#REF!</v>
      </c>
      <c r="HB1253" s="668" t="e">
        <f>IF(GZ1253,0,(#REF!-SUM(GO1253:GY1253))*INDEX(AK1236:AT1243,MATCH(GN1253,AI1236:AI1243,0),MATCH(HB1247,AK1235:AT1235,0)))</f>
        <v>#REF!</v>
      </c>
      <c r="HC1253" s="668" t="e">
        <f>IF(GZ1253,0,(#REF!-SUM(GO1253:GY1253))*INDEX(AK1236:AT1243,MATCH(GN1253,AI1236:AI1243,0),MATCH(HC1247,AK1235:AT1235,0)))</f>
        <v>#REF!</v>
      </c>
      <c r="HD1253" s="668" t="e">
        <f>IF(GZ1253,0,(#REF!-SUM(GO1253:GY1253))*INDEX(AK1236:AT1243,MATCH(GN1253,AI1236:AI1243,0),MATCH(HD1247,AK1235:AT1235,0)))</f>
        <v>#REF!</v>
      </c>
      <c r="HE1253" s="668" t="e">
        <f>IF(GZ1253,0,(#REF!-SUM(GO1253:GY1253))*INDEX(AK1236:AT1243,MATCH(GN1253,AI1236:AI1243,0),MATCH(HE1247,AK1235:AT1235,0)))</f>
        <v>#REF!</v>
      </c>
      <c r="HF1253" s="668" t="e">
        <f>IF(GZ1253,0,(#REF!-SUM(GO1253:GY1253))*INDEX(AK1236:AT1243,MATCH(GN1253,AI1236:AI1243,0),MATCH(HF1247,AK1235:AT1235,0)))</f>
        <v>#REF!</v>
      </c>
      <c r="HG1253" s="668" t="e">
        <f>IF(GZ1253,0,(#REF!-SUM(GO1253:GY1253))*INDEX(AK1236:AT1243,MATCH(GN1253,AI1236:AI1243,0),MATCH(HG1247,AK1235:AT1235,0)))</f>
        <v>#REF!</v>
      </c>
      <c r="HH1253" s="668" t="e">
        <f>IF(GZ1253,0,(#REF!-SUM(GO1253:GY1253))*INDEX(AK1236:AT1243,MATCH(GN1253,AI1236:AI1243,0),MATCH(HH1247,AK1235:AT1235,0)))</f>
        <v>#REF!</v>
      </c>
      <c r="HI1253" s="668" t="e">
        <f>IF(GZ1253,0,(#REF!-SUM(GO1253:GY1253))*INDEX(AK1236:AT1243,MATCH(GN1253,AI1236:AI1243,0),MATCH(HI1247,AK1235:AT1235,0)))</f>
        <v>#REF!</v>
      </c>
      <c r="HJ1253" s="668" t="e">
        <f>IF(GZ1253,0,(#REF!-SUM(GO1253:GY1253))*INDEX(AK1236:AT1243,MATCH(GN1253,AI1236:AI1243,0),MATCH(HJ1247,AK1235:AT1235,0)))</f>
        <v>#REF!</v>
      </c>
      <c r="HK1253" s="668" t="e">
        <f>IF(GZ1253,0,(#REF!-SUM(GO1253:GY1253))*INDEX(AK1236:AT1243,MATCH(GN1253,AI1236:AI1243,0),MATCH(HK1247,AK1235:AT1235,0)))</f>
        <v>#REF!</v>
      </c>
      <c r="HL1253" s="668" t="e">
        <f>(SUM(HB1253:HK1253)+SUM(GO1253:GY1253))=#REF!</f>
        <v>#REF!</v>
      </c>
      <c r="HM1253" s="674"/>
      <c r="HN1253" s="674"/>
      <c r="HO1253" s="674"/>
      <c r="HP1253" s="674"/>
      <c r="HQ1253" s="674"/>
      <c r="HR1253" s="674"/>
      <c r="HS1253" s="674"/>
      <c r="HT1253" s="674"/>
      <c r="HU1253" s="674"/>
      <c r="HV1253" s="674"/>
      <c r="HW1253" s="674"/>
      <c r="HX1253" s="674"/>
      <c r="HY1253" s="674"/>
      <c r="HZ1253" s="674"/>
    </row>
    <row r="1254" spans="1:234" hidden="1" x14ac:dyDescent="0.25">
      <c r="A1254" s="643" t="s">
        <v>208</v>
      </c>
      <c r="S1254" s="663"/>
      <c r="DR1254" s="749">
        <v>2029</v>
      </c>
      <c r="DS1254" s="665" t="e">
        <f>INDEX(DT1230:EA1231,MATCH(DR1254,DR1230:DR1231,0),MATCH(DS1246,DT1228:EA1228,0))*INDEX(AJ1236:AT1243,MATCH(DS1246,AI1236:AI1243,0),MATCH(DS1247,AJ1235:AT1235,0))</f>
        <v>#N/A</v>
      </c>
      <c r="DT1254" s="665" t="e">
        <f>INDEX(DT1230:EA1231,MATCH(DR1254,DR1230:DR1231,0),MATCH(DT1246,DT1228:EA1228,0))*INDEX(AJ1236:AT1243,MATCH(DT1246,AI1236:AI1243,0),MATCH(DT1247,AJ1235:AT1235,0))</f>
        <v>#N/A</v>
      </c>
      <c r="DU1254" s="665" t="e">
        <f>INDEX(DT1230:EA1231,MATCH(DR1254,DR1230:DR1231,0),MATCH(DU1246,DT1228:EA1228,0))*INDEX(AJ1236:AT1243,MATCH(DU1246,AI1236:AI1243,0),MATCH(DU1247,AJ1235:AT1235,0))</f>
        <v>#N/A</v>
      </c>
      <c r="DV1254" s="665" t="e">
        <f>INDEX(DT1230:EA1231,MATCH(DR1254,DR1230:DR1231,0),MATCH(DV1246,DT1228:EA1228,0))*INDEX(AJ1236:AT1243,MATCH(DV1246,AI1236:AI1243,0),MATCH(DV1247,AJ1235:AT1235,0))</f>
        <v>#N/A</v>
      </c>
      <c r="DW1254" s="665" t="e">
        <f>INDEX(DT1230:EA1231,MATCH(DR1254,DR1230:DR1231,0),MATCH(DW1246,DT1228:EA1228,0))*INDEX(AJ1236:AT1243,MATCH(DW1246,AI1236:AI1243,0),MATCH(DW1247,AJ1235:AT1235,0))</f>
        <v>#N/A</v>
      </c>
      <c r="DX1254" s="665" t="e">
        <f>INDEX(DT1230:EA1231,MATCH(DR1254,DR1230:DR1231,0),MATCH(DX1246,DT1228:EA1228,0))*INDEX(AJ1236:AT1243,MATCH(DX1246,AI1236:AI1243,0),MATCH(DX1247,AJ1235:AT1235,0))</f>
        <v>#N/A</v>
      </c>
      <c r="DY1254" s="665" t="e">
        <f>INDEX(DT1230:EA1231,MATCH(DR1254,DR1230:DR1231,0),MATCH(DY1246,DT1228:EA1228,0))*INDEX(AJ1236:AT1243,MATCH(DY1246,AI1236:AI1243,0),MATCH(DY1247,AJ1235:AT1235,0))</f>
        <v>#N/A</v>
      </c>
      <c r="DZ1254" s="665" t="e">
        <f>INDEX(DT1230:EA1231,MATCH(DR1254,DR1230:DR1231,0),MATCH(DZ1246,DT1228:EA1228,0))*INDEX(AJ1236:AT1243,MATCH(DZ1246,AI1236:AI1243,0),MATCH(DZ1247,AJ1235:AT1235,0))</f>
        <v>#N/A</v>
      </c>
      <c r="EA1254" s="665" t="e">
        <f>INDEX(DT1230:EA1231,MATCH(DR1254,DR1230:DR1231,0),MATCH(EA1246,DT1228:EA1228,0))*INDEX(AJ1236:AT1243,MATCH(EA1246,AI1236:AI1243,0),MATCH(EA1247,AJ1235:AT1235,0))</f>
        <v>#N/A</v>
      </c>
      <c r="EB1254" s="665" t="e">
        <f>INDEX(DT1230:EA1231,MATCH(DR1254,DR1230:DR1231,0),MATCH(EB1246,DT1228:EA1228,0))*INDEX(AJ1236:AT1243,MATCH(EB1246,AI1236:AI1243,0),MATCH(EB1247,AJ1235:AT1235,0))</f>
        <v>#N/A</v>
      </c>
      <c r="EC1254" s="665" t="e">
        <f>INDEX(DT1230:EA1231,MATCH(DR1254,DR1230:DR1231,0),MATCH(EC1246,DT1228:EA1228,0))*INDEX(AJ1236:AT1243,MATCH(EC1246,AI1236:AI1243,0),MATCH(EC1247,AJ1235:AT1235,0))</f>
        <v>#N/A</v>
      </c>
      <c r="ED1254" s="665" t="e">
        <f>INDEX(DT1230:EA1231,MATCH(DR1254,DR1230:DR1231,0),MATCH(ED1246,DT1228:EA1228,0))*INDEX(AJ1236:AT1243,MATCH(ED1246,AI1236:AI1243,0),MATCH(ED1247,AJ1235:AT1235,0))</f>
        <v>#N/A</v>
      </c>
      <c r="EE1254" s="665" t="e">
        <f>INDEX(DT1230:EA1231,MATCH(DR1254,DR1230:DR1231,0),MATCH(EE1246,DT1228:EA1228,0))*INDEX(AJ1236:AT1243,MATCH(EE1246,AI1236:AI1243,0),MATCH(EE1247,AJ1235:AT1235,0))</f>
        <v>#N/A</v>
      </c>
      <c r="EF1254" s="665" t="e">
        <f>INDEX(DT1230:EA1231,MATCH(DR1254,DR1230:DR1231,0),MATCH(EF1246,DT1228:EA1228,0))*INDEX(AJ1236:AT1243,MATCH(EF1246,AI1236:AI1243,0),MATCH(EF1247,AJ1235:AT1235,0))</f>
        <v>#N/A</v>
      </c>
      <c r="EG1254" s="665" t="e">
        <f>INDEX(DT1230:EA1231,MATCH(DR1254,DR1230:DR1231,0),MATCH(EG1246,DT1228:EA1228,0))*INDEX(AJ1236:AT1243,MATCH(EG1246,AI1236:AI1243,0),MATCH(EG1247,AJ1235:AT1235,0))</f>
        <v>#N/A</v>
      </c>
      <c r="EH1254" s="665" t="e">
        <f>INDEX(DT1230:EA1231,MATCH(DR1254,DR1230:DR1231,0),MATCH(EH1246,DT1228:EA1228,0))*INDEX(AJ1236:AT1243,MATCH(EH1246,AI1236:AI1243,0),MATCH(EH1247,AJ1235:AT1235,0))</f>
        <v>#N/A</v>
      </c>
      <c r="EI1254" s="665" t="e">
        <f>INDEX(DT1230:EA1231,MATCH(DR1254,DR1230:DR1231,0),MATCH(EI1246,DT1228:EA1228,0))*INDEX(AJ1236:AT1243,MATCH(EI1246,AI1236:AI1243,0),MATCH(EI1247,AJ1235:AT1235,0))</f>
        <v>#N/A</v>
      </c>
      <c r="EJ1254" s="665" t="e">
        <f>INDEX(DT1230:EA1231,MATCH(DR1254,DR1230:DR1231,0),MATCH(EJ1246,DT1228:EA1228,0))*INDEX(AJ1236:AT1243,MATCH(EJ1246,AI1236:AI1243,0),MATCH(EJ1247,AJ1235:AT1235,0))</f>
        <v>#N/A</v>
      </c>
      <c r="EK1254" s="665" t="e">
        <f>INDEX(DT1230:EA1231,MATCH(DR1254,DR1230:DR1231,0),MATCH(EK1246,DT1228:EA1228,0))*INDEX(AJ1236:AT1243,MATCH(EK1246,AI1236:AI1243,0),MATCH(EK1247,AJ1235:AT1235,0))</f>
        <v>#N/A</v>
      </c>
      <c r="EL1254" s="665" t="e">
        <f>INDEX(DT1230:EA1231,MATCH(DR1254,DR1230:DR1231,0),MATCH(EL1246,DT1228:EA1228,0))*INDEX(AJ1236:AT1243,MATCH(EL1246,AI1236:AI1243,0),MATCH(EL1247,AJ1235:AT1235,0))</f>
        <v>#N/A</v>
      </c>
      <c r="EM1254" s="665" t="e">
        <f>INDEX(DT1230:EA1231,MATCH(DR1254,DR1230:DR1231,0),MATCH(EM1246,DT1228:EA1228,0))*INDEX(AJ1236:AT1243,MATCH(EM1246,AI1236:AI1243,0),MATCH(EM1247,AJ1235:AT1235,0))</f>
        <v>#N/A</v>
      </c>
      <c r="EN1254" s="665" t="e">
        <f>INDEX(DT1230:EA1231,MATCH(DR1254,DR1230:DR1231,0),MATCH(EN1246,DT1228:EA1228,0))*INDEX(AJ1236:AT1243,MATCH(EN1246,AI1236:AI1243,0),MATCH(EN1247,AJ1235:AT1235,0))</f>
        <v>#N/A</v>
      </c>
      <c r="EO1254" s="665" t="e">
        <f>INDEX(DT1230:EA1231,MATCH(DR1254,DR1230:DR1231,0),MATCH(EO1246,DT1228:EA1228,0))*INDEX(AJ1236:AT1243,MATCH(EO1246,AI1236:AI1243,0),MATCH(EO1247,AJ1235:AT1235,0))</f>
        <v>#N/A</v>
      </c>
      <c r="EP1254" s="665" t="e">
        <f>INDEX(DT1230:EA1231,MATCH(DR1254,DR1230:DR1231,0),MATCH(EP1246,DT1228:EA1228,0))*INDEX(AJ1236:AT1243,MATCH(EP1246,AI1236:AI1243,0),MATCH(EP1247,AJ1235:AT1235,0))</f>
        <v>#N/A</v>
      </c>
      <c r="EQ1254" s="665" t="e">
        <f>INDEX(DT1230:EA1231,MATCH(DR1254,DR1230:DR1231,0),MATCH(EQ1246,DT1228:EA1228,0))*INDEX(AJ1236:AT1243,MATCH(EQ1246,AI1236:AI1243,0),MATCH(EQ1247,AJ1235:AT1235,0))</f>
        <v>#N/A</v>
      </c>
      <c r="ER1254" s="665" t="e">
        <f>INDEX(DT1230:EA1231,MATCH(DR1254,DR1230:DR1231,0),MATCH(ER1246,DT1228:EA1228,0))*INDEX(AJ1236:AT1243,MATCH(ER1246,AI1236:AI1243,0),MATCH(ER1247,AJ1235:AT1235,0))</f>
        <v>#N/A</v>
      </c>
      <c r="ES1254" s="665" t="e">
        <f>INDEX(DT1230:EA1231,MATCH(DR1254,DR1230:DR1231,0),MATCH(ES1246,DT1228:EA1228,0))*INDEX(AJ1236:AT1243,MATCH(ES1246,AI1236:AI1243,0),MATCH(ES1247,AJ1235:AT1235,0))</f>
        <v>#N/A</v>
      </c>
      <c r="ET1254" s="665" t="e">
        <f>INDEX(DT1230:EA1231,MATCH(DR1254,DR1230:DR1231,0),MATCH(ET1246,DT1228:EA1228,0))*INDEX(AJ1236:AT1243,MATCH(ET1246,AI1236:AI1243,0),MATCH(ET1247,AJ1235:AT1235,0))</f>
        <v>#N/A</v>
      </c>
      <c r="EU1254" s="665" t="e">
        <f>INDEX(DT1230:EA1231,MATCH(DR1254,DR1230:DR1231,0),MATCH(EU1246,DT1228:EA1228,0))*INDEX(AJ1236:AT1243,MATCH(EU1246,AI1236:AI1243,0),MATCH(EU1247,AJ1235:AT1235,0))</f>
        <v>#N/A</v>
      </c>
      <c r="EV1254" s="665" t="e">
        <f>INDEX(DT1230:EA1231,MATCH(DR1254,DR1230:DR1231,0),MATCH(EV1246,DT1228:EA1228,0))*INDEX(AJ1236:AT1243,MATCH(EV1246,AI1236:AI1243,0),MATCH(EV1247,AJ1235:AT1235,0))</f>
        <v>#N/A</v>
      </c>
      <c r="EW1254" s="665" t="e">
        <f>INDEX(DT1230:EA1231,MATCH(DR1254,DR1230:DR1231,0),MATCH(EW1246,DT1228:EA1228,0))*INDEX(AJ1236:AT1243,MATCH(EW1246,AI1236:AI1243,0),MATCH(EW1247,AJ1235:AT1235,0))</f>
        <v>#N/A</v>
      </c>
      <c r="EX1254" s="665" t="e">
        <f>INDEX(DT1230:EA1231,MATCH(DR1254,DR1230:DR1231,0),MATCH(EX1246,DT1228:EA1228,0))*INDEX(AJ1236:AT1243,MATCH(EX1246,AI1236:AI1243,0),MATCH(EX1247,AJ1235:AT1235,0))</f>
        <v>#N/A</v>
      </c>
      <c r="EY1254" s="665" t="e">
        <f>INDEX(DT1230:EA1231,MATCH(DR1254,DR1230:DR1231,0),MATCH(EY1246,DT1228:EA1228,0))*INDEX(AJ1236:AT1243,MATCH(EY1246,AI1236:AI1243,0),MATCH(EY1247,AJ1235:AT1235,0))</f>
        <v>#N/A</v>
      </c>
      <c r="EZ1254" s="665" t="e">
        <f>INDEX(DT1230:EA1231,MATCH(DR1254,DR1230:DR1231,0),MATCH(EZ1246,DT1228:EA1228,0))*INDEX(AJ1236:AT1243,MATCH(EZ1246,AI1236:AI1243,0),MATCH(EZ1247,AJ1235:AT1235,0))</f>
        <v>#N/A</v>
      </c>
      <c r="FA1254" s="665" t="e">
        <f>INDEX(DT1230:EA1231,MATCH(DR1254,DR1230:DR1231,0),MATCH(FA1246,DT1228:EA1228,0))*INDEX(AJ1236:AT1243,MATCH(FA1246,AI1236:AI1243,0),MATCH(FA1247,AJ1235:AT1235,0))</f>
        <v>#N/A</v>
      </c>
      <c r="FB1254" s="665" t="e">
        <f>INDEX(DT1230:EA1231,MATCH(DR1254,DR1230:DR1231,0),MATCH(FB1246,DT1228:EA1228,0))*INDEX(AJ1236:AT1243,MATCH(FB1246,AI1236:AI1243,0),MATCH(FB1247,AJ1235:AT1235,0))</f>
        <v>#N/A</v>
      </c>
      <c r="FC1254" s="665" t="e">
        <f>INDEX(DT1230:EA1231,MATCH(DR1254,DR1230:DR1231,0),MATCH(FC1246,DT1228:EA1228,0))*INDEX(AJ1236:AT1243,MATCH(FC1246,AI1236:AI1243,0),MATCH(FC1247,AJ1235:AT1235,0))</f>
        <v>#N/A</v>
      </c>
      <c r="FD1254" s="665" t="e">
        <f>INDEX(DT1230:EA1231,MATCH(DR1254,DR1230:DR1231,0),MATCH(FD1246,DT1228:EA1228,0))*INDEX(AJ1236:AT1243,MATCH(FD1246,AI1236:AI1243,0),MATCH(FD1247,AJ1235:AT1235,0))</f>
        <v>#N/A</v>
      </c>
      <c r="FE1254" s="665" t="e">
        <f>INDEX(DT1230:EA1231,MATCH(DR1254,DR1230:DR1231,0),MATCH(FE1246,DT1228:EA1228,0))*INDEX(AJ1236:AT1243,MATCH(FE1246,AI1236:AI1243,0),MATCH(FE1247,AJ1235:AT1235,0))</f>
        <v>#N/A</v>
      </c>
      <c r="FF1254" s="665" t="e">
        <f>INDEX(DT1230:EA1231,MATCH(DR1254,DR1230:DR1231,0),MATCH(FF1246,DT1228:EA1228,0))*INDEX(AJ1236:AT1243,MATCH(FF1246,AI1236:AI1243,0),MATCH(FF1247,AJ1235:AT1235,0))</f>
        <v>#N/A</v>
      </c>
      <c r="FG1254" s="665" t="e">
        <f>INDEX(DT1230:EA1231,MATCH(DR1254,DR1230:DR1231,0),MATCH(FG1246,DT1228:EA1228,0))*INDEX(AJ1236:AT1243,MATCH(FG1246,AI1236:AI1243,0),MATCH(FG1247,AJ1235:AT1235,0))</f>
        <v>#N/A</v>
      </c>
      <c r="FH1254" s="665" t="e">
        <f>INDEX(DT1230:EA1231,MATCH(DR1254,DR1230:DR1231,0),MATCH(FH1246,DT1228:EA1228,0))*INDEX(AJ1236:AT1243,MATCH(FH1246,AI1236:AI1243,0),MATCH(FH1247,AJ1235:AT1235,0))</f>
        <v>#N/A</v>
      </c>
      <c r="FI1254" s="665" t="e">
        <f>INDEX(DT1230:EA1231,MATCH(DR1254,DR1230:DR1231,0),MATCH(FI1246,DT1228:EA1228,0))*INDEX(AJ1236:AT1243,MATCH(FI1246,AI1236:AI1243,0),MATCH(FI1247,AJ1235:AT1235,0))</f>
        <v>#N/A</v>
      </c>
      <c r="FJ1254" s="665" t="e">
        <f>INDEX(DT1230:EA1231,MATCH(DR1254,DR1230:DR1231,0),MATCH(FJ1246,DT1228:EA1228,0))*INDEX(AJ1236:AT1243,MATCH(FJ1246,AI1236:AI1243,0),MATCH(FJ1247,AJ1235:AT1235,0))</f>
        <v>#N/A</v>
      </c>
      <c r="FK1254" s="665" t="e">
        <f>INDEX(DT1230:EA1231,MATCH(DR1254,DR1230:DR1231,0),MATCH(FK1246,DT1228:EA1228,0))*INDEX(AJ1236:AT1243,MATCH(FK1246,AI1236:AI1243,0),MATCH(FK1247,AJ1235:AT1235,0))</f>
        <v>#N/A</v>
      </c>
      <c r="FL1254" s="665" t="e">
        <f>INDEX(DT1230:EA1231,MATCH(DR1254,DR1230:DR1231,0),MATCH(FL1246,DT1228:EA1228,0))*INDEX(AJ1236:AT1243,MATCH(FL1246,AI1236:AI1243,0),MATCH(FL1247,AJ1235:AT1235,0))</f>
        <v>#N/A</v>
      </c>
      <c r="FM1254" s="665" t="e">
        <f>INDEX(DT1230:EA1231,MATCH(DR1254,DR1230:DR1231,0),MATCH(FM1246,DT1228:EA1228,0))*INDEX(AJ1236:AT1243,MATCH(FM1246,AI1236:AI1243,0),MATCH(FM1247,AJ1235:AT1235,0))</f>
        <v>#N/A</v>
      </c>
      <c r="FN1254" s="665" t="e">
        <f>INDEX(DT1230:EA1231,MATCH(DR1254,DR1230:DR1231,0),MATCH(FN1246,DT1228:EA1228,0))*INDEX(AJ1236:AT1243,MATCH(FN1246,AI1236:AI1243,0),MATCH(FN1247,AJ1235:AT1235,0))</f>
        <v>#N/A</v>
      </c>
      <c r="FO1254" s="665" t="e">
        <f>INDEX(DT1230:EA1231,MATCH(DR1254,DR1230:DR1231,0),MATCH(FO1246,DT1228:EA1228,0))*INDEX(AJ1236:AT1243,MATCH(FO1246,AI1236:AI1243,0),MATCH(FO1247,AJ1235:AT1235,0))</f>
        <v>#N/A</v>
      </c>
      <c r="FP1254" s="665" t="e">
        <f>INDEX(DT1230:EA1231,MATCH(DR1254,DR1230:DR1231,0),MATCH(FP1246,DT1228:EA1228,0))*INDEX(AJ1236:AT1243,MATCH(FP1246,AI1236:AI1243,0),MATCH(FP1247,AJ1235:AT1235,0))</f>
        <v>#N/A</v>
      </c>
      <c r="FQ1254" s="665" t="e">
        <f>INDEX(DT1230:EA1231,MATCH(DR1254,DR1230:DR1231,0),MATCH(FQ1246,DT1228:EA1228,0))*INDEX(AJ1236:AT1243,MATCH(FQ1246,AI1236:AI1243,0),MATCH(FQ1247,AJ1235:AT1235,0))</f>
        <v>#N/A</v>
      </c>
      <c r="FR1254" s="665" t="e">
        <f>INDEX(DT1230:EA1231,MATCH(DR1254,DR1230:DR1231,0),MATCH(FR1246,DT1228:EA1228,0))*INDEX(AJ1236:AT1243,MATCH(FR1246,AI1236:AI1243,0),MATCH(FR1247,AJ1235:AT1235,0))</f>
        <v>#N/A</v>
      </c>
      <c r="FS1254" s="665" t="e">
        <f>INDEX(DT1230:EA1231,MATCH(DR1254,DR1230:DR1231,0),MATCH(FS1246,DT1228:EA1228,0))*INDEX(AJ1236:AT1243,MATCH(FS1246,AI1236:AI1243,0),MATCH(FS1247,AJ1235:AT1235,0))</f>
        <v>#N/A</v>
      </c>
      <c r="FT1254" s="665" t="e">
        <f>INDEX(DT1230:EA1231,MATCH(DR1254,DR1230:DR1231,0),MATCH(FT1246,DT1228:EA1228,0))*INDEX(AJ1236:AT1243,MATCH(FT1246,AI1236:AI1243,0),MATCH(FT1247,AJ1235:AT1235,0))</f>
        <v>#N/A</v>
      </c>
      <c r="FU1254" s="665" t="e">
        <f>INDEX(DT1230:EA1231,MATCH(DR1254,DR1230:DR1231,0),MATCH(FU1246,DT1228:EA1228,0))*INDEX(AJ1236:AT1243,MATCH(FU1246,AI1236:AI1243,0),MATCH(FU1247,AJ1235:AT1235,0))</f>
        <v>#N/A</v>
      </c>
      <c r="FV1254" s="665" t="e">
        <f>INDEX(DT1230:EA1231,MATCH(DR1254,DR1230:DR1231,0),MATCH(FV1246,DT1228:EA1228,0))*INDEX(AJ1236:AT1243,MATCH(FV1246,AI1236:AI1243,0),MATCH(FV1247,AJ1235:AT1235,0))</f>
        <v>#N/A</v>
      </c>
      <c r="FW1254" s="665" t="e">
        <f>INDEX(DT1230:EA1231,MATCH(DR1254,DR1230:DR1231,0),MATCH(FW1246,DT1228:EA1228,0))*INDEX(AJ1236:AT1243,MATCH(FW1246,AI1236:AI1243,0),MATCH(FW1247,AJ1235:AT1235,0))</f>
        <v>#N/A</v>
      </c>
      <c r="FX1254" s="665" t="e">
        <f>INDEX(DT1230:EA1231,MATCH(DR1254,DR1230:DR1231,0),MATCH(FX1246,DT1228:EA1228,0))*INDEX(AJ1236:AT1243,MATCH(FX1246,AI1236:AI1243,0),MATCH(FX1247,AJ1235:AT1235,0))</f>
        <v>#N/A</v>
      </c>
      <c r="FY1254" s="665" t="e">
        <f>INDEX(DT1230:EA1231,MATCH(DR1254,DR1230:DR1231,0),MATCH(FY1246,DT1228:EA1228,0))*INDEX(AJ1236:AT1243,MATCH(FY1246,AI1236:AI1243,0),MATCH(FY1247,AJ1235:AT1235,0))</f>
        <v>#N/A</v>
      </c>
      <c r="FZ1254" s="665" t="e">
        <f>INDEX(DT1230:EA1231,MATCH(DR1254,DR1230:DR1231,0),MATCH(FZ1246,DT1228:EA1228,0))*INDEX(AJ1236:AT1243,MATCH(FZ1246,AI1236:AI1243,0),MATCH(FZ1247,AJ1235:AT1235,0))</f>
        <v>#N/A</v>
      </c>
      <c r="GA1254" s="665" t="e">
        <f>INDEX(DT1230:EA1231,MATCH(DR1254,DR1230:DR1231,0),MATCH(GA1246,DT1228:EA1228,0))*INDEX(AJ1236:AT1243,MATCH(GA1246,AI1236:AI1243,0),MATCH(GA1247,AJ1235:AT1235,0))</f>
        <v>#N/A</v>
      </c>
      <c r="GB1254" s="665" t="e">
        <f>INDEX(DT1230:EA1231,MATCH(DR1254,DR1230:DR1231,0),MATCH(GB1246,DT1228:EA1228,0))*INDEX(AJ1236:AT1243,MATCH(GB1246,AI1236:AI1243,0),MATCH(GB1247,AJ1235:AT1235,0))</f>
        <v>#N/A</v>
      </c>
      <c r="GC1254" s="665" t="e">
        <f>INDEX(DT1230:EA1231,MATCH(DR1254,DR1230:DR1231,0),MATCH(GC1246,DT1228:EA1228,0))*INDEX(AJ1236:AT1243,MATCH(GC1246,AI1236:AI1243,0),MATCH(GC1247,AJ1235:AT1235,0))</f>
        <v>#N/A</v>
      </c>
      <c r="GD1254" s="665" t="e">
        <f>INDEX(DT1230:EA1231,MATCH(DR1254,DR1230:DR1231,0),MATCH(GD1246,DT1228:EA1228,0))*INDEX(AJ1236:AT1243,MATCH(GD1246,AI1236:AI1243,0),MATCH(GD1247,AJ1235:AT1235,0))</f>
        <v>#N/A</v>
      </c>
      <c r="GE1254" s="665" t="e">
        <f>INDEX(DT1230:EA1231,MATCH(DR1254,DR1230:DR1231,0),MATCH(GE1246,DT1228:EA1228,0))*INDEX(AJ1236:AT1243,MATCH(GE1246,AI1236:AI1243,0),MATCH(GE1247,AJ1235:AT1235,0))</f>
        <v>#N/A</v>
      </c>
      <c r="GF1254" s="665" t="e">
        <f>INDEX(DT1230:EA1231,MATCH(DR1254,DR1230:DR1231,0),MATCH(GF1246,DT1228:EA1228,0))*INDEX(AJ1236:AT1243,MATCH(GF1246,AI1236:AI1243,0),MATCH(GF1247,AJ1235:AT1235,0))</f>
        <v>#N/A</v>
      </c>
      <c r="GG1254" s="665" t="e">
        <f>INDEX(DT1230:EA1231,MATCH(DR1254,DR1230:DR1231,0),MATCH(GG1246,DT1228:EA1228,0))*INDEX(AJ1236:AT1243,MATCH(GG1246,AI1236:AI1243,0),MATCH(GG1247,AJ1235:AT1235,0))</f>
        <v>#N/A</v>
      </c>
      <c r="GH1254" s="665" t="e">
        <f>INDEX(DT1230:EA1231,MATCH(DR1254,DR1230:DR1231,0),MATCH(GH1246,DT1228:EA1228,0))*INDEX(AJ1236:AT1243,MATCH(GH1246,AI1236:AI1243,0),MATCH(GH1247,AJ1235:AT1235,0))</f>
        <v>#N/A</v>
      </c>
      <c r="GI1254" s="665" t="e">
        <f>INDEX(DT1230:EA1231,MATCH(DR1254,DR1230:DR1231,0),MATCH(GI1246,DT1228:EA1228,0))*INDEX(AJ1236:AT1243,MATCH(GI1246,AI1236:AI1243,0),MATCH(GI1247,AJ1235:AT1235,0))</f>
        <v>#N/A</v>
      </c>
      <c r="GJ1254" s="665" t="e">
        <f>INDEX(DT1230:EA1231,MATCH(DR1254,DR1230:DR1231,0),MATCH(GJ1246,DT1228:EA1228,0))*INDEX(AJ1236:AT1243,MATCH(GJ1246,AI1236:AI1243,0),MATCH(GJ1247,AJ1235:AT1235,0))</f>
        <v>#N/A</v>
      </c>
      <c r="GK1254" s="665" t="e">
        <f>INDEX(DT1230:EA1231,MATCH(DR1254,DR1230:DR1231,0),MATCH(GK1246,DT1228:EA1228,0))*INDEX(AJ1236:AT1243,MATCH(GK1246,AI1236:AI1243,0),MATCH(GK1247,AJ1235:AT1235,0))</f>
        <v>#N/A</v>
      </c>
      <c r="GL1254" s="665" t="e">
        <f>SUM(DS1254:GK1254)=#REF!-SUM(HB1254:HK1254)</f>
        <v>#N/A</v>
      </c>
      <c r="GM1254" s="667"/>
      <c r="GN1254" s="749">
        <v>2029</v>
      </c>
      <c r="GO1254" s="664" t="e">
        <f>SUMIF(DS1235:EN1235,GO1235,DS1254:EN1254)</f>
        <v>#N/A</v>
      </c>
      <c r="GP1254" s="668" t="e">
        <f>SUMIF(DS1235:GK1235,GP1235,DS1254:GK1254)</f>
        <v>#N/A</v>
      </c>
      <c r="GQ1254" s="668" t="e">
        <f>SUMIF(DS1235:GK1235,GQ1235,DS1254:GK1254)</f>
        <v>#N/A</v>
      </c>
      <c r="GR1254" s="668" t="e">
        <f>SUMIF(DS1235:GK1235,GR1235,DS1254:GK1254)</f>
        <v>#N/A</v>
      </c>
      <c r="GS1254" s="668" t="e">
        <f>SUMIF(DS1235:GK1235,GS1235,DS1254:GK1254)</f>
        <v>#N/A</v>
      </c>
      <c r="GT1254" s="668" t="e">
        <f>SUMIF(DS1235:GK1235,GT1235,DS1254:GK1254)</f>
        <v>#N/A</v>
      </c>
      <c r="GU1254" s="668" t="e">
        <f>SUMIF(DS1235:GK1235,GU1235,DS1254:GK1254)</f>
        <v>#N/A</v>
      </c>
      <c r="GV1254" s="668" t="e">
        <f>SUMIF(DS1235:GK1235,GV1235,DS1254:GK1254)</f>
        <v>#N/A</v>
      </c>
      <c r="GW1254" s="668" t="e">
        <f>SUMIF(DS1235:GK1235,GW1235,DS1254:GK1254)</f>
        <v>#N/A</v>
      </c>
      <c r="GX1254" s="668" t="e">
        <f>SUMIF(DS1235:GK1235,GX1235,DS1254:GK1254)</f>
        <v>#N/A</v>
      </c>
      <c r="GY1254" s="668" t="e">
        <f>SUMIF(DS1235:GK1235,GY1235,DS1254:GK1254)</f>
        <v>#N/A</v>
      </c>
      <c r="GZ1254" s="646" t="e">
        <f>#REF!=SUM(GO1254:GY1254)</f>
        <v>#REF!</v>
      </c>
      <c r="HB1254" s="668" t="e">
        <f>IF(GZ1254,0,(#REF!-SUM(GO1254:GY1254))*INDEX(AK1236:AT1243,MATCH(GN1254,AI1236:AI1243,0),MATCH(HB1247,AK1235:AT1235,0)))</f>
        <v>#REF!</v>
      </c>
      <c r="HC1254" s="668" t="e">
        <f>IF(GZ1254,0,(#REF!-SUM(GO1254:GY1254))*INDEX(AK1236:AT1243,MATCH(GN1254,AI1236:AI1243,0),MATCH(HC1247,AK1235:AT1235,0)))</f>
        <v>#REF!</v>
      </c>
      <c r="HD1254" s="668" t="e">
        <f>IF(GZ1254,0,(#REF!-SUM(GO1254:GY1254))*INDEX(AK1236:AT1243,MATCH(GN1254,AI1236:AI1243,0),MATCH(HD1247,AK1235:AT1235,0)))</f>
        <v>#REF!</v>
      </c>
      <c r="HE1254" s="668" t="e">
        <f>IF(GZ1254,0,(#REF!-SUM(GO1254:GY1254))*INDEX(AK1236:AT1243,MATCH(GN1254,AI1236:AI1243,0),MATCH(HE1247,AK1235:AT1235,0)))</f>
        <v>#REF!</v>
      </c>
      <c r="HF1254" s="668" t="e">
        <f>IF(GZ1254,0,(#REF!-SUM(GO1254:GY1254))*INDEX(AK1236:AT1243,MATCH(GN1254,AI1236:AI1243,0),MATCH(HF1247,AK1235:AT1235,0)))</f>
        <v>#REF!</v>
      </c>
      <c r="HG1254" s="668" t="e">
        <f>IF(GZ1254,0,(#REF!-SUM(GO1254:GY1254))*INDEX(AK1236:AT1243,MATCH(GN1254,AI1236:AI1243,0),MATCH(HG1247,AK1235:AT1235,0)))</f>
        <v>#REF!</v>
      </c>
      <c r="HH1254" s="668" t="e">
        <f>IF(GZ1254,0,(#REF!-SUM(GO1254:GY1254))*INDEX(AK1236:AT1243,MATCH(GN1254,AI1236:AI1243,0),MATCH(HH1247,AK1235:AT1235,0)))</f>
        <v>#REF!</v>
      </c>
      <c r="HI1254" s="668" t="e">
        <f>IF(GZ1254,0,(#REF!-SUM(GO1254:GY1254))*INDEX(AK1236:AT1243,MATCH(GN1254,AI1236:AI1243,0),MATCH(HI1247,AK1235:AT1235,0)))</f>
        <v>#REF!</v>
      </c>
      <c r="HJ1254" s="668" t="e">
        <f>IF(GZ1254,0,(#REF!-SUM(GO1254:GY1254))*INDEX(AK1236:AT1243,MATCH(GN1254,AI1236:AI1243,0),MATCH(HJ1247,AK1235:AT1235,0)))</f>
        <v>#REF!</v>
      </c>
      <c r="HK1254" s="668" t="e">
        <f>IF(GZ1254,0,(#REF!-SUM(GO1254:GY1254))*INDEX(AK1236:AT1243,MATCH(GN1254,AI1236:AI1243,0),MATCH(HK1247,AK1235:AT1235,0)))</f>
        <v>#REF!</v>
      </c>
      <c r="HL1254" s="668" t="e">
        <f>(SUM(HB1254:HK1254)+SUM(GO1254:GY1254))=#REF!</f>
        <v>#REF!</v>
      </c>
    </row>
    <row r="1255" spans="1:234" hidden="1" x14ac:dyDescent="0.25">
      <c r="A1255" s="643" t="s">
        <v>208</v>
      </c>
      <c r="DR1255" s="749">
        <v>2030</v>
      </c>
      <c r="DS1255" s="665" t="e">
        <f>INDEX(DT1230:EA1231,MATCH(DR1255,DR1230:DR1231,0),MATCH(DS1246,DT1228:EA1228,0))*INDEX(AJ1236:AT1243,MATCH(DS1246,AI1236:AI1243,0),MATCH(DS1247,AJ1235:AT1235,0))</f>
        <v>#N/A</v>
      </c>
      <c r="DT1255" s="665" t="e">
        <f>INDEX(DT1230:EA1231,MATCH(DR1255,DR1230:DR1231,0),MATCH(DT1246,DT1228:EA1228,0))*INDEX(AJ1236:AT1243,MATCH(DT1246,AI1236:AI1243,0),MATCH(DT1247,AJ1235:AT1235,0))</f>
        <v>#N/A</v>
      </c>
      <c r="DU1255" s="665" t="e">
        <f>INDEX(DT1230:EA1231,MATCH(DR1255,DR1230:DR1231,0),MATCH(DU1246,DT1228:EA1228,0))*INDEX(AJ1236:AT1243,MATCH(DU1246,AI1236:AI1243,0),MATCH(DU1247,AJ1235:AT1235,0))</f>
        <v>#N/A</v>
      </c>
      <c r="DV1255" s="665" t="e">
        <f>INDEX(DT1230:EA1231,MATCH(DR1255,DR1230:DR1231,0),MATCH(DV1246,DT1228:EA1228,0))*INDEX(AJ1236:AT1243,MATCH(DV1246,AI1236:AI1243,0),MATCH(DV1247,AJ1235:AT1235,0))</f>
        <v>#N/A</v>
      </c>
      <c r="DW1255" s="665" t="e">
        <f>INDEX(DT1230:EA1231,MATCH(DR1255,DR1230:DR1231,0),MATCH(DW1246,DT1228:EA1228,0))*INDEX(AJ1236:AT1243,MATCH(DW1246,AI1236:AI1243,0),MATCH(DW1247,AJ1235:AT1235,0))</f>
        <v>#N/A</v>
      </c>
      <c r="DX1255" s="665" t="e">
        <f>INDEX(DT1230:EA1231,MATCH(DR1255,DR1230:DR1231,0),MATCH(DX1246,DT1228:EA1228,0))*INDEX(AJ1236:AT1243,MATCH(DX1246,AI1236:AI1243,0),MATCH(DX1247,AJ1235:AT1235,0))</f>
        <v>#N/A</v>
      </c>
      <c r="DY1255" s="665" t="e">
        <f>INDEX(DT1230:EA1231,MATCH(DR1255,DR1230:DR1231,0),MATCH(DY1246,DT1228:EA1228,0))*INDEX(AJ1236:AT1243,MATCH(DY1246,AI1236:AI1243,0),MATCH(DY1247,AJ1235:AT1235,0))</f>
        <v>#N/A</v>
      </c>
      <c r="DZ1255" s="665" t="e">
        <f>INDEX(DT1230:EA1231,MATCH(DR1255,DR1230:DR1231,0),MATCH(DZ1246,DT1228:EA1228,0))*INDEX(AJ1236:AT1243,MATCH(DZ1246,AI1236:AI1243,0),MATCH(DZ1247,AJ1235:AT1235,0))</f>
        <v>#N/A</v>
      </c>
      <c r="EA1255" s="665" t="e">
        <f>INDEX(DT1230:EA1231,MATCH(DR1255,DR1230:DR1231,0),MATCH(EA1246,DT1228:EA1228,0))*INDEX(AJ1236:AT1243,MATCH(EA1246,AI1236:AI1243,0),MATCH(EA1247,AJ1235:AT1235,0))</f>
        <v>#N/A</v>
      </c>
      <c r="EB1255" s="665" t="e">
        <f>INDEX(DT1230:EA1231,MATCH(DR1255,DR1230:DR1231,0),MATCH(EB1246,DT1228:EA1228,0))*INDEX(AJ1236:AT1243,MATCH(EB1246,AI1236:AI1243,0),MATCH(EB1247,AJ1235:AT1235,0))</f>
        <v>#N/A</v>
      </c>
      <c r="EC1255" s="665" t="e">
        <f>INDEX(DT1230:EA1231,MATCH(DR1255,DR1230:DR1231,0),MATCH(EC1246,DT1228:EA1228,0))*INDEX(AJ1236:AT1243,MATCH(EC1246,AI1236:AI1243,0),MATCH(EC1247,AJ1235:AT1235,0))</f>
        <v>#N/A</v>
      </c>
      <c r="ED1255" s="665" t="e">
        <f>INDEX(DT1230:EA1231,MATCH(DR1255,DR1230:DR1231,0),MATCH(ED1246,DT1228:EA1228,0))*INDEX(AJ1236:AT1243,MATCH(ED1246,AI1236:AI1243,0),MATCH(ED1247,AJ1235:AT1235,0))</f>
        <v>#N/A</v>
      </c>
      <c r="EE1255" s="665" t="e">
        <f>INDEX(DT1230:EA1231,MATCH(DR1255,DR1230:DR1231,0),MATCH(EE1246,DT1228:EA1228,0))*INDEX(AJ1236:AT1243,MATCH(EE1246,AI1236:AI1243,0),MATCH(EE1247,AJ1235:AT1235,0))</f>
        <v>#N/A</v>
      </c>
      <c r="EF1255" s="665" t="e">
        <f>INDEX(DT1230:EA1231,MATCH(DR1255,DR1230:DR1231,0),MATCH(EF1246,DT1228:EA1228,0))*INDEX(AJ1236:AT1243,MATCH(EF1246,AI1236:AI1243,0),MATCH(EF1247,AJ1235:AT1235,0))</f>
        <v>#N/A</v>
      </c>
      <c r="EG1255" s="665" t="e">
        <f>INDEX(DT1230:EA1231,MATCH(DR1255,DR1230:DR1231,0),MATCH(EG1246,DT1228:EA1228,0))*INDEX(AJ1236:AT1243,MATCH(EG1246,AI1236:AI1243,0),MATCH(EG1247,AJ1235:AT1235,0))</f>
        <v>#N/A</v>
      </c>
      <c r="EH1255" s="665" t="e">
        <f>INDEX(DT1230:EA1231,MATCH(DR1255,DR1230:DR1231,0),MATCH(EH1246,DT1228:EA1228,0))*INDEX(AJ1236:AT1243,MATCH(EH1246,AI1236:AI1243,0),MATCH(EH1247,AJ1235:AT1235,0))</f>
        <v>#N/A</v>
      </c>
      <c r="EI1255" s="665" t="e">
        <f>INDEX(DT1230:EA1231,MATCH(DR1255,DR1230:DR1231,0),MATCH(EI1246,DT1228:EA1228,0))*INDEX(AJ1236:AT1243,MATCH(EI1246,AI1236:AI1243,0),MATCH(EI1247,AJ1235:AT1235,0))</f>
        <v>#N/A</v>
      </c>
      <c r="EJ1255" s="665" t="e">
        <f>INDEX(DT1230:EA1231,MATCH(DR1255,DR1230:DR1231,0),MATCH(EJ1246,DT1228:EA1228,0))*INDEX(AJ1236:AT1243,MATCH(EJ1246,AI1236:AI1243,0),MATCH(EJ1247,AJ1235:AT1235,0))</f>
        <v>#N/A</v>
      </c>
      <c r="EK1255" s="665" t="e">
        <f>INDEX(DT1230:EA1231,MATCH(DR1255,DR1230:DR1231,0),MATCH(EK1246,DT1228:EA1228,0))*INDEX(AJ1236:AT1243,MATCH(EK1246,AI1236:AI1243,0),MATCH(EK1247,AJ1235:AT1235,0))</f>
        <v>#N/A</v>
      </c>
      <c r="EL1255" s="665" t="e">
        <f>INDEX(DT1230:EA1231,MATCH(DR1255,DR1230:DR1231,0),MATCH(EL1246,DT1228:EA1228,0))*INDEX(AJ1236:AT1243,MATCH(EL1246,AI1236:AI1243,0),MATCH(EL1247,AJ1235:AT1235,0))</f>
        <v>#N/A</v>
      </c>
      <c r="EM1255" s="665" t="e">
        <f>INDEX(DT1230:EA1231,MATCH(DR1255,DR1230:DR1231,0),MATCH(EM1246,DT1228:EA1228,0))*INDEX(AJ1236:AT1243,MATCH(EM1246,AI1236:AI1243,0),MATCH(EM1247,AJ1235:AT1235,0))</f>
        <v>#N/A</v>
      </c>
      <c r="EN1255" s="665" t="e">
        <f>INDEX(DT1230:EA1231,MATCH(DR1255,DR1230:DR1231,0),MATCH(EN1246,DT1228:EA1228,0))*INDEX(AJ1236:AT1243,MATCH(EN1246,AI1236:AI1243,0),MATCH(EN1247,AJ1235:AT1235,0))</f>
        <v>#N/A</v>
      </c>
      <c r="EO1255" s="665" t="e">
        <f>INDEX(DT1230:EA1231,MATCH(DR1255,DR1230:DR1231,0),MATCH(EO1246,DT1228:EA1228,0))*INDEX(AJ1236:AT1243,MATCH(EO1246,AI1236:AI1243,0),MATCH(EO1247,AJ1235:AT1235,0))</f>
        <v>#N/A</v>
      </c>
      <c r="EP1255" s="665" t="e">
        <f>INDEX(DT1230:EA1231,MATCH(DR1255,DR1230:DR1231,0),MATCH(EP1246,DT1228:EA1228,0))*INDEX(AJ1236:AT1243,MATCH(EP1246,AI1236:AI1243,0),MATCH(EP1247,AJ1235:AT1235,0))</f>
        <v>#N/A</v>
      </c>
      <c r="EQ1255" s="665" t="e">
        <f>INDEX(DT1230:EA1231,MATCH(DR1255,DR1230:DR1231,0),MATCH(EQ1246,DT1228:EA1228,0))*INDEX(AJ1236:AT1243,MATCH(EQ1246,AI1236:AI1243,0),MATCH(EQ1247,AJ1235:AT1235,0))</f>
        <v>#N/A</v>
      </c>
      <c r="ER1255" s="665" t="e">
        <f>INDEX(DT1230:EA1231,MATCH(DR1255,DR1230:DR1231,0),MATCH(ER1246,DT1228:EA1228,0))*INDEX(AJ1236:AT1243,MATCH(ER1246,AI1236:AI1243,0),MATCH(ER1247,AJ1235:AT1235,0))</f>
        <v>#N/A</v>
      </c>
      <c r="ES1255" s="665" t="e">
        <f>INDEX(DT1230:EA1231,MATCH(DR1255,DR1230:DR1231,0),MATCH(ES1246,DT1228:EA1228,0))*INDEX(AJ1236:AT1243,MATCH(ES1246,AI1236:AI1243,0),MATCH(ES1247,AJ1235:AT1235,0))</f>
        <v>#N/A</v>
      </c>
      <c r="ET1255" s="665" t="e">
        <f>INDEX(DT1230:EA1231,MATCH(DR1255,DR1230:DR1231,0),MATCH(ET1246,DT1228:EA1228,0))*INDEX(AJ1236:AT1243,MATCH(ET1246,AI1236:AI1243,0),MATCH(ET1247,AJ1235:AT1235,0))</f>
        <v>#N/A</v>
      </c>
      <c r="EU1255" s="665" t="e">
        <f>INDEX(DT1230:EA1231,MATCH(DR1255,DR1230:DR1231,0),MATCH(EU1246,DT1228:EA1228,0))*INDEX(AJ1236:AT1243,MATCH(EU1246,AI1236:AI1243,0),MATCH(EU1247,AJ1235:AT1235,0))</f>
        <v>#N/A</v>
      </c>
      <c r="EV1255" s="665" t="e">
        <f>INDEX(DT1230:EA1231,MATCH(DR1255,DR1230:DR1231,0),MATCH(EV1246,DT1228:EA1228,0))*INDEX(AJ1236:AT1243,MATCH(EV1246,AI1236:AI1243,0),MATCH(EV1247,AJ1235:AT1235,0))</f>
        <v>#N/A</v>
      </c>
      <c r="EW1255" s="665" t="e">
        <f>INDEX(DT1230:EA1231,MATCH(DR1255,DR1230:DR1231,0),MATCH(EW1246,DT1228:EA1228,0))*INDEX(AJ1236:AT1243,MATCH(EW1246,AI1236:AI1243,0),MATCH(EW1247,AJ1235:AT1235,0))</f>
        <v>#N/A</v>
      </c>
      <c r="EX1255" s="665" t="e">
        <f>INDEX(DT1230:EA1231,MATCH(DR1255,DR1230:DR1231,0),MATCH(EX1246,DT1228:EA1228,0))*INDEX(AJ1236:AT1243,MATCH(EX1246,AI1236:AI1243,0),MATCH(EX1247,AJ1235:AT1235,0))</f>
        <v>#N/A</v>
      </c>
      <c r="EY1255" s="665" t="e">
        <f>INDEX(DT1230:EA1231,MATCH(DR1255,DR1230:DR1231,0),MATCH(EY1246,DT1228:EA1228,0))*INDEX(AJ1236:AT1243,MATCH(EY1246,AI1236:AI1243,0),MATCH(EY1247,AJ1235:AT1235,0))</f>
        <v>#N/A</v>
      </c>
      <c r="EZ1255" s="665" t="e">
        <f>INDEX(DT1230:EA1231,MATCH(DR1255,DR1230:DR1231,0),MATCH(EZ1246,DT1228:EA1228,0))*INDEX(AJ1236:AT1243,MATCH(EZ1246,AI1236:AI1243,0),MATCH(EZ1247,AJ1235:AT1235,0))</f>
        <v>#N/A</v>
      </c>
      <c r="FA1255" s="665" t="e">
        <f>INDEX(DT1230:EA1231,MATCH(DR1255,DR1230:DR1231,0),MATCH(FA1246,DT1228:EA1228,0))*INDEX(AJ1236:AT1243,MATCH(FA1246,AI1236:AI1243,0),MATCH(FA1247,AJ1235:AT1235,0))</f>
        <v>#N/A</v>
      </c>
      <c r="FB1255" s="665" t="e">
        <f>INDEX(DT1230:EA1231,MATCH(DR1255,DR1230:DR1231,0),MATCH(FB1246,DT1228:EA1228,0))*INDEX(AJ1236:AT1243,MATCH(FB1246,AI1236:AI1243,0),MATCH(FB1247,AJ1235:AT1235,0))</f>
        <v>#N/A</v>
      </c>
      <c r="FC1255" s="665" t="e">
        <f>INDEX(DT1230:EA1231,MATCH(DR1255,DR1230:DR1231,0),MATCH(FC1246,DT1228:EA1228,0))*INDEX(AJ1236:AT1243,MATCH(FC1246,AI1236:AI1243,0),MATCH(FC1247,AJ1235:AT1235,0))</f>
        <v>#N/A</v>
      </c>
      <c r="FD1255" s="665" t="e">
        <f>INDEX(DT1230:EA1231,MATCH(DR1255,DR1230:DR1231,0),MATCH(FD1246,DT1228:EA1228,0))*INDEX(AJ1236:AT1243,MATCH(FD1246,AI1236:AI1243,0),MATCH(FD1247,AJ1235:AT1235,0))</f>
        <v>#N/A</v>
      </c>
      <c r="FE1255" s="665" t="e">
        <f>INDEX(DT1230:EA1231,MATCH(DR1255,DR1230:DR1231,0),MATCH(FE1246,DT1228:EA1228,0))*INDEX(AJ1236:AT1243,MATCH(FE1246,AI1236:AI1243,0),MATCH(FE1247,AJ1235:AT1235,0))</f>
        <v>#N/A</v>
      </c>
      <c r="FF1255" s="665" t="e">
        <f>INDEX(DT1230:EA1231,MATCH(DR1255,DR1230:DR1231,0),MATCH(FF1246,DT1228:EA1228,0))*INDEX(AJ1236:AT1243,MATCH(FF1246,AI1236:AI1243,0),MATCH(FF1247,AJ1235:AT1235,0))</f>
        <v>#N/A</v>
      </c>
      <c r="FG1255" s="665" t="e">
        <f>INDEX(DT1230:EA1231,MATCH(DR1255,DR1230:DR1231,0),MATCH(FG1246,DT1228:EA1228,0))*INDEX(AJ1236:AT1243,MATCH(FG1246,AI1236:AI1243,0),MATCH(FG1247,AJ1235:AT1235,0))</f>
        <v>#N/A</v>
      </c>
      <c r="FH1255" s="665" t="e">
        <f>INDEX(DT1230:EA1231,MATCH(DR1255,DR1230:DR1231,0),MATCH(FH1246,DT1228:EA1228,0))*INDEX(AJ1236:AT1243,MATCH(FH1246,AI1236:AI1243,0),MATCH(FH1247,AJ1235:AT1235,0))</f>
        <v>#N/A</v>
      </c>
      <c r="FI1255" s="665" t="e">
        <f>INDEX(DT1230:EA1231,MATCH(DR1255,DR1230:DR1231,0),MATCH(FI1246,DT1228:EA1228,0))*INDEX(AJ1236:AT1243,MATCH(FI1246,AI1236:AI1243,0),MATCH(FI1247,AJ1235:AT1235,0))</f>
        <v>#N/A</v>
      </c>
      <c r="FJ1255" s="665" t="e">
        <f>INDEX(DT1230:EA1231,MATCH(DR1255,DR1230:DR1231,0),MATCH(FJ1246,DT1228:EA1228,0))*INDEX(AJ1236:AT1243,MATCH(FJ1246,AI1236:AI1243,0),MATCH(FJ1247,AJ1235:AT1235,0))</f>
        <v>#N/A</v>
      </c>
      <c r="FK1255" s="665" t="e">
        <f>INDEX(DT1230:EA1231,MATCH(DR1255,DR1230:DR1231,0),MATCH(FK1246,DT1228:EA1228,0))*INDEX(AJ1236:AT1243,MATCH(FK1246,AI1236:AI1243,0),MATCH(FK1247,AJ1235:AT1235,0))</f>
        <v>#N/A</v>
      </c>
      <c r="FL1255" s="665" t="e">
        <f>INDEX(DT1230:EA1231,MATCH(DR1255,DR1230:DR1231,0),MATCH(FL1246,DT1228:EA1228,0))*INDEX(AJ1236:AT1243,MATCH(FL1246,AI1236:AI1243,0),MATCH(FL1247,AJ1235:AT1235,0))</f>
        <v>#N/A</v>
      </c>
      <c r="FM1255" s="665" t="e">
        <f>INDEX(DT1230:EA1231,MATCH(DR1255,DR1230:DR1231,0),MATCH(FM1246,DT1228:EA1228,0))*INDEX(AJ1236:AT1243,MATCH(FM1246,AI1236:AI1243,0),MATCH(FM1247,AJ1235:AT1235,0))</f>
        <v>#N/A</v>
      </c>
      <c r="FN1255" s="665" t="e">
        <f>INDEX(DT1230:EA1231,MATCH(DR1255,DR1230:DR1231,0),MATCH(FN1246,DT1228:EA1228,0))*INDEX(AJ1236:AT1243,MATCH(FN1246,AI1236:AI1243,0),MATCH(FN1247,AJ1235:AT1235,0))</f>
        <v>#N/A</v>
      </c>
      <c r="FO1255" s="665" t="e">
        <f>INDEX(DT1230:EA1231,MATCH(DR1255,DR1230:DR1231,0),MATCH(FO1246,DT1228:EA1228,0))*INDEX(AJ1236:AT1243,MATCH(FO1246,AI1236:AI1243,0),MATCH(FO1247,AJ1235:AT1235,0))</f>
        <v>#N/A</v>
      </c>
      <c r="FP1255" s="665" t="e">
        <f>INDEX(DT1230:EA1231,MATCH(DR1255,DR1230:DR1231,0),MATCH(FP1246,DT1228:EA1228,0))*INDEX(AJ1236:AT1243,MATCH(FP1246,AI1236:AI1243,0),MATCH(FP1247,AJ1235:AT1235,0))</f>
        <v>#N/A</v>
      </c>
      <c r="FQ1255" s="665" t="e">
        <f>INDEX(DT1230:EA1231,MATCH(DR1255,DR1230:DR1231,0),MATCH(FQ1246,DT1228:EA1228,0))*INDEX(AJ1236:AT1243,MATCH(FQ1246,AI1236:AI1243,0),MATCH(FQ1247,AJ1235:AT1235,0))</f>
        <v>#N/A</v>
      </c>
      <c r="FR1255" s="665" t="e">
        <f>INDEX(DT1230:EA1231,MATCH(DR1255,DR1230:DR1231,0),MATCH(FR1246,DT1228:EA1228,0))*INDEX(AJ1236:AT1243,MATCH(FR1246,AI1236:AI1243,0),MATCH(FR1247,AJ1235:AT1235,0))</f>
        <v>#N/A</v>
      </c>
      <c r="FS1255" s="665" t="e">
        <f>INDEX(DT1230:EA1231,MATCH(DR1255,DR1230:DR1231,0),MATCH(FS1246,DT1228:EA1228,0))*INDEX(AJ1236:AT1243,MATCH(FS1246,AI1236:AI1243,0),MATCH(FS1247,AJ1235:AT1235,0))</f>
        <v>#N/A</v>
      </c>
      <c r="FT1255" s="665" t="e">
        <f>INDEX(DT1230:EA1231,MATCH(DR1255,DR1230:DR1231,0),MATCH(FT1246,DT1228:EA1228,0))*INDEX(AJ1236:AT1243,MATCH(FT1246,AI1236:AI1243,0),MATCH(FT1247,AJ1235:AT1235,0))</f>
        <v>#N/A</v>
      </c>
      <c r="FU1255" s="665" t="e">
        <f>INDEX(DT1230:EA1231,MATCH(DR1255,DR1230:DR1231,0),MATCH(FU1246,DT1228:EA1228,0))*INDEX(AJ1236:AT1243,MATCH(FU1246,AI1236:AI1243,0),MATCH(FU1247,AJ1235:AT1235,0))</f>
        <v>#N/A</v>
      </c>
      <c r="FV1255" s="665" t="e">
        <f>INDEX(DT1230:EA1231,MATCH(DR1255,DR1230:DR1231,0),MATCH(FV1246,DT1228:EA1228,0))*INDEX(AJ1236:AT1243,MATCH(FV1246,AI1236:AI1243,0),MATCH(FV1247,AJ1235:AT1235,0))</f>
        <v>#N/A</v>
      </c>
      <c r="FW1255" s="665" t="e">
        <f>INDEX(DT1230:EA1231,MATCH(DR1255,DR1230:DR1231,0),MATCH(FW1246,DT1228:EA1228,0))*INDEX(AJ1236:AT1243,MATCH(FW1246,AI1236:AI1243,0),MATCH(FW1247,AJ1235:AT1235,0))</f>
        <v>#N/A</v>
      </c>
      <c r="FX1255" s="665" t="e">
        <f>INDEX(DT1230:EA1231,MATCH(DR1255,DR1230:DR1231,0),MATCH(FX1246,DT1228:EA1228,0))*INDEX(AJ1236:AT1243,MATCH(FX1246,AI1236:AI1243,0),MATCH(FX1247,AJ1235:AT1235,0))</f>
        <v>#N/A</v>
      </c>
      <c r="FY1255" s="665" t="e">
        <f>INDEX(DT1230:EA1231,MATCH(DR1255,DR1230:DR1231,0),MATCH(FY1246,DT1228:EA1228,0))*INDEX(AJ1236:AT1243,MATCH(FY1246,AI1236:AI1243,0),MATCH(FY1247,AJ1235:AT1235,0))</f>
        <v>#N/A</v>
      </c>
      <c r="FZ1255" s="665" t="e">
        <f>INDEX(DT1230:EA1231,MATCH(DR1255,DR1230:DR1231,0),MATCH(FZ1246,DT1228:EA1228,0))*INDEX(AJ1236:AT1243,MATCH(FZ1246,AI1236:AI1243,0),MATCH(FZ1247,AJ1235:AT1235,0))</f>
        <v>#N/A</v>
      </c>
      <c r="GA1255" s="665" t="e">
        <f>INDEX(DT1230:EA1231,MATCH(DR1255,DR1230:DR1231,0),MATCH(GA1246,DT1228:EA1228,0))*INDEX(AJ1236:AT1243,MATCH(GA1246,AI1236:AI1243,0),MATCH(GA1247,AJ1235:AT1235,0))</f>
        <v>#N/A</v>
      </c>
      <c r="GB1255" s="665" t="e">
        <f>INDEX(DT1230:EA1231,MATCH(DR1255,DR1230:DR1231,0),MATCH(GB1246,DT1228:EA1228,0))*INDEX(AJ1236:AT1243,MATCH(GB1246,AI1236:AI1243,0),MATCH(GB1247,AJ1235:AT1235,0))</f>
        <v>#N/A</v>
      </c>
      <c r="GC1255" s="665" t="e">
        <f>INDEX(DT1230:EA1231,MATCH(DR1255,DR1230:DR1231,0),MATCH(GC1246,DT1228:EA1228,0))*INDEX(AJ1236:AT1243,MATCH(GC1246,AI1236:AI1243,0),MATCH(GC1247,AJ1235:AT1235,0))</f>
        <v>#N/A</v>
      </c>
      <c r="GD1255" s="665" t="e">
        <f>INDEX(DT1230:EA1231,MATCH(DR1255,DR1230:DR1231,0),MATCH(GD1246,DT1228:EA1228,0))*INDEX(AJ1236:AT1243,MATCH(GD1246,AI1236:AI1243,0),MATCH(GD1247,AJ1235:AT1235,0))</f>
        <v>#N/A</v>
      </c>
      <c r="GE1255" s="665" t="e">
        <f>INDEX(DT1230:EA1231,MATCH(DR1255,DR1230:DR1231,0),MATCH(GE1246,DT1228:EA1228,0))*INDEX(AJ1236:AT1243,MATCH(GE1246,AI1236:AI1243,0),MATCH(GE1247,AJ1235:AT1235,0))</f>
        <v>#N/A</v>
      </c>
      <c r="GF1255" s="665" t="e">
        <f>INDEX(DT1230:EA1231,MATCH(DR1255,DR1230:DR1231,0),MATCH(GF1246,DT1228:EA1228,0))*INDEX(AJ1236:AT1243,MATCH(GF1246,AI1236:AI1243,0),MATCH(GF1247,AJ1235:AT1235,0))</f>
        <v>#N/A</v>
      </c>
      <c r="GG1255" s="665" t="e">
        <f>INDEX(DT1230:EA1231,MATCH(DR1255,DR1230:DR1231,0),MATCH(GG1246,DT1228:EA1228,0))*INDEX(AJ1236:AT1243,MATCH(GG1246,AI1236:AI1243,0),MATCH(GG1247,AJ1235:AT1235,0))</f>
        <v>#N/A</v>
      </c>
      <c r="GH1255" s="665" t="e">
        <f>INDEX(DT1230:EA1231,MATCH(DR1255,DR1230:DR1231,0),MATCH(GH1246,DT1228:EA1228,0))*INDEX(AJ1236:AT1243,MATCH(GH1246,AI1236:AI1243,0),MATCH(GH1247,AJ1235:AT1235,0))</f>
        <v>#N/A</v>
      </c>
      <c r="GI1255" s="665" t="e">
        <f>INDEX(DT1230:EA1231,MATCH(DR1255,DR1230:DR1231,0),MATCH(GI1246,DT1228:EA1228,0))*INDEX(AJ1236:AT1243,MATCH(GI1246,AI1236:AI1243,0),MATCH(GI1247,AJ1235:AT1235,0))</f>
        <v>#N/A</v>
      </c>
      <c r="GJ1255" s="665" t="e">
        <f>INDEX(DT1230:EA1231,MATCH(DR1255,DR1230:DR1231,0),MATCH(GJ1246,DT1228:EA1228,0))*INDEX(AJ1236:AT1243,MATCH(GJ1246,AI1236:AI1243,0),MATCH(GJ1247,AJ1235:AT1235,0))</f>
        <v>#N/A</v>
      </c>
      <c r="GK1255" s="665" t="e">
        <f>INDEX(DT1230:EA1231,MATCH(DR1255,DR1230:DR1231,0),MATCH(GK1246,DT1228:EA1228,0))*INDEX(AJ1236:AT1243,MATCH(GK1246,AI1236:AI1243,0),MATCH(GK1247,AJ1235:AT1235,0))</f>
        <v>#N/A</v>
      </c>
      <c r="GL1255" s="665" t="e">
        <f>SUM(DS1255:GK1255)=#REF!-SUM(HB1255:HK1255)</f>
        <v>#N/A</v>
      </c>
      <c r="GN1255" s="749">
        <v>2030</v>
      </c>
      <c r="GO1255" s="664" t="e">
        <f>SUMIF(DS1235:EN1235,GO1235,DS1255:EN1255)</f>
        <v>#N/A</v>
      </c>
      <c r="GP1255" s="668" t="e">
        <f>SUMIF(DS1235:GK1235,GP1235,DS1255:GK1255)</f>
        <v>#N/A</v>
      </c>
      <c r="GQ1255" s="668" t="e">
        <f>SUMIF(DS1235:GK1235,GQ1235,DS1255:GK1255)</f>
        <v>#N/A</v>
      </c>
      <c r="GR1255" s="668" t="e">
        <f>SUMIF(DS1235:GK1235,GR1235,DS1255:GK1255)</f>
        <v>#N/A</v>
      </c>
      <c r="GS1255" s="668" t="e">
        <f>SUMIF(DS1235:GK1235,GS1235,DS1255:GK1255)</f>
        <v>#N/A</v>
      </c>
      <c r="GT1255" s="668" t="e">
        <f>SUMIF(DS1235:GK1235,GT1235,DS1255:GK1255)</f>
        <v>#N/A</v>
      </c>
      <c r="GU1255" s="668" t="e">
        <f>SUMIF(DS1235:GK1235,GU1235,DS1255:GK1255)</f>
        <v>#N/A</v>
      </c>
      <c r="GV1255" s="668" t="e">
        <f>SUMIF(DS1235:GK1235,GV1235,DS1255:GK1255)</f>
        <v>#N/A</v>
      </c>
      <c r="GW1255" s="668" t="e">
        <f>SUMIF(DS1235:GK1235,GW1235,DS1255:GK1255)</f>
        <v>#N/A</v>
      </c>
      <c r="GX1255" s="668" t="e">
        <f>SUMIF(DS1235:GK1235,GX1235,DS1255:GK1255)</f>
        <v>#N/A</v>
      </c>
      <c r="GY1255" s="668" t="e">
        <f>SUMIF(DS1235:GK1235,GY1235,DS1255:GK1255)</f>
        <v>#N/A</v>
      </c>
      <c r="GZ1255" s="646" t="e">
        <f>#REF!=SUM(GO1255:GY1255)</f>
        <v>#REF!</v>
      </c>
      <c r="HB1255" s="668" t="e">
        <f>IF(GZ1255,0,(#REF!-SUM(GO1255:GY1255))*INDEX(AK1236:AT1243,MATCH(GN1255,AI1236:AI1243,0),MATCH(HB1247,AK1235:AT1235,0)))</f>
        <v>#REF!</v>
      </c>
      <c r="HC1255" s="668" t="e">
        <f>IF(GZ1255,0,(#REF!-SUM(GO1255:GY1255))*INDEX(AK1236:AT1243,MATCH(GN1255,AI1236:AI1243,0),MATCH(HC1247,AK1235:AT1235,0)))</f>
        <v>#REF!</v>
      </c>
      <c r="HD1255" s="668" t="e">
        <f>IF(GZ1255,0,(#REF!-SUM(GO1255:GY1255))*INDEX(AK1236:AT1243,MATCH(GN1255,AI1236:AI1243,0),MATCH(HD1247,AK1235:AT1235,0)))</f>
        <v>#REF!</v>
      </c>
      <c r="HE1255" s="668" t="e">
        <f>IF(GZ1255,0,(#REF!-SUM(GO1255:GY1255))*INDEX(AK1236:AT1243,MATCH(GN1255,AI1236:AI1243,0),MATCH(HE1247,AK1235:AT1235,0)))</f>
        <v>#REF!</v>
      </c>
      <c r="HF1255" s="668" t="e">
        <f>IF(GZ1255,0,(#REF!-SUM(GO1255:GY1255))*INDEX(AK1236:AT1243,MATCH(GN1255,AI1236:AI1243,0),MATCH(HF1247,AK1235:AT1235,0)))</f>
        <v>#REF!</v>
      </c>
      <c r="HG1255" s="668" t="e">
        <f>IF(GZ1255,0,(#REF!-SUM(GO1255:GY1255))*INDEX(AK1236:AT1243,MATCH(GN1255,AI1236:AI1243,0),MATCH(HG1247,AK1235:AT1235,0)))</f>
        <v>#REF!</v>
      </c>
      <c r="HH1255" s="668" t="e">
        <f>IF(GZ1255,0,(#REF!-SUM(GO1255:GY1255))*INDEX(AK1236:AT1243,MATCH(GN1255,AI1236:AI1243,0),MATCH(HH1247,AK1235:AT1235,0)))</f>
        <v>#REF!</v>
      </c>
      <c r="HI1255" s="668" t="e">
        <f>IF(GZ1255,0,(#REF!-SUM(GO1255:GY1255))*INDEX(AK1236:AT1243,MATCH(GN1255,AI1236:AI1243,0),MATCH(HI1247,AK1235:AT1235,0)))</f>
        <v>#REF!</v>
      </c>
      <c r="HJ1255" s="668" t="e">
        <f>IF(GZ1255,0,(#REF!-SUM(GO1255:GY1255))*INDEX(AK1236:AT1243,MATCH(GN1255,AI1236:AI1243,0),MATCH(HJ1247,AK1235:AT1235,0)))</f>
        <v>#REF!</v>
      </c>
      <c r="HK1255" s="668" t="e">
        <f>IF(GZ1255,0,(#REF!-SUM(GO1255:GY1255))*INDEX(AK1236:AT1243,MATCH(GN1255,AI1236:AI1243,0),MATCH(HK1247,AK1235:AT1235,0)))</f>
        <v>#REF!</v>
      </c>
      <c r="HL1255" s="668" t="e">
        <f>(SUM(HB1255:HK1255)+SUM(GO1255:GY1255))=#REF!</f>
        <v>#REF!</v>
      </c>
    </row>
    <row r="1256" spans="1:234" hidden="1" x14ac:dyDescent="0.25">
      <c r="A1256" s="643" t="s">
        <v>208</v>
      </c>
    </row>
    <row r="1257" spans="1:234" ht="12.75" customHeight="1" x14ac:dyDescent="0.25">
      <c r="D1257" s="4" t="s">
        <v>127</v>
      </c>
      <c r="E1257" s="764" t="s">
        <v>1694</v>
      </c>
      <c r="F1257" s="764"/>
      <c r="G1257" s="764"/>
      <c r="H1257" s="764"/>
      <c r="I1257" s="764"/>
      <c r="J1257" s="764"/>
      <c r="K1257" s="764"/>
      <c r="L1257" s="764"/>
      <c r="M1257" s="764"/>
      <c r="N1257" s="764"/>
      <c r="O1257" s="764"/>
      <c r="P1257" s="764"/>
      <c r="Q1257" s="764"/>
    </row>
    <row r="1258" spans="1:234" ht="12.75" customHeight="1" x14ac:dyDescent="0.25">
      <c r="D1258" s="4"/>
      <c r="E1258" s="892" t="s">
        <v>1698</v>
      </c>
      <c r="F1258" s="892"/>
      <c r="G1258" s="892"/>
      <c r="H1258" s="892"/>
      <c r="I1258" s="892"/>
      <c r="J1258" s="892"/>
      <c r="K1258" s="892"/>
      <c r="L1258" s="892"/>
      <c r="M1258" s="892"/>
      <c r="N1258" s="892"/>
      <c r="O1258" s="892"/>
      <c r="P1258" s="892"/>
      <c r="Q1258" s="892"/>
    </row>
    <row r="1259" spans="1:234" ht="5.0999999999999996" customHeight="1" x14ac:dyDescent="0.25"/>
    <row r="1260" spans="1:234" ht="5.0999999999999996" customHeight="1" x14ac:dyDescent="0.25">
      <c r="E1260" s="676"/>
      <c r="F1260" s="677"/>
      <c r="G1260" s="677"/>
      <c r="H1260" s="677"/>
      <c r="I1260" s="677"/>
      <c r="J1260" s="677"/>
      <c r="K1260" s="677"/>
      <c r="L1260" s="677"/>
      <c r="M1260" s="677"/>
      <c r="N1260" s="677"/>
      <c r="O1260" s="677"/>
      <c r="P1260" s="677"/>
      <c r="Q1260" s="677"/>
    </row>
    <row r="1261" spans="1:234" x14ac:dyDescent="0.25">
      <c r="E1261" s="678" t="s">
        <v>1682</v>
      </c>
      <c r="F1261" s="670"/>
      <c r="G1261" s="670"/>
      <c r="H1261" s="905">
        <f>E1200</f>
        <v>0</v>
      </c>
      <c r="I1261" s="906"/>
      <c r="J1261" s="906"/>
      <c r="K1261" s="906"/>
      <c r="L1261" s="906"/>
      <c r="M1261" s="906"/>
      <c r="N1261" s="906"/>
      <c r="O1261" s="906"/>
      <c r="P1261" s="906"/>
      <c r="Q1261" s="907"/>
    </row>
    <row r="1262" spans="1:234" x14ac:dyDescent="0.25">
      <c r="E1262" s="678" t="s">
        <v>1836</v>
      </c>
      <c r="F1262" s="670"/>
      <c r="G1262" s="670"/>
      <c r="H1262" s="908" t="s">
        <v>1522</v>
      </c>
      <c r="I1262" s="909"/>
      <c r="J1262" s="909"/>
      <c r="K1262" s="909"/>
      <c r="L1262" s="909"/>
      <c r="M1262" s="909"/>
      <c r="N1262" s="909"/>
      <c r="O1262" s="909"/>
      <c r="P1262" s="909"/>
      <c r="Q1262" s="910"/>
      <c r="T1262" s="679" t="str">
        <f>IF(H1262="","",H1262)</f>
        <v/>
      </c>
    </row>
    <row r="1263" spans="1:234" x14ac:dyDescent="0.25">
      <c r="E1263" s="678" t="s">
        <v>1837</v>
      </c>
      <c r="F1263" s="670"/>
      <c r="G1263" s="670"/>
      <c r="H1263" s="905" t="str">
        <f>IF(H1262="","",INDEX(E1206:E1215,MATCH(H1262,U1206:U1215,0)))</f>
        <v/>
      </c>
      <c r="I1263" s="906"/>
      <c r="J1263" s="906"/>
      <c r="K1263" s="906"/>
      <c r="L1263" s="906"/>
      <c r="M1263" s="906"/>
      <c r="N1263" s="906"/>
      <c r="O1263" s="906"/>
      <c r="P1263" s="906"/>
      <c r="Q1263" s="907"/>
    </row>
    <row r="1264" spans="1:234" x14ac:dyDescent="0.25">
      <c r="E1264" s="678" t="s">
        <v>1838</v>
      </c>
      <c r="F1264" s="670"/>
      <c r="G1264" s="670"/>
      <c r="H1264" s="916" t="str">
        <f>IF(H1262="","",INDEX(N1206:N1215,MATCH(H1262,U1206:U1215,0)))</f>
        <v/>
      </c>
      <c r="I1264" s="916"/>
      <c r="J1264" s="916"/>
      <c r="K1264" s="916"/>
      <c r="L1264" s="916"/>
      <c r="M1264" s="916"/>
      <c r="N1264" s="916"/>
      <c r="O1264" s="916"/>
      <c r="P1264" s="916"/>
      <c r="Q1264" s="916"/>
      <c r="DR1264" s="643" t="s">
        <v>1669</v>
      </c>
    </row>
    <row r="1265" spans="1:234" x14ac:dyDescent="0.25">
      <c r="E1265" s="678"/>
      <c r="F1265" s="670"/>
      <c r="G1265" s="670"/>
      <c r="H1265" s="670"/>
      <c r="I1265" s="670"/>
      <c r="J1265" s="670"/>
      <c r="K1265" s="670"/>
      <c r="L1265" s="670"/>
      <c r="M1265" s="670"/>
      <c r="N1265" s="670"/>
      <c r="O1265" s="670"/>
      <c r="P1265" s="670"/>
      <c r="Q1265" s="670"/>
      <c r="DR1265" s="661"/>
      <c r="DS1265" s="647">
        <v>2023</v>
      </c>
      <c r="DT1265" s="647">
        <v>2024</v>
      </c>
      <c r="DU1265" s="647">
        <v>2024</v>
      </c>
      <c r="DV1265" s="647">
        <v>2024</v>
      </c>
      <c r="DW1265" s="647">
        <v>2024</v>
      </c>
      <c r="DX1265" s="647">
        <v>2024</v>
      </c>
      <c r="DY1265" s="647">
        <v>2024</v>
      </c>
      <c r="DZ1265" s="647">
        <v>2024</v>
      </c>
      <c r="EA1265" s="647">
        <v>2024</v>
      </c>
      <c r="EB1265" s="647">
        <v>2024</v>
      </c>
      <c r="EC1265" s="647">
        <v>2024</v>
      </c>
      <c r="ED1265" s="647">
        <v>2025</v>
      </c>
      <c r="EE1265" s="647">
        <v>2025</v>
      </c>
      <c r="EF1265" s="647">
        <v>2025</v>
      </c>
      <c r="EG1265" s="647">
        <v>2025</v>
      </c>
      <c r="EH1265" s="647">
        <v>2025</v>
      </c>
      <c r="EI1265" s="647">
        <v>2025</v>
      </c>
      <c r="EJ1265" s="647">
        <v>2025</v>
      </c>
      <c r="EK1265" s="647">
        <v>2025</v>
      </c>
      <c r="EL1265" s="647">
        <v>2025</v>
      </c>
      <c r="EM1265" s="647">
        <v>2025</v>
      </c>
      <c r="EN1265" s="647">
        <v>2026</v>
      </c>
      <c r="EO1265" s="647">
        <v>2026</v>
      </c>
      <c r="EP1265" s="647">
        <v>2026</v>
      </c>
      <c r="EQ1265" s="647">
        <v>2026</v>
      </c>
      <c r="ER1265" s="647">
        <v>2026</v>
      </c>
      <c r="ES1265" s="647">
        <v>2026</v>
      </c>
      <c r="ET1265" s="647">
        <v>2026</v>
      </c>
      <c r="EU1265" s="647">
        <v>2026</v>
      </c>
      <c r="EV1265" s="647">
        <v>2026</v>
      </c>
      <c r="EW1265" s="647">
        <v>2026</v>
      </c>
      <c r="EX1265" s="647">
        <v>2027</v>
      </c>
      <c r="EY1265" s="647">
        <v>2027</v>
      </c>
      <c r="EZ1265" s="647">
        <v>2027</v>
      </c>
      <c r="FA1265" s="647">
        <v>2027</v>
      </c>
      <c r="FB1265" s="647">
        <v>2027</v>
      </c>
      <c r="FC1265" s="647">
        <v>2027</v>
      </c>
      <c r="FD1265" s="647">
        <v>2027</v>
      </c>
      <c r="FE1265" s="647">
        <v>2027</v>
      </c>
      <c r="FF1265" s="647">
        <v>2027</v>
      </c>
      <c r="FG1265" s="647">
        <v>2027</v>
      </c>
      <c r="FH1265" s="647">
        <v>2028</v>
      </c>
      <c r="FI1265" s="647">
        <v>2028</v>
      </c>
      <c r="FJ1265" s="647">
        <v>2028</v>
      </c>
      <c r="FK1265" s="647">
        <v>2028</v>
      </c>
      <c r="FL1265" s="647">
        <v>2028</v>
      </c>
      <c r="FM1265" s="647">
        <v>2028</v>
      </c>
      <c r="FN1265" s="647">
        <v>2028</v>
      </c>
      <c r="FO1265" s="647">
        <v>2028</v>
      </c>
      <c r="FP1265" s="647">
        <v>2028</v>
      </c>
      <c r="FQ1265" s="647">
        <v>2028</v>
      </c>
      <c r="FR1265" s="647">
        <v>2029</v>
      </c>
      <c r="FS1265" s="647">
        <v>2029</v>
      </c>
      <c r="FT1265" s="647">
        <v>2029</v>
      </c>
      <c r="FU1265" s="647">
        <v>2029</v>
      </c>
      <c r="FV1265" s="647">
        <v>2029</v>
      </c>
      <c r="FW1265" s="647">
        <v>2029</v>
      </c>
      <c r="FX1265" s="647">
        <v>2029</v>
      </c>
      <c r="FY1265" s="647">
        <v>2029</v>
      </c>
      <c r="FZ1265" s="647">
        <v>2029</v>
      </c>
      <c r="GA1265" s="647">
        <v>2029</v>
      </c>
      <c r="GB1265" s="647">
        <v>2030</v>
      </c>
      <c r="GC1265" s="647">
        <v>2030</v>
      </c>
      <c r="GD1265" s="647">
        <v>2030</v>
      </c>
      <c r="GE1265" s="647">
        <v>2030</v>
      </c>
      <c r="GF1265" s="647">
        <v>2030</v>
      </c>
      <c r="GG1265" s="647">
        <v>2030</v>
      </c>
      <c r="GH1265" s="647">
        <v>2030</v>
      </c>
      <c r="GI1265" s="647">
        <v>2030</v>
      </c>
      <c r="GJ1265" s="647">
        <v>2030</v>
      </c>
      <c r="GK1265" s="647">
        <v>2030</v>
      </c>
      <c r="GL1265" s="747" t="s">
        <v>1662</v>
      </c>
      <c r="GO1265" s="643" t="s">
        <v>1670</v>
      </c>
    </row>
    <row r="1266" spans="1:234" s="643" customFormat="1" ht="24" customHeight="1" x14ac:dyDescent="0.25">
      <c r="B1266" s="644"/>
      <c r="C1266" s="644"/>
      <c r="D1266" s="644"/>
      <c r="E1266" s="678"/>
      <c r="F1266" s="670"/>
      <c r="G1266" s="680" t="s">
        <v>1679</v>
      </c>
      <c r="H1266" s="681" t="s">
        <v>1685</v>
      </c>
      <c r="I1266" s="681" t="s">
        <v>1651</v>
      </c>
      <c r="J1266" s="681" t="s">
        <v>1683</v>
      </c>
      <c r="K1266" s="681" t="s">
        <v>1684</v>
      </c>
      <c r="L1266" s="681" t="s">
        <v>1436</v>
      </c>
      <c r="M1266" s="683" t="s">
        <v>1690</v>
      </c>
      <c r="N1266" s="697" t="str">
        <f>IF(G1225="","/",G1225)</f>
        <v>/</v>
      </c>
      <c r="O1266" s="683" t="s">
        <v>410</v>
      </c>
      <c r="P1266" s="697" t="str">
        <f>IF(G1226="","/",G1226)</f>
        <v>/</v>
      </c>
      <c r="Q1266" s="698" t="s">
        <v>1725</v>
      </c>
      <c r="R1266" s="644"/>
      <c r="DR1266" s="662" t="s">
        <v>1665</v>
      </c>
      <c r="DS1266" s="647" t="s">
        <v>1664</v>
      </c>
      <c r="DT1266" s="647" t="str">
        <f t="shared" ref="DT1266" si="5263">E1229</f>
        <v/>
      </c>
      <c r="DU1266" s="647" t="str">
        <f t="shared" ref="DU1266" si="5264">F1229</f>
        <v/>
      </c>
      <c r="DV1266" s="647" t="str">
        <f t="shared" ref="DV1266" si="5265">G1229</f>
        <v/>
      </c>
      <c r="DW1266" s="647" t="str">
        <f t="shared" ref="DW1266" si="5266">H1229</f>
        <v/>
      </c>
      <c r="DX1266" s="647" t="str">
        <f t="shared" ref="DX1266" si="5267">I1229</f>
        <v/>
      </c>
      <c r="DY1266" s="647" t="str">
        <f t="shared" ref="DY1266" si="5268">J1229</f>
        <v/>
      </c>
      <c r="DZ1266" s="647" t="str">
        <f t="shared" ref="DZ1266" si="5269">K1229</f>
        <v/>
      </c>
      <c r="EA1266" s="647" t="str">
        <f t="shared" ref="EA1266" si="5270">L1229</f>
        <v/>
      </c>
      <c r="EB1266" s="647" t="str">
        <f t="shared" ref="EB1266" si="5271">M1229</f>
        <v/>
      </c>
      <c r="EC1266" s="647" t="str">
        <f t="shared" ref="EC1266" si="5272">N1229</f>
        <v/>
      </c>
      <c r="ED1266" s="647" t="str">
        <f t="shared" ref="ED1266" si="5273">E1229</f>
        <v/>
      </c>
      <c r="EE1266" s="647" t="str">
        <f t="shared" ref="EE1266" si="5274">F1229</f>
        <v/>
      </c>
      <c r="EF1266" s="647" t="str">
        <f t="shared" ref="EF1266" si="5275">G1229</f>
        <v/>
      </c>
      <c r="EG1266" s="647" t="str">
        <f t="shared" ref="EG1266" si="5276">H1229</f>
        <v/>
      </c>
      <c r="EH1266" s="647" t="str">
        <f t="shared" ref="EH1266" si="5277">I1229</f>
        <v/>
      </c>
      <c r="EI1266" s="647" t="str">
        <f t="shared" ref="EI1266" si="5278">J1229</f>
        <v/>
      </c>
      <c r="EJ1266" s="647" t="str">
        <f t="shared" ref="EJ1266" si="5279">K1229</f>
        <v/>
      </c>
      <c r="EK1266" s="647" t="str">
        <f t="shared" ref="EK1266" si="5280">L1229</f>
        <v/>
      </c>
      <c r="EL1266" s="647" t="str">
        <f t="shared" ref="EL1266" si="5281">M1229</f>
        <v/>
      </c>
      <c r="EM1266" s="647" t="str">
        <f t="shared" ref="EM1266" si="5282">N1229</f>
        <v/>
      </c>
      <c r="EN1266" s="647" t="str">
        <f t="shared" ref="EN1266" si="5283">E1229</f>
        <v/>
      </c>
      <c r="EO1266" s="647" t="str">
        <f t="shared" ref="EO1266" si="5284">F1229</f>
        <v/>
      </c>
      <c r="EP1266" s="647" t="str">
        <f t="shared" ref="EP1266" si="5285">G1229</f>
        <v/>
      </c>
      <c r="EQ1266" s="647" t="str">
        <f t="shared" ref="EQ1266" si="5286">H1229</f>
        <v/>
      </c>
      <c r="ER1266" s="647" t="str">
        <f t="shared" ref="ER1266" si="5287">I1229</f>
        <v/>
      </c>
      <c r="ES1266" s="647" t="str">
        <f t="shared" ref="ES1266" si="5288">J1229</f>
        <v/>
      </c>
      <c r="ET1266" s="647" t="str">
        <f t="shared" ref="ET1266" si="5289">K1229</f>
        <v/>
      </c>
      <c r="EU1266" s="647" t="str">
        <f t="shared" ref="EU1266" si="5290">L1229</f>
        <v/>
      </c>
      <c r="EV1266" s="647" t="str">
        <f t="shared" ref="EV1266" si="5291">M1229</f>
        <v/>
      </c>
      <c r="EW1266" s="647" t="str">
        <f t="shared" ref="EW1266" si="5292">N1229</f>
        <v/>
      </c>
      <c r="EX1266" s="647" t="str">
        <f t="shared" ref="EX1266" si="5293">E1229</f>
        <v/>
      </c>
      <c r="EY1266" s="647" t="str">
        <f t="shared" ref="EY1266" si="5294">F1229</f>
        <v/>
      </c>
      <c r="EZ1266" s="647" t="str">
        <f t="shared" ref="EZ1266" si="5295">G1229</f>
        <v/>
      </c>
      <c r="FA1266" s="647" t="str">
        <f t="shared" ref="FA1266" si="5296">H1229</f>
        <v/>
      </c>
      <c r="FB1266" s="647" t="str">
        <f t="shared" ref="FB1266" si="5297">I1229</f>
        <v/>
      </c>
      <c r="FC1266" s="647" t="str">
        <f t="shared" ref="FC1266" si="5298">J1229</f>
        <v/>
      </c>
      <c r="FD1266" s="647" t="str">
        <f t="shared" ref="FD1266" si="5299">K1229</f>
        <v/>
      </c>
      <c r="FE1266" s="647" t="str">
        <f t="shared" ref="FE1266" si="5300">L1229</f>
        <v/>
      </c>
      <c r="FF1266" s="647" t="str">
        <f t="shared" ref="FF1266" si="5301">M1229</f>
        <v/>
      </c>
      <c r="FG1266" s="647" t="str">
        <f t="shared" ref="FG1266" si="5302">N1229</f>
        <v/>
      </c>
      <c r="FH1266" s="647" t="str">
        <f t="shared" ref="FH1266" si="5303">E1229</f>
        <v/>
      </c>
      <c r="FI1266" s="647" t="str">
        <f t="shared" ref="FI1266" si="5304">F1229</f>
        <v/>
      </c>
      <c r="FJ1266" s="647" t="str">
        <f t="shared" ref="FJ1266" si="5305">G1229</f>
        <v/>
      </c>
      <c r="FK1266" s="647" t="str">
        <f t="shared" ref="FK1266" si="5306">H1229</f>
        <v/>
      </c>
      <c r="FL1266" s="647" t="str">
        <f t="shared" ref="FL1266" si="5307">I1229</f>
        <v/>
      </c>
      <c r="FM1266" s="647" t="str">
        <f t="shared" ref="FM1266" si="5308">J1229</f>
        <v/>
      </c>
      <c r="FN1266" s="647" t="str">
        <f t="shared" ref="FN1266" si="5309">K1229</f>
        <v/>
      </c>
      <c r="FO1266" s="647" t="str">
        <f t="shared" ref="FO1266" si="5310">L1229</f>
        <v/>
      </c>
      <c r="FP1266" s="647" t="str">
        <f t="shared" ref="FP1266" si="5311">M1229</f>
        <v/>
      </c>
      <c r="FQ1266" s="647" t="str">
        <f t="shared" ref="FQ1266" si="5312">N1229</f>
        <v/>
      </c>
      <c r="FR1266" s="647" t="str">
        <f t="shared" ref="FR1266" si="5313">E1229</f>
        <v/>
      </c>
      <c r="FS1266" s="647" t="str">
        <f t="shared" ref="FS1266" si="5314">F1229</f>
        <v/>
      </c>
      <c r="FT1266" s="647" t="str">
        <f t="shared" ref="FT1266" si="5315">G1229</f>
        <v/>
      </c>
      <c r="FU1266" s="647" t="str">
        <f t="shared" ref="FU1266" si="5316">H1229</f>
        <v/>
      </c>
      <c r="FV1266" s="647" t="str">
        <f t="shared" ref="FV1266" si="5317">I1229</f>
        <v/>
      </c>
      <c r="FW1266" s="647" t="str">
        <f t="shared" ref="FW1266" si="5318">J1229</f>
        <v/>
      </c>
      <c r="FX1266" s="647" t="str">
        <f t="shared" ref="FX1266" si="5319">K1229</f>
        <v/>
      </c>
      <c r="FY1266" s="647" t="str">
        <f t="shared" ref="FY1266" si="5320">L1229</f>
        <v/>
      </c>
      <c r="FZ1266" s="647" t="str">
        <f t="shared" ref="FZ1266" si="5321">M1229</f>
        <v/>
      </c>
      <c r="GA1266" s="647" t="str">
        <f t="shared" ref="GA1266" si="5322">N1229</f>
        <v/>
      </c>
      <c r="GB1266" s="647" t="str">
        <f t="shared" ref="GB1266" si="5323">E1229</f>
        <v/>
      </c>
      <c r="GC1266" s="647" t="str">
        <f t="shared" ref="GC1266" si="5324">F1229</f>
        <v/>
      </c>
      <c r="GD1266" s="647" t="str">
        <f t="shared" ref="GD1266" si="5325">G1229</f>
        <v/>
      </c>
      <c r="GE1266" s="647" t="str">
        <f t="shared" ref="GE1266" si="5326">H1229</f>
        <v/>
      </c>
      <c r="GF1266" s="647" t="str">
        <f t="shared" ref="GF1266" si="5327">I1229</f>
        <v/>
      </c>
      <c r="GG1266" s="647" t="str">
        <f t="shared" ref="GG1266" si="5328">J1229</f>
        <v/>
      </c>
      <c r="GH1266" s="647" t="str">
        <f t="shared" ref="GH1266" si="5329">K1229</f>
        <v/>
      </c>
      <c r="GI1266" s="647" t="str">
        <f t="shared" ref="GI1266" si="5330">L1229</f>
        <v/>
      </c>
      <c r="GJ1266" s="647" t="str">
        <f t="shared" ref="GJ1266" si="5331">M1229</f>
        <v/>
      </c>
      <c r="GK1266" s="647" t="str">
        <f t="shared" ref="GK1266" si="5332">N1229</f>
        <v/>
      </c>
      <c r="GL1266" s="748"/>
      <c r="GN1266" s="662" t="s">
        <v>1665</v>
      </c>
      <c r="GO1266" s="646" t="s">
        <v>1664</v>
      </c>
      <c r="GP1266" s="646" t="str">
        <f t="shared" ref="GP1266" si="5333">E1229</f>
        <v/>
      </c>
      <c r="GQ1266" s="646" t="str">
        <f t="shared" ref="GQ1266" si="5334">F1229</f>
        <v/>
      </c>
      <c r="GR1266" s="646" t="str">
        <f t="shared" ref="GR1266" si="5335">G1229</f>
        <v/>
      </c>
      <c r="GS1266" s="646" t="str">
        <f t="shared" ref="GS1266" si="5336">H1229</f>
        <v/>
      </c>
      <c r="GT1266" s="646" t="str">
        <f t="shared" ref="GT1266" si="5337">I1229</f>
        <v/>
      </c>
      <c r="GU1266" s="646" t="str">
        <f t="shared" ref="GU1266" si="5338">J1229</f>
        <v/>
      </c>
      <c r="GV1266" s="646" t="str">
        <f t="shared" ref="GV1266" si="5339">K1229</f>
        <v/>
      </c>
      <c r="GW1266" s="646" t="str">
        <f t="shared" ref="GW1266" si="5340">L1229</f>
        <v/>
      </c>
      <c r="GX1266" s="646" t="str">
        <f t="shared" ref="GX1266" si="5341">M1229</f>
        <v/>
      </c>
      <c r="GY1266" s="646" t="str">
        <f t="shared" ref="GY1266" si="5342">N1229</f>
        <v/>
      </c>
      <c r="GZ1266" s="646" t="s">
        <v>1662</v>
      </c>
      <c r="HM1266" s="644"/>
      <c r="HN1266" s="644"/>
      <c r="HO1266" s="644"/>
      <c r="HP1266" s="644"/>
      <c r="HQ1266" s="644"/>
      <c r="HR1266" s="644"/>
      <c r="HS1266" s="644"/>
      <c r="HT1266" s="644"/>
      <c r="HU1266" s="644"/>
      <c r="HV1266" s="644"/>
      <c r="HW1266" s="644"/>
      <c r="HX1266" s="644"/>
      <c r="HY1266" s="644"/>
      <c r="HZ1266" s="644"/>
    </row>
    <row r="1267" spans="1:234" s="643" customFormat="1" hidden="1" x14ac:dyDescent="0.25">
      <c r="A1267" s="643" t="s">
        <v>208</v>
      </c>
      <c r="B1267" s="644"/>
      <c r="C1267" s="644"/>
      <c r="D1267" s="644"/>
      <c r="E1267" s="678"/>
      <c r="F1267" s="670"/>
      <c r="G1267" s="670"/>
      <c r="H1267" s="670"/>
      <c r="I1267" s="670"/>
      <c r="J1267" s="670"/>
      <c r="K1267" s="670"/>
      <c r="L1267" s="670"/>
      <c r="M1267" s="670"/>
      <c r="N1267" s="670"/>
      <c r="O1267" s="670"/>
      <c r="P1267" s="670"/>
      <c r="Q1267" s="670"/>
      <c r="R1267" s="682"/>
      <c r="DR1267" s="749">
        <v>2023</v>
      </c>
      <c r="DS1267" s="665">
        <f t="shared" ref="DS1267:GD1270" si="5343">DS1236-DS1248</f>
        <v>0</v>
      </c>
      <c r="DT1267" s="665">
        <f t="shared" si="5343"/>
        <v>0</v>
      </c>
      <c r="DU1267" s="665">
        <f t="shared" si="5343"/>
        <v>0</v>
      </c>
      <c r="DV1267" s="665">
        <f t="shared" si="5343"/>
        <v>0</v>
      </c>
      <c r="DW1267" s="665">
        <f t="shared" si="5343"/>
        <v>0</v>
      </c>
      <c r="DX1267" s="665">
        <f t="shared" si="5343"/>
        <v>0</v>
      </c>
      <c r="DY1267" s="665">
        <f t="shared" si="5343"/>
        <v>0</v>
      </c>
      <c r="DZ1267" s="665">
        <f t="shared" si="5343"/>
        <v>0</v>
      </c>
      <c r="EA1267" s="665">
        <f t="shared" si="5343"/>
        <v>0</v>
      </c>
      <c r="EB1267" s="665">
        <f t="shared" si="5343"/>
        <v>0</v>
      </c>
      <c r="EC1267" s="665">
        <f t="shared" si="5343"/>
        <v>0</v>
      </c>
      <c r="ED1267" s="665">
        <f t="shared" si="5343"/>
        <v>0</v>
      </c>
      <c r="EE1267" s="665">
        <f t="shared" si="5343"/>
        <v>0</v>
      </c>
      <c r="EF1267" s="665">
        <f t="shared" si="5343"/>
        <v>0</v>
      </c>
      <c r="EG1267" s="665">
        <f t="shared" si="5343"/>
        <v>0</v>
      </c>
      <c r="EH1267" s="665">
        <f t="shared" si="5343"/>
        <v>0</v>
      </c>
      <c r="EI1267" s="665">
        <f t="shared" si="5343"/>
        <v>0</v>
      </c>
      <c r="EJ1267" s="665">
        <f t="shared" si="5343"/>
        <v>0</v>
      </c>
      <c r="EK1267" s="665">
        <f t="shared" si="5343"/>
        <v>0</v>
      </c>
      <c r="EL1267" s="665">
        <f t="shared" si="5343"/>
        <v>0</v>
      </c>
      <c r="EM1267" s="665">
        <f t="shared" si="5343"/>
        <v>0</v>
      </c>
      <c r="EN1267" s="665">
        <f t="shared" si="5343"/>
        <v>0</v>
      </c>
      <c r="EO1267" s="665">
        <f t="shared" si="5343"/>
        <v>0</v>
      </c>
      <c r="EP1267" s="665">
        <f t="shared" si="5343"/>
        <v>0</v>
      </c>
      <c r="EQ1267" s="665">
        <f t="shared" si="5343"/>
        <v>0</v>
      </c>
      <c r="ER1267" s="665">
        <f t="shared" si="5343"/>
        <v>0</v>
      </c>
      <c r="ES1267" s="665">
        <f t="shared" si="5343"/>
        <v>0</v>
      </c>
      <c r="ET1267" s="665">
        <f t="shared" si="5343"/>
        <v>0</v>
      </c>
      <c r="EU1267" s="665">
        <f t="shared" si="5343"/>
        <v>0</v>
      </c>
      <c r="EV1267" s="665">
        <f t="shared" si="5343"/>
        <v>0</v>
      </c>
      <c r="EW1267" s="665">
        <f t="shared" si="5343"/>
        <v>0</v>
      </c>
      <c r="EX1267" s="665">
        <f t="shared" si="5343"/>
        <v>0</v>
      </c>
      <c r="EY1267" s="665">
        <f t="shared" si="5343"/>
        <v>0</v>
      </c>
      <c r="EZ1267" s="665">
        <f t="shared" si="5343"/>
        <v>0</v>
      </c>
      <c r="FA1267" s="665">
        <f t="shared" si="5343"/>
        <v>0</v>
      </c>
      <c r="FB1267" s="665">
        <f t="shared" si="5343"/>
        <v>0</v>
      </c>
      <c r="FC1267" s="665">
        <f t="shared" si="5343"/>
        <v>0</v>
      </c>
      <c r="FD1267" s="665">
        <f t="shared" si="5343"/>
        <v>0</v>
      </c>
      <c r="FE1267" s="665">
        <f t="shared" si="5343"/>
        <v>0</v>
      </c>
      <c r="FF1267" s="665">
        <f t="shared" si="5343"/>
        <v>0</v>
      </c>
      <c r="FG1267" s="665">
        <f t="shared" si="5343"/>
        <v>0</v>
      </c>
      <c r="FH1267" s="665">
        <f t="shared" si="5343"/>
        <v>0</v>
      </c>
      <c r="FI1267" s="665">
        <f t="shared" si="5343"/>
        <v>0</v>
      </c>
      <c r="FJ1267" s="665">
        <f t="shared" si="5343"/>
        <v>0</v>
      </c>
      <c r="FK1267" s="665">
        <f t="shared" si="5343"/>
        <v>0</v>
      </c>
      <c r="FL1267" s="665">
        <f t="shared" si="5343"/>
        <v>0</v>
      </c>
      <c r="FM1267" s="665">
        <f t="shared" si="5343"/>
        <v>0</v>
      </c>
      <c r="FN1267" s="665">
        <f t="shared" si="5343"/>
        <v>0</v>
      </c>
      <c r="FO1267" s="665">
        <f t="shared" si="5343"/>
        <v>0</v>
      </c>
      <c r="FP1267" s="665">
        <f t="shared" si="5343"/>
        <v>0</v>
      </c>
      <c r="FQ1267" s="665">
        <f t="shared" si="5343"/>
        <v>0</v>
      </c>
      <c r="FR1267" s="665">
        <f t="shared" si="5343"/>
        <v>0</v>
      </c>
      <c r="FS1267" s="665">
        <f t="shared" si="5343"/>
        <v>0</v>
      </c>
      <c r="FT1267" s="665">
        <f t="shared" si="5343"/>
        <v>0</v>
      </c>
      <c r="FU1267" s="665">
        <f t="shared" si="5343"/>
        <v>0</v>
      </c>
      <c r="FV1267" s="665">
        <f t="shared" si="5343"/>
        <v>0</v>
      </c>
      <c r="FW1267" s="665">
        <f t="shared" si="5343"/>
        <v>0</v>
      </c>
      <c r="FX1267" s="665">
        <f t="shared" si="5343"/>
        <v>0</v>
      </c>
      <c r="FY1267" s="665">
        <f t="shared" si="5343"/>
        <v>0</v>
      </c>
      <c r="FZ1267" s="665">
        <f t="shared" si="5343"/>
        <v>0</v>
      </c>
      <c r="GA1267" s="665">
        <f t="shared" si="5343"/>
        <v>0</v>
      </c>
      <c r="GB1267" s="665">
        <f t="shared" si="5343"/>
        <v>0</v>
      </c>
      <c r="GC1267" s="665">
        <f t="shared" si="5343"/>
        <v>0</v>
      </c>
      <c r="GD1267" s="665">
        <f t="shared" si="5343"/>
        <v>0</v>
      </c>
      <c r="GE1267" s="665">
        <f t="shared" ref="GE1267:GK1267" si="5344">GE1236-GE1248</f>
        <v>0</v>
      </c>
      <c r="GF1267" s="665">
        <f t="shared" si="5344"/>
        <v>0</v>
      </c>
      <c r="GG1267" s="665">
        <f t="shared" si="5344"/>
        <v>0</v>
      </c>
      <c r="GH1267" s="665">
        <f t="shared" si="5344"/>
        <v>0</v>
      </c>
      <c r="GI1267" s="665">
        <f t="shared" si="5344"/>
        <v>0</v>
      </c>
      <c r="GJ1267" s="665">
        <f t="shared" si="5344"/>
        <v>0</v>
      </c>
      <c r="GK1267" s="665">
        <f t="shared" si="5344"/>
        <v>0</v>
      </c>
      <c r="GL1267" s="665" t="b">
        <f>SUM(DS1267:GK1267)+SUM(Y1230:AH1230)-SUM(HB1248:HK1248)=Q1230</f>
        <v>1</v>
      </c>
      <c r="GN1267" s="749">
        <v>2023</v>
      </c>
      <c r="GO1267" s="664">
        <f>SUMIF(DS1235:GK1235,GO1235,DS1267:GK1267)</f>
        <v>0</v>
      </c>
      <c r="GP1267" s="668">
        <f>SUMIF(DS1235:GK1235,GP1235,DS1267:GK1267)</f>
        <v>0</v>
      </c>
      <c r="GQ1267" s="668">
        <f>SUMIF(DS1235:GK1235,GQ1235,DS1267:GK1267)</f>
        <v>0</v>
      </c>
      <c r="GR1267" s="668">
        <f>SUMIF(DS1235:GK1235,GR1235,DS1267:GK1267)</f>
        <v>0</v>
      </c>
      <c r="GS1267" s="668">
        <f>SUMIF(DS1235:GK1235,GS1235,DS1267:GK1267)</f>
        <v>0</v>
      </c>
      <c r="GT1267" s="668">
        <f>SUMIF(DS1235:GK1235,GT1235,DS1267:GK1267)</f>
        <v>0</v>
      </c>
      <c r="GU1267" s="668">
        <f>SUMIF(DS1235:GK1235,GU1235,DS1267:GK1267)</f>
        <v>0</v>
      </c>
      <c r="GV1267" s="668">
        <f>SUMIF(DS1235:GK1235,GV1235,DS1267:GK1267)</f>
        <v>0</v>
      </c>
      <c r="GW1267" s="668">
        <f>SUMIF(DS1235:GK1235,GW1235,DS1267:GK1267)</f>
        <v>0</v>
      </c>
      <c r="GX1267" s="668">
        <f>SUMIF(DS1235:GK1235,GX1235,DS1267:GK1267)</f>
        <v>0</v>
      </c>
      <c r="GY1267" s="668">
        <f>SUMIF(DS1235:GK1235,GY1235,DS1267:GK1267)</f>
        <v>0</v>
      </c>
      <c r="GZ1267" s="646" t="b">
        <f>SUM(GO1267:GY1267)-SUM(HB1248:HK1248)=(Q1230-SUM(Y1230:AH1230))</f>
        <v>1</v>
      </c>
      <c r="HM1267" s="682"/>
      <c r="HN1267" s="682"/>
      <c r="HO1267" s="682"/>
      <c r="HP1267" s="682"/>
      <c r="HQ1267" s="682"/>
      <c r="HR1267" s="682"/>
      <c r="HS1267" s="682"/>
      <c r="HT1267" s="682"/>
      <c r="HU1267" s="682"/>
      <c r="HV1267" s="682"/>
      <c r="HW1267" s="682"/>
      <c r="HX1267" s="682"/>
      <c r="HY1267" s="682"/>
      <c r="HZ1267" s="682"/>
    </row>
    <row r="1268" spans="1:234" s="643" customFormat="1" x14ac:dyDescent="0.25">
      <c r="B1268" s="644"/>
      <c r="C1268" s="644"/>
      <c r="D1268" s="644"/>
      <c r="E1268" s="678"/>
      <c r="F1268" s="670"/>
      <c r="G1268" s="652">
        <v>2024</v>
      </c>
      <c r="H1268" s="656">
        <f>IF(G1268&gt;CNTR_ReportingYear,"",INDEX(E1231:N1231,MATCH(T1262,E1229:N1229,0)))</f>
        <v>0</v>
      </c>
      <c r="I1268" s="656">
        <f>IF(G1268&gt;CNTR_ReportingYear,"",INDEX(GP1268:GY1274,MATCH(G1268,GN1268:GN1274,0),MATCH(T1262,GP1266:GY1266,0))-INDEX(HB1249:HK1255,MATCH(G1268,GN1249:GN1255,0),MATCH(T1262,HB1247:HK1247,0))+INDEX(Y1230:AH1231,MATCH(G1268,D1230:D1231,0),MATCH(T1262,Y1229:AH1229,0)))</f>
        <v>0</v>
      </c>
      <c r="J1268" s="656">
        <f>IF(G1268&gt;CNTR_ReportingYear,"",SUMIFS(AX1236:DP1236,AX1235:DP1235,T1262))</f>
        <v>0</v>
      </c>
      <c r="K1268" s="656">
        <f>IF(G1268&gt;CNTR_ReportingYear,"",SUMIFS(AX1237:DP1237,AX1235:DP1235,T1262))</f>
        <v>0</v>
      </c>
      <c r="L1268" s="656">
        <f>IF(G1268&gt;CNTR_ReportingYear,"",INDEX(GP1249:GY1255,MATCH(G1268,GN1249:GN1255,0),MATCH(T1262,GP1247:GY1247,0))+INDEX(HB1249:HK1255,MATCH(G1268,GN1249:GN1255,0),MATCH(T1262,HB1247:HK1247,0)))</f>
        <v>0</v>
      </c>
      <c r="M1268" s="674"/>
      <c r="N1268" s="588" t="str">
        <f>H1266</f>
        <v>Purchase</v>
      </c>
      <c r="O1268" s="917" t="s">
        <v>1688</v>
      </c>
      <c r="P1268" s="917"/>
      <c r="Q1268" s="917"/>
      <c r="R1268" s="674"/>
      <c r="DR1268" s="749">
        <v>2024</v>
      </c>
      <c r="DS1268" s="665">
        <f t="shared" si="5343"/>
        <v>0</v>
      </c>
      <c r="DT1268" s="665">
        <f t="shared" si="5343"/>
        <v>0</v>
      </c>
      <c r="DU1268" s="665">
        <f t="shared" si="5343"/>
        <v>0</v>
      </c>
      <c r="DV1268" s="665">
        <f t="shared" si="5343"/>
        <v>0</v>
      </c>
      <c r="DW1268" s="665">
        <f t="shared" si="5343"/>
        <v>0</v>
      </c>
      <c r="DX1268" s="665">
        <f t="shared" si="5343"/>
        <v>0</v>
      </c>
      <c r="DY1268" s="665">
        <f t="shared" si="5343"/>
        <v>0</v>
      </c>
      <c r="DZ1268" s="665">
        <f t="shared" si="5343"/>
        <v>0</v>
      </c>
      <c r="EA1268" s="665">
        <f t="shared" si="5343"/>
        <v>0</v>
      </c>
      <c r="EB1268" s="665">
        <f t="shared" si="5343"/>
        <v>0</v>
      </c>
      <c r="EC1268" s="665">
        <f t="shared" si="5343"/>
        <v>0</v>
      </c>
      <c r="ED1268" s="665">
        <f t="shared" si="5343"/>
        <v>0</v>
      </c>
      <c r="EE1268" s="665">
        <f t="shared" si="5343"/>
        <v>0</v>
      </c>
      <c r="EF1268" s="665">
        <f t="shared" si="5343"/>
        <v>0</v>
      </c>
      <c r="EG1268" s="665">
        <f t="shared" si="5343"/>
        <v>0</v>
      </c>
      <c r="EH1268" s="665">
        <f t="shared" si="5343"/>
        <v>0</v>
      </c>
      <c r="EI1268" s="665">
        <f t="shared" si="5343"/>
        <v>0</v>
      </c>
      <c r="EJ1268" s="665">
        <f t="shared" si="5343"/>
        <v>0</v>
      </c>
      <c r="EK1268" s="665">
        <f t="shared" si="5343"/>
        <v>0</v>
      </c>
      <c r="EL1268" s="665">
        <f t="shared" si="5343"/>
        <v>0</v>
      </c>
      <c r="EM1268" s="665">
        <f t="shared" si="5343"/>
        <v>0</v>
      </c>
      <c r="EN1268" s="665">
        <f t="shared" si="5343"/>
        <v>0</v>
      </c>
      <c r="EO1268" s="665">
        <f t="shared" si="5343"/>
        <v>0</v>
      </c>
      <c r="EP1268" s="665">
        <f t="shared" si="5343"/>
        <v>0</v>
      </c>
      <c r="EQ1268" s="665">
        <f t="shared" si="5343"/>
        <v>0</v>
      </c>
      <c r="ER1268" s="665">
        <f t="shared" si="5343"/>
        <v>0</v>
      </c>
      <c r="ES1268" s="665">
        <f t="shared" si="5343"/>
        <v>0</v>
      </c>
      <c r="ET1268" s="665">
        <f t="shared" si="5343"/>
        <v>0</v>
      </c>
      <c r="EU1268" s="665">
        <f t="shared" si="5343"/>
        <v>0</v>
      </c>
      <c r="EV1268" s="665">
        <f t="shared" si="5343"/>
        <v>0</v>
      </c>
      <c r="EW1268" s="665">
        <f t="shared" si="5343"/>
        <v>0</v>
      </c>
      <c r="EX1268" s="665">
        <f t="shared" si="5343"/>
        <v>0</v>
      </c>
      <c r="EY1268" s="665">
        <f t="shared" si="5343"/>
        <v>0</v>
      </c>
      <c r="EZ1268" s="665">
        <f t="shared" si="5343"/>
        <v>0</v>
      </c>
      <c r="FA1268" s="665">
        <f t="shared" si="5343"/>
        <v>0</v>
      </c>
      <c r="FB1268" s="665">
        <f t="shared" si="5343"/>
        <v>0</v>
      </c>
      <c r="FC1268" s="665">
        <f t="shared" si="5343"/>
        <v>0</v>
      </c>
      <c r="FD1268" s="665">
        <f t="shared" si="5343"/>
        <v>0</v>
      </c>
      <c r="FE1268" s="665">
        <f t="shared" si="5343"/>
        <v>0</v>
      </c>
      <c r="FF1268" s="665">
        <f t="shared" si="5343"/>
        <v>0</v>
      </c>
      <c r="FG1268" s="665">
        <f t="shared" si="5343"/>
        <v>0</v>
      </c>
      <c r="FH1268" s="665">
        <f t="shared" si="5343"/>
        <v>0</v>
      </c>
      <c r="FI1268" s="665">
        <f t="shared" si="5343"/>
        <v>0</v>
      </c>
      <c r="FJ1268" s="665">
        <f t="shared" si="5343"/>
        <v>0</v>
      </c>
      <c r="FK1268" s="665">
        <f t="shared" si="5343"/>
        <v>0</v>
      </c>
      <c r="FL1268" s="665">
        <f t="shared" si="5343"/>
        <v>0</v>
      </c>
      <c r="FM1268" s="665">
        <f t="shared" si="5343"/>
        <v>0</v>
      </c>
      <c r="FN1268" s="665">
        <f t="shared" si="5343"/>
        <v>0</v>
      </c>
      <c r="FO1268" s="665">
        <f t="shared" si="5343"/>
        <v>0</v>
      </c>
      <c r="FP1268" s="665">
        <f t="shared" si="5343"/>
        <v>0</v>
      </c>
      <c r="FQ1268" s="665">
        <f t="shared" si="5343"/>
        <v>0</v>
      </c>
      <c r="FR1268" s="665">
        <f t="shared" si="5343"/>
        <v>0</v>
      </c>
      <c r="FS1268" s="665">
        <f t="shared" si="5343"/>
        <v>0</v>
      </c>
      <c r="FT1268" s="665">
        <f t="shared" si="5343"/>
        <v>0</v>
      </c>
      <c r="FU1268" s="665">
        <f t="shared" si="5343"/>
        <v>0</v>
      </c>
      <c r="FV1268" s="665">
        <f t="shared" si="5343"/>
        <v>0</v>
      </c>
      <c r="FW1268" s="665">
        <f t="shared" si="5343"/>
        <v>0</v>
      </c>
      <c r="FX1268" s="665">
        <f t="shared" si="5343"/>
        <v>0</v>
      </c>
      <c r="FY1268" s="665">
        <f t="shared" si="5343"/>
        <v>0</v>
      </c>
      <c r="FZ1268" s="665">
        <f t="shared" si="5343"/>
        <v>0</v>
      </c>
      <c r="GA1268" s="665">
        <f t="shared" si="5343"/>
        <v>0</v>
      </c>
      <c r="GB1268" s="665">
        <f t="shared" si="5343"/>
        <v>0</v>
      </c>
      <c r="GC1268" s="665">
        <f t="shared" si="5343"/>
        <v>0</v>
      </c>
      <c r="GD1268" s="665">
        <f t="shared" si="5343"/>
        <v>0</v>
      </c>
      <c r="GE1268" s="665">
        <f t="shared" ref="GE1268:GK1268" si="5345">GE1237-GE1249</f>
        <v>0</v>
      </c>
      <c r="GF1268" s="665">
        <f t="shared" si="5345"/>
        <v>0</v>
      </c>
      <c r="GG1268" s="665">
        <f t="shared" si="5345"/>
        <v>0</v>
      </c>
      <c r="GH1268" s="665">
        <f t="shared" si="5345"/>
        <v>0</v>
      </c>
      <c r="GI1268" s="665">
        <f t="shared" si="5345"/>
        <v>0</v>
      </c>
      <c r="GJ1268" s="665">
        <f t="shared" si="5345"/>
        <v>0</v>
      </c>
      <c r="GK1268" s="665">
        <f t="shared" si="5345"/>
        <v>0</v>
      </c>
      <c r="GL1268" s="665" t="b">
        <f>SUM(DS1268:GK1268)+SUM(Y1231:AH1231)-SUM(HB1249:HK1249)=Q1231</f>
        <v>1</v>
      </c>
      <c r="GN1268" s="749">
        <v>2024</v>
      </c>
      <c r="GO1268" s="664">
        <f>SUMIF(DS1235:GK1235,GO1235,DS1268:GK1268)</f>
        <v>0</v>
      </c>
      <c r="GP1268" s="668">
        <f>SUMIF(DS1235:GK1235,GP1235,DS1268:GK1268)</f>
        <v>0</v>
      </c>
      <c r="GQ1268" s="668">
        <f>SUMIF(DS1235:GK1235,GQ1235,DS1268:GK1268)</f>
        <v>0</v>
      </c>
      <c r="GR1268" s="668">
        <f>SUMIF(DS1235:GK1235,GR1235,DS1268:GK1268)</f>
        <v>0</v>
      </c>
      <c r="GS1268" s="668">
        <f>SUMIF(DS1235:GK1235,GS1235,DS1268:GK1268)</f>
        <v>0</v>
      </c>
      <c r="GT1268" s="668">
        <f>SUMIF(DS1235:GK1235,GT1235,DS1268:GK1268)</f>
        <v>0</v>
      </c>
      <c r="GU1268" s="668">
        <f>SUMIF(DS1235:GK1235,GU1235,DS1268:GK1268)</f>
        <v>0</v>
      </c>
      <c r="GV1268" s="668">
        <f>SUMIF(DS1235:GK1235,GV1235,DS1268:GK1268)</f>
        <v>0</v>
      </c>
      <c r="GW1268" s="668">
        <f>SUMIF(DS1235:GK1235,GW1235,DS1268:GK1268)</f>
        <v>0</v>
      </c>
      <c r="GX1268" s="668">
        <f>SUMIF(DS1235:GK1235,GX1235,DS1268:GK1268)</f>
        <v>0</v>
      </c>
      <c r="GY1268" s="668">
        <f>SUMIF(DS1235:GK1235,GY1235,DS1268:GK1268)</f>
        <v>0</v>
      </c>
      <c r="GZ1268" s="646" t="b">
        <f>SUM(GO1268:GY1268)-SUM(HB1249:HK1249)=(Q1231-SUM(Y1231:AH1231))</f>
        <v>1</v>
      </c>
      <c r="HM1268" s="674"/>
      <c r="HN1268" s="674"/>
      <c r="HO1268" s="674"/>
      <c r="HP1268" s="674"/>
      <c r="HQ1268" s="674"/>
      <c r="HR1268" s="674"/>
      <c r="HS1268" s="674"/>
      <c r="HT1268" s="674"/>
      <c r="HU1268" s="674"/>
      <c r="HV1268" s="674"/>
      <c r="HW1268" s="674"/>
      <c r="HX1268" s="674"/>
      <c r="HY1268" s="674"/>
      <c r="HZ1268" s="674"/>
    </row>
    <row r="1269" spans="1:234" s="643" customFormat="1" x14ac:dyDescent="0.25">
      <c r="B1269" s="644"/>
      <c r="C1269" s="644"/>
      <c r="D1269" s="644"/>
      <c r="E1269" s="678"/>
      <c r="F1269" s="670"/>
      <c r="G1269" s="644"/>
      <c r="H1269" s="644"/>
      <c r="I1269" s="644"/>
      <c r="J1269" s="644"/>
      <c r="K1269" s="644"/>
      <c r="L1269" s="644"/>
      <c r="M1269" s="674"/>
      <c r="N1269" s="588" t="str">
        <f>I1266</f>
        <v>Consumption</v>
      </c>
      <c r="O1269" s="918" t="s">
        <v>1687</v>
      </c>
      <c r="P1269" s="918"/>
      <c r="Q1269" s="918"/>
      <c r="R1269" s="674"/>
      <c r="DR1269" s="749">
        <v>2025</v>
      </c>
      <c r="DS1269" s="665" t="e">
        <f t="shared" si="5343"/>
        <v>#REF!</v>
      </c>
      <c r="DT1269" s="665" t="e">
        <f t="shared" si="5343"/>
        <v>#N/A</v>
      </c>
      <c r="DU1269" s="665" t="e">
        <f t="shared" si="5343"/>
        <v>#N/A</v>
      </c>
      <c r="DV1269" s="665" t="e">
        <f t="shared" si="5343"/>
        <v>#N/A</v>
      </c>
      <c r="DW1269" s="665" t="e">
        <f t="shared" si="5343"/>
        <v>#N/A</v>
      </c>
      <c r="DX1269" s="665" t="e">
        <f t="shared" si="5343"/>
        <v>#N/A</v>
      </c>
      <c r="DY1269" s="665" t="e">
        <f t="shared" si="5343"/>
        <v>#N/A</v>
      </c>
      <c r="DZ1269" s="665" t="e">
        <f t="shared" si="5343"/>
        <v>#N/A</v>
      </c>
      <c r="EA1269" s="665" t="e">
        <f t="shared" si="5343"/>
        <v>#N/A</v>
      </c>
      <c r="EB1269" s="665" t="e">
        <f t="shared" si="5343"/>
        <v>#N/A</v>
      </c>
      <c r="EC1269" s="665" t="e">
        <f t="shared" si="5343"/>
        <v>#N/A</v>
      </c>
      <c r="ED1269" s="665" t="e">
        <f t="shared" si="5343"/>
        <v>#N/A</v>
      </c>
      <c r="EE1269" s="665" t="e">
        <f t="shared" si="5343"/>
        <v>#N/A</v>
      </c>
      <c r="EF1269" s="665" t="e">
        <f t="shared" si="5343"/>
        <v>#N/A</v>
      </c>
      <c r="EG1269" s="665" t="e">
        <f t="shared" si="5343"/>
        <v>#N/A</v>
      </c>
      <c r="EH1269" s="665" t="e">
        <f t="shared" si="5343"/>
        <v>#N/A</v>
      </c>
      <c r="EI1269" s="665" t="e">
        <f t="shared" si="5343"/>
        <v>#N/A</v>
      </c>
      <c r="EJ1269" s="665" t="e">
        <f t="shared" si="5343"/>
        <v>#N/A</v>
      </c>
      <c r="EK1269" s="665" t="e">
        <f t="shared" si="5343"/>
        <v>#N/A</v>
      </c>
      <c r="EL1269" s="665" t="e">
        <f t="shared" si="5343"/>
        <v>#N/A</v>
      </c>
      <c r="EM1269" s="665" t="e">
        <f t="shared" si="5343"/>
        <v>#N/A</v>
      </c>
      <c r="EN1269" s="665" t="e">
        <f t="shared" si="5343"/>
        <v>#N/A</v>
      </c>
      <c r="EO1269" s="665" t="e">
        <f t="shared" si="5343"/>
        <v>#N/A</v>
      </c>
      <c r="EP1269" s="665" t="e">
        <f t="shared" si="5343"/>
        <v>#N/A</v>
      </c>
      <c r="EQ1269" s="665" t="e">
        <f t="shared" si="5343"/>
        <v>#N/A</v>
      </c>
      <c r="ER1269" s="665" t="e">
        <f t="shared" si="5343"/>
        <v>#N/A</v>
      </c>
      <c r="ES1269" s="665" t="e">
        <f t="shared" si="5343"/>
        <v>#N/A</v>
      </c>
      <c r="ET1269" s="665" t="e">
        <f t="shared" si="5343"/>
        <v>#N/A</v>
      </c>
      <c r="EU1269" s="665" t="e">
        <f t="shared" si="5343"/>
        <v>#N/A</v>
      </c>
      <c r="EV1269" s="665" t="e">
        <f t="shared" si="5343"/>
        <v>#N/A</v>
      </c>
      <c r="EW1269" s="665" t="e">
        <f t="shared" si="5343"/>
        <v>#N/A</v>
      </c>
      <c r="EX1269" s="665" t="e">
        <f t="shared" si="5343"/>
        <v>#N/A</v>
      </c>
      <c r="EY1269" s="665" t="e">
        <f t="shared" si="5343"/>
        <v>#N/A</v>
      </c>
      <c r="EZ1269" s="665" t="e">
        <f t="shared" si="5343"/>
        <v>#N/A</v>
      </c>
      <c r="FA1269" s="665" t="e">
        <f t="shared" si="5343"/>
        <v>#N/A</v>
      </c>
      <c r="FB1269" s="665" t="e">
        <f t="shared" si="5343"/>
        <v>#N/A</v>
      </c>
      <c r="FC1269" s="665" t="e">
        <f t="shared" si="5343"/>
        <v>#N/A</v>
      </c>
      <c r="FD1269" s="665" t="e">
        <f t="shared" si="5343"/>
        <v>#N/A</v>
      </c>
      <c r="FE1269" s="665" t="e">
        <f t="shared" si="5343"/>
        <v>#N/A</v>
      </c>
      <c r="FF1269" s="665" t="e">
        <f t="shared" si="5343"/>
        <v>#N/A</v>
      </c>
      <c r="FG1269" s="665" t="e">
        <f t="shared" si="5343"/>
        <v>#N/A</v>
      </c>
      <c r="FH1269" s="665" t="e">
        <f t="shared" si="5343"/>
        <v>#N/A</v>
      </c>
      <c r="FI1269" s="665" t="e">
        <f t="shared" si="5343"/>
        <v>#N/A</v>
      </c>
      <c r="FJ1269" s="665" t="e">
        <f t="shared" si="5343"/>
        <v>#N/A</v>
      </c>
      <c r="FK1269" s="665" t="e">
        <f t="shared" si="5343"/>
        <v>#N/A</v>
      </c>
      <c r="FL1269" s="665" t="e">
        <f t="shared" si="5343"/>
        <v>#N/A</v>
      </c>
      <c r="FM1269" s="665" t="e">
        <f t="shared" si="5343"/>
        <v>#N/A</v>
      </c>
      <c r="FN1269" s="665" t="e">
        <f t="shared" si="5343"/>
        <v>#N/A</v>
      </c>
      <c r="FO1269" s="665" t="e">
        <f t="shared" si="5343"/>
        <v>#N/A</v>
      </c>
      <c r="FP1269" s="665" t="e">
        <f t="shared" si="5343"/>
        <v>#N/A</v>
      </c>
      <c r="FQ1269" s="665" t="e">
        <f t="shared" si="5343"/>
        <v>#N/A</v>
      </c>
      <c r="FR1269" s="665" t="e">
        <f t="shared" si="5343"/>
        <v>#N/A</v>
      </c>
      <c r="FS1269" s="665" t="e">
        <f t="shared" si="5343"/>
        <v>#N/A</v>
      </c>
      <c r="FT1269" s="665" t="e">
        <f t="shared" si="5343"/>
        <v>#N/A</v>
      </c>
      <c r="FU1269" s="665" t="e">
        <f t="shared" si="5343"/>
        <v>#N/A</v>
      </c>
      <c r="FV1269" s="665" t="e">
        <f t="shared" si="5343"/>
        <v>#N/A</v>
      </c>
      <c r="FW1269" s="665" t="e">
        <f t="shared" si="5343"/>
        <v>#N/A</v>
      </c>
      <c r="FX1269" s="665" t="e">
        <f t="shared" si="5343"/>
        <v>#N/A</v>
      </c>
      <c r="FY1269" s="665" t="e">
        <f t="shared" si="5343"/>
        <v>#N/A</v>
      </c>
      <c r="FZ1269" s="665" t="e">
        <f t="shared" si="5343"/>
        <v>#N/A</v>
      </c>
      <c r="GA1269" s="665" t="e">
        <f t="shared" si="5343"/>
        <v>#N/A</v>
      </c>
      <c r="GB1269" s="665" t="e">
        <f t="shared" si="5343"/>
        <v>#N/A</v>
      </c>
      <c r="GC1269" s="665" t="e">
        <f t="shared" si="5343"/>
        <v>#N/A</v>
      </c>
      <c r="GD1269" s="665" t="e">
        <f t="shared" si="5343"/>
        <v>#N/A</v>
      </c>
      <c r="GE1269" s="665" t="e">
        <f t="shared" ref="GE1269:GK1269" si="5346">GE1238-GE1250</f>
        <v>#N/A</v>
      </c>
      <c r="GF1269" s="665" t="e">
        <f t="shared" si="5346"/>
        <v>#N/A</v>
      </c>
      <c r="GG1269" s="665" t="e">
        <f t="shared" si="5346"/>
        <v>#N/A</v>
      </c>
      <c r="GH1269" s="665" t="e">
        <f t="shared" si="5346"/>
        <v>#N/A</v>
      </c>
      <c r="GI1269" s="665" t="e">
        <f t="shared" si="5346"/>
        <v>#N/A</v>
      </c>
      <c r="GJ1269" s="665" t="e">
        <f t="shared" si="5346"/>
        <v>#N/A</v>
      </c>
      <c r="GK1269" s="665" t="e">
        <f t="shared" si="5346"/>
        <v>#N/A</v>
      </c>
      <c r="GL1269" s="665" t="e">
        <f>SUM(DS1269:GK1269)+SUM(#REF!)-SUM(HB1250:HK1250)=#REF!</f>
        <v>#REF!</v>
      </c>
      <c r="GN1269" s="749">
        <v>2025</v>
      </c>
      <c r="GO1269" s="664" t="e">
        <f>SUMIF(DS1235:GK1235,GO1235,DS1269:GK1269)</f>
        <v>#REF!</v>
      </c>
      <c r="GP1269" s="668" t="e">
        <f>SUMIF(DS1235:GK1235,GP1235,DS1269:GK1269)</f>
        <v>#N/A</v>
      </c>
      <c r="GQ1269" s="668" t="e">
        <f>SUMIF(DS1235:GK1235,GQ1235,DS1269:GK1269)</f>
        <v>#N/A</v>
      </c>
      <c r="GR1269" s="668" t="e">
        <f>SUMIF(DS1235:GK1235,GR1235,DS1269:GK1269)</f>
        <v>#N/A</v>
      </c>
      <c r="GS1269" s="668" t="e">
        <f>SUMIF(DS1235:GK1235,GS1235,DS1269:GK1269)</f>
        <v>#N/A</v>
      </c>
      <c r="GT1269" s="668" t="e">
        <f>SUMIF(DS1235:GK1235,GT1235,DS1269:GK1269)</f>
        <v>#N/A</v>
      </c>
      <c r="GU1269" s="668" t="e">
        <f>SUMIF(DS1235:GK1235,GU1235,DS1269:GK1269)</f>
        <v>#N/A</v>
      </c>
      <c r="GV1269" s="668" t="e">
        <f>SUMIF(DS1235:GK1235,GV1235,DS1269:GK1269)</f>
        <v>#N/A</v>
      </c>
      <c r="GW1269" s="668" t="e">
        <f>SUMIF(DS1235:GK1235,GW1235,DS1269:GK1269)</f>
        <v>#N/A</v>
      </c>
      <c r="GX1269" s="668" t="e">
        <f>SUMIF(DS1235:GK1235,GX1235,DS1269:GK1269)</f>
        <v>#N/A</v>
      </c>
      <c r="GY1269" s="668" t="e">
        <f>SUMIF(DS1235:GK1235,GY1235,DS1269:GK1269)</f>
        <v>#N/A</v>
      </c>
      <c r="GZ1269" s="646" t="e">
        <f>SUM(GO1269:GY1269)-SUM(HB1250:HK1250)=(#REF!-SUM(#REF!))</f>
        <v>#REF!</v>
      </c>
      <c r="HM1269" s="674"/>
      <c r="HN1269" s="674"/>
      <c r="HO1269" s="674"/>
      <c r="HP1269" s="674"/>
      <c r="HQ1269" s="674"/>
      <c r="HR1269" s="674"/>
      <c r="HS1269" s="674"/>
      <c r="HT1269" s="674"/>
      <c r="HU1269" s="674"/>
      <c r="HV1269" s="674"/>
      <c r="HW1269" s="674"/>
      <c r="HX1269" s="674"/>
      <c r="HY1269" s="674"/>
      <c r="HZ1269" s="674"/>
    </row>
    <row r="1270" spans="1:234" s="643" customFormat="1" x14ac:dyDescent="0.25">
      <c r="B1270" s="644"/>
      <c r="C1270" s="644"/>
      <c r="D1270" s="644"/>
      <c r="E1270" s="678"/>
      <c r="F1270" s="670"/>
      <c r="G1270" s="644"/>
      <c r="H1270" s="644"/>
      <c r="I1270" s="644"/>
      <c r="J1270" s="644"/>
      <c r="K1270" s="644"/>
      <c r="L1270" s="644"/>
      <c r="M1270" s="674"/>
      <c r="N1270" s="588" t="str">
        <f>J1266</f>
        <v>Stock (start)</v>
      </c>
      <c r="O1270" s="917" t="s">
        <v>1686</v>
      </c>
      <c r="P1270" s="917"/>
      <c r="Q1270" s="917"/>
      <c r="R1270" s="674"/>
      <c r="DR1270" s="749">
        <v>2026</v>
      </c>
      <c r="DS1270" s="665" t="e">
        <f t="shared" si="5343"/>
        <v>#REF!</v>
      </c>
      <c r="DT1270" s="665" t="e">
        <f t="shared" si="5343"/>
        <v>#N/A</v>
      </c>
      <c r="DU1270" s="665" t="e">
        <f t="shared" si="5343"/>
        <v>#N/A</v>
      </c>
      <c r="DV1270" s="665" t="e">
        <f t="shared" si="5343"/>
        <v>#N/A</v>
      </c>
      <c r="DW1270" s="665" t="e">
        <f t="shared" si="5343"/>
        <v>#N/A</v>
      </c>
      <c r="DX1270" s="665" t="e">
        <f t="shared" si="5343"/>
        <v>#N/A</v>
      </c>
      <c r="DY1270" s="665" t="e">
        <f t="shared" si="5343"/>
        <v>#N/A</v>
      </c>
      <c r="DZ1270" s="665" t="e">
        <f t="shared" si="5343"/>
        <v>#N/A</v>
      </c>
      <c r="EA1270" s="665" t="e">
        <f t="shared" si="5343"/>
        <v>#N/A</v>
      </c>
      <c r="EB1270" s="665" t="e">
        <f t="shared" si="5343"/>
        <v>#N/A</v>
      </c>
      <c r="EC1270" s="665" t="e">
        <f t="shared" si="5343"/>
        <v>#N/A</v>
      </c>
      <c r="ED1270" s="665" t="e">
        <f t="shared" si="5343"/>
        <v>#N/A</v>
      </c>
      <c r="EE1270" s="665" t="e">
        <f t="shared" si="5343"/>
        <v>#N/A</v>
      </c>
      <c r="EF1270" s="665" t="e">
        <f t="shared" si="5343"/>
        <v>#N/A</v>
      </c>
      <c r="EG1270" s="665" t="e">
        <f t="shared" si="5343"/>
        <v>#N/A</v>
      </c>
      <c r="EH1270" s="665" t="e">
        <f t="shared" si="5343"/>
        <v>#N/A</v>
      </c>
      <c r="EI1270" s="665" t="e">
        <f t="shared" si="5343"/>
        <v>#N/A</v>
      </c>
      <c r="EJ1270" s="665" t="e">
        <f t="shared" si="5343"/>
        <v>#N/A</v>
      </c>
      <c r="EK1270" s="665" t="e">
        <f t="shared" si="5343"/>
        <v>#N/A</v>
      </c>
      <c r="EL1270" s="665" t="e">
        <f t="shared" si="5343"/>
        <v>#N/A</v>
      </c>
      <c r="EM1270" s="665" t="e">
        <f t="shared" si="5343"/>
        <v>#N/A</v>
      </c>
      <c r="EN1270" s="665" t="e">
        <f t="shared" si="5343"/>
        <v>#N/A</v>
      </c>
      <c r="EO1270" s="665" t="e">
        <f t="shared" si="5343"/>
        <v>#N/A</v>
      </c>
      <c r="EP1270" s="665" t="e">
        <f t="shared" si="5343"/>
        <v>#N/A</v>
      </c>
      <c r="EQ1270" s="665" t="e">
        <f t="shared" si="5343"/>
        <v>#N/A</v>
      </c>
      <c r="ER1270" s="665" t="e">
        <f t="shared" si="5343"/>
        <v>#N/A</v>
      </c>
      <c r="ES1270" s="665" t="e">
        <f t="shared" si="5343"/>
        <v>#N/A</v>
      </c>
      <c r="ET1270" s="665" t="e">
        <f t="shared" si="5343"/>
        <v>#N/A</v>
      </c>
      <c r="EU1270" s="665" t="e">
        <f t="shared" si="5343"/>
        <v>#N/A</v>
      </c>
      <c r="EV1270" s="665" t="e">
        <f t="shared" si="5343"/>
        <v>#N/A</v>
      </c>
      <c r="EW1270" s="665" t="e">
        <f t="shared" si="5343"/>
        <v>#N/A</v>
      </c>
      <c r="EX1270" s="665" t="e">
        <f t="shared" si="5343"/>
        <v>#N/A</v>
      </c>
      <c r="EY1270" s="665" t="e">
        <f t="shared" si="5343"/>
        <v>#N/A</v>
      </c>
      <c r="EZ1270" s="665" t="e">
        <f t="shared" si="5343"/>
        <v>#N/A</v>
      </c>
      <c r="FA1270" s="665" t="e">
        <f t="shared" si="5343"/>
        <v>#N/A</v>
      </c>
      <c r="FB1270" s="665" t="e">
        <f t="shared" si="5343"/>
        <v>#N/A</v>
      </c>
      <c r="FC1270" s="665" t="e">
        <f t="shared" si="5343"/>
        <v>#N/A</v>
      </c>
      <c r="FD1270" s="665" t="e">
        <f t="shared" si="5343"/>
        <v>#N/A</v>
      </c>
      <c r="FE1270" s="665" t="e">
        <f t="shared" si="5343"/>
        <v>#N/A</v>
      </c>
      <c r="FF1270" s="665" t="e">
        <f t="shared" si="5343"/>
        <v>#N/A</v>
      </c>
      <c r="FG1270" s="665" t="e">
        <f t="shared" si="5343"/>
        <v>#N/A</v>
      </c>
      <c r="FH1270" s="665" t="e">
        <f t="shared" si="5343"/>
        <v>#N/A</v>
      </c>
      <c r="FI1270" s="665" t="e">
        <f t="shared" si="5343"/>
        <v>#N/A</v>
      </c>
      <c r="FJ1270" s="665" t="e">
        <f t="shared" si="5343"/>
        <v>#N/A</v>
      </c>
      <c r="FK1270" s="665" t="e">
        <f t="shared" si="5343"/>
        <v>#N/A</v>
      </c>
      <c r="FL1270" s="665" t="e">
        <f t="shared" si="5343"/>
        <v>#N/A</v>
      </c>
      <c r="FM1270" s="665" t="e">
        <f t="shared" si="5343"/>
        <v>#N/A</v>
      </c>
      <c r="FN1270" s="665" t="e">
        <f t="shared" si="5343"/>
        <v>#N/A</v>
      </c>
      <c r="FO1270" s="665" t="e">
        <f t="shared" si="5343"/>
        <v>#N/A</v>
      </c>
      <c r="FP1270" s="665" t="e">
        <f t="shared" si="5343"/>
        <v>#N/A</v>
      </c>
      <c r="FQ1270" s="665" t="e">
        <f t="shared" si="5343"/>
        <v>#N/A</v>
      </c>
      <c r="FR1270" s="665" t="e">
        <f t="shared" si="5343"/>
        <v>#N/A</v>
      </c>
      <c r="FS1270" s="665" t="e">
        <f t="shared" si="5343"/>
        <v>#N/A</v>
      </c>
      <c r="FT1270" s="665" t="e">
        <f t="shared" si="5343"/>
        <v>#N/A</v>
      </c>
      <c r="FU1270" s="665" t="e">
        <f t="shared" si="5343"/>
        <v>#N/A</v>
      </c>
      <c r="FV1270" s="665" t="e">
        <f t="shared" si="5343"/>
        <v>#N/A</v>
      </c>
      <c r="FW1270" s="665" t="e">
        <f t="shared" si="5343"/>
        <v>#N/A</v>
      </c>
      <c r="FX1270" s="665" t="e">
        <f t="shared" si="5343"/>
        <v>#N/A</v>
      </c>
      <c r="FY1270" s="665" t="e">
        <f t="shared" si="5343"/>
        <v>#N/A</v>
      </c>
      <c r="FZ1270" s="665" t="e">
        <f t="shared" si="5343"/>
        <v>#N/A</v>
      </c>
      <c r="GA1270" s="665" t="e">
        <f t="shared" si="5343"/>
        <v>#N/A</v>
      </c>
      <c r="GB1270" s="665" t="e">
        <f t="shared" si="5343"/>
        <v>#N/A</v>
      </c>
      <c r="GC1270" s="665" t="e">
        <f t="shared" si="5343"/>
        <v>#N/A</v>
      </c>
      <c r="GD1270" s="665" t="e">
        <f t="shared" ref="GD1270:GK1270" si="5347">GD1239-GD1251</f>
        <v>#N/A</v>
      </c>
      <c r="GE1270" s="665" t="e">
        <f t="shared" si="5347"/>
        <v>#N/A</v>
      </c>
      <c r="GF1270" s="665" t="e">
        <f t="shared" si="5347"/>
        <v>#N/A</v>
      </c>
      <c r="GG1270" s="665" t="e">
        <f t="shared" si="5347"/>
        <v>#N/A</v>
      </c>
      <c r="GH1270" s="665" t="e">
        <f t="shared" si="5347"/>
        <v>#N/A</v>
      </c>
      <c r="GI1270" s="665" t="e">
        <f t="shared" si="5347"/>
        <v>#N/A</v>
      </c>
      <c r="GJ1270" s="665" t="e">
        <f t="shared" si="5347"/>
        <v>#N/A</v>
      </c>
      <c r="GK1270" s="665" t="e">
        <f t="shared" si="5347"/>
        <v>#N/A</v>
      </c>
      <c r="GL1270" s="665" t="e">
        <f>SUM(DS1270:GK1270)+SUM(#REF!)-SUM(HB1251:HK1251)=#REF!</f>
        <v>#REF!</v>
      </c>
      <c r="GN1270" s="749">
        <v>2026</v>
      </c>
      <c r="GO1270" s="664" t="e">
        <f>SUMIF(DS1235:GK1235,GO1235,DS1270:GK1270)</f>
        <v>#REF!</v>
      </c>
      <c r="GP1270" s="668" t="e">
        <f>SUMIF(DS1235:GK1235,GP1235,DS1270:GK1270)</f>
        <v>#N/A</v>
      </c>
      <c r="GQ1270" s="668" t="e">
        <f>SUMIF(DS1235:GK1235,GQ1235,DS1270:GK1270)</f>
        <v>#N/A</v>
      </c>
      <c r="GR1270" s="668" t="e">
        <f>SUMIF(DS1235:GK1235,GR1235,DS1270:GK1270)</f>
        <v>#N/A</v>
      </c>
      <c r="GS1270" s="668" t="e">
        <f>SUMIF(DS1235:GK1235,GS1235,DS1270:GK1270)</f>
        <v>#N/A</v>
      </c>
      <c r="GT1270" s="668" t="e">
        <f>SUMIF(DS1235:GK1235,GT1235,DS1270:GK1270)</f>
        <v>#N/A</v>
      </c>
      <c r="GU1270" s="668" t="e">
        <f>SUMIF(DS1235:GK1235,GU1235,DS1270:GK1270)</f>
        <v>#N/A</v>
      </c>
      <c r="GV1270" s="668" t="e">
        <f>SUMIF(DS1235:GK1235,GV1235,DS1270:GK1270)</f>
        <v>#N/A</v>
      </c>
      <c r="GW1270" s="668" t="e">
        <f>SUMIF(DS1235:GK1235,GW1235,DS1270:GK1270)</f>
        <v>#N/A</v>
      </c>
      <c r="GX1270" s="668" t="e">
        <f>SUMIF(DS1235:GK1235,GX1235,DS1270:GK1270)</f>
        <v>#N/A</v>
      </c>
      <c r="GY1270" s="668" t="e">
        <f>SUMIF(DS1235:GK1235,GY1235,DS1270:GK1270)</f>
        <v>#N/A</v>
      </c>
      <c r="GZ1270" s="646" t="e">
        <f>SUM(GO1270:GY1270)-SUM(HB1251:HK1251)=(#REF!-SUM(#REF!))</f>
        <v>#REF!</v>
      </c>
      <c r="HM1270" s="674"/>
      <c r="HN1270" s="674"/>
      <c r="HO1270" s="674"/>
      <c r="HP1270" s="674"/>
      <c r="HQ1270" s="674"/>
      <c r="HR1270" s="674"/>
      <c r="HS1270" s="674"/>
      <c r="HT1270" s="674"/>
      <c r="HU1270" s="674"/>
      <c r="HV1270" s="674"/>
      <c r="HW1270" s="674"/>
      <c r="HX1270" s="674"/>
      <c r="HY1270" s="674"/>
      <c r="HZ1270" s="674"/>
    </row>
    <row r="1271" spans="1:234" s="643" customFormat="1" x14ac:dyDescent="0.25">
      <c r="B1271" s="644"/>
      <c r="C1271" s="644"/>
      <c r="D1271" s="644"/>
      <c r="E1271" s="678"/>
      <c r="F1271" s="670"/>
      <c r="G1271" s="644"/>
      <c r="H1271" s="644"/>
      <c r="I1271" s="644"/>
      <c r="J1271" s="644"/>
      <c r="K1271" s="644"/>
      <c r="L1271" s="644"/>
      <c r="M1271" s="674"/>
      <c r="N1271" s="588" t="str">
        <f>K1266</f>
        <v>Stock (end)</v>
      </c>
      <c r="O1271" s="917" t="s">
        <v>1692</v>
      </c>
      <c r="P1271" s="917"/>
      <c r="Q1271" s="917"/>
      <c r="R1271" s="674"/>
      <c r="DR1271" s="749">
        <v>2027</v>
      </c>
      <c r="DS1271" s="665" t="e">
        <f t="shared" ref="DS1271:GD1274" si="5348">DS1240-DS1252</f>
        <v>#REF!</v>
      </c>
      <c r="DT1271" s="665" t="e">
        <f t="shared" si="5348"/>
        <v>#N/A</v>
      </c>
      <c r="DU1271" s="665" t="e">
        <f t="shared" si="5348"/>
        <v>#N/A</v>
      </c>
      <c r="DV1271" s="665" t="e">
        <f t="shared" si="5348"/>
        <v>#N/A</v>
      </c>
      <c r="DW1271" s="665" t="e">
        <f t="shared" si="5348"/>
        <v>#N/A</v>
      </c>
      <c r="DX1271" s="665" t="e">
        <f t="shared" si="5348"/>
        <v>#N/A</v>
      </c>
      <c r="DY1271" s="665" t="e">
        <f t="shared" si="5348"/>
        <v>#N/A</v>
      </c>
      <c r="DZ1271" s="665" t="e">
        <f t="shared" si="5348"/>
        <v>#N/A</v>
      </c>
      <c r="EA1271" s="665" t="e">
        <f t="shared" si="5348"/>
        <v>#N/A</v>
      </c>
      <c r="EB1271" s="665" t="e">
        <f t="shared" si="5348"/>
        <v>#N/A</v>
      </c>
      <c r="EC1271" s="665" t="e">
        <f t="shared" si="5348"/>
        <v>#N/A</v>
      </c>
      <c r="ED1271" s="665" t="e">
        <f t="shared" si="5348"/>
        <v>#N/A</v>
      </c>
      <c r="EE1271" s="665" t="e">
        <f t="shared" si="5348"/>
        <v>#N/A</v>
      </c>
      <c r="EF1271" s="665" t="e">
        <f t="shared" si="5348"/>
        <v>#N/A</v>
      </c>
      <c r="EG1271" s="665" t="e">
        <f t="shared" si="5348"/>
        <v>#N/A</v>
      </c>
      <c r="EH1271" s="665" t="e">
        <f t="shared" si="5348"/>
        <v>#N/A</v>
      </c>
      <c r="EI1271" s="665" t="e">
        <f t="shared" si="5348"/>
        <v>#N/A</v>
      </c>
      <c r="EJ1271" s="665" t="e">
        <f t="shared" si="5348"/>
        <v>#N/A</v>
      </c>
      <c r="EK1271" s="665" t="e">
        <f t="shared" si="5348"/>
        <v>#N/A</v>
      </c>
      <c r="EL1271" s="665" t="e">
        <f t="shared" si="5348"/>
        <v>#N/A</v>
      </c>
      <c r="EM1271" s="665" t="e">
        <f t="shared" si="5348"/>
        <v>#N/A</v>
      </c>
      <c r="EN1271" s="665" t="e">
        <f t="shared" si="5348"/>
        <v>#N/A</v>
      </c>
      <c r="EO1271" s="665" t="e">
        <f t="shared" si="5348"/>
        <v>#N/A</v>
      </c>
      <c r="EP1271" s="665" t="e">
        <f t="shared" si="5348"/>
        <v>#N/A</v>
      </c>
      <c r="EQ1271" s="665" t="e">
        <f t="shared" si="5348"/>
        <v>#N/A</v>
      </c>
      <c r="ER1271" s="665" t="e">
        <f t="shared" si="5348"/>
        <v>#N/A</v>
      </c>
      <c r="ES1271" s="665" t="e">
        <f t="shared" si="5348"/>
        <v>#N/A</v>
      </c>
      <c r="ET1271" s="665" t="e">
        <f t="shared" si="5348"/>
        <v>#N/A</v>
      </c>
      <c r="EU1271" s="665" t="e">
        <f t="shared" si="5348"/>
        <v>#N/A</v>
      </c>
      <c r="EV1271" s="665" t="e">
        <f t="shared" si="5348"/>
        <v>#N/A</v>
      </c>
      <c r="EW1271" s="665" t="e">
        <f t="shared" si="5348"/>
        <v>#N/A</v>
      </c>
      <c r="EX1271" s="665" t="e">
        <f t="shared" si="5348"/>
        <v>#N/A</v>
      </c>
      <c r="EY1271" s="665" t="e">
        <f t="shared" si="5348"/>
        <v>#N/A</v>
      </c>
      <c r="EZ1271" s="665" t="e">
        <f t="shared" si="5348"/>
        <v>#N/A</v>
      </c>
      <c r="FA1271" s="665" t="e">
        <f t="shared" si="5348"/>
        <v>#N/A</v>
      </c>
      <c r="FB1271" s="665" t="e">
        <f t="shared" si="5348"/>
        <v>#N/A</v>
      </c>
      <c r="FC1271" s="665" t="e">
        <f t="shared" si="5348"/>
        <v>#N/A</v>
      </c>
      <c r="FD1271" s="665" t="e">
        <f t="shared" si="5348"/>
        <v>#N/A</v>
      </c>
      <c r="FE1271" s="665" t="e">
        <f t="shared" si="5348"/>
        <v>#N/A</v>
      </c>
      <c r="FF1271" s="665" t="e">
        <f t="shared" si="5348"/>
        <v>#N/A</v>
      </c>
      <c r="FG1271" s="665" t="e">
        <f t="shared" si="5348"/>
        <v>#N/A</v>
      </c>
      <c r="FH1271" s="665" t="e">
        <f t="shared" si="5348"/>
        <v>#N/A</v>
      </c>
      <c r="FI1271" s="665" t="e">
        <f t="shared" si="5348"/>
        <v>#N/A</v>
      </c>
      <c r="FJ1271" s="665" t="e">
        <f t="shared" si="5348"/>
        <v>#N/A</v>
      </c>
      <c r="FK1271" s="665" t="e">
        <f t="shared" si="5348"/>
        <v>#N/A</v>
      </c>
      <c r="FL1271" s="665" t="e">
        <f t="shared" si="5348"/>
        <v>#N/A</v>
      </c>
      <c r="FM1271" s="665" t="e">
        <f t="shared" si="5348"/>
        <v>#N/A</v>
      </c>
      <c r="FN1271" s="665" t="e">
        <f t="shared" si="5348"/>
        <v>#N/A</v>
      </c>
      <c r="FO1271" s="665" t="e">
        <f t="shared" si="5348"/>
        <v>#N/A</v>
      </c>
      <c r="FP1271" s="665" t="e">
        <f t="shared" si="5348"/>
        <v>#N/A</v>
      </c>
      <c r="FQ1271" s="665" t="e">
        <f t="shared" si="5348"/>
        <v>#N/A</v>
      </c>
      <c r="FR1271" s="665" t="e">
        <f t="shared" si="5348"/>
        <v>#N/A</v>
      </c>
      <c r="FS1271" s="665" t="e">
        <f t="shared" si="5348"/>
        <v>#N/A</v>
      </c>
      <c r="FT1271" s="665" t="e">
        <f t="shared" si="5348"/>
        <v>#N/A</v>
      </c>
      <c r="FU1271" s="665" t="e">
        <f t="shared" si="5348"/>
        <v>#N/A</v>
      </c>
      <c r="FV1271" s="665" t="e">
        <f t="shared" si="5348"/>
        <v>#N/A</v>
      </c>
      <c r="FW1271" s="665" t="e">
        <f t="shared" si="5348"/>
        <v>#N/A</v>
      </c>
      <c r="FX1271" s="665" t="e">
        <f t="shared" si="5348"/>
        <v>#N/A</v>
      </c>
      <c r="FY1271" s="665" t="e">
        <f t="shared" si="5348"/>
        <v>#N/A</v>
      </c>
      <c r="FZ1271" s="665" t="e">
        <f t="shared" si="5348"/>
        <v>#N/A</v>
      </c>
      <c r="GA1271" s="665" t="e">
        <f t="shared" si="5348"/>
        <v>#N/A</v>
      </c>
      <c r="GB1271" s="665" t="e">
        <f t="shared" si="5348"/>
        <v>#N/A</v>
      </c>
      <c r="GC1271" s="665" t="e">
        <f t="shared" si="5348"/>
        <v>#N/A</v>
      </c>
      <c r="GD1271" s="665" t="e">
        <f t="shared" si="5348"/>
        <v>#N/A</v>
      </c>
      <c r="GE1271" s="665" t="e">
        <f t="shared" ref="GE1271:GK1271" si="5349">GE1240-GE1252</f>
        <v>#N/A</v>
      </c>
      <c r="GF1271" s="665" t="e">
        <f t="shared" si="5349"/>
        <v>#N/A</v>
      </c>
      <c r="GG1271" s="665" t="e">
        <f t="shared" si="5349"/>
        <v>#N/A</v>
      </c>
      <c r="GH1271" s="665" t="e">
        <f t="shared" si="5349"/>
        <v>#N/A</v>
      </c>
      <c r="GI1271" s="665" t="e">
        <f t="shared" si="5349"/>
        <v>#N/A</v>
      </c>
      <c r="GJ1271" s="665" t="e">
        <f t="shared" si="5349"/>
        <v>#N/A</v>
      </c>
      <c r="GK1271" s="665" t="e">
        <f t="shared" si="5349"/>
        <v>#N/A</v>
      </c>
      <c r="GL1271" s="665" t="e">
        <f>SUM(DS1271:GK1271)+SUM(#REF!)-SUM(HB1252:HK1252)=#REF!</f>
        <v>#REF!</v>
      </c>
      <c r="GN1271" s="749">
        <v>2027</v>
      </c>
      <c r="GO1271" s="664" t="e">
        <f>SUMIF(DS1235:GK1235,GO1235,DS1271:GK1271)</f>
        <v>#REF!</v>
      </c>
      <c r="GP1271" s="668" t="e">
        <f>SUMIF(DS1235:GK1235,GP1235,DS1271:GK1271)</f>
        <v>#N/A</v>
      </c>
      <c r="GQ1271" s="668" t="e">
        <f>SUMIF(DS1235:GK1235,GQ1235,DS1271:GK1271)</f>
        <v>#N/A</v>
      </c>
      <c r="GR1271" s="668" t="e">
        <f>SUMIF(DS1235:GK1235,GR1235,DS1271:GK1271)</f>
        <v>#N/A</v>
      </c>
      <c r="GS1271" s="668" t="e">
        <f>SUMIF(DS1235:GK1235,GS1235,DS1271:GK1271)</f>
        <v>#N/A</v>
      </c>
      <c r="GT1271" s="668" t="e">
        <f>SUMIF(DS1235:GK1235,GT1235,DS1271:GK1271)</f>
        <v>#N/A</v>
      </c>
      <c r="GU1271" s="668" t="e">
        <f>SUMIF(DS1235:GK1235,GU1235,DS1271:GK1271)</f>
        <v>#N/A</v>
      </c>
      <c r="GV1271" s="668" t="e">
        <f>SUMIF(DS1235:GK1235,GV1235,DS1271:GK1271)</f>
        <v>#N/A</v>
      </c>
      <c r="GW1271" s="668" t="e">
        <f>SUMIF(DS1235:GK1235,GW1235,DS1271:GK1271)</f>
        <v>#N/A</v>
      </c>
      <c r="GX1271" s="668" t="e">
        <f>SUMIF(DS1235:GK1235,GX1235,DS1271:GK1271)</f>
        <v>#N/A</v>
      </c>
      <c r="GY1271" s="668" t="e">
        <f>SUMIF(DS1235:GK1235,GY1235,DS1271:GK1271)</f>
        <v>#N/A</v>
      </c>
      <c r="GZ1271" s="646" t="e">
        <f>SUM(GO1271:GY1271)-SUM(HB1252:HK1252)=(#REF!-SUM(#REF!))</f>
        <v>#REF!</v>
      </c>
      <c r="HM1271" s="674"/>
      <c r="HN1271" s="674"/>
      <c r="HO1271" s="674"/>
      <c r="HP1271" s="674"/>
      <c r="HQ1271" s="674"/>
      <c r="HR1271" s="674"/>
      <c r="HS1271" s="674"/>
      <c r="HT1271" s="674"/>
      <c r="HU1271" s="674"/>
      <c r="HV1271" s="674"/>
      <c r="HW1271" s="674"/>
      <c r="HX1271" s="674"/>
      <c r="HY1271" s="674"/>
      <c r="HZ1271" s="674"/>
    </row>
    <row r="1272" spans="1:234" s="643" customFormat="1" x14ac:dyDescent="0.25">
      <c r="B1272" s="644"/>
      <c r="C1272" s="644"/>
      <c r="D1272" s="644"/>
      <c r="E1272" s="678"/>
      <c r="F1272" s="670"/>
      <c r="G1272" s="644"/>
      <c r="H1272" s="644"/>
      <c r="I1272" s="644"/>
      <c r="J1272" s="644"/>
      <c r="K1272" s="644"/>
      <c r="L1272" s="644"/>
      <c r="M1272" s="674"/>
      <c r="N1272" s="589" t="str">
        <f>L1266</f>
        <v>Export</v>
      </c>
      <c r="O1272" s="919" t="s">
        <v>1689</v>
      </c>
      <c r="P1272" s="919"/>
      <c r="Q1272" s="919"/>
      <c r="R1272" s="674"/>
      <c r="DR1272" s="749">
        <v>2028</v>
      </c>
      <c r="DS1272" s="665" t="e">
        <f t="shared" si="5348"/>
        <v>#REF!</v>
      </c>
      <c r="DT1272" s="665" t="e">
        <f t="shared" si="5348"/>
        <v>#N/A</v>
      </c>
      <c r="DU1272" s="665" t="e">
        <f t="shared" si="5348"/>
        <v>#N/A</v>
      </c>
      <c r="DV1272" s="665" t="e">
        <f t="shared" si="5348"/>
        <v>#N/A</v>
      </c>
      <c r="DW1272" s="665" t="e">
        <f t="shared" si="5348"/>
        <v>#N/A</v>
      </c>
      <c r="DX1272" s="665" t="e">
        <f t="shared" si="5348"/>
        <v>#N/A</v>
      </c>
      <c r="DY1272" s="665" t="e">
        <f t="shared" si="5348"/>
        <v>#N/A</v>
      </c>
      <c r="DZ1272" s="665" t="e">
        <f t="shared" si="5348"/>
        <v>#N/A</v>
      </c>
      <c r="EA1272" s="665" t="e">
        <f t="shared" si="5348"/>
        <v>#N/A</v>
      </c>
      <c r="EB1272" s="665" t="e">
        <f t="shared" si="5348"/>
        <v>#N/A</v>
      </c>
      <c r="EC1272" s="665" t="e">
        <f t="shared" si="5348"/>
        <v>#N/A</v>
      </c>
      <c r="ED1272" s="665" t="e">
        <f t="shared" si="5348"/>
        <v>#N/A</v>
      </c>
      <c r="EE1272" s="665" t="e">
        <f t="shared" si="5348"/>
        <v>#N/A</v>
      </c>
      <c r="EF1272" s="665" t="e">
        <f t="shared" si="5348"/>
        <v>#N/A</v>
      </c>
      <c r="EG1272" s="665" t="e">
        <f t="shared" si="5348"/>
        <v>#N/A</v>
      </c>
      <c r="EH1272" s="665" t="e">
        <f t="shared" si="5348"/>
        <v>#N/A</v>
      </c>
      <c r="EI1272" s="665" t="e">
        <f t="shared" si="5348"/>
        <v>#N/A</v>
      </c>
      <c r="EJ1272" s="665" t="e">
        <f t="shared" si="5348"/>
        <v>#N/A</v>
      </c>
      <c r="EK1272" s="665" t="e">
        <f t="shared" si="5348"/>
        <v>#N/A</v>
      </c>
      <c r="EL1272" s="665" t="e">
        <f t="shared" si="5348"/>
        <v>#N/A</v>
      </c>
      <c r="EM1272" s="665" t="e">
        <f t="shared" si="5348"/>
        <v>#N/A</v>
      </c>
      <c r="EN1272" s="665" t="e">
        <f t="shared" si="5348"/>
        <v>#N/A</v>
      </c>
      <c r="EO1272" s="665" t="e">
        <f t="shared" si="5348"/>
        <v>#N/A</v>
      </c>
      <c r="EP1272" s="665" t="e">
        <f t="shared" si="5348"/>
        <v>#N/A</v>
      </c>
      <c r="EQ1272" s="665" t="e">
        <f t="shared" si="5348"/>
        <v>#N/A</v>
      </c>
      <c r="ER1272" s="665" t="e">
        <f t="shared" si="5348"/>
        <v>#N/A</v>
      </c>
      <c r="ES1272" s="665" t="e">
        <f t="shared" si="5348"/>
        <v>#N/A</v>
      </c>
      <c r="ET1272" s="665" t="e">
        <f t="shared" si="5348"/>
        <v>#N/A</v>
      </c>
      <c r="EU1272" s="665" t="e">
        <f t="shared" si="5348"/>
        <v>#N/A</v>
      </c>
      <c r="EV1272" s="665" t="e">
        <f t="shared" si="5348"/>
        <v>#N/A</v>
      </c>
      <c r="EW1272" s="665" t="e">
        <f t="shared" si="5348"/>
        <v>#N/A</v>
      </c>
      <c r="EX1272" s="665" t="e">
        <f t="shared" si="5348"/>
        <v>#N/A</v>
      </c>
      <c r="EY1272" s="665" t="e">
        <f t="shared" si="5348"/>
        <v>#N/A</v>
      </c>
      <c r="EZ1272" s="665" t="e">
        <f t="shared" si="5348"/>
        <v>#N/A</v>
      </c>
      <c r="FA1272" s="665" t="e">
        <f t="shared" si="5348"/>
        <v>#N/A</v>
      </c>
      <c r="FB1272" s="665" t="e">
        <f t="shared" si="5348"/>
        <v>#N/A</v>
      </c>
      <c r="FC1272" s="665" t="e">
        <f t="shared" si="5348"/>
        <v>#N/A</v>
      </c>
      <c r="FD1272" s="665" t="e">
        <f t="shared" si="5348"/>
        <v>#N/A</v>
      </c>
      <c r="FE1272" s="665" t="e">
        <f t="shared" si="5348"/>
        <v>#N/A</v>
      </c>
      <c r="FF1272" s="665" t="e">
        <f t="shared" si="5348"/>
        <v>#N/A</v>
      </c>
      <c r="FG1272" s="665" t="e">
        <f t="shared" si="5348"/>
        <v>#N/A</v>
      </c>
      <c r="FH1272" s="665" t="e">
        <f t="shared" si="5348"/>
        <v>#N/A</v>
      </c>
      <c r="FI1272" s="665" t="e">
        <f t="shared" si="5348"/>
        <v>#N/A</v>
      </c>
      <c r="FJ1272" s="665" t="e">
        <f t="shared" si="5348"/>
        <v>#N/A</v>
      </c>
      <c r="FK1272" s="665" t="e">
        <f t="shared" si="5348"/>
        <v>#N/A</v>
      </c>
      <c r="FL1272" s="665" t="e">
        <f t="shared" si="5348"/>
        <v>#N/A</v>
      </c>
      <c r="FM1272" s="665" t="e">
        <f t="shared" si="5348"/>
        <v>#N/A</v>
      </c>
      <c r="FN1272" s="665" t="e">
        <f t="shared" si="5348"/>
        <v>#N/A</v>
      </c>
      <c r="FO1272" s="665" t="e">
        <f t="shared" si="5348"/>
        <v>#N/A</v>
      </c>
      <c r="FP1272" s="665" t="e">
        <f t="shared" si="5348"/>
        <v>#N/A</v>
      </c>
      <c r="FQ1272" s="665" t="e">
        <f t="shared" si="5348"/>
        <v>#N/A</v>
      </c>
      <c r="FR1272" s="665" t="e">
        <f t="shared" si="5348"/>
        <v>#N/A</v>
      </c>
      <c r="FS1272" s="665" t="e">
        <f t="shared" si="5348"/>
        <v>#N/A</v>
      </c>
      <c r="FT1272" s="665" t="e">
        <f t="shared" si="5348"/>
        <v>#N/A</v>
      </c>
      <c r="FU1272" s="665" t="e">
        <f t="shared" si="5348"/>
        <v>#N/A</v>
      </c>
      <c r="FV1272" s="665" t="e">
        <f t="shared" si="5348"/>
        <v>#N/A</v>
      </c>
      <c r="FW1272" s="665" t="e">
        <f t="shared" si="5348"/>
        <v>#N/A</v>
      </c>
      <c r="FX1272" s="665" t="e">
        <f t="shared" si="5348"/>
        <v>#N/A</v>
      </c>
      <c r="FY1272" s="665" t="e">
        <f t="shared" si="5348"/>
        <v>#N/A</v>
      </c>
      <c r="FZ1272" s="665" t="e">
        <f t="shared" si="5348"/>
        <v>#N/A</v>
      </c>
      <c r="GA1272" s="665" t="e">
        <f t="shared" si="5348"/>
        <v>#N/A</v>
      </c>
      <c r="GB1272" s="665" t="e">
        <f t="shared" si="5348"/>
        <v>#N/A</v>
      </c>
      <c r="GC1272" s="665" t="e">
        <f t="shared" si="5348"/>
        <v>#N/A</v>
      </c>
      <c r="GD1272" s="665" t="e">
        <f t="shared" si="5348"/>
        <v>#N/A</v>
      </c>
      <c r="GE1272" s="665" t="e">
        <f t="shared" ref="GE1272:GK1272" si="5350">GE1241-GE1253</f>
        <v>#N/A</v>
      </c>
      <c r="GF1272" s="665" t="e">
        <f t="shared" si="5350"/>
        <v>#N/A</v>
      </c>
      <c r="GG1272" s="665" t="e">
        <f t="shared" si="5350"/>
        <v>#N/A</v>
      </c>
      <c r="GH1272" s="665" t="e">
        <f t="shared" si="5350"/>
        <v>#N/A</v>
      </c>
      <c r="GI1272" s="665" t="e">
        <f t="shared" si="5350"/>
        <v>#N/A</v>
      </c>
      <c r="GJ1272" s="665" t="e">
        <f t="shared" si="5350"/>
        <v>#N/A</v>
      </c>
      <c r="GK1272" s="665" t="e">
        <f t="shared" si="5350"/>
        <v>#N/A</v>
      </c>
      <c r="GL1272" s="665" t="e">
        <f>SUM(DS1272:GK1272)+SUM(#REF!)-SUM(HB1253:HK1253)=#REF!</f>
        <v>#REF!</v>
      </c>
      <c r="GN1272" s="749">
        <v>2028</v>
      </c>
      <c r="GO1272" s="664" t="e">
        <f>SUMIF(DS1235:GK1235,GO1235,DS1272:GK1272)</f>
        <v>#REF!</v>
      </c>
      <c r="GP1272" s="668" t="e">
        <f>SUMIF(DS1235:GK1235,GP1235,DS1272:GK1272)</f>
        <v>#N/A</v>
      </c>
      <c r="GQ1272" s="668" t="e">
        <f>SUMIF(DS1235:GK1235,GQ1235,DS1272:GK1272)</f>
        <v>#N/A</v>
      </c>
      <c r="GR1272" s="668" t="e">
        <f>SUMIF(DS1235:GK1235,GR1235,DS1272:GK1272)</f>
        <v>#N/A</v>
      </c>
      <c r="GS1272" s="668" t="e">
        <f>SUMIF(DS1235:GK1235,GS1235,DS1272:GK1272)</f>
        <v>#N/A</v>
      </c>
      <c r="GT1272" s="668" t="e">
        <f>SUMIF(DS1235:GK1235,GT1235,DS1272:GK1272)</f>
        <v>#N/A</v>
      </c>
      <c r="GU1272" s="668" t="e">
        <f>SUMIF(DS1235:GK1235,GU1235,DS1272:GK1272)</f>
        <v>#N/A</v>
      </c>
      <c r="GV1272" s="668" t="e">
        <f>SUMIF(DS1235:GK1235,GV1235,DS1272:GK1272)</f>
        <v>#N/A</v>
      </c>
      <c r="GW1272" s="668" t="e">
        <f>SUMIF(DS1235:GK1235,GW1235,DS1272:GK1272)</f>
        <v>#N/A</v>
      </c>
      <c r="GX1272" s="668" t="e">
        <f>SUMIF(DS1235:GK1235,GX1235,DS1272:GK1272)</f>
        <v>#N/A</v>
      </c>
      <c r="GY1272" s="668" t="e">
        <f>SUMIF(DS1235:GK1235,GY1235,DS1272:GK1272)</f>
        <v>#N/A</v>
      </c>
      <c r="GZ1272" s="646" t="e">
        <f>SUM(GO1272:GY1272)-SUM(HB1253:HK1253)=(#REF!-SUM(#REF!))</f>
        <v>#REF!</v>
      </c>
      <c r="HM1272" s="674"/>
      <c r="HN1272" s="674"/>
      <c r="HO1272" s="674"/>
      <c r="HP1272" s="674"/>
      <c r="HQ1272" s="674"/>
      <c r="HR1272" s="674"/>
      <c r="HS1272" s="674"/>
      <c r="HT1272" s="674"/>
      <c r="HU1272" s="674"/>
      <c r="HV1272" s="674"/>
      <c r="HW1272" s="674"/>
      <c r="HX1272" s="674"/>
      <c r="HY1272" s="674"/>
      <c r="HZ1272" s="674"/>
    </row>
    <row r="1273" spans="1:234" s="643" customFormat="1" x14ac:dyDescent="0.25">
      <c r="B1273" s="644"/>
      <c r="C1273" s="644"/>
      <c r="D1273" s="644"/>
      <c r="E1273" s="678"/>
      <c r="F1273" s="670"/>
      <c r="G1273" s="644"/>
      <c r="H1273" s="644"/>
      <c r="I1273" s="644"/>
      <c r="J1273" s="644"/>
      <c r="K1273" s="644"/>
      <c r="L1273" s="644"/>
      <c r="M1273" s="674"/>
      <c r="N1273" s="674"/>
      <c r="O1273" s="919"/>
      <c r="P1273" s="919"/>
      <c r="Q1273" s="919"/>
      <c r="R1273" s="674"/>
      <c r="DR1273" s="749">
        <v>2029</v>
      </c>
      <c r="DS1273" s="665" t="e">
        <f t="shared" si="5348"/>
        <v>#REF!</v>
      </c>
      <c r="DT1273" s="665" t="e">
        <f t="shared" si="5348"/>
        <v>#N/A</v>
      </c>
      <c r="DU1273" s="665" t="e">
        <f t="shared" si="5348"/>
        <v>#N/A</v>
      </c>
      <c r="DV1273" s="665" t="e">
        <f t="shared" si="5348"/>
        <v>#N/A</v>
      </c>
      <c r="DW1273" s="665" t="e">
        <f t="shared" si="5348"/>
        <v>#N/A</v>
      </c>
      <c r="DX1273" s="665" t="e">
        <f t="shared" si="5348"/>
        <v>#N/A</v>
      </c>
      <c r="DY1273" s="665" t="e">
        <f t="shared" si="5348"/>
        <v>#N/A</v>
      </c>
      <c r="DZ1273" s="665" t="e">
        <f t="shared" si="5348"/>
        <v>#N/A</v>
      </c>
      <c r="EA1273" s="665" t="e">
        <f t="shared" si="5348"/>
        <v>#N/A</v>
      </c>
      <c r="EB1273" s="665" t="e">
        <f t="shared" si="5348"/>
        <v>#N/A</v>
      </c>
      <c r="EC1273" s="665" t="e">
        <f t="shared" si="5348"/>
        <v>#N/A</v>
      </c>
      <c r="ED1273" s="665" t="e">
        <f t="shared" si="5348"/>
        <v>#N/A</v>
      </c>
      <c r="EE1273" s="665" t="e">
        <f t="shared" si="5348"/>
        <v>#N/A</v>
      </c>
      <c r="EF1273" s="665" t="e">
        <f t="shared" si="5348"/>
        <v>#N/A</v>
      </c>
      <c r="EG1273" s="665" t="e">
        <f t="shared" si="5348"/>
        <v>#N/A</v>
      </c>
      <c r="EH1273" s="665" t="e">
        <f t="shared" si="5348"/>
        <v>#N/A</v>
      </c>
      <c r="EI1273" s="665" t="e">
        <f t="shared" si="5348"/>
        <v>#N/A</v>
      </c>
      <c r="EJ1273" s="665" t="e">
        <f t="shared" si="5348"/>
        <v>#N/A</v>
      </c>
      <c r="EK1273" s="665" t="e">
        <f t="shared" si="5348"/>
        <v>#N/A</v>
      </c>
      <c r="EL1273" s="665" t="e">
        <f t="shared" si="5348"/>
        <v>#N/A</v>
      </c>
      <c r="EM1273" s="665" t="e">
        <f t="shared" si="5348"/>
        <v>#N/A</v>
      </c>
      <c r="EN1273" s="665" t="e">
        <f t="shared" si="5348"/>
        <v>#N/A</v>
      </c>
      <c r="EO1273" s="665" t="e">
        <f t="shared" si="5348"/>
        <v>#N/A</v>
      </c>
      <c r="EP1273" s="665" t="e">
        <f t="shared" si="5348"/>
        <v>#N/A</v>
      </c>
      <c r="EQ1273" s="665" t="e">
        <f t="shared" si="5348"/>
        <v>#N/A</v>
      </c>
      <c r="ER1273" s="665" t="e">
        <f t="shared" si="5348"/>
        <v>#N/A</v>
      </c>
      <c r="ES1273" s="665" t="e">
        <f t="shared" si="5348"/>
        <v>#N/A</v>
      </c>
      <c r="ET1273" s="665" t="e">
        <f t="shared" si="5348"/>
        <v>#N/A</v>
      </c>
      <c r="EU1273" s="665" t="e">
        <f t="shared" si="5348"/>
        <v>#N/A</v>
      </c>
      <c r="EV1273" s="665" t="e">
        <f t="shared" si="5348"/>
        <v>#N/A</v>
      </c>
      <c r="EW1273" s="665" t="e">
        <f t="shared" si="5348"/>
        <v>#N/A</v>
      </c>
      <c r="EX1273" s="665" t="e">
        <f t="shared" si="5348"/>
        <v>#N/A</v>
      </c>
      <c r="EY1273" s="665" t="e">
        <f t="shared" si="5348"/>
        <v>#N/A</v>
      </c>
      <c r="EZ1273" s="665" t="e">
        <f t="shared" si="5348"/>
        <v>#N/A</v>
      </c>
      <c r="FA1273" s="665" t="e">
        <f t="shared" si="5348"/>
        <v>#N/A</v>
      </c>
      <c r="FB1273" s="665" t="e">
        <f t="shared" si="5348"/>
        <v>#N/A</v>
      </c>
      <c r="FC1273" s="665" t="e">
        <f t="shared" si="5348"/>
        <v>#N/A</v>
      </c>
      <c r="FD1273" s="665" t="e">
        <f t="shared" si="5348"/>
        <v>#N/A</v>
      </c>
      <c r="FE1273" s="665" t="e">
        <f t="shared" si="5348"/>
        <v>#N/A</v>
      </c>
      <c r="FF1273" s="665" t="e">
        <f t="shared" si="5348"/>
        <v>#N/A</v>
      </c>
      <c r="FG1273" s="665" t="e">
        <f t="shared" si="5348"/>
        <v>#N/A</v>
      </c>
      <c r="FH1273" s="665" t="e">
        <f t="shared" si="5348"/>
        <v>#N/A</v>
      </c>
      <c r="FI1273" s="665" t="e">
        <f t="shared" si="5348"/>
        <v>#N/A</v>
      </c>
      <c r="FJ1273" s="665" t="e">
        <f t="shared" si="5348"/>
        <v>#N/A</v>
      </c>
      <c r="FK1273" s="665" t="e">
        <f t="shared" si="5348"/>
        <v>#N/A</v>
      </c>
      <c r="FL1273" s="665" t="e">
        <f t="shared" si="5348"/>
        <v>#N/A</v>
      </c>
      <c r="FM1273" s="665" t="e">
        <f t="shared" si="5348"/>
        <v>#N/A</v>
      </c>
      <c r="FN1273" s="665" t="e">
        <f t="shared" si="5348"/>
        <v>#N/A</v>
      </c>
      <c r="FO1273" s="665" t="e">
        <f t="shared" si="5348"/>
        <v>#N/A</v>
      </c>
      <c r="FP1273" s="665" t="e">
        <f t="shared" si="5348"/>
        <v>#N/A</v>
      </c>
      <c r="FQ1273" s="665" t="e">
        <f t="shared" si="5348"/>
        <v>#N/A</v>
      </c>
      <c r="FR1273" s="665" t="e">
        <f t="shared" si="5348"/>
        <v>#N/A</v>
      </c>
      <c r="FS1273" s="665" t="e">
        <f t="shared" si="5348"/>
        <v>#N/A</v>
      </c>
      <c r="FT1273" s="665" t="e">
        <f t="shared" si="5348"/>
        <v>#N/A</v>
      </c>
      <c r="FU1273" s="665" t="e">
        <f t="shared" si="5348"/>
        <v>#N/A</v>
      </c>
      <c r="FV1273" s="665" t="e">
        <f t="shared" si="5348"/>
        <v>#N/A</v>
      </c>
      <c r="FW1273" s="665" t="e">
        <f t="shared" si="5348"/>
        <v>#N/A</v>
      </c>
      <c r="FX1273" s="665" t="e">
        <f t="shared" si="5348"/>
        <v>#N/A</v>
      </c>
      <c r="FY1273" s="665" t="e">
        <f t="shared" si="5348"/>
        <v>#N/A</v>
      </c>
      <c r="FZ1273" s="665" t="e">
        <f t="shared" si="5348"/>
        <v>#N/A</v>
      </c>
      <c r="GA1273" s="665" t="e">
        <f t="shared" si="5348"/>
        <v>#N/A</v>
      </c>
      <c r="GB1273" s="665" t="e">
        <f t="shared" si="5348"/>
        <v>#N/A</v>
      </c>
      <c r="GC1273" s="665" t="e">
        <f t="shared" si="5348"/>
        <v>#N/A</v>
      </c>
      <c r="GD1273" s="665" t="e">
        <f t="shared" si="5348"/>
        <v>#N/A</v>
      </c>
      <c r="GE1273" s="665" t="e">
        <f t="shared" ref="GE1273:GK1273" si="5351">GE1242-GE1254</f>
        <v>#N/A</v>
      </c>
      <c r="GF1273" s="665" t="e">
        <f t="shared" si="5351"/>
        <v>#N/A</v>
      </c>
      <c r="GG1273" s="665" t="e">
        <f t="shared" si="5351"/>
        <v>#N/A</v>
      </c>
      <c r="GH1273" s="665" t="e">
        <f t="shared" si="5351"/>
        <v>#N/A</v>
      </c>
      <c r="GI1273" s="665" t="e">
        <f t="shared" si="5351"/>
        <v>#N/A</v>
      </c>
      <c r="GJ1273" s="665" t="e">
        <f t="shared" si="5351"/>
        <v>#N/A</v>
      </c>
      <c r="GK1273" s="665" t="e">
        <f t="shared" si="5351"/>
        <v>#N/A</v>
      </c>
      <c r="GL1273" s="665" t="e">
        <f>SUM(DS1273:GK1273)+SUM(#REF!)-SUM(HB1254:HK1254)=#REF!</f>
        <v>#REF!</v>
      </c>
      <c r="GN1273" s="749">
        <v>2029</v>
      </c>
      <c r="GO1273" s="664" t="e">
        <f>SUMIF(DS1235:GK1235,GO1235,DS1273:GK1273)</f>
        <v>#REF!</v>
      </c>
      <c r="GP1273" s="668" t="e">
        <f>SUMIF(DS1235:GK1235,GP1235,DS1273:GK1273)</f>
        <v>#N/A</v>
      </c>
      <c r="GQ1273" s="668" t="e">
        <f>SUMIF(DS1235:GK1235,GQ1235,DS1273:GK1273)</f>
        <v>#N/A</v>
      </c>
      <c r="GR1273" s="668" t="e">
        <f>SUMIF(DS1235:GK1235,GR1235,DS1273:GK1273)</f>
        <v>#N/A</v>
      </c>
      <c r="GS1273" s="668" t="e">
        <f>SUMIF(DS1235:GK1235,GS1235,DS1273:GK1273)</f>
        <v>#N/A</v>
      </c>
      <c r="GT1273" s="668" t="e">
        <f>SUMIF(DS1235:GK1235,GT1235,DS1273:GK1273)</f>
        <v>#N/A</v>
      </c>
      <c r="GU1273" s="668" t="e">
        <f>SUMIF(DS1235:GK1235,GU1235,DS1273:GK1273)</f>
        <v>#N/A</v>
      </c>
      <c r="GV1273" s="668" t="e">
        <f>SUMIF(DS1235:GK1235,GV1235,DS1273:GK1273)</f>
        <v>#N/A</v>
      </c>
      <c r="GW1273" s="668" t="e">
        <f>SUMIF(DS1235:GK1235,GW1235,DS1273:GK1273)</f>
        <v>#N/A</v>
      </c>
      <c r="GX1273" s="668" t="e">
        <f>SUMIF(DS1235:GK1235,GX1235,DS1273:GK1273)</f>
        <v>#N/A</v>
      </c>
      <c r="GY1273" s="668" t="e">
        <f>SUMIF(DS1235:GK1235,GY1235,DS1273:GK1273)</f>
        <v>#N/A</v>
      </c>
      <c r="GZ1273" s="646" t="e">
        <f>SUM(GO1273:GY1273)-SUM(HB1254:HK1254)=(#REF!-SUM(#REF!))</f>
        <v>#REF!</v>
      </c>
      <c r="HM1273" s="674"/>
      <c r="HN1273" s="674"/>
      <c r="HO1273" s="674"/>
      <c r="HP1273" s="674"/>
      <c r="HQ1273" s="674"/>
      <c r="HR1273" s="674"/>
      <c r="HS1273" s="674"/>
      <c r="HT1273" s="674"/>
      <c r="HU1273" s="674"/>
      <c r="HV1273" s="674"/>
      <c r="HW1273" s="674"/>
      <c r="HX1273" s="674"/>
      <c r="HY1273" s="674"/>
      <c r="HZ1273" s="674"/>
    </row>
    <row r="1274" spans="1:234" s="643" customFormat="1" x14ac:dyDescent="0.25">
      <c r="B1274" s="644"/>
      <c r="C1274" s="644"/>
      <c r="D1274" s="644"/>
      <c r="E1274" s="678"/>
      <c r="F1274" s="670"/>
      <c r="G1274" s="644"/>
      <c r="H1274" s="644"/>
      <c r="I1274" s="644"/>
      <c r="J1274" s="644"/>
      <c r="K1274" s="644"/>
      <c r="L1274" s="644"/>
      <c r="M1274" s="674"/>
      <c r="N1274" s="684"/>
      <c r="O1274" s="919"/>
      <c r="P1274" s="919"/>
      <c r="Q1274" s="919"/>
      <c r="R1274" s="674"/>
      <c r="DR1274" s="749">
        <v>2030</v>
      </c>
      <c r="DS1274" s="665" t="e">
        <f t="shared" si="5348"/>
        <v>#REF!</v>
      </c>
      <c r="DT1274" s="665" t="e">
        <f t="shared" si="5348"/>
        <v>#N/A</v>
      </c>
      <c r="DU1274" s="665" t="e">
        <f t="shared" si="5348"/>
        <v>#N/A</v>
      </c>
      <c r="DV1274" s="665" t="e">
        <f t="shared" si="5348"/>
        <v>#N/A</v>
      </c>
      <c r="DW1274" s="665" t="e">
        <f t="shared" si="5348"/>
        <v>#N/A</v>
      </c>
      <c r="DX1274" s="665" t="e">
        <f t="shared" si="5348"/>
        <v>#N/A</v>
      </c>
      <c r="DY1274" s="665" t="e">
        <f t="shared" si="5348"/>
        <v>#N/A</v>
      </c>
      <c r="DZ1274" s="665" t="e">
        <f t="shared" si="5348"/>
        <v>#N/A</v>
      </c>
      <c r="EA1274" s="665" t="e">
        <f t="shared" si="5348"/>
        <v>#N/A</v>
      </c>
      <c r="EB1274" s="665" t="e">
        <f t="shared" si="5348"/>
        <v>#N/A</v>
      </c>
      <c r="EC1274" s="665" t="e">
        <f t="shared" si="5348"/>
        <v>#N/A</v>
      </c>
      <c r="ED1274" s="665" t="e">
        <f t="shared" si="5348"/>
        <v>#N/A</v>
      </c>
      <c r="EE1274" s="665" t="e">
        <f t="shared" si="5348"/>
        <v>#N/A</v>
      </c>
      <c r="EF1274" s="665" t="e">
        <f t="shared" si="5348"/>
        <v>#N/A</v>
      </c>
      <c r="EG1274" s="665" t="e">
        <f t="shared" si="5348"/>
        <v>#N/A</v>
      </c>
      <c r="EH1274" s="665" t="e">
        <f t="shared" si="5348"/>
        <v>#N/A</v>
      </c>
      <c r="EI1274" s="665" t="e">
        <f t="shared" si="5348"/>
        <v>#N/A</v>
      </c>
      <c r="EJ1274" s="665" t="e">
        <f t="shared" si="5348"/>
        <v>#N/A</v>
      </c>
      <c r="EK1274" s="665" t="e">
        <f t="shared" si="5348"/>
        <v>#N/A</v>
      </c>
      <c r="EL1274" s="665" t="e">
        <f t="shared" si="5348"/>
        <v>#N/A</v>
      </c>
      <c r="EM1274" s="665" t="e">
        <f t="shared" si="5348"/>
        <v>#N/A</v>
      </c>
      <c r="EN1274" s="665" t="e">
        <f t="shared" si="5348"/>
        <v>#N/A</v>
      </c>
      <c r="EO1274" s="665" t="e">
        <f t="shared" si="5348"/>
        <v>#N/A</v>
      </c>
      <c r="EP1274" s="665" t="e">
        <f t="shared" si="5348"/>
        <v>#N/A</v>
      </c>
      <c r="EQ1274" s="665" t="e">
        <f t="shared" si="5348"/>
        <v>#N/A</v>
      </c>
      <c r="ER1274" s="665" t="e">
        <f t="shared" si="5348"/>
        <v>#N/A</v>
      </c>
      <c r="ES1274" s="665" t="e">
        <f t="shared" si="5348"/>
        <v>#N/A</v>
      </c>
      <c r="ET1274" s="665" t="e">
        <f t="shared" si="5348"/>
        <v>#N/A</v>
      </c>
      <c r="EU1274" s="665" t="e">
        <f t="shared" si="5348"/>
        <v>#N/A</v>
      </c>
      <c r="EV1274" s="665" t="e">
        <f t="shared" si="5348"/>
        <v>#N/A</v>
      </c>
      <c r="EW1274" s="665" t="e">
        <f t="shared" si="5348"/>
        <v>#N/A</v>
      </c>
      <c r="EX1274" s="665" t="e">
        <f t="shared" si="5348"/>
        <v>#N/A</v>
      </c>
      <c r="EY1274" s="665" t="e">
        <f t="shared" si="5348"/>
        <v>#N/A</v>
      </c>
      <c r="EZ1274" s="665" t="e">
        <f t="shared" si="5348"/>
        <v>#N/A</v>
      </c>
      <c r="FA1274" s="665" t="e">
        <f t="shared" si="5348"/>
        <v>#N/A</v>
      </c>
      <c r="FB1274" s="665" t="e">
        <f t="shared" si="5348"/>
        <v>#N/A</v>
      </c>
      <c r="FC1274" s="665" t="e">
        <f t="shared" si="5348"/>
        <v>#N/A</v>
      </c>
      <c r="FD1274" s="665" t="e">
        <f t="shared" si="5348"/>
        <v>#N/A</v>
      </c>
      <c r="FE1274" s="665" t="e">
        <f t="shared" si="5348"/>
        <v>#N/A</v>
      </c>
      <c r="FF1274" s="665" t="e">
        <f t="shared" si="5348"/>
        <v>#N/A</v>
      </c>
      <c r="FG1274" s="665" t="e">
        <f t="shared" si="5348"/>
        <v>#N/A</v>
      </c>
      <c r="FH1274" s="665" t="e">
        <f t="shared" si="5348"/>
        <v>#N/A</v>
      </c>
      <c r="FI1274" s="665" t="e">
        <f t="shared" si="5348"/>
        <v>#N/A</v>
      </c>
      <c r="FJ1274" s="665" t="e">
        <f t="shared" si="5348"/>
        <v>#N/A</v>
      </c>
      <c r="FK1274" s="665" t="e">
        <f t="shared" si="5348"/>
        <v>#N/A</v>
      </c>
      <c r="FL1274" s="665" t="e">
        <f t="shared" si="5348"/>
        <v>#N/A</v>
      </c>
      <c r="FM1274" s="665" t="e">
        <f t="shared" si="5348"/>
        <v>#N/A</v>
      </c>
      <c r="FN1274" s="665" t="e">
        <f t="shared" si="5348"/>
        <v>#N/A</v>
      </c>
      <c r="FO1274" s="665" t="e">
        <f t="shared" si="5348"/>
        <v>#N/A</v>
      </c>
      <c r="FP1274" s="665" t="e">
        <f t="shared" si="5348"/>
        <v>#N/A</v>
      </c>
      <c r="FQ1274" s="665" t="e">
        <f t="shared" si="5348"/>
        <v>#N/A</v>
      </c>
      <c r="FR1274" s="665" t="e">
        <f t="shared" si="5348"/>
        <v>#N/A</v>
      </c>
      <c r="FS1274" s="665" t="e">
        <f t="shared" si="5348"/>
        <v>#N/A</v>
      </c>
      <c r="FT1274" s="665" t="e">
        <f t="shared" si="5348"/>
        <v>#N/A</v>
      </c>
      <c r="FU1274" s="665" t="e">
        <f t="shared" si="5348"/>
        <v>#N/A</v>
      </c>
      <c r="FV1274" s="665" t="e">
        <f t="shared" si="5348"/>
        <v>#N/A</v>
      </c>
      <c r="FW1274" s="665" t="e">
        <f t="shared" si="5348"/>
        <v>#N/A</v>
      </c>
      <c r="FX1274" s="665" t="e">
        <f t="shared" si="5348"/>
        <v>#N/A</v>
      </c>
      <c r="FY1274" s="665" t="e">
        <f t="shared" si="5348"/>
        <v>#N/A</v>
      </c>
      <c r="FZ1274" s="665" t="e">
        <f t="shared" si="5348"/>
        <v>#N/A</v>
      </c>
      <c r="GA1274" s="665" t="e">
        <f t="shared" si="5348"/>
        <v>#N/A</v>
      </c>
      <c r="GB1274" s="665" t="e">
        <f t="shared" si="5348"/>
        <v>#N/A</v>
      </c>
      <c r="GC1274" s="665" t="e">
        <f t="shared" si="5348"/>
        <v>#N/A</v>
      </c>
      <c r="GD1274" s="665" t="e">
        <f t="shared" ref="GD1274:GK1274" si="5352">GD1243-GD1255</f>
        <v>#N/A</v>
      </c>
      <c r="GE1274" s="665" t="e">
        <f t="shared" si="5352"/>
        <v>#N/A</v>
      </c>
      <c r="GF1274" s="665" t="e">
        <f t="shared" si="5352"/>
        <v>#N/A</v>
      </c>
      <c r="GG1274" s="665" t="e">
        <f t="shared" si="5352"/>
        <v>#N/A</v>
      </c>
      <c r="GH1274" s="665" t="e">
        <f t="shared" si="5352"/>
        <v>#N/A</v>
      </c>
      <c r="GI1274" s="665" t="e">
        <f t="shared" si="5352"/>
        <v>#N/A</v>
      </c>
      <c r="GJ1274" s="665" t="e">
        <f t="shared" si="5352"/>
        <v>#N/A</v>
      </c>
      <c r="GK1274" s="665" t="e">
        <f t="shared" si="5352"/>
        <v>#N/A</v>
      </c>
      <c r="GL1274" s="665" t="e">
        <f>SUM(DS1274:GK1274)+SUM(#REF!)-SUM(HB1255:HK1255)=#REF!</f>
        <v>#REF!</v>
      </c>
      <c r="GN1274" s="749">
        <v>2030</v>
      </c>
      <c r="GO1274" s="664" t="e">
        <f>SUMIF(DS1235:GK1235,GO1235,DS1274:GK1274)</f>
        <v>#REF!</v>
      </c>
      <c r="GP1274" s="668" t="e">
        <f>SUMIF(DS1235:GK1235,GP1235,DS1274:GK1274)</f>
        <v>#N/A</v>
      </c>
      <c r="GQ1274" s="668" t="e">
        <f>SUMIF(DS1235:GK1235,GQ1235,DS1274:GK1274)</f>
        <v>#N/A</v>
      </c>
      <c r="GR1274" s="668" t="e">
        <f>SUMIF(DS1235:GK1235,GR1235,DS1274:GK1274)</f>
        <v>#N/A</v>
      </c>
      <c r="GS1274" s="668" t="e">
        <f>SUMIF(DS1235:GK1235,GS1235,DS1274:GK1274)</f>
        <v>#N/A</v>
      </c>
      <c r="GT1274" s="668" t="e">
        <f>SUMIF(DS1235:GK1235,GT1235,DS1274:GK1274)</f>
        <v>#N/A</v>
      </c>
      <c r="GU1274" s="668" t="e">
        <f>SUMIF(DS1235:GK1235,GU1235,DS1274:GK1274)</f>
        <v>#N/A</v>
      </c>
      <c r="GV1274" s="668" t="e">
        <f>SUMIF(DS1235:GK1235,GV1235,DS1274:GK1274)</f>
        <v>#N/A</v>
      </c>
      <c r="GW1274" s="668" t="e">
        <f>SUMIF(DS1235:GK1235,GW1235,DS1274:GK1274)</f>
        <v>#N/A</v>
      </c>
      <c r="GX1274" s="668" t="e">
        <f>SUMIF(DS1235:GK1235,GX1235,DS1274:GK1274)</f>
        <v>#N/A</v>
      </c>
      <c r="GY1274" s="668" t="e">
        <f>SUMIF(DS1235:GK1235,GY1235,DS1274:GK1274)</f>
        <v>#N/A</v>
      </c>
      <c r="GZ1274" s="646" t="e">
        <f>SUM(GO1274:GY1274)-SUM(HB1255:HK1255)=(#REF!-SUM(#REF!))</f>
        <v>#REF!</v>
      </c>
      <c r="HM1274" s="674"/>
      <c r="HN1274" s="674"/>
      <c r="HO1274" s="674"/>
      <c r="HP1274" s="674"/>
      <c r="HQ1274" s="674"/>
      <c r="HR1274" s="674"/>
      <c r="HS1274" s="674"/>
      <c r="HT1274" s="674"/>
      <c r="HU1274" s="674"/>
      <c r="HV1274" s="674"/>
      <c r="HW1274" s="674"/>
      <c r="HX1274" s="674"/>
      <c r="HY1274" s="674"/>
      <c r="HZ1274" s="674"/>
    </row>
    <row r="1275" spans="1:234" s="643" customFormat="1" x14ac:dyDescent="0.25">
      <c r="B1275" s="644"/>
      <c r="C1275" s="644"/>
      <c r="D1275" s="644"/>
      <c r="E1275" s="685"/>
      <c r="F1275" s="686"/>
      <c r="G1275" s="686"/>
      <c r="H1275" s="686"/>
      <c r="I1275" s="686"/>
      <c r="J1275" s="686"/>
      <c r="K1275" s="686"/>
      <c r="L1275" s="686"/>
      <c r="M1275" s="686"/>
      <c r="N1275" s="686"/>
      <c r="O1275" s="686"/>
      <c r="P1275" s="686"/>
      <c r="Q1275" s="686"/>
      <c r="R1275" s="644"/>
      <c r="HM1275" s="644"/>
      <c r="HN1275" s="644"/>
      <c r="HO1275" s="644"/>
      <c r="HP1275" s="644"/>
      <c r="HQ1275" s="644"/>
      <c r="HR1275" s="644"/>
      <c r="HS1275" s="644"/>
      <c r="HT1275" s="644"/>
      <c r="HU1275" s="644"/>
      <c r="HV1275" s="644"/>
      <c r="HW1275" s="644"/>
      <c r="HX1275" s="644"/>
      <c r="HY1275" s="644"/>
      <c r="HZ1275" s="644"/>
    </row>
    <row r="1276" spans="1:234" s="643" customFormat="1" ht="13.8" thickBot="1" x14ac:dyDescent="0.3">
      <c r="B1276" s="3"/>
      <c r="C1276" s="220"/>
      <c r="D1276" s="12"/>
      <c r="E1276" s="222"/>
      <c r="F1276" s="11"/>
      <c r="G1276" s="11"/>
      <c r="H1276" s="11"/>
      <c r="I1276" s="11"/>
      <c r="J1276" s="11"/>
      <c r="K1276" s="11"/>
      <c r="L1276" s="11"/>
      <c r="M1276" s="11"/>
      <c r="N1276" s="11"/>
      <c r="O1276" s="11"/>
      <c r="P1276" s="11"/>
      <c r="Q1276" s="11"/>
      <c r="R1276" s="644"/>
      <c r="HM1276" s="644"/>
      <c r="HN1276" s="644"/>
      <c r="HO1276" s="644"/>
      <c r="HP1276" s="644"/>
      <c r="HQ1276" s="644"/>
      <c r="HR1276" s="644"/>
      <c r="HS1276" s="644"/>
      <c r="HT1276" s="644"/>
      <c r="HU1276" s="644"/>
      <c r="HV1276" s="644"/>
      <c r="HW1276" s="644"/>
      <c r="HX1276" s="644"/>
      <c r="HY1276" s="644"/>
      <c r="HZ1276" s="644"/>
    </row>
    <row r="1278" spans="1:234" ht="19.2" customHeight="1" thickBot="1" x14ac:dyDescent="0.3">
      <c r="A1278" s="286"/>
      <c r="B1278" s="218"/>
      <c r="C1278" s="218"/>
      <c r="D1278" s="85"/>
      <c r="E1278" s="93" t="s">
        <v>1703</v>
      </c>
      <c r="F1278" s="218"/>
      <c r="G1278" s="218"/>
      <c r="H1278" s="218"/>
      <c r="I1278" s="218"/>
      <c r="J1278" s="218"/>
      <c r="K1278" s="218"/>
      <c r="L1278" s="218"/>
      <c r="M1278" s="218"/>
      <c r="N1278" s="218"/>
      <c r="O1278" s="218"/>
      <c r="P1278" s="218"/>
      <c r="Q1278" s="218"/>
    </row>
    <row r="1279" spans="1:234" ht="14.4" thickBot="1" x14ac:dyDescent="0.3">
      <c r="A1279" s="290" t="str">
        <f>IF(E1279="","","PRINT")</f>
        <v/>
      </c>
      <c r="B1279" s="82"/>
      <c r="C1279" s="225">
        <v>17</v>
      </c>
      <c r="D1279" s="82"/>
      <c r="E1279" s="889"/>
      <c r="F1279" s="890"/>
      <c r="G1279" s="890"/>
      <c r="H1279" s="890"/>
      <c r="I1279" s="890"/>
      <c r="J1279" s="891"/>
      <c r="K1279" s="689"/>
      <c r="L1279" s="690"/>
      <c r="R1279" s="689"/>
      <c r="HM1279" s="689"/>
      <c r="HN1279" s="689"/>
      <c r="HO1279" s="689"/>
      <c r="HP1279" s="689"/>
      <c r="HQ1279" s="689"/>
      <c r="HR1279" s="689"/>
      <c r="HS1279" s="689"/>
      <c r="HT1279" s="689"/>
      <c r="HU1279" s="689"/>
      <c r="HV1279" s="689"/>
      <c r="HW1279" s="689"/>
      <c r="HX1279" s="689"/>
      <c r="HY1279" s="689"/>
      <c r="HZ1279" s="689"/>
    </row>
    <row r="1281" spans="4:220" ht="12.75" customHeight="1" x14ac:dyDescent="0.25">
      <c r="D1281" s="4" t="s">
        <v>8</v>
      </c>
      <c r="E1281" s="764" t="s">
        <v>1680</v>
      </c>
      <c r="F1281" s="764"/>
      <c r="G1281" s="764"/>
      <c r="H1281" s="764"/>
      <c r="I1281" s="764"/>
      <c r="J1281" s="764"/>
      <c r="K1281" s="764"/>
      <c r="L1281" s="764"/>
      <c r="M1281" s="764"/>
      <c r="N1281" s="764"/>
      <c r="O1281" s="764"/>
      <c r="P1281" s="764"/>
      <c r="Q1281" s="764"/>
    </row>
    <row r="1282" spans="4:220" ht="12.75" customHeight="1" x14ac:dyDescent="0.25">
      <c r="D1282" s="4"/>
      <c r="E1282" s="892" t="s">
        <v>1825</v>
      </c>
      <c r="F1282" s="892"/>
      <c r="G1282" s="892"/>
      <c r="H1282" s="892"/>
      <c r="I1282" s="892"/>
      <c r="J1282" s="892"/>
      <c r="K1282" s="892"/>
      <c r="L1282" s="892"/>
      <c r="M1282" s="892"/>
      <c r="N1282" s="892"/>
      <c r="O1282" s="892"/>
      <c r="P1282" s="892"/>
      <c r="Q1282" s="892"/>
    </row>
    <row r="1283" spans="4:220" ht="5.0999999999999996" customHeight="1" x14ac:dyDescent="0.25">
      <c r="D1283" s="4"/>
      <c r="E1283" s="746"/>
      <c r="F1283" s="746"/>
      <c r="G1283" s="746"/>
      <c r="H1283" s="746"/>
      <c r="I1283" s="746"/>
      <c r="J1283" s="746"/>
      <c r="K1283" s="746"/>
      <c r="L1283" s="746"/>
      <c r="M1283" s="746"/>
      <c r="N1283" s="746"/>
    </row>
    <row r="1284" spans="4:220" ht="49.2" customHeight="1" x14ac:dyDescent="0.25">
      <c r="E1284" s="893" t="s">
        <v>1823</v>
      </c>
      <c r="F1284" s="893"/>
      <c r="G1284" s="893"/>
      <c r="H1284" s="893" t="s">
        <v>1832</v>
      </c>
      <c r="I1284" s="893"/>
      <c r="J1284" s="893"/>
      <c r="K1284" s="893"/>
      <c r="L1284" s="893"/>
      <c r="M1284" s="893"/>
      <c r="N1284" s="893" t="s">
        <v>1824</v>
      </c>
      <c r="O1284" s="893"/>
      <c r="P1284" s="893"/>
      <c r="Q1284" s="893"/>
      <c r="S1284" s="644"/>
      <c r="T1284" s="644"/>
      <c r="U1284" s="644"/>
      <c r="V1284" s="644"/>
      <c r="W1284" s="644"/>
      <c r="X1284" s="644"/>
      <c r="Y1284" s="644"/>
      <c r="Z1284" s="644"/>
      <c r="AA1284" s="644"/>
      <c r="AB1284" s="644"/>
      <c r="AC1284" s="644"/>
      <c r="AD1284" s="644"/>
      <c r="AE1284" s="644"/>
      <c r="AF1284" s="644"/>
      <c r="AG1284" s="644"/>
      <c r="AH1284" s="644"/>
      <c r="AI1284" s="644"/>
      <c r="AJ1284" s="644"/>
      <c r="AK1284" s="644"/>
      <c r="AL1284" s="644"/>
      <c r="AM1284" s="644"/>
      <c r="AN1284" s="644"/>
      <c r="AO1284" s="644"/>
      <c r="AP1284" s="644"/>
      <c r="AQ1284" s="644"/>
      <c r="AR1284" s="644"/>
      <c r="AS1284" s="644"/>
      <c r="AT1284" s="644"/>
      <c r="AU1284" s="644"/>
      <c r="AV1284" s="644"/>
      <c r="AW1284" s="644"/>
      <c r="AX1284" s="644"/>
      <c r="AY1284" s="644"/>
      <c r="AZ1284" s="644"/>
      <c r="BA1284" s="644"/>
      <c r="BB1284" s="644"/>
      <c r="BC1284" s="644"/>
      <c r="BD1284" s="644"/>
      <c r="BE1284" s="644"/>
      <c r="BF1284" s="644"/>
      <c r="BG1284" s="644"/>
      <c r="BH1284" s="644"/>
      <c r="BI1284" s="644"/>
      <c r="BJ1284" s="644"/>
      <c r="BK1284" s="644"/>
      <c r="BL1284" s="644"/>
      <c r="BM1284" s="644"/>
      <c r="BN1284" s="644"/>
      <c r="BO1284" s="644"/>
      <c r="BP1284" s="644"/>
      <c r="BQ1284" s="644"/>
      <c r="BR1284" s="644"/>
      <c r="BS1284" s="644"/>
      <c r="BT1284" s="644"/>
      <c r="BU1284" s="644"/>
      <c r="BV1284" s="644"/>
      <c r="BW1284" s="644"/>
      <c r="BX1284" s="644"/>
      <c r="BY1284" s="644"/>
      <c r="BZ1284" s="644"/>
      <c r="CA1284" s="644"/>
      <c r="CB1284" s="644"/>
      <c r="CC1284" s="644"/>
      <c r="CD1284" s="644"/>
      <c r="CE1284" s="644"/>
      <c r="CF1284" s="644"/>
      <c r="CG1284" s="644"/>
      <c r="CH1284" s="644"/>
      <c r="CI1284" s="644"/>
      <c r="CJ1284" s="644"/>
      <c r="CK1284" s="644"/>
      <c r="CL1284" s="644"/>
      <c r="CM1284" s="644"/>
      <c r="CN1284" s="644"/>
      <c r="CO1284" s="644"/>
      <c r="CP1284" s="644"/>
      <c r="CQ1284" s="644"/>
      <c r="CR1284" s="644"/>
      <c r="CS1284" s="644"/>
      <c r="CT1284" s="644"/>
      <c r="CU1284" s="644"/>
      <c r="CV1284" s="644"/>
      <c r="CW1284" s="644"/>
      <c r="CX1284" s="644"/>
      <c r="CY1284" s="644"/>
      <c r="CZ1284" s="644"/>
      <c r="DA1284" s="644"/>
      <c r="DB1284" s="644"/>
      <c r="DC1284" s="644"/>
      <c r="DD1284" s="644"/>
      <c r="DE1284" s="644"/>
      <c r="DF1284" s="644"/>
      <c r="DG1284" s="644"/>
      <c r="DH1284" s="644"/>
      <c r="DI1284" s="644"/>
      <c r="DJ1284" s="644"/>
      <c r="DK1284" s="644"/>
      <c r="DL1284" s="644"/>
      <c r="DM1284" s="644"/>
      <c r="DN1284" s="644"/>
      <c r="DO1284" s="644"/>
      <c r="DP1284" s="644"/>
      <c r="DQ1284" s="644"/>
      <c r="DR1284" s="644"/>
      <c r="DS1284" s="644"/>
      <c r="DT1284" s="644"/>
      <c r="DU1284" s="644"/>
      <c r="DV1284" s="644"/>
      <c r="DW1284" s="644"/>
      <c r="DX1284" s="644"/>
      <c r="DY1284" s="644"/>
      <c r="DZ1284" s="644"/>
      <c r="EA1284" s="644"/>
      <c r="EB1284" s="644"/>
      <c r="EC1284" s="644"/>
      <c r="ED1284" s="644"/>
      <c r="EE1284" s="644"/>
      <c r="EF1284" s="644"/>
      <c r="EG1284" s="644"/>
      <c r="EH1284" s="644"/>
      <c r="EI1284" s="644"/>
      <c r="EJ1284" s="644"/>
      <c r="EK1284" s="644"/>
      <c r="EL1284" s="644"/>
      <c r="EM1284" s="644"/>
      <c r="EN1284" s="644"/>
      <c r="EO1284" s="644"/>
      <c r="EP1284" s="644"/>
      <c r="EQ1284" s="644"/>
      <c r="ER1284" s="644"/>
      <c r="ES1284" s="644"/>
      <c r="ET1284" s="644"/>
      <c r="EU1284" s="644"/>
      <c r="EV1284" s="644"/>
      <c r="EW1284" s="644"/>
      <c r="EX1284" s="644"/>
      <c r="EY1284" s="644"/>
      <c r="EZ1284" s="644"/>
      <c r="FA1284" s="644"/>
      <c r="FB1284" s="644"/>
      <c r="FC1284" s="644"/>
      <c r="FD1284" s="644"/>
      <c r="FE1284" s="644"/>
      <c r="FF1284" s="644"/>
      <c r="FG1284" s="644"/>
      <c r="FH1284" s="644"/>
      <c r="FI1284" s="644"/>
      <c r="FJ1284" s="644"/>
      <c r="FK1284" s="644"/>
      <c r="FL1284" s="644"/>
      <c r="FM1284" s="644"/>
      <c r="FN1284" s="644"/>
      <c r="FO1284" s="644"/>
      <c r="FP1284" s="644"/>
      <c r="FQ1284" s="644"/>
      <c r="FR1284" s="644"/>
      <c r="FS1284" s="644"/>
      <c r="FT1284" s="644"/>
      <c r="FU1284" s="644"/>
      <c r="FV1284" s="644"/>
      <c r="FW1284" s="644"/>
      <c r="FX1284" s="644"/>
      <c r="FY1284" s="644"/>
      <c r="FZ1284" s="644"/>
      <c r="GA1284" s="644"/>
      <c r="GB1284" s="644"/>
      <c r="GC1284" s="644"/>
      <c r="GD1284" s="644"/>
      <c r="GE1284" s="644"/>
      <c r="GF1284" s="644"/>
      <c r="GG1284" s="644"/>
      <c r="GH1284" s="644"/>
      <c r="GI1284" s="644"/>
      <c r="GJ1284" s="644"/>
      <c r="GK1284" s="644"/>
      <c r="GL1284" s="644"/>
      <c r="GM1284" s="644"/>
      <c r="GN1284" s="644"/>
      <c r="GO1284" s="644"/>
      <c r="GP1284" s="644"/>
      <c r="GQ1284" s="644"/>
      <c r="GR1284" s="644"/>
      <c r="GS1284" s="644"/>
      <c r="GT1284" s="644"/>
      <c r="GU1284" s="644"/>
      <c r="GV1284" s="644"/>
      <c r="GW1284" s="644"/>
      <c r="GX1284" s="644"/>
      <c r="GY1284" s="644"/>
      <c r="GZ1284" s="644"/>
      <c r="HA1284" s="644"/>
      <c r="HB1284" s="644"/>
      <c r="HC1284" s="644"/>
      <c r="HD1284" s="644"/>
      <c r="HE1284" s="644"/>
      <c r="HF1284" s="644"/>
      <c r="HG1284" s="644"/>
      <c r="HH1284" s="644"/>
      <c r="HI1284" s="644"/>
      <c r="HJ1284" s="644"/>
      <c r="HK1284" s="644"/>
      <c r="HL1284" s="644"/>
    </row>
    <row r="1285" spans="4:220" x14ac:dyDescent="0.25">
      <c r="D1285" s="645">
        <v>1</v>
      </c>
      <c r="E1285" s="878"/>
      <c r="F1285" s="879"/>
      <c r="G1285" s="880"/>
      <c r="H1285" s="878"/>
      <c r="I1285" s="879"/>
      <c r="J1285" s="879"/>
      <c r="K1285" s="879"/>
      <c r="L1285" s="879"/>
      <c r="M1285" s="880"/>
      <c r="N1285" s="881"/>
      <c r="O1285" s="882"/>
      <c r="P1285" s="882"/>
      <c r="Q1285" s="883"/>
      <c r="S1285" s="644"/>
      <c r="T1285" s="644"/>
      <c r="U1285" s="644" t="str">
        <f>IF(H1285="","",D1285&amp;". "&amp;H1285)</f>
        <v/>
      </c>
      <c r="V1285" s="644"/>
      <c r="W1285" s="644"/>
      <c r="X1285" s="644"/>
      <c r="Y1285" s="644"/>
      <c r="Z1285" s="644"/>
      <c r="AA1285" s="644"/>
      <c r="AB1285" s="644"/>
      <c r="AC1285" s="644"/>
      <c r="AD1285" s="644"/>
      <c r="AE1285" s="644"/>
      <c r="AF1285" s="644"/>
      <c r="AG1285" s="644"/>
      <c r="AH1285" s="644"/>
      <c r="AI1285" s="644"/>
      <c r="AJ1285" s="644"/>
      <c r="AK1285" s="644"/>
      <c r="AL1285" s="644"/>
      <c r="AM1285" s="644"/>
      <c r="AN1285" s="644"/>
      <c r="AO1285" s="644"/>
      <c r="AP1285" s="644"/>
      <c r="AQ1285" s="644"/>
      <c r="AR1285" s="644"/>
      <c r="AS1285" s="644"/>
      <c r="AT1285" s="644"/>
      <c r="AU1285" s="644"/>
      <c r="AV1285" s="644"/>
      <c r="AW1285" s="644"/>
      <c r="AX1285" s="644"/>
      <c r="AY1285" s="644"/>
      <c r="AZ1285" s="644"/>
      <c r="BA1285" s="644"/>
      <c r="BB1285" s="644"/>
      <c r="BC1285" s="644"/>
      <c r="BD1285" s="644"/>
      <c r="BE1285" s="644"/>
      <c r="BF1285" s="644"/>
      <c r="BG1285" s="644"/>
      <c r="BH1285" s="644"/>
      <c r="BI1285" s="644"/>
      <c r="BJ1285" s="644"/>
      <c r="BK1285" s="644"/>
      <c r="BL1285" s="644"/>
      <c r="BM1285" s="644"/>
      <c r="BN1285" s="644"/>
      <c r="BO1285" s="644"/>
      <c r="BP1285" s="644"/>
      <c r="BQ1285" s="644"/>
      <c r="BR1285" s="644"/>
      <c r="BS1285" s="644"/>
      <c r="BT1285" s="644"/>
      <c r="BU1285" s="644"/>
      <c r="BV1285" s="644"/>
      <c r="BW1285" s="644"/>
      <c r="BX1285" s="644"/>
      <c r="BY1285" s="644"/>
      <c r="BZ1285" s="644"/>
      <c r="CA1285" s="644"/>
      <c r="CB1285" s="644"/>
      <c r="CC1285" s="644"/>
      <c r="CD1285" s="644"/>
      <c r="CE1285" s="644"/>
      <c r="CF1285" s="644"/>
      <c r="CG1285" s="644"/>
      <c r="CH1285" s="644"/>
      <c r="CI1285" s="644"/>
      <c r="CJ1285" s="644"/>
      <c r="CK1285" s="644"/>
      <c r="CL1285" s="644"/>
      <c r="CM1285" s="644"/>
      <c r="CN1285" s="644"/>
      <c r="CO1285" s="644"/>
      <c r="CP1285" s="644"/>
      <c r="CQ1285" s="644"/>
      <c r="CR1285" s="644"/>
      <c r="CS1285" s="644"/>
      <c r="CT1285" s="644"/>
      <c r="CU1285" s="644"/>
      <c r="CV1285" s="644"/>
      <c r="CW1285" s="644"/>
      <c r="CX1285" s="644"/>
      <c r="CY1285" s="644"/>
      <c r="CZ1285" s="644"/>
      <c r="DA1285" s="644"/>
      <c r="DB1285" s="644"/>
      <c r="DC1285" s="644"/>
      <c r="DD1285" s="644"/>
      <c r="DE1285" s="644"/>
      <c r="DF1285" s="644"/>
      <c r="DG1285" s="644"/>
      <c r="DH1285" s="644"/>
      <c r="DI1285" s="644"/>
      <c r="DJ1285" s="644"/>
      <c r="DK1285" s="644"/>
      <c r="DL1285" s="644"/>
      <c r="DM1285" s="644"/>
      <c r="DN1285" s="644"/>
      <c r="DO1285" s="644"/>
      <c r="DP1285" s="644"/>
      <c r="DQ1285" s="644"/>
      <c r="DR1285" s="644"/>
      <c r="DS1285" s="644"/>
      <c r="DT1285" s="644"/>
      <c r="DU1285" s="644"/>
      <c r="DV1285" s="644"/>
      <c r="DW1285" s="644"/>
      <c r="DX1285" s="644"/>
      <c r="DY1285" s="644"/>
      <c r="DZ1285" s="644"/>
      <c r="EA1285" s="644"/>
      <c r="EB1285" s="644"/>
      <c r="EC1285" s="644"/>
      <c r="ED1285" s="644"/>
      <c r="EE1285" s="644"/>
      <c r="EF1285" s="644"/>
      <c r="EG1285" s="644"/>
      <c r="EH1285" s="644"/>
      <c r="EI1285" s="644"/>
      <c r="EJ1285" s="644"/>
      <c r="EK1285" s="644"/>
      <c r="EL1285" s="644"/>
      <c r="EM1285" s="644"/>
      <c r="EN1285" s="644"/>
      <c r="EO1285" s="644"/>
      <c r="EP1285" s="644"/>
      <c r="EQ1285" s="644"/>
      <c r="ER1285" s="644"/>
      <c r="ES1285" s="644"/>
      <c r="ET1285" s="644"/>
      <c r="EU1285" s="644"/>
      <c r="EV1285" s="644"/>
      <c r="EW1285" s="644"/>
      <c r="EX1285" s="644"/>
      <c r="EY1285" s="644"/>
      <c r="EZ1285" s="644"/>
      <c r="FA1285" s="644"/>
      <c r="FB1285" s="644"/>
      <c r="FC1285" s="644"/>
      <c r="FD1285" s="644"/>
      <c r="FE1285" s="644"/>
      <c r="FF1285" s="644"/>
      <c r="FG1285" s="644"/>
      <c r="FH1285" s="644"/>
      <c r="FI1285" s="644"/>
      <c r="FJ1285" s="644"/>
      <c r="FK1285" s="644"/>
      <c r="FL1285" s="644"/>
      <c r="FM1285" s="644"/>
      <c r="FN1285" s="644"/>
      <c r="FO1285" s="644"/>
      <c r="FP1285" s="644"/>
      <c r="FQ1285" s="644"/>
      <c r="FR1285" s="644"/>
      <c r="FS1285" s="644"/>
      <c r="FT1285" s="644"/>
      <c r="FU1285" s="644"/>
      <c r="FV1285" s="644"/>
      <c r="FW1285" s="644"/>
      <c r="FX1285" s="644"/>
      <c r="FY1285" s="644"/>
      <c r="FZ1285" s="644"/>
      <c r="GA1285" s="644"/>
      <c r="GB1285" s="644"/>
      <c r="GC1285" s="644"/>
      <c r="GD1285" s="644"/>
      <c r="GE1285" s="644"/>
      <c r="GF1285" s="644"/>
      <c r="GG1285" s="644"/>
      <c r="GH1285" s="644"/>
      <c r="GI1285" s="644"/>
      <c r="GJ1285" s="644"/>
      <c r="GK1285" s="644"/>
      <c r="GL1285" s="644"/>
      <c r="GM1285" s="644"/>
      <c r="GN1285" s="644"/>
      <c r="GO1285" s="644"/>
      <c r="GP1285" s="644"/>
      <c r="GQ1285" s="644"/>
      <c r="GR1285" s="644"/>
      <c r="GS1285" s="644"/>
      <c r="GT1285" s="644"/>
      <c r="GU1285" s="644"/>
      <c r="GV1285" s="644"/>
      <c r="GW1285" s="644"/>
      <c r="GX1285" s="644"/>
      <c r="GY1285" s="644"/>
      <c r="GZ1285" s="644"/>
      <c r="HA1285" s="644"/>
      <c r="HB1285" s="644"/>
      <c r="HC1285" s="644"/>
      <c r="HD1285" s="644"/>
      <c r="HE1285" s="644"/>
      <c r="HF1285" s="644"/>
      <c r="HG1285" s="644"/>
      <c r="HH1285" s="644"/>
      <c r="HI1285" s="644"/>
      <c r="HJ1285" s="644"/>
      <c r="HK1285" s="644"/>
      <c r="HL1285" s="644"/>
    </row>
    <row r="1286" spans="4:220" x14ac:dyDescent="0.25">
      <c r="D1286" s="645">
        <v>2</v>
      </c>
      <c r="E1286" s="878"/>
      <c r="F1286" s="879"/>
      <c r="G1286" s="880"/>
      <c r="H1286" s="878"/>
      <c r="I1286" s="879"/>
      <c r="J1286" s="879" t="s">
        <v>1704</v>
      </c>
      <c r="K1286" s="879"/>
      <c r="L1286" s="879"/>
      <c r="M1286" s="880"/>
      <c r="N1286" s="881"/>
      <c r="O1286" s="882"/>
      <c r="P1286" s="882"/>
      <c r="Q1286" s="883"/>
      <c r="S1286" s="644"/>
      <c r="T1286" s="644"/>
      <c r="U1286" s="644" t="str">
        <f t="shared" ref="U1286:U1294" si="5353">IF(H1286="","",D1286&amp;". "&amp;H1286)</f>
        <v/>
      </c>
      <c r="V1286" s="644"/>
      <c r="W1286" s="644"/>
      <c r="X1286" s="644"/>
      <c r="Y1286" s="644"/>
      <c r="Z1286" s="644"/>
      <c r="AA1286" s="644"/>
      <c r="AB1286" s="644"/>
      <c r="AC1286" s="644"/>
      <c r="AD1286" s="644"/>
      <c r="AE1286" s="644"/>
      <c r="AF1286" s="644"/>
      <c r="AG1286" s="644"/>
      <c r="AH1286" s="644"/>
      <c r="AI1286" s="644"/>
      <c r="AJ1286" s="644"/>
      <c r="AK1286" s="644"/>
      <c r="AL1286" s="644"/>
      <c r="AM1286" s="644"/>
      <c r="AN1286" s="644"/>
      <c r="AO1286" s="644"/>
      <c r="AP1286" s="644"/>
      <c r="AQ1286" s="644"/>
      <c r="AR1286" s="644"/>
      <c r="AS1286" s="644"/>
      <c r="AT1286" s="644"/>
      <c r="AU1286" s="644"/>
      <c r="AV1286" s="644"/>
      <c r="AW1286" s="644"/>
      <c r="AX1286" s="644"/>
      <c r="AY1286" s="644"/>
      <c r="AZ1286" s="644"/>
      <c r="BA1286" s="644"/>
      <c r="BB1286" s="644"/>
      <c r="BC1286" s="644"/>
      <c r="BD1286" s="644"/>
      <c r="BE1286" s="644"/>
      <c r="BF1286" s="644"/>
      <c r="BG1286" s="644"/>
      <c r="BH1286" s="644"/>
      <c r="BI1286" s="644"/>
      <c r="BJ1286" s="644"/>
      <c r="BK1286" s="644"/>
      <c r="BL1286" s="644"/>
      <c r="BM1286" s="644"/>
      <c r="BN1286" s="644"/>
      <c r="BO1286" s="644"/>
      <c r="BP1286" s="644"/>
      <c r="BQ1286" s="644"/>
      <c r="BR1286" s="644"/>
      <c r="BS1286" s="644"/>
      <c r="BT1286" s="644"/>
      <c r="BU1286" s="644"/>
      <c r="BV1286" s="644"/>
      <c r="BW1286" s="644"/>
      <c r="BX1286" s="644"/>
      <c r="BY1286" s="644"/>
      <c r="BZ1286" s="644"/>
      <c r="CA1286" s="644"/>
      <c r="CB1286" s="644"/>
      <c r="CC1286" s="644"/>
      <c r="CD1286" s="644"/>
      <c r="CE1286" s="644"/>
      <c r="CF1286" s="644"/>
      <c r="CG1286" s="644"/>
      <c r="CH1286" s="644"/>
      <c r="CI1286" s="644"/>
      <c r="CJ1286" s="644"/>
      <c r="CK1286" s="644"/>
      <c r="CL1286" s="644"/>
      <c r="CM1286" s="644"/>
      <c r="CN1286" s="644"/>
      <c r="CO1286" s="644"/>
      <c r="CP1286" s="644"/>
      <c r="CQ1286" s="644"/>
      <c r="CR1286" s="644"/>
      <c r="CS1286" s="644"/>
      <c r="CT1286" s="644"/>
      <c r="CU1286" s="644"/>
      <c r="CV1286" s="644"/>
      <c r="CW1286" s="644"/>
      <c r="CX1286" s="644"/>
      <c r="CY1286" s="644"/>
      <c r="CZ1286" s="644"/>
      <c r="DA1286" s="644"/>
      <c r="DB1286" s="644"/>
      <c r="DC1286" s="644"/>
      <c r="DD1286" s="644"/>
      <c r="DE1286" s="644"/>
      <c r="DF1286" s="644"/>
      <c r="DG1286" s="644"/>
      <c r="DH1286" s="644"/>
      <c r="DI1286" s="644"/>
      <c r="DJ1286" s="644"/>
      <c r="DK1286" s="644"/>
      <c r="DL1286" s="644"/>
      <c r="DM1286" s="644"/>
      <c r="DN1286" s="644"/>
      <c r="DO1286" s="644"/>
      <c r="DP1286" s="644"/>
      <c r="DQ1286" s="644"/>
      <c r="DR1286" s="644"/>
      <c r="DS1286" s="644"/>
      <c r="DT1286" s="644"/>
      <c r="DU1286" s="644"/>
      <c r="DV1286" s="644"/>
      <c r="DW1286" s="644"/>
      <c r="DX1286" s="644"/>
      <c r="DY1286" s="644"/>
      <c r="DZ1286" s="644"/>
      <c r="EA1286" s="644"/>
      <c r="EB1286" s="644"/>
      <c r="EC1286" s="644"/>
      <c r="ED1286" s="644"/>
      <c r="EE1286" s="644"/>
      <c r="EF1286" s="644"/>
      <c r="EG1286" s="644"/>
      <c r="EH1286" s="644"/>
      <c r="EI1286" s="644"/>
      <c r="EJ1286" s="644"/>
      <c r="EK1286" s="644"/>
      <c r="EL1286" s="644"/>
      <c r="EM1286" s="644"/>
      <c r="EN1286" s="644"/>
      <c r="EO1286" s="644"/>
      <c r="EP1286" s="644"/>
      <c r="EQ1286" s="644"/>
      <c r="ER1286" s="644"/>
      <c r="ES1286" s="644"/>
      <c r="ET1286" s="644"/>
      <c r="EU1286" s="644"/>
      <c r="EV1286" s="644"/>
      <c r="EW1286" s="644"/>
      <c r="EX1286" s="644"/>
      <c r="EY1286" s="644"/>
      <c r="EZ1286" s="644"/>
      <c r="FA1286" s="644"/>
      <c r="FB1286" s="644"/>
      <c r="FC1286" s="644"/>
      <c r="FD1286" s="644"/>
      <c r="FE1286" s="644"/>
      <c r="FF1286" s="644"/>
      <c r="FG1286" s="644"/>
      <c r="FH1286" s="644"/>
      <c r="FI1286" s="644"/>
      <c r="FJ1286" s="644"/>
      <c r="FK1286" s="644"/>
      <c r="FL1286" s="644"/>
      <c r="FM1286" s="644"/>
      <c r="FN1286" s="644"/>
      <c r="FO1286" s="644"/>
      <c r="FP1286" s="644"/>
      <c r="FQ1286" s="644"/>
      <c r="FR1286" s="644"/>
      <c r="FS1286" s="644"/>
      <c r="FT1286" s="644"/>
      <c r="FU1286" s="644"/>
      <c r="FV1286" s="644"/>
      <c r="FW1286" s="644"/>
      <c r="FX1286" s="644"/>
      <c r="FY1286" s="644"/>
      <c r="FZ1286" s="644"/>
      <c r="GA1286" s="644"/>
      <c r="GB1286" s="644"/>
      <c r="GC1286" s="644"/>
      <c r="GD1286" s="644"/>
      <c r="GE1286" s="644"/>
      <c r="GF1286" s="644"/>
      <c r="GG1286" s="644"/>
      <c r="GH1286" s="644"/>
      <c r="GI1286" s="644"/>
      <c r="GJ1286" s="644"/>
      <c r="GK1286" s="644"/>
      <c r="GL1286" s="644"/>
      <c r="GM1286" s="644"/>
      <c r="GN1286" s="644"/>
      <c r="GO1286" s="644"/>
      <c r="GP1286" s="644"/>
      <c r="GQ1286" s="644"/>
      <c r="GR1286" s="644"/>
      <c r="GS1286" s="644"/>
      <c r="GT1286" s="644"/>
      <c r="GU1286" s="644"/>
      <c r="GV1286" s="644"/>
      <c r="GW1286" s="644"/>
      <c r="GX1286" s="644"/>
      <c r="GY1286" s="644"/>
      <c r="GZ1286" s="644"/>
      <c r="HA1286" s="644"/>
      <c r="HB1286" s="644"/>
      <c r="HC1286" s="644"/>
      <c r="HD1286" s="644"/>
      <c r="HE1286" s="644"/>
      <c r="HF1286" s="644"/>
      <c r="HG1286" s="644"/>
      <c r="HH1286" s="644"/>
      <c r="HI1286" s="644"/>
      <c r="HJ1286" s="644"/>
      <c r="HK1286" s="644"/>
      <c r="HL1286" s="644"/>
    </row>
    <row r="1287" spans="4:220" x14ac:dyDescent="0.25">
      <c r="D1287" s="645">
        <v>3</v>
      </c>
      <c r="E1287" s="878"/>
      <c r="F1287" s="879"/>
      <c r="G1287" s="880"/>
      <c r="H1287" s="878"/>
      <c r="I1287" s="879"/>
      <c r="J1287" s="879"/>
      <c r="K1287" s="879"/>
      <c r="L1287" s="879"/>
      <c r="M1287" s="880"/>
      <c r="N1287" s="881"/>
      <c r="O1287" s="882"/>
      <c r="P1287" s="882"/>
      <c r="Q1287" s="883"/>
      <c r="S1287" s="644"/>
      <c r="T1287" s="644"/>
      <c r="U1287" s="644" t="str">
        <f t="shared" si="5353"/>
        <v/>
      </c>
      <c r="V1287" s="644"/>
      <c r="W1287" s="644"/>
      <c r="X1287" s="644"/>
      <c r="Y1287" s="644"/>
      <c r="Z1287" s="644"/>
      <c r="AA1287" s="644"/>
      <c r="AB1287" s="644"/>
      <c r="AC1287" s="644"/>
      <c r="AD1287" s="644"/>
      <c r="AE1287" s="644"/>
      <c r="AF1287" s="644"/>
      <c r="AG1287" s="644"/>
      <c r="AH1287" s="644"/>
      <c r="AI1287" s="644"/>
      <c r="AJ1287" s="644"/>
      <c r="AK1287" s="644"/>
      <c r="AL1287" s="644"/>
      <c r="AM1287" s="644"/>
      <c r="AN1287" s="644"/>
      <c r="AO1287" s="644"/>
      <c r="AP1287" s="644"/>
      <c r="AQ1287" s="644"/>
      <c r="AR1287" s="644"/>
      <c r="AS1287" s="644"/>
      <c r="AT1287" s="644"/>
      <c r="AU1287" s="644"/>
      <c r="AV1287" s="644"/>
      <c r="AW1287" s="644"/>
      <c r="AX1287" s="644"/>
      <c r="AY1287" s="644"/>
      <c r="AZ1287" s="644"/>
      <c r="BA1287" s="644"/>
      <c r="BB1287" s="644"/>
      <c r="BC1287" s="644"/>
      <c r="BD1287" s="644"/>
      <c r="BE1287" s="644"/>
      <c r="BF1287" s="644"/>
      <c r="BG1287" s="644"/>
      <c r="BH1287" s="644"/>
      <c r="BI1287" s="644"/>
      <c r="BJ1287" s="644"/>
      <c r="BK1287" s="644"/>
      <c r="BL1287" s="644"/>
      <c r="BM1287" s="644"/>
      <c r="BN1287" s="644"/>
      <c r="BO1287" s="644"/>
      <c r="BP1287" s="644"/>
      <c r="BQ1287" s="644"/>
      <c r="BR1287" s="644"/>
      <c r="BS1287" s="644"/>
      <c r="BT1287" s="644"/>
      <c r="BU1287" s="644"/>
      <c r="BV1287" s="644"/>
      <c r="BW1287" s="644"/>
      <c r="BX1287" s="644"/>
      <c r="BY1287" s="644"/>
      <c r="BZ1287" s="644"/>
      <c r="CA1287" s="644"/>
      <c r="CB1287" s="644"/>
      <c r="CC1287" s="644"/>
      <c r="CD1287" s="644"/>
      <c r="CE1287" s="644"/>
      <c r="CF1287" s="644"/>
      <c r="CG1287" s="644"/>
      <c r="CH1287" s="644"/>
      <c r="CI1287" s="644"/>
      <c r="CJ1287" s="644"/>
      <c r="CK1287" s="644"/>
      <c r="CL1287" s="644"/>
      <c r="CM1287" s="644"/>
      <c r="CN1287" s="644"/>
      <c r="CO1287" s="644"/>
      <c r="CP1287" s="644"/>
      <c r="CQ1287" s="644"/>
      <c r="CR1287" s="644"/>
      <c r="CS1287" s="644"/>
      <c r="CT1287" s="644"/>
      <c r="CU1287" s="644"/>
      <c r="CV1287" s="644"/>
      <c r="CW1287" s="644"/>
      <c r="CX1287" s="644"/>
      <c r="CY1287" s="644"/>
      <c r="CZ1287" s="644"/>
      <c r="DA1287" s="644"/>
      <c r="DB1287" s="644"/>
      <c r="DC1287" s="644"/>
      <c r="DD1287" s="644"/>
      <c r="DE1287" s="644"/>
      <c r="DF1287" s="644"/>
      <c r="DG1287" s="644"/>
      <c r="DH1287" s="644"/>
      <c r="DI1287" s="644"/>
      <c r="DJ1287" s="644"/>
      <c r="DK1287" s="644"/>
      <c r="DL1287" s="644"/>
      <c r="DM1287" s="644"/>
      <c r="DN1287" s="644"/>
      <c r="DO1287" s="644"/>
      <c r="DP1287" s="644"/>
      <c r="DQ1287" s="644"/>
      <c r="DR1287" s="644"/>
      <c r="DS1287" s="644"/>
      <c r="DT1287" s="644"/>
      <c r="DU1287" s="644"/>
      <c r="DV1287" s="644"/>
      <c r="DW1287" s="644"/>
      <c r="DX1287" s="644"/>
      <c r="DY1287" s="644"/>
      <c r="DZ1287" s="644"/>
      <c r="EA1287" s="644"/>
      <c r="EB1287" s="644"/>
      <c r="EC1287" s="644"/>
      <c r="ED1287" s="644"/>
      <c r="EE1287" s="644"/>
      <c r="EF1287" s="644"/>
      <c r="EG1287" s="644"/>
      <c r="EH1287" s="644"/>
      <c r="EI1287" s="644"/>
      <c r="EJ1287" s="644"/>
      <c r="EK1287" s="644"/>
      <c r="EL1287" s="644"/>
      <c r="EM1287" s="644"/>
      <c r="EN1287" s="644"/>
      <c r="EO1287" s="644"/>
      <c r="EP1287" s="644"/>
      <c r="EQ1287" s="644"/>
      <c r="ER1287" s="644"/>
      <c r="ES1287" s="644"/>
      <c r="ET1287" s="644"/>
      <c r="EU1287" s="644"/>
      <c r="EV1287" s="644"/>
      <c r="EW1287" s="644"/>
      <c r="EX1287" s="644"/>
      <c r="EY1287" s="644"/>
      <c r="EZ1287" s="644"/>
      <c r="FA1287" s="644"/>
      <c r="FB1287" s="644"/>
      <c r="FC1287" s="644"/>
      <c r="FD1287" s="644"/>
      <c r="FE1287" s="644"/>
      <c r="FF1287" s="644"/>
      <c r="FG1287" s="644"/>
      <c r="FH1287" s="644"/>
      <c r="FI1287" s="644"/>
      <c r="FJ1287" s="644"/>
      <c r="FK1287" s="644"/>
      <c r="FL1287" s="644"/>
      <c r="FM1287" s="644"/>
      <c r="FN1287" s="644"/>
      <c r="FO1287" s="644"/>
      <c r="FP1287" s="644"/>
      <c r="FQ1287" s="644"/>
      <c r="FR1287" s="644"/>
      <c r="FS1287" s="644"/>
      <c r="FT1287" s="644"/>
      <c r="FU1287" s="644"/>
      <c r="FV1287" s="644"/>
      <c r="FW1287" s="644"/>
      <c r="FX1287" s="644"/>
      <c r="FY1287" s="644"/>
      <c r="FZ1287" s="644"/>
      <c r="GA1287" s="644"/>
      <c r="GB1287" s="644"/>
      <c r="GC1287" s="644"/>
      <c r="GD1287" s="644"/>
      <c r="GE1287" s="644"/>
      <c r="GF1287" s="644"/>
      <c r="GG1287" s="644"/>
      <c r="GH1287" s="644"/>
      <c r="GI1287" s="644"/>
      <c r="GJ1287" s="644"/>
      <c r="GK1287" s="644"/>
      <c r="GL1287" s="644"/>
      <c r="GM1287" s="644"/>
      <c r="GN1287" s="644"/>
      <c r="GO1287" s="644"/>
      <c r="GP1287" s="644"/>
      <c r="GQ1287" s="644"/>
      <c r="GR1287" s="644"/>
      <c r="GS1287" s="644"/>
      <c r="GT1287" s="644"/>
      <c r="GU1287" s="644"/>
      <c r="GV1287" s="644"/>
      <c r="GW1287" s="644"/>
      <c r="GX1287" s="644"/>
      <c r="GY1287" s="644"/>
      <c r="GZ1287" s="644"/>
      <c r="HA1287" s="644"/>
      <c r="HB1287" s="644"/>
      <c r="HC1287" s="644"/>
      <c r="HD1287" s="644"/>
      <c r="HE1287" s="644"/>
      <c r="HF1287" s="644"/>
      <c r="HG1287" s="644"/>
      <c r="HH1287" s="644"/>
      <c r="HI1287" s="644"/>
      <c r="HJ1287" s="644"/>
      <c r="HK1287" s="644"/>
      <c r="HL1287" s="644"/>
    </row>
    <row r="1288" spans="4:220" x14ac:dyDescent="0.25">
      <c r="D1288" s="645">
        <v>4</v>
      </c>
      <c r="E1288" s="878"/>
      <c r="F1288" s="879"/>
      <c r="G1288" s="880"/>
      <c r="H1288" s="878"/>
      <c r="I1288" s="879"/>
      <c r="J1288" s="879"/>
      <c r="K1288" s="879"/>
      <c r="L1288" s="879"/>
      <c r="M1288" s="880"/>
      <c r="N1288" s="881"/>
      <c r="O1288" s="882"/>
      <c r="P1288" s="882"/>
      <c r="Q1288" s="883"/>
      <c r="S1288" s="644"/>
      <c r="T1288" s="644"/>
      <c r="U1288" s="644" t="str">
        <f t="shared" si="5353"/>
        <v/>
      </c>
      <c r="V1288" s="644"/>
      <c r="W1288" s="644"/>
      <c r="X1288" s="644"/>
      <c r="Y1288" s="644"/>
      <c r="Z1288" s="644"/>
      <c r="AA1288" s="644"/>
      <c r="AB1288" s="644"/>
      <c r="AC1288" s="644"/>
      <c r="AD1288" s="644"/>
      <c r="AE1288" s="644"/>
      <c r="AF1288" s="644"/>
      <c r="AG1288" s="644"/>
      <c r="AH1288" s="644"/>
      <c r="AI1288" s="644"/>
      <c r="AJ1288" s="644"/>
      <c r="AK1288" s="644"/>
      <c r="AL1288" s="644"/>
      <c r="AM1288" s="644"/>
      <c r="AN1288" s="644"/>
      <c r="AO1288" s="644"/>
      <c r="AP1288" s="644"/>
      <c r="AQ1288" s="644"/>
      <c r="AR1288" s="644"/>
      <c r="AS1288" s="644"/>
      <c r="AT1288" s="644"/>
      <c r="AU1288" s="644"/>
      <c r="AV1288" s="644"/>
      <c r="AW1288" s="644"/>
      <c r="AX1288" s="644"/>
      <c r="AY1288" s="644"/>
      <c r="AZ1288" s="644"/>
      <c r="BA1288" s="644"/>
      <c r="BB1288" s="644"/>
      <c r="BC1288" s="644"/>
      <c r="BD1288" s="644"/>
      <c r="BE1288" s="644"/>
      <c r="BF1288" s="644"/>
      <c r="BG1288" s="644"/>
      <c r="BH1288" s="644"/>
      <c r="BI1288" s="644"/>
      <c r="BJ1288" s="644"/>
      <c r="BK1288" s="644"/>
      <c r="BL1288" s="644"/>
      <c r="BM1288" s="644"/>
      <c r="BN1288" s="644"/>
      <c r="BO1288" s="644"/>
      <c r="BP1288" s="644"/>
      <c r="BQ1288" s="644"/>
      <c r="BR1288" s="644"/>
      <c r="BS1288" s="644"/>
      <c r="BT1288" s="644"/>
      <c r="BU1288" s="644"/>
      <c r="BV1288" s="644"/>
      <c r="BW1288" s="644"/>
      <c r="BX1288" s="644"/>
      <c r="BY1288" s="644"/>
      <c r="BZ1288" s="644"/>
      <c r="CA1288" s="644"/>
      <c r="CB1288" s="644"/>
      <c r="CC1288" s="644"/>
      <c r="CD1288" s="644"/>
      <c r="CE1288" s="644"/>
      <c r="CF1288" s="644"/>
      <c r="CG1288" s="644"/>
      <c r="CH1288" s="644"/>
      <c r="CI1288" s="644"/>
      <c r="CJ1288" s="644"/>
      <c r="CK1288" s="644"/>
      <c r="CL1288" s="644"/>
      <c r="CM1288" s="644"/>
      <c r="CN1288" s="644"/>
      <c r="CO1288" s="644"/>
      <c r="CP1288" s="644"/>
      <c r="CQ1288" s="644"/>
      <c r="CR1288" s="644"/>
      <c r="CS1288" s="644"/>
      <c r="CT1288" s="644"/>
      <c r="CU1288" s="644"/>
      <c r="CV1288" s="644"/>
      <c r="CW1288" s="644"/>
      <c r="CX1288" s="644"/>
      <c r="CY1288" s="644"/>
      <c r="CZ1288" s="644"/>
      <c r="DA1288" s="644"/>
      <c r="DB1288" s="644"/>
      <c r="DC1288" s="644"/>
      <c r="DD1288" s="644"/>
      <c r="DE1288" s="644"/>
      <c r="DF1288" s="644"/>
      <c r="DG1288" s="644"/>
      <c r="DH1288" s="644"/>
      <c r="DI1288" s="644"/>
      <c r="DJ1288" s="644"/>
      <c r="DK1288" s="644"/>
      <c r="DL1288" s="644"/>
      <c r="DM1288" s="644"/>
      <c r="DN1288" s="644"/>
      <c r="DO1288" s="644"/>
      <c r="DP1288" s="644"/>
      <c r="DQ1288" s="644"/>
      <c r="DR1288" s="644"/>
      <c r="DS1288" s="644"/>
      <c r="DT1288" s="644"/>
      <c r="DU1288" s="644"/>
      <c r="DV1288" s="644"/>
      <c r="DW1288" s="644"/>
      <c r="DX1288" s="644"/>
      <c r="DY1288" s="644"/>
      <c r="DZ1288" s="644"/>
      <c r="EA1288" s="644"/>
      <c r="EB1288" s="644"/>
      <c r="EC1288" s="644"/>
      <c r="ED1288" s="644"/>
      <c r="EE1288" s="644"/>
      <c r="EF1288" s="644"/>
      <c r="EG1288" s="644"/>
      <c r="EH1288" s="644"/>
      <c r="EI1288" s="644"/>
      <c r="EJ1288" s="644"/>
      <c r="EK1288" s="644"/>
      <c r="EL1288" s="644"/>
      <c r="EM1288" s="644"/>
      <c r="EN1288" s="644"/>
      <c r="EO1288" s="644"/>
      <c r="EP1288" s="644"/>
      <c r="EQ1288" s="644"/>
      <c r="ER1288" s="644"/>
      <c r="ES1288" s="644"/>
      <c r="ET1288" s="644"/>
      <c r="EU1288" s="644"/>
      <c r="EV1288" s="644"/>
      <c r="EW1288" s="644"/>
      <c r="EX1288" s="644"/>
      <c r="EY1288" s="644"/>
      <c r="EZ1288" s="644"/>
      <c r="FA1288" s="644"/>
      <c r="FB1288" s="644"/>
      <c r="FC1288" s="644"/>
      <c r="FD1288" s="644"/>
      <c r="FE1288" s="644"/>
      <c r="FF1288" s="644"/>
      <c r="FG1288" s="644"/>
      <c r="FH1288" s="644"/>
      <c r="FI1288" s="644"/>
      <c r="FJ1288" s="644"/>
      <c r="FK1288" s="644"/>
      <c r="FL1288" s="644"/>
      <c r="FM1288" s="644"/>
      <c r="FN1288" s="644"/>
      <c r="FO1288" s="644"/>
      <c r="FP1288" s="644"/>
      <c r="FQ1288" s="644"/>
      <c r="FR1288" s="644"/>
      <c r="FS1288" s="644"/>
      <c r="FT1288" s="644"/>
      <c r="FU1288" s="644"/>
      <c r="FV1288" s="644"/>
      <c r="FW1288" s="644"/>
      <c r="FX1288" s="644"/>
      <c r="FY1288" s="644"/>
      <c r="FZ1288" s="644"/>
      <c r="GA1288" s="644"/>
      <c r="GB1288" s="644"/>
      <c r="GC1288" s="644"/>
      <c r="GD1288" s="644"/>
      <c r="GE1288" s="644"/>
      <c r="GF1288" s="644"/>
      <c r="GG1288" s="644"/>
      <c r="GH1288" s="644"/>
      <c r="GI1288" s="644"/>
      <c r="GJ1288" s="644"/>
      <c r="GK1288" s="644"/>
      <c r="GL1288" s="644"/>
      <c r="GM1288" s="644"/>
      <c r="GN1288" s="644"/>
      <c r="GO1288" s="644"/>
      <c r="GP1288" s="644"/>
      <c r="GQ1288" s="644"/>
      <c r="GR1288" s="644"/>
      <c r="GS1288" s="644"/>
      <c r="GT1288" s="644"/>
      <c r="GU1288" s="644"/>
      <c r="GV1288" s="644"/>
      <c r="GW1288" s="644"/>
      <c r="GX1288" s="644"/>
      <c r="GY1288" s="644"/>
      <c r="GZ1288" s="644"/>
      <c r="HA1288" s="644"/>
      <c r="HB1288" s="644"/>
      <c r="HC1288" s="644"/>
      <c r="HD1288" s="644"/>
      <c r="HE1288" s="644"/>
      <c r="HF1288" s="644"/>
      <c r="HG1288" s="644"/>
      <c r="HH1288" s="644"/>
      <c r="HI1288" s="644"/>
      <c r="HJ1288" s="644"/>
      <c r="HK1288" s="644"/>
      <c r="HL1288" s="644"/>
    </row>
    <row r="1289" spans="4:220" x14ac:dyDescent="0.25">
      <c r="D1289" s="645">
        <v>5</v>
      </c>
      <c r="E1289" s="878"/>
      <c r="F1289" s="879"/>
      <c r="G1289" s="880"/>
      <c r="H1289" s="878"/>
      <c r="I1289" s="879"/>
      <c r="J1289" s="879"/>
      <c r="K1289" s="879"/>
      <c r="L1289" s="879"/>
      <c r="M1289" s="880"/>
      <c r="N1289" s="881"/>
      <c r="O1289" s="882"/>
      <c r="P1289" s="882"/>
      <c r="Q1289" s="883"/>
      <c r="S1289" s="644"/>
      <c r="T1289" s="644"/>
      <c r="U1289" s="644" t="str">
        <f t="shared" si="5353"/>
        <v/>
      </c>
      <c r="V1289" s="644"/>
      <c r="W1289" s="644"/>
      <c r="X1289" s="644"/>
      <c r="Y1289" s="644"/>
      <c r="Z1289" s="644"/>
      <c r="AA1289" s="644"/>
      <c r="AB1289" s="644"/>
      <c r="AC1289" s="644"/>
      <c r="AD1289" s="644"/>
      <c r="AE1289" s="644"/>
      <c r="AF1289" s="644"/>
      <c r="AG1289" s="644"/>
      <c r="AH1289" s="644"/>
      <c r="AI1289" s="644"/>
      <c r="AJ1289" s="644"/>
      <c r="AK1289" s="644"/>
      <c r="AL1289" s="644"/>
      <c r="AM1289" s="644"/>
      <c r="AN1289" s="644"/>
      <c r="AO1289" s="644"/>
      <c r="AP1289" s="644"/>
      <c r="AQ1289" s="644"/>
      <c r="AR1289" s="644"/>
      <c r="AS1289" s="644"/>
      <c r="AT1289" s="644"/>
      <c r="AU1289" s="644"/>
      <c r="AV1289" s="644"/>
      <c r="AW1289" s="644"/>
      <c r="AX1289" s="644"/>
      <c r="AY1289" s="644"/>
      <c r="AZ1289" s="644"/>
      <c r="BA1289" s="644"/>
      <c r="BB1289" s="644"/>
      <c r="BC1289" s="644"/>
      <c r="BD1289" s="644"/>
      <c r="BE1289" s="644"/>
      <c r="BF1289" s="644"/>
      <c r="BG1289" s="644"/>
      <c r="BH1289" s="644"/>
      <c r="BI1289" s="644"/>
      <c r="BJ1289" s="644"/>
      <c r="BK1289" s="644"/>
      <c r="BL1289" s="644"/>
      <c r="BM1289" s="644"/>
      <c r="BN1289" s="644"/>
      <c r="BO1289" s="644"/>
      <c r="BP1289" s="644"/>
      <c r="BQ1289" s="644"/>
      <c r="BR1289" s="644"/>
      <c r="BS1289" s="644"/>
      <c r="BT1289" s="644"/>
      <c r="BU1289" s="644"/>
      <c r="BV1289" s="644"/>
      <c r="BW1289" s="644"/>
      <c r="BX1289" s="644"/>
      <c r="BY1289" s="644"/>
      <c r="BZ1289" s="644"/>
      <c r="CA1289" s="644"/>
      <c r="CB1289" s="644"/>
      <c r="CC1289" s="644"/>
      <c r="CD1289" s="644"/>
      <c r="CE1289" s="644"/>
      <c r="CF1289" s="644"/>
      <c r="CG1289" s="644"/>
      <c r="CH1289" s="644"/>
      <c r="CI1289" s="644"/>
      <c r="CJ1289" s="644"/>
      <c r="CK1289" s="644"/>
      <c r="CL1289" s="644"/>
      <c r="CM1289" s="644"/>
      <c r="CN1289" s="644"/>
      <c r="CO1289" s="644"/>
      <c r="CP1289" s="644"/>
      <c r="CQ1289" s="644"/>
      <c r="CR1289" s="644"/>
      <c r="CS1289" s="644"/>
      <c r="CT1289" s="644"/>
      <c r="CU1289" s="644"/>
      <c r="CV1289" s="644"/>
      <c r="CW1289" s="644"/>
      <c r="CX1289" s="644"/>
      <c r="CY1289" s="644"/>
      <c r="CZ1289" s="644"/>
      <c r="DA1289" s="644"/>
      <c r="DB1289" s="644"/>
      <c r="DC1289" s="644"/>
      <c r="DD1289" s="644"/>
      <c r="DE1289" s="644"/>
      <c r="DF1289" s="644"/>
      <c r="DG1289" s="644"/>
      <c r="DH1289" s="644"/>
      <c r="DI1289" s="644"/>
      <c r="DJ1289" s="644"/>
      <c r="DK1289" s="644"/>
      <c r="DL1289" s="644"/>
      <c r="DM1289" s="644"/>
      <c r="DN1289" s="644"/>
      <c r="DO1289" s="644"/>
      <c r="DP1289" s="644"/>
      <c r="DQ1289" s="644"/>
      <c r="DR1289" s="644"/>
      <c r="DS1289" s="644"/>
      <c r="DT1289" s="644"/>
      <c r="DU1289" s="644"/>
      <c r="DV1289" s="644"/>
      <c r="DW1289" s="644"/>
      <c r="DX1289" s="644"/>
      <c r="DY1289" s="644"/>
      <c r="DZ1289" s="644"/>
      <c r="EA1289" s="644"/>
      <c r="EB1289" s="644"/>
      <c r="EC1289" s="644"/>
      <c r="ED1289" s="644"/>
      <c r="EE1289" s="644"/>
      <c r="EF1289" s="644"/>
      <c r="EG1289" s="644"/>
      <c r="EH1289" s="644"/>
      <c r="EI1289" s="644"/>
      <c r="EJ1289" s="644"/>
      <c r="EK1289" s="644"/>
      <c r="EL1289" s="644"/>
      <c r="EM1289" s="644"/>
      <c r="EN1289" s="644"/>
      <c r="EO1289" s="644"/>
      <c r="EP1289" s="644"/>
      <c r="EQ1289" s="644"/>
      <c r="ER1289" s="644"/>
      <c r="ES1289" s="644"/>
      <c r="ET1289" s="644"/>
      <c r="EU1289" s="644"/>
      <c r="EV1289" s="644"/>
      <c r="EW1289" s="644"/>
      <c r="EX1289" s="644"/>
      <c r="EY1289" s="644"/>
      <c r="EZ1289" s="644"/>
      <c r="FA1289" s="644"/>
      <c r="FB1289" s="644"/>
      <c r="FC1289" s="644"/>
      <c r="FD1289" s="644"/>
      <c r="FE1289" s="644"/>
      <c r="FF1289" s="644"/>
      <c r="FG1289" s="644"/>
      <c r="FH1289" s="644"/>
      <c r="FI1289" s="644"/>
      <c r="FJ1289" s="644"/>
      <c r="FK1289" s="644"/>
      <c r="FL1289" s="644"/>
      <c r="FM1289" s="644"/>
      <c r="FN1289" s="644"/>
      <c r="FO1289" s="644"/>
      <c r="FP1289" s="644"/>
      <c r="FQ1289" s="644"/>
      <c r="FR1289" s="644"/>
      <c r="FS1289" s="644"/>
      <c r="FT1289" s="644"/>
      <c r="FU1289" s="644"/>
      <c r="FV1289" s="644"/>
      <c r="FW1289" s="644"/>
      <c r="FX1289" s="644"/>
      <c r="FY1289" s="644"/>
      <c r="FZ1289" s="644"/>
      <c r="GA1289" s="644"/>
      <c r="GB1289" s="644"/>
      <c r="GC1289" s="644"/>
      <c r="GD1289" s="644"/>
      <c r="GE1289" s="644"/>
      <c r="GF1289" s="644"/>
      <c r="GG1289" s="644"/>
      <c r="GH1289" s="644"/>
      <c r="GI1289" s="644"/>
      <c r="GJ1289" s="644"/>
      <c r="GK1289" s="644"/>
      <c r="GL1289" s="644"/>
      <c r="GM1289" s="644"/>
      <c r="GN1289" s="644"/>
      <c r="GO1289" s="644"/>
      <c r="GP1289" s="644"/>
      <c r="GQ1289" s="644"/>
      <c r="GR1289" s="644"/>
      <c r="GS1289" s="644"/>
      <c r="GT1289" s="644"/>
      <c r="GU1289" s="644"/>
      <c r="GV1289" s="644"/>
      <c r="GW1289" s="644"/>
      <c r="GX1289" s="644"/>
      <c r="GY1289" s="644"/>
      <c r="GZ1289" s="644"/>
      <c r="HA1289" s="644"/>
      <c r="HB1289" s="644"/>
      <c r="HC1289" s="644"/>
      <c r="HD1289" s="644"/>
      <c r="HE1289" s="644"/>
      <c r="HF1289" s="644"/>
      <c r="HG1289" s="644"/>
      <c r="HH1289" s="644"/>
      <c r="HI1289" s="644"/>
      <c r="HJ1289" s="644"/>
      <c r="HK1289" s="644"/>
      <c r="HL1289" s="644"/>
    </row>
    <row r="1290" spans="4:220" x14ac:dyDescent="0.25">
      <c r="D1290" s="645">
        <v>6</v>
      </c>
      <c r="E1290" s="878"/>
      <c r="F1290" s="879"/>
      <c r="G1290" s="880"/>
      <c r="H1290" s="878"/>
      <c r="I1290" s="879"/>
      <c r="J1290" s="879"/>
      <c r="K1290" s="879"/>
      <c r="L1290" s="879"/>
      <c r="M1290" s="880"/>
      <c r="N1290" s="881"/>
      <c r="O1290" s="882"/>
      <c r="P1290" s="882"/>
      <c r="Q1290" s="883"/>
      <c r="S1290" s="644"/>
      <c r="T1290" s="644"/>
      <c r="U1290" s="644" t="str">
        <f t="shared" si="5353"/>
        <v/>
      </c>
      <c r="V1290" s="644"/>
      <c r="W1290" s="644"/>
      <c r="X1290" s="644"/>
      <c r="Y1290" s="644"/>
      <c r="Z1290" s="644"/>
      <c r="AA1290" s="644"/>
      <c r="AB1290" s="644"/>
      <c r="AC1290" s="644"/>
      <c r="AD1290" s="644"/>
      <c r="AE1290" s="644"/>
      <c r="AF1290" s="644"/>
      <c r="AG1290" s="644"/>
      <c r="AH1290" s="644"/>
      <c r="AI1290" s="644"/>
      <c r="AJ1290" s="644"/>
      <c r="AK1290" s="644"/>
      <c r="AL1290" s="644"/>
      <c r="AM1290" s="644"/>
      <c r="AN1290" s="644"/>
      <c r="AO1290" s="644"/>
      <c r="AP1290" s="644"/>
      <c r="AQ1290" s="644"/>
      <c r="AR1290" s="644"/>
      <c r="AS1290" s="644"/>
      <c r="AT1290" s="644"/>
      <c r="AU1290" s="644"/>
      <c r="AV1290" s="644"/>
      <c r="AW1290" s="644"/>
      <c r="AX1290" s="644"/>
      <c r="AY1290" s="644"/>
      <c r="AZ1290" s="644"/>
      <c r="BA1290" s="644"/>
      <c r="BB1290" s="644"/>
      <c r="BC1290" s="644"/>
      <c r="BD1290" s="644"/>
      <c r="BE1290" s="644"/>
      <c r="BF1290" s="644"/>
      <c r="BG1290" s="644"/>
      <c r="BH1290" s="644"/>
      <c r="BI1290" s="644"/>
      <c r="BJ1290" s="644"/>
      <c r="BK1290" s="644"/>
      <c r="BL1290" s="644"/>
      <c r="BM1290" s="644"/>
      <c r="BN1290" s="644"/>
      <c r="BO1290" s="644"/>
      <c r="BP1290" s="644"/>
      <c r="BQ1290" s="644"/>
      <c r="BR1290" s="644"/>
      <c r="BS1290" s="644"/>
      <c r="BT1290" s="644"/>
      <c r="BU1290" s="644"/>
      <c r="BV1290" s="644"/>
      <c r="BW1290" s="644"/>
      <c r="BX1290" s="644"/>
      <c r="BY1290" s="644"/>
      <c r="BZ1290" s="644"/>
      <c r="CA1290" s="644"/>
      <c r="CB1290" s="644"/>
      <c r="CC1290" s="644"/>
      <c r="CD1290" s="644"/>
      <c r="CE1290" s="644"/>
      <c r="CF1290" s="644"/>
      <c r="CG1290" s="644"/>
      <c r="CH1290" s="644"/>
      <c r="CI1290" s="644"/>
      <c r="CJ1290" s="644"/>
      <c r="CK1290" s="644"/>
      <c r="CL1290" s="644"/>
      <c r="CM1290" s="644"/>
      <c r="CN1290" s="644"/>
      <c r="CO1290" s="644"/>
      <c r="CP1290" s="644"/>
      <c r="CQ1290" s="644"/>
      <c r="CR1290" s="644"/>
      <c r="CS1290" s="644"/>
      <c r="CT1290" s="644"/>
      <c r="CU1290" s="644"/>
      <c r="CV1290" s="644"/>
      <c r="CW1290" s="644"/>
      <c r="CX1290" s="644"/>
      <c r="CY1290" s="644"/>
      <c r="CZ1290" s="644"/>
      <c r="DA1290" s="644"/>
      <c r="DB1290" s="644"/>
      <c r="DC1290" s="644"/>
      <c r="DD1290" s="644"/>
      <c r="DE1290" s="644"/>
      <c r="DF1290" s="644"/>
      <c r="DG1290" s="644"/>
      <c r="DH1290" s="644"/>
      <c r="DI1290" s="644"/>
      <c r="DJ1290" s="644"/>
      <c r="DK1290" s="644"/>
      <c r="DL1290" s="644"/>
      <c r="DM1290" s="644"/>
      <c r="DN1290" s="644"/>
      <c r="DO1290" s="644"/>
      <c r="DP1290" s="644"/>
      <c r="DQ1290" s="644"/>
      <c r="DR1290" s="644"/>
      <c r="DS1290" s="644"/>
      <c r="DT1290" s="644"/>
      <c r="DU1290" s="644"/>
      <c r="DV1290" s="644"/>
      <c r="DW1290" s="644"/>
      <c r="DX1290" s="644"/>
      <c r="DY1290" s="644"/>
      <c r="DZ1290" s="644"/>
      <c r="EA1290" s="644"/>
      <c r="EB1290" s="644"/>
      <c r="EC1290" s="644"/>
      <c r="ED1290" s="644"/>
      <c r="EE1290" s="644"/>
      <c r="EF1290" s="644"/>
      <c r="EG1290" s="644"/>
      <c r="EH1290" s="644"/>
      <c r="EI1290" s="644"/>
      <c r="EJ1290" s="644"/>
      <c r="EK1290" s="644"/>
      <c r="EL1290" s="644"/>
      <c r="EM1290" s="644"/>
      <c r="EN1290" s="644"/>
      <c r="EO1290" s="644"/>
      <c r="EP1290" s="644"/>
      <c r="EQ1290" s="644"/>
      <c r="ER1290" s="644"/>
      <c r="ES1290" s="644"/>
      <c r="ET1290" s="644"/>
      <c r="EU1290" s="644"/>
      <c r="EV1290" s="644"/>
      <c r="EW1290" s="644"/>
      <c r="EX1290" s="644"/>
      <c r="EY1290" s="644"/>
      <c r="EZ1290" s="644"/>
      <c r="FA1290" s="644"/>
      <c r="FB1290" s="644"/>
      <c r="FC1290" s="644"/>
      <c r="FD1290" s="644"/>
      <c r="FE1290" s="644"/>
      <c r="FF1290" s="644"/>
      <c r="FG1290" s="644"/>
      <c r="FH1290" s="644"/>
      <c r="FI1290" s="644"/>
      <c r="FJ1290" s="644"/>
      <c r="FK1290" s="644"/>
      <c r="FL1290" s="644"/>
      <c r="FM1290" s="644"/>
      <c r="FN1290" s="644"/>
      <c r="FO1290" s="644"/>
      <c r="FP1290" s="644"/>
      <c r="FQ1290" s="644"/>
      <c r="FR1290" s="644"/>
      <c r="FS1290" s="644"/>
      <c r="FT1290" s="644"/>
      <c r="FU1290" s="644"/>
      <c r="FV1290" s="644"/>
      <c r="FW1290" s="644"/>
      <c r="FX1290" s="644"/>
      <c r="FY1290" s="644"/>
      <c r="FZ1290" s="644"/>
      <c r="GA1290" s="644"/>
      <c r="GB1290" s="644"/>
      <c r="GC1290" s="644"/>
      <c r="GD1290" s="644"/>
      <c r="GE1290" s="644"/>
      <c r="GF1290" s="644"/>
      <c r="GG1290" s="644"/>
      <c r="GH1290" s="644"/>
      <c r="GI1290" s="644"/>
      <c r="GJ1290" s="644"/>
      <c r="GK1290" s="644"/>
      <c r="GL1290" s="644"/>
      <c r="GM1290" s="644"/>
      <c r="GN1290" s="644"/>
      <c r="GO1290" s="644"/>
      <c r="GP1290" s="644"/>
      <c r="GQ1290" s="644"/>
      <c r="GR1290" s="644"/>
      <c r="GS1290" s="644"/>
      <c r="GT1290" s="644"/>
      <c r="GU1290" s="644"/>
      <c r="GV1290" s="644"/>
      <c r="GW1290" s="644"/>
      <c r="GX1290" s="644"/>
      <c r="GY1290" s="644"/>
      <c r="GZ1290" s="644"/>
      <c r="HA1290" s="644"/>
      <c r="HB1290" s="644"/>
      <c r="HC1290" s="644"/>
      <c r="HD1290" s="644"/>
      <c r="HE1290" s="644"/>
      <c r="HF1290" s="644"/>
      <c r="HG1290" s="644"/>
      <c r="HH1290" s="644"/>
      <c r="HI1290" s="644"/>
      <c r="HJ1290" s="644"/>
      <c r="HK1290" s="644"/>
      <c r="HL1290" s="644"/>
    </row>
    <row r="1291" spans="4:220" x14ac:dyDescent="0.25">
      <c r="D1291" s="645">
        <v>7</v>
      </c>
      <c r="E1291" s="878"/>
      <c r="F1291" s="879"/>
      <c r="G1291" s="880"/>
      <c r="H1291" s="878"/>
      <c r="I1291" s="879"/>
      <c r="J1291" s="879"/>
      <c r="K1291" s="879"/>
      <c r="L1291" s="879"/>
      <c r="M1291" s="880"/>
      <c r="N1291" s="881"/>
      <c r="O1291" s="882"/>
      <c r="P1291" s="882"/>
      <c r="Q1291" s="883"/>
      <c r="S1291" s="644"/>
      <c r="T1291" s="644"/>
      <c r="U1291" s="644" t="str">
        <f t="shared" si="5353"/>
        <v/>
      </c>
      <c r="V1291" s="644"/>
      <c r="W1291" s="644"/>
      <c r="X1291" s="644"/>
      <c r="Y1291" s="644"/>
      <c r="Z1291" s="644"/>
      <c r="AA1291" s="644"/>
      <c r="AB1291" s="644"/>
      <c r="AC1291" s="644"/>
      <c r="AD1291" s="644"/>
      <c r="AE1291" s="644"/>
      <c r="AF1291" s="644"/>
      <c r="AG1291" s="644"/>
      <c r="AH1291" s="644"/>
      <c r="AI1291" s="644"/>
      <c r="AJ1291" s="644"/>
      <c r="AK1291" s="644"/>
      <c r="AL1291" s="644"/>
      <c r="AM1291" s="644"/>
      <c r="AN1291" s="644"/>
      <c r="AO1291" s="644"/>
      <c r="AP1291" s="644"/>
      <c r="AQ1291" s="644"/>
      <c r="AR1291" s="644"/>
      <c r="AS1291" s="644"/>
      <c r="AT1291" s="644"/>
      <c r="AU1291" s="644"/>
      <c r="AV1291" s="644"/>
      <c r="AW1291" s="644"/>
      <c r="AX1291" s="644"/>
      <c r="AY1291" s="644"/>
      <c r="AZ1291" s="644"/>
      <c r="BA1291" s="644"/>
      <c r="BB1291" s="644"/>
      <c r="BC1291" s="644"/>
      <c r="BD1291" s="644"/>
      <c r="BE1291" s="644"/>
      <c r="BF1291" s="644"/>
      <c r="BG1291" s="644"/>
      <c r="BH1291" s="644"/>
      <c r="BI1291" s="644"/>
      <c r="BJ1291" s="644"/>
      <c r="BK1291" s="644"/>
      <c r="BL1291" s="644"/>
      <c r="BM1291" s="644"/>
      <c r="BN1291" s="644"/>
      <c r="BO1291" s="644"/>
      <c r="BP1291" s="644"/>
      <c r="BQ1291" s="644"/>
      <c r="BR1291" s="644"/>
      <c r="BS1291" s="644"/>
      <c r="BT1291" s="644"/>
      <c r="BU1291" s="644"/>
      <c r="BV1291" s="644"/>
      <c r="BW1291" s="644"/>
      <c r="BX1291" s="644"/>
      <c r="BY1291" s="644"/>
      <c r="BZ1291" s="644"/>
      <c r="CA1291" s="644"/>
      <c r="CB1291" s="644"/>
      <c r="CC1291" s="644"/>
      <c r="CD1291" s="644"/>
      <c r="CE1291" s="644"/>
      <c r="CF1291" s="644"/>
      <c r="CG1291" s="644"/>
      <c r="CH1291" s="644"/>
      <c r="CI1291" s="644"/>
      <c r="CJ1291" s="644"/>
      <c r="CK1291" s="644"/>
      <c r="CL1291" s="644"/>
      <c r="CM1291" s="644"/>
      <c r="CN1291" s="644"/>
      <c r="CO1291" s="644"/>
      <c r="CP1291" s="644"/>
      <c r="CQ1291" s="644"/>
      <c r="CR1291" s="644"/>
      <c r="CS1291" s="644"/>
      <c r="CT1291" s="644"/>
      <c r="CU1291" s="644"/>
      <c r="CV1291" s="644"/>
      <c r="CW1291" s="644"/>
      <c r="CX1291" s="644"/>
      <c r="CY1291" s="644"/>
      <c r="CZ1291" s="644"/>
      <c r="DA1291" s="644"/>
      <c r="DB1291" s="644"/>
      <c r="DC1291" s="644"/>
      <c r="DD1291" s="644"/>
      <c r="DE1291" s="644"/>
      <c r="DF1291" s="644"/>
      <c r="DG1291" s="644"/>
      <c r="DH1291" s="644"/>
      <c r="DI1291" s="644"/>
      <c r="DJ1291" s="644"/>
      <c r="DK1291" s="644"/>
      <c r="DL1291" s="644"/>
      <c r="DM1291" s="644"/>
      <c r="DN1291" s="644"/>
      <c r="DO1291" s="644"/>
      <c r="DP1291" s="644"/>
      <c r="DQ1291" s="644"/>
      <c r="DR1291" s="644"/>
      <c r="DS1291" s="644"/>
      <c r="DT1291" s="644"/>
      <c r="DU1291" s="644"/>
      <c r="DV1291" s="644"/>
      <c r="DW1291" s="644"/>
      <c r="DX1291" s="644"/>
      <c r="DY1291" s="644"/>
      <c r="DZ1291" s="644"/>
      <c r="EA1291" s="644"/>
      <c r="EB1291" s="644"/>
      <c r="EC1291" s="644"/>
      <c r="ED1291" s="644"/>
      <c r="EE1291" s="644"/>
      <c r="EF1291" s="644"/>
      <c r="EG1291" s="644"/>
      <c r="EH1291" s="644"/>
      <c r="EI1291" s="644"/>
      <c r="EJ1291" s="644"/>
      <c r="EK1291" s="644"/>
      <c r="EL1291" s="644"/>
      <c r="EM1291" s="644"/>
      <c r="EN1291" s="644"/>
      <c r="EO1291" s="644"/>
      <c r="EP1291" s="644"/>
      <c r="EQ1291" s="644"/>
      <c r="ER1291" s="644"/>
      <c r="ES1291" s="644"/>
      <c r="ET1291" s="644"/>
      <c r="EU1291" s="644"/>
      <c r="EV1291" s="644"/>
      <c r="EW1291" s="644"/>
      <c r="EX1291" s="644"/>
      <c r="EY1291" s="644"/>
      <c r="EZ1291" s="644"/>
      <c r="FA1291" s="644"/>
      <c r="FB1291" s="644"/>
      <c r="FC1291" s="644"/>
      <c r="FD1291" s="644"/>
      <c r="FE1291" s="644"/>
      <c r="FF1291" s="644"/>
      <c r="FG1291" s="644"/>
      <c r="FH1291" s="644"/>
      <c r="FI1291" s="644"/>
      <c r="FJ1291" s="644"/>
      <c r="FK1291" s="644"/>
      <c r="FL1291" s="644"/>
      <c r="FM1291" s="644"/>
      <c r="FN1291" s="644"/>
      <c r="FO1291" s="644"/>
      <c r="FP1291" s="644"/>
      <c r="FQ1291" s="644"/>
      <c r="FR1291" s="644"/>
      <c r="FS1291" s="644"/>
      <c r="FT1291" s="644"/>
      <c r="FU1291" s="644"/>
      <c r="FV1291" s="644"/>
      <c r="FW1291" s="644"/>
      <c r="FX1291" s="644"/>
      <c r="FY1291" s="644"/>
      <c r="FZ1291" s="644"/>
      <c r="GA1291" s="644"/>
      <c r="GB1291" s="644"/>
      <c r="GC1291" s="644"/>
      <c r="GD1291" s="644"/>
      <c r="GE1291" s="644"/>
      <c r="GF1291" s="644"/>
      <c r="GG1291" s="644"/>
      <c r="GH1291" s="644"/>
      <c r="GI1291" s="644"/>
      <c r="GJ1291" s="644"/>
      <c r="GK1291" s="644"/>
      <c r="GL1291" s="644"/>
      <c r="GM1291" s="644"/>
      <c r="GN1291" s="644"/>
      <c r="GO1291" s="644"/>
      <c r="GP1291" s="644"/>
      <c r="GQ1291" s="644"/>
      <c r="GR1291" s="644"/>
      <c r="GS1291" s="644"/>
      <c r="GT1291" s="644"/>
      <c r="GU1291" s="644"/>
      <c r="GV1291" s="644"/>
      <c r="GW1291" s="644"/>
      <c r="GX1291" s="644"/>
      <c r="GY1291" s="644"/>
      <c r="GZ1291" s="644"/>
      <c r="HA1291" s="644"/>
      <c r="HB1291" s="644"/>
      <c r="HC1291" s="644"/>
      <c r="HD1291" s="644"/>
      <c r="HE1291" s="644"/>
      <c r="HF1291" s="644"/>
      <c r="HG1291" s="644"/>
      <c r="HH1291" s="644"/>
      <c r="HI1291" s="644"/>
      <c r="HJ1291" s="644"/>
      <c r="HK1291" s="644"/>
      <c r="HL1291" s="644"/>
    </row>
    <row r="1292" spans="4:220" x14ac:dyDescent="0.25">
      <c r="D1292" s="645">
        <v>8</v>
      </c>
      <c r="E1292" s="878"/>
      <c r="F1292" s="879"/>
      <c r="G1292" s="880"/>
      <c r="H1292" s="878"/>
      <c r="I1292" s="879"/>
      <c r="J1292" s="879"/>
      <c r="K1292" s="879"/>
      <c r="L1292" s="879"/>
      <c r="M1292" s="880"/>
      <c r="N1292" s="881"/>
      <c r="O1292" s="882"/>
      <c r="P1292" s="882"/>
      <c r="Q1292" s="883"/>
      <c r="S1292" s="644"/>
      <c r="T1292" s="644"/>
      <c r="U1292" s="644" t="str">
        <f t="shared" si="5353"/>
        <v/>
      </c>
      <c r="V1292" s="644"/>
      <c r="W1292" s="644"/>
      <c r="X1292" s="644"/>
      <c r="Y1292" s="644"/>
      <c r="Z1292" s="644"/>
      <c r="AA1292" s="644"/>
      <c r="AB1292" s="644"/>
      <c r="AC1292" s="644"/>
      <c r="AD1292" s="644"/>
      <c r="AE1292" s="644"/>
      <c r="AF1292" s="644"/>
      <c r="AG1292" s="644"/>
      <c r="AH1292" s="644"/>
      <c r="AI1292" s="644"/>
      <c r="AJ1292" s="644"/>
      <c r="AK1292" s="644"/>
      <c r="AL1292" s="644"/>
      <c r="AM1292" s="644"/>
      <c r="AN1292" s="644"/>
      <c r="AO1292" s="644"/>
      <c r="AP1292" s="644"/>
      <c r="AQ1292" s="644"/>
      <c r="AR1292" s="644"/>
      <c r="AS1292" s="644"/>
      <c r="AT1292" s="644"/>
      <c r="AU1292" s="644"/>
      <c r="AV1292" s="644"/>
      <c r="AW1292" s="644"/>
      <c r="AX1292" s="644"/>
      <c r="AY1292" s="644"/>
      <c r="AZ1292" s="644"/>
      <c r="BA1292" s="644"/>
      <c r="BB1292" s="644"/>
      <c r="BC1292" s="644"/>
      <c r="BD1292" s="644"/>
      <c r="BE1292" s="644"/>
      <c r="BF1292" s="644"/>
      <c r="BG1292" s="644"/>
      <c r="BH1292" s="644"/>
      <c r="BI1292" s="644"/>
      <c r="BJ1292" s="644"/>
      <c r="BK1292" s="644"/>
      <c r="BL1292" s="644"/>
      <c r="BM1292" s="644"/>
      <c r="BN1292" s="644"/>
      <c r="BO1292" s="644"/>
      <c r="BP1292" s="644"/>
      <c r="BQ1292" s="644"/>
      <c r="BR1292" s="644"/>
      <c r="BS1292" s="644"/>
      <c r="BT1292" s="644"/>
      <c r="BU1292" s="644"/>
      <c r="BV1292" s="644"/>
      <c r="BW1292" s="644"/>
      <c r="BX1292" s="644"/>
      <c r="BY1292" s="644"/>
      <c r="BZ1292" s="644"/>
      <c r="CA1292" s="644"/>
      <c r="CB1292" s="644"/>
      <c r="CC1292" s="644"/>
      <c r="CD1292" s="644"/>
      <c r="CE1292" s="644"/>
      <c r="CF1292" s="644"/>
      <c r="CG1292" s="644"/>
      <c r="CH1292" s="644"/>
      <c r="CI1292" s="644"/>
      <c r="CJ1292" s="644"/>
      <c r="CK1292" s="644"/>
      <c r="CL1292" s="644"/>
      <c r="CM1292" s="644"/>
      <c r="CN1292" s="644"/>
      <c r="CO1292" s="644"/>
      <c r="CP1292" s="644"/>
      <c r="CQ1292" s="644"/>
      <c r="CR1292" s="644"/>
      <c r="CS1292" s="644"/>
      <c r="CT1292" s="644"/>
      <c r="CU1292" s="644"/>
      <c r="CV1292" s="644"/>
      <c r="CW1292" s="644"/>
      <c r="CX1292" s="644"/>
      <c r="CY1292" s="644"/>
      <c r="CZ1292" s="644"/>
      <c r="DA1292" s="644"/>
      <c r="DB1292" s="644"/>
      <c r="DC1292" s="644"/>
      <c r="DD1292" s="644"/>
      <c r="DE1292" s="644"/>
      <c r="DF1292" s="644"/>
      <c r="DG1292" s="644"/>
      <c r="DH1292" s="644"/>
      <c r="DI1292" s="644"/>
      <c r="DJ1292" s="644"/>
      <c r="DK1292" s="644"/>
      <c r="DL1292" s="644"/>
      <c r="DM1292" s="644"/>
      <c r="DN1292" s="644"/>
      <c r="DO1292" s="644"/>
      <c r="DP1292" s="644"/>
      <c r="DQ1292" s="644"/>
      <c r="DR1292" s="644"/>
      <c r="DS1292" s="644"/>
      <c r="DT1292" s="644"/>
      <c r="DU1292" s="644"/>
      <c r="DV1292" s="644"/>
      <c r="DW1292" s="644"/>
      <c r="DX1292" s="644"/>
      <c r="DY1292" s="644"/>
      <c r="DZ1292" s="644"/>
      <c r="EA1292" s="644"/>
      <c r="EB1292" s="644"/>
      <c r="EC1292" s="644"/>
      <c r="ED1292" s="644"/>
      <c r="EE1292" s="644"/>
      <c r="EF1292" s="644"/>
      <c r="EG1292" s="644"/>
      <c r="EH1292" s="644"/>
      <c r="EI1292" s="644"/>
      <c r="EJ1292" s="644"/>
      <c r="EK1292" s="644"/>
      <c r="EL1292" s="644"/>
      <c r="EM1292" s="644"/>
      <c r="EN1292" s="644"/>
      <c r="EO1292" s="644"/>
      <c r="EP1292" s="644"/>
      <c r="EQ1292" s="644"/>
      <c r="ER1292" s="644"/>
      <c r="ES1292" s="644"/>
      <c r="ET1292" s="644"/>
      <c r="EU1292" s="644"/>
      <c r="EV1292" s="644"/>
      <c r="EW1292" s="644"/>
      <c r="EX1292" s="644"/>
      <c r="EY1292" s="644"/>
      <c r="EZ1292" s="644"/>
      <c r="FA1292" s="644"/>
      <c r="FB1292" s="644"/>
      <c r="FC1292" s="644"/>
      <c r="FD1292" s="644"/>
      <c r="FE1292" s="644"/>
      <c r="FF1292" s="644"/>
      <c r="FG1292" s="644"/>
      <c r="FH1292" s="644"/>
      <c r="FI1292" s="644"/>
      <c r="FJ1292" s="644"/>
      <c r="FK1292" s="644"/>
      <c r="FL1292" s="644"/>
      <c r="FM1292" s="644"/>
      <c r="FN1292" s="644"/>
      <c r="FO1292" s="644"/>
      <c r="FP1292" s="644"/>
      <c r="FQ1292" s="644"/>
      <c r="FR1292" s="644"/>
      <c r="FS1292" s="644"/>
      <c r="FT1292" s="644"/>
      <c r="FU1292" s="644"/>
      <c r="FV1292" s="644"/>
      <c r="FW1292" s="644"/>
      <c r="FX1292" s="644"/>
      <c r="FY1292" s="644"/>
      <c r="FZ1292" s="644"/>
      <c r="GA1292" s="644"/>
      <c r="GB1292" s="644"/>
      <c r="GC1292" s="644"/>
      <c r="GD1292" s="644"/>
      <c r="GE1292" s="644"/>
      <c r="GF1292" s="644"/>
      <c r="GG1292" s="644"/>
      <c r="GH1292" s="644"/>
      <c r="GI1292" s="644"/>
      <c r="GJ1292" s="644"/>
      <c r="GK1292" s="644"/>
      <c r="GL1292" s="644"/>
      <c r="GM1292" s="644"/>
      <c r="GN1292" s="644"/>
      <c r="GO1292" s="644"/>
      <c r="GP1292" s="644"/>
      <c r="GQ1292" s="644"/>
      <c r="GR1292" s="644"/>
      <c r="GS1292" s="644"/>
      <c r="GT1292" s="644"/>
      <c r="GU1292" s="644"/>
      <c r="GV1292" s="644"/>
      <c r="GW1292" s="644"/>
      <c r="GX1292" s="644"/>
      <c r="GY1292" s="644"/>
      <c r="GZ1292" s="644"/>
      <c r="HA1292" s="644"/>
      <c r="HB1292" s="644"/>
      <c r="HC1292" s="644"/>
      <c r="HD1292" s="644"/>
      <c r="HE1292" s="644"/>
      <c r="HF1292" s="644"/>
      <c r="HG1292" s="644"/>
      <c r="HH1292" s="644"/>
      <c r="HI1292" s="644"/>
      <c r="HJ1292" s="644"/>
      <c r="HK1292" s="644"/>
      <c r="HL1292" s="644"/>
    </row>
    <row r="1293" spans="4:220" x14ac:dyDescent="0.25">
      <c r="D1293" s="645">
        <v>9</v>
      </c>
      <c r="E1293" s="878"/>
      <c r="F1293" s="879"/>
      <c r="G1293" s="880"/>
      <c r="H1293" s="878"/>
      <c r="I1293" s="879"/>
      <c r="J1293" s="879"/>
      <c r="K1293" s="879"/>
      <c r="L1293" s="879"/>
      <c r="M1293" s="880"/>
      <c r="N1293" s="881"/>
      <c r="O1293" s="882"/>
      <c r="P1293" s="882"/>
      <c r="Q1293" s="883"/>
      <c r="S1293" s="644"/>
      <c r="T1293" s="644"/>
      <c r="U1293" s="644" t="str">
        <f t="shared" si="5353"/>
        <v/>
      </c>
      <c r="V1293" s="644"/>
      <c r="W1293" s="644"/>
      <c r="X1293" s="644"/>
      <c r="Y1293" s="644"/>
      <c r="Z1293" s="644"/>
      <c r="AA1293" s="644"/>
      <c r="AB1293" s="644"/>
      <c r="AC1293" s="644"/>
      <c r="AD1293" s="644"/>
      <c r="AE1293" s="644"/>
      <c r="AF1293" s="644"/>
      <c r="AG1293" s="644"/>
      <c r="AH1293" s="644"/>
      <c r="AI1293" s="644"/>
      <c r="AJ1293" s="644"/>
      <c r="AK1293" s="644"/>
      <c r="AL1293" s="644"/>
      <c r="AM1293" s="644"/>
      <c r="AN1293" s="644"/>
      <c r="AO1293" s="644"/>
      <c r="AP1293" s="644"/>
      <c r="AQ1293" s="644"/>
      <c r="AR1293" s="644"/>
      <c r="AS1293" s="644"/>
      <c r="AT1293" s="644"/>
      <c r="AU1293" s="644"/>
      <c r="AV1293" s="644"/>
      <c r="AW1293" s="644"/>
      <c r="AX1293" s="644"/>
      <c r="AY1293" s="644"/>
      <c r="AZ1293" s="644"/>
      <c r="BA1293" s="644"/>
      <c r="BB1293" s="644"/>
      <c r="BC1293" s="644"/>
      <c r="BD1293" s="644"/>
      <c r="BE1293" s="644"/>
      <c r="BF1293" s="644"/>
      <c r="BG1293" s="644"/>
      <c r="BH1293" s="644"/>
      <c r="BI1293" s="644"/>
      <c r="BJ1293" s="644"/>
      <c r="BK1293" s="644"/>
      <c r="BL1293" s="644"/>
      <c r="BM1293" s="644"/>
      <c r="BN1293" s="644"/>
      <c r="BO1293" s="644"/>
      <c r="BP1293" s="644"/>
      <c r="BQ1293" s="644"/>
      <c r="BR1293" s="644"/>
      <c r="BS1293" s="644"/>
      <c r="BT1293" s="644"/>
      <c r="BU1293" s="644"/>
      <c r="BV1293" s="644"/>
      <c r="BW1293" s="644"/>
      <c r="BX1293" s="644"/>
      <c r="BY1293" s="644"/>
      <c r="BZ1293" s="644"/>
      <c r="CA1293" s="644"/>
      <c r="CB1293" s="644"/>
      <c r="CC1293" s="644"/>
      <c r="CD1293" s="644"/>
      <c r="CE1293" s="644"/>
      <c r="CF1293" s="644"/>
      <c r="CG1293" s="644"/>
      <c r="CH1293" s="644"/>
      <c r="CI1293" s="644"/>
      <c r="CJ1293" s="644"/>
      <c r="CK1293" s="644"/>
      <c r="CL1293" s="644"/>
      <c r="CM1293" s="644"/>
      <c r="CN1293" s="644"/>
      <c r="CO1293" s="644"/>
      <c r="CP1293" s="644"/>
      <c r="CQ1293" s="644"/>
      <c r="CR1293" s="644"/>
      <c r="CS1293" s="644"/>
      <c r="CT1293" s="644"/>
      <c r="CU1293" s="644"/>
      <c r="CV1293" s="644"/>
      <c r="CW1293" s="644"/>
      <c r="CX1293" s="644"/>
      <c r="CY1293" s="644"/>
      <c r="CZ1293" s="644"/>
      <c r="DA1293" s="644"/>
      <c r="DB1293" s="644"/>
      <c r="DC1293" s="644"/>
      <c r="DD1293" s="644"/>
      <c r="DE1293" s="644"/>
      <c r="DF1293" s="644"/>
      <c r="DG1293" s="644"/>
      <c r="DH1293" s="644"/>
      <c r="DI1293" s="644"/>
      <c r="DJ1293" s="644"/>
      <c r="DK1293" s="644"/>
      <c r="DL1293" s="644"/>
      <c r="DM1293" s="644"/>
      <c r="DN1293" s="644"/>
      <c r="DO1293" s="644"/>
      <c r="DP1293" s="644"/>
      <c r="DQ1293" s="644"/>
      <c r="DR1293" s="644"/>
      <c r="DS1293" s="644"/>
      <c r="DT1293" s="644"/>
      <c r="DU1293" s="644"/>
      <c r="DV1293" s="644"/>
      <c r="DW1293" s="644"/>
      <c r="DX1293" s="644"/>
      <c r="DY1293" s="644"/>
      <c r="DZ1293" s="644"/>
      <c r="EA1293" s="644"/>
      <c r="EB1293" s="644"/>
      <c r="EC1293" s="644"/>
      <c r="ED1293" s="644"/>
      <c r="EE1293" s="644"/>
      <c r="EF1293" s="644"/>
      <c r="EG1293" s="644"/>
      <c r="EH1293" s="644"/>
      <c r="EI1293" s="644"/>
      <c r="EJ1293" s="644"/>
      <c r="EK1293" s="644"/>
      <c r="EL1293" s="644"/>
      <c r="EM1293" s="644"/>
      <c r="EN1293" s="644"/>
      <c r="EO1293" s="644"/>
      <c r="EP1293" s="644"/>
      <c r="EQ1293" s="644"/>
      <c r="ER1293" s="644"/>
      <c r="ES1293" s="644"/>
      <c r="ET1293" s="644"/>
      <c r="EU1293" s="644"/>
      <c r="EV1293" s="644"/>
      <c r="EW1293" s="644"/>
      <c r="EX1293" s="644"/>
      <c r="EY1293" s="644"/>
      <c r="EZ1293" s="644"/>
      <c r="FA1293" s="644"/>
      <c r="FB1293" s="644"/>
      <c r="FC1293" s="644"/>
      <c r="FD1293" s="644"/>
      <c r="FE1293" s="644"/>
      <c r="FF1293" s="644"/>
      <c r="FG1293" s="644"/>
      <c r="FH1293" s="644"/>
      <c r="FI1293" s="644"/>
      <c r="FJ1293" s="644"/>
      <c r="FK1293" s="644"/>
      <c r="FL1293" s="644"/>
      <c r="FM1293" s="644"/>
      <c r="FN1293" s="644"/>
      <c r="FO1293" s="644"/>
      <c r="FP1293" s="644"/>
      <c r="FQ1293" s="644"/>
      <c r="FR1293" s="644"/>
      <c r="FS1293" s="644"/>
      <c r="FT1293" s="644"/>
      <c r="FU1293" s="644"/>
      <c r="FV1293" s="644"/>
      <c r="FW1293" s="644"/>
      <c r="FX1293" s="644"/>
      <c r="FY1293" s="644"/>
      <c r="FZ1293" s="644"/>
      <c r="GA1293" s="644"/>
      <c r="GB1293" s="644"/>
      <c r="GC1293" s="644"/>
      <c r="GD1293" s="644"/>
      <c r="GE1293" s="644"/>
      <c r="GF1293" s="644"/>
      <c r="GG1293" s="644"/>
      <c r="GH1293" s="644"/>
      <c r="GI1293" s="644"/>
      <c r="GJ1293" s="644"/>
      <c r="GK1293" s="644"/>
      <c r="GL1293" s="644"/>
      <c r="GM1293" s="644"/>
      <c r="GN1293" s="644"/>
      <c r="GO1293" s="644"/>
      <c r="GP1293" s="644"/>
      <c r="GQ1293" s="644"/>
      <c r="GR1293" s="644"/>
      <c r="GS1293" s="644"/>
      <c r="GT1293" s="644"/>
      <c r="GU1293" s="644"/>
      <c r="GV1293" s="644"/>
      <c r="GW1293" s="644"/>
      <c r="GX1293" s="644"/>
      <c r="GY1293" s="644"/>
      <c r="GZ1293" s="644"/>
      <c r="HA1293" s="644"/>
      <c r="HB1293" s="644"/>
      <c r="HC1293" s="644"/>
      <c r="HD1293" s="644"/>
      <c r="HE1293" s="644"/>
      <c r="HF1293" s="644"/>
      <c r="HG1293" s="644"/>
      <c r="HH1293" s="644"/>
      <c r="HI1293" s="644"/>
      <c r="HJ1293" s="644"/>
      <c r="HK1293" s="644"/>
      <c r="HL1293" s="644"/>
    </row>
    <row r="1294" spans="4:220" x14ac:dyDescent="0.25">
      <c r="D1294" s="645">
        <v>10</v>
      </c>
      <c r="E1294" s="878"/>
      <c r="F1294" s="879"/>
      <c r="G1294" s="880"/>
      <c r="H1294" s="878"/>
      <c r="I1294" s="879"/>
      <c r="J1294" s="879"/>
      <c r="K1294" s="879"/>
      <c r="L1294" s="879"/>
      <c r="M1294" s="880"/>
      <c r="N1294" s="881"/>
      <c r="O1294" s="882"/>
      <c r="P1294" s="882"/>
      <c r="Q1294" s="883"/>
      <c r="S1294" s="644"/>
      <c r="T1294" s="644"/>
      <c r="U1294" s="644" t="str">
        <f t="shared" si="5353"/>
        <v/>
      </c>
      <c r="V1294" s="644"/>
      <c r="W1294" s="644"/>
      <c r="X1294" s="644"/>
      <c r="Y1294" s="644"/>
      <c r="Z1294" s="644"/>
      <c r="AA1294" s="644"/>
      <c r="AB1294" s="644"/>
      <c r="AC1294" s="644"/>
      <c r="AD1294" s="644"/>
      <c r="AE1294" s="644"/>
      <c r="AF1294" s="644"/>
      <c r="AG1294" s="644"/>
      <c r="AH1294" s="644"/>
      <c r="AI1294" s="644"/>
      <c r="AJ1294" s="644"/>
      <c r="AK1294" s="644"/>
      <c r="AL1294" s="644"/>
      <c r="AM1294" s="644"/>
      <c r="AN1294" s="644"/>
      <c r="AO1294" s="644"/>
      <c r="AP1294" s="644"/>
      <c r="AQ1294" s="644"/>
      <c r="AR1294" s="644"/>
      <c r="AS1294" s="644"/>
      <c r="AT1294" s="644"/>
      <c r="AU1294" s="644"/>
      <c r="AV1294" s="644"/>
      <c r="AW1294" s="644"/>
      <c r="AX1294" s="644"/>
      <c r="AY1294" s="644"/>
      <c r="AZ1294" s="644"/>
      <c r="BA1294" s="644"/>
      <c r="BB1294" s="644"/>
      <c r="BC1294" s="644"/>
      <c r="BD1294" s="644"/>
      <c r="BE1294" s="644"/>
      <c r="BF1294" s="644"/>
      <c r="BG1294" s="644"/>
      <c r="BH1294" s="644"/>
      <c r="BI1294" s="644"/>
      <c r="BJ1294" s="644"/>
      <c r="BK1294" s="644"/>
      <c r="BL1294" s="644"/>
      <c r="BM1294" s="644"/>
      <c r="BN1294" s="644"/>
      <c r="BO1294" s="644"/>
      <c r="BP1294" s="644"/>
      <c r="BQ1294" s="644"/>
      <c r="BR1294" s="644"/>
      <c r="BS1294" s="644"/>
      <c r="BT1294" s="644"/>
      <c r="BU1294" s="644"/>
      <c r="BV1294" s="644"/>
      <c r="BW1294" s="644"/>
      <c r="BX1294" s="644"/>
      <c r="BY1294" s="644"/>
      <c r="BZ1294" s="644"/>
      <c r="CA1294" s="644"/>
      <c r="CB1294" s="644"/>
      <c r="CC1294" s="644"/>
      <c r="CD1294" s="644"/>
      <c r="CE1294" s="644"/>
      <c r="CF1294" s="644"/>
      <c r="CG1294" s="644"/>
      <c r="CH1294" s="644"/>
      <c r="CI1294" s="644"/>
      <c r="CJ1294" s="644"/>
      <c r="CK1294" s="644"/>
      <c r="CL1294" s="644"/>
      <c r="CM1294" s="644"/>
      <c r="CN1294" s="644"/>
      <c r="CO1294" s="644"/>
      <c r="CP1294" s="644"/>
      <c r="CQ1294" s="644"/>
      <c r="CR1294" s="644"/>
      <c r="CS1294" s="644"/>
      <c r="CT1294" s="644"/>
      <c r="CU1294" s="644"/>
      <c r="CV1294" s="644"/>
      <c r="CW1294" s="644"/>
      <c r="CX1294" s="644"/>
      <c r="CY1294" s="644"/>
      <c r="CZ1294" s="644"/>
      <c r="DA1294" s="644"/>
      <c r="DB1294" s="644"/>
      <c r="DC1294" s="644"/>
      <c r="DD1294" s="644"/>
      <c r="DE1294" s="644"/>
      <c r="DF1294" s="644"/>
      <c r="DG1294" s="644"/>
      <c r="DH1294" s="644"/>
      <c r="DI1294" s="644"/>
      <c r="DJ1294" s="644"/>
      <c r="DK1294" s="644"/>
      <c r="DL1294" s="644"/>
      <c r="DM1294" s="644"/>
      <c r="DN1294" s="644"/>
      <c r="DO1294" s="644"/>
      <c r="DP1294" s="644"/>
      <c r="DQ1294" s="644"/>
      <c r="DR1294" s="644"/>
      <c r="DS1294" s="644"/>
      <c r="DT1294" s="644"/>
      <c r="DU1294" s="644"/>
      <c r="DV1294" s="644"/>
      <c r="DW1294" s="644"/>
      <c r="DX1294" s="644"/>
      <c r="DY1294" s="644"/>
      <c r="DZ1294" s="644"/>
      <c r="EA1294" s="644"/>
      <c r="EB1294" s="644"/>
      <c r="EC1294" s="644"/>
      <c r="ED1294" s="644"/>
      <c r="EE1294" s="644"/>
      <c r="EF1294" s="644"/>
      <c r="EG1294" s="644"/>
      <c r="EH1294" s="644"/>
      <c r="EI1294" s="644"/>
      <c r="EJ1294" s="644"/>
      <c r="EK1294" s="644"/>
      <c r="EL1294" s="644"/>
      <c r="EM1294" s="644"/>
      <c r="EN1294" s="644"/>
      <c r="EO1294" s="644"/>
      <c r="EP1294" s="644"/>
      <c r="EQ1294" s="644"/>
      <c r="ER1294" s="644"/>
      <c r="ES1294" s="644"/>
      <c r="ET1294" s="644"/>
      <c r="EU1294" s="644"/>
      <c r="EV1294" s="644"/>
      <c r="EW1294" s="644"/>
      <c r="EX1294" s="644"/>
      <c r="EY1294" s="644"/>
      <c r="EZ1294" s="644"/>
      <c r="FA1294" s="644"/>
      <c r="FB1294" s="644"/>
      <c r="FC1294" s="644"/>
      <c r="FD1294" s="644"/>
      <c r="FE1294" s="644"/>
      <c r="FF1294" s="644"/>
      <c r="FG1294" s="644"/>
      <c r="FH1294" s="644"/>
      <c r="FI1294" s="644"/>
      <c r="FJ1294" s="644"/>
      <c r="FK1294" s="644"/>
      <c r="FL1294" s="644"/>
      <c r="FM1294" s="644"/>
      <c r="FN1294" s="644"/>
      <c r="FO1294" s="644"/>
      <c r="FP1294" s="644"/>
      <c r="FQ1294" s="644"/>
      <c r="FR1294" s="644"/>
      <c r="FS1294" s="644"/>
      <c r="FT1294" s="644"/>
      <c r="FU1294" s="644"/>
      <c r="FV1294" s="644"/>
      <c r="FW1294" s="644"/>
      <c r="FX1294" s="644"/>
      <c r="FY1294" s="644"/>
      <c r="FZ1294" s="644"/>
      <c r="GA1294" s="644"/>
      <c r="GB1294" s="644"/>
      <c r="GC1294" s="644"/>
      <c r="GD1294" s="644"/>
      <c r="GE1294" s="644"/>
      <c r="GF1294" s="644"/>
      <c r="GG1294" s="644"/>
      <c r="GH1294" s="644"/>
      <c r="GI1294" s="644"/>
      <c r="GJ1294" s="644"/>
      <c r="GK1294" s="644"/>
      <c r="GL1294" s="644"/>
      <c r="GM1294" s="644"/>
      <c r="GN1294" s="644"/>
      <c r="GO1294" s="644"/>
      <c r="GP1294" s="644"/>
      <c r="GQ1294" s="644"/>
      <c r="GR1294" s="644"/>
      <c r="GS1294" s="644"/>
      <c r="GT1294" s="644"/>
      <c r="GU1294" s="644"/>
      <c r="GV1294" s="644"/>
      <c r="GW1294" s="644"/>
      <c r="GX1294" s="644"/>
      <c r="GY1294" s="644"/>
      <c r="GZ1294" s="644"/>
      <c r="HA1294" s="644"/>
      <c r="HB1294" s="644"/>
      <c r="HC1294" s="644"/>
      <c r="HD1294" s="644"/>
      <c r="HE1294" s="644"/>
      <c r="HF1294" s="644"/>
      <c r="HG1294" s="644"/>
      <c r="HH1294" s="644"/>
      <c r="HI1294" s="644"/>
      <c r="HJ1294" s="644"/>
      <c r="HK1294" s="644"/>
      <c r="HL1294" s="644"/>
    </row>
    <row r="1296" spans="4:220" ht="12.75" customHeight="1" x14ac:dyDescent="0.25">
      <c r="D1296" s="4" t="s">
        <v>9</v>
      </c>
      <c r="E1296" s="764" t="s">
        <v>1691</v>
      </c>
      <c r="F1296" s="764"/>
      <c r="G1296" s="764"/>
      <c r="H1296" s="764"/>
      <c r="I1296" s="764"/>
      <c r="J1296" s="764"/>
      <c r="K1296" s="764"/>
      <c r="L1296" s="764"/>
      <c r="M1296" s="764"/>
      <c r="N1296" s="764"/>
      <c r="O1296" s="764"/>
      <c r="P1296" s="764"/>
      <c r="Q1296" s="764"/>
    </row>
    <row r="1297" spans="1:234" s="643" customFormat="1" x14ac:dyDescent="0.25">
      <c r="B1297" s="644"/>
      <c r="C1297" s="644"/>
      <c r="D1297" s="4"/>
      <c r="E1297" s="892" t="s">
        <v>1693</v>
      </c>
      <c r="F1297" s="892"/>
      <c r="G1297" s="892"/>
      <c r="H1297" s="892"/>
      <c r="I1297" s="892"/>
      <c r="J1297" s="892"/>
      <c r="K1297" s="892"/>
      <c r="L1297" s="892"/>
      <c r="M1297" s="892"/>
      <c r="N1297" s="892"/>
      <c r="O1297" s="892"/>
      <c r="P1297" s="892"/>
      <c r="Q1297" s="892"/>
      <c r="R1297" s="644"/>
      <c r="HM1297" s="644"/>
      <c r="HN1297" s="644"/>
      <c r="HO1297" s="644"/>
      <c r="HP1297" s="644"/>
      <c r="HQ1297" s="644"/>
      <c r="HR1297" s="644"/>
      <c r="HS1297" s="644"/>
      <c r="HT1297" s="644"/>
      <c r="HU1297" s="644"/>
      <c r="HV1297" s="644"/>
      <c r="HW1297" s="644"/>
      <c r="HX1297" s="644"/>
      <c r="HY1297" s="644"/>
      <c r="HZ1297" s="644"/>
    </row>
    <row r="1298" spans="1:234" s="643" customFormat="1" x14ac:dyDescent="0.25">
      <c r="B1298" s="644"/>
      <c r="C1298" s="644"/>
      <c r="D1298" s="4"/>
      <c r="E1298" s="752"/>
      <c r="F1298" s="588" t="s">
        <v>1671</v>
      </c>
      <c r="G1298" s="751" t="s">
        <v>1695</v>
      </c>
      <c r="H1298" s="751"/>
      <c r="I1298" s="751"/>
      <c r="J1298" s="750"/>
      <c r="K1298" s="750"/>
      <c r="L1298" s="750"/>
      <c r="M1298" s="752"/>
      <c r="N1298" s="752"/>
      <c r="O1298" s="752"/>
      <c r="P1298" s="752"/>
      <c r="Q1298" s="752"/>
      <c r="R1298" s="644"/>
      <c r="HM1298" s="644"/>
      <c r="HN1298" s="644"/>
      <c r="HO1298" s="644"/>
      <c r="HP1298" s="644"/>
      <c r="HQ1298" s="644"/>
      <c r="HR1298" s="644"/>
      <c r="HS1298" s="644"/>
      <c r="HT1298" s="644"/>
      <c r="HU1298" s="644"/>
      <c r="HV1298" s="644"/>
      <c r="HW1298" s="644"/>
      <c r="HX1298" s="644"/>
      <c r="HY1298" s="644"/>
      <c r="HZ1298" s="644"/>
    </row>
    <row r="1299" spans="1:234" s="643" customFormat="1" x14ac:dyDescent="0.25">
      <c r="B1299" s="644"/>
      <c r="C1299" s="644"/>
      <c r="D1299" s="4"/>
      <c r="E1299" s="752"/>
      <c r="F1299" s="588" t="s">
        <v>1683</v>
      </c>
      <c r="G1299" s="751" t="s">
        <v>1686</v>
      </c>
      <c r="H1299" s="751"/>
      <c r="I1299" s="751"/>
      <c r="J1299" s="750"/>
      <c r="K1299" s="750"/>
      <c r="L1299" s="750"/>
      <c r="M1299" s="752"/>
      <c r="N1299" s="752"/>
      <c r="O1299" s="752"/>
      <c r="P1299" s="752"/>
      <c r="Q1299" s="752"/>
      <c r="R1299" s="644"/>
      <c r="HM1299" s="644"/>
      <c r="HN1299" s="644"/>
      <c r="HO1299" s="644"/>
      <c r="HP1299" s="644"/>
      <c r="HQ1299" s="644"/>
      <c r="HR1299" s="644"/>
      <c r="HS1299" s="644"/>
      <c r="HT1299" s="644"/>
      <c r="HU1299" s="644"/>
      <c r="HV1299" s="644"/>
      <c r="HW1299" s="644"/>
      <c r="HX1299" s="644"/>
      <c r="HY1299" s="644"/>
      <c r="HZ1299" s="644"/>
    </row>
    <row r="1300" spans="1:234" s="643" customFormat="1" x14ac:dyDescent="0.25">
      <c r="B1300" s="644"/>
      <c r="C1300" s="644"/>
      <c r="D1300" s="4"/>
      <c r="E1300" s="752"/>
      <c r="F1300" s="588" t="s">
        <v>1681</v>
      </c>
      <c r="G1300" s="751" t="s">
        <v>1692</v>
      </c>
      <c r="H1300" s="751"/>
      <c r="I1300" s="751"/>
      <c r="J1300" s="750"/>
      <c r="K1300" s="750"/>
      <c r="L1300" s="750"/>
      <c r="M1300" s="752"/>
      <c r="N1300" s="752"/>
      <c r="O1300" s="752"/>
      <c r="P1300" s="752"/>
      <c r="Q1300" s="752"/>
      <c r="R1300" s="644"/>
      <c r="HM1300" s="644"/>
      <c r="HN1300" s="644"/>
      <c r="HO1300" s="644"/>
      <c r="HP1300" s="644"/>
      <c r="HQ1300" s="644"/>
      <c r="HR1300" s="644"/>
      <c r="HS1300" s="644"/>
      <c r="HT1300" s="644"/>
      <c r="HU1300" s="644"/>
      <c r="HV1300" s="644"/>
      <c r="HW1300" s="644"/>
      <c r="HX1300" s="644"/>
      <c r="HY1300" s="644"/>
      <c r="HZ1300" s="644"/>
    </row>
    <row r="1301" spans="1:234" s="643" customFormat="1" ht="12.75" customHeight="1" x14ac:dyDescent="0.25">
      <c r="B1301" s="644"/>
      <c r="C1301" s="644"/>
      <c r="D1301" s="4"/>
      <c r="E1301" s="752"/>
      <c r="F1301" s="588" t="s">
        <v>1436</v>
      </c>
      <c r="G1301" s="751" t="s">
        <v>1689</v>
      </c>
      <c r="H1301" s="751"/>
      <c r="I1301" s="751"/>
      <c r="J1301" s="750"/>
      <c r="K1301" s="750"/>
      <c r="L1301" s="750"/>
      <c r="M1301" s="752"/>
      <c r="N1301" s="752"/>
      <c r="O1301" s="752"/>
      <c r="P1301" s="752"/>
      <c r="Q1301" s="752"/>
      <c r="R1301" s="644"/>
      <c r="HM1301" s="644"/>
      <c r="HN1301" s="644"/>
      <c r="HO1301" s="644"/>
      <c r="HP1301" s="644"/>
      <c r="HQ1301" s="644"/>
      <c r="HR1301" s="644"/>
      <c r="HS1301" s="644"/>
      <c r="HT1301" s="644"/>
      <c r="HU1301" s="644"/>
      <c r="HV1301" s="644"/>
      <c r="HW1301" s="644"/>
      <c r="HX1301" s="644"/>
      <c r="HY1301" s="644"/>
      <c r="HZ1301" s="644"/>
    </row>
    <row r="1302" spans="1:234" s="643" customFormat="1" x14ac:dyDescent="0.25">
      <c r="B1302" s="644"/>
      <c r="C1302" s="644"/>
      <c r="D1302" s="4"/>
      <c r="E1302" s="752"/>
      <c r="F1302" s="588" t="s">
        <v>1672</v>
      </c>
      <c r="G1302" s="751" t="s">
        <v>1696</v>
      </c>
      <c r="H1302" s="751"/>
      <c r="I1302" s="751"/>
      <c r="J1302" s="750"/>
      <c r="K1302" s="750"/>
      <c r="L1302" s="750"/>
      <c r="M1302" s="752"/>
      <c r="N1302" s="752"/>
      <c r="O1302" s="752"/>
      <c r="P1302" s="752"/>
      <c r="Q1302" s="752"/>
      <c r="R1302" s="644"/>
      <c r="HM1302" s="644"/>
      <c r="HN1302" s="644"/>
      <c r="HO1302" s="644"/>
      <c r="HP1302" s="644"/>
      <c r="HQ1302" s="644"/>
      <c r="HR1302" s="644"/>
      <c r="HS1302" s="644"/>
      <c r="HT1302" s="644"/>
      <c r="HU1302" s="644"/>
      <c r="HV1302" s="644"/>
      <c r="HW1302" s="644"/>
      <c r="HX1302" s="644"/>
      <c r="HY1302" s="644"/>
      <c r="HZ1302" s="644"/>
    </row>
    <row r="1303" spans="1:234" s="643" customFormat="1" ht="10.8" customHeight="1" x14ac:dyDescent="0.25">
      <c r="B1303" s="644"/>
      <c r="C1303" s="644"/>
      <c r="D1303" s="644"/>
      <c r="E1303" s="644"/>
      <c r="F1303" s="644"/>
      <c r="G1303" s="644"/>
      <c r="H1303" s="644"/>
      <c r="I1303" s="644"/>
      <c r="J1303" s="644"/>
      <c r="K1303" s="644"/>
      <c r="L1303" s="644"/>
      <c r="M1303" s="644"/>
      <c r="N1303" s="644"/>
      <c r="O1303" s="644"/>
      <c r="P1303" s="644"/>
      <c r="Q1303" s="644"/>
      <c r="R1303" s="644"/>
      <c r="HM1303" s="644"/>
      <c r="HN1303" s="644"/>
      <c r="HO1303" s="644"/>
      <c r="HP1303" s="644"/>
      <c r="HQ1303" s="644"/>
      <c r="HR1303" s="644"/>
      <c r="HS1303" s="644"/>
      <c r="HT1303" s="644"/>
      <c r="HU1303" s="644"/>
      <c r="HV1303" s="644"/>
      <c r="HW1303" s="644"/>
      <c r="HX1303" s="644"/>
      <c r="HY1303" s="644"/>
      <c r="HZ1303" s="644"/>
    </row>
    <row r="1304" spans="1:234" s="643" customFormat="1" ht="12.6" customHeight="1" x14ac:dyDescent="0.25">
      <c r="B1304" s="644"/>
      <c r="C1304" s="644"/>
      <c r="D1304" s="644"/>
      <c r="E1304" s="894" t="s">
        <v>1702</v>
      </c>
      <c r="F1304" s="895"/>
      <c r="G1304" s="692"/>
      <c r="H1304" s="644"/>
      <c r="I1304" s="644"/>
      <c r="J1304" s="644"/>
      <c r="K1304" s="644"/>
      <c r="L1304" s="644"/>
      <c r="M1304" s="644"/>
      <c r="N1304" s="644"/>
      <c r="O1304" s="644"/>
      <c r="P1304" s="644"/>
      <c r="Q1304" s="644"/>
      <c r="R1304" s="644"/>
      <c r="HM1304" s="644"/>
      <c r="HN1304" s="644"/>
      <c r="HO1304" s="644"/>
      <c r="HP1304" s="644"/>
      <c r="HQ1304" s="644"/>
      <c r="HR1304" s="644"/>
      <c r="HS1304" s="644"/>
      <c r="HT1304" s="644"/>
      <c r="HU1304" s="644"/>
      <c r="HV1304" s="644"/>
      <c r="HW1304" s="644"/>
      <c r="HX1304" s="644"/>
      <c r="HY1304" s="644"/>
      <c r="HZ1304" s="644"/>
    </row>
    <row r="1305" spans="1:234" s="643" customFormat="1" ht="12.6" customHeight="1" x14ac:dyDescent="0.25">
      <c r="B1305" s="644"/>
      <c r="C1305" s="644"/>
      <c r="D1305" s="644"/>
      <c r="E1305" s="894" t="s">
        <v>1724</v>
      </c>
      <c r="F1305" s="895"/>
      <c r="G1305" s="693"/>
      <c r="H1305" s="691" t="s">
        <v>1708</v>
      </c>
      <c r="I1305" s="644"/>
      <c r="J1305" s="644"/>
      <c r="K1305" s="644"/>
      <c r="L1305" s="644"/>
      <c r="M1305" s="644"/>
      <c r="N1305" s="644"/>
      <c r="O1305" s="644"/>
      <c r="P1305" s="644"/>
      <c r="Q1305" s="644"/>
      <c r="R1305" s="644"/>
      <c r="HM1305" s="644"/>
      <c r="HN1305" s="644"/>
      <c r="HO1305" s="644"/>
      <c r="HP1305" s="644"/>
      <c r="HQ1305" s="644"/>
      <c r="HR1305" s="644"/>
      <c r="HS1305" s="644"/>
      <c r="HT1305" s="644"/>
      <c r="HU1305" s="644"/>
      <c r="HV1305" s="644"/>
      <c r="HW1305" s="644"/>
      <c r="HX1305" s="644"/>
      <c r="HY1305" s="644"/>
      <c r="HZ1305" s="644"/>
    </row>
    <row r="1306" spans="1:234" s="643" customFormat="1" ht="12.6" customHeight="1" x14ac:dyDescent="0.25">
      <c r="B1306" s="644"/>
      <c r="C1306" s="644"/>
      <c r="D1306" s="644"/>
      <c r="E1306" s="644"/>
      <c r="F1306" s="644"/>
      <c r="G1306" s="644"/>
      <c r="H1306" s="644"/>
      <c r="I1306" s="644"/>
      <c r="J1306" s="644"/>
      <c r="K1306" s="644"/>
      <c r="L1306" s="644"/>
      <c r="M1306" s="644"/>
      <c r="N1306" s="644"/>
      <c r="O1306" s="644"/>
      <c r="P1306" s="644"/>
      <c r="Q1306" s="644"/>
      <c r="R1306" s="644"/>
      <c r="HM1306" s="644"/>
      <c r="HN1306" s="644"/>
      <c r="HO1306" s="644"/>
      <c r="HP1306" s="644"/>
      <c r="HQ1306" s="644"/>
      <c r="HR1306" s="644"/>
      <c r="HS1306" s="644"/>
      <c r="HT1306" s="644"/>
      <c r="HU1306" s="644"/>
      <c r="HV1306" s="644"/>
      <c r="HW1306" s="644"/>
      <c r="HX1306" s="644"/>
      <c r="HY1306" s="644"/>
      <c r="HZ1306" s="644"/>
    </row>
    <row r="1307" spans="1:234" s="643" customFormat="1" x14ac:dyDescent="0.25">
      <c r="B1307" s="644"/>
      <c r="C1307" s="644"/>
      <c r="D1307" s="896" t="s">
        <v>1679</v>
      </c>
      <c r="E1307" s="897" t="s">
        <v>1671</v>
      </c>
      <c r="F1307" s="898"/>
      <c r="G1307" s="898"/>
      <c r="H1307" s="898"/>
      <c r="I1307" s="898"/>
      <c r="J1307" s="898"/>
      <c r="K1307" s="898"/>
      <c r="L1307" s="898"/>
      <c r="M1307" s="898"/>
      <c r="N1307" s="899"/>
      <c r="O1307" s="900" t="s">
        <v>1436</v>
      </c>
      <c r="P1307" s="900" t="s">
        <v>1681</v>
      </c>
      <c r="Q1307" s="900" t="s">
        <v>1672</v>
      </c>
      <c r="R1307" s="644"/>
      <c r="T1307" s="911" t="s">
        <v>1652</v>
      </c>
      <c r="U1307" s="903" t="s">
        <v>1673</v>
      </c>
      <c r="V1307" s="646" t="s">
        <v>1653</v>
      </c>
      <c r="W1307" s="646" t="s">
        <v>1653</v>
      </c>
      <c r="Y1307" s="913" t="s">
        <v>1674</v>
      </c>
      <c r="Z1307" s="914"/>
      <c r="AA1307" s="915"/>
      <c r="AT1307" s="903" t="s">
        <v>1654</v>
      </c>
      <c r="AV1307" s="643" t="s">
        <v>1655</v>
      </c>
      <c r="AW1307" s="647" t="s">
        <v>1656</v>
      </c>
      <c r="AX1307" s="647">
        <v>2023</v>
      </c>
      <c r="AY1307" s="647">
        <v>2024</v>
      </c>
      <c r="AZ1307" s="647">
        <v>2025</v>
      </c>
      <c r="BA1307" s="647">
        <v>2026</v>
      </c>
      <c r="BB1307" s="647">
        <v>2027</v>
      </c>
      <c r="BC1307" s="647">
        <v>2028</v>
      </c>
      <c r="BD1307" s="647">
        <v>2029</v>
      </c>
      <c r="BE1307" s="647">
        <v>2030</v>
      </c>
      <c r="BF1307" s="647" t="s">
        <v>1657</v>
      </c>
      <c r="BH1307" s="643" t="s">
        <v>1675</v>
      </c>
      <c r="BI1307" s="647" t="s">
        <v>1656</v>
      </c>
      <c r="BJ1307" s="647">
        <v>2023</v>
      </c>
      <c r="BK1307" s="647">
        <v>2024</v>
      </c>
      <c r="BL1307" s="647">
        <v>2025</v>
      </c>
      <c r="BM1307" s="647">
        <v>2026</v>
      </c>
      <c r="BN1307" s="647">
        <v>2027</v>
      </c>
      <c r="BO1307" s="647">
        <v>2028</v>
      </c>
      <c r="BP1307" s="647">
        <v>2029</v>
      </c>
      <c r="BQ1307" s="647">
        <v>2030</v>
      </c>
      <c r="BR1307" s="647" t="s">
        <v>1657</v>
      </c>
      <c r="BS1307" s="648"/>
      <c r="BT1307" s="648"/>
      <c r="BU1307" s="648"/>
      <c r="BV1307" s="648"/>
      <c r="BW1307" s="648"/>
      <c r="BX1307" s="648"/>
      <c r="BY1307" s="648"/>
      <c r="BZ1307" s="648"/>
      <c r="CA1307" s="648"/>
      <c r="CB1307" s="648"/>
      <c r="CC1307" s="648"/>
      <c r="CD1307" s="648"/>
      <c r="CE1307" s="648"/>
      <c r="CF1307" s="648"/>
      <c r="CG1307" s="648"/>
      <c r="CH1307" s="648"/>
      <c r="CI1307" s="648"/>
      <c r="CJ1307" s="648"/>
      <c r="CK1307" s="648"/>
      <c r="CL1307" s="648"/>
      <c r="CM1307" s="648"/>
      <c r="CN1307" s="648"/>
      <c r="CO1307" s="648"/>
      <c r="CP1307" s="648"/>
      <c r="CQ1307" s="648"/>
      <c r="CR1307" s="648"/>
      <c r="CS1307" s="648"/>
      <c r="CT1307" s="648"/>
      <c r="CU1307" s="648"/>
      <c r="CV1307" s="648"/>
      <c r="CW1307" s="648"/>
      <c r="CX1307" s="648"/>
      <c r="CY1307" s="648"/>
      <c r="CZ1307" s="648"/>
      <c r="DA1307" s="648"/>
      <c r="DB1307" s="648"/>
      <c r="DC1307" s="648"/>
      <c r="DD1307" s="648"/>
      <c r="DE1307" s="648"/>
      <c r="DF1307" s="648"/>
      <c r="DG1307" s="648"/>
      <c r="DH1307" s="648"/>
      <c r="DI1307" s="648"/>
      <c r="DJ1307" s="648"/>
      <c r="DK1307" s="648"/>
      <c r="DL1307" s="648"/>
      <c r="DM1307" s="648"/>
      <c r="DN1307" s="648"/>
      <c r="DO1307" s="648"/>
      <c r="DP1307" s="648"/>
      <c r="DR1307" s="643" t="s">
        <v>1658</v>
      </c>
      <c r="DS1307" s="647" t="s">
        <v>1656</v>
      </c>
      <c r="DT1307" s="647">
        <v>2023</v>
      </c>
      <c r="DU1307" s="647">
        <v>2024</v>
      </c>
      <c r="DV1307" s="647">
        <v>2025</v>
      </c>
      <c r="DW1307" s="647">
        <v>2026</v>
      </c>
      <c r="DX1307" s="647">
        <v>2027</v>
      </c>
      <c r="DY1307" s="647">
        <v>2028</v>
      </c>
      <c r="DZ1307" s="647">
        <v>2029</v>
      </c>
      <c r="EA1307" s="647">
        <v>2030</v>
      </c>
      <c r="EB1307" s="647" t="s">
        <v>1657</v>
      </c>
      <c r="HM1307" s="644"/>
      <c r="HN1307" s="644"/>
      <c r="HO1307" s="644"/>
      <c r="HP1307" s="644"/>
      <c r="HQ1307" s="644"/>
      <c r="HR1307" s="644"/>
      <c r="HS1307" s="644"/>
      <c r="HT1307" s="644"/>
      <c r="HU1307" s="644"/>
      <c r="HV1307" s="644"/>
      <c r="HW1307" s="644"/>
      <c r="HX1307" s="644"/>
      <c r="HY1307" s="644"/>
      <c r="HZ1307" s="644"/>
    </row>
    <row r="1308" spans="1:234" s="643" customFormat="1" ht="77.400000000000006" customHeight="1" x14ac:dyDescent="0.25">
      <c r="B1308" s="644"/>
      <c r="C1308" s="644"/>
      <c r="D1308" s="896"/>
      <c r="E1308" s="649" t="str">
        <f>INDEX(U1285:U1294,COLUMNS(E1308:E1308))</f>
        <v/>
      </c>
      <c r="F1308" s="649" t="str">
        <f>INDEX(U1285:U1294,COLUMNS(E1308:F1308))</f>
        <v/>
      </c>
      <c r="G1308" s="649" t="str">
        <f>INDEX(U1285:U1294,COLUMNS(E1308:G1308))</f>
        <v/>
      </c>
      <c r="H1308" s="649" t="str">
        <f>INDEX(U1285:U1294,COLUMNS(E1308:H1308))</f>
        <v/>
      </c>
      <c r="I1308" s="649" t="str">
        <f>INDEX(U1285:U1294,COLUMNS(E1308:I1308))</f>
        <v/>
      </c>
      <c r="J1308" s="649" t="str">
        <f>INDEX(U1285:U1294,COLUMNS(E1308:J1308))</f>
        <v/>
      </c>
      <c r="K1308" s="649" t="str">
        <f>INDEX(U1285:U1294,COLUMNS(E1308:K1308))</f>
        <v/>
      </c>
      <c r="L1308" s="649" t="str">
        <f>INDEX(U1285:U1294,COLUMNS(E1308:L1308))</f>
        <v/>
      </c>
      <c r="M1308" s="649" t="str">
        <f>INDEX(U1285:U1294,COLUMNS(E1308:M1308))</f>
        <v/>
      </c>
      <c r="N1308" s="649" t="str">
        <f>INDEX(U1285:U1294,COLUMNS(E1308:N1308))</f>
        <v/>
      </c>
      <c r="O1308" s="901"/>
      <c r="P1308" s="901"/>
      <c r="Q1308" s="902"/>
      <c r="R1308" s="644"/>
      <c r="S1308" s="650"/>
      <c r="T1308" s="912"/>
      <c r="U1308" s="904"/>
      <c r="V1308" s="647" t="s">
        <v>1676</v>
      </c>
      <c r="W1308" s="647" t="s">
        <v>1659</v>
      </c>
      <c r="Y1308" s="647" t="str">
        <f t="shared" ref="Y1308" si="5354">E1308</f>
        <v/>
      </c>
      <c r="Z1308" s="647" t="str">
        <f t="shared" ref="Z1308" si="5355">F1308</f>
        <v/>
      </c>
      <c r="AA1308" s="647" t="str">
        <f t="shared" ref="AA1308" si="5356">G1308</f>
        <v/>
      </c>
      <c r="AB1308" s="647" t="str">
        <f t="shared" ref="AB1308" si="5357">H1308</f>
        <v/>
      </c>
      <c r="AC1308" s="647" t="str">
        <f t="shared" ref="AC1308" si="5358">I1308</f>
        <v/>
      </c>
      <c r="AD1308" s="647" t="str">
        <f t="shared" ref="AD1308" si="5359">J1308</f>
        <v/>
      </c>
      <c r="AE1308" s="647" t="str">
        <f t="shared" ref="AE1308" si="5360">K1308</f>
        <v/>
      </c>
      <c r="AF1308" s="647" t="str">
        <f t="shared" ref="AF1308" si="5361">L1308</f>
        <v/>
      </c>
      <c r="AG1308" s="647" t="str">
        <f t="shared" ref="AG1308" si="5362">M1308</f>
        <v/>
      </c>
      <c r="AH1308" s="647" t="str">
        <f t="shared" ref="AH1308" si="5363">N1308</f>
        <v/>
      </c>
      <c r="AI1308" s="648"/>
      <c r="AJ1308" s="650"/>
      <c r="AK1308" s="650"/>
      <c r="AM1308" s="650"/>
      <c r="AN1308" s="650"/>
      <c r="AO1308" s="650"/>
      <c r="AP1308" s="650"/>
      <c r="AQ1308" s="650"/>
      <c r="AR1308" s="650"/>
      <c r="AS1308" s="650"/>
      <c r="AT1308" s="904"/>
      <c r="AU1308" s="650"/>
      <c r="AV1308" s="643" t="s">
        <v>1660</v>
      </c>
      <c r="AW1308" s="647">
        <v>0</v>
      </c>
      <c r="AX1308" s="647">
        <v>0</v>
      </c>
      <c r="AY1308" s="647">
        <v>0</v>
      </c>
      <c r="AZ1308" s="647">
        <v>0</v>
      </c>
      <c r="BA1308" s="647">
        <v>0</v>
      </c>
      <c r="BB1308" s="647">
        <v>0</v>
      </c>
      <c r="BC1308" s="647">
        <v>0</v>
      </c>
      <c r="BD1308" s="647">
        <v>0</v>
      </c>
      <c r="BE1308" s="647">
        <v>0</v>
      </c>
      <c r="BF1308" s="647"/>
      <c r="BG1308" s="650"/>
      <c r="BH1308" s="643" t="s">
        <v>1660</v>
      </c>
      <c r="BI1308" s="647">
        <v>0</v>
      </c>
      <c r="BJ1308" s="647">
        <v>0</v>
      </c>
      <c r="BK1308" s="647">
        <v>0</v>
      </c>
      <c r="BL1308" s="647">
        <v>0</v>
      </c>
      <c r="BM1308" s="647">
        <v>0</v>
      </c>
      <c r="BN1308" s="647">
        <v>0</v>
      </c>
      <c r="BO1308" s="647">
        <v>0</v>
      </c>
      <c r="BP1308" s="647">
        <v>0</v>
      </c>
      <c r="BQ1308" s="647">
        <v>0</v>
      </c>
      <c r="BR1308" s="647"/>
      <c r="BS1308" s="648"/>
      <c r="BT1308" s="648"/>
      <c r="BU1308" s="648"/>
      <c r="BV1308" s="648"/>
      <c r="BW1308" s="648"/>
      <c r="BX1308" s="648"/>
      <c r="BY1308" s="648"/>
      <c r="BZ1308" s="648"/>
      <c r="CA1308" s="648"/>
      <c r="CB1308" s="648"/>
      <c r="CC1308" s="648"/>
      <c r="CD1308" s="648"/>
      <c r="CE1308" s="648"/>
      <c r="CF1308" s="648"/>
      <c r="CG1308" s="648"/>
      <c r="CH1308" s="648"/>
      <c r="CI1308" s="648"/>
      <c r="CJ1308" s="648"/>
      <c r="CK1308" s="648"/>
      <c r="CL1308" s="648"/>
      <c r="CM1308" s="648"/>
      <c r="CN1308" s="648"/>
      <c r="CO1308" s="648"/>
      <c r="CP1308" s="648"/>
      <c r="CQ1308" s="648"/>
      <c r="CR1308" s="648"/>
      <c r="CS1308" s="648"/>
      <c r="CT1308" s="648"/>
      <c r="CU1308" s="648"/>
      <c r="CV1308" s="648"/>
      <c r="CW1308" s="648"/>
      <c r="CX1308" s="648"/>
      <c r="CY1308" s="648"/>
      <c r="CZ1308" s="648"/>
      <c r="DA1308" s="648"/>
      <c r="DB1308" s="648"/>
      <c r="DC1308" s="648"/>
      <c r="DD1308" s="648"/>
      <c r="DE1308" s="648"/>
      <c r="DF1308" s="648"/>
      <c r="DG1308" s="648"/>
      <c r="DH1308" s="648"/>
      <c r="DI1308" s="648"/>
      <c r="DJ1308" s="648"/>
      <c r="DK1308" s="648"/>
      <c r="DL1308" s="648"/>
      <c r="DM1308" s="648"/>
      <c r="DN1308" s="648"/>
      <c r="DO1308" s="648"/>
      <c r="DP1308" s="648"/>
      <c r="DQ1308" s="643" t="s">
        <v>1436</v>
      </c>
      <c r="DR1308" s="643" t="s">
        <v>1660</v>
      </c>
      <c r="DS1308" s="647">
        <v>0</v>
      </c>
      <c r="DT1308" s="647">
        <v>0</v>
      </c>
      <c r="DU1308" s="647">
        <v>0</v>
      </c>
      <c r="DV1308" s="647">
        <v>0</v>
      </c>
      <c r="DW1308" s="647">
        <v>0</v>
      </c>
      <c r="DX1308" s="647">
        <v>0</v>
      </c>
      <c r="DY1308" s="647">
        <v>0</v>
      </c>
      <c r="DZ1308" s="647">
        <v>0</v>
      </c>
      <c r="EA1308" s="647">
        <v>0</v>
      </c>
      <c r="EB1308" s="647"/>
      <c r="HM1308" s="644"/>
      <c r="HN1308" s="644"/>
      <c r="HO1308" s="644"/>
      <c r="HP1308" s="644"/>
      <c r="HQ1308" s="644"/>
      <c r="HR1308" s="644"/>
      <c r="HS1308" s="644"/>
      <c r="HT1308" s="644"/>
      <c r="HU1308" s="644"/>
      <c r="HV1308" s="644"/>
      <c r="HW1308" s="644"/>
      <c r="HX1308" s="644"/>
      <c r="HY1308" s="644"/>
      <c r="HZ1308" s="644"/>
    </row>
    <row r="1309" spans="1:234" s="643" customFormat="1" x14ac:dyDescent="0.25">
      <c r="B1309" s="644"/>
      <c r="C1309" s="644"/>
      <c r="D1309" s="651">
        <v>2023</v>
      </c>
      <c r="E1309" s="652"/>
      <c r="F1309" s="652"/>
      <c r="G1309" s="652"/>
      <c r="H1309" s="652"/>
      <c r="I1309" s="652"/>
      <c r="J1309" s="652"/>
      <c r="K1309" s="652"/>
      <c r="L1309" s="652"/>
      <c r="M1309" s="652"/>
      <c r="N1309" s="652"/>
      <c r="O1309" s="652"/>
      <c r="P1309" s="687"/>
      <c r="Q1309" s="653"/>
      <c r="R1309" s="644"/>
      <c r="T1309" s="646">
        <f t="shared" ref="T1309:T1310" si="5364">SUM(E1309:N1309)</f>
        <v>0</v>
      </c>
      <c r="U1309" s="646"/>
      <c r="V1309" s="646"/>
      <c r="W1309" s="646">
        <f>P1309</f>
        <v>0</v>
      </c>
      <c r="Y1309" s="646"/>
      <c r="Z1309" s="646"/>
      <c r="AA1309" s="646"/>
      <c r="AB1309" s="646"/>
      <c r="AC1309" s="646"/>
      <c r="AD1309" s="646"/>
      <c r="AE1309" s="646"/>
      <c r="AF1309" s="646"/>
      <c r="AG1309" s="646"/>
      <c r="AH1309" s="646"/>
      <c r="AT1309" s="647">
        <v>0</v>
      </c>
      <c r="AV1309" s="647">
        <v>2023</v>
      </c>
      <c r="AW1309" s="647">
        <v>0</v>
      </c>
      <c r="AX1309" s="654">
        <f>IF(AX1307=AV1309,W1309,IF(AW1309=0,MAX(AX1308-MAX(AT1309-SUM(AW1308:AW1308),0),0),AX1308))</f>
        <v>0</v>
      </c>
      <c r="AY1309" s="654">
        <f>IF(AY1307=AV1309,W1309,IF(AX1309=0,MAX(AY1308-MAX(AT1309-SUM(AW1308:AX1308),0),0),AY1308))</f>
        <v>0</v>
      </c>
      <c r="AZ1309" s="654">
        <f>IF(AZ1307=AV1309,W1309,IF(AY1309=0,MAX(AZ1308-MAX(AT1309-SUM(AW1308:AY1308),0),0),AZ1308))</f>
        <v>0</v>
      </c>
      <c r="BA1309" s="654">
        <f>IF(BA1307=AV1309,W1309,IF(AZ1309=0,MAX(BA1308-MAX(AT1309-SUM(AW1308:AZ1308),0),0),BA1308))</f>
        <v>0</v>
      </c>
      <c r="BB1309" s="654">
        <f>IF(BB1307=AV1309,W1309,IF(BA1309=0,MAX(BB1308-MAX(AT1309-SUM(AW1308:BA1308),0),0),BB1308))</f>
        <v>0</v>
      </c>
      <c r="BC1309" s="654">
        <f>IF(BC1307=AV1309,W1309,IF(BB1309=0,MAX(BC1308-MAX(AT1309-SUM(AW1308:BB1308),0),0),BC1308))</f>
        <v>0</v>
      </c>
      <c r="BD1309" s="654">
        <f>IF(BD1307=AV1309,W1309,IF(BC1309=0,MAX(BD1308-MAX(AT1309-SUM(AW1308:BC1308),0),0),BD1308))</f>
        <v>0</v>
      </c>
      <c r="BE1309" s="654">
        <f>IF(BE1307=AV1309,W1309,IF(BD1309=0,MAX(BE1308-MAX(AT1309-SUM(AW1308:BD1308),0),0),BE1308))</f>
        <v>0</v>
      </c>
      <c r="BF1309" s="654" t="b">
        <f t="shared" ref="BF1309:BF1310" si="5365">SUM(AX1309:BE1309)=P1309</f>
        <v>1</v>
      </c>
      <c r="BH1309" s="647">
        <v>2023</v>
      </c>
      <c r="BI1309" s="647">
        <v>0</v>
      </c>
      <c r="BJ1309" s="654">
        <f>IF(BH1309&gt;BJ1307,AX1308-AX1309,0)</f>
        <v>0</v>
      </c>
      <c r="BK1309" s="654">
        <f>IF(BH1309&gt;BK1307,AY1308-AY1309,0)</f>
        <v>0</v>
      </c>
      <c r="BL1309" s="654">
        <f>IF(BH1309&gt;BL1307,AZ1308-AZ1309,0)</f>
        <v>0</v>
      </c>
      <c r="BM1309" s="654">
        <f>IF(BH1309&gt;BM1307,BA1308-BA1309,0)</f>
        <v>0</v>
      </c>
      <c r="BN1309" s="654">
        <f>IF(BH1309&gt;BN1307,BB1308-BB1309,0)</f>
        <v>0</v>
      </c>
      <c r="BO1309" s="654">
        <f>IF(BH1309&gt;BO1307,BC1308-BC1309,0)</f>
        <v>0</v>
      </c>
      <c r="BP1309" s="654">
        <f>IF(BH1309&gt;BP1307,BD1308-BD1309,0)</f>
        <v>0</v>
      </c>
      <c r="BQ1309" s="654">
        <f>IF(BH1309&gt;BQ1307,BE1308-BE1309,0)</f>
        <v>0</v>
      </c>
      <c r="BR1309" s="654" t="b">
        <f>SUM(BJ1309:BQ1309)=U1309-SUM(Y1309:AH1309)</f>
        <v>1</v>
      </c>
      <c r="BS1309" s="655"/>
      <c r="BT1309" s="655"/>
      <c r="BU1309" s="655"/>
      <c r="BV1309" s="655"/>
      <c r="BW1309" s="655"/>
      <c r="BX1309" s="655"/>
      <c r="BY1309" s="655"/>
      <c r="BZ1309" s="655"/>
      <c r="CA1309" s="655"/>
      <c r="CB1309" s="655"/>
      <c r="CC1309" s="655"/>
      <c r="CD1309" s="655"/>
      <c r="CE1309" s="655"/>
      <c r="CF1309" s="655"/>
      <c r="CG1309" s="655"/>
      <c r="CH1309" s="655"/>
      <c r="CI1309" s="655"/>
      <c r="CJ1309" s="655"/>
      <c r="CK1309" s="655"/>
      <c r="CL1309" s="655"/>
      <c r="CM1309" s="655"/>
      <c r="CN1309" s="655"/>
      <c r="CO1309" s="655"/>
      <c r="CP1309" s="655"/>
      <c r="CQ1309" s="655"/>
      <c r="CR1309" s="655"/>
      <c r="CS1309" s="655"/>
      <c r="CT1309" s="655"/>
      <c r="CU1309" s="655"/>
      <c r="CV1309" s="655"/>
      <c r="CW1309" s="655"/>
      <c r="CX1309" s="655"/>
      <c r="CY1309" s="655"/>
      <c r="CZ1309" s="655"/>
      <c r="DA1309" s="655"/>
      <c r="DB1309" s="655"/>
      <c r="DC1309" s="655"/>
      <c r="DD1309" s="655"/>
      <c r="DE1309" s="655"/>
      <c r="DF1309" s="655"/>
      <c r="DG1309" s="655"/>
      <c r="DH1309" s="655"/>
      <c r="DI1309" s="655"/>
      <c r="DJ1309" s="655"/>
      <c r="DK1309" s="655"/>
      <c r="DL1309" s="655"/>
      <c r="DM1309" s="655"/>
      <c r="DN1309" s="655"/>
      <c r="DO1309" s="655"/>
      <c r="DP1309" s="655"/>
      <c r="DQ1309" s="650">
        <f>O1309</f>
        <v>0</v>
      </c>
      <c r="DR1309" s="647">
        <v>2023</v>
      </c>
      <c r="DS1309" s="647">
        <v>0</v>
      </c>
      <c r="DT1309" s="654">
        <f>IF(DR1309&gt;DT1307,IF(DQ1309&lt;=BJ1309,DQ1309,BJ1309),0)</f>
        <v>0</v>
      </c>
      <c r="DU1309" s="654">
        <f>IF(DR1309&gt;DU1307,IF(DQ1309&lt;=BK1309,DQ1309,BK1309),0)</f>
        <v>0</v>
      </c>
      <c r="DV1309" s="654">
        <f>IF(DR1309&gt;DV1307,IF(DQ1309&lt;=BL1309,DQ1309,BL1309),0)</f>
        <v>0</v>
      </c>
      <c r="DW1309" s="654">
        <f>IF(DR1309&gt;DW1307,IF(DQ1309&lt;=BM1309,DQ1309,BM1309),0)</f>
        <v>0</v>
      </c>
      <c r="DX1309" s="654">
        <f>IF(DR1309&gt;DX1307,IF(DQ1309&lt;=BN1309,DQ1309,BN1309),0)</f>
        <v>0</v>
      </c>
      <c r="DY1309" s="654">
        <f>IF(DR1309&gt;DY1307,IF(DQ1309&lt;=BO1309,DQ1309,BO1309),0)</f>
        <v>0</v>
      </c>
      <c r="DZ1309" s="654">
        <f>IF(DR1309&gt;DZ1307,IF(DQ1309&lt;=BP1309,DQ1309,BP1309),0)</f>
        <v>0</v>
      </c>
      <c r="EA1309" s="654">
        <f>IF(DR1309&gt;EA1307,IF(DQ1309&lt;=BQ1309,DQ1309,BQ1309),0)</f>
        <v>0</v>
      </c>
      <c r="EB1309" s="654" t="b">
        <f>SUM(DT1309:EA1309)+SUM(HB1327:HK1327)=O1309</f>
        <v>1</v>
      </c>
      <c r="HM1309" s="644"/>
      <c r="HN1309" s="644"/>
      <c r="HO1309" s="644"/>
      <c r="HP1309" s="644"/>
      <c r="HQ1309" s="644"/>
      <c r="HR1309" s="644"/>
      <c r="HS1309" s="644"/>
      <c r="HT1309" s="644"/>
      <c r="HU1309" s="644"/>
      <c r="HV1309" s="644"/>
      <c r="HW1309" s="644"/>
      <c r="HX1309" s="644"/>
      <c r="HY1309" s="644"/>
      <c r="HZ1309" s="644"/>
    </row>
    <row r="1310" spans="1:234" s="643" customFormat="1" x14ac:dyDescent="0.25">
      <c r="B1310" s="644"/>
      <c r="C1310" s="644"/>
      <c r="D1310" s="651">
        <v>2024</v>
      </c>
      <c r="E1310" s="687"/>
      <c r="F1310" s="687"/>
      <c r="G1310" s="687"/>
      <c r="H1310" s="687"/>
      <c r="I1310" s="687"/>
      <c r="J1310" s="687"/>
      <c r="K1310" s="687"/>
      <c r="L1310" s="687"/>
      <c r="M1310" s="687"/>
      <c r="N1310" s="687"/>
      <c r="O1310" s="687"/>
      <c r="P1310" s="687"/>
      <c r="Q1310" s="656">
        <f>SUM(E1310:N1310)-O1310+(P1309-P1310)</f>
        <v>0</v>
      </c>
      <c r="R1310" s="657"/>
      <c r="T1310" s="646">
        <f t="shared" si="5364"/>
        <v>0</v>
      </c>
      <c r="U1310" s="654">
        <f>O1310+Q1310</f>
        <v>0</v>
      </c>
      <c r="V1310" s="658">
        <f>U1310-P1309</f>
        <v>0</v>
      </c>
      <c r="W1310" s="658">
        <f t="shared" ref="W1310" si="5366">IF(V1310&gt;0,P1310,P1309+V1310+(P1310-P1309))</f>
        <v>0</v>
      </c>
      <c r="X1310" s="659"/>
      <c r="Y1310" s="660">
        <f>IF(V1310&lt;=0,0,V1310*E1310/SUM(E1310:N1310))</f>
        <v>0</v>
      </c>
      <c r="Z1310" s="660">
        <f>IF(V1310&lt;=0,0,V1310*F1310/SUM(E1310:N1310))</f>
        <v>0</v>
      </c>
      <c r="AA1310" s="660">
        <f>IF(V1310&lt;=0,0,V1310*G1310/SUM(E1310:N1310))</f>
        <v>0</v>
      </c>
      <c r="AB1310" s="660">
        <f>IF(V1310&lt;=0,0,V1310*H1310/SUM(E1310:N1310))</f>
        <v>0</v>
      </c>
      <c r="AC1310" s="660">
        <f>IF(V1310&lt;=0,0,V1310*I1310/SUM(E1310:N1310))</f>
        <v>0</v>
      </c>
      <c r="AD1310" s="660">
        <f>IF(V1310&lt;=0,0,V1310*J1310/SUM(E1310:N1310))</f>
        <v>0</v>
      </c>
      <c r="AE1310" s="660">
        <f>IF(V1310&lt;=0,0,V1310*K1310/SUM(E1310:N1310))</f>
        <v>0</v>
      </c>
      <c r="AF1310" s="660">
        <f>IF(V1310&lt;=0,0,V1310*L1310/SUM(E1310:N1310))</f>
        <v>0</v>
      </c>
      <c r="AG1310" s="660">
        <f>IF(V1310&lt;=0,0,V1310*M1310/SUM(E1310:N1310))</f>
        <v>0</v>
      </c>
      <c r="AH1310" s="660">
        <f>IF(V1310&lt;=0,0,V1310*N1310/SUM(E1310:N1310))</f>
        <v>0</v>
      </c>
      <c r="AI1310" s="659"/>
      <c r="AJ1310" s="659"/>
      <c r="AK1310" s="659"/>
      <c r="AM1310" s="659"/>
      <c r="AN1310" s="659"/>
      <c r="AO1310" s="659"/>
      <c r="AP1310" s="659"/>
      <c r="AQ1310" s="659"/>
      <c r="AR1310" s="659"/>
      <c r="AS1310" s="659"/>
      <c r="AT1310" s="647">
        <f>IF(U1310&lt;P1309,U1310,P1309)</f>
        <v>0</v>
      </c>
      <c r="AU1310" s="659"/>
      <c r="AV1310" s="647">
        <v>2024</v>
      </c>
      <c r="AW1310" s="647">
        <v>0</v>
      </c>
      <c r="AX1310" s="654">
        <f>IF(AX1307=AV1310,W1310,IF(AW1310=0,MAX(AX1309-MAX(AT1310-SUM(AW1309:AW1309),0),0),AX1309))</f>
        <v>0</v>
      </c>
      <c r="AY1310" s="654">
        <f>IF(AY1307=AV1310,W1310,IF(AX1310=0,MAX(AY1309-MAX(AT1310-SUM(AW1309:AX1309),0),0),AY1309))</f>
        <v>0</v>
      </c>
      <c r="AZ1310" s="654">
        <f>IF(AZ1307=AV1310,W1310,IF(AY1310=0,MAX(AZ1309-MAX(AT1310-SUM(AW1309:AY1309),0),0),AZ1309))</f>
        <v>0</v>
      </c>
      <c r="BA1310" s="654">
        <f>IF(BA1307=AV1310,W1310,IF(AZ1310=0,MAX(BA1309-MAX(AT1310-SUM(AW1309:AZ1309),0),0),BA1309))</f>
        <v>0</v>
      </c>
      <c r="BB1310" s="654">
        <f>IF(BB1307=AV1310,W1310,IF(BA1310=0,MAX(BB1309-MAX(AT1310-SUM(AW1309:BA1309),0),0),BB1309))</f>
        <v>0</v>
      </c>
      <c r="BC1310" s="654">
        <f>IF(BC1307=AV1310,W1310,IF(BB1310=0,MAX(BC1309-MAX(AT1310-SUM(AW1309:BB1309),0),0),BC1309))</f>
        <v>0</v>
      </c>
      <c r="BD1310" s="654">
        <f>IF(BD1307=AV1310,W1310,IF(BC1310=0,MAX(BD1309-MAX(AT1310-SUM(AW1309:BC1309),0),0),BD1309))</f>
        <v>0</v>
      </c>
      <c r="BE1310" s="654">
        <f>IF(BE1307=AV1310,W1310,IF(BD1310=0,MAX(BE1309-MAX(AT1310-SUM(AW1309:BD1309),0),0),BE1309))</f>
        <v>0</v>
      </c>
      <c r="BF1310" s="654" t="b">
        <f t="shared" si="5365"/>
        <v>1</v>
      </c>
      <c r="BH1310" s="647">
        <v>2024</v>
      </c>
      <c r="BI1310" s="647">
        <v>0</v>
      </c>
      <c r="BJ1310" s="654">
        <f>IF(BH1310&gt;BJ1307,AX1309-AX1310,0)</f>
        <v>0</v>
      </c>
      <c r="BK1310" s="654">
        <f>IF(BH1310&gt;BK1307,AY1309-AY1310,0)</f>
        <v>0</v>
      </c>
      <c r="BL1310" s="654">
        <f>IF(BH1310&gt;BL1307,AZ1309-AZ1310,0)</f>
        <v>0</v>
      </c>
      <c r="BM1310" s="654">
        <f>IF(BH1310&gt;BM1307,BA1309-BA1310,0)</f>
        <v>0</v>
      </c>
      <c r="BN1310" s="654">
        <f>IF(BH1310&gt;BN1307,BB1309-BB1310,0)</f>
        <v>0</v>
      </c>
      <c r="BO1310" s="654">
        <f>IF(BH1310&gt;BO1307,BC1309-BC1310,0)</f>
        <v>0</v>
      </c>
      <c r="BP1310" s="654">
        <f>IF(BH1310&gt;BP1307,BD1309-BD1310,0)</f>
        <v>0</v>
      </c>
      <c r="BQ1310" s="654">
        <f>IF(BH1310&gt;BQ1307,BE1309-BE1310,0)</f>
        <v>0</v>
      </c>
      <c r="BR1310" s="654" t="b">
        <f>SUM(BJ1310:BQ1310)=U1310-SUM(Y1310:AH1310)</f>
        <v>1</v>
      </c>
      <c r="BS1310" s="655"/>
      <c r="BT1310" s="655"/>
      <c r="BU1310" s="655"/>
      <c r="BV1310" s="655"/>
      <c r="BW1310" s="655"/>
      <c r="BX1310" s="655"/>
      <c r="BY1310" s="655"/>
      <c r="BZ1310" s="655"/>
      <c r="CA1310" s="655"/>
      <c r="CB1310" s="655"/>
      <c r="CC1310" s="655"/>
      <c r="CD1310" s="655"/>
      <c r="CE1310" s="655"/>
      <c r="CF1310" s="655"/>
      <c r="CG1310" s="655"/>
      <c r="CH1310" s="655"/>
      <c r="CI1310" s="655"/>
      <c r="CJ1310" s="655"/>
      <c r="CK1310" s="655"/>
      <c r="CL1310" s="655"/>
      <c r="CM1310" s="655"/>
      <c r="CN1310" s="655"/>
      <c r="CO1310" s="655"/>
      <c r="CP1310" s="655"/>
      <c r="CQ1310" s="655"/>
      <c r="CR1310" s="655"/>
      <c r="CS1310" s="655"/>
      <c r="CT1310" s="655"/>
      <c r="CU1310" s="655"/>
      <c r="CV1310" s="655"/>
      <c r="CW1310" s="655"/>
      <c r="CX1310" s="655"/>
      <c r="CY1310" s="655"/>
      <c r="CZ1310" s="655"/>
      <c r="DA1310" s="655"/>
      <c r="DB1310" s="655"/>
      <c r="DC1310" s="655"/>
      <c r="DD1310" s="655"/>
      <c r="DE1310" s="655"/>
      <c r="DF1310" s="655"/>
      <c r="DG1310" s="655"/>
      <c r="DH1310" s="655"/>
      <c r="DI1310" s="655"/>
      <c r="DJ1310" s="655"/>
      <c r="DK1310" s="655"/>
      <c r="DL1310" s="655"/>
      <c r="DM1310" s="655"/>
      <c r="DN1310" s="655"/>
      <c r="DO1310" s="655"/>
      <c r="DP1310" s="655"/>
      <c r="DQ1310" s="738">
        <f>O1310</f>
        <v>0</v>
      </c>
      <c r="DR1310" s="647">
        <v>2024</v>
      </c>
      <c r="DS1310" s="647">
        <v>0</v>
      </c>
      <c r="DT1310" s="654">
        <f>IF(DR1310&gt;DT1307,IF(DQ1310&lt;=BJ1310,DQ1310,BJ1310),0)</f>
        <v>0</v>
      </c>
      <c r="DU1310" s="654">
        <f>IF(DR1310&gt;DU1307,IF(DQ1310&lt;=BK1310,DQ1310,BK1310),0)</f>
        <v>0</v>
      </c>
      <c r="DV1310" s="654">
        <f>IF(DR1310&gt;DV1307,IF(DQ1310&lt;=BL1310,DQ1310,BL1310),0)</f>
        <v>0</v>
      </c>
      <c r="DW1310" s="654">
        <f>IF(DR1310&gt;DW1307,IF(DQ1310&lt;=BM1310,DQ1310,BM1310),0)</f>
        <v>0</v>
      </c>
      <c r="DX1310" s="654">
        <f>IF(DR1310&gt;DX1307,IF(DQ1310&lt;=BN1310,DQ1310,BN1310),0)</f>
        <v>0</v>
      </c>
      <c r="DY1310" s="654">
        <f>IF(DR1310&gt;DY1307,IF(DQ1310&lt;=BO1310,DQ1310,BO1310),0)</f>
        <v>0</v>
      </c>
      <c r="DZ1310" s="654">
        <f>IF(DR1310&gt;DZ1307,IF(DQ1310&lt;=BP1310,DQ1310,BP1310),0)</f>
        <v>0</v>
      </c>
      <c r="EA1310" s="654">
        <f>IF(DR1310&gt;EA1307,IF(DQ1310&lt;=BQ1310,DQ1310,BQ1310),0)</f>
        <v>0</v>
      </c>
      <c r="EB1310" s="654" t="b">
        <f>SUM(DT1310:EA1310)+SUM(HB1328:HK1328)=O1310</f>
        <v>1</v>
      </c>
      <c r="HM1310" s="657"/>
      <c r="HN1310" s="657"/>
      <c r="HO1310" s="657"/>
      <c r="HP1310" s="657"/>
      <c r="HQ1310" s="657"/>
      <c r="HR1310" s="657"/>
      <c r="HS1310" s="657"/>
      <c r="HT1310" s="657"/>
      <c r="HU1310" s="657"/>
      <c r="HV1310" s="657"/>
      <c r="HW1310" s="657"/>
      <c r="HX1310" s="657"/>
      <c r="HY1310" s="657"/>
      <c r="HZ1310" s="657"/>
    </row>
    <row r="1312" spans="1:234" s="643" customFormat="1" hidden="1" x14ac:dyDescent="0.25">
      <c r="A1312" s="643" t="s">
        <v>208</v>
      </c>
      <c r="B1312" s="644"/>
      <c r="C1312" s="644"/>
      <c r="D1312" s="644"/>
      <c r="E1312" s="644"/>
      <c r="F1312" s="644"/>
      <c r="G1312" s="644"/>
      <c r="H1312" s="644"/>
      <c r="I1312" s="644"/>
      <c r="J1312" s="644"/>
      <c r="K1312" s="644"/>
      <c r="L1312" s="644"/>
      <c r="M1312" s="644"/>
      <c r="N1312" s="644"/>
      <c r="O1312" s="644"/>
      <c r="P1312" s="644"/>
      <c r="Q1312" s="644"/>
      <c r="R1312" s="644"/>
      <c r="DR1312" s="643" t="s">
        <v>1677</v>
      </c>
      <c r="HM1312" s="644"/>
      <c r="HN1312" s="644"/>
      <c r="HO1312" s="644"/>
      <c r="HP1312" s="644"/>
      <c r="HQ1312" s="644"/>
      <c r="HR1312" s="644"/>
      <c r="HS1312" s="644"/>
      <c r="HT1312" s="644"/>
      <c r="HU1312" s="644"/>
      <c r="HV1312" s="644"/>
      <c r="HW1312" s="644"/>
      <c r="HX1312" s="644"/>
      <c r="HY1312" s="644"/>
      <c r="HZ1312" s="644"/>
    </row>
    <row r="1313" spans="1:234" hidden="1" x14ac:dyDescent="0.25">
      <c r="A1313" s="643" t="s">
        <v>208</v>
      </c>
      <c r="AI1313" s="913" t="s">
        <v>1661</v>
      </c>
      <c r="AJ1313" s="914"/>
      <c r="AK1313" s="914"/>
      <c r="AL1313" s="914"/>
      <c r="AM1313" s="914"/>
      <c r="AN1313" s="914"/>
      <c r="AO1313" s="914"/>
      <c r="AP1313" s="914"/>
      <c r="AQ1313" s="914"/>
      <c r="AR1313" s="914"/>
      <c r="AS1313" s="914"/>
      <c r="AT1313" s="915"/>
      <c r="AU1313" s="648"/>
      <c r="AW1313" s="661" t="s">
        <v>1656</v>
      </c>
      <c r="AX1313" s="647">
        <v>2023</v>
      </c>
      <c r="AY1313" s="647">
        <v>2024</v>
      </c>
      <c r="AZ1313" s="647">
        <v>2024</v>
      </c>
      <c r="BA1313" s="647">
        <v>2024</v>
      </c>
      <c r="BB1313" s="647">
        <v>2024</v>
      </c>
      <c r="BC1313" s="647">
        <v>2024</v>
      </c>
      <c r="BD1313" s="647">
        <v>2024</v>
      </c>
      <c r="BE1313" s="647">
        <v>2024</v>
      </c>
      <c r="BF1313" s="647">
        <v>2024</v>
      </c>
      <c r="BG1313" s="647">
        <v>2024</v>
      </c>
      <c r="BH1313" s="647">
        <v>2024</v>
      </c>
      <c r="BI1313" s="647">
        <v>2025</v>
      </c>
      <c r="BJ1313" s="647">
        <v>2025</v>
      </c>
      <c r="BK1313" s="647">
        <v>2025</v>
      </c>
      <c r="BL1313" s="647">
        <v>2025</v>
      </c>
      <c r="BM1313" s="647">
        <v>2025</v>
      </c>
      <c r="BN1313" s="647">
        <v>2025</v>
      </c>
      <c r="BO1313" s="647">
        <v>2025</v>
      </c>
      <c r="BP1313" s="647">
        <v>2025</v>
      </c>
      <c r="BQ1313" s="647">
        <v>2025</v>
      </c>
      <c r="BR1313" s="647">
        <v>2025</v>
      </c>
      <c r="BS1313" s="647">
        <v>2026</v>
      </c>
      <c r="BT1313" s="647">
        <v>2026</v>
      </c>
      <c r="BU1313" s="647">
        <v>2026</v>
      </c>
      <c r="BV1313" s="647">
        <v>2026</v>
      </c>
      <c r="BW1313" s="647">
        <v>2026</v>
      </c>
      <c r="BX1313" s="647">
        <v>2026</v>
      </c>
      <c r="BY1313" s="647">
        <v>2026</v>
      </c>
      <c r="BZ1313" s="647">
        <v>2026</v>
      </c>
      <c r="CA1313" s="647">
        <v>2026</v>
      </c>
      <c r="CB1313" s="647">
        <v>2026</v>
      </c>
      <c r="CC1313" s="647">
        <v>2027</v>
      </c>
      <c r="CD1313" s="647">
        <v>2027</v>
      </c>
      <c r="CE1313" s="647">
        <v>2027</v>
      </c>
      <c r="CF1313" s="647">
        <v>2027</v>
      </c>
      <c r="CG1313" s="647">
        <v>2027</v>
      </c>
      <c r="CH1313" s="647">
        <v>2027</v>
      </c>
      <c r="CI1313" s="647">
        <v>2027</v>
      </c>
      <c r="CJ1313" s="647">
        <v>2027</v>
      </c>
      <c r="CK1313" s="647">
        <v>2027</v>
      </c>
      <c r="CL1313" s="647">
        <v>2027</v>
      </c>
      <c r="CM1313" s="647">
        <v>2028</v>
      </c>
      <c r="CN1313" s="647">
        <v>2028</v>
      </c>
      <c r="CO1313" s="647">
        <v>2028</v>
      </c>
      <c r="CP1313" s="647">
        <v>2028</v>
      </c>
      <c r="CQ1313" s="647">
        <v>2028</v>
      </c>
      <c r="CR1313" s="647">
        <v>2028</v>
      </c>
      <c r="CS1313" s="647">
        <v>2028</v>
      </c>
      <c r="CT1313" s="647">
        <v>2028</v>
      </c>
      <c r="CU1313" s="647">
        <v>2028</v>
      </c>
      <c r="CV1313" s="647">
        <v>2028</v>
      </c>
      <c r="CW1313" s="647">
        <v>2029</v>
      </c>
      <c r="CX1313" s="647">
        <v>2029</v>
      </c>
      <c r="CY1313" s="647">
        <v>2029</v>
      </c>
      <c r="CZ1313" s="647">
        <v>2029</v>
      </c>
      <c r="DA1313" s="647">
        <v>2029</v>
      </c>
      <c r="DB1313" s="647">
        <v>2029</v>
      </c>
      <c r="DC1313" s="647">
        <v>2029</v>
      </c>
      <c r="DD1313" s="647">
        <v>2029</v>
      </c>
      <c r="DE1313" s="647">
        <v>2029</v>
      </c>
      <c r="DF1313" s="647">
        <v>2029</v>
      </c>
      <c r="DG1313" s="647">
        <v>2030</v>
      </c>
      <c r="DH1313" s="647">
        <v>2030</v>
      </c>
      <c r="DI1313" s="647">
        <v>2030</v>
      </c>
      <c r="DJ1313" s="647">
        <v>2030</v>
      </c>
      <c r="DK1313" s="647">
        <v>2030</v>
      </c>
      <c r="DL1313" s="647">
        <v>2030</v>
      </c>
      <c r="DM1313" s="647">
        <v>2030</v>
      </c>
      <c r="DN1313" s="647">
        <v>2030</v>
      </c>
      <c r="DO1313" s="647">
        <v>2030</v>
      </c>
      <c r="DP1313" s="647">
        <v>2030</v>
      </c>
      <c r="DR1313" s="661"/>
      <c r="DS1313" s="647">
        <v>2023</v>
      </c>
      <c r="DT1313" s="647">
        <v>2024</v>
      </c>
      <c r="DU1313" s="647">
        <v>2024</v>
      </c>
      <c r="DV1313" s="647">
        <v>2024</v>
      </c>
      <c r="DW1313" s="647">
        <v>2024</v>
      </c>
      <c r="DX1313" s="647">
        <v>2024</v>
      </c>
      <c r="DY1313" s="647">
        <v>2024</v>
      </c>
      <c r="DZ1313" s="647">
        <v>2024</v>
      </c>
      <c r="EA1313" s="647">
        <v>2024</v>
      </c>
      <c r="EB1313" s="647">
        <v>2024</v>
      </c>
      <c r="EC1313" s="647">
        <v>2024</v>
      </c>
      <c r="ED1313" s="647">
        <v>2025</v>
      </c>
      <c r="EE1313" s="647">
        <v>2025</v>
      </c>
      <c r="EF1313" s="647">
        <v>2025</v>
      </c>
      <c r="EG1313" s="647">
        <v>2025</v>
      </c>
      <c r="EH1313" s="647">
        <v>2025</v>
      </c>
      <c r="EI1313" s="647">
        <v>2025</v>
      </c>
      <c r="EJ1313" s="647">
        <v>2025</v>
      </c>
      <c r="EK1313" s="647">
        <v>2025</v>
      </c>
      <c r="EL1313" s="647">
        <v>2025</v>
      </c>
      <c r="EM1313" s="647">
        <v>2025</v>
      </c>
      <c r="EN1313" s="647">
        <v>2026</v>
      </c>
      <c r="EO1313" s="647">
        <v>2026</v>
      </c>
      <c r="EP1313" s="647">
        <v>2026</v>
      </c>
      <c r="EQ1313" s="647">
        <v>2026</v>
      </c>
      <c r="ER1313" s="647">
        <v>2026</v>
      </c>
      <c r="ES1313" s="647">
        <v>2026</v>
      </c>
      <c r="ET1313" s="647">
        <v>2026</v>
      </c>
      <c r="EU1313" s="647">
        <v>2026</v>
      </c>
      <c r="EV1313" s="647">
        <v>2026</v>
      </c>
      <c r="EW1313" s="647">
        <v>2026</v>
      </c>
      <c r="EX1313" s="647">
        <v>2027</v>
      </c>
      <c r="EY1313" s="647">
        <v>2027</v>
      </c>
      <c r="EZ1313" s="647">
        <v>2027</v>
      </c>
      <c r="FA1313" s="647">
        <v>2027</v>
      </c>
      <c r="FB1313" s="647">
        <v>2027</v>
      </c>
      <c r="FC1313" s="647">
        <v>2027</v>
      </c>
      <c r="FD1313" s="647">
        <v>2027</v>
      </c>
      <c r="FE1313" s="647">
        <v>2027</v>
      </c>
      <c r="FF1313" s="647">
        <v>2027</v>
      </c>
      <c r="FG1313" s="647">
        <v>2027</v>
      </c>
      <c r="FH1313" s="647">
        <v>2028</v>
      </c>
      <c r="FI1313" s="647">
        <v>2028</v>
      </c>
      <c r="FJ1313" s="647">
        <v>2028</v>
      </c>
      <c r="FK1313" s="647">
        <v>2028</v>
      </c>
      <c r="FL1313" s="647">
        <v>2028</v>
      </c>
      <c r="FM1313" s="647">
        <v>2028</v>
      </c>
      <c r="FN1313" s="647">
        <v>2028</v>
      </c>
      <c r="FO1313" s="647">
        <v>2028</v>
      </c>
      <c r="FP1313" s="647">
        <v>2028</v>
      </c>
      <c r="FQ1313" s="647">
        <v>2028</v>
      </c>
      <c r="FR1313" s="647">
        <v>2029</v>
      </c>
      <c r="FS1313" s="647">
        <v>2029</v>
      </c>
      <c r="FT1313" s="647">
        <v>2029</v>
      </c>
      <c r="FU1313" s="647">
        <v>2029</v>
      </c>
      <c r="FV1313" s="647">
        <v>2029</v>
      </c>
      <c r="FW1313" s="647">
        <v>2029</v>
      </c>
      <c r="FX1313" s="647">
        <v>2029</v>
      </c>
      <c r="FY1313" s="647">
        <v>2029</v>
      </c>
      <c r="FZ1313" s="647">
        <v>2029</v>
      </c>
      <c r="GA1313" s="647">
        <v>2029</v>
      </c>
      <c r="GB1313" s="647">
        <v>2030</v>
      </c>
      <c r="GC1313" s="647">
        <v>2030</v>
      </c>
      <c r="GD1313" s="647">
        <v>2030</v>
      </c>
      <c r="GE1313" s="647">
        <v>2030</v>
      </c>
      <c r="GF1313" s="647">
        <v>2030</v>
      </c>
      <c r="GG1313" s="647">
        <v>2030</v>
      </c>
      <c r="GH1313" s="647">
        <v>2030</v>
      </c>
      <c r="GI1313" s="647">
        <v>2030</v>
      </c>
      <c r="GJ1313" s="647">
        <v>2030</v>
      </c>
      <c r="GK1313" s="647">
        <v>2030</v>
      </c>
      <c r="GL1313" s="903" t="s">
        <v>1662</v>
      </c>
      <c r="GO1313" s="643" t="s">
        <v>1678</v>
      </c>
    </row>
    <row r="1314" spans="1:234" hidden="1" x14ac:dyDescent="0.25">
      <c r="A1314" s="643" t="s">
        <v>208</v>
      </c>
      <c r="AI1314" s="647" t="s">
        <v>1663</v>
      </c>
      <c r="AJ1314" s="647" t="s">
        <v>1664</v>
      </c>
      <c r="AK1314" s="647" t="str">
        <f t="shared" ref="AK1314" si="5367">E1308</f>
        <v/>
      </c>
      <c r="AL1314" s="647" t="str">
        <f t="shared" ref="AL1314" si="5368">F1308</f>
        <v/>
      </c>
      <c r="AM1314" s="647" t="str">
        <f t="shared" ref="AM1314" si="5369">G1308</f>
        <v/>
      </c>
      <c r="AN1314" s="647" t="str">
        <f t="shared" ref="AN1314" si="5370">H1308</f>
        <v/>
      </c>
      <c r="AO1314" s="647" t="str">
        <f t="shared" ref="AO1314" si="5371">I1308</f>
        <v/>
      </c>
      <c r="AP1314" s="647" t="str">
        <f t="shared" ref="AP1314" si="5372">J1308</f>
        <v/>
      </c>
      <c r="AQ1314" s="647" t="str">
        <f t="shared" ref="AQ1314" si="5373">K1308</f>
        <v/>
      </c>
      <c r="AR1314" s="647" t="str">
        <f t="shared" ref="AR1314" si="5374">L1308</f>
        <v/>
      </c>
      <c r="AS1314" s="647" t="str">
        <f t="shared" ref="AS1314" si="5375">M1308</f>
        <v/>
      </c>
      <c r="AT1314" s="647" t="str">
        <f t="shared" ref="AT1314" si="5376">N1308</f>
        <v/>
      </c>
      <c r="AU1314" s="648"/>
      <c r="AW1314" s="662" t="s">
        <v>1663</v>
      </c>
      <c r="AX1314" s="647" t="s">
        <v>1664</v>
      </c>
      <c r="AY1314" s="647" t="str">
        <f t="shared" ref="AY1314" si="5377">E1308</f>
        <v/>
      </c>
      <c r="AZ1314" s="647" t="str">
        <f t="shared" ref="AZ1314" si="5378">F1308</f>
        <v/>
      </c>
      <c r="BA1314" s="647" t="str">
        <f t="shared" ref="BA1314" si="5379">G1308</f>
        <v/>
      </c>
      <c r="BB1314" s="647" t="str">
        <f t="shared" ref="BB1314" si="5380">H1308</f>
        <v/>
      </c>
      <c r="BC1314" s="647" t="str">
        <f t="shared" ref="BC1314" si="5381">I1308</f>
        <v/>
      </c>
      <c r="BD1314" s="647" t="str">
        <f t="shared" ref="BD1314" si="5382">J1308</f>
        <v/>
      </c>
      <c r="BE1314" s="647" t="str">
        <f t="shared" ref="BE1314" si="5383">K1308</f>
        <v/>
      </c>
      <c r="BF1314" s="647" t="str">
        <f t="shared" ref="BF1314" si="5384">L1308</f>
        <v/>
      </c>
      <c r="BG1314" s="647" t="str">
        <f t="shared" ref="BG1314" si="5385">M1308</f>
        <v/>
      </c>
      <c r="BH1314" s="647" t="str">
        <f t="shared" ref="BH1314" si="5386">N1308</f>
        <v/>
      </c>
      <c r="BI1314" s="647" t="str">
        <f t="shared" ref="BI1314" si="5387">E1308</f>
        <v/>
      </c>
      <c r="BJ1314" s="647" t="str">
        <f t="shared" ref="BJ1314" si="5388">F1308</f>
        <v/>
      </c>
      <c r="BK1314" s="647" t="str">
        <f t="shared" ref="BK1314" si="5389">G1308</f>
        <v/>
      </c>
      <c r="BL1314" s="647" t="str">
        <f t="shared" ref="BL1314" si="5390">H1308</f>
        <v/>
      </c>
      <c r="BM1314" s="647" t="str">
        <f t="shared" ref="BM1314" si="5391">I1308</f>
        <v/>
      </c>
      <c r="BN1314" s="647" t="str">
        <f t="shared" ref="BN1314" si="5392">J1308</f>
        <v/>
      </c>
      <c r="BO1314" s="647" t="str">
        <f t="shared" ref="BO1314" si="5393">K1308</f>
        <v/>
      </c>
      <c r="BP1314" s="647" t="str">
        <f t="shared" ref="BP1314" si="5394">L1308</f>
        <v/>
      </c>
      <c r="BQ1314" s="647" t="str">
        <f t="shared" ref="BQ1314" si="5395">M1308</f>
        <v/>
      </c>
      <c r="BR1314" s="647" t="str">
        <f t="shared" ref="BR1314" si="5396">N1308</f>
        <v/>
      </c>
      <c r="BS1314" s="647" t="str">
        <f t="shared" ref="BS1314" si="5397">E1308</f>
        <v/>
      </c>
      <c r="BT1314" s="647" t="str">
        <f t="shared" ref="BT1314" si="5398">F1308</f>
        <v/>
      </c>
      <c r="BU1314" s="647" t="str">
        <f t="shared" ref="BU1314" si="5399">G1308</f>
        <v/>
      </c>
      <c r="BV1314" s="647" t="str">
        <f t="shared" ref="BV1314" si="5400">H1308</f>
        <v/>
      </c>
      <c r="BW1314" s="647" t="str">
        <f t="shared" ref="BW1314" si="5401">I1308</f>
        <v/>
      </c>
      <c r="BX1314" s="647" t="str">
        <f t="shared" ref="BX1314" si="5402">J1308</f>
        <v/>
      </c>
      <c r="BY1314" s="647" t="str">
        <f t="shared" ref="BY1314" si="5403">K1308</f>
        <v/>
      </c>
      <c r="BZ1314" s="647" t="str">
        <f t="shared" ref="BZ1314" si="5404">L1308</f>
        <v/>
      </c>
      <c r="CA1314" s="647" t="str">
        <f t="shared" ref="CA1314" si="5405">M1308</f>
        <v/>
      </c>
      <c r="CB1314" s="647" t="str">
        <f t="shared" ref="CB1314" si="5406">N1308</f>
        <v/>
      </c>
      <c r="CC1314" s="647" t="str">
        <f t="shared" ref="CC1314" si="5407">E1308</f>
        <v/>
      </c>
      <c r="CD1314" s="647" t="str">
        <f t="shared" ref="CD1314" si="5408">F1308</f>
        <v/>
      </c>
      <c r="CE1314" s="647" t="str">
        <f t="shared" ref="CE1314" si="5409">G1308</f>
        <v/>
      </c>
      <c r="CF1314" s="647" t="str">
        <f t="shared" ref="CF1314" si="5410">H1308</f>
        <v/>
      </c>
      <c r="CG1314" s="647" t="str">
        <f t="shared" ref="CG1314" si="5411">I1308</f>
        <v/>
      </c>
      <c r="CH1314" s="647" t="str">
        <f t="shared" ref="CH1314" si="5412">J1308</f>
        <v/>
      </c>
      <c r="CI1314" s="647" t="str">
        <f t="shared" ref="CI1314" si="5413">K1308</f>
        <v/>
      </c>
      <c r="CJ1314" s="647" t="str">
        <f t="shared" ref="CJ1314" si="5414">L1308</f>
        <v/>
      </c>
      <c r="CK1314" s="647" t="str">
        <f t="shared" ref="CK1314" si="5415">M1308</f>
        <v/>
      </c>
      <c r="CL1314" s="647" t="str">
        <f t="shared" ref="CL1314" si="5416">N1308</f>
        <v/>
      </c>
      <c r="CM1314" s="647" t="str">
        <f t="shared" ref="CM1314" si="5417">E1308</f>
        <v/>
      </c>
      <c r="CN1314" s="647" t="str">
        <f t="shared" ref="CN1314" si="5418">F1308</f>
        <v/>
      </c>
      <c r="CO1314" s="647" t="str">
        <f t="shared" ref="CO1314" si="5419">G1308</f>
        <v/>
      </c>
      <c r="CP1314" s="647" t="str">
        <f t="shared" ref="CP1314" si="5420">H1308</f>
        <v/>
      </c>
      <c r="CQ1314" s="647" t="str">
        <f t="shared" ref="CQ1314" si="5421">I1308</f>
        <v/>
      </c>
      <c r="CR1314" s="647" t="str">
        <f t="shared" ref="CR1314" si="5422">J1308</f>
        <v/>
      </c>
      <c r="CS1314" s="647" t="str">
        <f t="shared" ref="CS1314" si="5423">K1308</f>
        <v/>
      </c>
      <c r="CT1314" s="647" t="str">
        <f t="shared" ref="CT1314" si="5424">L1308</f>
        <v/>
      </c>
      <c r="CU1314" s="647" t="str">
        <f t="shared" ref="CU1314" si="5425">M1308</f>
        <v/>
      </c>
      <c r="CV1314" s="647" t="str">
        <f t="shared" ref="CV1314" si="5426">N1308</f>
        <v/>
      </c>
      <c r="CW1314" s="647" t="str">
        <f t="shared" ref="CW1314" si="5427">E1308</f>
        <v/>
      </c>
      <c r="CX1314" s="647" t="str">
        <f t="shared" ref="CX1314" si="5428">F1308</f>
        <v/>
      </c>
      <c r="CY1314" s="647" t="str">
        <f t="shared" ref="CY1314" si="5429">G1308</f>
        <v/>
      </c>
      <c r="CZ1314" s="647" t="str">
        <f t="shared" ref="CZ1314" si="5430">H1308</f>
        <v/>
      </c>
      <c r="DA1314" s="647" t="str">
        <f t="shared" ref="DA1314" si="5431">I1308</f>
        <v/>
      </c>
      <c r="DB1314" s="647" t="str">
        <f t="shared" ref="DB1314" si="5432">J1308</f>
        <v/>
      </c>
      <c r="DC1314" s="647" t="str">
        <f t="shared" ref="DC1314" si="5433">K1308</f>
        <v/>
      </c>
      <c r="DD1314" s="647" t="str">
        <f t="shared" ref="DD1314" si="5434">L1308</f>
        <v/>
      </c>
      <c r="DE1314" s="647" t="str">
        <f t="shared" ref="DE1314" si="5435">M1308</f>
        <v/>
      </c>
      <c r="DF1314" s="647" t="str">
        <f t="shared" ref="DF1314" si="5436">N1308</f>
        <v/>
      </c>
      <c r="DG1314" s="647" t="str">
        <f t="shared" ref="DG1314" si="5437">E1308</f>
        <v/>
      </c>
      <c r="DH1314" s="647" t="str">
        <f t="shared" ref="DH1314" si="5438">F1308</f>
        <v/>
      </c>
      <c r="DI1314" s="647" t="str">
        <f t="shared" ref="DI1314" si="5439">G1308</f>
        <v/>
      </c>
      <c r="DJ1314" s="647" t="str">
        <f t="shared" ref="DJ1314" si="5440">H1308</f>
        <v/>
      </c>
      <c r="DK1314" s="647" t="str">
        <f t="shared" ref="DK1314" si="5441">I1308</f>
        <v/>
      </c>
      <c r="DL1314" s="647" t="str">
        <f t="shared" ref="DL1314" si="5442">J1308</f>
        <v/>
      </c>
      <c r="DM1314" s="647" t="str">
        <f t="shared" ref="DM1314" si="5443">K1308</f>
        <v/>
      </c>
      <c r="DN1314" s="647" t="str">
        <f t="shared" ref="DN1314" si="5444">L1308</f>
        <v/>
      </c>
      <c r="DO1314" s="647" t="str">
        <f t="shared" ref="DO1314" si="5445">M1308</f>
        <v/>
      </c>
      <c r="DP1314" s="647" t="str">
        <f t="shared" ref="DP1314" si="5446">N1308</f>
        <v/>
      </c>
      <c r="DQ1314" s="643" t="s">
        <v>1657</v>
      </c>
      <c r="DR1314" s="662" t="s">
        <v>1665</v>
      </c>
      <c r="DS1314" s="647" t="s">
        <v>1664</v>
      </c>
      <c r="DT1314" s="647" t="str">
        <f t="shared" ref="DT1314" si="5447">E1308</f>
        <v/>
      </c>
      <c r="DU1314" s="647" t="str">
        <f t="shared" ref="DU1314" si="5448">F1308</f>
        <v/>
      </c>
      <c r="DV1314" s="647" t="str">
        <f t="shared" ref="DV1314" si="5449">G1308</f>
        <v/>
      </c>
      <c r="DW1314" s="647" t="str">
        <f t="shared" ref="DW1314" si="5450">H1308</f>
        <v/>
      </c>
      <c r="DX1314" s="647" t="str">
        <f t="shared" ref="DX1314" si="5451">I1308</f>
        <v/>
      </c>
      <c r="DY1314" s="647" t="str">
        <f t="shared" ref="DY1314" si="5452">J1308</f>
        <v/>
      </c>
      <c r="DZ1314" s="647" t="str">
        <f t="shared" ref="DZ1314" si="5453">K1308</f>
        <v/>
      </c>
      <c r="EA1314" s="647" t="str">
        <f t="shared" ref="EA1314" si="5454">L1308</f>
        <v/>
      </c>
      <c r="EB1314" s="647" t="str">
        <f t="shared" ref="EB1314" si="5455">M1308</f>
        <v/>
      </c>
      <c r="EC1314" s="647" t="str">
        <f t="shared" ref="EC1314" si="5456">N1308</f>
        <v/>
      </c>
      <c r="ED1314" s="647" t="str">
        <f t="shared" ref="ED1314" si="5457">E1308</f>
        <v/>
      </c>
      <c r="EE1314" s="647" t="str">
        <f t="shared" ref="EE1314" si="5458">F1308</f>
        <v/>
      </c>
      <c r="EF1314" s="647" t="str">
        <f t="shared" ref="EF1314" si="5459">G1308</f>
        <v/>
      </c>
      <c r="EG1314" s="647" t="str">
        <f t="shared" ref="EG1314" si="5460">H1308</f>
        <v/>
      </c>
      <c r="EH1314" s="647" t="str">
        <f t="shared" ref="EH1314" si="5461">I1308</f>
        <v/>
      </c>
      <c r="EI1314" s="647" t="str">
        <f t="shared" ref="EI1314" si="5462">J1308</f>
        <v/>
      </c>
      <c r="EJ1314" s="647" t="str">
        <f t="shared" ref="EJ1314" si="5463">K1308</f>
        <v/>
      </c>
      <c r="EK1314" s="647" t="str">
        <f t="shared" ref="EK1314" si="5464">L1308</f>
        <v/>
      </c>
      <c r="EL1314" s="647" t="str">
        <f t="shared" ref="EL1314" si="5465">M1308</f>
        <v/>
      </c>
      <c r="EM1314" s="647" t="str">
        <f t="shared" ref="EM1314" si="5466">N1308</f>
        <v/>
      </c>
      <c r="EN1314" s="647" t="str">
        <f t="shared" ref="EN1314" si="5467">E1308</f>
        <v/>
      </c>
      <c r="EO1314" s="647" t="str">
        <f t="shared" ref="EO1314" si="5468">F1308</f>
        <v/>
      </c>
      <c r="EP1314" s="647" t="str">
        <f t="shared" ref="EP1314" si="5469">G1308</f>
        <v/>
      </c>
      <c r="EQ1314" s="647" t="str">
        <f t="shared" ref="EQ1314" si="5470">H1308</f>
        <v/>
      </c>
      <c r="ER1314" s="647" t="str">
        <f t="shared" ref="ER1314" si="5471">I1308</f>
        <v/>
      </c>
      <c r="ES1314" s="647" t="str">
        <f t="shared" ref="ES1314" si="5472">J1308</f>
        <v/>
      </c>
      <c r="ET1314" s="647" t="str">
        <f t="shared" ref="ET1314" si="5473">K1308</f>
        <v/>
      </c>
      <c r="EU1314" s="647" t="str">
        <f t="shared" ref="EU1314" si="5474">L1308</f>
        <v/>
      </c>
      <c r="EV1314" s="647" t="str">
        <f t="shared" ref="EV1314" si="5475">M1308</f>
        <v/>
      </c>
      <c r="EW1314" s="647" t="str">
        <f t="shared" ref="EW1314" si="5476">N1308</f>
        <v/>
      </c>
      <c r="EX1314" s="647" t="str">
        <f t="shared" ref="EX1314" si="5477">E1308</f>
        <v/>
      </c>
      <c r="EY1314" s="647" t="str">
        <f t="shared" ref="EY1314" si="5478">F1308</f>
        <v/>
      </c>
      <c r="EZ1314" s="647" t="str">
        <f t="shared" ref="EZ1314" si="5479">G1308</f>
        <v/>
      </c>
      <c r="FA1314" s="647" t="str">
        <f t="shared" ref="FA1314" si="5480">H1308</f>
        <v/>
      </c>
      <c r="FB1314" s="647" t="str">
        <f t="shared" ref="FB1314" si="5481">I1308</f>
        <v/>
      </c>
      <c r="FC1314" s="647" t="str">
        <f t="shared" ref="FC1314" si="5482">J1308</f>
        <v/>
      </c>
      <c r="FD1314" s="647" t="str">
        <f t="shared" ref="FD1314" si="5483">K1308</f>
        <v/>
      </c>
      <c r="FE1314" s="647" t="str">
        <f t="shared" ref="FE1314" si="5484">L1308</f>
        <v/>
      </c>
      <c r="FF1314" s="647" t="str">
        <f t="shared" ref="FF1314" si="5485">M1308</f>
        <v/>
      </c>
      <c r="FG1314" s="647" t="str">
        <f t="shared" ref="FG1314" si="5486">N1308</f>
        <v/>
      </c>
      <c r="FH1314" s="647" t="str">
        <f t="shared" ref="FH1314" si="5487">E1308</f>
        <v/>
      </c>
      <c r="FI1314" s="647" t="str">
        <f t="shared" ref="FI1314" si="5488">F1308</f>
        <v/>
      </c>
      <c r="FJ1314" s="647" t="str">
        <f t="shared" ref="FJ1314" si="5489">G1308</f>
        <v/>
      </c>
      <c r="FK1314" s="647" t="str">
        <f t="shared" ref="FK1314" si="5490">H1308</f>
        <v/>
      </c>
      <c r="FL1314" s="647" t="str">
        <f t="shared" ref="FL1314" si="5491">I1308</f>
        <v/>
      </c>
      <c r="FM1314" s="647" t="str">
        <f t="shared" ref="FM1314" si="5492">J1308</f>
        <v/>
      </c>
      <c r="FN1314" s="647" t="str">
        <f t="shared" ref="FN1314" si="5493">K1308</f>
        <v/>
      </c>
      <c r="FO1314" s="647" t="str">
        <f t="shared" ref="FO1314" si="5494">L1308</f>
        <v/>
      </c>
      <c r="FP1314" s="647" t="str">
        <f t="shared" ref="FP1314" si="5495">M1308</f>
        <v/>
      </c>
      <c r="FQ1314" s="647" t="str">
        <f t="shared" ref="FQ1314" si="5496">N1308</f>
        <v/>
      </c>
      <c r="FR1314" s="647" t="str">
        <f t="shared" ref="FR1314" si="5497">E1308</f>
        <v/>
      </c>
      <c r="FS1314" s="647" t="str">
        <f t="shared" ref="FS1314" si="5498">F1308</f>
        <v/>
      </c>
      <c r="FT1314" s="647" t="str">
        <f t="shared" ref="FT1314" si="5499">G1308</f>
        <v/>
      </c>
      <c r="FU1314" s="647" t="str">
        <f t="shared" ref="FU1314" si="5500">H1308</f>
        <v/>
      </c>
      <c r="FV1314" s="647" t="str">
        <f t="shared" ref="FV1314" si="5501">I1308</f>
        <v/>
      </c>
      <c r="FW1314" s="647" t="str">
        <f t="shared" ref="FW1314" si="5502">J1308</f>
        <v/>
      </c>
      <c r="FX1314" s="647" t="str">
        <f t="shared" ref="FX1314" si="5503">K1308</f>
        <v/>
      </c>
      <c r="FY1314" s="647" t="str">
        <f t="shared" ref="FY1314" si="5504">L1308</f>
        <v/>
      </c>
      <c r="FZ1314" s="647" t="str">
        <f t="shared" ref="FZ1314" si="5505">M1308</f>
        <v/>
      </c>
      <c r="GA1314" s="647" t="str">
        <f t="shared" ref="GA1314" si="5506">N1308</f>
        <v/>
      </c>
      <c r="GB1314" s="647" t="str">
        <f t="shared" ref="GB1314" si="5507">E1308</f>
        <v/>
      </c>
      <c r="GC1314" s="647" t="str">
        <f t="shared" ref="GC1314" si="5508">F1308</f>
        <v/>
      </c>
      <c r="GD1314" s="647" t="str">
        <f t="shared" ref="GD1314" si="5509">G1308</f>
        <v/>
      </c>
      <c r="GE1314" s="647" t="str">
        <f t="shared" ref="GE1314" si="5510">H1308</f>
        <v/>
      </c>
      <c r="GF1314" s="647" t="str">
        <f t="shared" ref="GF1314" si="5511">I1308</f>
        <v/>
      </c>
      <c r="GG1314" s="647" t="str">
        <f t="shared" ref="GG1314" si="5512">J1308</f>
        <v/>
      </c>
      <c r="GH1314" s="647" t="str">
        <f t="shared" ref="GH1314" si="5513">K1308</f>
        <v/>
      </c>
      <c r="GI1314" s="647" t="str">
        <f t="shared" ref="GI1314" si="5514">L1308</f>
        <v/>
      </c>
      <c r="GJ1314" s="647" t="str">
        <f t="shared" ref="GJ1314" si="5515">M1308</f>
        <v/>
      </c>
      <c r="GK1314" s="647" t="str">
        <f t="shared" ref="GK1314" si="5516">N1308</f>
        <v/>
      </c>
      <c r="GL1314" s="904"/>
      <c r="GM1314" s="663"/>
      <c r="GN1314" s="662" t="s">
        <v>1665</v>
      </c>
      <c r="GO1314" s="646" t="s">
        <v>1664</v>
      </c>
      <c r="GP1314" s="646" t="str">
        <f t="shared" ref="GP1314" si="5517">E1308</f>
        <v/>
      </c>
      <c r="GQ1314" s="646" t="str">
        <f t="shared" ref="GQ1314" si="5518">F1308</f>
        <v/>
      </c>
      <c r="GR1314" s="646" t="str">
        <f t="shared" ref="GR1314" si="5519">G1308</f>
        <v/>
      </c>
      <c r="GS1314" s="646" t="str">
        <f t="shared" ref="GS1314" si="5520">H1308</f>
        <v/>
      </c>
      <c r="GT1314" s="646" t="str">
        <f t="shared" ref="GT1314" si="5521">I1308</f>
        <v/>
      </c>
      <c r="GU1314" s="646" t="str">
        <f t="shared" ref="GU1314" si="5522">J1308</f>
        <v/>
      </c>
      <c r="GV1314" s="646" t="str">
        <f t="shared" ref="GV1314" si="5523">K1308</f>
        <v/>
      </c>
      <c r="GW1314" s="646" t="str">
        <f t="shared" ref="GW1314" si="5524">L1308</f>
        <v/>
      </c>
      <c r="GX1314" s="646" t="str">
        <f t="shared" ref="GX1314" si="5525">M1308</f>
        <v/>
      </c>
      <c r="GY1314" s="646" t="str">
        <f t="shared" ref="GY1314" si="5526">N1308</f>
        <v/>
      </c>
      <c r="GZ1314" s="646" t="s">
        <v>1662</v>
      </c>
    </row>
    <row r="1315" spans="1:234" hidden="1" x14ac:dyDescent="0.25">
      <c r="A1315" s="643" t="s">
        <v>208</v>
      </c>
      <c r="AI1315" s="664">
        <v>2023</v>
      </c>
      <c r="AJ1315" s="664">
        <v>1</v>
      </c>
      <c r="AK1315" s="665">
        <v>0</v>
      </c>
      <c r="AL1315" s="665">
        <v>0</v>
      </c>
      <c r="AM1315" s="665">
        <v>0</v>
      </c>
      <c r="AN1315" s="665">
        <v>0</v>
      </c>
      <c r="AO1315" s="665">
        <v>0</v>
      </c>
      <c r="AP1315" s="665">
        <v>0</v>
      </c>
      <c r="AQ1315" s="665">
        <v>0</v>
      </c>
      <c r="AR1315" s="665">
        <v>0</v>
      </c>
      <c r="AS1315" s="665">
        <v>0</v>
      </c>
      <c r="AT1315" s="665">
        <v>0</v>
      </c>
      <c r="AU1315" s="666"/>
      <c r="AW1315" s="749">
        <v>2023</v>
      </c>
      <c r="AX1315" s="665">
        <f>AX1309</f>
        <v>0</v>
      </c>
      <c r="AY1315" s="665">
        <f>INDEX(AX1309:BE1310,MATCH(AW1315,AV1309:AV1310,0),MATCH(AY1313,AX1307:BE1307,0))</f>
        <v>0</v>
      </c>
      <c r="AZ1315" s="665">
        <f>INDEX(AX1309:BE1310,MATCH(AW1315,AV1309:AV1310,0),MATCH(AZ1313,AX1307:BE1307,0))*(INDEX(AK1315:AT1322,MATCH(AZ1313,AI1315:AI1322,0),MATCH(AZ1314,AK1314:AT1314,0)))</f>
        <v>0</v>
      </c>
      <c r="BA1315" s="665">
        <f>INDEX(AX1309:BE1310,MATCH(AW1315,AV1309:AV1310,0),MATCH(BA1313,AX1307:BE1307,0))*(INDEX(AK1315:AT1322,MATCH(BA1313,AI1315:AI1322,0),MATCH(BA1314,AK1314:AT1314,0)))</f>
        <v>0</v>
      </c>
      <c r="BB1315" s="665">
        <f>INDEX(AX1309:BE1310,MATCH(AW1315,AV1309:AV1310,0),MATCH(BB1313,AX1307:BE1307,0))*(INDEX(AK1315:AT1322,MATCH(BB1313,AI1315:AI1322,0),MATCH(BB1314,AK1314:AT1314,0)))</f>
        <v>0</v>
      </c>
      <c r="BC1315" s="665">
        <f>INDEX(AX1309:BE1310,MATCH(AW1315,AV1309:AV1310,0),MATCH(BC1313,AX1307:BE1307,0))*(INDEX(AK1315:AT1322,MATCH(BC1313,AI1315:AI1322,0),MATCH(BC1314,AK1314:AT1314,0)))</f>
        <v>0</v>
      </c>
      <c r="BD1315" s="665">
        <f>INDEX(AX1309:BE1310,MATCH(AW1315,AV1309:AV1310,0),MATCH(BD1313,AX1307:BE1307,0))*(INDEX(AK1315:AT1322,MATCH(BD1313,AI1315:AI1322,0),MATCH(BD1314,AK1314:AT1314,0)))</f>
        <v>0</v>
      </c>
      <c r="BE1315" s="665">
        <f>INDEX(AX1309:BE1310,MATCH(AW1315,AV1309:AV1310,0),MATCH(BE1313,AX1307:BE1307,0))*(INDEX(AK1315:AT1322,MATCH(BE1313,AI1315:AI1322,0),MATCH(BE1314,AK1314:AT1314,0)))</f>
        <v>0</v>
      </c>
      <c r="BF1315" s="665">
        <f>INDEX(AX1309:BE1310,MATCH(AW1315,AV1309:AV1310,0),MATCH(BF1313,AX1307:BE1307,0))*(INDEX(AK1315:AT1322,MATCH(BF1313,AI1315:AI1322,0),MATCH(BF1314,AK1314:AT1314,0)))</f>
        <v>0</v>
      </c>
      <c r="BG1315" s="665">
        <f>INDEX(AX1309:BE1310,MATCH(AW1315,AV1309:AV1310,0),MATCH(BG1313,AX1307:BE1307,0))*(INDEX(AK1315:AT1322,MATCH(BG1313,AI1315:AI1322,0),MATCH(BG1314,AK1314:AT1314,0)))</f>
        <v>0</v>
      </c>
      <c r="BH1315" s="665">
        <f>INDEX(AX1309:BE1310,MATCH(AW1315,AV1309:AV1310,0),MATCH(BH1313,AX1307:BE1307,0))*(INDEX(AK1315:AT1322,MATCH(BH1313,AI1315:AI1322,0),MATCH(BH1314,AK1314:AT1314,0)))</f>
        <v>0</v>
      </c>
      <c r="BI1315" s="665">
        <f>INDEX(AX1309:BE1310,MATCH(AW1315,AV1309:AV1310,0),MATCH(BI1313,AX1307:BE1307,0))*(INDEX(AK1315:AT1322,MATCH(BI1313,AI1315:AI1322,0),MATCH(BI1314,AK1314:AT1314,0)))</f>
        <v>0</v>
      </c>
      <c r="BJ1315" s="665">
        <f>INDEX(AX1309:BE1310,MATCH(AW1315,AV1309:AV1310,0),MATCH(BJ1313,AX1307:BE1307,0))*(INDEX(AK1315:AT1322,MATCH(BJ1313,AI1315:AI1322,0),MATCH(BJ1314,AK1314:AT1314,0)))</f>
        <v>0</v>
      </c>
      <c r="BK1315" s="665">
        <f>INDEX(AX1309:BE1310,MATCH(AW1315,AV1309:AV1310,0),MATCH(BK1313,AX1307:BE1307,0))*(INDEX(AK1315:AT1322,MATCH(BK1313,AI1315:AI1322,0),MATCH(BK1314,AK1314:AT1314,0)))</f>
        <v>0</v>
      </c>
      <c r="BL1315" s="665">
        <f>INDEX(AX1309:BE1310,MATCH(AW1315,AV1309:AV1310,0),MATCH(BL1313,AX1307:BE1307,0))*(INDEX(AK1315:AT1322,MATCH(BL1313,AI1315:AI1322,0),MATCH(BL1314,AK1314:AT1314,0)))</f>
        <v>0</v>
      </c>
      <c r="BM1315" s="665">
        <f>INDEX(AX1309:BE1310,MATCH(AW1315,AV1309:AV1310,0),MATCH(BM1313,AX1307:BE1307,0))*(INDEX(AK1315:AT1322,MATCH(BM1313,AI1315:AI1322,0),MATCH(BM1314,AK1314:AT1314,0)))</f>
        <v>0</v>
      </c>
      <c r="BN1315" s="665">
        <f>INDEX(AX1309:BE1310,MATCH(AW1315,AV1309:AV1310,0),MATCH(BN1313,AX1307:BE1307,0))*(INDEX(AK1315:AT1322,MATCH(BN1313,AI1315:AI1322,0),MATCH(BN1314,AK1314:AT1314,0)))</f>
        <v>0</v>
      </c>
      <c r="BO1315" s="665">
        <f>INDEX(AX1309:BE1310,MATCH(AW1315,AV1309:AV1310,0),MATCH(BO1313,AX1307:BE1307,0))*(INDEX(AK1315:AT1322,MATCH(BO1313,AI1315:AI1322,0),MATCH(BO1314,AK1314:AT1314,0)))</f>
        <v>0</v>
      </c>
      <c r="BP1315" s="665">
        <f>INDEX(AX1309:BE1310,MATCH(AW1315,AV1309:AV1310,0),MATCH(BP1313,AX1307:BE1307,0))*(INDEX(AK1315:AT1322,MATCH(BP1313,AI1315:AI1322,0),MATCH(BP1314,AK1314:AT1314,0)))</f>
        <v>0</v>
      </c>
      <c r="BQ1315" s="665">
        <f>INDEX(AX1309:BE1310,MATCH(AW1315,AV1309:AV1310,0),MATCH(BQ1313,AX1307:BE1307,0))*(INDEX(AK1315:AT1322,MATCH(BQ1313,AI1315:AI1322,0),MATCH(BQ1314,AK1314:AT1314,0)))</f>
        <v>0</v>
      </c>
      <c r="BR1315" s="665">
        <f>INDEX(AX1309:BE1310,MATCH(AW1315,AV1309:AV1310,0),MATCH(BR1313,AX1307:BE1307,0))*(INDEX(AK1315:AT1322,MATCH(BR1313,AI1315:AI1322,0),MATCH(BR1314,AK1314:AT1314,0)))</f>
        <v>0</v>
      </c>
      <c r="BS1315" s="665">
        <f>INDEX(AX1309:BE1310,MATCH(AW1315,AV1309:AV1310,0),MATCH(BS1313,AX1307:BE1307,0))*(INDEX(AK1315:AT1322,MATCH(BS1313,AI1315:AI1322,0),MATCH(BS1314,AK1314:AT1314,0)))</f>
        <v>0</v>
      </c>
      <c r="BT1315" s="665">
        <f>INDEX(AX1309:BE1310,MATCH(AW1315,AV1309:AV1310,0),MATCH(BT1313,AX1307:BE1307,0))*(INDEX(AK1315:AT1322,MATCH(BT1313,AI1315:AI1322,0),MATCH(BT1314,AK1314:AT1314,0)))</f>
        <v>0</v>
      </c>
      <c r="BU1315" s="665">
        <f>INDEX(AX1309:BE1310,MATCH(AW1315,AV1309:AV1310,0),MATCH(BU1313,AX1307:BE1307,0))*(INDEX(AK1315:AT1322,MATCH(BU1313,AI1315:AI1322,0),MATCH(BU1314,AK1314:AT1314,0)))</f>
        <v>0</v>
      </c>
      <c r="BV1315" s="665">
        <f>INDEX(AX1309:BE1310,MATCH(AW1315,AV1309:AV1310,0),MATCH(BV1313,AX1307:BE1307,0))*(INDEX(AK1315:AT1322,MATCH(BV1313,AI1315:AI1322,0),MATCH(BV1314,AK1314:AT1314,0)))</f>
        <v>0</v>
      </c>
      <c r="BW1315" s="665">
        <f>INDEX(AX1309:BE1310,MATCH(AW1315,AV1309:AV1310,0),MATCH(BW1313,AX1307:BE1307,0))*(INDEX(AK1315:AT1322,MATCH(BW1313,AI1315:AI1322,0),MATCH(BW1314,AK1314:AT1314,0)))</f>
        <v>0</v>
      </c>
      <c r="BX1315" s="665">
        <f>INDEX(AX1309:BE1310,MATCH(AW1315,AV1309:AV1310,0),MATCH(BX1313,AX1307:BE1307,0))*(INDEX(AK1315:AT1322,MATCH(BX1313,AI1315:AI1322,0),MATCH(BX1314,AK1314:AT1314,0)))</f>
        <v>0</v>
      </c>
      <c r="BY1315" s="665">
        <f>INDEX(AX1309:BE1310,MATCH(AW1315,AV1309:AV1310,0),MATCH(BY1313,AX1307:BE1307,0))*(INDEX(AK1315:AT1322,MATCH(BY1313,AI1315:AI1322,0),MATCH(BY1314,AK1314:AT1314,0)))</f>
        <v>0</v>
      </c>
      <c r="BZ1315" s="665">
        <f>INDEX(AX1309:BE1310,MATCH(AW1315,AV1309:AV1310,0),MATCH(BZ1313,AX1307:BE1307,0))*(INDEX(AK1315:AT1322,MATCH(BZ1313,AI1315:AI1322,0),MATCH(BZ1314,AK1314:AT1314,0)))</f>
        <v>0</v>
      </c>
      <c r="CA1315" s="665">
        <f>INDEX(AX1309:BE1310,MATCH(AW1315,AV1309:AV1310,0),MATCH(CA1313,AX1307:BE1307,0))*(INDEX(AK1315:AT1322,MATCH(CA1313,AI1315:AI1322,0),MATCH(CA1314,AK1314:AT1314,0)))</f>
        <v>0</v>
      </c>
      <c r="CB1315" s="665">
        <f>INDEX(AX1309:BE1310,MATCH(AW1315,AV1309:AV1310,0),MATCH(CB1313,AX1307:BE1307,0))*(INDEX(AK1315:AT1322,MATCH(CB1313,AI1315:AI1322,0),MATCH(CB1314,AK1314:AT1314,0)))</f>
        <v>0</v>
      </c>
      <c r="CC1315" s="665">
        <f>INDEX(AX1309:BE1310,MATCH(AW1315,AV1309:AV1310,0),MATCH(CC1313,AX1307:BE1307,0))*(INDEX(AK1315:AT1322,MATCH(CC1313,AI1315:AI1322,0),MATCH(CC1314,AK1314:AT1314,0)))</f>
        <v>0</v>
      </c>
      <c r="CD1315" s="665">
        <f>INDEX(AX1309:BE1310,MATCH(AW1315,AV1309:AV1310,0),MATCH(CD1313,AX1307:BE1307,0))*(INDEX(AK1315:AT1322,MATCH(CD1313,AI1315:AI1322,0),MATCH(CD1314,AK1314:AT1314,0)))</f>
        <v>0</v>
      </c>
      <c r="CE1315" s="665">
        <f>INDEX(AX1309:BE1310,MATCH(AW1315,AV1309:AV1310,0),MATCH(CE1313,AX1307:BE1307,0))*(INDEX(AK1315:AT1322,MATCH(CE1313,AI1315:AI1322,0),MATCH(CE1314,AK1314:AT1314,0)))</f>
        <v>0</v>
      </c>
      <c r="CF1315" s="665">
        <f>INDEX(AX1309:BE1310,MATCH(AW1315,AV1309:AV1310,0),MATCH(CF1313,AX1307:BE1307,0))*(INDEX(AK1315:AT1322,MATCH(CF1313,AI1315:AI1322,0),MATCH(CF1314,AK1314:AT1314,0)))</f>
        <v>0</v>
      </c>
      <c r="CG1315" s="665">
        <f>INDEX(AX1309:BE1310,MATCH(AW1315,AV1309:AV1310,0),MATCH(CG1313,AX1307:BE1307,0))*(INDEX(AK1315:AT1322,MATCH(CG1313,AI1315:AI1322,0),MATCH(CG1314,AK1314:AT1314,0)))</f>
        <v>0</v>
      </c>
      <c r="CH1315" s="665">
        <f>INDEX(AX1309:BE1310,MATCH(AW1315,AV1309:AV1310,0),MATCH(CH1313,AX1307:BE1307,0))*(INDEX(AK1315:AT1322,MATCH(CH1313,AI1315:AI1322,0),MATCH(CH1314,AK1314:AT1314,0)))</f>
        <v>0</v>
      </c>
      <c r="CI1315" s="665">
        <f>INDEX(AX1309:BE1310,MATCH(AW1315,AV1309:AV1310,0),MATCH(CI1313,AX1307:BE1307,0))*(INDEX(AK1315:AT1322,MATCH(CI1313,AI1315:AI1322,0),MATCH(CI1314,AK1314:AT1314,0)))</f>
        <v>0</v>
      </c>
      <c r="CJ1315" s="665">
        <f>INDEX(AX1309:BE1310,MATCH(AW1315,AV1309:AV1310,0),MATCH(CJ1313,AX1307:BE1307,0))*(INDEX(AK1315:AT1322,MATCH(CJ1313,AI1315:AI1322,0),MATCH(CJ1314,AK1314:AT1314,0)))</f>
        <v>0</v>
      </c>
      <c r="CK1315" s="665">
        <f>INDEX(AX1309:BE1310,MATCH(AW1315,AV1309:AV1310,0),MATCH(CK1313,AX1307:BE1307,0))*(INDEX(AK1315:AT1322,MATCH(CK1313,AI1315:AI1322,0),MATCH(CK1314,AK1314:AT1314,0)))</f>
        <v>0</v>
      </c>
      <c r="CL1315" s="665">
        <f>INDEX(AX1309:BE1310,MATCH(AW1315,AV1309:AV1310,0),MATCH(CL1313,AX1307:BE1307,0))*(INDEX(AK1315:AT1322,MATCH(CL1313,AI1315:AI1322,0),MATCH(CL1314,AK1314:AT1314,0)))</f>
        <v>0</v>
      </c>
      <c r="CM1315" s="665">
        <f>INDEX(AX1309:BE1310,MATCH(AW1315,AV1309:AV1310,0),MATCH(CM1313,AX1307:BE1307,0))*(INDEX(AK1315:AT1322,MATCH(CM1313,AI1315:AI1322,0),MATCH(CM1314,AK1314:AT1314,0)))</f>
        <v>0</v>
      </c>
      <c r="CN1315" s="665">
        <f>INDEX(AX1309:BE1310,MATCH(AW1315,AV1309:AV1310,0),MATCH(CN1313,AX1307:BE1307,0))*(INDEX(AK1315:AT1322,MATCH(CN1313,AI1315:AI1322,0),MATCH(CN1314,AK1314:AT1314,0)))</f>
        <v>0</v>
      </c>
      <c r="CO1315" s="665">
        <f>INDEX(AX1309:BE1310,MATCH(AW1315,AV1309:AV1310,0),MATCH(CO1313,AX1307:BE1307,0))*(INDEX(AK1315:AT1322,MATCH(CO1313,AI1315:AI1322,0),MATCH(CO1314,AK1314:AT1314,0)))</f>
        <v>0</v>
      </c>
      <c r="CP1315" s="665">
        <f>INDEX(AX1309:BE1310,MATCH(AW1315,AV1309:AV1310,0),MATCH(CP1313,AX1307:BE1307,0))*(INDEX(AK1315:AT1322,MATCH(CP1313,AI1315:AI1322,0),MATCH(CP1314,AK1314:AT1314,0)))</f>
        <v>0</v>
      </c>
      <c r="CQ1315" s="665">
        <f>INDEX(AX1309:BE1310,MATCH(AW1315,AV1309:AV1310,0),MATCH(CQ1313,AX1307:BE1307,0))*(INDEX(AK1315:AT1322,MATCH(CQ1313,AI1315:AI1322,0),MATCH(CQ1314,AK1314:AT1314,0)))</f>
        <v>0</v>
      </c>
      <c r="CR1315" s="665">
        <f>INDEX(AX1309:BE1310,MATCH(AW1315,AV1309:AV1310,0),MATCH(CR1313,AX1307:BE1307,0))*(INDEX(AK1315:AT1322,MATCH(CR1313,AI1315:AI1322,0),MATCH(CR1314,AK1314:AT1314,0)))</f>
        <v>0</v>
      </c>
      <c r="CS1315" s="665">
        <f>INDEX(AX1309:BE1310,MATCH(AW1315,AV1309:AV1310,0),MATCH(CS1313,AX1307:BE1307,0))*(INDEX(AK1315:AT1322,MATCH(CS1313,AI1315:AI1322,0),MATCH(CS1314,AK1314:AT1314,0)))</f>
        <v>0</v>
      </c>
      <c r="CT1315" s="665">
        <f>INDEX(AX1309:BE1310,MATCH(AW1315,AV1309:AV1310,0),MATCH(CT1313,AX1307:BE1307,0))*(INDEX(AK1315:AT1322,MATCH(CT1313,AI1315:AI1322,0),MATCH(CT1314,AK1314:AT1314,0)))</f>
        <v>0</v>
      </c>
      <c r="CU1315" s="665">
        <f>INDEX(AX1309:BE1310,MATCH(AW1315,AV1309:AV1310,0),MATCH(CU1313,AX1307:BE1307,0))*(INDEX(AK1315:AT1322,MATCH(CU1313,AI1315:AI1322,0),MATCH(CU1314,AK1314:AT1314,0)))</f>
        <v>0</v>
      </c>
      <c r="CV1315" s="665">
        <f>INDEX(AX1309:BE1310,MATCH(AW1315,AV1309:AV1310,0),MATCH(CV1313,AX1307:BE1307,0))*(INDEX(AK1315:AT1322,MATCH(CV1313,AI1315:AI1322,0),MATCH(CV1314,AK1314:AT1314,0)))</f>
        <v>0</v>
      </c>
      <c r="CW1315" s="665">
        <f>INDEX(AX1309:BE1310,MATCH(AW1315,AV1309:AV1310,0),MATCH(CW1313,AX1307:BE1307,0))*(INDEX(AK1315:AT1322,MATCH(CW1313,AI1315:AI1322,0),MATCH(CW1314,AK1314:AT1314,0)))</f>
        <v>0</v>
      </c>
      <c r="CX1315" s="665">
        <f>INDEX(AX1309:BE1310,MATCH(AW1315,AV1309:AV1310,0),MATCH(CX1313,AX1307:BE1307,0))*(INDEX(AK1315:AT1322,MATCH(CX1313,AI1315:AI1322,0),MATCH(CX1314,AK1314:AT1314,0)))</f>
        <v>0</v>
      </c>
      <c r="CY1315" s="665">
        <f>INDEX(AX1309:BE1310,MATCH(AW1315,AV1309:AV1310,0),MATCH(CY1313,AX1307:BE1307,0))*(INDEX(AK1315:AT1322,MATCH(CY1313,AI1315:AI1322,0),MATCH(CY1314,AK1314:AT1314,0)))</f>
        <v>0</v>
      </c>
      <c r="CZ1315" s="665">
        <f>INDEX(AX1309:BE1310,MATCH(AW1315,AV1309:AV1310,0),MATCH(CZ1313,AX1307:BE1307,0))*(INDEX(AK1315:AT1322,MATCH(CZ1313,AI1315:AI1322,0),MATCH(CZ1314,AK1314:AT1314,0)))</f>
        <v>0</v>
      </c>
      <c r="DA1315" s="665">
        <f>INDEX(AX1309:BE1310,MATCH(AW1315,AV1309:AV1310,0),MATCH(DA1313,AX1307:BE1307,0))*(INDEX(AK1315:AT1322,MATCH(DA1313,AI1315:AI1322,0),MATCH(DA1314,AK1314:AT1314,0)))</f>
        <v>0</v>
      </c>
      <c r="DB1315" s="665">
        <f>INDEX(AX1309:BE1310,MATCH(AW1315,AV1309:AV1310,0),MATCH(DB1313,AX1307:BE1307,0))*(INDEX(AK1315:AT1322,MATCH(DB1313,AI1315:AI1322,0),MATCH(DB1314,AK1314:AT1314,0)))</f>
        <v>0</v>
      </c>
      <c r="DC1315" s="665">
        <f>INDEX(AX1309:BE1310,MATCH(AW1315,AV1309:AV1310,0),MATCH(DC1313,AX1307:BE1307,0))*(INDEX(AK1315:AT1322,MATCH(DC1313,AI1315:AI1322,0),MATCH(DC1314,AK1314:AT1314,0)))</f>
        <v>0</v>
      </c>
      <c r="DD1315" s="665">
        <f>INDEX(AX1309:BE1310,MATCH(AW1315,AV1309:AV1310,0),MATCH(DD1313,AX1307:BE1307,0))*(INDEX(AK1315:AT1322,MATCH(DD1313,AI1315:AI1322,0),MATCH(DD1314,AK1314:AT1314,0)))</f>
        <v>0</v>
      </c>
      <c r="DE1315" s="665">
        <f>INDEX(AX1309:BE1310,MATCH(AW1315,AV1309:AV1310,0),MATCH(DE1313,AX1307:BE1307,0))*(INDEX(AK1315:AT1322,MATCH(DE1313,AI1315:AI1322,0),MATCH(DE1314,AK1314:AT1314,0)))</f>
        <v>0</v>
      </c>
      <c r="DF1315" s="665">
        <f>INDEX(AX1309:BE1310,MATCH(AW1315,AV1309:AV1310,0),MATCH(DF1313,AX1307:BE1307,0))*(INDEX(AK1315:AT1322,MATCH(DF1313,AI1315:AI1322,0),MATCH(DF1314,AK1314:AT1314,0)))</f>
        <v>0</v>
      </c>
      <c r="DG1315" s="665">
        <f>INDEX(AX1309:BE1310,MATCH(AW1315,AV1309:AV1310,0),MATCH(DG1313,AX1307:BE1307,0))*(INDEX(AK1315:AT1322,MATCH(DG1313,AI1315:AI1322,0),MATCH(DG1314,AK1314:AT1314,0)))</f>
        <v>0</v>
      </c>
      <c r="DH1315" s="665">
        <f>INDEX(AX1309:BE1310,MATCH(AW1315,AV1309:AV1310,0),MATCH(DH1313,AX1307:BE1307,0))*(INDEX(AK1315:AT1322,MATCH(DH1313,AI1315:AI1322,0),MATCH(DH1314,AK1314:AT1314,0)))</f>
        <v>0</v>
      </c>
      <c r="DI1315" s="665">
        <f>INDEX(AX1309:BE1310,MATCH(AW1315,AV1309:AV1310,0),MATCH(DI1313,AX1307:BE1307,0))*(INDEX(AK1315:AT1322,MATCH(DI1313,AI1315:AI1322,0),MATCH(DI1314,AK1314:AT1314,0)))</f>
        <v>0</v>
      </c>
      <c r="DJ1315" s="665">
        <f>INDEX(AX1309:BE1310,MATCH(AW1315,AV1309:AV1310,0),MATCH(DJ1313,AX1307:BE1307,0))*(INDEX(AK1315:AT1322,MATCH(DJ1313,AI1315:AI1322,0),MATCH(DJ1314,AK1314:AT1314,0)))</f>
        <v>0</v>
      </c>
      <c r="DK1315" s="665">
        <f>INDEX(AX1309:BE1310,MATCH(AW1315,AV1309:AV1310,0),MATCH(DK1313,AX1307:BE1307,0))*(INDEX(AK1315:AT1322,MATCH(DK1313,AI1315:AI1322,0),MATCH(DK1314,AK1314:AT1314,0)))</f>
        <v>0</v>
      </c>
      <c r="DL1315" s="665">
        <f>INDEX(AX1309:BE1310,MATCH(AW1315,AV1309:AV1310,0),MATCH(DL1313,AX1307:BE1307,0))*(INDEX(AK1315:AT1322,MATCH(DL1313,AI1315:AI1322,0),MATCH(DL1314,AK1314:AT1314,0)))</f>
        <v>0</v>
      </c>
      <c r="DM1315" s="665">
        <f>INDEX(AX1309:BE1310,MATCH(AW1315,AV1309:AV1310,0),MATCH(DM1313,AX1307:BE1307,0))*(INDEX(AK1315:AT1322,MATCH(DM1313,AI1315:AI1322,0),MATCH(DM1314,AK1314:AT1314,0)))</f>
        <v>0</v>
      </c>
      <c r="DN1315" s="665">
        <f>INDEX(AX1309:BE1310,MATCH(AW1315,AV1309:AV1310,0),MATCH(DN1313,AX1307:BE1307,0))*(INDEX(AK1315:AT1322,MATCH(DN1313,AI1315:AI1322,0),MATCH(DN1314,AK1314:AT1314,0)))</f>
        <v>0</v>
      </c>
      <c r="DO1315" s="665">
        <f>INDEX(AX1309:BE1310,MATCH(AW1315,AV1309:AV1310,0),MATCH(DO1313,AX1307:BE1307,0))*(INDEX(AK1315:AT1322,MATCH(DO1313,AI1315:AI1322,0),MATCH(DO1314,AK1314:AT1314,0)))</f>
        <v>0</v>
      </c>
      <c r="DP1315" s="665">
        <f>INDEX(AX1309:BE1310,MATCH(AW1315,AV1309:AV1310,0),MATCH(DP1313,AX1307:BE1307,0))*(INDEX(AK1315:AT1322,MATCH(DP1313,AI1315:AI1322,0),MATCH(DP1314,AK1314:AT1314,0)))</f>
        <v>0</v>
      </c>
      <c r="DQ1315" s="643" t="b">
        <f>SUM(AX1315:DP1315)=P1309</f>
        <v>1</v>
      </c>
      <c r="DR1315" s="749">
        <v>2023</v>
      </c>
      <c r="DS1315" s="665">
        <f>IF(DR1315&gt;DS1313,AX1314-AX1315,0)</f>
        <v>0</v>
      </c>
      <c r="DT1315" s="665">
        <f>IF(DR1315&gt;DT1313,AY1314-AY1315,0)</f>
        <v>0</v>
      </c>
      <c r="DU1315" s="665">
        <f>IF(DR1315&gt;DU1313,AZ1314-AZ1315,0)</f>
        <v>0</v>
      </c>
      <c r="DV1315" s="665">
        <f>IF(DR1315&gt;DV1313,BA1314-BA1315,0)</f>
        <v>0</v>
      </c>
      <c r="DW1315" s="665">
        <f>IF(DR1315&gt;DW1313,BB1314-BB1315,0)</f>
        <v>0</v>
      </c>
      <c r="DX1315" s="665">
        <f>IF(DR1315&gt;DX1313,BC1314-BC1315,0)</f>
        <v>0</v>
      </c>
      <c r="DY1315" s="665">
        <f>IF(DR1315&gt;DY1313,BD1314-BD1315,0)</f>
        <v>0</v>
      </c>
      <c r="DZ1315" s="665">
        <f>IF(DR1315&gt;DZ1313,BE1314-BE1315,0)</f>
        <v>0</v>
      </c>
      <c r="EA1315" s="665">
        <f>IF(DR1315&gt;EA1313,BF1314-BF1315,0)</f>
        <v>0</v>
      </c>
      <c r="EB1315" s="665">
        <f>IF(DR1315&gt;EB1313,BG1314-BG1315,0)</f>
        <v>0</v>
      </c>
      <c r="EC1315" s="665">
        <f>IF(DR1315&gt;EC1313,BH1314-BH1315,0)</f>
        <v>0</v>
      </c>
      <c r="ED1315" s="665">
        <f>IF(DR1315&gt;ED1313,BI1314-BI1315,0)</f>
        <v>0</v>
      </c>
      <c r="EE1315" s="665">
        <f>IF(DR1315&gt;EE1313,BJ1314-BJ1315,0)</f>
        <v>0</v>
      </c>
      <c r="EF1315" s="665">
        <f>IF(DR1315&gt;EF1313,BK1314-BK1315,0)</f>
        <v>0</v>
      </c>
      <c r="EG1315" s="665">
        <f>IF(DR1315&gt;EG1313,BL1314-BL1315,0)</f>
        <v>0</v>
      </c>
      <c r="EH1315" s="665">
        <f>IF(DR1315&gt;EH1313,BM1314-BM1315,0)</f>
        <v>0</v>
      </c>
      <c r="EI1315" s="665">
        <f>IF(DR1315&gt;EI1313,BN1314-BN1315,0)</f>
        <v>0</v>
      </c>
      <c r="EJ1315" s="665">
        <f>IF(DR1315&gt;EJ1313,BO1314-BO1315,0)</f>
        <v>0</v>
      </c>
      <c r="EK1315" s="665">
        <f>IF(DR1315&gt;EK1313,BP1314-BP1315,0)</f>
        <v>0</v>
      </c>
      <c r="EL1315" s="665">
        <f>IF(DR1315&gt;EL1313,BQ1314-BQ1315,0)</f>
        <v>0</v>
      </c>
      <c r="EM1315" s="665">
        <f>IF(DR1315&gt;EM1313,BR1314-BR1315,0)</f>
        <v>0</v>
      </c>
      <c r="EN1315" s="665">
        <f>IF(DR1315&gt;EN1313,BS1314-BS1315,0)</f>
        <v>0</v>
      </c>
      <c r="EO1315" s="665">
        <f>IF(DR1315&gt;EO1313,BT1314-BT1315,0)</f>
        <v>0</v>
      </c>
      <c r="EP1315" s="665">
        <f>IF(DR1315&gt;EP1313,BU1314-BU1315,0)</f>
        <v>0</v>
      </c>
      <c r="EQ1315" s="665">
        <f>IF(DR1315&gt;EQ1313,BV1314-BV1315,0)</f>
        <v>0</v>
      </c>
      <c r="ER1315" s="665">
        <f>IF(DR1315&gt;ER1313,BW1314-BW1315,0)</f>
        <v>0</v>
      </c>
      <c r="ES1315" s="665">
        <f>IF(DR1315&gt;ES1313,BX1314-BX1315,0)</f>
        <v>0</v>
      </c>
      <c r="ET1315" s="665">
        <f>IF(DR1315&gt;ET1313,BY1314-BY1315,0)</f>
        <v>0</v>
      </c>
      <c r="EU1315" s="665">
        <f>IF(DR1315&gt;EU1313,BZ1314-BZ1315,0)</f>
        <v>0</v>
      </c>
      <c r="EV1315" s="665">
        <f>IF(DR1315&gt;EV1313,CA1314-CA1315,0)</f>
        <v>0</v>
      </c>
      <c r="EW1315" s="665">
        <f>IF(DR1315&gt;EW1313,CB1314-CB1315,0)</f>
        <v>0</v>
      </c>
      <c r="EX1315" s="665">
        <f>IF(DR1315&gt;EX1313,CC1314-CC1315,0)</f>
        <v>0</v>
      </c>
      <c r="EY1315" s="665">
        <f>IF(DR1315&gt;EY1313,CD1314-CD1315,0)</f>
        <v>0</v>
      </c>
      <c r="EZ1315" s="665">
        <f>IF(DR1315&gt;EZ1313,CE1314-CE1315,0)</f>
        <v>0</v>
      </c>
      <c r="FA1315" s="665">
        <f>IF(DR1315&gt;FA1313,CF1314-CF1315,0)</f>
        <v>0</v>
      </c>
      <c r="FB1315" s="665">
        <f>IF(DR1315&gt;FB1313,CG1314-CG1315,0)</f>
        <v>0</v>
      </c>
      <c r="FC1315" s="665">
        <f>IF(DR1315&gt;FC1313,CH1314-CH1315,0)</f>
        <v>0</v>
      </c>
      <c r="FD1315" s="665">
        <f>IF(DR1315&gt;FD1313,CI1314-CI1315,0)</f>
        <v>0</v>
      </c>
      <c r="FE1315" s="665">
        <f>IF(DR1315&gt;FE1313,CJ1314-CJ1315,0)</f>
        <v>0</v>
      </c>
      <c r="FF1315" s="665">
        <f>IF(DR1315&gt;FF1313,CK1314-CK1315,0)</f>
        <v>0</v>
      </c>
      <c r="FG1315" s="665">
        <f>IF(DR1315&gt;FG1313,CL1314-CL1315,0)</f>
        <v>0</v>
      </c>
      <c r="FH1315" s="665">
        <f>IF(DR1315&gt;FH1313,CM1314-CM1315,0)</f>
        <v>0</v>
      </c>
      <c r="FI1315" s="665">
        <f>IF(DR1315&gt;FI1313,CN1314-CN1315,0)</f>
        <v>0</v>
      </c>
      <c r="FJ1315" s="665">
        <f>IF(DR1315&gt;FJ1313,CO1314-CO1315,0)</f>
        <v>0</v>
      </c>
      <c r="FK1315" s="665">
        <f>IF(DR1315&gt;FK1313,CP1314-CP1315,0)</f>
        <v>0</v>
      </c>
      <c r="FL1315" s="665">
        <f>IF(DR1315&gt;FL1313,CQ1314-CQ1315,0)</f>
        <v>0</v>
      </c>
      <c r="FM1315" s="665">
        <f>IF(DR1315&gt;FM1313,CR1314-CR1315,0)</f>
        <v>0</v>
      </c>
      <c r="FN1315" s="665">
        <f>IF(DR1315&gt;FN1313,CS1314-CS1315,0)</f>
        <v>0</v>
      </c>
      <c r="FO1315" s="665">
        <f>IF(DR1315&gt;FO1313,CT1314-CT1315,0)</f>
        <v>0</v>
      </c>
      <c r="FP1315" s="665">
        <f>IF(DR1315&gt;FP1313,CU1314-CU1315,0)</f>
        <v>0</v>
      </c>
      <c r="FQ1315" s="665">
        <f>IF(DR1315&gt;FQ1313,CV1314-CV1315,0)</f>
        <v>0</v>
      </c>
      <c r="FR1315" s="665">
        <f>IF(DR1315&gt;FR1313,CW1314-CW1315,0)</f>
        <v>0</v>
      </c>
      <c r="FS1315" s="665">
        <f>IF(DR1315&gt;FS1313,CX1314-CX1315,0)</f>
        <v>0</v>
      </c>
      <c r="FT1315" s="665">
        <f>IF(DR1315&gt;FT1313,CY1314-CY1315,0)</f>
        <v>0</v>
      </c>
      <c r="FU1315" s="665">
        <f>IF(DR1315&gt;FU1313,CZ1314-CZ1315,0)</f>
        <v>0</v>
      </c>
      <c r="FV1315" s="665">
        <f>IF(DR1315&gt;FV1313,DA1314-DA1315,0)</f>
        <v>0</v>
      </c>
      <c r="FW1315" s="665">
        <f>IF(DR1315&gt;FW1313,DB1314-DB1315,0)</f>
        <v>0</v>
      </c>
      <c r="FX1315" s="665">
        <f>IF(DR1315&gt;FX1313,DC1314-DC1315,0)</f>
        <v>0</v>
      </c>
      <c r="FY1315" s="665">
        <f>IF(DR1315&gt;FY1313,DD1314-DD1315,0)</f>
        <v>0</v>
      </c>
      <c r="FZ1315" s="665">
        <f>IF(DR1315&gt;FZ1313,DE1314-DE1315,0)</f>
        <v>0</v>
      </c>
      <c r="GA1315" s="665">
        <f>IF(DR1315&gt;GA1313,DF1314-DF1315,0)</f>
        <v>0</v>
      </c>
      <c r="GB1315" s="665">
        <f>IF(DR1315&gt;GB1313,DG1314-DG1315,0)</f>
        <v>0</v>
      </c>
      <c r="GC1315" s="665">
        <f>IF(DR1315&gt;GC1313,DH1314-DH1315,0)</f>
        <v>0</v>
      </c>
      <c r="GD1315" s="665">
        <f>IF(DR1315&gt;GD1313,DI1314-DI1315,0)</f>
        <v>0</v>
      </c>
      <c r="GE1315" s="665">
        <f>IF(DR1315&gt;GE1313,DJ1314-DJ1315,0)</f>
        <v>0</v>
      </c>
      <c r="GF1315" s="665">
        <f>IF(DR1315&gt;GF1313,DK1314-DK1315,0)</f>
        <v>0</v>
      </c>
      <c r="GG1315" s="665">
        <f>IF(DR1315&gt;GG1313,DL1314-DL1315,0)</f>
        <v>0</v>
      </c>
      <c r="GH1315" s="665">
        <f>IF(DR1315&gt;GH1313,DM1314-DM1315,0)</f>
        <v>0</v>
      </c>
      <c r="GI1315" s="665">
        <f>IF(DR1315&gt;GI1313,DN1314-DN1315,0)</f>
        <v>0</v>
      </c>
      <c r="GJ1315" s="665">
        <f>IF(DR1315&gt;GJ1313,DO1314-DO1315,0)</f>
        <v>0</v>
      </c>
      <c r="GK1315" s="665">
        <f>IF(DR1315&gt;GK1313,DP1314-DP1315,0)</f>
        <v>0</v>
      </c>
      <c r="GL1315" s="665" t="b">
        <f>SUM(DS1315:GK1315)+SUM(Y1309:AH1309)=U1309</f>
        <v>1</v>
      </c>
      <c r="GM1315" s="667"/>
      <c r="GN1315" s="749">
        <v>2023</v>
      </c>
      <c r="GO1315" s="664">
        <f>SUMIF(DS1314:GK1314,GO1314,DS1315:GK1315)</f>
        <v>0</v>
      </c>
      <c r="GP1315" s="668">
        <f>SUMIF(DS1314:GK1314,GP1314,DS1315:GK1315)</f>
        <v>0</v>
      </c>
      <c r="GQ1315" s="668">
        <f>SUMIF(DS1314:GK1314,GQ1314,DS1315:GK1315)</f>
        <v>0</v>
      </c>
      <c r="GR1315" s="668">
        <f>SUMIF(DS1314:GK1314,GR1314,DS1315:GK1315)</f>
        <v>0</v>
      </c>
      <c r="GS1315" s="668">
        <f>SUMIF(DS1314:GK1314,GS1314,DS1315:GK1315)</f>
        <v>0</v>
      </c>
      <c r="GT1315" s="668">
        <f>SUMIF(DS1314:GK1314,GT1314,DS1315:GK1315)</f>
        <v>0</v>
      </c>
      <c r="GU1315" s="668">
        <f>SUMIF(DS1314:GK1314,GU1314,DS1315:GK1315)</f>
        <v>0</v>
      </c>
      <c r="GV1315" s="668">
        <f>SUMIF(DS1314:GK1314,GV1314,DS1315:GK1315)</f>
        <v>0</v>
      </c>
      <c r="GW1315" s="668">
        <f>SUMIF(DS1314:GK1314,GW1314,DS1315:GK1315)</f>
        <v>0</v>
      </c>
      <c r="GX1315" s="668">
        <f>SUMIF(DS1314:GK1314,GX1314,DS1315:GK1315)</f>
        <v>0</v>
      </c>
      <c r="GY1315" s="668">
        <f>SUMIF(DS1314:GK1314,GY1314,DS1315:GK1315)</f>
        <v>0</v>
      </c>
      <c r="GZ1315" s="646" t="b">
        <f>SUM(GO1315:GY1315)=(U1309-SUM(Y1309:AH1309))</f>
        <v>1</v>
      </c>
    </row>
    <row r="1316" spans="1:234" hidden="1" x14ac:dyDescent="0.25">
      <c r="A1316" s="643" t="s">
        <v>208</v>
      </c>
      <c r="AI1316" s="664">
        <v>2024</v>
      </c>
      <c r="AJ1316" s="664">
        <v>0</v>
      </c>
      <c r="AK1316" s="665">
        <f>IFERROR(E1310/T1310,0)</f>
        <v>0</v>
      </c>
      <c r="AL1316" s="665">
        <f>IFERROR(F1310/T1310,0)</f>
        <v>0</v>
      </c>
      <c r="AM1316" s="665">
        <f>IFERROR(G1310/T1310,0)</f>
        <v>0</v>
      </c>
      <c r="AN1316" s="669">
        <f>IFERROR(H1310/T1310,0)</f>
        <v>0</v>
      </c>
      <c r="AO1316" s="669">
        <f>IFERROR(I1310/T1310,0)</f>
        <v>0</v>
      </c>
      <c r="AP1316" s="669">
        <f>IFERROR(J1310/T1310,0)</f>
        <v>0</v>
      </c>
      <c r="AQ1316" s="669">
        <f>IFERROR(K1310/T1310,0)</f>
        <v>0</v>
      </c>
      <c r="AR1316" s="669">
        <f>IFERROR(L1310/T1310,0)</f>
        <v>0</v>
      </c>
      <c r="AS1316" s="669">
        <f>IFERROR(M1310/T1310,0)</f>
        <v>0</v>
      </c>
      <c r="AT1316" s="669">
        <f>IFERROR(N1310/T1310,0)</f>
        <v>0</v>
      </c>
      <c r="AU1316" s="666"/>
      <c r="AW1316" s="749">
        <v>2024</v>
      </c>
      <c r="AX1316" s="665">
        <f>AX1310</f>
        <v>0</v>
      </c>
      <c r="AY1316" s="665">
        <f>INDEX(AX1309:BE1310,MATCH(AW1316,AV1309:AV1310,0),MATCH(AY1313,AX1307:BE1307,0))*(INDEX(AK1315:AT1322,MATCH(AY1313,AI1315:AI1322,0),MATCH(AY1314,AK1314:AT1314,0)))</f>
        <v>0</v>
      </c>
      <c r="AZ1316" s="665">
        <f>INDEX(AX1309:BE1310,MATCH(AW1316,AV1309:AV1310,0),MATCH(AZ1313,AX1307:BE1307,0))*(INDEX(AK1315:AT1322,MATCH(AZ1313,AI1315:AI1322,0),MATCH(AZ1314,AK1314:AT1314,0)))</f>
        <v>0</v>
      </c>
      <c r="BA1316" s="665">
        <f>INDEX(AX1309:BE1310,MATCH(AW1316,AV1309:AV1310,0),MATCH(BA1313,AX1307:BE1307,0))*(INDEX(AK1315:AT1322,MATCH(BA1313,AI1315:AI1322,0),MATCH(BA1314,AK1314:AT1314,0)))</f>
        <v>0</v>
      </c>
      <c r="BB1316" s="665">
        <f>INDEX(AX1309:BE1310,MATCH(AW1316,AV1309:AV1310,0),MATCH(BB1313,AX1307:BE1307,0))*(INDEX(AK1315:AT1322,MATCH(BB1313,AI1315:AI1322,0),MATCH(BB1314,AK1314:AT1314,0)))</f>
        <v>0</v>
      </c>
      <c r="BC1316" s="665">
        <f>INDEX(AX1309:BE1310,MATCH(AW1316,AV1309:AV1310,0),MATCH(BC1313,AX1307:BE1307,0))*(INDEX(AK1315:AT1322,MATCH(BC1313,AI1315:AI1322,0),MATCH(BC1314,AK1314:AT1314,0)))</f>
        <v>0</v>
      </c>
      <c r="BD1316" s="665">
        <f>INDEX(AX1309:BE1310,MATCH(AW1316,AV1309:AV1310,0),MATCH(BD1313,AX1307:BE1307,0))*(INDEX(AK1315:AT1322,MATCH(BD1313,AI1315:AI1322,0),MATCH(BD1314,AK1314:AT1314,0)))</f>
        <v>0</v>
      </c>
      <c r="BE1316" s="665">
        <f>INDEX(AX1309:BE1310,MATCH(AW1316,AV1309:AV1310,0),MATCH(BE1313,AX1307:BE1307,0))*(INDEX(AK1315:AT1322,MATCH(BE1313,AI1315:AI1322,0),MATCH(BE1314,AK1314:AT1314,0)))</f>
        <v>0</v>
      </c>
      <c r="BF1316" s="665">
        <f>INDEX(AX1309:BE1310,MATCH(AW1316,AV1309:AV1310,0),MATCH(BF1313,AX1307:BE1307,0))*(INDEX(AK1315:AT1322,MATCH(BF1313,AI1315:AI1322,0),MATCH(BF1314,AK1314:AT1314,0)))</f>
        <v>0</v>
      </c>
      <c r="BG1316" s="665">
        <f>INDEX(AX1309:BE1310,MATCH(AW1316,AV1309:AV1310,0),MATCH(BG1313,AX1307:BE1307,0))*(INDEX(AK1315:AT1322,MATCH(BG1313,AI1315:AI1322,0),MATCH(BG1314,AK1314:AT1314,0)))</f>
        <v>0</v>
      </c>
      <c r="BH1316" s="665">
        <f>INDEX(AX1309:BE1310,MATCH(AW1316,AV1309:AV1310,0),MATCH(BH1313,AX1307:BE1307,0))*(INDEX(AK1315:AT1322,MATCH(BH1313,AI1315:AI1322,0),MATCH(BH1314,AK1314:AT1314,0)))</f>
        <v>0</v>
      </c>
      <c r="BI1316" s="665">
        <f>INDEX(AX1309:BE1310,MATCH(AW1316,AV1309:AV1310,0),MATCH(BI1313,AX1307:BE1307,0))*(INDEX(AK1315:AT1322,MATCH(BI1313,AI1315:AI1322,0),MATCH(BI1314,AK1314:AT1314,0)))</f>
        <v>0</v>
      </c>
      <c r="BJ1316" s="665">
        <f>INDEX(AX1309:BE1310,MATCH(AW1316,AV1309:AV1310,0),MATCH(BJ1313,AX1307:BE1307,0))*(INDEX(AK1315:AT1322,MATCH(BJ1313,AI1315:AI1322,0),MATCH(BJ1314,AK1314:AT1314,0)))</f>
        <v>0</v>
      </c>
      <c r="BK1316" s="665">
        <f>INDEX(AX1309:BE1310,MATCH(AW1316,AV1309:AV1310,0),MATCH(BK1313,AX1307:BE1307,0))*(INDEX(AK1315:AT1322,MATCH(BK1313,AI1315:AI1322,0),MATCH(BK1314,AK1314:AT1314,0)))</f>
        <v>0</v>
      </c>
      <c r="BL1316" s="665">
        <f>INDEX(AX1309:BE1310,MATCH(AW1316,AV1309:AV1310,0),MATCH(BL1313,AX1307:BE1307,0))*(INDEX(AK1315:AT1322,MATCH(BL1313,AI1315:AI1322,0),MATCH(BL1314,AK1314:AT1314,0)))</f>
        <v>0</v>
      </c>
      <c r="BM1316" s="665">
        <f>INDEX(AX1309:BE1310,MATCH(AW1316,AV1309:AV1310,0),MATCH(BM1313,AX1307:BE1307,0))*(INDEX(AK1315:AT1322,MATCH(BM1313,AI1315:AI1322,0),MATCH(BM1314,AK1314:AT1314,0)))</f>
        <v>0</v>
      </c>
      <c r="BN1316" s="665">
        <f>INDEX(AX1309:BE1310,MATCH(AW1316,AV1309:AV1310,0),MATCH(BN1313,AX1307:BE1307,0))*(INDEX(AK1315:AT1322,MATCH(BN1313,AI1315:AI1322,0),MATCH(BN1314,AK1314:AT1314,0)))</f>
        <v>0</v>
      </c>
      <c r="BO1316" s="665">
        <f>INDEX(AX1309:BE1310,MATCH(AW1316,AV1309:AV1310,0),MATCH(BO1313,AX1307:BE1307,0))*(INDEX(AK1315:AT1322,MATCH(BO1313,AI1315:AI1322,0),MATCH(BO1314,AK1314:AT1314,0)))</f>
        <v>0</v>
      </c>
      <c r="BP1316" s="665">
        <f>INDEX(AX1309:BE1310,MATCH(AW1316,AV1309:AV1310,0),MATCH(BP1313,AX1307:BE1307,0))*(INDEX(AK1315:AT1322,MATCH(BP1313,AI1315:AI1322,0),MATCH(BP1314,AK1314:AT1314,0)))</f>
        <v>0</v>
      </c>
      <c r="BQ1316" s="665">
        <f>INDEX(AX1309:BE1310,MATCH(AW1316,AV1309:AV1310,0),MATCH(BQ1313,AX1307:BE1307,0))*(INDEX(AK1315:AT1322,MATCH(BQ1313,AI1315:AI1322,0),MATCH(BQ1314,AK1314:AT1314,0)))</f>
        <v>0</v>
      </c>
      <c r="BR1316" s="665">
        <f>INDEX(AX1309:BE1310,MATCH(AW1316,AV1309:AV1310,0),MATCH(BR1313,AX1307:BE1307,0))*(INDEX(AK1315:AT1322,MATCH(BR1313,AI1315:AI1322,0),MATCH(BR1314,AK1314:AT1314,0)))</f>
        <v>0</v>
      </c>
      <c r="BS1316" s="665">
        <f>INDEX(AX1309:BE1310,MATCH(AW1316,AV1309:AV1310,0),MATCH(BS1313,AX1307:BE1307,0))*(INDEX(AK1315:AT1322,MATCH(BS1313,AI1315:AI1322,0),MATCH(BS1314,AK1314:AT1314,0)))</f>
        <v>0</v>
      </c>
      <c r="BT1316" s="665">
        <f>INDEX(AX1309:BE1310,MATCH(AW1316,AV1309:AV1310,0),MATCH(BT1313,AX1307:BE1307,0))*(INDEX(AK1315:AT1322,MATCH(BT1313,AI1315:AI1322,0),MATCH(BT1314,AK1314:AT1314,0)))</f>
        <v>0</v>
      </c>
      <c r="BU1316" s="665">
        <f>INDEX(AX1309:BE1310,MATCH(AW1316,AV1309:AV1310,0),MATCH(BU1313,AX1307:BE1307,0))*(INDEX(AK1315:AT1322,MATCH(BU1313,AI1315:AI1322,0),MATCH(BU1314,AK1314:AT1314,0)))</f>
        <v>0</v>
      </c>
      <c r="BV1316" s="665">
        <f>INDEX(AX1309:BE1310,MATCH(AW1316,AV1309:AV1310,0),MATCH(BV1313,AX1307:BE1307,0))*(INDEX(AK1315:AT1322,MATCH(BV1313,AI1315:AI1322,0),MATCH(BV1314,AK1314:AT1314,0)))</f>
        <v>0</v>
      </c>
      <c r="BW1316" s="665">
        <f>INDEX(AX1309:BE1310,MATCH(AW1316,AV1309:AV1310,0),MATCH(BW1313,AX1307:BE1307,0))*(INDEX(AK1315:AT1322,MATCH(BW1313,AI1315:AI1322,0),MATCH(BW1314,AK1314:AT1314,0)))</f>
        <v>0</v>
      </c>
      <c r="BX1316" s="665">
        <f>INDEX(AX1309:BE1310,MATCH(AW1316,AV1309:AV1310,0),MATCH(BX1313,AX1307:BE1307,0))*(INDEX(AK1315:AT1322,MATCH(BX1313,AI1315:AI1322,0),MATCH(BX1314,AK1314:AT1314,0)))</f>
        <v>0</v>
      </c>
      <c r="BY1316" s="665">
        <f>INDEX(AX1309:BE1310,MATCH(AW1316,AV1309:AV1310,0),MATCH(BY1313,AX1307:BE1307,0))*(INDEX(AK1315:AT1322,MATCH(BY1313,AI1315:AI1322,0),MATCH(BY1314,AK1314:AT1314,0)))</f>
        <v>0</v>
      </c>
      <c r="BZ1316" s="665">
        <f>INDEX(AX1309:BE1310,MATCH(AW1316,AV1309:AV1310,0),MATCH(BZ1313,AX1307:BE1307,0))*(INDEX(AK1315:AT1322,MATCH(BZ1313,AI1315:AI1322,0),MATCH(BZ1314,AK1314:AT1314,0)))</f>
        <v>0</v>
      </c>
      <c r="CA1316" s="665">
        <f>INDEX(AX1309:BE1310,MATCH(AW1316,AV1309:AV1310,0),MATCH(CA1313,AX1307:BE1307,0))*(INDEX(AK1315:AT1322,MATCH(CA1313,AI1315:AI1322,0),MATCH(CA1314,AK1314:AT1314,0)))</f>
        <v>0</v>
      </c>
      <c r="CB1316" s="665">
        <f>INDEX(AX1309:BE1310,MATCH(AW1316,AV1309:AV1310,0),MATCH(CB1313,AX1307:BE1307,0))*(INDEX(AK1315:AT1322,MATCH(CB1313,AI1315:AI1322,0),MATCH(CB1314,AK1314:AT1314,0)))</f>
        <v>0</v>
      </c>
      <c r="CC1316" s="665">
        <f>INDEX(AX1309:BE1310,MATCH(AW1316,AV1309:AV1310,0),MATCH(CC1313,AX1307:BE1307,0))*(INDEX(AK1315:AT1322,MATCH(CC1313,AI1315:AI1322,0),MATCH(CC1314,AK1314:AT1314,0)))</f>
        <v>0</v>
      </c>
      <c r="CD1316" s="665">
        <f>INDEX(AX1309:BE1310,MATCH(AW1316,AV1309:AV1310,0),MATCH(CD1313,AX1307:BE1307,0))*(INDEX(AK1315:AT1322,MATCH(CD1313,AI1315:AI1322,0),MATCH(CD1314,AK1314:AT1314,0)))</f>
        <v>0</v>
      </c>
      <c r="CE1316" s="665">
        <f>INDEX(AX1309:BE1310,MATCH(AW1316,AV1309:AV1310,0),MATCH(CE1313,AX1307:BE1307,0))*(INDEX(AK1315:AT1322,MATCH(CE1313,AI1315:AI1322,0),MATCH(CE1314,AK1314:AT1314,0)))</f>
        <v>0</v>
      </c>
      <c r="CF1316" s="665">
        <f>INDEX(AX1309:BE1310,MATCH(AW1316,AV1309:AV1310,0),MATCH(CF1313,AX1307:BE1307,0))*(INDEX(AK1315:AT1322,MATCH(CF1313,AI1315:AI1322,0),MATCH(CF1314,AK1314:AT1314,0)))</f>
        <v>0</v>
      </c>
      <c r="CG1316" s="665">
        <f>INDEX(AX1309:BE1310,MATCH(AW1316,AV1309:AV1310,0),MATCH(CG1313,AX1307:BE1307,0))*(INDEX(AK1315:AT1322,MATCH(CG1313,AI1315:AI1322,0),MATCH(CG1314,AK1314:AT1314,0)))</f>
        <v>0</v>
      </c>
      <c r="CH1316" s="665">
        <f>INDEX(AX1309:BE1310,MATCH(AW1316,AV1309:AV1310,0),MATCH(CH1313,AX1307:BE1307,0))*(INDEX(AK1315:AT1322,MATCH(CH1313,AI1315:AI1322,0),MATCH(CH1314,AK1314:AT1314,0)))</f>
        <v>0</v>
      </c>
      <c r="CI1316" s="665">
        <f>INDEX(AX1309:BE1310,MATCH(AW1316,AV1309:AV1310,0),MATCH(CI1313,AX1307:BE1307,0))*(INDEX(AK1315:AT1322,MATCH(CI1313,AI1315:AI1322,0),MATCH(CI1314,AK1314:AT1314,0)))</f>
        <v>0</v>
      </c>
      <c r="CJ1316" s="665">
        <f>INDEX(AX1309:BE1310,MATCH(AW1316,AV1309:AV1310,0),MATCH(CJ1313,AX1307:BE1307,0))*(INDEX(AK1315:AT1322,MATCH(CJ1313,AI1315:AI1322,0),MATCH(CJ1314,AK1314:AT1314,0)))</f>
        <v>0</v>
      </c>
      <c r="CK1316" s="665">
        <f>INDEX(AX1309:BE1310,MATCH(AW1316,AV1309:AV1310,0),MATCH(CK1313,AX1307:BE1307,0))*(INDEX(AK1315:AT1322,MATCH(CK1313,AI1315:AI1322,0),MATCH(CK1314,AK1314:AT1314,0)))</f>
        <v>0</v>
      </c>
      <c r="CL1316" s="665">
        <f>INDEX(AX1309:BE1310,MATCH(AW1316,AV1309:AV1310,0),MATCH(CL1313,AX1307:BE1307,0))*(INDEX(AK1315:AT1322,MATCH(CL1313,AI1315:AI1322,0),MATCH(CL1314,AK1314:AT1314,0)))</f>
        <v>0</v>
      </c>
      <c r="CM1316" s="665">
        <f>INDEX(AX1309:BE1310,MATCH(AW1316,AV1309:AV1310,0),MATCH(CM1313,AX1307:BE1307,0))*(INDEX(AK1315:AT1322,MATCH(CM1313,AI1315:AI1322,0),MATCH(CM1314,AK1314:AT1314,0)))</f>
        <v>0</v>
      </c>
      <c r="CN1316" s="665">
        <f>INDEX(AX1309:BE1310,MATCH(AW1316,AV1309:AV1310,0),MATCH(CN1313,AX1307:BE1307,0))*(INDEX(AK1315:AT1322,MATCH(CN1313,AI1315:AI1322,0),MATCH(CN1314,AK1314:AT1314,0)))</f>
        <v>0</v>
      </c>
      <c r="CO1316" s="665">
        <f>INDEX(AX1309:BE1310,MATCH(AW1316,AV1309:AV1310,0),MATCH(CO1313,AX1307:BE1307,0))*(INDEX(AK1315:AT1322,MATCH(CO1313,AI1315:AI1322,0),MATCH(CO1314,AK1314:AT1314,0)))</f>
        <v>0</v>
      </c>
      <c r="CP1316" s="665">
        <f>INDEX(AX1309:BE1310,MATCH(AW1316,AV1309:AV1310,0),MATCH(CP1313,AX1307:BE1307,0))*(INDEX(AK1315:AT1322,MATCH(CP1313,AI1315:AI1322,0),MATCH(CP1314,AK1314:AT1314,0)))</f>
        <v>0</v>
      </c>
      <c r="CQ1316" s="665">
        <f>INDEX(AX1309:BE1310,MATCH(AW1316,AV1309:AV1310,0),MATCH(CQ1313,AX1307:BE1307,0))*(INDEX(AK1315:AT1322,MATCH(CQ1313,AI1315:AI1322,0),MATCH(CQ1314,AK1314:AT1314,0)))</f>
        <v>0</v>
      </c>
      <c r="CR1316" s="665">
        <f>INDEX(AX1309:BE1310,MATCH(AW1316,AV1309:AV1310,0),MATCH(CR1313,AX1307:BE1307,0))*(INDEX(AK1315:AT1322,MATCH(CR1313,AI1315:AI1322,0),MATCH(CR1314,AK1314:AT1314,0)))</f>
        <v>0</v>
      </c>
      <c r="CS1316" s="665">
        <f>INDEX(AX1309:BE1310,MATCH(AW1316,AV1309:AV1310,0),MATCH(CS1313,AX1307:BE1307,0))*(INDEX(AK1315:AT1322,MATCH(CS1313,AI1315:AI1322,0),MATCH(CS1314,AK1314:AT1314,0)))</f>
        <v>0</v>
      </c>
      <c r="CT1316" s="665">
        <f>INDEX(AX1309:BE1310,MATCH(AW1316,AV1309:AV1310,0),MATCH(CT1313,AX1307:BE1307,0))*(INDEX(AK1315:AT1322,MATCH(CT1313,AI1315:AI1322,0),MATCH(CT1314,AK1314:AT1314,0)))</f>
        <v>0</v>
      </c>
      <c r="CU1316" s="665">
        <f>INDEX(AX1309:BE1310,MATCH(AW1316,AV1309:AV1310,0),MATCH(CU1313,AX1307:BE1307,0))*(INDEX(AK1315:AT1322,MATCH(CU1313,AI1315:AI1322,0),MATCH(CU1314,AK1314:AT1314,0)))</f>
        <v>0</v>
      </c>
      <c r="CV1316" s="665">
        <f>INDEX(AX1309:BE1310,MATCH(AW1316,AV1309:AV1310,0),MATCH(CV1313,AX1307:BE1307,0))*(INDEX(AK1315:AT1322,MATCH(CV1313,AI1315:AI1322,0),MATCH(CV1314,AK1314:AT1314,0)))</f>
        <v>0</v>
      </c>
      <c r="CW1316" s="665">
        <f>INDEX(AX1309:BE1310,MATCH(AW1316,AV1309:AV1310,0),MATCH(CW1313,AX1307:BE1307,0))*(INDEX(AK1315:AT1322,MATCH(CW1313,AI1315:AI1322,0),MATCH(CW1314,AK1314:AT1314,0)))</f>
        <v>0</v>
      </c>
      <c r="CX1316" s="665">
        <f>INDEX(AX1309:BE1310,MATCH(AW1316,AV1309:AV1310,0),MATCH(CX1313,AX1307:BE1307,0))*(INDEX(AK1315:AT1322,MATCH(CX1313,AI1315:AI1322,0),MATCH(CX1314,AK1314:AT1314,0)))</f>
        <v>0</v>
      </c>
      <c r="CY1316" s="665">
        <f>INDEX(AX1309:BE1310,MATCH(AW1316,AV1309:AV1310,0),MATCH(CY1313,AX1307:BE1307,0))*(INDEX(AK1315:AT1322,MATCH(CY1313,AI1315:AI1322,0),MATCH(CY1314,AK1314:AT1314,0)))</f>
        <v>0</v>
      </c>
      <c r="CZ1316" s="665">
        <f>INDEX(AX1309:BE1310,MATCH(AW1316,AV1309:AV1310,0),MATCH(CZ1313,AX1307:BE1307,0))*(INDEX(AK1315:AT1322,MATCH(CZ1313,AI1315:AI1322,0),MATCH(CZ1314,AK1314:AT1314,0)))</f>
        <v>0</v>
      </c>
      <c r="DA1316" s="665">
        <f>INDEX(AX1309:BE1310,MATCH(AW1316,AV1309:AV1310,0),MATCH(DA1313,AX1307:BE1307,0))*(INDEX(AK1315:AT1322,MATCH(DA1313,AI1315:AI1322,0),MATCH(DA1314,AK1314:AT1314,0)))</f>
        <v>0</v>
      </c>
      <c r="DB1316" s="665">
        <f>INDEX(AX1309:BE1310,MATCH(AW1316,AV1309:AV1310,0),MATCH(DB1313,AX1307:BE1307,0))*(INDEX(AK1315:AT1322,MATCH(DB1313,AI1315:AI1322,0),MATCH(DB1314,AK1314:AT1314,0)))</f>
        <v>0</v>
      </c>
      <c r="DC1316" s="665">
        <f>INDEX(AX1309:BE1310,MATCH(AW1316,AV1309:AV1310,0),MATCH(DC1313,AX1307:BE1307,0))*(INDEX(AK1315:AT1322,MATCH(DC1313,AI1315:AI1322,0),MATCH(DC1314,AK1314:AT1314,0)))</f>
        <v>0</v>
      </c>
      <c r="DD1316" s="665">
        <f>INDEX(AX1309:BE1310,MATCH(AW1316,AV1309:AV1310,0),MATCH(DD1313,AX1307:BE1307,0))*(INDEX(AK1315:AT1322,MATCH(DD1313,AI1315:AI1322,0),MATCH(DD1314,AK1314:AT1314,0)))</f>
        <v>0</v>
      </c>
      <c r="DE1316" s="665">
        <f>INDEX(AX1309:BE1310,MATCH(AW1316,AV1309:AV1310,0),MATCH(DE1313,AX1307:BE1307,0))*(INDEX(AK1315:AT1322,MATCH(DE1313,AI1315:AI1322,0),MATCH(DE1314,AK1314:AT1314,0)))</f>
        <v>0</v>
      </c>
      <c r="DF1316" s="665">
        <f>INDEX(AX1309:BE1310,MATCH(AW1316,AV1309:AV1310,0),MATCH(DF1313,AX1307:BE1307,0))*(INDEX(AK1315:AT1322,MATCH(DF1313,AI1315:AI1322,0),MATCH(DF1314,AK1314:AT1314,0)))</f>
        <v>0</v>
      </c>
      <c r="DG1316" s="665">
        <f>INDEX(AX1309:BE1310,MATCH(AW1316,AV1309:AV1310,0),MATCH(DG1313,AX1307:BE1307,0))*(INDEX(AK1315:AT1322,MATCH(DG1313,AI1315:AI1322,0),MATCH(DG1314,AK1314:AT1314,0)))</f>
        <v>0</v>
      </c>
      <c r="DH1316" s="665">
        <f>INDEX(AX1309:BE1310,MATCH(AW1316,AV1309:AV1310,0),MATCH(DH1313,AX1307:BE1307,0))*(INDEX(AK1315:AT1322,MATCH(DH1313,AI1315:AI1322,0),MATCH(DH1314,AK1314:AT1314,0)))</f>
        <v>0</v>
      </c>
      <c r="DI1316" s="665">
        <f>INDEX(AX1309:BE1310,MATCH(AW1316,AV1309:AV1310,0),MATCH(DI1313,AX1307:BE1307,0))*(INDEX(AK1315:AT1322,MATCH(DI1313,AI1315:AI1322,0),MATCH(DI1314,AK1314:AT1314,0)))</f>
        <v>0</v>
      </c>
      <c r="DJ1316" s="665">
        <f>INDEX(AX1309:BE1310,MATCH(AW1316,AV1309:AV1310,0),MATCH(DJ1313,AX1307:BE1307,0))*(INDEX(AK1315:AT1322,MATCH(DJ1313,AI1315:AI1322,0),MATCH(DJ1314,AK1314:AT1314,0)))</f>
        <v>0</v>
      </c>
      <c r="DK1316" s="665">
        <f>INDEX(AX1309:BE1310,MATCH(AW1316,AV1309:AV1310,0),MATCH(DK1313,AX1307:BE1307,0))*(INDEX(AK1315:AT1322,MATCH(DK1313,AI1315:AI1322,0),MATCH(DK1314,AK1314:AT1314,0)))</f>
        <v>0</v>
      </c>
      <c r="DL1316" s="665">
        <f>INDEX(AX1309:BE1310,MATCH(AW1316,AV1309:AV1310,0),MATCH(DL1313,AX1307:BE1307,0))*(INDEX(AK1315:AT1322,MATCH(DL1313,AI1315:AI1322,0),MATCH(DL1314,AK1314:AT1314,0)))</f>
        <v>0</v>
      </c>
      <c r="DM1316" s="665">
        <f>INDEX(AX1309:BE1310,MATCH(AW1316,AV1309:AV1310,0),MATCH(DM1313,AX1307:BE1307,0))*(INDEX(AK1315:AT1322,MATCH(DM1313,AI1315:AI1322,0),MATCH(DM1314,AK1314:AT1314,0)))</f>
        <v>0</v>
      </c>
      <c r="DN1316" s="665">
        <f>INDEX(AX1309:BE1310,MATCH(AW1316,AV1309:AV1310,0),MATCH(DN1313,AX1307:BE1307,0))*(INDEX(AK1315:AT1322,MATCH(DN1313,AI1315:AI1322,0),MATCH(DN1314,AK1314:AT1314,0)))</f>
        <v>0</v>
      </c>
      <c r="DO1316" s="665">
        <f>INDEX(AX1309:BE1310,MATCH(AW1316,AV1309:AV1310,0),MATCH(DO1313,AX1307:BE1307,0))*(INDEX(AK1315:AT1322,MATCH(DO1313,AI1315:AI1322,0),MATCH(DO1314,AK1314:AT1314,0)))</f>
        <v>0</v>
      </c>
      <c r="DP1316" s="665">
        <f>INDEX(AX1309:BE1310,MATCH(AW1316,AV1309:AV1310,0),MATCH(DP1313,AX1307:BE1307,0))*(INDEX(AK1315:AT1322,MATCH(DP1313,AI1315:AI1322,0),MATCH(DP1314,AK1314:AT1314,0)))</f>
        <v>0</v>
      </c>
      <c r="DQ1316" s="643" t="b">
        <f>SUM(AX1316:DP1316)=P1310</f>
        <v>1</v>
      </c>
      <c r="DR1316" s="749">
        <v>2024</v>
      </c>
      <c r="DS1316" s="665">
        <f>IF(DR1316&gt;DS1313,AX1315-AX1316,0)</f>
        <v>0</v>
      </c>
      <c r="DT1316" s="665">
        <f>IF(DR1316&gt;DT1313,AY1315-AY1316,0)</f>
        <v>0</v>
      </c>
      <c r="DU1316" s="665">
        <f>IF(DR1316&gt;DU1313,AZ1315-AZ1316,0)</f>
        <v>0</v>
      </c>
      <c r="DV1316" s="665">
        <f>IF(DR1316&gt;DV1313,BA1315-BA1316,0)</f>
        <v>0</v>
      </c>
      <c r="DW1316" s="665">
        <f>IF(DR1316&gt;DW1313,BB1315-BB1316,0)</f>
        <v>0</v>
      </c>
      <c r="DX1316" s="665">
        <f>IF(DR1316&gt;DX1313,BC1315-BC1316,0)</f>
        <v>0</v>
      </c>
      <c r="DY1316" s="665">
        <f>IF(DR1316&gt;DY1313,BD1315-BD1316,0)</f>
        <v>0</v>
      </c>
      <c r="DZ1316" s="665">
        <f>IF(DR1316&gt;DZ1313,BE1315-BE1316,0)</f>
        <v>0</v>
      </c>
      <c r="EA1316" s="665">
        <f>IF(DR1316&gt;EA1313,BF1315-BF1316,0)</f>
        <v>0</v>
      </c>
      <c r="EB1316" s="665">
        <f>IF(DR1316&gt;EB1313,BG1315-BG1316,0)</f>
        <v>0</v>
      </c>
      <c r="EC1316" s="665">
        <f>IF(DR1316&gt;EC1313,BH1315-BH1316,0)</f>
        <v>0</v>
      </c>
      <c r="ED1316" s="665">
        <f>IF(DR1316&gt;ED1313,BI1315-BI1316,0)</f>
        <v>0</v>
      </c>
      <c r="EE1316" s="665">
        <f>IF(DR1316&gt;EE1313,BJ1315-BJ1316,0)</f>
        <v>0</v>
      </c>
      <c r="EF1316" s="665">
        <f>IF(DR1316&gt;EF1313,BK1315-BK1316,0)</f>
        <v>0</v>
      </c>
      <c r="EG1316" s="665">
        <f>IF(DR1316&gt;EG1313,BL1315-BL1316,0)</f>
        <v>0</v>
      </c>
      <c r="EH1316" s="665">
        <f>IF(DR1316&gt;EH1313,BM1315-BM1316,0)</f>
        <v>0</v>
      </c>
      <c r="EI1316" s="665">
        <f>IF(DR1316&gt;EI1313,BN1315-BN1316,0)</f>
        <v>0</v>
      </c>
      <c r="EJ1316" s="665">
        <f>IF(DR1316&gt;EJ1313,BO1315-BO1316,0)</f>
        <v>0</v>
      </c>
      <c r="EK1316" s="665">
        <f>IF(DR1316&gt;EK1313,BP1315-BP1316,0)</f>
        <v>0</v>
      </c>
      <c r="EL1316" s="665">
        <f>IF(DR1316&gt;EL1313,BQ1315-BQ1316,0)</f>
        <v>0</v>
      </c>
      <c r="EM1316" s="665">
        <f>IF(DR1316&gt;EM1313,BR1315-BR1316,0)</f>
        <v>0</v>
      </c>
      <c r="EN1316" s="665">
        <f>IF(DR1316&gt;EN1313,BS1315-BS1316,0)</f>
        <v>0</v>
      </c>
      <c r="EO1316" s="665">
        <f>IF(DR1316&gt;EO1313,BT1315-BT1316,0)</f>
        <v>0</v>
      </c>
      <c r="EP1316" s="665">
        <f>IF(DR1316&gt;EP1313,BU1315-BU1316,0)</f>
        <v>0</v>
      </c>
      <c r="EQ1316" s="665">
        <f>IF(DR1316&gt;EQ1313,BV1315-BV1316,0)</f>
        <v>0</v>
      </c>
      <c r="ER1316" s="665">
        <f>IF(DR1316&gt;ER1313,BW1315-BW1316,0)</f>
        <v>0</v>
      </c>
      <c r="ES1316" s="665">
        <f>IF(DR1316&gt;ES1313,BX1315-BX1316,0)</f>
        <v>0</v>
      </c>
      <c r="ET1316" s="665">
        <f>IF(DR1316&gt;ET1313,BY1315-BY1316,0)</f>
        <v>0</v>
      </c>
      <c r="EU1316" s="665">
        <f>IF(DR1316&gt;EU1313,BZ1315-BZ1316,0)</f>
        <v>0</v>
      </c>
      <c r="EV1316" s="665">
        <f>IF(DR1316&gt;EV1313,CA1315-CA1316,0)</f>
        <v>0</v>
      </c>
      <c r="EW1316" s="665">
        <f>IF(DR1316&gt;EW1313,CB1315-CB1316,0)</f>
        <v>0</v>
      </c>
      <c r="EX1316" s="665">
        <f>IF(DR1316&gt;EX1313,CC1315-CC1316,0)</f>
        <v>0</v>
      </c>
      <c r="EY1316" s="665">
        <f>IF(DR1316&gt;EY1313,CD1315-CD1316,0)</f>
        <v>0</v>
      </c>
      <c r="EZ1316" s="665">
        <f>IF(DR1316&gt;EZ1313,CE1315-CE1316,0)</f>
        <v>0</v>
      </c>
      <c r="FA1316" s="665">
        <f>IF(DR1316&gt;FA1313,CF1315-CF1316,0)</f>
        <v>0</v>
      </c>
      <c r="FB1316" s="665">
        <f>IF(DR1316&gt;FB1313,CG1315-CG1316,0)</f>
        <v>0</v>
      </c>
      <c r="FC1316" s="665">
        <f>IF(DR1316&gt;FC1313,CH1315-CH1316,0)</f>
        <v>0</v>
      </c>
      <c r="FD1316" s="665">
        <f>IF(DR1316&gt;FD1313,CI1315-CI1316,0)</f>
        <v>0</v>
      </c>
      <c r="FE1316" s="665">
        <f>IF(DR1316&gt;FE1313,CJ1315-CJ1316,0)</f>
        <v>0</v>
      </c>
      <c r="FF1316" s="665">
        <f>IF(DR1316&gt;FF1313,CK1315-CK1316,0)</f>
        <v>0</v>
      </c>
      <c r="FG1316" s="665">
        <f>IF(DR1316&gt;FG1313,CL1315-CL1316,0)</f>
        <v>0</v>
      </c>
      <c r="FH1316" s="665">
        <f>IF(DR1316&gt;FH1313,CM1315-CM1316,0)</f>
        <v>0</v>
      </c>
      <c r="FI1316" s="665">
        <f>IF(DR1316&gt;FI1313,CN1315-CN1316,0)</f>
        <v>0</v>
      </c>
      <c r="FJ1316" s="665">
        <f>IF(DR1316&gt;FJ1313,CO1315-CO1316,0)</f>
        <v>0</v>
      </c>
      <c r="FK1316" s="665">
        <f>IF(DR1316&gt;FK1313,CP1315-CP1316,0)</f>
        <v>0</v>
      </c>
      <c r="FL1316" s="665">
        <f>IF(DR1316&gt;FL1313,CQ1315-CQ1316,0)</f>
        <v>0</v>
      </c>
      <c r="FM1316" s="665">
        <f>IF(DR1316&gt;FM1313,CR1315-CR1316,0)</f>
        <v>0</v>
      </c>
      <c r="FN1316" s="665">
        <f>IF(DR1316&gt;FN1313,CS1315-CS1316,0)</f>
        <v>0</v>
      </c>
      <c r="FO1316" s="665">
        <f>IF(DR1316&gt;FO1313,CT1315-CT1316,0)</f>
        <v>0</v>
      </c>
      <c r="FP1316" s="665">
        <f>IF(DR1316&gt;FP1313,CU1315-CU1316,0)</f>
        <v>0</v>
      </c>
      <c r="FQ1316" s="665">
        <f>IF(DR1316&gt;FQ1313,CV1315-CV1316,0)</f>
        <v>0</v>
      </c>
      <c r="FR1316" s="665">
        <f>IF(DR1316&gt;FR1313,CW1315-CW1316,0)</f>
        <v>0</v>
      </c>
      <c r="FS1316" s="665">
        <f>IF(DR1316&gt;FS1313,CX1315-CX1316,0)</f>
        <v>0</v>
      </c>
      <c r="FT1316" s="665">
        <f>IF(DR1316&gt;FT1313,CY1315-CY1316,0)</f>
        <v>0</v>
      </c>
      <c r="FU1316" s="665">
        <f>IF(DR1316&gt;FU1313,CZ1315-CZ1316,0)</f>
        <v>0</v>
      </c>
      <c r="FV1316" s="665">
        <f>IF(DR1316&gt;FV1313,DA1315-DA1316,0)</f>
        <v>0</v>
      </c>
      <c r="FW1316" s="665">
        <f>IF(DR1316&gt;FW1313,DB1315-DB1316,0)</f>
        <v>0</v>
      </c>
      <c r="FX1316" s="665">
        <f>IF(DR1316&gt;FX1313,DC1315-DC1316,0)</f>
        <v>0</v>
      </c>
      <c r="FY1316" s="665">
        <f>IF(DR1316&gt;FY1313,DD1315-DD1316,0)</f>
        <v>0</v>
      </c>
      <c r="FZ1316" s="665">
        <f>IF(DR1316&gt;FZ1313,DE1315-DE1316,0)</f>
        <v>0</v>
      </c>
      <c r="GA1316" s="665">
        <f>IF(DR1316&gt;GA1313,DF1315-DF1316,0)</f>
        <v>0</v>
      </c>
      <c r="GB1316" s="665">
        <f>IF(DR1316&gt;GB1313,DG1315-DG1316,0)</f>
        <v>0</v>
      </c>
      <c r="GC1316" s="665">
        <f>IF(DR1316&gt;GC1313,DH1315-DH1316,0)</f>
        <v>0</v>
      </c>
      <c r="GD1316" s="665">
        <f>IF(DR1316&gt;GD1313,DI1315-DI1316,0)</f>
        <v>0</v>
      </c>
      <c r="GE1316" s="665">
        <f>IF(DR1316&gt;GE1313,DJ1315-DJ1316,0)</f>
        <v>0</v>
      </c>
      <c r="GF1316" s="665">
        <f>IF(DR1316&gt;GF1313,DK1315-DK1316,0)</f>
        <v>0</v>
      </c>
      <c r="GG1316" s="665">
        <f>IF(DR1316&gt;GG1313,DL1315-DL1316,0)</f>
        <v>0</v>
      </c>
      <c r="GH1316" s="665">
        <f>IF(DR1316&gt;GH1313,DM1315-DM1316,0)</f>
        <v>0</v>
      </c>
      <c r="GI1316" s="665">
        <f>IF(DR1316&gt;GI1313,DN1315-DN1316,0)</f>
        <v>0</v>
      </c>
      <c r="GJ1316" s="665">
        <f>IF(DR1316&gt;GJ1313,DO1315-DO1316,0)</f>
        <v>0</v>
      </c>
      <c r="GK1316" s="665">
        <f>IF(DR1316&gt;GK1313,DP1315-DP1316,0)</f>
        <v>0</v>
      </c>
      <c r="GL1316" s="665" t="b">
        <f>SUM(DS1316:GK1316)+SUM(Y1310:AH1310)=U1310</f>
        <v>1</v>
      </c>
      <c r="GM1316" s="667"/>
      <c r="GN1316" s="749">
        <v>2024</v>
      </c>
      <c r="GO1316" s="664">
        <f>SUMIF(DS1314:GK1314,GO1314,DS1316:GK1316)</f>
        <v>0</v>
      </c>
      <c r="GP1316" s="668">
        <f>SUMIF(DS1314:GK1314,GP1314,DS1316:GK1316)</f>
        <v>0</v>
      </c>
      <c r="GQ1316" s="668">
        <f>SUMIF(DS1314:GK1314,GQ1314,DS1316:GK1316)</f>
        <v>0</v>
      </c>
      <c r="GR1316" s="668">
        <f>SUMIF(DS1314:GK1314,GR1314,DS1316:GK1316)</f>
        <v>0</v>
      </c>
      <c r="GS1316" s="668">
        <f>SUMIF(DS1314:GK1314,GS1314,DS1316:GK1316)</f>
        <v>0</v>
      </c>
      <c r="GT1316" s="668">
        <f>SUMIF(DS1314:GK1314,GT1314,DS1316:GK1316)</f>
        <v>0</v>
      </c>
      <c r="GU1316" s="668">
        <f>SUMIF(DS1314:GK1314,GU1314,DS1316:GK1316)</f>
        <v>0</v>
      </c>
      <c r="GV1316" s="668">
        <f>SUMIF(DS1314:GK1314,GV1314,DS1316:GK1316)</f>
        <v>0</v>
      </c>
      <c r="GW1316" s="668">
        <f>SUMIF(DS1314:GK1314,GW1314,DS1316:GK1316)</f>
        <v>0</v>
      </c>
      <c r="GX1316" s="668">
        <f>SUMIF(DS1314:GK1314,GX1314,DS1316:GK1316)</f>
        <v>0</v>
      </c>
      <c r="GY1316" s="668">
        <f>SUMIF(DS1314:GK1314,GY1314,DS1316:GK1316)</f>
        <v>0</v>
      </c>
      <c r="GZ1316" s="646" t="b">
        <f>SUM(GO1316:GY1316)=(U1310-SUM(Y1310:AH1310))</f>
        <v>1</v>
      </c>
    </row>
    <row r="1317" spans="1:234" hidden="1" x14ac:dyDescent="0.25">
      <c r="A1317" s="643" t="s">
        <v>208</v>
      </c>
      <c r="AI1317" s="664">
        <v>2025</v>
      </c>
      <c r="AJ1317" s="664">
        <v>0</v>
      </c>
      <c r="AK1317" s="665">
        <f>IFERROR(#REF!/#REF!,0)</f>
        <v>0</v>
      </c>
      <c r="AL1317" s="665">
        <f>IFERROR(#REF!/#REF!,0)</f>
        <v>0</v>
      </c>
      <c r="AM1317" s="665">
        <f>IFERROR(#REF!/#REF!,0)</f>
        <v>0</v>
      </c>
      <c r="AN1317" s="669">
        <f>IFERROR(#REF!/#REF!,0)</f>
        <v>0</v>
      </c>
      <c r="AO1317" s="669">
        <f>IFERROR(#REF!/#REF!,0)</f>
        <v>0</v>
      </c>
      <c r="AP1317" s="669">
        <f>IFERROR(#REF!/#REF!,0)</f>
        <v>0</v>
      </c>
      <c r="AQ1317" s="669">
        <f>IFERROR(#REF!/#REF!,0)</f>
        <v>0</v>
      </c>
      <c r="AR1317" s="669">
        <f>IFERROR(#REF!/#REF!,0)</f>
        <v>0</v>
      </c>
      <c r="AS1317" s="669">
        <f>IFERROR(#REF!/#REF!,0)</f>
        <v>0</v>
      </c>
      <c r="AT1317" s="669">
        <f>IFERROR(#REF!/#REF!,0)</f>
        <v>0</v>
      </c>
      <c r="AU1317" s="666"/>
      <c r="AW1317" s="749">
        <v>2025</v>
      </c>
      <c r="AX1317" s="665" t="e">
        <f>#REF!</f>
        <v>#REF!</v>
      </c>
      <c r="AY1317" s="665" t="e">
        <f>INDEX(AX1309:BE1310,MATCH(AW1317,AV1309:AV1310,0),MATCH(AY1313,AX1307:BE1307,0))*(INDEX(AK1315:AT1322,MATCH(AY1313,AI1315:AI1322,0),MATCH(AY1314,AK1314:AT1314,0)))</f>
        <v>#N/A</v>
      </c>
      <c r="AZ1317" s="665" t="e">
        <f>INDEX(AX1309:BE1310,MATCH(AW1317,AV1309:AV1310,0),MATCH(AZ1313,AX1307:BE1307,0))*(INDEX(AK1315:AT1322,MATCH(AZ1313,AI1315:AI1322,0),MATCH(AZ1314,AK1314:AT1314,0)))</f>
        <v>#N/A</v>
      </c>
      <c r="BA1317" s="665" t="e">
        <f>INDEX(AX1309:BE1310,MATCH(AW1317,AV1309:AV1310,0),MATCH(BA1313,AX1307:BE1307,0))*(INDEX(AK1315:AT1322,MATCH(BA1313,AI1315:AI1322,0),MATCH(BA1314,AK1314:AT1314,0)))</f>
        <v>#N/A</v>
      </c>
      <c r="BB1317" s="665" t="e">
        <f>INDEX(AX1309:BE1310,MATCH(AW1317,AV1309:AV1310,0),MATCH(BB1313,AX1307:BE1307,0))*(INDEX(AK1315:AT1322,MATCH(BB1313,AI1315:AI1322,0),MATCH(BB1314,AK1314:AT1314,0)))</f>
        <v>#N/A</v>
      </c>
      <c r="BC1317" s="665" t="e">
        <f>INDEX(AX1309:BE1310,MATCH(AW1317,AV1309:AV1310,0),MATCH(BC1313,AX1307:BE1307,0))*(INDEX(AK1315:AT1322,MATCH(BC1313,AI1315:AI1322,0),MATCH(BC1314,AK1314:AT1314,0)))</f>
        <v>#N/A</v>
      </c>
      <c r="BD1317" s="665" t="e">
        <f>INDEX(AX1309:BE1310,MATCH(AW1317,AV1309:AV1310,0),MATCH(BD1313,AX1307:BE1307,0))*(INDEX(AK1315:AT1322,MATCH(BD1313,AI1315:AI1322,0),MATCH(BD1314,AK1314:AT1314,0)))</f>
        <v>#N/A</v>
      </c>
      <c r="BE1317" s="665" t="e">
        <f>INDEX(AX1309:BE1310,MATCH(AW1317,AV1309:AV1310,0),MATCH(BE1313,AX1307:BE1307,0))*(INDEX(AK1315:AT1322,MATCH(BE1313,AI1315:AI1322,0),MATCH(BE1314,AK1314:AT1314,0)))</f>
        <v>#N/A</v>
      </c>
      <c r="BF1317" s="665" t="e">
        <f>INDEX(AX1309:BE1310,MATCH(AW1317,AV1309:AV1310,0),MATCH(BF1313,AX1307:BE1307,0))*(INDEX(AK1315:AT1322,MATCH(BF1313,AI1315:AI1322,0),MATCH(BF1314,AK1314:AT1314,0)))</f>
        <v>#N/A</v>
      </c>
      <c r="BG1317" s="665" t="e">
        <f>INDEX(AX1309:BE1310,MATCH(AW1317,AV1309:AV1310,0),MATCH(BG1313,AX1307:BE1307,0))*(INDEX(AK1315:AT1322,MATCH(BG1313,AI1315:AI1322,0),MATCH(BG1314,AK1314:AT1314,0)))</f>
        <v>#N/A</v>
      </c>
      <c r="BH1317" s="665" t="e">
        <f>INDEX(AX1309:BE1310,MATCH(AW1317,AV1309:AV1310,0),MATCH(BH1313,AX1307:BE1307,0))*(INDEX(AK1315:AT1322,MATCH(BH1313,AI1315:AI1322,0),MATCH(BH1314,AK1314:AT1314,0)))</f>
        <v>#N/A</v>
      </c>
      <c r="BI1317" s="665" t="e">
        <f>INDEX(AX1309:BE1310,MATCH(AW1317,AV1309:AV1310,0),MATCH(BI1313,AX1307:BE1307,0))*(INDEX(AK1315:AT1322,MATCH(BI1313,AI1315:AI1322,0),MATCH(BI1314,AK1314:AT1314,0)))</f>
        <v>#N/A</v>
      </c>
      <c r="BJ1317" s="665" t="e">
        <f>INDEX(AX1309:BE1310,MATCH(AW1317,AV1309:AV1310,0),MATCH(BJ1313,AX1307:BE1307,0))*(INDEX(AK1315:AT1322,MATCH(BJ1313,AI1315:AI1322,0),MATCH(BJ1314,AK1314:AT1314,0)))</f>
        <v>#N/A</v>
      </c>
      <c r="BK1317" s="665" t="e">
        <f>INDEX(AX1309:BE1310,MATCH(AW1317,AV1309:AV1310,0),MATCH(BK1313,AX1307:BE1307,0))*(INDEX(AK1315:AT1322,MATCH(BK1313,AI1315:AI1322,0),MATCH(BK1314,AK1314:AT1314,0)))</f>
        <v>#N/A</v>
      </c>
      <c r="BL1317" s="665" t="e">
        <f>INDEX(AX1309:BE1310,MATCH(AW1317,AV1309:AV1310,0),MATCH(BL1313,AX1307:BE1307,0))*(INDEX(AK1315:AT1322,MATCH(BL1313,AI1315:AI1322,0),MATCH(BL1314,AK1314:AT1314,0)))</f>
        <v>#N/A</v>
      </c>
      <c r="BM1317" s="665" t="e">
        <f>INDEX(AX1309:BE1310,MATCH(AW1317,AV1309:AV1310,0),MATCH(BM1313,AX1307:BE1307,0))*(INDEX(AK1315:AT1322,MATCH(BM1313,AI1315:AI1322,0),MATCH(BM1314,AK1314:AT1314,0)))</f>
        <v>#N/A</v>
      </c>
      <c r="BN1317" s="665" t="e">
        <f>INDEX(AX1309:BE1310,MATCH(AW1317,AV1309:AV1310,0),MATCH(BN1313,AX1307:BE1307,0))*(INDEX(AK1315:AT1322,MATCH(BN1313,AI1315:AI1322,0),MATCH(BN1314,AK1314:AT1314,0)))</f>
        <v>#N/A</v>
      </c>
      <c r="BO1317" s="665" t="e">
        <f>INDEX(AX1309:BE1310,MATCH(AW1317,AV1309:AV1310,0),MATCH(BO1313,AX1307:BE1307,0))*(INDEX(AK1315:AT1322,MATCH(BO1313,AI1315:AI1322,0),MATCH(BO1314,AK1314:AT1314,0)))</f>
        <v>#N/A</v>
      </c>
      <c r="BP1317" s="665" t="e">
        <f>INDEX(AX1309:BE1310,MATCH(AW1317,AV1309:AV1310,0),MATCH(BP1313,AX1307:BE1307,0))*(INDEX(AK1315:AT1322,MATCH(BP1313,AI1315:AI1322,0),MATCH(BP1314,AK1314:AT1314,0)))</f>
        <v>#N/A</v>
      </c>
      <c r="BQ1317" s="665" t="e">
        <f>INDEX(AX1309:BE1310,MATCH(AW1317,AV1309:AV1310,0),MATCH(BQ1313,AX1307:BE1307,0))*(INDEX(AK1315:AT1322,MATCH(BQ1313,AI1315:AI1322,0),MATCH(BQ1314,AK1314:AT1314,0)))</f>
        <v>#N/A</v>
      </c>
      <c r="BR1317" s="665" t="e">
        <f>INDEX(AX1309:BE1310,MATCH(AW1317,AV1309:AV1310,0),MATCH(BR1313,AX1307:BE1307,0))*(INDEX(AK1315:AT1322,MATCH(BR1313,AI1315:AI1322,0),MATCH(BR1314,AK1314:AT1314,0)))</f>
        <v>#N/A</v>
      </c>
      <c r="BS1317" s="665" t="e">
        <f>INDEX(AX1309:BE1310,MATCH(AW1317,AV1309:AV1310,0),MATCH(BS1313,AX1307:BE1307,0))*(INDEX(AK1315:AT1322,MATCH(BS1313,AI1315:AI1322,0),MATCH(BS1314,AK1314:AT1314,0)))</f>
        <v>#N/A</v>
      </c>
      <c r="BT1317" s="665" t="e">
        <f>INDEX(AX1309:BE1310,MATCH(AW1317,AV1309:AV1310,0),MATCH(BT1313,AX1307:BE1307,0))*(INDEX(AK1315:AT1322,MATCH(BT1313,AI1315:AI1322,0),MATCH(BT1314,AK1314:AT1314,0)))</f>
        <v>#N/A</v>
      </c>
      <c r="BU1317" s="665" t="e">
        <f>INDEX(AX1309:BE1310,MATCH(AW1317,AV1309:AV1310,0),MATCH(BU1313,AX1307:BE1307,0))*(INDEX(AK1315:AT1322,MATCH(BU1313,AI1315:AI1322,0),MATCH(BU1314,AK1314:AT1314,0)))</f>
        <v>#N/A</v>
      </c>
      <c r="BV1317" s="665" t="e">
        <f>INDEX(AX1309:BE1310,MATCH(AW1317,AV1309:AV1310,0),MATCH(BV1313,AX1307:BE1307,0))*(INDEX(AK1315:AT1322,MATCH(BV1313,AI1315:AI1322,0),MATCH(BV1314,AK1314:AT1314,0)))</f>
        <v>#N/A</v>
      </c>
      <c r="BW1317" s="665" t="e">
        <f>INDEX(AX1309:BE1310,MATCH(AW1317,AV1309:AV1310,0),MATCH(BW1313,AX1307:BE1307,0))*(INDEX(AK1315:AT1322,MATCH(BW1313,AI1315:AI1322,0),MATCH(BW1314,AK1314:AT1314,0)))</f>
        <v>#N/A</v>
      </c>
      <c r="BX1317" s="665" t="e">
        <f>INDEX(AX1309:BE1310,MATCH(AW1317,AV1309:AV1310,0),MATCH(BX1313,AX1307:BE1307,0))*(INDEX(AK1315:AT1322,MATCH(BX1313,AI1315:AI1322,0),MATCH(BX1314,AK1314:AT1314,0)))</f>
        <v>#N/A</v>
      </c>
      <c r="BY1317" s="665" t="e">
        <f>INDEX(AX1309:BE1310,MATCH(AW1317,AV1309:AV1310,0),MATCH(BY1313,AX1307:BE1307,0))*(INDEX(AK1315:AT1322,MATCH(BY1313,AI1315:AI1322,0),MATCH(BY1314,AK1314:AT1314,0)))</f>
        <v>#N/A</v>
      </c>
      <c r="BZ1317" s="665" t="e">
        <f>INDEX(AX1309:BE1310,MATCH(AW1317,AV1309:AV1310,0),MATCH(BZ1313,AX1307:BE1307,0))*(INDEX(AK1315:AT1322,MATCH(BZ1313,AI1315:AI1322,0),MATCH(BZ1314,AK1314:AT1314,0)))</f>
        <v>#N/A</v>
      </c>
      <c r="CA1317" s="665" t="e">
        <f>INDEX(AX1309:BE1310,MATCH(AW1317,AV1309:AV1310,0),MATCH(CA1313,AX1307:BE1307,0))*(INDEX(AK1315:AT1322,MATCH(CA1313,AI1315:AI1322,0),MATCH(CA1314,AK1314:AT1314,0)))</f>
        <v>#N/A</v>
      </c>
      <c r="CB1317" s="665" t="e">
        <f>INDEX(AX1309:BE1310,MATCH(AW1317,AV1309:AV1310,0),MATCH(CB1313,AX1307:BE1307,0))*(INDEX(AK1315:AT1322,MATCH(CB1313,AI1315:AI1322,0),MATCH(CB1314,AK1314:AT1314,0)))</f>
        <v>#N/A</v>
      </c>
      <c r="CC1317" s="665" t="e">
        <f>INDEX(AX1309:BE1310,MATCH(AW1317,AV1309:AV1310,0),MATCH(CC1313,AX1307:BE1307,0))*(INDEX(AK1315:AT1322,MATCH(CC1313,AI1315:AI1322,0),MATCH(CC1314,AK1314:AT1314,0)))</f>
        <v>#N/A</v>
      </c>
      <c r="CD1317" s="665" t="e">
        <f>INDEX(AX1309:BE1310,MATCH(AW1317,AV1309:AV1310,0),MATCH(CD1313,AX1307:BE1307,0))*(INDEX(AK1315:AT1322,MATCH(CD1313,AI1315:AI1322,0),MATCH(CD1314,AK1314:AT1314,0)))</f>
        <v>#N/A</v>
      </c>
      <c r="CE1317" s="665" t="e">
        <f>INDEX(AX1309:BE1310,MATCH(AW1317,AV1309:AV1310,0),MATCH(CE1313,AX1307:BE1307,0))*(INDEX(AK1315:AT1322,MATCH(CE1313,AI1315:AI1322,0),MATCH(CE1314,AK1314:AT1314,0)))</f>
        <v>#N/A</v>
      </c>
      <c r="CF1317" s="665" t="e">
        <f>INDEX(AX1309:BE1310,MATCH(AW1317,AV1309:AV1310,0),MATCH(CF1313,AX1307:BE1307,0))*(INDEX(AK1315:AT1322,MATCH(CF1313,AI1315:AI1322,0),MATCH(CF1314,AK1314:AT1314,0)))</f>
        <v>#N/A</v>
      </c>
      <c r="CG1317" s="665" t="e">
        <f>INDEX(AX1309:BE1310,MATCH(AW1317,AV1309:AV1310,0),MATCH(CG1313,AX1307:BE1307,0))*(INDEX(AK1315:AT1322,MATCH(CG1313,AI1315:AI1322,0),MATCH(CG1314,AK1314:AT1314,0)))</f>
        <v>#N/A</v>
      </c>
      <c r="CH1317" s="665" t="e">
        <f>INDEX(AX1309:BE1310,MATCH(AW1317,AV1309:AV1310,0),MATCH(CH1313,AX1307:BE1307,0))*(INDEX(AK1315:AT1322,MATCH(CH1313,AI1315:AI1322,0),MATCH(CH1314,AK1314:AT1314,0)))</f>
        <v>#N/A</v>
      </c>
      <c r="CI1317" s="665" t="e">
        <f>INDEX(AX1309:BE1310,MATCH(AW1317,AV1309:AV1310,0),MATCH(CI1313,AX1307:BE1307,0))*(INDEX(AK1315:AT1322,MATCH(CI1313,AI1315:AI1322,0),MATCH(CI1314,AK1314:AT1314,0)))</f>
        <v>#N/A</v>
      </c>
      <c r="CJ1317" s="665" t="e">
        <f>INDEX(AX1309:BE1310,MATCH(AW1317,AV1309:AV1310,0),MATCH(CJ1313,AX1307:BE1307,0))*(INDEX(AK1315:AT1322,MATCH(CJ1313,AI1315:AI1322,0),MATCH(CJ1314,AK1314:AT1314,0)))</f>
        <v>#N/A</v>
      </c>
      <c r="CK1317" s="665" t="e">
        <f>INDEX(AX1309:BE1310,MATCH(AW1317,AV1309:AV1310,0),MATCH(CK1313,AX1307:BE1307,0))*(INDEX(AK1315:AT1322,MATCH(CK1313,AI1315:AI1322,0),MATCH(CK1314,AK1314:AT1314,0)))</f>
        <v>#N/A</v>
      </c>
      <c r="CL1317" s="665" t="e">
        <f>INDEX(AX1309:BE1310,MATCH(AW1317,AV1309:AV1310,0),MATCH(CL1313,AX1307:BE1307,0))*(INDEX(AK1315:AT1322,MATCH(CL1313,AI1315:AI1322,0),MATCH(CL1314,AK1314:AT1314,0)))</f>
        <v>#N/A</v>
      </c>
      <c r="CM1317" s="665" t="e">
        <f>INDEX(AX1309:BE1310,MATCH(AW1317,AV1309:AV1310,0),MATCH(CM1313,AX1307:BE1307,0))*(INDEX(AK1315:AT1322,MATCH(CM1313,AI1315:AI1322,0),MATCH(CM1314,AK1314:AT1314,0)))</f>
        <v>#N/A</v>
      </c>
      <c r="CN1317" s="665" t="e">
        <f>INDEX(AX1309:BE1310,MATCH(AW1317,AV1309:AV1310,0),MATCH(CN1313,AX1307:BE1307,0))*(INDEX(AK1315:AT1322,MATCH(CN1313,AI1315:AI1322,0),MATCH(CN1314,AK1314:AT1314,0)))</f>
        <v>#N/A</v>
      </c>
      <c r="CO1317" s="665" t="e">
        <f>INDEX(AX1309:BE1310,MATCH(AW1317,AV1309:AV1310,0),MATCH(CO1313,AX1307:BE1307,0))*(INDEX(AK1315:AT1322,MATCH(CO1313,AI1315:AI1322,0),MATCH(CO1314,AK1314:AT1314,0)))</f>
        <v>#N/A</v>
      </c>
      <c r="CP1317" s="665" t="e">
        <f>INDEX(AX1309:BE1310,MATCH(AW1317,AV1309:AV1310,0),MATCH(CP1313,AX1307:BE1307,0))*(INDEX(AK1315:AT1322,MATCH(CP1313,AI1315:AI1322,0),MATCH(CP1314,AK1314:AT1314,0)))</f>
        <v>#N/A</v>
      </c>
      <c r="CQ1317" s="665" t="e">
        <f>INDEX(AX1309:BE1310,MATCH(AW1317,AV1309:AV1310,0),MATCH(CQ1313,AX1307:BE1307,0))*(INDEX(AK1315:AT1322,MATCH(CQ1313,AI1315:AI1322,0),MATCH(CQ1314,AK1314:AT1314,0)))</f>
        <v>#N/A</v>
      </c>
      <c r="CR1317" s="665" t="e">
        <f>INDEX(AX1309:BE1310,MATCH(AW1317,AV1309:AV1310,0),MATCH(CR1313,AX1307:BE1307,0))*(INDEX(AK1315:AT1322,MATCH(CR1313,AI1315:AI1322,0),MATCH(CR1314,AK1314:AT1314,0)))</f>
        <v>#N/A</v>
      </c>
      <c r="CS1317" s="665" t="e">
        <f>INDEX(AX1309:BE1310,MATCH(AW1317,AV1309:AV1310,0),MATCH(CS1313,AX1307:BE1307,0))*(INDEX(AK1315:AT1322,MATCH(CS1313,AI1315:AI1322,0),MATCH(CS1314,AK1314:AT1314,0)))</f>
        <v>#N/A</v>
      </c>
      <c r="CT1317" s="665" t="e">
        <f>INDEX(AX1309:BE1310,MATCH(AW1317,AV1309:AV1310,0),MATCH(CT1313,AX1307:BE1307,0))*(INDEX(AK1315:AT1322,MATCH(CT1313,AI1315:AI1322,0),MATCH(CT1314,AK1314:AT1314,0)))</f>
        <v>#N/A</v>
      </c>
      <c r="CU1317" s="665" t="e">
        <f>INDEX(AX1309:BE1310,MATCH(AW1317,AV1309:AV1310,0),MATCH(CU1313,AX1307:BE1307,0))*(INDEX(AK1315:AT1322,MATCH(CU1313,AI1315:AI1322,0),MATCH(CU1314,AK1314:AT1314,0)))</f>
        <v>#N/A</v>
      </c>
      <c r="CV1317" s="665" t="e">
        <f>INDEX(AX1309:BE1310,MATCH(AW1317,AV1309:AV1310,0),MATCH(CV1313,AX1307:BE1307,0))*(INDEX(AK1315:AT1322,MATCH(CV1313,AI1315:AI1322,0),MATCH(CV1314,AK1314:AT1314,0)))</f>
        <v>#N/A</v>
      </c>
      <c r="CW1317" s="665" t="e">
        <f>INDEX(AX1309:BE1310,MATCH(AW1317,AV1309:AV1310,0),MATCH(CW1313,AX1307:BE1307,0))*(INDEX(AK1315:AT1322,MATCH(CW1313,AI1315:AI1322,0),MATCH(CW1314,AK1314:AT1314,0)))</f>
        <v>#N/A</v>
      </c>
      <c r="CX1317" s="665" t="e">
        <f>INDEX(AX1309:BE1310,MATCH(AW1317,AV1309:AV1310,0),MATCH(CX1313,AX1307:BE1307,0))*(INDEX(AK1315:AT1322,MATCH(CX1313,AI1315:AI1322,0),MATCH(CX1314,AK1314:AT1314,0)))</f>
        <v>#N/A</v>
      </c>
      <c r="CY1317" s="665" t="e">
        <f>INDEX(AX1309:BE1310,MATCH(AW1317,AV1309:AV1310,0),MATCH(CY1313,AX1307:BE1307,0))*(INDEX(AK1315:AT1322,MATCH(CY1313,AI1315:AI1322,0),MATCH(CY1314,AK1314:AT1314,0)))</f>
        <v>#N/A</v>
      </c>
      <c r="CZ1317" s="665" t="e">
        <f>INDEX(AX1309:BE1310,MATCH(AW1317,AV1309:AV1310,0),MATCH(CZ1313,AX1307:BE1307,0))*(INDEX(AK1315:AT1322,MATCH(CZ1313,AI1315:AI1322,0),MATCH(CZ1314,AK1314:AT1314,0)))</f>
        <v>#N/A</v>
      </c>
      <c r="DA1317" s="665" t="e">
        <f>INDEX(AX1309:BE1310,MATCH(AW1317,AV1309:AV1310,0),MATCH(DA1313,AX1307:BE1307,0))*(INDEX(AK1315:AT1322,MATCH(DA1313,AI1315:AI1322,0),MATCH(DA1314,AK1314:AT1314,0)))</f>
        <v>#N/A</v>
      </c>
      <c r="DB1317" s="665" t="e">
        <f>INDEX(AX1309:BE1310,MATCH(AW1317,AV1309:AV1310,0),MATCH(DB1313,AX1307:BE1307,0))*(INDEX(AK1315:AT1322,MATCH(DB1313,AI1315:AI1322,0),MATCH(DB1314,AK1314:AT1314,0)))</f>
        <v>#N/A</v>
      </c>
      <c r="DC1317" s="665" t="e">
        <f>INDEX(AX1309:BE1310,MATCH(AW1317,AV1309:AV1310,0),MATCH(DC1313,AX1307:BE1307,0))*(INDEX(AK1315:AT1322,MATCH(DC1313,AI1315:AI1322,0),MATCH(DC1314,AK1314:AT1314,0)))</f>
        <v>#N/A</v>
      </c>
      <c r="DD1317" s="665" t="e">
        <f>INDEX(AX1309:BE1310,MATCH(AW1317,AV1309:AV1310,0),MATCH(DD1313,AX1307:BE1307,0))*(INDEX(AK1315:AT1322,MATCH(DD1313,AI1315:AI1322,0),MATCH(DD1314,AK1314:AT1314,0)))</f>
        <v>#N/A</v>
      </c>
      <c r="DE1317" s="665" t="e">
        <f>INDEX(AX1309:BE1310,MATCH(AW1317,AV1309:AV1310,0),MATCH(DE1313,AX1307:BE1307,0))*(INDEX(AK1315:AT1322,MATCH(DE1313,AI1315:AI1322,0),MATCH(DE1314,AK1314:AT1314,0)))</f>
        <v>#N/A</v>
      </c>
      <c r="DF1317" s="665" t="e">
        <f>INDEX(AX1309:BE1310,MATCH(AW1317,AV1309:AV1310,0),MATCH(DF1313,AX1307:BE1307,0))*(INDEX(AK1315:AT1322,MATCH(DF1313,AI1315:AI1322,0),MATCH(DF1314,AK1314:AT1314,0)))</f>
        <v>#N/A</v>
      </c>
      <c r="DG1317" s="665" t="e">
        <f>INDEX(AX1309:BE1310,MATCH(AW1317,AV1309:AV1310,0),MATCH(DG1313,AX1307:BE1307,0))*(INDEX(AK1315:AT1322,MATCH(DG1313,AI1315:AI1322,0),MATCH(DG1314,AK1314:AT1314,0)))</f>
        <v>#N/A</v>
      </c>
      <c r="DH1317" s="665" t="e">
        <f>INDEX(AX1309:BE1310,MATCH(AW1317,AV1309:AV1310,0),MATCH(DH1313,AX1307:BE1307,0))*(INDEX(AK1315:AT1322,MATCH(DH1313,AI1315:AI1322,0),MATCH(DH1314,AK1314:AT1314,0)))</f>
        <v>#N/A</v>
      </c>
      <c r="DI1317" s="665" t="e">
        <f>INDEX(AX1309:BE1310,MATCH(AW1317,AV1309:AV1310,0),MATCH(DI1313,AX1307:BE1307,0))*(INDEX(AK1315:AT1322,MATCH(DI1313,AI1315:AI1322,0),MATCH(DI1314,AK1314:AT1314,0)))</f>
        <v>#N/A</v>
      </c>
      <c r="DJ1317" s="665" t="e">
        <f>INDEX(AX1309:BE1310,MATCH(AW1317,AV1309:AV1310,0),MATCH(DJ1313,AX1307:BE1307,0))*(INDEX(AK1315:AT1322,MATCH(DJ1313,AI1315:AI1322,0),MATCH(DJ1314,AK1314:AT1314,0)))</f>
        <v>#N/A</v>
      </c>
      <c r="DK1317" s="665" t="e">
        <f>INDEX(AX1309:BE1310,MATCH(AW1317,AV1309:AV1310,0),MATCH(DK1313,AX1307:BE1307,0))*(INDEX(AK1315:AT1322,MATCH(DK1313,AI1315:AI1322,0),MATCH(DK1314,AK1314:AT1314,0)))</f>
        <v>#N/A</v>
      </c>
      <c r="DL1317" s="665" t="e">
        <f>INDEX(AX1309:BE1310,MATCH(AW1317,AV1309:AV1310,0),MATCH(DL1313,AX1307:BE1307,0))*(INDEX(AK1315:AT1322,MATCH(DL1313,AI1315:AI1322,0),MATCH(DL1314,AK1314:AT1314,0)))</f>
        <v>#N/A</v>
      </c>
      <c r="DM1317" s="665" t="e">
        <f>INDEX(AX1309:BE1310,MATCH(AW1317,AV1309:AV1310,0),MATCH(DM1313,AX1307:BE1307,0))*(INDEX(AK1315:AT1322,MATCH(DM1313,AI1315:AI1322,0),MATCH(DM1314,AK1314:AT1314,0)))</f>
        <v>#N/A</v>
      </c>
      <c r="DN1317" s="665" t="e">
        <f>INDEX(AX1309:BE1310,MATCH(AW1317,AV1309:AV1310,0),MATCH(DN1313,AX1307:BE1307,0))*(INDEX(AK1315:AT1322,MATCH(DN1313,AI1315:AI1322,0),MATCH(DN1314,AK1314:AT1314,0)))</f>
        <v>#N/A</v>
      </c>
      <c r="DO1317" s="665" t="e">
        <f>INDEX(AX1309:BE1310,MATCH(AW1317,AV1309:AV1310,0),MATCH(DO1313,AX1307:BE1307,0))*(INDEX(AK1315:AT1322,MATCH(DO1313,AI1315:AI1322,0),MATCH(DO1314,AK1314:AT1314,0)))</f>
        <v>#N/A</v>
      </c>
      <c r="DP1317" s="665" t="e">
        <f>INDEX(AX1309:BE1310,MATCH(AW1317,AV1309:AV1310,0),MATCH(DP1313,AX1307:BE1307,0))*(INDEX(AK1315:AT1322,MATCH(DP1313,AI1315:AI1322,0),MATCH(DP1314,AK1314:AT1314,0)))</f>
        <v>#N/A</v>
      </c>
      <c r="DQ1317" s="643" t="e">
        <f>SUM(AX1317:DP1317)=#REF!</f>
        <v>#REF!</v>
      </c>
      <c r="DR1317" s="749">
        <v>2025</v>
      </c>
      <c r="DS1317" s="665" t="e">
        <f>IF(DR1317&gt;DS1313,AX1316-AX1317,0)</f>
        <v>#REF!</v>
      </c>
      <c r="DT1317" s="665" t="e">
        <f>IF(DR1317&gt;DT1313,AY1316-AY1317,0)</f>
        <v>#N/A</v>
      </c>
      <c r="DU1317" s="665" t="e">
        <f>IF(DR1317&gt;DU1313,AZ1316-AZ1317,0)</f>
        <v>#N/A</v>
      </c>
      <c r="DV1317" s="665" t="e">
        <f>IF(DR1317&gt;DV1313,BA1316-BA1317,0)</f>
        <v>#N/A</v>
      </c>
      <c r="DW1317" s="665" t="e">
        <f>IF(DR1317&gt;DW1313,BB1316-BB1317,0)</f>
        <v>#N/A</v>
      </c>
      <c r="DX1317" s="665" t="e">
        <f>IF(DR1317&gt;DX1313,BC1316-BC1317,0)</f>
        <v>#N/A</v>
      </c>
      <c r="DY1317" s="665" t="e">
        <f>IF(DR1317&gt;DY1313,BD1316-BD1317,0)</f>
        <v>#N/A</v>
      </c>
      <c r="DZ1317" s="665" t="e">
        <f>IF(DR1317&gt;DZ1313,BE1316-BE1317,0)</f>
        <v>#N/A</v>
      </c>
      <c r="EA1317" s="665" t="e">
        <f>IF(DR1317&gt;EA1313,BF1316-BF1317,0)</f>
        <v>#N/A</v>
      </c>
      <c r="EB1317" s="665" t="e">
        <f>IF(DR1317&gt;EB1313,BG1316-BG1317,0)</f>
        <v>#N/A</v>
      </c>
      <c r="EC1317" s="665" t="e">
        <f>IF(DR1317&gt;EC1313,BH1316-BH1317,0)</f>
        <v>#N/A</v>
      </c>
      <c r="ED1317" s="665">
        <f>IF(DR1317&gt;ED1313,BI1316-BI1317,0)</f>
        <v>0</v>
      </c>
      <c r="EE1317" s="665">
        <f>IF(DR1317&gt;EE1313,BJ1316-BJ1317,0)</f>
        <v>0</v>
      </c>
      <c r="EF1317" s="665">
        <f>IF(DR1317&gt;EF1313,BK1316-BK1317,0)</f>
        <v>0</v>
      </c>
      <c r="EG1317" s="665">
        <f>IF(DR1317&gt;EG1313,BL1316-BL1317,0)</f>
        <v>0</v>
      </c>
      <c r="EH1317" s="665">
        <f>IF(DR1317&gt;EH1313,BM1316-BM1317,0)</f>
        <v>0</v>
      </c>
      <c r="EI1317" s="665">
        <f>IF(DR1317&gt;EI1313,BN1316-BN1317,0)</f>
        <v>0</v>
      </c>
      <c r="EJ1317" s="665">
        <f>IF(DR1317&gt;EJ1313,BO1316-BO1317,0)</f>
        <v>0</v>
      </c>
      <c r="EK1317" s="665">
        <f>IF(DR1317&gt;EK1313,BP1316-BP1317,0)</f>
        <v>0</v>
      </c>
      <c r="EL1317" s="665">
        <f>IF(DR1317&gt;EL1313,BQ1316-BQ1317,0)</f>
        <v>0</v>
      </c>
      <c r="EM1317" s="665">
        <f>IF(DR1317&gt;EM1313,BR1316-BR1317,0)</f>
        <v>0</v>
      </c>
      <c r="EN1317" s="665">
        <f>IF(DR1317&gt;EN1313,BS1316-BS1317,0)</f>
        <v>0</v>
      </c>
      <c r="EO1317" s="665">
        <f>IF(DR1317&gt;EO1313,BT1316-BT1317,0)</f>
        <v>0</v>
      </c>
      <c r="EP1317" s="665">
        <f>IF(DR1317&gt;EP1313,BU1316-BU1317,0)</f>
        <v>0</v>
      </c>
      <c r="EQ1317" s="665">
        <f>IF(DR1317&gt;EQ1313,BV1316-BV1317,0)</f>
        <v>0</v>
      </c>
      <c r="ER1317" s="665">
        <f>IF(DR1317&gt;ER1313,BW1316-BW1317,0)</f>
        <v>0</v>
      </c>
      <c r="ES1317" s="665">
        <f>IF(DR1317&gt;ES1313,BX1316-BX1317,0)</f>
        <v>0</v>
      </c>
      <c r="ET1317" s="665">
        <f>IF(DR1317&gt;ET1313,BY1316-BY1317,0)</f>
        <v>0</v>
      </c>
      <c r="EU1317" s="665">
        <f>IF(DR1317&gt;EU1313,BZ1316-BZ1317,0)</f>
        <v>0</v>
      </c>
      <c r="EV1317" s="665">
        <f>IF(DR1317&gt;EV1313,CA1316-CA1317,0)</f>
        <v>0</v>
      </c>
      <c r="EW1317" s="665">
        <f>IF(DR1317&gt;EW1313,CB1316-CB1317,0)</f>
        <v>0</v>
      </c>
      <c r="EX1317" s="665">
        <f>IF(DR1317&gt;EX1313,CC1316-CC1317,0)</f>
        <v>0</v>
      </c>
      <c r="EY1317" s="665">
        <f>IF(DR1317&gt;EY1313,CD1316-CD1317,0)</f>
        <v>0</v>
      </c>
      <c r="EZ1317" s="665">
        <f>IF(DR1317&gt;EZ1313,CE1316-CE1317,0)</f>
        <v>0</v>
      </c>
      <c r="FA1317" s="665">
        <f>IF(DR1317&gt;FA1313,CF1316-CF1317,0)</f>
        <v>0</v>
      </c>
      <c r="FB1317" s="665">
        <f>IF(DR1317&gt;FB1313,CG1316-CG1317,0)</f>
        <v>0</v>
      </c>
      <c r="FC1317" s="665">
        <f>IF(DR1317&gt;FC1313,CH1316-CH1317,0)</f>
        <v>0</v>
      </c>
      <c r="FD1317" s="665">
        <f>IF(DR1317&gt;FD1313,CI1316-CI1317,0)</f>
        <v>0</v>
      </c>
      <c r="FE1317" s="665">
        <f>IF(DR1317&gt;FE1313,CJ1316-CJ1317,0)</f>
        <v>0</v>
      </c>
      <c r="FF1317" s="665">
        <f>IF(DR1317&gt;FF1313,CK1316-CK1317,0)</f>
        <v>0</v>
      </c>
      <c r="FG1317" s="665">
        <f>IF(DR1317&gt;FG1313,CL1316-CL1317,0)</f>
        <v>0</v>
      </c>
      <c r="FH1317" s="665">
        <f>IF(DR1317&gt;FH1313,CM1316-CM1317,0)</f>
        <v>0</v>
      </c>
      <c r="FI1317" s="665">
        <f>IF(DR1317&gt;FI1313,CN1316-CN1317,0)</f>
        <v>0</v>
      </c>
      <c r="FJ1317" s="665">
        <f>IF(DR1317&gt;FJ1313,CO1316-CO1317,0)</f>
        <v>0</v>
      </c>
      <c r="FK1317" s="665">
        <f>IF(DR1317&gt;FK1313,CP1316-CP1317,0)</f>
        <v>0</v>
      </c>
      <c r="FL1317" s="665">
        <f>IF(DR1317&gt;FL1313,CQ1316-CQ1317,0)</f>
        <v>0</v>
      </c>
      <c r="FM1317" s="665">
        <f>IF(DR1317&gt;FM1313,CR1316-CR1317,0)</f>
        <v>0</v>
      </c>
      <c r="FN1317" s="665">
        <f>IF(DR1317&gt;FN1313,CS1316-CS1317,0)</f>
        <v>0</v>
      </c>
      <c r="FO1317" s="665">
        <f>IF(DR1317&gt;FO1313,CT1316-CT1317,0)</f>
        <v>0</v>
      </c>
      <c r="FP1317" s="665">
        <f>IF(DR1317&gt;FP1313,CU1316-CU1317,0)</f>
        <v>0</v>
      </c>
      <c r="FQ1317" s="665">
        <f>IF(DR1317&gt;FQ1313,CV1316-CV1317,0)</f>
        <v>0</v>
      </c>
      <c r="FR1317" s="665">
        <f>IF(DR1317&gt;FR1313,CW1316-CW1317,0)</f>
        <v>0</v>
      </c>
      <c r="FS1317" s="665">
        <f>IF(DR1317&gt;FS1313,CX1316-CX1317,0)</f>
        <v>0</v>
      </c>
      <c r="FT1317" s="665">
        <f>IF(DR1317&gt;FT1313,CY1316-CY1317,0)</f>
        <v>0</v>
      </c>
      <c r="FU1317" s="665">
        <f>IF(DR1317&gt;FU1313,CZ1316-CZ1317,0)</f>
        <v>0</v>
      </c>
      <c r="FV1317" s="665">
        <f>IF(DR1317&gt;FV1313,DA1316-DA1317,0)</f>
        <v>0</v>
      </c>
      <c r="FW1317" s="665">
        <f>IF(DR1317&gt;FW1313,DB1316-DB1317,0)</f>
        <v>0</v>
      </c>
      <c r="FX1317" s="665">
        <f>IF(DR1317&gt;FX1313,DC1316-DC1317,0)</f>
        <v>0</v>
      </c>
      <c r="FY1317" s="665">
        <f>IF(DR1317&gt;FY1313,DD1316-DD1317,0)</f>
        <v>0</v>
      </c>
      <c r="FZ1317" s="665">
        <f>IF(DR1317&gt;FZ1313,DE1316-DE1317,0)</f>
        <v>0</v>
      </c>
      <c r="GA1317" s="665">
        <f>IF(DR1317&gt;GA1313,DF1316-DF1317,0)</f>
        <v>0</v>
      </c>
      <c r="GB1317" s="665">
        <f>IF(DR1317&gt;GB1313,DG1316-DG1317,0)</f>
        <v>0</v>
      </c>
      <c r="GC1317" s="665">
        <f>IF(DR1317&gt;GC1313,DH1316-DH1317,0)</f>
        <v>0</v>
      </c>
      <c r="GD1317" s="665">
        <f>IF(DR1317&gt;GD1313,DI1316-DI1317,0)</f>
        <v>0</v>
      </c>
      <c r="GE1317" s="665">
        <f>IF(DR1317&gt;GE1313,DJ1316-DJ1317,0)</f>
        <v>0</v>
      </c>
      <c r="GF1317" s="665">
        <f>IF(DR1317&gt;GF1313,DK1316-DK1317,0)</f>
        <v>0</v>
      </c>
      <c r="GG1317" s="665">
        <f>IF(DR1317&gt;GG1313,DL1316-DL1317,0)</f>
        <v>0</v>
      </c>
      <c r="GH1317" s="665">
        <f>IF(DR1317&gt;GH1313,DM1316-DM1317,0)</f>
        <v>0</v>
      </c>
      <c r="GI1317" s="665">
        <f>IF(DR1317&gt;GI1313,DN1316-DN1317,0)</f>
        <v>0</v>
      </c>
      <c r="GJ1317" s="665">
        <f>IF(DR1317&gt;GJ1313,DO1316-DO1317,0)</f>
        <v>0</v>
      </c>
      <c r="GK1317" s="665">
        <f>IF(DR1317&gt;GK1313,DP1316-DP1317,0)</f>
        <v>0</v>
      </c>
      <c r="GL1317" s="665" t="e">
        <f>SUM(DS1317:GK1317)+SUM(#REF!)=#REF!</f>
        <v>#REF!</v>
      </c>
      <c r="GM1317" s="667"/>
      <c r="GN1317" s="749">
        <v>2025</v>
      </c>
      <c r="GO1317" s="664" t="e">
        <f>SUMIF(DS1314:GK1314,GO1314,DS1317:GK1317)</f>
        <v>#REF!</v>
      </c>
      <c r="GP1317" s="668" t="e">
        <f>SUMIF(DS1314:GK1314,GP1314,DS1317:GK1317)</f>
        <v>#N/A</v>
      </c>
      <c r="GQ1317" s="668" t="e">
        <f>SUMIF(DS1314:GK1314,GQ1314,DS1317:GK1317)</f>
        <v>#N/A</v>
      </c>
      <c r="GR1317" s="668" t="e">
        <f>SUMIF(DS1314:GK1314,GR1314,DS1317:GK1317)</f>
        <v>#N/A</v>
      </c>
      <c r="GS1317" s="668" t="e">
        <f>SUMIF(DS1314:GK1314,GS1314,DS1317:GK1317)</f>
        <v>#N/A</v>
      </c>
      <c r="GT1317" s="668" t="e">
        <f>SUMIF(DS1314:GK1314,GT1314,DS1317:GK1317)</f>
        <v>#N/A</v>
      </c>
      <c r="GU1317" s="668" t="e">
        <f>SUMIF(DS1314:GK1314,GU1314,DS1317:GK1317)</f>
        <v>#N/A</v>
      </c>
      <c r="GV1317" s="668" t="e">
        <f>SUMIF(DS1314:GK1314,GV1314,DS1317:GK1317)</f>
        <v>#N/A</v>
      </c>
      <c r="GW1317" s="668" t="e">
        <f>SUMIF(DS1314:GK1314,GW1314,DS1317:GK1317)</f>
        <v>#N/A</v>
      </c>
      <c r="GX1317" s="668" t="e">
        <f>SUMIF(DS1314:GK1314,GX1314,DS1317:GK1317)</f>
        <v>#N/A</v>
      </c>
      <c r="GY1317" s="668" t="e">
        <f>SUMIF(DS1314:GK1314,GY1314,DS1317:GK1317)</f>
        <v>#N/A</v>
      </c>
      <c r="GZ1317" s="646" t="e">
        <f>SUM(GO1317:GY1317)=(#REF!-SUM(#REF!))</f>
        <v>#REF!</v>
      </c>
    </row>
    <row r="1318" spans="1:234" hidden="1" x14ac:dyDescent="0.25">
      <c r="A1318" s="643" t="s">
        <v>208</v>
      </c>
      <c r="AI1318" s="664">
        <v>2026</v>
      </c>
      <c r="AJ1318" s="664">
        <v>0</v>
      </c>
      <c r="AK1318" s="665">
        <f>IFERROR(#REF!/#REF!,0)</f>
        <v>0</v>
      </c>
      <c r="AL1318" s="665">
        <f>IFERROR(#REF!/#REF!,0)</f>
        <v>0</v>
      </c>
      <c r="AM1318" s="665">
        <f>IFERROR(#REF!/#REF!,0)</f>
        <v>0</v>
      </c>
      <c r="AN1318" s="669">
        <f>IFERROR(#REF!/#REF!,0)</f>
        <v>0</v>
      </c>
      <c r="AO1318" s="669">
        <f>IFERROR(#REF!/#REF!,0)</f>
        <v>0</v>
      </c>
      <c r="AP1318" s="669">
        <f>IFERROR(#REF!/#REF!,0)</f>
        <v>0</v>
      </c>
      <c r="AQ1318" s="669">
        <f>IFERROR(#REF!/#REF!,0)</f>
        <v>0</v>
      </c>
      <c r="AR1318" s="669">
        <f>IFERROR(#REF!/#REF!,0)</f>
        <v>0</v>
      </c>
      <c r="AS1318" s="669">
        <f>IFERROR(#REF!/#REF!,0)</f>
        <v>0</v>
      </c>
      <c r="AT1318" s="669">
        <f>IFERROR(#REF!/#REF!,0)</f>
        <v>0</v>
      </c>
      <c r="AU1318" s="666"/>
      <c r="AW1318" s="749">
        <v>2026</v>
      </c>
      <c r="AX1318" s="665" t="e">
        <f>#REF!</f>
        <v>#REF!</v>
      </c>
      <c r="AY1318" s="665" t="e">
        <f>INDEX(AX1309:BE1310,MATCH(AW1318,AV1309:AV1310,0),MATCH(AY1313,AX1307:BE1307,0))*(INDEX(AK1315:AT1322,MATCH(AY1313,AI1315:AI1322,0),MATCH(AY1314,AK1314:AT1314,0)))</f>
        <v>#N/A</v>
      </c>
      <c r="AZ1318" s="665" t="e">
        <f>INDEX(AX1309:BE1310,MATCH(AW1318,AV1309:AV1310,0),MATCH(AZ1313,AX1307:BE1307,0))*(INDEX(AK1315:AT1322,MATCH(AZ1313,AI1315:AI1322,0),MATCH(AZ1314,AK1314:AT1314,0)))</f>
        <v>#N/A</v>
      </c>
      <c r="BA1318" s="665" t="e">
        <f>INDEX(AX1309:BE1310,MATCH(AW1318,AV1309:AV1310,0),MATCH(BA1313,AX1307:BE1307,0))*(INDEX(AK1315:AT1322,MATCH(BA1313,AI1315:AI1322,0),MATCH(BA1314,AK1314:AT1314,0)))</f>
        <v>#N/A</v>
      </c>
      <c r="BB1318" s="665" t="e">
        <f>INDEX(AX1309:BE1310,MATCH(AW1318,AV1309:AV1310,0),MATCH(BB1313,AX1307:BE1307,0))*(INDEX(AK1315:AT1322,MATCH(BB1313,AI1315:AI1322,0),MATCH(BB1314,AK1314:AT1314,0)))</f>
        <v>#N/A</v>
      </c>
      <c r="BC1318" s="665" t="e">
        <f>INDEX(AX1309:BE1310,MATCH(AW1318,AV1309:AV1310,0),MATCH(BC1313,AX1307:BE1307,0))*(INDEX(AK1315:AT1322,MATCH(BC1313,AI1315:AI1322,0),MATCH(BC1314,AK1314:AT1314,0)))</f>
        <v>#N/A</v>
      </c>
      <c r="BD1318" s="665" t="e">
        <f>INDEX(AX1309:BE1310,MATCH(AW1318,AV1309:AV1310,0),MATCH(BD1313,AX1307:BE1307,0))*(INDEX(AK1315:AT1322,MATCH(BD1313,AI1315:AI1322,0),MATCH(BD1314,AK1314:AT1314,0)))</f>
        <v>#N/A</v>
      </c>
      <c r="BE1318" s="665" t="e">
        <f>INDEX(AX1309:BE1310,MATCH(AW1318,AV1309:AV1310,0),MATCH(BE1313,AX1307:BE1307,0))*(INDEX(AK1315:AT1322,MATCH(BE1313,AI1315:AI1322,0),MATCH(BE1314,AK1314:AT1314,0)))</f>
        <v>#N/A</v>
      </c>
      <c r="BF1318" s="665" t="e">
        <f>INDEX(AX1309:BE1310,MATCH(AW1318,AV1309:AV1310,0),MATCH(BF1313,AX1307:BE1307,0))*(INDEX(AK1315:AT1322,MATCH(BF1313,AI1315:AI1322,0),MATCH(BF1314,AK1314:AT1314,0)))</f>
        <v>#N/A</v>
      </c>
      <c r="BG1318" s="665" t="e">
        <f>INDEX(AX1309:BE1310,MATCH(AW1318,AV1309:AV1310,0),MATCH(BG1313,AX1307:BE1307,0))*(INDEX(AK1315:AT1322,MATCH(BG1313,AI1315:AI1322,0),MATCH(BG1314,AK1314:AT1314,0)))</f>
        <v>#N/A</v>
      </c>
      <c r="BH1318" s="665" t="e">
        <f>INDEX(AX1309:BE1310,MATCH(AW1318,AV1309:AV1310,0),MATCH(BH1313,AX1307:BE1307,0))*(INDEX(AK1315:AT1322,MATCH(BH1313,AI1315:AI1322,0),MATCH(BH1314,AK1314:AT1314,0)))</f>
        <v>#N/A</v>
      </c>
      <c r="BI1318" s="665" t="e">
        <f>INDEX(AX1309:BE1310,MATCH(AW1318,AV1309:AV1310,0),MATCH(BI1313,AX1307:BE1307,0))*(INDEX(AK1315:AT1322,MATCH(BI1313,AI1315:AI1322,0),MATCH(BI1314,AK1314:AT1314,0)))</f>
        <v>#N/A</v>
      </c>
      <c r="BJ1318" s="665" t="e">
        <f>INDEX(AX1309:BE1310,MATCH(AW1318,AV1309:AV1310,0),MATCH(BJ1313,AX1307:BE1307,0))*(INDEX(AK1315:AT1322,MATCH(BJ1313,AI1315:AI1322,0),MATCH(BJ1314,AK1314:AT1314,0)))</f>
        <v>#N/A</v>
      </c>
      <c r="BK1318" s="665" t="e">
        <f>INDEX(AX1309:BE1310,MATCH(AW1318,AV1309:AV1310,0),MATCH(BK1313,AX1307:BE1307,0))*(INDEX(AK1315:AT1322,MATCH(BK1313,AI1315:AI1322,0),MATCH(BK1314,AK1314:AT1314,0)))</f>
        <v>#N/A</v>
      </c>
      <c r="BL1318" s="665" t="e">
        <f>INDEX(AX1309:BE1310,MATCH(AW1318,AV1309:AV1310,0),MATCH(BL1313,AX1307:BE1307,0))*(INDEX(AK1315:AT1322,MATCH(BL1313,AI1315:AI1322,0),MATCH(BL1314,AK1314:AT1314,0)))</f>
        <v>#N/A</v>
      </c>
      <c r="BM1318" s="665" t="e">
        <f>INDEX(AX1309:BE1310,MATCH(AW1318,AV1309:AV1310,0),MATCH(BM1313,AX1307:BE1307,0))*(INDEX(AK1315:AT1322,MATCH(BM1313,AI1315:AI1322,0),MATCH(BM1314,AK1314:AT1314,0)))</f>
        <v>#N/A</v>
      </c>
      <c r="BN1318" s="665" t="e">
        <f>INDEX(AX1309:BE1310,MATCH(AW1318,AV1309:AV1310,0),MATCH(BN1313,AX1307:BE1307,0))*(INDEX(AK1315:AT1322,MATCH(BN1313,AI1315:AI1322,0),MATCH(BN1314,AK1314:AT1314,0)))</f>
        <v>#N/A</v>
      </c>
      <c r="BO1318" s="665" t="e">
        <f>INDEX(AX1309:BE1310,MATCH(AW1318,AV1309:AV1310,0),MATCH(BO1313,AX1307:BE1307,0))*(INDEX(AK1315:AT1322,MATCH(BO1313,AI1315:AI1322,0),MATCH(BO1314,AK1314:AT1314,0)))</f>
        <v>#N/A</v>
      </c>
      <c r="BP1318" s="665" t="e">
        <f>INDEX(AX1309:BE1310,MATCH(AW1318,AV1309:AV1310,0),MATCH(BP1313,AX1307:BE1307,0))*(INDEX(AK1315:AT1322,MATCH(BP1313,AI1315:AI1322,0),MATCH(BP1314,AK1314:AT1314,0)))</f>
        <v>#N/A</v>
      </c>
      <c r="BQ1318" s="665" t="e">
        <f>INDEX(AX1309:BE1310,MATCH(AW1318,AV1309:AV1310,0),MATCH(BQ1313,AX1307:BE1307,0))*(INDEX(AK1315:AT1322,MATCH(BQ1313,AI1315:AI1322,0),MATCH(BQ1314,AK1314:AT1314,0)))</f>
        <v>#N/A</v>
      </c>
      <c r="BR1318" s="665" t="e">
        <f>INDEX(AX1309:BE1310,MATCH(AW1318,AV1309:AV1310,0),MATCH(BR1313,AX1307:BE1307,0))*(INDEX(AK1315:AT1322,MATCH(BR1313,AI1315:AI1322,0),MATCH(BR1314,AK1314:AT1314,0)))</f>
        <v>#N/A</v>
      </c>
      <c r="BS1318" s="665" t="e">
        <f>INDEX(AX1309:BE1310,MATCH(AW1318,AV1309:AV1310,0),MATCH(BS1313,AX1307:BE1307,0))*(INDEX(AK1315:AT1322,MATCH(BS1313,AI1315:AI1322,0),MATCH(BS1314,AK1314:AT1314,0)))</f>
        <v>#N/A</v>
      </c>
      <c r="BT1318" s="665" t="e">
        <f>INDEX(AX1309:BE1310,MATCH(AW1318,AV1309:AV1310,0),MATCH(BT1313,AX1307:BE1307,0))*(INDEX(AK1315:AT1322,MATCH(BT1313,AI1315:AI1322,0),MATCH(BT1314,AK1314:AT1314,0)))</f>
        <v>#N/A</v>
      </c>
      <c r="BU1318" s="665" t="e">
        <f>INDEX(AX1309:BE1310,MATCH(AW1318,AV1309:AV1310,0),MATCH(BU1313,AX1307:BE1307,0))*(INDEX(AK1315:AT1322,MATCH(BU1313,AI1315:AI1322,0),MATCH(BU1314,AK1314:AT1314,0)))</f>
        <v>#N/A</v>
      </c>
      <c r="BV1318" s="665" t="e">
        <f>INDEX(AX1309:BE1310,MATCH(AW1318,AV1309:AV1310,0),MATCH(BV1313,AX1307:BE1307,0))*(INDEX(AK1315:AT1322,MATCH(BV1313,AI1315:AI1322,0),MATCH(BV1314,AK1314:AT1314,0)))</f>
        <v>#N/A</v>
      </c>
      <c r="BW1318" s="665" t="e">
        <f>INDEX(AX1309:BE1310,MATCH(AW1318,AV1309:AV1310,0),MATCH(BW1313,AX1307:BE1307,0))*(INDEX(AK1315:AT1322,MATCH(BW1313,AI1315:AI1322,0),MATCH(BW1314,AK1314:AT1314,0)))</f>
        <v>#N/A</v>
      </c>
      <c r="BX1318" s="665" t="e">
        <f>INDEX(AX1309:BE1310,MATCH(AW1318,AV1309:AV1310,0),MATCH(BX1313,AX1307:BE1307,0))*(INDEX(AK1315:AT1322,MATCH(BX1313,AI1315:AI1322,0),MATCH(BX1314,AK1314:AT1314,0)))</f>
        <v>#N/A</v>
      </c>
      <c r="BY1318" s="665" t="e">
        <f>INDEX(AX1309:BE1310,MATCH(AW1318,AV1309:AV1310,0),MATCH(BY1313,AX1307:BE1307,0))*(INDEX(AK1315:AT1322,MATCH(BY1313,AI1315:AI1322,0),MATCH(BY1314,AK1314:AT1314,0)))</f>
        <v>#N/A</v>
      </c>
      <c r="BZ1318" s="665" t="e">
        <f>INDEX(AX1309:BE1310,MATCH(AW1318,AV1309:AV1310,0),MATCH(BZ1313,AX1307:BE1307,0))*(INDEX(AK1315:AT1322,MATCH(BZ1313,AI1315:AI1322,0),MATCH(BZ1314,AK1314:AT1314,0)))</f>
        <v>#N/A</v>
      </c>
      <c r="CA1318" s="665" t="e">
        <f>INDEX(AX1309:BE1310,MATCH(AW1318,AV1309:AV1310,0),MATCH(CA1313,AX1307:BE1307,0))*(INDEX(AK1315:AT1322,MATCH(CA1313,AI1315:AI1322,0),MATCH(CA1314,AK1314:AT1314,0)))</f>
        <v>#N/A</v>
      </c>
      <c r="CB1318" s="665" t="e">
        <f>INDEX(AX1309:BE1310,MATCH(AW1318,AV1309:AV1310,0),MATCH(CB1313,AX1307:BE1307,0))*(INDEX(AK1315:AT1322,MATCH(CB1313,AI1315:AI1322,0),MATCH(CB1314,AK1314:AT1314,0)))</f>
        <v>#N/A</v>
      </c>
      <c r="CC1318" s="665" t="e">
        <f>INDEX(AX1309:BE1310,MATCH(AW1318,AV1309:AV1310,0),MATCH(CC1313,AX1307:BE1307,0))*(INDEX(AK1315:AT1322,MATCH(CC1313,AI1315:AI1322,0),MATCH(CC1314,AK1314:AT1314,0)))</f>
        <v>#N/A</v>
      </c>
      <c r="CD1318" s="665" t="e">
        <f>INDEX(AX1309:BE1310,MATCH(AW1318,AV1309:AV1310,0),MATCH(CD1313,AX1307:BE1307,0))*(INDEX(AK1315:AT1322,MATCH(CD1313,AI1315:AI1322,0),MATCH(CD1314,AK1314:AT1314,0)))</f>
        <v>#N/A</v>
      </c>
      <c r="CE1318" s="665" t="e">
        <f>INDEX(AX1309:BE1310,MATCH(AW1318,AV1309:AV1310,0),MATCH(CE1313,AX1307:BE1307,0))*(INDEX(AK1315:AT1322,MATCH(CE1313,AI1315:AI1322,0),MATCH(CE1314,AK1314:AT1314,0)))</f>
        <v>#N/A</v>
      </c>
      <c r="CF1318" s="665" t="e">
        <f>INDEX(AX1309:BE1310,MATCH(AW1318,AV1309:AV1310,0),MATCH(CF1313,AX1307:BE1307,0))*(INDEX(AK1315:AT1322,MATCH(CF1313,AI1315:AI1322,0),MATCH(CF1314,AK1314:AT1314,0)))</f>
        <v>#N/A</v>
      </c>
      <c r="CG1318" s="665" t="e">
        <f>INDEX(AX1309:BE1310,MATCH(AW1318,AV1309:AV1310,0),MATCH(CG1313,AX1307:BE1307,0))*(INDEX(AK1315:AT1322,MATCH(CG1313,AI1315:AI1322,0),MATCH(CG1314,AK1314:AT1314,0)))</f>
        <v>#N/A</v>
      </c>
      <c r="CH1318" s="665" t="e">
        <f>INDEX(AX1309:BE1310,MATCH(AW1318,AV1309:AV1310,0),MATCH(CH1313,AX1307:BE1307,0))*(INDEX(AK1315:AT1322,MATCH(CH1313,AI1315:AI1322,0),MATCH(CH1314,AK1314:AT1314,0)))</f>
        <v>#N/A</v>
      </c>
      <c r="CI1318" s="665" t="e">
        <f>INDEX(AX1309:BE1310,MATCH(AW1318,AV1309:AV1310,0),MATCH(CI1313,AX1307:BE1307,0))*(INDEX(AK1315:AT1322,MATCH(CI1313,AI1315:AI1322,0),MATCH(CI1314,AK1314:AT1314,0)))</f>
        <v>#N/A</v>
      </c>
      <c r="CJ1318" s="665" t="e">
        <f>INDEX(AX1309:BE1310,MATCH(AW1318,AV1309:AV1310,0),MATCH(CJ1313,AX1307:BE1307,0))*(INDEX(AK1315:AT1322,MATCH(CJ1313,AI1315:AI1322,0),MATCH(CJ1314,AK1314:AT1314,0)))</f>
        <v>#N/A</v>
      </c>
      <c r="CK1318" s="665" t="e">
        <f>INDEX(AX1309:BE1310,MATCH(AW1318,AV1309:AV1310,0),MATCH(CK1313,AX1307:BE1307,0))*(INDEX(AK1315:AT1322,MATCH(CK1313,AI1315:AI1322,0),MATCH(CK1314,AK1314:AT1314,0)))</f>
        <v>#N/A</v>
      </c>
      <c r="CL1318" s="665" t="e">
        <f>INDEX(AX1309:BE1310,MATCH(AW1318,AV1309:AV1310,0),MATCH(CL1313,AX1307:BE1307,0))*(INDEX(AK1315:AT1322,MATCH(CL1313,AI1315:AI1322,0),MATCH(CL1314,AK1314:AT1314,0)))</f>
        <v>#N/A</v>
      </c>
      <c r="CM1318" s="665" t="e">
        <f>INDEX(AX1309:BE1310,MATCH(AW1318,AV1309:AV1310,0),MATCH(CM1313,AX1307:BE1307,0))*(INDEX(AK1315:AT1322,MATCH(CM1313,AI1315:AI1322,0),MATCH(CM1314,AK1314:AT1314,0)))</f>
        <v>#N/A</v>
      </c>
      <c r="CN1318" s="665" t="e">
        <f>INDEX(AX1309:BE1310,MATCH(AW1318,AV1309:AV1310,0),MATCH(CN1313,AX1307:BE1307,0))*(INDEX(AK1315:AT1322,MATCH(CN1313,AI1315:AI1322,0),MATCH(CN1314,AK1314:AT1314,0)))</f>
        <v>#N/A</v>
      </c>
      <c r="CO1318" s="665" t="e">
        <f>INDEX(AX1309:BE1310,MATCH(AW1318,AV1309:AV1310,0),MATCH(CO1313,AX1307:BE1307,0))*(INDEX(AK1315:AT1322,MATCH(CO1313,AI1315:AI1322,0),MATCH(CO1314,AK1314:AT1314,0)))</f>
        <v>#N/A</v>
      </c>
      <c r="CP1318" s="665" t="e">
        <f>INDEX(AX1309:BE1310,MATCH(AW1318,AV1309:AV1310,0),MATCH(CP1313,AX1307:BE1307,0))*(INDEX(AK1315:AT1322,MATCH(CP1313,AI1315:AI1322,0),MATCH(CP1314,AK1314:AT1314,0)))</f>
        <v>#N/A</v>
      </c>
      <c r="CQ1318" s="665" t="e">
        <f>INDEX(AX1309:BE1310,MATCH(AW1318,AV1309:AV1310,0),MATCH(CQ1313,AX1307:BE1307,0))*(INDEX(AK1315:AT1322,MATCH(CQ1313,AI1315:AI1322,0),MATCH(CQ1314,AK1314:AT1314,0)))</f>
        <v>#N/A</v>
      </c>
      <c r="CR1318" s="665" t="e">
        <f>INDEX(AX1309:BE1310,MATCH(AW1318,AV1309:AV1310,0),MATCH(CR1313,AX1307:BE1307,0))*(INDEX(AK1315:AT1322,MATCH(CR1313,AI1315:AI1322,0),MATCH(CR1314,AK1314:AT1314,0)))</f>
        <v>#N/A</v>
      </c>
      <c r="CS1318" s="665" t="e">
        <f>INDEX(AX1309:BE1310,MATCH(AW1318,AV1309:AV1310,0),MATCH(CS1313,AX1307:BE1307,0))*(INDEX(AK1315:AT1322,MATCH(CS1313,AI1315:AI1322,0),MATCH(CS1314,AK1314:AT1314,0)))</f>
        <v>#N/A</v>
      </c>
      <c r="CT1318" s="665" t="e">
        <f>INDEX(AX1309:BE1310,MATCH(AW1318,AV1309:AV1310,0),MATCH(CT1313,AX1307:BE1307,0))*(INDEX(AK1315:AT1322,MATCH(CT1313,AI1315:AI1322,0),MATCH(CT1314,AK1314:AT1314,0)))</f>
        <v>#N/A</v>
      </c>
      <c r="CU1318" s="665" t="e">
        <f>INDEX(AX1309:BE1310,MATCH(AW1318,AV1309:AV1310,0),MATCH(CU1313,AX1307:BE1307,0))*(INDEX(AK1315:AT1322,MATCH(CU1313,AI1315:AI1322,0),MATCH(CU1314,AK1314:AT1314,0)))</f>
        <v>#N/A</v>
      </c>
      <c r="CV1318" s="665" t="e">
        <f>INDEX(AX1309:BE1310,MATCH(AW1318,AV1309:AV1310,0),MATCH(CV1313,AX1307:BE1307,0))*(INDEX(AK1315:AT1322,MATCH(CV1313,AI1315:AI1322,0),MATCH(CV1314,AK1314:AT1314,0)))</f>
        <v>#N/A</v>
      </c>
      <c r="CW1318" s="665" t="e">
        <f>INDEX(AX1309:BE1310,MATCH(AW1318,AV1309:AV1310,0),MATCH(CW1313,AX1307:BE1307,0))*(INDEX(AK1315:AT1322,MATCH(CW1313,AI1315:AI1322,0),MATCH(CW1314,AK1314:AT1314,0)))</f>
        <v>#N/A</v>
      </c>
      <c r="CX1318" s="665" t="e">
        <f>INDEX(AX1309:BE1310,MATCH(AW1318,AV1309:AV1310,0),MATCH(CX1313,AX1307:BE1307,0))*(INDEX(AK1315:AT1322,MATCH(CX1313,AI1315:AI1322,0),MATCH(CX1314,AK1314:AT1314,0)))</f>
        <v>#N/A</v>
      </c>
      <c r="CY1318" s="665" t="e">
        <f>INDEX(AX1309:BE1310,MATCH(AW1318,AV1309:AV1310,0),MATCH(CY1313,AX1307:BE1307,0))*(INDEX(AK1315:AT1322,MATCH(CY1313,AI1315:AI1322,0),MATCH(CY1314,AK1314:AT1314,0)))</f>
        <v>#N/A</v>
      </c>
      <c r="CZ1318" s="665" t="e">
        <f>INDEX(AX1309:BE1310,MATCH(AW1318,AV1309:AV1310,0),MATCH(CZ1313,AX1307:BE1307,0))*(INDEX(AK1315:AT1322,MATCH(CZ1313,AI1315:AI1322,0),MATCH(CZ1314,AK1314:AT1314,0)))</f>
        <v>#N/A</v>
      </c>
      <c r="DA1318" s="665" t="e">
        <f>INDEX(AX1309:BE1310,MATCH(AW1318,AV1309:AV1310,0),MATCH(DA1313,AX1307:BE1307,0))*(INDEX(AK1315:AT1322,MATCH(DA1313,AI1315:AI1322,0),MATCH(DA1314,AK1314:AT1314,0)))</f>
        <v>#N/A</v>
      </c>
      <c r="DB1318" s="665" t="e">
        <f>INDEX(AX1309:BE1310,MATCH(AW1318,AV1309:AV1310,0),MATCH(DB1313,AX1307:BE1307,0))*(INDEX(AK1315:AT1322,MATCH(DB1313,AI1315:AI1322,0),MATCH(DB1314,AK1314:AT1314,0)))</f>
        <v>#N/A</v>
      </c>
      <c r="DC1318" s="665" t="e">
        <f>INDEX(AX1309:BE1310,MATCH(AW1318,AV1309:AV1310,0),MATCH(DC1313,AX1307:BE1307,0))*(INDEX(AK1315:AT1322,MATCH(DC1313,AI1315:AI1322,0),MATCH(DC1314,AK1314:AT1314,0)))</f>
        <v>#N/A</v>
      </c>
      <c r="DD1318" s="665" t="e">
        <f>INDEX(AX1309:BE1310,MATCH(AW1318,AV1309:AV1310,0),MATCH(DD1313,AX1307:BE1307,0))*(INDEX(AK1315:AT1322,MATCH(DD1313,AI1315:AI1322,0),MATCH(DD1314,AK1314:AT1314,0)))</f>
        <v>#N/A</v>
      </c>
      <c r="DE1318" s="665" t="e">
        <f>INDEX(AX1309:BE1310,MATCH(AW1318,AV1309:AV1310,0),MATCH(DE1313,AX1307:BE1307,0))*(INDEX(AK1315:AT1322,MATCH(DE1313,AI1315:AI1322,0),MATCH(DE1314,AK1314:AT1314,0)))</f>
        <v>#N/A</v>
      </c>
      <c r="DF1318" s="665" t="e">
        <f>INDEX(AX1309:BE1310,MATCH(AW1318,AV1309:AV1310,0),MATCH(DF1313,AX1307:BE1307,0))*(INDEX(AK1315:AT1322,MATCH(DF1313,AI1315:AI1322,0),MATCH(DF1314,AK1314:AT1314,0)))</f>
        <v>#N/A</v>
      </c>
      <c r="DG1318" s="665" t="e">
        <f>INDEX(AX1309:BE1310,MATCH(AW1318,AV1309:AV1310,0),MATCH(DG1313,AX1307:BE1307,0))*(INDEX(AK1315:AT1322,MATCH(DG1313,AI1315:AI1322,0),MATCH(DG1314,AK1314:AT1314,0)))</f>
        <v>#N/A</v>
      </c>
      <c r="DH1318" s="665" t="e">
        <f>INDEX(AX1309:BE1310,MATCH(AW1318,AV1309:AV1310,0),MATCH(DH1313,AX1307:BE1307,0))*(INDEX(AK1315:AT1322,MATCH(DH1313,AI1315:AI1322,0),MATCH(DH1314,AK1314:AT1314,0)))</f>
        <v>#N/A</v>
      </c>
      <c r="DI1318" s="665" t="e">
        <f>INDEX(AX1309:BE1310,MATCH(AW1318,AV1309:AV1310,0),MATCH(DI1313,AX1307:BE1307,0))*(INDEX(AK1315:AT1322,MATCH(DI1313,AI1315:AI1322,0),MATCH(DI1314,AK1314:AT1314,0)))</f>
        <v>#N/A</v>
      </c>
      <c r="DJ1318" s="665" t="e">
        <f>INDEX(AX1309:BE1310,MATCH(AW1318,AV1309:AV1310,0),MATCH(DJ1313,AX1307:BE1307,0))*(INDEX(AK1315:AT1322,MATCH(DJ1313,AI1315:AI1322,0),MATCH(DJ1314,AK1314:AT1314,0)))</f>
        <v>#N/A</v>
      </c>
      <c r="DK1318" s="665" t="e">
        <f>INDEX(AX1309:BE1310,MATCH(AW1318,AV1309:AV1310,0),MATCH(DK1313,AX1307:BE1307,0))*(INDEX(AK1315:AT1322,MATCH(DK1313,AI1315:AI1322,0),MATCH(DK1314,AK1314:AT1314,0)))</f>
        <v>#N/A</v>
      </c>
      <c r="DL1318" s="665" t="e">
        <f>INDEX(AX1309:BE1310,MATCH(AW1318,AV1309:AV1310,0),MATCH(DL1313,AX1307:BE1307,0))*(INDEX(AK1315:AT1322,MATCH(DL1313,AI1315:AI1322,0),MATCH(DL1314,AK1314:AT1314,0)))</f>
        <v>#N/A</v>
      </c>
      <c r="DM1318" s="665" t="e">
        <f>INDEX(AX1309:BE1310,MATCH(AW1318,AV1309:AV1310,0),MATCH(DM1313,AX1307:BE1307,0))*(INDEX(AK1315:AT1322,MATCH(DM1313,AI1315:AI1322,0),MATCH(DM1314,AK1314:AT1314,0)))</f>
        <v>#N/A</v>
      </c>
      <c r="DN1318" s="665" t="e">
        <f>INDEX(AX1309:BE1310,MATCH(AW1318,AV1309:AV1310,0),MATCH(DN1313,AX1307:BE1307,0))*(INDEX(AK1315:AT1322,MATCH(DN1313,AI1315:AI1322,0),MATCH(DN1314,AK1314:AT1314,0)))</f>
        <v>#N/A</v>
      </c>
      <c r="DO1318" s="665" t="e">
        <f>INDEX(AX1309:BE1310,MATCH(AW1318,AV1309:AV1310,0),MATCH(DO1313,AX1307:BE1307,0))*(INDEX(AK1315:AT1322,MATCH(DO1313,AI1315:AI1322,0),MATCH(DO1314,AK1314:AT1314,0)))</f>
        <v>#N/A</v>
      </c>
      <c r="DP1318" s="665" t="e">
        <f>INDEX(AX1309:BE1310,MATCH(AW1318,AV1309:AV1310,0),MATCH(DP1313,AX1307:BE1307,0))*(INDEX(AK1315:AT1322,MATCH(DP1313,AI1315:AI1322,0),MATCH(DP1314,AK1314:AT1314,0)))</f>
        <v>#N/A</v>
      </c>
      <c r="DQ1318" s="643" t="e">
        <f>SUM(AX1318:DP1318)=#REF!</f>
        <v>#REF!</v>
      </c>
      <c r="DR1318" s="749">
        <v>2026</v>
      </c>
      <c r="DS1318" s="665" t="e">
        <f>IF(DR1318&gt;DS1313,AX1317-AX1318,0)</f>
        <v>#REF!</v>
      </c>
      <c r="DT1318" s="665" t="e">
        <f>IF(DR1318&gt;DT1313,AY1317-AY1318,0)</f>
        <v>#N/A</v>
      </c>
      <c r="DU1318" s="665" t="e">
        <f>IF(DR1318&gt;DU1313,AZ1317-AZ1318,0)</f>
        <v>#N/A</v>
      </c>
      <c r="DV1318" s="665" t="e">
        <f>IF(DR1318&gt;DV1313,BA1317-BA1318,0)</f>
        <v>#N/A</v>
      </c>
      <c r="DW1318" s="665" t="e">
        <f>IF(DR1318&gt;DW1313,BB1317-BB1318,0)</f>
        <v>#N/A</v>
      </c>
      <c r="DX1318" s="665" t="e">
        <f>IF(DR1318&gt;DX1313,BC1317-BC1318,0)</f>
        <v>#N/A</v>
      </c>
      <c r="DY1318" s="665" t="e">
        <f>IF(DR1318&gt;DY1313,BD1317-BD1318,0)</f>
        <v>#N/A</v>
      </c>
      <c r="DZ1318" s="665" t="e">
        <f>IF(DR1318&gt;DZ1313,BE1317-BE1318,0)</f>
        <v>#N/A</v>
      </c>
      <c r="EA1318" s="665" t="e">
        <f>IF(DR1318&gt;EA1313,BF1317-BF1318,0)</f>
        <v>#N/A</v>
      </c>
      <c r="EB1318" s="665" t="e">
        <f>IF(DR1318&gt;EB1313,BG1317-BG1318,0)</f>
        <v>#N/A</v>
      </c>
      <c r="EC1318" s="665" t="e">
        <f>IF(DR1318&gt;EC1313,BH1317-BH1318,0)</f>
        <v>#N/A</v>
      </c>
      <c r="ED1318" s="665" t="e">
        <f>IF(DR1318&gt;ED1313,BI1317-BI1318,0)</f>
        <v>#N/A</v>
      </c>
      <c r="EE1318" s="665" t="e">
        <f>IF(DR1318&gt;EE1313,BJ1317-BJ1318,0)</f>
        <v>#N/A</v>
      </c>
      <c r="EF1318" s="665" t="e">
        <f>IF(DR1318&gt;EF1313,BK1317-BK1318,0)</f>
        <v>#N/A</v>
      </c>
      <c r="EG1318" s="665" t="e">
        <f>IF(DR1318&gt;EG1313,BL1317-BL1318,0)</f>
        <v>#N/A</v>
      </c>
      <c r="EH1318" s="665" t="e">
        <f>IF(DR1318&gt;EH1313,BM1317-BM1318,0)</f>
        <v>#N/A</v>
      </c>
      <c r="EI1318" s="665" t="e">
        <f>IF(DR1318&gt;EI1313,BN1317-BN1318,0)</f>
        <v>#N/A</v>
      </c>
      <c r="EJ1318" s="665" t="e">
        <f>IF(DR1318&gt;EJ1313,BO1317-BO1318,0)</f>
        <v>#N/A</v>
      </c>
      <c r="EK1318" s="665" t="e">
        <f>IF(DR1318&gt;EK1313,BP1317-BP1318,0)</f>
        <v>#N/A</v>
      </c>
      <c r="EL1318" s="665" t="e">
        <f>IF(DR1318&gt;EL1313,BQ1317-BQ1318,0)</f>
        <v>#N/A</v>
      </c>
      <c r="EM1318" s="665" t="e">
        <f>IF(DR1318&gt;EM1313,BR1317-BR1318,0)</f>
        <v>#N/A</v>
      </c>
      <c r="EN1318" s="665">
        <f>IF(DR1318&gt;EN1313,BS1317-BS1318,0)</f>
        <v>0</v>
      </c>
      <c r="EO1318" s="665">
        <f>IF(DR1318&gt;EO1313,BT1317-BT1318,0)</f>
        <v>0</v>
      </c>
      <c r="EP1318" s="665">
        <f>IF(DR1318&gt;EP1313,BU1317-BU1318,0)</f>
        <v>0</v>
      </c>
      <c r="EQ1318" s="665">
        <f>IF(DR1318&gt;EQ1313,BV1317-BV1318,0)</f>
        <v>0</v>
      </c>
      <c r="ER1318" s="665">
        <f>IF(DR1318&gt;ER1313,BW1317-BW1318,0)</f>
        <v>0</v>
      </c>
      <c r="ES1318" s="665">
        <f>IF(DR1318&gt;ES1313,BX1317-BX1318,0)</f>
        <v>0</v>
      </c>
      <c r="ET1318" s="665">
        <f>IF(DR1318&gt;ET1313,BY1317-BY1318,0)</f>
        <v>0</v>
      </c>
      <c r="EU1318" s="665">
        <f>IF(DR1318&gt;EU1313,BZ1317-BZ1318,0)</f>
        <v>0</v>
      </c>
      <c r="EV1318" s="665">
        <f>IF(DR1318&gt;EV1313,CA1317-CA1318,0)</f>
        <v>0</v>
      </c>
      <c r="EW1318" s="665">
        <f>IF(DR1318&gt;EW1313,CB1317-CB1318,0)</f>
        <v>0</v>
      </c>
      <c r="EX1318" s="665">
        <f>IF(DR1318&gt;EX1313,CC1317-CC1318,0)</f>
        <v>0</v>
      </c>
      <c r="EY1318" s="665">
        <f>IF(DR1318&gt;EY1313,CD1317-CD1318,0)</f>
        <v>0</v>
      </c>
      <c r="EZ1318" s="665">
        <f>IF(DR1318&gt;EZ1313,CE1317-CE1318,0)</f>
        <v>0</v>
      </c>
      <c r="FA1318" s="665">
        <f>IF(DR1318&gt;FA1313,CF1317-CF1318,0)</f>
        <v>0</v>
      </c>
      <c r="FB1318" s="665">
        <f>IF(DR1318&gt;FB1313,CG1317-CG1318,0)</f>
        <v>0</v>
      </c>
      <c r="FC1318" s="665">
        <f>IF(DR1318&gt;FC1313,CH1317-CH1318,0)</f>
        <v>0</v>
      </c>
      <c r="FD1318" s="665">
        <f>IF(DR1318&gt;FD1313,CI1317-CI1318,0)</f>
        <v>0</v>
      </c>
      <c r="FE1318" s="665">
        <f>IF(DR1318&gt;FE1313,CJ1317-CJ1318,0)</f>
        <v>0</v>
      </c>
      <c r="FF1318" s="665">
        <f>IF(DR1318&gt;FF1313,CK1317-CK1318,0)</f>
        <v>0</v>
      </c>
      <c r="FG1318" s="665">
        <f>IF(DR1318&gt;FG1313,CL1317-CL1318,0)</f>
        <v>0</v>
      </c>
      <c r="FH1318" s="665">
        <f>IF(DR1318&gt;FH1313,CM1317-CM1318,0)</f>
        <v>0</v>
      </c>
      <c r="FI1318" s="665">
        <f>IF(DR1318&gt;FI1313,CN1317-CN1318,0)</f>
        <v>0</v>
      </c>
      <c r="FJ1318" s="665">
        <f>IF(DR1318&gt;FJ1313,CO1317-CO1318,0)</f>
        <v>0</v>
      </c>
      <c r="FK1318" s="665">
        <f>IF(DR1318&gt;FK1313,CP1317-CP1318,0)</f>
        <v>0</v>
      </c>
      <c r="FL1318" s="665">
        <f>IF(DR1318&gt;FL1313,CQ1317-CQ1318,0)</f>
        <v>0</v>
      </c>
      <c r="FM1318" s="665">
        <f>IF(DR1318&gt;FM1313,CR1317-CR1318,0)</f>
        <v>0</v>
      </c>
      <c r="FN1318" s="665">
        <f>IF(DR1318&gt;FN1313,CS1317-CS1318,0)</f>
        <v>0</v>
      </c>
      <c r="FO1318" s="665">
        <f>IF(DR1318&gt;FO1313,CT1317-CT1318,0)</f>
        <v>0</v>
      </c>
      <c r="FP1318" s="665">
        <f>IF(DR1318&gt;FP1313,CU1317-CU1318,0)</f>
        <v>0</v>
      </c>
      <c r="FQ1318" s="665">
        <f>IF(DR1318&gt;FQ1313,CV1317-CV1318,0)</f>
        <v>0</v>
      </c>
      <c r="FR1318" s="665">
        <f>IF(DR1318&gt;FR1313,CW1317-CW1318,0)</f>
        <v>0</v>
      </c>
      <c r="FS1318" s="665">
        <f>IF(DR1318&gt;FS1313,CX1317-CX1318,0)</f>
        <v>0</v>
      </c>
      <c r="FT1318" s="665">
        <f>IF(DR1318&gt;FT1313,CY1317-CY1318,0)</f>
        <v>0</v>
      </c>
      <c r="FU1318" s="665">
        <f>IF(DR1318&gt;FU1313,CZ1317-CZ1318,0)</f>
        <v>0</v>
      </c>
      <c r="FV1318" s="665">
        <f>IF(DR1318&gt;FV1313,DA1317-DA1318,0)</f>
        <v>0</v>
      </c>
      <c r="FW1318" s="665">
        <f>IF(DR1318&gt;FW1313,DB1317-DB1318,0)</f>
        <v>0</v>
      </c>
      <c r="FX1318" s="665">
        <f>IF(DR1318&gt;FX1313,DC1317-DC1318,0)</f>
        <v>0</v>
      </c>
      <c r="FY1318" s="665">
        <f>IF(DR1318&gt;FY1313,DD1317-DD1318,0)</f>
        <v>0</v>
      </c>
      <c r="FZ1318" s="665">
        <f>IF(DR1318&gt;FZ1313,DE1317-DE1318,0)</f>
        <v>0</v>
      </c>
      <c r="GA1318" s="665">
        <f>IF(DR1318&gt;GA1313,DF1317-DF1318,0)</f>
        <v>0</v>
      </c>
      <c r="GB1318" s="665">
        <f>IF(DR1318&gt;GB1313,DG1317-DG1318,0)</f>
        <v>0</v>
      </c>
      <c r="GC1318" s="665">
        <f>IF(DR1318&gt;GC1313,DH1317-DH1318,0)</f>
        <v>0</v>
      </c>
      <c r="GD1318" s="665">
        <f>IF(DR1318&gt;GD1313,DI1317-DI1318,0)</f>
        <v>0</v>
      </c>
      <c r="GE1318" s="665">
        <f>IF(DR1318&gt;GE1313,DJ1317-DJ1318,0)</f>
        <v>0</v>
      </c>
      <c r="GF1318" s="665">
        <f>IF(DR1318&gt;GF1313,DK1317-DK1318,0)</f>
        <v>0</v>
      </c>
      <c r="GG1318" s="665">
        <f>IF(DR1318&gt;GG1313,DL1317-DL1318,0)</f>
        <v>0</v>
      </c>
      <c r="GH1318" s="665">
        <f>IF(DR1318&gt;GH1313,DM1317-DM1318,0)</f>
        <v>0</v>
      </c>
      <c r="GI1318" s="665">
        <f>IF(DR1318&gt;GI1313,DN1317-DN1318,0)</f>
        <v>0</v>
      </c>
      <c r="GJ1318" s="665">
        <f>IF(DR1318&gt;GJ1313,DO1317-DO1318,0)</f>
        <v>0</v>
      </c>
      <c r="GK1318" s="665">
        <f>IF(DR1318&gt;GK1313,DP1317-DP1318,0)</f>
        <v>0</v>
      </c>
      <c r="GL1318" s="665" t="e">
        <f>SUM(DS1318:GK1318)+SUM(#REF!)=#REF!</f>
        <v>#REF!</v>
      </c>
      <c r="GM1318" s="667"/>
      <c r="GN1318" s="749">
        <v>2026</v>
      </c>
      <c r="GO1318" s="664" t="e">
        <f>SUMIF(DS1314:GK1314,GO1314,DS1318:GK1318)</f>
        <v>#REF!</v>
      </c>
      <c r="GP1318" s="668" t="e">
        <f>SUMIF(DS1314:GK1314,GP1314,DS1318:GK1318)</f>
        <v>#N/A</v>
      </c>
      <c r="GQ1318" s="668" t="e">
        <f>SUMIF(DS1314:GK1314,GQ1314,DS1318:GK1318)</f>
        <v>#N/A</v>
      </c>
      <c r="GR1318" s="668" t="e">
        <f>SUMIF(DS1314:GK1314,GR1314,DS1318:GK1318)</f>
        <v>#N/A</v>
      </c>
      <c r="GS1318" s="668" t="e">
        <f>SUMIF(DS1314:GK1314,GS1314,DS1318:GK1318)</f>
        <v>#N/A</v>
      </c>
      <c r="GT1318" s="668" t="e">
        <f>SUMIF(DS1314:GK1314,GT1314,DS1318:GK1318)</f>
        <v>#N/A</v>
      </c>
      <c r="GU1318" s="668" t="e">
        <f>SUMIF(DS1314:GK1314,GU1314,DS1318:GK1318)</f>
        <v>#N/A</v>
      </c>
      <c r="GV1318" s="668" t="e">
        <f>SUMIF(DS1314:GK1314,GV1314,DS1318:GK1318)</f>
        <v>#N/A</v>
      </c>
      <c r="GW1318" s="668" t="e">
        <f>SUMIF(DS1314:GK1314,GW1314,DS1318:GK1318)</f>
        <v>#N/A</v>
      </c>
      <c r="GX1318" s="668" t="e">
        <f>SUMIF(DS1314:GK1314,GX1314,DS1318:GK1318)</f>
        <v>#N/A</v>
      </c>
      <c r="GY1318" s="668" t="e">
        <f>SUMIF(DS1314:GK1314,GY1314,DS1318:GK1318)</f>
        <v>#N/A</v>
      </c>
      <c r="GZ1318" s="646" t="e">
        <f>SUM(GO1318:GY1318)=(#REF!-SUM(#REF!))</f>
        <v>#REF!</v>
      </c>
    </row>
    <row r="1319" spans="1:234" hidden="1" x14ac:dyDescent="0.25">
      <c r="A1319" s="643" t="s">
        <v>208</v>
      </c>
      <c r="AI1319" s="664">
        <v>2027</v>
      </c>
      <c r="AJ1319" s="664">
        <v>0</v>
      </c>
      <c r="AK1319" s="665">
        <f>IFERROR(#REF!/#REF!,0)</f>
        <v>0</v>
      </c>
      <c r="AL1319" s="665">
        <f>IFERROR(#REF!/#REF!,0)</f>
        <v>0</v>
      </c>
      <c r="AM1319" s="665">
        <f>IFERROR(#REF!/#REF!,0)</f>
        <v>0</v>
      </c>
      <c r="AN1319" s="669">
        <f>IFERROR(#REF!/#REF!,0)</f>
        <v>0</v>
      </c>
      <c r="AO1319" s="669">
        <f>IFERROR(#REF!/#REF!,0)</f>
        <v>0</v>
      </c>
      <c r="AP1319" s="669">
        <f>IFERROR(#REF!/#REF!,0)</f>
        <v>0</v>
      </c>
      <c r="AQ1319" s="669">
        <f>IFERROR(#REF!/#REF!,0)</f>
        <v>0</v>
      </c>
      <c r="AR1319" s="669">
        <f>IFERROR(#REF!/#REF!,0)</f>
        <v>0</v>
      </c>
      <c r="AS1319" s="669">
        <f>IFERROR(#REF!/#REF!,0)</f>
        <v>0</v>
      </c>
      <c r="AT1319" s="669">
        <f>IFERROR(#REF!/#REF!,0)</f>
        <v>0</v>
      </c>
      <c r="AU1319" s="666"/>
      <c r="AW1319" s="749">
        <v>2027</v>
      </c>
      <c r="AX1319" s="665" t="e">
        <f>#REF!</f>
        <v>#REF!</v>
      </c>
      <c r="AY1319" s="665" t="e">
        <f>INDEX(AX1309:BE1310,MATCH(AW1319,AV1309:AV1310,0),MATCH(AY1313,AX1307:BE1307,0))*(INDEX(AK1315:AT1322,MATCH(AY1313,AI1315:AI1322,0),MATCH(AY1314,AK1314:AT1314,0)))</f>
        <v>#N/A</v>
      </c>
      <c r="AZ1319" s="665" t="e">
        <f>INDEX(AX1309:BE1310,MATCH(AW1319,AV1309:AV1310,0),MATCH(AZ1313,AX1307:BE1307,0))*(INDEX(AK1315:AT1322,MATCH(AZ1313,AI1315:AI1322,0),MATCH(AZ1314,AK1314:AT1314,0)))</f>
        <v>#N/A</v>
      </c>
      <c r="BA1319" s="665" t="e">
        <f>INDEX(AX1309:BE1310,MATCH(AW1319,AV1309:AV1310,0),MATCH(BA1313,AX1307:BE1307,0))*(INDEX(AK1315:AT1322,MATCH(BA1313,AI1315:AI1322,0),MATCH(BA1314,AK1314:AT1314,0)))</f>
        <v>#N/A</v>
      </c>
      <c r="BB1319" s="665" t="e">
        <f>INDEX(AX1309:BE1310,MATCH(AW1319,AV1309:AV1310,0),MATCH(BB1313,AX1307:BE1307,0))*(INDEX(AK1315:AT1322,MATCH(BB1313,AI1315:AI1322,0),MATCH(BB1314,AK1314:AT1314,0)))</f>
        <v>#N/A</v>
      </c>
      <c r="BC1319" s="665" t="e">
        <f>INDEX(AX1309:BE1310,MATCH(AW1319,AV1309:AV1310,0),MATCH(BC1313,AX1307:BE1307,0))*(INDEX(AK1315:AT1322,MATCH(BC1313,AI1315:AI1322,0),MATCH(BC1314,AK1314:AT1314,0)))</f>
        <v>#N/A</v>
      </c>
      <c r="BD1319" s="665" t="e">
        <f>INDEX(AX1309:BE1310,MATCH(AW1319,AV1309:AV1310,0),MATCH(BD1313,AX1307:BE1307,0))*(INDEX(AK1315:AT1322,MATCH(BD1313,AI1315:AI1322,0),MATCH(BD1314,AK1314:AT1314,0)))</f>
        <v>#N/A</v>
      </c>
      <c r="BE1319" s="665" t="e">
        <f>INDEX(AX1309:BE1310,MATCH(AW1319,AV1309:AV1310,0),MATCH(BE1313,AX1307:BE1307,0))*(INDEX(AK1315:AT1322,MATCH(BE1313,AI1315:AI1322,0),MATCH(BE1314,AK1314:AT1314,0)))</f>
        <v>#N/A</v>
      </c>
      <c r="BF1319" s="665" t="e">
        <f>INDEX(AX1309:BE1310,MATCH(AW1319,AV1309:AV1310,0),MATCH(BF1313,AX1307:BE1307,0))*(INDEX(AK1315:AT1322,MATCH(BF1313,AI1315:AI1322,0),MATCH(BF1314,AK1314:AT1314,0)))</f>
        <v>#N/A</v>
      </c>
      <c r="BG1319" s="665" t="e">
        <f>INDEX(AX1309:BE1310,MATCH(AW1319,AV1309:AV1310,0),MATCH(BG1313,AX1307:BE1307,0))*(INDEX(AK1315:AT1322,MATCH(BG1313,AI1315:AI1322,0),MATCH(BG1314,AK1314:AT1314,0)))</f>
        <v>#N/A</v>
      </c>
      <c r="BH1319" s="665" t="e">
        <f>INDEX(AX1309:BE1310,MATCH(AW1319,AV1309:AV1310,0),MATCH(BH1313,AX1307:BE1307,0))*(INDEX(AK1315:AT1322,MATCH(BH1313,AI1315:AI1322,0),MATCH(BH1314,AK1314:AT1314,0)))</f>
        <v>#N/A</v>
      </c>
      <c r="BI1319" s="665" t="e">
        <f>INDEX(AX1309:BE1310,MATCH(AW1319,AV1309:AV1310,0),MATCH(BI1313,AX1307:BE1307,0))*(INDEX(AK1315:AT1322,MATCH(BI1313,AI1315:AI1322,0),MATCH(BI1314,AK1314:AT1314,0)))</f>
        <v>#N/A</v>
      </c>
      <c r="BJ1319" s="665" t="e">
        <f>INDEX(AX1309:BE1310,MATCH(AW1319,AV1309:AV1310,0),MATCH(BJ1313,AX1307:BE1307,0))*(INDEX(AK1315:AT1322,MATCH(BJ1313,AI1315:AI1322,0),MATCH(BJ1314,AK1314:AT1314,0)))</f>
        <v>#N/A</v>
      </c>
      <c r="BK1319" s="665" t="e">
        <f>INDEX(AX1309:BE1310,MATCH(AW1319,AV1309:AV1310,0),MATCH(BK1313,AX1307:BE1307,0))*(INDEX(AK1315:AT1322,MATCH(BK1313,AI1315:AI1322,0),MATCH(BK1314,AK1314:AT1314,0)))</f>
        <v>#N/A</v>
      </c>
      <c r="BL1319" s="665" t="e">
        <f>INDEX(AX1309:BE1310,MATCH(AW1319,AV1309:AV1310,0),MATCH(BL1313,AX1307:BE1307,0))*(INDEX(AK1315:AT1322,MATCH(BL1313,AI1315:AI1322,0),MATCH(BL1314,AK1314:AT1314,0)))</f>
        <v>#N/A</v>
      </c>
      <c r="BM1319" s="665" t="e">
        <f>INDEX(AX1309:BE1310,MATCH(AW1319,AV1309:AV1310,0),MATCH(BM1313,AX1307:BE1307,0))*(INDEX(AK1315:AT1322,MATCH(BM1313,AI1315:AI1322,0),MATCH(BM1314,AK1314:AT1314,0)))</f>
        <v>#N/A</v>
      </c>
      <c r="BN1319" s="665" t="e">
        <f>INDEX(AX1309:BE1310,MATCH(AW1319,AV1309:AV1310,0),MATCH(BN1313,AX1307:BE1307,0))*(INDEX(AK1315:AT1322,MATCH(BN1313,AI1315:AI1322,0),MATCH(BN1314,AK1314:AT1314,0)))</f>
        <v>#N/A</v>
      </c>
      <c r="BO1319" s="665" t="e">
        <f>INDEX(AX1309:BE1310,MATCH(AW1319,AV1309:AV1310,0),MATCH(BO1313,AX1307:BE1307,0))*(INDEX(AK1315:AT1322,MATCH(BO1313,AI1315:AI1322,0),MATCH(BO1314,AK1314:AT1314,0)))</f>
        <v>#N/A</v>
      </c>
      <c r="BP1319" s="665" t="e">
        <f>INDEX(AX1309:BE1310,MATCH(AW1319,AV1309:AV1310,0),MATCH(BP1313,AX1307:BE1307,0))*(INDEX(AK1315:AT1322,MATCH(BP1313,AI1315:AI1322,0),MATCH(BP1314,AK1314:AT1314,0)))</f>
        <v>#N/A</v>
      </c>
      <c r="BQ1319" s="665" t="e">
        <f>INDEX(AX1309:BE1310,MATCH(AW1319,AV1309:AV1310,0),MATCH(BQ1313,AX1307:BE1307,0))*(INDEX(AK1315:AT1322,MATCH(BQ1313,AI1315:AI1322,0),MATCH(BQ1314,AK1314:AT1314,0)))</f>
        <v>#N/A</v>
      </c>
      <c r="BR1319" s="665" t="e">
        <f>INDEX(AX1309:BE1310,MATCH(AW1319,AV1309:AV1310,0),MATCH(BR1313,AX1307:BE1307,0))*(INDEX(AK1315:AT1322,MATCH(BR1313,AI1315:AI1322,0),MATCH(BR1314,AK1314:AT1314,0)))</f>
        <v>#N/A</v>
      </c>
      <c r="BS1319" s="665" t="e">
        <f>INDEX(AX1309:BE1310,MATCH(AW1319,AV1309:AV1310,0),MATCH(BS1313,AX1307:BE1307,0))*(INDEX(AK1315:AT1322,MATCH(BS1313,AI1315:AI1322,0),MATCH(BS1314,AK1314:AT1314,0)))</f>
        <v>#N/A</v>
      </c>
      <c r="BT1319" s="665" t="e">
        <f>INDEX(AX1309:BE1310,MATCH(AW1319,AV1309:AV1310,0),MATCH(BT1313,AX1307:BE1307,0))*(INDEX(AK1315:AT1322,MATCH(BT1313,AI1315:AI1322,0),MATCH(BT1314,AK1314:AT1314,0)))</f>
        <v>#N/A</v>
      </c>
      <c r="BU1319" s="665" t="e">
        <f>INDEX(AX1309:BE1310,MATCH(AW1319,AV1309:AV1310,0),MATCH(BU1313,AX1307:BE1307,0))*(INDEX(AK1315:AT1322,MATCH(BU1313,AI1315:AI1322,0),MATCH(BU1314,AK1314:AT1314,0)))</f>
        <v>#N/A</v>
      </c>
      <c r="BV1319" s="665" t="e">
        <f>INDEX(AX1309:BE1310,MATCH(AW1319,AV1309:AV1310,0),MATCH(BV1313,AX1307:BE1307,0))*(INDEX(AK1315:AT1322,MATCH(BV1313,AI1315:AI1322,0),MATCH(BV1314,AK1314:AT1314,0)))</f>
        <v>#N/A</v>
      </c>
      <c r="BW1319" s="665" t="e">
        <f>INDEX(AX1309:BE1310,MATCH(AW1319,AV1309:AV1310,0),MATCH(BW1313,AX1307:BE1307,0))*(INDEX(AK1315:AT1322,MATCH(BW1313,AI1315:AI1322,0),MATCH(BW1314,AK1314:AT1314,0)))</f>
        <v>#N/A</v>
      </c>
      <c r="BX1319" s="665" t="e">
        <f>INDEX(AX1309:BE1310,MATCH(AW1319,AV1309:AV1310,0),MATCH(BX1313,AX1307:BE1307,0))*(INDEX(AK1315:AT1322,MATCH(BX1313,AI1315:AI1322,0),MATCH(BX1314,AK1314:AT1314,0)))</f>
        <v>#N/A</v>
      </c>
      <c r="BY1319" s="665" t="e">
        <f>INDEX(AX1309:BE1310,MATCH(AW1319,AV1309:AV1310,0),MATCH(BY1313,AX1307:BE1307,0))*(INDEX(AK1315:AT1322,MATCH(BY1313,AI1315:AI1322,0),MATCH(BY1314,AK1314:AT1314,0)))</f>
        <v>#N/A</v>
      </c>
      <c r="BZ1319" s="665" t="e">
        <f>INDEX(AX1309:BE1310,MATCH(AW1319,AV1309:AV1310,0),MATCH(BZ1313,AX1307:BE1307,0))*(INDEX(AK1315:AT1322,MATCH(BZ1313,AI1315:AI1322,0),MATCH(BZ1314,AK1314:AT1314,0)))</f>
        <v>#N/A</v>
      </c>
      <c r="CA1319" s="665" t="e">
        <f>INDEX(AX1309:BE1310,MATCH(AW1319,AV1309:AV1310,0),MATCH(CA1313,AX1307:BE1307,0))*(INDEX(AK1315:AT1322,MATCH(CA1313,AI1315:AI1322,0),MATCH(CA1314,AK1314:AT1314,0)))</f>
        <v>#N/A</v>
      </c>
      <c r="CB1319" s="665" t="e">
        <f>INDEX(AX1309:BE1310,MATCH(AW1319,AV1309:AV1310,0),MATCH(CB1313,AX1307:BE1307,0))*(INDEX(AK1315:AT1322,MATCH(CB1313,AI1315:AI1322,0),MATCH(CB1314,AK1314:AT1314,0)))</f>
        <v>#N/A</v>
      </c>
      <c r="CC1319" s="665" t="e">
        <f>INDEX(AX1309:BE1310,MATCH(AW1319,AV1309:AV1310,0),MATCH(CC1313,AX1307:BE1307,0))*(INDEX(AK1315:AT1322,MATCH(CC1313,AI1315:AI1322,0),MATCH(CC1314,AK1314:AT1314,0)))</f>
        <v>#N/A</v>
      </c>
      <c r="CD1319" s="665" t="e">
        <f>INDEX(AX1309:BE1310,MATCH(AW1319,AV1309:AV1310,0),MATCH(CD1313,AX1307:BE1307,0))*(INDEX(AK1315:AT1322,MATCH(CD1313,AI1315:AI1322,0),MATCH(CD1314,AK1314:AT1314,0)))</f>
        <v>#N/A</v>
      </c>
      <c r="CE1319" s="665" t="e">
        <f>INDEX(AX1309:BE1310,MATCH(AW1319,AV1309:AV1310,0),MATCH(CE1313,AX1307:BE1307,0))*(INDEX(AK1315:AT1322,MATCH(CE1313,AI1315:AI1322,0),MATCH(CE1314,AK1314:AT1314,0)))</f>
        <v>#N/A</v>
      </c>
      <c r="CF1319" s="665" t="e">
        <f>INDEX(AX1309:BE1310,MATCH(AW1319,AV1309:AV1310,0),MATCH(CF1313,AX1307:BE1307,0))*(INDEX(AK1315:AT1322,MATCH(CF1313,AI1315:AI1322,0),MATCH(CF1314,AK1314:AT1314,0)))</f>
        <v>#N/A</v>
      </c>
      <c r="CG1319" s="665" t="e">
        <f>INDEX(AX1309:BE1310,MATCH(AW1319,AV1309:AV1310,0),MATCH(CG1313,AX1307:BE1307,0))*(INDEX(AK1315:AT1322,MATCH(CG1313,AI1315:AI1322,0),MATCH(CG1314,AK1314:AT1314,0)))</f>
        <v>#N/A</v>
      </c>
      <c r="CH1319" s="665" t="e">
        <f>INDEX(AX1309:BE1310,MATCH(AW1319,AV1309:AV1310,0),MATCH(CH1313,AX1307:BE1307,0))*(INDEX(AK1315:AT1322,MATCH(CH1313,AI1315:AI1322,0),MATCH(CH1314,AK1314:AT1314,0)))</f>
        <v>#N/A</v>
      </c>
      <c r="CI1319" s="665" t="e">
        <f>INDEX(AX1309:BE1310,MATCH(AW1319,AV1309:AV1310,0),MATCH(CI1313,AX1307:BE1307,0))*(INDEX(AK1315:AT1322,MATCH(CI1313,AI1315:AI1322,0),MATCH(CI1314,AK1314:AT1314,0)))</f>
        <v>#N/A</v>
      </c>
      <c r="CJ1319" s="665" t="e">
        <f>INDEX(AX1309:BE1310,MATCH(AW1319,AV1309:AV1310,0),MATCH(CJ1313,AX1307:BE1307,0))*(INDEX(AK1315:AT1322,MATCH(CJ1313,AI1315:AI1322,0),MATCH(CJ1314,AK1314:AT1314,0)))</f>
        <v>#N/A</v>
      </c>
      <c r="CK1319" s="665" t="e">
        <f>INDEX(AX1309:BE1310,MATCH(AW1319,AV1309:AV1310,0),MATCH(CK1313,AX1307:BE1307,0))*(INDEX(AK1315:AT1322,MATCH(CK1313,AI1315:AI1322,0),MATCH(CK1314,AK1314:AT1314,0)))</f>
        <v>#N/A</v>
      </c>
      <c r="CL1319" s="665" t="e">
        <f>INDEX(AX1309:BE1310,MATCH(AW1319,AV1309:AV1310,0),MATCH(CL1313,AX1307:BE1307,0))*(INDEX(AK1315:AT1322,MATCH(CL1313,AI1315:AI1322,0),MATCH(CL1314,AK1314:AT1314,0)))</f>
        <v>#N/A</v>
      </c>
      <c r="CM1319" s="665" t="e">
        <f>INDEX(AX1309:BE1310,MATCH(AW1319,AV1309:AV1310,0),MATCH(CM1313,AX1307:BE1307,0))*(INDEX(AK1315:AT1322,MATCH(CM1313,AI1315:AI1322,0),MATCH(CM1314,AK1314:AT1314,0)))</f>
        <v>#N/A</v>
      </c>
      <c r="CN1319" s="665" t="e">
        <f>INDEX(AX1309:BE1310,MATCH(AW1319,AV1309:AV1310,0),MATCH(CN1313,AX1307:BE1307,0))*(INDEX(AK1315:AT1322,MATCH(CN1313,AI1315:AI1322,0),MATCH(CN1314,AK1314:AT1314,0)))</f>
        <v>#N/A</v>
      </c>
      <c r="CO1319" s="665" t="e">
        <f>INDEX(AX1309:BE1310,MATCH(AW1319,AV1309:AV1310,0),MATCH(CO1313,AX1307:BE1307,0))*(INDEX(AK1315:AT1322,MATCH(CO1313,AI1315:AI1322,0),MATCH(CO1314,AK1314:AT1314,0)))</f>
        <v>#N/A</v>
      </c>
      <c r="CP1319" s="665" t="e">
        <f>INDEX(AX1309:BE1310,MATCH(AW1319,AV1309:AV1310,0),MATCH(CP1313,AX1307:BE1307,0))*(INDEX(AK1315:AT1322,MATCH(CP1313,AI1315:AI1322,0),MATCH(CP1314,AK1314:AT1314,0)))</f>
        <v>#N/A</v>
      </c>
      <c r="CQ1319" s="665" t="e">
        <f>INDEX(AX1309:BE1310,MATCH(AW1319,AV1309:AV1310,0),MATCH(CQ1313,AX1307:BE1307,0))*(INDEX(AK1315:AT1322,MATCH(CQ1313,AI1315:AI1322,0),MATCH(CQ1314,AK1314:AT1314,0)))</f>
        <v>#N/A</v>
      </c>
      <c r="CR1319" s="665" t="e">
        <f>INDEX(AX1309:BE1310,MATCH(AW1319,AV1309:AV1310,0),MATCH(CR1313,AX1307:BE1307,0))*(INDEX(AK1315:AT1322,MATCH(CR1313,AI1315:AI1322,0),MATCH(CR1314,AK1314:AT1314,0)))</f>
        <v>#N/A</v>
      </c>
      <c r="CS1319" s="665" t="e">
        <f>INDEX(AX1309:BE1310,MATCH(AW1319,AV1309:AV1310,0),MATCH(CS1313,AX1307:BE1307,0))*(INDEX(AK1315:AT1322,MATCH(CS1313,AI1315:AI1322,0),MATCH(CS1314,AK1314:AT1314,0)))</f>
        <v>#N/A</v>
      </c>
      <c r="CT1319" s="665" t="e">
        <f>INDEX(AX1309:BE1310,MATCH(AW1319,AV1309:AV1310,0),MATCH(CT1313,AX1307:BE1307,0))*(INDEX(AK1315:AT1322,MATCH(CT1313,AI1315:AI1322,0),MATCH(CT1314,AK1314:AT1314,0)))</f>
        <v>#N/A</v>
      </c>
      <c r="CU1319" s="665" t="e">
        <f>INDEX(AX1309:BE1310,MATCH(AW1319,AV1309:AV1310,0),MATCH(CU1313,AX1307:BE1307,0))*(INDEX(AK1315:AT1322,MATCH(CU1313,AI1315:AI1322,0),MATCH(CU1314,AK1314:AT1314,0)))</f>
        <v>#N/A</v>
      </c>
      <c r="CV1319" s="665" t="e">
        <f>INDEX(AX1309:BE1310,MATCH(AW1319,AV1309:AV1310,0),MATCH(CV1313,AX1307:BE1307,0))*(INDEX(AK1315:AT1322,MATCH(CV1313,AI1315:AI1322,0),MATCH(CV1314,AK1314:AT1314,0)))</f>
        <v>#N/A</v>
      </c>
      <c r="CW1319" s="665" t="e">
        <f>INDEX(AX1309:BE1310,MATCH(AW1319,AV1309:AV1310,0),MATCH(CW1313,AX1307:BE1307,0))*(INDEX(AK1315:AT1322,MATCH(CW1313,AI1315:AI1322,0),MATCH(CW1314,AK1314:AT1314,0)))</f>
        <v>#N/A</v>
      </c>
      <c r="CX1319" s="665" t="e">
        <f>INDEX(AX1309:BE1310,MATCH(AW1319,AV1309:AV1310,0),MATCH(CX1313,AX1307:BE1307,0))*(INDEX(AK1315:AT1322,MATCH(CX1313,AI1315:AI1322,0),MATCH(CX1314,AK1314:AT1314,0)))</f>
        <v>#N/A</v>
      </c>
      <c r="CY1319" s="665" t="e">
        <f>INDEX(AX1309:BE1310,MATCH(AW1319,AV1309:AV1310,0),MATCH(CY1313,AX1307:BE1307,0))*(INDEX(AK1315:AT1322,MATCH(CY1313,AI1315:AI1322,0),MATCH(CY1314,AK1314:AT1314,0)))</f>
        <v>#N/A</v>
      </c>
      <c r="CZ1319" s="665" t="e">
        <f>INDEX(AX1309:BE1310,MATCH(AW1319,AV1309:AV1310,0),MATCH(CZ1313,AX1307:BE1307,0))*(INDEX(AK1315:AT1322,MATCH(CZ1313,AI1315:AI1322,0),MATCH(CZ1314,AK1314:AT1314,0)))</f>
        <v>#N/A</v>
      </c>
      <c r="DA1319" s="665" t="e">
        <f>INDEX(AX1309:BE1310,MATCH(AW1319,AV1309:AV1310,0),MATCH(DA1313,AX1307:BE1307,0))*(INDEX(AK1315:AT1322,MATCH(DA1313,AI1315:AI1322,0),MATCH(DA1314,AK1314:AT1314,0)))</f>
        <v>#N/A</v>
      </c>
      <c r="DB1319" s="665" t="e">
        <f>INDEX(AX1309:BE1310,MATCH(AW1319,AV1309:AV1310,0),MATCH(DB1313,AX1307:BE1307,0))*(INDEX(AK1315:AT1322,MATCH(DB1313,AI1315:AI1322,0),MATCH(DB1314,AK1314:AT1314,0)))</f>
        <v>#N/A</v>
      </c>
      <c r="DC1319" s="665" t="e">
        <f>INDEX(AX1309:BE1310,MATCH(AW1319,AV1309:AV1310,0),MATCH(DC1313,AX1307:BE1307,0))*(INDEX(AK1315:AT1322,MATCH(DC1313,AI1315:AI1322,0),MATCH(DC1314,AK1314:AT1314,0)))</f>
        <v>#N/A</v>
      </c>
      <c r="DD1319" s="665" t="e">
        <f>INDEX(AX1309:BE1310,MATCH(AW1319,AV1309:AV1310,0),MATCH(DD1313,AX1307:BE1307,0))*(INDEX(AK1315:AT1322,MATCH(DD1313,AI1315:AI1322,0),MATCH(DD1314,AK1314:AT1314,0)))</f>
        <v>#N/A</v>
      </c>
      <c r="DE1319" s="665" t="e">
        <f>INDEX(AX1309:BE1310,MATCH(AW1319,AV1309:AV1310,0),MATCH(DE1313,AX1307:BE1307,0))*(INDEX(AK1315:AT1322,MATCH(DE1313,AI1315:AI1322,0),MATCH(DE1314,AK1314:AT1314,0)))</f>
        <v>#N/A</v>
      </c>
      <c r="DF1319" s="665" t="e">
        <f>INDEX(AX1309:BE1310,MATCH(AW1319,AV1309:AV1310,0),MATCH(DF1313,AX1307:BE1307,0))*(INDEX(AK1315:AT1322,MATCH(DF1313,AI1315:AI1322,0),MATCH(DF1314,AK1314:AT1314,0)))</f>
        <v>#N/A</v>
      </c>
      <c r="DG1319" s="665" t="e">
        <f>INDEX(AX1309:BE1310,MATCH(AW1319,AV1309:AV1310,0),MATCH(DG1313,AX1307:BE1307,0))*(INDEX(AK1315:AT1322,MATCH(DG1313,AI1315:AI1322,0),MATCH(DG1314,AK1314:AT1314,0)))</f>
        <v>#N/A</v>
      </c>
      <c r="DH1319" s="665" t="e">
        <f>INDEX(AX1309:BE1310,MATCH(AW1319,AV1309:AV1310,0),MATCH(DH1313,AX1307:BE1307,0))*(INDEX(AK1315:AT1322,MATCH(DH1313,AI1315:AI1322,0),MATCH(DH1314,AK1314:AT1314,0)))</f>
        <v>#N/A</v>
      </c>
      <c r="DI1319" s="665" t="e">
        <f>INDEX(AX1309:BE1310,MATCH(AW1319,AV1309:AV1310,0),MATCH(DI1313,AX1307:BE1307,0))*(INDEX(AK1315:AT1322,MATCH(DI1313,AI1315:AI1322,0),MATCH(DI1314,AK1314:AT1314,0)))</f>
        <v>#N/A</v>
      </c>
      <c r="DJ1319" s="665" t="e">
        <f>INDEX(AX1309:BE1310,MATCH(AW1319,AV1309:AV1310,0),MATCH(DJ1313,AX1307:BE1307,0))*(INDEX(AK1315:AT1322,MATCH(DJ1313,AI1315:AI1322,0),MATCH(DJ1314,AK1314:AT1314,0)))</f>
        <v>#N/A</v>
      </c>
      <c r="DK1319" s="665" t="e">
        <f>INDEX(AX1309:BE1310,MATCH(AW1319,AV1309:AV1310,0),MATCH(DK1313,AX1307:BE1307,0))*(INDEX(AK1315:AT1322,MATCH(DK1313,AI1315:AI1322,0),MATCH(DK1314,AK1314:AT1314,0)))</f>
        <v>#N/A</v>
      </c>
      <c r="DL1319" s="665" t="e">
        <f>INDEX(AX1309:BE1310,MATCH(AW1319,AV1309:AV1310,0),MATCH(DL1313,AX1307:BE1307,0))*(INDEX(AK1315:AT1322,MATCH(DL1313,AI1315:AI1322,0),MATCH(DL1314,AK1314:AT1314,0)))</f>
        <v>#N/A</v>
      </c>
      <c r="DM1319" s="665" t="e">
        <f>INDEX(AX1309:BE1310,MATCH(AW1319,AV1309:AV1310,0),MATCH(DM1313,AX1307:BE1307,0))*(INDEX(AK1315:AT1322,MATCH(DM1313,AI1315:AI1322,0),MATCH(DM1314,AK1314:AT1314,0)))</f>
        <v>#N/A</v>
      </c>
      <c r="DN1319" s="665" t="e">
        <f>INDEX(AX1309:BE1310,MATCH(AW1319,AV1309:AV1310,0),MATCH(DN1313,AX1307:BE1307,0))*(INDEX(AK1315:AT1322,MATCH(DN1313,AI1315:AI1322,0),MATCH(DN1314,AK1314:AT1314,0)))</f>
        <v>#N/A</v>
      </c>
      <c r="DO1319" s="665" t="e">
        <f>INDEX(AX1309:BE1310,MATCH(AW1319,AV1309:AV1310,0),MATCH(DO1313,AX1307:BE1307,0))*(INDEX(AK1315:AT1322,MATCH(DO1313,AI1315:AI1322,0),MATCH(DO1314,AK1314:AT1314,0)))</f>
        <v>#N/A</v>
      </c>
      <c r="DP1319" s="665" t="e">
        <f>INDEX(AX1309:BE1310,MATCH(AW1319,AV1309:AV1310,0),MATCH(DP1313,AX1307:BE1307,0))*(INDEX(AK1315:AT1322,MATCH(DP1313,AI1315:AI1322,0),MATCH(DP1314,AK1314:AT1314,0)))</f>
        <v>#N/A</v>
      </c>
      <c r="DQ1319" s="643" t="e">
        <f>SUM(AX1319:DP1319)=#REF!</f>
        <v>#REF!</v>
      </c>
      <c r="DR1319" s="749">
        <v>2027</v>
      </c>
      <c r="DS1319" s="665" t="e">
        <f>IF(DR1319&gt;DS1313,AX1318-AX1319,0)</f>
        <v>#REF!</v>
      </c>
      <c r="DT1319" s="665" t="e">
        <f>IF(DR1319&gt;DT1313,AY1318-AY1319,0)</f>
        <v>#N/A</v>
      </c>
      <c r="DU1319" s="665" t="e">
        <f>IF(DR1319&gt;DU1313,AZ1318-AZ1319,0)</f>
        <v>#N/A</v>
      </c>
      <c r="DV1319" s="665" t="e">
        <f>IF(DR1319&gt;DV1313,BA1318-BA1319,0)</f>
        <v>#N/A</v>
      </c>
      <c r="DW1319" s="665" t="e">
        <f>IF(DR1319&gt;DW1313,BB1318-BB1319,0)</f>
        <v>#N/A</v>
      </c>
      <c r="DX1319" s="665" t="e">
        <f>IF(DR1319&gt;DX1313,BC1318-BC1319,0)</f>
        <v>#N/A</v>
      </c>
      <c r="DY1319" s="665" t="e">
        <f>IF(DR1319&gt;DY1313,BD1318-BD1319,0)</f>
        <v>#N/A</v>
      </c>
      <c r="DZ1319" s="665" t="e">
        <f>IF(DR1319&gt;DZ1313,BE1318-BE1319,0)</f>
        <v>#N/A</v>
      </c>
      <c r="EA1319" s="665" t="e">
        <f>IF(DR1319&gt;EA1313,BF1318-BF1319,0)</f>
        <v>#N/A</v>
      </c>
      <c r="EB1319" s="665" t="e">
        <f>IF(DR1319&gt;EB1313,BG1318-BG1319,0)</f>
        <v>#N/A</v>
      </c>
      <c r="EC1319" s="665" t="e">
        <f>IF(DR1319&gt;EC1313,BH1318-BH1319,0)</f>
        <v>#N/A</v>
      </c>
      <c r="ED1319" s="665" t="e">
        <f>IF(DR1319&gt;ED1313,BI1318-BI1319,0)</f>
        <v>#N/A</v>
      </c>
      <c r="EE1319" s="665" t="e">
        <f>IF(DR1319&gt;EE1313,BJ1318-BJ1319,0)</f>
        <v>#N/A</v>
      </c>
      <c r="EF1319" s="665" t="e">
        <f>IF(DR1319&gt;EF1313,BK1318-BK1319,0)</f>
        <v>#N/A</v>
      </c>
      <c r="EG1319" s="665" t="e">
        <f>IF(DR1319&gt;EG1313,BL1318-BL1319,0)</f>
        <v>#N/A</v>
      </c>
      <c r="EH1319" s="665" t="e">
        <f>IF(DR1319&gt;EH1313,BM1318-BM1319,0)</f>
        <v>#N/A</v>
      </c>
      <c r="EI1319" s="665" t="e">
        <f>IF(DR1319&gt;EI1313,BN1318-BN1319,0)</f>
        <v>#N/A</v>
      </c>
      <c r="EJ1319" s="665" t="e">
        <f>IF(DR1319&gt;EJ1313,BO1318-BO1319,0)</f>
        <v>#N/A</v>
      </c>
      <c r="EK1319" s="665" t="e">
        <f>IF(DR1319&gt;EK1313,BP1318-BP1319,0)</f>
        <v>#N/A</v>
      </c>
      <c r="EL1319" s="665" t="e">
        <f>IF(DR1319&gt;EL1313,BQ1318-BQ1319,0)</f>
        <v>#N/A</v>
      </c>
      <c r="EM1319" s="665" t="e">
        <f>IF(DR1319&gt;EM1313,BR1318-BR1319,0)</f>
        <v>#N/A</v>
      </c>
      <c r="EN1319" s="665" t="e">
        <f>IF(DR1319&gt;EN1313,BS1318-BS1319,0)</f>
        <v>#N/A</v>
      </c>
      <c r="EO1319" s="665" t="e">
        <f>IF(DR1319&gt;EO1313,BT1318-BT1319,0)</f>
        <v>#N/A</v>
      </c>
      <c r="EP1319" s="665" t="e">
        <f>IF(DR1319&gt;EP1313,BU1318-BU1319,0)</f>
        <v>#N/A</v>
      </c>
      <c r="EQ1319" s="665" t="e">
        <f>IF(DR1319&gt;EQ1313,BV1318-BV1319,0)</f>
        <v>#N/A</v>
      </c>
      <c r="ER1319" s="665" t="e">
        <f>IF(DR1319&gt;ER1313,BW1318-BW1319,0)</f>
        <v>#N/A</v>
      </c>
      <c r="ES1319" s="665" t="e">
        <f>IF(DR1319&gt;ES1313,BX1318-BX1319,0)</f>
        <v>#N/A</v>
      </c>
      <c r="ET1319" s="665" t="e">
        <f>IF(DR1319&gt;ET1313,BY1318-BY1319,0)</f>
        <v>#N/A</v>
      </c>
      <c r="EU1319" s="665" t="e">
        <f>IF(DR1319&gt;EU1313,BZ1318-BZ1319,0)</f>
        <v>#N/A</v>
      </c>
      <c r="EV1319" s="665" t="e">
        <f>IF(DR1319&gt;EV1313,CA1318-CA1319,0)</f>
        <v>#N/A</v>
      </c>
      <c r="EW1319" s="665" t="e">
        <f>IF(DR1319&gt;EW1313,CB1318-CB1319,0)</f>
        <v>#N/A</v>
      </c>
      <c r="EX1319" s="665">
        <f>IF(DR1319&gt;EX1313,CC1318-CC1319,0)</f>
        <v>0</v>
      </c>
      <c r="EY1319" s="665">
        <f>IF(DR1319&gt;EY1313,CD1318-CD1319,0)</f>
        <v>0</v>
      </c>
      <c r="EZ1319" s="665">
        <f>IF(DR1319&gt;EZ1313,CE1318-CE1319,0)</f>
        <v>0</v>
      </c>
      <c r="FA1319" s="665">
        <f>IF(DR1319&gt;FA1313,CF1318-CF1319,0)</f>
        <v>0</v>
      </c>
      <c r="FB1319" s="665">
        <f>IF(DR1319&gt;FB1313,CG1318-CG1319,0)</f>
        <v>0</v>
      </c>
      <c r="FC1319" s="665">
        <f>IF(DR1319&gt;FC1313,CH1318-CH1319,0)</f>
        <v>0</v>
      </c>
      <c r="FD1319" s="665">
        <f>IF(DR1319&gt;FD1313,CI1318-CI1319,0)</f>
        <v>0</v>
      </c>
      <c r="FE1319" s="665">
        <f>IF(DR1319&gt;FE1313,CJ1318-CJ1319,0)</f>
        <v>0</v>
      </c>
      <c r="FF1319" s="665">
        <f>IF(DR1319&gt;FF1313,CK1318-CK1319,0)</f>
        <v>0</v>
      </c>
      <c r="FG1319" s="665">
        <f>IF(DR1319&gt;FG1313,CL1318-CL1319,0)</f>
        <v>0</v>
      </c>
      <c r="FH1319" s="665">
        <f>IF(DR1319&gt;FH1313,CM1318-CM1319,0)</f>
        <v>0</v>
      </c>
      <c r="FI1319" s="665">
        <f>IF(DR1319&gt;FI1313,CN1318-CN1319,0)</f>
        <v>0</v>
      </c>
      <c r="FJ1319" s="665">
        <f>IF(DR1319&gt;FJ1313,CO1318-CO1319,0)</f>
        <v>0</v>
      </c>
      <c r="FK1319" s="665">
        <f>IF(DR1319&gt;FK1313,CP1318-CP1319,0)</f>
        <v>0</v>
      </c>
      <c r="FL1319" s="665">
        <f>IF(DR1319&gt;FL1313,CQ1318-CQ1319,0)</f>
        <v>0</v>
      </c>
      <c r="FM1319" s="665">
        <f>IF(DR1319&gt;FM1313,CR1318-CR1319,0)</f>
        <v>0</v>
      </c>
      <c r="FN1319" s="665">
        <f>IF(DR1319&gt;FN1313,CS1318-CS1319,0)</f>
        <v>0</v>
      </c>
      <c r="FO1319" s="665">
        <f>IF(DR1319&gt;FO1313,CT1318-CT1319,0)</f>
        <v>0</v>
      </c>
      <c r="FP1319" s="665">
        <f>IF(DR1319&gt;FP1313,CU1318-CU1319,0)</f>
        <v>0</v>
      </c>
      <c r="FQ1319" s="665">
        <f>IF(DR1319&gt;FQ1313,CV1318-CV1319,0)</f>
        <v>0</v>
      </c>
      <c r="FR1319" s="665">
        <f>IF(DR1319&gt;FR1313,CW1318-CW1319,0)</f>
        <v>0</v>
      </c>
      <c r="FS1319" s="665">
        <f>IF(DR1319&gt;FS1313,CX1318-CX1319,0)</f>
        <v>0</v>
      </c>
      <c r="FT1319" s="665">
        <f>IF(DR1319&gt;FT1313,CY1318-CY1319,0)</f>
        <v>0</v>
      </c>
      <c r="FU1319" s="665">
        <f>IF(DR1319&gt;FU1313,CZ1318-CZ1319,0)</f>
        <v>0</v>
      </c>
      <c r="FV1319" s="665">
        <f>IF(DR1319&gt;FV1313,DA1318-DA1319,0)</f>
        <v>0</v>
      </c>
      <c r="FW1319" s="665">
        <f>IF(DR1319&gt;FW1313,DB1318-DB1319,0)</f>
        <v>0</v>
      </c>
      <c r="FX1319" s="665">
        <f>IF(DR1319&gt;FX1313,DC1318-DC1319,0)</f>
        <v>0</v>
      </c>
      <c r="FY1319" s="665">
        <f>IF(DR1319&gt;FY1313,DD1318-DD1319,0)</f>
        <v>0</v>
      </c>
      <c r="FZ1319" s="665">
        <f>IF(DR1319&gt;FZ1313,DE1318-DE1319,0)</f>
        <v>0</v>
      </c>
      <c r="GA1319" s="665">
        <f>IF(DR1319&gt;GA1313,DF1318-DF1319,0)</f>
        <v>0</v>
      </c>
      <c r="GB1319" s="665">
        <f>IF(DR1319&gt;GB1313,DG1318-DG1319,0)</f>
        <v>0</v>
      </c>
      <c r="GC1319" s="665">
        <f>IF(DR1319&gt;GC1313,DH1318-DH1319,0)</f>
        <v>0</v>
      </c>
      <c r="GD1319" s="665">
        <f>IF(DR1319&gt;GD1313,DI1318-DI1319,0)</f>
        <v>0</v>
      </c>
      <c r="GE1319" s="665">
        <f>IF(DR1319&gt;GE1313,DJ1318-DJ1319,0)</f>
        <v>0</v>
      </c>
      <c r="GF1319" s="665">
        <f>IF(DR1319&gt;GF1313,DK1318-DK1319,0)</f>
        <v>0</v>
      </c>
      <c r="GG1319" s="665">
        <f>IF(DR1319&gt;GG1313,DL1318-DL1319,0)</f>
        <v>0</v>
      </c>
      <c r="GH1319" s="665">
        <f>IF(DR1319&gt;GH1313,DM1318-DM1319,0)</f>
        <v>0</v>
      </c>
      <c r="GI1319" s="665">
        <f>IF(DR1319&gt;GI1313,DN1318-DN1319,0)</f>
        <v>0</v>
      </c>
      <c r="GJ1319" s="665">
        <f>IF(DR1319&gt;GJ1313,DO1318-DO1319,0)</f>
        <v>0</v>
      </c>
      <c r="GK1319" s="665">
        <f>IF(DR1319&gt;GK1313,DP1318-DP1319,0)</f>
        <v>0</v>
      </c>
      <c r="GL1319" s="665" t="e">
        <f>SUM(DS1319:GK1319)+SUM(#REF!)=#REF!</f>
        <v>#REF!</v>
      </c>
      <c r="GM1319" s="667"/>
      <c r="GN1319" s="749">
        <v>2027</v>
      </c>
      <c r="GO1319" s="664" t="e">
        <f>SUMIF(DS1314:GK1314,GO1314,DS1319:GK1319)</f>
        <v>#REF!</v>
      </c>
      <c r="GP1319" s="668" t="e">
        <f>SUMIF(DS1314:GK1314,GP1314,DS1319:GK1319)</f>
        <v>#N/A</v>
      </c>
      <c r="GQ1319" s="668" t="e">
        <f>SUMIF(DS1314:GK1314,GQ1314,DS1319:GK1319)</f>
        <v>#N/A</v>
      </c>
      <c r="GR1319" s="668" t="e">
        <f>SUMIF(DS1314:GK1314,GR1314,DS1319:GK1319)</f>
        <v>#N/A</v>
      </c>
      <c r="GS1319" s="668" t="e">
        <f>SUMIF(DS1314:GK1314,GS1314,DS1319:GK1319)</f>
        <v>#N/A</v>
      </c>
      <c r="GT1319" s="668" t="e">
        <f>SUMIF(DS1314:GK1314,GT1314,DS1319:GK1319)</f>
        <v>#N/A</v>
      </c>
      <c r="GU1319" s="668" t="e">
        <f>SUMIF(DS1314:GK1314,GU1314,DS1319:GK1319)</f>
        <v>#N/A</v>
      </c>
      <c r="GV1319" s="668" t="e">
        <f>SUMIF(DS1314:GK1314,GV1314,DS1319:GK1319)</f>
        <v>#N/A</v>
      </c>
      <c r="GW1319" s="668" t="e">
        <f>SUMIF(DS1314:GK1314,GW1314,DS1319:GK1319)</f>
        <v>#N/A</v>
      </c>
      <c r="GX1319" s="668" t="e">
        <f>SUMIF(DS1314:GK1314,GX1314,DS1319:GK1319)</f>
        <v>#N/A</v>
      </c>
      <c r="GY1319" s="668" t="e">
        <f>SUMIF(DS1314:GK1314,GY1314,DS1319:GK1319)</f>
        <v>#N/A</v>
      </c>
      <c r="GZ1319" s="646" t="e">
        <f>SUM(GO1319:GY1319)=(#REF!-SUM(#REF!))</f>
        <v>#REF!</v>
      </c>
    </row>
    <row r="1320" spans="1:234" hidden="1" x14ac:dyDescent="0.25">
      <c r="A1320" s="643" t="s">
        <v>208</v>
      </c>
      <c r="AI1320" s="664">
        <v>2028</v>
      </c>
      <c r="AJ1320" s="664">
        <v>0</v>
      </c>
      <c r="AK1320" s="665">
        <f>IFERROR(#REF!/#REF!,0)</f>
        <v>0</v>
      </c>
      <c r="AL1320" s="665">
        <f>IFERROR(#REF!/#REF!,0)</f>
        <v>0</v>
      </c>
      <c r="AM1320" s="665">
        <f>IFERROR(#REF!/#REF!,0)</f>
        <v>0</v>
      </c>
      <c r="AN1320" s="669">
        <f>IFERROR(#REF!/#REF!,0)</f>
        <v>0</v>
      </c>
      <c r="AO1320" s="669">
        <f>IFERROR(#REF!/#REF!,0)</f>
        <v>0</v>
      </c>
      <c r="AP1320" s="669">
        <f>IFERROR(#REF!/#REF!,0)</f>
        <v>0</v>
      </c>
      <c r="AQ1320" s="669">
        <f>IFERROR(#REF!/#REF!,0)</f>
        <v>0</v>
      </c>
      <c r="AR1320" s="669">
        <f>IFERROR(#REF!/#REF!,0)</f>
        <v>0</v>
      </c>
      <c r="AS1320" s="669">
        <f>IFERROR(#REF!/#REF!,0)</f>
        <v>0</v>
      </c>
      <c r="AT1320" s="669">
        <f>IFERROR(#REF!/#REF!,0)</f>
        <v>0</v>
      </c>
      <c r="AU1320" s="666"/>
      <c r="AW1320" s="749">
        <v>2028</v>
      </c>
      <c r="AX1320" s="665" t="e">
        <f>#REF!</f>
        <v>#REF!</v>
      </c>
      <c r="AY1320" s="665" t="e">
        <f>INDEX(AX1309:BE1310,MATCH(AW1320,AV1309:AV1310,0),MATCH(AY1313,AX1307:BE1307,0))*(INDEX(AK1315:AT1322,MATCH(AY1313,AI1315:AI1322,0),MATCH(AY1314,AK1314:AT1314,0)))</f>
        <v>#N/A</v>
      </c>
      <c r="AZ1320" s="665" t="e">
        <f>INDEX(AX1309:BE1310,MATCH(AW1320,AV1309:AV1310,0),MATCH(AZ1313,AX1307:BE1307,0))*(INDEX(AK1315:AT1322,MATCH(AZ1313,AI1315:AI1322,0),MATCH(AZ1314,AK1314:AT1314,0)))</f>
        <v>#N/A</v>
      </c>
      <c r="BA1320" s="665" t="e">
        <f>INDEX(AX1309:BE1310,MATCH(AW1320,AV1309:AV1310,0),MATCH(BA1313,AX1307:BE1307,0))*(INDEX(AK1315:AT1322,MATCH(BA1313,AI1315:AI1322,0),MATCH(BA1314,AK1314:AT1314,0)))</f>
        <v>#N/A</v>
      </c>
      <c r="BB1320" s="665" t="e">
        <f>INDEX(AX1309:BE1310,MATCH(AW1320,AV1309:AV1310,0),MATCH(BB1313,AX1307:BE1307,0))*(INDEX(AK1315:AT1322,MATCH(BB1313,AI1315:AI1322,0),MATCH(BB1314,AK1314:AT1314,0)))</f>
        <v>#N/A</v>
      </c>
      <c r="BC1320" s="665" t="e">
        <f>INDEX(AX1309:BE1310,MATCH(AW1320,AV1309:AV1310,0),MATCH(BC1313,AX1307:BE1307,0))*(INDEX(AK1315:AT1322,MATCH(BC1313,AI1315:AI1322,0),MATCH(BC1314,AK1314:AT1314,0)))</f>
        <v>#N/A</v>
      </c>
      <c r="BD1320" s="665" t="e">
        <f>INDEX(AX1309:BE1310,MATCH(AW1320,AV1309:AV1310,0),MATCH(BD1313,AX1307:BE1307,0))*(INDEX(AK1315:AT1322,MATCH(BD1313,AI1315:AI1322,0),MATCH(BD1314,AK1314:AT1314,0)))</f>
        <v>#N/A</v>
      </c>
      <c r="BE1320" s="665" t="e">
        <f>INDEX(AX1309:BE1310,MATCH(AW1320,AV1309:AV1310,0),MATCH(BE1313,AX1307:BE1307,0))*(INDEX(AK1315:AT1322,MATCH(BE1313,AI1315:AI1322,0),MATCH(BE1314,AK1314:AT1314,0)))</f>
        <v>#N/A</v>
      </c>
      <c r="BF1320" s="665" t="e">
        <f>INDEX(AX1309:BE1310,MATCH(AW1320,AV1309:AV1310,0),MATCH(BF1313,AX1307:BE1307,0))*(INDEX(AK1315:AT1322,MATCH(BF1313,AI1315:AI1322,0),MATCH(BF1314,AK1314:AT1314,0)))</f>
        <v>#N/A</v>
      </c>
      <c r="BG1320" s="665" t="e">
        <f>INDEX(AX1309:BE1310,MATCH(AW1320,AV1309:AV1310,0),MATCH(BG1313,AX1307:BE1307,0))*(INDEX(AK1315:AT1322,MATCH(BG1313,AI1315:AI1322,0),MATCH(BG1314,AK1314:AT1314,0)))</f>
        <v>#N/A</v>
      </c>
      <c r="BH1320" s="665" t="e">
        <f>INDEX(AX1309:BE1310,MATCH(AW1320,AV1309:AV1310,0),MATCH(BH1313,AX1307:BE1307,0))*(INDEX(AK1315:AT1322,MATCH(BH1313,AI1315:AI1322,0),MATCH(BH1314,AK1314:AT1314,0)))</f>
        <v>#N/A</v>
      </c>
      <c r="BI1320" s="665" t="e">
        <f>INDEX(AX1309:BE1310,MATCH(AW1320,AV1309:AV1310,0),MATCH(BI1313,AX1307:BE1307,0))*(INDEX(AK1315:AT1322,MATCH(BI1313,AI1315:AI1322,0),MATCH(BI1314,AK1314:AT1314,0)))</f>
        <v>#N/A</v>
      </c>
      <c r="BJ1320" s="665" t="e">
        <f>INDEX(AX1309:BE1310,MATCH(AW1320,AV1309:AV1310,0),MATCH(BJ1313,AX1307:BE1307,0))*(INDEX(AK1315:AT1322,MATCH(BJ1313,AI1315:AI1322,0),MATCH(BJ1314,AK1314:AT1314,0)))</f>
        <v>#N/A</v>
      </c>
      <c r="BK1320" s="665" t="e">
        <f>INDEX(AX1309:BE1310,MATCH(AW1320,AV1309:AV1310,0),MATCH(BK1313,AX1307:BE1307,0))*(INDEX(AK1315:AT1322,MATCH(BK1313,AI1315:AI1322,0),MATCH(BK1314,AK1314:AT1314,0)))</f>
        <v>#N/A</v>
      </c>
      <c r="BL1320" s="665" t="e">
        <f>INDEX(AX1309:BE1310,MATCH(AW1320,AV1309:AV1310,0),MATCH(BL1313,AX1307:BE1307,0))*(INDEX(AK1315:AT1322,MATCH(BL1313,AI1315:AI1322,0),MATCH(BL1314,AK1314:AT1314,0)))</f>
        <v>#N/A</v>
      </c>
      <c r="BM1320" s="665" t="e">
        <f>INDEX(AX1309:BE1310,MATCH(AW1320,AV1309:AV1310,0),MATCH(BM1313,AX1307:BE1307,0))*(INDEX(AK1315:AT1322,MATCH(BM1313,AI1315:AI1322,0),MATCH(BM1314,AK1314:AT1314,0)))</f>
        <v>#N/A</v>
      </c>
      <c r="BN1320" s="665" t="e">
        <f>INDEX(AX1309:BE1310,MATCH(AW1320,AV1309:AV1310,0),MATCH(BN1313,AX1307:BE1307,0))*(INDEX(AK1315:AT1322,MATCH(BN1313,AI1315:AI1322,0),MATCH(BN1314,AK1314:AT1314,0)))</f>
        <v>#N/A</v>
      </c>
      <c r="BO1320" s="665" t="e">
        <f>INDEX(AX1309:BE1310,MATCH(AW1320,AV1309:AV1310,0),MATCH(BO1313,AX1307:BE1307,0))*(INDEX(AK1315:AT1322,MATCH(BO1313,AI1315:AI1322,0),MATCH(BO1314,AK1314:AT1314,0)))</f>
        <v>#N/A</v>
      </c>
      <c r="BP1320" s="665" t="e">
        <f>INDEX(AX1309:BE1310,MATCH(AW1320,AV1309:AV1310,0),MATCH(BP1313,AX1307:BE1307,0))*(INDEX(AK1315:AT1322,MATCH(BP1313,AI1315:AI1322,0),MATCH(BP1314,AK1314:AT1314,0)))</f>
        <v>#N/A</v>
      </c>
      <c r="BQ1320" s="665" t="e">
        <f>INDEX(AX1309:BE1310,MATCH(AW1320,AV1309:AV1310,0),MATCH(BQ1313,AX1307:BE1307,0))*(INDEX(AK1315:AT1322,MATCH(BQ1313,AI1315:AI1322,0),MATCH(BQ1314,AK1314:AT1314,0)))</f>
        <v>#N/A</v>
      </c>
      <c r="BR1320" s="665" t="e">
        <f>INDEX(AX1309:BE1310,MATCH(AW1320,AV1309:AV1310,0),MATCH(BR1313,AX1307:BE1307,0))*(INDEX(AK1315:AT1322,MATCH(BR1313,AI1315:AI1322,0),MATCH(BR1314,AK1314:AT1314,0)))</f>
        <v>#N/A</v>
      </c>
      <c r="BS1320" s="665" t="e">
        <f>INDEX(AX1309:BE1310,MATCH(AW1320,AV1309:AV1310,0),MATCH(BS1313,AX1307:BE1307,0))*(INDEX(AK1315:AT1322,MATCH(BS1313,AI1315:AI1322,0),MATCH(BS1314,AK1314:AT1314,0)))</f>
        <v>#N/A</v>
      </c>
      <c r="BT1320" s="665" t="e">
        <f>INDEX(AX1309:BE1310,MATCH(AW1320,AV1309:AV1310,0),MATCH(BT1313,AX1307:BE1307,0))*(INDEX(AK1315:AT1322,MATCH(BT1313,AI1315:AI1322,0),MATCH(BT1314,AK1314:AT1314,0)))</f>
        <v>#N/A</v>
      </c>
      <c r="BU1320" s="665" t="e">
        <f>INDEX(AX1309:BE1310,MATCH(AW1320,AV1309:AV1310,0),MATCH(BU1313,AX1307:BE1307,0))*(INDEX(AK1315:AT1322,MATCH(BU1313,AI1315:AI1322,0),MATCH(BU1314,AK1314:AT1314,0)))</f>
        <v>#N/A</v>
      </c>
      <c r="BV1320" s="665" t="e">
        <f>INDEX(AX1309:BE1310,MATCH(AW1320,AV1309:AV1310,0),MATCH(BV1313,AX1307:BE1307,0))*(INDEX(AK1315:AT1322,MATCH(BV1313,AI1315:AI1322,0),MATCH(BV1314,AK1314:AT1314,0)))</f>
        <v>#N/A</v>
      </c>
      <c r="BW1320" s="665" t="e">
        <f>INDEX(AX1309:BE1310,MATCH(AW1320,AV1309:AV1310,0),MATCH(BW1313,AX1307:BE1307,0))*(INDEX(AK1315:AT1322,MATCH(BW1313,AI1315:AI1322,0),MATCH(BW1314,AK1314:AT1314,0)))</f>
        <v>#N/A</v>
      </c>
      <c r="BX1320" s="665" t="e">
        <f>INDEX(AX1309:BE1310,MATCH(AW1320,AV1309:AV1310,0),MATCH(BX1313,AX1307:BE1307,0))*(INDEX(AK1315:AT1322,MATCH(BX1313,AI1315:AI1322,0),MATCH(BX1314,AK1314:AT1314,0)))</f>
        <v>#N/A</v>
      </c>
      <c r="BY1320" s="665" t="e">
        <f>INDEX(AX1309:BE1310,MATCH(AW1320,AV1309:AV1310,0),MATCH(BY1313,AX1307:BE1307,0))*(INDEX(AK1315:AT1322,MATCH(BY1313,AI1315:AI1322,0),MATCH(BY1314,AK1314:AT1314,0)))</f>
        <v>#N/A</v>
      </c>
      <c r="BZ1320" s="665" t="e">
        <f>INDEX(AX1309:BE1310,MATCH(AW1320,AV1309:AV1310,0),MATCH(BZ1313,AX1307:BE1307,0))*(INDEX(AK1315:AT1322,MATCH(BZ1313,AI1315:AI1322,0),MATCH(BZ1314,AK1314:AT1314,0)))</f>
        <v>#N/A</v>
      </c>
      <c r="CA1320" s="665" t="e">
        <f>INDEX(AX1309:BE1310,MATCH(AW1320,AV1309:AV1310,0),MATCH(CA1313,AX1307:BE1307,0))*(INDEX(AK1315:AT1322,MATCH(CA1313,AI1315:AI1322,0),MATCH(CA1314,AK1314:AT1314,0)))</f>
        <v>#N/A</v>
      </c>
      <c r="CB1320" s="665" t="e">
        <f>INDEX(AX1309:BE1310,MATCH(AW1320,AV1309:AV1310,0),MATCH(CB1313,AX1307:BE1307,0))*(INDEX(AK1315:AT1322,MATCH(CB1313,AI1315:AI1322,0),MATCH(CB1314,AK1314:AT1314,0)))</f>
        <v>#N/A</v>
      </c>
      <c r="CC1320" s="665" t="e">
        <f>INDEX(AX1309:BE1310,MATCH(AW1320,AV1309:AV1310,0),MATCH(CC1313,AX1307:BE1307,0))*(INDEX(AK1315:AT1322,MATCH(CC1313,AI1315:AI1322,0),MATCH(CC1314,AK1314:AT1314,0)))</f>
        <v>#N/A</v>
      </c>
      <c r="CD1320" s="665" t="e">
        <f>INDEX(AX1309:BE1310,MATCH(AW1320,AV1309:AV1310,0),MATCH(CD1313,AX1307:BE1307,0))*(INDEX(AK1315:AT1322,MATCH(CD1313,AI1315:AI1322,0),MATCH(CD1314,AK1314:AT1314,0)))</f>
        <v>#N/A</v>
      </c>
      <c r="CE1320" s="665" t="e">
        <f>INDEX(AX1309:BE1310,MATCH(AW1320,AV1309:AV1310,0),MATCH(CE1313,AX1307:BE1307,0))*(INDEX(AK1315:AT1322,MATCH(CE1313,AI1315:AI1322,0),MATCH(CE1314,AK1314:AT1314,0)))</f>
        <v>#N/A</v>
      </c>
      <c r="CF1320" s="665" t="e">
        <f>INDEX(AX1309:BE1310,MATCH(AW1320,AV1309:AV1310,0),MATCH(CF1313,AX1307:BE1307,0))*(INDEX(AK1315:AT1322,MATCH(CF1313,AI1315:AI1322,0),MATCH(CF1314,AK1314:AT1314,0)))</f>
        <v>#N/A</v>
      </c>
      <c r="CG1320" s="665" t="e">
        <f>INDEX(AX1309:BE1310,MATCH(AW1320,AV1309:AV1310,0),MATCH(CG1313,AX1307:BE1307,0))*(INDEX(AK1315:AT1322,MATCH(CG1313,AI1315:AI1322,0),MATCH(CG1314,AK1314:AT1314,0)))</f>
        <v>#N/A</v>
      </c>
      <c r="CH1320" s="665" t="e">
        <f>INDEX(AX1309:BE1310,MATCH(AW1320,AV1309:AV1310,0),MATCH(CH1313,AX1307:BE1307,0))*(INDEX(AK1315:AT1322,MATCH(CH1313,AI1315:AI1322,0),MATCH(CH1314,AK1314:AT1314,0)))</f>
        <v>#N/A</v>
      </c>
      <c r="CI1320" s="665" t="e">
        <f>INDEX(AX1309:BE1310,MATCH(AW1320,AV1309:AV1310,0),MATCH(CI1313,AX1307:BE1307,0))*(INDEX(AK1315:AT1322,MATCH(CI1313,AI1315:AI1322,0),MATCH(CI1314,AK1314:AT1314,0)))</f>
        <v>#N/A</v>
      </c>
      <c r="CJ1320" s="665" t="e">
        <f>INDEX(AX1309:BE1310,MATCH(AW1320,AV1309:AV1310,0),MATCH(CJ1313,AX1307:BE1307,0))*(INDEX(AK1315:AT1322,MATCH(CJ1313,AI1315:AI1322,0),MATCH(CJ1314,AK1314:AT1314,0)))</f>
        <v>#N/A</v>
      </c>
      <c r="CK1320" s="665" t="e">
        <f>INDEX(AX1309:BE1310,MATCH(AW1320,AV1309:AV1310,0),MATCH(CK1313,AX1307:BE1307,0))*(INDEX(AK1315:AT1322,MATCH(CK1313,AI1315:AI1322,0),MATCH(CK1314,AK1314:AT1314,0)))</f>
        <v>#N/A</v>
      </c>
      <c r="CL1320" s="665" t="e">
        <f>INDEX(AX1309:BE1310,MATCH(AW1320,AV1309:AV1310,0),MATCH(CL1313,AX1307:BE1307,0))*(INDEX(AK1315:AT1322,MATCH(CL1313,AI1315:AI1322,0),MATCH(CL1314,AK1314:AT1314,0)))</f>
        <v>#N/A</v>
      </c>
      <c r="CM1320" s="665" t="e">
        <f>INDEX(AX1309:BE1310,MATCH(AW1320,AV1309:AV1310,0),MATCH(CM1313,AX1307:BE1307,0))*(INDEX(AK1315:AT1322,MATCH(CM1313,AI1315:AI1322,0),MATCH(CM1314,AK1314:AT1314,0)))</f>
        <v>#N/A</v>
      </c>
      <c r="CN1320" s="665" t="e">
        <f>INDEX(AX1309:BE1310,MATCH(AW1320,AV1309:AV1310,0),MATCH(CN1313,AX1307:BE1307,0))*(INDEX(AK1315:AT1322,MATCH(CN1313,AI1315:AI1322,0),MATCH(CN1314,AK1314:AT1314,0)))</f>
        <v>#N/A</v>
      </c>
      <c r="CO1320" s="665" t="e">
        <f>INDEX(AX1309:BE1310,MATCH(AW1320,AV1309:AV1310,0),MATCH(CO1313,AX1307:BE1307,0))*(INDEX(AK1315:AT1322,MATCH(CO1313,AI1315:AI1322,0),MATCH(CO1314,AK1314:AT1314,0)))</f>
        <v>#N/A</v>
      </c>
      <c r="CP1320" s="665" t="e">
        <f>INDEX(AX1309:BE1310,MATCH(AW1320,AV1309:AV1310,0),MATCH(CP1313,AX1307:BE1307,0))*(INDEX(AK1315:AT1322,MATCH(CP1313,AI1315:AI1322,0),MATCH(CP1314,AK1314:AT1314,0)))</f>
        <v>#N/A</v>
      </c>
      <c r="CQ1320" s="665" t="e">
        <f>INDEX(AX1309:BE1310,MATCH(AW1320,AV1309:AV1310,0),MATCH(CQ1313,AX1307:BE1307,0))*(INDEX(AK1315:AT1322,MATCH(CQ1313,AI1315:AI1322,0),MATCH(CQ1314,AK1314:AT1314,0)))</f>
        <v>#N/A</v>
      </c>
      <c r="CR1320" s="665" t="e">
        <f>INDEX(AX1309:BE1310,MATCH(AW1320,AV1309:AV1310,0),MATCH(CR1313,AX1307:BE1307,0))*(INDEX(AK1315:AT1322,MATCH(CR1313,AI1315:AI1322,0),MATCH(CR1314,AK1314:AT1314,0)))</f>
        <v>#N/A</v>
      </c>
      <c r="CS1320" s="665" t="e">
        <f>INDEX(AX1309:BE1310,MATCH(AW1320,AV1309:AV1310,0),MATCH(CS1313,AX1307:BE1307,0))*(INDEX(AK1315:AT1322,MATCH(CS1313,AI1315:AI1322,0),MATCH(CS1314,AK1314:AT1314,0)))</f>
        <v>#N/A</v>
      </c>
      <c r="CT1320" s="665" t="e">
        <f>INDEX(AX1309:BE1310,MATCH(AW1320,AV1309:AV1310,0),MATCH(CT1313,AX1307:BE1307,0))*(INDEX(AK1315:AT1322,MATCH(CT1313,AI1315:AI1322,0),MATCH(CT1314,AK1314:AT1314,0)))</f>
        <v>#N/A</v>
      </c>
      <c r="CU1320" s="665" t="e">
        <f>INDEX(AX1309:BE1310,MATCH(AW1320,AV1309:AV1310,0),MATCH(CU1313,AX1307:BE1307,0))*(INDEX(AK1315:AT1322,MATCH(CU1313,AI1315:AI1322,0),MATCH(CU1314,AK1314:AT1314,0)))</f>
        <v>#N/A</v>
      </c>
      <c r="CV1320" s="665" t="e">
        <f>INDEX(AX1309:BE1310,MATCH(AW1320,AV1309:AV1310,0),MATCH(CV1313,AX1307:BE1307,0))*(INDEX(AK1315:AT1322,MATCH(CV1313,AI1315:AI1322,0),MATCH(CV1314,AK1314:AT1314,0)))</f>
        <v>#N/A</v>
      </c>
      <c r="CW1320" s="665" t="e">
        <f>INDEX(AX1309:BE1310,MATCH(AW1320,AV1309:AV1310,0),MATCH(CW1313,AX1307:BE1307,0))*(INDEX(AK1315:AT1322,MATCH(CW1313,AI1315:AI1322,0),MATCH(CW1314,AK1314:AT1314,0)))</f>
        <v>#N/A</v>
      </c>
      <c r="CX1320" s="665" t="e">
        <f>INDEX(AX1309:BE1310,MATCH(AW1320,AV1309:AV1310,0),MATCH(CX1313,AX1307:BE1307,0))*(INDEX(AK1315:AT1322,MATCH(CX1313,AI1315:AI1322,0),MATCH(CX1314,AK1314:AT1314,0)))</f>
        <v>#N/A</v>
      </c>
      <c r="CY1320" s="665" t="e">
        <f>INDEX(AX1309:BE1310,MATCH(AW1320,AV1309:AV1310,0),MATCH(CY1313,AX1307:BE1307,0))*(INDEX(AK1315:AT1322,MATCH(CY1313,AI1315:AI1322,0),MATCH(CY1314,AK1314:AT1314,0)))</f>
        <v>#N/A</v>
      </c>
      <c r="CZ1320" s="665" t="e">
        <f>INDEX(AX1309:BE1310,MATCH(AW1320,AV1309:AV1310,0),MATCH(CZ1313,AX1307:BE1307,0))*(INDEX(AK1315:AT1322,MATCH(CZ1313,AI1315:AI1322,0),MATCH(CZ1314,AK1314:AT1314,0)))</f>
        <v>#N/A</v>
      </c>
      <c r="DA1320" s="665" t="e">
        <f>INDEX(AX1309:BE1310,MATCH(AW1320,AV1309:AV1310,0),MATCH(DA1313,AX1307:BE1307,0))*(INDEX(AK1315:AT1322,MATCH(DA1313,AI1315:AI1322,0),MATCH(DA1314,AK1314:AT1314,0)))</f>
        <v>#N/A</v>
      </c>
      <c r="DB1320" s="665" t="e">
        <f>INDEX(AX1309:BE1310,MATCH(AW1320,AV1309:AV1310,0),MATCH(DB1313,AX1307:BE1307,0))*(INDEX(AK1315:AT1322,MATCH(DB1313,AI1315:AI1322,0),MATCH(DB1314,AK1314:AT1314,0)))</f>
        <v>#N/A</v>
      </c>
      <c r="DC1320" s="665" t="e">
        <f>INDEX(AX1309:BE1310,MATCH(AW1320,AV1309:AV1310,0),MATCH(DC1313,AX1307:BE1307,0))*(INDEX(AK1315:AT1322,MATCH(DC1313,AI1315:AI1322,0),MATCH(DC1314,AK1314:AT1314,0)))</f>
        <v>#N/A</v>
      </c>
      <c r="DD1320" s="665" t="e">
        <f>INDEX(AX1309:BE1310,MATCH(AW1320,AV1309:AV1310,0),MATCH(DD1313,AX1307:BE1307,0))*(INDEX(AK1315:AT1322,MATCH(DD1313,AI1315:AI1322,0),MATCH(DD1314,AK1314:AT1314,0)))</f>
        <v>#N/A</v>
      </c>
      <c r="DE1320" s="665" t="e">
        <f>INDEX(AX1309:BE1310,MATCH(AW1320,AV1309:AV1310,0),MATCH(DE1313,AX1307:BE1307,0))*(INDEX(AK1315:AT1322,MATCH(DE1313,AI1315:AI1322,0),MATCH(DE1314,AK1314:AT1314,0)))</f>
        <v>#N/A</v>
      </c>
      <c r="DF1320" s="665" t="e">
        <f>INDEX(AX1309:BE1310,MATCH(AW1320,AV1309:AV1310,0),MATCH(DF1313,AX1307:BE1307,0))*(INDEX(AK1315:AT1322,MATCH(DF1313,AI1315:AI1322,0),MATCH(DF1314,AK1314:AT1314,0)))</f>
        <v>#N/A</v>
      </c>
      <c r="DG1320" s="665" t="e">
        <f>INDEX(AX1309:BE1310,MATCH(AW1320,AV1309:AV1310,0),MATCH(DG1313,AX1307:BE1307,0))*(INDEX(AK1315:AT1322,MATCH(DG1313,AI1315:AI1322,0),MATCH(DG1314,AK1314:AT1314,0)))</f>
        <v>#N/A</v>
      </c>
      <c r="DH1320" s="665" t="e">
        <f>INDEX(AX1309:BE1310,MATCH(AW1320,AV1309:AV1310,0),MATCH(DH1313,AX1307:BE1307,0))*(INDEX(AK1315:AT1322,MATCH(DH1313,AI1315:AI1322,0),MATCH(DH1314,AK1314:AT1314,0)))</f>
        <v>#N/A</v>
      </c>
      <c r="DI1320" s="665" t="e">
        <f>INDEX(AX1309:BE1310,MATCH(AW1320,AV1309:AV1310,0),MATCH(DI1313,AX1307:BE1307,0))*(INDEX(AK1315:AT1322,MATCH(DI1313,AI1315:AI1322,0),MATCH(DI1314,AK1314:AT1314,0)))</f>
        <v>#N/A</v>
      </c>
      <c r="DJ1320" s="665" t="e">
        <f>INDEX(AX1309:BE1310,MATCH(AW1320,AV1309:AV1310,0),MATCH(DJ1313,AX1307:BE1307,0))*(INDEX(AK1315:AT1322,MATCH(DJ1313,AI1315:AI1322,0),MATCH(DJ1314,AK1314:AT1314,0)))</f>
        <v>#N/A</v>
      </c>
      <c r="DK1320" s="665" t="e">
        <f>INDEX(AX1309:BE1310,MATCH(AW1320,AV1309:AV1310,0),MATCH(DK1313,AX1307:BE1307,0))*(INDEX(AK1315:AT1322,MATCH(DK1313,AI1315:AI1322,0),MATCH(DK1314,AK1314:AT1314,0)))</f>
        <v>#N/A</v>
      </c>
      <c r="DL1320" s="665" t="e">
        <f>INDEX(AX1309:BE1310,MATCH(AW1320,AV1309:AV1310,0),MATCH(DL1313,AX1307:BE1307,0))*(INDEX(AK1315:AT1322,MATCH(DL1313,AI1315:AI1322,0),MATCH(DL1314,AK1314:AT1314,0)))</f>
        <v>#N/A</v>
      </c>
      <c r="DM1320" s="665" t="e">
        <f>INDEX(AX1309:BE1310,MATCH(AW1320,AV1309:AV1310,0),MATCH(DM1313,AX1307:BE1307,0))*(INDEX(AK1315:AT1322,MATCH(DM1313,AI1315:AI1322,0),MATCH(DM1314,AK1314:AT1314,0)))</f>
        <v>#N/A</v>
      </c>
      <c r="DN1320" s="665" t="e">
        <f>INDEX(AX1309:BE1310,MATCH(AW1320,AV1309:AV1310,0),MATCH(DN1313,AX1307:BE1307,0))*(INDEX(AK1315:AT1322,MATCH(DN1313,AI1315:AI1322,0),MATCH(DN1314,AK1314:AT1314,0)))</f>
        <v>#N/A</v>
      </c>
      <c r="DO1320" s="665" t="e">
        <f>INDEX(AX1309:BE1310,MATCH(AW1320,AV1309:AV1310,0),MATCH(DO1313,AX1307:BE1307,0))*(INDEX(AK1315:AT1322,MATCH(DO1313,AI1315:AI1322,0),MATCH(DO1314,AK1314:AT1314,0)))</f>
        <v>#N/A</v>
      </c>
      <c r="DP1320" s="665" t="e">
        <f>INDEX(AX1309:BE1310,MATCH(AW1320,AV1309:AV1310,0),MATCH(DP1313,AX1307:BE1307,0))*(INDEX(AK1315:AT1322,MATCH(DP1313,AI1315:AI1322,0),MATCH(DP1314,AK1314:AT1314,0)))</f>
        <v>#N/A</v>
      </c>
      <c r="DQ1320" s="643" t="e">
        <f>SUM(AX1320:DP1320)=#REF!</f>
        <v>#REF!</v>
      </c>
      <c r="DR1320" s="749">
        <v>2028</v>
      </c>
      <c r="DS1320" s="665" t="e">
        <f>IF(DR1320&gt;DS1313,AX1319-AX1320,0)</f>
        <v>#REF!</v>
      </c>
      <c r="DT1320" s="665" t="e">
        <f>IF(DR1320&gt;DT1313,AY1319-AY1320,0)</f>
        <v>#N/A</v>
      </c>
      <c r="DU1320" s="665" t="e">
        <f>IF(DR1320&gt;DU1313,AZ1319-AZ1320,0)</f>
        <v>#N/A</v>
      </c>
      <c r="DV1320" s="665" t="e">
        <f>IF(DR1320&gt;DV1313,BA1319-BA1320,0)</f>
        <v>#N/A</v>
      </c>
      <c r="DW1320" s="665" t="e">
        <f>IF(DR1320&gt;DW1313,BB1319-BB1320,0)</f>
        <v>#N/A</v>
      </c>
      <c r="DX1320" s="665" t="e">
        <f>IF(DR1320&gt;DX1313,BC1319-BC1320,0)</f>
        <v>#N/A</v>
      </c>
      <c r="DY1320" s="665" t="e">
        <f>IF(DR1320&gt;DY1313,BD1319-BD1320,0)</f>
        <v>#N/A</v>
      </c>
      <c r="DZ1320" s="665" t="e">
        <f>IF(DR1320&gt;DZ1313,BE1319-BE1320,0)</f>
        <v>#N/A</v>
      </c>
      <c r="EA1320" s="665" t="e">
        <f>IF(DR1320&gt;EA1313,BF1319-BF1320,0)</f>
        <v>#N/A</v>
      </c>
      <c r="EB1320" s="665" t="e">
        <f>IF(DR1320&gt;EB1313,BG1319-BG1320,0)</f>
        <v>#N/A</v>
      </c>
      <c r="EC1320" s="665" t="e">
        <f>IF(DR1320&gt;EC1313,BH1319-BH1320,0)</f>
        <v>#N/A</v>
      </c>
      <c r="ED1320" s="665" t="e">
        <f>IF(DR1320&gt;ED1313,BI1319-BI1320,0)</f>
        <v>#N/A</v>
      </c>
      <c r="EE1320" s="665" t="e">
        <f>IF(DR1320&gt;EE1313,BJ1319-BJ1320,0)</f>
        <v>#N/A</v>
      </c>
      <c r="EF1320" s="665" t="e">
        <f>IF(DR1320&gt;EF1313,BK1319-BK1320,0)</f>
        <v>#N/A</v>
      </c>
      <c r="EG1320" s="665" t="e">
        <f>IF(DR1320&gt;EG1313,BL1319-BL1320,0)</f>
        <v>#N/A</v>
      </c>
      <c r="EH1320" s="665" t="e">
        <f>IF(DR1320&gt;EH1313,BM1319-BM1320,0)</f>
        <v>#N/A</v>
      </c>
      <c r="EI1320" s="665" t="e">
        <f>IF(DR1320&gt;EI1313,BN1319-BN1320,0)</f>
        <v>#N/A</v>
      </c>
      <c r="EJ1320" s="665" t="e">
        <f>IF(DR1320&gt;EJ1313,BO1319-BO1320,0)</f>
        <v>#N/A</v>
      </c>
      <c r="EK1320" s="665" t="e">
        <f>IF(DR1320&gt;EK1313,BP1319-BP1320,0)</f>
        <v>#N/A</v>
      </c>
      <c r="EL1320" s="665" t="e">
        <f>IF(DR1320&gt;EL1313,BQ1319-BQ1320,0)</f>
        <v>#N/A</v>
      </c>
      <c r="EM1320" s="665" t="e">
        <f>IF(DR1320&gt;EM1313,BR1319-BR1320,0)</f>
        <v>#N/A</v>
      </c>
      <c r="EN1320" s="665" t="e">
        <f>IF(DR1320&gt;EN1313,BS1319-BS1320,0)</f>
        <v>#N/A</v>
      </c>
      <c r="EO1320" s="665" t="e">
        <f>IF(DR1320&gt;EO1313,BT1319-BT1320,0)</f>
        <v>#N/A</v>
      </c>
      <c r="EP1320" s="665" t="e">
        <f>IF(DR1320&gt;EP1313,BU1319-BU1320,0)</f>
        <v>#N/A</v>
      </c>
      <c r="EQ1320" s="665" t="e">
        <f>IF(DR1320&gt;EQ1313,BV1319-BV1320,0)</f>
        <v>#N/A</v>
      </c>
      <c r="ER1320" s="665" t="e">
        <f>IF(DR1320&gt;ER1313,BW1319-BW1320,0)</f>
        <v>#N/A</v>
      </c>
      <c r="ES1320" s="665" t="e">
        <f>IF(DR1320&gt;ES1313,BX1319-BX1320,0)</f>
        <v>#N/A</v>
      </c>
      <c r="ET1320" s="665" t="e">
        <f>IF(DR1320&gt;ET1313,BY1319-BY1320,0)</f>
        <v>#N/A</v>
      </c>
      <c r="EU1320" s="665" t="e">
        <f>IF(DR1320&gt;EU1313,BZ1319-BZ1320,0)</f>
        <v>#N/A</v>
      </c>
      <c r="EV1320" s="665" t="e">
        <f>IF(DR1320&gt;EV1313,CA1319-CA1320,0)</f>
        <v>#N/A</v>
      </c>
      <c r="EW1320" s="665" t="e">
        <f>IF(DR1320&gt;EW1313,CB1319-CB1320,0)</f>
        <v>#N/A</v>
      </c>
      <c r="EX1320" s="665" t="e">
        <f>IF(DR1320&gt;EX1313,CC1319-CC1320,0)</f>
        <v>#N/A</v>
      </c>
      <c r="EY1320" s="665" t="e">
        <f>IF(DR1320&gt;EY1313,CD1319-CD1320,0)</f>
        <v>#N/A</v>
      </c>
      <c r="EZ1320" s="665" t="e">
        <f>IF(DR1320&gt;EZ1313,CE1319-CE1320,0)</f>
        <v>#N/A</v>
      </c>
      <c r="FA1320" s="665" t="e">
        <f>IF(DR1320&gt;FA1313,CF1319-CF1320,0)</f>
        <v>#N/A</v>
      </c>
      <c r="FB1320" s="665" t="e">
        <f>IF(DR1320&gt;FB1313,CG1319-CG1320,0)</f>
        <v>#N/A</v>
      </c>
      <c r="FC1320" s="665" t="e">
        <f>IF(DR1320&gt;FC1313,CH1319-CH1320,0)</f>
        <v>#N/A</v>
      </c>
      <c r="FD1320" s="665" t="e">
        <f>IF(DR1320&gt;FD1313,CI1319-CI1320,0)</f>
        <v>#N/A</v>
      </c>
      <c r="FE1320" s="665" t="e">
        <f>IF(DR1320&gt;FE1313,CJ1319-CJ1320,0)</f>
        <v>#N/A</v>
      </c>
      <c r="FF1320" s="665" t="e">
        <f>IF(DR1320&gt;FF1313,CK1319-CK1320,0)</f>
        <v>#N/A</v>
      </c>
      <c r="FG1320" s="665" t="e">
        <f>IF(DR1320&gt;FG1313,CL1319-CL1320,0)</f>
        <v>#N/A</v>
      </c>
      <c r="FH1320" s="665">
        <f>IF(DR1320&gt;FH1313,CM1319-CM1320,0)</f>
        <v>0</v>
      </c>
      <c r="FI1320" s="665">
        <f>IF(DR1320&gt;FI1313,CN1319-CN1320,0)</f>
        <v>0</v>
      </c>
      <c r="FJ1320" s="665">
        <f>IF(DR1320&gt;FJ1313,CO1319-CO1320,0)</f>
        <v>0</v>
      </c>
      <c r="FK1320" s="665">
        <f>IF(DR1320&gt;FK1313,CP1319-CP1320,0)</f>
        <v>0</v>
      </c>
      <c r="FL1320" s="665">
        <f>IF(DR1320&gt;FL1313,CQ1319-CQ1320,0)</f>
        <v>0</v>
      </c>
      <c r="FM1320" s="665">
        <f>IF(DR1320&gt;FM1313,CR1319-CR1320,0)</f>
        <v>0</v>
      </c>
      <c r="FN1320" s="665">
        <f>IF(DR1320&gt;FN1313,CS1319-CS1320,0)</f>
        <v>0</v>
      </c>
      <c r="FO1320" s="665">
        <f>IF(DR1320&gt;FO1313,CT1319-CT1320,0)</f>
        <v>0</v>
      </c>
      <c r="FP1320" s="665">
        <f>IF(DR1320&gt;FP1313,CU1319-CU1320,0)</f>
        <v>0</v>
      </c>
      <c r="FQ1320" s="665">
        <f>IF(DR1320&gt;FQ1313,CV1319-CV1320,0)</f>
        <v>0</v>
      </c>
      <c r="FR1320" s="665">
        <f>IF(DR1320&gt;FR1313,CW1319-CW1320,0)</f>
        <v>0</v>
      </c>
      <c r="FS1320" s="665">
        <f>IF(DR1320&gt;FS1313,CX1319-CX1320,0)</f>
        <v>0</v>
      </c>
      <c r="FT1320" s="665">
        <f>IF(DR1320&gt;FT1313,CY1319-CY1320,0)</f>
        <v>0</v>
      </c>
      <c r="FU1320" s="665">
        <f>IF(DR1320&gt;FU1313,CZ1319-CZ1320,0)</f>
        <v>0</v>
      </c>
      <c r="FV1320" s="665">
        <f>IF(DR1320&gt;FV1313,DA1319-DA1320,0)</f>
        <v>0</v>
      </c>
      <c r="FW1320" s="665">
        <f>IF(DR1320&gt;FW1313,DB1319-DB1320,0)</f>
        <v>0</v>
      </c>
      <c r="FX1320" s="665">
        <f>IF(DR1320&gt;FX1313,DC1319-DC1320,0)</f>
        <v>0</v>
      </c>
      <c r="FY1320" s="665">
        <f>IF(DR1320&gt;FY1313,DD1319-DD1320,0)</f>
        <v>0</v>
      </c>
      <c r="FZ1320" s="665">
        <f>IF(DR1320&gt;FZ1313,DE1319-DE1320,0)</f>
        <v>0</v>
      </c>
      <c r="GA1320" s="665">
        <f>IF(DR1320&gt;GA1313,DF1319-DF1320,0)</f>
        <v>0</v>
      </c>
      <c r="GB1320" s="665">
        <f>IF(DR1320&gt;GB1313,DG1319-DG1320,0)</f>
        <v>0</v>
      </c>
      <c r="GC1320" s="665">
        <f>IF(DR1320&gt;GC1313,DH1319-DH1320,0)</f>
        <v>0</v>
      </c>
      <c r="GD1320" s="665">
        <f>IF(DR1320&gt;GD1313,DI1319-DI1320,0)</f>
        <v>0</v>
      </c>
      <c r="GE1320" s="665">
        <f>IF(DR1320&gt;GE1313,DJ1319-DJ1320,0)</f>
        <v>0</v>
      </c>
      <c r="GF1320" s="665">
        <f>IF(DR1320&gt;GF1313,DK1319-DK1320,0)</f>
        <v>0</v>
      </c>
      <c r="GG1320" s="665">
        <f>IF(DR1320&gt;GG1313,DL1319-DL1320,0)</f>
        <v>0</v>
      </c>
      <c r="GH1320" s="665">
        <f>IF(DR1320&gt;GH1313,DM1319-DM1320,0)</f>
        <v>0</v>
      </c>
      <c r="GI1320" s="665">
        <f>IF(DR1320&gt;GI1313,DN1319-DN1320,0)</f>
        <v>0</v>
      </c>
      <c r="GJ1320" s="665">
        <f>IF(DR1320&gt;GJ1313,DO1319-DO1320,0)</f>
        <v>0</v>
      </c>
      <c r="GK1320" s="665">
        <f>IF(DR1320&gt;GK1313,DP1319-DP1320,0)</f>
        <v>0</v>
      </c>
      <c r="GL1320" s="665" t="e">
        <f>SUM(DS1320:GK1320)+SUM(#REF!)=#REF!</f>
        <v>#REF!</v>
      </c>
      <c r="GM1320" s="667"/>
      <c r="GN1320" s="749">
        <v>2028</v>
      </c>
      <c r="GO1320" s="664" t="e">
        <f>SUMIF(DS1314:GK1314,GO1314,DS1320:GK1320)</f>
        <v>#REF!</v>
      </c>
      <c r="GP1320" s="668" t="e">
        <f>SUMIF(DS1314:GK1314,GP1314,DS1320:GK1320)</f>
        <v>#N/A</v>
      </c>
      <c r="GQ1320" s="668" t="e">
        <f>SUMIF(DS1314:GK1314,GQ1314,DS1320:GK1320)</f>
        <v>#N/A</v>
      </c>
      <c r="GR1320" s="668" t="e">
        <f>SUMIF(DS1314:GK1314,GR1314,DS1320:GK1320)</f>
        <v>#N/A</v>
      </c>
      <c r="GS1320" s="668" t="e">
        <f>SUMIF(DS1314:GK1314,GS1314,DS1320:GK1320)</f>
        <v>#N/A</v>
      </c>
      <c r="GT1320" s="668" t="e">
        <f>SUMIF(DS1314:GK1314,GT1314,DS1320:GK1320)</f>
        <v>#N/A</v>
      </c>
      <c r="GU1320" s="668" t="e">
        <f>SUMIF(DS1314:GK1314,GU1314,DS1320:GK1320)</f>
        <v>#N/A</v>
      </c>
      <c r="GV1320" s="668" t="e">
        <f>SUMIF(DS1314:GK1314,GV1314,DS1320:GK1320)</f>
        <v>#N/A</v>
      </c>
      <c r="GW1320" s="668" t="e">
        <f>SUMIF(DS1314:GK1314,GW1314,DS1320:GK1320)</f>
        <v>#N/A</v>
      </c>
      <c r="GX1320" s="668" t="e">
        <f>SUMIF(DS1314:GK1314,GX1314,DS1320:GK1320)</f>
        <v>#N/A</v>
      </c>
      <c r="GY1320" s="668" t="e">
        <f>SUMIF(DS1314:GK1314,GY1314,DS1320:GK1320)</f>
        <v>#N/A</v>
      </c>
      <c r="GZ1320" s="646" t="e">
        <f>SUM(GO1320:GY1320)=(#REF!-SUM(#REF!))</f>
        <v>#REF!</v>
      </c>
    </row>
    <row r="1321" spans="1:234" ht="15.75" hidden="1" customHeight="1" x14ac:dyDescent="0.25">
      <c r="A1321" s="643" t="s">
        <v>208</v>
      </c>
      <c r="AI1321" s="664">
        <v>2029</v>
      </c>
      <c r="AJ1321" s="664">
        <v>0</v>
      </c>
      <c r="AK1321" s="665">
        <f>IFERROR(#REF!/#REF!,0)</f>
        <v>0</v>
      </c>
      <c r="AL1321" s="665">
        <f>IFERROR(#REF!/#REF!,0)</f>
        <v>0</v>
      </c>
      <c r="AM1321" s="665">
        <f>IFERROR(#REF!/#REF!,0)</f>
        <v>0</v>
      </c>
      <c r="AN1321" s="669">
        <f>IFERROR(#REF!/#REF!,0)</f>
        <v>0</v>
      </c>
      <c r="AO1321" s="669">
        <f>IFERROR(#REF!/#REF!,0)</f>
        <v>0</v>
      </c>
      <c r="AP1321" s="669">
        <f>IFERROR(#REF!/#REF!,0)</f>
        <v>0</v>
      </c>
      <c r="AQ1321" s="669">
        <f>IFERROR(#REF!/#REF!,0)</f>
        <v>0</v>
      </c>
      <c r="AR1321" s="669">
        <f>IFERROR(#REF!/#REF!,0)</f>
        <v>0</v>
      </c>
      <c r="AS1321" s="669">
        <f>IFERROR(#REF!/#REF!,0)</f>
        <v>0</v>
      </c>
      <c r="AT1321" s="669">
        <f>IFERROR(#REF!/#REF!,0)</f>
        <v>0</v>
      </c>
      <c r="AU1321" s="666"/>
      <c r="AW1321" s="749">
        <v>2029</v>
      </c>
      <c r="AX1321" s="665" t="e">
        <f>#REF!</f>
        <v>#REF!</v>
      </c>
      <c r="AY1321" s="665" t="e">
        <f>INDEX(AX1309:BE1310,MATCH(AW1321,AV1309:AV1310,0),MATCH(AY1313,AX1307:BE1307,0))*(INDEX(AK1315:AT1322,MATCH(AY1313,AI1315:AI1322,0),MATCH(AY1314,AK1314:AT1314,0)))</f>
        <v>#N/A</v>
      </c>
      <c r="AZ1321" s="665" t="e">
        <f>INDEX(AX1309:BE1310,MATCH(AW1321,AV1309:AV1310,0),MATCH(AZ1313,AX1307:BE1307,0))*(INDEX(AK1315:AT1322,MATCH(AZ1313,AI1315:AI1322,0),MATCH(AZ1314,AK1314:AT1314,0)))</f>
        <v>#N/A</v>
      </c>
      <c r="BA1321" s="665" t="e">
        <f>INDEX(AX1309:BE1310,MATCH(AW1321,AV1309:AV1310,0),MATCH(BA1313,AX1307:BE1307,0))*(INDEX(AK1315:AT1322,MATCH(BA1313,AI1315:AI1322,0),MATCH(BA1314,AK1314:AT1314,0)))</f>
        <v>#N/A</v>
      </c>
      <c r="BB1321" s="665" t="e">
        <f>INDEX(AX1309:BE1310,MATCH(AW1321,AV1309:AV1310,0),MATCH(BB1313,AX1307:BE1307,0))*(INDEX(AK1315:AT1322,MATCH(BB1313,AI1315:AI1322,0),MATCH(BB1314,AK1314:AT1314,0)))</f>
        <v>#N/A</v>
      </c>
      <c r="BC1321" s="665" t="e">
        <f>INDEX(AX1309:BE1310,MATCH(AW1321,AV1309:AV1310,0),MATCH(BC1313,AX1307:BE1307,0))*(INDEX(AK1315:AT1322,MATCH(BC1313,AI1315:AI1322,0),MATCH(BC1314,AK1314:AT1314,0)))</f>
        <v>#N/A</v>
      </c>
      <c r="BD1321" s="665" t="e">
        <f>INDEX(AX1309:BE1310,MATCH(AW1321,AV1309:AV1310,0),MATCH(BD1313,AX1307:BE1307,0))*(INDEX(AK1315:AT1322,MATCH(BD1313,AI1315:AI1322,0),MATCH(BD1314,AK1314:AT1314,0)))</f>
        <v>#N/A</v>
      </c>
      <c r="BE1321" s="665" t="e">
        <f>INDEX(AX1309:BE1310,MATCH(AW1321,AV1309:AV1310,0),MATCH(BE1313,AX1307:BE1307,0))*(INDEX(AK1315:AT1322,MATCH(BE1313,AI1315:AI1322,0),MATCH(BE1314,AK1314:AT1314,0)))</f>
        <v>#N/A</v>
      </c>
      <c r="BF1321" s="665" t="e">
        <f>INDEX(AX1309:BE1310,MATCH(AW1321,AV1309:AV1310,0),MATCH(BF1313,AX1307:BE1307,0))*(INDEX(AK1315:AT1322,MATCH(BF1313,AI1315:AI1322,0),MATCH(BF1314,AK1314:AT1314,0)))</f>
        <v>#N/A</v>
      </c>
      <c r="BG1321" s="665" t="e">
        <f>INDEX(AX1309:BE1310,MATCH(AW1321,AV1309:AV1310,0),MATCH(BG1313,AX1307:BE1307,0))*(INDEX(AK1315:AT1322,MATCH(BG1313,AI1315:AI1322,0),MATCH(BG1314,AK1314:AT1314,0)))</f>
        <v>#N/A</v>
      </c>
      <c r="BH1321" s="665" t="e">
        <f>INDEX(AX1309:BE1310,MATCH(AW1321,AV1309:AV1310,0),MATCH(BH1313,AX1307:BE1307,0))*(INDEX(AK1315:AT1322,MATCH(BH1313,AI1315:AI1322,0),MATCH(BH1314,AK1314:AT1314,0)))</f>
        <v>#N/A</v>
      </c>
      <c r="BI1321" s="665" t="e">
        <f>INDEX(AX1309:BE1310,MATCH(AW1321,AV1309:AV1310,0),MATCH(BI1313,AX1307:BE1307,0))*(INDEX(AK1315:AT1322,MATCH(BI1313,AI1315:AI1322,0),MATCH(BI1314,AK1314:AT1314,0)))</f>
        <v>#N/A</v>
      </c>
      <c r="BJ1321" s="665" t="e">
        <f>INDEX(AX1309:BE1310,MATCH(AW1321,AV1309:AV1310,0),MATCH(BJ1313,AX1307:BE1307,0))*(INDEX(AK1315:AT1322,MATCH(BJ1313,AI1315:AI1322,0),MATCH(BJ1314,AK1314:AT1314,0)))</f>
        <v>#N/A</v>
      </c>
      <c r="BK1321" s="665" t="e">
        <f>INDEX(AX1309:BE1310,MATCH(AW1321,AV1309:AV1310,0),MATCH(BK1313,AX1307:BE1307,0))*(INDEX(AK1315:AT1322,MATCH(BK1313,AI1315:AI1322,0),MATCH(BK1314,AK1314:AT1314,0)))</f>
        <v>#N/A</v>
      </c>
      <c r="BL1321" s="665" t="e">
        <f>INDEX(AX1309:BE1310,MATCH(AW1321,AV1309:AV1310,0),MATCH(BL1313,AX1307:BE1307,0))*(INDEX(AK1315:AT1322,MATCH(BL1313,AI1315:AI1322,0),MATCH(BL1314,AK1314:AT1314,0)))</f>
        <v>#N/A</v>
      </c>
      <c r="BM1321" s="665" t="e">
        <f>INDEX(AX1309:BE1310,MATCH(AW1321,AV1309:AV1310,0),MATCH(BM1313,AX1307:BE1307,0))*(INDEX(AK1315:AT1322,MATCH(BM1313,AI1315:AI1322,0),MATCH(BM1314,AK1314:AT1314,0)))</f>
        <v>#N/A</v>
      </c>
      <c r="BN1321" s="665" t="e">
        <f>INDEX(AX1309:BE1310,MATCH(AW1321,AV1309:AV1310,0),MATCH(BN1313,AX1307:BE1307,0))*(INDEX(AK1315:AT1322,MATCH(BN1313,AI1315:AI1322,0),MATCH(BN1314,AK1314:AT1314,0)))</f>
        <v>#N/A</v>
      </c>
      <c r="BO1321" s="665" t="e">
        <f>INDEX(AX1309:BE1310,MATCH(AW1321,AV1309:AV1310,0),MATCH(BO1313,AX1307:BE1307,0))*(INDEX(AK1315:AT1322,MATCH(BO1313,AI1315:AI1322,0),MATCH(BO1314,AK1314:AT1314,0)))</f>
        <v>#N/A</v>
      </c>
      <c r="BP1321" s="665" t="e">
        <f>INDEX(AX1309:BE1310,MATCH(AW1321,AV1309:AV1310,0),MATCH(BP1313,AX1307:BE1307,0))*(INDEX(AK1315:AT1322,MATCH(BP1313,AI1315:AI1322,0),MATCH(BP1314,AK1314:AT1314,0)))</f>
        <v>#N/A</v>
      </c>
      <c r="BQ1321" s="665" t="e">
        <f>INDEX(AX1309:BE1310,MATCH(AW1321,AV1309:AV1310,0),MATCH(BQ1313,AX1307:BE1307,0))*(INDEX(AK1315:AT1322,MATCH(BQ1313,AI1315:AI1322,0),MATCH(BQ1314,AK1314:AT1314,0)))</f>
        <v>#N/A</v>
      </c>
      <c r="BR1321" s="665" t="e">
        <f>INDEX(AX1309:BE1310,MATCH(AW1321,AV1309:AV1310,0),MATCH(BR1313,AX1307:BE1307,0))*(INDEX(AK1315:AT1322,MATCH(BR1313,AI1315:AI1322,0),MATCH(BR1314,AK1314:AT1314,0)))</f>
        <v>#N/A</v>
      </c>
      <c r="BS1321" s="665" t="e">
        <f>INDEX(AX1309:BE1310,MATCH(AW1321,AV1309:AV1310,0),MATCH(BS1313,AX1307:BE1307,0))*(INDEX(AK1315:AT1322,MATCH(BS1313,AI1315:AI1322,0),MATCH(BS1314,AK1314:AT1314,0)))</f>
        <v>#N/A</v>
      </c>
      <c r="BT1321" s="665" t="e">
        <f>INDEX(AX1309:BE1310,MATCH(AW1321,AV1309:AV1310,0),MATCH(BT1313,AX1307:BE1307,0))*(INDEX(AK1315:AT1322,MATCH(BT1313,AI1315:AI1322,0),MATCH(BT1314,AK1314:AT1314,0)))</f>
        <v>#N/A</v>
      </c>
      <c r="BU1321" s="665" t="e">
        <f>INDEX(AX1309:BE1310,MATCH(AW1321,AV1309:AV1310,0),MATCH(BU1313,AX1307:BE1307,0))*(INDEX(AK1315:AT1322,MATCH(BU1313,AI1315:AI1322,0),MATCH(BU1314,AK1314:AT1314,0)))</f>
        <v>#N/A</v>
      </c>
      <c r="BV1321" s="665" t="e">
        <f>INDEX(AX1309:BE1310,MATCH(AW1321,AV1309:AV1310,0),MATCH(BV1313,AX1307:BE1307,0))*(INDEX(AK1315:AT1322,MATCH(BV1313,AI1315:AI1322,0),MATCH(BV1314,AK1314:AT1314,0)))</f>
        <v>#N/A</v>
      </c>
      <c r="BW1321" s="665" t="e">
        <f>INDEX(AX1309:BE1310,MATCH(AW1321,AV1309:AV1310,0),MATCH(BW1313,AX1307:BE1307,0))*(INDEX(AK1315:AT1322,MATCH(BW1313,AI1315:AI1322,0),MATCH(BW1314,AK1314:AT1314,0)))</f>
        <v>#N/A</v>
      </c>
      <c r="BX1321" s="665" t="e">
        <f>INDEX(AX1309:BE1310,MATCH(AW1321,AV1309:AV1310,0),MATCH(BX1313,AX1307:BE1307,0))*(INDEX(AK1315:AT1322,MATCH(BX1313,AI1315:AI1322,0),MATCH(BX1314,AK1314:AT1314,0)))</f>
        <v>#N/A</v>
      </c>
      <c r="BY1321" s="665" t="e">
        <f>INDEX(AX1309:BE1310,MATCH(AW1321,AV1309:AV1310,0),MATCH(BY1313,AX1307:BE1307,0))*(INDEX(AK1315:AT1322,MATCH(BY1313,AI1315:AI1322,0),MATCH(BY1314,AK1314:AT1314,0)))</f>
        <v>#N/A</v>
      </c>
      <c r="BZ1321" s="665" t="e">
        <f>INDEX(AX1309:BE1310,MATCH(AW1321,AV1309:AV1310,0),MATCH(BZ1313,AX1307:BE1307,0))*(INDEX(AK1315:AT1322,MATCH(BZ1313,AI1315:AI1322,0),MATCH(BZ1314,AK1314:AT1314,0)))</f>
        <v>#N/A</v>
      </c>
      <c r="CA1321" s="665" t="e">
        <f>INDEX(AX1309:BE1310,MATCH(AW1321,AV1309:AV1310,0),MATCH(CA1313,AX1307:BE1307,0))*(INDEX(AK1315:AT1322,MATCH(CA1313,AI1315:AI1322,0),MATCH(CA1314,AK1314:AT1314,0)))</f>
        <v>#N/A</v>
      </c>
      <c r="CB1321" s="665" t="e">
        <f>INDEX(AX1309:BE1310,MATCH(AW1321,AV1309:AV1310,0),MATCH(CB1313,AX1307:BE1307,0))*(INDEX(AK1315:AT1322,MATCH(CB1313,AI1315:AI1322,0),MATCH(CB1314,AK1314:AT1314,0)))</f>
        <v>#N/A</v>
      </c>
      <c r="CC1321" s="665" t="e">
        <f>INDEX(AX1309:BE1310,MATCH(AW1321,AV1309:AV1310,0),MATCH(CC1313,AX1307:BE1307,0))*(INDEX(AK1315:AT1322,MATCH(CC1313,AI1315:AI1322,0),MATCH(CC1314,AK1314:AT1314,0)))</f>
        <v>#N/A</v>
      </c>
      <c r="CD1321" s="665" t="e">
        <f>INDEX(AX1309:BE1310,MATCH(AW1321,AV1309:AV1310,0),MATCH(CD1313,AX1307:BE1307,0))*(INDEX(AK1315:AT1322,MATCH(CD1313,AI1315:AI1322,0),MATCH(CD1314,AK1314:AT1314,0)))</f>
        <v>#N/A</v>
      </c>
      <c r="CE1321" s="665" t="e">
        <f>INDEX(AX1309:BE1310,MATCH(AW1321,AV1309:AV1310,0),MATCH(CE1313,AX1307:BE1307,0))*(INDEX(AK1315:AT1322,MATCH(CE1313,AI1315:AI1322,0),MATCH(CE1314,AK1314:AT1314,0)))</f>
        <v>#N/A</v>
      </c>
      <c r="CF1321" s="665" t="e">
        <f>INDEX(AX1309:BE1310,MATCH(AW1321,AV1309:AV1310,0),MATCH(CF1313,AX1307:BE1307,0))*(INDEX(AK1315:AT1322,MATCH(CF1313,AI1315:AI1322,0),MATCH(CF1314,AK1314:AT1314,0)))</f>
        <v>#N/A</v>
      </c>
      <c r="CG1321" s="665" t="e">
        <f>INDEX(AX1309:BE1310,MATCH(AW1321,AV1309:AV1310,0),MATCH(CG1313,AX1307:BE1307,0))*(INDEX(AK1315:AT1322,MATCH(CG1313,AI1315:AI1322,0),MATCH(CG1314,AK1314:AT1314,0)))</f>
        <v>#N/A</v>
      </c>
      <c r="CH1321" s="665" t="e">
        <f>INDEX(AX1309:BE1310,MATCH(AW1321,AV1309:AV1310,0),MATCH(CH1313,AX1307:BE1307,0))*(INDEX(AK1315:AT1322,MATCH(CH1313,AI1315:AI1322,0),MATCH(CH1314,AK1314:AT1314,0)))</f>
        <v>#N/A</v>
      </c>
      <c r="CI1321" s="665" t="e">
        <f>INDEX(AX1309:BE1310,MATCH(AW1321,AV1309:AV1310,0),MATCH(CI1313,AX1307:BE1307,0))*(INDEX(AK1315:AT1322,MATCH(CI1313,AI1315:AI1322,0),MATCH(CI1314,AK1314:AT1314,0)))</f>
        <v>#N/A</v>
      </c>
      <c r="CJ1321" s="665" t="e">
        <f>INDEX(AX1309:BE1310,MATCH(AW1321,AV1309:AV1310,0),MATCH(CJ1313,AX1307:BE1307,0))*(INDEX(AK1315:AT1322,MATCH(CJ1313,AI1315:AI1322,0),MATCH(CJ1314,AK1314:AT1314,0)))</f>
        <v>#N/A</v>
      </c>
      <c r="CK1321" s="665" t="e">
        <f>INDEX(AX1309:BE1310,MATCH(AW1321,AV1309:AV1310,0),MATCH(CK1313,AX1307:BE1307,0))*(INDEX(AK1315:AT1322,MATCH(CK1313,AI1315:AI1322,0),MATCH(CK1314,AK1314:AT1314,0)))</f>
        <v>#N/A</v>
      </c>
      <c r="CL1321" s="665" t="e">
        <f>INDEX(AX1309:BE1310,MATCH(AW1321,AV1309:AV1310,0),MATCH(CL1313,AX1307:BE1307,0))*(INDEX(AK1315:AT1322,MATCH(CL1313,AI1315:AI1322,0),MATCH(CL1314,AK1314:AT1314,0)))</f>
        <v>#N/A</v>
      </c>
      <c r="CM1321" s="665" t="e">
        <f>INDEX(AX1309:BE1310,MATCH(AW1321,AV1309:AV1310,0),MATCH(CM1313,AX1307:BE1307,0))*(INDEX(AK1315:AT1322,MATCH(CM1313,AI1315:AI1322,0),MATCH(CM1314,AK1314:AT1314,0)))</f>
        <v>#N/A</v>
      </c>
      <c r="CN1321" s="665" t="e">
        <f>INDEX(AX1309:BE1310,MATCH(AW1321,AV1309:AV1310,0),MATCH(CN1313,AX1307:BE1307,0))*(INDEX(AK1315:AT1322,MATCH(CN1313,AI1315:AI1322,0),MATCH(CN1314,AK1314:AT1314,0)))</f>
        <v>#N/A</v>
      </c>
      <c r="CO1321" s="665" t="e">
        <f>INDEX(AX1309:BE1310,MATCH(AW1321,AV1309:AV1310,0),MATCH(CO1313,AX1307:BE1307,0))*(INDEX(AK1315:AT1322,MATCH(CO1313,AI1315:AI1322,0),MATCH(CO1314,AK1314:AT1314,0)))</f>
        <v>#N/A</v>
      </c>
      <c r="CP1321" s="665" t="e">
        <f>INDEX(AX1309:BE1310,MATCH(AW1321,AV1309:AV1310,0),MATCH(CP1313,AX1307:BE1307,0))*(INDEX(AK1315:AT1322,MATCH(CP1313,AI1315:AI1322,0),MATCH(CP1314,AK1314:AT1314,0)))</f>
        <v>#N/A</v>
      </c>
      <c r="CQ1321" s="665" t="e">
        <f>INDEX(AX1309:BE1310,MATCH(AW1321,AV1309:AV1310,0),MATCH(CQ1313,AX1307:BE1307,0))*(INDEX(AK1315:AT1322,MATCH(CQ1313,AI1315:AI1322,0),MATCH(CQ1314,AK1314:AT1314,0)))</f>
        <v>#N/A</v>
      </c>
      <c r="CR1321" s="665" t="e">
        <f>INDEX(AX1309:BE1310,MATCH(AW1321,AV1309:AV1310,0),MATCH(CR1313,AX1307:BE1307,0))*(INDEX(AK1315:AT1322,MATCH(CR1313,AI1315:AI1322,0),MATCH(CR1314,AK1314:AT1314,0)))</f>
        <v>#N/A</v>
      </c>
      <c r="CS1321" s="665" t="e">
        <f>INDEX(AX1309:BE1310,MATCH(AW1321,AV1309:AV1310,0),MATCH(CS1313,AX1307:BE1307,0))*(INDEX(AK1315:AT1322,MATCH(CS1313,AI1315:AI1322,0),MATCH(CS1314,AK1314:AT1314,0)))</f>
        <v>#N/A</v>
      </c>
      <c r="CT1321" s="665" t="e">
        <f>INDEX(AX1309:BE1310,MATCH(AW1321,AV1309:AV1310,0),MATCH(CT1313,AX1307:BE1307,0))*(INDEX(AK1315:AT1322,MATCH(CT1313,AI1315:AI1322,0),MATCH(CT1314,AK1314:AT1314,0)))</f>
        <v>#N/A</v>
      </c>
      <c r="CU1321" s="665" t="e">
        <f>INDEX(AX1309:BE1310,MATCH(AW1321,AV1309:AV1310,0),MATCH(CU1313,AX1307:BE1307,0))*(INDEX(AK1315:AT1322,MATCH(CU1313,AI1315:AI1322,0),MATCH(CU1314,AK1314:AT1314,0)))</f>
        <v>#N/A</v>
      </c>
      <c r="CV1321" s="665" t="e">
        <f>INDEX(AX1309:BE1310,MATCH(AW1321,AV1309:AV1310,0),MATCH(CV1313,AX1307:BE1307,0))*(INDEX(AK1315:AT1322,MATCH(CV1313,AI1315:AI1322,0),MATCH(CV1314,AK1314:AT1314,0)))</f>
        <v>#N/A</v>
      </c>
      <c r="CW1321" s="665" t="e">
        <f>INDEX(AX1309:BE1310,MATCH(AW1321,AV1309:AV1310,0),MATCH(CW1313,AX1307:BE1307,0))*(INDEX(AK1315:AT1322,MATCH(CW1313,AI1315:AI1322,0),MATCH(CW1314,AK1314:AT1314,0)))</f>
        <v>#N/A</v>
      </c>
      <c r="CX1321" s="665" t="e">
        <f>INDEX(AX1309:BE1310,MATCH(AW1321,AV1309:AV1310,0),MATCH(CX1313,AX1307:BE1307,0))*(INDEX(AK1315:AT1322,MATCH(CX1313,AI1315:AI1322,0),MATCH(CX1314,AK1314:AT1314,0)))</f>
        <v>#N/A</v>
      </c>
      <c r="CY1321" s="665" t="e">
        <f>INDEX(AX1309:BE1310,MATCH(AW1321,AV1309:AV1310,0),MATCH(CY1313,AX1307:BE1307,0))*(INDEX(AK1315:AT1322,MATCH(CY1313,AI1315:AI1322,0),MATCH(CY1314,AK1314:AT1314,0)))</f>
        <v>#N/A</v>
      </c>
      <c r="CZ1321" s="665" t="e">
        <f>INDEX(AX1309:BE1310,MATCH(AW1321,AV1309:AV1310,0),MATCH(CZ1313,AX1307:BE1307,0))*(INDEX(AK1315:AT1322,MATCH(CZ1313,AI1315:AI1322,0),MATCH(CZ1314,AK1314:AT1314,0)))</f>
        <v>#N/A</v>
      </c>
      <c r="DA1321" s="665" t="e">
        <f>INDEX(AX1309:BE1310,MATCH(AW1321,AV1309:AV1310,0),MATCH(DA1313,AX1307:BE1307,0))*(INDEX(AK1315:AT1322,MATCH(DA1313,AI1315:AI1322,0),MATCH(DA1314,AK1314:AT1314,0)))</f>
        <v>#N/A</v>
      </c>
      <c r="DB1321" s="665" t="e">
        <f>INDEX(AX1309:BE1310,MATCH(AW1321,AV1309:AV1310,0),MATCH(DB1313,AX1307:BE1307,0))*(INDEX(AK1315:AT1322,MATCH(DB1313,AI1315:AI1322,0),MATCH(DB1314,AK1314:AT1314,0)))</f>
        <v>#N/A</v>
      </c>
      <c r="DC1321" s="665" t="e">
        <f>INDEX(AX1309:BE1310,MATCH(AW1321,AV1309:AV1310,0),MATCH(DC1313,AX1307:BE1307,0))*(INDEX(AK1315:AT1322,MATCH(DC1313,AI1315:AI1322,0),MATCH(DC1314,AK1314:AT1314,0)))</f>
        <v>#N/A</v>
      </c>
      <c r="DD1321" s="665" t="e">
        <f>INDEX(AX1309:BE1310,MATCH(AW1321,AV1309:AV1310,0),MATCH(DD1313,AX1307:BE1307,0))*(INDEX(AK1315:AT1322,MATCH(DD1313,AI1315:AI1322,0),MATCH(DD1314,AK1314:AT1314,0)))</f>
        <v>#N/A</v>
      </c>
      <c r="DE1321" s="665" t="e">
        <f>INDEX(AX1309:BE1310,MATCH(AW1321,AV1309:AV1310,0),MATCH(DE1313,AX1307:BE1307,0))*(INDEX(AK1315:AT1322,MATCH(DE1313,AI1315:AI1322,0),MATCH(DE1314,AK1314:AT1314,0)))</f>
        <v>#N/A</v>
      </c>
      <c r="DF1321" s="665" t="e">
        <f>INDEX(AX1309:BE1310,MATCH(AW1321,AV1309:AV1310,0),MATCH(DF1313,AX1307:BE1307,0))*(INDEX(AK1315:AT1322,MATCH(DF1313,AI1315:AI1322,0),MATCH(DF1314,AK1314:AT1314,0)))</f>
        <v>#N/A</v>
      </c>
      <c r="DG1321" s="665" t="e">
        <f>INDEX(AX1309:BE1310,MATCH(AW1321,AV1309:AV1310,0),MATCH(DG1313,AX1307:BE1307,0))*(INDEX(AK1315:AT1322,MATCH(DG1313,AI1315:AI1322,0),MATCH(DG1314,AK1314:AT1314,0)))</f>
        <v>#N/A</v>
      </c>
      <c r="DH1321" s="665" t="e">
        <f>INDEX(AX1309:BE1310,MATCH(AW1321,AV1309:AV1310,0),MATCH(DH1313,AX1307:BE1307,0))*(INDEX(AK1315:AT1322,MATCH(DH1313,AI1315:AI1322,0),MATCH(DH1314,AK1314:AT1314,0)))</f>
        <v>#N/A</v>
      </c>
      <c r="DI1321" s="665" t="e">
        <f>INDEX(AX1309:BE1310,MATCH(AW1321,AV1309:AV1310,0),MATCH(DI1313,AX1307:BE1307,0))*(INDEX(AK1315:AT1322,MATCH(DI1313,AI1315:AI1322,0),MATCH(DI1314,AK1314:AT1314,0)))</f>
        <v>#N/A</v>
      </c>
      <c r="DJ1321" s="665" t="e">
        <f>INDEX(AX1309:BE1310,MATCH(AW1321,AV1309:AV1310,0),MATCH(DJ1313,AX1307:BE1307,0))*(INDEX(AK1315:AT1322,MATCH(DJ1313,AI1315:AI1322,0),MATCH(DJ1314,AK1314:AT1314,0)))</f>
        <v>#N/A</v>
      </c>
      <c r="DK1321" s="665" t="e">
        <f>INDEX(AX1309:BE1310,MATCH(AW1321,AV1309:AV1310,0),MATCH(DK1313,AX1307:BE1307,0))*(INDEX(AK1315:AT1322,MATCH(DK1313,AI1315:AI1322,0),MATCH(DK1314,AK1314:AT1314,0)))</f>
        <v>#N/A</v>
      </c>
      <c r="DL1321" s="665" t="e">
        <f>INDEX(AX1309:BE1310,MATCH(AW1321,AV1309:AV1310,0),MATCH(DL1313,AX1307:BE1307,0))*(INDEX(AK1315:AT1322,MATCH(DL1313,AI1315:AI1322,0),MATCH(DL1314,AK1314:AT1314,0)))</f>
        <v>#N/A</v>
      </c>
      <c r="DM1321" s="665" t="e">
        <f>INDEX(AX1309:BE1310,MATCH(AW1321,AV1309:AV1310,0),MATCH(DM1313,AX1307:BE1307,0))*(INDEX(AK1315:AT1322,MATCH(DM1313,AI1315:AI1322,0),MATCH(DM1314,AK1314:AT1314,0)))</f>
        <v>#N/A</v>
      </c>
      <c r="DN1321" s="665" t="e">
        <f>INDEX(AX1309:BE1310,MATCH(AW1321,AV1309:AV1310,0),MATCH(DN1313,AX1307:BE1307,0))*(INDEX(AK1315:AT1322,MATCH(DN1313,AI1315:AI1322,0),MATCH(DN1314,AK1314:AT1314,0)))</f>
        <v>#N/A</v>
      </c>
      <c r="DO1321" s="665" t="e">
        <f>INDEX(AX1309:BE1310,MATCH(AW1321,AV1309:AV1310,0),MATCH(DO1313,AX1307:BE1307,0))*(INDEX(AK1315:AT1322,MATCH(DO1313,AI1315:AI1322,0),MATCH(DO1314,AK1314:AT1314,0)))</f>
        <v>#N/A</v>
      </c>
      <c r="DP1321" s="665" t="e">
        <f>INDEX(AX1309:BE1310,MATCH(AW1321,AV1309:AV1310,0),MATCH(DP1313,AX1307:BE1307,0))*(INDEX(AK1315:AT1322,MATCH(DP1313,AI1315:AI1322,0),MATCH(DP1314,AK1314:AT1314,0)))</f>
        <v>#N/A</v>
      </c>
      <c r="DQ1321" s="643" t="e">
        <f>SUM(AX1321:DP1321)=#REF!</f>
        <v>#REF!</v>
      </c>
      <c r="DR1321" s="749">
        <v>2029</v>
      </c>
      <c r="DS1321" s="665" t="e">
        <f>IF(DR1321&gt;DS1313,AX1320-AX1321,0)</f>
        <v>#REF!</v>
      </c>
      <c r="DT1321" s="665" t="e">
        <f>IF(DR1321&gt;DT1313,AY1320-AY1321,0)</f>
        <v>#N/A</v>
      </c>
      <c r="DU1321" s="665" t="e">
        <f>IF(DR1321&gt;DU1313,AZ1320-AZ1321,0)</f>
        <v>#N/A</v>
      </c>
      <c r="DV1321" s="665" t="e">
        <f>IF(DR1321&gt;DV1313,BA1320-BA1321,0)</f>
        <v>#N/A</v>
      </c>
      <c r="DW1321" s="665" t="e">
        <f>IF(DR1321&gt;DW1313,BB1320-BB1321,0)</f>
        <v>#N/A</v>
      </c>
      <c r="DX1321" s="665" t="e">
        <f>IF(DR1321&gt;DX1313,BC1320-BC1321,0)</f>
        <v>#N/A</v>
      </c>
      <c r="DY1321" s="665" t="e">
        <f>IF(DR1321&gt;DY1313,BD1320-BD1321,0)</f>
        <v>#N/A</v>
      </c>
      <c r="DZ1321" s="665" t="e">
        <f>IF(DR1321&gt;DZ1313,BE1320-BE1321,0)</f>
        <v>#N/A</v>
      </c>
      <c r="EA1321" s="665" t="e">
        <f>IF(DR1321&gt;EA1313,BF1320-BF1321,0)</f>
        <v>#N/A</v>
      </c>
      <c r="EB1321" s="665" t="e">
        <f>IF(DR1321&gt;EB1313,BG1320-BG1321,0)</f>
        <v>#N/A</v>
      </c>
      <c r="EC1321" s="665" t="e">
        <f>IF(DR1321&gt;EC1313,BH1320-BH1321,0)</f>
        <v>#N/A</v>
      </c>
      <c r="ED1321" s="665" t="e">
        <f>IF(DR1321&gt;ED1313,BI1320-BI1321,0)</f>
        <v>#N/A</v>
      </c>
      <c r="EE1321" s="665" t="e">
        <f>IF(DR1321&gt;EE1313,BJ1320-BJ1321,0)</f>
        <v>#N/A</v>
      </c>
      <c r="EF1321" s="665" t="e">
        <f>IF(DR1321&gt;EF1313,BK1320-BK1321,0)</f>
        <v>#N/A</v>
      </c>
      <c r="EG1321" s="665" t="e">
        <f>IF(DR1321&gt;EG1313,BL1320-BL1321,0)</f>
        <v>#N/A</v>
      </c>
      <c r="EH1321" s="665" t="e">
        <f>IF(DR1321&gt;EH1313,BM1320-BM1321,0)</f>
        <v>#N/A</v>
      </c>
      <c r="EI1321" s="665" t="e">
        <f>IF(DR1321&gt;EI1313,BN1320-BN1321,0)</f>
        <v>#N/A</v>
      </c>
      <c r="EJ1321" s="665" t="e">
        <f>IF(DR1321&gt;EJ1313,BO1320-BO1321,0)</f>
        <v>#N/A</v>
      </c>
      <c r="EK1321" s="665" t="e">
        <f>IF(DR1321&gt;EK1313,BP1320-BP1321,0)</f>
        <v>#N/A</v>
      </c>
      <c r="EL1321" s="665" t="e">
        <f>IF(DR1321&gt;EL1313,BQ1320-BQ1321,0)</f>
        <v>#N/A</v>
      </c>
      <c r="EM1321" s="665" t="e">
        <f>IF(DR1321&gt;EM1313,BR1320-BR1321,0)</f>
        <v>#N/A</v>
      </c>
      <c r="EN1321" s="665" t="e">
        <f>IF(DR1321&gt;EN1313,BS1320-BS1321,0)</f>
        <v>#N/A</v>
      </c>
      <c r="EO1321" s="665" t="e">
        <f>IF(DR1321&gt;EO1313,BT1320-BT1321,0)</f>
        <v>#N/A</v>
      </c>
      <c r="EP1321" s="665" t="e">
        <f>IF(DR1321&gt;EP1313,BU1320-BU1321,0)</f>
        <v>#N/A</v>
      </c>
      <c r="EQ1321" s="665" t="e">
        <f>IF(DR1321&gt;EQ1313,BV1320-BV1321,0)</f>
        <v>#N/A</v>
      </c>
      <c r="ER1321" s="665" t="e">
        <f>IF(DR1321&gt;ER1313,BW1320-BW1321,0)</f>
        <v>#N/A</v>
      </c>
      <c r="ES1321" s="665" t="e">
        <f>IF(DR1321&gt;ES1313,BX1320-BX1321,0)</f>
        <v>#N/A</v>
      </c>
      <c r="ET1321" s="665" t="e">
        <f>IF(DR1321&gt;ET1313,BY1320-BY1321,0)</f>
        <v>#N/A</v>
      </c>
      <c r="EU1321" s="665" t="e">
        <f>IF(DR1321&gt;EU1313,BZ1320-BZ1321,0)</f>
        <v>#N/A</v>
      </c>
      <c r="EV1321" s="665" t="e">
        <f>IF(DR1321&gt;EV1313,CA1320-CA1321,0)</f>
        <v>#N/A</v>
      </c>
      <c r="EW1321" s="665" t="e">
        <f>IF(DR1321&gt;EW1313,CB1320-CB1321,0)</f>
        <v>#N/A</v>
      </c>
      <c r="EX1321" s="665" t="e">
        <f>IF(DR1321&gt;EX1313,CC1320-CC1321,0)</f>
        <v>#N/A</v>
      </c>
      <c r="EY1321" s="665" t="e">
        <f>IF(DR1321&gt;EY1313,CD1320-CD1321,0)</f>
        <v>#N/A</v>
      </c>
      <c r="EZ1321" s="665" t="e">
        <f>IF(DR1321&gt;EZ1313,CE1320-CE1321,0)</f>
        <v>#N/A</v>
      </c>
      <c r="FA1321" s="665" t="e">
        <f>IF(DR1321&gt;FA1313,CF1320-CF1321,0)</f>
        <v>#N/A</v>
      </c>
      <c r="FB1321" s="665" t="e">
        <f>IF(DR1321&gt;FB1313,CG1320-CG1321,0)</f>
        <v>#N/A</v>
      </c>
      <c r="FC1321" s="665" t="e">
        <f>IF(DR1321&gt;FC1313,CH1320-CH1321,0)</f>
        <v>#N/A</v>
      </c>
      <c r="FD1321" s="665" t="e">
        <f>IF(DR1321&gt;FD1313,CI1320-CI1321,0)</f>
        <v>#N/A</v>
      </c>
      <c r="FE1321" s="665" t="e">
        <f>IF(DR1321&gt;FE1313,CJ1320-CJ1321,0)</f>
        <v>#N/A</v>
      </c>
      <c r="FF1321" s="665" t="e">
        <f>IF(DR1321&gt;FF1313,CK1320-CK1321,0)</f>
        <v>#N/A</v>
      </c>
      <c r="FG1321" s="665" t="e">
        <f>IF(DR1321&gt;FG1313,CL1320-CL1321,0)</f>
        <v>#N/A</v>
      </c>
      <c r="FH1321" s="665" t="e">
        <f>IF(DR1321&gt;FH1313,CM1320-CM1321,0)</f>
        <v>#N/A</v>
      </c>
      <c r="FI1321" s="665" t="e">
        <f>IF(DR1321&gt;FI1313,CN1320-CN1321,0)</f>
        <v>#N/A</v>
      </c>
      <c r="FJ1321" s="665" t="e">
        <f>IF(DR1321&gt;FJ1313,CO1320-CO1321,0)</f>
        <v>#N/A</v>
      </c>
      <c r="FK1321" s="665" t="e">
        <f>IF(DR1321&gt;FK1313,CP1320-CP1321,0)</f>
        <v>#N/A</v>
      </c>
      <c r="FL1321" s="665" t="e">
        <f>IF(DR1321&gt;FL1313,CQ1320-CQ1321,0)</f>
        <v>#N/A</v>
      </c>
      <c r="FM1321" s="665" t="e">
        <f>IF(DR1321&gt;FM1313,CR1320-CR1321,0)</f>
        <v>#N/A</v>
      </c>
      <c r="FN1321" s="665" t="e">
        <f>IF(DR1321&gt;FN1313,CS1320-CS1321,0)</f>
        <v>#N/A</v>
      </c>
      <c r="FO1321" s="665" t="e">
        <f>IF(DR1321&gt;FO1313,CT1320-CT1321,0)</f>
        <v>#N/A</v>
      </c>
      <c r="FP1321" s="665" t="e">
        <f>IF(DR1321&gt;FP1313,CU1320-CU1321,0)</f>
        <v>#N/A</v>
      </c>
      <c r="FQ1321" s="665" t="e">
        <f>IF(DR1321&gt;FQ1313,CV1320-CV1321,0)</f>
        <v>#N/A</v>
      </c>
      <c r="FR1321" s="665">
        <f>IF(DR1321&gt;FR1313,CW1320-CW1321,0)</f>
        <v>0</v>
      </c>
      <c r="FS1321" s="665">
        <f>IF(DR1321&gt;FS1313,CX1320-CX1321,0)</f>
        <v>0</v>
      </c>
      <c r="FT1321" s="665">
        <f>IF(DR1321&gt;FT1313,CY1320-CY1321,0)</f>
        <v>0</v>
      </c>
      <c r="FU1321" s="665">
        <f>IF(DR1321&gt;FU1313,CZ1320-CZ1321,0)</f>
        <v>0</v>
      </c>
      <c r="FV1321" s="665">
        <f>IF(DR1321&gt;FV1313,DA1320-DA1321,0)</f>
        <v>0</v>
      </c>
      <c r="FW1321" s="665">
        <f>IF(DR1321&gt;FW1313,DB1320-DB1321,0)</f>
        <v>0</v>
      </c>
      <c r="FX1321" s="665">
        <f>IF(DR1321&gt;FX1313,DC1320-DC1321,0)</f>
        <v>0</v>
      </c>
      <c r="FY1321" s="665">
        <f>IF(DR1321&gt;FY1313,DD1320-DD1321,0)</f>
        <v>0</v>
      </c>
      <c r="FZ1321" s="665">
        <f>IF(DR1321&gt;FZ1313,DE1320-DE1321,0)</f>
        <v>0</v>
      </c>
      <c r="GA1321" s="665">
        <f>IF(DR1321&gt;GA1313,DF1320-DF1321,0)</f>
        <v>0</v>
      </c>
      <c r="GB1321" s="665">
        <f>IF(DR1321&gt;GB1313,DG1320-DG1321,0)</f>
        <v>0</v>
      </c>
      <c r="GC1321" s="665">
        <f>IF(DR1321&gt;GC1313,DH1320-DH1321,0)</f>
        <v>0</v>
      </c>
      <c r="GD1321" s="665">
        <f>IF(DR1321&gt;GD1313,DI1320-DI1321,0)</f>
        <v>0</v>
      </c>
      <c r="GE1321" s="665">
        <f>IF(DR1321&gt;GE1313,DJ1320-DJ1321,0)</f>
        <v>0</v>
      </c>
      <c r="GF1321" s="665">
        <f>IF(DR1321&gt;GF1313,DK1320-DK1321,0)</f>
        <v>0</v>
      </c>
      <c r="GG1321" s="665">
        <f>IF(DR1321&gt;GG1313,DL1320-DL1321,0)</f>
        <v>0</v>
      </c>
      <c r="GH1321" s="665">
        <f>IF(DR1321&gt;GH1313,DM1320-DM1321,0)</f>
        <v>0</v>
      </c>
      <c r="GI1321" s="665">
        <f>IF(DR1321&gt;GI1313,DN1320-DN1321,0)</f>
        <v>0</v>
      </c>
      <c r="GJ1321" s="665">
        <f>IF(DR1321&gt;GJ1313,DO1320-DO1321,0)</f>
        <v>0</v>
      </c>
      <c r="GK1321" s="665">
        <f>IF(DR1321&gt;GK1313,DP1320-DP1321,0)</f>
        <v>0</v>
      </c>
      <c r="GL1321" s="665" t="e">
        <f>SUM(DS1321:GK1321)+SUM(#REF!)=#REF!</f>
        <v>#REF!</v>
      </c>
      <c r="GM1321" s="667"/>
      <c r="GN1321" s="749">
        <v>2029</v>
      </c>
      <c r="GO1321" s="664" t="e">
        <f>SUMIF(DS1314:GK1314,GO1314,DS1321:GK1321)</f>
        <v>#REF!</v>
      </c>
      <c r="GP1321" s="668" t="e">
        <f>SUMIF(DS1314:GK1314,GP1314,DS1321:GK1321)</f>
        <v>#N/A</v>
      </c>
      <c r="GQ1321" s="668" t="e">
        <f>SUMIF(DS1314:GK1314,GQ1314,DS1321:GK1321)</f>
        <v>#N/A</v>
      </c>
      <c r="GR1321" s="668" t="e">
        <f>SUMIF(DS1314:GK1314,GR1314,DS1321:GK1321)</f>
        <v>#N/A</v>
      </c>
      <c r="GS1321" s="668" t="e">
        <f>SUMIF(DS1314:GK1314,GS1314,DS1321:GK1321)</f>
        <v>#N/A</v>
      </c>
      <c r="GT1321" s="668" t="e">
        <f>SUMIF(DS1314:GK1314,GT1314,DS1321:GK1321)</f>
        <v>#N/A</v>
      </c>
      <c r="GU1321" s="668" t="e">
        <f>SUMIF(DS1314:GK1314,GU1314,DS1321:GK1321)</f>
        <v>#N/A</v>
      </c>
      <c r="GV1321" s="668" t="e">
        <f>SUMIF(DS1314:GK1314,GV1314,DS1321:GK1321)</f>
        <v>#N/A</v>
      </c>
      <c r="GW1321" s="668" t="e">
        <f>SUMIF(DS1314:GK1314,GW1314,DS1321:GK1321)</f>
        <v>#N/A</v>
      </c>
      <c r="GX1321" s="668" t="e">
        <f>SUMIF(DS1314:GK1314,GX1314,DS1321:GK1321)</f>
        <v>#N/A</v>
      </c>
      <c r="GY1321" s="668" t="e">
        <f>SUMIF(DS1314:GK1314,GY1314,DS1321:GK1321)</f>
        <v>#N/A</v>
      </c>
      <c r="GZ1321" s="646" t="e">
        <f>SUM(GO1321:GY1321)=(#REF!-SUM(#REF!))</f>
        <v>#REF!</v>
      </c>
    </row>
    <row r="1322" spans="1:234" hidden="1" x14ac:dyDescent="0.25">
      <c r="A1322" s="643" t="s">
        <v>208</v>
      </c>
      <c r="AI1322" s="664">
        <v>2030</v>
      </c>
      <c r="AJ1322" s="664">
        <v>0</v>
      </c>
      <c r="AK1322" s="665">
        <f>IFERROR(#REF!/#REF!,0)</f>
        <v>0</v>
      </c>
      <c r="AL1322" s="665">
        <f>IFERROR(#REF!/#REF!,0)</f>
        <v>0</v>
      </c>
      <c r="AM1322" s="665">
        <f>IFERROR(#REF!/#REF!,0)</f>
        <v>0</v>
      </c>
      <c r="AN1322" s="669">
        <f>IFERROR(#REF!/#REF!,0)</f>
        <v>0</v>
      </c>
      <c r="AO1322" s="669">
        <f>IFERROR(#REF!/#REF!,0)</f>
        <v>0</v>
      </c>
      <c r="AP1322" s="669">
        <f>IFERROR(#REF!/#REF!,0)</f>
        <v>0</v>
      </c>
      <c r="AQ1322" s="669">
        <f>IFERROR(#REF!/#REF!,0)</f>
        <v>0</v>
      </c>
      <c r="AR1322" s="669">
        <f>IFERROR(#REF!/#REF!,0)</f>
        <v>0</v>
      </c>
      <c r="AS1322" s="669">
        <f>IFERROR(#REF!/#REF!,0)</f>
        <v>0</v>
      </c>
      <c r="AT1322" s="669">
        <f>IFERROR(#REF!/#REF!,0)</f>
        <v>0</v>
      </c>
      <c r="AU1322" s="666"/>
      <c r="AW1322" s="749">
        <v>2030</v>
      </c>
      <c r="AX1322" s="665" t="e">
        <f>#REF!</f>
        <v>#REF!</v>
      </c>
      <c r="AY1322" s="665" t="e">
        <f>INDEX(AX1309:BE1310,MATCH(AW1322,AV1309:AV1310,0),MATCH(AY1313,AX1307:BE1307,0))*(INDEX(AK1315:AT1322,MATCH(AY1313,AI1315:AI1322,0),MATCH(AY1314,AK1314:AT1314,0)))</f>
        <v>#N/A</v>
      </c>
      <c r="AZ1322" s="665" t="e">
        <f>INDEX(AX1309:BE1310,MATCH(AW1322,AV1309:AV1310,0),MATCH(AZ1313,AX1307:BE1307,0))*(INDEX(AK1315:AT1322,MATCH(AZ1313,AI1315:AI1322,0),MATCH(AZ1314,AK1314:AT1314,0)))</f>
        <v>#N/A</v>
      </c>
      <c r="BA1322" s="665" t="e">
        <f>INDEX(AX1309:BE1310,MATCH(AW1322,AV1309:AV1310,0),MATCH(BA1313,AX1307:BE1307,0))*(INDEX(AK1315:AT1322,MATCH(BA1313,AI1315:AI1322,0),MATCH(BA1314,AK1314:AT1314,0)))</f>
        <v>#N/A</v>
      </c>
      <c r="BB1322" s="665" t="e">
        <f>INDEX(AX1309:BE1310,MATCH(AW1322,AV1309:AV1310,0),MATCH(BB1313,AX1307:BE1307,0))*(INDEX(AK1315:AT1322,MATCH(BB1313,AI1315:AI1322,0),MATCH(BB1314,AK1314:AT1314,0)))</f>
        <v>#N/A</v>
      </c>
      <c r="BC1322" s="665" t="e">
        <f>INDEX(AX1309:BE1310,MATCH(AW1322,AV1309:AV1310,0),MATCH(BC1313,AX1307:BE1307,0))*(INDEX(AK1315:AT1322,MATCH(BC1313,AI1315:AI1322,0),MATCH(BC1314,AK1314:AT1314,0)))</f>
        <v>#N/A</v>
      </c>
      <c r="BD1322" s="665" t="e">
        <f>INDEX(AX1309:BE1310,MATCH(AW1322,AV1309:AV1310,0),MATCH(BD1313,AX1307:BE1307,0))*(INDEX(AK1315:AT1322,MATCH(BD1313,AI1315:AI1322,0),MATCH(BD1314,AK1314:AT1314,0)))</f>
        <v>#N/A</v>
      </c>
      <c r="BE1322" s="665" t="e">
        <f>INDEX(AX1309:BE1310,MATCH(AW1322,AV1309:AV1310,0),MATCH(BE1313,AX1307:BE1307,0))*(INDEX(AK1315:AT1322,MATCH(BE1313,AI1315:AI1322,0),MATCH(BE1314,AK1314:AT1314,0)))</f>
        <v>#N/A</v>
      </c>
      <c r="BF1322" s="665" t="e">
        <f>INDEX(AX1309:BE1310,MATCH(AW1322,AV1309:AV1310,0),MATCH(BF1313,AX1307:BE1307,0))*(INDEX(AK1315:AT1322,MATCH(BF1313,AI1315:AI1322,0),MATCH(BF1314,AK1314:AT1314,0)))</f>
        <v>#N/A</v>
      </c>
      <c r="BG1322" s="665" t="e">
        <f>INDEX(AX1309:BE1310,MATCH(AW1322,AV1309:AV1310,0),MATCH(BG1313,AX1307:BE1307,0))*(INDEX(AK1315:AT1322,MATCH(BG1313,AI1315:AI1322,0),MATCH(BG1314,AK1314:AT1314,0)))</f>
        <v>#N/A</v>
      </c>
      <c r="BH1322" s="665" t="e">
        <f>INDEX(AX1309:BE1310,MATCH(AW1322,AV1309:AV1310,0),MATCH(BH1313,AX1307:BE1307,0))*(INDEX(AK1315:AT1322,MATCH(BH1313,AI1315:AI1322,0),MATCH(BH1314,AK1314:AT1314,0)))</f>
        <v>#N/A</v>
      </c>
      <c r="BI1322" s="665" t="e">
        <f>INDEX(AX1309:BE1310,MATCH(AW1322,AV1309:AV1310,0),MATCH(BI1313,AX1307:BE1307,0))*(INDEX(AK1315:AT1322,MATCH(BI1313,AI1315:AI1322,0),MATCH(BI1314,AK1314:AT1314,0)))</f>
        <v>#N/A</v>
      </c>
      <c r="BJ1322" s="665" t="e">
        <f>INDEX(AX1309:BE1310,MATCH(AW1322,AV1309:AV1310,0),MATCH(BJ1313,AX1307:BE1307,0))*(INDEX(AK1315:AT1322,MATCH(BJ1313,AI1315:AI1322,0),MATCH(BJ1314,AK1314:AT1314,0)))</f>
        <v>#N/A</v>
      </c>
      <c r="BK1322" s="665" t="e">
        <f>INDEX(AX1309:BE1310,MATCH(AW1322,AV1309:AV1310,0),MATCH(BK1313,AX1307:BE1307,0))*(INDEX(AK1315:AT1322,MATCH(BK1313,AI1315:AI1322,0),MATCH(BK1314,AK1314:AT1314,0)))</f>
        <v>#N/A</v>
      </c>
      <c r="BL1322" s="665" t="e">
        <f>INDEX(AX1309:BE1310,MATCH(AW1322,AV1309:AV1310,0),MATCH(BL1313,AX1307:BE1307,0))*(INDEX(AK1315:AT1322,MATCH(BL1313,AI1315:AI1322,0),MATCH(BL1314,AK1314:AT1314,0)))</f>
        <v>#N/A</v>
      </c>
      <c r="BM1322" s="665" t="e">
        <f>INDEX(AX1309:BE1310,MATCH(AW1322,AV1309:AV1310,0),MATCH(BM1313,AX1307:BE1307,0))*(INDEX(AK1315:AT1322,MATCH(BM1313,AI1315:AI1322,0),MATCH(BM1314,AK1314:AT1314,0)))</f>
        <v>#N/A</v>
      </c>
      <c r="BN1322" s="665" t="e">
        <f>INDEX(AX1309:BE1310,MATCH(AW1322,AV1309:AV1310,0),MATCH(BN1313,AX1307:BE1307,0))*(INDEX(AK1315:AT1322,MATCH(BN1313,AI1315:AI1322,0),MATCH(BN1314,AK1314:AT1314,0)))</f>
        <v>#N/A</v>
      </c>
      <c r="BO1322" s="665" t="e">
        <f>INDEX(AX1309:BE1310,MATCH(AW1322,AV1309:AV1310,0),MATCH(BO1313,AX1307:BE1307,0))*(INDEX(AK1315:AT1322,MATCH(BO1313,AI1315:AI1322,0),MATCH(BO1314,AK1314:AT1314,0)))</f>
        <v>#N/A</v>
      </c>
      <c r="BP1322" s="665" t="e">
        <f>INDEX(AX1309:BE1310,MATCH(AW1322,AV1309:AV1310,0),MATCH(BP1313,AX1307:BE1307,0))*(INDEX(AK1315:AT1322,MATCH(BP1313,AI1315:AI1322,0),MATCH(BP1314,AK1314:AT1314,0)))</f>
        <v>#N/A</v>
      </c>
      <c r="BQ1322" s="665" t="e">
        <f>INDEX(AX1309:BE1310,MATCH(AW1322,AV1309:AV1310,0),MATCH(BQ1313,AX1307:BE1307,0))*(INDEX(AK1315:AT1322,MATCH(BQ1313,AI1315:AI1322,0),MATCH(BQ1314,AK1314:AT1314,0)))</f>
        <v>#N/A</v>
      </c>
      <c r="BR1322" s="665" t="e">
        <f>INDEX(AX1309:BE1310,MATCH(AW1322,AV1309:AV1310,0),MATCH(BR1313,AX1307:BE1307,0))*(INDEX(AK1315:AT1322,MATCH(BR1313,AI1315:AI1322,0),MATCH(BR1314,AK1314:AT1314,0)))</f>
        <v>#N/A</v>
      </c>
      <c r="BS1322" s="665" t="e">
        <f>INDEX(AX1309:BE1310,MATCH(AW1322,AV1309:AV1310,0),MATCH(BS1313,AX1307:BE1307,0))*(INDEX(AK1315:AT1322,MATCH(BS1313,AI1315:AI1322,0),MATCH(BS1314,AK1314:AT1314,0)))</f>
        <v>#N/A</v>
      </c>
      <c r="BT1322" s="665" t="e">
        <f>INDEX(AX1309:BE1310,MATCH(AW1322,AV1309:AV1310,0),MATCH(BT1313,AX1307:BE1307,0))*(INDEX(AK1315:AT1322,MATCH(BT1313,AI1315:AI1322,0),MATCH(BT1314,AK1314:AT1314,0)))</f>
        <v>#N/A</v>
      </c>
      <c r="BU1322" s="665" t="e">
        <f>INDEX(AX1309:BE1310,MATCH(AW1322,AV1309:AV1310,0),MATCH(BU1313,AX1307:BE1307,0))*(INDEX(AK1315:AT1322,MATCH(BU1313,AI1315:AI1322,0),MATCH(BU1314,AK1314:AT1314,0)))</f>
        <v>#N/A</v>
      </c>
      <c r="BV1322" s="665" t="e">
        <f>INDEX(AX1309:BE1310,MATCH(AW1322,AV1309:AV1310,0),MATCH(BV1313,AX1307:BE1307,0))*(INDEX(AK1315:AT1322,MATCH(BV1313,AI1315:AI1322,0),MATCH(BV1314,AK1314:AT1314,0)))</f>
        <v>#N/A</v>
      </c>
      <c r="BW1322" s="665" t="e">
        <f>INDEX(AX1309:BE1310,MATCH(AW1322,AV1309:AV1310,0),MATCH(BW1313,AX1307:BE1307,0))*(INDEX(AK1315:AT1322,MATCH(BW1313,AI1315:AI1322,0),MATCH(BW1314,AK1314:AT1314,0)))</f>
        <v>#N/A</v>
      </c>
      <c r="BX1322" s="665" t="e">
        <f>INDEX(AX1309:BE1310,MATCH(AW1322,AV1309:AV1310,0),MATCH(BX1313,AX1307:BE1307,0))*(INDEX(AK1315:AT1322,MATCH(BX1313,AI1315:AI1322,0),MATCH(BX1314,AK1314:AT1314,0)))</f>
        <v>#N/A</v>
      </c>
      <c r="BY1322" s="665" t="e">
        <f>INDEX(AX1309:BE1310,MATCH(AW1322,AV1309:AV1310,0),MATCH(BY1313,AX1307:BE1307,0))*(INDEX(AK1315:AT1322,MATCH(BY1313,AI1315:AI1322,0),MATCH(BY1314,AK1314:AT1314,0)))</f>
        <v>#N/A</v>
      </c>
      <c r="BZ1322" s="665" t="e">
        <f>INDEX(AX1309:BE1310,MATCH(AW1322,AV1309:AV1310,0),MATCH(BZ1313,AX1307:BE1307,0))*(INDEX(AK1315:AT1322,MATCH(BZ1313,AI1315:AI1322,0),MATCH(BZ1314,AK1314:AT1314,0)))</f>
        <v>#N/A</v>
      </c>
      <c r="CA1322" s="665" t="e">
        <f>INDEX(AX1309:BE1310,MATCH(AW1322,AV1309:AV1310,0),MATCH(CA1313,AX1307:BE1307,0))*(INDEX(AK1315:AT1322,MATCH(CA1313,AI1315:AI1322,0),MATCH(CA1314,AK1314:AT1314,0)))</f>
        <v>#N/A</v>
      </c>
      <c r="CB1322" s="665" t="e">
        <f>INDEX(AX1309:BE1310,MATCH(AW1322,AV1309:AV1310,0),MATCH(CB1313,AX1307:BE1307,0))*(INDEX(AK1315:AT1322,MATCH(CB1313,AI1315:AI1322,0),MATCH(CB1314,AK1314:AT1314,0)))</f>
        <v>#N/A</v>
      </c>
      <c r="CC1322" s="665" t="e">
        <f>INDEX(AX1309:BE1310,MATCH(AW1322,AV1309:AV1310,0),MATCH(CC1313,AX1307:BE1307,0))*(INDEX(AK1315:AT1322,MATCH(CC1313,AI1315:AI1322,0),MATCH(CC1314,AK1314:AT1314,0)))</f>
        <v>#N/A</v>
      </c>
      <c r="CD1322" s="665" t="e">
        <f>INDEX(AX1309:BE1310,MATCH(AW1322,AV1309:AV1310,0),MATCH(CD1313,AX1307:BE1307,0))*(INDEX(AK1315:AT1322,MATCH(CD1313,AI1315:AI1322,0),MATCH(CD1314,AK1314:AT1314,0)))</f>
        <v>#N/A</v>
      </c>
      <c r="CE1322" s="665" t="e">
        <f>INDEX(AX1309:BE1310,MATCH(AW1322,AV1309:AV1310,0),MATCH(CE1313,AX1307:BE1307,0))*(INDEX(AK1315:AT1322,MATCH(CE1313,AI1315:AI1322,0),MATCH(CE1314,AK1314:AT1314,0)))</f>
        <v>#N/A</v>
      </c>
      <c r="CF1322" s="665" t="e">
        <f>INDEX(AX1309:BE1310,MATCH(AW1322,AV1309:AV1310,0),MATCH(CF1313,AX1307:BE1307,0))*(INDEX(AK1315:AT1322,MATCH(CF1313,AI1315:AI1322,0),MATCH(CF1314,AK1314:AT1314,0)))</f>
        <v>#N/A</v>
      </c>
      <c r="CG1322" s="665" t="e">
        <f>INDEX(AX1309:BE1310,MATCH(AW1322,AV1309:AV1310,0),MATCH(CG1313,AX1307:BE1307,0))*(INDEX(AK1315:AT1322,MATCH(CG1313,AI1315:AI1322,0),MATCH(CG1314,AK1314:AT1314,0)))</f>
        <v>#N/A</v>
      </c>
      <c r="CH1322" s="665" t="e">
        <f>INDEX(AX1309:BE1310,MATCH(AW1322,AV1309:AV1310,0),MATCH(CH1313,AX1307:BE1307,0))*(INDEX(AK1315:AT1322,MATCH(CH1313,AI1315:AI1322,0),MATCH(CH1314,AK1314:AT1314,0)))</f>
        <v>#N/A</v>
      </c>
      <c r="CI1322" s="665" t="e">
        <f>INDEX(AX1309:BE1310,MATCH(AW1322,AV1309:AV1310,0),MATCH(CI1313,AX1307:BE1307,0))*(INDEX(AK1315:AT1322,MATCH(CI1313,AI1315:AI1322,0),MATCH(CI1314,AK1314:AT1314,0)))</f>
        <v>#N/A</v>
      </c>
      <c r="CJ1322" s="665" t="e">
        <f>INDEX(AX1309:BE1310,MATCH(AW1322,AV1309:AV1310,0),MATCH(CJ1313,AX1307:BE1307,0))*(INDEX(AK1315:AT1322,MATCH(CJ1313,AI1315:AI1322,0),MATCH(CJ1314,AK1314:AT1314,0)))</f>
        <v>#N/A</v>
      </c>
      <c r="CK1322" s="665" t="e">
        <f>INDEX(AX1309:BE1310,MATCH(AW1322,AV1309:AV1310,0),MATCH(CK1313,AX1307:BE1307,0))*(INDEX(AK1315:AT1322,MATCH(CK1313,AI1315:AI1322,0),MATCH(CK1314,AK1314:AT1314,0)))</f>
        <v>#N/A</v>
      </c>
      <c r="CL1322" s="665" t="e">
        <f>INDEX(AX1309:BE1310,MATCH(AW1322,AV1309:AV1310,0),MATCH(CL1313,AX1307:BE1307,0))*(INDEX(AK1315:AT1322,MATCH(CL1313,AI1315:AI1322,0),MATCH(CL1314,AK1314:AT1314,0)))</f>
        <v>#N/A</v>
      </c>
      <c r="CM1322" s="665" t="e">
        <f>INDEX(AX1309:BE1310,MATCH(AW1322,AV1309:AV1310,0),MATCH(CM1313,AX1307:BE1307,0))*(INDEX(AK1315:AT1322,MATCH(CM1313,AI1315:AI1322,0),MATCH(CM1314,AK1314:AT1314,0)))</f>
        <v>#N/A</v>
      </c>
      <c r="CN1322" s="665" t="e">
        <f>INDEX(AX1309:BE1310,MATCH(AW1322,AV1309:AV1310,0),MATCH(CN1313,AX1307:BE1307,0))*(INDEX(AK1315:AT1322,MATCH(CN1313,AI1315:AI1322,0),MATCH(CN1314,AK1314:AT1314,0)))</f>
        <v>#N/A</v>
      </c>
      <c r="CO1322" s="665" t="e">
        <f>INDEX(AX1309:BE1310,MATCH(AW1322,AV1309:AV1310,0),MATCH(CO1313,AX1307:BE1307,0))*(INDEX(AK1315:AT1322,MATCH(CO1313,AI1315:AI1322,0),MATCH(CO1314,AK1314:AT1314,0)))</f>
        <v>#N/A</v>
      </c>
      <c r="CP1322" s="665" t="e">
        <f>INDEX(AX1309:BE1310,MATCH(AW1322,AV1309:AV1310,0),MATCH(CP1313,AX1307:BE1307,0))*(INDEX(AK1315:AT1322,MATCH(CP1313,AI1315:AI1322,0),MATCH(CP1314,AK1314:AT1314,0)))</f>
        <v>#N/A</v>
      </c>
      <c r="CQ1322" s="665" t="e">
        <f>INDEX(AX1309:BE1310,MATCH(AW1322,AV1309:AV1310,0),MATCH(CQ1313,AX1307:BE1307,0))*(INDEX(AK1315:AT1322,MATCH(CQ1313,AI1315:AI1322,0),MATCH(CQ1314,AK1314:AT1314,0)))</f>
        <v>#N/A</v>
      </c>
      <c r="CR1322" s="665" t="e">
        <f>INDEX(AX1309:BE1310,MATCH(AW1322,AV1309:AV1310,0),MATCH(CR1313,AX1307:BE1307,0))*(INDEX(AK1315:AT1322,MATCH(CR1313,AI1315:AI1322,0),MATCH(CR1314,AK1314:AT1314,0)))</f>
        <v>#N/A</v>
      </c>
      <c r="CS1322" s="665" t="e">
        <f>INDEX(AX1309:BE1310,MATCH(AW1322,AV1309:AV1310,0),MATCH(CS1313,AX1307:BE1307,0))*(INDEX(AK1315:AT1322,MATCH(CS1313,AI1315:AI1322,0),MATCH(CS1314,AK1314:AT1314,0)))</f>
        <v>#N/A</v>
      </c>
      <c r="CT1322" s="665" t="e">
        <f>INDEX(AX1309:BE1310,MATCH(AW1322,AV1309:AV1310,0),MATCH(CT1313,AX1307:BE1307,0))*(INDEX(AK1315:AT1322,MATCH(CT1313,AI1315:AI1322,0),MATCH(CT1314,AK1314:AT1314,0)))</f>
        <v>#N/A</v>
      </c>
      <c r="CU1322" s="665" t="e">
        <f>INDEX(AX1309:BE1310,MATCH(AW1322,AV1309:AV1310,0),MATCH(CU1313,AX1307:BE1307,0))*(INDEX(AK1315:AT1322,MATCH(CU1313,AI1315:AI1322,0),MATCH(CU1314,AK1314:AT1314,0)))</f>
        <v>#N/A</v>
      </c>
      <c r="CV1322" s="665" t="e">
        <f>INDEX(AX1309:BE1310,MATCH(AW1322,AV1309:AV1310,0),MATCH(CV1313,AX1307:BE1307,0))*(INDEX(AK1315:AT1322,MATCH(CV1313,AI1315:AI1322,0),MATCH(CV1314,AK1314:AT1314,0)))</f>
        <v>#N/A</v>
      </c>
      <c r="CW1322" s="665" t="e">
        <f>INDEX(AX1309:BE1310,MATCH(AW1322,AV1309:AV1310,0),MATCH(CW1313,AX1307:BE1307,0))*(INDEX(AK1315:AT1322,MATCH(CW1313,AI1315:AI1322,0),MATCH(CW1314,AK1314:AT1314,0)))</f>
        <v>#N/A</v>
      </c>
      <c r="CX1322" s="665" t="e">
        <f>INDEX(AX1309:BE1310,MATCH(AW1322,AV1309:AV1310,0),MATCH(CX1313,AX1307:BE1307,0))*(INDEX(AK1315:AT1322,MATCH(CX1313,AI1315:AI1322,0),MATCH(CX1314,AK1314:AT1314,0)))</f>
        <v>#N/A</v>
      </c>
      <c r="CY1322" s="665" t="e">
        <f>INDEX(AX1309:BE1310,MATCH(AW1322,AV1309:AV1310,0),MATCH(CY1313,AX1307:BE1307,0))*(INDEX(AK1315:AT1322,MATCH(CY1313,AI1315:AI1322,0),MATCH(CY1314,AK1314:AT1314,0)))</f>
        <v>#N/A</v>
      </c>
      <c r="CZ1322" s="665" t="e">
        <f>INDEX(AX1309:BE1310,MATCH(AW1322,AV1309:AV1310,0),MATCH(CZ1313,AX1307:BE1307,0))*(INDEX(AK1315:AT1322,MATCH(CZ1313,AI1315:AI1322,0),MATCH(CZ1314,AK1314:AT1314,0)))</f>
        <v>#N/A</v>
      </c>
      <c r="DA1322" s="665" t="e">
        <f>INDEX(AX1309:BE1310,MATCH(AW1322,AV1309:AV1310,0),MATCH(DA1313,AX1307:BE1307,0))*(INDEX(AK1315:AT1322,MATCH(DA1313,AI1315:AI1322,0),MATCH(DA1314,AK1314:AT1314,0)))</f>
        <v>#N/A</v>
      </c>
      <c r="DB1322" s="665" t="e">
        <f>INDEX(AX1309:BE1310,MATCH(AW1322,AV1309:AV1310,0),MATCH(DB1313,AX1307:BE1307,0))*(INDEX(AK1315:AT1322,MATCH(DB1313,AI1315:AI1322,0),MATCH(DB1314,AK1314:AT1314,0)))</f>
        <v>#N/A</v>
      </c>
      <c r="DC1322" s="665" t="e">
        <f>INDEX(AX1309:BE1310,MATCH(AW1322,AV1309:AV1310,0),MATCH(DC1313,AX1307:BE1307,0))*(INDEX(AK1315:AT1322,MATCH(DC1313,AI1315:AI1322,0),MATCH(DC1314,AK1314:AT1314,0)))</f>
        <v>#N/A</v>
      </c>
      <c r="DD1322" s="665" t="e">
        <f>INDEX(AX1309:BE1310,MATCH(AW1322,AV1309:AV1310,0),MATCH(DD1313,AX1307:BE1307,0))*(INDEX(AK1315:AT1322,MATCH(DD1313,AI1315:AI1322,0),MATCH(DD1314,AK1314:AT1314,0)))</f>
        <v>#N/A</v>
      </c>
      <c r="DE1322" s="665" t="e">
        <f>INDEX(AX1309:BE1310,MATCH(AW1322,AV1309:AV1310,0),MATCH(DE1313,AX1307:BE1307,0))*(INDEX(AK1315:AT1322,MATCH(DE1313,AI1315:AI1322,0),MATCH(DE1314,AK1314:AT1314,0)))</f>
        <v>#N/A</v>
      </c>
      <c r="DF1322" s="665" t="e">
        <f>INDEX(AX1309:BE1310,MATCH(AW1322,AV1309:AV1310,0),MATCH(DF1313,AX1307:BE1307,0))*(INDEX(AK1315:AT1322,MATCH(DF1313,AI1315:AI1322,0),MATCH(DF1314,AK1314:AT1314,0)))</f>
        <v>#N/A</v>
      </c>
      <c r="DG1322" s="665" t="e">
        <f>INDEX(AX1309:BE1310,MATCH(AW1322,AV1309:AV1310,0),MATCH(DG1313,AX1307:BE1307,0))*(INDEX(AK1315:AT1322,MATCH(DG1313,AI1315:AI1322,0),MATCH(DG1314,AK1314:AT1314,0)))</f>
        <v>#N/A</v>
      </c>
      <c r="DH1322" s="665" t="e">
        <f>INDEX(AX1309:BE1310,MATCH(AW1322,AV1309:AV1310,0),MATCH(DH1313,AX1307:BE1307,0))*(INDEX(AK1315:AT1322,MATCH(DH1313,AI1315:AI1322,0),MATCH(DH1314,AK1314:AT1314,0)))</f>
        <v>#N/A</v>
      </c>
      <c r="DI1322" s="665" t="e">
        <f>INDEX(AX1309:BE1310,MATCH(AW1322,AV1309:AV1310,0),MATCH(DI1313,AX1307:BE1307,0))*(INDEX(AK1315:AT1322,MATCH(DI1313,AI1315:AI1322,0),MATCH(DI1314,AK1314:AT1314,0)))</f>
        <v>#N/A</v>
      </c>
      <c r="DJ1322" s="665" t="e">
        <f>INDEX(AX1309:BE1310,MATCH(AW1322,AV1309:AV1310,0),MATCH(DJ1313,AX1307:BE1307,0))*(INDEX(AK1315:AT1322,MATCH(DJ1313,AI1315:AI1322,0),MATCH(DJ1314,AK1314:AT1314,0)))</f>
        <v>#N/A</v>
      </c>
      <c r="DK1322" s="665" t="e">
        <f>INDEX(AX1309:BE1310,MATCH(AW1322,AV1309:AV1310,0),MATCH(DK1313,AX1307:BE1307,0))*(INDEX(AK1315:AT1322,MATCH(DK1313,AI1315:AI1322,0),MATCH(DK1314,AK1314:AT1314,0)))</f>
        <v>#N/A</v>
      </c>
      <c r="DL1322" s="665" t="e">
        <f>INDEX(AX1309:BE1310,MATCH(AW1322,AV1309:AV1310,0),MATCH(DL1313,AX1307:BE1307,0))*(INDEX(AK1315:AT1322,MATCH(DL1313,AI1315:AI1322,0),MATCH(DL1314,AK1314:AT1314,0)))</f>
        <v>#N/A</v>
      </c>
      <c r="DM1322" s="665" t="e">
        <f>INDEX(AX1309:BE1310,MATCH(AW1322,AV1309:AV1310,0),MATCH(DM1313,AX1307:BE1307,0))*(INDEX(AK1315:AT1322,MATCH(DM1313,AI1315:AI1322,0),MATCH(DM1314,AK1314:AT1314,0)))</f>
        <v>#N/A</v>
      </c>
      <c r="DN1322" s="665" t="e">
        <f>INDEX(AX1309:BE1310,MATCH(AW1322,AV1309:AV1310,0),MATCH(DN1313,AX1307:BE1307,0))*(INDEX(AK1315:AT1322,MATCH(DN1313,AI1315:AI1322,0),MATCH(DN1314,AK1314:AT1314,0)))</f>
        <v>#N/A</v>
      </c>
      <c r="DO1322" s="665" t="e">
        <f>INDEX(AX1309:BE1310,MATCH(AW1322,AV1309:AV1310,0),MATCH(DO1313,AX1307:BE1307,0))*(INDEX(AK1315:AT1322,MATCH(DO1313,AI1315:AI1322,0),MATCH(DO1314,AK1314:AT1314,0)))</f>
        <v>#N/A</v>
      </c>
      <c r="DP1322" s="665" t="e">
        <f>INDEX(AX1309:BE1310,MATCH(AW1322,AV1309:AV1310,0),MATCH(DP1313,AX1307:BE1307,0))*(INDEX(AK1315:AT1322,MATCH(DP1313,AI1315:AI1322,0),MATCH(DP1314,AK1314:AT1314,0)))</f>
        <v>#N/A</v>
      </c>
      <c r="DQ1322" s="643" t="e">
        <f>SUM(AX1322:DP1322)=#REF!</f>
        <v>#REF!</v>
      </c>
      <c r="DR1322" s="749">
        <v>2030</v>
      </c>
      <c r="DS1322" s="665" t="e">
        <f>IF(DR1322&gt;DS1313,AX1321-AX1322,0)</f>
        <v>#REF!</v>
      </c>
      <c r="DT1322" s="665" t="e">
        <f>IF(DR1322&gt;DT1313,AY1321-AY1322,0)</f>
        <v>#N/A</v>
      </c>
      <c r="DU1322" s="665" t="e">
        <f>IF(DR1322&gt;DU1313,AZ1321-AZ1322,0)</f>
        <v>#N/A</v>
      </c>
      <c r="DV1322" s="665" t="e">
        <f>IF(DR1322&gt;DV1313,BA1321-BA1322,0)</f>
        <v>#N/A</v>
      </c>
      <c r="DW1322" s="665" t="e">
        <f>IF(DR1322&gt;DW1313,BB1321-BB1322,0)</f>
        <v>#N/A</v>
      </c>
      <c r="DX1322" s="665" t="e">
        <f>IF(DR1322&gt;DX1313,BC1321-BC1322,0)</f>
        <v>#N/A</v>
      </c>
      <c r="DY1322" s="665" t="e">
        <f>IF(DR1322&gt;DY1313,BD1321-BD1322,0)</f>
        <v>#N/A</v>
      </c>
      <c r="DZ1322" s="665" t="e">
        <f>IF(DR1322&gt;DZ1313,BE1321-BE1322,0)</f>
        <v>#N/A</v>
      </c>
      <c r="EA1322" s="665" t="e">
        <f>IF(DR1322&gt;EA1313,BF1321-BF1322,0)</f>
        <v>#N/A</v>
      </c>
      <c r="EB1322" s="665" t="e">
        <f>IF(DR1322&gt;EB1313,BG1321-BG1322,0)</f>
        <v>#N/A</v>
      </c>
      <c r="EC1322" s="665" t="e">
        <f>IF(DR1322&gt;EC1313,BH1321-BH1322,0)</f>
        <v>#N/A</v>
      </c>
      <c r="ED1322" s="665" t="e">
        <f>IF(DR1322&gt;ED1313,BI1321-BI1322,0)</f>
        <v>#N/A</v>
      </c>
      <c r="EE1322" s="665" t="e">
        <f>IF(DR1322&gt;EE1313,BJ1321-BJ1322,0)</f>
        <v>#N/A</v>
      </c>
      <c r="EF1322" s="665" t="e">
        <f>IF(DR1322&gt;EF1313,BK1321-BK1322,0)</f>
        <v>#N/A</v>
      </c>
      <c r="EG1322" s="665" t="e">
        <f>IF(DR1322&gt;EG1313,BL1321-BL1322,0)</f>
        <v>#N/A</v>
      </c>
      <c r="EH1322" s="665" t="e">
        <f>IF(DR1322&gt;EH1313,BM1321-BM1322,0)</f>
        <v>#N/A</v>
      </c>
      <c r="EI1322" s="665" t="e">
        <f>IF(DR1322&gt;EI1313,BN1321-BN1322,0)</f>
        <v>#N/A</v>
      </c>
      <c r="EJ1322" s="665" t="e">
        <f>IF(DR1322&gt;EJ1313,BO1321-BO1322,0)</f>
        <v>#N/A</v>
      </c>
      <c r="EK1322" s="665" t="e">
        <f>IF(DR1322&gt;EK1313,BP1321-BP1322,0)</f>
        <v>#N/A</v>
      </c>
      <c r="EL1322" s="665" t="e">
        <f>IF(DR1322&gt;EL1313,BQ1321-BQ1322,0)</f>
        <v>#N/A</v>
      </c>
      <c r="EM1322" s="665" t="e">
        <f>IF(DR1322&gt;EM1313,BR1321-BR1322,0)</f>
        <v>#N/A</v>
      </c>
      <c r="EN1322" s="665" t="e">
        <f>IF(DR1322&gt;EN1313,BS1321-BS1322,0)</f>
        <v>#N/A</v>
      </c>
      <c r="EO1322" s="665" t="e">
        <f>IF(DR1322&gt;EO1313,BT1321-BT1322,0)</f>
        <v>#N/A</v>
      </c>
      <c r="EP1322" s="665" t="e">
        <f>IF(DR1322&gt;EP1313,BU1321-BU1322,0)</f>
        <v>#N/A</v>
      </c>
      <c r="EQ1322" s="665" t="e">
        <f>IF(DR1322&gt;EQ1313,BV1321-BV1322,0)</f>
        <v>#N/A</v>
      </c>
      <c r="ER1322" s="665" t="e">
        <f>IF(DR1322&gt;ER1313,BW1321-BW1322,0)</f>
        <v>#N/A</v>
      </c>
      <c r="ES1322" s="665" t="e">
        <f>IF(DR1322&gt;ES1313,BX1321-BX1322,0)</f>
        <v>#N/A</v>
      </c>
      <c r="ET1322" s="665" t="e">
        <f>IF(DR1322&gt;ET1313,BY1321-BY1322,0)</f>
        <v>#N/A</v>
      </c>
      <c r="EU1322" s="665" t="e">
        <f>IF(DR1322&gt;EU1313,BZ1321-BZ1322,0)</f>
        <v>#N/A</v>
      </c>
      <c r="EV1322" s="665" t="e">
        <f>IF(DR1322&gt;EV1313,CA1321-CA1322,0)</f>
        <v>#N/A</v>
      </c>
      <c r="EW1322" s="665" t="e">
        <f>IF(DR1322&gt;EW1313,CB1321-CB1322,0)</f>
        <v>#N/A</v>
      </c>
      <c r="EX1322" s="665" t="e">
        <f>IF(DR1322&gt;EX1313,CC1321-CC1322,0)</f>
        <v>#N/A</v>
      </c>
      <c r="EY1322" s="665" t="e">
        <f>IF(DR1322&gt;EY1313,CD1321-CD1322,0)</f>
        <v>#N/A</v>
      </c>
      <c r="EZ1322" s="665" t="e">
        <f>IF(DR1322&gt;EZ1313,CE1321-CE1322,0)</f>
        <v>#N/A</v>
      </c>
      <c r="FA1322" s="665" t="e">
        <f>IF(DR1322&gt;FA1313,CF1321-CF1322,0)</f>
        <v>#N/A</v>
      </c>
      <c r="FB1322" s="665" t="e">
        <f>IF(DR1322&gt;FB1313,CG1321-CG1322,0)</f>
        <v>#N/A</v>
      </c>
      <c r="FC1322" s="665" t="e">
        <f>IF(DR1322&gt;FC1313,CH1321-CH1322,0)</f>
        <v>#N/A</v>
      </c>
      <c r="FD1322" s="665" t="e">
        <f>IF(DR1322&gt;FD1313,CI1321-CI1322,0)</f>
        <v>#N/A</v>
      </c>
      <c r="FE1322" s="665" t="e">
        <f>IF(DR1322&gt;FE1313,CJ1321-CJ1322,0)</f>
        <v>#N/A</v>
      </c>
      <c r="FF1322" s="665" t="e">
        <f>IF(DR1322&gt;FF1313,CK1321-CK1322,0)</f>
        <v>#N/A</v>
      </c>
      <c r="FG1322" s="665" t="e">
        <f>IF(DR1322&gt;FG1313,CL1321-CL1322,0)</f>
        <v>#N/A</v>
      </c>
      <c r="FH1322" s="665" t="e">
        <f>IF(DR1322&gt;FH1313,CM1321-CM1322,0)</f>
        <v>#N/A</v>
      </c>
      <c r="FI1322" s="665" t="e">
        <f>IF(DR1322&gt;FI1313,CN1321-CN1322,0)</f>
        <v>#N/A</v>
      </c>
      <c r="FJ1322" s="665" t="e">
        <f>IF(DR1322&gt;FJ1313,CO1321-CO1322,0)</f>
        <v>#N/A</v>
      </c>
      <c r="FK1322" s="665" t="e">
        <f>IF(DR1322&gt;FK1313,CP1321-CP1322,0)</f>
        <v>#N/A</v>
      </c>
      <c r="FL1322" s="665" t="e">
        <f>IF(DR1322&gt;FL1313,CQ1321-CQ1322,0)</f>
        <v>#N/A</v>
      </c>
      <c r="FM1322" s="665" t="e">
        <f>IF(DR1322&gt;FM1313,CR1321-CR1322,0)</f>
        <v>#N/A</v>
      </c>
      <c r="FN1322" s="665" t="e">
        <f>IF(DR1322&gt;FN1313,CS1321-CS1322,0)</f>
        <v>#N/A</v>
      </c>
      <c r="FO1322" s="665" t="e">
        <f>IF(DR1322&gt;FO1313,CT1321-CT1322,0)</f>
        <v>#N/A</v>
      </c>
      <c r="FP1322" s="665" t="e">
        <f>IF(DR1322&gt;FP1313,CU1321-CU1322,0)</f>
        <v>#N/A</v>
      </c>
      <c r="FQ1322" s="665" t="e">
        <f>IF(DR1322&gt;FQ1313,CV1321-CV1322,0)</f>
        <v>#N/A</v>
      </c>
      <c r="FR1322" s="665" t="e">
        <f>IF(DR1322&gt;FR1313,CW1321-CW1322,0)</f>
        <v>#N/A</v>
      </c>
      <c r="FS1322" s="665" t="e">
        <f>IF(DR1322&gt;FS1313,CX1321-CX1322,0)</f>
        <v>#N/A</v>
      </c>
      <c r="FT1322" s="665" t="e">
        <f>IF(DR1322&gt;FT1313,CY1321-CY1322,0)</f>
        <v>#N/A</v>
      </c>
      <c r="FU1322" s="665" t="e">
        <f>IF(DR1322&gt;FU1313,CZ1321-CZ1322,0)</f>
        <v>#N/A</v>
      </c>
      <c r="FV1322" s="665" t="e">
        <f>IF(DR1322&gt;FV1313,DA1321-DA1322,0)</f>
        <v>#N/A</v>
      </c>
      <c r="FW1322" s="665" t="e">
        <f>IF(DR1322&gt;FW1313,DB1321-DB1322,0)</f>
        <v>#N/A</v>
      </c>
      <c r="FX1322" s="665" t="e">
        <f>IF(DR1322&gt;FX1313,DC1321-DC1322,0)</f>
        <v>#N/A</v>
      </c>
      <c r="FY1322" s="665" t="e">
        <f>IF(DR1322&gt;FY1313,DD1321-DD1322,0)</f>
        <v>#N/A</v>
      </c>
      <c r="FZ1322" s="665" t="e">
        <f>IF(DR1322&gt;FZ1313,DE1321-DE1322,0)</f>
        <v>#N/A</v>
      </c>
      <c r="GA1322" s="665" t="e">
        <f>IF(DR1322&gt;GA1313,DF1321-DF1322,0)</f>
        <v>#N/A</v>
      </c>
      <c r="GB1322" s="665">
        <f>IF(DR1322&gt;GB1313,DG1321-DG1322,0)</f>
        <v>0</v>
      </c>
      <c r="GC1322" s="665">
        <f>IF(DR1322&gt;GC1313,DH1321-DH1322,0)</f>
        <v>0</v>
      </c>
      <c r="GD1322" s="665">
        <f>IF(DR1322&gt;GD1313,DI1321-DI1322,0)</f>
        <v>0</v>
      </c>
      <c r="GE1322" s="665">
        <f>IF(DR1322&gt;GE1313,DJ1321-DJ1322,0)</f>
        <v>0</v>
      </c>
      <c r="GF1322" s="665">
        <f>IF(DR1322&gt;GF1313,DK1321-DK1322,0)</f>
        <v>0</v>
      </c>
      <c r="GG1322" s="665">
        <f>IF(DR1322&gt;GG1313,DL1321-DL1322,0)</f>
        <v>0</v>
      </c>
      <c r="GH1322" s="665">
        <f>IF(DR1322&gt;GH1313,DM1321-DM1322,0)</f>
        <v>0</v>
      </c>
      <c r="GI1322" s="665">
        <f>IF(DR1322&gt;GI1313,DN1321-DN1322,0)</f>
        <v>0</v>
      </c>
      <c r="GJ1322" s="665">
        <f>IF(DR1322&gt;GJ1313,DO1321-DO1322,0)</f>
        <v>0</v>
      </c>
      <c r="GK1322" s="665">
        <f>IF(DR1322&gt;GK1313,DP1321-DP1322,0)</f>
        <v>0</v>
      </c>
      <c r="GL1322" s="665" t="e">
        <f>SUM(DS1322:GK1322)+SUM(#REF!)=#REF!</f>
        <v>#REF!</v>
      </c>
      <c r="GM1322" s="667"/>
      <c r="GN1322" s="749">
        <v>2030</v>
      </c>
      <c r="GO1322" s="664" t="e">
        <f>SUMIF(DS1314:GK1314,GO1314,DS1322:GK1322)</f>
        <v>#REF!</v>
      </c>
      <c r="GP1322" s="668" t="e">
        <f>SUMIF(DS1314:GK1314,GP1314,DS1322:GK1322)</f>
        <v>#N/A</v>
      </c>
      <c r="GQ1322" s="668" t="e">
        <f>SUMIF(DS1314:GK1314,GQ1314,DS1322:GK1322)</f>
        <v>#N/A</v>
      </c>
      <c r="GR1322" s="668" t="e">
        <f>SUMIF(DS1314:GK1314,GR1314,DS1322:GK1322)</f>
        <v>#N/A</v>
      </c>
      <c r="GS1322" s="668" t="e">
        <f>SUMIF(DS1314:GK1314,GS1314,DS1322:GK1322)</f>
        <v>#N/A</v>
      </c>
      <c r="GT1322" s="668" t="e">
        <f>SUMIF(DS1314:GK1314,GT1314,DS1322:GK1322)</f>
        <v>#N/A</v>
      </c>
      <c r="GU1322" s="668" t="e">
        <f>SUMIF(DS1314:GK1314,GU1314,DS1322:GK1322)</f>
        <v>#N/A</v>
      </c>
      <c r="GV1322" s="668" t="e">
        <f>SUMIF(DS1314:GK1314,GV1314,DS1322:GK1322)</f>
        <v>#N/A</v>
      </c>
      <c r="GW1322" s="668" t="e">
        <f>SUMIF(DS1314:GK1314,GW1314,DS1322:GK1322)</f>
        <v>#N/A</v>
      </c>
      <c r="GX1322" s="668" t="e">
        <f>SUMIF(DS1314:GK1314,GX1314,DS1322:GK1322)</f>
        <v>#N/A</v>
      </c>
      <c r="GY1322" s="668" t="e">
        <f>SUMIF(DS1314:GK1314,GY1314,DS1322:GK1322)</f>
        <v>#N/A</v>
      </c>
      <c r="GZ1322" s="646" t="e">
        <f>SUM(GO1322:GY1322)=(#REF!-SUM(#REF!))</f>
        <v>#REF!</v>
      </c>
    </row>
    <row r="1323" spans="1:234" hidden="1" x14ac:dyDescent="0.25">
      <c r="A1323" s="643" t="s">
        <v>208</v>
      </c>
      <c r="GM1323" s="663"/>
      <c r="GN1323" s="663"/>
    </row>
    <row r="1324" spans="1:234" hidden="1" x14ac:dyDescent="0.25">
      <c r="A1324" s="643" t="s">
        <v>208</v>
      </c>
      <c r="G1324" s="670"/>
      <c r="H1324" s="671"/>
      <c r="I1324" s="671"/>
      <c r="J1324" s="671"/>
      <c r="K1324" s="671"/>
      <c r="L1324" s="671"/>
      <c r="M1324" s="671"/>
      <c r="N1324" s="671"/>
      <c r="O1324" s="671"/>
      <c r="P1324" s="671"/>
      <c r="Q1324" s="671"/>
      <c r="R1324" s="671"/>
      <c r="S1324" s="672"/>
      <c r="DR1324" s="643" t="s">
        <v>1666</v>
      </c>
      <c r="GM1324" s="672"/>
      <c r="GN1324" s="672"/>
      <c r="GO1324" s="672"/>
      <c r="GP1324" s="672"/>
      <c r="GQ1324" s="672"/>
      <c r="GR1324" s="672"/>
      <c r="GS1324" s="672"/>
      <c r="GT1324" s="672"/>
      <c r="GU1324" s="672"/>
      <c r="GV1324" s="672"/>
      <c r="GW1324" s="672"/>
      <c r="GX1324" s="672"/>
      <c r="GY1324" s="672"/>
      <c r="HM1324" s="671"/>
      <c r="HN1324" s="671"/>
      <c r="HO1324" s="671"/>
      <c r="HP1324" s="671"/>
      <c r="HQ1324" s="671"/>
      <c r="HR1324" s="671"/>
      <c r="HS1324" s="671"/>
      <c r="HT1324" s="671"/>
      <c r="HU1324" s="671"/>
      <c r="HV1324" s="671"/>
      <c r="HW1324" s="671"/>
      <c r="HX1324" s="671"/>
      <c r="HY1324" s="671"/>
      <c r="HZ1324" s="671"/>
    </row>
    <row r="1325" spans="1:234" hidden="1" x14ac:dyDescent="0.25">
      <c r="A1325" s="643" t="s">
        <v>208</v>
      </c>
      <c r="G1325" s="670"/>
      <c r="H1325" s="673"/>
      <c r="I1325" s="673"/>
      <c r="J1325" s="673"/>
      <c r="K1325" s="673"/>
      <c r="L1325" s="673"/>
      <c r="M1325" s="673"/>
      <c r="N1325" s="673"/>
      <c r="O1325" s="673"/>
      <c r="P1325" s="673"/>
      <c r="Q1325" s="673"/>
      <c r="R1325" s="673"/>
      <c r="S1325" s="648"/>
      <c r="DR1325" s="661"/>
      <c r="DS1325" s="647">
        <v>2023</v>
      </c>
      <c r="DT1325" s="647">
        <v>2024</v>
      </c>
      <c r="DU1325" s="647">
        <v>2024</v>
      </c>
      <c r="DV1325" s="647">
        <v>2024</v>
      </c>
      <c r="DW1325" s="647">
        <v>2024</v>
      </c>
      <c r="DX1325" s="647">
        <v>2024</v>
      </c>
      <c r="DY1325" s="647">
        <v>2024</v>
      </c>
      <c r="DZ1325" s="647">
        <v>2024</v>
      </c>
      <c r="EA1325" s="647">
        <v>2024</v>
      </c>
      <c r="EB1325" s="647">
        <v>2024</v>
      </c>
      <c r="EC1325" s="647">
        <v>2024</v>
      </c>
      <c r="ED1325" s="647">
        <v>2025</v>
      </c>
      <c r="EE1325" s="647">
        <v>2025</v>
      </c>
      <c r="EF1325" s="647">
        <v>2025</v>
      </c>
      <c r="EG1325" s="647">
        <v>2025</v>
      </c>
      <c r="EH1325" s="647">
        <v>2025</v>
      </c>
      <c r="EI1325" s="647">
        <v>2025</v>
      </c>
      <c r="EJ1325" s="647">
        <v>2025</v>
      </c>
      <c r="EK1325" s="647">
        <v>2025</v>
      </c>
      <c r="EL1325" s="647">
        <v>2025</v>
      </c>
      <c r="EM1325" s="647">
        <v>2025</v>
      </c>
      <c r="EN1325" s="647">
        <v>2026</v>
      </c>
      <c r="EO1325" s="647">
        <v>2026</v>
      </c>
      <c r="EP1325" s="647">
        <v>2026</v>
      </c>
      <c r="EQ1325" s="647">
        <v>2026</v>
      </c>
      <c r="ER1325" s="647">
        <v>2026</v>
      </c>
      <c r="ES1325" s="647">
        <v>2026</v>
      </c>
      <c r="ET1325" s="647">
        <v>2026</v>
      </c>
      <c r="EU1325" s="647">
        <v>2026</v>
      </c>
      <c r="EV1325" s="647">
        <v>2026</v>
      </c>
      <c r="EW1325" s="647">
        <v>2026</v>
      </c>
      <c r="EX1325" s="647">
        <v>2027</v>
      </c>
      <c r="EY1325" s="647">
        <v>2027</v>
      </c>
      <c r="EZ1325" s="647">
        <v>2027</v>
      </c>
      <c r="FA1325" s="647">
        <v>2027</v>
      </c>
      <c r="FB1325" s="647">
        <v>2027</v>
      </c>
      <c r="FC1325" s="647">
        <v>2027</v>
      </c>
      <c r="FD1325" s="647">
        <v>2027</v>
      </c>
      <c r="FE1325" s="647">
        <v>2027</v>
      </c>
      <c r="FF1325" s="647">
        <v>2027</v>
      </c>
      <c r="FG1325" s="647">
        <v>2027</v>
      </c>
      <c r="FH1325" s="647">
        <v>2028</v>
      </c>
      <c r="FI1325" s="647">
        <v>2028</v>
      </c>
      <c r="FJ1325" s="647">
        <v>2028</v>
      </c>
      <c r="FK1325" s="647">
        <v>2028</v>
      </c>
      <c r="FL1325" s="647">
        <v>2028</v>
      </c>
      <c r="FM1325" s="647">
        <v>2028</v>
      </c>
      <c r="FN1325" s="647">
        <v>2028</v>
      </c>
      <c r="FO1325" s="647">
        <v>2028</v>
      </c>
      <c r="FP1325" s="647">
        <v>2028</v>
      </c>
      <c r="FQ1325" s="647">
        <v>2028</v>
      </c>
      <c r="FR1325" s="647">
        <v>2029</v>
      </c>
      <c r="FS1325" s="647">
        <v>2029</v>
      </c>
      <c r="FT1325" s="647">
        <v>2029</v>
      </c>
      <c r="FU1325" s="647">
        <v>2029</v>
      </c>
      <c r="FV1325" s="647">
        <v>2029</v>
      </c>
      <c r="FW1325" s="647">
        <v>2029</v>
      </c>
      <c r="FX1325" s="647">
        <v>2029</v>
      </c>
      <c r="FY1325" s="647">
        <v>2029</v>
      </c>
      <c r="FZ1325" s="647">
        <v>2029</v>
      </c>
      <c r="GA1325" s="647">
        <v>2029</v>
      </c>
      <c r="GB1325" s="647">
        <v>2030</v>
      </c>
      <c r="GC1325" s="647">
        <v>2030</v>
      </c>
      <c r="GD1325" s="647">
        <v>2030</v>
      </c>
      <c r="GE1325" s="647">
        <v>2030</v>
      </c>
      <c r="GF1325" s="647">
        <v>2030</v>
      </c>
      <c r="GG1325" s="647">
        <v>2030</v>
      </c>
      <c r="GH1325" s="647">
        <v>2030</v>
      </c>
      <c r="GI1325" s="647">
        <v>2030</v>
      </c>
      <c r="GJ1325" s="647">
        <v>2030</v>
      </c>
      <c r="GK1325" s="647">
        <v>2030</v>
      </c>
      <c r="GL1325" s="903" t="s">
        <v>1662</v>
      </c>
      <c r="GM1325" s="648"/>
      <c r="GN1325" s="648"/>
      <c r="GO1325" s="648" t="s">
        <v>1667</v>
      </c>
      <c r="GP1325" s="648"/>
      <c r="GQ1325" s="648"/>
      <c r="GR1325" s="648"/>
      <c r="GS1325" s="648"/>
      <c r="GT1325" s="648"/>
      <c r="GU1325" s="648"/>
      <c r="GV1325" s="648"/>
      <c r="GW1325" s="648"/>
      <c r="GX1325" s="648"/>
      <c r="GY1325" s="648"/>
      <c r="HB1325" s="643" t="s">
        <v>1668</v>
      </c>
      <c r="HM1325" s="673"/>
      <c r="HN1325" s="673"/>
      <c r="HO1325" s="673"/>
      <c r="HP1325" s="673"/>
      <c r="HQ1325" s="673"/>
      <c r="HR1325" s="673"/>
      <c r="HS1325" s="673"/>
      <c r="HT1325" s="673"/>
      <c r="HU1325" s="673"/>
      <c r="HV1325" s="673"/>
      <c r="HW1325" s="673"/>
      <c r="HX1325" s="673"/>
      <c r="HY1325" s="673"/>
      <c r="HZ1325" s="673"/>
    </row>
    <row r="1326" spans="1:234" hidden="1" x14ac:dyDescent="0.25">
      <c r="A1326" s="643" t="s">
        <v>208</v>
      </c>
      <c r="G1326" s="670"/>
      <c r="H1326" s="670"/>
      <c r="I1326" s="674"/>
      <c r="J1326" s="674"/>
      <c r="K1326" s="674"/>
      <c r="L1326" s="674"/>
      <c r="M1326" s="674"/>
      <c r="N1326" s="674"/>
      <c r="O1326" s="674"/>
      <c r="P1326" s="674"/>
      <c r="Q1326" s="674"/>
      <c r="R1326" s="674"/>
      <c r="S1326" s="675"/>
      <c r="DR1326" s="662" t="s">
        <v>1665</v>
      </c>
      <c r="DS1326" s="647" t="s">
        <v>1664</v>
      </c>
      <c r="DT1326" s="647" t="str">
        <f t="shared" ref="DT1326" si="5527">E1308</f>
        <v/>
      </c>
      <c r="DU1326" s="647" t="str">
        <f t="shared" ref="DU1326" si="5528">F1308</f>
        <v/>
      </c>
      <c r="DV1326" s="647" t="str">
        <f t="shared" ref="DV1326" si="5529">G1308</f>
        <v/>
      </c>
      <c r="DW1326" s="647" t="str">
        <f t="shared" ref="DW1326" si="5530">H1308</f>
        <v/>
      </c>
      <c r="DX1326" s="647" t="str">
        <f t="shared" ref="DX1326" si="5531">I1308</f>
        <v/>
      </c>
      <c r="DY1326" s="647" t="str">
        <f t="shared" ref="DY1326" si="5532">J1308</f>
        <v/>
      </c>
      <c r="DZ1326" s="647" t="str">
        <f t="shared" ref="DZ1326" si="5533">K1308</f>
        <v/>
      </c>
      <c r="EA1326" s="647" t="str">
        <f t="shared" ref="EA1326" si="5534">L1308</f>
        <v/>
      </c>
      <c r="EB1326" s="647" t="str">
        <f t="shared" ref="EB1326" si="5535">M1308</f>
        <v/>
      </c>
      <c r="EC1326" s="647" t="str">
        <f t="shared" ref="EC1326" si="5536">N1308</f>
        <v/>
      </c>
      <c r="ED1326" s="647" t="str">
        <f t="shared" ref="ED1326" si="5537">E1308</f>
        <v/>
      </c>
      <c r="EE1326" s="647" t="str">
        <f t="shared" ref="EE1326" si="5538">F1308</f>
        <v/>
      </c>
      <c r="EF1326" s="647" t="str">
        <f t="shared" ref="EF1326" si="5539">G1308</f>
        <v/>
      </c>
      <c r="EG1326" s="647" t="str">
        <f t="shared" ref="EG1326" si="5540">H1308</f>
        <v/>
      </c>
      <c r="EH1326" s="647" t="str">
        <f t="shared" ref="EH1326" si="5541">I1308</f>
        <v/>
      </c>
      <c r="EI1326" s="647" t="str">
        <f t="shared" ref="EI1326" si="5542">J1308</f>
        <v/>
      </c>
      <c r="EJ1326" s="647" t="str">
        <f t="shared" ref="EJ1326" si="5543">K1308</f>
        <v/>
      </c>
      <c r="EK1326" s="647" t="str">
        <f t="shared" ref="EK1326" si="5544">L1308</f>
        <v/>
      </c>
      <c r="EL1326" s="647" t="str">
        <f t="shared" ref="EL1326" si="5545">M1308</f>
        <v/>
      </c>
      <c r="EM1326" s="647" t="str">
        <f t="shared" ref="EM1326" si="5546">N1308</f>
        <v/>
      </c>
      <c r="EN1326" s="647" t="str">
        <f t="shared" ref="EN1326" si="5547">E1308</f>
        <v/>
      </c>
      <c r="EO1326" s="647" t="str">
        <f t="shared" ref="EO1326" si="5548">F1308</f>
        <v/>
      </c>
      <c r="EP1326" s="647" t="str">
        <f t="shared" ref="EP1326" si="5549">G1308</f>
        <v/>
      </c>
      <c r="EQ1326" s="647" t="str">
        <f t="shared" ref="EQ1326" si="5550">H1308</f>
        <v/>
      </c>
      <c r="ER1326" s="647" t="str">
        <f t="shared" ref="ER1326" si="5551">I1308</f>
        <v/>
      </c>
      <c r="ES1326" s="647" t="str">
        <f t="shared" ref="ES1326" si="5552">J1308</f>
        <v/>
      </c>
      <c r="ET1326" s="647" t="str">
        <f t="shared" ref="ET1326" si="5553">K1308</f>
        <v/>
      </c>
      <c r="EU1326" s="647" t="str">
        <f t="shared" ref="EU1326" si="5554">L1308</f>
        <v/>
      </c>
      <c r="EV1326" s="647" t="str">
        <f t="shared" ref="EV1326" si="5555">M1308</f>
        <v/>
      </c>
      <c r="EW1326" s="647" t="str">
        <f t="shared" ref="EW1326" si="5556">N1308</f>
        <v/>
      </c>
      <c r="EX1326" s="647" t="str">
        <f t="shared" ref="EX1326" si="5557">E1308</f>
        <v/>
      </c>
      <c r="EY1326" s="647" t="str">
        <f t="shared" ref="EY1326" si="5558">F1308</f>
        <v/>
      </c>
      <c r="EZ1326" s="647" t="str">
        <f t="shared" ref="EZ1326" si="5559">G1308</f>
        <v/>
      </c>
      <c r="FA1326" s="647" t="str">
        <f t="shared" ref="FA1326" si="5560">H1308</f>
        <v/>
      </c>
      <c r="FB1326" s="647" t="str">
        <f t="shared" ref="FB1326" si="5561">I1308</f>
        <v/>
      </c>
      <c r="FC1326" s="647" t="str">
        <f t="shared" ref="FC1326" si="5562">J1308</f>
        <v/>
      </c>
      <c r="FD1326" s="647" t="str">
        <f t="shared" ref="FD1326" si="5563">K1308</f>
        <v/>
      </c>
      <c r="FE1326" s="647" t="str">
        <f t="shared" ref="FE1326" si="5564">L1308</f>
        <v/>
      </c>
      <c r="FF1326" s="647" t="str">
        <f t="shared" ref="FF1326" si="5565">M1308</f>
        <v/>
      </c>
      <c r="FG1326" s="647" t="str">
        <f t="shared" ref="FG1326" si="5566">N1308</f>
        <v/>
      </c>
      <c r="FH1326" s="647" t="str">
        <f t="shared" ref="FH1326" si="5567">E1308</f>
        <v/>
      </c>
      <c r="FI1326" s="647" t="str">
        <f t="shared" ref="FI1326" si="5568">F1308</f>
        <v/>
      </c>
      <c r="FJ1326" s="647" t="str">
        <f t="shared" ref="FJ1326" si="5569">G1308</f>
        <v/>
      </c>
      <c r="FK1326" s="647" t="str">
        <f t="shared" ref="FK1326" si="5570">H1308</f>
        <v/>
      </c>
      <c r="FL1326" s="647" t="str">
        <f t="shared" ref="FL1326" si="5571">I1308</f>
        <v/>
      </c>
      <c r="FM1326" s="647" t="str">
        <f t="shared" ref="FM1326" si="5572">J1308</f>
        <v/>
      </c>
      <c r="FN1326" s="647" t="str">
        <f t="shared" ref="FN1326" si="5573">K1308</f>
        <v/>
      </c>
      <c r="FO1326" s="647" t="str">
        <f t="shared" ref="FO1326" si="5574">L1308</f>
        <v/>
      </c>
      <c r="FP1326" s="647" t="str">
        <f t="shared" ref="FP1326" si="5575">M1308</f>
        <v/>
      </c>
      <c r="FQ1326" s="647" t="str">
        <f t="shared" ref="FQ1326" si="5576">N1308</f>
        <v/>
      </c>
      <c r="FR1326" s="647" t="str">
        <f t="shared" ref="FR1326" si="5577">E1308</f>
        <v/>
      </c>
      <c r="FS1326" s="647" t="str">
        <f t="shared" ref="FS1326" si="5578">F1308</f>
        <v/>
      </c>
      <c r="FT1326" s="647" t="str">
        <f t="shared" ref="FT1326" si="5579">G1308</f>
        <v/>
      </c>
      <c r="FU1326" s="647" t="str">
        <f t="shared" ref="FU1326" si="5580">H1308</f>
        <v/>
      </c>
      <c r="FV1326" s="647" t="str">
        <f t="shared" ref="FV1326" si="5581">I1308</f>
        <v/>
      </c>
      <c r="FW1326" s="647" t="str">
        <f t="shared" ref="FW1326" si="5582">J1308</f>
        <v/>
      </c>
      <c r="FX1326" s="647" t="str">
        <f t="shared" ref="FX1326" si="5583">K1308</f>
        <v/>
      </c>
      <c r="FY1326" s="647" t="str">
        <f t="shared" ref="FY1326" si="5584">L1308</f>
        <v/>
      </c>
      <c r="FZ1326" s="647" t="str">
        <f t="shared" ref="FZ1326" si="5585">M1308</f>
        <v/>
      </c>
      <c r="GA1326" s="647" t="str">
        <f t="shared" ref="GA1326" si="5586">N1308</f>
        <v/>
      </c>
      <c r="GB1326" s="647" t="str">
        <f t="shared" ref="GB1326" si="5587">E1308</f>
        <v/>
      </c>
      <c r="GC1326" s="647" t="str">
        <f t="shared" ref="GC1326" si="5588">F1308</f>
        <v/>
      </c>
      <c r="GD1326" s="647" t="str">
        <f t="shared" ref="GD1326" si="5589">G1308</f>
        <v/>
      </c>
      <c r="GE1326" s="647" t="str">
        <f t="shared" ref="GE1326" si="5590">H1308</f>
        <v/>
      </c>
      <c r="GF1326" s="647" t="str">
        <f t="shared" ref="GF1326" si="5591">I1308</f>
        <v/>
      </c>
      <c r="GG1326" s="647" t="str">
        <f t="shared" ref="GG1326" si="5592">J1308</f>
        <v/>
      </c>
      <c r="GH1326" s="647" t="str">
        <f t="shared" ref="GH1326" si="5593">K1308</f>
        <v/>
      </c>
      <c r="GI1326" s="647" t="str">
        <f t="shared" ref="GI1326" si="5594">L1308</f>
        <v/>
      </c>
      <c r="GJ1326" s="647" t="str">
        <f t="shared" ref="GJ1326" si="5595">M1308</f>
        <v/>
      </c>
      <c r="GK1326" s="647" t="str">
        <f t="shared" ref="GK1326" si="5596">N1308</f>
        <v/>
      </c>
      <c r="GL1326" s="904"/>
      <c r="GM1326" s="667"/>
      <c r="GN1326" s="662" t="s">
        <v>1665</v>
      </c>
      <c r="GO1326" s="646" t="s">
        <v>1664</v>
      </c>
      <c r="GP1326" s="646" t="str">
        <f t="shared" ref="GP1326" si="5597">E1308</f>
        <v/>
      </c>
      <c r="GQ1326" s="646" t="str">
        <f t="shared" ref="GQ1326" si="5598">F1308</f>
        <v/>
      </c>
      <c r="GR1326" s="646" t="str">
        <f t="shared" ref="GR1326" si="5599">G1308</f>
        <v/>
      </c>
      <c r="GS1326" s="646" t="str">
        <f t="shared" ref="GS1326" si="5600">H1308</f>
        <v/>
      </c>
      <c r="GT1326" s="646" t="str">
        <f t="shared" ref="GT1326" si="5601">I1308</f>
        <v/>
      </c>
      <c r="GU1326" s="646" t="str">
        <f t="shared" ref="GU1326" si="5602">J1308</f>
        <v/>
      </c>
      <c r="GV1326" s="646" t="str">
        <f t="shared" ref="GV1326" si="5603">K1308</f>
        <v/>
      </c>
      <c r="GW1326" s="646" t="str">
        <f t="shared" ref="GW1326" si="5604">L1308</f>
        <v/>
      </c>
      <c r="GX1326" s="646" t="str">
        <f t="shared" ref="GX1326" si="5605">M1308</f>
        <v/>
      </c>
      <c r="GY1326" s="646" t="str">
        <f t="shared" ref="GY1326" si="5606">N1308</f>
        <v/>
      </c>
      <c r="GZ1326" s="646" t="s">
        <v>1662</v>
      </c>
      <c r="HB1326" s="646" t="str">
        <f t="shared" ref="HB1326" si="5607">E1308</f>
        <v/>
      </c>
      <c r="HC1326" s="646" t="str">
        <f t="shared" ref="HC1326" si="5608">F1308</f>
        <v/>
      </c>
      <c r="HD1326" s="646" t="str">
        <f t="shared" ref="HD1326" si="5609">G1308</f>
        <v/>
      </c>
      <c r="HE1326" s="646" t="str">
        <f t="shared" ref="HE1326" si="5610">H1308</f>
        <v/>
      </c>
      <c r="HF1326" s="646" t="str">
        <f t="shared" ref="HF1326" si="5611">I1308</f>
        <v/>
      </c>
      <c r="HG1326" s="646" t="str">
        <f t="shared" ref="HG1326" si="5612">J1308</f>
        <v/>
      </c>
      <c r="HH1326" s="646" t="str">
        <f t="shared" ref="HH1326" si="5613">K1308</f>
        <v/>
      </c>
      <c r="HI1326" s="646" t="str">
        <f t="shared" ref="HI1326" si="5614">L1308</f>
        <v/>
      </c>
      <c r="HJ1326" s="646" t="str">
        <f t="shared" ref="HJ1326" si="5615">M1308</f>
        <v/>
      </c>
      <c r="HK1326" s="646" t="str">
        <f t="shared" ref="HK1326" si="5616">N1308</f>
        <v/>
      </c>
      <c r="HL1326" s="646" t="s">
        <v>1662</v>
      </c>
      <c r="HM1326" s="674"/>
      <c r="HN1326" s="674"/>
      <c r="HO1326" s="674"/>
      <c r="HP1326" s="674"/>
      <c r="HQ1326" s="674"/>
      <c r="HR1326" s="674"/>
      <c r="HS1326" s="674"/>
      <c r="HT1326" s="674"/>
      <c r="HU1326" s="674"/>
      <c r="HV1326" s="674"/>
      <c r="HW1326" s="674"/>
      <c r="HX1326" s="674"/>
      <c r="HY1326" s="674"/>
      <c r="HZ1326" s="674"/>
    </row>
    <row r="1327" spans="1:234" hidden="1" x14ac:dyDescent="0.25">
      <c r="A1327" s="643" t="s">
        <v>208</v>
      </c>
      <c r="G1327" s="670"/>
      <c r="H1327" s="670"/>
      <c r="I1327" s="674"/>
      <c r="J1327" s="674"/>
      <c r="K1327" s="674"/>
      <c r="L1327" s="674"/>
      <c r="M1327" s="674"/>
      <c r="N1327" s="674"/>
      <c r="O1327" s="674"/>
      <c r="P1327" s="674"/>
      <c r="Q1327" s="674"/>
      <c r="R1327" s="674"/>
      <c r="S1327" s="675"/>
      <c r="DR1327" s="749">
        <v>2023</v>
      </c>
      <c r="DS1327" s="665">
        <f>INDEX(DT1309:EA1310,MATCH(DR1327,DR1309:DR1310,0),MATCH(DS1325,DT1307:EA1307,0))*INDEX(AJ1315:AT1322,MATCH(DS1325,AI1315:AI1322,0),MATCH(DS1326,AJ1314:AT1314,0))</f>
        <v>0</v>
      </c>
      <c r="DT1327" s="665">
        <f>INDEX(DT1309:EA1310,MATCH(DR1327,DR1309:DR1310,0),MATCH(DT1325,DT1307:EA1307,0))*INDEX(AJ1315:AT1322,MATCH(DT1325,AI1315:AI1322,0),MATCH(DT1326,AJ1314:AT1314,0))</f>
        <v>0</v>
      </c>
      <c r="DU1327" s="665">
        <f>INDEX(DT1309:EA1310,MATCH(DR1327,DR1309:DR1310,0),MATCH(DU1325,DT1307:EA1307,0))*INDEX(AJ1315:AT1322,MATCH(DU1325,AI1315:AI1322,0),MATCH(DU1326,AJ1314:AT1314,0))</f>
        <v>0</v>
      </c>
      <c r="DV1327" s="665">
        <f>INDEX(DT1309:EA1310,MATCH(DR1327,DR1309:DR1310,0),MATCH(DV1325,DT1307:EA1307,0))*INDEX(AJ1315:AT1322,MATCH(DV1325,AI1315:AI1322,0),MATCH(DV1326,AJ1314:AT1314,0))</f>
        <v>0</v>
      </c>
      <c r="DW1327" s="665">
        <f>INDEX(DT1309:EA1310,MATCH(DR1327,DR1309:DR1310,0),MATCH(DW1325,DT1307:EA1307,0))*INDEX(AJ1315:AT1322,MATCH(DW1325,AI1315:AI1322,0),MATCH(DW1326,AJ1314:AT1314,0))</f>
        <v>0</v>
      </c>
      <c r="DX1327" s="665">
        <f>INDEX(DT1309:EA1310,MATCH(DR1327,DR1309:DR1310,0),MATCH(DX1325,DT1307:EA1307,0))*INDEX(AJ1315:AT1322,MATCH(DX1325,AI1315:AI1322,0),MATCH(DX1326,AJ1314:AT1314,0))</f>
        <v>0</v>
      </c>
      <c r="DY1327" s="665">
        <f>INDEX(DT1309:EA1310,MATCH(DR1327,DR1309:DR1310,0),MATCH(DY1325,DT1307:EA1307,0))*INDEX(AJ1315:AT1322,MATCH(DY1325,AI1315:AI1322,0),MATCH(DY1326,AJ1314:AT1314,0))</f>
        <v>0</v>
      </c>
      <c r="DZ1327" s="665">
        <f>INDEX(DT1309:EA1310,MATCH(DR1327,DR1309:DR1310,0),MATCH(DZ1325,DT1307:EA1307,0))*INDEX(AJ1315:AT1322,MATCH(DZ1325,AI1315:AI1322,0),MATCH(DZ1326,AJ1314:AT1314,0))</f>
        <v>0</v>
      </c>
      <c r="EA1327" s="665">
        <f>INDEX(DT1309:EA1310,MATCH(DR1327,DR1309:DR1310,0),MATCH(EA1325,DT1307:EA1307,0))*INDEX(AJ1315:AT1322,MATCH(EA1325,AI1315:AI1322,0),MATCH(EA1326,AJ1314:AT1314,0))</f>
        <v>0</v>
      </c>
      <c r="EB1327" s="665">
        <f>INDEX(DT1309:EA1310,MATCH(DR1327,DR1309:DR1310,0),MATCH(EB1325,DT1307:EA1307,0))*INDEX(AJ1315:AT1322,MATCH(EB1325,AI1315:AI1322,0),MATCH(EB1326,AJ1314:AT1314,0))</f>
        <v>0</v>
      </c>
      <c r="EC1327" s="665">
        <f>INDEX(DT1309:EA1310,MATCH(DR1327,DR1309:DR1310,0),MATCH(EC1325,DT1307:EA1307,0))*INDEX(AJ1315:AT1322,MATCH(EC1325,AI1315:AI1322,0),MATCH(EC1326,AJ1314:AT1314,0))</f>
        <v>0</v>
      </c>
      <c r="ED1327" s="665">
        <f>INDEX(DT1309:EA1310,MATCH(DR1327,DR1309:DR1310,0),MATCH(ED1325,DT1307:EA1307,0))*INDEX(AJ1315:AT1322,MATCH(ED1325,AI1315:AI1322,0),MATCH(ED1326,AJ1314:AT1314,0))</f>
        <v>0</v>
      </c>
      <c r="EE1327" s="665">
        <f>INDEX(DT1309:EA1310,MATCH(DR1327,DR1309:DR1310,0),MATCH(EE1325,DT1307:EA1307,0))*INDEX(AJ1315:AT1322,MATCH(EE1325,AI1315:AI1322,0),MATCH(EE1326,AJ1314:AT1314,0))</f>
        <v>0</v>
      </c>
      <c r="EF1327" s="665">
        <f>INDEX(DT1309:EA1310,MATCH(DR1327,DR1309:DR1310,0),MATCH(EF1325,DT1307:EA1307,0))*INDEX(AJ1315:AT1322,MATCH(EF1325,AI1315:AI1322,0),MATCH(EF1326,AJ1314:AT1314,0))</f>
        <v>0</v>
      </c>
      <c r="EG1327" s="665">
        <f>INDEX(DT1309:EA1310,MATCH(DR1327,DR1309:DR1310,0),MATCH(EG1325,DT1307:EA1307,0))*INDEX(AJ1315:AT1322,MATCH(EG1325,AI1315:AI1322,0),MATCH(EG1326,AJ1314:AT1314,0))</f>
        <v>0</v>
      </c>
      <c r="EH1327" s="665">
        <f>INDEX(DT1309:EA1310,MATCH(DR1327,DR1309:DR1310,0),MATCH(EH1325,DT1307:EA1307,0))*INDEX(AJ1315:AT1322,MATCH(EH1325,AI1315:AI1322,0),MATCH(EH1326,AJ1314:AT1314,0))</f>
        <v>0</v>
      </c>
      <c r="EI1327" s="665">
        <f>INDEX(DT1309:EA1310,MATCH(DR1327,DR1309:DR1310,0),MATCH(EI1325,DT1307:EA1307,0))*INDEX(AJ1315:AT1322,MATCH(EI1325,AI1315:AI1322,0),MATCH(EI1326,AJ1314:AT1314,0))</f>
        <v>0</v>
      </c>
      <c r="EJ1327" s="665">
        <f>INDEX(DT1309:EA1310,MATCH(DR1327,DR1309:DR1310,0),MATCH(EJ1325,DT1307:EA1307,0))*INDEX(AJ1315:AT1322,MATCH(EJ1325,AI1315:AI1322,0),MATCH(EJ1326,AJ1314:AT1314,0))</f>
        <v>0</v>
      </c>
      <c r="EK1327" s="665">
        <f>INDEX(DT1309:EA1310,MATCH(DR1327,DR1309:DR1310,0),MATCH(EK1325,DT1307:EA1307,0))*INDEX(AJ1315:AT1322,MATCH(EK1325,AI1315:AI1322,0),MATCH(EK1326,AJ1314:AT1314,0))</f>
        <v>0</v>
      </c>
      <c r="EL1327" s="665">
        <f>INDEX(DT1309:EA1310,MATCH(DR1327,DR1309:DR1310,0),MATCH(EL1325,DT1307:EA1307,0))*INDEX(AJ1315:AT1322,MATCH(EL1325,AI1315:AI1322,0),MATCH(EL1326,AJ1314:AT1314,0))</f>
        <v>0</v>
      </c>
      <c r="EM1327" s="665">
        <f>INDEX(DT1309:EA1310,MATCH(DR1327,DR1309:DR1310,0),MATCH(EM1325,DT1307:EA1307,0))*INDEX(AJ1315:AT1322,MATCH(EM1325,AI1315:AI1322,0),MATCH(EM1326,AJ1314:AT1314,0))</f>
        <v>0</v>
      </c>
      <c r="EN1327" s="665">
        <f>INDEX(DT1309:EA1310,MATCH(DR1327,DR1309:DR1310,0),MATCH(EN1325,DT1307:EA1307,0))*INDEX(AJ1315:AT1322,MATCH(EN1325,AI1315:AI1322,0),MATCH(EN1326,AJ1314:AT1314,0))</f>
        <v>0</v>
      </c>
      <c r="EO1327" s="665">
        <f>INDEX(DT1309:EA1310,MATCH(DR1327,DR1309:DR1310,0),MATCH(EO1325,DT1307:EA1307,0))*INDEX(AJ1315:AT1322,MATCH(EO1325,AI1315:AI1322,0),MATCH(EO1326,AJ1314:AT1314,0))</f>
        <v>0</v>
      </c>
      <c r="EP1327" s="665">
        <f>INDEX(DT1309:EA1310,MATCH(DR1327,DR1309:DR1310,0),MATCH(EP1325,DT1307:EA1307,0))*INDEX(AJ1315:AT1322,MATCH(EP1325,AI1315:AI1322,0),MATCH(EP1326,AJ1314:AT1314,0))</f>
        <v>0</v>
      </c>
      <c r="EQ1327" s="665">
        <f>INDEX(DT1309:EA1310,MATCH(DR1327,DR1309:DR1310,0),MATCH(EQ1325,DT1307:EA1307,0))*INDEX(AJ1315:AT1322,MATCH(EQ1325,AI1315:AI1322,0),MATCH(EQ1326,AJ1314:AT1314,0))</f>
        <v>0</v>
      </c>
      <c r="ER1327" s="665">
        <f>INDEX(DT1309:EA1310,MATCH(DR1327,DR1309:DR1310,0),MATCH(ER1325,DT1307:EA1307,0))*INDEX(AJ1315:AT1322,MATCH(ER1325,AI1315:AI1322,0),MATCH(ER1326,AJ1314:AT1314,0))</f>
        <v>0</v>
      </c>
      <c r="ES1327" s="665">
        <f>INDEX(DT1309:EA1310,MATCH(DR1327,DR1309:DR1310,0),MATCH(ES1325,DT1307:EA1307,0))*INDEX(AJ1315:AT1322,MATCH(ES1325,AI1315:AI1322,0),MATCH(ES1326,AJ1314:AT1314,0))</f>
        <v>0</v>
      </c>
      <c r="ET1327" s="665">
        <f>INDEX(DT1309:EA1310,MATCH(DR1327,DR1309:DR1310,0),MATCH(ET1325,DT1307:EA1307,0))*INDEX(AJ1315:AT1322,MATCH(ET1325,AI1315:AI1322,0),MATCH(ET1326,AJ1314:AT1314,0))</f>
        <v>0</v>
      </c>
      <c r="EU1327" s="665">
        <f>INDEX(DT1309:EA1310,MATCH(DR1327,DR1309:DR1310,0),MATCH(EU1325,DT1307:EA1307,0))*INDEX(AJ1315:AT1322,MATCH(EU1325,AI1315:AI1322,0),MATCH(EU1326,AJ1314:AT1314,0))</f>
        <v>0</v>
      </c>
      <c r="EV1327" s="665">
        <f>INDEX(DT1309:EA1310,MATCH(DR1327,DR1309:DR1310,0),MATCH(EV1325,DT1307:EA1307,0))*INDEX(AJ1315:AT1322,MATCH(EV1325,AI1315:AI1322,0),MATCH(EV1326,AJ1314:AT1314,0))</f>
        <v>0</v>
      </c>
      <c r="EW1327" s="665">
        <f>INDEX(DT1309:EA1310,MATCH(DR1327,DR1309:DR1310,0),MATCH(EW1325,DT1307:EA1307,0))*INDEX(AJ1315:AT1322,MATCH(EW1325,AI1315:AI1322,0),MATCH(EW1326,AJ1314:AT1314,0))</f>
        <v>0</v>
      </c>
      <c r="EX1327" s="665">
        <f>INDEX(DT1309:EA1310,MATCH(DR1327,DR1309:DR1310,0),MATCH(EX1325,DT1307:EA1307,0))*INDEX(AJ1315:AT1322,MATCH(EX1325,AI1315:AI1322,0),MATCH(EX1326,AJ1314:AT1314,0))</f>
        <v>0</v>
      </c>
      <c r="EY1327" s="665">
        <f>INDEX(DT1309:EA1310,MATCH(DR1327,DR1309:DR1310,0),MATCH(EY1325,DT1307:EA1307,0))*INDEX(AJ1315:AT1322,MATCH(EY1325,AI1315:AI1322,0),MATCH(EY1326,AJ1314:AT1314,0))</f>
        <v>0</v>
      </c>
      <c r="EZ1327" s="665">
        <f>INDEX(DT1309:EA1310,MATCH(DR1327,DR1309:DR1310,0),MATCH(EZ1325,DT1307:EA1307,0))*INDEX(AJ1315:AT1322,MATCH(EZ1325,AI1315:AI1322,0),MATCH(EZ1326,AJ1314:AT1314,0))</f>
        <v>0</v>
      </c>
      <c r="FA1327" s="665">
        <f>INDEX(DT1309:EA1310,MATCH(DR1327,DR1309:DR1310,0),MATCH(FA1325,DT1307:EA1307,0))*INDEX(AJ1315:AT1322,MATCH(FA1325,AI1315:AI1322,0),MATCH(FA1326,AJ1314:AT1314,0))</f>
        <v>0</v>
      </c>
      <c r="FB1327" s="665">
        <f>INDEX(DT1309:EA1310,MATCH(DR1327,DR1309:DR1310,0),MATCH(FB1325,DT1307:EA1307,0))*INDEX(AJ1315:AT1322,MATCH(FB1325,AI1315:AI1322,0),MATCH(FB1326,AJ1314:AT1314,0))</f>
        <v>0</v>
      </c>
      <c r="FC1327" s="665">
        <f>INDEX(DT1309:EA1310,MATCH(DR1327,DR1309:DR1310,0),MATCH(FC1325,DT1307:EA1307,0))*INDEX(AJ1315:AT1322,MATCH(FC1325,AI1315:AI1322,0),MATCH(FC1326,AJ1314:AT1314,0))</f>
        <v>0</v>
      </c>
      <c r="FD1327" s="665">
        <f>INDEX(DT1309:EA1310,MATCH(DR1327,DR1309:DR1310,0),MATCH(FD1325,DT1307:EA1307,0))*INDEX(AJ1315:AT1322,MATCH(FD1325,AI1315:AI1322,0),MATCH(FD1326,AJ1314:AT1314,0))</f>
        <v>0</v>
      </c>
      <c r="FE1327" s="665">
        <f>INDEX(DT1309:EA1310,MATCH(DR1327,DR1309:DR1310,0),MATCH(FE1325,DT1307:EA1307,0))*INDEX(AJ1315:AT1322,MATCH(FE1325,AI1315:AI1322,0),MATCH(FE1326,AJ1314:AT1314,0))</f>
        <v>0</v>
      </c>
      <c r="FF1327" s="665">
        <f>INDEX(DT1309:EA1310,MATCH(DR1327,DR1309:DR1310,0),MATCH(FF1325,DT1307:EA1307,0))*INDEX(AJ1315:AT1322,MATCH(FF1325,AI1315:AI1322,0),MATCH(FF1326,AJ1314:AT1314,0))</f>
        <v>0</v>
      </c>
      <c r="FG1327" s="665">
        <f>INDEX(DT1309:EA1310,MATCH(DR1327,DR1309:DR1310,0),MATCH(FG1325,DT1307:EA1307,0))*INDEX(AJ1315:AT1322,MATCH(FG1325,AI1315:AI1322,0),MATCH(FG1326,AJ1314:AT1314,0))</f>
        <v>0</v>
      </c>
      <c r="FH1327" s="665">
        <f>INDEX(DT1309:EA1310,MATCH(DR1327,DR1309:DR1310,0),MATCH(FH1325,DT1307:EA1307,0))*INDEX(AJ1315:AT1322,MATCH(FH1325,AI1315:AI1322,0),MATCH(FH1326,AJ1314:AT1314,0))</f>
        <v>0</v>
      </c>
      <c r="FI1327" s="665">
        <f>INDEX(DT1309:EA1310,MATCH(DR1327,DR1309:DR1310,0),MATCH(FI1325,DT1307:EA1307,0))*INDEX(AJ1315:AT1322,MATCH(FI1325,AI1315:AI1322,0),MATCH(FI1326,AJ1314:AT1314,0))</f>
        <v>0</v>
      </c>
      <c r="FJ1327" s="665">
        <f>INDEX(DT1309:EA1310,MATCH(DR1327,DR1309:DR1310,0),MATCH(FJ1325,DT1307:EA1307,0))*INDEX(AJ1315:AT1322,MATCH(FJ1325,AI1315:AI1322,0),MATCH(FJ1326,AJ1314:AT1314,0))</f>
        <v>0</v>
      </c>
      <c r="FK1327" s="665">
        <f>INDEX(DT1309:EA1310,MATCH(DR1327,DR1309:DR1310,0),MATCH(FK1325,DT1307:EA1307,0))*INDEX(AJ1315:AT1322,MATCH(FK1325,AI1315:AI1322,0),MATCH(FK1326,AJ1314:AT1314,0))</f>
        <v>0</v>
      </c>
      <c r="FL1327" s="665">
        <f>INDEX(DT1309:EA1310,MATCH(DR1327,DR1309:DR1310,0),MATCH(FL1325,DT1307:EA1307,0))*INDEX(AJ1315:AT1322,MATCH(FL1325,AI1315:AI1322,0),MATCH(FL1326,AJ1314:AT1314,0))</f>
        <v>0</v>
      </c>
      <c r="FM1327" s="665">
        <f>INDEX(DT1309:EA1310,MATCH(DR1327,DR1309:DR1310,0),MATCH(FM1325,DT1307:EA1307,0))*INDEX(AJ1315:AT1322,MATCH(FM1325,AI1315:AI1322,0),MATCH(FM1326,AJ1314:AT1314,0))</f>
        <v>0</v>
      </c>
      <c r="FN1327" s="665">
        <f>INDEX(DT1309:EA1310,MATCH(DR1327,DR1309:DR1310,0),MATCH(FN1325,DT1307:EA1307,0))*INDEX(AJ1315:AT1322,MATCH(FN1325,AI1315:AI1322,0),MATCH(FN1326,AJ1314:AT1314,0))</f>
        <v>0</v>
      </c>
      <c r="FO1327" s="665">
        <f>INDEX(DT1309:EA1310,MATCH(DR1327,DR1309:DR1310,0),MATCH(FO1325,DT1307:EA1307,0))*INDEX(AJ1315:AT1322,MATCH(FO1325,AI1315:AI1322,0),MATCH(FO1326,AJ1314:AT1314,0))</f>
        <v>0</v>
      </c>
      <c r="FP1327" s="665">
        <f>INDEX(DT1309:EA1310,MATCH(DR1327,DR1309:DR1310,0),MATCH(FP1325,DT1307:EA1307,0))*INDEX(AJ1315:AT1322,MATCH(FP1325,AI1315:AI1322,0),MATCH(FP1326,AJ1314:AT1314,0))</f>
        <v>0</v>
      </c>
      <c r="FQ1327" s="665">
        <f>INDEX(DT1309:EA1310,MATCH(DR1327,DR1309:DR1310,0),MATCH(FQ1325,DT1307:EA1307,0))*INDEX(AJ1315:AT1322,MATCH(FQ1325,AI1315:AI1322,0),MATCH(FQ1326,AJ1314:AT1314,0))</f>
        <v>0</v>
      </c>
      <c r="FR1327" s="665">
        <f>INDEX(DT1309:EA1310,MATCH(DR1327,DR1309:DR1310,0),MATCH(FR1325,DT1307:EA1307,0))*INDEX(AJ1315:AT1322,MATCH(FR1325,AI1315:AI1322,0),MATCH(FR1326,AJ1314:AT1314,0))</f>
        <v>0</v>
      </c>
      <c r="FS1327" s="665">
        <f>INDEX(DT1309:EA1310,MATCH(DR1327,DR1309:DR1310,0),MATCH(FS1325,DT1307:EA1307,0))*INDEX(AJ1315:AT1322,MATCH(FS1325,AI1315:AI1322,0),MATCH(FS1326,AJ1314:AT1314,0))</f>
        <v>0</v>
      </c>
      <c r="FT1327" s="665">
        <f>INDEX(DT1309:EA1310,MATCH(DR1327,DR1309:DR1310,0),MATCH(FT1325,DT1307:EA1307,0))*INDEX(AJ1315:AT1322,MATCH(FT1325,AI1315:AI1322,0),MATCH(FT1326,AJ1314:AT1314,0))</f>
        <v>0</v>
      </c>
      <c r="FU1327" s="665">
        <f>INDEX(DT1309:EA1310,MATCH(DR1327,DR1309:DR1310,0),MATCH(FU1325,DT1307:EA1307,0))*INDEX(AJ1315:AT1322,MATCH(FU1325,AI1315:AI1322,0),MATCH(FU1326,AJ1314:AT1314,0))</f>
        <v>0</v>
      </c>
      <c r="FV1327" s="665">
        <f>INDEX(DT1309:EA1310,MATCH(DR1327,DR1309:DR1310,0),MATCH(FV1325,DT1307:EA1307,0))*INDEX(AJ1315:AT1322,MATCH(FV1325,AI1315:AI1322,0),MATCH(FV1326,AJ1314:AT1314,0))</f>
        <v>0</v>
      </c>
      <c r="FW1327" s="665">
        <f>INDEX(DT1309:EA1310,MATCH(DR1327,DR1309:DR1310,0),MATCH(FW1325,DT1307:EA1307,0))*INDEX(AJ1315:AT1322,MATCH(FW1325,AI1315:AI1322,0),MATCH(FW1326,AJ1314:AT1314,0))</f>
        <v>0</v>
      </c>
      <c r="FX1327" s="665">
        <f>INDEX(DT1309:EA1310,MATCH(DR1327,DR1309:DR1310,0),MATCH(FX1325,DT1307:EA1307,0))*INDEX(AJ1315:AT1322,MATCH(FX1325,AI1315:AI1322,0),MATCH(FX1326,AJ1314:AT1314,0))</f>
        <v>0</v>
      </c>
      <c r="FY1327" s="665">
        <f>INDEX(DT1309:EA1310,MATCH(DR1327,DR1309:DR1310,0),MATCH(FY1325,DT1307:EA1307,0))*INDEX(AJ1315:AT1322,MATCH(FY1325,AI1315:AI1322,0),MATCH(FY1326,AJ1314:AT1314,0))</f>
        <v>0</v>
      </c>
      <c r="FZ1327" s="665">
        <f>INDEX(DT1309:EA1310,MATCH(DR1327,DR1309:DR1310,0),MATCH(FZ1325,DT1307:EA1307,0))*INDEX(AJ1315:AT1322,MATCH(FZ1325,AI1315:AI1322,0),MATCH(FZ1326,AJ1314:AT1314,0))</f>
        <v>0</v>
      </c>
      <c r="GA1327" s="665">
        <f>INDEX(DT1309:EA1310,MATCH(DR1327,DR1309:DR1310,0),MATCH(GA1325,DT1307:EA1307,0))*INDEX(AJ1315:AT1322,MATCH(GA1325,AI1315:AI1322,0),MATCH(GA1326,AJ1314:AT1314,0))</f>
        <v>0</v>
      </c>
      <c r="GB1327" s="665">
        <f>INDEX(DT1309:EA1310,MATCH(DR1327,DR1309:DR1310,0),MATCH(GB1325,DT1307:EA1307,0))*INDEX(AJ1315:AT1322,MATCH(GB1325,AI1315:AI1322,0),MATCH(GB1326,AJ1314:AT1314,0))</f>
        <v>0</v>
      </c>
      <c r="GC1327" s="665">
        <f>INDEX(DT1309:EA1310,MATCH(DR1327,DR1309:DR1310,0),MATCH(GC1325,DT1307:EA1307,0))*INDEX(AJ1315:AT1322,MATCH(GC1325,AI1315:AI1322,0),MATCH(GC1326,AJ1314:AT1314,0))</f>
        <v>0</v>
      </c>
      <c r="GD1327" s="665">
        <f>INDEX(DT1309:EA1310,MATCH(DR1327,DR1309:DR1310,0),MATCH(GD1325,DT1307:EA1307,0))*INDEX(AJ1315:AT1322,MATCH(GD1325,AI1315:AI1322,0),MATCH(GD1326,AJ1314:AT1314,0))</f>
        <v>0</v>
      </c>
      <c r="GE1327" s="665">
        <f>INDEX(DT1309:EA1310,MATCH(DR1327,DR1309:DR1310,0),MATCH(GE1325,DT1307:EA1307,0))*INDEX(AJ1315:AT1322,MATCH(GE1325,AI1315:AI1322,0),MATCH(GE1326,AJ1314:AT1314,0))</f>
        <v>0</v>
      </c>
      <c r="GF1327" s="665">
        <f>INDEX(DT1309:EA1310,MATCH(DR1327,DR1309:DR1310,0),MATCH(GF1325,DT1307:EA1307,0))*INDEX(AJ1315:AT1322,MATCH(GF1325,AI1315:AI1322,0),MATCH(GF1326,AJ1314:AT1314,0))</f>
        <v>0</v>
      </c>
      <c r="GG1327" s="665">
        <f>INDEX(DT1309:EA1310,MATCH(DR1327,DR1309:DR1310,0),MATCH(GG1325,DT1307:EA1307,0))*INDEX(AJ1315:AT1322,MATCH(GG1325,AI1315:AI1322,0),MATCH(GG1326,AJ1314:AT1314,0))</f>
        <v>0</v>
      </c>
      <c r="GH1327" s="665">
        <f>INDEX(DT1309:EA1310,MATCH(DR1327,DR1309:DR1310,0),MATCH(GH1325,DT1307:EA1307,0))*INDEX(AJ1315:AT1322,MATCH(GH1325,AI1315:AI1322,0),MATCH(GH1326,AJ1314:AT1314,0))</f>
        <v>0</v>
      </c>
      <c r="GI1327" s="665">
        <f>INDEX(DT1309:EA1310,MATCH(DR1327,DR1309:DR1310,0),MATCH(GI1325,DT1307:EA1307,0))*INDEX(AJ1315:AT1322,MATCH(GI1325,AI1315:AI1322,0),MATCH(GI1326,AJ1314:AT1314,0))</f>
        <v>0</v>
      </c>
      <c r="GJ1327" s="665">
        <f>INDEX(DT1309:EA1310,MATCH(DR1327,DR1309:DR1310,0),MATCH(GJ1325,DT1307:EA1307,0))*INDEX(AJ1315:AT1322,MATCH(GJ1325,AI1315:AI1322,0),MATCH(GJ1326,AJ1314:AT1314,0))</f>
        <v>0</v>
      </c>
      <c r="GK1327" s="665">
        <f>INDEX(DT1309:EA1310,MATCH(DR1327,DR1309:DR1310,0),MATCH(GK1325,DT1307:EA1307,0))*INDEX(AJ1315:AT1322,MATCH(GK1325,AI1315:AI1322,0),MATCH(GK1326,AJ1314:AT1314,0))</f>
        <v>0</v>
      </c>
      <c r="GL1327" s="665" t="b">
        <f>SUM(DS1327:GK1327)=O1309-SUM(HB1327:HK1327)</f>
        <v>1</v>
      </c>
      <c r="GM1327" s="667"/>
      <c r="GN1327" s="749">
        <v>2023</v>
      </c>
      <c r="GO1327" s="664">
        <f>SUMIF(DS1314:EN1314,GO1314,DS1327:EN1327)</f>
        <v>0</v>
      </c>
      <c r="GP1327" s="668">
        <f>SUMIF(DS1314:GK1314,GP1314,DS1327:GK1327)</f>
        <v>0</v>
      </c>
      <c r="GQ1327" s="668">
        <f>SUMIF(DS1314:GK1314,GQ1314,DS1327:GK1327)</f>
        <v>0</v>
      </c>
      <c r="GR1327" s="668">
        <f>SUMIF(DS1314:GK1314,GR1314,DS1327:GK1327)</f>
        <v>0</v>
      </c>
      <c r="GS1327" s="668">
        <f>SUMIF(DS1314:GK1314,GS1314,DS1327:GK1327)</f>
        <v>0</v>
      </c>
      <c r="GT1327" s="668">
        <f>SUMIF(DS1314:GK1314,GT1314,DS1327:GK1327)</f>
        <v>0</v>
      </c>
      <c r="GU1327" s="668">
        <f>SUMIF(DS1314:GK1314,GU1314,DS1327:GK1327)</f>
        <v>0</v>
      </c>
      <c r="GV1327" s="668">
        <f>SUMIF(DS1314:GK1314,GV1314,DS1327:GK1327)</f>
        <v>0</v>
      </c>
      <c r="GW1327" s="668">
        <f>SUMIF(DS1314:GK1314,GW1314,DS1327:GK1327)</f>
        <v>0</v>
      </c>
      <c r="GX1327" s="668">
        <f>SUMIF(DS1314:GK1314,GX1314,DS1327:GK1327)</f>
        <v>0</v>
      </c>
      <c r="GY1327" s="668">
        <f>SUMIF(DS1314:GK1314,GY1314,DS1327:GK1327)</f>
        <v>0</v>
      </c>
      <c r="GZ1327" s="646" t="b">
        <f>O1309=SUM(GO1327:GY1327)</f>
        <v>1</v>
      </c>
      <c r="HB1327" s="668">
        <f>IF(GZ1327,0,(O1309-SUM(GO1327:GY1327))*INDEX(AK1315:AT1322,MATCH(GN1327,AI1315:AI1322,0),MATCH(HB1326,AK1314:AT1314,0)))</f>
        <v>0</v>
      </c>
      <c r="HC1327" s="668">
        <f>IF(GZ1327,0,(O1309-SUM(GO1327:GY1327))*INDEX(AK1315:AT1322,MATCH(GN1327,AI1315:AI1322,0),MATCH(HC1326,AK1314:AT1314,0)))</f>
        <v>0</v>
      </c>
      <c r="HD1327" s="668">
        <f>IF(GZ1327,0,(O1309-SUM(GO1327:GY1327))*INDEX(AK1315:AT1322,MATCH(GN1327,AI1315:AI1322,0),MATCH(HD1326,AK1314:AT1314,0)))</f>
        <v>0</v>
      </c>
      <c r="HE1327" s="668">
        <f>IF(GZ1327,0,(O1309-SUM(GO1327:GY1327))*INDEX(AK1315:AT1322,MATCH(GN1327,AI1315:AI1322,0),MATCH(HE1326,AK1314:AT1314,0)))</f>
        <v>0</v>
      </c>
      <c r="HF1327" s="668">
        <f>IF(GZ1327,0,(O1309-SUM(GO1327:GY1327))*INDEX(AK1315:AT1322,MATCH(GN1327,AI1315:AI1322,0),MATCH(HF1326,AK1314:AT1314,0)))</f>
        <v>0</v>
      </c>
      <c r="HG1327" s="668">
        <f>IF(GZ1327,0,(O1309-SUM(GO1327:GY1327))*INDEX(AK1315:AT1322,MATCH(GN1327,AI1315:AI1322,0),MATCH(HG1326,AK1314:AT1314,0)))</f>
        <v>0</v>
      </c>
      <c r="HH1327" s="668">
        <f>IF(GZ1327,0,(O1309-SUM(GO1327:GY1327))*INDEX(AK1315:AT1322,MATCH(GN1327,AI1315:AI1322,0),MATCH(HH1326,AK1314:AT1314,0)))</f>
        <v>0</v>
      </c>
      <c r="HI1327" s="668">
        <f>IF(GZ1327,0,(O1309-SUM(GO1327:GY1327))*INDEX(AK1315:AT1322,MATCH(GN1327,AI1315:AI1322,0),MATCH(HI1326,AK1314:AT1314,0)))</f>
        <v>0</v>
      </c>
      <c r="HJ1327" s="668">
        <f>IF(GZ1327,0,(O1309-SUM(GO1327:GY1327))*INDEX(AK1315:AT1322,MATCH(GN1327,AI1315:AI1322,0),MATCH(HJ1326,AK1314:AT1314,0)))</f>
        <v>0</v>
      </c>
      <c r="HK1327" s="668">
        <f>IF(GZ1327,0,(O1309-SUM(GO1327:GY1327))*INDEX(AK1315:AT1322,MATCH(GN1327,AI1315:AI1322,0),MATCH(HK1326,AK1314:AT1314,0)))</f>
        <v>0</v>
      </c>
      <c r="HL1327" s="668" t="b">
        <f>(SUM(HB1327:HK1327)+SUM(GO1327:GY1327))=O1309</f>
        <v>1</v>
      </c>
      <c r="HM1327" s="674"/>
      <c r="HN1327" s="674"/>
      <c r="HO1327" s="674"/>
      <c r="HP1327" s="674"/>
      <c r="HQ1327" s="674"/>
      <c r="HR1327" s="674"/>
      <c r="HS1327" s="674"/>
      <c r="HT1327" s="674"/>
      <c r="HU1327" s="674"/>
      <c r="HV1327" s="674"/>
      <c r="HW1327" s="674"/>
      <c r="HX1327" s="674"/>
      <c r="HY1327" s="674"/>
      <c r="HZ1327" s="674"/>
    </row>
    <row r="1328" spans="1:234" hidden="1" x14ac:dyDescent="0.25">
      <c r="A1328" s="643" t="s">
        <v>208</v>
      </c>
      <c r="G1328" s="670"/>
      <c r="H1328" s="670"/>
      <c r="I1328" s="674"/>
      <c r="J1328" s="674"/>
      <c r="K1328" s="674"/>
      <c r="L1328" s="674"/>
      <c r="M1328" s="674"/>
      <c r="N1328" s="674"/>
      <c r="O1328" s="674"/>
      <c r="P1328" s="674"/>
      <c r="Q1328" s="674"/>
      <c r="R1328" s="674"/>
      <c r="S1328" s="675"/>
      <c r="DR1328" s="749">
        <v>2024</v>
      </c>
      <c r="DS1328" s="665">
        <f>INDEX(DT1309:EA1310,MATCH(DR1328,DR1309:DR1310,0),MATCH(DS1325,DT1307:EA1307,0))*INDEX(AJ1315:AT1322,MATCH(DS1325,AI1315:AI1322,0),MATCH(DS1326,AJ1314:AT1314,0))</f>
        <v>0</v>
      </c>
      <c r="DT1328" s="665">
        <f>INDEX(DT1309:EA1310,MATCH(DR1328,DR1309:DR1310,0),MATCH(DT1325,DT1307:EA1307,0))*INDEX(AJ1315:AT1322,MATCH(DT1325,AI1315:AI1322,0),MATCH(DT1326,AJ1314:AT1314,0))</f>
        <v>0</v>
      </c>
      <c r="DU1328" s="665">
        <f>INDEX(DT1309:EA1310,MATCH(DR1328,DR1309:DR1310,0),MATCH(DU1325,DT1307:EA1307,0))*INDEX(AJ1315:AT1322,MATCH(DU1325,AI1315:AI1322,0),MATCH(DU1326,AJ1314:AT1314,0))</f>
        <v>0</v>
      </c>
      <c r="DV1328" s="665">
        <f>INDEX(DT1309:EA1310,MATCH(DR1328,DR1309:DR1310,0),MATCH(DV1325,DT1307:EA1307,0))*INDEX(AJ1315:AT1322,MATCH(DV1325,AI1315:AI1322,0),MATCH(DV1326,AJ1314:AT1314,0))</f>
        <v>0</v>
      </c>
      <c r="DW1328" s="665">
        <f>INDEX(DT1309:EA1310,MATCH(DR1328,DR1309:DR1310,0),MATCH(DW1325,DT1307:EA1307,0))*INDEX(AJ1315:AT1322,MATCH(DW1325,AI1315:AI1322,0),MATCH(DW1326,AJ1314:AT1314,0))</f>
        <v>0</v>
      </c>
      <c r="DX1328" s="665">
        <f>INDEX(DT1309:EA1310,MATCH(DR1328,DR1309:DR1310,0),MATCH(DX1325,DT1307:EA1307,0))*INDEX(AJ1315:AT1322,MATCH(DX1325,AI1315:AI1322,0),MATCH(DX1326,AJ1314:AT1314,0))</f>
        <v>0</v>
      </c>
      <c r="DY1328" s="665">
        <f>INDEX(DT1309:EA1310,MATCH(DR1328,DR1309:DR1310,0),MATCH(DY1325,DT1307:EA1307,0))*INDEX(AJ1315:AT1322,MATCH(DY1325,AI1315:AI1322,0),MATCH(DY1326,AJ1314:AT1314,0))</f>
        <v>0</v>
      </c>
      <c r="DZ1328" s="665">
        <f>INDEX(DT1309:EA1310,MATCH(DR1328,DR1309:DR1310,0),MATCH(DZ1325,DT1307:EA1307,0))*INDEX(AJ1315:AT1322,MATCH(DZ1325,AI1315:AI1322,0),MATCH(DZ1326,AJ1314:AT1314,0))</f>
        <v>0</v>
      </c>
      <c r="EA1328" s="665">
        <f>INDEX(DT1309:EA1310,MATCH(DR1328,DR1309:DR1310,0),MATCH(EA1325,DT1307:EA1307,0))*INDEX(AJ1315:AT1322,MATCH(EA1325,AI1315:AI1322,0),MATCH(EA1326,AJ1314:AT1314,0))</f>
        <v>0</v>
      </c>
      <c r="EB1328" s="665">
        <f>INDEX(DT1309:EA1310,MATCH(DR1328,DR1309:DR1310,0),MATCH(EB1325,DT1307:EA1307,0))*INDEX(AJ1315:AT1322,MATCH(EB1325,AI1315:AI1322,0),MATCH(EB1326,AJ1314:AT1314,0))</f>
        <v>0</v>
      </c>
      <c r="EC1328" s="665">
        <f>INDEX(DT1309:EA1310,MATCH(DR1328,DR1309:DR1310,0),MATCH(EC1325,DT1307:EA1307,0))*INDEX(AJ1315:AT1322,MATCH(EC1325,AI1315:AI1322,0),MATCH(EC1326,AJ1314:AT1314,0))</f>
        <v>0</v>
      </c>
      <c r="ED1328" s="665">
        <f>INDEX(DT1309:EA1310,MATCH(DR1328,DR1309:DR1310,0),MATCH(ED1325,DT1307:EA1307,0))*INDEX(AJ1315:AT1322,MATCH(ED1325,AI1315:AI1322,0),MATCH(ED1326,AJ1314:AT1314,0))</f>
        <v>0</v>
      </c>
      <c r="EE1328" s="665">
        <f>INDEX(DT1309:EA1310,MATCH(DR1328,DR1309:DR1310,0),MATCH(EE1325,DT1307:EA1307,0))*INDEX(AJ1315:AT1322,MATCH(EE1325,AI1315:AI1322,0),MATCH(EE1326,AJ1314:AT1314,0))</f>
        <v>0</v>
      </c>
      <c r="EF1328" s="665">
        <f>INDEX(DT1309:EA1310,MATCH(DR1328,DR1309:DR1310,0),MATCH(EF1325,DT1307:EA1307,0))*INDEX(AJ1315:AT1322,MATCH(EF1325,AI1315:AI1322,0),MATCH(EF1326,AJ1314:AT1314,0))</f>
        <v>0</v>
      </c>
      <c r="EG1328" s="665">
        <f>INDEX(DT1309:EA1310,MATCH(DR1328,DR1309:DR1310,0),MATCH(EG1325,DT1307:EA1307,0))*INDEX(AJ1315:AT1322,MATCH(EG1325,AI1315:AI1322,0),MATCH(EG1326,AJ1314:AT1314,0))</f>
        <v>0</v>
      </c>
      <c r="EH1328" s="665">
        <f>INDEX(DT1309:EA1310,MATCH(DR1328,DR1309:DR1310,0),MATCH(EH1325,DT1307:EA1307,0))*INDEX(AJ1315:AT1322,MATCH(EH1325,AI1315:AI1322,0),MATCH(EH1326,AJ1314:AT1314,0))</f>
        <v>0</v>
      </c>
      <c r="EI1328" s="665">
        <f>INDEX(DT1309:EA1310,MATCH(DR1328,DR1309:DR1310,0),MATCH(EI1325,DT1307:EA1307,0))*INDEX(AJ1315:AT1322,MATCH(EI1325,AI1315:AI1322,0),MATCH(EI1326,AJ1314:AT1314,0))</f>
        <v>0</v>
      </c>
      <c r="EJ1328" s="665">
        <f>INDEX(DT1309:EA1310,MATCH(DR1328,DR1309:DR1310,0),MATCH(EJ1325,DT1307:EA1307,0))*INDEX(AJ1315:AT1322,MATCH(EJ1325,AI1315:AI1322,0),MATCH(EJ1326,AJ1314:AT1314,0))</f>
        <v>0</v>
      </c>
      <c r="EK1328" s="665">
        <f>INDEX(DT1309:EA1310,MATCH(DR1328,DR1309:DR1310,0),MATCH(EK1325,DT1307:EA1307,0))*INDEX(AJ1315:AT1322,MATCH(EK1325,AI1315:AI1322,0),MATCH(EK1326,AJ1314:AT1314,0))</f>
        <v>0</v>
      </c>
      <c r="EL1328" s="665">
        <f>INDEX(DT1309:EA1310,MATCH(DR1328,DR1309:DR1310,0),MATCH(EL1325,DT1307:EA1307,0))*INDEX(AJ1315:AT1322,MATCH(EL1325,AI1315:AI1322,0),MATCH(EL1326,AJ1314:AT1314,0))</f>
        <v>0</v>
      </c>
      <c r="EM1328" s="665">
        <f>INDEX(DT1309:EA1310,MATCH(DR1328,DR1309:DR1310,0),MATCH(EM1325,DT1307:EA1307,0))*INDEX(AJ1315:AT1322,MATCH(EM1325,AI1315:AI1322,0),MATCH(EM1326,AJ1314:AT1314,0))</f>
        <v>0</v>
      </c>
      <c r="EN1328" s="665">
        <f>INDEX(DT1309:EA1310,MATCH(DR1328,DR1309:DR1310,0),MATCH(EN1325,DT1307:EA1307,0))*INDEX(AJ1315:AT1322,MATCH(EN1325,AI1315:AI1322,0),MATCH(EN1326,AJ1314:AT1314,0))</f>
        <v>0</v>
      </c>
      <c r="EO1328" s="665">
        <f>INDEX(DT1309:EA1310,MATCH(DR1328,DR1309:DR1310,0),MATCH(EO1325,DT1307:EA1307,0))*INDEX(AJ1315:AT1322,MATCH(EO1325,AI1315:AI1322,0),MATCH(EO1326,AJ1314:AT1314,0))</f>
        <v>0</v>
      </c>
      <c r="EP1328" s="665">
        <f>INDEX(DT1309:EA1310,MATCH(DR1328,DR1309:DR1310,0),MATCH(EP1325,DT1307:EA1307,0))*INDEX(AJ1315:AT1322,MATCH(EP1325,AI1315:AI1322,0),MATCH(EP1326,AJ1314:AT1314,0))</f>
        <v>0</v>
      </c>
      <c r="EQ1328" s="665">
        <f>INDEX(DT1309:EA1310,MATCH(DR1328,DR1309:DR1310,0),MATCH(EQ1325,DT1307:EA1307,0))*INDEX(AJ1315:AT1322,MATCH(EQ1325,AI1315:AI1322,0),MATCH(EQ1326,AJ1314:AT1314,0))</f>
        <v>0</v>
      </c>
      <c r="ER1328" s="665">
        <f>INDEX(DT1309:EA1310,MATCH(DR1328,DR1309:DR1310,0),MATCH(ER1325,DT1307:EA1307,0))*INDEX(AJ1315:AT1322,MATCH(ER1325,AI1315:AI1322,0),MATCH(ER1326,AJ1314:AT1314,0))</f>
        <v>0</v>
      </c>
      <c r="ES1328" s="665">
        <f>INDEX(DT1309:EA1310,MATCH(DR1328,DR1309:DR1310,0),MATCH(ES1325,DT1307:EA1307,0))*INDEX(AJ1315:AT1322,MATCH(ES1325,AI1315:AI1322,0),MATCH(ES1326,AJ1314:AT1314,0))</f>
        <v>0</v>
      </c>
      <c r="ET1328" s="665">
        <f>INDEX(DT1309:EA1310,MATCH(DR1328,DR1309:DR1310,0),MATCH(ET1325,DT1307:EA1307,0))*INDEX(AJ1315:AT1322,MATCH(ET1325,AI1315:AI1322,0),MATCH(ET1326,AJ1314:AT1314,0))</f>
        <v>0</v>
      </c>
      <c r="EU1328" s="665">
        <f>INDEX(DT1309:EA1310,MATCH(DR1328,DR1309:DR1310,0),MATCH(EU1325,DT1307:EA1307,0))*INDEX(AJ1315:AT1322,MATCH(EU1325,AI1315:AI1322,0),MATCH(EU1326,AJ1314:AT1314,0))</f>
        <v>0</v>
      </c>
      <c r="EV1328" s="665">
        <f>INDEX(DT1309:EA1310,MATCH(DR1328,DR1309:DR1310,0),MATCH(EV1325,DT1307:EA1307,0))*INDEX(AJ1315:AT1322,MATCH(EV1325,AI1315:AI1322,0),MATCH(EV1326,AJ1314:AT1314,0))</f>
        <v>0</v>
      </c>
      <c r="EW1328" s="665">
        <f>INDEX(DT1309:EA1310,MATCH(DR1328,DR1309:DR1310,0),MATCH(EW1325,DT1307:EA1307,0))*INDEX(AJ1315:AT1322,MATCH(EW1325,AI1315:AI1322,0),MATCH(EW1326,AJ1314:AT1314,0))</f>
        <v>0</v>
      </c>
      <c r="EX1328" s="665">
        <f>INDEX(DT1309:EA1310,MATCH(DR1328,DR1309:DR1310,0),MATCH(EX1325,DT1307:EA1307,0))*INDEX(AJ1315:AT1322,MATCH(EX1325,AI1315:AI1322,0),MATCH(EX1326,AJ1314:AT1314,0))</f>
        <v>0</v>
      </c>
      <c r="EY1328" s="665">
        <f>INDEX(DT1309:EA1310,MATCH(DR1328,DR1309:DR1310,0),MATCH(EY1325,DT1307:EA1307,0))*INDEX(AJ1315:AT1322,MATCH(EY1325,AI1315:AI1322,0),MATCH(EY1326,AJ1314:AT1314,0))</f>
        <v>0</v>
      </c>
      <c r="EZ1328" s="665">
        <f>INDEX(DT1309:EA1310,MATCH(DR1328,DR1309:DR1310,0),MATCH(EZ1325,DT1307:EA1307,0))*INDEX(AJ1315:AT1322,MATCH(EZ1325,AI1315:AI1322,0),MATCH(EZ1326,AJ1314:AT1314,0))</f>
        <v>0</v>
      </c>
      <c r="FA1328" s="665">
        <f>INDEX(DT1309:EA1310,MATCH(DR1328,DR1309:DR1310,0),MATCH(FA1325,DT1307:EA1307,0))*INDEX(AJ1315:AT1322,MATCH(FA1325,AI1315:AI1322,0),MATCH(FA1326,AJ1314:AT1314,0))</f>
        <v>0</v>
      </c>
      <c r="FB1328" s="665">
        <f>INDEX(DT1309:EA1310,MATCH(DR1328,DR1309:DR1310,0),MATCH(FB1325,DT1307:EA1307,0))*INDEX(AJ1315:AT1322,MATCH(FB1325,AI1315:AI1322,0),MATCH(FB1326,AJ1314:AT1314,0))</f>
        <v>0</v>
      </c>
      <c r="FC1328" s="665">
        <f>INDEX(DT1309:EA1310,MATCH(DR1328,DR1309:DR1310,0),MATCH(FC1325,DT1307:EA1307,0))*INDEX(AJ1315:AT1322,MATCH(FC1325,AI1315:AI1322,0),MATCH(FC1326,AJ1314:AT1314,0))</f>
        <v>0</v>
      </c>
      <c r="FD1328" s="665">
        <f>INDEX(DT1309:EA1310,MATCH(DR1328,DR1309:DR1310,0),MATCH(FD1325,DT1307:EA1307,0))*INDEX(AJ1315:AT1322,MATCH(FD1325,AI1315:AI1322,0),MATCH(FD1326,AJ1314:AT1314,0))</f>
        <v>0</v>
      </c>
      <c r="FE1328" s="665">
        <f>INDEX(DT1309:EA1310,MATCH(DR1328,DR1309:DR1310,0),MATCH(FE1325,DT1307:EA1307,0))*INDEX(AJ1315:AT1322,MATCH(FE1325,AI1315:AI1322,0),MATCH(FE1326,AJ1314:AT1314,0))</f>
        <v>0</v>
      </c>
      <c r="FF1328" s="665">
        <f>INDEX(DT1309:EA1310,MATCH(DR1328,DR1309:DR1310,0),MATCH(FF1325,DT1307:EA1307,0))*INDEX(AJ1315:AT1322,MATCH(FF1325,AI1315:AI1322,0),MATCH(FF1326,AJ1314:AT1314,0))</f>
        <v>0</v>
      </c>
      <c r="FG1328" s="665">
        <f>INDEX(DT1309:EA1310,MATCH(DR1328,DR1309:DR1310,0),MATCH(FG1325,DT1307:EA1307,0))*INDEX(AJ1315:AT1322,MATCH(FG1325,AI1315:AI1322,0),MATCH(FG1326,AJ1314:AT1314,0))</f>
        <v>0</v>
      </c>
      <c r="FH1328" s="665">
        <f>INDEX(DT1309:EA1310,MATCH(DR1328,DR1309:DR1310,0),MATCH(FH1325,DT1307:EA1307,0))*INDEX(AJ1315:AT1322,MATCH(FH1325,AI1315:AI1322,0),MATCH(FH1326,AJ1314:AT1314,0))</f>
        <v>0</v>
      </c>
      <c r="FI1328" s="665">
        <f>INDEX(DT1309:EA1310,MATCH(DR1328,DR1309:DR1310,0),MATCH(FI1325,DT1307:EA1307,0))*INDEX(AJ1315:AT1322,MATCH(FI1325,AI1315:AI1322,0),MATCH(FI1326,AJ1314:AT1314,0))</f>
        <v>0</v>
      </c>
      <c r="FJ1328" s="665">
        <f>INDEX(DT1309:EA1310,MATCH(DR1328,DR1309:DR1310,0),MATCH(FJ1325,DT1307:EA1307,0))*INDEX(AJ1315:AT1322,MATCH(FJ1325,AI1315:AI1322,0),MATCH(FJ1326,AJ1314:AT1314,0))</f>
        <v>0</v>
      </c>
      <c r="FK1328" s="665">
        <f>INDEX(DT1309:EA1310,MATCH(DR1328,DR1309:DR1310,0),MATCH(FK1325,DT1307:EA1307,0))*INDEX(AJ1315:AT1322,MATCH(FK1325,AI1315:AI1322,0),MATCH(FK1326,AJ1314:AT1314,0))</f>
        <v>0</v>
      </c>
      <c r="FL1328" s="665">
        <f>INDEX(DT1309:EA1310,MATCH(DR1328,DR1309:DR1310,0),MATCH(FL1325,DT1307:EA1307,0))*INDEX(AJ1315:AT1322,MATCH(FL1325,AI1315:AI1322,0),MATCH(FL1326,AJ1314:AT1314,0))</f>
        <v>0</v>
      </c>
      <c r="FM1328" s="665">
        <f>INDEX(DT1309:EA1310,MATCH(DR1328,DR1309:DR1310,0),MATCH(FM1325,DT1307:EA1307,0))*INDEX(AJ1315:AT1322,MATCH(FM1325,AI1315:AI1322,0),MATCH(FM1326,AJ1314:AT1314,0))</f>
        <v>0</v>
      </c>
      <c r="FN1328" s="665">
        <f>INDEX(DT1309:EA1310,MATCH(DR1328,DR1309:DR1310,0),MATCH(FN1325,DT1307:EA1307,0))*INDEX(AJ1315:AT1322,MATCH(FN1325,AI1315:AI1322,0),MATCH(FN1326,AJ1314:AT1314,0))</f>
        <v>0</v>
      </c>
      <c r="FO1328" s="665">
        <f>INDEX(DT1309:EA1310,MATCH(DR1328,DR1309:DR1310,0),MATCH(FO1325,DT1307:EA1307,0))*INDEX(AJ1315:AT1322,MATCH(FO1325,AI1315:AI1322,0),MATCH(FO1326,AJ1314:AT1314,0))</f>
        <v>0</v>
      </c>
      <c r="FP1328" s="665">
        <f>INDEX(DT1309:EA1310,MATCH(DR1328,DR1309:DR1310,0),MATCH(FP1325,DT1307:EA1307,0))*INDEX(AJ1315:AT1322,MATCH(FP1325,AI1315:AI1322,0),MATCH(FP1326,AJ1314:AT1314,0))</f>
        <v>0</v>
      </c>
      <c r="FQ1328" s="665">
        <f>INDEX(DT1309:EA1310,MATCH(DR1328,DR1309:DR1310,0),MATCH(FQ1325,DT1307:EA1307,0))*INDEX(AJ1315:AT1322,MATCH(FQ1325,AI1315:AI1322,0),MATCH(FQ1326,AJ1314:AT1314,0))</f>
        <v>0</v>
      </c>
      <c r="FR1328" s="665">
        <f>INDEX(DT1309:EA1310,MATCH(DR1328,DR1309:DR1310,0),MATCH(FR1325,DT1307:EA1307,0))*INDEX(AJ1315:AT1322,MATCH(FR1325,AI1315:AI1322,0),MATCH(FR1326,AJ1314:AT1314,0))</f>
        <v>0</v>
      </c>
      <c r="FS1328" s="665">
        <f>INDEX(DT1309:EA1310,MATCH(DR1328,DR1309:DR1310,0),MATCH(FS1325,DT1307:EA1307,0))*INDEX(AJ1315:AT1322,MATCH(FS1325,AI1315:AI1322,0),MATCH(FS1326,AJ1314:AT1314,0))</f>
        <v>0</v>
      </c>
      <c r="FT1328" s="665">
        <f>INDEX(DT1309:EA1310,MATCH(DR1328,DR1309:DR1310,0),MATCH(FT1325,DT1307:EA1307,0))*INDEX(AJ1315:AT1322,MATCH(FT1325,AI1315:AI1322,0),MATCH(FT1326,AJ1314:AT1314,0))</f>
        <v>0</v>
      </c>
      <c r="FU1328" s="665">
        <f>INDEX(DT1309:EA1310,MATCH(DR1328,DR1309:DR1310,0),MATCH(FU1325,DT1307:EA1307,0))*INDEX(AJ1315:AT1322,MATCH(FU1325,AI1315:AI1322,0),MATCH(FU1326,AJ1314:AT1314,0))</f>
        <v>0</v>
      </c>
      <c r="FV1328" s="665">
        <f>INDEX(DT1309:EA1310,MATCH(DR1328,DR1309:DR1310,0),MATCH(FV1325,DT1307:EA1307,0))*INDEX(AJ1315:AT1322,MATCH(FV1325,AI1315:AI1322,0),MATCH(FV1326,AJ1314:AT1314,0))</f>
        <v>0</v>
      </c>
      <c r="FW1328" s="665">
        <f>INDEX(DT1309:EA1310,MATCH(DR1328,DR1309:DR1310,0),MATCH(FW1325,DT1307:EA1307,0))*INDEX(AJ1315:AT1322,MATCH(FW1325,AI1315:AI1322,0),MATCH(FW1326,AJ1314:AT1314,0))</f>
        <v>0</v>
      </c>
      <c r="FX1328" s="665">
        <f>INDEX(DT1309:EA1310,MATCH(DR1328,DR1309:DR1310,0),MATCH(FX1325,DT1307:EA1307,0))*INDEX(AJ1315:AT1322,MATCH(FX1325,AI1315:AI1322,0),MATCH(FX1326,AJ1314:AT1314,0))</f>
        <v>0</v>
      </c>
      <c r="FY1328" s="665">
        <f>INDEX(DT1309:EA1310,MATCH(DR1328,DR1309:DR1310,0),MATCH(FY1325,DT1307:EA1307,0))*INDEX(AJ1315:AT1322,MATCH(FY1325,AI1315:AI1322,0),MATCH(FY1326,AJ1314:AT1314,0))</f>
        <v>0</v>
      </c>
      <c r="FZ1328" s="665">
        <f>INDEX(DT1309:EA1310,MATCH(DR1328,DR1309:DR1310,0),MATCH(FZ1325,DT1307:EA1307,0))*INDEX(AJ1315:AT1322,MATCH(FZ1325,AI1315:AI1322,0),MATCH(FZ1326,AJ1314:AT1314,0))</f>
        <v>0</v>
      </c>
      <c r="GA1328" s="665">
        <f>INDEX(DT1309:EA1310,MATCH(DR1328,DR1309:DR1310,0),MATCH(GA1325,DT1307:EA1307,0))*INDEX(AJ1315:AT1322,MATCH(GA1325,AI1315:AI1322,0),MATCH(GA1326,AJ1314:AT1314,0))</f>
        <v>0</v>
      </c>
      <c r="GB1328" s="665">
        <f>INDEX(DT1309:EA1310,MATCH(DR1328,DR1309:DR1310,0),MATCH(GB1325,DT1307:EA1307,0))*INDEX(AJ1315:AT1322,MATCH(GB1325,AI1315:AI1322,0),MATCH(GB1326,AJ1314:AT1314,0))</f>
        <v>0</v>
      </c>
      <c r="GC1328" s="665">
        <f>INDEX(DT1309:EA1310,MATCH(DR1328,DR1309:DR1310,0),MATCH(GC1325,DT1307:EA1307,0))*INDEX(AJ1315:AT1322,MATCH(GC1325,AI1315:AI1322,0),MATCH(GC1326,AJ1314:AT1314,0))</f>
        <v>0</v>
      </c>
      <c r="GD1328" s="665">
        <f>INDEX(DT1309:EA1310,MATCH(DR1328,DR1309:DR1310,0),MATCH(GD1325,DT1307:EA1307,0))*INDEX(AJ1315:AT1322,MATCH(GD1325,AI1315:AI1322,0),MATCH(GD1326,AJ1314:AT1314,0))</f>
        <v>0</v>
      </c>
      <c r="GE1328" s="665">
        <f>INDEX(DT1309:EA1310,MATCH(DR1328,DR1309:DR1310,0),MATCH(GE1325,DT1307:EA1307,0))*INDEX(AJ1315:AT1322,MATCH(GE1325,AI1315:AI1322,0),MATCH(GE1326,AJ1314:AT1314,0))</f>
        <v>0</v>
      </c>
      <c r="GF1328" s="665">
        <f>INDEX(DT1309:EA1310,MATCH(DR1328,DR1309:DR1310,0),MATCH(GF1325,DT1307:EA1307,0))*INDEX(AJ1315:AT1322,MATCH(GF1325,AI1315:AI1322,0),MATCH(GF1326,AJ1314:AT1314,0))</f>
        <v>0</v>
      </c>
      <c r="GG1328" s="665">
        <f>INDEX(DT1309:EA1310,MATCH(DR1328,DR1309:DR1310,0),MATCH(GG1325,DT1307:EA1307,0))*INDEX(AJ1315:AT1322,MATCH(GG1325,AI1315:AI1322,0),MATCH(GG1326,AJ1314:AT1314,0))</f>
        <v>0</v>
      </c>
      <c r="GH1328" s="665">
        <f>INDEX(DT1309:EA1310,MATCH(DR1328,DR1309:DR1310,0),MATCH(GH1325,DT1307:EA1307,0))*INDEX(AJ1315:AT1322,MATCH(GH1325,AI1315:AI1322,0),MATCH(GH1326,AJ1314:AT1314,0))</f>
        <v>0</v>
      </c>
      <c r="GI1328" s="665">
        <f>INDEX(DT1309:EA1310,MATCH(DR1328,DR1309:DR1310,0),MATCH(GI1325,DT1307:EA1307,0))*INDEX(AJ1315:AT1322,MATCH(GI1325,AI1315:AI1322,0),MATCH(GI1326,AJ1314:AT1314,0))</f>
        <v>0</v>
      </c>
      <c r="GJ1328" s="665">
        <f>INDEX(DT1309:EA1310,MATCH(DR1328,DR1309:DR1310,0),MATCH(GJ1325,DT1307:EA1307,0))*INDEX(AJ1315:AT1322,MATCH(GJ1325,AI1315:AI1322,0),MATCH(GJ1326,AJ1314:AT1314,0))</f>
        <v>0</v>
      </c>
      <c r="GK1328" s="665">
        <f>INDEX(DT1309:EA1310,MATCH(DR1328,DR1309:DR1310,0),MATCH(GK1325,DT1307:EA1307,0))*INDEX(AJ1315:AT1322,MATCH(GK1325,AI1315:AI1322,0),MATCH(GK1326,AJ1314:AT1314,0))</f>
        <v>0</v>
      </c>
      <c r="GL1328" s="665" t="b">
        <f>SUM(DS1328:GK1328)=O1310-SUM(HB1328:HK1328)</f>
        <v>1</v>
      </c>
      <c r="GM1328" s="667"/>
      <c r="GN1328" s="749">
        <v>2024</v>
      </c>
      <c r="GO1328" s="664">
        <f>SUMIF(DS1314:EN1314,GO1314,DS1328:EN1328)</f>
        <v>0</v>
      </c>
      <c r="GP1328" s="668">
        <f>SUMIF(DS1314:GK1314,GP1314,DS1328:GK1328)</f>
        <v>0</v>
      </c>
      <c r="GQ1328" s="668">
        <f>SUMIF(DS1314:GK1314,GQ1314,DS1328:GK1328)</f>
        <v>0</v>
      </c>
      <c r="GR1328" s="668">
        <f>SUMIF(DS1314:GK1314,GR1314,DS1328:GK1328)</f>
        <v>0</v>
      </c>
      <c r="GS1328" s="668">
        <f>SUMIF(DS1314:GK1314,GS1314,DS1328:GK1328)</f>
        <v>0</v>
      </c>
      <c r="GT1328" s="668">
        <f>SUMIF(DS1314:GK1314,GT1314,DS1328:GK1328)</f>
        <v>0</v>
      </c>
      <c r="GU1328" s="668">
        <f>SUMIF(DS1314:GK1314,GU1314,DS1328:GK1328)</f>
        <v>0</v>
      </c>
      <c r="GV1328" s="668">
        <f>SUMIF(DS1314:GK1314,GV1314,DS1328:GK1328)</f>
        <v>0</v>
      </c>
      <c r="GW1328" s="668">
        <f>SUMIF(DS1314:GK1314,GW1314,DS1328:GK1328)</f>
        <v>0</v>
      </c>
      <c r="GX1328" s="668">
        <f>SUMIF(DS1314:GK1314,GX1314,DS1328:GK1328)</f>
        <v>0</v>
      </c>
      <c r="GY1328" s="668">
        <f>SUMIF(DS1314:GK1314,GY1314,DS1328:GK1328)</f>
        <v>0</v>
      </c>
      <c r="GZ1328" s="646" t="b">
        <f>O1310=SUM(GO1328:GY1328)</f>
        <v>1</v>
      </c>
      <c r="HB1328" s="668">
        <f>IF(GZ1328,0,(O1310-SUM(GO1328:GY1328))*INDEX(AK1315:AT1322,MATCH(GN1328,AI1315:AI1322,0),MATCH(HB1326,AK1314:AT1314,0)))</f>
        <v>0</v>
      </c>
      <c r="HC1328" s="668">
        <f>IF(GZ1328,0,(O1310-SUM(GO1328:GY1328))*INDEX(AK1315:AT1322,MATCH(GN1328,AI1315:AI1322,0),MATCH(HC1326,AK1314:AT1314,0)))</f>
        <v>0</v>
      </c>
      <c r="HD1328" s="668">
        <f>IF(GZ1328,0,(O1310-SUM(GO1328:GY1328))*INDEX(AK1315:AT1322,MATCH(GN1328,AI1315:AI1322,0),MATCH(HD1326,AK1314:AT1314,0)))</f>
        <v>0</v>
      </c>
      <c r="HE1328" s="668">
        <f>IF(GZ1328,0,(O1310-SUM(GO1328:GY1328))*INDEX(AK1315:AT1322,MATCH(GN1328,AI1315:AI1322,0),MATCH(HE1326,AK1314:AT1314,0)))</f>
        <v>0</v>
      </c>
      <c r="HF1328" s="668">
        <f>IF(GZ1328,0,(O1310-SUM(GO1328:GY1328))*INDEX(AK1315:AT1322,MATCH(GN1328,AI1315:AI1322,0),MATCH(HF1326,AK1314:AT1314,0)))</f>
        <v>0</v>
      </c>
      <c r="HG1328" s="668">
        <f>IF(GZ1328,0,(O1310-SUM(GO1328:GY1328))*INDEX(AK1315:AT1322,MATCH(GN1328,AI1315:AI1322,0),MATCH(HG1326,AK1314:AT1314,0)))</f>
        <v>0</v>
      </c>
      <c r="HH1328" s="668">
        <f>IF(GZ1328,0,(O1310-SUM(GO1328:GY1328))*INDEX(AK1315:AT1322,MATCH(GN1328,AI1315:AI1322,0),MATCH(HH1326,AK1314:AT1314,0)))</f>
        <v>0</v>
      </c>
      <c r="HI1328" s="668">
        <f>IF(GZ1328,0,(O1310-SUM(GO1328:GY1328))*INDEX(AK1315:AT1322,MATCH(GN1328,AI1315:AI1322,0),MATCH(HI1326,AK1314:AT1314,0)))</f>
        <v>0</v>
      </c>
      <c r="HJ1328" s="668">
        <f>IF(GZ1328,0,(O1310-SUM(GO1328:GY1328))*INDEX(AK1315:AT1322,MATCH(GN1328,AI1315:AI1322,0),MATCH(HJ1326,AK1314:AT1314,0)))</f>
        <v>0</v>
      </c>
      <c r="HK1328" s="668">
        <f>IF(GZ1328,0,(O1310-SUM(GO1328:GY1328))*INDEX(AK1315:AT1322,MATCH(GN1328,AI1315:AI1322,0),MATCH(HK1326,AK1314:AT1314,0)))</f>
        <v>0</v>
      </c>
      <c r="HL1328" s="668" t="b">
        <f>(SUM(HB1328:HK1328)+SUM(GO1328:GY1328))=O1310</f>
        <v>1</v>
      </c>
      <c r="HM1328" s="674"/>
      <c r="HN1328" s="674"/>
      <c r="HO1328" s="674"/>
      <c r="HP1328" s="674"/>
      <c r="HQ1328" s="674"/>
      <c r="HR1328" s="674"/>
      <c r="HS1328" s="674"/>
      <c r="HT1328" s="674"/>
      <c r="HU1328" s="674"/>
      <c r="HV1328" s="674"/>
      <c r="HW1328" s="674"/>
      <c r="HX1328" s="674"/>
      <c r="HY1328" s="674"/>
      <c r="HZ1328" s="674"/>
    </row>
    <row r="1329" spans="1:234" hidden="1" x14ac:dyDescent="0.25">
      <c r="A1329" s="643" t="s">
        <v>208</v>
      </c>
      <c r="G1329" s="670"/>
      <c r="H1329" s="670"/>
      <c r="I1329" s="674"/>
      <c r="J1329" s="674"/>
      <c r="K1329" s="674"/>
      <c r="L1329" s="674"/>
      <c r="M1329" s="674"/>
      <c r="N1329" s="674"/>
      <c r="O1329" s="674"/>
      <c r="P1329" s="674"/>
      <c r="Q1329" s="674"/>
      <c r="R1329" s="674"/>
      <c r="S1329" s="675"/>
      <c r="DR1329" s="749">
        <v>2025</v>
      </c>
      <c r="DS1329" s="665" t="e">
        <f>INDEX(DT1309:EA1310,MATCH(DR1329,DR1309:DR1310,0),MATCH(DS1325,DT1307:EA1307,0))*INDEX(AJ1315:AT1322,MATCH(DS1325,AI1315:AI1322,0),MATCH(DS1326,AJ1314:AT1314,0))</f>
        <v>#N/A</v>
      </c>
      <c r="DT1329" s="665" t="e">
        <f>INDEX(DT1309:EA1310,MATCH(DR1329,DR1309:DR1310,0),MATCH(DT1325,DT1307:EA1307,0))*INDEX(AJ1315:AT1322,MATCH(DT1325,AI1315:AI1322,0),MATCH(DT1326,AJ1314:AT1314,0))</f>
        <v>#N/A</v>
      </c>
      <c r="DU1329" s="665" t="e">
        <f>INDEX(DT1309:EA1310,MATCH(DR1329,DR1309:DR1310,0),MATCH(DU1325,DT1307:EA1307,0))*INDEX(AJ1315:AT1322,MATCH(DU1325,AI1315:AI1322,0),MATCH(DU1326,AJ1314:AT1314,0))</f>
        <v>#N/A</v>
      </c>
      <c r="DV1329" s="665" t="e">
        <f>INDEX(DT1309:EA1310,MATCH(DR1329,DR1309:DR1310,0),MATCH(DV1325,DT1307:EA1307,0))*INDEX(AJ1315:AT1322,MATCH(DV1325,AI1315:AI1322,0),MATCH(DV1326,AJ1314:AT1314,0))</f>
        <v>#N/A</v>
      </c>
      <c r="DW1329" s="665" t="e">
        <f>INDEX(DT1309:EA1310,MATCH(DR1329,DR1309:DR1310,0),MATCH(DW1325,DT1307:EA1307,0))*INDEX(AJ1315:AT1322,MATCH(DW1325,AI1315:AI1322,0),MATCH(DW1326,AJ1314:AT1314,0))</f>
        <v>#N/A</v>
      </c>
      <c r="DX1329" s="665" t="e">
        <f>INDEX(DT1309:EA1310,MATCH(DR1329,DR1309:DR1310,0),MATCH(DX1325,DT1307:EA1307,0))*INDEX(AJ1315:AT1322,MATCH(DX1325,AI1315:AI1322,0),MATCH(DX1326,AJ1314:AT1314,0))</f>
        <v>#N/A</v>
      </c>
      <c r="DY1329" s="665" t="e">
        <f>INDEX(DT1309:EA1310,MATCH(DR1329,DR1309:DR1310,0),MATCH(DY1325,DT1307:EA1307,0))*INDEX(AJ1315:AT1322,MATCH(DY1325,AI1315:AI1322,0),MATCH(DY1326,AJ1314:AT1314,0))</f>
        <v>#N/A</v>
      </c>
      <c r="DZ1329" s="665" t="e">
        <f>INDEX(DT1309:EA1310,MATCH(DR1329,DR1309:DR1310,0),MATCH(DZ1325,DT1307:EA1307,0))*INDEX(AJ1315:AT1322,MATCH(DZ1325,AI1315:AI1322,0),MATCH(DZ1326,AJ1314:AT1314,0))</f>
        <v>#N/A</v>
      </c>
      <c r="EA1329" s="665" t="e">
        <f>INDEX(DT1309:EA1310,MATCH(DR1329,DR1309:DR1310,0),MATCH(EA1325,DT1307:EA1307,0))*INDEX(AJ1315:AT1322,MATCH(EA1325,AI1315:AI1322,0),MATCH(EA1326,AJ1314:AT1314,0))</f>
        <v>#N/A</v>
      </c>
      <c r="EB1329" s="665" t="e">
        <f>INDEX(DT1309:EA1310,MATCH(DR1329,DR1309:DR1310,0),MATCH(EB1325,DT1307:EA1307,0))*INDEX(AJ1315:AT1322,MATCH(EB1325,AI1315:AI1322,0),MATCH(EB1326,AJ1314:AT1314,0))</f>
        <v>#N/A</v>
      </c>
      <c r="EC1329" s="665" t="e">
        <f>INDEX(DT1309:EA1310,MATCH(DR1329,DR1309:DR1310,0),MATCH(EC1325,DT1307:EA1307,0))*INDEX(AJ1315:AT1322,MATCH(EC1325,AI1315:AI1322,0),MATCH(EC1326,AJ1314:AT1314,0))</f>
        <v>#N/A</v>
      </c>
      <c r="ED1329" s="665" t="e">
        <f>INDEX(DT1309:EA1310,MATCH(DR1329,DR1309:DR1310,0),MATCH(ED1325,DT1307:EA1307,0))*INDEX(AJ1315:AT1322,MATCH(ED1325,AI1315:AI1322,0),MATCH(ED1326,AJ1314:AT1314,0))</f>
        <v>#N/A</v>
      </c>
      <c r="EE1329" s="665" t="e">
        <f>INDEX(DT1309:EA1310,MATCH(DR1329,DR1309:DR1310,0),MATCH(EE1325,DT1307:EA1307,0))*INDEX(AJ1315:AT1322,MATCH(EE1325,AI1315:AI1322,0),MATCH(EE1326,AJ1314:AT1314,0))</f>
        <v>#N/A</v>
      </c>
      <c r="EF1329" s="665" t="e">
        <f>INDEX(DT1309:EA1310,MATCH(DR1329,DR1309:DR1310,0),MATCH(EF1325,DT1307:EA1307,0))*INDEX(AJ1315:AT1322,MATCH(EF1325,AI1315:AI1322,0),MATCH(EF1326,AJ1314:AT1314,0))</f>
        <v>#N/A</v>
      </c>
      <c r="EG1329" s="665" t="e">
        <f>INDEX(DT1309:EA1310,MATCH(DR1329,DR1309:DR1310,0),MATCH(EG1325,DT1307:EA1307,0))*INDEX(AJ1315:AT1322,MATCH(EG1325,AI1315:AI1322,0),MATCH(EG1326,AJ1314:AT1314,0))</f>
        <v>#N/A</v>
      </c>
      <c r="EH1329" s="665" t="e">
        <f>INDEX(DT1309:EA1310,MATCH(DR1329,DR1309:DR1310,0),MATCH(EH1325,DT1307:EA1307,0))*INDEX(AJ1315:AT1322,MATCH(EH1325,AI1315:AI1322,0),MATCH(EH1326,AJ1314:AT1314,0))</f>
        <v>#N/A</v>
      </c>
      <c r="EI1329" s="665" t="e">
        <f>INDEX(DT1309:EA1310,MATCH(DR1329,DR1309:DR1310,0),MATCH(EI1325,DT1307:EA1307,0))*INDEX(AJ1315:AT1322,MATCH(EI1325,AI1315:AI1322,0),MATCH(EI1326,AJ1314:AT1314,0))</f>
        <v>#N/A</v>
      </c>
      <c r="EJ1329" s="665" t="e">
        <f>INDEX(DT1309:EA1310,MATCH(DR1329,DR1309:DR1310,0),MATCH(EJ1325,DT1307:EA1307,0))*INDEX(AJ1315:AT1322,MATCH(EJ1325,AI1315:AI1322,0),MATCH(EJ1326,AJ1314:AT1314,0))</f>
        <v>#N/A</v>
      </c>
      <c r="EK1329" s="665" t="e">
        <f>INDEX(DT1309:EA1310,MATCH(DR1329,DR1309:DR1310,0),MATCH(EK1325,DT1307:EA1307,0))*INDEX(AJ1315:AT1322,MATCH(EK1325,AI1315:AI1322,0),MATCH(EK1326,AJ1314:AT1314,0))</f>
        <v>#N/A</v>
      </c>
      <c r="EL1329" s="665" t="e">
        <f>INDEX(DT1309:EA1310,MATCH(DR1329,DR1309:DR1310,0),MATCH(EL1325,DT1307:EA1307,0))*INDEX(AJ1315:AT1322,MATCH(EL1325,AI1315:AI1322,0),MATCH(EL1326,AJ1314:AT1314,0))</f>
        <v>#N/A</v>
      </c>
      <c r="EM1329" s="665" t="e">
        <f>INDEX(DT1309:EA1310,MATCH(DR1329,DR1309:DR1310,0),MATCH(EM1325,DT1307:EA1307,0))*INDEX(AJ1315:AT1322,MATCH(EM1325,AI1315:AI1322,0),MATCH(EM1326,AJ1314:AT1314,0))</f>
        <v>#N/A</v>
      </c>
      <c r="EN1329" s="665" t="e">
        <f>INDEX(DT1309:EA1310,MATCH(DR1329,DR1309:DR1310,0),MATCH(EN1325,DT1307:EA1307,0))*INDEX(AJ1315:AT1322,MATCH(EN1325,AI1315:AI1322,0),MATCH(EN1326,AJ1314:AT1314,0))</f>
        <v>#N/A</v>
      </c>
      <c r="EO1329" s="665" t="e">
        <f>INDEX(DT1309:EA1310,MATCH(DR1329,DR1309:DR1310,0),MATCH(EO1325,DT1307:EA1307,0))*INDEX(AJ1315:AT1322,MATCH(EO1325,AI1315:AI1322,0),MATCH(EO1326,AJ1314:AT1314,0))</f>
        <v>#N/A</v>
      </c>
      <c r="EP1329" s="665" t="e">
        <f>INDEX(DT1309:EA1310,MATCH(DR1329,DR1309:DR1310,0),MATCH(EP1325,DT1307:EA1307,0))*INDEX(AJ1315:AT1322,MATCH(EP1325,AI1315:AI1322,0),MATCH(EP1326,AJ1314:AT1314,0))</f>
        <v>#N/A</v>
      </c>
      <c r="EQ1329" s="665" t="e">
        <f>INDEX(DT1309:EA1310,MATCH(DR1329,DR1309:DR1310,0),MATCH(EQ1325,DT1307:EA1307,0))*INDEX(AJ1315:AT1322,MATCH(EQ1325,AI1315:AI1322,0),MATCH(EQ1326,AJ1314:AT1314,0))</f>
        <v>#N/A</v>
      </c>
      <c r="ER1329" s="665" t="e">
        <f>INDEX(DT1309:EA1310,MATCH(DR1329,DR1309:DR1310,0),MATCH(ER1325,DT1307:EA1307,0))*INDEX(AJ1315:AT1322,MATCH(ER1325,AI1315:AI1322,0),MATCH(ER1326,AJ1314:AT1314,0))</f>
        <v>#N/A</v>
      </c>
      <c r="ES1329" s="665" t="e">
        <f>INDEX(DT1309:EA1310,MATCH(DR1329,DR1309:DR1310,0),MATCH(ES1325,DT1307:EA1307,0))*INDEX(AJ1315:AT1322,MATCH(ES1325,AI1315:AI1322,0),MATCH(ES1326,AJ1314:AT1314,0))</f>
        <v>#N/A</v>
      </c>
      <c r="ET1329" s="665" t="e">
        <f>INDEX(DT1309:EA1310,MATCH(DR1329,DR1309:DR1310,0),MATCH(ET1325,DT1307:EA1307,0))*INDEX(AJ1315:AT1322,MATCH(ET1325,AI1315:AI1322,0),MATCH(ET1326,AJ1314:AT1314,0))</f>
        <v>#N/A</v>
      </c>
      <c r="EU1329" s="665" t="e">
        <f>INDEX(DT1309:EA1310,MATCH(DR1329,DR1309:DR1310,0),MATCH(EU1325,DT1307:EA1307,0))*INDEX(AJ1315:AT1322,MATCH(EU1325,AI1315:AI1322,0),MATCH(EU1326,AJ1314:AT1314,0))</f>
        <v>#N/A</v>
      </c>
      <c r="EV1329" s="665" t="e">
        <f>INDEX(DT1309:EA1310,MATCH(DR1329,DR1309:DR1310,0),MATCH(EV1325,DT1307:EA1307,0))*INDEX(AJ1315:AT1322,MATCH(EV1325,AI1315:AI1322,0),MATCH(EV1326,AJ1314:AT1314,0))</f>
        <v>#N/A</v>
      </c>
      <c r="EW1329" s="665" t="e">
        <f>INDEX(DT1309:EA1310,MATCH(DR1329,DR1309:DR1310,0),MATCH(EW1325,DT1307:EA1307,0))*INDEX(AJ1315:AT1322,MATCH(EW1325,AI1315:AI1322,0),MATCH(EW1326,AJ1314:AT1314,0))</f>
        <v>#N/A</v>
      </c>
      <c r="EX1329" s="665" t="e">
        <f>INDEX(DT1309:EA1310,MATCH(DR1329,DR1309:DR1310,0),MATCH(EX1325,DT1307:EA1307,0))*INDEX(AJ1315:AT1322,MATCH(EX1325,AI1315:AI1322,0),MATCH(EX1326,AJ1314:AT1314,0))</f>
        <v>#N/A</v>
      </c>
      <c r="EY1329" s="665" t="e">
        <f>INDEX(DT1309:EA1310,MATCH(DR1329,DR1309:DR1310,0),MATCH(EY1325,DT1307:EA1307,0))*INDEX(AJ1315:AT1322,MATCH(EY1325,AI1315:AI1322,0),MATCH(EY1326,AJ1314:AT1314,0))</f>
        <v>#N/A</v>
      </c>
      <c r="EZ1329" s="665" t="e">
        <f>INDEX(DT1309:EA1310,MATCH(DR1329,DR1309:DR1310,0),MATCH(EZ1325,DT1307:EA1307,0))*INDEX(AJ1315:AT1322,MATCH(EZ1325,AI1315:AI1322,0),MATCH(EZ1326,AJ1314:AT1314,0))</f>
        <v>#N/A</v>
      </c>
      <c r="FA1329" s="665" t="e">
        <f>INDEX(DT1309:EA1310,MATCH(DR1329,DR1309:DR1310,0),MATCH(FA1325,DT1307:EA1307,0))*INDEX(AJ1315:AT1322,MATCH(FA1325,AI1315:AI1322,0),MATCH(FA1326,AJ1314:AT1314,0))</f>
        <v>#N/A</v>
      </c>
      <c r="FB1329" s="665" t="e">
        <f>INDEX(DT1309:EA1310,MATCH(DR1329,DR1309:DR1310,0),MATCH(FB1325,DT1307:EA1307,0))*INDEX(AJ1315:AT1322,MATCH(FB1325,AI1315:AI1322,0),MATCH(FB1326,AJ1314:AT1314,0))</f>
        <v>#N/A</v>
      </c>
      <c r="FC1329" s="665" t="e">
        <f>INDEX(DT1309:EA1310,MATCH(DR1329,DR1309:DR1310,0),MATCH(FC1325,DT1307:EA1307,0))*INDEX(AJ1315:AT1322,MATCH(FC1325,AI1315:AI1322,0),MATCH(FC1326,AJ1314:AT1314,0))</f>
        <v>#N/A</v>
      </c>
      <c r="FD1329" s="665" t="e">
        <f>INDEX(DT1309:EA1310,MATCH(DR1329,DR1309:DR1310,0),MATCH(FD1325,DT1307:EA1307,0))*INDEX(AJ1315:AT1322,MATCH(FD1325,AI1315:AI1322,0),MATCH(FD1326,AJ1314:AT1314,0))</f>
        <v>#N/A</v>
      </c>
      <c r="FE1329" s="665" t="e">
        <f>INDEX(DT1309:EA1310,MATCH(DR1329,DR1309:DR1310,0),MATCH(FE1325,DT1307:EA1307,0))*INDEX(AJ1315:AT1322,MATCH(FE1325,AI1315:AI1322,0),MATCH(FE1326,AJ1314:AT1314,0))</f>
        <v>#N/A</v>
      </c>
      <c r="FF1329" s="665" t="e">
        <f>INDEX(DT1309:EA1310,MATCH(DR1329,DR1309:DR1310,0),MATCH(FF1325,DT1307:EA1307,0))*INDEX(AJ1315:AT1322,MATCH(FF1325,AI1315:AI1322,0),MATCH(FF1326,AJ1314:AT1314,0))</f>
        <v>#N/A</v>
      </c>
      <c r="FG1329" s="665" t="e">
        <f>INDEX(DT1309:EA1310,MATCH(DR1329,DR1309:DR1310,0),MATCH(FG1325,DT1307:EA1307,0))*INDEX(AJ1315:AT1322,MATCH(FG1325,AI1315:AI1322,0),MATCH(FG1326,AJ1314:AT1314,0))</f>
        <v>#N/A</v>
      </c>
      <c r="FH1329" s="665" t="e">
        <f>INDEX(DT1309:EA1310,MATCH(DR1329,DR1309:DR1310,0),MATCH(FH1325,DT1307:EA1307,0))*INDEX(AJ1315:AT1322,MATCH(FH1325,AI1315:AI1322,0),MATCH(FH1326,AJ1314:AT1314,0))</f>
        <v>#N/A</v>
      </c>
      <c r="FI1329" s="665" t="e">
        <f>INDEX(DT1309:EA1310,MATCH(DR1329,DR1309:DR1310,0),MATCH(FI1325,DT1307:EA1307,0))*INDEX(AJ1315:AT1322,MATCH(FI1325,AI1315:AI1322,0),MATCH(FI1326,AJ1314:AT1314,0))</f>
        <v>#N/A</v>
      </c>
      <c r="FJ1329" s="665" t="e">
        <f>INDEX(DT1309:EA1310,MATCH(DR1329,DR1309:DR1310,0),MATCH(FJ1325,DT1307:EA1307,0))*INDEX(AJ1315:AT1322,MATCH(FJ1325,AI1315:AI1322,0),MATCH(FJ1326,AJ1314:AT1314,0))</f>
        <v>#N/A</v>
      </c>
      <c r="FK1329" s="665" t="e">
        <f>INDEX(DT1309:EA1310,MATCH(DR1329,DR1309:DR1310,0),MATCH(FK1325,DT1307:EA1307,0))*INDEX(AJ1315:AT1322,MATCH(FK1325,AI1315:AI1322,0),MATCH(FK1326,AJ1314:AT1314,0))</f>
        <v>#N/A</v>
      </c>
      <c r="FL1329" s="665" t="e">
        <f>INDEX(DT1309:EA1310,MATCH(DR1329,DR1309:DR1310,0),MATCH(FL1325,DT1307:EA1307,0))*INDEX(AJ1315:AT1322,MATCH(FL1325,AI1315:AI1322,0),MATCH(FL1326,AJ1314:AT1314,0))</f>
        <v>#N/A</v>
      </c>
      <c r="FM1329" s="665" t="e">
        <f>INDEX(DT1309:EA1310,MATCH(DR1329,DR1309:DR1310,0),MATCH(FM1325,DT1307:EA1307,0))*INDEX(AJ1315:AT1322,MATCH(FM1325,AI1315:AI1322,0),MATCH(FM1326,AJ1314:AT1314,0))</f>
        <v>#N/A</v>
      </c>
      <c r="FN1329" s="665" t="e">
        <f>INDEX(DT1309:EA1310,MATCH(DR1329,DR1309:DR1310,0),MATCH(FN1325,DT1307:EA1307,0))*INDEX(AJ1315:AT1322,MATCH(FN1325,AI1315:AI1322,0),MATCH(FN1326,AJ1314:AT1314,0))</f>
        <v>#N/A</v>
      </c>
      <c r="FO1329" s="665" t="e">
        <f>INDEX(DT1309:EA1310,MATCH(DR1329,DR1309:DR1310,0),MATCH(FO1325,DT1307:EA1307,0))*INDEX(AJ1315:AT1322,MATCH(FO1325,AI1315:AI1322,0),MATCH(FO1326,AJ1314:AT1314,0))</f>
        <v>#N/A</v>
      </c>
      <c r="FP1329" s="665" t="e">
        <f>INDEX(DT1309:EA1310,MATCH(DR1329,DR1309:DR1310,0),MATCH(FP1325,DT1307:EA1307,0))*INDEX(AJ1315:AT1322,MATCH(FP1325,AI1315:AI1322,0),MATCH(FP1326,AJ1314:AT1314,0))</f>
        <v>#N/A</v>
      </c>
      <c r="FQ1329" s="665" t="e">
        <f>INDEX(DT1309:EA1310,MATCH(DR1329,DR1309:DR1310,0),MATCH(FQ1325,DT1307:EA1307,0))*INDEX(AJ1315:AT1322,MATCH(FQ1325,AI1315:AI1322,0),MATCH(FQ1326,AJ1314:AT1314,0))</f>
        <v>#N/A</v>
      </c>
      <c r="FR1329" s="665" t="e">
        <f>INDEX(DT1309:EA1310,MATCH(DR1329,DR1309:DR1310,0),MATCH(FR1325,DT1307:EA1307,0))*INDEX(AJ1315:AT1322,MATCH(FR1325,AI1315:AI1322,0),MATCH(FR1326,AJ1314:AT1314,0))</f>
        <v>#N/A</v>
      </c>
      <c r="FS1329" s="665" t="e">
        <f>INDEX(DT1309:EA1310,MATCH(DR1329,DR1309:DR1310,0),MATCH(FS1325,DT1307:EA1307,0))*INDEX(AJ1315:AT1322,MATCH(FS1325,AI1315:AI1322,0),MATCH(FS1326,AJ1314:AT1314,0))</f>
        <v>#N/A</v>
      </c>
      <c r="FT1329" s="665" t="e">
        <f>INDEX(DT1309:EA1310,MATCH(DR1329,DR1309:DR1310,0),MATCH(FT1325,DT1307:EA1307,0))*INDEX(AJ1315:AT1322,MATCH(FT1325,AI1315:AI1322,0),MATCH(FT1326,AJ1314:AT1314,0))</f>
        <v>#N/A</v>
      </c>
      <c r="FU1329" s="665" t="e">
        <f>INDEX(DT1309:EA1310,MATCH(DR1329,DR1309:DR1310,0),MATCH(FU1325,DT1307:EA1307,0))*INDEX(AJ1315:AT1322,MATCH(FU1325,AI1315:AI1322,0),MATCH(FU1326,AJ1314:AT1314,0))</f>
        <v>#N/A</v>
      </c>
      <c r="FV1329" s="665" t="e">
        <f>INDEX(DT1309:EA1310,MATCH(DR1329,DR1309:DR1310,0),MATCH(FV1325,DT1307:EA1307,0))*INDEX(AJ1315:AT1322,MATCH(FV1325,AI1315:AI1322,0),MATCH(FV1326,AJ1314:AT1314,0))</f>
        <v>#N/A</v>
      </c>
      <c r="FW1329" s="665" t="e">
        <f>INDEX(DT1309:EA1310,MATCH(DR1329,DR1309:DR1310,0),MATCH(FW1325,DT1307:EA1307,0))*INDEX(AJ1315:AT1322,MATCH(FW1325,AI1315:AI1322,0),MATCH(FW1326,AJ1314:AT1314,0))</f>
        <v>#N/A</v>
      </c>
      <c r="FX1329" s="665" t="e">
        <f>INDEX(DT1309:EA1310,MATCH(DR1329,DR1309:DR1310,0),MATCH(FX1325,DT1307:EA1307,0))*INDEX(AJ1315:AT1322,MATCH(FX1325,AI1315:AI1322,0),MATCH(FX1326,AJ1314:AT1314,0))</f>
        <v>#N/A</v>
      </c>
      <c r="FY1329" s="665" t="e">
        <f>INDEX(DT1309:EA1310,MATCH(DR1329,DR1309:DR1310,0),MATCH(FY1325,DT1307:EA1307,0))*INDEX(AJ1315:AT1322,MATCH(FY1325,AI1315:AI1322,0),MATCH(FY1326,AJ1314:AT1314,0))</f>
        <v>#N/A</v>
      </c>
      <c r="FZ1329" s="665" t="e">
        <f>INDEX(DT1309:EA1310,MATCH(DR1329,DR1309:DR1310,0),MATCH(FZ1325,DT1307:EA1307,0))*INDEX(AJ1315:AT1322,MATCH(FZ1325,AI1315:AI1322,0),MATCH(FZ1326,AJ1314:AT1314,0))</f>
        <v>#N/A</v>
      </c>
      <c r="GA1329" s="665" t="e">
        <f>INDEX(DT1309:EA1310,MATCH(DR1329,DR1309:DR1310,0),MATCH(GA1325,DT1307:EA1307,0))*INDEX(AJ1315:AT1322,MATCH(GA1325,AI1315:AI1322,0),MATCH(GA1326,AJ1314:AT1314,0))</f>
        <v>#N/A</v>
      </c>
      <c r="GB1329" s="665" t="e">
        <f>INDEX(DT1309:EA1310,MATCH(DR1329,DR1309:DR1310,0),MATCH(GB1325,DT1307:EA1307,0))*INDEX(AJ1315:AT1322,MATCH(GB1325,AI1315:AI1322,0),MATCH(GB1326,AJ1314:AT1314,0))</f>
        <v>#N/A</v>
      </c>
      <c r="GC1329" s="665" t="e">
        <f>INDEX(DT1309:EA1310,MATCH(DR1329,DR1309:DR1310,0),MATCH(GC1325,DT1307:EA1307,0))*INDEX(AJ1315:AT1322,MATCH(GC1325,AI1315:AI1322,0),MATCH(GC1326,AJ1314:AT1314,0))</f>
        <v>#N/A</v>
      </c>
      <c r="GD1329" s="665" t="e">
        <f>INDEX(DT1309:EA1310,MATCH(DR1329,DR1309:DR1310,0),MATCH(GD1325,DT1307:EA1307,0))*INDEX(AJ1315:AT1322,MATCH(GD1325,AI1315:AI1322,0),MATCH(GD1326,AJ1314:AT1314,0))</f>
        <v>#N/A</v>
      </c>
      <c r="GE1329" s="665" t="e">
        <f>INDEX(DT1309:EA1310,MATCH(DR1329,DR1309:DR1310,0),MATCH(GE1325,DT1307:EA1307,0))*INDEX(AJ1315:AT1322,MATCH(GE1325,AI1315:AI1322,0),MATCH(GE1326,AJ1314:AT1314,0))</f>
        <v>#N/A</v>
      </c>
      <c r="GF1329" s="665" t="e">
        <f>INDEX(DT1309:EA1310,MATCH(DR1329,DR1309:DR1310,0),MATCH(GF1325,DT1307:EA1307,0))*INDEX(AJ1315:AT1322,MATCH(GF1325,AI1315:AI1322,0),MATCH(GF1326,AJ1314:AT1314,0))</f>
        <v>#N/A</v>
      </c>
      <c r="GG1329" s="665" t="e">
        <f>INDEX(DT1309:EA1310,MATCH(DR1329,DR1309:DR1310,0),MATCH(GG1325,DT1307:EA1307,0))*INDEX(AJ1315:AT1322,MATCH(GG1325,AI1315:AI1322,0),MATCH(GG1326,AJ1314:AT1314,0))</f>
        <v>#N/A</v>
      </c>
      <c r="GH1329" s="665" t="e">
        <f>INDEX(DT1309:EA1310,MATCH(DR1329,DR1309:DR1310,0),MATCH(GH1325,DT1307:EA1307,0))*INDEX(AJ1315:AT1322,MATCH(GH1325,AI1315:AI1322,0),MATCH(GH1326,AJ1314:AT1314,0))</f>
        <v>#N/A</v>
      </c>
      <c r="GI1329" s="665" t="e">
        <f>INDEX(DT1309:EA1310,MATCH(DR1329,DR1309:DR1310,0),MATCH(GI1325,DT1307:EA1307,0))*INDEX(AJ1315:AT1322,MATCH(GI1325,AI1315:AI1322,0),MATCH(GI1326,AJ1314:AT1314,0))</f>
        <v>#N/A</v>
      </c>
      <c r="GJ1329" s="665" t="e">
        <f>INDEX(DT1309:EA1310,MATCH(DR1329,DR1309:DR1310,0),MATCH(GJ1325,DT1307:EA1307,0))*INDEX(AJ1315:AT1322,MATCH(GJ1325,AI1315:AI1322,0),MATCH(GJ1326,AJ1314:AT1314,0))</f>
        <v>#N/A</v>
      </c>
      <c r="GK1329" s="665" t="e">
        <f>INDEX(DT1309:EA1310,MATCH(DR1329,DR1309:DR1310,0),MATCH(GK1325,DT1307:EA1307,0))*INDEX(AJ1315:AT1322,MATCH(GK1325,AI1315:AI1322,0),MATCH(GK1326,AJ1314:AT1314,0))</f>
        <v>#N/A</v>
      </c>
      <c r="GL1329" s="665" t="e">
        <f>SUM(DS1329:GK1329)=#REF!-SUM(HB1329:HK1329)</f>
        <v>#N/A</v>
      </c>
      <c r="GM1329" s="667"/>
      <c r="GN1329" s="749">
        <v>2025</v>
      </c>
      <c r="GO1329" s="664" t="e">
        <f>SUMIF(DS1314:EN1314,GO1314,DS1329:EN1329)</f>
        <v>#N/A</v>
      </c>
      <c r="GP1329" s="668" t="e">
        <f>SUMIF(DS1314:GK1314,GP1314,DS1329:GK1329)</f>
        <v>#N/A</v>
      </c>
      <c r="GQ1329" s="668" t="e">
        <f>SUMIF(DS1314:GK1314,GQ1314,DS1329:GK1329)</f>
        <v>#N/A</v>
      </c>
      <c r="GR1329" s="668" t="e">
        <f>SUMIF(DS1314:GK1314,GR1314,DS1329:GK1329)</f>
        <v>#N/A</v>
      </c>
      <c r="GS1329" s="668" t="e">
        <f>SUMIF(DS1314:GK1314,GS1314,DS1329:GK1329)</f>
        <v>#N/A</v>
      </c>
      <c r="GT1329" s="668" t="e">
        <f>SUMIF(DS1314:GK1314,GT1314,DS1329:GK1329)</f>
        <v>#N/A</v>
      </c>
      <c r="GU1329" s="668" t="e">
        <f>SUMIF(DS1314:GK1314,GU1314,DS1329:GK1329)</f>
        <v>#N/A</v>
      </c>
      <c r="GV1329" s="668" t="e">
        <f>SUMIF(DS1314:GK1314,GV1314,DS1329:GK1329)</f>
        <v>#N/A</v>
      </c>
      <c r="GW1329" s="668" t="e">
        <f>SUMIF(DS1314:GK1314,GW1314,DS1329:GK1329)</f>
        <v>#N/A</v>
      </c>
      <c r="GX1329" s="668" t="e">
        <f>SUMIF(DS1314:GK1314,GX1314,DS1329:GK1329)</f>
        <v>#N/A</v>
      </c>
      <c r="GY1329" s="668" t="e">
        <f>SUMIF(DS1314:GK1314,GY1314,DS1329:GK1329)</f>
        <v>#N/A</v>
      </c>
      <c r="GZ1329" s="646" t="e">
        <f>#REF!=SUM(GO1329:GY1329)</f>
        <v>#REF!</v>
      </c>
      <c r="HB1329" s="668" t="e">
        <f>IF(GZ1329,0,(#REF!-SUM(GO1329:GY1329))*INDEX(AK1315:AT1322,MATCH(GN1329,AI1315:AI1322,0),MATCH(HB1326,AK1314:AT1314,0)))</f>
        <v>#REF!</v>
      </c>
      <c r="HC1329" s="668" t="e">
        <f>IF(GZ1329,0,(#REF!-SUM(GO1329:GY1329))*INDEX(AK1315:AT1322,MATCH(GN1329,AI1315:AI1322,0),MATCH(HC1326,AK1314:AT1314,0)))</f>
        <v>#REF!</v>
      </c>
      <c r="HD1329" s="668" t="e">
        <f>IF(GZ1329,0,(#REF!-SUM(GO1329:GY1329))*INDEX(AK1315:AT1322,MATCH(GN1329,AI1315:AI1322,0),MATCH(HD1326,AK1314:AT1314,0)))</f>
        <v>#REF!</v>
      </c>
      <c r="HE1329" s="668" t="e">
        <f>IF(GZ1329,0,(#REF!-SUM(GO1329:GY1329))*INDEX(AK1315:AT1322,MATCH(GN1329,AI1315:AI1322,0),MATCH(HE1326,AK1314:AT1314,0)))</f>
        <v>#REF!</v>
      </c>
      <c r="HF1329" s="668" t="e">
        <f>IF(GZ1329,0,(#REF!-SUM(GO1329:GY1329))*INDEX(AK1315:AT1322,MATCH(GN1329,AI1315:AI1322,0),MATCH(HF1326,AK1314:AT1314,0)))</f>
        <v>#REF!</v>
      </c>
      <c r="HG1329" s="668" t="e">
        <f>IF(GZ1329,0,(#REF!-SUM(GO1329:GY1329))*INDEX(AK1315:AT1322,MATCH(GN1329,AI1315:AI1322,0),MATCH(HG1326,AK1314:AT1314,0)))</f>
        <v>#REF!</v>
      </c>
      <c r="HH1329" s="668" t="e">
        <f>IF(GZ1329,0,(#REF!-SUM(GO1329:GY1329))*INDEX(AK1315:AT1322,MATCH(GN1329,AI1315:AI1322,0),MATCH(HH1326,AK1314:AT1314,0)))</f>
        <v>#REF!</v>
      </c>
      <c r="HI1329" s="668" t="e">
        <f>IF(GZ1329,0,(#REF!-SUM(GO1329:GY1329))*INDEX(AK1315:AT1322,MATCH(GN1329,AI1315:AI1322,0),MATCH(HI1326,AK1314:AT1314,0)))</f>
        <v>#REF!</v>
      </c>
      <c r="HJ1329" s="668" t="e">
        <f>IF(GZ1329,0,(#REF!-SUM(GO1329:GY1329))*INDEX(AK1315:AT1322,MATCH(GN1329,AI1315:AI1322,0),MATCH(HJ1326,AK1314:AT1314,0)))</f>
        <v>#REF!</v>
      </c>
      <c r="HK1329" s="668" t="e">
        <f>IF(GZ1329,0,(#REF!-SUM(GO1329:GY1329))*INDEX(AK1315:AT1322,MATCH(GN1329,AI1315:AI1322,0),MATCH(HK1326,AK1314:AT1314,0)))</f>
        <v>#REF!</v>
      </c>
      <c r="HL1329" s="668" t="e">
        <f>(SUM(HB1329:HK1329)+SUM(GO1329:GY1329))=#REF!</f>
        <v>#REF!</v>
      </c>
      <c r="HM1329" s="674"/>
      <c r="HN1329" s="674"/>
      <c r="HO1329" s="674"/>
      <c r="HP1329" s="674"/>
      <c r="HQ1329" s="674"/>
      <c r="HR1329" s="674"/>
      <c r="HS1329" s="674"/>
      <c r="HT1329" s="674"/>
      <c r="HU1329" s="674"/>
      <c r="HV1329" s="674"/>
      <c r="HW1329" s="674"/>
      <c r="HX1329" s="674"/>
      <c r="HY1329" s="674"/>
      <c r="HZ1329" s="674"/>
    </row>
    <row r="1330" spans="1:234" hidden="1" x14ac:dyDescent="0.25">
      <c r="A1330" s="643" t="s">
        <v>208</v>
      </c>
      <c r="G1330" s="670"/>
      <c r="H1330" s="670"/>
      <c r="I1330" s="674"/>
      <c r="J1330" s="674"/>
      <c r="K1330" s="674"/>
      <c r="L1330" s="674"/>
      <c r="M1330" s="674"/>
      <c r="N1330" s="674"/>
      <c r="O1330" s="674"/>
      <c r="P1330" s="674"/>
      <c r="Q1330" s="674"/>
      <c r="R1330" s="674"/>
      <c r="S1330" s="675"/>
      <c r="DR1330" s="749">
        <v>2026</v>
      </c>
      <c r="DS1330" s="665" t="e">
        <f>INDEX(DT1309:EA1310,MATCH(DR1330,DR1309:DR1310,0),MATCH(DS1325,DT1307:EA1307,0))*INDEX(AJ1315:AT1322,MATCH(DS1325,AI1315:AI1322,0),MATCH(DS1326,AJ1314:AT1314,0))</f>
        <v>#N/A</v>
      </c>
      <c r="DT1330" s="665" t="e">
        <f>INDEX(DT1309:EA1310,MATCH(DR1330,DR1309:DR1310,0),MATCH(DT1325,DT1307:EA1307,0))*INDEX(AJ1315:AT1322,MATCH(DT1325,AI1315:AI1322,0),MATCH(DT1326,AJ1314:AT1314,0))</f>
        <v>#N/A</v>
      </c>
      <c r="DU1330" s="665" t="e">
        <f>INDEX(DT1309:EA1310,MATCH(DR1330,DR1309:DR1310,0),MATCH(DU1325,DT1307:EA1307,0))*INDEX(AJ1315:AT1322,MATCH(DU1325,AI1315:AI1322,0),MATCH(DU1326,AJ1314:AT1314,0))</f>
        <v>#N/A</v>
      </c>
      <c r="DV1330" s="665" t="e">
        <f>INDEX(DT1309:EA1310,MATCH(DR1330,DR1309:DR1310,0),MATCH(DV1325,DT1307:EA1307,0))*INDEX(AJ1315:AT1322,MATCH(DV1325,AI1315:AI1322,0),MATCH(DV1326,AJ1314:AT1314,0))</f>
        <v>#N/A</v>
      </c>
      <c r="DW1330" s="665" t="e">
        <f>INDEX(DT1309:EA1310,MATCH(DR1330,DR1309:DR1310,0),MATCH(DW1325,DT1307:EA1307,0))*INDEX(AJ1315:AT1322,MATCH(DW1325,AI1315:AI1322,0),MATCH(DW1326,AJ1314:AT1314,0))</f>
        <v>#N/A</v>
      </c>
      <c r="DX1330" s="665" t="e">
        <f>INDEX(DT1309:EA1310,MATCH(DR1330,DR1309:DR1310,0),MATCH(DX1325,DT1307:EA1307,0))*INDEX(AJ1315:AT1322,MATCH(DX1325,AI1315:AI1322,0),MATCH(DX1326,AJ1314:AT1314,0))</f>
        <v>#N/A</v>
      </c>
      <c r="DY1330" s="665" t="e">
        <f>INDEX(DT1309:EA1310,MATCH(DR1330,DR1309:DR1310,0),MATCH(DY1325,DT1307:EA1307,0))*INDEX(AJ1315:AT1322,MATCH(DY1325,AI1315:AI1322,0),MATCH(DY1326,AJ1314:AT1314,0))</f>
        <v>#N/A</v>
      </c>
      <c r="DZ1330" s="665" t="e">
        <f>INDEX(DT1309:EA1310,MATCH(DR1330,DR1309:DR1310,0),MATCH(DZ1325,DT1307:EA1307,0))*INDEX(AJ1315:AT1322,MATCH(DZ1325,AI1315:AI1322,0),MATCH(DZ1326,AJ1314:AT1314,0))</f>
        <v>#N/A</v>
      </c>
      <c r="EA1330" s="665" t="e">
        <f>INDEX(DT1309:EA1310,MATCH(DR1330,DR1309:DR1310,0),MATCH(EA1325,DT1307:EA1307,0))*INDEX(AJ1315:AT1322,MATCH(EA1325,AI1315:AI1322,0),MATCH(EA1326,AJ1314:AT1314,0))</f>
        <v>#N/A</v>
      </c>
      <c r="EB1330" s="665" t="e">
        <f>INDEX(DT1309:EA1310,MATCH(DR1330,DR1309:DR1310,0),MATCH(EB1325,DT1307:EA1307,0))*INDEX(AJ1315:AT1322,MATCH(EB1325,AI1315:AI1322,0),MATCH(EB1326,AJ1314:AT1314,0))</f>
        <v>#N/A</v>
      </c>
      <c r="EC1330" s="665" t="e">
        <f>INDEX(DT1309:EA1310,MATCH(DR1330,DR1309:DR1310,0),MATCH(EC1325,DT1307:EA1307,0))*INDEX(AJ1315:AT1322,MATCH(EC1325,AI1315:AI1322,0),MATCH(EC1326,AJ1314:AT1314,0))</f>
        <v>#N/A</v>
      </c>
      <c r="ED1330" s="665" t="e">
        <f>INDEX(DT1309:EA1310,MATCH(DR1330,DR1309:DR1310,0),MATCH(ED1325,DT1307:EA1307,0))*INDEX(AJ1315:AT1322,MATCH(ED1325,AI1315:AI1322,0),MATCH(ED1326,AJ1314:AT1314,0))</f>
        <v>#N/A</v>
      </c>
      <c r="EE1330" s="665" t="e">
        <f>INDEX(DT1309:EA1310,MATCH(DR1330,DR1309:DR1310,0),MATCH(EE1325,DT1307:EA1307,0))*INDEX(AJ1315:AT1322,MATCH(EE1325,AI1315:AI1322,0),MATCH(EE1326,AJ1314:AT1314,0))</f>
        <v>#N/A</v>
      </c>
      <c r="EF1330" s="665" t="e">
        <f>INDEX(DT1309:EA1310,MATCH(DR1330,DR1309:DR1310,0),MATCH(EF1325,DT1307:EA1307,0))*INDEX(AJ1315:AT1322,MATCH(EF1325,AI1315:AI1322,0),MATCH(EF1326,AJ1314:AT1314,0))</f>
        <v>#N/A</v>
      </c>
      <c r="EG1330" s="665" t="e">
        <f>INDEX(DT1309:EA1310,MATCH(DR1330,DR1309:DR1310,0),MATCH(EG1325,DT1307:EA1307,0))*INDEX(AJ1315:AT1322,MATCH(EG1325,AI1315:AI1322,0),MATCH(EG1326,AJ1314:AT1314,0))</f>
        <v>#N/A</v>
      </c>
      <c r="EH1330" s="665" t="e">
        <f>INDEX(DT1309:EA1310,MATCH(DR1330,DR1309:DR1310,0),MATCH(EH1325,DT1307:EA1307,0))*INDEX(AJ1315:AT1322,MATCH(EH1325,AI1315:AI1322,0),MATCH(EH1326,AJ1314:AT1314,0))</f>
        <v>#N/A</v>
      </c>
      <c r="EI1330" s="665" t="e">
        <f>INDEX(DT1309:EA1310,MATCH(DR1330,DR1309:DR1310,0),MATCH(EI1325,DT1307:EA1307,0))*INDEX(AJ1315:AT1322,MATCH(EI1325,AI1315:AI1322,0),MATCH(EI1326,AJ1314:AT1314,0))</f>
        <v>#N/A</v>
      </c>
      <c r="EJ1330" s="665" t="e">
        <f>INDEX(DT1309:EA1310,MATCH(DR1330,DR1309:DR1310,0),MATCH(EJ1325,DT1307:EA1307,0))*INDEX(AJ1315:AT1322,MATCH(EJ1325,AI1315:AI1322,0),MATCH(EJ1326,AJ1314:AT1314,0))</f>
        <v>#N/A</v>
      </c>
      <c r="EK1330" s="665" t="e">
        <f>INDEX(DT1309:EA1310,MATCH(DR1330,DR1309:DR1310,0),MATCH(EK1325,DT1307:EA1307,0))*INDEX(AJ1315:AT1322,MATCH(EK1325,AI1315:AI1322,0),MATCH(EK1326,AJ1314:AT1314,0))</f>
        <v>#N/A</v>
      </c>
      <c r="EL1330" s="665" t="e">
        <f>INDEX(DT1309:EA1310,MATCH(DR1330,DR1309:DR1310,0),MATCH(EL1325,DT1307:EA1307,0))*INDEX(AJ1315:AT1322,MATCH(EL1325,AI1315:AI1322,0),MATCH(EL1326,AJ1314:AT1314,0))</f>
        <v>#N/A</v>
      </c>
      <c r="EM1330" s="665" t="e">
        <f>INDEX(DT1309:EA1310,MATCH(DR1330,DR1309:DR1310,0),MATCH(EM1325,DT1307:EA1307,0))*INDEX(AJ1315:AT1322,MATCH(EM1325,AI1315:AI1322,0),MATCH(EM1326,AJ1314:AT1314,0))</f>
        <v>#N/A</v>
      </c>
      <c r="EN1330" s="665" t="e">
        <f>INDEX(DT1309:EA1310,MATCH(DR1330,DR1309:DR1310,0),MATCH(EN1325,DT1307:EA1307,0))*INDEX(AJ1315:AT1322,MATCH(EN1325,AI1315:AI1322,0),MATCH(EN1326,AJ1314:AT1314,0))</f>
        <v>#N/A</v>
      </c>
      <c r="EO1330" s="665" t="e">
        <f>INDEX(DT1309:EA1310,MATCH(DR1330,DR1309:DR1310,0),MATCH(EO1325,DT1307:EA1307,0))*INDEX(AJ1315:AT1322,MATCH(EO1325,AI1315:AI1322,0),MATCH(EO1326,AJ1314:AT1314,0))</f>
        <v>#N/A</v>
      </c>
      <c r="EP1330" s="665" t="e">
        <f>INDEX(DT1309:EA1310,MATCH(DR1330,DR1309:DR1310,0),MATCH(EP1325,DT1307:EA1307,0))*INDEX(AJ1315:AT1322,MATCH(EP1325,AI1315:AI1322,0),MATCH(EP1326,AJ1314:AT1314,0))</f>
        <v>#N/A</v>
      </c>
      <c r="EQ1330" s="665" t="e">
        <f>INDEX(DT1309:EA1310,MATCH(DR1330,DR1309:DR1310,0),MATCH(EQ1325,DT1307:EA1307,0))*INDEX(AJ1315:AT1322,MATCH(EQ1325,AI1315:AI1322,0),MATCH(EQ1326,AJ1314:AT1314,0))</f>
        <v>#N/A</v>
      </c>
      <c r="ER1330" s="665" t="e">
        <f>INDEX(DT1309:EA1310,MATCH(DR1330,DR1309:DR1310,0),MATCH(ER1325,DT1307:EA1307,0))*INDEX(AJ1315:AT1322,MATCH(ER1325,AI1315:AI1322,0),MATCH(ER1326,AJ1314:AT1314,0))</f>
        <v>#N/A</v>
      </c>
      <c r="ES1330" s="665" t="e">
        <f>INDEX(DT1309:EA1310,MATCH(DR1330,DR1309:DR1310,0),MATCH(ES1325,DT1307:EA1307,0))*INDEX(AJ1315:AT1322,MATCH(ES1325,AI1315:AI1322,0),MATCH(ES1326,AJ1314:AT1314,0))</f>
        <v>#N/A</v>
      </c>
      <c r="ET1330" s="665" t="e">
        <f>INDEX(DT1309:EA1310,MATCH(DR1330,DR1309:DR1310,0),MATCH(ET1325,DT1307:EA1307,0))*INDEX(AJ1315:AT1322,MATCH(ET1325,AI1315:AI1322,0),MATCH(ET1326,AJ1314:AT1314,0))</f>
        <v>#N/A</v>
      </c>
      <c r="EU1330" s="665" t="e">
        <f>INDEX(DT1309:EA1310,MATCH(DR1330,DR1309:DR1310,0),MATCH(EU1325,DT1307:EA1307,0))*INDEX(AJ1315:AT1322,MATCH(EU1325,AI1315:AI1322,0),MATCH(EU1326,AJ1314:AT1314,0))</f>
        <v>#N/A</v>
      </c>
      <c r="EV1330" s="665" t="e">
        <f>INDEX(DT1309:EA1310,MATCH(DR1330,DR1309:DR1310,0),MATCH(EV1325,DT1307:EA1307,0))*INDEX(AJ1315:AT1322,MATCH(EV1325,AI1315:AI1322,0),MATCH(EV1326,AJ1314:AT1314,0))</f>
        <v>#N/A</v>
      </c>
      <c r="EW1330" s="665" t="e">
        <f>INDEX(DT1309:EA1310,MATCH(DR1330,DR1309:DR1310,0),MATCH(EW1325,DT1307:EA1307,0))*INDEX(AJ1315:AT1322,MATCH(EW1325,AI1315:AI1322,0),MATCH(EW1326,AJ1314:AT1314,0))</f>
        <v>#N/A</v>
      </c>
      <c r="EX1330" s="665" t="e">
        <f>INDEX(DT1309:EA1310,MATCH(DR1330,DR1309:DR1310,0),MATCH(EX1325,DT1307:EA1307,0))*INDEX(AJ1315:AT1322,MATCH(EX1325,AI1315:AI1322,0),MATCH(EX1326,AJ1314:AT1314,0))</f>
        <v>#N/A</v>
      </c>
      <c r="EY1330" s="665" t="e">
        <f>INDEX(DT1309:EA1310,MATCH(DR1330,DR1309:DR1310,0),MATCH(EY1325,DT1307:EA1307,0))*INDEX(AJ1315:AT1322,MATCH(EY1325,AI1315:AI1322,0),MATCH(EY1326,AJ1314:AT1314,0))</f>
        <v>#N/A</v>
      </c>
      <c r="EZ1330" s="665" t="e">
        <f>INDEX(DT1309:EA1310,MATCH(DR1330,DR1309:DR1310,0),MATCH(EZ1325,DT1307:EA1307,0))*INDEX(AJ1315:AT1322,MATCH(EZ1325,AI1315:AI1322,0),MATCH(EZ1326,AJ1314:AT1314,0))</f>
        <v>#N/A</v>
      </c>
      <c r="FA1330" s="665" t="e">
        <f>INDEX(DT1309:EA1310,MATCH(DR1330,DR1309:DR1310,0),MATCH(FA1325,DT1307:EA1307,0))*INDEX(AJ1315:AT1322,MATCH(FA1325,AI1315:AI1322,0),MATCH(FA1326,AJ1314:AT1314,0))</f>
        <v>#N/A</v>
      </c>
      <c r="FB1330" s="665" t="e">
        <f>INDEX(DT1309:EA1310,MATCH(DR1330,DR1309:DR1310,0),MATCH(FB1325,DT1307:EA1307,0))*INDEX(AJ1315:AT1322,MATCH(FB1325,AI1315:AI1322,0),MATCH(FB1326,AJ1314:AT1314,0))</f>
        <v>#N/A</v>
      </c>
      <c r="FC1330" s="665" t="e">
        <f>INDEX(DT1309:EA1310,MATCH(DR1330,DR1309:DR1310,0),MATCH(FC1325,DT1307:EA1307,0))*INDEX(AJ1315:AT1322,MATCH(FC1325,AI1315:AI1322,0),MATCH(FC1326,AJ1314:AT1314,0))</f>
        <v>#N/A</v>
      </c>
      <c r="FD1330" s="665" t="e">
        <f>INDEX(DT1309:EA1310,MATCH(DR1330,DR1309:DR1310,0),MATCH(FD1325,DT1307:EA1307,0))*INDEX(AJ1315:AT1322,MATCH(FD1325,AI1315:AI1322,0),MATCH(FD1326,AJ1314:AT1314,0))</f>
        <v>#N/A</v>
      </c>
      <c r="FE1330" s="665" t="e">
        <f>INDEX(DT1309:EA1310,MATCH(DR1330,DR1309:DR1310,0),MATCH(FE1325,DT1307:EA1307,0))*INDEX(AJ1315:AT1322,MATCH(FE1325,AI1315:AI1322,0),MATCH(FE1326,AJ1314:AT1314,0))</f>
        <v>#N/A</v>
      </c>
      <c r="FF1330" s="665" t="e">
        <f>INDEX(DT1309:EA1310,MATCH(DR1330,DR1309:DR1310,0),MATCH(FF1325,DT1307:EA1307,0))*INDEX(AJ1315:AT1322,MATCH(FF1325,AI1315:AI1322,0),MATCH(FF1326,AJ1314:AT1314,0))</f>
        <v>#N/A</v>
      </c>
      <c r="FG1330" s="665" t="e">
        <f>INDEX(DT1309:EA1310,MATCH(DR1330,DR1309:DR1310,0),MATCH(FG1325,DT1307:EA1307,0))*INDEX(AJ1315:AT1322,MATCH(FG1325,AI1315:AI1322,0),MATCH(FG1326,AJ1314:AT1314,0))</f>
        <v>#N/A</v>
      </c>
      <c r="FH1330" s="665" t="e">
        <f>INDEX(DT1309:EA1310,MATCH(DR1330,DR1309:DR1310,0),MATCH(FH1325,DT1307:EA1307,0))*INDEX(AJ1315:AT1322,MATCH(FH1325,AI1315:AI1322,0),MATCH(FH1326,AJ1314:AT1314,0))</f>
        <v>#N/A</v>
      </c>
      <c r="FI1330" s="665" t="e">
        <f>INDEX(DT1309:EA1310,MATCH(DR1330,DR1309:DR1310,0),MATCH(FI1325,DT1307:EA1307,0))*INDEX(AJ1315:AT1322,MATCH(FI1325,AI1315:AI1322,0),MATCH(FI1326,AJ1314:AT1314,0))</f>
        <v>#N/A</v>
      </c>
      <c r="FJ1330" s="665" t="e">
        <f>INDEX(DT1309:EA1310,MATCH(DR1330,DR1309:DR1310,0),MATCH(FJ1325,DT1307:EA1307,0))*INDEX(AJ1315:AT1322,MATCH(FJ1325,AI1315:AI1322,0),MATCH(FJ1326,AJ1314:AT1314,0))</f>
        <v>#N/A</v>
      </c>
      <c r="FK1330" s="665" t="e">
        <f>INDEX(DT1309:EA1310,MATCH(DR1330,DR1309:DR1310,0),MATCH(FK1325,DT1307:EA1307,0))*INDEX(AJ1315:AT1322,MATCH(FK1325,AI1315:AI1322,0),MATCH(FK1326,AJ1314:AT1314,0))</f>
        <v>#N/A</v>
      </c>
      <c r="FL1330" s="665" t="e">
        <f>INDEX(DT1309:EA1310,MATCH(DR1330,DR1309:DR1310,0),MATCH(FL1325,DT1307:EA1307,0))*INDEX(AJ1315:AT1322,MATCH(FL1325,AI1315:AI1322,0),MATCH(FL1326,AJ1314:AT1314,0))</f>
        <v>#N/A</v>
      </c>
      <c r="FM1330" s="665" t="e">
        <f>INDEX(DT1309:EA1310,MATCH(DR1330,DR1309:DR1310,0),MATCH(FM1325,DT1307:EA1307,0))*INDEX(AJ1315:AT1322,MATCH(FM1325,AI1315:AI1322,0),MATCH(FM1326,AJ1314:AT1314,0))</f>
        <v>#N/A</v>
      </c>
      <c r="FN1330" s="665" t="e">
        <f>INDEX(DT1309:EA1310,MATCH(DR1330,DR1309:DR1310,0),MATCH(FN1325,DT1307:EA1307,0))*INDEX(AJ1315:AT1322,MATCH(FN1325,AI1315:AI1322,0),MATCH(FN1326,AJ1314:AT1314,0))</f>
        <v>#N/A</v>
      </c>
      <c r="FO1330" s="665" t="e">
        <f>INDEX(DT1309:EA1310,MATCH(DR1330,DR1309:DR1310,0),MATCH(FO1325,DT1307:EA1307,0))*INDEX(AJ1315:AT1322,MATCH(FO1325,AI1315:AI1322,0),MATCH(FO1326,AJ1314:AT1314,0))</f>
        <v>#N/A</v>
      </c>
      <c r="FP1330" s="665" t="e">
        <f>INDEX(DT1309:EA1310,MATCH(DR1330,DR1309:DR1310,0),MATCH(FP1325,DT1307:EA1307,0))*INDEX(AJ1315:AT1322,MATCH(FP1325,AI1315:AI1322,0),MATCH(FP1326,AJ1314:AT1314,0))</f>
        <v>#N/A</v>
      </c>
      <c r="FQ1330" s="665" t="e">
        <f>INDEX(DT1309:EA1310,MATCH(DR1330,DR1309:DR1310,0),MATCH(FQ1325,DT1307:EA1307,0))*INDEX(AJ1315:AT1322,MATCH(FQ1325,AI1315:AI1322,0),MATCH(FQ1326,AJ1314:AT1314,0))</f>
        <v>#N/A</v>
      </c>
      <c r="FR1330" s="665" t="e">
        <f>INDEX(DT1309:EA1310,MATCH(DR1330,DR1309:DR1310,0),MATCH(FR1325,DT1307:EA1307,0))*INDEX(AJ1315:AT1322,MATCH(FR1325,AI1315:AI1322,0),MATCH(FR1326,AJ1314:AT1314,0))</f>
        <v>#N/A</v>
      </c>
      <c r="FS1330" s="665" t="e">
        <f>INDEX(DT1309:EA1310,MATCH(DR1330,DR1309:DR1310,0),MATCH(FS1325,DT1307:EA1307,0))*INDEX(AJ1315:AT1322,MATCH(FS1325,AI1315:AI1322,0),MATCH(FS1326,AJ1314:AT1314,0))</f>
        <v>#N/A</v>
      </c>
      <c r="FT1330" s="665" t="e">
        <f>INDEX(DT1309:EA1310,MATCH(DR1330,DR1309:DR1310,0),MATCH(FT1325,DT1307:EA1307,0))*INDEX(AJ1315:AT1322,MATCH(FT1325,AI1315:AI1322,0),MATCH(FT1326,AJ1314:AT1314,0))</f>
        <v>#N/A</v>
      </c>
      <c r="FU1330" s="665" t="e">
        <f>INDEX(DT1309:EA1310,MATCH(DR1330,DR1309:DR1310,0),MATCH(FU1325,DT1307:EA1307,0))*INDEX(AJ1315:AT1322,MATCH(FU1325,AI1315:AI1322,0),MATCH(FU1326,AJ1314:AT1314,0))</f>
        <v>#N/A</v>
      </c>
      <c r="FV1330" s="665" t="e">
        <f>INDEX(DT1309:EA1310,MATCH(DR1330,DR1309:DR1310,0),MATCH(FV1325,DT1307:EA1307,0))*INDEX(AJ1315:AT1322,MATCH(FV1325,AI1315:AI1322,0),MATCH(FV1326,AJ1314:AT1314,0))</f>
        <v>#N/A</v>
      </c>
      <c r="FW1330" s="665" t="e">
        <f>INDEX(DT1309:EA1310,MATCH(DR1330,DR1309:DR1310,0),MATCH(FW1325,DT1307:EA1307,0))*INDEX(AJ1315:AT1322,MATCH(FW1325,AI1315:AI1322,0),MATCH(FW1326,AJ1314:AT1314,0))</f>
        <v>#N/A</v>
      </c>
      <c r="FX1330" s="665" t="e">
        <f>INDEX(DT1309:EA1310,MATCH(DR1330,DR1309:DR1310,0),MATCH(FX1325,DT1307:EA1307,0))*INDEX(AJ1315:AT1322,MATCH(FX1325,AI1315:AI1322,0),MATCH(FX1326,AJ1314:AT1314,0))</f>
        <v>#N/A</v>
      </c>
      <c r="FY1330" s="665" t="e">
        <f>INDEX(DT1309:EA1310,MATCH(DR1330,DR1309:DR1310,0),MATCH(FY1325,DT1307:EA1307,0))*INDEX(AJ1315:AT1322,MATCH(FY1325,AI1315:AI1322,0),MATCH(FY1326,AJ1314:AT1314,0))</f>
        <v>#N/A</v>
      </c>
      <c r="FZ1330" s="665" t="e">
        <f>INDEX(DT1309:EA1310,MATCH(DR1330,DR1309:DR1310,0),MATCH(FZ1325,DT1307:EA1307,0))*INDEX(AJ1315:AT1322,MATCH(FZ1325,AI1315:AI1322,0),MATCH(FZ1326,AJ1314:AT1314,0))</f>
        <v>#N/A</v>
      </c>
      <c r="GA1330" s="665" t="e">
        <f>INDEX(DT1309:EA1310,MATCH(DR1330,DR1309:DR1310,0),MATCH(GA1325,DT1307:EA1307,0))*INDEX(AJ1315:AT1322,MATCH(GA1325,AI1315:AI1322,0),MATCH(GA1326,AJ1314:AT1314,0))</f>
        <v>#N/A</v>
      </c>
      <c r="GB1330" s="665" t="e">
        <f>INDEX(DT1309:EA1310,MATCH(DR1330,DR1309:DR1310,0),MATCH(GB1325,DT1307:EA1307,0))*INDEX(AJ1315:AT1322,MATCH(GB1325,AI1315:AI1322,0),MATCH(GB1326,AJ1314:AT1314,0))</f>
        <v>#N/A</v>
      </c>
      <c r="GC1330" s="665" t="e">
        <f>INDEX(DT1309:EA1310,MATCH(DR1330,DR1309:DR1310,0),MATCH(GC1325,DT1307:EA1307,0))*INDEX(AJ1315:AT1322,MATCH(GC1325,AI1315:AI1322,0),MATCH(GC1326,AJ1314:AT1314,0))</f>
        <v>#N/A</v>
      </c>
      <c r="GD1330" s="665" t="e">
        <f>INDEX(DT1309:EA1310,MATCH(DR1330,DR1309:DR1310,0),MATCH(GD1325,DT1307:EA1307,0))*INDEX(AJ1315:AT1322,MATCH(GD1325,AI1315:AI1322,0),MATCH(GD1326,AJ1314:AT1314,0))</f>
        <v>#N/A</v>
      </c>
      <c r="GE1330" s="665" t="e">
        <f>INDEX(DT1309:EA1310,MATCH(DR1330,DR1309:DR1310,0),MATCH(GE1325,DT1307:EA1307,0))*INDEX(AJ1315:AT1322,MATCH(GE1325,AI1315:AI1322,0),MATCH(GE1326,AJ1314:AT1314,0))</f>
        <v>#N/A</v>
      </c>
      <c r="GF1330" s="665" t="e">
        <f>INDEX(DT1309:EA1310,MATCH(DR1330,DR1309:DR1310,0),MATCH(GF1325,DT1307:EA1307,0))*INDEX(AJ1315:AT1322,MATCH(GF1325,AI1315:AI1322,0),MATCH(GF1326,AJ1314:AT1314,0))</f>
        <v>#N/A</v>
      </c>
      <c r="GG1330" s="665" t="e">
        <f>INDEX(DT1309:EA1310,MATCH(DR1330,DR1309:DR1310,0),MATCH(GG1325,DT1307:EA1307,0))*INDEX(AJ1315:AT1322,MATCH(GG1325,AI1315:AI1322,0),MATCH(GG1326,AJ1314:AT1314,0))</f>
        <v>#N/A</v>
      </c>
      <c r="GH1330" s="665" t="e">
        <f>INDEX(DT1309:EA1310,MATCH(DR1330,DR1309:DR1310,0),MATCH(GH1325,DT1307:EA1307,0))*INDEX(AJ1315:AT1322,MATCH(GH1325,AI1315:AI1322,0),MATCH(GH1326,AJ1314:AT1314,0))</f>
        <v>#N/A</v>
      </c>
      <c r="GI1330" s="665" t="e">
        <f>INDEX(DT1309:EA1310,MATCH(DR1330,DR1309:DR1310,0),MATCH(GI1325,DT1307:EA1307,0))*INDEX(AJ1315:AT1322,MATCH(GI1325,AI1315:AI1322,0),MATCH(GI1326,AJ1314:AT1314,0))</f>
        <v>#N/A</v>
      </c>
      <c r="GJ1330" s="665" t="e">
        <f>INDEX(DT1309:EA1310,MATCH(DR1330,DR1309:DR1310,0),MATCH(GJ1325,DT1307:EA1307,0))*INDEX(AJ1315:AT1322,MATCH(GJ1325,AI1315:AI1322,0),MATCH(GJ1326,AJ1314:AT1314,0))</f>
        <v>#N/A</v>
      </c>
      <c r="GK1330" s="665" t="e">
        <f>INDEX(DT1309:EA1310,MATCH(DR1330,DR1309:DR1310,0),MATCH(GK1325,DT1307:EA1307,0))*INDEX(AJ1315:AT1322,MATCH(GK1325,AI1315:AI1322,0),MATCH(GK1326,AJ1314:AT1314,0))</f>
        <v>#N/A</v>
      </c>
      <c r="GL1330" s="665" t="e">
        <f>SUM(DS1330:GK1330)=#REF!-SUM(HB1330:HK1330)</f>
        <v>#N/A</v>
      </c>
      <c r="GM1330" s="667"/>
      <c r="GN1330" s="749">
        <v>2026</v>
      </c>
      <c r="GO1330" s="664" t="e">
        <f>SUMIF(DS1314:EN1314,GO1314,DS1330:EN1330)</f>
        <v>#N/A</v>
      </c>
      <c r="GP1330" s="668" t="e">
        <f>SUMIF(DS1314:GK1314,GP1314,DS1330:GK1330)</f>
        <v>#N/A</v>
      </c>
      <c r="GQ1330" s="668" t="e">
        <f>SUMIF(DS1314:GK1314,GQ1314,DS1330:GK1330)</f>
        <v>#N/A</v>
      </c>
      <c r="GR1330" s="668" t="e">
        <f>SUMIF(DS1314:GK1314,GR1314,DS1330:GK1330)</f>
        <v>#N/A</v>
      </c>
      <c r="GS1330" s="668" t="e">
        <f>SUMIF(DS1314:GK1314,GS1314,DS1330:GK1330)</f>
        <v>#N/A</v>
      </c>
      <c r="GT1330" s="668" t="e">
        <f>SUMIF(DS1314:GK1314,GT1314,DS1330:GK1330)</f>
        <v>#N/A</v>
      </c>
      <c r="GU1330" s="668" t="e">
        <f>SUMIF(DS1314:GK1314,GU1314,DS1330:GK1330)</f>
        <v>#N/A</v>
      </c>
      <c r="GV1330" s="668" t="e">
        <f>SUMIF(DS1314:GK1314,GV1314,DS1330:GK1330)</f>
        <v>#N/A</v>
      </c>
      <c r="GW1330" s="668" t="e">
        <f>SUMIF(DS1314:GK1314,GW1314,DS1330:GK1330)</f>
        <v>#N/A</v>
      </c>
      <c r="GX1330" s="668" t="e">
        <f>SUMIF(DS1314:GK1314,GX1314,DS1330:GK1330)</f>
        <v>#N/A</v>
      </c>
      <c r="GY1330" s="668" t="e">
        <f>SUMIF(DS1314:GK1314,GY1314,DS1330:GK1330)</f>
        <v>#N/A</v>
      </c>
      <c r="GZ1330" s="646" t="e">
        <f>#REF!=SUM(GO1330:GY1330)</f>
        <v>#REF!</v>
      </c>
      <c r="HB1330" s="668" t="e">
        <f>IF(GZ1330,0,(#REF!-SUM(GO1330:GY1330))*INDEX(AK1315:AT1322,MATCH(GN1330,AI1315:AI1322,0),MATCH(HB1326,AK1314:AT1314,0)))</f>
        <v>#REF!</v>
      </c>
      <c r="HC1330" s="668" t="e">
        <f>IF(GZ1330,0,(#REF!-SUM(GO1330:GY1330))*INDEX(AK1315:AT1322,MATCH(GN1330,AI1315:AI1322,0),MATCH(HC1326,AK1314:AT1314,0)))</f>
        <v>#REF!</v>
      </c>
      <c r="HD1330" s="668" t="e">
        <f>IF(GZ1330,0,(#REF!-SUM(GO1330:GY1330))*INDEX(AK1315:AT1322,MATCH(GN1330,AI1315:AI1322,0),MATCH(HD1326,AK1314:AT1314,0)))</f>
        <v>#REF!</v>
      </c>
      <c r="HE1330" s="668" t="e">
        <f>IF(GZ1330,0,(#REF!-SUM(GO1330:GY1330))*INDEX(AK1315:AT1322,MATCH(GN1330,AI1315:AI1322,0),MATCH(HE1326,AK1314:AT1314,0)))</f>
        <v>#REF!</v>
      </c>
      <c r="HF1330" s="668" t="e">
        <f>IF(GZ1330,0,(#REF!-SUM(GO1330:GY1330))*INDEX(AK1315:AT1322,MATCH(GN1330,AI1315:AI1322,0),MATCH(HF1326,AK1314:AT1314,0)))</f>
        <v>#REF!</v>
      </c>
      <c r="HG1330" s="668" t="e">
        <f>IF(GZ1330,0,(#REF!-SUM(GO1330:GY1330))*INDEX(AK1315:AT1322,MATCH(GN1330,AI1315:AI1322,0),MATCH(HG1326,AK1314:AT1314,0)))</f>
        <v>#REF!</v>
      </c>
      <c r="HH1330" s="668" t="e">
        <f>IF(GZ1330,0,(#REF!-SUM(GO1330:GY1330))*INDEX(AK1315:AT1322,MATCH(GN1330,AI1315:AI1322,0),MATCH(HH1326,AK1314:AT1314,0)))</f>
        <v>#REF!</v>
      </c>
      <c r="HI1330" s="668" t="e">
        <f>IF(GZ1330,0,(#REF!-SUM(GO1330:GY1330))*INDEX(AK1315:AT1322,MATCH(GN1330,AI1315:AI1322,0),MATCH(HI1326,AK1314:AT1314,0)))</f>
        <v>#REF!</v>
      </c>
      <c r="HJ1330" s="668" t="e">
        <f>IF(GZ1330,0,(#REF!-SUM(GO1330:GY1330))*INDEX(AK1315:AT1322,MATCH(GN1330,AI1315:AI1322,0),MATCH(HJ1326,AK1314:AT1314,0)))</f>
        <v>#REF!</v>
      </c>
      <c r="HK1330" s="668" t="e">
        <f>IF(GZ1330,0,(#REF!-SUM(GO1330:GY1330))*INDEX(AK1315:AT1322,MATCH(GN1330,AI1315:AI1322,0),MATCH(HK1326,AK1314:AT1314,0)))</f>
        <v>#REF!</v>
      </c>
      <c r="HL1330" s="668" t="e">
        <f>(SUM(HB1330:HK1330)+SUM(GO1330:GY1330))=#REF!</f>
        <v>#REF!</v>
      </c>
      <c r="HM1330" s="674"/>
      <c r="HN1330" s="674"/>
      <c r="HO1330" s="674"/>
      <c r="HP1330" s="674"/>
      <c r="HQ1330" s="674"/>
      <c r="HR1330" s="674"/>
      <c r="HS1330" s="674"/>
      <c r="HT1330" s="674"/>
      <c r="HU1330" s="674"/>
      <c r="HV1330" s="674"/>
      <c r="HW1330" s="674"/>
      <c r="HX1330" s="674"/>
      <c r="HY1330" s="674"/>
      <c r="HZ1330" s="674"/>
    </row>
    <row r="1331" spans="1:234" hidden="1" x14ac:dyDescent="0.25">
      <c r="A1331" s="643" t="s">
        <v>208</v>
      </c>
      <c r="G1331" s="670"/>
      <c r="H1331" s="670"/>
      <c r="I1331" s="674"/>
      <c r="J1331" s="674"/>
      <c r="K1331" s="674"/>
      <c r="L1331" s="674"/>
      <c r="M1331" s="674"/>
      <c r="N1331" s="674"/>
      <c r="O1331" s="674"/>
      <c r="P1331" s="674"/>
      <c r="Q1331" s="674"/>
      <c r="R1331" s="674"/>
      <c r="S1331" s="675"/>
      <c r="DR1331" s="749">
        <v>2027</v>
      </c>
      <c r="DS1331" s="665" t="e">
        <f>INDEX(DT1309:EA1310,MATCH(DR1331,DR1309:DR1310,0),MATCH(DS1325,DT1307:EA1307,0))*INDEX(AJ1315:AT1322,MATCH(DS1325,AI1315:AI1322,0),MATCH(DS1326,AJ1314:AT1314,0))</f>
        <v>#N/A</v>
      </c>
      <c r="DT1331" s="665" t="e">
        <f>INDEX(DT1309:EA1310,MATCH(DR1331,DR1309:DR1310,0),MATCH(DT1325,DT1307:EA1307,0))*INDEX(AJ1315:AT1322,MATCH(DT1325,AI1315:AI1322,0),MATCH(DT1326,AJ1314:AT1314,0))</f>
        <v>#N/A</v>
      </c>
      <c r="DU1331" s="665" t="e">
        <f>INDEX(DT1309:EA1310,MATCH(DR1331,DR1309:DR1310,0),MATCH(DU1325,DT1307:EA1307,0))*INDEX(AJ1315:AT1322,MATCH(DU1325,AI1315:AI1322,0),MATCH(DU1326,AJ1314:AT1314,0))</f>
        <v>#N/A</v>
      </c>
      <c r="DV1331" s="665" t="e">
        <f>INDEX(DT1309:EA1310,MATCH(DR1331,DR1309:DR1310,0),MATCH(DV1325,DT1307:EA1307,0))*INDEX(AJ1315:AT1322,MATCH(DV1325,AI1315:AI1322,0),MATCH(DV1326,AJ1314:AT1314,0))</f>
        <v>#N/A</v>
      </c>
      <c r="DW1331" s="665" t="e">
        <f>INDEX(DT1309:EA1310,MATCH(DR1331,DR1309:DR1310,0),MATCH(DW1325,DT1307:EA1307,0))*INDEX(AJ1315:AT1322,MATCH(DW1325,AI1315:AI1322,0),MATCH(DW1326,AJ1314:AT1314,0))</f>
        <v>#N/A</v>
      </c>
      <c r="DX1331" s="665" t="e">
        <f>INDEX(DT1309:EA1310,MATCH(DR1331,DR1309:DR1310,0),MATCH(DX1325,DT1307:EA1307,0))*INDEX(AJ1315:AT1322,MATCH(DX1325,AI1315:AI1322,0),MATCH(DX1326,AJ1314:AT1314,0))</f>
        <v>#N/A</v>
      </c>
      <c r="DY1331" s="665" t="e">
        <f>INDEX(DT1309:EA1310,MATCH(DR1331,DR1309:DR1310,0),MATCH(DY1325,DT1307:EA1307,0))*INDEX(AJ1315:AT1322,MATCH(DY1325,AI1315:AI1322,0),MATCH(DY1326,AJ1314:AT1314,0))</f>
        <v>#N/A</v>
      </c>
      <c r="DZ1331" s="665" t="e">
        <f>INDEX(DT1309:EA1310,MATCH(DR1331,DR1309:DR1310,0),MATCH(DZ1325,DT1307:EA1307,0))*INDEX(AJ1315:AT1322,MATCH(DZ1325,AI1315:AI1322,0),MATCH(DZ1326,AJ1314:AT1314,0))</f>
        <v>#N/A</v>
      </c>
      <c r="EA1331" s="665" t="e">
        <f>INDEX(DT1309:EA1310,MATCH(DR1331,DR1309:DR1310,0),MATCH(EA1325,DT1307:EA1307,0))*INDEX(AJ1315:AT1322,MATCH(EA1325,AI1315:AI1322,0),MATCH(EA1326,AJ1314:AT1314,0))</f>
        <v>#N/A</v>
      </c>
      <c r="EB1331" s="665" t="e">
        <f>INDEX(DT1309:EA1310,MATCH(DR1331,DR1309:DR1310,0),MATCH(EB1325,DT1307:EA1307,0))*INDEX(AJ1315:AT1322,MATCH(EB1325,AI1315:AI1322,0),MATCH(EB1326,AJ1314:AT1314,0))</f>
        <v>#N/A</v>
      </c>
      <c r="EC1331" s="665" t="e">
        <f>INDEX(DT1309:EA1310,MATCH(DR1331,DR1309:DR1310,0),MATCH(EC1325,DT1307:EA1307,0))*INDEX(AJ1315:AT1322,MATCH(EC1325,AI1315:AI1322,0),MATCH(EC1326,AJ1314:AT1314,0))</f>
        <v>#N/A</v>
      </c>
      <c r="ED1331" s="665" t="e">
        <f>INDEX(DT1309:EA1310,MATCH(DR1331,DR1309:DR1310,0),MATCH(ED1325,DT1307:EA1307,0))*INDEX(AJ1315:AT1322,MATCH(ED1325,AI1315:AI1322,0),MATCH(ED1326,AJ1314:AT1314,0))</f>
        <v>#N/A</v>
      </c>
      <c r="EE1331" s="665" t="e">
        <f>INDEX(DT1309:EA1310,MATCH(DR1331,DR1309:DR1310,0),MATCH(EE1325,DT1307:EA1307,0))*INDEX(AJ1315:AT1322,MATCH(EE1325,AI1315:AI1322,0),MATCH(EE1326,AJ1314:AT1314,0))</f>
        <v>#N/A</v>
      </c>
      <c r="EF1331" s="665" t="e">
        <f>INDEX(DT1309:EA1310,MATCH(DR1331,DR1309:DR1310,0),MATCH(EF1325,DT1307:EA1307,0))*INDEX(AJ1315:AT1322,MATCH(EF1325,AI1315:AI1322,0),MATCH(EF1326,AJ1314:AT1314,0))</f>
        <v>#N/A</v>
      </c>
      <c r="EG1331" s="665" t="e">
        <f>INDEX(DT1309:EA1310,MATCH(DR1331,DR1309:DR1310,0),MATCH(EG1325,DT1307:EA1307,0))*INDEX(AJ1315:AT1322,MATCH(EG1325,AI1315:AI1322,0),MATCH(EG1326,AJ1314:AT1314,0))</f>
        <v>#N/A</v>
      </c>
      <c r="EH1331" s="665" t="e">
        <f>INDEX(DT1309:EA1310,MATCH(DR1331,DR1309:DR1310,0),MATCH(EH1325,DT1307:EA1307,0))*INDEX(AJ1315:AT1322,MATCH(EH1325,AI1315:AI1322,0),MATCH(EH1326,AJ1314:AT1314,0))</f>
        <v>#N/A</v>
      </c>
      <c r="EI1331" s="665" t="e">
        <f>INDEX(DT1309:EA1310,MATCH(DR1331,DR1309:DR1310,0),MATCH(EI1325,DT1307:EA1307,0))*INDEX(AJ1315:AT1322,MATCH(EI1325,AI1315:AI1322,0),MATCH(EI1326,AJ1314:AT1314,0))</f>
        <v>#N/A</v>
      </c>
      <c r="EJ1331" s="665" t="e">
        <f>INDEX(DT1309:EA1310,MATCH(DR1331,DR1309:DR1310,0),MATCH(EJ1325,DT1307:EA1307,0))*INDEX(AJ1315:AT1322,MATCH(EJ1325,AI1315:AI1322,0),MATCH(EJ1326,AJ1314:AT1314,0))</f>
        <v>#N/A</v>
      </c>
      <c r="EK1331" s="665" t="e">
        <f>INDEX(DT1309:EA1310,MATCH(DR1331,DR1309:DR1310,0),MATCH(EK1325,DT1307:EA1307,0))*INDEX(AJ1315:AT1322,MATCH(EK1325,AI1315:AI1322,0),MATCH(EK1326,AJ1314:AT1314,0))</f>
        <v>#N/A</v>
      </c>
      <c r="EL1331" s="665" t="e">
        <f>INDEX(DT1309:EA1310,MATCH(DR1331,DR1309:DR1310,0),MATCH(EL1325,DT1307:EA1307,0))*INDEX(AJ1315:AT1322,MATCH(EL1325,AI1315:AI1322,0),MATCH(EL1326,AJ1314:AT1314,0))</f>
        <v>#N/A</v>
      </c>
      <c r="EM1331" s="665" t="e">
        <f>INDEX(DT1309:EA1310,MATCH(DR1331,DR1309:DR1310,0),MATCH(EM1325,DT1307:EA1307,0))*INDEX(AJ1315:AT1322,MATCH(EM1325,AI1315:AI1322,0),MATCH(EM1326,AJ1314:AT1314,0))</f>
        <v>#N/A</v>
      </c>
      <c r="EN1331" s="665" t="e">
        <f>INDEX(DT1309:EA1310,MATCH(DR1331,DR1309:DR1310,0),MATCH(EN1325,DT1307:EA1307,0))*INDEX(AJ1315:AT1322,MATCH(EN1325,AI1315:AI1322,0),MATCH(EN1326,AJ1314:AT1314,0))</f>
        <v>#N/A</v>
      </c>
      <c r="EO1331" s="665" t="e">
        <f>INDEX(DT1309:EA1310,MATCH(DR1331,DR1309:DR1310,0),MATCH(EO1325,DT1307:EA1307,0))*INDEX(AJ1315:AT1322,MATCH(EO1325,AI1315:AI1322,0),MATCH(EO1326,AJ1314:AT1314,0))</f>
        <v>#N/A</v>
      </c>
      <c r="EP1331" s="665" t="e">
        <f>INDEX(DT1309:EA1310,MATCH(DR1331,DR1309:DR1310,0),MATCH(EP1325,DT1307:EA1307,0))*INDEX(AJ1315:AT1322,MATCH(EP1325,AI1315:AI1322,0),MATCH(EP1326,AJ1314:AT1314,0))</f>
        <v>#N/A</v>
      </c>
      <c r="EQ1331" s="665" t="e">
        <f>INDEX(DT1309:EA1310,MATCH(DR1331,DR1309:DR1310,0),MATCH(EQ1325,DT1307:EA1307,0))*INDEX(AJ1315:AT1322,MATCH(EQ1325,AI1315:AI1322,0),MATCH(EQ1326,AJ1314:AT1314,0))</f>
        <v>#N/A</v>
      </c>
      <c r="ER1331" s="665" t="e">
        <f>INDEX(DT1309:EA1310,MATCH(DR1331,DR1309:DR1310,0),MATCH(ER1325,DT1307:EA1307,0))*INDEX(AJ1315:AT1322,MATCH(ER1325,AI1315:AI1322,0),MATCH(ER1326,AJ1314:AT1314,0))</f>
        <v>#N/A</v>
      </c>
      <c r="ES1331" s="665" t="e">
        <f>INDEX(DT1309:EA1310,MATCH(DR1331,DR1309:DR1310,0),MATCH(ES1325,DT1307:EA1307,0))*INDEX(AJ1315:AT1322,MATCH(ES1325,AI1315:AI1322,0),MATCH(ES1326,AJ1314:AT1314,0))</f>
        <v>#N/A</v>
      </c>
      <c r="ET1331" s="665" t="e">
        <f>INDEX(DT1309:EA1310,MATCH(DR1331,DR1309:DR1310,0),MATCH(ET1325,DT1307:EA1307,0))*INDEX(AJ1315:AT1322,MATCH(ET1325,AI1315:AI1322,0),MATCH(ET1326,AJ1314:AT1314,0))</f>
        <v>#N/A</v>
      </c>
      <c r="EU1331" s="665" t="e">
        <f>INDEX(DT1309:EA1310,MATCH(DR1331,DR1309:DR1310,0),MATCH(EU1325,DT1307:EA1307,0))*INDEX(AJ1315:AT1322,MATCH(EU1325,AI1315:AI1322,0),MATCH(EU1326,AJ1314:AT1314,0))</f>
        <v>#N/A</v>
      </c>
      <c r="EV1331" s="665" t="e">
        <f>INDEX(DT1309:EA1310,MATCH(DR1331,DR1309:DR1310,0),MATCH(EV1325,DT1307:EA1307,0))*INDEX(AJ1315:AT1322,MATCH(EV1325,AI1315:AI1322,0),MATCH(EV1326,AJ1314:AT1314,0))</f>
        <v>#N/A</v>
      </c>
      <c r="EW1331" s="665" t="e">
        <f>INDEX(DT1309:EA1310,MATCH(DR1331,DR1309:DR1310,0),MATCH(EW1325,DT1307:EA1307,0))*INDEX(AJ1315:AT1322,MATCH(EW1325,AI1315:AI1322,0),MATCH(EW1326,AJ1314:AT1314,0))</f>
        <v>#N/A</v>
      </c>
      <c r="EX1331" s="665" t="e">
        <f>INDEX(DT1309:EA1310,MATCH(DR1331,DR1309:DR1310,0),MATCH(EX1325,DT1307:EA1307,0))*INDEX(AJ1315:AT1322,MATCH(EX1325,AI1315:AI1322,0),MATCH(EX1326,AJ1314:AT1314,0))</f>
        <v>#N/A</v>
      </c>
      <c r="EY1331" s="665" t="e">
        <f>INDEX(DT1309:EA1310,MATCH(DR1331,DR1309:DR1310,0),MATCH(EY1325,DT1307:EA1307,0))*INDEX(AJ1315:AT1322,MATCH(EY1325,AI1315:AI1322,0),MATCH(EY1326,AJ1314:AT1314,0))</f>
        <v>#N/A</v>
      </c>
      <c r="EZ1331" s="665" t="e">
        <f>INDEX(DT1309:EA1310,MATCH(DR1331,DR1309:DR1310,0),MATCH(EZ1325,DT1307:EA1307,0))*INDEX(AJ1315:AT1322,MATCH(EZ1325,AI1315:AI1322,0),MATCH(EZ1326,AJ1314:AT1314,0))</f>
        <v>#N/A</v>
      </c>
      <c r="FA1331" s="665" t="e">
        <f>INDEX(DT1309:EA1310,MATCH(DR1331,DR1309:DR1310,0),MATCH(FA1325,DT1307:EA1307,0))*INDEX(AJ1315:AT1322,MATCH(FA1325,AI1315:AI1322,0),MATCH(FA1326,AJ1314:AT1314,0))</f>
        <v>#N/A</v>
      </c>
      <c r="FB1331" s="665" t="e">
        <f>INDEX(DT1309:EA1310,MATCH(DR1331,DR1309:DR1310,0),MATCH(FB1325,DT1307:EA1307,0))*INDEX(AJ1315:AT1322,MATCH(FB1325,AI1315:AI1322,0),MATCH(FB1326,AJ1314:AT1314,0))</f>
        <v>#N/A</v>
      </c>
      <c r="FC1331" s="665" t="e">
        <f>INDEX(DT1309:EA1310,MATCH(DR1331,DR1309:DR1310,0),MATCH(FC1325,DT1307:EA1307,0))*INDEX(AJ1315:AT1322,MATCH(FC1325,AI1315:AI1322,0),MATCH(FC1326,AJ1314:AT1314,0))</f>
        <v>#N/A</v>
      </c>
      <c r="FD1331" s="665" t="e">
        <f>INDEX(DT1309:EA1310,MATCH(DR1331,DR1309:DR1310,0),MATCH(FD1325,DT1307:EA1307,0))*INDEX(AJ1315:AT1322,MATCH(FD1325,AI1315:AI1322,0),MATCH(FD1326,AJ1314:AT1314,0))</f>
        <v>#N/A</v>
      </c>
      <c r="FE1331" s="665" t="e">
        <f>INDEX(DT1309:EA1310,MATCH(DR1331,DR1309:DR1310,0),MATCH(FE1325,DT1307:EA1307,0))*INDEX(AJ1315:AT1322,MATCH(FE1325,AI1315:AI1322,0),MATCH(FE1326,AJ1314:AT1314,0))</f>
        <v>#N/A</v>
      </c>
      <c r="FF1331" s="665" t="e">
        <f>INDEX(DT1309:EA1310,MATCH(DR1331,DR1309:DR1310,0),MATCH(FF1325,DT1307:EA1307,0))*INDEX(AJ1315:AT1322,MATCH(FF1325,AI1315:AI1322,0),MATCH(FF1326,AJ1314:AT1314,0))</f>
        <v>#N/A</v>
      </c>
      <c r="FG1331" s="665" t="e">
        <f>INDEX(DT1309:EA1310,MATCH(DR1331,DR1309:DR1310,0),MATCH(FG1325,DT1307:EA1307,0))*INDEX(AJ1315:AT1322,MATCH(FG1325,AI1315:AI1322,0),MATCH(FG1326,AJ1314:AT1314,0))</f>
        <v>#N/A</v>
      </c>
      <c r="FH1331" s="665" t="e">
        <f>INDEX(DT1309:EA1310,MATCH(DR1331,DR1309:DR1310,0),MATCH(FH1325,DT1307:EA1307,0))*INDEX(AJ1315:AT1322,MATCH(FH1325,AI1315:AI1322,0),MATCH(FH1326,AJ1314:AT1314,0))</f>
        <v>#N/A</v>
      </c>
      <c r="FI1331" s="665" t="e">
        <f>INDEX(DT1309:EA1310,MATCH(DR1331,DR1309:DR1310,0),MATCH(FI1325,DT1307:EA1307,0))*INDEX(AJ1315:AT1322,MATCH(FI1325,AI1315:AI1322,0),MATCH(FI1326,AJ1314:AT1314,0))</f>
        <v>#N/A</v>
      </c>
      <c r="FJ1331" s="665" t="e">
        <f>INDEX(DT1309:EA1310,MATCH(DR1331,DR1309:DR1310,0),MATCH(FJ1325,DT1307:EA1307,0))*INDEX(AJ1315:AT1322,MATCH(FJ1325,AI1315:AI1322,0),MATCH(FJ1326,AJ1314:AT1314,0))</f>
        <v>#N/A</v>
      </c>
      <c r="FK1331" s="665" t="e">
        <f>INDEX(DT1309:EA1310,MATCH(DR1331,DR1309:DR1310,0),MATCH(FK1325,DT1307:EA1307,0))*INDEX(AJ1315:AT1322,MATCH(FK1325,AI1315:AI1322,0),MATCH(FK1326,AJ1314:AT1314,0))</f>
        <v>#N/A</v>
      </c>
      <c r="FL1331" s="665" t="e">
        <f>INDEX(DT1309:EA1310,MATCH(DR1331,DR1309:DR1310,0),MATCH(FL1325,DT1307:EA1307,0))*INDEX(AJ1315:AT1322,MATCH(FL1325,AI1315:AI1322,0),MATCH(FL1326,AJ1314:AT1314,0))</f>
        <v>#N/A</v>
      </c>
      <c r="FM1331" s="665" t="e">
        <f>INDEX(DT1309:EA1310,MATCH(DR1331,DR1309:DR1310,0),MATCH(FM1325,DT1307:EA1307,0))*INDEX(AJ1315:AT1322,MATCH(FM1325,AI1315:AI1322,0),MATCH(FM1326,AJ1314:AT1314,0))</f>
        <v>#N/A</v>
      </c>
      <c r="FN1331" s="665" t="e">
        <f>INDEX(DT1309:EA1310,MATCH(DR1331,DR1309:DR1310,0),MATCH(FN1325,DT1307:EA1307,0))*INDEX(AJ1315:AT1322,MATCH(FN1325,AI1315:AI1322,0),MATCH(FN1326,AJ1314:AT1314,0))</f>
        <v>#N/A</v>
      </c>
      <c r="FO1331" s="665" t="e">
        <f>INDEX(DT1309:EA1310,MATCH(DR1331,DR1309:DR1310,0),MATCH(FO1325,DT1307:EA1307,0))*INDEX(AJ1315:AT1322,MATCH(FO1325,AI1315:AI1322,0),MATCH(FO1326,AJ1314:AT1314,0))</f>
        <v>#N/A</v>
      </c>
      <c r="FP1331" s="665" t="e">
        <f>INDEX(DT1309:EA1310,MATCH(DR1331,DR1309:DR1310,0),MATCH(FP1325,DT1307:EA1307,0))*INDEX(AJ1315:AT1322,MATCH(FP1325,AI1315:AI1322,0),MATCH(FP1326,AJ1314:AT1314,0))</f>
        <v>#N/A</v>
      </c>
      <c r="FQ1331" s="665" t="e">
        <f>INDEX(DT1309:EA1310,MATCH(DR1331,DR1309:DR1310,0),MATCH(FQ1325,DT1307:EA1307,0))*INDEX(AJ1315:AT1322,MATCH(FQ1325,AI1315:AI1322,0),MATCH(FQ1326,AJ1314:AT1314,0))</f>
        <v>#N/A</v>
      </c>
      <c r="FR1331" s="665" t="e">
        <f>INDEX(DT1309:EA1310,MATCH(DR1331,DR1309:DR1310,0),MATCH(FR1325,DT1307:EA1307,0))*INDEX(AJ1315:AT1322,MATCH(FR1325,AI1315:AI1322,0),MATCH(FR1326,AJ1314:AT1314,0))</f>
        <v>#N/A</v>
      </c>
      <c r="FS1331" s="665" t="e">
        <f>INDEX(DT1309:EA1310,MATCH(DR1331,DR1309:DR1310,0),MATCH(FS1325,DT1307:EA1307,0))*INDEX(AJ1315:AT1322,MATCH(FS1325,AI1315:AI1322,0),MATCH(FS1326,AJ1314:AT1314,0))</f>
        <v>#N/A</v>
      </c>
      <c r="FT1331" s="665" t="e">
        <f>INDEX(DT1309:EA1310,MATCH(DR1331,DR1309:DR1310,0),MATCH(FT1325,DT1307:EA1307,0))*INDEX(AJ1315:AT1322,MATCH(FT1325,AI1315:AI1322,0),MATCH(FT1326,AJ1314:AT1314,0))</f>
        <v>#N/A</v>
      </c>
      <c r="FU1331" s="665" t="e">
        <f>INDEX(DT1309:EA1310,MATCH(DR1331,DR1309:DR1310,0),MATCH(FU1325,DT1307:EA1307,0))*INDEX(AJ1315:AT1322,MATCH(FU1325,AI1315:AI1322,0),MATCH(FU1326,AJ1314:AT1314,0))</f>
        <v>#N/A</v>
      </c>
      <c r="FV1331" s="665" t="e">
        <f>INDEX(DT1309:EA1310,MATCH(DR1331,DR1309:DR1310,0),MATCH(FV1325,DT1307:EA1307,0))*INDEX(AJ1315:AT1322,MATCH(FV1325,AI1315:AI1322,0),MATCH(FV1326,AJ1314:AT1314,0))</f>
        <v>#N/A</v>
      </c>
      <c r="FW1331" s="665" t="e">
        <f>INDEX(DT1309:EA1310,MATCH(DR1331,DR1309:DR1310,0),MATCH(FW1325,DT1307:EA1307,0))*INDEX(AJ1315:AT1322,MATCH(FW1325,AI1315:AI1322,0),MATCH(FW1326,AJ1314:AT1314,0))</f>
        <v>#N/A</v>
      </c>
      <c r="FX1331" s="665" t="e">
        <f>INDEX(DT1309:EA1310,MATCH(DR1331,DR1309:DR1310,0),MATCH(FX1325,DT1307:EA1307,0))*INDEX(AJ1315:AT1322,MATCH(FX1325,AI1315:AI1322,0),MATCH(FX1326,AJ1314:AT1314,0))</f>
        <v>#N/A</v>
      </c>
      <c r="FY1331" s="665" t="e">
        <f>INDEX(DT1309:EA1310,MATCH(DR1331,DR1309:DR1310,0),MATCH(FY1325,DT1307:EA1307,0))*INDEX(AJ1315:AT1322,MATCH(FY1325,AI1315:AI1322,0),MATCH(FY1326,AJ1314:AT1314,0))</f>
        <v>#N/A</v>
      </c>
      <c r="FZ1331" s="665" t="e">
        <f>INDEX(DT1309:EA1310,MATCH(DR1331,DR1309:DR1310,0),MATCH(FZ1325,DT1307:EA1307,0))*INDEX(AJ1315:AT1322,MATCH(FZ1325,AI1315:AI1322,0),MATCH(FZ1326,AJ1314:AT1314,0))</f>
        <v>#N/A</v>
      </c>
      <c r="GA1331" s="665" t="e">
        <f>INDEX(DT1309:EA1310,MATCH(DR1331,DR1309:DR1310,0),MATCH(GA1325,DT1307:EA1307,0))*INDEX(AJ1315:AT1322,MATCH(GA1325,AI1315:AI1322,0),MATCH(GA1326,AJ1314:AT1314,0))</f>
        <v>#N/A</v>
      </c>
      <c r="GB1331" s="665" t="e">
        <f>INDEX(DT1309:EA1310,MATCH(DR1331,DR1309:DR1310,0),MATCH(GB1325,DT1307:EA1307,0))*INDEX(AJ1315:AT1322,MATCH(GB1325,AI1315:AI1322,0),MATCH(GB1326,AJ1314:AT1314,0))</f>
        <v>#N/A</v>
      </c>
      <c r="GC1331" s="665" t="e">
        <f>INDEX(DT1309:EA1310,MATCH(DR1331,DR1309:DR1310,0),MATCH(GC1325,DT1307:EA1307,0))*INDEX(AJ1315:AT1322,MATCH(GC1325,AI1315:AI1322,0),MATCH(GC1326,AJ1314:AT1314,0))</f>
        <v>#N/A</v>
      </c>
      <c r="GD1331" s="665" t="e">
        <f>INDEX(DT1309:EA1310,MATCH(DR1331,DR1309:DR1310,0),MATCH(GD1325,DT1307:EA1307,0))*INDEX(AJ1315:AT1322,MATCH(GD1325,AI1315:AI1322,0),MATCH(GD1326,AJ1314:AT1314,0))</f>
        <v>#N/A</v>
      </c>
      <c r="GE1331" s="665" t="e">
        <f>INDEX(DT1309:EA1310,MATCH(DR1331,DR1309:DR1310,0),MATCH(GE1325,DT1307:EA1307,0))*INDEX(AJ1315:AT1322,MATCH(GE1325,AI1315:AI1322,0),MATCH(GE1326,AJ1314:AT1314,0))</f>
        <v>#N/A</v>
      </c>
      <c r="GF1331" s="665" t="e">
        <f>INDEX(DT1309:EA1310,MATCH(DR1331,DR1309:DR1310,0),MATCH(GF1325,DT1307:EA1307,0))*INDEX(AJ1315:AT1322,MATCH(GF1325,AI1315:AI1322,0),MATCH(GF1326,AJ1314:AT1314,0))</f>
        <v>#N/A</v>
      </c>
      <c r="GG1331" s="665" t="e">
        <f>INDEX(DT1309:EA1310,MATCH(DR1331,DR1309:DR1310,0),MATCH(GG1325,DT1307:EA1307,0))*INDEX(AJ1315:AT1322,MATCH(GG1325,AI1315:AI1322,0),MATCH(GG1326,AJ1314:AT1314,0))</f>
        <v>#N/A</v>
      </c>
      <c r="GH1331" s="665" t="e">
        <f>INDEX(DT1309:EA1310,MATCH(DR1331,DR1309:DR1310,0),MATCH(GH1325,DT1307:EA1307,0))*INDEX(AJ1315:AT1322,MATCH(GH1325,AI1315:AI1322,0),MATCH(GH1326,AJ1314:AT1314,0))</f>
        <v>#N/A</v>
      </c>
      <c r="GI1331" s="665" t="e">
        <f>INDEX(DT1309:EA1310,MATCH(DR1331,DR1309:DR1310,0),MATCH(GI1325,DT1307:EA1307,0))*INDEX(AJ1315:AT1322,MATCH(GI1325,AI1315:AI1322,0),MATCH(GI1326,AJ1314:AT1314,0))</f>
        <v>#N/A</v>
      </c>
      <c r="GJ1331" s="665" t="e">
        <f>INDEX(DT1309:EA1310,MATCH(DR1331,DR1309:DR1310,0),MATCH(GJ1325,DT1307:EA1307,0))*INDEX(AJ1315:AT1322,MATCH(GJ1325,AI1315:AI1322,0),MATCH(GJ1326,AJ1314:AT1314,0))</f>
        <v>#N/A</v>
      </c>
      <c r="GK1331" s="665" t="e">
        <f>INDEX(DT1309:EA1310,MATCH(DR1331,DR1309:DR1310,0),MATCH(GK1325,DT1307:EA1307,0))*INDEX(AJ1315:AT1322,MATCH(GK1325,AI1315:AI1322,0),MATCH(GK1326,AJ1314:AT1314,0))</f>
        <v>#N/A</v>
      </c>
      <c r="GL1331" s="665" t="e">
        <f>SUM(DS1331:GK1331)=#REF!-SUM(HB1331:HK1331)</f>
        <v>#N/A</v>
      </c>
      <c r="GM1331" s="667"/>
      <c r="GN1331" s="749">
        <v>2027</v>
      </c>
      <c r="GO1331" s="664" t="e">
        <f>SUMIF(DS1314:EN1314,GO1314,DS1331:EN1331)</f>
        <v>#N/A</v>
      </c>
      <c r="GP1331" s="668" t="e">
        <f>SUMIF(DS1314:GK1314,GP1314,DS1331:GK1331)</f>
        <v>#N/A</v>
      </c>
      <c r="GQ1331" s="668" t="e">
        <f>SUMIF(DS1314:GK1314,GQ1314,DS1331:GK1331)</f>
        <v>#N/A</v>
      </c>
      <c r="GR1331" s="668" t="e">
        <f>SUMIF(DS1314:GK1314,GR1314,DS1331:GK1331)</f>
        <v>#N/A</v>
      </c>
      <c r="GS1331" s="668" t="e">
        <f>SUMIF(DS1314:GK1314,GS1314,DS1331:GK1331)</f>
        <v>#N/A</v>
      </c>
      <c r="GT1331" s="668" t="e">
        <f>SUMIF(DS1314:GK1314,GT1314,DS1331:GK1331)</f>
        <v>#N/A</v>
      </c>
      <c r="GU1331" s="668" t="e">
        <f>SUMIF(DS1314:GK1314,GU1314,DS1331:GK1331)</f>
        <v>#N/A</v>
      </c>
      <c r="GV1331" s="668" t="e">
        <f>SUMIF(DS1314:GK1314,GV1314,DS1331:GK1331)</f>
        <v>#N/A</v>
      </c>
      <c r="GW1331" s="668" t="e">
        <f>SUMIF(DS1314:GK1314,GW1314,DS1331:GK1331)</f>
        <v>#N/A</v>
      </c>
      <c r="GX1331" s="668" t="e">
        <f>SUMIF(DS1314:GK1314,GX1314,DS1331:GK1331)</f>
        <v>#N/A</v>
      </c>
      <c r="GY1331" s="668" t="e">
        <f>SUMIF(DS1314:GK1314,GY1314,DS1331:GK1331)</f>
        <v>#N/A</v>
      </c>
      <c r="GZ1331" s="646" t="e">
        <f>#REF!=SUM(GO1331:GY1331)</f>
        <v>#REF!</v>
      </c>
      <c r="HB1331" s="668" t="e">
        <f>IF(GZ1331,0,(#REF!-SUM(GO1331:GY1331))*INDEX(AK1315:AT1322,MATCH(GN1331,AI1315:AI1322,0),MATCH(HB1326,AK1314:AT1314,0)))</f>
        <v>#REF!</v>
      </c>
      <c r="HC1331" s="668" t="e">
        <f>IF(GZ1331,0,(#REF!-SUM(GO1331:GY1331))*INDEX(AK1315:AT1322,MATCH(GN1331,AI1315:AI1322,0),MATCH(HC1326,AK1314:AT1314,0)))</f>
        <v>#REF!</v>
      </c>
      <c r="HD1331" s="668" t="e">
        <f>IF(GZ1331,0,(#REF!-SUM(GO1331:GY1331))*INDEX(AK1315:AT1322,MATCH(GN1331,AI1315:AI1322,0),MATCH(HD1326,AK1314:AT1314,0)))</f>
        <v>#REF!</v>
      </c>
      <c r="HE1331" s="668" t="e">
        <f>IF(GZ1331,0,(#REF!-SUM(GO1331:GY1331))*INDEX(AK1315:AT1322,MATCH(GN1331,AI1315:AI1322,0),MATCH(HE1326,AK1314:AT1314,0)))</f>
        <v>#REF!</v>
      </c>
      <c r="HF1331" s="668" t="e">
        <f>IF(GZ1331,0,(#REF!-SUM(GO1331:GY1331))*INDEX(AK1315:AT1322,MATCH(GN1331,AI1315:AI1322,0),MATCH(HF1326,AK1314:AT1314,0)))</f>
        <v>#REF!</v>
      </c>
      <c r="HG1331" s="668" t="e">
        <f>IF(GZ1331,0,(#REF!-SUM(GO1331:GY1331))*INDEX(AK1315:AT1322,MATCH(GN1331,AI1315:AI1322,0),MATCH(HG1326,AK1314:AT1314,0)))</f>
        <v>#REF!</v>
      </c>
      <c r="HH1331" s="668" t="e">
        <f>IF(GZ1331,0,(#REF!-SUM(GO1331:GY1331))*INDEX(AK1315:AT1322,MATCH(GN1331,AI1315:AI1322,0),MATCH(HH1326,AK1314:AT1314,0)))</f>
        <v>#REF!</v>
      </c>
      <c r="HI1331" s="668" t="e">
        <f>IF(GZ1331,0,(#REF!-SUM(GO1331:GY1331))*INDEX(AK1315:AT1322,MATCH(GN1331,AI1315:AI1322,0),MATCH(HI1326,AK1314:AT1314,0)))</f>
        <v>#REF!</v>
      </c>
      <c r="HJ1331" s="668" t="e">
        <f>IF(GZ1331,0,(#REF!-SUM(GO1331:GY1331))*INDEX(AK1315:AT1322,MATCH(GN1331,AI1315:AI1322,0),MATCH(HJ1326,AK1314:AT1314,0)))</f>
        <v>#REF!</v>
      </c>
      <c r="HK1331" s="668" t="e">
        <f>IF(GZ1331,0,(#REF!-SUM(GO1331:GY1331))*INDEX(AK1315:AT1322,MATCH(GN1331,AI1315:AI1322,0),MATCH(HK1326,AK1314:AT1314,0)))</f>
        <v>#REF!</v>
      </c>
      <c r="HL1331" s="668" t="e">
        <f>(SUM(HB1331:HK1331)+SUM(GO1331:GY1331))=#REF!</f>
        <v>#REF!</v>
      </c>
      <c r="HM1331" s="674"/>
      <c r="HN1331" s="674"/>
      <c r="HO1331" s="674"/>
      <c r="HP1331" s="674"/>
      <c r="HQ1331" s="674"/>
      <c r="HR1331" s="674"/>
      <c r="HS1331" s="674"/>
      <c r="HT1331" s="674"/>
      <c r="HU1331" s="674"/>
      <c r="HV1331" s="674"/>
      <c r="HW1331" s="674"/>
      <c r="HX1331" s="674"/>
      <c r="HY1331" s="674"/>
      <c r="HZ1331" s="674"/>
    </row>
    <row r="1332" spans="1:234" hidden="1" x14ac:dyDescent="0.25">
      <c r="A1332" s="643" t="s">
        <v>208</v>
      </c>
      <c r="G1332" s="670"/>
      <c r="H1332" s="670"/>
      <c r="I1332" s="674"/>
      <c r="J1332" s="674"/>
      <c r="K1332" s="674"/>
      <c r="L1332" s="674"/>
      <c r="M1332" s="674"/>
      <c r="N1332" s="674"/>
      <c r="O1332" s="674"/>
      <c r="P1332" s="674"/>
      <c r="Q1332" s="674"/>
      <c r="R1332" s="674"/>
      <c r="S1332" s="675"/>
      <c r="DR1332" s="749">
        <v>2028</v>
      </c>
      <c r="DS1332" s="665" t="e">
        <f>INDEX(DT1309:EA1310,MATCH(DR1332,DR1309:DR1310,0),MATCH(DS1325,DT1307:EA1307,0))*INDEX(AJ1315:AT1322,MATCH(DS1325,AI1315:AI1322,0),MATCH(DS1326,AJ1314:AT1314,0))</f>
        <v>#N/A</v>
      </c>
      <c r="DT1332" s="665" t="e">
        <f>INDEX(DT1309:EA1310,MATCH(DR1332,DR1309:DR1310,0),MATCH(DT1325,DT1307:EA1307,0))*INDEX(AJ1315:AT1322,MATCH(DT1325,AI1315:AI1322,0),MATCH(DT1326,AJ1314:AT1314,0))</f>
        <v>#N/A</v>
      </c>
      <c r="DU1332" s="665" t="e">
        <f>INDEX(DT1309:EA1310,MATCH(DR1332,DR1309:DR1310,0),MATCH(DU1325,DT1307:EA1307,0))*INDEX(AJ1315:AT1322,MATCH(DU1325,AI1315:AI1322,0),MATCH(DU1326,AJ1314:AT1314,0))</f>
        <v>#N/A</v>
      </c>
      <c r="DV1332" s="665" t="e">
        <f>INDEX(DT1309:EA1310,MATCH(DR1332,DR1309:DR1310,0),MATCH(DV1325,DT1307:EA1307,0))*INDEX(AJ1315:AT1322,MATCH(DV1325,AI1315:AI1322,0),MATCH(DV1326,AJ1314:AT1314,0))</f>
        <v>#N/A</v>
      </c>
      <c r="DW1332" s="665" t="e">
        <f>INDEX(DT1309:EA1310,MATCH(DR1332,DR1309:DR1310,0),MATCH(DW1325,DT1307:EA1307,0))*INDEX(AJ1315:AT1322,MATCH(DW1325,AI1315:AI1322,0),MATCH(DW1326,AJ1314:AT1314,0))</f>
        <v>#N/A</v>
      </c>
      <c r="DX1332" s="665" t="e">
        <f>INDEX(DT1309:EA1310,MATCH(DR1332,DR1309:DR1310,0),MATCH(DX1325,DT1307:EA1307,0))*INDEX(AJ1315:AT1322,MATCH(DX1325,AI1315:AI1322,0),MATCH(DX1326,AJ1314:AT1314,0))</f>
        <v>#N/A</v>
      </c>
      <c r="DY1332" s="665" t="e">
        <f>INDEX(DT1309:EA1310,MATCH(DR1332,DR1309:DR1310,0),MATCH(DY1325,DT1307:EA1307,0))*INDEX(AJ1315:AT1322,MATCH(DY1325,AI1315:AI1322,0),MATCH(DY1326,AJ1314:AT1314,0))</f>
        <v>#N/A</v>
      </c>
      <c r="DZ1332" s="665" t="e">
        <f>INDEX(DT1309:EA1310,MATCH(DR1332,DR1309:DR1310,0),MATCH(DZ1325,DT1307:EA1307,0))*INDEX(AJ1315:AT1322,MATCH(DZ1325,AI1315:AI1322,0),MATCH(DZ1326,AJ1314:AT1314,0))</f>
        <v>#N/A</v>
      </c>
      <c r="EA1332" s="665" t="e">
        <f>INDEX(DT1309:EA1310,MATCH(DR1332,DR1309:DR1310,0),MATCH(EA1325,DT1307:EA1307,0))*INDEX(AJ1315:AT1322,MATCH(EA1325,AI1315:AI1322,0),MATCH(EA1326,AJ1314:AT1314,0))</f>
        <v>#N/A</v>
      </c>
      <c r="EB1332" s="665" t="e">
        <f>INDEX(DT1309:EA1310,MATCH(DR1332,DR1309:DR1310,0),MATCH(EB1325,DT1307:EA1307,0))*INDEX(AJ1315:AT1322,MATCH(EB1325,AI1315:AI1322,0),MATCH(EB1326,AJ1314:AT1314,0))</f>
        <v>#N/A</v>
      </c>
      <c r="EC1332" s="665" t="e">
        <f>INDEX(DT1309:EA1310,MATCH(DR1332,DR1309:DR1310,0),MATCH(EC1325,DT1307:EA1307,0))*INDEX(AJ1315:AT1322,MATCH(EC1325,AI1315:AI1322,0),MATCH(EC1326,AJ1314:AT1314,0))</f>
        <v>#N/A</v>
      </c>
      <c r="ED1332" s="665" t="e">
        <f>INDEX(DT1309:EA1310,MATCH(DR1332,DR1309:DR1310,0),MATCH(ED1325,DT1307:EA1307,0))*INDEX(AJ1315:AT1322,MATCH(ED1325,AI1315:AI1322,0),MATCH(ED1326,AJ1314:AT1314,0))</f>
        <v>#N/A</v>
      </c>
      <c r="EE1332" s="665" t="e">
        <f>INDEX(DT1309:EA1310,MATCH(DR1332,DR1309:DR1310,0),MATCH(EE1325,DT1307:EA1307,0))*INDEX(AJ1315:AT1322,MATCH(EE1325,AI1315:AI1322,0),MATCH(EE1326,AJ1314:AT1314,0))</f>
        <v>#N/A</v>
      </c>
      <c r="EF1332" s="665" t="e">
        <f>INDEX(DT1309:EA1310,MATCH(DR1332,DR1309:DR1310,0),MATCH(EF1325,DT1307:EA1307,0))*INDEX(AJ1315:AT1322,MATCH(EF1325,AI1315:AI1322,0),MATCH(EF1326,AJ1314:AT1314,0))</f>
        <v>#N/A</v>
      </c>
      <c r="EG1332" s="665" t="e">
        <f>INDEX(DT1309:EA1310,MATCH(DR1332,DR1309:DR1310,0),MATCH(EG1325,DT1307:EA1307,0))*INDEX(AJ1315:AT1322,MATCH(EG1325,AI1315:AI1322,0),MATCH(EG1326,AJ1314:AT1314,0))</f>
        <v>#N/A</v>
      </c>
      <c r="EH1332" s="665" t="e">
        <f>INDEX(DT1309:EA1310,MATCH(DR1332,DR1309:DR1310,0),MATCH(EH1325,DT1307:EA1307,0))*INDEX(AJ1315:AT1322,MATCH(EH1325,AI1315:AI1322,0),MATCH(EH1326,AJ1314:AT1314,0))</f>
        <v>#N/A</v>
      </c>
      <c r="EI1332" s="665" t="e">
        <f>INDEX(DT1309:EA1310,MATCH(DR1332,DR1309:DR1310,0),MATCH(EI1325,DT1307:EA1307,0))*INDEX(AJ1315:AT1322,MATCH(EI1325,AI1315:AI1322,0),MATCH(EI1326,AJ1314:AT1314,0))</f>
        <v>#N/A</v>
      </c>
      <c r="EJ1332" s="665" t="e">
        <f>INDEX(DT1309:EA1310,MATCH(DR1332,DR1309:DR1310,0),MATCH(EJ1325,DT1307:EA1307,0))*INDEX(AJ1315:AT1322,MATCH(EJ1325,AI1315:AI1322,0),MATCH(EJ1326,AJ1314:AT1314,0))</f>
        <v>#N/A</v>
      </c>
      <c r="EK1332" s="665" t="e">
        <f>INDEX(DT1309:EA1310,MATCH(DR1332,DR1309:DR1310,0),MATCH(EK1325,DT1307:EA1307,0))*INDEX(AJ1315:AT1322,MATCH(EK1325,AI1315:AI1322,0),MATCH(EK1326,AJ1314:AT1314,0))</f>
        <v>#N/A</v>
      </c>
      <c r="EL1332" s="665" t="e">
        <f>INDEX(DT1309:EA1310,MATCH(DR1332,DR1309:DR1310,0),MATCH(EL1325,DT1307:EA1307,0))*INDEX(AJ1315:AT1322,MATCH(EL1325,AI1315:AI1322,0),MATCH(EL1326,AJ1314:AT1314,0))</f>
        <v>#N/A</v>
      </c>
      <c r="EM1332" s="665" t="e">
        <f>INDEX(DT1309:EA1310,MATCH(DR1332,DR1309:DR1310,0),MATCH(EM1325,DT1307:EA1307,0))*INDEX(AJ1315:AT1322,MATCH(EM1325,AI1315:AI1322,0),MATCH(EM1326,AJ1314:AT1314,0))</f>
        <v>#N/A</v>
      </c>
      <c r="EN1332" s="665" t="e">
        <f>INDEX(DT1309:EA1310,MATCH(DR1332,DR1309:DR1310,0),MATCH(EN1325,DT1307:EA1307,0))*INDEX(AJ1315:AT1322,MATCH(EN1325,AI1315:AI1322,0),MATCH(EN1326,AJ1314:AT1314,0))</f>
        <v>#N/A</v>
      </c>
      <c r="EO1332" s="665" t="e">
        <f>INDEX(DT1309:EA1310,MATCH(DR1332,DR1309:DR1310,0),MATCH(EO1325,DT1307:EA1307,0))*INDEX(AJ1315:AT1322,MATCH(EO1325,AI1315:AI1322,0),MATCH(EO1326,AJ1314:AT1314,0))</f>
        <v>#N/A</v>
      </c>
      <c r="EP1332" s="665" t="e">
        <f>INDEX(DT1309:EA1310,MATCH(DR1332,DR1309:DR1310,0),MATCH(EP1325,DT1307:EA1307,0))*INDEX(AJ1315:AT1322,MATCH(EP1325,AI1315:AI1322,0),MATCH(EP1326,AJ1314:AT1314,0))</f>
        <v>#N/A</v>
      </c>
      <c r="EQ1332" s="665" t="e">
        <f>INDEX(DT1309:EA1310,MATCH(DR1332,DR1309:DR1310,0),MATCH(EQ1325,DT1307:EA1307,0))*INDEX(AJ1315:AT1322,MATCH(EQ1325,AI1315:AI1322,0),MATCH(EQ1326,AJ1314:AT1314,0))</f>
        <v>#N/A</v>
      </c>
      <c r="ER1332" s="665" t="e">
        <f>INDEX(DT1309:EA1310,MATCH(DR1332,DR1309:DR1310,0),MATCH(ER1325,DT1307:EA1307,0))*INDEX(AJ1315:AT1322,MATCH(ER1325,AI1315:AI1322,0),MATCH(ER1326,AJ1314:AT1314,0))</f>
        <v>#N/A</v>
      </c>
      <c r="ES1332" s="665" t="e">
        <f>INDEX(DT1309:EA1310,MATCH(DR1332,DR1309:DR1310,0),MATCH(ES1325,DT1307:EA1307,0))*INDEX(AJ1315:AT1322,MATCH(ES1325,AI1315:AI1322,0),MATCH(ES1326,AJ1314:AT1314,0))</f>
        <v>#N/A</v>
      </c>
      <c r="ET1332" s="665" t="e">
        <f>INDEX(DT1309:EA1310,MATCH(DR1332,DR1309:DR1310,0),MATCH(ET1325,DT1307:EA1307,0))*INDEX(AJ1315:AT1322,MATCH(ET1325,AI1315:AI1322,0),MATCH(ET1326,AJ1314:AT1314,0))</f>
        <v>#N/A</v>
      </c>
      <c r="EU1332" s="665" t="e">
        <f>INDEX(DT1309:EA1310,MATCH(DR1332,DR1309:DR1310,0),MATCH(EU1325,DT1307:EA1307,0))*INDEX(AJ1315:AT1322,MATCH(EU1325,AI1315:AI1322,0),MATCH(EU1326,AJ1314:AT1314,0))</f>
        <v>#N/A</v>
      </c>
      <c r="EV1332" s="665" t="e">
        <f>INDEX(DT1309:EA1310,MATCH(DR1332,DR1309:DR1310,0),MATCH(EV1325,DT1307:EA1307,0))*INDEX(AJ1315:AT1322,MATCH(EV1325,AI1315:AI1322,0),MATCH(EV1326,AJ1314:AT1314,0))</f>
        <v>#N/A</v>
      </c>
      <c r="EW1332" s="665" t="e">
        <f>INDEX(DT1309:EA1310,MATCH(DR1332,DR1309:DR1310,0),MATCH(EW1325,DT1307:EA1307,0))*INDEX(AJ1315:AT1322,MATCH(EW1325,AI1315:AI1322,0),MATCH(EW1326,AJ1314:AT1314,0))</f>
        <v>#N/A</v>
      </c>
      <c r="EX1332" s="665" t="e">
        <f>INDEX(DT1309:EA1310,MATCH(DR1332,DR1309:DR1310,0),MATCH(EX1325,DT1307:EA1307,0))*INDEX(AJ1315:AT1322,MATCH(EX1325,AI1315:AI1322,0),MATCH(EX1326,AJ1314:AT1314,0))</f>
        <v>#N/A</v>
      </c>
      <c r="EY1332" s="665" t="e">
        <f>INDEX(DT1309:EA1310,MATCH(DR1332,DR1309:DR1310,0),MATCH(EY1325,DT1307:EA1307,0))*INDEX(AJ1315:AT1322,MATCH(EY1325,AI1315:AI1322,0),MATCH(EY1326,AJ1314:AT1314,0))</f>
        <v>#N/A</v>
      </c>
      <c r="EZ1332" s="665" t="e">
        <f>INDEX(DT1309:EA1310,MATCH(DR1332,DR1309:DR1310,0),MATCH(EZ1325,DT1307:EA1307,0))*INDEX(AJ1315:AT1322,MATCH(EZ1325,AI1315:AI1322,0),MATCH(EZ1326,AJ1314:AT1314,0))</f>
        <v>#N/A</v>
      </c>
      <c r="FA1332" s="665" t="e">
        <f>INDEX(DT1309:EA1310,MATCH(DR1332,DR1309:DR1310,0),MATCH(FA1325,DT1307:EA1307,0))*INDEX(AJ1315:AT1322,MATCH(FA1325,AI1315:AI1322,0),MATCH(FA1326,AJ1314:AT1314,0))</f>
        <v>#N/A</v>
      </c>
      <c r="FB1332" s="665" t="e">
        <f>INDEX(DT1309:EA1310,MATCH(DR1332,DR1309:DR1310,0),MATCH(FB1325,DT1307:EA1307,0))*INDEX(AJ1315:AT1322,MATCH(FB1325,AI1315:AI1322,0),MATCH(FB1326,AJ1314:AT1314,0))</f>
        <v>#N/A</v>
      </c>
      <c r="FC1332" s="665" t="e">
        <f>INDEX(DT1309:EA1310,MATCH(DR1332,DR1309:DR1310,0),MATCH(FC1325,DT1307:EA1307,0))*INDEX(AJ1315:AT1322,MATCH(FC1325,AI1315:AI1322,0),MATCH(FC1326,AJ1314:AT1314,0))</f>
        <v>#N/A</v>
      </c>
      <c r="FD1332" s="665" t="e">
        <f>INDEX(DT1309:EA1310,MATCH(DR1332,DR1309:DR1310,0),MATCH(FD1325,DT1307:EA1307,0))*INDEX(AJ1315:AT1322,MATCH(FD1325,AI1315:AI1322,0),MATCH(FD1326,AJ1314:AT1314,0))</f>
        <v>#N/A</v>
      </c>
      <c r="FE1332" s="665" t="e">
        <f>INDEX(DT1309:EA1310,MATCH(DR1332,DR1309:DR1310,0),MATCH(FE1325,DT1307:EA1307,0))*INDEX(AJ1315:AT1322,MATCH(FE1325,AI1315:AI1322,0),MATCH(FE1326,AJ1314:AT1314,0))</f>
        <v>#N/A</v>
      </c>
      <c r="FF1332" s="665" t="e">
        <f>INDEX(DT1309:EA1310,MATCH(DR1332,DR1309:DR1310,0),MATCH(FF1325,DT1307:EA1307,0))*INDEX(AJ1315:AT1322,MATCH(FF1325,AI1315:AI1322,0),MATCH(FF1326,AJ1314:AT1314,0))</f>
        <v>#N/A</v>
      </c>
      <c r="FG1332" s="665" t="e">
        <f>INDEX(DT1309:EA1310,MATCH(DR1332,DR1309:DR1310,0),MATCH(FG1325,DT1307:EA1307,0))*INDEX(AJ1315:AT1322,MATCH(FG1325,AI1315:AI1322,0),MATCH(FG1326,AJ1314:AT1314,0))</f>
        <v>#N/A</v>
      </c>
      <c r="FH1332" s="665" t="e">
        <f>INDEX(DT1309:EA1310,MATCH(DR1332,DR1309:DR1310,0),MATCH(FH1325,DT1307:EA1307,0))*INDEX(AJ1315:AT1322,MATCH(FH1325,AI1315:AI1322,0),MATCH(FH1326,AJ1314:AT1314,0))</f>
        <v>#N/A</v>
      </c>
      <c r="FI1332" s="665" t="e">
        <f>INDEX(DT1309:EA1310,MATCH(DR1332,DR1309:DR1310,0),MATCH(FI1325,DT1307:EA1307,0))*INDEX(AJ1315:AT1322,MATCH(FI1325,AI1315:AI1322,0),MATCH(FI1326,AJ1314:AT1314,0))</f>
        <v>#N/A</v>
      </c>
      <c r="FJ1332" s="665" t="e">
        <f>INDEX(DT1309:EA1310,MATCH(DR1332,DR1309:DR1310,0),MATCH(FJ1325,DT1307:EA1307,0))*INDEX(AJ1315:AT1322,MATCH(FJ1325,AI1315:AI1322,0),MATCH(FJ1326,AJ1314:AT1314,0))</f>
        <v>#N/A</v>
      </c>
      <c r="FK1332" s="665" t="e">
        <f>INDEX(DT1309:EA1310,MATCH(DR1332,DR1309:DR1310,0),MATCH(FK1325,DT1307:EA1307,0))*INDEX(AJ1315:AT1322,MATCH(FK1325,AI1315:AI1322,0),MATCH(FK1326,AJ1314:AT1314,0))</f>
        <v>#N/A</v>
      </c>
      <c r="FL1332" s="665" t="e">
        <f>INDEX(DT1309:EA1310,MATCH(DR1332,DR1309:DR1310,0),MATCH(FL1325,DT1307:EA1307,0))*INDEX(AJ1315:AT1322,MATCH(FL1325,AI1315:AI1322,0),MATCH(FL1326,AJ1314:AT1314,0))</f>
        <v>#N/A</v>
      </c>
      <c r="FM1332" s="665" t="e">
        <f>INDEX(DT1309:EA1310,MATCH(DR1332,DR1309:DR1310,0),MATCH(FM1325,DT1307:EA1307,0))*INDEX(AJ1315:AT1322,MATCH(FM1325,AI1315:AI1322,0),MATCH(FM1326,AJ1314:AT1314,0))</f>
        <v>#N/A</v>
      </c>
      <c r="FN1332" s="665" t="e">
        <f>INDEX(DT1309:EA1310,MATCH(DR1332,DR1309:DR1310,0),MATCH(FN1325,DT1307:EA1307,0))*INDEX(AJ1315:AT1322,MATCH(FN1325,AI1315:AI1322,0),MATCH(FN1326,AJ1314:AT1314,0))</f>
        <v>#N/A</v>
      </c>
      <c r="FO1332" s="665" t="e">
        <f>INDEX(DT1309:EA1310,MATCH(DR1332,DR1309:DR1310,0),MATCH(FO1325,DT1307:EA1307,0))*INDEX(AJ1315:AT1322,MATCH(FO1325,AI1315:AI1322,0),MATCH(FO1326,AJ1314:AT1314,0))</f>
        <v>#N/A</v>
      </c>
      <c r="FP1332" s="665" t="e">
        <f>INDEX(DT1309:EA1310,MATCH(DR1332,DR1309:DR1310,0),MATCH(FP1325,DT1307:EA1307,0))*INDEX(AJ1315:AT1322,MATCH(FP1325,AI1315:AI1322,0),MATCH(FP1326,AJ1314:AT1314,0))</f>
        <v>#N/A</v>
      </c>
      <c r="FQ1332" s="665" t="e">
        <f>INDEX(DT1309:EA1310,MATCH(DR1332,DR1309:DR1310,0),MATCH(FQ1325,DT1307:EA1307,0))*INDEX(AJ1315:AT1322,MATCH(FQ1325,AI1315:AI1322,0),MATCH(FQ1326,AJ1314:AT1314,0))</f>
        <v>#N/A</v>
      </c>
      <c r="FR1332" s="665" t="e">
        <f>INDEX(DT1309:EA1310,MATCH(DR1332,DR1309:DR1310,0),MATCH(FR1325,DT1307:EA1307,0))*INDEX(AJ1315:AT1322,MATCH(FR1325,AI1315:AI1322,0),MATCH(FR1326,AJ1314:AT1314,0))</f>
        <v>#N/A</v>
      </c>
      <c r="FS1332" s="665" t="e">
        <f>INDEX(DT1309:EA1310,MATCH(DR1332,DR1309:DR1310,0),MATCH(FS1325,DT1307:EA1307,0))*INDEX(AJ1315:AT1322,MATCH(FS1325,AI1315:AI1322,0),MATCH(FS1326,AJ1314:AT1314,0))</f>
        <v>#N/A</v>
      </c>
      <c r="FT1332" s="665" t="e">
        <f>INDEX(DT1309:EA1310,MATCH(DR1332,DR1309:DR1310,0),MATCH(FT1325,DT1307:EA1307,0))*INDEX(AJ1315:AT1322,MATCH(FT1325,AI1315:AI1322,0),MATCH(FT1326,AJ1314:AT1314,0))</f>
        <v>#N/A</v>
      </c>
      <c r="FU1332" s="665" t="e">
        <f>INDEX(DT1309:EA1310,MATCH(DR1332,DR1309:DR1310,0),MATCH(FU1325,DT1307:EA1307,0))*INDEX(AJ1315:AT1322,MATCH(FU1325,AI1315:AI1322,0),MATCH(FU1326,AJ1314:AT1314,0))</f>
        <v>#N/A</v>
      </c>
      <c r="FV1332" s="665" t="e">
        <f>INDEX(DT1309:EA1310,MATCH(DR1332,DR1309:DR1310,0),MATCH(FV1325,DT1307:EA1307,0))*INDEX(AJ1315:AT1322,MATCH(FV1325,AI1315:AI1322,0),MATCH(FV1326,AJ1314:AT1314,0))</f>
        <v>#N/A</v>
      </c>
      <c r="FW1332" s="665" t="e">
        <f>INDEX(DT1309:EA1310,MATCH(DR1332,DR1309:DR1310,0),MATCH(FW1325,DT1307:EA1307,0))*INDEX(AJ1315:AT1322,MATCH(FW1325,AI1315:AI1322,0),MATCH(FW1326,AJ1314:AT1314,0))</f>
        <v>#N/A</v>
      </c>
      <c r="FX1332" s="665" t="e">
        <f>INDEX(DT1309:EA1310,MATCH(DR1332,DR1309:DR1310,0),MATCH(FX1325,DT1307:EA1307,0))*INDEX(AJ1315:AT1322,MATCH(FX1325,AI1315:AI1322,0),MATCH(FX1326,AJ1314:AT1314,0))</f>
        <v>#N/A</v>
      </c>
      <c r="FY1332" s="665" t="e">
        <f>INDEX(DT1309:EA1310,MATCH(DR1332,DR1309:DR1310,0),MATCH(FY1325,DT1307:EA1307,0))*INDEX(AJ1315:AT1322,MATCH(FY1325,AI1315:AI1322,0),MATCH(FY1326,AJ1314:AT1314,0))</f>
        <v>#N/A</v>
      </c>
      <c r="FZ1332" s="665" t="e">
        <f>INDEX(DT1309:EA1310,MATCH(DR1332,DR1309:DR1310,0),MATCH(FZ1325,DT1307:EA1307,0))*INDEX(AJ1315:AT1322,MATCH(FZ1325,AI1315:AI1322,0),MATCH(FZ1326,AJ1314:AT1314,0))</f>
        <v>#N/A</v>
      </c>
      <c r="GA1332" s="665" t="e">
        <f>INDEX(DT1309:EA1310,MATCH(DR1332,DR1309:DR1310,0),MATCH(GA1325,DT1307:EA1307,0))*INDEX(AJ1315:AT1322,MATCH(GA1325,AI1315:AI1322,0),MATCH(GA1326,AJ1314:AT1314,0))</f>
        <v>#N/A</v>
      </c>
      <c r="GB1332" s="665" t="e">
        <f>INDEX(DT1309:EA1310,MATCH(DR1332,DR1309:DR1310,0),MATCH(GB1325,DT1307:EA1307,0))*INDEX(AJ1315:AT1322,MATCH(GB1325,AI1315:AI1322,0),MATCH(GB1326,AJ1314:AT1314,0))</f>
        <v>#N/A</v>
      </c>
      <c r="GC1332" s="665" t="e">
        <f>INDEX(DT1309:EA1310,MATCH(DR1332,DR1309:DR1310,0),MATCH(GC1325,DT1307:EA1307,0))*INDEX(AJ1315:AT1322,MATCH(GC1325,AI1315:AI1322,0),MATCH(GC1326,AJ1314:AT1314,0))</f>
        <v>#N/A</v>
      </c>
      <c r="GD1332" s="665" t="e">
        <f>INDEX(DT1309:EA1310,MATCH(DR1332,DR1309:DR1310,0),MATCH(GD1325,DT1307:EA1307,0))*INDEX(AJ1315:AT1322,MATCH(GD1325,AI1315:AI1322,0),MATCH(GD1326,AJ1314:AT1314,0))</f>
        <v>#N/A</v>
      </c>
      <c r="GE1332" s="665" t="e">
        <f>INDEX(DT1309:EA1310,MATCH(DR1332,DR1309:DR1310,0),MATCH(GE1325,DT1307:EA1307,0))*INDEX(AJ1315:AT1322,MATCH(GE1325,AI1315:AI1322,0),MATCH(GE1326,AJ1314:AT1314,0))</f>
        <v>#N/A</v>
      </c>
      <c r="GF1332" s="665" t="e">
        <f>INDEX(DT1309:EA1310,MATCH(DR1332,DR1309:DR1310,0),MATCH(GF1325,DT1307:EA1307,0))*INDEX(AJ1315:AT1322,MATCH(GF1325,AI1315:AI1322,0),MATCH(GF1326,AJ1314:AT1314,0))</f>
        <v>#N/A</v>
      </c>
      <c r="GG1332" s="665" t="e">
        <f>INDEX(DT1309:EA1310,MATCH(DR1332,DR1309:DR1310,0),MATCH(GG1325,DT1307:EA1307,0))*INDEX(AJ1315:AT1322,MATCH(GG1325,AI1315:AI1322,0),MATCH(GG1326,AJ1314:AT1314,0))</f>
        <v>#N/A</v>
      </c>
      <c r="GH1332" s="665" t="e">
        <f>INDEX(DT1309:EA1310,MATCH(DR1332,DR1309:DR1310,0),MATCH(GH1325,DT1307:EA1307,0))*INDEX(AJ1315:AT1322,MATCH(GH1325,AI1315:AI1322,0),MATCH(GH1326,AJ1314:AT1314,0))</f>
        <v>#N/A</v>
      </c>
      <c r="GI1332" s="665" t="e">
        <f>INDEX(DT1309:EA1310,MATCH(DR1332,DR1309:DR1310,0),MATCH(GI1325,DT1307:EA1307,0))*INDEX(AJ1315:AT1322,MATCH(GI1325,AI1315:AI1322,0),MATCH(GI1326,AJ1314:AT1314,0))</f>
        <v>#N/A</v>
      </c>
      <c r="GJ1332" s="665" t="e">
        <f>INDEX(DT1309:EA1310,MATCH(DR1332,DR1309:DR1310,0),MATCH(GJ1325,DT1307:EA1307,0))*INDEX(AJ1315:AT1322,MATCH(GJ1325,AI1315:AI1322,0),MATCH(GJ1326,AJ1314:AT1314,0))</f>
        <v>#N/A</v>
      </c>
      <c r="GK1332" s="665" t="e">
        <f>INDEX(DT1309:EA1310,MATCH(DR1332,DR1309:DR1310,0),MATCH(GK1325,DT1307:EA1307,0))*INDEX(AJ1315:AT1322,MATCH(GK1325,AI1315:AI1322,0),MATCH(GK1326,AJ1314:AT1314,0))</f>
        <v>#N/A</v>
      </c>
      <c r="GL1332" s="665" t="e">
        <f>SUM(DS1332:GK1332)=#REF!-SUM(HB1332:HK1332)</f>
        <v>#N/A</v>
      </c>
      <c r="GM1332" s="667"/>
      <c r="GN1332" s="749">
        <v>2028</v>
      </c>
      <c r="GO1332" s="664" t="e">
        <f>SUMIF(DS1314:EN1314,GO1314,DS1332:EN1332)</f>
        <v>#N/A</v>
      </c>
      <c r="GP1332" s="668" t="e">
        <f>SUMIF(DS1314:GK1314,GP1314,DS1332:GK1332)</f>
        <v>#N/A</v>
      </c>
      <c r="GQ1332" s="668" t="e">
        <f>SUMIF(DS1314:GK1314,GQ1314,DS1332:GK1332)</f>
        <v>#N/A</v>
      </c>
      <c r="GR1332" s="668" t="e">
        <f>SUMIF(DS1314:GK1314,GR1314,DS1332:GK1332)</f>
        <v>#N/A</v>
      </c>
      <c r="GS1332" s="668" t="e">
        <f>SUMIF(DS1314:GK1314,GS1314,DS1332:GK1332)</f>
        <v>#N/A</v>
      </c>
      <c r="GT1332" s="668" t="e">
        <f>SUMIF(DS1314:GK1314,GT1314,DS1332:GK1332)</f>
        <v>#N/A</v>
      </c>
      <c r="GU1332" s="668" t="e">
        <f>SUMIF(DS1314:GK1314,GU1314,DS1332:GK1332)</f>
        <v>#N/A</v>
      </c>
      <c r="GV1332" s="668" t="e">
        <f>SUMIF(DS1314:GK1314,GV1314,DS1332:GK1332)</f>
        <v>#N/A</v>
      </c>
      <c r="GW1332" s="668" t="e">
        <f>SUMIF(DS1314:GK1314,GW1314,DS1332:GK1332)</f>
        <v>#N/A</v>
      </c>
      <c r="GX1332" s="668" t="e">
        <f>SUMIF(DS1314:GK1314,GX1314,DS1332:GK1332)</f>
        <v>#N/A</v>
      </c>
      <c r="GY1332" s="668" t="e">
        <f>SUMIF(DS1314:GK1314,GY1314,DS1332:GK1332)</f>
        <v>#N/A</v>
      </c>
      <c r="GZ1332" s="646" t="e">
        <f>#REF!=SUM(GO1332:GY1332)</f>
        <v>#REF!</v>
      </c>
      <c r="HB1332" s="668" t="e">
        <f>IF(GZ1332,0,(#REF!-SUM(GO1332:GY1332))*INDEX(AK1315:AT1322,MATCH(GN1332,AI1315:AI1322,0),MATCH(HB1326,AK1314:AT1314,0)))</f>
        <v>#REF!</v>
      </c>
      <c r="HC1332" s="668" t="e">
        <f>IF(GZ1332,0,(#REF!-SUM(GO1332:GY1332))*INDEX(AK1315:AT1322,MATCH(GN1332,AI1315:AI1322,0),MATCH(HC1326,AK1314:AT1314,0)))</f>
        <v>#REF!</v>
      </c>
      <c r="HD1332" s="668" t="e">
        <f>IF(GZ1332,0,(#REF!-SUM(GO1332:GY1332))*INDEX(AK1315:AT1322,MATCH(GN1332,AI1315:AI1322,0),MATCH(HD1326,AK1314:AT1314,0)))</f>
        <v>#REF!</v>
      </c>
      <c r="HE1332" s="668" t="e">
        <f>IF(GZ1332,0,(#REF!-SUM(GO1332:GY1332))*INDEX(AK1315:AT1322,MATCH(GN1332,AI1315:AI1322,0),MATCH(HE1326,AK1314:AT1314,0)))</f>
        <v>#REF!</v>
      </c>
      <c r="HF1332" s="668" t="e">
        <f>IF(GZ1332,0,(#REF!-SUM(GO1332:GY1332))*INDEX(AK1315:AT1322,MATCH(GN1332,AI1315:AI1322,0),MATCH(HF1326,AK1314:AT1314,0)))</f>
        <v>#REF!</v>
      </c>
      <c r="HG1332" s="668" t="e">
        <f>IF(GZ1332,0,(#REF!-SUM(GO1332:GY1332))*INDEX(AK1315:AT1322,MATCH(GN1332,AI1315:AI1322,0),MATCH(HG1326,AK1314:AT1314,0)))</f>
        <v>#REF!</v>
      </c>
      <c r="HH1332" s="668" t="e">
        <f>IF(GZ1332,0,(#REF!-SUM(GO1332:GY1332))*INDEX(AK1315:AT1322,MATCH(GN1332,AI1315:AI1322,0),MATCH(HH1326,AK1314:AT1314,0)))</f>
        <v>#REF!</v>
      </c>
      <c r="HI1332" s="668" t="e">
        <f>IF(GZ1332,0,(#REF!-SUM(GO1332:GY1332))*INDEX(AK1315:AT1322,MATCH(GN1332,AI1315:AI1322,0),MATCH(HI1326,AK1314:AT1314,0)))</f>
        <v>#REF!</v>
      </c>
      <c r="HJ1332" s="668" t="e">
        <f>IF(GZ1332,0,(#REF!-SUM(GO1332:GY1332))*INDEX(AK1315:AT1322,MATCH(GN1332,AI1315:AI1322,0),MATCH(HJ1326,AK1314:AT1314,0)))</f>
        <v>#REF!</v>
      </c>
      <c r="HK1332" s="668" t="e">
        <f>IF(GZ1332,0,(#REF!-SUM(GO1332:GY1332))*INDEX(AK1315:AT1322,MATCH(GN1332,AI1315:AI1322,0),MATCH(HK1326,AK1314:AT1314,0)))</f>
        <v>#REF!</v>
      </c>
      <c r="HL1332" s="668" t="e">
        <f>(SUM(HB1332:HK1332)+SUM(GO1332:GY1332))=#REF!</f>
        <v>#REF!</v>
      </c>
      <c r="HM1332" s="674"/>
      <c r="HN1332" s="674"/>
      <c r="HO1332" s="674"/>
      <c r="HP1332" s="674"/>
      <c r="HQ1332" s="674"/>
      <c r="HR1332" s="674"/>
      <c r="HS1332" s="674"/>
      <c r="HT1332" s="674"/>
      <c r="HU1332" s="674"/>
      <c r="HV1332" s="674"/>
      <c r="HW1332" s="674"/>
      <c r="HX1332" s="674"/>
      <c r="HY1332" s="674"/>
      <c r="HZ1332" s="674"/>
    </row>
    <row r="1333" spans="1:234" hidden="1" x14ac:dyDescent="0.25">
      <c r="A1333" s="643" t="s">
        <v>208</v>
      </c>
      <c r="S1333" s="663"/>
      <c r="DR1333" s="749">
        <v>2029</v>
      </c>
      <c r="DS1333" s="665" t="e">
        <f>INDEX(DT1309:EA1310,MATCH(DR1333,DR1309:DR1310,0),MATCH(DS1325,DT1307:EA1307,0))*INDEX(AJ1315:AT1322,MATCH(DS1325,AI1315:AI1322,0),MATCH(DS1326,AJ1314:AT1314,0))</f>
        <v>#N/A</v>
      </c>
      <c r="DT1333" s="665" t="e">
        <f>INDEX(DT1309:EA1310,MATCH(DR1333,DR1309:DR1310,0),MATCH(DT1325,DT1307:EA1307,0))*INDEX(AJ1315:AT1322,MATCH(DT1325,AI1315:AI1322,0),MATCH(DT1326,AJ1314:AT1314,0))</f>
        <v>#N/A</v>
      </c>
      <c r="DU1333" s="665" t="e">
        <f>INDEX(DT1309:EA1310,MATCH(DR1333,DR1309:DR1310,0),MATCH(DU1325,DT1307:EA1307,0))*INDEX(AJ1315:AT1322,MATCH(DU1325,AI1315:AI1322,0),MATCH(DU1326,AJ1314:AT1314,0))</f>
        <v>#N/A</v>
      </c>
      <c r="DV1333" s="665" t="e">
        <f>INDEX(DT1309:EA1310,MATCH(DR1333,DR1309:DR1310,0),MATCH(DV1325,DT1307:EA1307,0))*INDEX(AJ1315:AT1322,MATCH(DV1325,AI1315:AI1322,0),MATCH(DV1326,AJ1314:AT1314,0))</f>
        <v>#N/A</v>
      </c>
      <c r="DW1333" s="665" t="e">
        <f>INDEX(DT1309:EA1310,MATCH(DR1333,DR1309:DR1310,0),MATCH(DW1325,DT1307:EA1307,0))*INDEX(AJ1315:AT1322,MATCH(DW1325,AI1315:AI1322,0),MATCH(DW1326,AJ1314:AT1314,0))</f>
        <v>#N/A</v>
      </c>
      <c r="DX1333" s="665" t="e">
        <f>INDEX(DT1309:EA1310,MATCH(DR1333,DR1309:DR1310,0),MATCH(DX1325,DT1307:EA1307,0))*INDEX(AJ1315:AT1322,MATCH(DX1325,AI1315:AI1322,0),MATCH(DX1326,AJ1314:AT1314,0))</f>
        <v>#N/A</v>
      </c>
      <c r="DY1333" s="665" t="e">
        <f>INDEX(DT1309:EA1310,MATCH(DR1333,DR1309:DR1310,0),MATCH(DY1325,DT1307:EA1307,0))*INDEX(AJ1315:AT1322,MATCH(DY1325,AI1315:AI1322,0),MATCH(DY1326,AJ1314:AT1314,0))</f>
        <v>#N/A</v>
      </c>
      <c r="DZ1333" s="665" t="e">
        <f>INDEX(DT1309:EA1310,MATCH(DR1333,DR1309:DR1310,0),MATCH(DZ1325,DT1307:EA1307,0))*INDEX(AJ1315:AT1322,MATCH(DZ1325,AI1315:AI1322,0),MATCH(DZ1326,AJ1314:AT1314,0))</f>
        <v>#N/A</v>
      </c>
      <c r="EA1333" s="665" t="e">
        <f>INDEX(DT1309:EA1310,MATCH(DR1333,DR1309:DR1310,0),MATCH(EA1325,DT1307:EA1307,0))*INDEX(AJ1315:AT1322,MATCH(EA1325,AI1315:AI1322,0),MATCH(EA1326,AJ1314:AT1314,0))</f>
        <v>#N/A</v>
      </c>
      <c r="EB1333" s="665" t="e">
        <f>INDEX(DT1309:EA1310,MATCH(DR1333,DR1309:DR1310,0),MATCH(EB1325,DT1307:EA1307,0))*INDEX(AJ1315:AT1322,MATCH(EB1325,AI1315:AI1322,0),MATCH(EB1326,AJ1314:AT1314,0))</f>
        <v>#N/A</v>
      </c>
      <c r="EC1333" s="665" t="e">
        <f>INDEX(DT1309:EA1310,MATCH(DR1333,DR1309:DR1310,0),MATCH(EC1325,DT1307:EA1307,0))*INDEX(AJ1315:AT1322,MATCH(EC1325,AI1315:AI1322,0),MATCH(EC1326,AJ1314:AT1314,0))</f>
        <v>#N/A</v>
      </c>
      <c r="ED1333" s="665" t="e">
        <f>INDEX(DT1309:EA1310,MATCH(DR1333,DR1309:DR1310,0),MATCH(ED1325,DT1307:EA1307,0))*INDEX(AJ1315:AT1322,MATCH(ED1325,AI1315:AI1322,0),MATCH(ED1326,AJ1314:AT1314,0))</f>
        <v>#N/A</v>
      </c>
      <c r="EE1333" s="665" t="e">
        <f>INDEX(DT1309:EA1310,MATCH(DR1333,DR1309:DR1310,0),MATCH(EE1325,DT1307:EA1307,0))*INDEX(AJ1315:AT1322,MATCH(EE1325,AI1315:AI1322,0),MATCH(EE1326,AJ1314:AT1314,0))</f>
        <v>#N/A</v>
      </c>
      <c r="EF1333" s="665" t="e">
        <f>INDEX(DT1309:EA1310,MATCH(DR1333,DR1309:DR1310,0),MATCH(EF1325,DT1307:EA1307,0))*INDEX(AJ1315:AT1322,MATCH(EF1325,AI1315:AI1322,0),MATCH(EF1326,AJ1314:AT1314,0))</f>
        <v>#N/A</v>
      </c>
      <c r="EG1333" s="665" t="e">
        <f>INDEX(DT1309:EA1310,MATCH(DR1333,DR1309:DR1310,0),MATCH(EG1325,DT1307:EA1307,0))*INDEX(AJ1315:AT1322,MATCH(EG1325,AI1315:AI1322,0),MATCH(EG1326,AJ1314:AT1314,0))</f>
        <v>#N/A</v>
      </c>
      <c r="EH1333" s="665" t="e">
        <f>INDEX(DT1309:EA1310,MATCH(DR1333,DR1309:DR1310,0),MATCH(EH1325,DT1307:EA1307,0))*INDEX(AJ1315:AT1322,MATCH(EH1325,AI1315:AI1322,0),MATCH(EH1326,AJ1314:AT1314,0))</f>
        <v>#N/A</v>
      </c>
      <c r="EI1333" s="665" t="e">
        <f>INDEX(DT1309:EA1310,MATCH(DR1333,DR1309:DR1310,0),MATCH(EI1325,DT1307:EA1307,0))*INDEX(AJ1315:AT1322,MATCH(EI1325,AI1315:AI1322,0),MATCH(EI1326,AJ1314:AT1314,0))</f>
        <v>#N/A</v>
      </c>
      <c r="EJ1333" s="665" t="e">
        <f>INDEX(DT1309:EA1310,MATCH(DR1333,DR1309:DR1310,0),MATCH(EJ1325,DT1307:EA1307,0))*INDEX(AJ1315:AT1322,MATCH(EJ1325,AI1315:AI1322,0),MATCH(EJ1326,AJ1314:AT1314,0))</f>
        <v>#N/A</v>
      </c>
      <c r="EK1333" s="665" t="e">
        <f>INDEX(DT1309:EA1310,MATCH(DR1333,DR1309:DR1310,0),MATCH(EK1325,DT1307:EA1307,0))*INDEX(AJ1315:AT1322,MATCH(EK1325,AI1315:AI1322,0),MATCH(EK1326,AJ1314:AT1314,0))</f>
        <v>#N/A</v>
      </c>
      <c r="EL1333" s="665" t="e">
        <f>INDEX(DT1309:EA1310,MATCH(DR1333,DR1309:DR1310,0),MATCH(EL1325,DT1307:EA1307,0))*INDEX(AJ1315:AT1322,MATCH(EL1325,AI1315:AI1322,0),MATCH(EL1326,AJ1314:AT1314,0))</f>
        <v>#N/A</v>
      </c>
      <c r="EM1333" s="665" t="e">
        <f>INDEX(DT1309:EA1310,MATCH(DR1333,DR1309:DR1310,0),MATCH(EM1325,DT1307:EA1307,0))*INDEX(AJ1315:AT1322,MATCH(EM1325,AI1315:AI1322,0),MATCH(EM1326,AJ1314:AT1314,0))</f>
        <v>#N/A</v>
      </c>
      <c r="EN1333" s="665" t="e">
        <f>INDEX(DT1309:EA1310,MATCH(DR1333,DR1309:DR1310,0),MATCH(EN1325,DT1307:EA1307,0))*INDEX(AJ1315:AT1322,MATCH(EN1325,AI1315:AI1322,0),MATCH(EN1326,AJ1314:AT1314,0))</f>
        <v>#N/A</v>
      </c>
      <c r="EO1333" s="665" t="e">
        <f>INDEX(DT1309:EA1310,MATCH(DR1333,DR1309:DR1310,0),MATCH(EO1325,DT1307:EA1307,0))*INDEX(AJ1315:AT1322,MATCH(EO1325,AI1315:AI1322,0),MATCH(EO1326,AJ1314:AT1314,0))</f>
        <v>#N/A</v>
      </c>
      <c r="EP1333" s="665" t="e">
        <f>INDEX(DT1309:EA1310,MATCH(DR1333,DR1309:DR1310,0),MATCH(EP1325,DT1307:EA1307,0))*INDEX(AJ1315:AT1322,MATCH(EP1325,AI1315:AI1322,0),MATCH(EP1326,AJ1314:AT1314,0))</f>
        <v>#N/A</v>
      </c>
      <c r="EQ1333" s="665" t="e">
        <f>INDEX(DT1309:EA1310,MATCH(DR1333,DR1309:DR1310,0),MATCH(EQ1325,DT1307:EA1307,0))*INDEX(AJ1315:AT1322,MATCH(EQ1325,AI1315:AI1322,0),MATCH(EQ1326,AJ1314:AT1314,0))</f>
        <v>#N/A</v>
      </c>
      <c r="ER1333" s="665" t="e">
        <f>INDEX(DT1309:EA1310,MATCH(DR1333,DR1309:DR1310,0),MATCH(ER1325,DT1307:EA1307,0))*INDEX(AJ1315:AT1322,MATCH(ER1325,AI1315:AI1322,0),MATCH(ER1326,AJ1314:AT1314,0))</f>
        <v>#N/A</v>
      </c>
      <c r="ES1333" s="665" t="e">
        <f>INDEX(DT1309:EA1310,MATCH(DR1333,DR1309:DR1310,0),MATCH(ES1325,DT1307:EA1307,0))*INDEX(AJ1315:AT1322,MATCH(ES1325,AI1315:AI1322,0),MATCH(ES1326,AJ1314:AT1314,0))</f>
        <v>#N/A</v>
      </c>
      <c r="ET1333" s="665" t="e">
        <f>INDEX(DT1309:EA1310,MATCH(DR1333,DR1309:DR1310,0),MATCH(ET1325,DT1307:EA1307,0))*INDEX(AJ1315:AT1322,MATCH(ET1325,AI1315:AI1322,0),MATCH(ET1326,AJ1314:AT1314,0))</f>
        <v>#N/A</v>
      </c>
      <c r="EU1333" s="665" t="e">
        <f>INDEX(DT1309:EA1310,MATCH(DR1333,DR1309:DR1310,0),MATCH(EU1325,DT1307:EA1307,0))*INDEX(AJ1315:AT1322,MATCH(EU1325,AI1315:AI1322,0),MATCH(EU1326,AJ1314:AT1314,0))</f>
        <v>#N/A</v>
      </c>
      <c r="EV1333" s="665" t="e">
        <f>INDEX(DT1309:EA1310,MATCH(DR1333,DR1309:DR1310,0),MATCH(EV1325,DT1307:EA1307,0))*INDEX(AJ1315:AT1322,MATCH(EV1325,AI1315:AI1322,0),MATCH(EV1326,AJ1314:AT1314,0))</f>
        <v>#N/A</v>
      </c>
      <c r="EW1333" s="665" t="e">
        <f>INDEX(DT1309:EA1310,MATCH(DR1333,DR1309:DR1310,0),MATCH(EW1325,DT1307:EA1307,0))*INDEX(AJ1315:AT1322,MATCH(EW1325,AI1315:AI1322,0),MATCH(EW1326,AJ1314:AT1314,0))</f>
        <v>#N/A</v>
      </c>
      <c r="EX1333" s="665" t="e">
        <f>INDEX(DT1309:EA1310,MATCH(DR1333,DR1309:DR1310,0),MATCH(EX1325,DT1307:EA1307,0))*INDEX(AJ1315:AT1322,MATCH(EX1325,AI1315:AI1322,0),MATCH(EX1326,AJ1314:AT1314,0))</f>
        <v>#N/A</v>
      </c>
      <c r="EY1333" s="665" t="e">
        <f>INDEX(DT1309:EA1310,MATCH(DR1333,DR1309:DR1310,0),MATCH(EY1325,DT1307:EA1307,0))*INDEX(AJ1315:AT1322,MATCH(EY1325,AI1315:AI1322,0),MATCH(EY1326,AJ1314:AT1314,0))</f>
        <v>#N/A</v>
      </c>
      <c r="EZ1333" s="665" t="e">
        <f>INDEX(DT1309:EA1310,MATCH(DR1333,DR1309:DR1310,0),MATCH(EZ1325,DT1307:EA1307,0))*INDEX(AJ1315:AT1322,MATCH(EZ1325,AI1315:AI1322,0),MATCH(EZ1326,AJ1314:AT1314,0))</f>
        <v>#N/A</v>
      </c>
      <c r="FA1333" s="665" t="e">
        <f>INDEX(DT1309:EA1310,MATCH(DR1333,DR1309:DR1310,0),MATCH(FA1325,DT1307:EA1307,0))*INDEX(AJ1315:AT1322,MATCH(FA1325,AI1315:AI1322,0),MATCH(FA1326,AJ1314:AT1314,0))</f>
        <v>#N/A</v>
      </c>
      <c r="FB1333" s="665" t="e">
        <f>INDEX(DT1309:EA1310,MATCH(DR1333,DR1309:DR1310,0),MATCH(FB1325,DT1307:EA1307,0))*INDEX(AJ1315:AT1322,MATCH(FB1325,AI1315:AI1322,0),MATCH(FB1326,AJ1314:AT1314,0))</f>
        <v>#N/A</v>
      </c>
      <c r="FC1333" s="665" t="e">
        <f>INDEX(DT1309:EA1310,MATCH(DR1333,DR1309:DR1310,0),MATCH(FC1325,DT1307:EA1307,0))*INDEX(AJ1315:AT1322,MATCH(FC1325,AI1315:AI1322,0),MATCH(FC1326,AJ1314:AT1314,0))</f>
        <v>#N/A</v>
      </c>
      <c r="FD1333" s="665" t="e">
        <f>INDEX(DT1309:EA1310,MATCH(DR1333,DR1309:DR1310,0),MATCH(FD1325,DT1307:EA1307,0))*INDEX(AJ1315:AT1322,MATCH(FD1325,AI1315:AI1322,0),MATCH(FD1326,AJ1314:AT1314,0))</f>
        <v>#N/A</v>
      </c>
      <c r="FE1333" s="665" t="e">
        <f>INDEX(DT1309:EA1310,MATCH(DR1333,DR1309:DR1310,0),MATCH(FE1325,DT1307:EA1307,0))*INDEX(AJ1315:AT1322,MATCH(FE1325,AI1315:AI1322,0),MATCH(FE1326,AJ1314:AT1314,0))</f>
        <v>#N/A</v>
      </c>
      <c r="FF1333" s="665" t="e">
        <f>INDEX(DT1309:EA1310,MATCH(DR1333,DR1309:DR1310,0),MATCH(FF1325,DT1307:EA1307,0))*INDEX(AJ1315:AT1322,MATCH(FF1325,AI1315:AI1322,0),MATCH(FF1326,AJ1314:AT1314,0))</f>
        <v>#N/A</v>
      </c>
      <c r="FG1333" s="665" t="e">
        <f>INDEX(DT1309:EA1310,MATCH(DR1333,DR1309:DR1310,0),MATCH(FG1325,DT1307:EA1307,0))*INDEX(AJ1315:AT1322,MATCH(FG1325,AI1315:AI1322,0),MATCH(FG1326,AJ1314:AT1314,0))</f>
        <v>#N/A</v>
      </c>
      <c r="FH1333" s="665" t="e">
        <f>INDEX(DT1309:EA1310,MATCH(DR1333,DR1309:DR1310,0),MATCH(FH1325,DT1307:EA1307,0))*INDEX(AJ1315:AT1322,MATCH(FH1325,AI1315:AI1322,0),MATCH(FH1326,AJ1314:AT1314,0))</f>
        <v>#N/A</v>
      </c>
      <c r="FI1333" s="665" t="e">
        <f>INDEX(DT1309:EA1310,MATCH(DR1333,DR1309:DR1310,0),MATCH(FI1325,DT1307:EA1307,0))*INDEX(AJ1315:AT1322,MATCH(FI1325,AI1315:AI1322,0),MATCH(FI1326,AJ1314:AT1314,0))</f>
        <v>#N/A</v>
      </c>
      <c r="FJ1333" s="665" t="e">
        <f>INDEX(DT1309:EA1310,MATCH(DR1333,DR1309:DR1310,0),MATCH(FJ1325,DT1307:EA1307,0))*INDEX(AJ1315:AT1322,MATCH(FJ1325,AI1315:AI1322,0),MATCH(FJ1326,AJ1314:AT1314,0))</f>
        <v>#N/A</v>
      </c>
      <c r="FK1333" s="665" t="e">
        <f>INDEX(DT1309:EA1310,MATCH(DR1333,DR1309:DR1310,0),MATCH(FK1325,DT1307:EA1307,0))*INDEX(AJ1315:AT1322,MATCH(FK1325,AI1315:AI1322,0),MATCH(FK1326,AJ1314:AT1314,0))</f>
        <v>#N/A</v>
      </c>
      <c r="FL1333" s="665" t="e">
        <f>INDEX(DT1309:EA1310,MATCH(DR1333,DR1309:DR1310,0),MATCH(FL1325,DT1307:EA1307,0))*INDEX(AJ1315:AT1322,MATCH(FL1325,AI1315:AI1322,0),MATCH(FL1326,AJ1314:AT1314,0))</f>
        <v>#N/A</v>
      </c>
      <c r="FM1333" s="665" t="e">
        <f>INDEX(DT1309:EA1310,MATCH(DR1333,DR1309:DR1310,0),MATCH(FM1325,DT1307:EA1307,0))*INDEX(AJ1315:AT1322,MATCH(FM1325,AI1315:AI1322,0),MATCH(FM1326,AJ1314:AT1314,0))</f>
        <v>#N/A</v>
      </c>
      <c r="FN1333" s="665" t="e">
        <f>INDEX(DT1309:EA1310,MATCH(DR1333,DR1309:DR1310,0),MATCH(FN1325,DT1307:EA1307,0))*INDEX(AJ1315:AT1322,MATCH(FN1325,AI1315:AI1322,0),MATCH(FN1326,AJ1314:AT1314,0))</f>
        <v>#N/A</v>
      </c>
      <c r="FO1333" s="665" t="e">
        <f>INDEX(DT1309:EA1310,MATCH(DR1333,DR1309:DR1310,0),MATCH(FO1325,DT1307:EA1307,0))*INDEX(AJ1315:AT1322,MATCH(FO1325,AI1315:AI1322,0),MATCH(FO1326,AJ1314:AT1314,0))</f>
        <v>#N/A</v>
      </c>
      <c r="FP1333" s="665" t="e">
        <f>INDEX(DT1309:EA1310,MATCH(DR1333,DR1309:DR1310,0),MATCH(FP1325,DT1307:EA1307,0))*INDEX(AJ1315:AT1322,MATCH(FP1325,AI1315:AI1322,0),MATCH(FP1326,AJ1314:AT1314,0))</f>
        <v>#N/A</v>
      </c>
      <c r="FQ1333" s="665" t="e">
        <f>INDEX(DT1309:EA1310,MATCH(DR1333,DR1309:DR1310,0),MATCH(FQ1325,DT1307:EA1307,0))*INDEX(AJ1315:AT1322,MATCH(FQ1325,AI1315:AI1322,0),MATCH(FQ1326,AJ1314:AT1314,0))</f>
        <v>#N/A</v>
      </c>
      <c r="FR1333" s="665" t="e">
        <f>INDEX(DT1309:EA1310,MATCH(DR1333,DR1309:DR1310,0),MATCH(FR1325,DT1307:EA1307,0))*INDEX(AJ1315:AT1322,MATCH(FR1325,AI1315:AI1322,0),MATCH(FR1326,AJ1314:AT1314,0))</f>
        <v>#N/A</v>
      </c>
      <c r="FS1333" s="665" t="e">
        <f>INDEX(DT1309:EA1310,MATCH(DR1333,DR1309:DR1310,0),MATCH(FS1325,DT1307:EA1307,0))*INDEX(AJ1315:AT1322,MATCH(FS1325,AI1315:AI1322,0),MATCH(FS1326,AJ1314:AT1314,0))</f>
        <v>#N/A</v>
      </c>
      <c r="FT1333" s="665" t="e">
        <f>INDEX(DT1309:EA1310,MATCH(DR1333,DR1309:DR1310,0),MATCH(FT1325,DT1307:EA1307,0))*INDEX(AJ1315:AT1322,MATCH(FT1325,AI1315:AI1322,0),MATCH(FT1326,AJ1314:AT1314,0))</f>
        <v>#N/A</v>
      </c>
      <c r="FU1333" s="665" t="e">
        <f>INDEX(DT1309:EA1310,MATCH(DR1333,DR1309:DR1310,0),MATCH(FU1325,DT1307:EA1307,0))*INDEX(AJ1315:AT1322,MATCH(FU1325,AI1315:AI1322,0),MATCH(FU1326,AJ1314:AT1314,0))</f>
        <v>#N/A</v>
      </c>
      <c r="FV1333" s="665" t="e">
        <f>INDEX(DT1309:EA1310,MATCH(DR1333,DR1309:DR1310,0),MATCH(FV1325,DT1307:EA1307,0))*INDEX(AJ1315:AT1322,MATCH(FV1325,AI1315:AI1322,0),MATCH(FV1326,AJ1314:AT1314,0))</f>
        <v>#N/A</v>
      </c>
      <c r="FW1333" s="665" t="e">
        <f>INDEX(DT1309:EA1310,MATCH(DR1333,DR1309:DR1310,0),MATCH(FW1325,DT1307:EA1307,0))*INDEX(AJ1315:AT1322,MATCH(FW1325,AI1315:AI1322,0),MATCH(FW1326,AJ1314:AT1314,0))</f>
        <v>#N/A</v>
      </c>
      <c r="FX1333" s="665" t="e">
        <f>INDEX(DT1309:EA1310,MATCH(DR1333,DR1309:DR1310,0),MATCH(FX1325,DT1307:EA1307,0))*INDEX(AJ1315:AT1322,MATCH(FX1325,AI1315:AI1322,0),MATCH(FX1326,AJ1314:AT1314,0))</f>
        <v>#N/A</v>
      </c>
      <c r="FY1333" s="665" t="e">
        <f>INDEX(DT1309:EA1310,MATCH(DR1333,DR1309:DR1310,0),MATCH(FY1325,DT1307:EA1307,0))*INDEX(AJ1315:AT1322,MATCH(FY1325,AI1315:AI1322,0),MATCH(FY1326,AJ1314:AT1314,0))</f>
        <v>#N/A</v>
      </c>
      <c r="FZ1333" s="665" t="e">
        <f>INDEX(DT1309:EA1310,MATCH(DR1333,DR1309:DR1310,0),MATCH(FZ1325,DT1307:EA1307,0))*INDEX(AJ1315:AT1322,MATCH(FZ1325,AI1315:AI1322,0),MATCH(FZ1326,AJ1314:AT1314,0))</f>
        <v>#N/A</v>
      </c>
      <c r="GA1333" s="665" t="e">
        <f>INDEX(DT1309:EA1310,MATCH(DR1333,DR1309:DR1310,0),MATCH(GA1325,DT1307:EA1307,0))*INDEX(AJ1315:AT1322,MATCH(GA1325,AI1315:AI1322,0),MATCH(GA1326,AJ1314:AT1314,0))</f>
        <v>#N/A</v>
      </c>
      <c r="GB1333" s="665" t="e">
        <f>INDEX(DT1309:EA1310,MATCH(DR1333,DR1309:DR1310,0),MATCH(GB1325,DT1307:EA1307,0))*INDEX(AJ1315:AT1322,MATCH(GB1325,AI1315:AI1322,0),MATCH(GB1326,AJ1314:AT1314,0))</f>
        <v>#N/A</v>
      </c>
      <c r="GC1333" s="665" t="e">
        <f>INDEX(DT1309:EA1310,MATCH(DR1333,DR1309:DR1310,0),MATCH(GC1325,DT1307:EA1307,0))*INDEX(AJ1315:AT1322,MATCH(GC1325,AI1315:AI1322,0),MATCH(GC1326,AJ1314:AT1314,0))</f>
        <v>#N/A</v>
      </c>
      <c r="GD1333" s="665" t="e">
        <f>INDEX(DT1309:EA1310,MATCH(DR1333,DR1309:DR1310,0),MATCH(GD1325,DT1307:EA1307,0))*INDEX(AJ1315:AT1322,MATCH(GD1325,AI1315:AI1322,0),MATCH(GD1326,AJ1314:AT1314,0))</f>
        <v>#N/A</v>
      </c>
      <c r="GE1333" s="665" t="e">
        <f>INDEX(DT1309:EA1310,MATCH(DR1333,DR1309:DR1310,0),MATCH(GE1325,DT1307:EA1307,0))*INDEX(AJ1315:AT1322,MATCH(GE1325,AI1315:AI1322,0),MATCH(GE1326,AJ1314:AT1314,0))</f>
        <v>#N/A</v>
      </c>
      <c r="GF1333" s="665" t="e">
        <f>INDEX(DT1309:EA1310,MATCH(DR1333,DR1309:DR1310,0),MATCH(GF1325,DT1307:EA1307,0))*INDEX(AJ1315:AT1322,MATCH(GF1325,AI1315:AI1322,0),MATCH(GF1326,AJ1314:AT1314,0))</f>
        <v>#N/A</v>
      </c>
      <c r="GG1333" s="665" t="e">
        <f>INDEX(DT1309:EA1310,MATCH(DR1333,DR1309:DR1310,0),MATCH(GG1325,DT1307:EA1307,0))*INDEX(AJ1315:AT1322,MATCH(GG1325,AI1315:AI1322,0),MATCH(GG1326,AJ1314:AT1314,0))</f>
        <v>#N/A</v>
      </c>
      <c r="GH1333" s="665" t="e">
        <f>INDEX(DT1309:EA1310,MATCH(DR1333,DR1309:DR1310,0),MATCH(GH1325,DT1307:EA1307,0))*INDEX(AJ1315:AT1322,MATCH(GH1325,AI1315:AI1322,0),MATCH(GH1326,AJ1314:AT1314,0))</f>
        <v>#N/A</v>
      </c>
      <c r="GI1333" s="665" t="e">
        <f>INDEX(DT1309:EA1310,MATCH(DR1333,DR1309:DR1310,0),MATCH(GI1325,DT1307:EA1307,0))*INDEX(AJ1315:AT1322,MATCH(GI1325,AI1315:AI1322,0),MATCH(GI1326,AJ1314:AT1314,0))</f>
        <v>#N/A</v>
      </c>
      <c r="GJ1333" s="665" t="e">
        <f>INDEX(DT1309:EA1310,MATCH(DR1333,DR1309:DR1310,0),MATCH(GJ1325,DT1307:EA1307,0))*INDEX(AJ1315:AT1322,MATCH(GJ1325,AI1315:AI1322,0),MATCH(GJ1326,AJ1314:AT1314,0))</f>
        <v>#N/A</v>
      </c>
      <c r="GK1333" s="665" t="e">
        <f>INDEX(DT1309:EA1310,MATCH(DR1333,DR1309:DR1310,0),MATCH(GK1325,DT1307:EA1307,0))*INDEX(AJ1315:AT1322,MATCH(GK1325,AI1315:AI1322,0),MATCH(GK1326,AJ1314:AT1314,0))</f>
        <v>#N/A</v>
      </c>
      <c r="GL1333" s="665" t="e">
        <f>SUM(DS1333:GK1333)=#REF!-SUM(HB1333:HK1333)</f>
        <v>#N/A</v>
      </c>
      <c r="GM1333" s="667"/>
      <c r="GN1333" s="749">
        <v>2029</v>
      </c>
      <c r="GO1333" s="664" t="e">
        <f>SUMIF(DS1314:EN1314,GO1314,DS1333:EN1333)</f>
        <v>#N/A</v>
      </c>
      <c r="GP1333" s="668" t="e">
        <f>SUMIF(DS1314:GK1314,GP1314,DS1333:GK1333)</f>
        <v>#N/A</v>
      </c>
      <c r="GQ1333" s="668" t="e">
        <f>SUMIF(DS1314:GK1314,GQ1314,DS1333:GK1333)</f>
        <v>#N/A</v>
      </c>
      <c r="GR1333" s="668" t="e">
        <f>SUMIF(DS1314:GK1314,GR1314,DS1333:GK1333)</f>
        <v>#N/A</v>
      </c>
      <c r="GS1333" s="668" t="e">
        <f>SUMIF(DS1314:GK1314,GS1314,DS1333:GK1333)</f>
        <v>#N/A</v>
      </c>
      <c r="GT1333" s="668" t="e">
        <f>SUMIF(DS1314:GK1314,GT1314,DS1333:GK1333)</f>
        <v>#N/A</v>
      </c>
      <c r="GU1333" s="668" t="e">
        <f>SUMIF(DS1314:GK1314,GU1314,DS1333:GK1333)</f>
        <v>#N/A</v>
      </c>
      <c r="GV1333" s="668" t="e">
        <f>SUMIF(DS1314:GK1314,GV1314,DS1333:GK1333)</f>
        <v>#N/A</v>
      </c>
      <c r="GW1333" s="668" t="e">
        <f>SUMIF(DS1314:GK1314,GW1314,DS1333:GK1333)</f>
        <v>#N/A</v>
      </c>
      <c r="GX1333" s="668" t="e">
        <f>SUMIF(DS1314:GK1314,GX1314,DS1333:GK1333)</f>
        <v>#N/A</v>
      </c>
      <c r="GY1333" s="668" t="e">
        <f>SUMIF(DS1314:GK1314,GY1314,DS1333:GK1333)</f>
        <v>#N/A</v>
      </c>
      <c r="GZ1333" s="646" t="e">
        <f>#REF!=SUM(GO1333:GY1333)</f>
        <v>#REF!</v>
      </c>
      <c r="HB1333" s="668" t="e">
        <f>IF(GZ1333,0,(#REF!-SUM(GO1333:GY1333))*INDEX(AK1315:AT1322,MATCH(GN1333,AI1315:AI1322,0),MATCH(HB1326,AK1314:AT1314,0)))</f>
        <v>#REF!</v>
      </c>
      <c r="HC1333" s="668" t="e">
        <f>IF(GZ1333,0,(#REF!-SUM(GO1333:GY1333))*INDEX(AK1315:AT1322,MATCH(GN1333,AI1315:AI1322,0),MATCH(HC1326,AK1314:AT1314,0)))</f>
        <v>#REF!</v>
      </c>
      <c r="HD1333" s="668" t="e">
        <f>IF(GZ1333,0,(#REF!-SUM(GO1333:GY1333))*INDEX(AK1315:AT1322,MATCH(GN1333,AI1315:AI1322,0),MATCH(HD1326,AK1314:AT1314,0)))</f>
        <v>#REF!</v>
      </c>
      <c r="HE1333" s="668" t="e">
        <f>IF(GZ1333,0,(#REF!-SUM(GO1333:GY1333))*INDEX(AK1315:AT1322,MATCH(GN1333,AI1315:AI1322,0),MATCH(HE1326,AK1314:AT1314,0)))</f>
        <v>#REF!</v>
      </c>
      <c r="HF1333" s="668" t="e">
        <f>IF(GZ1333,0,(#REF!-SUM(GO1333:GY1333))*INDEX(AK1315:AT1322,MATCH(GN1333,AI1315:AI1322,0),MATCH(HF1326,AK1314:AT1314,0)))</f>
        <v>#REF!</v>
      </c>
      <c r="HG1333" s="668" t="e">
        <f>IF(GZ1333,0,(#REF!-SUM(GO1333:GY1333))*INDEX(AK1315:AT1322,MATCH(GN1333,AI1315:AI1322,0),MATCH(HG1326,AK1314:AT1314,0)))</f>
        <v>#REF!</v>
      </c>
      <c r="HH1333" s="668" t="e">
        <f>IF(GZ1333,0,(#REF!-SUM(GO1333:GY1333))*INDEX(AK1315:AT1322,MATCH(GN1333,AI1315:AI1322,0),MATCH(HH1326,AK1314:AT1314,0)))</f>
        <v>#REF!</v>
      </c>
      <c r="HI1333" s="668" t="e">
        <f>IF(GZ1333,0,(#REF!-SUM(GO1333:GY1333))*INDEX(AK1315:AT1322,MATCH(GN1333,AI1315:AI1322,0),MATCH(HI1326,AK1314:AT1314,0)))</f>
        <v>#REF!</v>
      </c>
      <c r="HJ1333" s="668" t="e">
        <f>IF(GZ1333,0,(#REF!-SUM(GO1333:GY1333))*INDEX(AK1315:AT1322,MATCH(GN1333,AI1315:AI1322,0),MATCH(HJ1326,AK1314:AT1314,0)))</f>
        <v>#REF!</v>
      </c>
      <c r="HK1333" s="668" t="e">
        <f>IF(GZ1333,0,(#REF!-SUM(GO1333:GY1333))*INDEX(AK1315:AT1322,MATCH(GN1333,AI1315:AI1322,0),MATCH(HK1326,AK1314:AT1314,0)))</f>
        <v>#REF!</v>
      </c>
      <c r="HL1333" s="668" t="e">
        <f>(SUM(HB1333:HK1333)+SUM(GO1333:GY1333))=#REF!</f>
        <v>#REF!</v>
      </c>
    </row>
    <row r="1334" spans="1:234" hidden="1" x14ac:dyDescent="0.25">
      <c r="A1334" s="643" t="s">
        <v>208</v>
      </c>
      <c r="DR1334" s="749">
        <v>2030</v>
      </c>
      <c r="DS1334" s="665" t="e">
        <f>INDEX(DT1309:EA1310,MATCH(DR1334,DR1309:DR1310,0),MATCH(DS1325,DT1307:EA1307,0))*INDEX(AJ1315:AT1322,MATCH(DS1325,AI1315:AI1322,0),MATCH(DS1326,AJ1314:AT1314,0))</f>
        <v>#N/A</v>
      </c>
      <c r="DT1334" s="665" t="e">
        <f>INDEX(DT1309:EA1310,MATCH(DR1334,DR1309:DR1310,0),MATCH(DT1325,DT1307:EA1307,0))*INDEX(AJ1315:AT1322,MATCH(DT1325,AI1315:AI1322,0),MATCH(DT1326,AJ1314:AT1314,0))</f>
        <v>#N/A</v>
      </c>
      <c r="DU1334" s="665" t="e">
        <f>INDEX(DT1309:EA1310,MATCH(DR1334,DR1309:DR1310,0),MATCH(DU1325,DT1307:EA1307,0))*INDEX(AJ1315:AT1322,MATCH(DU1325,AI1315:AI1322,0),MATCH(DU1326,AJ1314:AT1314,0))</f>
        <v>#N/A</v>
      </c>
      <c r="DV1334" s="665" t="e">
        <f>INDEX(DT1309:EA1310,MATCH(DR1334,DR1309:DR1310,0),MATCH(DV1325,DT1307:EA1307,0))*INDEX(AJ1315:AT1322,MATCH(DV1325,AI1315:AI1322,0),MATCH(DV1326,AJ1314:AT1314,0))</f>
        <v>#N/A</v>
      </c>
      <c r="DW1334" s="665" t="e">
        <f>INDEX(DT1309:EA1310,MATCH(DR1334,DR1309:DR1310,0),MATCH(DW1325,DT1307:EA1307,0))*INDEX(AJ1315:AT1322,MATCH(DW1325,AI1315:AI1322,0),MATCH(DW1326,AJ1314:AT1314,0))</f>
        <v>#N/A</v>
      </c>
      <c r="DX1334" s="665" t="e">
        <f>INDEX(DT1309:EA1310,MATCH(DR1334,DR1309:DR1310,0),MATCH(DX1325,DT1307:EA1307,0))*INDEX(AJ1315:AT1322,MATCH(DX1325,AI1315:AI1322,0),MATCH(DX1326,AJ1314:AT1314,0))</f>
        <v>#N/A</v>
      </c>
      <c r="DY1334" s="665" t="e">
        <f>INDEX(DT1309:EA1310,MATCH(DR1334,DR1309:DR1310,0),MATCH(DY1325,DT1307:EA1307,0))*INDEX(AJ1315:AT1322,MATCH(DY1325,AI1315:AI1322,0),MATCH(DY1326,AJ1314:AT1314,0))</f>
        <v>#N/A</v>
      </c>
      <c r="DZ1334" s="665" t="e">
        <f>INDEX(DT1309:EA1310,MATCH(DR1334,DR1309:DR1310,0),MATCH(DZ1325,DT1307:EA1307,0))*INDEX(AJ1315:AT1322,MATCH(DZ1325,AI1315:AI1322,0),MATCH(DZ1326,AJ1314:AT1314,0))</f>
        <v>#N/A</v>
      </c>
      <c r="EA1334" s="665" t="e">
        <f>INDEX(DT1309:EA1310,MATCH(DR1334,DR1309:DR1310,0),MATCH(EA1325,DT1307:EA1307,0))*INDEX(AJ1315:AT1322,MATCH(EA1325,AI1315:AI1322,0),MATCH(EA1326,AJ1314:AT1314,0))</f>
        <v>#N/A</v>
      </c>
      <c r="EB1334" s="665" t="e">
        <f>INDEX(DT1309:EA1310,MATCH(DR1334,DR1309:DR1310,0),MATCH(EB1325,DT1307:EA1307,0))*INDEX(AJ1315:AT1322,MATCH(EB1325,AI1315:AI1322,0),MATCH(EB1326,AJ1314:AT1314,0))</f>
        <v>#N/A</v>
      </c>
      <c r="EC1334" s="665" t="e">
        <f>INDEX(DT1309:EA1310,MATCH(DR1334,DR1309:DR1310,0),MATCH(EC1325,DT1307:EA1307,0))*INDEX(AJ1315:AT1322,MATCH(EC1325,AI1315:AI1322,0),MATCH(EC1326,AJ1314:AT1314,0))</f>
        <v>#N/A</v>
      </c>
      <c r="ED1334" s="665" t="e">
        <f>INDEX(DT1309:EA1310,MATCH(DR1334,DR1309:DR1310,0),MATCH(ED1325,DT1307:EA1307,0))*INDEX(AJ1315:AT1322,MATCH(ED1325,AI1315:AI1322,0),MATCH(ED1326,AJ1314:AT1314,0))</f>
        <v>#N/A</v>
      </c>
      <c r="EE1334" s="665" t="e">
        <f>INDEX(DT1309:EA1310,MATCH(DR1334,DR1309:DR1310,0),MATCH(EE1325,DT1307:EA1307,0))*INDEX(AJ1315:AT1322,MATCH(EE1325,AI1315:AI1322,0),MATCH(EE1326,AJ1314:AT1314,0))</f>
        <v>#N/A</v>
      </c>
      <c r="EF1334" s="665" t="e">
        <f>INDEX(DT1309:EA1310,MATCH(DR1334,DR1309:DR1310,0),MATCH(EF1325,DT1307:EA1307,0))*INDEX(AJ1315:AT1322,MATCH(EF1325,AI1315:AI1322,0),MATCH(EF1326,AJ1314:AT1314,0))</f>
        <v>#N/A</v>
      </c>
      <c r="EG1334" s="665" t="e">
        <f>INDEX(DT1309:EA1310,MATCH(DR1334,DR1309:DR1310,0),MATCH(EG1325,DT1307:EA1307,0))*INDEX(AJ1315:AT1322,MATCH(EG1325,AI1315:AI1322,0),MATCH(EG1326,AJ1314:AT1314,0))</f>
        <v>#N/A</v>
      </c>
      <c r="EH1334" s="665" t="e">
        <f>INDEX(DT1309:EA1310,MATCH(DR1334,DR1309:DR1310,0),MATCH(EH1325,DT1307:EA1307,0))*INDEX(AJ1315:AT1322,MATCH(EH1325,AI1315:AI1322,0),MATCH(EH1326,AJ1314:AT1314,0))</f>
        <v>#N/A</v>
      </c>
      <c r="EI1334" s="665" t="e">
        <f>INDEX(DT1309:EA1310,MATCH(DR1334,DR1309:DR1310,0),MATCH(EI1325,DT1307:EA1307,0))*INDEX(AJ1315:AT1322,MATCH(EI1325,AI1315:AI1322,0),MATCH(EI1326,AJ1314:AT1314,0))</f>
        <v>#N/A</v>
      </c>
      <c r="EJ1334" s="665" t="e">
        <f>INDEX(DT1309:EA1310,MATCH(DR1334,DR1309:DR1310,0),MATCH(EJ1325,DT1307:EA1307,0))*INDEX(AJ1315:AT1322,MATCH(EJ1325,AI1315:AI1322,0),MATCH(EJ1326,AJ1314:AT1314,0))</f>
        <v>#N/A</v>
      </c>
      <c r="EK1334" s="665" t="e">
        <f>INDEX(DT1309:EA1310,MATCH(DR1334,DR1309:DR1310,0),MATCH(EK1325,DT1307:EA1307,0))*INDEX(AJ1315:AT1322,MATCH(EK1325,AI1315:AI1322,0),MATCH(EK1326,AJ1314:AT1314,0))</f>
        <v>#N/A</v>
      </c>
      <c r="EL1334" s="665" t="e">
        <f>INDEX(DT1309:EA1310,MATCH(DR1334,DR1309:DR1310,0),MATCH(EL1325,DT1307:EA1307,0))*INDEX(AJ1315:AT1322,MATCH(EL1325,AI1315:AI1322,0),MATCH(EL1326,AJ1314:AT1314,0))</f>
        <v>#N/A</v>
      </c>
      <c r="EM1334" s="665" t="e">
        <f>INDEX(DT1309:EA1310,MATCH(DR1334,DR1309:DR1310,0),MATCH(EM1325,DT1307:EA1307,0))*INDEX(AJ1315:AT1322,MATCH(EM1325,AI1315:AI1322,0),MATCH(EM1326,AJ1314:AT1314,0))</f>
        <v>#N/A</v>
      </c>
      <c r="EN1334" s="665" t="e">
        <f>INDEX(DT1309:EA1310,MATCH(DR1334,DR1309:DR1310,0),MATCH(EN1325,DT1307:EA1307,0))*INDEX(AJ1315:AT1322,MATCH(EN1325,AI1315:AI1322,0),MATCH(EN1326,AJ1314:AT1314,0))</f>
        <v>#N/A</v>
      </c>
      <c r="EO1334" s="665" t="e">
        <f>INDEX(DT1309:EA1310,MATCH(DR1334,DR1309:DR1310,0),MATCH(EO1325,DT1307:EA1307,0))*INDEX(AJ1315:AT1322,MATCH(EO1325,AI1315:AI1322,0),MATCH(EO1326,AJ1314:AT1314,0))</f>
        <v>#N/A</v>
      </c>
      <c r="EP1334" s="665" t="e">
        <f>INDEX(DT1309:EA1310,MATCH(DR1334,DR1309:DR1310,0),MATCH(EP1325,DT1307:EA1307,0))*INDEX(AJ1315:AT1322,MATCH(EP1325,AI1315:AI1322,0),MATCH(EP1326,AJ1314:AT1314,0))</f>
        <v>#N/A</v>
      </c>
      <c r="EQ1334" s="665" t="e">
        <f>INDEX(DT1309:EA1310,MATCH(DR1334,DR1309:DR1310,0),MATCH(EQ1325,DT1307:EA1307,0))*INDEX(AJ1315:AT1322,MATCH(EQ1325,AI1315:AI1322,0),MATCH(EQ1326,AJ1314:AT1314,0))</f>
        <v>#N/A</v>
      </c>
      <c r="ER1334" s="665" t="e">
        <f>INDEX(DT1309:EA1310,MATCH(DR1334,DR1309:DR1310,0),MATCH(ER1325,DT1307:EA1307,0))*INDEX(AJ1315:AT1322,MATCH(ER1325,AI1315:AI1322,0),MATCH(ER1326,AJ1314:AT1314,0))</f>
        <v>#N/A</v>
      </c>
      <c r="ES1334" s="665" t="e">
        <f>INDEX(DT1309:EA1310,MATCH(DR1334,DR1309:DR1310,0),MATCH(ES1325,DT1307:EA1307,0))*INDEX(AJ1315:AT1322,MATCH(ES1325,AI1315:AI1322,0),MATCH(ES1326,AJ1314:AT1314,0))</f>
        <v>#N/A</v>
      </c>
      <c r="ET1334" s="665" t="e">
        <f>INDEX(DT1309:EA1310,MATCH(DR1334,DR1309:DR1310,0),MATCH(ET1325,DT1307:EA1307,0))*INDEX(AJ1315:AT1322,MATCH(ET1325,AI1315:AI1322,0),MATCH(ET1326,AJ1314:AT1314,0))</f>
        <v>#N/A</v>
      </c>
      <c r="EU1334" s="665" t="e">
        <f>INDEX(DT1309:EA1310,MATCH(DR1334,DR1309:DR1310,0),MATCH(EU1325,DT1307:EA1307,0))*INDEX(AJ1315:AT1322,MATCH(EU1325,AI1315:AI1322,0),MATCH(EU1326,AJ1314:AT1314,0))</f>
        <v>#N/A</v>
      </c>
      <c r="EV1334" s="665" t="e">
        <f>INDEX(DT1309:EA1310,MATCH(DR1334,DR1309:DR1310,0),MATCH(EV1325,DT1307:EA1307,0))*INDEX(AJ1315:AT1322,MATCH(EV1325,AI1315:AI1322,0),MATCH(EV1326,AJ1314:AT1314,0))</f>
        <v>#N/A</v>
      </c>
      <c r="EW1334" s="665" t="e">
        <f>INDEX(DT1309:EA1310,MATCH(DR1334,DR1309:DR1310,0),MATCH(EW1325,DT1307:EA1307,0))*INDEX(AJ1315:AT1322,MATCH(EW1325,AI1315:AI1322,0),MATCH(EW1326,AJ1314:AT1314,0))</f>
        <v>#N/A</v>
      </c>
      <c r="EX1334" s="665" t="e">
        <f>INDEX(DT1309:EA1310,MATCH(DR1334,DR1309:DR1310,0),MATCH(EX1325,DT1307:EA1307,0))*INDEX(AJ1315:AT1322,MATCH(EX1325,AI1315:AI1322,0),MATCH(EX1326,AJ1314:AT1314,0))</f>
        <v>#N/A</v>
      </c>
      <c r="EY1334" s="665" t="e">
        <f>INDEX(DT1309:EA1310,MATCH(DR1334,DR1309:DR1310,0),MATCH(EY1325,DT1307:EA1307,0))*INDEX(AJ1315:AT1322,MATCH(EY1325,AI1315:AI1322,0),MATCH(EY1326,AJ1314:AT1314,0))</f>
        <v>#N/A</v>
      </c>
      <c r="EZ1334" s="665" t="e">
        <f>INDEX(DT1309:EA1310,MATCH(DR1334,DR1309:DR1310,0),MATCH(EZ1325,DT1307:EA1307,0))*INDEX(AJ1315:AT1322,MATCH(EZ1325,AI1315:AI1322,0),MATCH(EZ1326,AJ1314:AT1314,0))</f>
        <v>#N/A</v>
      </c>
      <c r="FA1334" s="665" t="e">
        <f>INDEX(DT1309:EA1310,MATCH(DR1334,DR1309:DR1310,0),MATCH(FA1325,DT1307:EA1307,0))*INDEX(AJ1315:AT1322,MATCH(FA1325,AI1315:AI1322,0),MATCH(FA1326,AJ1314:AT1314,0))</f>
        <v>#N/A</v>
      </c>
      <c r="FB1334" s="665" t="e">
        <f>INDEX(DT1309:EA1310,MATCH(DR1334,DR1309:DR1310,0),MATCH(FB1325,DT1307:EA1307,0))*INDEX(AJ1315:AT1322,MATCH(FB1325,AI1315:AI1322,0),MATCH(FB1326,AJ1314:AT1314,0))</f>
        <v>#N/A</v>
      </c>
      <c r="FC1334" s="665" t="e">
        <f>INDEX(DT1309:EA1310,MATCH(DR1334,DR1309:DR1310,0),MATCH(FC1325,DT1307:EA1307,0))*INDEX(AJ1315:AT1322,MATCH(FC1325,AI1315:AI1322,0),MATCH(FC1326,AJ1314:AT1314,0))</f>
        <v>#N/A</v>
      </c>
      <c r="FD1334" s="665" t="e">
        <f>INDEX(DT1309:EA1310,MATCH(DR1334,DR1309:DR1310,0),MATCH(FD1325,DT1307:EA1307,0))*INDEX(AJ1315:AT1322,MATCH(FD1325,AI1315:AI1322,0),MATCH(FD1326,AJ1314:AT1314,0))</f>
        <v>#N/A</v>
      </c>
      <c r="FE1334" s="665" t="e">
        <f>INDEX(DT1309:EA1310,MATCH(DR1334,DR1309:DR1310,0),MATCH(FE1325,DT1307:EA1307,0))*INDEX(AJ1315:AT1322,MATCH(FE1325,AI1315:AI1322,0),MATCH(FE1326,AJ1314:AT1314,0))</f>
        <v>#N/A</v>
      </c>
      <c r="FF1334" s="665" t="e">
        <f>INDEX(DT1309:EA1310,MATCH(DR1334,DR1309:DR1310,0),MATCH(FF1325,DT1307:EA1307,0))*INDEX(AJ1315:AT1322,MATCH(FF1325,AI1315:AI1322,0),MATCH(FF1326,AJ1314:AT1314,0))</f>
        <v>#N/A</v>
      </c>
      <c r="FG1334" s="665" t="e">
        <f>INDEX(DT1309:EA1310,MATCH(DR1334,DR1309:DR1310,0),MATCH(FG1325,DT1307:EA1307,0))*INDEX(AJ1315:AT1322,MATCH(FG1325,AI1315:AI1322,0),MATCH(FG1326,AJ1314:AT1314,0))</f>
        <v>#N/A</v>
      </c>
      <c r="FH1334" s="665" t="e">
        <f>INDEX(DT1309:EA1310,MATCH(DR1334,DR1309:DR1310,0),MATCH(FH1325,DT1307:EA1307,0))*INDEX(AJ1315:AT1322,MATCH(FH1325,AI1315:AI1322,0),MATCH(FH1326,AJ1314:AT1314,0))</f>
        <v>#N/A</v>
      </c>
      <c r="FI1334" s="665" t="e">
        <f>INDEX(DT1309:EA1310,MATCH(DR1334,DR1309:DR1310,0),MATCH(FI1325,DT1307:EA1307,0))*INDEX(AJ1315:AT1322,MATCH(FI1325,AI1315:AI1322,0),MATCH(FI1326,AJ1314:AT1314,0))</f>
        <v>#N/A</v>
      </c>
      <c r="FJ1334" s="665" t="e">
        <f>INDEX(DT1309:EA1310,MATCH(DR1334,DR1309:DR1310,0),MATCH(FJ1325,DT1307:EA1307,0))*INDEX(AJ1315:AT1322,MATCH(FJ1325,AI1315:AI1322,0),MATCH(FJ1326,AJ1314:AT1314,0))</f>
        <v>#N/A</v>
      </c>
      <c r="FK1334" s="665" t="e">
        <f>INDEX(DT1309:EA1310,MATCH(DR1334,DR1309:DR1310,0),MATCH(FK1325,DT1307:EA1307,0))*INDEX(AJ1315:AT1322,MATCH(FK1325,AI1315:AI1322,0),MATCH(FK1326,AJ1314:AT1314,0))</f>
        <v>#N/A</v>
      </c>
      <c r="FL1334" s="665" t="e">
        <f>INDEX(DT1309:EA1310,MATCH(DR1334,DR1309:DR1310,0),MATCH(FL1325,DT1307:EA1307,0))*INDEX(AJ1315:AT1322,MATCH(FL1325,AI1315:AI1322,0),MATCH(FL1326,AJ1314:AT1314,0))</f>
        <v>#N/A</v>
      </c>
      <c r="FM1334" s="665" t="e">
        <f>INDEX(DT1309:EA1310,MATCH(DR1334,DR1309:DR1310,0),MATCH(FM1325,DT1307:EA1307,0))*INDEX(AJ1315:AT1322,MATCH(FM1325,AI1315:AI1322,0),MATCH(FM1326,AJ1314:AT1314,0))</f>
        <v>#N/A</v>
      </c>
      <c r="FN1334" s="665" t="e">
        <f>INDEX(DT1309:EA1310,MATCH(DR1334,DR1309:DR1310,0),MATCH(FN1325,DT1307:EA1307,0))*INDEX(AJ1315:AT1322,MATCH(FN1325,AI1315:AI1322,0),MATCH(FN1326,AJ1314:AT1314,0))</f>
        <v>#N/A</v>
      </c>
      <c r="FO1334" s="665" t="e">
        <f>INDEX(DT1309:EA1310,MATCH(DR1334,DR1309:DR1310,0),MATCH(FO1325,DT1307:EA1307,0))*INDEX(AJ1315:AT1322,MATCH(FO1325,AI1315:AI1322,0),MATCH(FO1326,AJ1314:AT1314,0))</f>
        <v>#N/A</v>
      </c>
      <c r="FP1334" s="665" t="e">
        <f>INDEX(DT1309:EA1310,MATCH(DR1334,DR1309:DR1310,0),MATCH(FP1325,DT1307:EA1307,0))*INDEX(AJ1315:AT1322,MATCH(FP1325,AI1315:AI1322,0),MATCH(FP1326,AJ1314:AT1314,0))</f>
        <v>#N/A</v>
      </c>
      <c r="FQ1334" s="665" t="e">
        <f>INDEX(DT1309:EA1310,MATCH(DR1334,DR1309:DR1310,0),MATCH(FQ1325,DT1307:EA1307,0))*INDEX(AJ1315:AT1322,MATCH(FQ1325,AI1315:AI1322,0),MATCH(FQ1326,AJ1314:AT1314,0))</f>
        <v>#N/A</v>
      </c>
      <c r="FR1334" s="665" t="e">
        <f>INDEX(DT1309:EA1310,MATCH(DR1334,DR1309:DR1310,0),MATCH(FR1325,DT1307:EA1307,0))*INDEX(AJ1315:AT1322,MATCH(FR1325,AI1315:AI1322,0),MATCH(FR1326,AJ1314:AT1314,0))</f>
        <v>#N/A</v>
      </c>
      <c r="FS1334" s="665" t="e">
        <f>INDEX(DT1309:EA1310,MATCH(DR1334,DR1309:DR1310,0),MATCH(FS1325,DT1307:EA1307,0))*INDEX(AJ1315:AT1322,MATCH(FS1325,AI1315:AI1322,0),MATCH(FS1326,AJ1314:AT1314,0))</f>
        <v>#N/A</v>
      </c>
      <c r="FT1334" s="665" t="e">
        <f>INDEX(DT1309:EA1310,MATCH(DR1334,DR1309:DR1310,0),MATCH(FT1325,DT1307:EA1307,0))*INDEX(AJ1315:AT1322,MATCH(FT1325,AI1315:AI1322,0),MATCH(FT1326,AJ1314:AT1314,0))</f>
        <v>#N/A</v>
      </c>
      <c r="FU1334" s="665" t="e">
        <f>INDEX(DT1309:EA1310,MATCH(DR1334,DR1309:DR1310,0),MATCH(FU1325,DT1307:EA1307,0))*INDEX(AJ1315:AT1322,MATCH(FU1325,AI1315:AI1322,0),MATCH(FU1326,AJ1314:AT1314,0))</f>
        <v>#N/A</v>
      </c>
      <c r="FV1334" s="665" t="e">
        <f>INDEX(DT1309:EA1310,MATCH(DR1334,DR1309:DR1310,0),MATCH(FV1325,DT1307:EA1307,0))*INDEX(AJ1315:AT1322,MATCH(FV1325,AI1315:AI1322,0),MATCH(FV1326,AJ1314:AT1314,0))</f>
        <v>#N/A</v>
      </c>
      <c r="FW1334" s="665" t="e">
        <f>INDEX(DT1309:EA1310,MATCH(DR1334,DR1309:DR1310,0),MATCH(FW1325,DT1307:EA1307,0))*INDEX(AJ1315:AT1322,MATCH(FW1325,AI1315:AI1322,0),MATCH(FW1326,AJ1314:AT1314,0))</f>
        <v>#N/A</v>
      </c>
      <c r="FX1334" s="665" t="e">
        <f>INDEX(DT1309:EA1310,MATCH(DR1334,DR1309:DR1310,0),MATCH(FX1325,DT1307:EA1307,0))*INDEX(AJ1315:AT1322,MATCH(FX1325,AI1315:AI1322,0),MATCH(FX1326,AJ1314:AT1314,0))</f>
        <v>#N/A</v>
      </c>
      <c r="FY1334" s="665" t="e">
        <f>INDEX(DT1309:EA1310,MATCH(DR1334,DR1309:DR1310,0),MATCH(FY1325,DT1307:EA1307,0))*INDEX(AJ1315:AT1322,MATCH(FY1325,AI1315:AI1322,0),MATCH(FY1326,AJ1314:AT1314,0))</f>
        <v>#N/A</v>
      </c>
      <c r="FZ1334" s="665" t="e">
        <f>INDEX(DT1309:EA1310,MATCH(DR1334,DR1309:DR1310,0),MATCH(FZ1325,DT1307:EA1307,0))*INDEX(AJ1315:AT1322,MATCH(FZ1325,AI1315:AI1322,0),MATCH(FZ1326,AJ1314:AT1314,0))</f>
        <v>#N/A</v>
      </c>
      <c r="GA1334" s="665" t="e">
        <f>INDEX(DT1309:EA1310,MATCH(DR1334,DR1309:DR1310,0),MATCH(GA1325,DT1307:EA1307,0))*INDEX(AJ1315:AT1322,MATCH(GA1325,AI1315:AI1322,0),MATCH(GA1326,AJ1314:AT1314,0))</f>
        <v>#N/A</v>
      </c>
      <c r="GB1334" s="665" t="e">
        <f>INDEX(DT1309:EA1310,MATCH(DR1334,DR1309:DR1310,0),MATCH(GB1325,DT1307:EA1307,0))*INDEX(AJ1315:AT1322,MATCH(GB1325,AI1315:AI1322,0),MATCH(GB1326,AJ1314:AT1314,0))</f>
        <v>#N/A</v>
      </c>
      <c r="GC1334" s="665" t="e">
        <f>INDEX(DT1309:EA1310,MATCH(DR1334,DR1309:DR1310,0),MATCH(GC1325,DT1307:EA1307,0))*INDEX(AJ1315:AT1322,MATCH(GC1325,AI1315:AI1322,0),MATCH(GC1326,AJ1314:AT1314,0))</f>
        <v>#N/A</v>
      </c>
      <c r="GD1334" s="665" t="e">
        <f>INDEX(DT1309:EA1310,MATCH(DR1334,DR1309:DR1310,0),MATCH(GD1325,DT1307:EA1307,0))*INDEX(AJ1315:AT1322,MATCH(GD1325,AI1315:AI1322,0),MATCH(GD1326,AJ1314:AT1314,0))</f>
        <v>#N/A</v>
      </c>
      <c r="GE1334" s="665" t="e">
        <f>INDEX(DT1309:EA1310,MATCH(DR1334,DR1309:DR1310,0),MATCH(GE1325,DT1307:EA1307,0))*INDEX(AJ1315:AT1322,MATCH(GE1325,AI1315:AI1322,0),MATCH(GE1326,AJ1314:AT1314,0))</f>
        <v>#N/A</v>
      </c>
      <c r="GF1334" s="665" t="e">
        <f>INDEX(DT1309:EA1310,MATCH(DR1334,DR1309:DR1310,0),MATCH(GF1325,DT1307:EA1307,0))*INDEX(AJ1315:AT1322,MATCH(GF1325,AI1315:AI1322,0),MATCH(GF1326,AJ1314:AT1314,0))</f>
        <v>#N/A</v>
      </c>
      <c r="GG1334" s="665" t="e">
        <f>INDEX(DT1309:EA1310,MATCH(DR1334,DR1309:DR1310,0),MATCH(GG1325,DT1307:EA1307,0))*INDEX(AJ1315:AT1322,MATCH(GG1325,AI1315:AI1322,0),MATCH(GG1326,AJ1314:AT1314,0))</f>
        <v>#N/A</v>
      </c>
      <c r="GH1334" s="665" t="e">
        <f>INDEX(DT1309:EA1310,MATCH(DR1334,DR1309:DR1310,0),MATCH(GH1325,DT1307:EA1307,0))*INDEX(AJ1315:AT1322,MATCH(GH1325,AI1315:AI1322,0),MATCH(GH1326,AJ1314:AT1314,0))</f>
        <v>#N/A</v>
      </c>
      <c r="GI1334" s="665" t="e">
        <f>INDEX(DT1309:EA1310,MATCH(DR1334,DR1309:DR1310,0),MATCH(GI1325,DT1307:EA1307,0))*INDEX(AJ1315:AT1322,MATCH(GI1325,AI1315:AI1322,0),MATCH(GI1326,AJ1314:AT1314,0))</f>
        <v>#N/A</v>
      </c>
      <c r="GJ1334" s="665" t="e">
        <f>INDEX(DT1309:EA1310,MATCH(DR1334,DR1309:DR1310,0),MATCH(GJ1325,DT1307:EA1307,0))*INDEX(AJ1315:AT1322,MATCH(GJ1325,AI1315:AI1322,0),MATCH(GJ1326,AJ1314:AT1314,0))</f>
        <v>#N/A</v>
      </c>
      <c r="GK1334" s="665" t="e">
        <f>INDEX(DT1309:EA1310,MATCH(DR1334,DR1309:DR1310,0),MATCH(GK1325,DT1307:EA1307,0))*INDEX(AJ1315:AT1322,MATCH(GK1325,AI1315:AI1322,0),MATCH(GK1326,AJ1314:AT1314,0))</f>
        <v>#N/A</v>
      </c>
      <c r="GL1334" s="665" t="e">
        <f>SUM(DS1334:GK1334)=#REF!-SUM(HB1334:HK1334)</f>
        <v>#N/A</v>
      </c>
      <c r="GN1334" s="749">
        <v>2030</v>
      </c>
      <c r="GO1334" s="664" t="e">
        <f>SUMIF(DS1314:EN1314,GO1314,DS1334:EN1334)</f>
        <v>#N/A</v>
      </c>
      <c r="GP1334" s="668" t="e">
        <f>SUMIF(DS1314:GK1314,GP1314,DS1334:GK1334)</f>
        <v>#N/A</v>
      </c>
      <c r="GQ1334" s="668" t="e">
        <f>SUMIF(DS1314:GK1314,GQ1314,DS1334:GK1334)</f>
        <v>#N/A</v>
      </c>
      <c r="GR1334" s="668" t="e">
        <f>SUMIF(DS1314:GK1314,GR1314,DS1334:GK1334)</f>
        <v>#N/A</v>
      </c>
      <c r="GS1334" s="668" t="e">
        <f>SUMIF(DS1314:GK1314,GS1314,DS1334:GK1334)</f>
        <v>#N/A</v>
      </c>
      <c r="GT1334" s="668" t="e">
        <f>SUMIF(DS1314:GK1314,GT1314,DS1334:GK1334)</f>
        <v>#N/A</v>
      </c>
      <c r="GU1334" s="668" t="e">
        <f>SUMIF(DS1314:GK1314,GU1314,DS1334:GK1334)</f>
        <v>#N/A</v>
      </c>
      <c r="GV1334" s="668" t="e">
        <f>SUMIF(DS1314:GK1314,GV1314,DS1334:GK1334)</f>
        <v>#N/A</v>
      </c>
      <c r="GW1334" s="668" t="e">
        <f>SUMIF(DS1314:GK1314,GW1314,DS1334:GK1334)</f>
        <v>#N/A</v>
      </c>
      <c r="GX1334" s="668" t="e">
        <f>SUMIF(DS1314:GK1314,GX1314,DS1334:GK1334)</f>
        <v>#N/A</v>
      </c>
      <c r="GY1334" s="668" t="e">
        <f>SUMIF(DS1314:GK1314,GY1314,DS1334:GK1334)</f>
        <v>#N/A</v>
      </c>
      <c r="GZ1334" s="646" t="e">
        <f>#REF!=SUM(GO1334:GY1334)</f>
        <v>#REF!</v>
      </c>
      <c r="HB1334" s="668" t="e">
        <f>IF(GZ1334,0,(#REF!-SUM(GO1334:GY1334))*INDEX(AK1315:AT1322,MATCH(GN1334,AI1315:AI1322,0),MATCH(HB1326,AK1314:AT1314,0)))</f>
        <v>#REF!</v>
      </c>
      <c r="HC1334" s="668" t="e">
        <f>IF(GZ1334,0,(#REF!-SUM(GO1334:GY1334))*INDEX(AK1315:AT1322,MATCH(GN1334,AI1315:AI1322,0),MATCH(HC1326,AK1314:AT1314,0)))</f>
        <v>#REF!</v>
      </c>
      <c r="HD1334" s="668" t="e">
        <f>IF(GZ1334,0,(#REF!-SUM(GO1334:GY1334))*INDEX(AK1315:AT1322,MATCH(GN1334,AI1315:AI1322,0),MATCH(HD1326,AK1314:AT1314,0)))</f>
        <v>#REF!</v>
      </c>
      <c r="HE1334" s="668" t="e">
        <f>IF(GZ1334,0,(#REF!-SUM(GO1334:GY1334))*INDEX(AK1315:AT1322,MATCH(GN1334,AI1315:AI1322,0),MATCH(HE1326,AK1314:AT1314,0)))</f>
        <v>#REF!</v>
      </c>
      <c r="HF1334" s="668" t="e">
        <f>IF(GZ1334,0,(#REF!-SUM(GO1334:GY1334))*INDEX(AK1315:AT1322,MATCH(GN1334,AI1315:AI1322,0),MATCH(HF1326,AK1314:AT1314,0)))</f>
        <v>#REF!</v>
      </c>
      <c r="HG1334" s="668" t="e">
        <f>IF(GZ1334,0,(#REF!-SUM(GO1334:GY1334))*INDEX(AK1315:AT1322,MATCH(GN1334,AI1315:AI1322,0),MATCH(HG1326,AK1314:AT1314,0)))</f>
        <v>#REF!</v>
      </c>
      <c r="HH1334" s="668" t="e">
        <f>IF(GZ1334,0,(#REF!-SUM(GO1334:GY1334))*INDEX(AK1315:AT1322,MATCH(GN1334,AI1315:AI1322,0),MATCH(HH1326,AK1314:AT1314,0)))</f>
        <v>#REF!</v>
      </c>
      <c r="HI1334" s="668" t="e">
        <f>IF(GZ1334,0,(#REF!-SUM(GO1334:GY1334))*INDEX(AK1315:AT1322,MATCH(GN1334,AI1315:AI1322,0),MATCH(HI1326,AK1314:AT1314,0)))</f>
        <v>#REF!</v>
      </c>
      <c r="HJ1334" s="668" t="e">
        <f>IF(GZ1334,0,(#REF!-SUM(GO1334:GY1334))*INDEX(AK1315:AT1322,MATCH(GN1334,AI1315:AI1322,0),MATCH(HJ1326,AK1314:AT1314,0)))</f>
        <v>#REF!</v>
      </c>
      <c r="HK1334" s="668" t="e">
        <f>IF(GZ1334,0,(#REF!-SUM(GO1334:GY1334))*INDEX(AK1315:AT1322,MATCH(GN1334,AI1315:AI1322,0),MATCH(HK1326,AK1314:AT1314,0)))</f>
        <v>#REF!</v>
      </c>
      <c r="HL1334" s="668" t="e">
        <f>(SUM(HB1334:HK1334)+SUM(GO1334:GY1334))=#REF!</f>
        <v>#REF!</v>
      </c>
    </row>
    <row r="1335" spans="1:234" hidden="1" x14ac:dyDescent="0.25">
      <c r="A1335" s="643" t="s">
        <v>208</v>
      </c>
    </row>
    <row r="1336" spans="1:234" ht="12.75" customHeight="1" x14ac:dyDescent="0.25">
      <c r="D1336" s="4" t="s">
        <v>127</v>
      </c>
      <c r="E1336" s="764" t="s">
        <v>1694</v>
      </c>
      <c r="F1336" s="764"/>
      <c r="G1336" s="764"/>
      <c r="H1336" s="764"/>
      <c r="I1336" s="764"/>
      <c r="J1336" s="764"/>
      <c r="K1336" s="764"/>
      <c r="L1336" s="764"/>
      <c r="M1336" s="764"/>
      <c r="N1336" s="764"/>
      <c r="O1336" s="764"/>
      <c r="P1336" s="764"/>
      <c r="Q1336" s="764"/>
    </row>
    <row r="1337" spans="1:234" ht="12.75" customHeight="1" x14ac:dyDescent="0.25">
      <c r="D1337" s="4"/>
      <c r="E1337" s="892" t="s">
        <v>1698</v>
      </c>
      <c r="F1337" s="892"/>
      <c r="G1337" s="892"/>
      <c r="H1337" s="892"/>
      <c r="I1337" s="892"/>
      <c r="J1337" s="892"/>
      <c r="K1337" s="892"/>
      <c r="L1337" s="892"/>
      <c r="M1337" s="892"/>
      <c r="N1337" s="892"/>
      <c r="O1337" s="892"/>
      <c r="P1337" s="892"/>
      <c r="Q1337" s="892"/>
    </row>
    <row r="1338" spans="1:234" ht="5.0999999999999996" customHeight="1" x14ac:dyDescent="0.25"/>
    <row r="1339" spans="1:234" ht="5.0999999999999996" customHeight="1" x14ac:dyDescent="0.25">
      <c r="E1339" s="676"/>
      <c r="F1339" s="677"/>
      <c r="G1339" s="677"/>
      <c r="H1339" s="677"/>
      <c r="I1339" s="677"/>
      <c r="J1339" s="677"/>
      <c r="K1339" s="677"/>
      <c r="L1339" s="677"/>
      <c r="M1339" s="677"/>
      <c r="N1339" s="677"/>
      <c r="O1339" s="677"/>
      <c r="P1339" s="677"/>
      <c r="Q1339" s="677"/>
    </row>
    <row r="1340" spans="1:234" x14ac:dyDescent="0.25">
      <c r="E1340" s="678" t="s">
        <v>1682</v>
      </c>
      <c r="F1340" s="670"/>
      <c r="G1340" s="670"/>
      <c r="H1340" s="905">
        <f>E1279</f>
        <v>0</v>
      </c>
      <c r="I1340" s="906"/>
      <c r="J1340" s="906"/>
      <c r="K1340" s="906"/>
      <c r="L1340" s="906"/>
      <c r="M1340" s="906"/>
      <c r="N1340" s="906"/>
      <c r="O1340" s="906"/>
      <c r="P1340" s="906"/>
      <c r="Q1340" s="907"/>
    </row>
    <row r="1341" spans="1:234" x14ac:dyDescent="0.25">
      <c r="E1341" s="678" t="s">
        <v>1836</v>
      </c>
      <c r="F1341" s="670"/>
      <c r="G1341" s="670"/>
      <c r="H1341" s="908" t="s">
        <v>1522</v>
      </c>
      <c r="I1341" s="909"/>
      <c r="J1341" s="909"/>
      <c r="K1341" s="909"/>
      <c r="L1341" s="909"/>
      <c r="M1341" s="909"/>
      <c r="N1341" s="909"/>
      <c r="O1341" s="909"/>
      <c r="P1341" s="909"/>
      <c r="Q1341" s="910"/>
      <c r="T1341" s="679" t="str">
        <f>IF(H1341="","",H1341)</f>
        <v/>
      </c>
    </row>
    <row r="1342" spans="1:234" x14ac:dyDescent="0.25">
      <c r="E1342" s="678" t="s">
        <v>1837</v>
      </c>
      <c r="F1342" s="670"/>
      <c r="G1342" s="670"/>
      <c r="H1342" s="905" t="str">
        <f>IF(H1341="","",INDEX(E1285:E1294,MATCH(H1341,U1285:U1294,0)))</f>
        <v/>
      </c>
      <c r="I1342" s="906"/>
      <c r="J1342" s="906"/>
      <c r="K1342" s="906"/>
      <c r="L1342" s="906"/>
      <c r="M1342" s="906"/>
      <c r="N1342" s="906"/>
      <c r="O1342" s="906"/>
      <c r="P1342" s="906"/>
      <c r="Q1342" s="907"/>
    </row>
    <row r="1343" spans="1:234" x14ac:dyDescent="0.25">
      <c r="E1343" s="678" t="s">
        <v>1838</v>
      </c>
      <c r="F1343" s="670"/>
      <c r="G1343" s="670"/>
      <c r="H1343" s="916" t="str">
        <f>IF(H1341="","",INDEX(N1285:N1294,MATCH(H1341,U1285:U1294,0)))</f>
        <v/>
      </c>
      <c r="I1343" s="916"/>
      <c r="J1343" s="916"/>
      <c r="K1343" s="916"/>
      <c r="L1343" s="916"/>
      <c r="M1343" s="916"/>
      <c r="N1343" s="916"/>
      <c r="O1343" s="916"/>
      <c r="P1343" s="916"/>
      <c r="Q1343" s="916"/>
      <c r="DR1343" s="643" t="s">
        <v>1669</v>
      </c>
    </row>
    <row r="1344" spans="1:234" x14ac:dyDescent="0.25">
      <c r="E1344" s="678"/>
      <c r="F1344" s="670"/>
      <c r="G1344" s="670"/>
      <c r="H1344" s="670"/>
      <c r="I1344" s="670"/>
      <c r="J1344" s="670"/>
      <c r="K1344" s="670"/>
      <c r="L1344" s="670"/>
      <c r="M1344" s="670"/>
      <c r="N1344" s="670"/>
      <c r="O1344" s="670"/>
      <c r="P1344" s="670"/>
      <c r="Q1344" s="670"/>
      <c r="DR1344" s="661"/>
      <c r="DS1344" s="647">
        <v>2023</v>
      </c>
      <c r="DT1344" s="647">
        <v>2024</v>
      </c>
      <c r="DU1344" s="647">
        <v>2024</v>
      </c>
      <c r="DV1344" s="647">
        <v>2024</v>
      </c>
      <c r="DW1344" s="647">
        <v>2024</v>
      </c>
      <c r="DX1344" s="647">
        <v>2024</v>
      </c>
      <c r="DY1344" s="647">
        <v>2024</v>
      </c>
      <c r="DZ1344" s="647">
        <v>2024</v>
      </c>
      <c r="EA1344" s="647">
        <v>2024</v>
      </c>
      <c r="EB1344" s="647">
        <v>2024</v>
      </c>
      <c r="EC1344" s="647">
        <v>2024</v>
      </c>
      <c r="ED1344" s="647">
        <v>2025</v>
      </c>
      <c r="EE1344" s="647">
        <v>2025</v>
      </c>
      <c r="EF1344" s="647">
        <v>2025</v>
      </c>
      <c r="EG1344" s="647">
        <v>2025</v>
      </c>
      <c r="EH1344" s="647">
        <v>2025</v>
      </c>
      <c r="EI1344" s="647">
        <v>2025</v>
      </c>
      <c r="EJ1344" s="647">
        <v>2025</v>
      </c>
      <c r="EK1344" s="647">
        <v>2025</v>
      </c>
      <c r="EL1344" s="647">
        <v>2025</v>
      </c>
      <c r="EM1344" s="647">
        <v>2025</v>
      </c>
      <c r="EN1344" s="647">
        <v>2026</v>
      </c>
      <c r="EO1344" s="647">
        <v>2026</v>
      </c>
      <c r="EP1344" s="647">
        <v>2026</v>
      </c>
      <c r="EQ1344" s="647">
        <v>2026</v>
      </c>
      <c r="ER1344" s="647">
        <v>2026</v>
      </c>
      <c r="ES1344" s="647">
        <v>2026</v>
      </c>
      <c r="ET1344" s="647">
        <v>2026</v>
      </c>
      <c r="EU1344" s="647">
        <v>2026</v>
      </c>
      <c r="EV1344" s="647">
        <v>2026</v>
      </c>
      <c r="EW1344" s="647">
        <v>2026</v>
      </c>
      <c r="EX1344" s="647">
        <v>2027</v>
      </c>
      <c r="EY1344" s="647">
        <v>2027</v>
      </c>
      <c r="EZ1344" s="647">
        <v>2027</v>
      </c>
      <c r="FA1344" s="647">
        <v>2027</v>
      </c>
      <c r="FB1344" s="647">
        <v>2027</v>
      </c>
      <c r="FC1344" s="647">
        <v>2027</v>
      </c>
      <c r="FD1344" s="647">
        <v>2027</v>
      </c>
      <c r="FE1344" s="647">
        <v>2027</v>
      </c>
      <c r="FF1344" s="647">
        <v>2027</v>
      </c>
      <c r="FG1344" s="647">
        <v>2027</v>
      </c>
      <c r="FH1344" s="647">
        <v>2028</v>
      </c>
      <c r="FI1344" s="647">
        <v>2028</v>
      </c>
      <c r="FJ1344" s="647">
        <v>2028</v>
      </c>
      <c r="FK1344" s="647">
        <v>2028</v>
      </c>
      <c r="FL1344" s="647">
        <v>2028</v>
      </c>
      <c r="FM1344" s="647">
        <v>2028</v>
      </c>
      <c r="FN1344" s="647">
        <v>2028</v>
      </c>
      <c r="FO1344" s="647">
        <v>2028</v>
      </c>
      <c r="FP1344" s="647">
        <v>2028</v>
      </c>
      <c r="FQ1344" s="647">
        <v>2028</v>
      </c>
      <c r="FR1344" s="647">
        <v>2029</v>
      </c>
      <c r="FS1344" s="647">
        <v>2029</v>
      </c>
      <c r="FT1344" s="647">
        <v>2029</v>
      </c>
      <c r="FU1344" s="647">
        <v>2029</v>
      </c>
      <c r="FV1344" s="647">
        <v>2029</v>
      </c>
      <c r="FW1344" s="647">
        <v>2029</v>
      </c>
      <c r="FX1344" s="647">
        <v>2029</v>
      </c>
      <c r="FY1344" s="647">
        <v>2029</v>
      </c>
      <c r="FZ1344" s="647">
        <v>2029</v>
      </c>
      <c r="GA1344" s="647">
        <v>2029</v>
      </c>
      <c r="GB1344" s="647">
        <v>2030</v>
      </c>
      <c r="GC1344" s="647">
        <v>2030</v>
      </c>
      <c r="GD1344" s="647">
        <v>2030</v>
      </c>
      <c r="GE1344" s="647">
        <v>2030</v>
      </c>
      <c r="GF1344" s="647">
        <v>2030</v>
      </c>
      <c r="GG1344" s="647">
        <v>2030</v>
      </c>
      <c r="GH1344" s="647">
        <v>2030</v>
      </c>
      <c r="GI1344" s="647">
        <v>2030</v>
      </c>
      <c r="GJ1344" s="647">
        <v>2030</v>
      </c>
      <c r="GK1344" s="647">
        <v>2030</v>
      </c>
      <c r="GL1344" s="747" t="s">
        <v>1662</v>
      </c>
      <c r="GO1344" s="643" t="s">
        <v>1670</v>
      </c>
    </row>
    <row r="1345" spans="1:234" s="643" customFormat="1" ht="24" customHeight="1" x14ac:dyDescent="0.25">
      <c r="B1345" s="644"/>
      <c r="C1345" s="644"/>
      <c r="D1345" s="644"/>
      <c r="E1345" s="678"/>
      <c r="F1345" s="670"/>
      <c r="G1345" s="680" t="s">
        <v>1679</v>
      </c>
      <c r="H1345" s="681" t="s">
        <v>1685</v>
      </c>
      <c r="I1345" s="681" t="s">
        <v>1651</v>
      </c>
      <c r="J1345" s="681" t="s">
        <v>1683</v>
      </c>
      <c r="K1345" s="681" t="s">
        <v>1684</v>
      </c>
      <c r="L1345" s="681" t="s">
        <v>1436</v>
      </c>
      <c r="M1345" s="683" t="s">
        <v>1690</v>
      </c>
      <c r="N1345" s="697" t="str">
        <f>IF(G1304="","/",G1304)</f>
        <v>/</v>
      </c>
      <c r="O1345" s="683" t="s">
        <v>410</v>
      </c>
      <c r="P1345" s="697" t="str">
        <f>IF(G1305="","/",G1305)</f>
        <v>/</v>
      </c>
      <c r="Q1345" s="698" t="s">
        <v>1725</v>
      </c>
      <c r="R1345" s="644"/>
      <c r="DR1345" s="662" t="s">
        <v>1665</v>
      </c>
      <c r="DS1345" s="647" t="s">
        <v>1664</v>
      </c>
      <c r="DT1345" s="647" t="str">
        <f t="shared" ref="DT1345" si="5617">E1308</f>
        <v/>
      </c>
      <c r="DU1345" s="647" t="str">
        <f t="shared" ref="DU1345" si="5618">F1308</f>
        <v/>
      </c>
      <c r="DV1345" s="647" t="str">
        <f t="shared" ref="DV1345" si="5619">G1308</f>
        <v/>
      </c>
      <c r="DW1345" s="647" t="str">
        <f t="shared" ref="DW1345" si="5620">H1308</f>
        <v/>
      </c>
      <c r="DX1345" s="647" t="str">
        <f t="shared" ref="DX1345" si="5621">I1308</f>
        <v/>
      </c>
      <c r="DY1345" s="647" t="str">
        <f t="shared" ref="DY1345" si="5622">J1308</f>
        <v/>
      </c>
      <c r="DZ1345" s="647" t="str">
        <f t="shared" ref="DZ1345" si="5623">K1308</f>
        <v/>
      </c>
      <c r="EA1345" s="647" t="str">
        <f t="shared" ref="EA1345" si="5624">L1308</f>
        <v/>
      </c>
      <c r="EB1345" s="647" t="str">
        <f t="shared" ref="EB1345" si="5625">M1308</f>
        <v/>
      </c>
      <c r="EC1345" s="647" t="str">
        <f t="shared" ref="EC1345" si="5626">N1308</f>
        <v/>
      </c>
      <c r="ED1345" s="647" t="str">
        <f t="shared" ref="ED1345" si="5627">E1308</f>
        <v/>
      </c>
      <c r="EE1345" s="647" t="str">
        <f t="shared" ref="EE1345" si="5628">F1308</f>
        <v/>
      </c>
      <c r="EF1345" s="647" t="str">
        <f t="shared" ref="EF1345" si="5629">G1308</f>
        <v/>
      </c>
      <c r="EG1345" s="647" t="str">
        <f t="shared" ref="EG1345" si="5630">H1308</f>
        <v/>
      </c>
      <c r="EH1345" s="647" t="str">
        <f t="shared" ref="EH1345" si="5631">I1308</f>
        <v/>
      </c>
      <c r="EI1345" s="647" t="str">
        <f t="shared" ref="EI1345" si="5632">J1308</f>
        <v/>
      </c>
      <c r="EJ1345" s="647" t="str">
        <f t="shared" ref="EJ1345" si="5633">K1308</f>
        <v/>
      </c>
      <c r="EK1345" s="647" t="str">
        <f t="shared" ref="EK1345" si="5634">L1308</f>
        <v/>
      </c>
      <c r="EL1345" s="647" t="str">
        <f t="shared" ref="EL1345" si="5635">M1308</f>
        <v/>
      </c>
      <c r="EM1345" s="647" t="str">
        <f t="shared" ref="EM1345" si="5636">N1308</f>
        <v/>
      </c>
      <c r="EN1345" s="647" t="str">
        <f t="shared" ref="EN1345" si="5637">E1308</f>
        <v/>
      </c>
      <c r="EO1345" s="647" t="str">
        <f t="shared" ref="EO1345" si="5638">F1308</f>
        <v/>
      </c>
      <c r="EP1345" s="647" t="str">
        <f t="shared" ref="EP1345" si="5639">G1308</f>
        <v/>
      </c>
      <c r="EQ1345" s="647" t="str">
        <f t="shared" ref="EQ1345" si="5640">H1308</f>
        <v/>
      </c>
      <c r="ER1345" s="647" t="str">
        <f t="shared" ref="ER1345" si="5641">I1308</f>
        <v/>
      </c>
      <c r="ES1345" s="647" t="str">
        <f t="shared" ref="ES1345" si="5642">J1308</f>
        <v/>
      </c>
      <c r="ET1345" s="647" t="str">
        <f t="shared" ref="ET1345" si="5643">K1308</f>
        <v/>
      </c>
      <c r="EU1345" s="647" t="str">
        <f t="shared" ref="EU1345" si="5644">L1308</f>
        <v/>
      </c>
      <c r="EV1345" s="647" t="str">
        <f t="shared" ref="EV1345" si="5645">M1308</f>
        <v/>
      </c>
      <c r="EW1345" s="647" t="str">
        <f t="shared" ref="EW1345" si="5646">N1308</f>
        <v/>
      </c>
      <c r="EX1345" s="647" t="str">
        <f t="shared" ref="EX1345" si="5647">E1308</f>
        <v/>
      </c>
      <c r="EY1345" s="647" t="str">
        <f t="shared" ref="EY1345" si="5648">F1308</f>
        <v/>
      </c>
      <c r="EZ1345" s="647" t="str">
        <f t="shared" ref="EZ1345" si="5649">G1308</f>
        <v/>
      </c>
      <c r="FA1345" s="647" t="str">
        <f t="shared" ref="FA1345" si="5650">H1308</f>
        <v/>
      </c>
      <c r="FB1345" s="647" t="str">
        <f t="shared" ref="FB1345" si="5651">I1308</f>
        <v/>
      </c>
      <c r="FC1345" s="647" t="str">
        <f t="shared" ref="FC1345" si="5652">J1308</f>
        <v/>
      </c>
      <c r="FD1345" s="647" t="str">
        <f t="shared" ref="FD1345" si="5653">K1308</f>
        <v/>
      </c>
      <c r="FE1345" s="647" t="str">
        <f t="shared" ref="FE1345" si="5654">L1308</f>
        <v/>
      </c>
      <c r="FF1345" s="647" t="str">
        <f t="shared" ref="FF1345" si="5655">M1308</f>
        <v/>
      </c>
      <c r="FG1345" s="647" t="str">
        <f t="shared" ref="FG1345" si="5656">N1308</f>
        <v/>
      </c>
      <c r="FH1345" s="647" t="str">
        <f t="shared" ref="FH1345" si="5657">E1308</f>
        <v/>
      </c>
      <c r="FI1345" s="647" t="str">
        <f t="shared" ref="FI1345" si="5658">F1308</f>
        <v/>
      </c>
      <c r="FJ1345" s="647" t="str">
        <f t="shared" ref="FJ1345" si="5659">G1308</f>
        <v/>
      </c>
      <c r="FK1345" s="647" t="str">
        <f t="shared" ref="FK1345" si="5660">H1308</f>
        <v/>
      </c>
      <c r="FL1345" s="647" t="str">
        <f t="shared" ref="FL1345" si="5661">I1308</f>
        <v/>
      </c>
      <c r="FM1345" s="647" t="str">
        <f t="shared" ref="FM1345" si="5662">J1308</f>
        <v/>
      </c>
      <c r="FN1345" s="647" t="str">
        <f t="shared" ref="FN1345" si="5663">K1308</f>
        <v/>
      </c>
      <c r="FO1345" s="647" t="str">
        <f t="shared" ref="FO1345" si="5664">L1308</f>
        <v/>
      </c>
      <c r="FP1345" s="647" t="str">
        <f t="shared" ref="FP1345" si="5665">M1308</f>
        <v/>
      </c>
      <c r="FQ1345" s="647" t="str">
        <f t="shared" ref="FQ1345" si="5666">N1308</f>
        <v/>
      </c>
      <c r="FR1345" s="647" t="str">
        <f t="shared" ref="FR1345" si="5667">E1308</f>
        <v/>
      </c>
      <c r="FS1345" s="647" t="str">
        <f t="shared" ref="FS1345" si="5668">F1308</f>
        <v/>
      </c>
      <c r="FT1345" s="647" t="str">
        <f t="shared" ref="FT1345" si="5669">G1308</f>
        <v/>
      </c>
      <c r="FU1345" s="647" t="str">
        <f t="shared" ref="FU1345" si="5670">H1308</f>
        <v/>
      </c>
      <c r="FV1345" s="647" t="str">
        <f t="shared" ref="FV1345" si="5671">I1308</f>
        <v/>
      </c>
      <c r="FW1345" s="647" t="str">
        <f t="shared" ref="FW1345" si="5672">J1308</f>
        <v/>
      </c>
      <c r="FX1345" s="647" t="str">
        <f t="shared" ref="FX1345" si="5673">K1308</f>
        <v/>
      </c>
      <c r="FY1345" s="647" t="str">
        <f t="shared" ref="FY1345" si="5674">L1308</f>
        <v/>
      </c>
      <c r="FZ1345" s="647" t="str">
        <f t="shared" ref="FZ1345" si="5675">M1308</f>
        <v/>
      </c>
      <c r="GA1345" s="647" t="str">
        <f t="shared" ref="GA1345" si="5676">N1308</f>
        <v/>
      </c>
      <c r="GB1345" s="647" t="str">
        <f t="shared" ref="GB1345" si="5677">E1308</f>
        <v/>
      </c>
      <c r="GC1345" s="647" t="str">
        <f t="shared" ref="GC1345" si="5678">F1308</f>
        <v/>
      </c>
      <c r="GD1345" s="647" t="str">
        <f t="shared" ref="GD1345" si="5679">G1308</f>
        <v/>
      </c>
      <c r="GE1345" s="647" t="str">
        <f t="shared" ref="GE1345" si="5680">H1308</f>
        <v/>
      </c>
      <c r="GF1345" s="647" t="str">
        <f t="shared" ref="GF1345" si="5681">I1308</f>
        <v/>
      </c>
      <c r="GG1345" s="647" t="str">
        <f t="shared" ref="GG1345" si="5682">J1308</f>
        <v/>
      </c>
      <c r="GH1345" s="647" t="str">
        <f t="shared" ref="GH1345" si="5683">K1308</f>
        <v/>
      </c>
      <c r="GI1345" s="647" t="str">
        <f t="shared" ref="GI1345" si="5684">L1308</f>
        <v/>
      </c>
      <c r="GJ1345" s="647" t="str">
        <f t="shared" ref="GJ1345" si="5685">M1308</f>
        <v/>
      </c>
      <c r="GK1345" s="647" t="str">
        <f t="shared" ref="GK1345" si="5686">N1308</f>
        <v/>
      </c>
      <c r="GL1345" s="748"/>
      <c r="GN1345" s="662" t="s">
        <v>1665</v>
      </c>
      <c r="GO1345" s="646" t="s">
        <v>1664</v>
      </c>
      <c r="GP1345" s="646" t="str">
        <f t="shared" ref="GP1345" si="5687">E1308</f>
        <v/>
      </c>
      <c r="GQ1345" s="646" t="str">
        <f t="shared" ref="GQ1345" si="5688">F1308</f>
        <v/>
      </c>
      <c r="GR1345" s="646" t="str">
        <f t="shared" ref="GR1345" si="5689">G1308</f>
        <v/>
      </c>
      <c r="GS1345" s="646" t="str">
        <f t="shared" ref="GS1345" si="5690">H1308</f>
        <v/>
      </c>
      <c r="GT1345" s="646" t="str">
        <f t="shared" ref="GT1345" si="5691">I1308</f>
        <v/>
      </c>
      <c r="GU1345" s="646" t="str">
        <f t="shared" ref="GU1345" si="5692">J1308</f>
        <v/>
      </c>
      <c r="GV1345" s="646" t="str">
        <f t="shared" ref="GV1345" si="5693">K1308</f>
        <v/>
      </c>
      <c r="GW1345" s="646" t="str">
        <f t="shared" ref="GW1345" si="5694">L1308</f>
        <v/>
      </c>
      <c r="GX1345" s="646" t="str">
        <f t="shared" ref="GX1345" si="5695">M1308</f>
        <v/>
      </c>
      <c r="GY1345" s="646" t="str">
        <f t="shared" ref="GY1345" si="5696">N1308</f>
        <v/>
      </c>
      <c r="GZ1345" s="646" t="s">
        <v>1662</v>
      </c>
      <c r="HM1345" s="644"/>
      <c r="HN1345" s="644"/>
      <c r="HO1345" s="644"/>
      <c r="HP1345" s="644"/>
      <c r="HQ1345" s="644"/>
      <c r="HR1345" s="644"/>
      <c r="HS1345" s="644"/>
      <c r="HT1345" s="644"/>
      <c r="HU1345" s="644"/>
      <c r="HV1345" s="644"/>
      <c r="HW1345" s="644"/>
      <c r="HX1345" s="644"/>
      <c r="HY1345" s="644"/>
      <c r="HZ1345" s="644"/>
    </row>
    <row r="1346" spans="1:234" s="643" customFormat="1" hidden="1" x14ac:dyDescent="0.25">
      <c r="A1346" s="643" t="s">
        <v>208</v>
      </c>
      <c r="B1346" s="644"/>
      <c r="C1346" s="644"/>
      <c r="D1346" s="644"/>
      <c r="E1346" s="678"/>
      <c r="F1346" s="670"/>
      <c r="G1346" s="670"/>
      <c r="H1346" s="670"/>
      <c r="I1346" s="670"/>
      <c r="J1346" s="670"/>
      <c r="K1346" s="670"/>
      <c r="L1346" s="670"/>
      <c r="M1346" s="670"/>
      <c r="N1346" s="670"/>
      <c r="O1346" s="670"/>
      <c r="P1346" s="670"/>
      <c r="Q1346" s="670"/>
      <c r="R1346" s="682"/>
      <c r="DR1346" s="749">
        <v>2023</v>
      </c>
      <c r="DS1346" s="665">
        <f t="shared" ref="DS1346:GD1349" si="5697">DS1315-DS1327</f>
        <v>0</v>
      </c>
      <c r="DT1346" s="665">
        <f t="shared" si="5697"/>
        <v>0</v>
      </c>
      <c r="DU1346" s="665">
        <f t="shared" si="5697"/>
        <v>0</v>
      </c>
      <c r="DV1346" s="665">
        <f t="shared" si="5697"/>
        <v>0</v>
      </c>
      <c r="DW1346" s="665">
        <f t="shared" si="5697"/>
        <v>0</v>
      </c>
      <c r="DX1346" s="665">
        <f t="shared" si="5697"/>
        <v>0</v>
      </c>
      <c r="DY1346" s="665">
        <f t="shared" si="5697"/>
        <v>0</v>
      </c>
      <c r="DZ1346" s="665">
        <f t="shared" si="5697"/>
        <v>0</v>
      </c>
      <c r="EA1346" s="665">
        <f t="shared" si="5697"/>
        <v>0</v>
      </c>
      <c r="EB1346" s="665">
        <f t="shared" si="5697"/>
        <v>0</v>
      </c>
      <c r="EC1346" s="665">
        <f t="shared" si="5697"/>
        <v>0</v>
      </c>
      <c r="ED1346" s="665">
        <f t="shared" si="5697"/>
        <v>0</v>
      </c>
      <c r="EE1346" s="665">
        <f t="shared" si="5697"/>
        <v>0</v>
      </c>
      <c r="EF1346" s="665">
        <f t="shared" si="5697"/>
        <v>0</v>
      </c>
      <c r="EG1346" s="665">
        <f t="shared" si="5697"/>
        <v>0</v>
      </c>
      <c r="EH1346" s="665">
        <f t="shared" si="5697"/>
        <v>0</v>
      </c>
      <c r="EI1346" s="665">
        <f t="shared" si="5697"/>
        <v>0</v>
      </c>
      <c r="EJ1346" s="665">
        <f t="shared" si="5697"/>
        <v>0</v>
      </c>
      <c r="EK1346" s="665">
        <f t="shared" si="5697"/>
        <v>0</v>
      </c>
      <c r="EL1346" s="665">
        <f t="shared" si="5697"/>
        <v>0</v>
      </c>
      <c r="EM1346" s="665">
        <f t="shared" si="5697"/>
        <v>0</v>
      </c>
      <c r="EN1346" s="665">
        <f t="shared" si="5697"/>
        <v>0</v>
      </c>
      <c r="EO1346" s="665">
        <f t="shared" si="5697"/>
        <v>0</v>
      </c>
      <c r="EP1346" s="665">
        <f t="shared" si="5697"/>
        <v>0</v>
      </c>
      <c r="EQ1346" s="665">
        <f t="shared" si="5697"/>
        <v>0</v>
      </c>
      <c r="ER1346" s="665">
        <f t="shared" si="5697"/>
        <v>0</v>
      </c>
      <c r="ES1346" s="665">
        <f t="shared" si="5697"/>
        <v>0</v>
      </c>
      <c r="ET1346" s="665">
        <f t="shared" si="5697"/>
        <v>0</v>
      </c>
      <c r="EU1346" s="665">
        <f t="shared" si="5697"/>
        <v>0</v>
      </c>
      <c r="EV1346" s="665">
        <f t="shared" si="5697"/>
        <v>0</v>
      </c>
      <c r="EW1346" s="665">
        <f t="shared" si="5697"/>
        <v>0</v>
      </c>
      <c r="EX1346" s="665">
        <f t="shared" si="5697"/>
        <v>0</v>
      </c>
      <c r="EY1346" s="665">
        <f t="shared" si="5697"/>
        <v>0</v>
      </c>
      <c r="EZ1346" s="665">
        <f t="shared" si="5697"/>
        <v>0</v>
      </c>
      <c r="FA1346" s="665">
        <f t="shared" si="5697"/>
        <v>0</v>
      </c>
      <c r="FB1346" s="665">
        <f t="shared" si="5697"/>
        <v>0</v>
      </c>
      <c r="FC1346" s="665">
        <f t="shared" si="5697"/>
        <v>0</v>
      </c>
      <c r="FD1346" s="665">
        <f t="shared" si="5697"/>
        <v>0</v>
      </c>
      <c r="FE1346" s="665">
        <f t="shared" si="5697"/>
        <v>0</v>
      </c>
      <c r="FF1346" s="665">
        <f t="shared" si="5697"/>
        <v>0</v>
      </c>
      <c r="FG1346" s="665">
        <f t="shared" si="5697"/>
        <v>0</v>
      </c>
      <c r="FH1346" s="665">
        <f t="shared" si="5697"/>
        <v>0</v>
      </c>
      <c r="FI1346" s="665">
        <f t="shared" si="5697"/>
        <v>0</v>
      </c>
      <c r="FJ1346" s="665">
        <f t="shared" si="5697"/>
        <v>0</v>
      </c>
      <c r="FK1346" s="665">
        <f t="shared" si="5697"/>
        <v>0</v>
      </c>
      <c r="FL1346" s="665">
        <f t="shared" si="5697"/>
        <v>0</v>
      </c>
      <c r="FM1346" s="665">
        <f t="shared" si="5697"/>
        <v>0</v>
      </c>
      <c r="FN1346" s="665">
        <f t="shared" si="5697"/>
        <v>0</v>
      </c>
      <c r="FO1346" s="665">
        <f t="shared" si="5697"/>
        <v>0</v>
      </c>
      <c r="FP1346" s="665">
        <f t="shared" si="5697"/>
        <v>0</v>
      </c>
      <c r="FQ1346" s="665">
        <f t="shared" si="5697"/>
        <v>0</v>
      </c>
      <c r="FR1346" s="665">
        <f t="shared" si="5697"/>
        <v>0</v>
      </c>
      <c r="FS1346" s="665">
        <f t="shared" si="5697"/>
        <v>0</v>
      </c>
      <c r="FT1346" s="665">
        <f t="shared" si="5697"/>
        <v>0</v>
      </c>
      <c r="FU1346" s="665">
        <f t="shared" si="5697"/>
        <v>0</v>
      </c>
      <c r="FV1346" s="665">
        <f t="shared" si="5697"/>
        <v>0</v>
      </c>
      <c r="FW1346" s="665">
        <f t="shared" si="5697"/>
        <v>0</v>
      </c>
      <c r="FX1346" s="665">
        <f t="shared" si="5697"/>
        <v>0</v>
      </c>
      <c r="FY1346" s="665">
        <f t="shared" si="5697"/>
        <v>0</v>
      </c>
      <c r="FZ1346" s="665">
        <f t="shared" si="5697"/>
        <v>0</v>
      </c>
      <c r="GA1346" s="665">
        <f t="shared" si="5697"/>
        <v>0</v>
      </c>
      <c r="GB1346" s="665">
        <f t="shared" si="5697"/>
        <v>0</v>
      </c>
      <c r="GC1346" s="665">
        <f t="shared" si="5697"/>
        <v>0</v>
      </c>
      <c r="GD1346" s="665">
        <f t="shared" si="5697"/>
        <v>0</v>
      </c>
      <c r="GE1346" s="665">
        <f t="shared" ref="GE1346:GK1346" si="5698">GE1315-GE1327</f>
        <v>0</v>
      </c>
      <c r="GF1346" s="665">
        <f t="shared" si="5698"/>
        <v>0</v>
      </c>
      <c r="GG1346" s="665">
        <f t="shared" si="5698"/>
        <v>0</v>
      </c>
      <c r="GH1346" s="665">
        <f t="shared" si="5698"/>
        <v>0</v>
      </c>
      <c r="GI1346" s="665">
        <f t="shared" si="5698"/>
        <v>0</v>
      </c>
      <c r="GJ1346" s="665">
        <f t="shared" si="5698"/>
        <v>0</v>
      </c>
      <c r="GK1346" s="665">
        <f t="shared" si="5698"/>
        <v>0</v>
      </c>
      <c r="GL1346" s="665" t="b">
        <f>SUM(DS1346:GK1346)+SUM(Y1309:AH1309)-SUM(HB1327:HK1327)=Q1309</f>
        <v>1</v>
      </c>
      <c r="GN1346" s="749">
        <v>2023</v>
      </c>
      <c r="GO1346" s="664">
        <f>SUMIF(DS1314:GK1314,GO1314,DS1346:GK1346)</f>
        <v>0</v>
      </c>
      <c r="GP1346" s="668">
        <f>SUMIF(DS1314:GK1314,GP1314,DS1346:GK1346)</f>
        <v>0</v>
      </c>
      <c r="GQ1346" s="668">
        <f>SUMIF(DS1314:GK1314,GQ1314,DS1346:GK1346)</f>
        <v>0</v>
      </c>
      <c r="GR1346" s="668">
        <f>SUMIF(DS1314:GK1314,GR1314,DS1346:GK1346)</f>
        <v>0</v>
      </c>
      <c r="GS1346" s="668">
        <f>SUMIF(DS1314:GK1314,GS1314,DS1346:GK1346)</f>
        <v>0</v>
      </c>
      <c r="GT1346" s="668">
        <f>SUMIF(DS1314:GK1314,GT1314,DS1346:GK1346)</f>
        <v>0</v>
      </c>
      <c r="GU1346" s="668">
        <f>SUMIF(DS1314:GK1314,GU1314,DS1346:GK1346)</f>
        <v>0</v>
      </c>
      <c r="GV1346" s="668">
        <f>SUMIF(DS1314:GK1314,GV1314,DS1346:GK1346)</f>
        <v>0</v>
      </c>
      <c r="GW1346" s="668">
        <f>SUMIF(DS1314:GK1314,GW1314,DS1346:GK1346)</f>
        <v>0</v>
      </c>
      <c r="GX1346" s="668">
        <f>SUMIF(DS1314:GK1314,GX1314,DS1346:GK1346)</f>
        <v>0</v>
      </c>
      <c r="GY1346" s="668">
        <f>SUMIF(DS1314:GK1314,GY1314,DS1346:GK1346)</f>
        <v>0</v>
      </c>
      <c r="GZ1346" s="646" t="b">
        <f>SUM(GO1346:GY1346)-SUM(HB1327:HK1327)=(Q1309-SUM(Y1309:AH1309))</f>
        <v>1</v>
      </c>
      <c r="HM1346" s="682"/>
      <c r="HN1346" s="682"/>
      <c r="HO1346" s="682"/>
      <c r="HP1346" s="682"/>
      <c r="HQ1346" s="682"/>
      <c r="HR1346" s="682"/>
      <c r="HS1346" s="682"/>
      <c r="HT1346" s="682"/>
      <c r="HU1346" s="682"/>
      <c r="HV1346" s="682"/>
      <c r="HW1346" s="682"/>
      <c r="HX1346" s="682"/>
      <c r="HY1346" s="682"/>
      <c r="HZ1346" s="682"/>
    </row>
    <row r="1347" spans="1:234" s="643" customFormat="1" x14ac:dyDescent="0.25">
      <c r="B1347" s="644"/>
      <c r="C1347" s="644"/>
      <c r="D1347" s="644"/>
      <c r="E1347" s="678"/>
      <c r="F1347" s="670"/>
      <c r="G1347" s="652">
        <v>2024</v>
      </c>
      <c r="H1347" s="656">
        <f>IF(G1347&gt;CNTR_ReportingYear,"",INDEX(E1310:N1310,MATCH(T1341,E1308:N1308,0)))</f>
        <v>0</v>
      </c>
      <c r="I1347" s="656">
        <f>IF(G1347&gt;CNTR_ReportingYear,"",INDEX(GP1347:GY1353,MATCH(G1347,GN1347:GN1353,0),MATCH(T1341,GP1345:GY1345,0))-INDEX(HB1328:HK1334,MATCH(G1347,GN1328:GN1334,0),MATCH(T1341,HB1326:HK1326,0))+INDEX(Y1309:AH1310,MATCH(G1347,D1309:D1310,0),MATCH(T1341,Y1308:AH1308,0)))</f>
        <v>0</v>
      </c>
      <c r="J1347" s="656">
        <f>IF(G1347&gt;CNTR_ReportingYear,"",SUMIFS(AX1315:DP1315,AX1314:DP1314,T1341))</f>
        <v>0</v>
      </c>
      <c r="K1347" s="656">
        <f>IF(G1347&gt;CNTR_ReportingYear,"",SUMIFS(AX1316:DP1316,AX1314:DP1314,T1341))</f>
        <v>0</v>
      </c>
      <c r="L1347" s="656">
        <f>IF(G1347&gt;CNTR_ReportingYear,"",INDEX(GP1328:GY1334,MATCH(G1347,GN1328:GN1334,0),MATCH(T1341,GP1326:GY1326,0))+INDEX(HB1328:HK1334,MATCH(G1347,GN1328:GN1334,0),MATCH(T1341,HB1326:HK1326,0)))</f>
        <v>0</v>
      </c>
      <c r="M1347" s="674"/>
      <c r="N1347" s="588" t="str">
        <f>H1345</f>
        <v>Purchase</v>
      </c>
      <c r="O1347" s="917" t="s">
        <v>1688</v>
      </c>
      <c r="P1347" s="917"/>
      <c r="Q1347" s="917"/>
      <c r="R1347" s="674"/>
      <c r="DR1347" s="749">
        <v>2024</v>
      </c>
      <c r="DS1347" s="665">
        <f t="shared" si="5697"/>
        <v>0</v>
      </c>
      <c r="DT1347" s="665">
        <f t="shared" si="5697"/>
        <v>0</v>
      </c>
      <c r="DU1347" s="665">
        <f t="shared" si="5697"/>
        <v>0</v>
      </c>
      <c r="DV1347" s="665">
        <f t="shared" si="5697"/>
        <v>0</v>
      </c>
      <c r="DW1347" s="665">
        <f t="shared" si="5697"/>
        <v>0</v>
      </c>
      <c r="DX1347" s="665">
        <f t="shared" si="5697"/>
        <v>0</v>
      </c>
      <c r="DY1347" s="665">
        <f t="shared" si="5697"/>
        <v>0</v>
      </c>
      <c r="DZ1347" s="665">
        <f t="shared" si="5697"/>
        <v>0</v>
      </c>
      <c r="EA1347" s="665">
        <f t="shared" si="5697"/>
        <v>0</v>
      </c>
      <c r="EB1347" s="665">
        <f t="shared" si="5697"/>
        <v>0</v>
      </c>
      <c r="EC1347" s="665">
        <f t="shared" si="5697"/>
        <v>0</v>
      </c>
      <c r="ED1347" s="665">
        <f t="shared" si="5697"/>
        <v>0</v>
      </c>
      <c r="EE1347" s="665">
        <f t="shared" si="5697"/>
        <v>0</v>
      </c>
      <c r="EF1347" s="665">
        <f t="shared" si="5697"/>
        <v>0</v>
      </c>
      <c r="EG1347" s="665">
        <f t="shared" si="5697"/>
        <v>0</v>
      </c>
      <c r="EH1347" s="665">
        <f t="shared" si="5697"/>
        <v>0</v>
      </c>
      <c r="EI1347" s="665">
        <f t="shared" si="5697"/>
        <v>0</v>
      </c>
      <c r="EJ1347" s="665">
        <f t="shared" si="5697"/>
        <v>0</v>
      </c>
      <c r="EK1347" s="665">
        <f t="shared" si="5697"/>
        <v>0</v>
      </c>
      <c r="EL1347" s="665">
        <f t="shared" si="5697"/>
        <v>0</v>
      </c>
      <c r="EM1347" s="665">
        <f t="shared" si="5697"/>
        <v>0</v>
      </c>
      <c r="EN1347" s="665">
        <f t="shared" si="5697"/>
        <v>0</v>
      </c>
      <c r="EO1347" s="665">
        <f t="shared" si="5697"/>
        <v>0</v>
      </c>
      <c r="EP1347" s="665">
        <f t="shared" si="5697"/>
        <v>0</v>
      </c>
      <c r="EQ1347" s="665">
        <f t="shared" si="5697"/>
        <v>0</v>
      </c>
      <c r="ER1347" s="665">
        <f t="shared" si="5697"/>
        <v>0</v>
      </c>
      <c r="ES1347" s="665">
        <f t="shared" si="5697"/>
        <v>0</v>
      </c>
      <c r="ET1347" s="665">
        <f t="shared" si="5697"/>
        <v>0</v>
      </c>
      <c r="EU1347" s="665">
        <f t="shared" si="5697"/>
        <v>0</v>
      </c>
      <c r="EV1347" s="665">
        <f t="shared" si="5697"/>
        <v>0</v>
      </c>
      <c r="EW1347" s="665">
        <f t="shared" si="5697"/>
        <v>0</v>
      </c>
      <c r="EX1347" s="665">
        <f t="shared" si="5697"/>
        <v>0</v>
      </c>
      <c r="EY1347" s="665">
        <f t="shared" si="5697"/>
        <v>0</v>
      </c>
      <c r="EZ1347" s="665">
        <f t="shared" si="5697"/>
        <v>0</v>
      </c>
      <c r="FA1347" s="665">
        <f t="shared" si="5697"/>
        <v>0</v>
      </c>
      <c r="FB1347" s="665">
        <f t="shared" si="5697"/>
        <v>0</v>
      </c>
      <c r="FC1347" s="665">
        <f t="shared" si="5697"/>
        <v>0</v>
      </c>
      <c r="FD1347" s="665">
        <f t="shared" si="5697"/>
        <v>0</v>
      </c>
      <c r="FE1347" s="665">
        <f t="shared" si="5697"/>
        <v>0</v>
      </c>
      <c r="FF1347" s="665">
        <f t="shared" si="5697"/>
        <v>0</v>
      </c>
      <c r="FG1347" s="665">
        <f t="shared" si="5697"/>
        <v>0</v>
      </c>
      <c r="FH1347" s="665">
        <f t="shared" si="5697"/>
        <v>0</v>
      </c>
      <c r="FI1347" s="665">
        <f t="shared" si="5697"/>
        <v>0</v>
      </c>
      <c r="FJ1347" s="665">
        <f t="shared" si="5697"/>
        <v>0</v>
      </c>
      <c r="FK1347" s="665">
        <f t="shared" si="5697"/>
        <v>0</v>
      </c>
      <c r="FL1347" s="665">
        <f t="shared" si="5697"/>
        <v>0</v>
      </c>
      <c r="FM1347" s="665">
        <f t="shared" si="5697"/>
        <v>0</v>
      </c>
      <c r="FN1347" s="665">
        <f t="shared" si="5697"/>
        <v>0</v>
      </c>
      <c r="FO1347" s="665">
        <f t="shared" si="5697"/>
        <v>0</v>
      </c>
      <c r="FP1347" s="665">
        <f t="shared" si="5697"/>
        <v>0</v>
      </c>
      <c r="FQ1347" s="665">
        <f t="shared" si="5697"/>
        <v>0</v>
      </c>
      <c r="FR1347" s="665">
        <f t="shared" si="5697"/>
        <v>0</v>
      </c>
      <c r="FS1347" s="665">
        <f t="shared" si="5697"/>
        <v>0</v>
      </c>
      <c r="FT1347" s="665">
        <f t="shared" si="5697"/>
        <v>0</v>
      </c>
      <c r="FU1347" s="665">
        <f t="shared" si="5697"/>
        <v>0</v>
      </c>
      <c r="FV1347" s="665">
        <f t="shared" si="5697"/>
        <v>0</v>
      </c>
      <c r="FW1347" s="665">
        <f t="shared" si="5697"/>
        <v>0</v>
      </c>
      <c r="FX1347" s="665">
        <f t="shared" si="5697"/>
        <v>0</v>
      </c>
      <c r="FY1347" s="665">
        <f t="shared" si="5697"/>
        <v>0</v>
      </c>
      <c r="FZ1347" s="665">
        <f t="shared" si="5697"/>
        <v>0</v>
      </c>
      <c r="GA1347" s="665">
        <f t="shared" si="5697"/>
        <v>0</v>
      </c>
      <c r="GB1347" s="665">
        <f t="shared" si="5697"/>
        <v>0</v>
      </c>
      <c r="GC1347" s="665">
        <f t="shared" si="5697"/>
        <v>0</v>
      </c>
      <c r="GD1347" s="665">
        <f t="shared" si="5697"/>
        <v>0</v>
      </c>
      <c r="GE1347" s="665">
        <f t="shared" ref="GE1347:GK1347" si="5699">GE1316-GE1328</f>
        <v>0</v>
      </c>
      <c r="GF1347" s="665">
        <f t="shared" si="5699"/>
        <v>0</v>
      </c>
      <c r="GG1347" s="665">
        <f t="shared" si="5699"/>
        <v>0</v>
      </c>
      <c r="GH1347" s="665">
        <f t="shared" si="5699"/>
        <v>0</v>
      </c>
      <c r="GI1347" s="665">
        <f t="shared" si="5699"/>
        <v>0</v>
      </c>
      <c r="GJ1347" s="665">
        <f t="shared" si="5699"/>
        <v>0</v>
      </c>
      <c r="GK1347" s="665">
        <f t="shared" si="5699"/>
        <v>0</v>
      </c>
      <c r="GL1347" s="665" t="b">
        <f>SUM(DS1347:GK1347)+SUM(Y1310:AH1310)-SUM(HB1328:HK1328)=Q1310</f>
        <v>1</v>
      </c>
      <c r="GN1347" s="749">
        <v>2024</v>
      </c>
      <c r="GO1347" s="664">
        <f>SUMIF(DS1314:GK1314,GO1314,DS1347:GK1347)</f>
        <v>0</v>
      </c>
      <c r="GP1347" s="668">
        <f>SUMIF(DS1314:GK1314,GP1314,DS1347:GK1347)</f>
        <v>0</v>
      </c>
      <c r="GQ1347" s="668">
        <f>SUMIF(DS1314:GK1314,GQ1314,DS1347:GK1347)</f>
        <v>0</v>
      </c>
      <c r="GR1347" s="668">
        <f>SUMIF(DS1314:GK1314,GR1314,DS1347:GK1347)</f>
        <v>0</v>
      </c>
      <c r="GS1347" s="668">
        <f>SUMIF(DS1314:GK1314,GS1314,DS1347:GK1347)</f>
        <v>0</v>
      </c>
      <c r="GT1347" s="668">
        <f>SUMIF(DS1314:GK1314,GT1314,DS1347:GK1347)</f>
        <v>0</v>
      </c>
      <c r="GU1347" s="668">
        <f>SUMIF(DS1314:GK1314,GU1314,DS1347:GK1347)</f>
        <v>0</v>
      </c>
      <c r="GV1347" s="668">
        <f>SUMIF(DS1314:GK1314,GV1314,DS1347:GK1347)</f>
        <v>0</v>
      </c>
      <c r="GW1347" s="668">
        <f>SUMIF(DS1314:GK1314,GW1314,DS1347:GK1347)</f>
        <v>0</v>
      </c>
      <c r="GX1347" s="668">
        <f>SUMIF(DS1314:GK1314,GX1314,DS1347:GK1347)</f>
        <v>0</v>
      </c>
      <c r="GY1347" s="668">
        <f>SUMIF(DS1314:GK1314,GY1314,DS1347:GK1347)</f>
        <v>0</v>
      </c>
      <c r="GZ1347" s="646" t="b">
        <f>SUM(GO1347:GY1347)-SUM(HB1328:HK1328)=(Q1310-SUM(Y1310:AH1310))</f>
        <v>1</v>
      </c>
      <c r="HM1347" s="674"/>
      <c r="HN1347" s="674"/>
      <c r="HO1347" s="674"/>
      <c r="HP1347" s="674"/>
      <c r="HQ1347" s="674"/>
      <c r="HR1347" s="674"/>
      <c r="HS1347" s="674"/>
      <c r="HT1347" s="674"/>
      <c r="HU1347" s="674"/>
      <c r="HV1347" s="674"/>
      <c r="HW1347" s="674"/>
      <c r="HX1347" s="674"/>
      <c r="HY1347" s="674"/>
      <c r="HZ1347" s="674"/>
    </row>
    <row r="1348" spans="1:234" s="643" customFormat="1" x14ac:dyDescent="0.25">
      <c r="B1348" s="644"/>
      <c r="C1348" s="644"/>
      <c r="D1348" s="644"/>
      <c r="E1348" s="678"/>
      <c r="F1348" s="670"/>
      <c r="G1348" s="644"/>
      <c r="H1348" s="644"/>
      <c r="I1348" s="644"/>
      <c r="J1348" s="644"/>
      <c r="K1348" s="644"/>
      <c r="L1348" s="644"/>
      <c r="M1348" s="674"/>
      <c r="N1348" s="588" t="str">
        <f>I1345</f>
        <v>Consumption</v>
      </c>
      <c r="O1348" s="918" t="s">
        <v>1687</v>
      </c>
      <c r="P1348" s="918"/>
      <c r="Q1348" s="918"/>
      <c r="R1348" s="674"/>
      <c r="DR1348" s="749">
        <v>2025</v>
      </c>
      <c r="DS1348" s="665" t="e">
        <f t="shared" si="5697"/>
        <v>#REF!</v>
      </c>
      <c r="DT1348" s="665" t="e">
        <f t="shared" si="5697"/>
        <v>#N/A</v>
      </c>
      <c r="DU1348" s="665" t="e">
        <f t="shared" si="5697"/>
        <v>#N/A</v>
      </c>
      <c r="DV1348" s="665" t="e">
        <f t="shared" si="5697"/>
        <v>#N/A</v>
      </c>
      <c r="DW1348" s="665" t="e">
        <f t="shared" si="5697"/>
        <v>#N/A</v>
      </c>
      <c r="DX1348" s="665" t="e">
        <f t="shared" si="5697"/>
        <v>#N/A</v>
      </c>
      <c r="DY1348" s="665" t="e">
        <f t="shared" si="5697"/>
        <v>#N/A</v>
      </c>
      <c r="DZ1348" s="665" t="e">
        <f t="shared" si="5697"/>
        <v>#N/A</v>
      </c>
      <c r="EA1348" s="665" t="e">
        <f t="shared" si="5697"/>
        <v>#N/A</v>
      </c>
      <c r="EB1348" s="665" t="e">
        <f t="shared" si="5697"/>
        <v>#N/A</v>
      </c>
      <c r="EC1348" s="665" t="e">
        <f t="shared" si="5697"/>
        <v>#N/A</v>
      </c>
      <c r="ED1348" s="665" t="e">
        <f t="shared" si="5697"/>
        <v>#N/A</v>
      </c>
      <c r="EE1348" s="665" t="e">
        <f t="shared" si="5697"/>
        <v>#N/A</v>
      </c>
      <c r="EF1348" s="665" t="e">
        <f t="shared" si="5697"/>
        <v>#N/A</v>
      </c>
      <c r="EG1348" s="665" t="e">
        <f t="shared" si="5697"/>
        <v>#N/A</v>
      </c>
      <c r="EH1348" s="665" t="e">
        <f t="shared" si="5697"/>
        <v>#N/A</v>
      </c>
      <c r="EI1348" s="665" t="e">
        <f t="shared" si="5697"/>
        <v>#N/A</v>
      </c>
      <c r="EJ1348" s="665" t="e">
        <f t="shared" si="5697"/>
        <v>#N/A</v>
      </c>
      <c r="EK1348" s="665" t="e">
        <f t="shared" si="5697"/>
        <v>#N/A</v>
      </c>
      <c r="EL1348" s="665" t="e">
        <f t="shared" si="5697"/>
        <v>#N/A</v>
      </c>
      <c r="EM1348" s="665" t="e">
        <f t="shared" si="5697"/>
        <v>#N/A</v>
      </c>
      <c r="EN1348" s="665" t="e">
        <f t="shared" si="5697"/>
        <v>#N/A</v>
      </c>
      <c r="EO1348" s="665" t="e">
        <f t="shared" si="5697"/>
        <v>#N/A</v>
      </c>
      <c r="EP1348" s="665" t="e">
        <f t="shared" si="5697"/>
        <v>#N/A</v>
      </c>
      <c r="EQ1348" s="665" t="e">
        <f t="shared" si="5697"/>
        <v>#N/A</v>
      </c>
      <c r="ER1348" s="665" t="e">
        <f t="shared" si="5697"/>
        <v>#N/A</v>
      </c>
      <c r="ES1348" s="665" t="e">
        <f t="shared" si="5697"/>
        <v>#N/A</v>
      </c>
      <c r="ET1348" s="665" t="e">
        <f t="shared" si="5697"/>
        <v>#N/A</v>
      </c>
      <c r="EU1348" s="665" t="e">
        <f t="shared" si="5697"/>
        <v>#N/A</v>
      </c>
      <c r="EV1348" s="665" t="e">
        <f t="shared" si="5697"/>
        <v>#N/A</v>
      </c>
      <c r="EW1348" s="665" t="e">
        <f t="shared" si="5697"/>
        <v>#N/A</v>
      </c>
      <c r="EX1348" s="665" t="e">
        <f t="shared" si="5697"/>
        <v>#N/A</v>
      </c>
      <c r="EY1348" s="665" t="e">
        <f t="shared" si="5697"/>
        <v>#N/A</v>
      </c>
      <c r="EZ1348" s="665" t="e">
        <f t="shared" si="5697"/>
        <v>#N/A</v>
      </c>
      <c r="FA1348" s="665" t="e">
        <f t="shared" si="5697"/>
        <v>#N/A</v>
      </c>
      <c r="FB1348" s="665" t="e">
        <f t="shared" si="5697"/>
        <v>#N/A</v>
      </c>
      <c r="FC1348" s="665" t="e">
        <f t="shared" si="5697"/>
        <v>#N/A</v>
      </c>
      <c r="FD1348" s="665" t="e">
        <f t="shared" si="5697"/>
        <v>#N/A</v>
      </c>
      <c r="FE1348" s="665" t="e">
        <f t="shared" si="5697"/>
        <v>#N/A</v>
      </c>
      <c r="FF1348" s="665" t="e">
        <f t="shared" si="5697"/>
        <v>#N/A</v>
      </c>
      <c r="FG1348" s="665" t="e">
        <f t="shared" si="5697"/>
        <v>#N/A</v>
      </c>
      <c r="FH1348" s="665" t="e">
        <f t="shared" si="5697"/>
        <v>#N/A</v>
      </c>
      <c r="FI1348" s="665" t="e">
        <f t="shared" si="5697"/>
        <v>#N/A</v>
      </c>
      <c r="FJ1348" s="665" t="e">
        <f t="shared" si="5697"/>
        <v>#N/A</v>
      </c>
      <c r="FK1348" s="665" t="e">
        <f t="shared" si="5697"/>
        <v>#N/A</v>
      </c>
      <c r="FL1348" s="665" t="e">
        <f t="shared" si="5697"/>
        <v>#N/A</v>
      </c>
      <c r="FM1348" s="665" t="e">
        <f t="shared" si="5697"/>
        <v>#N/A</v>
      </c>
      <c r="FN1348" s="665" t="e">
        <f t="shared" si="5697"/>
        <v>#N/A</v>
      </c>
      <c r="FO1348" s="665" t="e">
        <f t="shared" si="5697"/>
        <v>#N/A</v>
      </c>
      <c r="FP1348" s="665" t="e">
        <f t="shared" si="5697"/>
        <v>#N/A</v>
      </c>
      <c r="FQ1348" s="665" t="e">
        <f t="shared" si="5697"/>
        <v>#N/A</v>
      </c>
      <c r="FR1348" s="665" t="e">
        <f t="shared" si="5697"/>
        <v>#N/A</v>
      </c>
      <c r="FS1348" s="665" t="e">
        <f t="shared" si="5697"/>
        <v>#N/A</v>
      </c>
      <c r="FT1348" s="665" t="e">
        <f t="shared" si="5697"/>
        <v>#N/A</v>
      </c>
      <c r="FU1348" s="665" t="e">
        <f t="shared" si="5697"/>
        <v>#N/A</v>
      </c>
      <c r="FV1348" s="665" t="e">
        <f t="shared" si="5697"/>
        <v>#N/A</v>
      </c>
      <c r="FW1348" s="665" t="e">
        <f t="shared" si="5697"/>
        <v>#N/A</v>
      </c>
      <c r="FX1348" s="665" t="e">
        <f t="shared" si="5697"/>
        <v>#N/A</v>
      </c>
      <c r="FY1348" s="665" t="e">
        <f t="shared" si="5697"/>
        <v>#N/A</v>
      </c>
      <c r="FZ1348" s="665" t="e">
        <f t="shared" si="5697"/>
        <v>#N/A</v>
      </c>
      <c r="GA1348" s="665" t="e">
        <f t="shared" si="5697"/>
        <v>#N/A</v>
      </c>
      <c r="GB1348" s="665" t="e">
        <f t="shared" si="5697"/>
        <v>#N/A</v>
      </c>
      <c r="GC1348" s="665" t="e">
        <f t="shared" si="5697"/>
        <v>#N/A</v>
      </c>
      <c r="GD1348" s="665" t="e">
        <f t="shared" si="5697"/>
        <v>#N/A</v>
      </c>
      <c r="GE1348" s="665" t="e">
        <f t="shared" ref="GE1348:GK1348" si="5700">GE1317-GE1329</f>
        <v>#N/A</v>
      </c>
      <c r="GF1348" s="665" t="e">
        <f t="shared" si="5700"/>
        <v>#N/A</v>
      </c>
      <c r="GG1348" s="665" t="e">
        <f t="shared" si="5700"/>
        <v>#N/A</v>
      </c>
      <c r="GH1348" s="665" t="e">
        <f t="shared" si="5700"/>
        <v>#N/A</v>
      </c>
      <c r="GI1348" s="665" t="e">
        <f t="shared" si="5700"/>
        <v>#N/A</v>
      </c>
      <c r="GJ1348" s="665" t="e">
        <f t="shared" si="5700"/>
        <v>#N/A</v>
      </c>
      <c r="GK1348" s="665" t="e">
        <f t="shared" si="5700"/>
        <v>#N/A</v>
      </c>
      <c r="GL1348" s="665" t="e">
        <f>SUM(DS1348:GK1348)+SUM(#REF!)-SUM(HB1329:HK1329)=#REF!</f>
        <v>#REF!</v>
      </c>
      <c r="GN1348" s="749">
        <v>2025</v>
      </c>
      <c r="GO1348" s="664" t="e">
        <f>SUMIF(DS1314:GK1314,GO1314,DS1348:GK1348)</f>
        <v>#REF!</v>
      </c>
      <c r="GP1348" s="668" t="e">
        <f>SUMIF(DS1314:GK1314,GP1314,DS1348:GK1348)</f>
        <v>#N/A</v>
      </c>
      <c r="GQ1348" s="668" t="e">
        <f>SUMIF(DS1314:GK1314,GQ1314,DS1348:GK1348)</f>
        <v>#N/A</v>
      </c>
      <c r="GR1348" s="668" t="e">
        <f>SUMIF(DS1314:GK1314,GR1314,DS1348:GK1348)</f>
        <v>#N/A</v>
      </c>
      <c r="GS1348" s="668" t="e">
        <f>SUMIF(DS1314:GK1314,GS1314,DS1348:GK1348)</f>
        <v>#N/A</v>
      </c>
      <c r="GT1348" s="668" t="e">
        <f>SUMIF(DS1314:GK1314,GT1314,DS1348:GK1348)</f>
        <v>#N/A</v>
      </c>
      <c r="GU1348" s="668" t="e">
        <f>SUMIF(DS1314:GK1314,GU1314,DS1348:GK1348)</f>
        <v>#N/A</v>
      </c>
      <c r="GV1348" s="668" t="e">
        <f>SUMIF(DS1314:GK1314,GV1314,DS1348:GK1348)</f>
        <v>#N/A</v>
      </c>
      <c r="GW1348" s="668" t="e">
        <f>SUMIF(DS1314:GK1314,GW1314,DS1348:GK1348)</f>
        <v>#N/A</v>
      </c>
      <c r="GX1348" s="668" t="e">
        <f>SUMIF(DS1314:GK1314,GX1314,DS1348:GK1348)</f>
        <v>#N/A</v>
      </c>
      <c r="GY1348" s="668" t="e">
        <f>SUMIF(DS1314:GK1314,GY1314,DS1348:GK1348)</f>
        <v>#N/A</v>
      </c>
      <c r="GZ1348" s="646" t="e">
        <f>SUM(GO1348:GY1348)-SUM(HB1329:HK1329)=(#REF!-SUM(#REF!))</f>
        <v>#REF!</v>
      </c>
      <c r="HM1348" s="674"/>
      <c r="HN1348" s="674"/>
      <c r="HO1348" s="674"/>
      <c r="HP1348" s="674"/>
      <c r="HQ1348" s="674"/>
      <c r="HR1348" s="674"/>
      <c r="HS1348" s="674"/>
      <c r="HT1348" s="674"/>
      <c r="HU1348" s="674"/>
      <c r="HV1348" s="674"/>
      <c r="HW1348" s="674"/>
      <c r="HX1348" s="674"/>
      <c r="HY1348" s="674"/>
      <c r="HZ1348" s="674"/>
    </row>
    <row r="1349" spans="1:234" s="643" customFormat="1" x14ac:dyDescent="0.25">
      <c r="B1349" s="644"/>
      <c r="C1349" s="644"/>
      <c r="D1349" s="644"/>
      <c r="E1349" s="678"/>
      <c r="F1349" s="670"/>
      <c r="G1349" s="644"/>
      <c r="H1349" s="644"/>
      <c r="I1349" s="644"/>
      <c r="J1349" s="644"/>
      <c r="K1349" s="644"/>
      <c r="L1349" s="644"/>
      <c r="M1349" s="674"/>
      <c r="N1349" s="588" t="str">
        <f>J1345</f>
        <v>Stock (start)</v>
      </c>
      <c r="O1349" s="917" t="s">
        <v>1686</v>
      </c>
      <c r="P1349" s="917"/>
      <c r="Q1349" s="917"/>
      <c r="R1349" s="674"/>
      <c r="DR1349" s="749">
        <v>2026</v>
      </c>
      <c r="DS1349" s="665" t="e">
        <f t="shared" si="5697"/>
        <v>#REF!</v>
      </c>
      <c r="DT1349" s="665" t="e">
        <f t="shared" si="5697"/>
        <v>#N/A</v>
      </c>
      <c r="DU1349" s="665" t="e">
        <f t="shared" si="5697"/>
        <v>#N/A</v>
      </c>
      <c r="DV1349" s="665" t="e">
        <f t="shared" si="5697"/>
        <v>#N/A</v>
      </c>
      <c r="DW1349" s="665" t="e">
        <f t="shared" si="5697"/>
        <v>#N/A</v>
      </c>
      <c r="DX1349" s="665" t="e">
        <f t="shared" si="5697"/>
        <v>#N/A</v>
      </c>
      <c r="DY1349" s="665" t="e">
        <f t="shared" si="5697"/>
        <v>#N/A</v>
      </c>
      <c r="DZ1349" s="665" t="e">
        <f t="shared" si="5697"/>
        <v>#N/A</v>
      </c>
      <c r="EA1349" s="665" t="e">
        <f t="shared" si="5697"/>
        <v>#N/A</v>
      </c>
      <c r="EB1349" s="665" t="e">
        <f t="shared" si="5697"/>
        <v>#N/A</v>
      </c>
      <c r="EC1349" s="665" t="e">
        <f t="shared" si="5697"/>
        <v>#N/A</v>
      </c>
      <c r="ED1349" s="665" t="e">
        <f t="shared" si="5697"/>
        <v>#N/A</v>
      </c>
      <c r="EE1349" s="665" t="e">
        <f t="shared" si="5697"/>
        <v>#N/A</v>
      </c>
      <c r="EF1349" s="665" t="e">
        <f t="shared" si="5697"/>
        <v>#N/A</v>
      </c>
      <c r="EG1349" s="665" t="e">
        <f t="shared" si="5697"/>
        <v>#N/A</v>
      </c>
      <c r="EH1349" s="665" t="e">
        <f t="shared" si="5697"/>
        <v>#N/A</v>
      </c>
      <c r="EI1349" s="665" t="e">
        <f t="shared" si="5697"/>
        <v>#N/A</v>
      </c>
      <c r="EJ1349" s="665" t="e">
        <f t="shared" si="5697"/>
        <v>#N/A</v>
      </c>
      <c r="EK1349" s="665" t="e">
        <f t="shared" si="5697"/>
        <v>#N/A</v>
      </c>
      <c r="EL1349" s="665" t="e">
        <f t="shared" si="5697"/>
        <v>#N/A</v>
      </c>
      <c r="EM1349" s="665" t="e">
        <f t="shared" si="5697"/>
        <v>#N/A</v>
      </c>
      <c r="EN1349" s="665" t="e">
        <f t="shared" si="5697"/>
        <v>#N/A</v>
      </c>
      <c r="EO1349" s="665" t="e">
        <f t="shared" si="5697"/>
        <v>#N/A</v>
      </c>
      <c r="EP1349" s="665" t="e">
        <f t="shared" si="5697"/>
        <v>#N/A</v>
      </c>
      <c r="EQ1349" s="665" t="e">
        <f t="shared" si="5697"/>
        <v>#N/A</v>
      </c>
      <c r="ER1349" s="665" t="e">
        <f t="shared" si="5697"/>
        <v>#N/A</v>
      </c>
      <c r="ES1349" s="665" t="e">
        <f t="shared" si="5697"/>
        <v>#N/A</v>
      </c>
      <c r="ET1349" s="665" t="e">
        <f t="shared" si="5697"/>
        <v>#N/A</v>
      </c>
      <c r="EU1349" s="665" t="e">
        <f t="shared" si="5697"/>
        <v>#N/A</v>
      </c>
      <c r="EV1349" s="665" t="e">
        <f t="shared" si="5697"/>
        <v>#N/A</v>
      </c>
      <c r="EW1349" s="665" t="e">
        <f t="shared" si="5697"/>
        <v>#N/A</v>
      </c>
      <c r="EX1349" s="665" t="e">
        <f t="shared" si="5697"/>
        <v>#N/A</v>
      </c>
      <c r="EY1349" s="665" t="e">
        <f t="shared" si="5697"/>
        <v>#N/A</v>
      </c>
      <c r="EZ1349" s="665" t="e">
        <f t="shared" si="5697"/>
        <v>#N/A</v>
      </c>
      <c r="FA1349" s="665" t="e">
        <f t="shared" si="5697"/>
        <v>#N/A</v>
      </c>
      <c r="FB1349" s="665" t="e">
        <f t="shared" si="5697"/>
        <v>#N/A</v>
      </c>
      <c r="FC1349" s="665" t="e">
        <f t="shared" si="5697"/>
        <v>#N/A</v>
      </c>
      <c r="FD1349" s="665" t="e">
        <f t="shared" si="5697"/>
        <v>#N/A</v>
      </c>
      <c r="FE1349" s="665" t="e">
        <f t="shared" si="5697"/>
        <v>#N/A</v>
      </c>
      <c r="FF1349" s="665" t="e">
        <f t="shared" si="5697"/>
        <v>#N/A</v>
      </c>
      <c r="FG1349" s="665" t="e">
        <f t="shared" si="5697"/>
        <v>#N/A</v>
      </c>
      <c r="FH1349" s="665" t="e">
        <f t="shared" si="5697"/>
        <v>#N/A</v>
      </c>
      <c r="FI1349" s="665" t="e">
        <f t="shared" si="5697"/>
        <v>#N/A</v>
      </c>
      <c r="FJ1349" s="665" t="e">
        <f t="shared" si="5697"/>
        <v>#N/A</v>
      </c>
      <c r="FK1349" s="665" t="e">
        <f t="shared" si="5697"/>
        <v>#N/A</v>
      </c>
      <c r="FL1349" s="665" t="e">
        <f t="shared" si="5697"/>
        <v>#N/A</v>
      </c>
      <c r="FM1349" s="665" t="e">
        <f t="shared" si="5697"/>
        <v>#N/A</v>
      </c>
      <c r="FN1349" s="665" t="e">
        <f t="shared" si="5697"/>
        <v>#N/A</v>
      </c>
      <c r="FO1349" s="665" t="e">
        <f t="shared" si="5697"/>
        <v>#N/A</v>
      </c>
      <c r="FP1349" s="665" t="e">
        <f t="shared" si="5697"/>
        <v>#N/A</v>
      </c>
      <c r="FQ1349" s="665" t="e">
        <f t="shared" si="5697"/>
        <v>#N/A</v>
      </c>
      <c r="FR1349" s="665" t="e">
        <f t="shared" si="5697"/>
        <v>#N/A</v>
      </c>
      <c r="FS1349" s="665" t="e">
        <f t="shared" si="5697"/>
        <v>#N/A</v>
      </c>
      <c r="FT1349" s="665" t="e">
        <f t="shared" si="5697"/>
        <v>#N/A</v>
      </c>
      <c r="FU1349" s="665" t="e">
        <f t="shared" si="5697"/>
        <v>#N/A</v>
      </c>
      <c r="FV1349" s="665" t="e">
        <f t="shared" si="5697"/>
        <v>#N/A</v>
      </c>
      <c r="FW1349" s="665" t="e">
        <f t="shared" si="5697"/>
        <v>#N/A</v>
      </c>
      <c r="FX1349" s="665" t="e">
        <f t="shared" si="5697"/>
        <v>#N/A</v>
      </c>
      <c r="FY1349" s="665" t="e">
        <f t="shared" si="5697"/>
        <v>#N/A</v>
      </c>
      <c r="FZ1349" s="665" t="e">
        <f t="shared" si="5697"/>
        <v>#N/A</v>
      </c>
      <c r="GA1349" s="665" t="e">
        <f t="shared" si="5697"/>
        <v>#N/A</v>
      </c>
      <c r="GB1349" s="665" t="e">
        <f t="shared" si="5697"/>
        <v>#N/A</v>
      </c>
      <c r="GC1349" s="665" t="e">
        <f t="shared" si="5697"/>
        <v>#N/A</v>
      </c>
      <c r="GD1349" s="665" t="e">
        <f t="shared" ref="GD1349:GK1349" si="5701">GD1318-GD1330</f>
        <v>#N/A</v>
      </c>
      <c r="GE1349" s="665" t="e">
        <f t="shared" si="5701"/>
        <v>#N/A</v>
      </c>
      <c r="GF1349" s="665" t="e">
        <f t="shared" si="5701"/>
        <v>#N/A</v>
      </c>
      <c r="GG1349" s="665" t="e">
        <f t="shared" si="5701"/>
        <v>#N/A</v>
      </c>
      <c r="GH1349" s="665" t="e">
        <f t="shared" si="5701"/>
        <v>#N/A</v>
      </c>
      <c r="GI1349" s="665" t="e">
        <f t="shared" si="5701"/>
        <v>#N/A</v>
      </c>
      <c r="GJ1349" s="665" t="e">
        <f t="shared" si="5701"/>
        <v>#N/A</v>
      </c>
      <c r="GK1349" s="665" t="e">
        <f t="shared" si="5701"/>
        <v>#N/A</v>
      </c>
      <c r="GL1349" s="665" t="e">
        <f>SUM(DS1349:GK1349)+SUM(#REF!)-SUM(HB1330:HK1330)=#REF!</f>
        <v>#REF!</v>
      </c>
      <c r="GN1349" s="749">
        <v>2026</v>
      </c>
      <c r="GO1349" s="664" t="e">
        <f>SUMIF(DS1314:GK1314,GO1314,DS1349:GK1349)</f>
        <v>#REF!</v>
      </c>
      <c r="GP1349" s="668" t="e">
        <f>SUMIF(DS1314:GK1314,GP1314,DS1349:GK1349)</f>
        <v>#N/A</v>
      </c>
      <c r="GQ1349" s="668" t="e">
        <f>SUMIF(DS1314:GK1314,GQ1314,DS1349:GK1349)</f>
        <v>#N/A</v>
      </c>
      <c r="GR1349" s="668" t="e">
        <f>SUMIF(DS1314:GK1314,GR1314,DS1349:GK1349)</f>
        <v>#N/A</v>
      </c>
      <c r="GS1349" s="668" t="e">
        <f>SUMIF(DS1314:GK1314,GS1314,DS1349:GK1349)</f>
        <v>#N/A</v>
      </c>
      <c r="GT1349" s="668" t="e">
        <f>SUMIF(DS1314:GK1314,GT1314,DS1349:GK1349)</f>
        <v>#N/A</v>
      </c>
      <c r="GU1349" s="668" t="e">
        <f>SUMIF(DS1314:GK1314,GU1314,DS1349:GK1349)</f>
        <v>#N/A</v>
      </c>
      <c r="GV1349" s="668" t="e">
        <f>SUMIF(DS1314:GK1314,GV1314,DS1349:GK1349)</f>
        <v>#N/A</v>
      </c>
      <c r="GW1349" s="668" t="e">
        <f>SUMIF(DS1314:GK1314,GW1314,DS1349:GK1349)</f>
        <v>#N/A</v>
      </c>
      <c r="GX1349" s="668" t="e">
        <f>SUMIF(DS1314:GK1314,GX1314,DS1349:GK1349)</f>
        <v>#N/A</v>
      </c>
      <c r="GY1349" s="668" t="e">
        <f>SUMIF(DS1314:GK1314,GY1314,DS1349:GK1349)</f>
        <v>#N/A</v>
      </c>
      <c r="GZ1349" s="646" t="e">
        <f>SUM(GO1349:GY1349)-SUM(HB1330:HK1330)=(#REF!-SUM(#REF!))</f>
        <v>#REF!</v>
      </c>
      <c r="HM1349" s="674"/>
      <c r="HN1349" s="674"/>
      <c r="HO1349" s="674"/>
      <c r="HP1349" s="674"/>
      <c r="HQ1349" s="674"/>
      <c r="HR1349" s="674"/>
      <c r="HS1349" s="674"/>
      <c r="HT1349" s="674"/>
      <c r="HU1349" s="674"/>
      <c r="HV1349" s="674"/>
      <c r="HW1349" s="674"/>
      <c r="HX1349" s="674"/>
      <c r="HY1349" s="674"/>
      <c r="HZ1349" s="674"/>
    </row>
    <row r="1350" spans="1:234" s="643" customFormat="1" x14ac:dyDescent="0.25">
      <c r="B1350" s="644"/>
      <c r="C1350" s="644"/>
      <c r="D1350" s="644"/>
      <c r="E1350" s="678"/>
      <c r="F1350" s="670"/>
      <c r="G1350" s="644"/>
      <c r="H1350" s="644"/>
      <c r="I1350" s="644"/>
      <c r="J1350" s="644"/>
      <c r="K1350" s="644"/>
      <c r="L1350" s="644"/>
      <c r="M1350" s="674"/>
      <c r="N1350" s="588" t="str">
        <f>K1345</f>
        <v>Stock (end)</v>
      </c>
      <c r="O1350" s="917" t="s">
        <v>1692</v>
      </c>
      <c r="P1350" s="917"/>
      <c r="Q1350" s="917"/>
      <c r="R1350" s="674"/>
      <c r="DR1350" s="749">
        <v>2027</v>
      </c>
      <c r="DS1350" s="665" t="e">
        <f t="shared" ref="DS1350:GD1353" si="5702">DS1319-DS1331</f>
        <v>#REF!</v>
      </c>
      <c r="DT1350" s="665" t="e">
        <f t="shared" si="5702"/>
        <v>#N/A</v>
      </c>
      <c r="DU1350" s="665" t="e">
        <f t="shared" si="5702"/>
        <v>#N/A</v>
      </c>
      <c r="DV1350" s="665" t="e">
        <f t="shared" si="5702"/>
        <v>#N/A</v>
      </c>
      <c r="DW1350" s="665" t="e">
        <f t="shared" si="5702"/>
        <v>#N/A</v>
      </c>
      <c r="DX1350" s="665" t="e">
        <f t="shared" si="5702"/>
        <v>#N/A</v>
      </c>
      <c r="DY1350" s="665" t="e">
        <f t="shared" si="5702"/>
        <v>#N/A</v>
      </c>
      <c r="DZ1350" s="665" t="e">
        <f t="shared" si="5702"/>
        <v>#N/A</v>
      </c>
      <c r="EA1350" s="665" t="e">
        <f t="shared" si="5702"/>
        <v>#N/A</v>
      </c>
      <c r="EB1350" s="665" t="e">
        <f t="shared" si="5702"/>
        <v>#N/A</v>
      </c>
      <c r="EC1350" s="665" t="e">
        <f t="shared" si="5702"/>
        <v>#N/A</v>
      </c>
      <c r="ED1350" s="665" t="e">
        <f t="shared" si="5702"/>
        <v>#N/A</v>
      </c>
      <c r="EE1350" s="665" t="e">
        <f t="shared" si="5702"/>
        <v>#N/A</v>
      </c>
      <c r="EF1350" s="665" t="e">
        <f t="shared" si="5702"/>
        <v>#N/A</v>
      </c>
      <c r="EG1350" s="665" t="e">
        <f t="shared" si="5702"/>
        <v>#N/A</v>
      </c>
      <c r="EH1350" s="665" t="e">
        <f t="shared" si="5702"/>
        <v>#N/A</v>
      </c>
      <c r="EI1350" s="665" t="e">
        <f t="shared" si="5702"/>
        <v>#N/A</v>
      </c>
      <c r="EJ1350" s="665" t="e">
        <f t="shared" si="5702"/>
        <v>#N/A</v>
      </c>
      <c r="EK1350" s="665" t="e">
        <f t="shared" si="5702"/>
        <v>#N/A</v>
      </c>
      <c r="EL1350" s="665" t="e">
        <f t="shared" si="5702"/>
        <v>#N/A</v>
      </c>
      <c r="EM1350" s="665" t="e">
        <f t="shared" si="5702"/>
        <v>#N/A</v>
      </c>
      <c r="EN1350" s="665" t="e">
        <f t="shared" si="5702"/>
        <v>#N/A</v>
      </c>
      <c r="EO1350" s="665" t="e">
        <f t="shared" si="5702"/>
        <v>#N/A</v>
      </c>
      <c r="EP1350" s="665" t="e">
        <f t="shared" si="5702"/>
        <v>#N/A</v>
      </c>
      <c r="EQ1350" s="665" t="e">
        <f t="shared" si="5702"/>
        <v>#N/A</v>
      </c>
      <c r="ER1350" s="665" t="e">
        <f t="shared" si="5702"/>
        <v>#N/A</v>
      </c>
      <c r="ES1350" s="665" t="e">
        <f t="shared" si="5702"/>
        <v>#N/A</v>
      </c>
      <c r="ET1350" s="665" t="e">
        <f t="shared" si="5702"/>
        <v>#N/A</v>
      </c>
      <c r="EU1350" s="665" t="e">
        <f t="shared" si="5702"/>
        <v>#N/A</v>
      </c>
      <c r="EV1350" s="665" t="e">
        <f t="shared" si="5702"/>
        <v>#N/A</v>
      </c>
      <c r="EW1350" s="665" t="e">
        <f t="shared" si="5702"/>
        <v>#N/A</v>
      </c>
      <c r="EX1350" s="665" t="e">
        <f t="shared" si="5702"/>
        <v>#N/A</v>
      </c>
      <c r="EY1350" s="665" t="e">
        <f t="shared" si="5702"/>
        <v>#N/A</v>
      </c>
      <c r="EZ1350" s="665" t="e">
        <f t="shared" si="5702"/>
        <v>#N/A</v>
      </c>
      <c r="FA1350" s="665" t="e">
        <f t="shared" si="5702"/>
        <v>#N/A</v>
      </c>
      <c r="FB1350" s="665" t="e">
        <f t="shared" si="5702"/>
        <v>#N/A</v>
      </c>
      <c r="FC1350" s="665" t="e">
        <f t="shared" si="5702"/>
        <v>#N/A</v>
      </c>
      <c r="FD1350" s="665" t="e">
        <f t="shared" si="5702"/>
        <v>#N/A</v>
      </c>
      <c r="FE1350" s="665" t="e">
        <f t="shared" si="5702"/>
        <v>#N/A</v>
      </c>
      <c r="FF1350" s="665" t="e">
        <f t="shared" si="5702"/>
        <v>#N/A</v>
      </c>
      <c r="FG1350" s="665" t="e">
        <f t="shared" si="5702"/>
        <v>#N/A</v>
      </c>
      <c r="FH1350" s="665" t="e">
        <f t="shared" si="5702"/>
        <v>#N/A</v>
      </c>
      <c r="FI1350" s="665" t="e">
        <f t="shared" si="5702"/>
        <v>#N/A</v>
      </c>
      <c r="FJ1350" s="665" t="e">
        <f t="shared" si="5702"/>
        <v>#N/A</v>
      </c>
      <c r="FK1350" s="665" t="e">
        <f t="shared" si="5702"/>
        <v>#N/A</v>
      </c>
      <c r="FL1350" s="665" t="e">
        <f t="shared" si="5702"/>
        <v>#N/A</v>
      </c>
      <c r="FM1350" s="665" t="e">
        <f t="shared" si="5702"/>
        <v>#N/A</v>
      </c>
      <c r="FN1350" s="665" t="e">
        <f t="shared" si="5702"/>
        <v>#N/A</v>
      </c>
      <c r="FO1350" s="665" t="e">
        <f t="shared" si="5702"/>
        <v>#N/A</v>
      </c>
      <c r="FP1350" s="665" t="e">
        <f t="shared" si="5702"/>
        <v>#N/A</v>
      </c>
      <c r="FQ1350" s="665" t="e">
        <f t="shared" si="5702"/>
        <v>#N/A</v>
      </c>
      <c r="FR1350" s="665" t="e">
        <f t="shared" si="5702"/>
        <v>#N/A</v>
      </c>
      <c r="FS1350" s="665" t="e">
        <f t="shared" si="5702"/>
        <v>#N/A</v>
      </c>
      <c r="FT1350" s="665" t="e">
        <f t="shared" si="5702"/>
        <v>#N/A</v>
      </c>
      <c r="FU1350" s="665" t="e">
        <f t="shared" si="5702"/>
        <v>#N/A</v>
      </c>
      <c r="FV1350" s="665" t="e">
        <f t="shared" si="5702"/>
        <v>#N/A</v>
      </c>
      <c r="FW1350" s="665" t="e">
        <f t="shared" si="5702"/>
        <v>#N/A</v>
      </c>
      <c r="FX1350" s="665" t="e">
        <f t="shared" si="5702"/>
        <v>#N/A</v>
      </c>
      <c r="FY1350" s="665" t="e">
        <f t="shared" si="5702"/>
        <v>#N/A</v>
      </c>
      <c r="FZ1350" s="665" t="e">
        <f t="shared" si="5702"/>
        <v>#N/A</v>
      </c>
      <c r="GA1350" s="665" t="e">
        <f t="shared" si="5702"/>
        <v>#N/A</v>
      </c>
      <c r="GB1350" s="665" t="e">
        <f t="shared" si="5702"/>
        <v>#N/A</v>
      </c>
      <c r="GC1350" s="665" t="e">
        <f t="shared" si="5702"/>
        <v>#N/A</v>
      </c>
      <c r="GD1350" s="665" t="e">
        <f t="shared" si="5702"/>
        <v>#N/A</v>
      </c>
      <c r="GE1350" s="665" t="e">
        <f t="shared" ref="GE1350:GK1350" si="5703">GE1319-GE1331</f>
        <v>#N/A</v>
      </c>
      <c r="GF1350" s="665" t="e">
        <f t="shared" si="5703"/>
        <v>#N/A</v>
      </c>
      <c r="GG1350" s="665" t="e">
        <f t="shared" si="5703"/>
        <v>#N/A</v>
      </c>
      <c r="GH1350" s="665" t="e">
        <f t="shared" si="5703"/>
        <v>#N/A</v>
      </c>
      <c r="GI1350" s="665" t="e">
        <f t="shared" si="5703"/>
        <v>#N/A</v>
      </c>
      <c r="GJ1350" s="665" t="e">
        <f t="shared" si="5703"/>
        <v>#N/A</v>
      </c>
      <c r="GK1350" s="665" t="e">
        <f t="shared" si="5703"/>
        <v>#N/A</v>
      </c>
      <c r="GL1350" s="665" t="e">
        <f>SUM(DS1350:GK1350)+SUM(#REF!)-SUM(HB1331:HK1331)=#REF!</f>
        <v>#REF!</v>
      </c>
      <c r="GN1350" s="749">
        <v>2027</v>
      </c>
      <c r="GO1350" s="664" t="e">
        <f>SUMIF(DS1314:GK1314,GO1314,DS1350:GK1350)</f>
        <v>#REF!</v>
      </c>
      <c r="GP1350" s="668" t="e">
        <f>SUMIF(DS1314:GK1314,GP1314,DS1350:GK1350)</f>
        <v>#N/A</v>
      </c>
      <c r="GQ1350" s="668" t="e">
        <f>SUMIF(DS1314:GK1314,GQ1314,DS1350:GK1350)</f>
        <v>#N/A</v>
      </c>
      <c r="GR1350" s="668" t="e">
        <f>SUMIF(DS1314:GK1314,GR1314,DS1350:GK1350)</f>
        <v>#N/A</v>
      </c>
      <c r="GS1350" s="668" t="e">
        <f>SUMIF(DS1314:GK1314,GS1314,DS1350:GK1350)</f>
        <v>#N/A</v>
      </c>
      <c r="GT1350" s="668" t="e">
        <f>SUMIF(DS1314:GK1314,GT1314,DS1350:GK1350)</f>
        <v>#N/A</v>
      </c>
      <c r="GU1350" s="668" t="e">
        <f>SUMIF(DS1314:GK1314,GU1314,DS1350:GK1350)</f>
        <v>#N/A</v>
      </c>
      <c r="GV1350" s="668" t="e">
        <f>SUMIF(DS1314:GK1314,GV1314,DS1350:GK1350)</f>
        <v>#N/A</v>
      </c>
      <c r="GW1350" s="668" t="e">
        <f>SUMIF(DS1314:GK1314,GW1314,DS1350:GK1350)</f>
        <v>#N/A</v>
      </c>
      <c r="GX1350" s="668" t="e">
        <f>SUMIF(DS1314:GK1314,GX1314,DS1350:GK1350)</f>
        <v>#N/A</v>
      </c>
      <c r="GY1350" s="668" t="e">
        <f>SUMIF(DS1314:GK1314,GY1314,DS1350:GK1350)</f>
        <v>#N/A</v>
      </c>
      <c r="GZ1350" s="646" t="e">
        <f>SUM(GO1350:GY1350)-SUM(HB1331:HK1331)=(#REF!-SUM(#REF!))</f>
        <v>#REF!</v>
      </c>
      <c r="HM1350" s="674"/>
      <c r="HN1350" s="674"/>
      <c r="HO1350" s="674"/>
      <c r="HP1350" s="674"/>
      <c r="HQ1350" s="674"/>
      <c r="HR1350" s="674"/>
      <c r="HS1350" s="674"/>
      <c r="HT1350" s="674"/>
      <c r="HU1350" s="674"/>
      <c r="HV1350" s="674"/>
      <c r="HW1350" s="674"/>
      <c r="HX1350" s="674"/>
      <c r="HY1350" s="674"/>
      <c r="HZ1350" s="674"/>
    </row>
    <row r="1351" spans="1:234" s="643" customFormat="1" x14ac:dyDescent="0.25">
      <c r="B1351" s="644"/>
      <c r="C1351" s="644"/>
      <c r="D1351" s="644"/>
      <c r="E1351" s="678"/>
      <c r="F1351" s="670"/>
      <c r="G1351" s="644"/>
      <c r="H1351" s="644"/>
      <c r="I1351" s="644"/>
      <c r="J1351" s="644"/>
      <c r="K1351" s="644"/>
      <c r="L1351" s="644"/>
      <c r="M1351" s="674"/>
      <c r="N1351" s="589" t="str">
        <f>L1345</f>
        <v>Export</v>
      </c>
      <c r="O1351" s="919" t="s">
        <v>1689</v>
      </c>
      <c r="P1351" s="919"/>
      <c r="Q1351" s="919"/>
      <c r="R1351" s="674"/>
      <c r="DR1351" s="749">
        <v>2028</v>
      </c>
      <c r="DS1351" s="665" t="e">
        <f t="shared" si="5702"/>
        <v>#REF!</v>
      </c>
      <c r="DT1351" s="665" t="e">
        <f t="shared" si="5702"/>
        <v>#N/A</v>
      </c>
      <c r="DU1351" s="665" t="e">
        <f t="shared" si="5702"/>
        <v>#N/A</v>
      </c>
      <c r="DV1351" s="665" t="e">
        <f t="shared" si="5702"/>
        <v>#N/A</v>
      </c>
      <c r="DW1351" s="665" t="e">
        <f t="shared" si="5702"/>
        <v>#N/A</v>
      </c>
      <c r="DX1351" s="665" t="e">
        <f t="shared" si="5702"/>
        <v>#N/A</v>
      </c>
      <c r="DY1351" s="665" t="e">
        <f t="shared" si="5702"/>
        <v>#N/A</v>
      </c>
      <c r="DZ1351" s="665" t="e">
        <f t="shared" si="5702"/>
        <v>#N/A</v>
      </c>
      <c r="EA1351" s="665" t="e">
        <f t="shared" si="5702"/>
        <v>#N/A</v>
      </c>
      <c r="EB1351" s="665" t="e">
        <f t="shared" si="5702"/>
        <v>#N/A</v>
      </c>
      <c r="EC1351" s="665" t="e">
        <f t="shared" si="5702"/>
        <v>#N/A</v>
      </c>
      <c r="ED1351" s="665" t="e">
        <f t="shared" si="5702"/>
        <v>#N/A</v>
      </c>
      <c r="EE1351" s="665" t="e">
        <f t="shared" si="5702"/>
        <v>#N/A</v>
      </c>
      <c r="EF1351" s="665" t="e">
        <f t="shared" si="5702"/>
        <v>#N/A</v>
      </c>
      <c r="EG1351" s="665" t="e">
        <f t="shared" si="5702"/>
        <v>#N/A</v>
      </c>
      <c r="EH1351" s="665" t="e">
        <f t="shared" si="5702"/>
        <v>#N/A</v>
      </c>
      <c r="EI1351" s="665" t="e">
        <f t="shared" si="5702"/>
        <v>#N/A</v>
      </c>
      <c r="EJ1351" s="665" t="e">
        <f t="shared" si="5702"/>
        <v>#N/A</v>
      </c>
      <c r="EK1351" s="665" t="e">
        <f t="shared" si="5702"/>
        <v>#N/A</v>
      </c>
      <c r="EL1351" s="665" t="e">
        <f t="shared" si="5702"/>
        <v>#N/A</v>
      </c>
      <c r="EM1351" s="665" t="e">
        <f t="shared" si="5702"/>
        <v>#N/A</v>
      </c>
      <c r="EN1351" s="665" t="e">
        <f t="shared" si="5702"/>
        <v>#N/A</v>
      </c>
      <c r="EO1351" s="665" t="e">
        <f t="shared" si="5702"/>
        <v>#N/A</v>
      </c>
      <c r="EP1351" s="665" t="e">
        <f t="shared" si="5702"/>
        <v>#N/A</v>
      </c>
      <c r="EQ1351" s="665" t="e">
        <f t="shared" si="5702"/>
        <v>#N/A</v>
      </c>
      <c r="ER1351" s="665" t="e">
        <f t="shared" si="5702"/>
        <v>#N/A</v>
      </c>
      <c r="ES1351" s="665" t="e">
        <f t="shared" si="5702"/>
        <v>#N/A</v>
      </c>
      <c r="ET1351" s="665" t="e">
        <f t="shared" si="5702"/>
        <v>#N/A</v>
      </c>
      <c r="EU1351" s="665" t="e">
        <f t="shared" si="5702"/>
        <v>#N/A</v>
      </c>
      <c r="EV1351" s="665" t="e">
        <f t="shared" si="5702"/>
        <v>#N/A</v>
      </c>
      <c r="EW1351" s="665" t="e">
        <f t="shared" si="5702"/>
        <v>#N/A</v>
      </c>
      <c r="EX1351" s="665" t="e">
        <f t="shared" si="5702"/>
        <v>#N/A</v>
      </c>
      <c r="EY1351" s="665" t="e">
        <f t="shared" si="5702"/>
        <v>#N/A</v>
      </c>
      <c r="EZ1351" s="665" t="e">
        <f t="shared" si="5702"/>
        <v>#N/A</v>
      </c>
      <c r="FA1351" s="665" t="e">
        <f t="shared" si="5702"/>
        <v>#N/A</v>
      </c>
      <c r="FB1351" s="665" t="e">
        <f t="shared" si="5702"/>
        <v>#N/A</v>
      </c>
      <c r="FC1351" s="665" t="e">
        <f t="shared" si="5702"/>
        <v>#N/A</v>
      </c>
      <c r="FD1351" s="665" t="e">
        <f t="shared" si="5702"/>
        <v>#N/A</v>
      </c>
      <c r="FE1351" s="665" t="e">
        <f t="shared" si="5702"/>
        <v>#N/A</v>
      </c>
      <c r="FF1351" s="665" t="e">
        <f t="shared" si="5702"/>
        <v>#N/A</v>
      </c>
      <c r="FG1351" s="665" t="e">
        <f t="shared" si="5702"/>
        <v>#N/A</v>
      </c>
      <c r="FH1351" s="665" t="e">
        <f t="shared" si="5702"/>
        <v>#N/A</v>
      </c>
      <c r="FI1351" s="665" t="e">
        <f t="shared" si="5702"/>
        <v>#N/A</v>
      </c>
      <c r="FJ1351" s="665" t="e">
        <f t="shared" si="5702"/>
        <v>#N/A</v>
      </c>
      <c r="FK1351" s="665" t="e">
        <f t="shared" si="5702"/>
        <v>#N/A</v>
      </c>
      <c r="FL1351" s="665" t="e">
        <f t="shared" si="5702"/>
        <v>#N/A</v>
      </c>
      <c r="FM1351" s="665" t="e">
        <f t="shared" si="5702"/>
        <v>#N/A</v>
      </c>
      <c r="FN1351" s="665" t="e">
        <f t="shared" si="5702"/>
        <v>#N/A</v>
      </c>
      <c r="FO1351" s="665" t="e">
        <f t="shared" si="5702"/>
        <v>#N/A</v>
      </c>
      <c r="FP1351" s="665" t="e">
        <f t="shared" si="5702"/>
        <v>#N/A</v>
      </c>
      <c r="FQ1351" s="665" t="e">
        <f t="shared" si="5702"/>
        <v>#N/A</v>
      </c>
      <c r="FR1351" s="665" t="e">
        <f t="shared" si="5702"/>
        <v>#N/A</v>
      </c>
      <c r="FS1351" s="665" t="e">
        <f t="shared" si="5702"/>
        <v>#N/A</v>
      </c>
      <c r="FT1351" s="665" t="e">
        <f t="shared" si="5702"/>
        <v>#N/A</v>
      </c>
      <c r="FU1351" s="665" t="e">
        <f t="shared" si="5702"/>
        <v>#N/A</v>
      </c>
      <c r="FV1351" s="665" t="e">
        <f t="shared" si="5702"/>
        <v>#N/A</v>
      </c>
      <c r="FW1351" s="665" t="e">
        <f t="shared" si="5702"/>
        <v>#N/A</v>
      </c>
      <c r="FX1351" s="665" t="e">
        <f t="shared" si="5702"/>
        <v>#N/A</v>
      </c>
      <c r="FY1351" s="665" t="e">
        <f t="shared" si="5702"/>
        <v>#N/A</v>
      </c>
      <c r="FZ1351" s="665" t="e">
        <f t="shared" si="5702"/>
        <v>#N/A</v>
      </c>
      <c r="GA1351" s="665" t="e">
        <f t="shared" si="5702"/>
        <v>#N/A</v>
      </c>
      <c r="GB1351" s="665" t="e">
        <f t="shared" si="5702"/>
        <v>#N/A</v>
      </c>
      <c r="GC1351" s="665" t="e">
        <f t="shared" si="5702"/>
        <v>#N/A</v>
      </c>
      <c r="GD1351" s="665" t="e">
        <f t="shared" si="5702"/>
        <v>#N/A</v>
      </c>
      <c r="GE1351" s="665" t="e">
        <f t="shared" ref="GE1351:GK1351" si="5704">GE1320-GE1332</f>
        <v>#N/A</v>
      </c>
      <c r="GF1351" s="665" t="e">
        <f t="shared" si="5704"/>
        <v>#N/A</v>
      </c>
      <c r="GG1351" s="665" t="e">
        <f t="shared" si="5704"/>
        <v>#N/A</v>
      </c>
      <c r="GH1351" s="665" t="e">
        <f t="shared" si="5704"/>
        <v>#N/A</v>
      </c>
      <c r="GI1351" s="665" t="e">
        <f t="shared" si="5704"/>
        <v>#N/A</v>
      </c>
      <c r="GJ1351" s="665" t="e">
        <f t="shared" si="5704"/>
        <v>#N/A</v>
      </c>
      <c r="GK1351" s="665" t="e">
        <f t="shared" si="5704"/>
        <v>#N/A</v>
      </c>
      <c r="GL1351" s="665" t="e">
        <f>SUM(DS1351:GK1351)+SUM(#REF!)-SUM(HB1332:HK1332)=#REF!</f>
        <v>#REF!</v>
      </c>
      <c r="GN1351" s="749">
        <v>2028</v>
      </c>
      <c r="GO1351" s="664" t="e">
        <f>SUMIF(DS1314:GK1314,GO1314,DS1351:GK1351)</f>
        <v>#REF!</v>
      </c>
      <c r="GP1351" s="668" t="e">
        <f>SUMIF(DS1314:GK1314,GP1314,DS1351:GK1351)</f>
        <v>#N/A</v>
      </c>
      <c r="GQ1351" s="668" t="e">
        <f>SUMIF(DS1314:GK1314,GQ1314,DS1351:GK1351)</f>
        <v>#N/A</v>
      </c>
      <c r="GR1351" s="668" t="e">
        <f>SUMIF(DS1314:GK1314,GR1314,DS1351:GK1351)</f>
        <v>#N/A</v>
      </c>
      <c r="GS1351" s="668" t="e">
        <f>SUMIF(DS1314:GK1314,GS1314,DS1351:GK1351)</f>
        <v>#N/A</v>
      </c>
      <c r="GT1351" s="668" t="e">
        <f>SUMIF(DS1314:GK1314,GT1314,DS1351:GK1351)</f>
        <v>#N/A</v>
      </c>
      <c r="GU1351" s="668" t="e">
        <f>SUMIF(DS1314:GK1314,GU1314,DS1351:GK1351)</f>
        <v>#N/A</v>
      </c>
      <c r="GV1351" s="668" t="e">
        <f>SUMIF(DS1314:GK1314,GV1314,DS1351:GK1351)</f>
        <v>#N/A</v>
      </c>
      <c r="GW1351" s="668" t="e">
        <f>SUMIF(DS1314:GK1314,GW1314,DS1351:GK1351)</f>
        <v>#N/A</v>
      </c>
      <c r="GX1351" s="668" t="e">
        <f>SUMIF(DS1314:GK1314,GX1314,DS1351:GK1351)</f>
        <v>#N/A</v>
      </c>
      <c r="GY1351" s="668" t="e">
        <f>SUMIF(DS1314:GK1314,GY1314,DS1351:GK1351)</f>
        <v>#N/A</v>
      </c>
      <c r="GZ1351" s="646" t="e">
        <f>SUM(GO1351:GY1351)-SUM(HB1332:HK1332)=(#REF!-SUM(#REF!))</f>
        <v>#REF!</v>
      </c>
      <c r="HM1351" s="674"/>
      <c r="HN1351" s="674"/>
      <c r="HO1351" s="674"/>
      <c r="HP1351" s="674"/>
      <c r="HQ1351" s="674"/>
      <c r="HR1351" s="674"/>
      <c r="HS1351" s="674"/>
      <c r="HT1351" s="674"/>
      <c r="HU1351" s="674"/>
      <c r="HV1351" s="674"/>
      <c r="HW1351" s="674"/>
      <c r="HX1351" s="674"/>
      <c r="HY1351" s="674"/>
      <c r="HZ1351" s="674"/>
    </row>
    <row r="1352" spans="1:234" s="643" customFormat="1" x14ac:dyDescent="0.25">
      <c r="B1352" s="644"/>
      <c r="C1352" s="644"/>
      <c r="D1352" s="644"/>
      <c r="E1352" s="678"/>
      <c r="F1352" s="670"/>
      <c r="G1352" s="644"/>
      <c r="H1352" s="644"/>
      <c r="I1352" s="644"/>
      <c r="J1352" s="644"/>
      <c r="K1352" s="644"/>
      <c r="L1352" s="644"/>
      <c r="M1352" s="674"/>
      <c r="N1352" s="674"/>
      <c r="O1352" s="919"/>
      <c r="P1352" s="919"/>
      <c r="Q1352" s="919"/>
      <c r="R1352" s="674"/>
      <c r="DR1352" s="749">
        <v>2029</v>
      </c>
      <c r="DS1352" s="665" t="e">
        <f t="shared" si="5702"/>
        <v>#REF!</v>
      </c>
      <c r="DT1352" s="665" t="e">
        <f t="shared" si="5702"/>
        <v>#N/A</v>
      </c>
      <c r="DU1352" s="665" t="e">
        <f t="shared" si="5702"/>
        <v>#N/A</v>
      </c>
      <c r="DV1352" s="665" t="e">
        <f t="shared" si="5702"/>
        <v>#N/A</v>
      </c>
      <c r="DW1352" s="665" t="e">
        <f t="shared" si="5702"/>
        <v>#N/A</v>
      </c>
      <c r="DX1352" s="665" t="e">
        <f t="shared" si="5702"/>
        <v>#N/A</v>
      </c>
      <c r="DY1352" s="665" t="e">
        <f t="shared" si="5702"/>
        <v>#N/A</v>
      </c>
      <c r="DZ1352" s="665" t="e">
        <f t="shared" si="5702"/>
        <v>#N/A</v>
      </c>
      <c r="EA1352" s="665" t="e">
        <f t="shared" si="5702"/>
        <v>#N/A</v>
      </c>
      <c r="EB1352" s="665" t="e">
        <f t="shared" si="5702"/>
        <v>#N/A</v>
      </c>
      <c r="EC1352" s="665" t="e">
        <f t="shared" si="5702"/>
        <v>#N/A</v>
      </c>
      <c r="ED1352" s="665" t="e">
        <f t="shared" si="5702"/>
        <v>#N/A</v>
      </c>
      <c r="EE1352" s="665" t="e">
        <f t="shared" si="5702"/>
        <v>#N/A</v>
      </c>
      <c r="EF1352" s="665" t="e">
        <f t="shared" si="5702"/>
        <v>#N/A</v>
      </c>
      <c r="EG1352" s="665" t="e">
        <f t="shared" si="5702"/>
        <v>#N/A</v>
      </c>
      <c r="EH1352" s="665" t="e">
        <f t="shared" si="5702"/>
        <v>#N/A</v>
      </c>
      <c r="EI1352" s="665" t="e">
        <f t="shared" si="5702"/>
        <v>#N/A</v>
      </c>
      <c r="EJ1352" s="665" t="e">
        <f t="shared" si="5702"/>
        <v>#N/A</v>
      </c>
      <c r="EK1352" s="665" t="e">
        <f t="shared" si="5702"/>
        <v>#N/A</v>
      </c>
      <c r="EL1352" s="665" t="e">
        <f t="shared" si="5702"/>
        <v>#N/A</v>
      </c>
      <c r="EM1352" s="665" t="e">
        <f t="shared" si="5702"/>
        <v>#N/A</v>
      </c>
      <c r="EN1352" s="665" t="e">
        <f t="shared" si="5702"/>
        <v>#N/A</v>
      </c>
      <c r="EO1352" s="665" t="e">
        <f t="shared" si="5702"/>
        <v>#N/A</v>
      </c>
      <c r="EP1352" s="665" t="e">
        <f t="shared" si="5702"/>
        <v>#N/A</v>
      </c>
      <c r="EQ1352" s="665" t="e">
        <f t="shared" si="5702"/>
        <v>#N/A</v>
      </c>
      <c r="ER1352" s="665" t="e">
        <f t="shared" si="5702"/>
        <v>#N/A</v>
      </c>
      <c r="ES1352" s="665" t="e">
        <f t="shared" si="5702"/>
        <v>#N/A</v>
      </c>
      <c r="ET1352" s="665" t="e">
        <f t="shared" si="5702"/>
        <v>#N/A</v>
      </c>
      <c r="EU1352" s="665" t="e">
        <f t="shared" si="5702"/>
        <v>#N/A</v>
      </c>
      <c r="EV1352" s="665" t="e">
        <f t="shared" si="5702"/>
        <v>#N/A</v>
      </c>
      <c r="EW1352" s="665" t="e">
        <f t="shared" si="5702"/>
        <v>#N/A</v>
      </c>
      <c r="EX1352" s="665" t="e">
        <f t="shared" si="5702"/>
        <v>#N/A</v>
      </c>
      <c r="EY1352" s="665" t="e">
        <f t="shared" si="5702"/>
        <v>#N/A</v>
      </c>
      <c r="EZ1352" s="665" t="e">
        <f t="shared" si="5702"/>
        <v>#N/A</v>
      </c>
      <c r="FA1352" s="665" t="e">
        <f t="shared" si="5702"/>
        <v>#N/A</v>
      </c>
      <c r="FB1352" s="665" t="e">
        <f t="shared" si="5702"/>
        <v>#N/A</v>
      </c>
      <c r="FC1352" s="665" t="e">
        <f t="shared" si="5702"/>
        <v>#N/A</v>
      </c>
      <c r="FD1352" s="665" t="e">
        <f t="shared" si="5702"/>
        <v>#N/A</v>
      </c>
      <c r="FE1352" s="665" t="e">
        <f t="shared" si="5702"/>
        <v>#N/A</v>
      </c>
      <c r="FF1352" s="665" t="e">
        <f t="shared" si="5702"/>
        <v>#N/A</v>
      </c>
      <c r="FG1352" s="665" t="e">
        <f t="shared" si="5702"/>
        <v>#N/A</v>
      </c>
      <c r="FH1352" s="665" t="e">
        <f t="shared" si="5702"/>
        <v>#N/A</v>
      </c>
      <c r="FI1352" s="665" t="e">
        <f t="shared" si="5702"/>
        <v>#N/A</v>
      </c>
      <c r="FJ1352" s="665" t="e">
        <f t="shared" si="5702"/>
        <v>#N/A</v>
      </c>
      <c r="FK1352" s="665" t="e">
        <f t="shared" si="5702"/>
        <v>#N/A</v>
      </c>
      <c r="FL1352" s="665" t="e">
        <f t="shared" si="5702"/>
        <v>#N/A</v>
      </c>
      <c r="FM1352" s="665" t="e">
        <f t="shared" si="5702"/>
        <v>#N/A</v>
      </c>
      <c r="FN1352" s="665" t="e">
        <f t="shared" si="5702"/>
        <v>#N/A</v>
      </c>
      <c r="FO1352" s="665" t="e">
        <f t="shared" si="5702"/>
        <v>#N/A</v>
      </c>
      <c r="FP1352" s="665" t="e">
        <f t="shared" si="5702"/>
        <v>#N/A</v>
      </c>
      <c r="FQ1352" s="665" t="e">
        <f t="shared" si="5702"/>
        <v>#N/A</v>
      </c>
      <c r="FR1352" s="665" t="e">
        <f t="shared" si="5702"/>
        <v>#N/A</v>
      </c>
      <c r="FS1352" s="665" t="e">
        <f t="shared" si="5702"/>
        <v>#N/A</v>
      </c>
      <c r="FT1352" s="665" t="e">
        <f t="shared" si="5702"/>
        <v>#N/A</v>
      </c>
      <c r="FU1352" s="665" t="e">
        <f t="shared" si="5702"/>
        <v>#N/A</v>
      </c>
      <c r="FV1352" s="665" t="e">
        <f t="shared" si="5702"/>
        <v>#N/A</v>
      </c>
      <c r="FW1352" s="665" t="e">
        <f t="shared" si="5702"/>
        <v>#N/A</v>
      </c>
      <c r="FX1352" s="665" t="e">
        <f t="shared" si="5702"/>
        <v>#N/A</v>
      </c>
      <c r="FY1352" s="665" t="e">
        <f t="shared" si="5702"/>
        <v>#N/A</v>
      </c>
      <c r="FZ1352" s="665" t="e">
        <f t="shared" si="5702"/>
        <v>#N/A</v>
      </c>
      <c r="GA1352" s="665" t="e">
        <f t="shared" si="5702"/>
        <v>#N/A</v>
      </c>
      <c r="GB1352" s="665" t="e">
        <f t="shared" si="5702"/>
        <v>#N/A</v>
      </c>
      <c r="GC1352" s="665" t="e">
        <f t="shared" si="5702"/>
        <v>#N/A</v>
      </c>
      <c r="GD1352" s="665" t="e">
        <f t="shared" si="5702"/>
        <v>#N/A</v>
      </c>
      <c r="GE1352" s="665" t="e">
        <f t="shared" ref="GE1352:GK1352" si="5705">GE1321-GE1333</f>
        <v>#N/A</v>
      </c>
      <c r="GF1352" s="665" t="e">
        <f t="shared" si="5705"/>
        <v>#N/A</v>
      </c>
      <c r="GG1352" s="665" t="e">
        <f t="shared" si="5705"/>
        <v>#N/A</v>
      </c>
      <c r="GH1352" s="665" t="e">
        <f t="shared" si="5705"/>
        <v>#N/A</v>
      </c>
      <c r="GI1352" s="665" t="e">
        <f t="shared" si="5705"/>
        <v>#N/A</v>
      </c>
      <c r="GJ1352" s="665" t="e">
        <f t="shared" si="5705"/>
        <v>#N/A</v>
      </c>
      <c r="GK1352" s="665" t="e">
        <f t="shared" si="5705"/>
        <v>#N/A</v>
      </c>
      <c r="GL1352" s="665" t="e">
        <f>SUM(DS1352:GK1352)+SUM(#REF!)-SUM(HB1333:HK1333)=#REF!</f>
        <v>#REF!</v>
      </c>
      <c r="GN1352" s="749">
        <v>2029</v>
      </c>
      <c r="GO1352" s="664" t="e">
        <f>SUMIF(DS1314:GK1314,GO1314,DS1352:GK1352)</f>
        <v>#REF!</v>
      </c>
      <c r="GP1352" s="668" t="e">
        <f>SUMIF(DS1314:GK1314,GP1314,DS1352:GK1352)</f>
        <v>#N/A</v>
      </c>
      <c r="GQ1352" s="668" t="e">
        <f>SUMIF(DS1314:GK1314,GQ1314,DS1352:GK1352)</f>
        <v>#N/A</v>
      </c>
      <c r="GR1352" s="668" t="e">
        <f>SUMIF(DS1314:GK1314,GR1314,DS1352:GK1352)</f>
        <v>#N/A</v>
      </c>
      <c r="GS1352" s="668" t="e">
        <f>SUMIF(DS1314:GK1314,GS1314,DS1352:GK1352)</f>
        <v>#N/A</v>
      </c>
      <c r="GT1352" s="668" t="e">
        <f>SUMIF(DS1314:GK1314,GT1314,DS1352:GK1352)</f>
        <v>#N/A</v>
      </c>
      <c r="GU1352" s="668" t="e">
        <f>SUMIF(DS1314:GK1314,GU1314,DS1352:GK1352)</f>
        <v>#N/A</v>
      </c>
      <c r="GV1352" s="668" t="e">
        <f>SUMIF(DS1314:GK1314,GV1314,DS1352:GK1352)</f>
        <v>#N/A</v>
      </c>
      <c r="GW1352" s="668" t="e">
        <f>SUMIF(DS1314:GK1314,GW1314,DS1352:GK1352)</f>
        <v>#N/A</v>
      </c>
      <c r="GX1352" s="668" t="e">
        <f>SUMIF(DS1314:GK1314,GX1314,DS1352:GK1352)</f>
        <v>#N/A</v>
      </c>
      <c r="GY1352" s="668" t="e">
        <f>SUMIF(DS1314:GK1314,GY1314,DS1352:GK1352)</f>
        <v>#N/A</v>
      </c>
      <c r="GZ1352" s="646" t="e">
        <f>SUM(GO1352:GY1352)-SUM(HB1333:HK1333)=(#REF!-SUM(#REF!))</f>
        <v>#REF!</v>
      </c>
      <c r="HM1352" s="674"/>
      <c r="HN1352" s="674"/>
      <c r="HO1352" s="674"/>
      <c r="HP1352" s="674"/>
      <c r="HQ1352" s="674"/>
      <c r="HR1352" s="674"/>
      <c r="HS1352" s="674"/>
      <c r="HT1352" s="674"/>
      <c r="HU1352" s="674"/>
      <c r="HV1352" s="674"/>
      <c r="HW1352" s="674"/>
      <c r="HX1352" s="674"/>
      <c r="HY1352" s="674"/>
      <c r="HZ1352" s="674"/>
    </row>
    <row r="1353" spans="1:234" s="643" customFormat="1" x14ac:dyDescent="0.25">
      <c r="B1353" s="644"/>
      <c r="C1353" s="644"/>
      <c r="D1353" s="644"/>
      <c r="E1353" s="678"/>
      <c r="F1353" s="670"/>
      <c r="G1353" s="644"/>
      <c r="H1353" s="644"/>
      <c r="I1353" s="644"/>
      <c r="J1353" s="644"/>
      <c r="K1353" s="644"/>
      <c r="L1353" s="644"/>
      <c r="M1353" s="674"/>
      <c r="N1353" s="684"/>
      <c r="O1353" s="919"/>
      <c r="P1353" s="919"/>
      <c r="Q1353" s="919"/>
      <c r="R1353" s="674"/>
      <c r="DR1353" s="749">
        <v>2030</v>
      </c>
      <c r="DS1353" s="665" t="e">
        <f t="shared" si="5702"/>
        <v>#REF!</v>
      </c>
      <c r="DT1353" s="665" t="e">
        <f t="shared" si="5702"/>
        <v>#N/A</v>
      </c>
      <c r="DU1353" s="665" t="e">
        <f t="shared" si="5702"/>
        <v>#N/A</v>
      </c>
      <c r="DV1353" s="665" t="e">
        <f t="shared" si="5702"/>
        <v>#N/A</v>
      </c>
      <c r="DW1353" s="665" t="e">
        <f t="shared" si="5702"/>
        <v>#N/A</v>
      </c>
      <c r="DX1353" s="665" t="e">
        <f t="shared" si="5702"/>
        <v>#N/A</v>
      </c>
      <c r="DY1353" s="665" t="e">
        <f t="shared" si="5702"/>
        <v>#N/A</v>
      </c>
      <c r="DZ1353" s="665" t="e">
        <f t="shared" si="5702"/>
        <v>#N/A</v>
      </c>
      <c r="EA1353" s="665" t="e">
        <f t="shared" si="5702"/>
        <v>#N/A</v>
      </c>
      <c r="EB1353" s="665" t="e">
        <f t="shared" si="5702"/>
        <v>#N/A</v>
      </c>
      <c r="EC1353" s="665" t="e">
        <f t="shared" si="5702"/>
        <v>#N/A</v>
      </c>
      <c r="ED1353" s="665" t="e">
        <f t="shared" si="5702"/>
        <v>#N/A</v>
      </c>
      <c r="EE1353" s="665" t="e">
        <f t="shared" si="5702"/>
        <v>#N/A</v>
      </c>
      <c r="EF1353" s="665" t="e">
        <f t="shared" si="5702"/>
        <v>#N/A</v>
      </c>
      <c r="EG1353" s="665" t="e">
        <f t="shared" si="5702"/>
        <v>#N/A</v>
      </c>
      <c r="EH1353" s="665" t="e">
        <f t="shared" si="5702"/>
        <v>#N/A</v>
      </c>
      <c r="EI1353" s="665" t="e">
        <f t="shared" si="5702"/>
        <v>#N/A</v>
      </c>
      <c r="EJ1353" s="665" t="e">
        <f t="shared" si="5702"/>
        <v>#N/A</v>
      </c>
      <c r="EK1353" s="665" t="e">
        <f t="shared" si="5702"/>
        <v>#N/A</v>
      </c>
      <c r="EL1353" s="665" t="e">
        <f t="shared" si="5702"/>
        <v>#N/A</v>
      </c>
      <c r="EM1353" s="665" t="e">
        <f t="shared" si="5702"/>
        <v>#N/A</v>
      </c>
      <c r="EN1353" s="665" t="e">
        <f t="shared" si="5702"/>
        <v>#N/A</v>
      </c>
      <c r="EO1353" s="665" t="e">
        <f t="shared" si="5702"/>
        <v>#N/A</v>
      </c>
      <c r="EP1353" s="665" t="e">
        <f t="shared" si="5702"/>
        <v>#N/A</v>
      </c>
      <c r="EQ1353" s="665" t="e">
        <f t="shared" si="5702"/>
        <v>#N/A</v>
      </c>
      <c r="ER1353" s="665" t="e">
        <f t="shared" si="5702"/>
        <v>#N/A</v>
      </c>
      <c r="ES1353" s="665" t="e">
        <f t="shared" si="5702"/>
        <v>#N/A</v>
      </c>
      <c r="ET1353" s="665" t="e">
        <f t="shared" si="5702"/>
        <v>#N/A</v>
      </c>
      <c r="EU1353" s="665" t="e">
        <f t="shared" si="5702"/>
        <v>#N/A</v>
      </c>
      <c r="EV1353" s="665" t="e">
        <f t="shared" si="5702"/>
        <v>#N/A</v>
      </c>
      <c r="EW1353" s="665" t="e">
        <f t="shared" si="5702"/>
        <v>#N/A</v>
      </c>
      <c r="EX1353" s="665" t="e">
        <f t="shared" si="5702"/>
        <v>#N/A</v>
      </c>
      <c r="EY1353" s="665" t="e">
        <f t="shared" si="5702"/>
        <v>#N/A</v>
      </c>
      <c r="EZ1353" s="665" t="e">
        <f t="shared" si="5702"/>
        <v>#N/A</v>
      </c>
      <c r="FA1353" s="665" t="e">
        <f t="shared" si="5702"/>
        <v>#N/A</v>
      </c>
      <c r="FB1353" s="665" t="e">
        <f t="shared" si="5702"/>
        <v>#N/A</v>
      </c>
      <c r="FC1353" s="665" t="e">
        <f t="shared" si="5702"/>
        <v>#N/A</v>
      </c>
      <c r="FD1353" s="665" t="e">
        <f t="shared" si="5702"/>
        <v>#N/A</v>
      </c>
      <c r="FE1353" s="665" t="e">
        <f t="shared" si="5702"/>
        <v>#N/A</v>
      </c>
      <c r="FF1353" s="665" t="e">
        <f t="shared" si="5702"/>
        <v>#N/A</v>
      </c>
      <c r="FG1353" s="665" t="e">
        <f t="shared" si="5702"/>
        <v>#N/A</v>
      </c>
      <c r="FH1353" s="665" t="e">
        <f t="shared" si="5702"/>
        <v>#N/A</v>
      </c>
      <c r="FI1353" s="665" t="e">
        <f t="shared" si="5702"/>
        <v>#N/A</v>
      </c>
      <c r="FJ1353" s="665" t="e">
        <f t="shared" si="5702"/>
        <v>#N/A</v>
      </c>
      <c r="FK1353" s="665" t="e">
        <f t="shared" si="5702"/>
        <v>#N/A</v>
      </c>
      <c r="FL1353" s="665" t="e">
        <f t="shared" si="5702"/>
        <v>#N/A</v>
      </c>
      <c r="FM1353" s="665" t="e">
        <f t="shared" si="5702"/>
        <v>#N/A</v>
      </c>
      <c r="FN1353" s="665" t="e">
        <f t="shared" si="5702"/>
        <v>#N/A</v>
      </c>
      <c r="FO1353" s="665" t="e">
        <f t="shared" si="5702"/>
        <v>#N/A</v>
      </c>
      <c r="FP1353" s="665" t="e">
        <f t="shared" si="5702"/>
        <v>#N/A</v>
      </c>
      <c r="FQ1353" s="665" t="e">
        <f t="shared" si="5702"/>
        <v>#N/A</v>
      </c>
      <c r="FR1353" s="665" t="e">
        <f t="shared" si="5702"/>
        <v>#N/A</v>
      </c>
      <c r="FS1353" s="665" t="e">
        <f t="shared" si="5702"/>
        <v>#N/A</v>
      </c>
      <c r="FT1353" s="665" t="e">
        <f t="shared" si="5702"/>
        <v>#N/A</v>
      </c>
      <c r="FU1353" s="665" t="e">
        <f t="shared" si="5702"/>
        <v>#N/A</v>
      </c>
      <c r="FV1353" s="665" t="e">
        <f t="shared" si="5702"/>
        <v>#N/A</v>
      </c>
      <c r="FW1353" s="665" t="e">
        <f t="shared" si="5702"/>
        <v>#N/A</v>
      </c>
      <c r="FX1353" s="665" t="e">
        <f t="shared" si="5702"/>
        <v>#N/A</v>
      </c>
      <c r="FY1353" s="665" t="e">
        <f t="shared" si="5702"/>
        <v>#N/A</v>
      </c>
      <c r="FZ1353" s="665" t="e">
        <f t="shared" si="5702"/>
        <v>#N/A</v>
      </c>
      <c r="GA1353" s="665" t="e">
        <f t="shared" si="5702"/>
        <v>#N/A</v>
      </c>
      <c r="GB1353" s="665" t="e">
        <f t="shared" si="5702"/>
        <v>#N/A</v>
      </c>
      <c r="GC1353" s="665" t="e">
        <f t="shared" si="5702"/>
        <v>#N/A</v>
      </c>
      <c r="GD1353" s="665" t="e">
        <f t="shared" ref="GD1353:GK1353" si="5706">GD1322-GD1334</f>
        <v>#N/A</v>
      </c>
      <c r="GE1353" s="665" t="e">
        <f t="shared" si="5706"/>
        <v>#N/A</v>
      </c>
      <c r="GF1353" s="665" t="e">
        <f t="shared" si="5706"/>
        <v>#N/A</v>
      </c>
      <c r="GG1353" s="665" t="e">
        <f t="shared" si="5706"/>
        <v>#N/A</v>
      </c>
      <c r="GH1353" s="665" t="e">
        <f t="shared" si="5706"/>
        <v>#N/A</v>
      </c>
      <c r="GI1353" s="665" t="e">
        <f t="shared" si="5706"/>
        <v>#N/A</v>
      </c>
      <c r="GJ1353" s="665" t="e">
        <f t="shared" si="5706"/>
        <v>#N/A</v>
      </c>
      <c r="GK1353" s="665" t="e">
        <f t="shared" si="5706"/>
        <v>#N/A</v>
      </c>
      <c r="GL1353" s="665" t="e">
        <f>SUM(DS1353:GK1353)+SUM(#REF!)-SUM(HB1334:HK1334)=#REF!</f>
        <v>#REF!</v>
      </c>
      <c r="GN1353" s="749">
        <v>2030</v>
      </c>
      <c r="GO1353" s="664" t="e">
        <f>SUMIF(DS1314:GK1314,GO1314,DS1353:GK1353)</f>
        <v>#REF!</v>
      </c>
      <c r="GP1353" s="668" t="e">
        <f>SUMIF(DS1314:GK1314,GP1314,DS1353:GK1353)</f>
        <v>#N/A</v>
      </c>
      <c r="GQ1353" s="668" t="e">
        <f>SUMIF(DS1314:GK1314,GQ1314,DS1353:GK1353)</f>
        <v>#N/A</v>
      </c>
      <c r="GR1353" s="668" t="e">
        <f>SUMIF(DS1314:GK1314,GR1314,DS1353:GK1353)</f>
        <v>#N/A</v>
      </c>
      <c r="GS1353" s="668" t="e">
        <f>SUMIF(DS1314:GK1314,GS1314,DS1353:GK1353)</f>
        <v>#N/A</v>
      </c>
      <c r="GT1353" s="668" t="e">
        <f>SUMIF(DS1314:GK1314,GT1314,DS1353:GK1353)</f>
        <v>#N/A</v>
      </c>
      <c r="GU1353" s="668" t="e">
        <f>SUMIF(DS1314:GK1314,GU1314,DS1353:GK1353)</f>
        <v>#N/A</v>
      </c>
      <c r="GV1353" s="668" t="e">
        <f>SUMIF(DS1314:GK1314,GV1314,DS1353:GK1353)</f>
        <v>#N/A</v>
      </c>
      <c r="GW1353" s="668" t="e">
        <f>SUMIF(DS1314:GK1314,GW1314,DS1353:GK1353)</f>
        <v>#N/A</v>
      </c>
      <c r="GX1353" s="668" t="e">
        <f>SUMIF(DS1314:GK1314,GX1314,DS1353:GK1353)</f>
        <v>#N/A</v>
      </c>
      <c r="GY1353" s="668" t="e">
        <f>SUMIF(DS1314:GK1314,GY1314,DS1353:GK1353)</f>
        <v>#N/A</v>
      </c>
      <c r="GZ1353" s="646" t="e">
        <f>SUM(GO1353:GY1353)-SUM(HB1334:HK1334)=(#REF!-SUM(#REF!))</f>
        <v>#REF!</v>
      </c>
      <c r="HM1353" s="674"/>
      <c r="HN1353" s="674"/>
      <c r="HO1353" s="674"/>
      <c r="HP1353" s="674"/>
      <c r="HQ1353" s="674"/>
      <c r="HR1353" s="674"/>
      <c r="HS1353" s="674"/>
      <c r="HT1353" s="674"/>
      <c r="HU1353" s="674"/>
      <c r="HV1353" s="674"/>
      <c r="HW1353" s="674"/>
      <c r="HX1353" s="674"/>
      <c r="HY1353" s="674"/>
      <c r="HZ1353" s="674"/>
    </row>
    <row r="1354" spans="1:234" s="643" customFormat="1" x14ac:dyDescent="0.25">
      <c r="B1354" s="644"/>
      <c r="C1354" s="644"/>
      <c r="D1354" s="644"/>
      <c r="E1354" s="685"/>
      <c r="F1354" s="686"/>
      <c r="G1354" s="686"/>
      <c r="H1354" s="686"/>
      <c r="I1354" s="686"/>
      <c r="J1354" s="686"/>
      <c r="K1354" s="686"/>
      <c r="L1354" s="686"/>
      <c r="M1354" s="686"/>
      <c r="N1354" s="686"/>
      <c r="O1354" s="686"/>
      <c r="P1354" s="686"/>
      <c r="Q1354" s="686"/>
      <c r="R1354" s="644"/>
      <c r="HM1354" s="644"/>
      <c r="HN1354" s="644"/>
      <c r="HO1354" s="644"/>
      <c r="HP1354" s="644"/>
      <c r="HQ1354" s="644"/>
      <c r="HR1354" s="644"/>
      <c r="HS1354" s="644"/>
      <c r="HT1354" s="644"/>
      <c r="HU1354" s="644"/>
      <c r="HV1354" s="644"/>
      <c r="HW1354" s="644"/>
      <c r="HX1354" s="644"/>
      <c r="HY1354" s="644"/>
      <c r="HZ1354" s="644"/>
    </row>
    <row r="1355" spans="1:234" s="643" customFormat="1" ht="13.8" thickBot="1" x14ac:dyDescent="0.3">
      <c r="B1355" s="3"/>
      <c r="C1355" s="220"/>
      <c r="D1355" s="12"/>
      <c r="E1355" s="222"/>
      <c r="F1355" s="11"/>
      <c r="G1355" s="11"/>
      <c r="H1355" s="11"/>
      <c r="I1355" s="11"/>
      <c r="J1355" s="11"/>
      <c r="K1355" s="11"/>
      <c r="L1355" s="11"/>
      <c r="M1355" s="11"/>
      <c r="N1355" s="11"/>
      <c r="O1355" s="11"/>
      <c r="P1355" s="11"/>
      <c r="Q1355" s="11"/>
      <c r="R1355" s="644"/>
      <c r="HM1355" s="644"/>
      <c r="HN1355" s="644"/>
      <c r="HO1355" s="644"/>
      <c r="HP1355" s="644"/>
      <c r="HQ1355" s="644"/>
      <c r="HR1355" s="644"/>
      <c r="HS1355" s="644"/>
      <c r="HT1355" s="644"/>
      <c r="HU1355" s="644"/>
      <c r="HV1355" s="644"/>
      <c r="HW1355" s="644"/>
      <c r="HX1355" s="644"/>
      <c r="HY1355" s="644"/>
      <c r="HZ1355" s="644"/>
    </row>
    <row r="1357" spans="1:234" ht="19.2" customHeight="1" thickBot="1" x14ac:dyDescent="0.3">
      <c r="A1357" s="286"/>
      <c r="B1357" s="218"/>
      <c r="C1357" s="218"/>
      <c r="D1357" s="85"/>
      <c r="E1357" s="93" t="s">
        <v>1703</v>
      </c>
      <c r="F1357" s="218"/>
      <c r="G1357" s="218"/>
      <c r="H1357" s="218"/>
      <c r="I1357" s="218"/>
      <c r="J1357" s="218"/>
      <c r="K1357" s="218"/>
      <c r="L1357" s="218"/>
      <c r="M1357" s="218"/>
      <c r="N1357" s="218"/>
      <c r="O1357" s="218"/>
      <c r="P1357" s="218"/>
      <c r="Q1357" s="218"/>
    </row>
    <row r="1358" spans="1:234" ht="14.4" thickBot="1" x14ac:dyDescent="0.3">
      <c r="A1358" s="290" t="str">
        <f>IF(E1358="","","PRINT")</f>
        <v/>
      </c>
      <c r="B1358" s="82"/>
      <c r="C1358" s="225">
        <v>18</v>
      </c>
      <c r="D1358" s="82"/>
      <c r="E1358" s="889"/>
      <c r="F1358" s="890"/>
      <c r="G1358" s="890"/>
      <c r="H1358" s="890"/>
      <c r="I1358" s="890"/>
      <c r="J1358" s="891"/>
      <c r="K1358" s="689"/>
      <c r="L1358" s="690"/>
      <c r="R1358" s="689"/>
      <c r="HM1358" s="689"/>
      <c r="HN1358" s="689"/>
      <c r="HO1358" s="689"/>
      <c r="HP1358" s="689"/>
      <c r="HQ1358" s="689"/>
      <c r="HR1358" s="689"/>
      <c r="HS1358" s="689"/>
      <c r="HT1358" s="689"/>
      <c r="HU1358" s="689"/>
      <c r="HV1358" s="689"/>
      <c r="HW1358" s="689"/>
      <c r="HX1358" s="689"/>
      <c r="HY1358" s="689"/>
      <c r="HZ1358" s="689"/>
    </row>
    <row r="1360" spans="1:234" ht="12.75" customHeight="1" x14ac:dyDescent="0.25">
      <c r="D1360" s="4" t="s">
        <v>8</v>
      </c>
      <c r="E1360" s="764" t="s">
        <v>1680</v>
      </c>
      <c r="F1360" s="764"/>
      <c r="G1360" s="764"/>
      <c r="H1360" s="764"/>
      <c r="I1360" s="764"/>
      <c r="J1360" s="764"/>
      <c r="K1360" s="764"/>
      <c r="L1360" s="764"/>
      <c r="M1360" s="764"/>
      <c r="N1360" s="764"/>
      <c r="O1360" s="764"/>
      <c r="P1360" s="764"/>
      <c r="Q1360" s="764"/>
    </row>
    <row r="1361" spans="2:234" ht="12.75" customHeight="1" x14ac:dyDescent="0.25">
      <c r="D1361" s="4"/>
      <c r="E1361" s="892" t="s">
        <v>1825</v>
      </c>
      <c r="F1361" s="892"/>
      <c r="G1361" s="892"/>
      <c r="H1361" s="892"/>
      <c r="I1361" s="892"/>
      <c r="J1361" s="892"/>
      <c r="K1361" s="892"/>
      <c r="L1361" s="892"/>
      <c r="M1361" s="892"/>
      <c r="N1361" s="892"/>
      <c r="O1361" s="892"/>
      <c r="P1361" s="892"/>
      <c r="Q1361" s="892"/>
    </row>
    <row r="1362" spans="2:234" ht="5.0999999999999996" customHeight="1" x14ac:dyDescent="0.25">
      <c r="D1362" s="4"/>
      <c r="E1362" s="746"/>
      <c r="F1362" s="746"/>
      <c r="G1362" s="746"/>
      <c r="H1362" s="746"/>
      <c r="I1362" s="746"/>
      <c r="J1362" s="746"/>
      <c r="K1362" s="746"/>
      <c r="L1362" s="746"/>
      <c r="M1362" s="746"/>
      <c r="N1362" s="746"/>
    </row>
    <row r="1363" spans="2:234" ht="49.2" customHeight="1" x14ac:dyDescent="0.25">
      <c r="E1363" s="893" t="s">
        <v>1823</v>
      </c>
      <c r="F1363" s="893"/>
      <c r="G1363" s="893"/>
      <c r="H1363" s="893" t="s">
        <v>1832</v>
      </c>
      <c r="I1363" s="893"/>
      <c r="J1363" s="893"/>
      <c r="K1363" s="893"/>
      <c r="L1363" s="893"/>
      <c r="M1363" s="893"/>
      <c r="N1363" s="893" t="s">
        <v>1824</v>
      </c>
      <c r="O1363" s="893"/>
      <c r="P1363" s="893"/>
      <c r="Q1363" s="893"/>
      <c r="S1363" s="644"/>
      <c r="T1363" s="644"/>
      <c r="U1363" s="644"/>
      <c r="V1363" s="644"/>
      <c r="W1363" s="644"/>
      <c r="X1363" s="644"/>
      <c r="Y1363" s="644"/>
      <c r="Z1363" s="644"/>
      <c r="AA1363" s="644"/>
      <c r="AB1363" s="644"/>
      <c r="AC1363" s="644"/>
      <c r="AD1363" s="644"/>
      <c r="AE1363" s="644"/>
      <c r="AF1363" s="644"/>
      <c r="AG1363" s="644"/>
      <c r="AH1363" s="644"/>
      <c r="AI1363" s="644"/>
      <c r="AJ1363" s="644"/>
      <c r="AK1363" s="644"/>
      <c r="AL1363" s="644"/>
      <c r="AM1363" s="644"/>
      <c r="AN1363" s="644"/>
      <c r="AO1363" s="644"/>
      <c r="AP1363" s="644"/>
      <c r="AQ1363" s="644"/>
      <c r="AR1363" s="644"/>
      <c r="AS1363" s="644"/>
      <c r="AT1363" s="644"/>
      <c r="AU1363" s="644"/>
      <c r="AV1363" s="644"/>
      <c r="AW1363" s="644"/>
      <c r="AX1363" s="644"/>
      <c r="AY1363" s="644"/>
      <c r="AZ1363" s="644"/>
      <c r="BA1363" s="644"/>
      <c r="BB1363" s="644"/>
      <c r="BC1363" s="644"/>
      <c r="BD1363" s="644"/>
      <c r="BE1363" s="644"/>
      <c r="BF1363" s="644"/>
      <c r="BG1363" s="644"/>
      <c r="BH1363" s="644"/>
      <c r="BI1363" s="644"/>
      <c r="BJ1363" s="644"/>
      <c r="BK1363" s="644"/>
      <c r="BL1363" s="644"/>
      <c r="BM1363" s="644"/>
      <c r="BN1363" s="644"/>
      <c r="BO1363" s="644"/>
      <c r="BP1363" s="644"/>
      <c r="BQ1363" s="644"/>
      <c r="BR1363" s="644"/>
      <c r="BS1363" s="644"/>
      <c r="BT1363" s="644"/>
      <c r="BU1363" s="644"/>
      <c r="BV1363" s="644"/>
      <c r="BW1363" s="644"/>
      <c r="BX1363" s="644"/>
      <c r="BY1363" s="644"/>
      <c r="BZ1363" s="644"/>
      <c r="CA1363" s="644"/>
      <c r="CB1363" s="644"/>
      <c r="CC1363" s="644"/>
      <c r="CD1363" s="644"/>
      <c r="CE1363" s="644"/>
      <c r="CF1363" s="644"/>
      <c r="CG1363" s="644"/>
      <c r="CH1363" s="644"/>
      <c r="CI1363" s="644"/>
      <c r="CJ1363" s="644"/>
      <c r="CK1363" s="644"/>
      <c r="CL1363" s="644"/>
      <c r="CM1363" s="644"/>
      <c r="CN1363" s="644"/>
      <c r="CO1363" s="644"/>
      <c r="CP1363" s="644"/>
      <c r="CQ1363" s="644"/>
      <c r="CR1363" s="644"/>
      <c r="CS1363" s="644"/>
      <c r="CT1363" s="644"/>
      <c r="CU1363" s="644"/>
      <c r="CV1363" s="644"/>
      <c r="CW1363" s="644"/>
      <c r="CX1363" s="644"/>
      <c r="CY1363" s="644"/>
      <c r="CZ1363" s="644"/>
      <c r="DA1363" s="644"/>
      <c r="DB1363" s="644"/>
      <c r="DC1363" s="644"/>
      <c r="DD1363" s="644"/>
      <c r="DE1363" s="644"/>
      <c r="DF1363" s="644"/>
      <c r="DG1363" s="644"/>
      <c r="DH1363" s="644"/>
      <c r="DI1363" s="644"/>
      <c r="DJ1363" s="644"/>
      <c r="DK1363" s="644"/>
      <c r="DL1363" s="644"/>
      <c r="DM1363" s="644"/>
      <c r="DN1363" s="644"/>
      <c r="DO1363" s="644"/>
      <c r="DP1363" s="644"/>
      <c r="DQ1363" s="644"/>
      <c r="DR1363" s="644"/>
      <c r="DS1363" s="644"/>
      <c r="DT1363" s="644"/>
      <c r="DU1363" s="644"/>
      <c r="DV1363" s="644"/>
      <c r="DW1363" s="644"/>
      <c r="DX1363" s="644"/>
      <c r="DY1363" s="644"/>
      <c r="DZ1363" s="644"/>
      <c r="EA1363" s="644"/>
      <c r="EB1363" s="644"/>
      <c r="EC1363" s="644"/>
      <c r="ED1363" s="644"/>
      <c r="EE1363" s="644"/>
      <c r="EF1363" s="644"/>
      <c r="EG1363" s="644"/>
      <c r="EH1363" s="644"/>
      <c r="EI1363" s="644"/>
      <c r="EJ1363" s="644"/>
      <c r="EK1363" s="644"/>
      <c r="EL1363" s="644"/>
      <c r="EM1363" s="644"/>
      <c r="EN1363" s="644"/>
      <c r="EO1363" s="644"/>
      <c r="EP1363" s="644"/>
      <c r="EQ1363" s="644"/>
      <c r="ER1363" s="644"/>
      <c r="ES1363" s="644"/>
      <c r="ET1363" s="644"/>
      <c r="EU1363" s="644"/>
      <c r="EV1363" s="644"/>
      <c r="EW1363" s="644"/>
      <c r="EX1363" s="644"/>
      <c r="EY1363" s="644"/>
      <c r="EZ1363" s="644"/>
      <c r="FA1363" s="644"/>
      <c r="FB1363" s="644"/>
      <c r="FC1363" s="644"/>
      <c r="FD1363" s="644"/>
      <c r="FE1363" s="644"/>
      <c r="FF1363" s="644"/>
      <c r="FG1363" s="644"/>
      <c r="FH1363" s="644"/>
      <c r="FI1363" s="644"/>
      <c r="FJ1363" s="644"/>
      <c r="FK1363" s="644"/>
      <c r="FL1363" s="644"/>
      <c r="FM1363" s="644"/>
      <c r="FN1363" s="644"/>
      <c r="FO1363" s="644"/>
      <c r="FP1363" s="644"/>
      <c r="FQ1363" s="644"/>
      <c r="FR1363" s="644"/>
      <c r="FS1363" s="644"/>
      <c r="FT1363" s="644"/>
      <c r="FU1363" s="644"/>
      <c r="FV1363" s="644"/>
      <c r="FW1363" s="644"/>
      <c r="FX1363" s="644"/>
      <c r="FY1363" s="644"/>
      <c r="FZ1363" s="644"/>
      <c r="GA1363" s="644"/>
      <c r="GB1363" s="644"/>
      <c r="GC1363" s="644"/>
      <c r="GD1363" s="644"/>
      <c r="GE1363" s="644"/>
      <c r="GF1363" s="644"/>
      <c r="GG1363" s="644"/>
      <c r="GH1363" s="644"/>
      <c r="GI1363" s="644"/>
      <c r="GJ1363" s="644"/>
      <c r="GK1363" s="644"/>
      <c r="GL1363" s="644"/>
      <c r="GM1363" s="644"/>
      <c r="GN1363" s="644"/>
      <c r="GO1363" s="644"/>
      <c r="GP1363" s="644"/>
      <c r="GQ1363" s="644"/>
      <c r="GR1363" s="644"/>
      <c r="GS1363" s="644"/>
      <c r="GT1363" s="644"/>
      <c r="GU1363" s="644"/>
      <c r="GV1363" s="644"/>
      <c r="GW1363" s="644"/>
      <c r="GX1363" s="644"/>
      <c r="GY1363" s="644"/>
      <c r="GZ1363" s="644"/>
      <c r="HA1363" s="644"/>
      <c r="HB1363" s="644"/>
      <c r="HC1363" s="644"/>
      <c r="HD1363" s="644"/>
      <c r="HE1363" s="644"/>
      <c r="HF1363" s="644"/>
      <c r="HG1363" s="644"/>
      <c r="HH1363" s="644"/>
      <c r="HI1363" s="644"/>
      <c r="HJ1363" s="644"/>
      <c r="HK1363" s="644"/>
      <c r="HL1363" s="644"/>
    </row>
    <row r="1364" spans="2:234" x14ac:dyDescent="0.25">
      <c r="D1364" s="645">
        <v>1</v>
      </c>
      <c r="E1364" s="878"/>
      <c r="F1364" s="879"/>
      <c r="G1364" s="880"/>
      <c r="H1364" s="878"/>
      <c r="I1364" s="879"/>
      <c r="J1364" s="879"/>
      <c r="K1364" s="879"/>
      <c r="L1364" s="879"/>
      <c r="M1364" s="880"/>
      <c r="N1364" s="881"/>
      <c r="O1364" s="882"/>
      <c r="P1364" s="882"/>
      <c r="Q1364" s="883"/>
      <c r="S1364" s="644"/>
      <c r="T1364" s="644"/>
      <c r="U1364" s="644" t="str">
        <f>IF(H1364="","",D1364&amp;". "&amp;H1364)</f>
        <v/>
      </c>
      <c r="V1364" s="644"/>
      <c r="W1364" s="644"/>
      <c r="X1364" s="644"/>
      <c r="Y1364" s="644"/>
      <c r="Z1364" s="644"/>
      <c r="AA1364" s="644"/>
      <c r="AB1364" s="644"/>
      <c r="AC1364" s="644"/>
      <c r="AD1364" s="644"/>
      <c r="AE1364" s="644"/>
      <c r="AF1364" s="644"/>
      <c r="AG1364" s="644"/>
      <c r="AH1364" s="644"/>
      <c r="AI1364" s="644"/>
      <c r="AJ1364" s="644"/>
      <c r="AK1364" s="644"/>
      <c r="AL1364" s="644"/>
      <c r="AM1364" s="644"/>
      <c r="AN1364" s="644"/>
      <c r="AO1364" s="644"/>
      <c r="AP1364" s="644"/>
      <c r="AQ1364" s="644"/>
      <c r="AR1364" s="644"/>
      <c r="AS1364" s="644"/>
      <c r="AT1364" s="644"/>
      <c r="AU1364" s="644"/>
      <c r="AV1364" s="644"/>
      <c r="AW1364" s="644"/>
      <c r="AX1364" s="644"/>
      <c r="AY1364" s="644"/>
      <c r="AZ1364" s="644"/>
      <c r="BA1364" s="644"/>
      <c r="BB1364" s="644"/>
      <c r="BC1364" s="644"/>
      <c r="BD1364" s="644"/>
      <c r="BE1364" s="644"/>
      <c r="BF1364" s="644"/>
      <c r="BG1364" s="644"/>
      <c r="BH1364" s="644"/>
      <c r="BI1364" s="644"/>
      <c r="BJ1364" s="644"/>
      <c r="BK1364" s="644"/>
      <c r="BL1364" s="644"/>
      <c r="BM1364" s="644"/>
      <c r="BN1364" s="644"/>
      <c r="BO1364" s="644"/>
      <c r="BP1364" s="644"/>
      <c r="BQ1364" s="644"/>
      <c r="BR1364" s="644"/>
      <c r="BS1364" s="644"/>
      <c r="BT1364" s="644"/>
      <c r="BU1364" s="644"/>
      <c r="BV1364" s="644"/>
      <c r="BW1364" s="644"/>
      <c r="BX1364" s="644"/>
      <c r="BY1364" s="644"/>
      <c r="BZ1364" s="644"/>
      <c r="CA1364" s="644"/>
      <c r="CB1364" s="644"/>
      <c r="CC1364" s="644"/>
      <c r="CD1364" s="644"/>
      <c r="CE1364" s="644"/>
      <c r="CF1364" s="644"/>
      <c r="CG1364" s="644"/>
      <c r="CH1364" s="644"/>
      <c r="CI1364" s="644"/>
      <c r="CJ1364" s="644"/>
      <c r="CK1364" s="644"/>
      <c r="CL1364" s="644"/>
      <c r="CM1364" s="644"/>
      <c r="CN1364" s="644"/>
      <c r="CO1364" s="644"/>
      <c r="CP1364" s="644"/>
      <c r="CQ1364" s="644"/>
      <c r="CR1364" s="644"/>
      <c r="CS1364" s="644"/>
      <c r="CT1364" s="644"/>
      <c r="CU1364" s="644"/>
      <c r="CV1364" s="644"/>
      <c r="CW1364" s="644"/>
      <c r="CX1364" s="644"/>
      <c r="CY1364" s="644"/>
      <c r="CZ1364" s="644"/>
      <c r="DA1364" s="644"/>
      <c r="DB1364" s="644"/>
      <c r="DC1364" s="644"/>
      <c r="DD1364" s="644"/>
      <c r="DE1364" s="644"/>
      <c r="DF1364" s="644"/>
      <c r="DG1364" s="644"/>
      <c r="DH1364" s="644"/>
      <c r="DI1364" s="644"/>
      <c r="DJ1364" s="644"/>
      <c r="DK1364" s="644"/>
      <c r="DL1364" s="644"/>
      <c r="DM1364" s="644"/>
      <c r="DN1364" s="644"/>
      <c r="DO1364" s="644"/>
      <c r="DP1364" s="644"/>
      <c r="DQ1364" s="644"/>
      <c r="DR1364" s="644"/>
      <c r="DS1364" s="644"/>
      <c r="DT1364" s="644"/>
      <c r="DU1364" s="644"/>
      <c r="DV1364" s="644"/>
      <c r="DW1364" s="644"/>
      <c r="DX1364" s="644"/>
      <c r="DY1364" s="644"/>
      <c r="DZ1364" s="644"/>
      <c r="EA1364" s="644"/>
      <c r="EB1364" s="644"/>
      <c r="EC1364" s="644"/>
      <c r="ED1364" s="644"/>
      <c r="EE1364" s="644"/>
      <c r="EF1364" s="644"/>
      <c r="EG1364" s="644"/>
      <c r="EH1364" s="644"/>
      <c r="EI1364" s="644"/>
      <c r="EJ1364" s="644"/>
      <c r="EK1364" s="644"/>
      <c r="EL1364" s="644"/>
      <c r="EM1364" s="644"/>
      <c r="EN1364" s="644"/>
      <c r="EO1364" s="644"/>
      <c r="EP1364" s="644"/>
      <c r="EQ1364" s="644"/>
      <c r="ER1364" s="644"/>
      <c r="ES1364" s="644"/>
      <c r="ET1364" s="644"/>
      <c r="EU1364" s="644"/>
      <c r="EV1364" s="644"/>
      <c r="EW1364" s="644"/>
      <c r="EX1364" s="644"/>
      <c r="EY1364" s="644"/>
      <c r="EZ1364" s="644"/>
      <c r="FA1364" s="644"/>
      <c r="FB1364" s="644"/>
      <c r="FC1364" s="644"/>
      <c r="FD1364" s="644"/>
      <c r="FE1364" s="644"/>
      <c r="FF1364" s="644"/>
      <c r="FG1364" s="644"/>
      <c r="FH1364" s="644"/>
      <c r="FI1364" s="644"/>
      <c r="FJ1364" s="644"/>
      <c r="FK1364" s="644"/>
      <c r="FL1364" s="644"/>
      <c r="FM1364" s="644"/>
      <c r="FN1364" s="644"/>
      <c r="FO1364" s="644"/>
      <c r="FP1364" s="644"/>
      <c r="FQ1364" s="644"/>
      <c r="FR1364" s="644"/>
      <c r="FS1364" s="644"/>
      <c r="FT1364" s="644"/>
      <c r="FU1364" s="644"/>
      <c r="FV1364" s="644"/>
      <c r="FW1364" s="644"/>
      <c r="FX1364" s="644"/>
      <c r="FY1364" s="644"/>
      <c r="FZ1364" s="644"/>
      <c r="GA1364" s="644"/>
      <c r="GB1364" s="644"/>
      <c r="GC1364" s="644"/>
      <c r="GD1364" s="644"/>
      <c r="GE1364" s="644"/>
      <c r="GF1364" s="644"/>
      <c r="GG1364" s="644"/>
      <c r="GH1364" s="644"/>
      <c r="GI1364" s="644"/>
      <c r="GJ1364" s="644"/>
      <c r="GK1364" s="644"/>
      <c r="GL1364" s="644"/>
      <c r="GM1364" s="644"/>
      <c r="GN1364" s="644"/>
      <c r="GO1364" s="644"/>
      <c r="GP1364" s="644"/>
      <c r="GQ1364" s="644"/>
      <c r="GR1364" s="644"/>
      <c r="GS1364" s="644"/>
      <c r="GT1364" s="644"/>
      <c r="GU1364" s="644"/>
      <c r="GV1364" s="644"/>
      <c r="GW1364" s="644"/>
      <c r="GX1364" s="644"/>
      <c r="GY1364" s="644"/>
      <c r="GZ1364" s="644"/>
      <c r="HA1364" s="644"/>
      <c r="HB1364" s="644"/>
      <c r="HC1364" s="644"/>
      <c r="HD1364" s="644"/>
      <c r="HE1364" s="644"/>
      <c r="HF1364" s="644"/>
      <c r="HG1364" s="644"/>
      <c r="HH1364" s="644"/>
      <c r="HI1364" s="644"/>
      <c r="HJ1364" s="644"/>
      <c r="HK1364" s="644"/>
      <c r="HL1364" s="644"/>
    </row>
    <row r="1365" spans="2:234" x14ac:dyDescent="0.25">
      <c r="D1365" s="645">
        <v>2</v>
      </c>
      <c r="E1365" s="878"/>
      <c r="F1365" s="879"/>
      <c r="G1365" s="880"/>
      <c r="H1365" s="878"/>
      <c r="I1365" s="879"/>
      <c r="J1365" s="879" t="s">
        <v>1704</v>
      </c>
      <c r="K1365" s="879"/>
      <c r="L1365" s="879"/>
      <c r="M1365" s="880"/>
      <c r="N1365" s="881"/>
      <c r="O1365" s="882"/>
      <c r="P1365" s="882"/>
      <c r="Q1365" s="883"/>
      <c r="S1365" s="644"/>
      <c r="T1365" s="644"/>
      <c r="U1365" s="644" t="str">
        <f t="shared" ref="U1365:U1373" si="5707">IF(H1365="","",D1365&amp;". "&amp;H1365)</f>
        <v/>
      </c>
      <c r="V1365" s="644"/>
      <c r="W1365" s="644"/>
      <c r="X1365" s="644"/>
      <c r="Y1365" s="644"/>
      <c r="Z1365" s="644"/>
      <c r="AA1365" s="644"/>
      <c r="AB1365" s="644"/>
      <c r="AC1365" s="644"/>
      <c r="AD1365" s="644"/>
      <c r="AE1365" s="644"/>
      <c r="AF1365" s="644"/>
      <c r="AG1365" s="644"/>
      <c r="AH1365" s="644"/>
      <c r="AI1365" s="644"/>
      <c r="AJ1365" s="644"/>
      <c r="AK1365" s="644"/>
      <c r="AL1365" s="644"/>
      <c r="AM1365" s="644"/>
      <c r="AN1365" s="644"/>
      <c r="AO1365" s="644"/>
      <c r="AP1365" s="644"/>
      <c r="AQ1365" s="644"/>
      <c r="AR1365" s="644"/>
      <c r="AS1365" s="644"/>
      <c r="AT1365" s="644"/>
      <c r="AU1365" s="644"/>
      <c r="AV1365" s="644"/>
      <c r="AW1365" s="644"/>
      <c r="AX1365" s="644"/>
      <c r="AY1365" s="644"/>
      <c r="AZ1365" s="644"/>
      <c r="BA1365" s="644"/>
      <c r="BB1365" s="644"/>
      <c r="BC1365" s="644"/>
      <c r="BD1365" s="644"/>
      <c r="BE1365" s="644"/>
      <c r="BF1365" s="644"/>
      <c r="BG1365" s="644"/>
      <c r="BH1365" s="644"/>
      <c r="BI1365" s="644"/>
      <c r="BJ1365" s="644"/>
      <c r="BK1365" s="644"/>
      <c r="BL1365" s="644"/>
      <c r="BM1365" s="644"/>
      <c r="BN1365" s="644"/>
      <c r="BO1365" s="644"/>
      <c r="BP1365" s="644"/>
      <c r="BQ1365" s="644"/>
      <c r="BR1365" s="644"/>
      <c r="BS1365" s="644"/>
      <c r="BT1365" s="644"/>
      <c r="BU1365" s="644"/>
      <c r="BV1365" s="644"/>
      <c r="BW1365" s="644"/>
      <c r="BX1365" s="644"/>
      <c r="BY1365" s="644"/>
      <c r="BZ1365" s="644"/>
      <c r="CA1365" s="644"/>
      <c r="CB1365" s="644"/>
      <c r="CC1365" s="644"/>
      <c r="CD1365" s="644"/>
      <c r="CE1365" s="644"/>
      <c r="CF1365" s="644"/>
      <c r="CG1365" s="644"/>
      <c r="CH1365" s="644"/>
      <c r="CI1365" s="644"/>
      <c r="CJ1365" s="644"/>
      <c r="CK1365" s="644"/>
      <c r="CL1365" s="644"/>
      <c r="CM1365" s="644"/>
      <c r="CN1365" s="644"/>
      <c r="CO1365" s="644"/>
      <c r="CP1365" s="644"/>
      <c r="CQ1365" s="644"/>
      <c r="CR1365" s="644"/>
      <c r="CS1365" s="644"/>
      <c r="CT1365" s="644"/>
      <c r="CU1365" s="644"/>
      <c r="CV1365" s="644"/>
      <c r="CW1365" s="644"/>
      <c r="CX1365" s="644"/>
      <c r="CY1365" s="644"/>
      <c r="CZ1365" s="644"/>
      <c r="DA1365" s="644"/>
      <c r="DB1365" s="644"/>
      <c r="DC1365" s="644"/>
      <c r="DD1365" s="644"/>
      <c r="DE1365" s="644"/>
      <c r="DF1365" s="644"/>
      <c r="DG1365" s="644"/>
      <c r="DH1365" s="644"/>
      <c r="DI1365" s="644"/>
      <c r="DJ1365" s="644"/>
      <c r="DK1365" s="644"/>
      <c r="DL1365" s="644"/>
      <c r="DM1365" s="644"/>
      <c r="DN1365" s="644"/>
      <c r="DO1365" s="644"/>
      <c r="DP1365" s="644"/>
      <c r="DQ1365" s="644"/>
      <c r="DR1365" s="644"/>
      <c r="DS1365" s="644"/>
      <c r="DT1365" s="644"/>
      <c r="DU1365" s="644"/>
      <c r="DV1365" s="644"/>
      <c r="DW1365" s="644"/>
      <c r="DX1365" s="644"/>
      <c r="DY1365" s="644"/>
      <c r="DZ1365" s="644"/>
      <c r="EA1365" s="644"/>
      <c r="EB1365" s="644"/>
      <c r="EC1365" s="644"/>
      <c r="ED1365" s="644"/>
      <c r="EE1365" s="644"/>
      <c r="EF1365" s="644"/>
      <c r="EG1365" s="644"/>
      <c r="EH1365" s="644"/>
      <c r="EI1365" s="644"/>
      <c r="EJ1365" s="644"/>
      <c r="EK1365" s="644"/>
      <c r="EL1365" s="644"/>
      <c r="EM1365" s="644"/>
      <c r="EN1365" s="644"/>
      <c r="EO1365" s="644"/>
      <c r="EP1365" s="644"/>
      <c r="EQ1365" s="644"/>
      <c r="ER1365" s="644"/>
      <c r="ES1365" s="644"/>
      <c r="ET1365" s="644"/>
      <c r="EU1365" s="644"/>
      <c r="EV1365" s="644"/>
      <c r="EW1365" s="644"/>
      <c r="EX1365" s="644"/>
      <c r="EY1365" s="644"/>
      <c r="EZ1365" s="644"/>
      <c r="FA1365" s="644"/>
      <c r="FB1365" s="644"/>
      <c r="FC1365" s="644"/>
      <c r="FD1365" s="644"/>
      <c r="FE1365" s="644"/>
      <c r="FF1365" s="644"/>
      <c r="FG1365" s="644"/>
      <c r="FH1365" s="644"/>
      <c r="FI1365" s="644"/>
      <c r="FJ1365" s="644"/>
      <c r="FK1365" s="644"/>
      <c r="FL1365" s="644"/>
      <c r="FM1365" s="644"/>
      <c r="FN1365" s="644"/>
      <c r="FO1365" s="644"/>
      <c r="FP1365" s="644"/>
      <c r="FQ1365" s="644"/>
      <c r="FR1365" s="644"/>
      <c r="FS1365" s="644"/>
      <c r="FT1365" s="644"/>
      <c r="FU1365" s="644"/>
      <c r="FV1365" s="644"/>
      <c r="FW1365" s="644"/>
      <c r="FX1365" s="644"/>
      <c r="FY1365" s="644"/>
      <c r="FZ1365" s="644"/>
      <c r="GA1365" s="644"/>
      <c r="GB1365" s="644"/>
      <c r="GC1365" s="644"/>
      <c r="GD1365" s="644"/>
      <c r="GE1365" s="644"/>
      <c r="GF1365" s="644"/>
      <c r="GG1365" s="644"/>
      <c r="GH1365" s="644"/>
      <c r="GI1365" s="644"/>
      <c r="GJ1365" s="644"/>
      <c r="GK1365" s="644"/>
      <c r="GL1365" s="644"/>
      <c r="GM1365" s="644"/>
      <c r="GN1365" s="644"/>
      <c r="GO1365" s="644"/>
      <c r="GP1365" s="644"/>
      <c r="GQ1365" s="644"/>
      <c r="GR1365" s="644"/>
      <c r="GS1365" s="644"/>
      <c r="GT1365" s="644"/>
      <c r="GU1365" s="644"/>
      <c r="GV1365" s="644"/>
      <c r="GW1365" s="644"/>
      <c r="GX1365" s="644"/>
      <c r="GY1365" s="644"/>
      <c r="GZ1365" s="644"/>
      <c r="HA1365" s="644"/>
      <c r="HB1365" s="644"/>
      <c r="HC1365" s="644"/>
      <c r="HD1365" s="644"/>
      <c r="HE1365" s="644"/>
      <c r="HF1365" s="644"/>
      <c r="HG1365" s="644"/>
      <c r="HH1365" s="644"/>
      <c r="HI1365" s="644"/>
      <c r="HJ1365" s="644"/>
      <c r="HK1365" s="644"/>
      <c r="HL1365" s="644"/>
    </row>
    <row r="1366" spans="2:234" x14ac:dyDescent="0.25">
      <c r="D1366" s="645">
        <v>3</v>
      </c>
      <c r="E1366" s="878"/>
      <c r="F1366" s="879"/>
      <c r="G1366" s="880"/>
      <c r="H1366" s="878"/>
      <c r="I1366" s="879"/>
      <c r="J1366" s="879"/>
      <c r="K1366" s="879"/>
      <c r="L1366" s="879"/>
      <c r="M1366" s="880"/>
      <c r="N1366" s="881"/>
      <c r="O1366" s="882"/>
      <c r="P1366" s="882"/>
      <c r="Q1366" s="883"/>
      <c r="S1366" s="644"/>
      <c r="T1366" s="644"/>
      <c r="U1366" s="644" t="str">
        <f t="shared" si="5707"/>
        <v/>
      </c>
      <c r="V1366" s="644"/>
      <c r="W1366" s="644"/>
      <c r="X1366" s="644"/>
      <c r="Y1366" s="644"/>
      <c r="Z1366" s="644"/>
      <c r="AA1366" s="644"/>
      <c r="AB1366" s="644"/>
      <c r="AC1366" s="644"/>
      <c r="AD1366" s="644"/>
      <c r="AE1366" s="644"/>
      <c r="AF1366" s="644"/>
      <c r="AG1366" s="644"/>
      <c r="AH1366" s="644"/>
      <c r="AI1366" s="644"/>
      <c r="AJ1366" s="644"/>
      <c r="AK1366" s="644"/>
      <c r="AL1366" s="644"/>
      <c r="AM1366" s="644"/>
      <c r="AN1366" s="644"/>
      <c r="AO1366" s="644"/>
      <c r="AP1366" s="644"/>
      <c r="AQ1366" s="644"/>
      <c r="AR1366" s="644"/>
      <c r="AS1366" s="644"/>
      <c r="AT1366" s="644"/>
      <c r="AU1366" s="644"/>
      <c r="AV1366" s="644"/>
      <c r="AW1366" s="644"/>
      <c r="AX1366" s="644"/>
      <c r="AY1366" s="644"/>
      <c r="AZ1366" s="644"/>
      <c r="BA1366" s="644"/>
      <c r="BB1366" s="644"/>
      <c r="BC1366" s="644"/>
      <c r="BD1366" s="644"/>
      <c r="BE1366" s="644"/>
      <c r="BF1366" s="644"/>
      <c r="BG1366" s="644"/>
      <c r="BH1366" s="644"/>
      <c r="BI1366" s="644"/>
      <c r="BJ1366" s="644"/>
      <c r="BK1366" s="644"/>
      <c r="BL1366" s="644"/>
      <c r="BM1366" s="644"/>
      <c r="BN1366" s="644"/>
      <c r="BO1366" s="644"/>
      <c r="BP1366" s="644"/>
      <c r="BQ1366" s="644"/>
      <c r="BR1366" s="644"/>
      <c r="BS1366" s="644"/>
      <c r="BT1366" s="644"/>
      <c r="BU1366" s="644"/>
      <c r="BV1366" s="644"/>
      <c r="BW1366" s="644"/>
      <c r="BX1366" s="644"/>
      <c r="BY1366" s="644"/>
      <c r="BZ1366" s="644"/>
      <c r="CA1366" s="644"/>
      <c r="CB1366" s="644"/>
      <c r="CC1366" s="644"/>
      <c r="CD1366" s="644"/>
      <c r="CE1366" s="644"/>
      <c r="CF1366" s="644"/>
      <c r="CG1366" s="644"/>
      <c r="CH1366" s="644"/>
      <c r="CI1366" s="644"/>
      <c r="CJ1366" s="644"/>
      <c r="CK1366" s="644"/>
      <c r="CL1366" s="644"/>
      <c r="CM1366" s="644"/>
      <c r="CN1366" s="644"/>
      <c r="CO1366" s="644"/>
      <c r="CP1366" s="644"/>
      <c r="CQ1366" s="644"/>
      <c r="CR1366" s="644"/>
      <c r="CS1366" s="644"/>
      <c r="CT1366" s="644"/>
      <c r="CU1366" s="644"/>
      <c r="CV1366" s="644"/>
      <c r="CW1366" s="644"/>
      <c r="CX1366" s="644"/>
      <c r="CY1366" s="644"/>
      <c r="CZ1366" s="644"/>
      <c r="DA1366" s="644"/>
      <c r="DB1366" s="644"/>
      <c r="DC1366" s="644"/>
      <c r="DD1366" s="644"/>
      <c r="DE1366" s="644"/>
      <c r="DF1366" s="644"/>
      <c r="DG1366" s="644"/>
      <c r="DH1366" s="644"/>
      <c r="DI1366" s="644"/>
      <c r="DJ1366" s="644"/>
      <c r="DK1366" s="644"/>
      <c r="DL1366" s="644"/>
      <c r="DM1366" s="644"/>
      <c r="DN1366" s="644"/>
      <c r="DO1366" s="644"/>
      <c r="DP1366" s="644"/>
      <c r="DQ1366" s="644"/>
      <c r="DR1366" s="644"/>
      <c r="DS1366" s="644"/>
      <c r="DT1366" s="644"/>
      <c r="DU1366" s="644"/>
      <c r="DV1366" s="644"/>
      <c r="DW1366" s="644"/>
      <c r="DX1366" s="644"/>
      <c r="DY1366" s="644"/>
      <c r="DZ1366" s="644"/>
      <c r="EA1366" s="644"/>
      <c r="EB1366" s="644"/>
      <c r="EC1366" s="644"/>
      <c r="ED1366" s="644"/>
      <c r="EE1366" s="644"/>
      <c r="EF1366" s="644"/>
      <c r="EG1366" s="644"/>
      <c r="EH1366" s="644"/>
      <c r="EI1366" s="644"/>
      <c r="EJ1366" s="644"/>
      <c r="EK1366" s="644"/>
      <c r="EL1366" s="644"/>
      <c r="EM1366" s="644"/>
      <c r="EN1366" s="644"/>
      <c r="EO1366" s="644"/>
      <c r="EP1366" s="644"/>
      <c r="EQ1366" s="644"/>
      <c r="ER1366" s="644"/>
      <c r="ES1366" s="644"/>
      <c r="ET1366" s="644"/>
      <c r="EU1366" s="644"/>
      <c r="EV1366" s="644"/>
      <c r="EW1366" s="644"/>
      <c r="EX1366" s="644"/>
      <c r="EY1366" s="644"/>
      <c r="EZ1366" s="644"/>
      <c r="FA1366" s="644"/>
      <c r="FB1366" s="644"/>
      <c r="FC1366" s="644"/>
      <c r="FD1366" s="644"/>
      <c r="FE1366" s="644"/>
      <c r="FF1366" s="644"/>
      <c r="FG1366" s="644"/>
      <c r="FH1366" s="644"/>
      <c r="FI1366" s="644"/>
      <c r="FJ1366" s="644"/>
      <c r="FK1366" s="644"/>
      <c r="FL1366" s="644"/>
      <c r="FM1366" s="644"/>
      <c r="FN1366" s="644"/>
      <c r="FO1366" s="644"/>
      <c r="FP1366" s="644"/>
      <c r="FQ1366" s="644"/>
      <c r="FR1366" s="644"/>
      <c r="FS1366" s="644"/>
      <c r="FT1366" s="644"/>
      <c r="FU1366" s="644"/>
      <c r="FV1366" s="644"/>
      <c r="FW1366" s="644"/>
      <c r="FX1366" s="644"/>
      <c r="FY1366" s="644"/>
      <c r="FZ1366" s="644"/>
      <c r="GA1366" s="644"/>
      <c r="GB1366" s="644"/>
      <c r="GC1366" s="644"/>
      <c r="GD1366" s="644"/>
      <c r="GE1366" s="644"/>
      <c r="GF1366" s="644"/>
      <c r="GG1366" s="644"/>
      <c r="GH1366" s="644"/>
      <c r="GI1366" s="644"/>
      <c r="GJ1366" s="644"/>
      <c r="GK1366" s="644"/>
      <c r="GL1366" s="644"/>
      <c r="GM1366" s="644"/>
      <c r="GN1366" s="644"/>
      <c r="GO1366" s="644"/>
      <c r="GP1366" s="644"/>
      <c r="GQ1366" s="644"/>
      <c r="GR1366" s="644"/>
      <c r="GS1366" s="644"/>
      <c r="GT1366" s="644"/>
      <c r="GU1366" s="644"/>
      <c r="GV1366" s="644"/>
      <c r="GW1366" s="644"/>
      <c r="GX1366" s="644"/>
      <c r="GY1366" s="644"/>
      <c r="GZ1366" s="644"/>
      <c r="HA1366" s="644"/>
      <c r="HB1366" s="644"/>
      <c r="HC1366" s="644"/>
      <c r="HD1366" s="644"/>
      <c r="HE1366" s="644"/>
      <c r="HF1366" s="644"/>
      <c r="HG1366" s="644"/>
      <c r="HH1366" s="644"/>
      <c r="HI1366" s="644"/>
      <c r="HJ1366" s="644"/>
      <c r="HK1366" s="644"/>
      <c r="HL1366" s="644"/>
    </row>
    <row r="1367" spans="2:234" x14ac:dyDescent="0.25">
      <c r="D1367" s="645">
        <v>4</v>
      </c>
      <c r="E1367" s="878"/>
      <c r="F1367" s="879"/>
      <c r="G1367" s="880"/>
      <c r="H1367" s="878"/>
      <c r="I1367" s="879"/>
      <c r="J1367" s="879"/>
      <c r="K1367" s="879"/>
      <c r="L1367" s="879"/>
      <c r="M1367" s="880"/>
      <c r="N1367" s="881"/>
      <c r="O1367" s="882"/>
      <c r="P1367" s="882"/>
      <c r="Q1367" s="883"/>
      <c r="S1367" s="644"/>
      <c r="T1367" s="644"/>
      <c r="U1367" s="644" t="str">
        <f t="shared" si="5707"/>
        <v/>
      </c>
      <c r="V1367" s="644"/>
      <c r="W1367" s="644"/>
      <c r="X1367" s="644"/>
      <c r="Y1367" s="644"/>
      <c r="Z1367" s="644"/>
      <c r="AA1367" s="644"/>
      <c r="AB1367" s="644"/>
      <c r="AC1367" s="644"/>
      <c r="AD1367" s="644"/>
      <c r="AE1367" s="644"/>
      <c r="AF1367" s="644"/>
      <c r="AG1367" s="644"/>
      <c r="AH1367" s="644"/>
      <c r="AI1367" s="644"/>
      <c r="AJ1367" s="644"/>
      <c r="AK1367" s="644"/>
      <c r="AL1367" s="644"/>
      <c r="AM1367" s="644"/>
      <c r="AN1367" s="644"/>
      <c r="AO1367" s="644"/>
      <c r="AP1367" s="644"/>
      <c r="AQ1367" s="644"/>
      <c r="AR1367" s="644"/>
      <c r="AS1367" s="644"/>
      <c r="AT1367" s="644"/>
      <c r="AU1367" s="644"/>
      <c r="AV1367" s="644"/>
      <c r="AW1367" s="644"/>
      <c r="AX1367" s="644"/>
      <c r="AY1367" s="644"/>
      <c r="AZ1367" s="644"/>
      <c r="BA1367" s="644"/>
      <c r="BB1367" s="644"/>
      <c r="BC1367" s="644"/>
      <c r="BD1367" s="644"/>
      <c r="BE1367" s="644"/>
      <c r="BF1367" s="644"/>
      <c r="BG1367" s="644"/>
      <c r="BH1367" s="644"/>
      <c r="BI1367" s="644"/>
      <c r="BJ1367" s="644"/>
      <c r="BK1367" s="644"/>
      <c r="BL1367" s="644"/>
      <c r="BM1367" s="644"/>
      <c r="BN1367" s="644"/>
      <c r="BO1367" s="644"/>
      <c r="BP1367" s="644"/>
      <c r="BQ1367" s="644"/>
      <c r="BR1367" s="644"/>
      <c r="BS1367" s="644"/>
      <c r="BT1367" s="644"/>
      <c r="BU1367" s="644"/>
      <c r="BV1367" s="644"/>
      <c r="BW1367" s="644"/>
      <c r="BX1367" s="644"/>
      <c r="BY1367" s="644"/>
      <c r="BZ1367" s="644"/>
      <c r="CA1367" s="644"/>
      <c r="CB1367" s="644"/>
      <c r="CC1367" s="644"/>
      <c r="CD1367" s="644"/>
      <c r="CE1367" s="644"/>
      <c r="CF1367" s="644"/>
      <c r="CG1367" s="644"/>
      <c r="CH1367" s="644"/>
      <c r="CI1367" s="644"/>
      <c r="CJ1367" s="644"/>
      <c r="CK1367" s="644"/>
      <c r="CL1367" s="644"/>
      <c r="CM1367" s="644"/>
      <c r="CN1367" s="644"/>
      <c r="CO1367" s="644"/>
      <c r="CP1367" s="644"/>
      <c r="CQ1367" s="644"/>
      <c r="CR1367" s="644"/>
      <c r="CS1367" s="644"/>
      <c r="CT1367" s="644"/>
      <c r="CU1367" s="644"/>
      <c r="CV1367" s="644"/>
      <c r="CW1367" s="644"/>
      <c r="CX1367" s="644"/>
      <c r="CY1367" s="644"/>
      <c r="CZ1367" s="644"/>
      <c r="DA1367" s="644"/>
      <c r="DB1367" s="644"/>
      <c r="DC1367" s="644"/>
      <c r="DD1367" s="644"/>
      <c r="DE1367" s="644"/>
      <c r="DF1367" s="644"/>
      <c r="DG1367" s="644"/>
      <c r="DH1367" s="644"/>
      <c r="DI1367" s="644"/>
      <c r="DJ1367" s="644"/>
      <c r="DK1367" s="644"/>
      <c r="DL1367" s="644"/>
      <c r="DM1367" s="644"/>
      <c r="DN1367" s="644"/>
      <c r="DO1367" s="644"/>
      <c r="DP1367" s="644"/>
      <c r="DQ1367" s="644"/>
      <c r="DR1367" s="644"/>
      <c r="DS1367" s="644"/>
      <c r="DT1367" s="644"/>
      <c r="DU1367" s="644"/>
      <c r="DV1367" s="644"/>
      <c r="DW1367" s="644"/>
      <c r="DX1367" s="644"/>
      <c r="DY1367" s="644"/>
      <c r="DZ1367" s="644"/>
      <c r="EA1367" s="644"/>
      <c r="EB1367" s="644"/>
      <c r="EC1367" s="644"/>
      <c r="ED1367" s="644"/>
      <c r="EE1367" s="644"/>
      <c r="EF1367" s="644"/>
      <c r="EG1367" s="644"/>
      <c r="EH1367" s="644"/>
      <c r="EI1367" s="644"/>
      <c r="EJ1367" s="644"/>
      <c r="EK1367" s="644"/>
      <c r="EL1367" s="644"/>
      <c r="EM1367" s="644"/>
      <c r="EN1367" s="644"/>
      <c r="EO1367" s="644"/>
      <c r="EP1367" s="644"/>
      <c r="EQ1367" s="644"/>
      <c r="ER1367" s="644"/>
      <c r="ES1367" s="644"/>
      <c r="ET1367" s="644"/>
      <c r="EU1367" s="644"/>
      <c r="EV1367" s="644"/>
      <c r="EW1367" s="644"/>
      <c r="EX1367" s="644"/>
      <c r="EY1367" s="644"/>
      <c r="EZ1367" s="644"/>
      <c r="FA1367" s="644"/>
      <c r="FB1367" s="644"/>
      <c r="FC1367" s="644"/>
      <c r="FD1367" s="644"/>
      <c r="FE1367" s="644"/>
      <c r="FF1367" s="644"/>
      <c r="FG1367" s="644"/>
      <c r="FH1367" s="644"/>
      <c r="FI1367" s="644"/>
      <c r="FJ1367" s="644"/>
      <c r="FK1367" s="644"/>
      <c r="FL1367" s="644"/>
      <c r="FM1367" s="644"/>
      <c r="FN1367" s="644"/>
      <c r="FO1367" s="644"/>
      <c r="FP1367" s="644"/>
      <c r="FQ1367" s="644"/>
      <c r="FR1367" s="644"/>
      <c r="FS1367" s="644"/>
      <c r="FT1367" s="644"/>
      <c r="FU1367" s="644"/>
      <c r="FV1367" s="644"/>
      <c r="FW1367" s="644"/>
      <c r="FX1367" s="644"/>
      <c r="FY1367" s="644"/>
      <c r="FZ1367" s="644"/>
      <c r="GA1367" s="644"/>
      <c r="GB1367" s="644"/>
      <c r="GC1367" s="644"/>
      <c r="GD1367" s="644"/>
      <c r="GE1367" s="644"/>
      <c r="GF1367" s="644"/>
      <c r="GG1367" s="644"/>
      <c r="GH1367" s="644"/>
      <c r="GI1367" s="644"/>
      <c r="GJ1367" s="644"/>
      <c r="GK1367" s="644"/>
      <c r="GL1367" s="644"/>
      <c r="GM1367" s="644"/>
      <c r="GN1367" s="644"/>
      <c r="GO1367" s="644"/>
      <c r="GP1367" s="644"/>
      <c r="GQ1367" s="644"/>
      <c r="GR1367" s="644"/>
      <c r="GS1367" s="644"/>
      <c r="GT1367" s="644"/>
      <c r="GU1367" s="644"/>
      <c r="GV1367" s="644"/>
      <c r="GW1367" s="644"/>
      <c r="GX1367" s="644"/>
      <c r="GY1367" s="644"/>
      <c r="GZ1367" s="644"/>
      <c r="HA1367" s="644"/>
      <c r="HB1367" s="644"/>
      <c r="HC1367" s="644"/>
      <c r="HD1367" s="644"/>
      <c r="HE1367" s="644"/>
      <c r="HF1367" s="644"/>
      <c r="HG1367" s="644"/>
      <c r="HH1367" s="644"/>
      <c r="HI1367" s="644"/>
      <c r="HJ1367" s="644"/>
      <c r="HK1367" s="644"/>
      <c r="HL1367" s="644"/>
    </row>
    <row r="1368" spans="2:234" x14ac:dyDescent="0.25">
      <c r="D1368" s="645">
        <v>5</v>
      </c>
      <c r="E1368" s="878"/>
      <c r="F1368" s="879"/>
      <c r="G1368" s="880"/>
      <c r="H1368" s="878"/>
      <c r="I1368" s="879"/>
      <c r="J1368" s="879"/>
      <c r="K1368" s="879"/>
      <c r="L1368" s="879"/>
      <c r="M1368" s="880"/>
      <c r="N1368" s="881"/>
      <c r="O1368" s="882"/>
      <c r="P1368" s="882"/>
      <c r="Q1368" s="883"/>
      <c r="S1368" s="644"/>
      <c r="T1368" s="644"/>
      <c r="U1368" s="644" t="str">
        <f t="shared" si="5707"/>
        <v/>
      </c>
      <c r="V1368" s="644"/>
      <c r="W1368" s="644"/>
      <c r="X1368" s="644"/>
      <c r="Y1368" s="644"/>
      <c r="Z1368" s="644"/>
      <c r="AA1368" s="644"/>
      <c r="AB1368" s="644"/>
      <c r="AC1368" s="644"/>
      <c r="AD1368" s="644"/>
      <c r="AE1368" s="644"/>
      <c r="AF1368" s="644"/>
      <c r="AG1368" s="644"/>
      <c r="AH1368" s="644"/>
      <c r="AI1368" s="644"/>
      <c r="AJ1368" s="644"/>
      <c r="AK1368" s="644"/>
      <c r="AL1368" s="644"/>
      <c r="AM1368" s="644"/>
      <c r="AN1368" s="644"/>
      <c r="AO1368" s="644"/>
      <c r="AP1368" s="644"/>
      <c r="AQ1368" s="644"/>
      <c r="AR1368" s="644"/>
      <c r="AS1368" s="644"/>
      <c r="AT1368" s="644"/>
      <c r="AU1368" s="644"/>
      <c r="AV1368" s="644"/>
      <c r="AW1368" s="644"/>
      <c r="AX1368" s="644"/>
      <c r="AY1368" s="644"/>
      <c r="AZ1368" s="644"/>
      <c r="BA1368" s="644"/>
      <c r="BB1368" s="644"/>
      <c r="BC1368" s="644"/>
      <c r="BD1368" s="644"/>
      <c r="BE1368" s="644"/>
      <c r="BF1368" s="644"/>
      <c r="BG1368" s="644"/>
      <c r="BH1368" s="644"/>
      <c r="BI1368" s="644"/>
      <c r="BJ1368" s="644"/>
      <c r="BK1368" s="644"/>
      <c r="BL1368" s="644"/>
      <c r="BM1368" s="644"/>
      <c r="BN1368" s="644"/>
      <c r="BO1368" s="644"/>
      <c r="BP1368" s="644"/>
      <c r="BQ1368" s="644"/>
      <c r="BR1368" s="644"/>
      <c r="BS1368" s="644"/>
      <c r="BT1368" s="644"/>
      <c r="BU1368" s="644"/>
      <c r="BV1368" s="644"/>
      <c r="BW1368" s="644"/>
      <c r="BX1368" s="644"/>
      <c r="BY1368" s="644"/>
      <c r="BZ1368" s="644"/>
      <c r="CA1368" s="644"/>
      <c r="CB1368" s="644"/>
      <c r="CC1368" s="644"/>
      <c r="CD1368" s="644"/>
      <c r="CE1368" s="644"/>
      <c r="CF1368" s="644"/>
      <c r="CG1368" s="644"/>
      <c r="CH1368" s="644"/>
      <c r="CI1368" s="644"/>
      <c r="CJ1368" s="644"/>
      <c r="CK1368" s="644"/>
      <c r="CL1368" s="644"/>
      <c r="CM1368" s="644"/>
      <c r="CN1368" s="644"/>
      <c r="CO1368" s="644"/>
      <c r="CP1368" s="644"/>
      <c r="CQ1368" s="644"/>
      <c r="CR1368" s="644"/>
      <c r="CS1368" s="644"/>
      <c r="CT1368" s="644"/>
      <c r="CU1368" s="644"/>
      <c r="CV1368" s="644"/>
      <c r="CW1368" s="644"/>
      <c r="CX1368" s="644"/>
      <c r="CY1368" s="644"/>
      <c r="CZ1368" s="644"/>
      <c r="DA1368" s="644"/>
      <c r="DB1368" s="644"/>
      <c r="DC1368" s="644"/>
      <c r="DD1368" s="644"/>
      <c r="DE1368" s="644"/>
      <c r="DF1368" s="644"/>
      <c r="DG1368" s="644"/>
      <c r="DH1368" s="644"/>
      <c r="DI1368" s="644"/>
      <c r="DJ1368" s="644"/>
      <c r="DK1368" s="644"/>
      <c r="DL1368" s="644"/>
      <c r="DM1368" s="644"/>
      <c r="DN1368" s="644"/>
      <c r="DO1368" s="644"/>
      <c r="DP1368" s="644"/>
      <c r="DQ1368" s="644"/>
      <c r="DR1368" s="644"/>
      <c r="DS1368" s="644"/>
      <c r="DT1368" s="644"/>
      <c r="DU1368" s="644"/>
      <c r="DV1368" s="644"/>
      <c r="DW1368" s="644"/>
      <c r="DX1368" s="644"/>
      <c r="DY1368" s="644"/>
      <c r="DZ1368" s="644"/>
      <c r="EA1368" s="644"/>
      <c r="EB1368" s="644"/>
      <c r="EC1368" s="644"/>
      <c r="ED1368" s="644"/>
      <c r="EE1368" s="644"/>
      <c r="EF1368" s="644"/>
      <c r="EG1368" s="644"/>
      <c r="EH1368" s="644"/>
      <c r="EI1368" s="644"/>
      <c r="EJ1368" s="644"/>
      <c r="EK1368" s="644"/>
      <c r="EL1368" s="644"/>
      <c r="EM1368" s="644"/>
      <c r="EN1368" s="644"/>
      <c r="EO1368" s="644"/>
      <c r="EP1368" s="644"/>
      <c r="EQ1368" s="644"/>
      <c r="ER1368" s="644"/>
      <c r="ES1368" s="644"/>
      <c r="ET1368" s="644"/>
      <c r="EU1368" s="644"/>
      <c r="EV1368" s="644"/>
      <c r="EW1368" s="644"/>
      <c r="EX1368" s="644"/>
      <c r="EY1368" s="644"/>
      <c r="EZ1368" s="644"/>
      <c r="FA1368" s="644"/>
      <c r="FB1368" s="644"/>
      <c r="FC1368" s="644"/>
      <c r="FD1368" s="644"/>
      <c r="FE1368" s="644"/>
      <c r="FF1368" s="644"/>
      <c r="FG1368" s="644"/>
      <c r="FH1368" s="644"/>
      <c r="FI1368" s="644"/>
      <c r="FJ1368" s="644"/>
      <c r="FK1368" s="644"/>
      <c r="FL1368" s="644"/>
      <c r="FM1368" s="644"/>
      <c r="FN1368" s="644"/>
      <c r="FO1368" s="644"/>
      <c r="FP1368" s="644"/>
      <c r="FQ1368" s="644"/>
      <c r="FR1368" s="644"/>
      <c r="FS1368" s="644"/>
      <c r="FT1368" s="644"/>
      <c r="FU1368" s="644"/>
      <c r="FV1368" s="644"/>
      <c r="FW1368" s="644"/>
      <c r="FX1368" s="644"/>
      <c r="FY1368" s="644"/>
      <c r="FZ1368" s="644"/>
      <c r="GA1368" s="644"/>
      <c r="GB1368" s="644"/>
      <c r="GC1368" s="644"/>
      <c r="GD1368" s="644"/>
      <c r="GE1368" s="644"/>
      <c r="GF1368" s="644"/>
      <c r="GG1368" s="644"/>
      <c r="GH1368" s="644"/>
      <c r="GI1368" s="644"/>
      <c r="GJ1368" s="644"/>
      <c r="GK1368" s="644"/>
      <c r="GL1368" s="644"/>
      <c r="GM1368" s="644"/>
      <c r="GN1368" s="644"/>
      <c r="GO1368" s="644"/>
      <c r="GP1368" s="644"/>
      <c r="GQ1368" s="644"/>
      <c r="GR1368" s="644"/>
      <c r="GS1368" s="644"/>
      <c r="GT1368" s="644"/>
      <c r="GU1368" s="644"/>
      <c r="GV1368" s="644"/>
      <c r="GW1368" s="644"/>
      <c r="GX1368" s="644"/>
      <c r="GY1368" s="644"/>
      <c r="GZ1368" s="644"/>
      <c r="HA1368" s="644"/>
      <c r="HB1368" s="644"/>
      <c r="HC1368" s="644"/>
      <c r="HD1368" s="644"/>
      <c r="HE1368" s="644"/>
      <c r="HF1368" s="644"/>
      <c r="HG1368" s="644"/>
      <c r="HH1368" s="644"/>
      <c r="HI1368" s="644"/>
      <c r="HJ1368" s="644"/>
      <c r="HK1368" s="644"/>
      <c r="HL1368" s="644"/>
    </row>
    <row r="1369" spans="2:234" x14ac:dyDescent="0.25">
      <c r="D1369" s="645">
        <v>6</v>
      </c>
      <c r="E1369" s="878"/>
      <c r="F1369" s="879"/>
      <c r="G1369" s="880"/>
      <c r="H1369" s="878"/>
      <c r="I1369" s="879"/>
      <c r="J1369" s="879"/>
      <c r="K1369" s="879"/>
      <c r="L1369" s="879"/>
      <c r="M1369" s="880"/>
      <c r="N1369" s="881"/>
      <c r="O1369" s="882"/>
      <c r="P1369" s="882"/>
      <c r="Q1369" s="883"/>
      <c r="S1369" s="644"/>
      <c r="T1369" s="644"/>
      <c r="U1369" s="644" t="str">
        <f t="shared" si="5707"/>
        <v/>
      </c>
      <c r="V1369" s="644"/>
      <c r="W1369" s="644"/>
      <c r="X1369" s="644"/>
      <c r="Y1369" s="644"/>
      <c r="Z1369" s="644"/>
      <c r="AA1369" s="644"/>
      <c r="AB1369" s="644"/>
      <c r="AC1369" s="644"/>
      <c r="AD1369" s="644"/>
      <c r="AE1369" s="644"/>
      <c r="AF1369" s="644"/>
      <c r="AG1369" s="644"/>
      <c r="AH1369" s="644"/>
      <c r="AI1369" s="644"/>
      <c r="AJ1369" s="644"/>
      <c r="AK1369" s="644"/>
      <c r="AL1369" s="644"/>
      <c r="AM1369" s="644"/>
      <c r="AN1369" s="644"/>
      <c r="AO1369" s="644"/>
      <c r="AP1369" s="644"/>
      <c r="AQ1369" s="644"/>
      <c r="AR1369" s="644"/>
      <c r="AS1369" s="644"/>
      <c r="AT1369" s="644"/>
      <c r="AU1369" s="644"/>
      <c r="AV1369" s="644"/>
      <c r="AW1369" s="644"/>
      <c r="AX1369" s="644"/>
      <c r="AY1369" s="644"/>
      <c r="AZ1369" s="644"/>
      <c r="BA1369" s="644"/>
      <c r="BB1369" s="644"/>
      <c r="BC1369" s="644"/>
      <c r="BD1369" s="644"/>
      <c r="BE1369" s="644"/>
      <c r="BF1369" s="644"/>
      <c r="BG1369" s="644"/>
      <c r="BH1369" s="644"/>
      <c r="BI1369" s="644"/>
      <c r="BJ1369" s="644"/>
      <c r="BK1369" s="644"/>
      <c r="BL1369" s="644"/>
      <c r="BM1369" s="644"/>
      <c r="BN1369" s="644"/>
      <c r="BO1369" s="644"/>
      <c r="BP1369" s="644"/>
      <c r="BQ1369" s="644"/>
      <c r="BR1369" s="644"/>
      <c r="BS1369" s="644"/>
      <c r="BT1369" s="644"/>
      <c r="BU1369" s="644"/>
      <c r="BV1369" s="644"/>
      <c r="BW1369" s="644"/>
      <c r="BX1369" s="644"/>
      <c r="BY1369" s="644"/>
      <c r="BZ1369" s="644"/>
      <c r="CA1369" s="644"/>
      <c r="CB1369" s="644"/>
      <c r="CC1369" s="644"/>
      <c r="CD1369" s="644"/>
      <c r="CE1369" s="644"/>
      <c r="CF1369" s="644"/>
      <c r="CG1369" s="644"/>
      <c r="CH1369" s="644"/>
      <c r="CI1369" s="644"/>
      <c r="CJ1369" s="644"/>
      <c r="CK1369" s="644"/>
      <c r="CL1369" s="644"/>
      <c r="CM1369" s="644"/>
      <c r="CN1369" s="644"/>
      <c r="CO1369" s="644"/>
      <c r="CP1369" s="644"/>
      <c r="CQ1369" s="644"/>
      <c r="CR1369" s="644"/>
      <c r="CS1369" s="644"/>
      <c r="CT1369" s="644"/>
      <c r="CU1369" s="644"/>
      <c r="CV1369" s="644"/>
      <c r="CW1369" s="644"/>
      <c r="CX1369" s="644"/>
      <c r="CY1369" s="644"/>
      <c r="CZ1369" s="644"/>
      <c r="DA1369" s="644"/>
      <c r="DB1369" s="644"/>
      <c r="DC1369" s="644"/>
      <c r="DD1369" s="644"/>
      <c r="DE1369" s="644"/>
      <c r="DF1369" s="644"/>
      <c r="DG1369" s="644"/>
      <c r="DH1369" s="644"/>
      <c r="DI1369" s="644"/>
      <c r="DJ1369" s="644"/>
      <c r="DK1369" s="644"/>
      <c r="DL1369" s="644"/>
      <c r="DM1369" s="644"/>
      <c r="DN1369" s="644"/>
      <c r="DO1369" s="644"/>
      <c r="DP1369" s="644"/>
      <c r="DQ1369" s="644"/>
      <c r="DR1369" s="644"/>
      <c r="DS1369" s="644"/>
      <c r="DT1369" s="644"/>
      <c r="DU1369" s="644"/>
      <c r="DV1369" s="644"/>
      <c r="DW1369" s="644"/>
      <c r="DX1369" s="644"/>
      <c r="DY1369" s="644"/>
      <c r="DZ1369" s="644"/>
      <c r="EA1369" s="644"/>
      <c r="EB1369" s="644"/>
      <c r="EC1369" s="644"/>
      <c r="ED1369" s="644"/>
      <c r="EE1369" s="644"/>
      <c r="EF1369" s="644"/>
      <c r="EG1369" s="644"/>
      <c r="EH1369" s="644"/>
      <c r="EI1369" s="644"/>
      <c r="EJ1369" s="644"/>
      <c r="EK1369" s="644"/>
      <c r="EL1369" s="644"/>
      <c r="EM1369" s="644"/>
      <c r="EN1369" s="644"/>
      <c r="EO1369" s="644"/>
      <c r="EP1369" s="644"/>
      <c r="EQ1369" s="644"/>
      <c r="ER1369" s="644"/>
      <c r="ES1369" s="644"/>
      <c r="ET1369" s="644"/>
      <c r="EU1369" s="644"/>
      <c r="EV1369" s="644"/>
      <c r="EW1369" s="644"/>
      <c r="EX1369" s="644"/>
      <c r="EY1369" s="644"/>
      <c r="EZ1369" s="644"/>
      <c r="FA1369" s="644"/>
      <c r="FB1369" s="644"/>
      <c r="FC1369" s="644"/>
      <c r="FD1369" s="644"/>
      <c r="FE1369" s="644"/>
      <c r="FF1369" s="644"/>
      <c r="FG1369" s="644"/>
      <c r="FH1369" s="644"/>
      <c r="FI1369" s="644"/>
      <c r="FJ1369" s="644"/>
      <c r="FK1369" s="644"/>
      <c r="FL1369" s="644"/>
      <c r="FM1369" s="644"/>
      <c r="FN1369" s="644"/>
      <c r="FO1369" s="644"/>
      <c r="FP1369" s="644"/>
      <c r="FQ1369" s="644"/>
      <c r="FR1369" s="644"/>
      <c r="FS1369" s="644"/>
      <c r="FT1369" s="644"/>
      <c r="FU1369" s="644"/>
      <c r="FV1369" s="644"/>
      <c r="FW1369" s="644"/>
      <c r="FX1369" s="644"/>
      <c r="FY1369" s="644"/>
      <c r="FZ1369" s="644"/>
      <c r="GA1369" s="644"/>
      <c r="GB1369" s="644"/>
      <c r="GC1369" s="644"/>
      <c r="GD1369" s="644"/>
      <c r="GE1369" s="644"/>
      <c r="GF1369" s="644"/>
      <c r="GG1369" s="644"/>
      <c r="GH1369" s="644"/>
      <c r="GI1369" s="644"/>
      <c r="GJ1369" s="644"/>
      <c r="GK1369" s="644"/>
      <c r="GL1369" s="644"/>
      <c r="GM1369" s="644"/>
      <c r="GN1369" s="644"/>
      <c r="GO1369" s="644"/>
      <c r="GP1369" s="644"/>
      <c r="GQ1369" s="644"/>
      <c r="GR1369" s="644"/>
      <c r="GS1369" s="644"/>
      <c r="GT1369" s="644"/>
      <c r="GU1369" s="644"/>
      <c r="GV1369" s="644"/>
      <c r="GW1369" s="644"/>
      <c r="GX1369" s="644"/>
      <c r="GY1369" s="644"/>
      <c r="GZ1369" s="644"/>
      <c r="HA1369" s="644"/>
      <c r="HB1369" s="644"/>
      <c r="HC1369" s="644"/>
      <c r="HD1369" s="644"/>
      <c r="HE1369" s="644"/>
      <c r="HF1369" s="644"/>
      <c r="HG1369" s="644"/>
      <c r="HH1369" s="644"/>
      <c r="HI1369" s="644"/>
      <c r="HJ1369" s="644"/>
      <c r="HK1369" s="644"/>
      <c r="HL1369" s="644"/>
    </row>
    <row r="1370" spans="2:234" x14ac:dyDescent="0.25">
      <c r="D1370" s="645">
        <v>7</v>
      </c>
      <c r="E1370" s="878"/>
      <c r="F1370" s="879"/>
      <c r="G1370" s="880"/>
      <c r="H1370" s="878"/>
      <c r="I1370" s="879"/>
      <c r="J1370" s="879"/>
      <c r="K1370" s="879"/>
      <c r="L1370" s="879"/>
      <c r="M1370" s="880"/>
      <c r="N1370" s="881"/>
      <c r="O1370" s="882"/>
      <c r="P1370" s="882"/>
      <c r="Q1370" s="883"/>
      <c r="S1370" s="644"/>
      <c r="T1370" s="644"/>
      <c r="U1370" s="644" t="str">
        <f t="shared" si="5707"/>
        <v/>
      </c>
      <c r="V1370" s="644"/>
      <c r="W1370" s="644"/>
      <c r="X1370" s="644"/>
      <c r="Y1370" s="644"/>
      <c r="Z1370" s="644"/>
      <c r="AA1370" s="644"/>
      <c r="AB1370" s="644"/>
      <c r="AC1370" s="644"/>
      <c r="AD1370" s="644"/>
      <c r="AE1370" s="644"/>
      <c r="AF1370" s="644"/>
      <c r="AG1370" s="644"/>
      <c r="AH1370" s="644"/>
      <c r="AI1370" s="644"/>
      <c r="AJ1370" s="644"/>
      <c r="AK1370" s="644"/>
      <c r="AL1370" s="644"/>
      <c r="AM1370" s="644"/>
      <c r="AN1370" s="644"/>
      <c r="AO1370" s="644"/>
      <c r="AP1370" s="644"/>
      <c r="AQ1370" s="644"/>
      <c r="AR1370" s="644"/>
      <c r="AS1370" s="644"/>
      <c r="AT1370" s="644"/>
      <c r="AU1370" s="644"/>
      <c r="AV1370" s="644"/>
      <c r="AW1370" s="644"/>
      <c r="AX1370" s="644"/>
      <c r="AY1370" s="644"/>
      <c r="AZ1370" s="644"/>
      <c r="BA1370" s="644"/>
      <c r="BB1370" s="644"/>
      <c r="BC1370" s="644"/>
      <c r="BD1370" s="644"/>
      <c r="BE1370" s="644"/>
      <c r="BF1370" s="644"/>
      <c r="BG1370" s="644"/>
      <c r="BH1370" s="644"/>
      <c r="BI1370" s="644"/>
      <c r="BJ1370" s="644"/>
      <c r="BK1370" s="644"/>
      <c r="BL1370" s="644"/>
      <c r="BM1370" s="644"/>
      <c r="BN1370" s="644"/>
      <c r="BO1370" s="644"/>
      <c r="BP1370" s="644"/>
      <c r="BQ1370" s="644"/>
      <c r="BR1370" s="644"/>
      <c r="BS1370" s="644"/>
      <c r="BT1370" s="644"/>
      <c r="BU1370" s="644"/>
      <c r="BV1370" s="644"/>
      <c r="BW1370" s="644"/>
      <c r="BX1370" s="644"/>
      <c r="BY1370" s="644"/>
      <c r="BZ1370" s="644"/>
      <c r="CA1370" s="644"/>
      <c r="CB1370" s="644"/>
      <c r="CC1370" s="644"/>
      <c r="CD1370" s="644"/>
      <c r="CE1370" s="644"/>
      <c r="CF1370" s="644"/>
      <c r="CG1370" s="644"/>
      <c r="CH1370" s="644"/>
      <c r="CI1370" s="644"/>
      <c r="CJ1370" s="644"/>
      <c r="CK1370" s="644"/>
      <c r="CL1370" s="644"/>
      <c r="CM1370" s="644"/>
      <c r="CN1370" s="644"/>
      <c r="CO1370" s="644"/>
      <c r="CP1370" s="644"/>
      <c r="CQ1370" s="644"/>
      <c r="CR1370" s="644"/>
      <c r="CS1370" s="644"/>
      <c r="CT1370" s="644"/>
      <c r="CU1370" s="644"/>
      <c r="CV1370" s="644"/>
      <c r="CW1370" s="644"/>
      <c r="CX1370" s="644"/>
      <c r="CY1370" s="644"/>
      <c r="CZ1370" s="644"/>
      <c r="DA1370" s="644"/>
      <c r="DB1370" s="644"/>
      <c r="DC1370" s="644"/>
      <c r="DD1370" s="644"/>
      <c r="DE1370" s="644"/>
      <c r="DF1370" s="644"/>
      <c r="DG1370" s="644"/>
      <c r="DH1370" s="644"/>
      <c r="DI1370" s="644"/>
      <c r="DJ1370" s="644"/>
      <c r="DK1370" s="644"/>
      <c r="DL1370" s="644"/>
      <c r="DM1370" s="644"/>
      <c r="DN1370" s="644"/>
      <c r="DO1370" s="644"/>
      <c r="DP1370" s="644"/>
      <c r="DQ1370" s="644"/>
      <c r="DR1370" s="644"/>
      <c r="DS1370" s="644"/>
      <c r="DT1370" s="644"/>
      <c r="DU1370" s="644"/>
      <c r="DV1370" s="644"/>
      <c r="DW1370" s="644"/>
      <c r="DX1370" s="644"/>
      <c r="DY1370" s="644"/>
      <c r="DZ1370" s="644"/>
      <c r="EA1370" s="644"/>
      <c r="EB1370" s="644"/>
      <c r="EC1370" s="644"/>
      <c r="ED1370" s="644"/>
      <c r="EE1370" s="644"/>
      <c r="EF1370" s="644"/>
      <c r="EG1370" s="644"/>
      <c r="EH1370" s="644"/>
      <c r="EI1370" s="644"/>
      <c r="EJ1370" s="644"/>
      <c r="EK1370" s="644"/>
      <c r="EL1370" s="644"/>
      <c r="EM1370" s="644"/>
      <c r="EN1370" s="644"/>
      <c r="EO1370" s="644"/>
      <c r="EP1370" s="644"/>
      <c r="EQ1370" s="644"/>
      <c r="ER1370" s="644"/>
      <c r="ES1370" s="644"/>
      <c r="ET1370" s="644"/>
      <c r="EU1370" s="644"/>
      <c r="EV1370" s="644"/>
      <c r="EW1370" s="644"/>
      <c r="EX1370" s="644"/>
      <c r="EY1370" s="644"/>
      <c r="EZ1370" s="644"/>
      <c r="FA1370" s="644"/>
      <c r="FB1370" s="644"/>
      <c r="FC1370" s="644"/>
      <c r="FD1370" s="644"/>
      <c r="FE1370" s="644"/>
      <c r="FF1370" s="644"/>
      <c r="FG1370" s="644"/>
      <c r="FH1370" s="644"/>
      <c r="FI1370" s="644"/>
      <c r="FJ1370" s="644"/>
      <c r="FK1370" s="644"/>
      <c r="FL1370" s="644"/>
      <c r="FM1370" s="644"/>
      <c r="FN1370" s="644"/>
      <c r="FO1370" s="644"/>
      <c r="FP1370" s="644"/>
      <c r="FQ1370" s="644"/>
      <c r="FR1370" s="644"/>
      <c r="FS1370" s="644"/>
      <c r="FT1370" s="644"/>
      <c r="FU1370" s="644"/>
      <c r="FV1370" s="644"/>
      <c r="FW1370" s="644"/>
      <c r="FX1370" s="644"/>
      <c r="FY1370" s="644"/>
      <c r="FZ1370" s="644"/>
      <c r="GA1370" s="644"/>
      <c r="GB1370" s="644"/>
      <c r="GC1370" s="644"/>
      <c r="GD1370" s="644"/>
      <c r="GE1370" s="644"/>
      <c r="GF1370" s="644"/>
      <c r="GG1370" s="644"/>
      <c r="GH1370" s="644"/>
      <c r="GI1370" s="644"/>
      <c r="GJ1370" s="644"/>
      <c r="GK1370" s="644"/>
      <c r="GL1370" s="644"/>
      <c r="GM1370" s="644"/>
      <c r="GN1370" s="644"/>
      <c r="GO1370" s="644"/>
      <c r="GP1370" s="644"/>
      <c r="GQ1370" s="644"/>
      <c r="GR1370" s="644"/>
      <c r="GS1370" s="644"/>
      <c r="GT1370" s="644"/>
      <c r="GU1370" s="644"/>
      <c r="GV1370" s="644"/>
      <c r="GW1370" s="644"/>
      <c r="GX1370" s="644"/>
      <c r="GY1370" s="644"/>
      <c r="GZ1370" s="644"/>
      <c r="HA1370" s="644"/>
      <c r="HB1370" s="644"/>
      <c r="HC1370" s="644"/>
      <c r="HD1370" s="644"/>
      <c r="HE1370" s="644"/>
      <c r="HF1370" s="644"/>
      <c r="HG1370" s="644"/>
      <c r="HH1370" s="644"/>
      <c r="HI1370" s="644"/>
      <c r="HJ1370" s="644"/>
      <c r="HK1370" s="644"/>
      <c r="HL1370" s="644"/>
    </row>
    <row r="1371" spans="2:234" x14ac:dyDescent="0.25">
      <c r="D1371" s="645">
        <v>8</v>
      </c>
      <c r="E1371" s="878"/>
      <c r="F1371" s="879"/>
      <c r="G1371" s="880"/>
      <c r="H1371" s="878"/>
      <c r="I1371" s="879"/>
      <c r="J1371" s="879"/>
      <c r="K1371" s="879"/>
      <c r="L1371" s="879"/>
      <c r="M1371" s="880"/>
      <c r="N1371" s="881"/>
      <c r="O1371" s="882"/>
      <c r="P1371" s="882"/>
      <c r="Q1371" s="883"/>
      <c r="S1371" s="644"/>
      <c r="T1371" s="644"/>
      <c r="U1371" s="644" t="str">
        <f t="shared" si="5707"/>
        <v/>
      </c>
      <c r="V1371" s="644"/>
      <c r="W1371" s="644"/>
      <c r="X1371" s="644"/>
      <c r="Y1371" s="644"/>
      <c r="Z1371" s="644"/>
      <c r="AA1371" s="644"/>
      <c r="AB1371" s="644"/>
      <c r="AC1371" s="644"/>
      <c r="AD1371" s="644"/>
      <c r="AE1371" s="644"/>
      <c r="AF1371" s="644"/>
      <c r="AG1371" s="644"/>
      <c r="AH1371" s="644"/>
      <c r="AI1371" s="644"/>
      <c r="AJ1371" s="644"/>
      <c r="AK1371" s="644"/>
      <c r="AL1371" s="644"/>
      <c r="AM1371" s="644"/>
      <c r="AN1371" s="644"/>
      <c r="AO1371" s="644"/>
      <c r="AP1371" s="644"/>
      <c r="AQ1371" s="644"/>
      <c r="AR1371" s="644"/>
      <c r="AS1371" s="644"/>
      <c r="AT1371" s="644"/>
      <c r="AU1371" s="644"/>
      <c r="AV1371" s="644"/>
      <c r="AW1371" s="644"/>
      <c r="AX1371" s="644"/>
      <c r="AY1371" s="644"/>
      <c r="AZ1371" s="644"/>
      <c r="BA1371" s="644"/>
      <c r="BB1371" s="644"/>
      <c r="BC1371" s="644"/>
      <c r="BD1371" s="644"/>
      <c r="BE1371" s="644"/>
      <c r="BF1371" s="644"/>
      <c r="BG1371" s="644"/>
      <c r="BH1371" s="644"/>
      <c r="BI1371" s="644"/>
      <c r="BJ1371" s="644"/>
      <c r="BK1371" s="644"/>
      <c r="BL1371" s="644"/>
      <c r="BM1371" s="644"/>
      <c r="BN1371" s="644"/>
      <c r="BO1371" s="644"/>
      <c r="BP1371" s="644"/>
      <c r="BQ1371" s="644"/>
      <c r="BR1371" s="644"/>
      <c r="BS1371" s="644"/>
      <c r="BT1371" s="644"/>
      <c r="BU1371" s="644"/>
      <c r="BV1371" s="644"/>
      <c r="BW1371" s="644"/>
      <c r="BX1371" s="644"/>
      <c r="BY1371" s="644"/>
      <c r="BZ1371" s="644"/>
      <c r="CA1371" s="644"/>
      <c r="CB1371" s="644"/>
      <c r="CC1371" s="644"/>
      <c r="CD1371" s="644"/>
      <c r="CE1371" s="644"/>
      <c r="CF1371" s="644"/>
      <c r="CG1371" s="644"/>
      <c r="CH1371" s="644"/>
      <c r="CI1371" s="644"/>
      <c r="CJ1371" s="644"/>
      <c r="CK1371" s="644"/>
      <c r="CL1371" s="644"/>
      <c r="CM1371" s="644"/>
      <c r="CN1371" s="644"/>
      <c r="CO1371" s="644"/>
      <c r="CP1371" s="644"/>
      <c r="CQ1371" s="644"/>
      <c r="CR1371" s="644"/>
      <c r="CS1371" s="644"/>
      <c r="CT1371" s="644"/>
      <c r="CU1371" s="644"/>
      <c r="CV1371" s="644"/>
      <c r="CW1371" s="644"/>
      <c r="CX1371" s="644"/>
      <c r="CY1371" s="644"/>
      <c r="CZ1371" s="644"/>
      <c r="DA1371" s="644"/>
      <c r="DB1371" s="644"/>
      <c r="DC1371" s="644"/>
      <c r="DD1371" s="644"/>
      <c r="DE1371" s="644"/>
      <c r="DF1371" s="644"/>
      <c r="DG1371" s="644"/>
      <c r="DH1371" s="644"/>
      <c r="DI1371" s="644"/>
      <c r="DJ1371" s="644"/>
      <c r="DK1371" s="644"/>
      <c r="DL1371" s="644"/>
      <c r="DM1371" s="644"/>
      <c r="DN1371" s="644"/>
      <c r="DO1371" s="644"/>
      <c r="DP1371" s="644"/>
      <c r="DQ1371" s="644"/>
      <c r="DR1371" s="644"/>
      <c r="DS1371" s="644"/>
      <c r="DT1371" s="644"/>
      <c r="DU1371" s="644"/>
      <c r="DV1371" s="644"/>
      <c r="DW1371" s="644"/>
      <c r="DX1371" s="644"/>
      <c r="DY1371" s="644"/>
      <c r="DZ1371" s="644"/>
      <c r="EA1371" s="644"/>
      <c r="EB1371" s="644"/>
      <c r="EC1371" s="644"/>
      <c r="ED1371" s="644"/>
      <c r="EE1371" s="644"/>
      <c r="EF1371" s="644"/>
      <c r="EG1371" s="644"/>
      <c r="EH1371" s="644"/>
      <c r="EI1371" s="644"/>
      <c r="EJ1371" s="644"/>
      <c r="EK1371" s="644"/>
      <c r="EL1371" s="644"/>
      <c r="EM1371" s="644"/>
      <c r="EN1371" s="644"/>
      <c r="EO1371" s="644"/>
      <c r="EP1371" s="644"/>
      <c r="EQ1371" s="644"/>
      <c r="ER1371" s="644"/>
      <c r="ES1371" s="644"/>
      <c r="ET1371" s="644"/>
      <c r="EU1371" s="644"/>
      <c r="EV1371" s="644"/>
      <c r="EW1371" s="644"/>
      <c r="EX1371" s="644"/>
      <c r="EY1371" s="644"/>
      <c r="EZ1371" s="644"/>
      <c r="FA1371" s="644"/>
      <c r="FB1371" s="644"/>
      <c r="FC1371" s="644"/>
      <c r="FD1371" s="644"/>
      <c r="FE1371" s="644"/>
      <c r="FF1371" s="644"/>
      <c r="FG1371" s="644"/>
      <c r="FH1371" s="644"/>
      <c r="FI1371" s="644"/>
      <c r="FJ1371" s="644"/>
      <c r="FK1371" s="644"/>
      <c r="FL1371" s="644"/>
      <c r="FM1371" s="644"/>
      <c r="FN1371" s="644"/>
      <c r="FO1371" s="644"/>
      <c r="FP1371" s="644"/>
      <c r="FQ1371" s="644"/>
      <c r="FR1371" s="644"/>
      <c r="FS1371" s="644"/>
      <c r="FT1371" s="644"/>
      <c r="FU1371" s="644"/>
      <c r="FV1371" s="644"/>
      <c r="FW1371" s="644"/>
      <c r="FX1371" s="644"/>
      <c r="FY1371" s="644"/>
      <c r="FZ1371" s="644"/>
      <c r="GA1371" s="644"/>
      <c r="GB1371" s="644"/>
      <c r="GC1371" s="644"/>
      <c r="GD1371" s="644"/>
      <c r="GE1371" s="644"/>
      <c r="GF1371" s="644"/>
      <c r="GG1371" s="644"/>
      <c r="GH1371" s="644"/>
      <c r="GI1371" s="644"/>
      <c r="GJ1371" s="644"/>
      <c r="GK1371" s="644"/>
      <c r="GL1371" s="644"/>
      <c r="GM1371" s="644"/>
      <c r="GN1371" s="644"/>
      <c r="GO1371" s="644"/>
      <c r="GP1371" s="644"/>
      <c r="GQ1371" s="644"/>
      <c r="GR1371" s="644"/>
      <c r="GS1371" s="644"/>
      <c r="GT1371" s="644"/>
      <c r="GU1371" s="644"/>
      <c r="GV1371" s="644"/>
      <c r="GW1371" s="644"/>
      <c r="GX1371" s="644"/>
      <c r="GY1371" s="644"/>
      <c r="GZ1371" s="644"/>
      <c r="HA1371" s="644"/>
      <c r="HB1371" s="644"/>
      <c r="HC1371" s="644"/>
      <c r="HD1371" s="644"/>
      <c r="HE1371" s="644"/>
      <c r="HF1371" s="644"/>
      <c r="HG1371" s="644"/>
      <c r="HH1371" s="644"/>
      <c r="HI1371" s="644"/>
      <c r="HJ1371" s="644"/>
      <c r="HK1371" s="644"/>
      <c r="HL1371" s="644"/>
    </row>
    <row r="1372" spans="2:234" x14ac:dyDescent="0.25">
      <c r="D1372" s="645">
        <v>9</v>
      </c>
      <c r="E1372" s="878"/>
      <c r="F1372" s="879"/>
      <c r="G1372" s="880"/>
      <c r="H1372" s="878"/>
      <c r="I1372" s="879"/>
      <c r="J1372" s="879"/>
      <c r="K1372" s="879"/>
      <c r="L1372" s="879"/>
      <c r="M1372" s="880"/>
      <c r="N1372" s="881"/>
      <c r="O1372" s="882"/>
      <c r="P1372" s="882"/>
      <c r="Q1372" s="883"/>
      <c r="S1372" s="644"/>
      <c r="T1372" s="644"/>
      <c r="U1372" s="644" t="str">
        <f t="shared" si="5707"/>
        <v/>
      </c>
      <c r="V1372" s="644"/>
      <c r="W1372" s="644"/>
      <c r="X1372" s="644"/>
      <c r="Y1372" s="644"/>
      <c r="Z1372" s="644"/>
      <c r="AA1372" s="644"/>
      <c r="AB1372" s="644"/>
      <c r="AC1372" s="644"/>
      <c r="AD1372" s="644"/>
      <c r="AE1372" s="644"/>
      <c r="AF1372" s="644"/>
      <c r="AG1372" s="644"/>
      <c r="AH1372" s="644"/>
      <c r="AI1372" s="644"/>
      <c r="AJ1372" s="644"/>
      <c r="AK1372" s="644"/>
      <c r="AL1372" s="644"/>
      <c r="AM1372" s="644"/>
      <c r="AN1372" s="644"/>
      <c r="AO1372" s="644"/>
      <c r="AP1372" s="644"/>
      <c r="AQ1372" s="644"/>
      <c r="AR1372" s="644"/>
      <c r="AS1372" s="644"/>
      <c r="AT1372" s="644"/>
      <c r="AU1372" s="644"/>
      <c r="AV1372" s="644"/>
      <c r="AW1372" s="644"/>
      <c r="AX1372" s="644"/>
      <c r="AY1372" s="644"/>
      <c r="AZ1372" s="644"/>
      <c r="BA1372" s="644"/>
      <c r="BB1372" s="644"/>
      <c r="BC1372" s="644"/>
      <c r="BD1372" s="644"/>
      <c r="BE1372" s="644"/>
      <c r="BF1372" s="644"/>
      <c r="BG1372" s="644"/>
      <c r="BH1372" s="644"/>
      <c r="BI1372" s="644"/>
      <c r="BJ1372" s="644"/>
      <c r="BK1372" s="644"/>
      <c r="BL1372" s="644"/>
      <c r="BM1372" s="644"/>
      <c r="BN1372" s="644"/>
      <c r="BO1372" s="644"/>
      <c r="BP1372" s="644"/>
      <c r="BQ1372" s="644"/>
      <c r="BR1372" s="644"/>
      <c r="BS1372" s="644"/>
      <c r="BT1372" s="644"/>
      <c r="BU1372" s="644"/>
      <c r="BV1372" s="644"/>
      <c r="BW1372" s="644"/>
      <c r="BX1372" s="644"/>
      <c r="BY1372" s="644"/>
      <c r="BZ1372" s="644"/>
      <c r="CA1372" s="644"/>
      <c r="CB1372" s="644"/>
      <c r="CC1372" s="644"/>
      <c r="CD1372" s="644"/>
      <c r="CE1372" s="644"/>
      <c r="CF1372" s="644"/>
      <c r="CG1372" s="644"/>
      <c r="CH1372" s="644"/>
      <c r="CI1372" s="644"/>
      <c r="CJ1372" s="644"/>
      <c r="CK1372" s="644"/>
      <c r="CL1372" s="644"/>
      <c r="CM1372" s="644"/>
      <c r="CN1372" s="644"/>
      <c r="CO1372" s="644"/>
      <c r="CP1372" s="644"/>
      <c r="CQ1372" s="644"/>
      <c r="CR1372" s="644"/>
      <c r="CS1372" s="644"/>
      <c r="CT1372" s="644"/>
      <c r="CU1372" s="644"/>
      <c r="CV1372" s="644"/>
      <c r="CW1372" s="644"/>
      <c r="CX1372" s="644"/>
      <c r="CY1372" s="644"/>
      <c r="CZ1372" s="644"/>
      <c r="DA1372" s="644"/>
      <c r="DB1372" s="644"/>
      <c r="DC1372" s="644"/>
      <c r="DD1372" s="644"/>
      <c r="DE1372" s="644"/>
      <c r="DF1372" s="644"/>
      <c r="DG1372" s="644"/>
      <c r="DH1372" s="644"/>
      <c r="DI1372" s="644"/>
      <c r="DJ1372" s="644"/>
      <c r="DK1372" s="644"/>
      <c r="DL1372" s="644"/>
      <c r="DM1372" s="644"/>
      <c r="DN1372" s="644"/>
      <c r="DO1372" s="644"/>
      <c r="DP1372" s="644"/>
      <c r="DQ1372" s="644"/>
      <c r="DR1372" s="644"/>
      <c r="DS1372" s="644"/>
      <c r="DT1372" s="644"/>
      <c r="DU1372" s="644"/>
      <c r="DV1372" s="644"/>
      <c r="DW1372" s="644"/>
      <c r="DX1372" s="644"/>
      <c r="DY1372" s="644"/>
      <c r="DZ1372" s="644"/>
      <c r="EA1372" s="644"/>
      <c r="EB1372" s="644"/>
      <c r="EC1372" s="644"/>
      <c r="ED1372" s="644"/>
      <c r="EE1372" s="644"/>
      <c r="EF1372" s="644"/>
      <c r="EG1372" s="644"/>
      <c r="EH1372" s="644"/>
      <c r="EI1372" s="644"/>
      <c r="EJ1372" s="644"/>
      <c r="EK1372" s="644"/>
      <c r="EL1372" s="644"/>
      <c r="EM1372" s="644"/>
      <c r="EN1372" s="644"/>
      <c r="EO1372" s="644"/>
      <c r="EP1372" s="644"/>
      <c r="EQ1372" s="644"/>
      <c r="ER1372" s="644"/>
      <c r="ES1372" s="644"/>
      <c r="ET1372" s="644"/>
      <c r="EU1372" s="644"/>
      <c r="EV1372" s="644"/>
      <c r="EW1372" s="644"/>
      <c r="EX1372" s="644"/>
      <c r="EY1372" s="644"/>
      <c r="EZ1372" s="644"/>
      <c r="FA1372" s="644"/>
      <c r="FB1372" s="644"/>
      <c r="FC1372" s="644"/>
      <c r="FD1372" s="644"/>
      <c r="FE1372" s="644"/>
      <c r="FF1372" s="644"/>
      <c r="FG1372" s="644"/>
      <c r="FH1372" s="644"/>
      <c r="FI1372" s="644"/>
      <c r="FJ1372" s="644"/>
      <c r="FK1372" s="644"/>
      <c r="FL1372" s="644"/>
      <c r="FM1372" s="644"/>
      <c r="FN1372" s="644"/>
      <c r="FO1372" s="644"/>
      <c r="FP1372" s="644"/>
      <c r="FQ1372" s="644"/>
      <c r="FR1372" s="644"/>
      <c r="FS1372" s="644"/>
      <c r="FT1372" s="644"/>
      <c r="FU1372" s="644"/>
      <c r="FV1372" s="644"/>
      <c r="FW1372" s="644"/>
      <c r="FX1372" s="644"/>
      <c r="FY1372" s="644"/>
      <c r="FZ1372" s="644"/>
      <c r="GA1372" s="644"/>
      <c r="GB1372" s="644"/>
      <c r="GC1372" s="644"/>
      <c r="GD1372" s="644"/>
      <c r="GE1372" s="644"/>
      <c r="GF1372" s="644"/>
      <c r="GG1372" s="644"/>
      <c r="GH1372" s="644"/>
      <c r="GI1372" s="644"/>
      <c r="GJ1372" s="644"/>
      <c r="GK1372" s="644"/>
      <c r="GL1372" s="644"/>
      <c r="GM1372" s="644"/>
      <c r="GN1372" s="644"/>
      <c r="GO1372" s="644"/>
      <c r="GP1372" s="644"/>
      <c r="GQ1372" s="644"/>
      <c r="GR1372" s="644"/>
      <c r="GS1372" s="644"/>
      <c r="GT1372" s="644"/>
      <c r="GU1372" s="644"/>
      <c r="GV1372" s="644"/>
      <c r="GW1372" s="644"/>
      <c r="GX1372" s="644"/>
      <c r="GY1372" s="644"/>
      <c r="GZ1372" s="644"/>
      <c r="HA1372" s="644"/>
      <c r="HB1372" s="644"/>
      <c r="HC1372" s="644"/>
      <c r="HD1372" s="644"/>
      <c r="HE1372" s="644"/>
      <c r="HF1372" s="644"/>
      <c r="HG1372" s="644"/>
      <c r="HH1372" s="644"/>
      <c r="HI1372" s="644"/>
      <c r="HJ1372" s="644"/>
      <c r="HK1372" s="644"/>
      <c r="HL1372" s="644"/>
    </row>
    <row r="1373" spans="2:234" x14ac:dyDescent="0.25">
      <c r="D1373" s="645">
        <v>10</v>
      </c>
      <c r="E1373" s="878"/>
      <c r="F1373" s="879"/>
      <c r="G1373" s="880"/>
      <c r="H1373" s="878"/>
      <c r="I1373" s="879"/>
      <c r="J1373" s="879"/>
      <c r="K1373" s="879"/>
      <c r="L1373" s="879"/>
      <c r="M1373" s="880"/>
      <c r="N1373" s="881"/>
      <c r="O1373" s="882"/>
      <c r="P1373" s="882"/>
      <c r="Q1373" s="883"/>
      <c r="S1373" s="644"/>
      <c r="T1373" s="644"/>
      <c r="U1373" s="644" t="str">
        <f t="shared" si="5707"/>
        <v/>
      </c>
      <c r="V1373" s="644"/>
      <c r="W1373" s="644"/>
      <c r="X1373" s="644"/>
      <c r="Y1373" s="644"/>
      <c r="Z1373" s="644"/>
      <c r="AA1373" s="644"/>
      <c r="AB1373" s="644"/>
      <c r="AC1373" s="644"/>
      <c r="AD1373" s="644"/>
      <c r="AE1373" s="644"/>
      <c r="AF1373" s="644"/>
      <c r="AG1373" s="644"/>
      <c r="AH1373" s="644"/>
      <c r="AI1373" s="644"/>
      <c r="AJ1373" s="644"/>
      <c r="AK1373" s="644"/>
      <c r="AL1373" s="644"/>
      <c r="AM1373" s="644"/>
      <c r="AN1373" s="644"/>
      <c r="AO1373" s="644"/>
      <c r="AP1373" s="644"/>
      <c r="AQ1373" s="644"/>
      <c r="AR1373" s="644"/>
      <c r="AS1373" s="644"/>
      <c r="AT1373" s="644"/>
      <c r="AU1373" s="644"/>
      <c r="AV1373" s="644"/>
      <c r="AW1373" s="644"/>
      <c r="AX1373" s="644"/>
      <c r="AY1373" s="644"/>
      <c r="AZ1373" s="644"/>
      <c r="BA1373" s="644"/>
      <c r="BB1373" s="644"/>
      <c r="BC1373" s="644"/>
      <c r="BD1373" s="644"/>
      <c r="BE1373" s="644"/>
      <c r="BF1373" s="644"/>
      <c r="BG1373" s="644"/>
      <c r="BH1373" s="644"/>
      <c r="BI1373" s="644"/>
      <c r="BJ1373" s="644"/>
      <c r="BK1373" s="644"/>
      <c r="BL1373" s="644"/>
      <c r="BM1373" s="644"/>
      <c r="BN1373" s="644"/>
      <c r="BO1373" s="644"/>
      <c r="BP1373" s="644"/>
      <c r="BQ1373" s="644"/>
      <c r="BR1373" s="644"/>
      <c r="BS1373" s="644"/>
      <c r="BT1373" s="644"/>
      <c r="BU1373" s="644"/>
      <c r="BV1373" s="644"/>
      <c r="BW1373" s="644"/>
      <c r="BX1373" s="644"/>
      <c r="BY1373" s="644"/>
      <c r="BZ1373" s="644"/>
      <c r="CA1373" s="644"/>
      <c r="CB1373" s="644"/>
      <c r="CC1373" s="644"/>
      <c r="CD1373" s="644"/>
      <c r="CE1373" s="644"/>
      <c r="CF1373" s="644"/>
      <c r="CG1373" s="644"/>
      <c r="CH1373" s="644"/>
      <c r="CI1373" s="644"/>
      <c r="CJ1373" s="644"/>
      <c r="CK1373" s="644"/>
      <c r="CL1373" s="644"/>
      <c r="CM1373" s="644"/>
      <c r="CN1373" s="644"/>
      <c r="CO1373" s="644"/>
      <c r="CP1373" s="644"/>
      <c r="CQ1373" s="644"/>
      <c r="CR1373" s="644"/>
      <c r="CS1373" s="644"/>
      <c r="CT1373" s="644"/>
      <c r="CU1373" s="644"/>
      <c r="CV1373" s="644"/>
      <c r="CW1373" s="644"/>
      <c r="CX1373" s="644"/>
      <c r="CY1373" s="644"/>
      <c r="CZ1373" s="644"/>
      <c r="DA1373" s="644"/>
      <c r="DB1373" s="644"/>
      <c r="DC1373" s="644"/>
      <c r="DD1373" s="644"/>
      <c r="DE1373" s="644"/>
      <c r="DF1373" s="644"/>
      <c r="DG1373" s="644"/>
      <c r="DH1373" s="644"/>
      <c r="DI1373" s="644"/>
      <c r="DJ1373" s="644"/>
      <c r="DK1373" s="644"/>
      <c r="DL1373" s="644"/>
      <c r="DM1373" s="644"/>
      <c r="DN1373" s="644"/>
      <c r="DO1373" s="644"/>
      <c r="DP1373" s="644"/>
      <c r="DQ1373" s="644"/>
      <c r="DR1373" s="644"/>
      <c r="DS1373" s="644"/>
      <c r="DT1373" s="644"/>
      <c r="DU1373" s="644"/>
      <c r="DV1373" s="644"/>
      <c r="DW1373" s="644"/>
      <c r="DX1373" s="644"/>
      <c r="DY1373" s="644"/>
      <c r="DZ1373" s="644"/>
      <c r="EA1373" s="644"/>
      <c r="EB1373" s="644"/>
      <c r="EC1373" s="644"/>
      <c r="ED1373" s="644"/>
      <c r="EE1373" s="644"/>
      <c r="EF1373" s="644"/>
      <c r="EG1373" s="644"/>
      <c r="EH1373" s="644"/>
      <c r="EI1373" s="644"/>
      <c r="EJ1373" s="644"/>
      <c r="EK1373" s="644"/>
      <c r="EL1373" s="644"/>
      <c r="EM1373" s="644"/>
      <c r="EN1373" s="644"/>
      <c r="EO1373" s="644"/>
      <c r="EP1373" s="644"/>
      <c r="EQ1373" s="644"/>
      <c r="ER1373" s="644"/>
      <c r="ES1373" s="644"/>
      <c r="ET1373" s="644"/>
      <c r="EU1373" s="644"/>
      <c r="EV1373" s="644"/>
      <c r="EW1373" s="644"/>
      <c r="EX1373" s="644"/>
      <c r="EY1373" s="644"/>
      <c r="EZ1373" s="644"/>
      <c r="FA1373" s="644"/>
      <c r="FB1373" s="644"/>
      <c r="FC1373" s="644"/>
      <c r="FD1373" s="644"/>
      <c r="FE1373" s="644"/>
      <c r="FF1373" s="644"/>
      <c r="FG1373" s="644"/>
      <c r="FH1373" s="644"/>
      <c r="FI1373" s="644"/>
      <c r="FJ1373" s="644"/>
      <c r="FK1373" s="644"/>
      <c r="FL1373" s="644"/>
      <c r="FM1373" s="644"/>
      <c r="FN1373" s="644"/>
      <c r="FO1373" s="644"/>
      <c r="FP1373" s="644"/>
      <c r="FQ1373" s="644"/>
      <c r="FR1373" s="644"/>
      <c r="FS1373" s="644"/>
      <c r="FT1373" s="644"/>
      <c r="FU1373" s="644"/>
      <c r="FV1373" s="644"/>
      <c r="FW1373" s="644"/>
      <c r="FX1373" s="644"/>
      <c r="FY1373" s="644"/>
      <c r="FZ1373" s="644"/>
      <c r="GA1373" s="644"/>
      <c r="GB1373" s="644"/>
      <c r="GC1373" s="644"/>
      <c r="GD1373" s="644"/>
      <c r="GE1373" s="644"/>
      <c r="GF1373" s="644"/>
      <c r="GG1373" s="644"/>
      <c r="GH1373" s="644"/>
      <c r="GI1373" s="644"/>
      <c r="GJ1373" s="644"/>
      <c r="GK1373" s="644"/>
      <c r="GL1373" s="644"/>
      <c r="GM1373" s="644"/>
      <c r="GN1373" s="644"/>
      <c r="GO1373" s="644"/>
      <c r="GP1373" s="644"/>
      <c r="GQ1373" s="644"/>
      <c r="GR1373" s="644"/>
      <c r="GS1373" s="644"/>
      <c r="GT1373" s="644"/>
      <c r="GU1373" s="644"/>
      <c r="GV1373" s="644"/>
      <c r="GW1373" s="644"/>
      <c r="GX1373" s="644"/>
      <c r="GY1373" s="644"/>
      <c r="GZ1373" s="644"/>
      <c r="HA1373" s="644"/>
      <c r="HB1373" s="644"/>
      <c r="HC1373" s="644"/>
      <c r="HD1373" s="644"/>
      <c r="HE1373" s="644"/>
      <c r="HF1373" s="644"/>
      <c r="HG1373" s="644"/>
      <c r="HH1373" s="644"/>
      <c r="HI1373" s="644"/>
      <c r="HJ1373" s="644"/>
      <c r="HK1373" s="644"/>
      <c r="HL1373" s="644"/>
    </row>
    <row r="1375" spans="2:234" ht="12.75" customHeight="1" x14ac:dyDescent="0.25">
      <c r="D1375" s="4" t="s">
        <v>9</v>
      </c>
      <c r="E1375" s="764" t="s">
        <v>1691</v>
      </c>
      <c r="F1375" s="764"/>
      <c r="G1375" s="764"/>
      <c r="H1375" s="764"/>
      <c r="I1375" s="764"/>
      <c r="J1375" s="764"/>
      <c r="K1375" s="764"/>
      <c r="L1375" s="764"/>
      <c r="M1375" s="764"/>
      <c r="N1375" s="764"/>
      <c r="O1375" s="764"/>
      <c r="P1375" s="764"/>
      <c r="Q1375" s="764"/>
    </row>
    <row r="1376" spans="2:234" s="643" customFormat="1" x14ac:dyDescent="0.25">
      <c r="B1376" s="644"/>
      <c r="C1376" s="644"/>
      <c r="D1376" s="4"/>
      <c r="E1376" s="892" t="s">
        <v>1693</v>
      </c>
      <c r="F1376" s="892"/>
      <c r="G1376" s="892"/>
      <c r="H1376" s="892"/>
      <c r="I1376" s="892"/>
      <c r="J1376" s="892"/>
      <c r="K1376" s="892"/>
      <c r="L1376" s="892"/>
      <c r="M1376" s="892"/>
      <c r="N1376" s="892"/>
      <c r="O1376" s="892"/>
      <c r="P1376" s="892"/>
      <c r="Q1376" s="892"/>
      <c r="R1376" s="644"/>
      <c r="HM1376" s="644"/>
      <c r="HN1376" s="644"/>
      <c r="HO1376" s="644"/>
      <c r="HP1376" s="644"/>
      <c r="HQ1376" s="644"/>
      <c r="HR1376" s="644"/>
      <c r="HS1376" s="644"/>
      <c r="HT1376" s="644"/>
      <c r="HU1376" s="644"/>
      <c r="HV1376" s="644"/>
      <c r="HW1376" s="644"/>
      <c r="HX1376" s="644"/>
      <c r="HY1376" s="644"/>
      <c r="HZ1376" s="644"/>
    </row>
    <row r="1377" spans="1:234" s="643" customFormat="1" x14ac:dyDescent="0.25">
      <c r="B1377" s="644"/>
      <c r="C1377" s="644"/>
      <c r="D1377" s="4"/>
      <c r="E1377" s="752"/>
      <c r="F1377" s="588" t="s">
        <v>1671</v>
      </c>
      <c r="G1377" s="751" t="s">
        <v>1695</v>
      </c>
      <c r="H1377" s="751"/>
      <c r="I1377" s="751"/>
      <c r="J1377" s="750"/>
      <c r="K1377" s="750"/>
      <c r="L1377" s="750"/>
      <c r="M1377" s="752"/>
      <c r="N1377" s="752"/>
      <c r="O1377" s="752"/>
      <c r="P1377" s="752"/>
      <c r="Q1377" s="752"/>
      <c r="R1377" s="644"/>
      <c r="HM1377" s="644"/>
      <c r="HN1377" s="644"/>
      <c r="HO1377" s="644"/>
      <c r="HP1377" s="644"/>
      <c r="HQ1377" s="644"/>
      <c r="HR1377" s="644"/>
      <c r="HS1377" s="644"/>
      <c r="HT1377" s="644"/>
      <c r="HU1377" s="644"/>
      <c r="HV1377" s="644"/>
      <c r="HW1377" s="644"/>
      <c r="HX1377" s="644"/>
      <c r="HY1377" s="644"/>
      <c r="HZ1377" s="644"/>
    </row>
    <row r="1378" spans="1:234" s="643" customFormat="1" x14ac:dyDescent="0.25">
      <c r="B1378" s="644"/>
      <c r="C1378" s="644"/>
      <c r="D1378" s="4"/>
      <c r="E1378" s="752"/>
      <c r="F1378" s="588" t="s">
        <v>1683</v>
      </c>
      <c r="G1378" s="751" t="s">
        <v>1686</v>
      </c>
      <c r="H1378" s="751"/>
      <c r="I1378" s="751"/>
      <c r="J1378" s="750"/>
      <c r="K1378" s="750"/>
      <c r="L1378" s="750"/>
      <c r="M1378" s="752"/>
      <c r="N1378" s="752"/>
      <c r="O1378" s="752"/>
      <c r="P1378" s="752"/>
      <c r="Q1378" s="752"/>
      <c r="R1378" s="644"/>
      <c r="HM1378" s="644"/>
      <c r="HN1378" s="644"/>
      <c r="HO1378" s="644"/>
      <c r="HP1378" s="644"/>
      <c r="HQ1378" s="644"/>
      <c r="HR1378" s="644"/>
      <c r="HS1378" s="644"/>
      <c r="HT1378" s="644"/>
      <c r="HU1378" s="644"/>
      <c r="HV1378" s="644"/>
      <c r="HW1378" s="644"/>
      <c r="HX1378" s="644"/>
      <c r="HY1378" s="644"/>
      <c r="HZ1378" s="644"/>
    </row>
    <row r="1379" spans="1:234" s="643" customFormat="1" x14ac:dyDescent="0.25">
      <c r="B1379" s="644"/>
      <c r="C1379" s="644"/>
      <c r="D1379" s="4"/>
      <c r="E1379" s="752"/>
      <c r="F1379" s="588" t="s">
        <v>1681</v>
      </c>
      <c r="G1379" s="751" t="s">
        <v>1692</v>
      </c>
      <c r="H1379" s="751"/>
      <c r="I1379" s="751"/>
      <c r="J1379" s="750"/>
      <c r="K1379" s="750"/>
      <c r="L1379" s="750"/>
      <c r="M1379" s="752"/>
      <c r="N1379" s="752"/>
      <c r="O1379" s="752"/>
      <c r="P1379" s="752"/>
      <c r="Q1379" s="752"/>
      <c r="R1379" s="644"/>
      <c r="HM1379" s="644"/>
      <c r="HN1379" s="644"/>
      <c r="HO1379" s="644"/>
      <c r="HP1379" s="644"/>
      <c r="HQ1379" s="644"/>
      <c r="HR1379" s="644"/>
      <c r="HS1379" s="644"/>
      <c r="HT1379" s="644"/>
      <c r="HU1379" s="644"/>
      <c r="HV1379" s="644"/>
      <c r="HW1379" s="644"/>
      <c r="HX1379" s="644"/>
      <c r="HY1379" s="644"/>
      <c r="HZ1379" s="644"/>
    </row>
    <row r="1380" spans="1:234" s="643" customFormat="1" ht="12.75" customHeight="1" x14ac:dyDescent="0.25">
      <c r="B1380" s="644"/>
      <c r="C1380" s="644"/>
      <c r="D1380" s="4"/>
      <c r="E1380" s="752"/>
      <c r="F1380" s="588" t="s">
        <v>1436</v>
      </c>
      <c r="G1380" s="751" t="s">
        <v>1689</v>
      </c>
      <c r="H1380" s="751"/>
      <c r="I1380" s="751"/>
      <c r="J1380" s="750"/>
      <c r="K1380" s="750"/>
      <c r="L1380" s="750"/>
      <c r="M1380" s="752"/>
      <c r="N1380" s="752"/>
      <c r="O1380" s="752"/>
      <c r="P1380" s="752"/>
      <c r="Q1380" s="752"/>
      <c r="R1380" s="644"/>
      <c r="HM1380" s="644"/>
      <c r="HN1380" s="644"/>
      <c r="HO1380" s="644"/>
      <c r="HP1380" s="644"/>
      <c r="HQ1380" s="644"/>
      <c r="HR1380" s="644"/>
      <c r="HS1380" s="644"/>
      <c r="HT1380" s="644"/>
      <c r="HU1380" s="644"/>
      <c r="HV1380" s="644"/>
      <c r="HW1380" s="644"/>
      <c r="HX1380" s="644"/>
      <c r="HY1380" s="644"/>
      <c r="HZ1380" s="644"/>
    </row>
    <row r="1381" spans="1:234" s="643" customFormat="1" x14ac:dyDescent="0.25">
      <c r="B1381" s="644"/>
      <c r="C1381" s="644"/>
      <c r="D1381" s="4"/>
      <c r="E1381" s="752"/>
      <c r="F1381" s="588" t="s">
        <v>1672</v>
      </c>
      <c r="G1381" s="751" t="s">
        <v>1696</v>
      </c>
      <c r="H1381" s="751"/>
      <c r="I1381" s="751"/>
      <c r="J1381" s="750"/>
      <c r="K1381" s="750"/>
      <c r="L1381" s="750"/>
      <c r="M1381" s="752"/>
      <c r="N1381" s="752"/>
      <c r="O1381" s="752"/>
      <c r="P1381" s="752"/>
      <c r="Q1381" s="752"/>
      <c r="R1381" s="644"/>
      <c r="HM1381" s="644"/>
      <c r="HN1381" s="644"/>
      <c r="HO1381" s="644"/>
      <c r="HP1381" s="644"/>
      <c r="HQ1381" s="644"/>
      <c r="HR1381" s="644"/>
      <c r="HS1381" s="644"/>
      <c r="HT1381" s="644"/>
      <c r="HU1381" s="644"/>
      <c r="HV1381" s="644"/>
      <c r="HW1381" s="644"/>
      <c r="HX1381" s="644"/>
      <c r="HY1381" s="644"/>
      <c r="HZ1381" s="644"/>
    </row>
    <row r="1382" spans="1:234" s="643" customFormat="1" ht="10.8" customHeight="1" x14ac:dyDescent="0.25">
      <c r="B1382" s="644"/>
      <c r="C1382" s="644"/>
      <c r="D1382" s="644"/>
      <c r="E1382" s="644"/>
      <c r="F1382" s="644"/>
      <c r="G1382" s="644"/>
      <c r="H1382" s="644"/>
      <c r="I1382" s="644"/>
      <c r="J1382" s="644"/>
      <c r="K1382" s="644"/>
      <c r="L1382" s="644"/>
      <c r="M1382" s="644"/>
      <c r="N1382" s="644"/>
      <c r="O1382" s="644"/>
      <c r="P1382" s="644"/>
      <c r="Q1382" s="644"/>
      <c r="R1382" s="644"/>
      <c r="HM1382" s="644"/>
      <c r="HN1382" s="644"/>
      <c r="HO1382" s="644"/>
      <c r="HP1382" s="644"/>
      <c r="HQ1382" s="644"/>
      <c r="HR1382" s="644"/>
      <c r="HS1382" s="644"/>
      <c r="HT1382" s="644"/>
      <c r="HU1382" s="644"/>
      <c r="HV1382" s="644"/>
      <c r="HW1382" s="644"/>
      <c r="HX1382" s="644"/>
      <c r="HY1382" s="644"/>
      <c r="HZ1382" s="644"/>
    </row>
    <row r="1383" spans="1:234" s="643" customFormat="1" ht="12.6" customHeight="1" x14ac:dyDescent="0.25">
      <c r="B1383" s="644"/>
      <c r="C1383" s="644"/>
      <c r="D1383" s="644"/>
      <c r="E1383" s="894" t="s">
        <v>1702</v>
      </c>
      <c r="F1383" s="895"/>
      <c r="G1383" s="692"/>
      <c r="H1383" s="644"/>
      <c r="I1383" s="644"/>
      <c r="J1383" s="644"/>
      <c r="K1383" s="644"/>
      <c r="L1383" s="644"/>
      <c r="M1383" s="644"/>
      <c r="N1383" s="644"/>
      <c r="O1383" s="644"/>
      <c r="P1383" s="644"/>
      <c r="Q1383" s="644"/>
      <c r="R1383" s="644"/>
      <c r="HM1383" s="644"/>
      <c r="HN1383" s="644"/>
      <c r="HO1383" s="644"/>
      <c r="HP1383" s="644"/>
      <c r="HQ1383" s="644"/>
      <c r="HR1383" s="644"/>
      <c r="HS1383" s="644"/>
      <c r="HT1383" s="644"/>
      <c r="HU1383" s="644"/>
      <c r="HV1383" s="644"/>
      <c r="HW1383" s="644"/>
      <c r="HX1383" s="644"/>
      <c r="HY1383" s="644"/>
      <c r="HZ1383" s="644"/>
    </row>
    <row r="1384" spans="1:234" s="643" customFormat="1" ht="12.6" customHeight="1" x14ac:dyDescent="0.25">
      <c r="B1384" s="644"/>
      <c r="C1384" s="644"/>
      <c r="D1384" s="644"/>
      <c r="E1384" s="894" t="s">
        <v>1724</v>
      </c>
      <c r="F1384" s="895"/>
      <c r="G1384" s="693"/>
      <c r="H1384" s="691" t="s">
        <v>1708</v>
      </c>
      <c r="I1384" s="644"/>
      <c r="J1384" s="644"/>
      <c r="K1384" s="644"/>
      <c r="L1384" s="644"/>
      <c r="M1384" s="644"/>
      <c r="N1384" s="644"/>
      <c r="O1384" s="644"/>
      <c r="P1384" s="644"/>
      <c r="Q1384" s="644"/>
      <c r="R1384" s="644"/>
      <c r="HM1384" s="644"/>
      <c r="HN1384" s="644"/>
      <c r="HO1384" s="644"/>
      <c r="HP1384" s="644"/>
      <c r="HQ1384" s="644"/>
      <c r="HR1384" s="644"/>
      <c r="HS1384" s="644"/>
      <c r="HT1384" s="644"/>
      <c r="HU1384" s="644"/>
      <c r="HV1384" s="644"/>
      <c r="HW1384" s="644"/>
      <c r="HX1384" s="644"/>
      <c r="HY1384" s="644"/>
      <c r="HZ1384" s="644"/>
    </row>
    <row r="1385" spans="1:234" s="643" customFormat="1" ht="12.6" customHeight="1" x14ac:dyDescent="0.25">
      <c r="B1385" s="644"/>
      <c r="C1385" s="644"/>
      <c r="D1385" s="644"/>
      <c r="E1385" s="644"/>
      <c r="F1385" s="644"/>
      <c r="G1385" s="644"/>
      <c r="H1385" s="644"/>
      <c r="I1385" s="644"/>
      <c r="J1385" s="644"/>
      <c r="K1385" s="644"/>
      <c r="L1385" s="644"/>
      <c r="M1385" s="644"/>
      <c r="N1385" s="644"/>
      <c r="O1385" s="644"/>
      <c r="P1385" s="644"/>
      <c r="Q1385" s="644"/>
      <c r="R1385" s="644"/>
      <c r="HM1385" s="644"/>
      <c r="HN1385" s="644"/>
      <c r="HO1385" s="644"/>
      <c r="HP1385" s="644"/>
      <c r="HQ1385" s="644"/>
      <c r="HR1385" s="644"/>
      <c r="HS1385" s="644"/>
      <c r="HT1385" s="644"/>
      <c r="HU1385" s="644"/>
      <c r="HV1385" s="644"/>
      <c r="HW1385" s="644"/>
      <c r="HX1385" s="644"/>
      <c r="HY1385" s="644"/>
      <c r="HZ1385" s="644"/>
    </row>
    <row r="1386" spans="1:234" s="643" customFormat="1" x14ac:dyDescent="0.25">
      <c r="B1386" s="644"/>
      <c r="C1386" s="644"/>
      <c r="D1386" s="896" t="s">
        <v>1679</v>
      </c>
      <c r="E1386" s="897" t="s">
        <v>1671</v>
      </c>
      <c r="F1386" s="898"/>
      <c r="G1386" s="898"/>
      <c r="H1386" s="898"/>
      <c r="I1386" s="898"/>
      <c r="J1386" s="898"/>
      <c r="K1386" s="898"/>
      <c r="L1386" s="898"/>
      <c r="M1386" s="898"/>
      <c r="N1386" s="899"/>
      <c r="O1386" s="900" t="s">
        <v>1436</v>
      </c>
      <c r="P1386" s="900" t="s">
        <v>1681</v>
      </c>
      <c r="Q1386" s="900" t="s">
        <v>1672</v>
      </c>
      <c r="R1386" s="644"/>
      <c r="T1386" s="911" t="s">
        <v>1652</v>
      </c>
      <c r="U1386" s="903" t="s">
        <v>1673</v>
      </c>
      <c r="V1386" s="646" t="s">
        <v>1653</v>
      </c>
      <c r="W1386" s="646" t="s">
        <v>1653</v>
      </c>
      <c r="Y1386" s="913" t="s">
        <v>1674</v>
      </c>
      <c r="Z1386" s="914"/>
      <c r="AA1386" s="915"/>
      <c r="AT1386" s="903" t="s">
        <v>1654</v>
      </c>
      <c r="AV1386" s="643" t="s">
        <v>1655</v>
      </c>
      <c r="AW1386" s="647" t="s">
        <v>1656</v>
      </c>
      <c r="AX1386" s="647">
        <v>2023</v>
      </c>
      <c r="AY1386" s="647">
        <v>2024</v>
      </c>
      <c r="AZ1386" s="647">
        <v>2025</v>
      </c>
      <c r="BA1386" s="647">
        <v>2026</v>
      </c>
      <c r="BB1386" s="647">
        <v>2027</v>
      </c>
      <c r="BC1386" s="647">
        <v>2028</v>
      </c>
      <c r="BD1386" s="647">
        <v>2029</v>
      </c>
      <c r="BE1386" s="647">
        <v>2030</v>
      </c>
      <c r="BF1386" s="647" t="s">
        <v>1657</v>
      </c>
      <c r="BH1386" s="643" t="s">
        <v>1675</v>
      </c>
      <c r="BI1386" s="647" t="s">
        <v>1656</v>
      </c>
      <c r="BJ1386" s="647">
        <v>2023</v>
      </c>
      <c r="BK1386" s="647">
        <v>2024</v>
      </c>
      <c r="BL1386" s="647">
        <v>2025</v>
      </c>
      <c r="BM1386" s="647">
        <v>2026</v>
      </c>
      <c r="BN1386" s="647">
        <v>2027</v>
      </c>
      <c r="BO1386" s="647">
        <v>2028</v>
      </c>
      <c r="BP1386" s="647">
        <v>2029</v>
      </c>
      <c r="BQ1386" s="647">
        <v>2030</v>
      </c>
      <c r="BR1386" s="647" t="s">
        <v>1657</v>
      </c>
      <c r="BS1386" s="648"/>
      <c r="BT1386" s="648"/>
      <c r="BU1386" s="648"/>
      <c r="BV1386" s="648"/>
      <c r="BW1386" s="648"/>
      <c r="BX1386" s="648"/>
      <c r="BY1386" s="648"/>
      <c r="BZ1386" s="648"/>
      <c r="CA1386" s="648"/>
      <c r="CB1386" s="648"/>
      <c r="CC1386" s="648"/>
      <c r="CD1386" s="648"/>
      <c r="CE1386" s="648"/>
      <c r="CF1386" s="648"/>
      <c r="CG1386" s="648"/>
      <c r="CH1386" s="648"/>
      <c r="CI1386" s="648"/>
      <c r="CJ1386" s="648"/>
      <c r="CK1386" s="648"/>
      <c r="CL1386" s="648"/>
      <c r="CM1386" s="648"/>
      <c r="CN1386" s="648"/>
      <c r="CO1386" s="648"/>
      <c r="CP1386" s="648"/>
      <c r="CQ1386" s="648"/>
      <c r="CR1386" s="648"/>
      <c r="CS1386" s="648"/>
      <c r="CT1386" s="648"/>
      <c r="CU1386" s="648"/>
      <c r="CV1386" s="648"/>
      <c r="CW1386" s="648"/>
      <c r="CX1386" s="648"/>
      <c r="CY1386" s="648"/>
      <c r="CZ1386" s="648"/>
      <c r="DA1386" s="648"/>
      <c r="DB1386" s="648"/>
      <c r="DC1386" s="648"/>
      <c r="DD1386" s="648"/>
      <c r="DE1386" s="648"/>
      <c r="DF1386" s="648"/>
      <c r="DG1386" s="648"/>
      <c r="DH1386" s="648"/>
      <c r="DI1386" s="648"/>
      <c r="DJ1386" s="648"/>
      <c r="DK1386" s="648"/>
      <c r="DL1386" s="648"/>
      <c r="DM1386" s="648"/>
      <c r="DN1386" s="648"/>
      <c r="DO1386" s="648"/>
      <c r="DP1386" s="648"/>
      <c r="DR1386" s="643" t="s">
        <v>1658</v>
      </c>
      <c r="DS1386" s="647" t="s">
        <v>1656</v>
      </c>
      <c r="DT1386" s="647">
        <v>2023</v>
      </c>
      <c r="DU1386" s="647">
        <v>2024</v>
      </c>
      <c r="DV1386" s="647">
        <v>2025</v>
      </c>
      <c r="DW1386" s="647">
        <v>2026</v>
      </c>
      <c r="DX1386" s="647">
        <v>2027</v>
      </c>
      <c r="DY1386" s="647">
        <v>2028</v>
      </c>
      <c r="DZ1386" s="647">
        <v>2029</v>
      </c>
      <c r="EA1386" s="647">
        <v>2030</v>
      </c>
      <c r="EB1386" s="647" t="s">
        <v>1657</v>
      </c>
      <c r="HM1386" s="644"/>
      <c r="HN1386" s="644"/>
      <c r="HO1386" s="644"/>
      <c r="HP1386" s="644"/>
      <c r="HQ1386" s="644"/>
      <c r="HR1386" s="644"/>
      <c r="HS1386" s="644"/>
      <c r="HT1386" s="644"/>
      <c r="HU1386" s="644"/>
      <c r="HV1386" s="644"/>
      <c r="HW1386" s="644"/>
      <c r="HX1386" s="644"/>
      <c r="HY1386" s="644"/>
      <c r="HZ1386" s="644"/>
    </row>
    <row r="1387" spans="1:234" s="643" customFormat="1" ht="77.400000000000006" customHeight="1" x14ac:dyDescent="0.25">
      <c r="B1387" s="644"/>
      <c r="C1387" s="644"/>
      <c r="D1387" s="896"/>
      <c r="E1387" s="649" t="str">
        <f>INDEX(U1364:U1373,COLUMNS(E1387:E1387))</f>
        <v/>
      </c>
      <c r="F1387" s="649" t="str">
        <f>INDEX(U1364:U1373,COLUMNS(E1387:F1387))</f>
        <v/>
      </c>
      <c r="G1387" s="649" t="str">
        <f>INDEX(U1364:U1373,COLUMNS(E1387:G1387))</f>
        <v/>
      </c>
      <c r="H1387" s="649" t="str">
        <f>INDEX(U1364:U1373,COLUMNS(E1387:H1387))</f>
        <v/>
      </c>
      <c r="I1387" s="649" t="str">
        <f>INDEX(U1364:U1373,COLUMNS(E1387:I1387))</f>
        <v/>
      </c>
      <c r="J1387" s="649" t="str">
        <f>INDEX(U1364:U1373,COLUMNS(E1387:J1387))</f>
        <v/>
      </c>
      <c r="K1387" s="649" t="str">
        <f>INDEX(U1364:U1373,COLUMNS(E1387:K1387))</f>
        <v/>
      </c>
      <c r="L1387" s="649" t="str">
        <f>INDEX(U1364:U1373,COLUMNS(E1387:L1387))</f>
        <v/>
      </c>
      <c r="M1387" s="649" t="str">
        <f>INDEX(U1364:U1373,COLUMNS(E1387:M1387))</f>
        <v/>
      </c>
      <c r="N1387" s="649" t="str">
        <f>INDEX(U1364:U1373,COLUMNS(E1387:N1387))</f>
        <v/>
      </c>
      <c r="O1387" s="901"/>
      <c r="P1387" s="901"/>
      <c r="Q1387" s="902"/>
      <c r="R1387" s="644"/>
      <c r="S1387" s="650"/>
      <c r="T1387" s="912"/>
      <c r="U1387" s="904"/>
      <c r="V1387" s="647" t="s">
        <v>1676</v>
      </c>
      <c r="W1387" s="647" t="s">
        <v>1659</v>
      </c>
      <c r="Y1387" s="647" t="str">
        <f t="shared" ref="Y1387" si="5708">E1387</f>
        <v/>
      </c>
      <c r="Z1387" s="647" t="str">
        <f t="shared" ref="Z1387" si="5709">F1387</f>
        <v/>
      </c>
      <c r="AA1387" s="647" t="str">
        <f t="shared" ref="AA1387" si="5710">G1387</f>
        <v/>
      </c>
      <c r="AB1387" s="647" t="str">
        <f t="shared" ref="AB1387" si="5711">H1387</f>
        <v/>
      </c>
      <c r="AC1387" s="647" t="str">
        <f t="shared" ref="AC1387" si="5712">I1387</f>
        <v/>
      </c>
      <c r="AD1387" s="647" t="str">
        <f t="shared" ref="AD1387" si="5713">J1387</f>
        <v/>
      </c>
      <c r="AE1387" s="647" t="str">
        <f t="shared" ref="AE1387" si="5714">K1387</f>
        <v/>
      </c>
      <c r="AF1387" s="647" t="str">
        <f t="shared" ref="AF1387" si="5715">L1387</f>
        <v/>
      </c>
      <c r="AG1387" s="647" t="str">
        <f t="shared" ref="AG1387" si="5716">M1387</f>
        <v/>
      </c>
      <c r="AH1387" s="647" t="str">
        <f t="shared" ref="AH1387" si="5717">N1387</f>
        <v/>
      </c>
      <c r="AI1387" s="648"/>
      <c r="AJ1387" s="650"/>
      <c r="AK1387" s="650"/>
      <c r="AM1387" s="650"/>
      <c r="AN1387" s="650"/>
      <c r="AO1387" s="650"/>
      <c r="AP1387" s="650"/>
      <c r="AQ1387" s="650"/>
      <c r="AR1387" s="650"/>
      <c r="AS1387" s="650"/>
      <c r="AT1387" s="904"/>
      <c r="AU1387" s="650"/>
      <c r="AV1387" s="643" t="s">
        <v>1660</v>
      </c>
      <c r="AW1387" s="647">
        <v>0</v>
      </c>
      <c r="AX1387" s="647">
        <v>0</v>
      </c>
      <c r="AY1387" s="647">
        <v>0</v>
      </c>
      <c r="AZ1387" s="647">
        <v>0</v>
      </c>
      <c r="BA1387" s="647">
        <v>0</v>
      </c>
      <c r="BB1387" s="647">
        <v>0</v>
      </c>
      <c r="BC1387" s="647">
        <v>0</v>
      </c>
      <c r="BD1387" s="647">
        <v>0</v>
      </c>
      <c r="BE1387" s="647">
        <v>0</v>
      </c>
      <c r="BF1387" s="647"/>
      <c r="BG1387" s="650"/>
      <c r="BH1387" s="643" t="s">
        <v>1660</v>
      </c>
      <c r="BI1387" s="647">
        <v>0</v>
      </c>
      <c r="BJ1387" s="647">
        <v>0</v>
      </c>
      <c r="BK1387" s="647">
        <v>0</v>
      </c>
      <c r="BL1387" s="647">
        <v>0</v>
      </c>
      <c r="BM1387" s="647">
        <v>0</v>
      </c>
      <c r="BN1387" s="647">
        <v>0</v>
      </c>
      <c r="BO1387" s="647">
        <v>0</v>
      </c>
      <c r="BP1387" s="647">
        <v>0</v>
      </c>
      <c r="BQ1387" s="647">
        <v>0</v>
      </c>
      <c r="BR1387" s="647"/>
      <c r="BS1387" s="648"/>
      <c r="BT1387" s="648"/>
      <c r="BU1387" s="648"/>
      <c r="BV1387" s="648"/>
      <c r="BW1387" s="648"/>
      <c r="BX1387" s="648"/>
      <c r="BY1387" s="648"/>
      <c r="BZ1387" s="648"/>
      <c r="CA1387" s="648"/>
      <c r="CB1387" s="648"/>
      <c r="CC1387" s="648"/>
      <c r="CD1387" s="648"/>
      <c r="CE1387" s="648"/>
      <c r="CF1387" s="648"/>
      <c r="CG1387" s="648"/>
      <c r="CH1387" s="648"/>
      <c r="CI1387" s="648"/>
      <c r="CJ1387" s="648"/>
      <c r="CK1387" s="648"/>
      <c r="CL1387" s="648"/>
      <c r="CM1387" s="648"/>
      <c r="CN1387" s="648"/>
      <c r="CO1387" s="648"/>
      <c r="CP1387" s="648"/>
      <c r="CQ1387" s="648"/>
      <c r="CR1387" s="648"/>
      <c r="CS1387" s="648"/>
      <c r="CT1387" s="648"/>
      <c r="CU1387" s="648"/>
      <c r="CV1387" s="648"/>
      <c r="CW1387" s="648"/>
      <c r="CX1387" s="648"/>
      <c r="CY1387" s="648"/>
      <c r="CZ1387" s="648"/>
      <c r="DA1387" s="648"/>
      <c r="DB1387" s="648"/>
      <c r="DC1387" s="648"/>
      <c r="DD1387" s="648"/>
      <c r="DE1387" s="648"/>
      <c r="DF1387" s="648"/>
      <c r="DG1387" s="648"/>
      <c r="DH1387" s="648"/>
      <c r="DI1387" s="648"/>
      <c r="DJ1387" s="648"/>
      <c r="DK1387" s="648"/>
      <c r="DL1387" s="648"/>
      <c r="DM1387" s="648"/>
      <c r="DN1387" s="648"/>
      <c r="DO1387" s="648"/>
      <c r="DP1387" s="648"/>
      <c r="DQ1387" s="643" t="s">
        <v>1436</v>
      </c>
      <c r="DR1387" s="643" t="s">
        <v>1660</v>
      </c>
      <c r="DS1387" s="647">
        <v>0</v>
      </c>
      <c r="DT1387" s="647">
        <v>0</v>
      </c>
      <c r="DU1387" s="647">
        <v>0</v>
      </c>
      <c r="DV1387" s="647">
        <v>0</v>
      </c>
      <c r="DW1387" s="647">
        <v>0</v>
      </c>
      <c r="DX1387" s="647">
        <v>0</v>
      </c>
      <c r="DY1387" s="647">
        <v>0</v>
      </c>
      <c r="DZ1387" s="647">
        <v>0</v>
      </c>
      <c r="EA1387" s="647">
        <v>0</v>
      </c>
      <c r="EB1387" s="647"/>
      <c r="HM1387" s="644"/>
      <c r="HN1387" s="644"/>
      <c r="HO1387" s="644"/>
      <c r="HP1387" s="644"/>
      <c r="HQ1387" s="644"/>
      <c r="HR1387" s="644"/>
      <c r="HS1387" s="644"/>
      <c r="HT1387" s="644"/>
      <c r="HU1387" s="644"/>
      <c r="HV1387" s="644"/>
      <c r="HW1387" s="644"/>
      <c r="HX1387" s="644"/>
      <c r="HY1387" s="644"/>
      <c r="HZ1387" s="644"/>
    </row>
    <row r="1388" spans="1:234" s="643" customFormat="1" x14ac:dyDescent="0.25">
      <c r="B1388" s="644"/>
      <c r="C1388" s="644"/>
      <c r="D1388" s="651">
        <v>2023</v>
      </c>
      <c r="E1388" s="652"/>
      <c r="F1388" s="652"/>
      <c r="G1388" s="652"/>
      <c r="H1388" s="652"/>
      <c r="I1388" s="652"/>
      <c r="J1388" s="652"/>
      <c r="K1388" s="652"/>
      <c r="L1388" s="652"/>
      <c r="M1388" s="652"/>
      <c r="N1388" s="652"/>
      <c r="O1388" s="652"/>
      <c r="P1388" s="687"/>
      <c r="Q1388" s="653"/>
      <c r="R1388" s="644"/>
      <c r="T1388" s="646">
        <f t="shared" ref="T1388:T1389" si="5718">SUM(E1388:N1388)</f>
        <v>0</v>
      </c>
      <c r="U1388" s="646"/>
      <c r="V1388" s="646"/>
      <c r="W1388" s="646">
        <f>P1388</f>
        <v>0</v>
      </c>
      <c r="Y1388" s="646"/>
      <c r="Z1388" s="646"/>
      <c r="AA1388" s="646"/>
      <c r="AB1388" s="646"/>
      <c r="AC1388" s="646"/>
      <c r="AD1388" s="646"/>
      <c r="AE1388" s="646"/>
      <c r="AF1388" s="646"/>
      <c r="AG1388" s="646"/>
      <c r="AH1388" s="646"/>
      <c r="AT1388" s="647">
        <v>0</v>
      </c>
      <c r="AV1388" s="647">
        <v>2023</v>
      </c>
      <c r="AW1388" s="647">
        <v>0</v>
      </c>
      <c r="AX1388" s="654">
        <f>IF(AX1386=AV1388,W1388,IF(AW1388=0,MAX(AX1387-MAX(AT1388-SUM(AW1387:AW1387),0),0),AX1387))</f>
        <v>0</v>
      </c>
      <c r="AY1388" s="654">
        <f>IF(AY1386=AV1388,W1388,IF(AX1388=0,MAX(AY1387-MAX(AT1388-SUM(AW1387:AX1387),0),0),AY1387))</f>
        <v>0</v>
      </c>
      <c r="AZ1388" s="654">
        <f>IF(AZ1386=AV1388,W1388,IF(AY1388=0,MAX(AZ1387-MAX(AT1388-SUM(AW1387:AY1387),0),0),AZ1387))</f>
        <v>0</v>
      </c>
      <c r="BA1388" s="654">
        <f>IF(BA1386=AV1388,W1388,IF(AZ1388=0,MAX(BA1387-MAX(AT1388-SUM(AW1387:AZ1387),0),0),BA1387))</f>
        <v>0</v>
      </c>
      <c r="BB1388" s="654">
        <f>IF(BB1386=AV1388,W1388,IF(BA1388=0,MAX(BB1387-MAX(AT1388-SUM(AW1387:BA1387),0),0),BB1387))</f>
        <v>0</v>
      </c>
      <c r="BC1388" s="654">
        <f>IF(BC1386=AV1388,W1388,IF(BB1388=0,MAX(BC1387-MAX(AT1388-SUM(AW1387:BB1387),0),0),BC1387))</f>
        <v>0</v>
      </c>
      <c r="BD1388" s="654">
        <f>IF(BD1386=AV1388,W1388,IF(BC1388=0,MAX(BD1387-MAX(AT1388-SUM(AW1387:BC1387),0),0),BD1387))</f>
        <v>0</v>
      </c>
      <c r="BE1388" s="654">
        <f>IF(BE1386=AV1388,W1388,IF(BD1388=0,MAX(BE1387-MAX(AT1388-SUM(AW1387:BD1387),0),0),BE1387))</f>
        <v>0</v>
      </c>
      <c r="BF1388" s="654" t="b">
        <f t="shared" ref="BF1388:BF1389" si="5719">SUM(AX1388:BE1388)=P1388</f>
        <v>1</v>
      </c>
      <c r="BH1388" s="647">
        <v>2023</v>
      </c>
      <c r="BI1388" s="647">
        <v>0</v>
      </c>
      <c r="BJ1388" s="654">
        <f>IF(BH1388&gt;BJ1386,AX1387-AX1388,0)</f>
        <v>0</v>
      </c>
      <c r="BK1388" s="654">
        <f>IF(BH1388&gt;BK1386,AY1387-AY1388,0)</f>
        <v>0</v>
      </c>
      <c r="BL1388" s="654">
        <f>IF(BH1388&gt;BL1386,AZ1387-AZ1388,0)</f>
        <v>0</v>
      </c>
      <c r="BM1388" s="654">
        <f>IF(BH1388&gt;BM1386,BA1387-BA1388,0)</f>
        <v>0</v>
      </c>
      <c r="BN1388" s="654">
        <f>IF(BH1388&gt;BN1386,BB1387-BB1388,0)</f>
        <v>0</v>
      </c>
      <c r="BO1388" s="654">
        <f>IF(BH1388&gt;BO1386,BC1387-BC1388,0)</f>
        <v>0</v>
      </c>
      <c r="BP1388" s="654">
        <f>IF(BH1388&gt;BP1386,BD1387-BD1388,0)</f>
        <v>0</v>
      </c>
      <c r="BQ1388" s="654">
        <f>IF(BH1388&gt;BQ1386,BE1387-BE1388,0)</f>
        <v>0</v>
      </c>
      <c r="BR1388" s="654" t="b">
        <f>SUM(BJ1388:BQ1388)=U1388-SUM(Y1388:AH1388)</f>
        <v>1</v>
      </c>
      <c r="BS1388" s="655"/>
      <c r="BT1388" s="655"/>
      <c r="BU1388" s="655"/>
      <c r="BV1388" s="655"/>
      <c r="BW1388" s="655"/>
      <c r="BX1388" s="655"/>
      <c r="BY1388" s="655"/>
      <c r="BZ1388" s="655"/>
      <c r="CA1388" s="655"/>
      <c r="CB1388" s="655"/>
      <c r="CC1388" s="655"/>
      <c r="CD1388" s="655"/>
      <c r="CE1388" s="655"/>
      <c r="CF1388" s="655"/>
      <c r="CG1388" s="655"/>
      <c r="CH1388" s="655"/>
      <c r="CI1388" s="655"/>
      <c r="CJ1388" s="655"/>
      <c r="CK1388" s="655"/>
      <c r="CL1388" s="655"/>
      <c r="CM1388" s="655"/>
      <c r="CN1388" s="655"/>
      <c r="CO1388" s="655"/>
      <c r="CP1388" s="655"/>
      <c r="CQ1388" s="655"/>
      <c r="CR1388" s="655"/>
      <c r="CS1388" s="655"/>
      <c r="CT1388" s="655"/>
      <c r="CU1388" s="655"/>
      <c r="CV1388" s="655"/>
      <c r="CW1388" s="655"/>
      <c r="CX1388" s="655"/>
      <c r="CY1388" s="655"/>
      <c r="CZ1388" s="655"/>
      <c r="DA1388" s="655"/>
      <c r="DB1388" s="655"/>
      <c r="DC1388" s="655"/>
      <c r="DD1388" s="655"/>
      <c r="DE1388" s="655"/>
      <c r="DF1388" s="655"/>
      <c r="DG1388" s="655"/>
      <c r="DH1388" s="655"/>
      <c r="DI1388" s="655"/>
      <c r="DJ1388" s="655"/>
      <c r="DK1388" s="655"/>
      <c r="DL1388" s="655"/>
      <c r="DM1388" s="655"/>
      <c r="DN1388" s="655"/>
      <c r="DO1388" s="655"/>
      <c r="DP1388" s="655"/>
      <c r="DQ1388" s="650">
        <f>O1388</f>
        <v>0</v>
      </c>
      <c r="DR1388" s="647">
        <v>2023</v>
      </c>
      <c r="DS1388" s="647">
        <v>0</v>
      </c>
      <c r="DT1388" s="654">
        <f>IF(DR1388&gt;DT1386,IF(DQ1388&lt;=BJ1388,DQ1388,BJ1388),0)</f>
        <v>0</v>
      </c>
      <c r="DU1388" s="654">
        <f>IF(DR1388&gt;DU1386,IF(DQ1388&lt;=BK1388,DQ1388,BK1388),0)</f>
        <v>0</v>
      </c>
      <c r="DV1388" s="654">
        <f>IF(DR1388&gt;DV1386,IF(DQ1388&lt;=BL1388,DQ1388,BL1388),0)</f>
        <v>0</v>
      </c>
      <c r="DW1388" s="654">
        <f>IF(DR1388&gt;DW1386,IF(DQ1388&lt;=BM1388,DQ1388,BM1388),0)</f>
        <v>0</v>
      </c>
      <c r="DX1388" s="654">
        <f>IF(DR1388&gt;DX1386,IF(DQ1388&lt;=BN1388,DQ1388,BN1388),0)</f>
        <v>0</v>
      </c>
      <c r="DY1388" s="654">
        <f>IF(DR1388&gt;DY1386,IF(DQ1388&lt;=BO1388,DQ1388,BO1388),0)</f>
        <v>0</v>
      </c>
      <c r="DZ1388" s="654">
        <f>IF(DR1388&gt;DZ1386,IF(DQ1388&lt;=BP1388,DQ1388,BP1388),0)</f>
        <v>0</v>
      </c>
      <c r="EA1388" s="654">
        <f>IF(DR1388&gt;EA1386,IF(DQ1388&lt;=BQ1388,DQ1388,BQ1388),0)</f>
        <v>0</v>
      </c>
      <c r="EB1388" s="654" t="b">
        <f>SUM(DT1388:EA1388)+SUM(HB1406:HK1406)=O1388</f>
        <v>1</v>
      </c>
      <c r="HM1388" s="644"/>
      <c r="HN1388" s="644"/>
      <c r="HO1388" s="644"/>
      <c r="HP1388" s="644"/>
      <c r="HQ1388" s="644"/>
      <c r="HR1388" s="644"/>
      <c r="HS1388" s="644"/>
      <c r="HT1388" s="644"/>
      <c r="HU1388" s="644"/>
      <c r="HV1388" s="644"/>
      <c r="HW1388" s="644"/>
      <c r="HX1388" s="644"/>
      <c r="HY1388" s="644"/>
      <c r="HZ1388" s="644"/>
    </row>
    <row r="1389" spans="1:234" s="643" customFormat="1" x14ac:dyDescent="0.25">
      <c r="B1389" s="644"/>
      <c r="C1389" s="644"/>
      <c r="D1389" s="651">
        <v>2024</v>
      </c>
      <c r="E1389" s="687"/>
      <c r="F1389" s="687"/>
      <c r="G1389" s="687"/>
      <c r="H1389" s="687"/>
      <c r="I1389" s="687"/>
      <c r="J1389" s="687"/>
      <c r="K1389" s="687"/>
      <c r="L1389" s="687"/>
      <c r="M1389" s="687"/>
      <c r="N1389" s="687"/>
      <c r="O1389" s="687"/>
      <c r="P1389" s="687"/>
      <c r="Q1389" s="656">
        <f>SUM(E1389:N1389)-O1389+(P1388-P1389)</f>
        <v>0</v>
      </c>
      <c r="R1389" s="657"/>
      <c r="T1389" s="646">
        <f t="shared" si="5718"/>
        <v>0</v>
      </c>
      <c r="U1389" s="654">
        <f>O1389+Q1389</f>
        <v>0</v>
      </c>
      <c r="V1389" s="658">
        <f>U1389-P1388</f>
        <v>0</v>
      </c>
      <c r="W1389" s="658">
        <f t="shared" ref="W1389" si="5720">IF(V1389&gt;0,P1389,P1388+V1389+(P1389-P1388))</f>
        <v>0</v>
      </c>
      <c r="X1389" s="659"/>
      <c r="Y1389" s="660">
        <f>IF(V1389&lt;=0,0,V1389*E1389/SUM(E1389:N1389))</f>
        <v>0</v>
      </c>
      <c r="Z1389" s="660">
        <f>IF(V1389&lt;=0,0,V1389*F1389/SUM(E1389:N1389))</f>
        <v>0</v>
      </c>
      <c r="AA1389" s="660">
        <f>IF(V1389&lt;=0,0,V1389*G1389/SUM(E1389:N1389))</f>
        <v>0</v>
      </c>
      <c r="AB1389" s="660">
        <f>IF(V1389&lt;=0,0,V1389*H1389/SUM(E1389:N1389))</f>
        <v>0</v>
      </c>
      <c r="AC1389" s="660">
        <f>IF(V1389&lt;=0,0,V1389*I1389/SUM(E1389:N1389))</f>
        <v>0</v>
      </c>
      <c r="AD1389" s="660">
        <f>IF(V1389&lt;=0,0,V1389*J1389/SUM(E1389:N1389))</f>
        <v>0</v>
      </c>
      <c r="AE1389" s="660">
        <f>IF(V1389&lt;=0,0,V1389*K1389/SUM(E1389:N1389))</f>
        <v>0</v>
      </c>
      <c r="AF1389" s="660">
        <f>IF(V1389&lt;=0,0,V1389*L1389/SUM(E1389:N1389))</f>
        <v>0</v>
      </c>
      <c r="AG1389" s="660">
        <f>IF(V1389&lt;=0,0,V1389*M1389/SUM(E1389:N1389))</f>
        <v>0</v>
      </c>
      <c r="AH1389" s="660">
        <f>IF(V1389&lt;=0,0,V1389*N1389/SUM(E1389:N1389))</f>
        <v>0</v>
      </c>
      <c r="AI1389" s="659"/>
      <c r="AJ1389" s="659"/>
      <c r="AK1389" s="659"/>
      <c r="AM1389" s="659"/>
      <c r="AN1389" s="659"/>
      <c r="AO1389" s="659"/>
      <c r="AP1389" s="659"/>
      <c r="AQ1389" s="659"/>
      <c r="AR1389" s="659"/>
      <c r="AS1389" s="659"/>
      <c r="AT1389" s="647">
        <f>IF(U1389&lt;P1388,U1389,P1388)</f>
        <v>0</v>
      </c>
      <c r="AU1389" s="659"/>
      <c r="AV1389" s="647">
        <v>2024</v>
      </c>
      <c r="AW1389" s="647">
        <v>0</v>
      </c>
      <c r="AX1389" s="654">
        <f>IF(AX1386=AV1389,W1389,IF(AW1389=0,MAX(AX1388-MAX(AT1389-SUM(AW1388:AW1388),0),0),AX1388))</f>
        <v>0</v>
      </c>
      <c r="AY1389" s="654">
        <f>IF(AY1386=AV1389,W1389,IF(AX1389=0,MAX(AY1388-MAX(AT1389-SUM(AW1388:AX1388),0),0),AY1388))</f>
        <v>0</v>
      </c>
      <c r="AZ1389" s="654">
        <f>IF(AZ1386=AV1389,W1389,IF(AY1389=0,MAX(AZ1388-MAX(AT1389-SUM(AW1388:AY1388),0),0),AZ1388))</f>
        <v>0</v>
      </c>
      <c r="BA1389" s="654">
        <f>IF(BA1386=AV1389,W1389,IF(AZ1389=0,MAX(BA1388-MAX(AT1389-SUM(AW1388:AZ1388),0),0),BA1388))</f>
        <v>0</v>
      </c>
      <c r="BB1389" s="654">
        <f>IF(BB1386=AV1389,W1389,IF(BA1389=0,MAX(BB1388-MAX(AT1389-SUM(AW1388:BA1388),0),0),BB1388))</f>
        <v>0</v>
      </c>
      <c r="BC1389" s="654">
        <f>IF(BC1386=AV1389,W1389,IF(BB1389=0,MAX(BC1388-MAX(AT1389-SUM(AW1388:BB1388),0),0),BC1388))</f>
        <v>0</v>
      </c>
      <c r="BD1389" s="654">
        <f>IF(BD1386=AV1389,W1389,IF(BC1389=0,MAX(BD1388-MAX(AT1389-SUM(AW1388:BC1388),0),0),BD1388))</f>
        <v>0</v>
      </c>
      <c r="BE1389" s="654">
        <f>IF(BE1386=AV1389,W1389,IF(BD1389=0,MAX(BE1388-MAX(AT1389-SUM(AW1388:BD1388),0),0),BE1388))</f>
        <v>0</v>
      </c>
      <c r="BF1389" s="654" t="b">
        <f t="shared" si="5719"/>
        <v>1</v>
      </c>
      <c r="BH1389" s="647">
        <v>2024</v>
      </c>
      <c r="BI1389" s="647">
        <v>0</v>
      </c>
      <c r="BJ1389" s="654">
        <f>IF(BH1389&gt;BJ1386,AX1388-AX1389,0)</f>
        <v>0</v>
      </c>
      <c r="BK1389" s="654">
        <f>IF(BH1389&gt;BK1386,AY1388-AY1389,0)</f>
        <v>0</v>
      </c>
      <c r="BL1389" s="654">
        <f>IF(BH1389&gt;BL1386,AZ1388-AZ1389,0)</f>
        <v>0</v>
      </c>
      <c r="BM1389" s="654">
        <f>IF(BH1389&gt;BM1386,BA1388-BA1389,0)</f>
        <v>0</v>
      </c>
      <c r="BN1389" s="654">
        <f>IF(BH1389&gt;BN1386,BB1388-BB1389,0)</f>
        <v>0</v>
      </c>
      <c r="BO1389" s="654">
        <f>IF(BH1389&gt;BO1386,BC1388-BC1389,0)</f>
        <v>0</v>
      </c>
      <c r="BP1389" s="654">
        <f>IF(BH1389&gt;BP1386,BD1388-BD1389,0)</f>
        <v>0</v>
      </c>
      <c r="BQ1389" s="654">
        <f>IF(BH1389&gt;BQ1386,BE1388-BE1389,0)</f>
        <v>0</v>
      </c>
      <c r="BR1389" s="654" t="b">
        <f>SUM(BJ1389:BQ1389)=U1389-SUM(Y1389:AH1389)</f>
        <v>1</v>
      </c>
      <c r="BS1389" s="655"/>
      <c r="BT1389" s="655"/>
      <c r="BU1389" s="655"/>
      <c r="BV1389" s="655"/>
      <c r="BW1389" s="655"/>
      <c r="BX1389" s="655"/>
      <c r="BY1389" s="655"/>
      <c r="BZ1389" s="655"/>
      <c r="CA1389" s="655"/>
      <c r="CB1389" s="655"/>
      <c r="CC1389" s="655"/>
      <c r="CD1389" s="655"/>
      <c r="CE1389" s="655"/>
      <c r="CF1389" s="655"/>
      <c r="CG1389" s="655"/>
      <c r="CH1389" s="655"/>
      <c r="CI1389" s="655"/>
      <c r="CJ1389" s="655"/>
      <c r="CK1389" s="655"/>
      <c r="CL1389" s="655"/>
      <c r="CM1389" s="655"/>
      <c r="CN1389" s="655"/>
      <c r="CO1389" s="655"/>
      <c r="CP1389" s="655"/>
      <c r="CQ1389" s="655"/>
      <c r="CR1389" s="655"/>
      <c r="CS1389" s="655"/>
      <c r="CT1389" s="655"/>
      <c r="CU1389" s="655"/>
      <c r="CV1389" s="655"/>
      <c r="CW1389" s="655"/>
      <c r="CX1389" s="655"/>
      <c r="CY1389" s="655"/>
      <c r="CZ1389" s="655"/>
      <c r="DA1389" s="655"/>
      <c r="DB1389" s="655"/>
      <c r="DC1389" s="655"/>
      <c r="DD1389" s="655"/>
      <c r="DE1389" s="655"/>
      <c r="DF1389" s="655"/>
      <c r="DG1389" s="655"/>
      <c r="DH1389" s="655"/>
      <c r="DI1389" s="655"/>
      <c r="DJ1389" s="655"/>
      <c r="DK1389" s="655"/>
      <c r="DL1389" s="655"/>
      <c r="DM1389" s="655"/>
      <c r="DN1389" s="655"/>
      <c r="DO1389" s="655"/>
      <c r="DP1389" s="655"/>
      <c r="DQ1389" s="738">
        <f>O1389</f>
        <v>0</v>
      </c>
      <c r="DR1389" s="647">
        <v>2024</v>
      </c>
      <c r="DS1389" s="647">
        <v>0</v>
      </c>
      <c r="DT1389" s="654">
        <f>IF(DR1389&gt;DT1386,IF(DQ1389&lt;=BJ1389,DQ1389,BJ1389),0)</f>
        <v>0</v>
      </c>
      <c r="DU1389" s="654">
        <f>IF(DR1389&gt;DU1386,IF(DQ1389&lt;=BK1389,DQ1389,BK1389),0)</f>
        <v>0</v>
      </c>
      <c r="DV1389" s="654">
        <f>IF(DR1389&gt;DV1386,IF(DQ1389&lt;=BL1389,DQ1389,BL1389),0)</f>
        <v>0</v>
      </c>
      <c r="DW1389" s="654">
        <f>IF(DR1389&gt;DW1386,IF(DQ1389&lt;=BM1389,DQ1389,BM1389),0)</f>
        <v>0</v>
      </c>
      <c r="DX1389" s="654">
        <f>IF(DR1389&gt;DX1386,IF(DQ1389&lt;=BN1389,DQ1389,BN1389),0)</f>
        <v>0</v>
      </c>
      <c r="DY1389" s="654">
        <f>IF(DR1389&gt;DY1386,IF(DQ1389&lt;=BO1389,DQ1389,BO1389),0)</f>
        <v>0</v>
      </c>
      <c r="DZ1389" s="654">
        <f>IF(DR1389&gt;DZ1386,IF(DQ1389&lt;=BP1389,DQ1389,BP1389),0)</f>
        <v>0</v>
      </c>
      <c r="EA1389" s="654">
        <f>IF(DR1389&gt;EA1386,IF(DQ1389&lt;=BQ1389,DQ1389,BQ1389),0)</f>
        <v>0</v>
      </c>
      <c r="EB1389" s="654" t="b">
        <f>SUM(DT1389:EA1389)+SUM(HB1407:HK1407)=O1389</f>
        <v>1</v>
      </c>
      <c r="HM1389" s="657"/>
      <c r="HN1389" s="657"/>
      <c r="HO1389" s="657"/>
      <c r="HP1389" s="657"/>
      <c r="HQ1389" s="657"/>
      <c r="HR1389" s="657"/>
      <c r="HS1389" s="657"/>
      <c r="HT1389" s="657"/>
      <c r="HU1389" s="657"/>
      <c r="HV1389" s="657"/>
      <c r="HW1389" s="657"/>
      <c r="HX1389" s="657"/>
      <c r="HY1389" s="657"/>
      <c r="HZ1389" s="657"/>
    </row>
    <row r="1391" spans="1:234" s="643" customFormat="1" hidden="1" x14ac:dyDescent="0.25">
      <c r="A1391" s="643" t="s">
        <v>208</v>
      </c>
      <c r="B1391" s="644"/>
      <c r="C1391" s="644"/>
      <c r="D1391" s="644"/>
      <c r="E1391" s="644"/>
      <c r="F1391" s="644"/>
      <c r="G1391" s="644"/>
      <c r="H1391" s="644"/>
      <c r="I1391" s="644"/>
      <c r="J1391" s="644"/>
      <c r="K1391" s="644"/>
      <c r="L1391" s="644"/>
      <c r="M1391" s="644"/>
      <c r="N1391" s="644"/>
      <c r="O1391" s="644"/>
      <c r="P1391" s="644"/>
      <c r="Q1391" s="644"/>
      <c r="R1391" s="644"/>
      <c r="DR1391" s="643" t="s">
        <v>1677</v>
      </c>
      <c r="HM1391" s="644"/>
      <c r="HN1391" s="644"/>
      <c r="HO1391" s="644"/>
      <c r="HP1391" s="644"/>
      <c r="HQ1391" s="644"/>
      <c r="HR1391" s="644"/>
      <c r="HS1391" s="644"/>
      <c r="HT1391" s="644"/>
      <c r="HU1391" s="644"/>
      <c r="HV1391" s="644"/>
      <c r="HW1391" s="644"/>
      <c r="HX1391" s="644"/>
      <c r="HY1391" s="644"/>
      <c r="HZ1391" s="644"/>
    </row>
    <row r="1392" spans="1:234" hidden="1" x14ac:dyDescent="0.25">
      <c r="A1392" s="643" t="s">
        <v>208</v>
      </c>
      <c r="AI1392" s="913" t="s">
        <v>1661</v>
      </c>
      <c r="AJ1392" s="914"/>
      <c r="AK1392" s="914"/>
      <c r="AL1392" s="914"/>
      <c r="AM1392" s="914"/>
      <c r="AN1392" s="914"/>
      <c r="AO1392" s="914"/>
      <c r="AP1392" s="914"/>
      <c r="AQ1392" s="914"/>
      <c r="AR1392" s="914"/>
      <c r="AS1392" s="914"/>
      <c r="AT1392" s="915"/>
      <c r="AU1392" s="648"/>
      <c r="AW1392" s="661" t="s">
        <v>1656</v>
      </c>
      <c r="AX1392" s="647">
        <v>2023</v>
      </c>
      <c r="AY1392" s="647">
        <v>2024</v>
      </c>
      <c r="AZ1392" s="647">
        <v>2024</v>
      </c>
      <c r="BA1392" s="647">
        <v>2024</v>
      </c>
      <c r="BB1392" s="647">
        <v>2024</v>
      </c>
      <c r="BC1392" s="647">
        <v>2024</v>
      </c>
      <c r="BD1392" s="647">
        <v>2024</v>
      </c>
      <c r="BE1392" s="647">
        <v>2024</v>
      </c>
      <c r="BF1392" s="647">
        <v>2024</v>
      </c>
      <c r="BG1392" s="647">
        <v>2024</v>
      </c>
      <c r="BH1392" s="647">
        <v>2024</v>
      </c>
      <c r="BI1392" s="647">
        <v>2025</v>
      </c>
      <c r="BJ1392" s="647">
        <v>2025</v>
      </c>
      <c r="BK1392" s="647">
        <v>2025</v>
      </c>
      <c r="BL1392" s="647">
        <v>2025</v>
      </c>
      <c r="BM1392" s="647">
        <v>2025</v>
      </c>
      <c r="BN1392" s="647">
        <v>2025</v>
      </c>
      <c r="BO1392" s="647">
        <v>2025</v>
      </c>
      <c r="BP1392" s="647">
        <v>2025</v>
      </c>
      <c r="BQ1392" s="647">
        <v>2025</v>
      </c>
      <c r="BR1392" s="647">
        <v>2025</v>
      </c>
      <c r="BS1392" s="647">
        <v>2026</v>
      </c>
      <c r="BT1392" s="647">
        <v>2026</v>
      </c>
      <c r="BU1392" s="647">
        <v>2026</v>
      </c>
      <c r="BV1392" s="647">
        <v>2026</v>
      </c>
      <c r="BW1392" s="647">
        <v>2026</v>
      </c>
      <c r="BX1392" s="647">
        <v>2026</v>
      </c>
      <c r="BY1392" s="647">
        <v>2026</v>
      </c>
      <c r="BZ1392" s="647">
        <v>2026</v>
      </c>
      <c r="CA1392" s="647">
        <v>2026</v>
      </c>
      <c r="CB1392" s="647">
        <v>2026</v>
      </c>
      <c r="CC1392" s="647">
        <v>2027</v>
      </c>
      <c r="CD1392" s="647">
        <v>2027</v>
      </c>
      <c r="CE1392" s="647">
        <v>2027</v>
      </c>
      <c r="CF1392" s="647">
        <v>2027</v>
      </c>
      <c r="CG1392" s="647">
        <v>2027</v>
      </c>
      <c r="CH1392" s="647">
        <v>2027</v>
      </c>
      <c r="CI1392" s="647">
        <v>2027</v>
      </c>
      <c r="CJ1392" s="647">
        <v>2027</v>
      </c>
      <c r="CK1392" s="647">
        <v>2027</v>
      </c>
      <c r="CL1392" s="647">
        <v>2027</v>
      </c>
      <c r="CM1392" s="647">
        <v>2028</v>
      </c>
      <c r="CN1392" s="647">
        <v>2028</v>
      </c>
      <c r="CO1392" s="647">
        <v>2028</v>
      </c>
      <c r="CP1392" s="647">
        <v>2028</v>
      </c>
      <c r="CQ1392" s="647">
        <v>2028</v>
      </c>
      <c r="CR1392" s="647">
        <v>2028</v>
      </c>
      <c r="CS1392" s="647">
        <v>2028</v>
      </c>
      <c r="CT1392" s="647">
        <v>2028</v>
      </c>
      <c r="CU1392" s="647">
        <v>2028</v>
      </c>
      <c r="CV1392" s="647">
        <v>2028</v>
      </c>
      <c r="CW1392" s="647">
        <v>2029</v>
      </c>
      <c r="CX1392" s="647">
        <v>2029</v>
      </c>
      <c r="CY1392" s="647">
        <v>2029</v>
      </c>
      <c r="CZ1392" s="647">
        <v>2029</v>
      </c>
      <c r="DA1392" s="647">
        <v>2029</v>
      </c>
      <c r="DB1392" s="647">
        <v>2029</v>
      </c>
      <c r="DC1392" s="647">
        <v>2029</v>
      </c>
      <c r="DD1392" s="647">
        <v>2029</v>
      </c>
      <c r="DE1392" s="647">
        <v>2029</v>
      </c>
      <c r="DF1392" s="647">
        <v>2029</v>
      </c>
      <c r="DG1392" s="647">
        <v>2030</v>
      </c>
      <c r="DH1392" s="647">
        <v>2030</v>
      </c>
      <c r="DI1392" s="647">
        <v>2030</v>
      </c>
      <c r="DJ1392" s="647">
        <v>2030</v>
      </c>
      <c r="DK1392" s="647">
        <v>2030</v>
      </c>
      <c r="DL1392" s="647">
        <v>2030</v>
      </c>
      <c r="DM1392" s="647">
        <v>2030</v>
      </c>
      <c r="DN1392" s="647">
        <v>2030</v>
      </c>
      <c r="DO1392" s="647">
        <v>2030</v>
      </c>
      <c r="DP1392" s="647">
        <v>2030</v>
      </c>
      <c r="DR1392" s="661"/>
      <c r="DS1392" s="647">
        <v>2023</v>
      </c>
      <c r="DT1392" s="647">
        <v>2024</v>
      </c>
      <c r="DU1392" s="647">
        <v>2024</v>
      </c>
      <c r="DV1392" s="647">
        <v>2024</v>
      </c>
      <c r="DW1392" s="647">
        <v>2024</v>
      </c>
      <c r="DX1392" s="647">
        <v>2024</v>
      </c>
      <c r="DY1392" s="647">
        <v>2024</v>
      </c>
      <c r="DZ1392" s="647">
        <v>2024</v>
      </c>
      <c r="EA1392" s="647">
        <v>2024</v>
      </c>
      <c r="EB1392" s="647">
        <v>2024</v>
      </c>
      <c r="EC1392" s="647">
        <v>2024</v>
      </c>
      <c r="ED1392" s="647">
        <v>2025</v>
      </c>
      <c r="EE1392" s="647">
        <v>2025</v>
      </c>
      <c r="EF1392" s="647">
        <v>2025</v>
      </c>
      <c r="EG1392" s="647">
        <v>2025</v>
      </c>
      <c r="EH1392" s="647">
        <v>2025</v>
      </c>
      <c r="EI1392" s="647">
        <v>2025</v>
      </c>
      <c r="EJ1392" s="647">
        <v>2025</v>
      </c>
      <c r="EK1392" s="647">
        <v>2025</v>
      </c>
      <c r="EL1392" s="647">
        <v>2025</v>
      </c>
      <c r="EM1392" s="647">
        <v>2025</v>
      </c>
      <c r="EN1392" s="647">
        <v>2026</v>
      </c>
      <c r="EO1392" s="647">
        <v>2026</v>
      </c>
      <c r="EP1392" s="647">
        <v>2026</v>
      </c>
      <c r="EQ1392" s="647">
        <v>2026</v>
      </c>
      <c r="ER1392" s="647">
        <v>2026</v>
      </c>
      <c r="ES1392" s="647">
        <v>2026</v>
      </c>
      <c r="ET1392" s="647">
        <v>2026</v>
      </c>
      <c r="EU1392" s="647">
        <v>2026</v>
      </c>
      <c r="EV1392" s="647">
        <v>2026</v>
      </c>
      <c r="EW1392" s="647">
        <v>2026</v>
      </c>
      <c r="EX1392" s="647">
        <v>2027</v>
      </c>
      <c r="EY1392" s="647">
        <v>2027</v>
      </c>
      <c r="EZ1392" s="647">
        <v>2027</v>
      </c>
      <c r="FA1392" s="647">
        <v>2027</v>
      </c>
      <c r="FB1392" s="647">
        <v>2027</v>
      </c>
      <c r="FC1392" s="647">
        <v>2027</v>
      </c>
      <c r="FD1392" s="647">
        <v>2027</v>
      </c>
      <c r="FE1392" s="647">
        <v>2027</v>
      </c>
      <c r="FF1392" s="647">
        <v>2027</v>
      </c>
      <c r="FG1392" s="647">
        <v>2027</v>
      </c>
      <c r="FH1392" s="647">
        <v>2028</v>
      </c>
      <c r="FI1392" s="647">
        <v>2028</v>
      </c>
      <c r="FJ1392" s="647">
        <v>2028</v>
      </c>
      <c r="FK1392" s="647">
        <v>2028</v>
      </c>
      <c r="FL1392" s="647">
        <v>2028</v>
      </c>
      <c r="FM1392" s="647">
        <v>2028</v>
      </c>
      <c r="FN1392" s="647">
        <v>2028</v>
      </c>
      <c r="FO1392" s="647">
        <v>2028</v>
      </c>
      <c r="FP1392" s="647">
        <v>2028</v>
      </c>
      <c r="FQ1392" s="647">
        <v>2028</v>
      </c>
      <c r="FR1392" s="647">
        <v>2029</v>
      </c>
      <c r="FS1392" s="647">
        <v>2029</v>
      </c>
      <c r="FT1392" s="647">
        <v>2029</v>
      </c>
      <c r="FU1392" s="647">
        <v>2029</v>
      </c>
      <c r="FV1392" s="647">
        <v>2029</v>
      </c>
      <c r="FW1392" s="647">
        <v>2029</v>
      </c>
      <c r="FX1392" s="647">
        <v>2029</v>
      </c>
      <c r="FY1392" s="647">
        <v>2029</v>
      </c>
      <c r="FZ1392" s="647">
        <v>2029</v>
      </c>
      <c r="GA1392" s="647">
        <v>2029</v>
      </c>
      <c r="GB1392" s="647">
        <v>2030</v>
      </c>
      <c r="GC1392" s="647">
        <v>2030</v>
      </c>
      <c r="GD1392" s="647">
        <v>2030</v>
      </c>
      <c r="GE1392" s="647">
        <v>2030</v>
      </c>
      <c r="GF1392" s="647">
        <v>2030</v>
      </c>
      <c r="GG1392" s="647">
        <v>2030</v>
      </c>
      <c r="GH1392" s="647">
        <v>2030</v>
      </c>
      <c r="GI1392" s="647">
        <v>2030</v>
      </c>
      <c r="GJ1392" s="647">
        <v>2030</v>
      </c>
      <c r="GK1392" s="647">
        <v>2030</v>
      </c>
      <c r="GL1392" s="903" t="s">
        <v>1662</v>
      </c>
      <c r="GO1392" s="643" t="s">
        <v>1678</v>
      </c>
    </row>
    <row r="1393" spans="1:234" hidden="1" x14ac:dyDescent="0.25">
      <c r="A1393" s="643" t="s">
        <v>208</v>
      </c>
      <c r="AI1393" s="647" t="s">
        <v>1663</v>
      </c>
      <c r="AJ1393" s="647" t="s">
        <v>1664</v>
      </c>
      <c r="AK1393" s="647" t="str">
        <f t="shared" ref="AK1393" si="5721">E1387</f>
        <v/>
      </c>
      <c r="AL1393" s="647" t="str">
        <f t="shared" ref="AL1393" si="5722">F1387</f>
        <v/>
      </c>
      <c r="AM1393" s="647" t="str">
        <f t="shared" ref="AM1393" si="5723">G1387</f>
        <v/>
      </c>
      <c r="AN1393" s="647" t="str">
        <f t="shared" ref="AN1393" si="5724">H1387</f>
        <v/>
      </c>
      <c r="AO1393" s="647" t="str">
        <f t="shared" ref="AO1393" si="5725">I1387</f>
        <v/>
      </c>
      <c r="AP1393" s="647" t="str">
        <f t="shared" ref="AP1393" si="5726">J1387</f>
        <v/>
      </c>
      <c r="AQ1393" s="647" t="str">
        <f t="shared" ref="AQ1393" si="5727">K1387</f>
        <v/>
      </c>
      <c r="AR1393" s="647" t="str">
        <f t="shared" ref="AR1393" si="5728">L1387</f>
        <v/>
      </c>
      <c r="AS1393" s="647" t="str">
        <f t="shared" ref="AS1393" si="5729">M1387</f>
        <v/>
      </c>
      <c r="AT1393" s="647" t="str">
        <f t="shared" ref="AT1393" si="5730">N1387</f>
        <v/>
      </c>
      <c r="AU1393" s="648"/>
      <c r="AW1393" s="662" t="s">
        <v>1663</v>
      </c>
      <c r="AX1393" s="647" t="s">
        <v>1664</v>
      </c>
      <c r="AY1393" s="647" t="str">
        <f t="shared" ref="AY1393" si="5731">E1387</f>
        <v/>
      </c>
      <c r="AZ1393" s="647" t="str">
        <f t="shared" ref="AZ1393" si="5732">F1387</f>
        <v/>
      </c>
      <c r="BA1393" s="647" t="str">
        <f t="shared" ref="BA1393" si="5733">G1387</f>
        <v/>
      </c>
      <c r="BB1393" s="647" t="str">
        <f t="shared" ref="BB1393" si="5734">H1387</f>
        <v/>
      </c>
      <c r="BC1393" s="647" t="str">
        <f t="shared" ref="BC1393" si="5735">I1387</f>
        <v/>
      </c>
      <c r="BD1393" s="647" t="str">
        <f t="shared" ref="BD1393" si="5736">J1387</f>
        <v/>
      </c>
      <c r="BE1393" s="647" t="str">
        <f t="shared" ref="BE1393" si="5737">K1387</f>
        <v/>
      </c>
      <c r="BF1393" s="647" t="str">
        <f t="shared" ref="BF1393" si="5738">L1387</f>
        <v/>
      </c>
      <c r="BG1393" s="647" t="str">
        <f t="shared" ref="BG1393" si="5739">M1387</f>
        <v/>
      </c>
      <c r="BH1393" s="647" t="str">
        <f t="shared" ref="BH1393" si="5740">N1387</f>
        <v/>
      </c>
      <c r="BI1393" s="647" t="str">
        <f t="shared" ref="BI1393" si="5741">E1387</f>
        <v/>
      </c>
      <c r="BJ1393" s="647" t="str">
        <f t="shared" ref="BJ1393" si="5742">F1387</f>
        <v/>
      </c>
      <c r="BK1393" s="647" t="str">
        <f t="shared" ref="BK1393" si="5743">G1387</f>
        <v/>
      </c>
      <c r="BL1393" s="647" t="str">
        <f t="shared" ref="BL1393" si="5744">H1387</f>
        <v/>
      </c>
      <c r="BM1393" s="647" t="str">
        <f t="shared" ref="BM1393" si="5745">I1387</f>
        <v/>
      </c>
      <c r="BN1393" s="647" t="str">
        <f t="shared" ref="BN1393" si="5746">J1387</f>
        <v/>
      </c>
      <c r="BO1393" s="647" t="str">
        <f t="shared" ref="BO1393" si="5747">K1387</f>
        <v/>
      </c>
      <c r="BP1393" s="647" t="str">
        <f t="shared" ref="BP1393" si="5748">L1387</f>
        <v/>
      </c>
      <c r="BQ1393" s="647" t="str">
        <f t="shared" ref="BQ1393" si="5749">M1387</f>
        <v/>
      </c>
      <c r="BR1393" s="647" t="str">
        <f t="shared" ref="BR1393" si="5750">N1387</f>
        <v/>
      </c>
      <c r="BS1393" s="647" t="str">
        <f t="shared" ref="BS1393" si="5751">E1387</f>
        <v/>
      </c>
      <c r="BT1393" s="647" t="str">
        <f t="shared" ref="BT1393" si="5752">F1387</f>
        <v/>
      </c>
      <c r="BU1393" s="647" t="str">
        <f t="shared" ref="BU1393" si="5753">G1387</f>
        <v/>
      </c>
      <c r="BV1393" s="647" t="str">
        <f t="shared" ref="BV1393" si="5754">H1387</f>
        <v/>
      </c>
      <c r="BW1393" s="647" t="str">
        <f t="shared" ref="BW1393" si="5755">I1387</f>
        <v/>
      </c>
      <c r="BX1393" s="647" t="str">
        <f t="shared" ref="BX1393" si="5756">J1387</f>
        <v/>
      </c>
      <c r="BY1393" s="647" t="str">
        <f t="shared" ref="BY1393" si="5757">K1387</f>
        <v/>
      </c>
      <c r="BZ1393" s="647" t="str">
        <f t="shared" ref="BZ1393" si="5758">L1387</f>
        <v/>
      </c>
      <c r="CA1393" s="647" t="str">
        <f t="shared" ref="CA1393" si="5759">M1387</f>
        <v/>
      </c>
      <c r="CB1393" s="647" t="str">
        <f t="shared" ref="CB1393" si="5760">N1387</f>
        <v/>
      </c>
      <c r="CC1393" s="647" t="str">
        <f t="shared" ref="CC1393" si="5761">E1387</f>
        <v/>
      </c>
      <c r="CD1393" s="647" t="str">
        <f t="shared" ref="CD1393" si="5762">F1387</f>
        <v/>
      </c>
      <c r="CE1393" s="647" t="str">
        <f t="shared" ref="CE1393" si="5763">G1387</f>
        <v/>
      </c>
      <c r="CF1393" s="647" t="str">
        <f t="shared" ref="CF1393" si="5764">H1387</f>
        <v/>
      </c>
      <c r="CG1393" s="647" t="str">
        <f t="shared" ref="CG1393" si="5765">I1387</f>
        <v/>
      </c>
      <c r="CH1393" s="647" t="str">
        <f t="shared" ref="CH1393" si="5766">J1387</f>
        <v/>
      </c>
      <c r="CI1393" s="647" t="str">
        <f t="shared" ref="CI1393" si="5767">K1387</f>
        <v/>
      </c>
      <c r="CJ1393" s="647" t="str">
        <f t="shared" ref="CJ1393" si="5768">L1387</f>
        <v/>
      </c>
      <c r="CK1393" s="647" t="str">
        <f t="shared" ref="CK1393" si="5769">M1387</f>
        <v/>
      </c>
      <c r="CL1393" s="647" t="str">
        <f t="shared" ref="CL1393" si="5770">N1387</f>
        <v/>
      </c>
      <c r="CM1393" s="647" t="str">
        <f t="shared" ref="CM1393" si="5771">E1387</f>
        <v/>
      </c>
      <c r="CN1393" s="647" t="str">
        <f t="shared" ref="CN1393" si="5772">F1387</f>
        <v/>
      </c>
      <c r="CO1393" s="647" t="str">
        <f t="shared" ref="CO1393" si="5773">G1387</f>
        <v/>
      </c>
      <c r="CP1393" s="647" t="str">
        <f t="shared" ref="CP1393" si="5774">H1387</f>
        <v/>
      </c>
      <c r="CQ1393" s="647" t="str">
        <f t="shared" ref="CQ1393" si="5775">I1387</f>
        <v/>
      </c>
      <c r="CR1393" s="647" t="str">
        <f t="shared" ref="CR1393" si="5776">J1387</f>
        <v/>
      </c>
      <c r="CS1393" s="647" t="str">
        <f t="shared" ref="CS1393" si="5777">K1387</f>
        <v/>
      </c>
      <c r="CT1393" s="647" t="str">
        <f t="shared" ref="CT1393" si="5778">L1387</f>
        <v/>
      </c>
      <c r="CU1393" s="647" t="str">
        <f t="shared" ref="CU1393" si="5779">M1387</f>
        <v/>
      </c>
      <c r="CV1393" s="647" t="str">
        <f t="shared" ref="CV1393" si="5780">N1387</f>
        <v/>
      </c>
      <c r="CW1393" s="647" t="str">
        <f t="shared" ref="CW1393" si="5781">E1387</f>
        <v/>
      </c>
      <c r="CX1393" s="647" t="str">
        <f t="shared" ref="CX1393" si="5782">F1387</f>
        <v/>
      </c>
      <c r="CY1393" s="647" t="str">
        <f t="shared" ref="CY1393" si="5783">G1387</f>
        <v/>
      </c>
      <c r="CZ1393" s="647" t="str">
        <f t="shared" ref="CZ1393" si="5784">H1387</f>
        <v/>
      </c>
      <c r="DA1393" s="647" t="str">
        <f t="shared" ref="DA1393" si="5785">I1387</f>
        <v/>
      </c>
      <c r="DB1393" s="647" t="str">
        <f t="shared" ref="DB1393" si="5786">J1387</f>
        <v/>
      </c>
      <c r="DC1393" s="647" t="str">
        <f t="shared" ref="DC1393" si="5787">K1387</f>
        <v/>
      </c>
      <c r="DD1393" s="647" t="str">
        <f t="shared" ref="DD1393" si="5788">L1387</f>
        <v/>
      </c>
      <c r="DE1393" s="647" t="str">
        <f t="shared" ref="DE1393" si="5789">M1387</f>
        <v/>
      </c>
      <c r="DF1393" s="647" t="str">
        <f t="shared" ref="DF1393" si="5790">N1387</f>
        <v/>
      </c>
      <c r="DG1393" s="647" t="str">
        <f t="shared" ref="DG1393" si="5791">E1387</f>
        <v/>
      </c>
      <c r="DH1393" s="647" t="str">
        <f t="shared" ref="DH1393" si="5792">F1387</f>
        <v/>
      </c>
      <c r="DI1393" s="647" t="str">
        <f t="shared" ref="DI1393" si="5793">G1387</f>
        <v/>
      </c>
      <c r="DJ1393" s="647" t="str">
        <f t="shared" ref="DJ1393" si="5794">H1387</f>
        <v/>
      </c>
      <c r="DK1393" s="647" t="str">
        <f t="shared" ref="DK1393" si="5795">I1387</f>
        <v/>
      </c>
      <c r="DL1393" s="647" t="str">
        <f t="shared" ref="DL1393" si="5796">J1387</f>
        <v/>
      </c>
      <c r="DM1393" s="647" t="str">
        <f t="shared" ref="DM1393" si="5797">K1387</f>
        <v/>
      </c>
      <c r="DN1393" s="647" t="str">
        <f t="shared" ref="DN1393" si="5798">L1387</f>
        <v/>
      </c>
      <c r="DO1393" s="647" t="str">
        <f t="shared" ref="DO1393" si="5799">M1387</f>
        <v/>
      </c>
      <c r="DP1393" s="647" t="str">
        <f t="shared" ref="DP1393" si="5800">N1387</f>
        <v/>
      </c>
      <c r="DQ1393" s="643" t="s">
        <v>1657</v>
      </c>
      <c r="DR1393" s="662" t="s">
        <v>1665</v>
      </c>
      <c r="DS1393" s="647" t="s">
        <v>1664</v>
      </c>
      <c r="DT1393" s="647" t="str">
        <f t="shared" ref="DT1393" si="5801">E1387</f>
        <v/>
      </c>
      <c r="DU1393" s="647" t="str">
        <f t="shared" ref="DU1393" si="5802">F1387</f>
        <v/>
      </c>
      <c r="DV1393" s="647" t="str">
        <f t="shared" ref="DV1393" si="5803">G1387</f>
        <v/>
      </c>
      <c r="DW1393" s="647" t="str">
        <f t="shared" ref="DW1393" si="5804">H1387</f>
        <v/>
      </c>
      <c r="DX1393" s="647" t="str">
        <f t="shared" ref="DX1393" si="5805">I1387</f>
        <v/>
      </c>
      <c r="DY1393" s="647" t="str">
        <f t="shared" ref="DY1393" si="5806">J1387</f>
        <v/>
      </c>
      <c r="DZ1393" s="647" t="str">
        <f t="shared" ref="DZ1393" si="5807">K1387</f>
        <v/>
      </c>
      <c r="EA1393" s="647" t="str">
        <f t="shared" ref="EA1393" si="5808">L1387</f>
        <v/>
      </c>
      <c r="EB1393" s="647" t="str">
        <f t="shared" ref="EB1393" si="5809">M1387</f>
        <v/>
      </c>
      <c r="EC1393" s="647" t="str">
        <f t="shared" ref="EC1393" si="5810">N1387</f>
        <v/>
      </c>
      <c r="ED1393" s="647" t="str">
        <f t="shared" ref="ED1393" si="5811">E1387</f>
        <v/>
      </c>
      <c r="EE1393" s="647" t="str">
        <f t="shared" ref="EE1393" si="5812">F1387</f>
        <v/>
      </c>
      <c r="EF1393" s="647" t="str">
        <f t="shared" ref="EF1393" si="5813">G1387</f>
        <v/>
      </c>
      <c r="EG1393" s="647" t="str">
        <f t="shared" ref="EG1393" si="5814">H1387</f>
        <v/>
      </c>
      <c r="EH1393" s="647" t="str">
        <f t="shared" ref="EH1393" si="5815">I1387</f>
        <v/>
      </c>
      <c r="EI1393" s="647" t="str">
        <f t="shared" ref="EI1393" si="5816">J1387</f>
        <v/>
      </c>
      <c r="EJ1393" s="647" t="str">
        <f t="shared" ref="EJ1393" si="5817">K1387</f>
        <v/>
      </c>
      <c r="EK1393" s="647" t="str">
        <f t="shared" ref="EK1393" si="5818">L1387</f>
        <v/>
      </c>
      <c r="EL1393" s="647" t="str">
        <f t="shared" ref="EL1393" si="5819">M1387</f>
        <v/>
      </c>
      <c r="EM1393" s="647" t="str">
        <f t="shared" ref="EM1393" si="5820">N1387</f>
        <v/>
      </c>
      <c r="EN1393" s="647" t="str">
        <f t="shared" ref="EN1393" si="5821">E1387</f>
        <v/>
      </c>
      <c r="EO1393" s="647" t="str">
        <f t="shared" ref="EO1393" si="5822">F1387</f>
        <v/>
      </c>
      <c r="EP1393" s="647" t="str">
        <f t="shared" ref="EP1393" si="5823">G1387</f>
        <v/>
      </c>
      <c r="EQ1393" s="647" t="str">
        <f t="shared" ref="EQ1393" si="5824">H1387</f>
        <v/>
      </c>
      <c r="ER1393" s="647" t="str">
        <f t="shared" ref="ER1393" si="5825">I1387</f>
        <v/>
      </c>
      <c r="ES1393" s="647" t="str">
        <f t="shared" ref="ES1393" si="5826">J1387</f>
        <v/>
      </c>
      <c r="ET1393" s="647" t="str">
        <f t="shared" ref="ET1393" si="5827">K1387</f>
        <v/>
      </c>
      <c r="EU1393" s="647" t="str">
        <f t="shared" ref="EU1393" si="5828">L1387</f>
        <v/>
      </c>
      <c r="EV1393" s="647" t="str">
        <f t="shared" ref="EV1393" si="5829">M1387</f>
        <v/>
      </c>
      <c r="EW1393" s="647" t="str">
        <f t="shared" ref="EW1393" si="5830">N1387</f>
        <v/>
      </c>
      <c r="EX1393" s="647" t="str">
        <f t="shared" ref="EX1393" si="5831">E1387</f>
        <v/>
      </c>
      <c r="EY1393" s="647" t="str">
        <f t="shared" ref="EY1393" si="5832">F1387</f>
        <v/>
      </c>
      <c r="EZ1393" s="647" t="str">
        <f t="shared" ref="EZ1393" si="5833">G1387</f>
        <v/>
      </c>
      <c r="FA1393" s="647" t="str">
        <f t="shared" ref="FA1393" si="5834">H1387</f>
        <v/>
      </c>
      <c r="FB1393" s="647" t="str">
        <f t="shared" ref="FB1393" si="5835">I1387</f>
        <v/>
      </c>
      <c r="FC1393" s="647" t="str">
        <f t="shared" ref="FC1393" si="5836">J1387</f>
        <v/>
      </c>
      <c r="FD1393" s="647" t="str">
        <f t="shared" ref="FD1393" si="5837">K1387</f>
        <v/>
      </c>
      <c r="FE1393" s="647" t="str">
        <f t="shared" ref="FE1393" si="5838">L1387</f>
        <v/>
      </c>
      <c r="FF1393" s="647" t="str">
        <f t="shared" ref="FF1393" si="5839">M1387</f>
        <v/>
      </c>
      <c r="FG1393" s="647" t="str">
        <f t="shared" ref="FG1393" si="5840">N1387</f>
        <v/>
      </c>
      <c r="FH1393" s="647" t="str">
        <f t="shared" ref="FH1393" si="5841">E1387</f>
        <v/>
      </c>
      <c r="FI1393" s="647" t="str">
        <f t="shared" ref="FI1393" si="5842">F1387</f>
        <v/>
      </c>
      <c r="FJ1393" s="647" t="str">
        <f t="shared" ref="FJ1393" si="5843">G1387</f>
        <v/>
      </c>
      <c r="FK1393" s="647" t="str">
        <f t="shared" ref="FK1393" si="5844">H1387</f>
        <v/>
      </c>
      <c r="FL1393" s="647" t="str">
        <f t="shared" ref="FL1393" si="5845">I1387</f>
        <v/>
      </c>
      <c r="FM1393" s="647" t="str">
        <f t="shared" ref="FM1393" si="5846">J1387</f>
        <v/>
      </c>
      <c r="FN1393" s="647" t="str">
        <f t="shared" ref="FN1393" si="5847">K1387</f>
        <v/>
      </c>
      <c r="FO1393" s="647" t="str">
        <f t="shared" ref="FO1393" si="5848">L1387</f>
        <v/>
      </c>
      <c r="FP1393" s="647" t="str">
        <f t="shared" ref="FP1393" si="5849">M1387</f>
        <v/>
      </c>
      <c r="FQ1393" s="647" t="str">
        <f t="shared" ref="FQ1393" si="5850">N1387</f>
        <v/>
      </c>
      <c r="FR1393" s="647" t="str">
        <f t="shared" ref="FR1393" si="5851">E1387</f>
        <v/>
      </c>
      <c r="FS1393" s="647" t="str">
        <f t="shared" ref="FS1393" si="5852">F1387</f>
        <v/>
      </c>
      <c r="FT1393" s="647" t="str">
        <f t="shared" ref="FT1393" si="5853">G1387</f>
        <v/>
      </c>
      <c r="FU1393" s="647" t="str">
        <f t="shared" ref="FU1393" si="5854">H1387</f>
        <v/>
      </c>
      <c r="FV1393" s="647" t="str">
        <f t="shared" ref="FV1393" si="5855">I1387</f>
        <v/>
      </c>
      <c r="FW1393" s="647" t="str">
        <f t="shared" ref="FW1393" si="5856">J1387</f>
        <v/>
      </c>
      <c r="FX1393" s="647" t="str">
        <f t="shared" ref="FX1393" si="5857">K1387</f>
        <v/>
      </c>
      <c r="FY1393" s="647" t="str">
        <f t="shared" ref="FY1393" si="5858">L1387</f>
        <v/>
      </c>
      <c r="FZ1393" s="647" t="str">
        <f t="shared" ref="FZ1393" si="5859">M1387</f>
        <v/>
      </c>
      <c r="GA1393" s="647" t="str">
        <f t="shared" ref="GA1393" si="5860">N1387</f>
        <v/>
      </c>
      <c r="GB1393" s="647" t="str">
        <f t="shared" ref="GB1393" si="5861">E1387</f>
        <v/>
      </c>
      <c r="GC1393" s="647" t="str">
        <f t="shared" ref="GC1393" si="5862">F1387</f>
        <v/>
      </c>
      <c r="GD1393" s="647" t="str">
        <f t="shared" ref="GD1393" si="5863">G1387</f>
        <v/>
      </c>
      <c r="GE1393" s="647" t="str">
        <f t="shared" ref="GE1393" si="5864">H1387</f>
        <v/>
      </c>
      <c r="GF1393" s="647" t="str">
        <f t="shared" ref="GF1393" si="5865">I1387</f>
        <v/>
      </c>
      <c r="GG1393" s="647" t="str">
        <f t="shared" ref="GG1393" si="5866">J1387</f>
        <v/>
      </c>
      <c r="GH1393" s="647" t="str">
        <f t="shared" ref="GH1393" si="5867">K1387</f>
        <v/>
      </c>
      <c r="GI1393" s="647" t="str">
        <f t="shared" ref="GI1393" si="5868">L1387</f>
        <v/>
      </c>
      <c r="GJ1393" s="647" t="str">
        <f t="shared" ref="GJ1393" si="5869">M1387</f>
        <v/>
      </c>
      <c r="GK1393" s="647" t="str">
        <f t="shared" ref="GK1393" si="5870">N1387</f>
        <v/>
      </c>
      <c r="GL1393" s="904"/>
      <c r="GM1393" s="663"/>
      <c r="GN1393" s="662" t="s">
        <v>1665</v>
      </c>
      <c r="GO1393" s="646" t="s">
        <v>1664</v>
      </c>
      <c r="GP1393" s="646" t="str">
        <f t="shared" ref="GP1393" si="5871">E1387</f>
        <v/>
      </c>
      <c r="GQ1393" s="646" t="str">
        <f t="shared" ref="GQ1393" si="5872">F1387</f>
        <v/>
      </c>
      <c r="GR1393" s="646" t="str">
        <f t="shared" ref="GR1393" si="5873">G1387</f>
        <v/>
      </c>
      <c r="GS1393" s="646" t="str">
        <f t="shared" ref="GS1393" si="5874">H1387</f>
        <v/>
      </c>
      <c r="GT1393" s="646" t="str">
        <f t="shared" ref="GT1393" si="5875">I1387</f>
        <v/>
      </c>
      <c r="GU1393" s="646" t="str">
        <f t="shared" ref="GU1393" si="5876">J1387</f>
        <v/>
      </c>
      <c r="GV1393" s="646" t="str">
        <f t="shared" ref="GV1393" si="5877">K1387</f>
        <v/>
      </c>
      <c r="GW1393" s="646" t="str">
        <f t="shared" ref="GW1393" si="5878">L1387</f>
        <v/>
      </c>
      <c r="GX1393" s="646" t="str">
        <f t="shared" ref="GX1393" si="5879">M1387</f>
        <v/>
      </c>
      <c r="GY1393" s="646" t="str">
        <f t="shared" ref="GY1393" si="5880">N1387</f>
        <v/>
      </c>
      <c r="GZ1393" s="646" t="s">
        <v>1662</v>
      </c>
    </row>
    <row r="1394" spans="1:234" hidden="1" x14ac:dyDescent="0.25">
      <c r="A1394" s="643" t="s">
        <v>208</v>
      </c>
      <c r="AI1394" s="664">
        <v>2023</v>
      </c>
      <c r="AJ1394" s="664">
        <v>1</v>
      </c>
      <c r="AK1394" s="665">
        <v>0</v>
      </c>
      <c r="AL1394" s="665">
        <v>0</v>
      </c>
      <c r="AM1394" s="665">
        <v>0</v>
      </c>
      <c r="AN1394" s="665">
        <v>0</v>
      </c>
      <c r="AO1394" s="665">
        <v>0</v>
      </c>
      <c r="AP1394" s="665">
        <v>0</v>
      </c>
      <c r="AQ1394" s="665">
        <v>0</v>
      </c>
      <c r="AR1394" s="665">
        <v>0</v>
      </c>
      <c r="AS1394" s="665">
        <v>0</v>
      </c>
      <c r="AT1394" s="665">
        <v>0</v>
      </c>
      <c r="AU1394" s="666"/>
      <c r="AW1394" s="749">
        <v>2023</v>
      </c>
      <c r="AX1394" s="665">
        <f>AX1388</f>
        <v>0</v>
      </c>
      <c r="AY1394" s="665">
        <f>INDEX(AX1388:BE1389,MATCH(AW1394,AV1388:AV1389,0),MATCH(AY1392,AX1386:BE1386,0))</f>
        <v>0</v>
      </c>
      <c r="AZ1394" s="665">
        <f>INDEX(AX1388:BE1389,MATCH(AW1394,AV1388:AV1389,0),MATCH(AZ1392,AX1386:BE1386,0))*(INDEX(AK1394:AT1401,MATCH(AZ1392,AI1394:AI1401,0),MATCH(AZ1393,AK1393:AT1393,0)))</f>
        <v>0</v>
      </c>
      <c r="BA1394" s="665">
        <f>INDEX(AX1388:BE1389,MATCH(AW1394,AV1388:AV1389,0),MATCH(BA1392,AX1386:BE1386,0))*(INDEX(AK1394:AT1401,MATCH(BA1392,AI1394:AI1401,0),MATCH(BA1393,AK1393:AT1393,0)))</f>
        <v>0</v>
      </c>
      <c r="BB1394" s="665">
        <f>INDEX(AX1388:BE1389,MATCH(AW1394,AV1388:AV1389,0),MATCH(BB1392,AX1386:BE1386,0))*(INDEX(AK1394:AT1401,MATCH(BB1392,AI1394:AI1401,0),MATCH(BB1393,AK1393:AT1393,0)))</f>
        <v>0</v>
      </c>
      <c r="BC1394" s="665">
        <f>INDEX(AX1388:BE1389,MATCH(AW1394,AV1388:AV1389,0),MATCH(BC1392,AX1386:BE1386,0))*(INDEX(AK1394:AT1401,MATCH(BC1392,AI1394:AI1401,0),MATCH(BC1393,AK1393:AT1393,0)))</f>
        <v>0</v>
      </c>
      <c r="BD1394" s="665">
        <f>INDEX(AX1388:BE1389,MATCH(AW1394,AV1388:AV1389,0),MATCH(BD1392,AX1386:BE1386,0))*(INDEX(AK1394:AT1401,MATCH(BD1392,AI1394:AI1401,0),MATCH(BD1393,AK1393:AT1393,0)))</f>
        <v>0</v>
      </c>
      <c r="BE1394" s="665">
        <f>INDEX(AX1388:BE1389,MATCH(AW1394,AV1388:AV1389,0),MATCH(BE1392,AX1386:BE1386,0))*(INDEX(AK1394:AT1401,MATCH(BE1392,AI1394:AI1401,0),MATCH(BE1393,AK1393:AT1393,0)))</f>
        <v>0</v>
      </c>
      <c r="BF1394" s="665">
        <f>INDEX(AX1388:BE1389,MATCH(AW1394,AV1388:AV1389,0),MATCH(BF1392,AX1386:BE1386,0))*(INDEX(AK1394:AT1401,MATCH(BF1392,AI1394:AI1401,0),MATCH(BF1393,AK1393:AT1393,0)))</f>
        <v>0</v>
      </c>
      <c r="BG1394" s="665">
        <f>INDEX(AX1388:BE1389,MATCH(AW1394,AV1388:AV1389,0),MATCH(BG1392,AX1386:BE1386,0))*(INDEX(AK1394:AT1401,MATCH(BG1392,AI1394:AI1401,0),MATCH(BG1393,AK1393:AT1393,0)))</f>
        <v>0</v>
      </c>
      <c r="BH1394" s="665">
        <f>INDEX(AX1388:BE1389,MATCH(AW1394,AV1388:AV1389,0),MATCH(BH1392,AX1386:BE1386,0))*(INDEX(AK1394:AT1401,MATCH(BH1392,AI1394:AI1401,0),MATCH(BH1393,AK1393:AT1393,0)))</f>
        <v>0</v>
      </c>
      <c r="BI1394" s="665">
        <f>INDEX(AX1388:BE1389,MATCH(AW1394,AV1388:AV1389,0),MATCH(BI1392,AX1386:BE1386,0))*(INDEX(AK1394:AT1401,MATCH(BI1392,AI1394:AI1401,0),MATCH(BI1393,AK1393:AT1393,0)))</f>
        <v>0</v>
      </c>
      <c r="BJ1394" s="665">
        <f>INDEX(AX1388:BE1389,MATCH(AW1394,AV1388:AV1389,0),MATCH(BJ1392,AX1386:BE1386,0))*(INDEX(AK1394:AT1401,MATCH(BJ1392,AI1394:AI1401,0),MATCH(BJ1393,AK1393:AT1393,0)))</f>
        <v>0</v>
      </c>
      <c r="BK1394" s="665">
        <f>INDEX(AX1388:BE1389,MATCH(AW1394,AV1388:AV1389,0),MATCH(BK1392,AX1386:BE1386,0))*(INDEX(AK1394:AT1401,MATCH(BK1392,AI1394:AI1401,0),MATCH(BK1393,AK1393:AT1393,0)))</f>
        <v>0</v>
      </c>
      <c r="BL1394" s="665">
        <f>INDEX(AX1388:BE1389,MATCH(AW1394,AV1388:AV1389,0),MATCH(BL1392,AX1386:BE1386,0))*(INDEX(AK1394:AT1401,MATCH(BL1392,AI1394:AI1401,0),MATCH(BL1393,AK1393:AT1393,0)))</f>
        <v>0</v>
      </c>
      <c r="BM1394" s="665">
        <f>INDEX(AX1388:BE1389,MATCH(AW1394,AV1388:AV1389,0),MATCH(BM1392,AX1386:BE1386,0))*(INDEX(AK1394:AT1401,MATCH(BM1392,AI1394:AI1401,0),MATCH(BM1393,AK1393:AT1393,0)))</f>
        <v>0</v>
      </c>
      <c r="BN1394" s="665">
        <f>INDEX(AX1388:BE1389,MATCH(AW1394,AV1388:AV1389,0),MATCH(BN1392,AX1386:BE1386,0))*(INDEX(AK1394:AT1401,MATCH(BN1392,AI1394:AI1401,0),MATCH(BN1393,AK1393:AT1393,0)))</f>
        <v>0</v>
      </c>
      <c r="BO1394" s="665">
        <f>INDEX(AX1388:BE1389,MATCH(AW1394,AV1388:AV1389,0),MATCH(BO1392,AX1386:BE1386,0))*(INDEX(AK1394:AT1401,MATCH(BO1392,AI1394:AI1401,0),MATCH(BO1393,AK1393:AT1393,0)))</f>
        <v>0</v>
      </c>
      <c r="BP1394" s="665">
        <f>INDEX(AX1388:BE1389,MATCH(AW1394,AV1388:AV1389,0),MATCH(BP1392,AX1386:BE1386,0))*(INDEX(AK1394:AT1401,MATCH(BP1392,AI1394:AI1401,0),MATCH(BP1393,AK1393:AT1393,0)))</f>
        <v>0</v>
      </c>
      <c r="BQ1394" s="665">
        <f>INDEX(AX1388:BE1389,MATCH(AW1394,AV1388:AV1389,0),MATCH(BQ1392,AX1386:BE1386,0))*(INDEX(AK1394:AT1401,MATCH(BQ1392,AI1394:AI1401,0),MATCH(BQ1393,AK1393:AT1393,0)))</f>
        <v>0</v>
      </c>
      <c r="BR1394" s="665">
        <f>INDEX(AX1388:BE1389,MATCH(AW1394,AV1388:AV1389,0),MATCH(BR1392,AX1386:BE1386,0))*(INDEX(AK1394:AT1401,MATCH(BR1392,AI1394:AI1401,0),MATCH(BR1393,AK1393:AT1393,0)))</f>
        <v>0</v>
      </c>
      <c r="BS1394" s="665">
        <f>INDEX(AX1388:BE1389,MATCH(AW1394,AV1388:AV1389,0),MATCH(BS1392,AX1386:BE1386,0))*(INDEX(AK1394:AT1401,MATCH(BS1392,AI1394:AI1401,0),MATCH(BS1393,AK1393:AT1393,0)))</f>
        <v>0</v>
      </c>
      <c r="BT1394" s="665">
        <f>INDEX(AX1388:BE1389,MATCH(AW1394,AV1388:AV1389,0),MATCH(BT1392,AX1386:BE1386,0))*(INDEX(AK1394:AT1401,MATCH(BT1392,AI1394:AI1401,0),MATCH(BT1393,AK1393:AT1393,0)))</f>
        <v>0</v>
      </c>
      <c r="BU1394" s="665">
        <f>INDEX(AX1388:BE1389,MATCH(AW1394,AV1388:AV1389,0),MATCH(BU1392,AX1386:BE1386,0))*(INDEX(AK1394:AT1401,MATCH(BU1392,AI1394:AI1401,0),MATCH(BU1393,AK1393:AT1393,0)))</f>
        <v>0</v>
      </c>
      <c r="BV1394" s="665">
        <f>INDEX(AX1388:BE1389,MATCH(AW1394,AV1388:AV1389,0),MATCH(BV1392,AX1386:BE1386,0))*(INDEX(AK1394:AT1401,MATCH(BV1392,AI1394:AI1401,0),MATCH(BV1393,AK1393:AT1393,0)))</f>
        <v>0</v>
      </c>
      <c r="BW1394" s="665">
        <f>INDEX(AX1388:BE1389,MATCH(AW1394,AV1388:AV1389,0),MATCH(BW1392,AX1386:BE1386,0))*(INDEX(AK1394:AT1401,MATCH(BW1392,AI1394:AI1401,0),MATCH(BW1393,AK1393:AT1393,0)))</f>
        <v>0</v>
      </c>
      <c r="BX1394" s="665">
        <f>INDEX(AX1388:BE1389,MATCH(AW1394,AV1388:AV1389,0),MATCH(BX1392,AX1386:BE1386,0))*(INDEX(AK1394:AT1401,MATCH(BX1392,AI1394:AI1401,0),MATCH(BX1393,AK1393:AT1393,0)))</f>
        <v>0</v>
      </c>
      <c r="BY1394" s="665">
        <f>INDEX(AX1388:BE1389,MATCH(AW1394,AV1388:AV1389,0),MATCH(BY1392,AX1386:BE1386,0))*(INDEX(AK1394:AT1401,MATCH(BY1392,AI1394:AI1401,0),MATCH(BY1393,AK1393:AT1393,0)))</f>
        <v>0</v>
      </c>
      <c r="BZ1394" s="665">
        <f>INDEX(AX1388:BE1389,MATCH(AW1394,AV1388:AV1389,0),MATCH(BZ1392,AX1386:BE1386,0))*(INDEX(AK1394:AT1401,MATCH(BZ1392,AI1394:AI1401,0),MATCH(BZ1393,AK1393:AT1393,0)))</f>
        <v>0</v>
      </c>
      <c r="CA1394" s="665">
        <f>INDEX(AX1388:BE1389,MATCH(AW1394,AV1388:AV1389,0),MATCH(CA1392,AX1386:BE1386,0))*(INDEX(AK1394:AT1401,MATCH(CA1392,AI1394:AI1401,0),MATCH(CA1393,AK1393:AT1393,0)))</f>
        <v>0</v>
      </c>
      <c r="CB1394" s="665">
        <f>INDEX(AX1388:BE1389,MATCH(AW1394,AV1388:AV1389,0),MATCH(CB1392,AX1386:BE1386,0))*(INDEX(AK1394:AT1401,MATCH(CB1392,AI1394:AI1401,0),MATCH(CB1393,AK1393:AT1393,0)))</f>
        <v>0</v>
      </c>
      <c r="CC1394" s="665">
        <f>INDEX(AX1388:BE1389,MATCH(AW1394,AV1388:AV1389,0),MATCH(CC1392,AX1386:BE1386,0))*(INDEX(AK1394:AT1401,MATCH(CC1392,AI1394:AI1401,0),MATCH(CC1393,AK1393:AT1393,0)))</f>
        <v>0</v>
      </c>
      <c r="CD1394" s="665">
        <f>INDEX(AX1388:BE1389,MATCH(AW1394,AV1388:AV1389,0),MATCH(CD1392,AX1386:BE1386,0))*(INDEX(AK1394:AT1401,MATCH(CD1392,AI1394:AI1401,0),MATCH(CD1393,AK1393:AT1393,0)))</f>
        <v>0</v>
      </c>
      <c r="CE1394" s="665">
        <f>INDEX(AX1388:BE1389,MATCH(AW1394,AV1388:AV1389,0),MATCH(CE1392,AX1386:BE1386,0))*(INDEX(AK1394:AT1401,MATCH(CE1392,AI1394:AI1401,0),MATCH(CE1393,AK1393:AT1393,0)))</f>
        <v>0</v>
      </c>
      <c r="CF1394" s="665">
        <f>INDEX(AX1388:BE1389,MATCH(AW1394,AV1388:AV1389,0),MATCH(CF1392,AX1386:BE1386,0))*(INDEX(AK1394:AT1401,MATCH(CF1392,AI1394:AI1401,0),MATCH(CF1393,AK1393:AT1393,0)))</f>
        <v>0</v>
      </c>
      <c r="CG1394" s="665">
        <f>INDEX(AX1388:BE1389,MATCH(AW1394,AV1388:AV1389,0),MATCH(CG1392,AX1386:BE1386,0))*(INDEX(AK1394:AT1401,MATCH(CG1392,AI1394:AI1401,0),MATCH(CG1393,AK1393:AT1393,0)))</f>
        <v>0</v>
      </c>
      <c r="CH1394" s="665">
        <f>INDEX(AX1388:BE1389,MATCH(AW1394,AV1388:AV1389,0),MATCH(CH1392,AX1386:BE1386,0))*(INDEX(AK1394:AT1401,MATCH(CH1392,AI1394:AI1401,0),MATCH(CH1393,AK1393:AT1393,0)))</f>
        <v>0</v>
      </c>
      <c r="CI1394" s="665">
        <f>INDEX(AX1388:BE1389,MATCH(AW1394,AV1388:AV1389,0),MATCH(CI1392,AX1386:BE1386,0))*(INDEX(AK1394:AT1401,MATCH(CI1392,AI1394:AI1401,0),MATCH(CI1393,AK1393:AT1393,0)))</f>
        <v>0</v>
      </c>
      <c r="CJ1394" s="665">
        <f>INDEX(AX1388:BE1389,MATCH(AW1394,AV1388:AV1389,0),MATCH(CJ1392,AX1386:BE1386,0))*(INDEX(AK1394:AT1401,MATCH(CJ1392,AI1394:AI1401,0),MATCH(CJ1393,AK1393:AT1393,0)))</f>
        <v>0</v>
      </c>
      <c r="CK1394" s="665">
        <f>INDEX(AX1388:BE1389,MATCH(AW1394,AV1388:AV1389,0),MATCH(CK1392,AX1386:BE1386,0))*(INDEX(AK1394:AT1401,MATCH(CK1392,AI1394:AI1401,0),MATCH(CK1393,AK1393:AT1393,0)))</f>
        <v>0</v>
      </c>
      <c r="CL1394" s="665">
        <f>INDEX(AX1388:BE1389,MATCH(AW1394,AV1388:AV1389,0),MATCH(CL1392,AX1386:BE1386,0))*(INDEX(AK1394:AT1401,MATCH(CL1392,AI1394:AI1401,0),MATCH(CL1393,AK1393:AT1393,0)))</f>
        <v>0</v>
      </c>
      <c r="CM1394" s="665">
        <f>INDEX(AX1388:BE1389,MATCH(AW1394,AV1388:AV1389,0),MATCH(CM1392,AX1386:BE1386,0))*(INDEX(AK1394:AT1401,MATCH(CM1392,AI1394:AI1401,0),MATCH(CM1393,AK1393:AT1393,0)))</f>
        <v>0</v>
      </c>
      <c r="CN1394" s="665">
        <f>INDEX(AX1388:BE1389,MATCH(AW1394,AV1388:AV1389,0),MATCH(CN1392,AX1386:BE1386,0))*(INDEX(AK1394:AT1401,MATCH(CN1392,AI1394:AI1401,0),MATCH(CN1393,AK1393:AT1393,0)))</f>
        <v>0</v>
      </c>
      <c r="CO1394" s="665">
        <f>INDEX(AX1388:BE1389,MATCH(AW1394,AV1388:AV1389,0),MATCH(CO1392,AX1386:BE1386,0))*(INDEX(AK1394:AT1401,MATCH(CO1392,AI1394:AI1401,0),MATCH(CO1393,AK1393:AT1393,0)))</f>
        <v>0</v>
      </c>
      <c r="CP1394" s="665">
        <f>INDEX(AX1388:BE1389,MATCH(AW1394,AV1388:AV1389,0),MATCH(CP1392,AX1386:BE1386,0))*(INDEX(AK1394:AT1401,MATCH(CP1392,AI1394:AI1401,0),MATCH(CP1393,AK1393:AT1393,0)))</f>
        <v>0</v>
      </c>
      <c r="CQ1394" s="665">
        <f>INDEX(AX1388:BE1389,MATCH(AW1394,AV1388:AV1389,0),MATCH(CQ1392,AX1386:BE1386,0))*(INDEX(AK1394:AT1401,MATCH(CQ1392,AI1394:AI1401,0),MATCH(CQ1393,AK1393:AT1393,0)))</f>
        <v>0</v>
      </c>
      <c r="CR1394" s="665">
        <f>INDEX(AX1388:BE1389,MATCH(AW1394,AV1388:AV1389,0),MATCH(CR1392,AX1386:BE1386,0))*(INDEX(AK1394:AT1401,MATCH(CR1392,AI1394:AI1401,0),MATCH(CR1393,AK1393:AT1393,0)))</f>
        <v>0</v>
      </c>
      <c r="CS1394" s="665">
        <f>INDEX(AX1388:BE1389,MATCH(AW1394,AV1388:AV1389,0),MATCH(CS1392,AX1386:BE1386,0))*(INDEX(AK1394:AT1401,MATCH(CS1392,AI1394:AI1401,0),MATCH(CS1393,AK1393:AT1393,0)))</f>
        <v>0</v>
      </c>
      <c r="CT1394" s="665">
        <f>INDEX(AX1388:BE1389,MATCH(AW1394,AV1388:AV1389,0),MATCH(CT1392,AX1386:BE1386,0))*(INDEX(AK1394:AT1401,MATCH(CT1392,AI1394:AI1401,0),MATCH(CT1393,AK1393:AT1393,0)))</f>
        <v>0</v>
      </c>
      <c r="CU1394" s="665">
        <f>INDEX(AX1388:BE1389,MATCH(AW1394,AV1388:AV1389,0),MATCH(CU1392,AX1386:BE1386,0))*(INDEX(AK1394:AT1401,MATCH(CU1392,AI1394:AI1401,0),MATCH(CU1393,AK1393:AT1393,0)))</f>
        <v>0</v>
      </c>
      <c r="CV1394" s="665">
        <f>INDEX(AX1388:BE1389,MATCH(AW1394,AV1388:AV1389,0),MATCH(CV1392,AX1386:BE1386,0))*(INDEX(AK1394:AT1401,MATCH(CV1392,AI1394:AI1401,0),MATCH(CV1393,AK1393:AT1393,0)))</f>
        <v>0</v>
      </c>
      <c r="CW1394" s="665">
        <f>INDEX(AX1388:BE1389,MATCH(AW1394,AV1388:AV1389,0),MATCH(CW1392,AX1386:BE1386,0))*(INDEX(AK1394:AT1401,MATCH(CW1392,AI1394:AI1401,0),MATCH(CW1393,AK1393:AT1393,0)))</f>
        <v>0</v>
      </c>
      <c r="CX1394" s="665">
        <f>INDEX(AX1388:BE1389,MATCH(AW1394,AV1388:AV1389,0),MATCH(CX1392,AX1386:BE1386,0))*(INDEX(AK1394:AT1401,MATCH(CX1392,AI1394:AI1401,0),MATCH(CX1393,AK1393:AT1393,0)))</f>
        <v>0</v>
      </c>
      <c r="CY1394" s="665">
        <f>INDEX(AX1388:BE1389,MATCH(AW1394,AV1388:AV1389,0),MATCH(CY1392,AX1386:BE1386,0))*(INDEX(AK1394:AT1401,MATCH(CY1392,AI1394:AI1401,0),MATCH(CY1393,AK1393:AT1393,0)))</f>
        <v>0</v>
      </c>
      <c r="CZ1394" s="665">
        <f>INDEX(AX1388:BE1389,MATCH(AW1394,AV1388:AV1389,0),MATCH(CZ1392,AX1386:BE1386,0))*(INDEX(AK1394:AT1401,MATCH(CZ1392,AI1394:AI1401,0),MATCH(CZ1393,AK1393:AT1393,0)))</f>
        <v>0</v>
      </c>
      <c r="DA1394" s="665">
        <f>INDEX(AX1388:BE1389,MATCH(AW1394,AV1388:AV1389,0),MATCH(DA1392,AX1386:BE1386,0))*(INDEX(AK1394:AT1401,MATCH(DA1392,AI1394:AI1401,0),MATCH(DA1393,AK1393:AT1393,0)))</f>
        <v>0</v>
      </c>
      <c r="DB1394" s="665">
        <f>INDEX(AX1388:BE1389,MATCH(AW1394,AV1388:AV1389,0),MATCH(DB1392,AX1386:BE1386,0))*(INDEX(AK1394:AT1401,MATCH(DB1392,AI1394:AI1401,0),MATCH(DB1393,AK1393:AT1393,0)))</f>
        <v>0</v>
      </c>
      <c r="DC1394" s="665">
        <f>INDEX(AX1388:BE1389,MATCH(AW1394,AV1388:AV1389,0),MATCH(DC1392,AX1386:BE1386,0))*(INDEX(AK1394:AT1401,MATCH(DC1392,AI1394:AI1401,0),MATCH(DC1393,AK1393:AT1393,0)))</f>
        <v>0</v>
      </c>
      <c r="DD1394" s="665">
        <f>INDEX(AX1388:BE1389,MATCH(AW1394,AV1388:AV1389,0),MATCH(DD1392,AX1386:BE1386,0))*(INDEX(AK1394:AT1401,MATCH(DD1392,AI1394:AI1401,0),MATCH(DD1393,AK1393:AT1393,0)))</f>
        <v>0</v>
      </c>
      <c r="DE1394" s="665">
        <f>INDEX(AX1388:BE1389,MATCH(AW1394,AV1388:AV1389,0),MATCH(DE1392,AX1386:BE1386,0))*(INDEX(AK1394:AT1401,MATCH(DE1392,AI1394:AI1401,0),MATCH(DE1393,AK1393:AT1393,0)))</f>
        <v>0</v>
      </c>
      <c r="DF1394" s="665">
        <f>INDEX(AX1388:BE1389,MATCH(AW1394,AV1388:AV1389,0),MATCH(DF1392,AX1386:BE1386,0))*(INDEX(AK1394:AT1401,MATCH(DF1392,AI1394:AI1401,0),MATCH(DF1393,AK1393:AT1393,0)))</f>
        <v>0</v>
      </c>
      <c r="DG1394" s="665">
        <f>INDEX(AX1388:BE1389,MATCH(AW1394,AV1388:AV1389,0),MATCH(DG1392,AX1386:BE1386,0))*(INDEX(AK1394:AT1401,MATCH(DG1392,AI1394:AI1401,0),MATCH(DG1393,AK1393:AT1393,0)))</f>
        <v>0</v>
      </c>
      <c r="DH1394" s="665">
        <f>INDEX(AX1388:BE1389,MATCH(AW1394,AV1388:AV1389,0),MATCH(DH1392,AX1386:BE1386,0))*(INDEX(AK1394:AT1401,MATCH(DH1392,AI1394:AI1401,0),MATCH(DH1393,AK1393:AT1393,0)))</f>
        <v>0</v>
      </c>
      <c r="DI1394" s="665">
        <f>INDEX(AX1388:BE1389,MATCH(AW1394,AV1388:AV1389,0),MATCH(DI1392,AX1386:BE1386,0))*(INDEX(AK1394:AT1401,MATCH(DI1392,AI1394:AI1401,0),MATCH(DI1393,AK1393:AT1393,0)))</f>
        <v>0</v>
      </c>
      <c r="DJ1394" s="665">
        <f>INDEX(AX1388:BE1389,MATCH(AW1394,AV1388:AV1389,0),MATCH(DJ1392,AX1386:BE1386,0))*(INDEX(AK1394:AT1401,MATCH(DJ1392,AI1394:AI1401,0),MATCH(DJ1393,AK1393:AT1393,0)))</f>
        <v>0</v>
      </c>
      <c r="DK1394" s="665">
        <f>INDEX(AX1388:BE1389,MATCH(AW1394,AV1388:AV1389,0),MATCH(DK1392,AX1386:BE1386,0))*(INDEX(AK1394:AT1401,MATCH(DK1392,AI1394:AI1401,0),MATCH(DK1393,AK1393:AT1393,0)))</f>
        <v>0</v>
      </c>
      <c r="DL1394" s="665">
        <f>INDEX(AX1388:BE1389,MATCH(AW1394,AV1388:AV1389,0),MATCH(DL1392,AX1386:BE1386,0))*(INDEX(AK1394:AT1401,MATCH(DL1392,AI1394:AI1401,0),MATCH(DL1393,AK1393:AT1393,0)))</f>
        <v>0</v>
      </c>
      <c r="DM1394" s="665">
        <f>INDEX(AX1388:BE1389,MATCH(AW1394,AV1388:AV1389,0),MATCH(DM1392,AX1386:BE1386,0))*(INDEX(AK1394:AT1401,MATCH(DM1392,AI1394:AI1401,0),MATCH(DM1393,AK1393:AT1393,0)))</f>
        <v>0</v>
      </c>
      <c r="DN1394" s="665">
        <f>INDEX(AX1388:BE1389,MATCH(AW1394,AV1388:AV1389,0),MATCH(DN1392,AX1386:BE1386,0))*(INDEX(AK1394:AT1401,MATCH(DN1392,AI1394:AI1401,0),MATCH(DN1393,AK1393:AT1393,0)))</f>
        <v>0</v>
      </c>
      <c r="DO1394" s="665">
        <f>INDEX(AX1388:BE1389,MATCH(AW1394,AV1388:AV1389,0),MATCH(DO1392,AX1386:BE1386,0))*(INDEX(AK1394:AT1401,MATCH(DO1392,AI1394:AI1401,0),MATCH(DO1393,AK1393:AT1393,0)))</f>
        <v>0</v>
      </c>
      <c r="DP1394" s="665">
        <f>INDEX(AX1388:BE1389,MATCH(AW1394,AV1388:AV1389,0),MATCH(DP1392,AX1386:BE1386,0))*(INDEX(AK1394:AT1401,MATCH(DP1392,AI1394:AI1401,0),MATCH(DP1393,AK1393:AT1393,0)))</f>
        <v>0</v>
      </c>
      <c r="DQ1394" s="643" t="b">
        <f>SUM(AX1394:DP1394)=P1388</f>
        <v>1</v>
      </c>
      <c r="DR1394" s="749">
        <v>2023</v>
      </c>
      <c r="DS1394" s="665">
        <f>IF(DR1394&gt;DS1392,AX1393-AX1394,0)</f>
        <v>0</v>
      </c>
      <c r="DT1394" s="665">
        <f>IF(DR1394&gt;DT1392,AY1393-AY1394,0)</f>
        <v>0</v>
      </c>
      <c r="DU1394" s="665">
        <f>IF(DR1394&gt;DU1392,AZ1393-AZ1394,0)</f>
        <v>0</v>
      </c>
      <c r="DV1394" s="665">
        <f>IF(DR1394&gt;DV1392,BA1393-BA1394,0)</f>
        <v>0</v>
      </c>
      <c r="DW1394" s="665">
        <f>IF(DR1394&gt;DW1392,BB1393-BB1394,0)</f>
        <v>0</v>
      </c>
      <c r="DX1394" s="665">
        <f>IF(DR1394&gt;DX1392,BC1393-BC1394,0)</f>
        <v>0</v>
      </c>
      <c r="DY1394" s="665">
        <f>IF(DR1394&gt;DY1392,BD1393-BD1394,0)</f>
        <v>0</v>
      </c>
      <c r="DZ1394" s="665">
        <f>IF(DR1394&gt;DZ1392,BE1393-BE1394,0)</f>
        <v>0</v>
      </c>
      <c r="EA1394" s="665">
        <f>IF(DR1394&gt;EA1392,BF1393-BF1394,0)</f>
        <v>0</v>
      </c>
      <c r="EB1394" s="665">
        <f>IF(DR1394&gt;EB1392,BG1393-BG1394,0)</f>
        <v>0</v>
      </c>
      <c r="EC1394" s="665">
        <f>IF(DR1394&gt;EC1392,BH1393-BH1394,0)</f>
        <v>0</v>
      </c>
      <c r="ED1394" s="665">
        <f>IF(DR1394&gt;ED1392,BI1393-BI1394,0)</f>
        <v>0</v>
      </c>
      <c r="EE1394" s="665">
        <f>IF(DR1394&gt;EE1392,BJ1393-BJ1394,0)</f>
        <v>0</v>
      </c>
      <c r="EF1394" s="665">
        <f>IF(DR1394&gt;EF1392,BK1393-BK1394,0)</f>
        <v>0</v>
      </c>
      <c r="EG1394" s="665">
        <f>IF(DR1394&gt;EG1392,BL1393-BL1394,0)</f>
        <v>0</v>
      </c>
      <c r="EH1394" s="665">
        <f>IF(DR1394&gt;EH1392,BM1393-BM1394,0)</f>
        <v>0</v>
      </c>
      <c r="EI1394" s="665">
        <f>IF(DR1394&gt;EI1392,BN1393-BN1394,0)</f>
        <v>0</v>
      </c>
      <c r="EJ1394" s="665">
        <f>IF(DR1394&gt;EJ1392,BO1393-BO1394,0)</f>
        <v>0</v>
      </c>
      <c r="EK1394" s="665">
        <f>IF(DR1394&gt;EK1392,BP1393-BP1394,0)</f>
        <v>0</v>
      </c>
      <c r="EL1394" s="665">
        <f>IF(DR1394&gt;EL1392,BQ1393-BQ1394,0)</f>
        <v>0</v>
      </c>
      <c r="EM1394" s="665">
        <f>IF(DR1394&gt;EM1392,BR1393-BR1394,0)</f>
        <v>0</v>
      </c>
      <c r="EN1394" s="665">
        <f>IF(DR1394&gt;EN1392,BS1393-BS1394,0)</f>
        <v>0</v>
      </c>
      <c r="EO1394" s="665">
        <f>IF(DR1394&gt;EO1392,BT1393-BT1394,0)</f>
        <v>0</v>
      </c>
      <c r="EP1394" s="665">
        <f>IF(DR1394&gt;EP1392,BU1393-BU1394,0)</f>
        <v>0</v>
      </c>
      <c r="EQ1394" s="665">
        <f>IF(DR1394&gt;EQ1392,BV1393-BV1394,0)</f>
        <v>0</v>
      </c>
      <c r="ER1394" s="665">
        <f>IF(DR1394&gt;ER1392,BW1393-BW1394,0)</f>
        <v>0</v>
      </c>
      <c r="ES1394" s="665">
        <f>IF(DR1394&gt;ES1392,BX1393-BX1394,0)</f>
        <v>0</v>
      </c>
      <c r="ET1394" s="665">
        <f>IF(DR1394&gt;ET1392,BY1393-BY1394,0)</f>
        <v>0</v>
      </c>
      <c r="EU1394" s="665">
        <f>IF(DR1394&gt;EU1392,BZ1393-BZ1394,0)</f>
        <v>0</v>
      </c>
      <c r="EV1394" s="665">
        <f>IF(DR1394&gt;EV1392,CA1393-CA1394,0)</f>
        <v>0</v>
      </c>
      <c r="EW1394" s="665">
        <f>IF(DR1394&gt;EW1392,CB1393-CB1394,0)</f>
        <v>0</v>
      </c>
      <c r="EX1394" s="665">
        <f>IF(DR1394&gt;EX1392,CC1393-CC1394,0)</f>
        <v>0</v>
      </c>
      <c r="EY1394" s="665">
        <f>IF(DR1394&gt;EY1392,CD1393-CD1394,0)</f>
        <v>0</v>
      </c>
      <c r="EZ1394" s="665">
        <f>IF(DR1394&gt;EZ1392,CE1393-CE1394,0)</f>
        <v>0</v>
      </c>
      <c r="FA1394" s="665">
        <f>IF(DR1394&gt;FA1392,CF1393-CF1394,0)</f>
        <v>0</v>
      </c>
      <c r="FB1394" s="665">
        <f>IF(DR1394&gt;FB1392,CG1393-CG1394,0)</f>
        <v>0</v>
      </c>
      <c r="FC1394" s="665">
        <f>IF(DR1394&gt;FC1392,CH1393-CH1394,0)</f>
        <v>0</v>
      </c>
      <c r="FD1394" s="665">
        <f>IF(DR1394&gt;FD1392,CI1393-CI1394,0)</f>
        <v>0</v>
      </c>
      <c r="FE1394" s="665">
        <f>IF(DR1394&gt;FE1392,CJ1393-CJ1394,0)</f>
        <v>0</v>
      </c>
      <c r="FF1394" s="665">
        <f>IF(DR1394&gt;FF1392,CK1393-CK1394,0)</f>
        <v>0</v>
      </c>
      <c r="FG1394" s="665">
        <f>IF(DR1394&gt;FG1392,CL1393-CL1394,0)</f>
        <v>0</v>
      </c>
      <c r="FH1394" s="665">
        <f>IF(DR1394&gt;FH1392,CM1393-CM1394,0)</f>
        <v>0</v>
      </c>
      <c r="FI1394" s="665">
        <f>IF(DR1394&gt;FI1392,CN1393-CN1394,0)</f>
        <v>0</v>
      </c>
      <c r="FJ1394" s="665">
        <f>IF(DR1394&gt;FJ1392,CO1393-CO1394,0)</f>
        <v>0</v>
      </c>
      <c r="FK1394" s="665">
        <f>IF(DR1394&gt;FK1392,CP1393-CP1394,0)</f>
        <v>0</v>
      </c>
      <c r="FL1394" s="665">
        <f>IF(DR1394&gt;FL1392,CQ1393-CQ1394,0)</f>
        <v>0</v>
      </c>
      <c r="FM1394" s="665">
        <f>IF(DR1394&gt;FM1392,CR1393-CR1394,0)</f>
        <v>0</v>
      </c>
      <c r="FN1394" s="665">
        <f>IF(DR1394&gt;FN1392,CS1393-CS1394,0)</f>
        <v>0</v>
      </c>
      <c r="FO1394" s="665">
        <f>IF(DR1394&gt;FO1392,CT1393-CT1394,0)</f>
        <v>0</v>
      </c>
      <c r="FP1394" s="665">
        <f>IF(DR1394&gt;FP1392,CU1393-CU1394,0)</f>
        <v>0</v>
      </c>
      <c r="FQ1394" s="665">
        <f>IF(DR1394&gt;FQ1392,CV1393-CV1394,0)</f>
        <v>0</v>
      </c>
      <c r="FR1394" s="665">
        <f>IF(DR1394&gt;FR1392,CW1393-CW1394,0)</f>
        <v>0</v>
      </c>
      <c r="FS1394" s="665">
        <f>IF(DR1394&gt;FS1392,CX1393-CX1394,0)</f>
        <v>0</v>
      </c>
      <c r="FT1394" s="665">
        <f>IF(DR1394&gt;FT1392,CY1393-CY1394,0)</f>
        <v>0</v>
      </c>
      <c r="FU1394" s="665">
        <f>IF(DR1394&gt;FU1392,CZ1393-CZ1394,0)</f>
        <v>0</v>
      </c>
      <c r="FV1394" s="665">
        <f>IF(DR1394&gt;FV1392,DA1393-DA1394,0)</f>
        <v>0</v>
      </c>
      <c r="FW1394" s="665">
        <f>IF(DR1394&gt;FW1392,DB1393-DB1394,0)</f>
        <v>0</v>
      </c>
      <c r="FX1394" s="665">
        <f>IF(DR1394&gt;FX1392,DC1393-DC1394,0)</f>
        <v>0</v>
      </c>
      <c r="FY1394" s="665">
        <f>IF(DR1394&gt;FY1392,DD1393-DD1394,0)</f>
        <v>0</v>
      </c>
      <c r="FZ1394" s="665">
        <f>IF(DR1394&gt;FZ1392,DE1393-DE1394,0)</f>
        <v>0</v>
      </c>
      <c r="GA1394" s="665">
        <f>IF(DR1394&gt;GA1392,DF1393-DF1394,0)</f>
        <v>0</v>
      </c>
      <c r="GB1394" s="665">
        <f>IF(DR1394&gt;GB1392,DG1393-DG1394,0)</f>
        <v>0</v>
      </c>
      <c r="GC1394" s="665">
        <f>IF(DR1394&gt;GC1392,DH1393-DH1394,0)</f>
        <v>0</v>
      </c>
      <c r="GD1394" s="665">
        <f>IF(DR1394&gt;GD1392,DI1393-DI1394,0)</f>
        <v>0</v>
      </c>
      <c r="GE1394" s="665">
        <f>IF(DR1394&gt;GE1392,DJ1393-DJ1394,0)</f>
        <v>0</v>
      </c>
      <c r="GF1394" s="665">
        <f>IF(DR1394&gt;GF1392,DK1393-DK1394,0)</f>
        <v>0</v>
      </c>
      <c r="GG1394" s="665">
        <f>IF(DR1394&gt;GG1392,DL1393-DL1394,0)</f>
        <v>0</v>
      </c>
      <c r="GH1394" s="665">
        <f>IF(DR1394&gt;GH1392,DM1393-DM1394,0)</f>
        <v>0</v>
      </c>
      <c r="GI1394" s="665">
        <f>IF(DR1394&gt;GI1392,DN1393-DN1394,0)</f>
        <v>0</v>
      </c>
      <c r="GJ1394" s="665">
        <f>IF(DR1394&gt;GJ1392,DO1393-DO1394,0)</f>
        <v>0</v>
      </c>
      <c r="GK1394" s="665">
        <f>IF(DR1394&gt;GK1392,DP1393-DP1394,0)</f>
        <v>0</v>
      </c>
      <c r="GL1394" s="665" t="b">
        <f>SUM(DS1394:GK1394)+SUM(Y1388:AH1388)=U1388</f>
        <v>1</v>
      </c>
      <c r="GM1394" s="667"/>
      <c r="GN1394" s="749">
        <v>2023</v>
      </c>
      <c r="GO1394" s="664">
        <f>SUMIF(DS1393:GK1393,GO1393,DS1394:GK1394)</f>
        <v>0</v>
      </c>
      <c r="GP1394" s="668">
        <f>SUMIF(DS1393:GK1393,GP1393,DS1394:GK1394)</f>
        <v>0</v>
      </c>
      <c r="GQ1394" s="668">
        <f>SUMIF(DS1393:GK1393,GQ1393,DS1394:GK1394)</f>
        <v>0</v>
      </c>
      <c r="GR1394" s="668">
        <f>SUMIF(DS1393:GK1393,GR1393,DS1394:GK1394)</f>
        <v>0</v>
      </c>
      <c r="GS1394" s="668">
        <f>SUMIF(DS1393:GK1393,GS1393,DS1394:GK1394)</f>
        <v>0</v>
      </c>
      <c r="GT1394" s="668">
        <f>SUMIF(DS1393:GK1393,GT1393,DS1394:GK1394)</f>
        <v>0</v>
      </c>
      <c r="GU1394" s="668">
        <f>SUMIF(DS1393:GK1393,GU1393,DS1394:GK1394)</f>
        <v>0</v>
      </c>
      <c r="GV1394" s="668">
        <f>SUMIF(DS1393:GK1393,GV1393,DS1394:GK1394)</f>
        <v>0</v>
      </c>
      <c r="GW1394" s="668">
        <f>SUMIF(DS1393:GK1393,GW1393,DS1394:GK1394)</f>
        <v>0</v>
      </c>
      <c r="GX1394" s="668">
        <f>SUMIF(DS1393:GK1393,GX1393,DS1394:GK1394)</f>
        <v>0</v>
      </c>
      <c r="GY1394" s="668">
        <f>SUMIF(DS1393:GK1393,GY1393,DS1394:GK1394)</f>
        <v>0</v>
      </c>
      <c r="GZ1394" s="646" t="b">
        <f>SUM(GO1394:GY1394)=(U1388-SUM(Y1388:AH1388))</f>
        <v>1</v>
      </c>
    </row>
    <row r="1395" spans="1:234" hidden="1" x14ac:dyDescent="0.25">
      <c r="A1395" s="643" t="s">
        <v>208</v>
      </c>
      <c r="AI1395" s="664">
        <v>2024</v>
      </c>
      <c r="AJ1395" s="664">
        <v>0</v>
      </c>
      <c r="AK1395" s="665">
        <f>IFERROR(E1389/T1389,0)</f>
        <v>0</v>
      </c>
      <c r="AL1395" s="665">
        <f>IFERROR(F1389/T1389,0)</f>
        <v>0</v>
      </c>
      <c r="AM1395" s="665">
        <f>IFERROR(G1389/T1389,0)</f>
        <v>0</v>
      </c>
      <c r="AN1395" s="669">
        <f>IFERROR(H1389/T1389,0)</f>
        <v>0</v>
      </c>
      <c r="AO1395" s="669">
        <f>IFERROR(I1389/T1389,0)</f>
        <v>0</v>
      </c>
      <c r="AP1395" s="669">
        <f>IFERROR(J1389/T1389,0)</f>
        <v>0</v>
      </c>
      <c r="AQ1395" s="669">
        <f>IFERROR(K1389/T1389,0)</f>
        <v>0</v>
      </c>
      <c r="AR1395" s="669">
        <f>IFERROR(L1389/T1389,0)</f>
        <v>0</v>
      </c>
      <c r="AS1395" s="669">
        <f>IFERROR(M1389/T1389,0)</f>
        <v>0</v>
      </c>
      <c r="AT1395" s="669">
        <f>IFERROR(N1389/T1389,0)</f>
        <v>0</v>
      </c>
      <c r="AU1395" s="666"/>
      <c r="AW1395" s="749">
        <v>2024</v>
      </c>
      <c r="AX1395" s="665">
        <f>AX1389</f>
        <v>0</v>
      </c>
      <c r="AY1395" s="665">
        <f>INDEX(AX1388:BE1389,MATCH(AW1395,AV1388:AV1389,0),MATCH(AY1392,AX1386:BE1386,0))*(INDEX(AK1394:AT1401,MATCH(AY1392,AI1394:AI1401,0),MATCH(AY1393,AK1393:AT1393,0)))</f>
        <v>0</v>
      </c>
      <c r="AZ1395" s="665">
        <f>INDEX(AX1388:BE1389,MATCH(AW1395,AV1388:AV1389,0),MATCH(AZ1392,AX1386:BE1386,0))*(INDEX(AK1394:AT1401,MATCH(AZ1392,AI1394:AI1401,0),MATCH(AZ1393,AK1393:AT1393,0)))</f>
        <v>0</v>
      </c>
      <c r="BA1395" s="665">
        <f>INDEX(AX1388:BE1389,MATCH(AW1395,AV1388:AV1389,0),MATCH(BA1392,AX1386:BE1386,0))*(INDEX(AK1394:AT1401,MATCH(BA1392,AI1394:AI1401,0),MATCH(BA1393,AK1393:AT1393,0)))</f>
        <v>0</v>
      </c>
      <c r="BB1395" s="665">
        <f>INDEX(AX1388:BE1389,MATCH(AW1395,AV1388:AV1389,0),MATCH(BB1392,AX1386:BE1386,0))*(INDEX(AK1394:AT1401,MATCH(BB1392,AI1394:AI1401,0),MATCH(BB1393,AK1393:AT1393,0)))</f>
        <v>0</v>
      </c>
      <c r="BC1395" s="665">
        <f>INDEX(AX1388:BE1389,MATCH(AW1395,AV1388:AV1389,0),MATCH(BC1392,AX1386:BE1386,0))*(INDEX(AK1394:AT1401,MATCH(BC1392,AI1394:AI1401,0),MATCH(BC1393,AK1393:AT1393,0)))</f>
        <v>0</v>
      </c>
      <c r="BD1395" s="665">
        <f>INDEX(AX1388:BE1389,MATCH(AW1395,AV1388:AV1389,0),MATCH(BD1392,AX1386:BE1386,0))*(INDEX(AK1394:AT1401,MATCH(BD1392,AI1394:AI1401,0),MATCH(BD1393,AK1393:AT1393,0)))</f>
        <v>0</v>
      </c>
      <c r="BE1395" s="665">
        <f>INDEX(AX1388:BE1389,MATCH(AW1395,AV1388:AV1389,0),MATCH(BE1392,AX1386:BE1386,0))*(INDEX(AK1394:AT1401,MATCH(BE1392,AI1394:AI1401,0),MATCH(BE1393,AK1393:AT1393,0)))</f>
        <v>0</v>
      </c>
      <c r="BF1395" s="665">
        <f>INDEX(AX1388:BE1389,MATCH(AW1395,AV1388:AV1389,0),MATCH(BF1392,AX1386:BE1386,0))*(INDEX(AK1394:AT1401,MATCH(BF1392,AI1394:AI1401,0),MATCH(BF1393,AK1393:AT1393,0)))</f>
        <v>0</v>
      </c>
      <c r="BG1395" s="665">
        <f>INDEX(AX1388:BE1389,MATCH(AW1395,AV1388:AV1389,0),MATCH(BG1392,AX1386:BE1386,0))*(INDEX(AK1394:AT1401,MATCH(BG1392,AI1394:AI1401,0),MATCH(BG1393,AK1393:AT1393,0)))</f>
        <v>0</v>
      </c>
      <c r="BH1395" s="665">
        <f>INDEX(AX1388:BE1389,MATCH(AW1395,AV1388:AV1389,0),MATCH(BH1392,AX1386:BE1386,0))*(INDEX(AK1394:AT1401,MATCH(BH1392,AI1394:AI1401,0),MATCH(BH1393,AK1393:AT1393,0)))</f>
        <v>0</v>
      </c>
      <c r="BI1395" s="665">
        <f>INDEX(AX1388:BE1389,MATCH(AW1395,AV1388:AV1389,0),MATCH(BI1392,AX1386:BE1386,0))*(INDEX(AK1394:AT1401,MATCH(BI1392,AI1394:AI1401,0),MATCH(BI1393,AK1393:AT1393,0)))</f>
        <v>0</v>
      </c>
      <c r="BJ1395" s="665">
        <f>INDEX(AX1388:BE1389,MATCH(AW1395,AV1388:AV1389,0),MATCH(BJ1392,AX1386:BE1386,0))*(INDEX(AK1394:AT1401,MATCH(BJ1392,AI1394:AI1401,0),MATCH(BJ1393,AK1393:AT1393,0)))</f>
        <v>0</v>
      </c>
      <c r="BK1395" s="665">
        <f>INDEX(AX1388:BE1389,MATCH(AW1395,AV1388:AV1389,0),MATCH(BK1392,AX1386:BE1386,0))*(INDEX(AK1394:AT1401,MATCH(BK1392,AI1394:AI1401,0),MATCH(BK1393,AK1393:AT1393,0)))</f>
        <v>0</v>
      </c>
      <c r="BL1395" s="665">
        <f>INDEX(AX1388:BE1389,MATCH(AW1395,AV1388:AV1389,0),MATCH(BL1392,AX1386:BE1386,0))*(INDEX(AK1394:AT1401,MATCH(BL1392,AI1394:AI1401,0),MATCH(BL1393,AK1393:AT1393,0)))</f>
        <v>0</v>
      </c>
      <c r="BM1395" s="665">
        <f>INDEX(AX1388:BE1389,MATCH(AW1395,AV1388:AV1389,0),MATCH(BM1392,AX1386:BE1386,0))*(INDEX(AK1394:AT1401,MATCH(BM1392,AI1394:AI1401,0),MATCH(BM1393,AK1393:AT1393,0)))</f>
        <v>0</v>
      </c>
      <c r="BN1395" s="665">
        <f>INDEX(AX1388:BE1389,MATCH(AW1395,AV1388:AV1389,0),MATCH(BN1392,AX1386:BE1386,0))*(INDEX(AK1394:AT1401,MATCH(BN1392,AI1394:AI1401,0),MATCH(BN1393,AK1393:AT1393,0)))</f>
        <v>0</v>
      </c>
      <c r="BO1395" s="665">
        <f>INDEX(AX1388:BE1389,MATCH(AW1395,AV1388:AV1389,0),MATCH(BO1392,AX1386:BE1386,0))*(INDEX(AK1394:AT1401,MATCH(BO1392,AI1394:AI1401,0),MATCH(BO1393,AK1393:AT1393,0)))</f>
        <v>0</v>
      </c>
      <c r="BP1395" s="665">
        <f>INDEX(AX1388:BE1389,MATCH(AW1395,AV1388:AV1389,0),MATCH(BP1392,AX1386:BE1386,0))*(INDEX(AK1394:AT1401,MATCH(BP1392,AI1394:AI1401,0),MATCH(BP1393,AK1393:AT1393,0)))</f>
        <v>0</v>
      </c>
      <c r="BQ1395" s="665">
        <f>INDEX(AX1388:BE1389,MATCH(AW1395,AV1388:AV1389,0),MATCH(BQ1392,AX1386:BE1386,0))*(INDEX(AK1394:AT1401,MATCH(BQ1392,AI1394:AI1401,0),MATCH(BQ1393,AK1393:AT1393,0)))</f>
        <v>0</v>
      </c>
      <c r="BR1395" s="665">
        <f>INDEX(AX1388:BE1389,MATCH(AW1395,AV1388:AV1389,0),MATCH(BR1392,AX1386:BE1386,0))*(INDEX(AK1394:AT1401,MATCH(BR1392,AI1394:AI1401,0),MATCH(BR1393,AK1393:AT1393,0)))</f>
        <v>0</v>
      </c>
      <c r="BS1395" s="665">
        <f>INDEX(AX1388:BE1389,MATCH(AW1395,AV1388:AV1389,0),MATCH(BS1392,AX1386:BE1386,0))*(INDEX(AK1394:AT1401,MATCH(BS1392,AI1394:AI1401,0),MATCH(BS1393,AK1393:AT1393,0)))</f>
        <v>0</v>
      </c>
      <c r="BT1395" s="665">
        <f>INDEX(AX1388:BE1389,MATCH(AW1395,AV1388:AV1389,0),MATCH(BT1392,AX1386:BE1386,0))*(INDEX(AK1394:AT1401,MATCH(BT1392,AI1394:AI1401,0),MATCH(BT1393,AK1393:AT1393,0)))</f>
        <v>0</v>
      </c>
      <c r="BU1395" s="665">
        <f>INDEX(AX1388:BE1389,MATCH(AW1395,AV1388:AV1389,0),MATCH(BU1392,AX1386:BE1386,0))*(INDEX(AK1394:AT1401,MATCH(BU1392,AI1394:AI1401,0),MATCH(BU1393,AK1393:AT1393,0)))</f>
        <v>0</v>
      </c>
      <c r="BV1395" s="665">
        <f>INDEX(AX1388:BE1389,MATCH(AW1395,AV1388:AV1389,0),MATCH(BV1392,AX1386:BE1386,0))*(INDEX(AK1394:AT1401,MATCH(BV1392,AI1394:AI1401,0),MATCH(BV1393,AK1393:AT1393,0)))</f>
        <v>0</v>
      </c>
      <c r="BW1395" s="665">
        <f>INDEX(AX1388:BE1389,MATCH(AW1395,AV1388:AV1389,0),MATCH(BW1392,AX1386:BE1386,0))*(INDEX(AK1394:AT1401,MATCH(BW1392,AI1394:AI1401,0),MATCH(BW1393,AK1393:AT1393,0)))</f>
        <v>0</v>
      </c>
      <c r="BX1395" s="665">
        <f>INDEX(AX1388:BE1389,MATCH(AW1395,AV1388:AV1389,0),MATCH(BX1392,AX1386:BE1386,0))*(INDEX(AK1394:AT1401,MATCH(BX1392,AI1394:AI1401,0),MATCH(BX1393,AK1393:AT1393,0)))</f>
        <v>0</v>
      </c>
      <c r="BY1395" s="665">
        <f>INDEX(AX1388:BE1389,MATCH(AW1395,AV1388:AV1389,0),MATCH(BY1392,AX1386:BE1386,0))*(INDEX(AK1394:AT1401,MATCH(BY1392,AI1394:AI1401,0),MATCH(BY1393,AK1393:AT1393,0)))</f>
        <v>0</v>
      </c>
      <c r="BZ1395" s="665">
        <f>INDEX(AX1388:BE1389,MATCH(AW1395,AV1388:AV1389,0),MATCH(BZ1392,AX1386:BE1386,0))*(INDEX(AK1394:AT1401,MATCH(BZ1392,AI1394:AI1401,0),MATCH(BZ1393,AK1393:AT1393,0)))</f>
        <v>0</v>
      </c>
      <c r="CA1395" s="665">
        <f>INDEX(AX1388:BE1389,MATCH(AW1395,AV1388:AV1389,0),MATCH(CA1392,AX1386:BE1386,0))*(INDEX(AK1394:AT1401,MATCH(CA1392,AI1394:AI1401,0),MATCH(CA1393,AK1393:AT1393,0)))</f>
        <v>0</v>
      </c>
      <c r="CB1395" s="665">
        <f>INDEX(AX1388:BE1389,MATCH(AW1395,AV1388:AV1389,0),MATCH(CB1392,AX1386:BE1386,0))*(INDEX(AK1394:AT1401,MATCH(CB1392,AI1394:AI1401,0),MATCH(CB1393,AK1393:AT1393,0)))</f>
        <v>0</v>
      </c>
      <c r="CC1395" s="665">
        <f>INDEX(AX1388:BE1389,MATCH(AW1395,AV1388:AV1389,0),MATCH(CC1392,AX1386:BE1386,0))*(INDEX(AK1394:AT1401,MATCH(CC1392,AI1394:AI1401,0),MATCH(CC1393,AK1393:AT1393,0)))</f>
        <v>0</v>
      </c>
      <c r="CD1395" s="665">
        <f>INDEX(AX1388:BE1389,MATCH(AW1395,AV1388:AV1389,0),MATCH(CD1392,AX1386:BE1386,0))*(INDEX(AK1394:AT1401,MATCH(CD1392,AI1394:AI1401,0),MATCH(CD1393,AK1393:AT1393,0)))</f>
        <v>0</v>
      </c>
      <c r="CE1395" s="665">
        <f>INDEX(AX1388:BE1389,MATCH(AW1395,AV1388:AV1389,0),MATCH(CE1392,AX1386:BE1386,0))*(INDEX(AK1394:AT1401,MATCH(CE1392,AI1394:AI1401,0),MATCH(CE1393,AK1393:AT1393,0)))</f>
        <v>0</v>
      </c>
      <c r="CF1395" s="665">
        <f>INDEX(AX1388:BE1389,MATCH(AW1395,AV1388:AV1389,0),MATCH(CF1392,AX1386:BE1386,0))*(INDEX(AK1394:AT1401,MATCH(CF1392,AI1394:AI1401,0),MATCH(CF1393,AK1393:AT1393,0)))</f>
        <v>0</v>
      </c>
      <c r="CG1395" s="665">
        <f>INDEX(AX1388:BE1389,MATCH(AW1395,AV1388:AV1389,0),MATCH(CG1392,AX1386:BE1386,0))*(INDEX(AK1394:AT1401,MATCH(CG1392,AI1394:AI1401,0),MATCH(CG1393,AK1393:AT1393,0)))</f>
        <v>0</v>
      </c>
      <c r="CH1395" s="665">
        <f>INDEX(AX1388:BE1389,MATCH(AW1395,AV1388:AV1389,0),MATCH(CH1392,AX1386:BE1386,0))*(INDEX(AK1394:AT1401,MATCH(CH1392,AI1394:AI1401,0),MATCH(CH1393,AK1393:AT1393,0)))</f>
        <v>0</v>
      </c>
      <c r="CI1395" s="665">
        <f>INDEX(AX1388:BE1389,MATCH(AW1395,AV1388:AV1389,0),MATCH(CI1392,AX1386:BE1386,0))*(INDEX(AK1394:AT1401,MATCH(CI1392,AI1394:AI1401,0),MATCH(CI1393,AK1393:AT1393,0)))</f>
        <v>0</v>
      </c>
      <c r="CJ1395" s="665">
        <f>INDEX(AX1388:BE1389,MATCH(AW1395,AV1388:AV1389,0),MATCH(CJ1392,AX1386:BE1386,0))*(INDEX(AK1394:AT1401,MATCH(CJ1392,AI1394:AI1401,0),MATCH(CJ1393,AK1393:AT1393,0)))</f>
        <v>0</v>
      </c>
      <c r="CK1395" s="665">
        <f>INDEX(AX1388:BE1389,MATCH(AW1395,AV1388:AV1389,0),MATCH(CK1392,AX1386:BE1386,0))*(INDEX(AK1394:AT1401,MATCH(CK1392,AI1394:AI1401,0),MATCH(CK1393,AK1393:AT1393,0)))</f>
        <v>0</v>
      </c>
      <c r="CL1395" s="665">
        <f>INDEX(AX1388:BE1389,MATCH(AW1395,AV1388:AV1389,0),MATCH(CL1392,AX1386:BE1386,0))*(INDEX(AK1394:AT1401,MATCH(CL1392,AI1394:AI1401,0),MATCH(CL1393,AK1393:AT1393,0)))</f>
        <v>0</v>
      </c>
      <c r="CM1395" s="665">
        <f>INDEX(AX1388:BE1389,MATCH(AW1395,AV1388:AV1389,0),MATCH(CM1392,AX1386:BE1386,0))*(INDEX(AK1394:AT1401,MATCH(CM1392,AI1394:AI1401,0),MATCH(CM1393,AK1393:AT1393,0)))</f>
        <v>0</v>
      </c>
      <c r="CN1395" s="665">
        <f>INDEX(AX1388:BE1389,MATCH(AW1395,AV1388:AV1389,0),MATCH(CN1392,AX1386:BE1386,0))*(INDEX(AK1394:AT1401,MATCH(CN1392,AI1394:AI1401,0),MATCH(CN1393,AK1393:AT1393,0)))</f>
        <v>0</v>
      </c>
      <c r="CO1395" s="665">
        <f>INDEX(AX1388:BE1389,MATCH(AW1395,AV1388:AV1389,0),MATCH(CO1392,AX1386:BE1386,0))*(INDEX(AK1394:AT1401,MATCH(CO1392,AI1394:AI1401,0),MATCH(CO1393,AK1393:AT1393,0)))</f>
        <v>0</v>
      </c>
      <c r="CP1395" s="665">
        <f>INDEX(AX1388:BE1389,MATCH(AW1395,AV1388:AV1389,0),MATCH(CP1392,AX1386:BE1386,0))*(INDEX(AK1394:AT1401,MATCH(CP1392,AI1394:AI1401,0),MATCH(CP1393,AK1393:AT1393,0)))</f>
        <v>0</v>
      </c>
      <c r="CQ1395" s="665">
        <f>INDEX(AX1388:BE1389,MATCH(AW1395,AV1388:AV1389,0),MATCH(CQ1392,AX1386:BE1386,0))*(INDEX(AK1394:AT1401,MATCH(CQ1392,AI1394:AI1401,0),MATCH(CQ1393,AK1393:AT1393,0)))</f>
        <v>0</v>
      </c>
      <c r="CR1395" s="665">
        <f>INDEX(AX1388:BE1389,MATCH(AW1395,AV1388:AV1389,0),MATCH(CR1392,AX1386:BE1386,0))*(INDEX(AK1394:AT1401,MATCH(CR1392,AI1394:AI1401,0),MATCH(CR1393,AK1393:AT1393,0)))</f>
        <v>0</v>
      </c>
      <c r="CS1395" s="665">
        <f>INDEX(AX1388:BE1389,MATCH(AW1395,AV1388:AV1389,0),MATCH(CS1392,AX1386:BE1386,0))*(INDEX(AK1394:AT1401,MATCH(CS1392,AI1394:AI1401,0),MATCH(CS1393,AK1393:AT1393,0)))</f>
        <v>0</v>
      </c>
      <c r="CT1395" s="665">
        <f>INDEX(AX1388:BE1389,MATCH(AW1395,AV1388:AV1389,0),MATCH(CT1392,AX1386:BE1386,0))*(INDEX(AK1394:AT1401,MATCH(CT1392,AI1394:AI1401,0),MATCH(CT1393,AK1393:AT1393,0)))</f>
        <v>0</v>
      </c>
      <c r="CU1395" s="665">
        <f>INDEX(AX1388:BE1389,MATCH(AW1395,AV1388:AV1389,0),MATCH(CU1392,AX1386:BE1386,0))*(INDEX(AK1394:AT1401,MATCH(CU1392,AI1394:AI1401,0),MATCH(CU1393,AK1393:AT1393,0)))</f>
        <v>0</v>
      </c>
      <c r="CV1395" s="665">
        <f>INDEX(AX1388:BE1389,MATCH(AW1395,AV1388:AV1389,0),MATCH(CV1392,AX1386:BE1386,0))*(INDEX(AK1394:AT1401,MATCH(CV1392,AI1394:AI1401,0),MATCH(CV1393,AK1393:AT1393,0)))</f>
        <v>0</v>
      </c>
      <c r="CW1395" s="665">
        <f>INDEX(AX1388:BE1389,MATCH(AW1395,AV1388:AV1389,0),MATCH(CW1392,AX1386:BE1386,0))*(INDEX(AK1394:AT1401,MATCH(CW1392,AI1394:AI1401,0),MATCH(CW1393,AK1393:AT1393,0)))</f>
        <v>0</v>
      </c>
      <c r="CX1395" s="665">
        <f>INDEX(AX1388:BE1389,MATCH(AW1395,AV1388:AV1389,0),MATCH(CX1392,AX1386:BE1386,0))*(INDEX(AK1394:AT1401,MATCH(CX1392,AI1394:AI1401,0),MATCH(CX1393,AK1393:AT1393,0)))</f>
        <v>0</v>
      </c>
      <c r="CY1395" s="665">
        <f>INDEX(AX1388:BE1389,MATCH(AW1395,AV1388:AV1389,0),MATCH(CY1392,AX1386:BE1386,0))*(INDEX(AK1394:AT1401,MATCH(CY1392,AI1394:AI1401,0),MATCH(CY1393,AK1393:AT1393,0)))</f>
        <v>0</v>
      </c>
      <c r="CZ1395" s="665">
        <f>INDEX(AX1388:BE1389,MATCH(AW1395,AV1388:AV1389,0),MATCH(CZ1392,AX1386:BE1386,0))*(INDEX(AK1394:AT1401,MATCH(CZ1392,AI1394:AI1401,0),MATCH(CZ1393,AK1393:AT1393,0)))</f>
        <v>0</v>
      </c>
      <c r="DA1395" s="665">
        <f>INDEX(AX1388:BE1389,MATCH(AW1395,AV1388:AV1389,0),MATCH(DA1392,AX1386:BE1386,0))*(INDEX(AK1394:AT1401,MATCH(DA1392,AI1394:AI1401,0),MATCH(DA1393,AK1393:AT1393,0)))</f>
        <v>0</v>
      </c>
      <c r="DB1395" s="665">
        <f>INDEX(AX1388:BE1389,MATCH(AW1395,AV1388:AV1389,0),MATCH(DB1392,AX1386:BE1386,0))*(INDEX(AK1394:AT1401,MATCH(DB1392,AI1394:AI1401,0),MATCH(DB1393,AK1393:AT1393,0)))</f>
        <v>0</v>
      </c>
      <c r="DC1395" s="665">
        <f>INDEX(AX1388:BE1389,MATCH(AW1395,AV1388:AV1389,0),MATCH(DC1392,AX1386:BE1386,0))*(INDEX(AK1394:AT1401,MATCH(DC1392,AI1394:AI1401,0),MATCH(DC1393,AK1393:AT1393,0)))</f>
        <v>0</v>
      </c>
      <c r="DD1395" s="665">
        <f>INDEX(AX1388:BE1389,MATCH(AW1395,AV1388:AV1389,0),MATCH(DD1392,AX1386:BE1386,0))*(INDEX(AK1394:AT1401,MATCH(DD1392,AI1394:AI1401,0),MATCH(DD1393,AK1393:AT1393,0)))</f>
        <v>0</v>
      </c>
      <c r="DE1395" s="665">
        <f>INDEX(AX1388:BE1389,MATCH(AW1395,AV1388:AV1389,0),MATCH(DE1392,AX1386:BE1386,0))*(INDEX(AK1394:AT1401,MATCH(DE1392,AI1394:AI1401,0),MATCH(DE1393,AK1393:AT1393,0)))</f>
        <v>0</v>
      </c>
      <c r="DF1395" s="665">
        <f>INDEX(AX1388:BE1389,MATCH(AW1395,AV1388:AV1389,0),MATCH(DF1392,AX1386:BE1386,0))*(INDEX(AK1394:AT1401,MATCH(DF1392,AI1394:AI1401,0),MATCH(DF1393,AK1393:AT1393,0)))</f>
        <v>0</v>
      </c>
      <c r="DG1395" s="665">
        <f>INDEX(AX1388:BE1389,MATCH(AW1395,AV1388:AV1389,0),MATCH(DG1392,AX1386:BE1386,0))*(INDEX(AK1394:AT1401,MATCH(DG1392,AI1394:AI1401,0),MATCH(DG1393,AK1393:AT1393,0)))</f>
        <v>0</v>
      </c>
      <c r="DH1395" s="665">
        <f>INDEX(AX1388:BE1389,MATCH(AW1395,AV1388:AV1389,0),MATCH(DH1392,AX1386:BE1386,0))*(INDEX(AK1394:AT1401,MATCH(DH1392,AI1394:AI1401,0),MATCH(DH1393,AK1393:AT1393,0)))</f>
        <v>0</v>
      </c>
      <c r="DI1395" s="665">
        <f>INDEX(AX1388:BE1389,MATCH(AW1395,AV1388:AV1389,0),MATCH(DI1392,AX1386:BE1386,0))*(INDEX(AK1394:AT1401,MATCH(DI1392,AI1394:AI1401,0),MATCH(DI1393,AK1393:AT1393,0)))</f>
        <v>0</v>
      </c>
      <c r="DJ1395" s="665">
        <f>INDEX(AX1388:BE1389,MATCH(AW1395,AV1388:AV1389,0),MATCH(DJ1392,AX1386:BE1386,0))*(INDEX(AK1394:AT1401,MATCH(DJ1392,AI1394:AI1401,0),MATCH(DJ1393,AK1393:AT1393,0)))</f>
        <v>0</v>
      </c>
      <c r="DK1395" s="665">
        <f>INDEX(AX1388:BE1389,MATCH(AW1395,AV1388:AV1389,0),MATCH(DK1392,AX1386:BE1386,0))*(INDEX(AK1394:AT1401,MATCH(DK1392,AI1394:AI1401,0),MATCH(DK1393,AK1393:AT1393,0)))</f>
        <v>0</v>
      </c>
      <c r="DL1395" s="665">
        <f>INDEX(AX1388:BE1389,MATCH(AW1395,AV1388:AV1389,0),MATCH(DL1392,AX1386:BE1386,0))*(INDEX(AK1394:AT1401,MATCH(DL1392,AI1394:AI1401,0),MATCH(DL1393,AK1393:AT1393,0)))</f>
        <v>0</v>
      </c>
      <c r="DM1395" s="665">
        <f>INDEX(AX1388:BE1389,MATCH(AW1395,AV1388:AV1389,0),MATCH(DM1392,AX1386:BE1386,0))*(INDEX(AK1394:AT1401,MATCH(DM1392,AI1394:AI1401,0),MATCH(DM1393,AK1393:AT1393,0)))</f>
        <v>0</v>
      </c>
      <c r="DN1395" s="665">
        <f>INDEX(AX1388:BE1389,MATCH(AW1395,AV1388:AV1389,0),MATCH(DN1392,AX1386:BE1386,0))*(INDEX(AK1394:AT1401,MATCH(DN1392,AI1394:AI1401,0),MATCH(DN1393,AK1393:AT1393,0)))</f>
        <v>0</v>
      </c>
      <c r="DO1395" s="665">
        <f>INDEX(AX1388:BE1389,MATCH(AW1395,AV1388:AV1389,0),MATCH(DO1392,AX1386:BE1386,0))*(INDEX(AK1394:AT1401,MATCH(DO1392,AI1394:AI1401,0),MATCH(DO1393,AK1393:AT1393,0)))</f>
        <v>0</v>
      </c>
      <c r="DP1395" s="665">
        <f>INDEX(AX1388:BE1389,MATCH(AW1395,AV1388:AV1389,0),MATCH(DP1392,AX1386:BE1386,0))*(INDEX(AK1394:AT1401,MATCH(DP1392,AI1394:AI1401,0),MATCH(DP1393,AK1393:AT1393,0)))</f>
        <v>0</v>
      </c>
      <c r="DQ1395" s="643" t="b">
        <f>SUM(AX1395:DP1395)=P1389</f>
        <v>1</v>
      </c>
      <c r="DR1395" s="749">
        <v>2024</v>
      </c>
      <c r="DS1395" s="665">
        <f>IF(DR1395&gt;DS1392,AX1394-AX1395,0)</f>
        <v>0</v>
      </c>
      <c r="DT1395" s="665">
        <f>IF(DR1395&gt;DT1392,AY1394-AY1395,0)</f>
        <v>0</v>
      </c>
      <c r="DU1395" s="665">
        <f>IF(DR1395&gt;DU1392,AZ1394-AZ1395,0)</f>
        <v>0</v>
      </c>
      <c r="DV1395" s="665">
        <f>IF(DR1395&gt;DV1392,BA1394-BA1395,0)</f>
        <v>0</v>
      </c>
      <c r="DW1395" s="665">
        <f>IF(DR1395&gt;DW1392,BB1394-BB1395,0)</f>
        <v>0</v>
      </c>
      <c r="DX1395" s="665">
        <f>IF(DR1395&gt;DX1392,BC1394-BC1395,0)</f>
        <v>0</v>
      </c>
      <c r="DY1395" s="665">
        <f>IF(DR1395&gt;DY1392,BD1394-BD1395,0)</f>
        <v>0</v>
      </c>
      <c r="DZ1395" s="665">
        <f>IF(DR1395&gt;DZ1392,BE1394-BE1395,0)</f>
        <v>0</v>
      </c>
      <c r="EA1395" s="665">
        <f>IF(DR1395&gt;EA1392,BF1394-BF1395,0)</f>
        <v>0</v>
      </c>
      <c r="EB1395" s="665">
        <f>IF(DR1395&gt;EB1392,BG1394-BG1395,0)</f>
        <v>0</v>
      </c>
      <c r="EC1395" s="665">
        <f>IF(DR1395&gt;EC1392,BH1394-BH1395,0)</f>
        <v>0</v>
      </c>
      <c r="ED1395" s="665">
        <f>IF(DR1395&gt;ED1392,BI1394-BI1395,0)</f>
        <v>0</v>
      </c>
      <c r="EE1395" s="665">
        <f>IF(DR1395&gt;EE1392,BJ1394-BJ1395,0)</f>
        <v>0</v>
      </c>
      <c r="EF1395" s="665">
        <f>IF(DR1395&gt;EF1392,BK1394-BK1395,0)</f>
        <v>0</v>
      </c>
      <c r="EG1395" s="665">
        <f>IF(DR1395&gt;EG1392,BL1394-BL1395,0)</f>
        <v>0</v>
      </c>
      <c r="EH1395" s="665">
        <f>IF(DR1395&gt;EH1392,BM1394-BM1395,0)</f>
        <v>0</v>
      </c>
      <c r="EI1395" s="665">
        <f>IF(DR1395&gt;EI1392,BN1394-BN1395,0)</f>
        <v>0</v>
      </c>
      <c r="EJ1395" s="665">
        <f>IF(DR1395&gt;EJ1392,BO1394-BO1395,0)</f>
        <v>0</v>
      </c>
      <c r="EK1395" s="665">
        <f>IF(DR1395&gt;EK1392,BP1394-BP1395,0)</f>
        <v>0</v>
      </c>
      <c r="EL1395" s="665">
        <f>IF(DR1395&gt;EL1392,BQ1394-BQ1395,0)</f>
        <v>0</v>
      </c>
      <c r="EM1395" s="665">
        <f>IF(DR1395&gt;EM1392,BR1394-BR1395,0)</f>
        <v>0</v>
      </c>
      <c r="EN1395" s="665">
        <f>IF(DR1395&gt;EN1392,BS1394-BS1395,0)</f>
        <v>0</v>
      </c>
      <c r="EO1395" s="665">
        <f>IF(DR1395&gt;EO1392,BT1394-BT1395,0)</f>
        <v>0</v>
      </c>
      <c r="EP1395" s="665">
        <f>IF(DR1395&gt;EP1392,BU1394-BU1395,0)</f>
        <v>0</v>
      </c>
      <c r="EQ1395" s="665">
        <f>IF(DR1395&gt;EQ1392,BV1394-BV1395,0)</f>
        <v>0</v>
      </c>
      <c r="ER1395" s="665">
        <f>IF(DR1395&gt;ER1392,BW1394-BW1395,0)</f>
        <v>0</v>
      </c>
      <c r="ES1395" s="665">
        <f>IF(DR1395&gt;ES1392,BX1394-BX1395,0)</f>
        <v>0</v>
      </c>
      <c r="ET1395" s="665">
        <f>IF(DR1395&gt;ET1392,BY1394-BY1395,0)</f>
        <v>0</v>
      </c>
      <c r="EU1395" s="665">
        <f>IF(DR1395&gt;EU1392,BZ1394-BZ1395,0)</f>
        <v>0</v>
      </c>
      <c r="EV1395" s="665">
        <f>IF(DR1395&gt;EV1392,CA1394-CA1395,0)</f>
        <v>0</v>
      </c>
      <c r="EW1395" s="665">
        <f>IF(DR1395&gt;EW1392,CB1394-CB1395,0)</f>
        <v>0</v>
      </c>
      <c r="EX1395" s="665">
        <f>IF(DR1395&gt;EX1392,CC1394-CC1395,0)</f>
        <v>0</v>
      </c>
      <c r="EY1395" s="665">
        <f>IF(DR1395&gt;EY1392,CD1394-CD1395,0)</f>
        <v>0</v>
      </c>
      <c r="EZ1395" s="665">
        <f>IF(DR1395&gt;EZ1392,CE1394-CE1395,0)</f>
        <v>0</v>
      </c>
      <c r="FA1395" s="665">
        <f>IF(DR1395&gt;FA1392,CF1394-CF1395,0)</f>
        <v>0</v>
      </c>
      <c r="FB1395" s="665">
        <f>IF(DR1395&gt;FB1392,CG1394-CG1395,0)</f>
        <v>0</v>
      </c>
      <c r="FC1395" s="665">
        <f>IF(DR1395&gt;FC1392,CH1394-CH1395,0)</f>
        <v>0</v>
      </c>
      <c r="FD1395" s="665">
        <f>IF(DR1395&gt;FD1392,CI1394-CI1395,0)</f>
        <v>0</v>
      </c>
      <c r="FE1395" s="665">
        <f>IF(DR1395&gt;FE1392,CJ1394-CJ1395,0)</f>
        <v>0</v>
      </c>
      <c r="FF1395" s="665">
        <f>IF(DR1395&gt;FF1392,CK1394-CK1395,0)</f>
        <v>0</v>
      </c>
      <c r="FG1395" s="665">
        <f>IF(DR1395&gt;FG1392,CL1394-CL1395,0)</f>
        <v>0</v>
      </c>
      <c r="FH1395" s="665">
        <f>IF(DR1395&gt;FH1392,CM1394-CM1395,0)</f>
        <v>0</v>
      </c>
      <c r="FI1395" s="665">
        <f>IF(DR1395&gt;FI1392,CN1394-CN1395,0)</f>
        <v>0</v>
      </c>
      <c r="FJ1395" s="665">
        <f>IF(DR1395&gt;FJ1392,CO1394-CO1395,0)</f>
        <v>0</v>
      </c>
      <c r="FK1395" s="665">
        <f>IF(DR1395&gt;FK1392,CP1394-CP1395,0)</f>
        <v>0</v>
      </c>
      <c r="FL1395" s="665">
        <f>IF(DR1395&gt;FL1392,CQ1394-CQ1395,0)</f>
        <v>0</v>
      </c>
      <c r="FM1395" s="665">
        <f>IF(DR1395&gt;FM1392,CR1394-CR1395,0)</f>
        <v>0</v>
      </c>
      <c r="FN1395" s="665">
        <f>IF(DR1395&gt;FN1392,CS1394-CS1395,0)</f>
        <v>0</v>
      </c>
      <c r="FO1395" s="665">
        <f>IF(DR1395&gt;FO1392,CT1394-CT1395,0)</f>
        <v>0</v>
      </c>
      <c r="FP1395" s="665">
        <f>IF(DR1395&gt;FP1392,CU1394-CU1395,0)</f>
        <v>0</v>
      </c>
      <c r="FQ1395" s="665">
        <f>IF(DR1395&gt;FQ1392,CV1394-CV1395,0)</f>
        <v>0</v>
      </c>
      <c r="FR1395" s="665">
        <f>IF(DR1395&gt;FR1392,CW1394-CW1395,0)</f>
        <v>0</v>
      </c>
      <c r="FS1395" s="665">
        <f>IF(DR1395&gt;FS1392,CX1394-CX1395,0)</f>
        <v>0</v>
      </c>
      <c r="FT1395" s="665">
        <f>IF(DR1395&gt;FT1392,CY1394-CY1395,0)</f>
        <v>0</v>
      </c>
      <c r="FU1395" s="665">
        <f>IF(DR1395&gt;FU1392,CZ1394-CZ1395,0)</f>
        <v>0</v>
      </c>
      <c r="FV1395" s="665">
        <f>IF(DR1395&gt;FV1392,DA1394-DA1395,0)</f>
        <v>0</v>
      </c>
      <c r="FW1395" s="665">
        <f>IF(DR1395&gt;FW1392,DB1394-DB1395,0)</f>
        <v>0</v>
      </c>
      <c r="FX1395" s="665">
        <f>IF(DR1395&gt;FX1392,DC1394-DC1395,0)</f>
        <v>0</v>
      </c>
      <c r="FY1395" s="665">
        <f>IF(DR1395&gt;FY1392,DD1394-DD1395,0)</f>
        <v>0</v>
      </c>
      <c r="FZ1395" s="665">
        <f>IF(DR1395&gt;FZ1392,DE1394-DE1395,0)</f>
        <v>0</v>
      </c>
      <c r="GA1395" s="665">
        <f>IF(DR1395&gt;GA1392,DF1394-DF1395,0)</f>
        <v>0</v>
      </c>
      <c r="GB1395" s="665">
        <f>IF(DR1395&gt;GB1392,DG1394-DG1395,0)</f>
        <v>0</v>
      </c>
      <c r="GC1395" s="665">
        <f>IF(DR1395&gt;GC1392,DH1394-DH1395,0)</f>
        <v>0</v>
      </c>
      <c r="GD1395" s="665">
        <f>IF(DR1395&gt;GD1392,DI1394-DI1395,0)</f>
        <v>0</v>
      </c>
      <c r="GE1395" s="665">
        <f>IF(DR1395&gt;GE1392,DJ1394-DJ1395,0)</f>
        <v>0</v>
      </c>
      <c r="GF1395" s="665">
        <f>IF(DR1395&gt;GF1392,DK1394-DK1395,0)</f>
        <v>0</v>
      </c>
      <c r="GG1395" s="665">
        <f>IF(DR1395&gt;GG1392,DL1394-DL1395,0)</f>
        <v>0</v>
      </c>
      <c r="GH1395" s="665">
        <f>IF(DR1395&gt;GH1392,DM1394-DM1395,0)</f>
        <v>0</v>
      </c>
      <c r="GI1395" s="665">
        <f>IF(DR1395&gt;GI1392,DN1394-DN1395,0)</f>
        <v>0</v>
      </c>
      <c r="GJ1395" s="665">
        <f>IF(DR1395&gt;GJ1392,DO1394-DO1395,0)</f>
        <v>0</v>
      </c>
      <c r="GK1395" s="665">
        <f>IF(DR1395&gt;GK1392,DP1394-DP1395,0)</f>
        <v>0</v>
      </c>
      <c r="GL1395" s="665" t="b">
        <f>SUM(DS1395:GK1395)+SUM(Y1389:AH1389)=U1389</f>
        <v>1</v>
      </c>
      <c r="GM1395" s="667"/>
      <c r="GN1395" s="749">
        <v>2024</v>
      </c>
      <c r="GO1395" s="664">
        <f>SUMIF(DS1393:GK1393,GO1393,DS1395:GK1395)</f>
        <v>0</v>
      </c>
      <c r="GP1395" s="668">
        <f>SUMIF(DS1393:GK1393,GP1393,DS1395:GK1395)</f>
        <v>0</v>
      </c>
      <c r="GQ1395" s="668">
        <f>SUMIF(DS1393:GK1393,GQ1393,DS1395:GK1395)</f>
        <v>0</v>
      </c>
      <c r="GR1395" s="668">
        <f>SUMIF(DS1393:GK1393,GR1393,DS1395:GK1395)</f>
        <v>0</v>
      </c>
      <c r="GS1395" s="668">
        <f>SUMIF(DS1393:GK1393,GS1393,DS1395:GK1395)</f>
        <v>0</v>
      </c>
      <c r="GT1395" s="668">
        <f>SUMIF(DS1393:GK1393,GT1393,DS1395:GK1395)</f>
        <v>0</v>
      </c>
      <c r="GU1395" s="668">
        <f>SUMIF(DS1393:GK1393,GU1393,DS1395:GK1395)</f>
        <v>0</v>
      </c>
      <c r="GV1395" s="668">
        <f>SUMIF(DS1393:GK1393,GV1393,DS1395:GK1395)</f>
        <v>0</v>
      </c>
      <c r="GW1395" s="668">
        <f>SUMIF(DS1393:GK1393,GW1393,DS1395:GK1395)</f>
        <v>0</v>
      </c>
      <c r="GX1395" s="668">
        <f>SUMIF(DS1393:GK1393,GX1393,DS1395:GK1395)</f>
        <v>0</v>
      </c>
      <c r="GY1395" s="668">
        <f>SUMIF(DS1393:GK1393,GY1393,DS1395:GK1395)</f>
        <v>0</v>
      </c>
      <c r="GZ1395" s="646" t="b">
        <f>SUM(GO1395:GY1395)=(U1389-SUM(Y1389:AH1389))</f>
        <v>1</v>
      </c>
    </row>
    <row r="1396" spans="1:234" hidden="1" x14ac:dyDescent="0.25">
      <c r="A1396" s="643" t="s">
        <v>208</v>
      </c>
      <c r="AI1396" s="664">
        <v>2025</v>
      </c>
      <c r="AJ1396" s="664">
        <v>0</v>
      </c>
      <c r="AK1396" s="665">
        <f>IFERROR(#REF!/#REF!,0)</f>
        <v>0</v>
      </c>
      <c r="AL1396" s="665">
        <f>IFERROR(#REF!/#REF!,0)</f>
        <v>0</v>
      </c>
      <c r="AM1396" s="665">
        <f>IFERROR(#REF!/#REF!,0)</f>
        <v>0</v>
      </c>
      <c r="AN1396" s="669">
        <f>IFERROR(#REF!/#REF!,0)</f>
        <v>0</v>
      </c>
      <c r="AO1396" s="669">
        <f>IFERROR(#REF!/#REF!,0)</f>
        <v>0</v>
      </c>
      <c r="AP1396" s="669">
        <f>IFERROR(#REF!/#REF!,0)</f>
        <v>0</v>
      </c>
      <c r="AQ1396" s="669">
        <f>IFERROR(#REF!/#REF!,0)</f>
        <v>0</v>
      </c>
      <c r="AR1396" s="669">
        <f>IFERROR(#REF!/#REF!,0)</f>
        <v>0</v>
      </c>
      <c r="AS1396" s="669">
        <f>IFERROR(#REF!/#REF!,0)</f>
        <v>0</v>
      </c>
      <c r="AT1396" s="669">
        <f>IFERROR(#REF!/#REF!,0)</f>
        <v>0</v>
      </c>
      <c r="AU1396" s="666"/>
      <c r="AW1396" s="749">
        <v>2025</v>
      </c>
      <c r="AX1396" s="665" t="e">
        <f>#REF!</f>
        <v>#REF!</v>
      </c>
      <c r="AY1396" s="665" t="e">
        <f>INDEX(AX1388:BE1389,MATCH(AW1396,AV1388:AV1389,0),MATCH(AY1392,AX1386:BE1386,0))*(INDEX(AK1394:AT1401,MATCH(AY1392,AI1394:AI1401,0),MATCH(AY1393,AK1393:AT1393,0)))</f>
        <v>#N/A</v>
      </c>
      <c r="AZ1396" s="665" t="e">
        <f>INDEX(AX1388:BE1389,MATCH(AW1396,AV1388:AV1389,0),MATCH(AZ1392,AX1386:BE1386,0))*(INDEX(AK1394:AT1401,MATCH(AZ1392,AI1394:AI1401,0),MATCH(AZ1393,AK1393:AT1393,0)))</f>
        <v>#N/A</v>
      </c>
      <c r="BA1396" s="665" t="e">
        <f>INDEX(AX1388:BE1389,MATCH(AW1396,AV1388:AV1389,0),MATCH(BA1392,AX1386:BE1386,0))*(INDEX(AK1394:AT1401,MATCH(BA1392,AI1394:AI1401,0),MATCH(BA1393,AK1393:AT1393,0)))</f>
        <v>#N/A</v>
      </c>
      <c r="BB1396" s="665" t="e">
        <f>INDEX(AX1388:BE1389,MATCH(AW1396,AV1388:AV1389,0),MATCH(BB1392,AX1386:BE1386,0))*(INDEX(AK1394:AT1401,MATCH(BB1392,AI1394:AI1401,0),MATCH(BB1393,AK1393:AT1393,0)))</f>
        <v>#N/A</v>
      </c>
      <c r="BC1396" s="665" t="e">
        <f>INDEX(AX1388:BE1389,MATCH(AW1396,AV1388:AV1389,0),MATCH(BC1392,AX1386:BE1386,0))*(INDEX(AK1394:AT1401,MATCH(BC1392,AI1394:AI1401,0),MATCH(BC1393,AK1393:AT1393,0)))</f>
        <v>#N/A</v>
      </c>
      <c r="BD1396" s="665" t="e">
        <f>INDEX(AX1388:BE1389,MATCH(AW1396,AV1388:AV1389,0),MATCH(BD1392,AX1386:BE1386,0))*(INDEX(AK1394:AT1401,MATCH(BD1392,AI1394:AI1401,0),MATCH(BD1393,AK1393:AT1393,0)))</f>
        <v>#N/A</v>
      </c>
      <c r="BE1396" s="665" t="e">
        <f>INDEX(AX1388:BE1389,MATCH(AW1396,AV1388:AV1389,0),MATCH(BE1392,AX1386:BE1386,0))*(INDEX(AK1394:AT1401,MATCH(BE1392,AI1394:AI1401,0),MATCH(BE1393,AK1393:AT1393,0)))</f>
        <v>#N/A</v>
      </c>
      <c r="BF1396" s="665" t="e">
        <f>INDEX(AX1388:BE1389,MATCH(AW1396,AV1388:AV1389,0),MATCH(BF1392,AX1386:BE1386,0))*(INDEX(AK1394:AT1401,MATCH(BF1392,AI1394:AI1401,0),MATCH(BF1393,AK1393:AT1393,0)))</f>
        <v>#N/A</v>
      </c>
      <c r="BG1396" s="665" t="e">
        <f>INDEX(AX1388:BE1389,MATCH(AW1396,AV1388:AV1389,0),MATCH(BG1392,AX1386:BE1386,0))*(INDEX(AK1394:AT1401,MATCH(BG1392,AI1394:AI1401,0),MATCH(BG1393,AK1393:AT1393,0)))</f>
        <v>#N/A</v>
      </c>
      <c r="BH1396" s="665" t="e">
        <f>INDEX(AX1388:BE1389,MATCH(AW1396,AV1388:AV1389,0),MATCH(BH1392,AX1386:BE1386,0))*(INDEX(AK1394:AT1401,MATCH(BH1392,AI1394:AI1401,0),MATCH(BH1393,AK1393:AT1393,0)))</f>
        <v>#N/A</v>
      </c>
      <c r="BI1396" s="665" t="e">
        <f>INDEX(AX1388:BE1389,MATCH(AW1396,AV1388:AV1389,0),MATCH(BI1392,AX1386:BE1386,0))*(INDEX(AK1394:AT1401,MATCH(BI1392,AI1394:AI1401,0),MATCH(BI1393,AK1393:AT1393,0)))</f>
        <v>#N/A</v>
      </c>
      <c r="BJ1396" s="665" t="e">
        <f>INDEX(AX1388:BE1389,MATCH(AW1396,AV1388:AV1389,0),MATCH(BJ1392,AX1386:BE1386,0))*(INDEX(AK1394:AT1401,MATCH(BJ1392,AI1394:AI1401,0),MATCH(BJ1393,AK1393:AT1393,0)))</f>
        <v>#N/A</v>
      </c>
      <c r="BK1396" s="665" t="e">
        <f>INDEX(AX1388:BE1389,MATCH(AW1396,AV1388:AV1389,0),MATCH(BK1392,AX1386:BE1386,0))*(INDEX(AK1394:AT1401,MATCH(BK1392,AI1394:AI1401,0),MATCH(BK1393,AK1393:AT1393,0)))</f>
        <v>#N/A</v>
      </c>
      <c r="BL1396" s="665" t="e">
        <f>INDEX(AX1388:BE1389,MATCH(AW1396,AV1388:AV1389,0),MATCH(BL1392,AX1386:BE1386,0))*(INDEX(AK1394:AT1401,MATCH(BL1392,AI1394:AI1401,0),MATCH(BL1393,AK1393:AT1393,0)))</f>
        <v>#N/A</v>
      </c>
      <c r="BM1396" s="665" t="e">
        <f>INDEX(AX1388:BE1389,MATCH(AW1396,AV1388:AV1389,0),MATCH(BM1392,AX1386:BE1386,0))*(INDEX(AK1394:AT1401,MATCH(BM1392,AI1394:AI1401,0),MATCH(BM1393,AK1393:AT1393,0)))</f>
        <v>#N/A</v>
      </c>
      <c r="BN1396" s="665" t="e">
        <f>INDEX(AX1388:BE1389,MATCH(AW1396,AV1388:AV1389,0),MATCH(BN1392,AX1386:BE1386,0))*(INDEX(AK1394:AT1401,MATCH(BN1392,AI1394:AI1401,0),MATCH(BN1393,AK1393:AT1393,0)))</f>
        <v>#N/A</v>
      </c>
      <c r="BO1396" s="665" t="e">
        <f>INDEX(AX1388:BE1389,MATCH(AW1396,AV1388:AV1389,0),MATCH(BO1392,AX1386:BE1386,0))*(INDEX(AK1394:AT1401,MATCH(BO1392,AI1394:AI1401,0),MATCH(BO1393,AK1393:AT1393,0)))</f>
        <v>#N/A</v>
      </c>
      <c r="BP1396" s="665" t="e">
        <f>INDEX(AX1388:BE1389,MATCH(AW1396,AV1388:AV1389,0),MATCH(BP1392,AX1386:BE1386,0))*(INDEX(AK1394:AT1401,MATCH(BP1392,AI1394:AI1401,0),MATCH(BP1393,AK1393:AT1393,0)))</f>
        <v>#N/A</v>
      </c>
      <c r="BQ1396" s="665" t="e">
        <f>INDEX(AX1388:BE1389,MATCH(AW1396,AV1388:AV1389,0),MATCH(BQ1392,AX1386:BE1386,0))*(INDEX(AK1394:AT1401,MATCH(BQ1392,AI1394:AI1401,0),MATCH(BQ1393,AK1393:AT1393,0)))</f>
        <v>#N/A</v>
      </c>
      <c r="BR1396" s="665" t="e">
        <f>INDEX(AX1388:BE1389,MATCH(AW1396,AV1388:AV1389,0),MATCH(BR1392,AX1386:BE1386,0))*(INDEX(AK1394:AT1401,MATCH(BR1392,AI1394:AI1401,0),MATCH(BR1393,AK1393:AT1393,0)))</f>
        <v>#N/A</v>
      </c>
      <c r="BS1396" s="665" t="e">
        <f>INDEX(AX1388:BE1389,MATCH(AW1396,AV1388:AV1389,0),MATCH(BS1392,AX1386:BE1386,0))*(INDEX(AK1394:AT1401,MATCH(BS1392,AI1394:AI1401,0),MATCH(BS1393,AK1393:AT1393,0)))</f>
        <v>#N/A</v>
      </c>
      <c r="BT1396" s="665" t="e">
        <f>INDEX(AX1388:BE1389,MATCH(AW1396,AV1388:AV1389,0),MATCH(BT1392,AX1386:BE1386,0))*(INDEX(AK1394:AT1401,MATCH(BT1392,AI1394:AI1401,0),MATCH(BT1393,AK1393:AT1393,0)))</f>
        <v>#N/A</v>
      </c>
      <c r="BU1396" s="665" t="e">
        <f>INDEX(AX1388:BE1389,MATCH(AW1396,AV1388:AV1389,0),MATCH(BU1392,AX1386:BE1386,0))*(INDEX(AK1394:AT1401,MATCH(BU1392,AI1394:AI1401,0),MATCH(BU1393,AK1393:AT1393,0)))</f>
        <v>#N/A</v>
      </c>
      <c r="BV1396" s="665" t="e">
        <f>INDEX(AX1388:BE1389,MATCH(AW1396,AV1388:AV1389,0),MATCH(BV1392,AX1386:BE1386,0))*(INDEX(AK1394:AT1401,MATCH(BV1392,AI1394:AI1401,0),MATCH(BV1393,AK1393:AT1393,0)))</f>
        <v>#N/A</v>
      </c>
      <c r="BW1396" s="665" t="e">
        <f>INDEX(AX1388:BE1389,MATCH(AW1396,AV1388:AV1389,0),MATCH(BW1392,AX1386:BE1386,0))*(INDEX(AK1394:AT1401,MATCH(BW1392,AI1394:AI1401,0),MATCH(BW1393,AK1393:AT1393,0)))</f>
        <v>#N/A</v>
      </c>
      <c r="BX1396" s="665" t="e">
        <f>INDEX(AX1388:BE1389,MATCH(AW1396,AV1388:AV1389,0),MATCH(BX1392,AX1386:BE1386,0))*(INDEX(AK1394:AT1401,MATCH(BX1392,AI1394:AI1401,0),MATCH(BX1393,AK1393:AT1393,0)))</f>
        <v>#N/A</v>
      </c>
      <c r="BY1396" s="665" t="e">
        <f>INDEX(AX1388:BE1389,MATCH(AW1396,AV1388:AV1389,0),MATCH(BY1392,AX1386:BE1386,0))*(INDEX(AK1394:AT1401,MATCH(BY1392,AI1394:AI1401,0),MATCH(BY1393,AK1393:AT1393,0)))</f>
        <v>#N/A</v>
      </c>
      <c r="BZ1396" s="665" t="e">
        <f>INDEX(AX1388:BE1389,MATCH(AW1396,AV1388:AV1389,0),MATCH(BZ1392,AX1386:BE1386,0))*(INDEX(AK1394:AT1401,MATCH(BZ1392,AI1394:AI1401,0),MATCH(BZ1393,AK1393:AT1393,0)))</f>
        <v>#N/A</v>
      </c>
      <c r="CA1396" s="665" t="e">
        <f>INDEX(AX1388:BE1389,MATCH(AW1396,AV1388:AV1389,0),MATCH(CA1392,AX1386:BE1386,0))*(INDEX(AK1394:AT1401,MATCH(CA1392,AI1394:AI1401,0),MATCH(CA1393,AK1393:AT1393,0)))</f>
        <v>#N/A</v>
      </c>
      <c r="CB1396" s="665" t="e">
        <f>INDEX(AX1388:BE1389,MATCH(AW1396,AV1388:AV1389,0),MATCH(CB1392,AX1386:BE1386,0))*(INDEX(AK1394:AT1401,MATCH(CB1392,AI1394:AI1401,0),MATCH(CB1393,AK1393:AT1393,0)))</f>
        <v>#N/A</v>
      </c>
      <c r="CC1396" s="665" t="e">
        <f>INDEX(AX1388:BE1389,MATCH(AW1396,AV1388:AV1389,0),MATCH(CC1392,AX1386:BE1386,0))*(INDEX(AK1394:AT1401,MATCH(CC1392,AI1394:AI1401,0),MATCH(CC1393,AK1393:AT1393,0)))</f>
        <v>#N/A</v>
      </c>
      <c r="CD1396" s="665" t="e">
        <f>INDEX(AX1388:BE1389,MATCH(AW1396,AV1388:AV1389,0),MATCH(CD1392,AX1386:BE1386,0))*(INDEX(AK1394:AT1401,MATCH(CD1392,AI1394:AI1401,0),MATCH(CD1393,AK1393:AT1393,0)))</f>
        <v>#N/A</v>
      </c>
      <c r="CE1396" s="665" t="e">
        <f>INDEX(AX1388:BE1389,MATCH(AW1396,AV1388:AV1389,0),MATCH(CE1392,AX1386:BE1386,0))*(INDEX(AK1394:AT1401,MATCH(CE1392,AI1394:AI1401,0),MATCH(CE1393,AK1393:AT1393,0)))</f>
        <v>#N/A</v>
      </c>
      <c r="CF1396" s="665" t="e">
        <f>INDEX(AX1388:BE1389,MATCH(AW1396,AV1388:AV1389,0),MATCH(CF1392,AX1386:BE1386,0))*(INDEX(AK1394:AT1401,MATCH(CF1392,AI1394:AI1401,0),MATCH(CF1393,AK1393:AT1393,0)))</f>
        <v>#N/A</v>
      </c>
      <c r="CG1396" s="665" t="e">
        <f>INDEX(AX1388:BE1389,MATCH(AW1396,AV1388:AV1389,0),MATCH(CG1392,AX1386:BE1386,0))*(INDEX(AK1394:AT1401,MATCH(CG1392,AI1394:AI1401,0),MATCH(CG1393,AK1393:AT1393,0)))</f>
        <v>#N/A</v>
      </c>
      <c r="CH1396" s="665" t="e">
        <f>INDEX(AX1388:BE1389,MATCH(AW1396,AV1388:AV1389,0),MATCH(CH1392,AX1386:BE1386,0))*(INDEX(AK1394:AT1401,MATCH(CH1392,AI1394:AI1401,0),MATCH(CH1393,AK1393:AT1393,0)))</f>
        <v>#N/A</v>
      </c>
      <c r="CI1396" s="665" t="e">
        <f>INDEX(AX1388:BE1389,MATCH(AW1396,AV1388:AV1389,0),MATCH(CI1392,AX1386:BE1386,0))*(INDEX(AK1394:AT1401,MATCH(CI1392,AI1394:AI1401,0),MATCH(CI1393,AK1393:AT1393,0)))</f>
        <v>#N/A</v>
      </c>
      <c r="CJ1396" s="665" t="e">
        <f>INDEX(AX1388:BE1389,MATCH(AW1396,AV1388:AV1389,0),MATCH(CJ1392,AX1386:BE1386,0))*(INDEX(AK1394:AT1401,MATCH(CJ1392,AI1394:AI1401,0),MATCH(CJ1393,AK1393:AT1393,0)))</f>
        <v>#N/A</v>
      </c>
      <c r="CK1396" s="665" t="e">
        <f>INDEX(AX1388:BE1389,MATCH(AW1396,AV1388:AV1389,0),MATCH(CK1392,AX1386:BE1386,0))*(INDEX(AK1394:AT1401,MATCH(CK1392,AI1394:AI1401,0),MATCH(CK1393,AK1393:AT1393,0)))</f>
        <v>#N/A</v>
      </c>
      <c r="CL1396" s="665" t="e">
        <f>INDEX(AX1388:BE1389,MATCH(AW1396,AV1388:AV1389,0),MATCH(CL1392,AX1386:BE1386,0))*(INDEX(AK1394:AT1401,MATCH(CL1392,AI1394:AI1401,0),MATCH(CL1393,AK1393:AT1393,0)))</f>
        <v>#N/A</v>
      </c>
      <c r="CM1396" s="665" t="e">
        <f>INDEX(AX1388:BE1389,MATCH(AW1396,AV1388:AV1389,0),MATCH(CM1392,AX1386:BE1386,0))*(INDEX(AK1394:AT1401,MATCH(CM1392,AI1394:AI1401,0),MATCH(CM1393,AK1393:AT1393,0)))</f>
        <v>#N/A</v>
      </c>
      <c r="CN1396" s="665" t="e">
        <f>INDEX(AX1388:BE1389,MATCH(AW1396,AV1388:AV1389,0),MATCH(CN1392,AX1386:BE1386,0))*(INDEX(AK1394:AT1401,MATCH(CN1392,AI1394:AI1401,0),MATCH(CN1393,AK1393:AT1393,0)))</f>
        <v>#N/A</v>
      </c>
      <c r="CO1396" s="665" t="e">
        <f>INDEX(AX1388:BE1389,MATCH(AW1396,AV1388:AV1389,0),MATCH(CO1392,AX1386:BE1386,0))*(INDEX(AK1394:AT1401,MATCH(CO1392,AI1394:AI1401,0),MATCH(CO1393,AK1393:AT1393,0)))</f>
        <v>#N/A</v>
      </c>
      <c r="CP1396" s="665" t="e">
        <f>INDEX(AX1388:BE1389,MATCH(AW1396,AV1388:AV1389,0),MATCH(CP1392,AX1386:BE1386,0))*(INDEX(AK1394:AT1401,MATCH(CP1392,AI1394:AI1401,0),MATCH(CP1393,AK1393:AT1393,0)))</f>
        <v>#N/A</v>
      </c>
      <c r="CQ1396" s="665" t="e">
        <f>INDEX(AX1388:BE1389,MATCH(AW1396,AV1388:AV1389,0),MATCH(CQ1392,AX1386:BE1386,0))*(INDEX(AK1394:AT1401,MATCH(CQ1392,AI1394:AI1401,0),MATCH(CQ1393,AK1393:AT1393,0)))</f>
        <v>#N/A</v>
      </c>
      <c r="CR1396" s="665" t="e">
        <f>INDEX(AX1388:BE1389,MATCH(AW1396,AV1388:AV1389,0),MATCH(CR1392,AX1386:BE1386,0))*(INDEX(AK1394:AT1401,MATCH(CR1392,AI1394:AI1401,0),MATCH(CR1393,AK1393:AT1393,0)))</f>
        <v>#N/A</v>
      </c>
      <c r="CS1396" s="665" t="e">
        <f>INDEX(AX1388:BE1389,MATCH(AW1396,AV1388:AV1389,0),MATCH(CS1392,AX1386:BE1386,0))*(INDEX(AK1394:AT1401,MATCH(CS1392,AI1394:AI1401,0),MATCH(CS1393,AK1393:AT1393,0)))</f>
        <v>#N/A</v>
      </c>
      <c r="CT1396" s="665" t="e">
        <f>INDEX(AX1388:BE1389,MATCH(AW1396,AV1388:AV1389,0),MATCH(CT1392,AX1386:BE1386,0))*(INDEX(AK1394:AT1401,MATCH(CT1392,AI1394:AI1401,0),MATCH(CT1393,AK1393:AT1393,0)))</f>
        <v>#N/A</v>
      </c>
      <c r="CU1396" s="665" t="e">
        <f>INDEX(AX1388:BE1389,MATCH(AW1396,AV1388:AV1389,0),MATCH(CU1392,AX1386:BE1386,0))*(INDEX(AK1394:AT1401,MATCH(CU1392,AI1394:AI1401,0),MATCH(CU1393,AK1393:AT1393,0)))</f>
        <v>#N/A</v>
      </c>
      <c r="CV1396" s="665" t="e">
        <f>INDEX(AX1388:BE1389,MATCH(AW1396,AV1388:AV1389,0),MATCH(CV1392,AX1386:BE1386,0))*(INDEX(AK1394:AT1401,MATCH(CV1392,AI1394:AI1401,0),MATCH(CV1393,AK1393:AT1393,0)))</f>
        <v>#N/A</v>
      </c>
      <c r="CW1396" s="665" t="e">
        <f>INDEX(AX1388:BE1389,MATCH(AW1396,AV1388:AV1389,0),MATCH(CW1392,AX1386:BE1386,0))*(INDEX(AK1394:AT1401,MATCH(CW1392,AI1394:AI1401,0),MATCH(CW1393,AK1393:AT1393,0)))</f>
        <v>#N/A</v>
      </c>
      <c r="CX1396" s="665" t="e">
        <f>INDEX(AX1388:BE1389,MATCH(AW1396,AV1388:AV1389,0),MATCH(CX1392,AX1386:BE1386,0))*(INDEX(AK1394:AT1401,MATCH(CX1392,AI1394:AI1401,0),MATCH(CX1393,AK1393:AT1393,0)))</f>
        <v>#N/A</v>
      </c>
      <c r="CY1396" s="665" t="e">
        <f>INDEX(AX1388:BE1389,MATCH(AW1396,AV1388:AV1389,0),MATCH(CY1392,AX1386:BE1386,0))*(INDEX(AK1394:AT1401,MATCH(CY1392,AI1394:AI1401,0),MATCH(CY1393,AK1393:AT1393,0)))</f>
        <v>#N/A</v>
      </c>
      <c r="CZ1396" s="665" t="e">
        <f>INDEX(AX1388:BE1389,MATCH(AW1396,AV1388:AV1389,0),MATCH(CZ1392,AX1386:BE1386,0))*(INDEX(AK1394:AT1401,MATCH(CZ1392,AI1394:AI1401,0),MATCH(CZ1393,AK1393:AT1393,0)))</f>
        <v>#N/A</v>
      </c>
      <c r="DA1396" s="665" t="e">
        <f>INDEX(AX1388:BE1389,MATCH(AW1396,AV1388:AV1389,0),MATCH(DA1392,AX1386:BE1386,0))*(INDEX(AK1394:AT1401,MATCH(DA1392,AI1394:AI1401,0),MATCH(DA1393,AK1393:AT1393,0)))</f>
        <v>#N/A</v>
      </c>
      <c r="DB1396" s="665" t="e">
        <f>INDEX(AX1388:BE1389,MATCH(AW1396,AV1388:AV1389,0),MATCH(DB1392,AX1386:BE1386,0))*(INDEX(AK1394:AT1401,MATCH(DB1392,AI1394:AI1401,0),MATCH(DB1393,AK1393:AT1393,0)))</f>
        <v>#N/A</v>
      </c>
      <c r="DC1396" s="665" t="e">
        <f>INDEX(AX1388:BE1389,MATCH(AW1396,AV1388:AV1389,0),MATCH(DC1392,AX1386:BE1386,0))*(INDEX(AK1394:AT1401,MATCH(DC1392,AI1394:AI1401,0),MATCH(DC1393,AK1393:AT1393,0)))</f>
        <v>#N/A</v>
      </c>
      <c r="DD1396" s="665" t="e">
        <f>INDEX(AX1388:BE1389,MATCH(AW1396,AV1388:AV1389,0),MATCH(DD1392,AX1386:BE1386,0))*(INDEX(AK1394:AT1401,MATCH(DD1392,AI1394:AI1401,0),MATCH(DD1393,AK1393:AT1393,0)))</f>
        <v>#N/A</v>
      </c>
      <c r="DE1396" s="665" t="e">
        <f>INDEX(AX1388:BE1389,MATCH(AW1396,AV1388:AV1389,0),MATCH(DE1392,AX1386:BE1386,0))*(INDEX(AK1394:AT1401,MATCH(DE1392,AI1394:AI1401,0),MATCH(DE1393,AK1393:AT1393,0)))</f>
        <v>#N/A</v>
      </c>
      <c r="DF1396" s="665" t="e">
        <f>INDEX(AX1388:BE1389,MATCH(AW1396,AV1388:AV1389,0),MATCH(DF1392,AX1386:BE1386,0))*(INDEX(AK1394:AT1401,MATCH(DF1392,AI1394:AI1401,0),MATCH(DF1393,AK1393:AT1393,0)))</f>
        <v>#N/A</v>
      </c>
      <c r="DG1396" s="665" t="e">
        <f>INDEX(AX1388:BE1389,MATCH(AW1396,AV1388:AV1389,0),MATCH(DG1392,AX1386:BE1386,0))*(INDEX(AK1394:AT1401,MATCH(DG1392,AI1394:AI1401,0),MATCH(DG1393,AK1393:AT1393,0)))</f>
        <v>#N/A</v>
      </c>
      <c r="DH1396" s="665" t="e">
        <f>INDEX(AX1388:BE1389,MATCH(AW1396,AV1388:AV1389,0),MATCH(DH1392,AX1386:BE1386,0))*(INDEX(AK1394:AT1401,MATCH(DH1392,AI1394:AI1401,0),MATCH(DH1393,AK1393:AT1393,0)))</f>
        <v>#N/A</v>
      </c>
      <c r="DI1396" s="665" t="e">
        <f>INDEX(AX1388:BE1389,MATCH(AW1396,AV1388:AV1389,0),MATCH(DI1392,AX1386:BE1386,0))*(INDEX(AK1394:AT1401,MATCH(DI1392,AI1394:AI1401,0),MATCH(DI1393,AK1393:AT1393,0)))</f>
        <v>#N/A</v>
      </c>
      <c r="DJ1396" s="665" t="e">
        <f>INDEX(AX1388:BE1389,MATCH(AW1396,AV1388:AV1389,0),MATCH(DJ1392,AX1386:BE1386,0))*(INDEX(AK1394:AT1401,MATCH(DJ1392,AI1394:AI1401,0),MATCH(DJ1393,AK1393:AT1393,0)))</f>
        <v>#N/A</v>
      </c>
      <c r="DK1396" s="665" t="e">
        <f>INDEX(AX1388:BE1389,MATCH(AW1396,AV1388:AV1389,0),MATCH(DK1392,AX1386:BE1386,0))*(INDEX(AK1394:AT1401,MATCH(DK1392,AI1394:AI1401,0),MATCH(DK1393,AK1393:AT1393,0)))</f>
        <v>#N/A</v>
      </c>
      <c r="DL1396" s="665" t="e">
        <f>INDEX(AX1388:BE1389,MATCH(AW1396,AV1388:AV1389,0),MATCH(DL1392,AX1386:BE1386,0))*(INDEX(AK1394:AT1401,MATCH(DL1392,AI1394:AI1401,0),MATCH(DL1393,AK1393:AT1393,0)))</f>
        <v>#N/A</v>
      </c>
      <c r="DM1396" s="665" t="e">
        <f>INDEX(AX1388:BE1389,MATCH(AW1396,AV1388:AV1389,0),MATCH(DM1392,AX1386:BE1386,0))*(INDEX(AK1394:AT1401,MATCH(DM1392,AI1394:AI1401,0),MATCH(DM1393,AK1393:AT1393,0)))</f>
        <v>#N/A</v>
      </c>
      <c r="DN1396" s="665" t="e">
        <f>INDEX(AX1388:BE1389,MATCH(AW1396,AV1388:AV1389,0),MATCH(DN1392,AX1386:BE1386,0))*(INDEX(AK1394:AT1401,MATCH(DN1392,AI1394:AI1401,0),MATCH(DN1393,AK1393:AT1393,0)))</f>
        <v>#N/A</v>
      </c>
      <c r="DO1396" s="665" t="e">
        <f>INDEX(AX1388:BE1389,MATCH(AW1396,AV1388:AV1389,0),MATCH(DO1392,AX1386:BE1386,0))*(INDEX(AK1394:AT1401,MATCH(DO1392,AI1394:AI1401,0),MATCH(DO1393,AK1393:AT1393,0)))</f>
        <v>#N/A</v>
      </c>
      <c r="DP1396" s="665" t="e">
        <f>INDEX(AX1388:BE1389,MATCH(AW1396,AV1388:AV1389,0),MATCH(DP1392,AX1386:BE1386,0))*(INDEX(AK1394:AT1401,MATCH(DP1392,AI1394:AI1401,0),MATCH(DP1393,AK1393:AT1393,0)))</f>
        <v>#N/A</v>
      </c>
      <c r="DQ1396" s="643" t="e">
        <f>SUM(AX1396:DP1396)=#REF!</f>
        <v>#REF!</v>
      </c>
      <c r="DR1396" s="749">
        <v>2025</v>
      </c>
      <c r="DS1396" s="665" t="e">
        <f>IF(DR1396&gt;DS1392,AX1395-AX1396,0)</f>
        <v>#REF!</v>
      </c>
      <c r="DT1396" s="665" t="e">
        <f>IF(DR1396&gt;DT1392,AY1395-AY1396,0)</f>
        <v>#N/A</v>
      </c>
      <c r="DU1396" s="665" t="e">
        <f>IF(DR1396&gt;DU1392,AZ1395-AZ1396,0)</f>
        <v>#N/A</v>
      </c>
      <c r="DV1396" s="665" t="e">
        <f>IF(DR1396&gt;DV1392,BA1395-BA1396,0)</f>
        <v>#N/A</v>
      </c>
      <c r="DW1396" s="665" t="e">
        <f>IF(DR1396&gt;DW1392,BB1395-BB1396,0)</f>
        <v>#N/A</v>
      </c>
      <c r="DX1396" s="665" t="e">
        <f>IF(DR1396&gt;DX1392,BC1395-BC1396,0)</f>
        <v>#N/A</v>
      </c>
      <c r="DY1396" s="665" t="e">
        <f>IF(DR1396&gt;DY1392,BD1395-BD1396,0)</f>
        <v>#N/A</v>
      </c>
      <c r="DZ1396" s="665" t="e">
        <f>IF(DR1396&gt;DZ1392,BE1395-BE1396,0)</f>
        <v>#N/A</v>
      </c>
      <c r="EA1396" s="665" t="e">
        <f>IF(DR1396&gt;EA1392,BF1395-BF1396,0)</f>
        <v>#N/A</v>
      </c>
      <c r="EB1396" s="665" t="e">
        <f>IF(DR1396&gt;EB1392,BG1395-BG1396,0)</f>
        <v>#N/A</v>
      </c>
      <c r="EC1396" s="665" t="e">
        <f>IF(DR1396&gt;EC1392,BH1395-BH1396,0)</f>
        <v>#N/A</v>
      </c>
      <c r="ED1396" s="665">
        <f>IF(DR1396&gt;ED1392,BI1395-BI1396,0)</f>
        <v>0</v>
      </c>
      <c r="EE1396" s="665">
        <f>IF(DR1396&gt;EE1392,BJ1395-BJ1396,0)</f>
        <v>0</v>
      </c>
      <c r="EF1396" s="665">
        <f>IF(DR1396&gt;EF1392,BK1395-BK1396,0)</f>
        <v>0</v>
      </c>
      <c r="EG1396" s="665">
        <f>IF(DR1396&gt;EG1392,BL1395-BL1396,0)</f>
        <v>0</v>
      </c>
      <c r="EH1396" s="665">
        <f>IF(DR1396&gt;EH1392,BM1395-BM1396,0)</f>
        <v>0</v>
      </c>
      <c r="EI1396" s="665">
        <f>IF(DR1396&gt;EI1392,BN1395-BN1396,0)</f>
        <v>0</v>
      </c>
      <c r="EJ1396" s="665">
        <f>IF(DR1396&gt;EJ1392,BO1395-BO1396,0)</f>
        <v>0</v>
      </c>
      <c r="EK1396" s="665">
        <f>IF(DR1396&gt;EK1392,BP1395-BP1396,0)</f>
        <v>0</v>
      </c>
      <c r="EL1396" s="665">
        <f>IF(DR1396&gt;EL1392,BQ1395-BQ1396,0)</f>
        <v>0</v>
      </c>
      <c r="EM1396" s="665">
        <f>IF(DR1396&gt;EM1392,BR1395-BR1396,0)</f>
        <v>0</v>
      </c>
      <c r="EN1396" s="665">
        <f>IF(DR1396&gt;EN1392,BS1395-BS1396,0)</f>
        <v>0</v>
      </c>
      <c r="EO1396" s="665">
        <f>IF(DR1396&gt;EO1392,BT1395-BT1396,0)</f>
        <v>0</v>
      </c>
      <c r="EP1396" s="665">
        <f>IF(DR1396&gt;EP1392,BU1395-BU1396,0)</f>
        <v>0</v>
      </c>
      <c r="EQ1396" s="665">
        <f>IF(DR1396&gt;EQ1392,BV1395-BV1396,0)</f>
        <v>0</v>
      </c>
      <c r="ER1396" s="665">
        <f>IF(DR1396&gt;ER1392,BW1395-BW1396,0)</f>
        <v>0</v>
      </c>
      <c r="ES1396" s="665">
        <f>IF(DR1396&gt;ES1392,BX1395-BX1396,0)</f>
        <v>0</v>
      </c>
      <c r="ET1396" s="665">
        <f>IF(DR1396&gt;ET1392,BY1395-BY1396,0)</f>
        <v>0</v>
      </c>
      <c r="EU1396" s="665">
        <f>IF(DR1396&gt;EU1392,BZ1395-BZ1396,0)</f>
        <v>0</v>
      </c>
      <c r="EV1396" s="665">
        <f>IF(DR1396&gt;EV1392,CA1395-CA1396,0)</f>
        <v>0</v>
      </c>
      <c r="EW1396" s="665">
        <f>IF(DR1396&gt;EW1392,CB1395-CB1396,0)</f>
        <v>0</v>
      </c>
      <c r="EX1396" s="665">
        <f>IF(DR1396&gt;EX1392,CC1395-CC1396,0)</f>
        <v>0</v>
      </c>
      <c r="EY1396" s="665">
        <f>IF(DR1396&gt;EY1392,CD1395-CD1396,0)</f>
        <v>0</v>
      </c>
      <c r="EZ1396" s="665">
        <f>IF(DR1396&gt;EZ1392,CE1395-CE1396,0)</f>
        <v>0</v>
      </c>
      <c r="FA1396" s="665">
        <f>IF(DR1396&gt;FA1392,CF1395-CF1396,0)</f>
        <v>0</v>
      </c>
      <c r="FB1396" s="665">
        <f>IF(DR1396&gt;FB1392,CG1395-CG1396,0)</f>
        <v>0</v>
      </c>
      <c r="FC1396" s="665">
        <f>IF(DR1396&gt;FC1392,CH1395-CH1396,0)</f>
        <v>0</v>
      </c>
      <c r="FD1396" s="665">
        <f>IF(DR1396&gt;FD1392,CI1395-CI1396,0)</f>
        <v>0</v>
      </c>
      <c r="FE1396" s="665">
        <f>IF(DR1396&gt;FE1392,CJ1395-CJ1396,0)</f>
        <v>0</v>
      </c>
      <c r="FF1396" s="665">
        <f>IF(DR1396&gt;FF1392,CK1395-CK1396,0)</f>
        <v>0</v>
      </c>
      <c r="FG1396" s="665">
        <f>IF(DR1396&gt;FG1392,CL1395-CL1396,0)</f>
        <v>0</v>
      </c>
      <c r="FH1396" s="665">
        <f>IF(DR1396&gt;FH1392,CM1395-CM1396,0)</f>
        <v>0</v>
      </c>
      <c r="FI1396" s="665">
        <f>IF(DR1396&gt;FI1392,CN1395-CN1396,0)</f>
        <v>0</v>
      </c>
      <c r="FJ1396" s="665">
        <f>IF(DR1396&gt;FJ1392,CO1395-CO1396,0)</f>
        <v>0</v>
      </c>
      <c r="FK1396" s="665">
        <f>IF(DR1396&gt;FK1392,CP1395-CP1396,0)</f>
        <v>0</v>
      </c>
      <c r="FL1396" s="665">
        <f>IF(DR1396&gt;FL1392,CQ1395-CQ1396,0)</f>
        <v>0</v>
      </c>
      <c r="FM1396" s="665">
        <f>IF(DR1396&gt;FM1392,CR1395-CR1396,0)</f>
        <v>0</v>
      </c>
      <c r="FN1396" s="665">
        <f>IF(DR1396&gt;FN1392,CS1395-CS1396,0)</f>
        <v>0</v>
      </c>
      <c r="FO1396" s="665">
        <f>IF(DR1396&gt;FO1392,CT1395-CT1396,0)</f>
        <v>0</v>
      </c>
      <c r="FP1396" s="665">
        <f>IF(DR1396&gt;FP1392,CU1395-CU1396,0)</f>
        <v>0</v>
      </c>
      <c r="FQ1396" s="665">
        <f>IF(DR1396&gt;FQ1392,CV1395-CV1396,0)</f>
        <v>0</v>
      </c>
      <c r="FR1396" s="665">
        <f>IF(DR1396&gt;FR1392,CW1395-CW1396,0)</f>
        <v>0</v>
      </c>
      <c r="FS1396" s="665">
        <f>IF(DR1396&gt;FS1392,CX1395-CX1396,0)</f>
        <v>0</v>
      </c>
      <c r="FT1396" s="665">
        <f>IF(DR1396&gt;FT1392,CY1395-CY1396,0)</f>
        <v>0</v>
      </c>
      <c r="FU1396" s="665">
        <f>IF(DR1396&gt;FU1392,CZ1395-CZ1396,0)</f>
        <v>0</v>
      </c>
      <c r="FV1396" s="665">
        <f>IF(DR1396&gt;FV1392,DA1395-DA1396,0)</f>
        <v>0</v>
      </c>
      <c r="FW1396" s="665">
        <f>IF(DR1396&gt;FW1392,DB1395-DB1396,0)</f>
        <v>0</v>
      </c>
      <c r="FX1396" s="665">
        <f>IF(DR1396&gt;FX1392,DC1395-DC1396,0)</f>
        <v>0</v>
      </c>
      <c r="FY1396" s="665">
        <f>IF(DR1396&gt;FY1392,DD1395-DD1396,0)</f>
        <v>0</v>
      </c>
      <c r="FZ1396" s="665">
        <f>IF(DR1396&gt;FZ1392,DE1395-DE1396,0)</f>
        <v>0</v>
      </c>
      <c r="GA1396" s="665">
        <f>IF(DR1396&gt;GA1392,DF1395-DF1396,0)</f>
        <v>0</v>
      </c>
      <c r="GB1396" s="665">
        <f>IF(DR1396&gt;GB1392,DG1395-DG1396,0)</f>
        <v>0</v>
      </c>
      <c r="GC1396" s="665">
        <f>IF(DR1396&gt;GC1392,DH1395-DH1396,0)</f>
        <v>0</v>
      </c>
      <c r="GD1396" s="665">
        <f>IF(DR1396&gt;GD1392,DI1395-DI1396,0)</f>
        <v>0</v>
      </c>
      <c r="GE1396" s="665">
        <f>IF(DR1396&gt;GE1392,DJ1395-DJ1396,0)</f>
        <v>0</v>
      </c>
      <c r="GF1396" s="665">
        <f>IF(DR1396&gt;GF1392,DK1395-DK1396,0)</f>
        <v>0</v>
      </c>
      <c r="GG1396" s="665">
        <f>IF(DR1396&gt;GG1392,DL1395-DL1396,0)</f>
        <v>0</v>
      </c>
      <c r="GH1396" s="665">
        <f>IF(DR1396&gt;GH1392,DM1395-DM1396,0)</f>
        <v>0</v>
      </c>
      <c r="GI1396" s="665">
        <f>IF(DR1396&gt;GI1392,DN1395-DN1396,0)</f>
        <v>0</v>
      </c>
      <c r="GJ1396" s="665">
        <f>IF(DR1396&gt;GJ1392,DO1395-DO1396,0)</f>
        <v>0</v>
      </c>
      <c r="GK1396" s="665">
        <f>IF(DR1396&gt;GK1392,DP1395-DP1396,0)</f>
        <v>0</v>
      </c>
      <c r="GL1396" s="665" t="e">
        <f>SUM(DS1396:GK1396)+SUM(#REF!)=#REF!</f>
        <v>#REF!</v>
      </c>
      <c r="GM1396" s="667"/>
      <c r="GN1396" s="749">
        <v>2025</v>
      </c>
      <c r="GO1396" s="664" t="e">
        <f>SUMIF(DS1393:GK1393,GO1393,DS1396:GK1396)</f>
        <v>#REF!</v>
      </c>
      <c r="GP1396" s="668" t="e">
        <f>SUMIF(DS1393:GK1393,GP1393,DS1396:GK1396)</f>
        <v>#N/A</v>
      </c>
      <c r="GQ1396" s="668" t="e">
        <f>SUMIF(DS1393:GK1393,GQ1393,DS1396:GK1396)</f>
        <v>#N/A</v>
      </c>
      <c r="GR1396" s="668" t="e">
        <f>SUMIF(DS1393:GK1393,GR1393,DS1396:GK1396)</f>
        <v>#N/A</v>
      </c>
      <c r="GS1396" s="668" t="e">
        <f>SUMIF(DS1393:GK1393,GS1393,DS1396:GK1396)</f>
        <v>#N/A</v>
      </c>
      <c r="GT1396" s="668" t="e">
        <f>SUMIF(DS1393:GK1393,GT1393,DS1396:GK1396)</f>
        <v>#N/A</v>
      </c>
      <c r="GU1396" s="668" t="e">
        <f>SUMIF(DS1393:GK1393,GU1393,DS1396:GK1396)</f>
        <v>#N/A</v>
      </c>
      <c r="GV1396" s="668" t="e">
        <f>SUMIF(DS1393:GK1393,GV1393,DS1396:GK1396)</f>
        <v>#N/A</v>
      </c>
      <c r="GW1396" s="668" t="e">
        <f>SUMIF(DS1393:GK1393,GW1393,DS1396:GK1396)</f>
        <v>#N/A</v>
      </c>
      <c r="GX1396" s="668" t="e">
        <f>SUMIF(DS1393:GK1393,GX1393,DS1396:GK1396)</f>
        <v>#N/A</v>
      </c>
      <c r="GY1396" s="668" t="e">
        <f>SUMIF(DS1393:GK1393,GY1393,DS1396:GK1396)</f>
        <v>#N/A</v>
      </c>
      <c r="GZ1396" s="646" t="e">
        <f>SUM(GO1396:GY1396)=(#REF!-SUM(#REF!))</f>
        <v>#REF!</v>
      </c>
    </row>
    <row r="1397" spans="1:234" hidden="1" x14ac:dyDescent="0.25">
      <c r="A1397" s="643" t="s">
        <v>208</v>
      </c>
      <c r="AI1397" s="664">
        <v>2026</v>
      </c>
      <c r="AJ1397" s="664">
        <v>0</v>
      </c>
      <c r="AK1397" s="665">
        <f>IFERROR(#REF!/#REF!,0)</f>
        <v>0</v>
      </c>
      <c r="AL1397" s="665">
        <f>IFERROR(#REF!/#REF!,0)</f>
        <v>0</v>
      </c>
      <c r="AM1397" s="665">
        <f>IFERROR(#REF!/#REF!,0)</f>
        <v>0</v>
      </c>
      <c r="AN1397" s="669">
        <f>IFERROR(#REF!/#REF!,0)</f>
        <v>0</v>
      </c>
      <c r="AO1397" s="669">
        <f>IFERROR(#REF!/#REF!,0)</f>
        <v>0</v>
      </c>
      <c r="AP1397" s="669">
        <f>IFERROR(#REF!/#REF!,0)</f>
        <v>0</v>
      </c>
      <c r="AQ1397" s="669">
        <f>IFERROR(#REF!/#REF!,0)</f>
        <v>0</v>
      </c>
      <c r="AR1397" s="669">
        <f>IFERROR(#REF!/#REF!,0)</f>
        <v>0</v>
      </c>
      <c r="AS1397" s="669">
        <f>IFERROR(#REF!/#REF!,0)</f>
        <v>0</v>
      </c>
      <c r="AT1397" s="669">
        <f>IFERROR(#REF!/#REF!,0)</f>
        <v>0</v>
      </c>
      <c r="AU1397" s="666"/>
      <c r="AW1397" s="749">
        <v>2026</v>
      </c>
      <c r="AX1397" s="665" t="e">
        <f>#REF!</f>
        <v>#REF!</v>
      </c>
      <c r="AY1397" s="665" t="e">
        <f>INDEX(AX1388:BE1389,MATCH(AW1397,AV1388:AV1389,0),MATCH(AY1392,AX1386:BE1386,0))*(INDEX(AK1394:AT1401,MATCH(AY1392,AI1394:AI1401,0),MATCH(AY1393,AK1393:AT1393,0)))</f>
        <v>#N/A</v>
      </c>
      <c r="AZ1397" s="665" t="e">
        <f>INDEX(AX1388:BE1389,MATCH(AW1397,AV1388:AV1389,0),MATCH(AZ1392,AX1386:BE1386,0))*(INDEX(AK1394:AT1401,MATCH(AZ1392,AI1394:AI1401,0),MATCH(AZ1393,AK1393:AT1393,0)))</f>
        <v>#N/A</v>
      </c>
      <c r="BA1397" s="665" t="e">
        <f>INDEX(AX1388:BE1389,MATCH(AW1397,AV1388:AV1389,0),MATCH(BA1392,AX1386:BE1386,0))*(INDEX(AK1394:AT1401,MATCH(BA1392,AI1394:AI1401,0),MATCH(BA1393,AK1393:AT1393,0)))</f>
        <v>#N/A</v>
      </c>
      <c r="BB1397" s="665" t="e">
        <f>INDEX(AX1388:BE1389,MATCH(AW1397,AV1388:AV1389,0),MATCH(BB1392,AX1386:BE1386,0))*(INDEX(AK1394:AT1401,MATCH(BB1392,AI1394:AI1401,0),MATCH(BB1393,AK1393:AT1393,0)))</f>
        <v>#N/A</v>
      </c>
      <c r="BC1397" s="665" t="e">
        <f>INDEX(AX1388:BE1389,MATCH(AW1397,AV1388:AV1389,0),MATCH(BC1392,AX1386:BE1386,0))*(INDEX(AK1394:AT1401,MATCH(BC1392,AI1394:AI1401,0),MATCH(BC1393,AK1393:AT1393,0)))</f>
        <v>#N/A</v>
      </c>
      <c r="BD1397" s="665" t="e">
        <f>INDEX(AX1388:BE1389,MATCH(AW1397,AV1388:AV1389,0),MATCH(BD1392,AX1386:BE1386,0))*(INDEX(AK1394:AT1401,MATCH(BD1392,AI1394:AI1401,0),MATCH(BD1393,AK1393:AT1393,0)))</f>
        <v>#N/A</v>
      </c>
      <c r="BE1397" s="665" t="e">
        <f>INDEX(AX1388:BE1389,MATCH(AW1397,AV1388:AV1389,0),MATCH(BE1392,AX1386:BE1386,0))*(INDEX(AK1394:AT1401,MATCH(BE1392,AI1394:AI1401,0),MATCH(BE1393,AK1393:AT1393,0)))</f>
        <v>#N/A</v>
      </c>
      <c r="BF1397" s="665" t="e">
        <f>INDEX(AX1388:BE1389,MATCH(AW1397,AV1388:AV1389,0),MATCH(BF1392,AX1386:BE1386,0))*(INDEX(AK1394:AT1401,MATCH(BF1392,AI1394:AI1401,0),MATCH(BF1393,AK1393:AT1393,0)))</f>
        <v>#N/A</v>
      </c>
      <c r="BG1397" s="665" t="e">
        <f>INDEX(AX1388:BE1389,MATCH(AW1397,AV1388:AV1389,0),MATCH(BG1392,AX1386:BE1386,0))*(INDEX(AK1394:AT1401,MATCH(BG1392,AI1394:AI1401,0),MATCH(BG1393,AK1393:AT1393,0)))</f>
        <v>#N/A</v>
      </c>
      <c r="BH1397" s="665" t="e">
        <f>INDEX(AX1388:BE1389,MATCH(AW1397,AV1388:AV1389,0),MATCH(BH1392,AX1386:BE1386,0))*(INDEX(AK1394:AT1401,MATCH(BH1392,AI1394:AI1401,0),MATCH(BH1393,AK1393:AT1393,0)))</f>
        <v>#N/A</v>
      </c>
      <c r="BI1397" s="665" t="e">
        <f>INDEX(AX1388:BE1389,MATCH(AW1397,AV1388:AV1389,0),MATCH(BI1392,AX1386:BE1386,0))*(INDEX(AK1394:AT1401,MATCH(BI1392,AI1394:AI1401,0),MATCH(BI1393,AK1393:AT1393,0)))</f>
        <v>#N/A</v>
      </c>
      <c r="BJ1397" s="665" t="e">
        <f>INDEX(AX1388:BE1389,MATCH(AW1397,AV1388:AV1389,0),MATCH(BJ1392,AX1386:BE1386,0))*(INDEX(AK1394:AT1401,MATCH(BJ1392,AI1394:AI1401,0),MATCH(BJ1393,AK1393:AT1393,0)))</f>
        <v>#N/A</v>
      </c>
      <c r="BK1397" s="665" t="e">
        <f>INDEX(AX1388:BE1389,MATCH(AW1397,AV1388:AV1389,0),MATCH(BK1392,AX1386:BE1386,0))*(INDEX(AK1394:AT1401,MATCH(BK1392,AI1394:AI1401,0),MATCH(BK1393,AK1393:AT1393,0)))</f>
        <v>#N/A</v>
      </c>
      <c r="BL1397" s="665" t="e">
        <f>INDEX(AX1388:BE1389,MATCH(AW1397,AV1388:AV1389,0),MATCH(BL1392,AX1386:BE1386,0))*(INDEX(AK1394:AT1401,MATCH(BL1392,AI1394:AI1401,0),MATCH(BL1393,AK1393:AT1393,0)))</f>
        <v>#N/A</v>
      </c>
      <c r="BM1397" s="665" t="e">
        <f>INDEX(AX1388:BE1389,MATCH(AW1397,AV1388:AV1389,0),MATCH(BM1392,AX1386:BE1386,0))*(INDEX(AK1394:AT1401,MATCH(BM1392,AI1394:AI1401,0),MATCH(BM1393,AK1393:AT1393,0)))</f>
        <v>#N/A</v>
      </c>
      <c r="BN1397" s="665" t="e">
        <f>INDEX(AX1388:BE1389,MATCH(AW1397,AV1388:AV1389,0),MATCH(BN1392,AX1386:BE1386,0))*(INDEX(AK1394:AT1401,MATCH(BN1392,AI1394:AI1401,0),MATCH(BN1393,AK1393:AT1393,0)))</f>
        <v>#N/A</v>
      </c>
      <c r="BO1397" s="665" t="e">
        <f>INDEX(AX1388:BE1389,MATCH(AW1397,AV1388:AV1389,0),MATCH(BO1392,AX1386:BE1386,0))*(INDEX(AK1394:AT1401,MATCH(BO1392,AI1394:AI1401,0),MATCH(BO1393,AK1393:AT1393,0)))</f>
        <v>#N/A</v>
      </c>
      <c r="BP1397" s="665" t="e">
        <f>INDEX(AX1388:BE1389,MATCH(AW1397,AV1388:AV1389,0),MATCH(BP1392,AX1386:BE1386,0))*(INDEX(AK1394:AT1401,MATCH(BP1392,AI1394:AI1401,0),MATCH(BP1393,AK1393:AT1393,0)))</f>
        <v>#N/A</v>
      </c>
      <c r="BQ1397" s="665" t="e">
        <f>INDEX(AX1388:BE1389,MATCH(AW1397,AV1388:AV1389,0),MATCH(BQ1392,AX1386:BE1386,0))*(INDEX(AK1394:AT1401,MATCH(BQ1392,AI1394:AI1401,0),MATCH(BQ1393,AK1393:AT1393,0)))</f>
        <v>#N/A</v>
      </c>
      <c r="BR1397" s="665" t="e">
        <f>INDEX(AX1388:BE1389,MATCH(AW1397,AV1388:AV1389,0),MATCH(BR1392,AX1386:BE1386,0))*(INDEX(AK1394:AT1401,MATCH(BR1392,AI1394:AI1401,0),MATCH(BR1393,AK1393:AT1393,0)))</f>
        <v>#N/A</v>
      </c>
      <c r="BS1397" s="665" t="e">
        <f>INDEX(AX1388:BE1389,MATCH(AW1397,AV1388:AV1389,0),MATCH(BS1392,AX1386:BE1386,0))*(INDEX(AK1394:AT1401,MATCH(BS1392,AI1394:AI1401,0),MATCH(BS1393,AK1393:AT1393,0)))</f>
        <v>#N/A</v>
      </c>
      <c r="BT1397" s="665" t="e">
        <f>INDEX(AX1388:BE1389,MATCH(AW1397,AV1388:AV1389,0),MATCH(BT1392,AX1386:BE1386,0))*(INDEX(AK1394:AT1401,MATCH(BT1392,AI1394:AI1401,0),MATCH(BT1393,AK1393:AT1393,0)))</f>
        <v>#N/A</v>
      </c>
      <c r="BU1397" s="665" t="e">
        <f>INDEX(AX1388:BE1389,MATCH(AW1397,AV1388:AV1389,0),MATCH(BU1392,AX1386:BE1386,0))*(INDEX(AK1394:AT1401,MATCH(BU1392,AI1394:AI1401,0),MATCH(BU1393,AK1393:AT1393,0)))</f>
        <v>#N/A</v>
      </c>
      <c r="BV1397" s="665" t="e">
        <f>INDEX(AX1388:BE1389,MATCH(AW1397,AV1388:AV1389,0),MATCH(BV1392,AX1386:BE1386,0))*(INDEX(AK1394:AT1401,MATCH(BV1392,AI1394:AI1401,0),MATCH(BV1393,AK1393:AT1393,0)))</f>
        <v>#N/A</v>
      </c>
      <c r="BW1397" s="665" t="e">
        <f>INDEX(AX1388:BE1389,MATCH(AW1397,AV1388:AV1389,0),MATCH(BW1392,AX1386:BE1386,0))*(INDEX(AK1394:AT1401,MATCH(BW1392,AI1394:AI1401,0),MATCH(BW1393,AK1393:AT1393,0)))</f>
        <v>#N/A</v>
      </c>
      <c r="BX1397" s="665" t="e">
        <f>INDEX(AX1388:BE1389,MATCH(AW1397,AV1388:AV1389,0),MATCH(BX1392,AX1386:BE1386,0))*(INDEX(AK1394:AT1401,MATCH(BX1392,AI1394:AI1401,0),MATCH(BX1393,AK1393:AT1393,0)))</f>
        <v>#N/A</v>
      </c>
      <c r="BY1397" s="665" t="e">
        <f>INDEX(AX1388:BE1389,MATCH(AW1397,AV1388:AV1389,0),MATCH(BY1392,AX1386:BE1386,0))*(INDEX(AK1394:AT1401,MATCH(BY1392,AI1394:AI1401,0),MATCH(BY1393,AK1393:AT1393,0)))</f>
        <v>#N/A</v>
      </c>
      <c r="BZ1397" s="665" t="e">
        <f>INDEX(AX1388:BE1389,MATCH(AW1397,AV1388:AV1389,0),MATCH(BZ1392,AX1386:BE1386,0))*(INDEX(AK1394:AT1401,MATCH(BZ1392,AI1394:AI1401,0),MATCH(BZ1393,AK1393:AT1393,0)))</f>
        <v>#N/A</v>
      </c>
      <c r="CA1397" s="665" t="e">
        <f>INDEX(AX1388:BE1389,MATCH(AW1397,AV1388:AV1389,0),MATCH(CA1392,AX1386:BE1386,0))*(INDEX(AK1394:AT1401,MATCH(CA1392,AI1394:AI1401,0),MATCH(CA1393,AK1393:AT1393,0)))</f>
        <v>#N/A</v>
      </c>
      <c r="CB1397" s="665" t="e">
        <f>INDEX(AX1388:BE1389,MATCH(AW1397,AV1388:AV1389,0),MATCH(CB1392,AX1386:BE1386,0))*(INDEX(AK1394:AT1401,MATCH(CB1392,AI1394:AI1401,0),MATCH(CB1393,AK1393:AT1393,0)))</f>
        <v>#N/A</v>
      </c>
      <c r="CC1397" s="665" t="e">
        <f>INDEX(AX1388:BE1389,MATCH(AW1397,AV1388:AV1389,0),MATCH(CC1392,AX1386:BE1386,0))*(INDEX(AK1394:AT1401,MATCH(CC1392,AI1394:AI1401,0),MATCH(CC1393,AK1393:AT1393,0)))</f>
        <v>#N/A</v>
      </c>
      <c r="CD1397" s="665" t="e">
        <f>INDEX(AX1388:BE1389,MATCH(AW1397,AV1388:AV1389,0),MATCH(CD1392,AX1386:BE1386,0))*(INDEX(AK1394:AT1401,MATCH(CD1392,AI1394:AI1401,0),MATCH(CD1393,AK1393:AT1393,0)))</f>
        <v>#N/A</v>
      </c>
      <c r="CE1397" s="665" t="e">
        <f>INDEX(AX1388:BE1389,MATCH(AW1397,AV1388:AV1389,0),MATCH(CE1392,AX1386:BE1386,0))*(INDEX(AK1394:AT1401,MATCH(CE1392,AI1394:AI1401,0),MATCH(CE1393,AK1393:AT1393,0)))</f>
        <v>#N/A</v>
      </c>
      <c r="CF1397" s="665" t="e">
        <f>INDEX(AX1388:BE1389,MATCH(AW1397,AV1388:AV1389,0),MATCH(CF1392,AX1386:BE1386,0))*(INDEX(AK1394:AT1401,MATCH(CF1392,AI1394:AI1401,0),MATCH(CF1393,AK1393:AT1393,0)))</f>
        <v>#N/A</v>
      </c>
      <c r="CG1397" s="665" t="e">
        <f>INDEX(AX1388:BE1389,MATCH(AW1397,AV1388:AV1389,0),MATCH(CG1392,AX1386:BE1386,0))*(INDEX(AK1394:AT1401,MATCH(CG1392,AI1394:AI1401,0),MATCH(CG1393,AK1393:AT1393,0)))</f>
        <v>#N/A</v>
      </c>
      <c r="CH1397" s="665" t="e">
        <f>INDEX(AX1388:BE1389,MATCH(AW1397,AV1388:AV1389,0),MATCH(CH1392,AX1386:BE1386,0))*(INDEX(AK1394:AT1401,MATCH(CH1392,AI1394:AI1401,0),MATCH(CH1393,AK1393:AT1393,0)))</f>
        <v>#N/A</v>
      </c>
      <c r="CI1397" s="665" t="e">
        <f>INDEX(AX1388:BE1389,MATCH(AW1397,AV1388:AV1389,0),MATCH(CI1392,AX1386:BE1386,0))*(INDEX(AK1394:AT1401,MATCH(CI1392,AI1394:AI1401,0),MATCH(CI1393,AK1393:AT1393,0)))</f>
        <v>#N/A</v>
      </c>
      <c r="CJ1397" s="665" t="e">
        <f>INDEX(AX1388:BE1389,MATCH(AW1397,AV1388:AV1389,0),MATCH(CJ1392,AX1386:BE1386,0))*(INDEX(AK1394:AT1401,MATCH(CJ1392,AI1394:AI1401,0),MATCH(CJ1393,AK1393:AT1393,0)))</f>
        <v>#N/A</v>
      </c>
      <c r="CK1397" s="665" t="e">
        <f>INDEX(AX1388:BE1389,MATCH(AW1397,AV1388:AV1389,0),MATCH(CK1392,AX1386:BE1386,0))*(INDEX(AK1394:AT1401,MATCH(CK1392,AI1394:AI1401,0),MATCH(CK1393,AK1393:AT1393,0)))</f>
        <v>#N/A</v>
      </c>
      <c r="CL1397" s="665" t="e">
        <f>INDEX(AX1388:BE1389,MATCH(AW1397,AV1388:AV1389,0),MATCH(CL1392,AX1386:BE1386,0))*(INDEX(AK1394:AT1401,MATCH(CL1392,AI1394:AI1401,0),MATCH(CL1393,AK1393:AT1393,0)))</f>
        <v>#N/A</v>
      </c>
      <c r="CM1397" s="665" t="e">
        <f>INDEX(AX1388:BE1389,MATCH(AW1397,AV1388:AV1389,0),MATCH(CM1392,AX1386:BE1386,0))*(INDEX(AK1394:AT1401,MATCH(CM1392,AI1394:AI1401,0),MATCH(CM1393,AK1393:AT1393,0)))</f>
        <v>#N/A</v>
      </c>
      <c r="CN1397" s="665" t="e">
        <f>INDEX(AX1388:BE1389,MATCH(AW1397,AV1388:AV1389,0),MATCH(CN1392,AX1386:BE1386,0))*(INDEX(AK1394:AT1401,MATCH(CN1392,AI1394:AI1401,0),MATCH(CN1393,AK1393:AT1393,0)))</f>
        <v>#N/A</v>
      </c>
      <c r="CO1397" s="665" t="e">
        <f>INDEX(AX1388:BE1389,MATCH(AW1397,AV1388:AV1389,0),MATCH(CO1392,AX1386:BE1386,0))*(INDEX(AK1394:AT1401,MATCH(CO1392,AI1394:AI1401,0),MATCH(CO1393,AK1393:AT1393,0)))</f>
        <v>#N/A</v>
      </c>
      <c r="CP1397" s="665" t="e">
        <f>INDEX(AX1388:BE1389,MATCH(AW1397,AV1388:AV1389,0),MATCH(CP1392,AX1386:BE1386,0))*(INDEX(AK1394:AT1401,MATCH(CP1392,AI1394:AI1401,0),MATCH(CP1393,AK1393:AT1393,0)))</f>
        <v>#N/A</v>
      </c>
      <c r="CQ1397" s="665" t="e">
        <f>INDEX(AX1388:BE1389,MATCH(AW1397,AV1388:AV1389,0),MATCH(CQ1392,AX1386:BE1386,0))*(INDEX(AK1394:AT1401,MATCH(CQ1392,AI1394:AI1401,0),MATCH(CQ1393,AK1393:AT1393,0)))</f>
        <v>#N/A</v>
      </c>
      <c r="CR1397" s="665" t="e">
        <f>INDEX(AX1388:BE1389,MATCH(AW1397,AV1388:AV1389,0),MATCH(CR1392,AX1386:BE1386,0))*(INDEX(AK1394:AT1401,MATCH(CR1392,AI1394:AI1401,0),MATCH(CR1393,AK1393:AT1393,0)))</f>
        <v>#N/A</v>
      </c>
      <c r="CS1397" s="665" t="e">
        <f>INDEX(AX1388:BE1389,MATCH(AW1397,AV1388:AV1389,0),MATCH(CS1392,AX1386:BE1386,0))*(INDEX(AK1394:AT1401,MATCH(CS1392,AI1394:AI1401,0),MATCH(CS1393,AK1393:AT1393,0)))</f>
        <v>#N/A</v>
      </c>
      <c r="CT1397" s="665" t="e">
        <f>INDEX(AX1388:BE1389,MATCH(AW1397,AV1388:AV1389,0),MATCH(CT1392,AX1386:BE1386,0))*(INDEX(AK1394:AT1401,MATCH(CT1392,AI1394:AI1401,0),MATCH(CT1393,AK1393:AT1393,0)))</f>
        <v>#N/A</v>
      </c>
      <c r="CU1397" s="665" t="e">
        <f>INDEX(AX1388:BE1389,MATCH(AW1397,AV1388:AV1389,0),MATCH(CU1392,AX1386:BE1386,0))*(INDEX(AK1394:AT1401,MATCH(CU1392,AI1394:AI1401,0),MATCH(CU1393,AK1393:AT1393,0)))</f>
        <v>#N/A</v>
      </c>
      <c r="CV1397" s="665" t="e">
        <f>INDEX(AX1388:BE1389,MATCH(AW1397,AV1388:AV1389,0),MATCH(CV1392,AX1386:BE1386,0))*(INDEX(AK1394:AT1401,MATCH(CV1392,AI1394:AI1401,0),MATCH(CV1393,AK1393:AT1393,0)))</f>
        <v>#N/A</v>
      </c>
      <c r="CW1397" s="665" t="e">
        <f>INDEX(AX1388:BE1389,MATCH(AW1397,AV1388:AV1389,0),MATCH(CW1392,AX1386:BE1386,0))*(INDEX(AK1394:AT1401,MATCH(CW1392,AI1394:AI1401,0),MATCH(CW1393,AK1393:AT1393,0)))</f>
        <v>#N/A</v>
      </c>
      <c r="CX1397" s="665" t="e">
        <f>INDEX(AX1388:BE1389,MATCH(AW1397,AV1388:AV1389,0),MATCH(CX1392,AX1386:BE1386,0))*(INDEX(AK1394:AT1401,MATCH(CX1392,AI1394:AI1401,0),MATCH(CX1393,AK1393:AT1393,0)))</f>
        <v>#N/A</v>
      </c>
      <c r="CY1397" s="665" t="e">
        <f>INDEX(AX1388:BE1389,MATCH(AW1397,AV1388:AV1389,0),MATCH(CY1392,AX1386:BE1386,0))*(INDEX(AK1394:AT1401,MATCH(CY1392,AI1394:AI1401,0),MATCH(CY1393,AK1393:AT1393,0)))</f>
        <v>#N/A</v>
      </c>
      <c r="CZ1397" s="665" t="e">
        <f>INDEX(AX1388:BE1389,MATCH(AW1397,AV1388:AV1389,0),MATCH(CZ1392,AX1386:BE1386,0))*(INDEX(AK1394:AT1401,MATCH(CZ1392,AI1394:AI1401,0),MATCH(CZ1393,AK1393:AT1393,0)))</f>
        <v>#N/A</v>
      </c>
      <c r="DA1397" s="665" t="e">
        <f>INDEX(AX1388:BE1389,MATCH(AW1397,AV1388:AV1389,0),MATCH(DA1392,AX1386:BE1386,0))*(INDEX(AK1394:AT1401,MATCH(DA1392,AI1394:AI1401,0),MATCH(DA1393,AK1393:AT1393,0)))</f>
        <v>#N/A</v>
      </c>
      <c r="DB1397" s="665" t="e">
        <f>INDEX(AX1388:BE1389,MATCH(AW1397,AV1388:AV1389,0),MATCH(DB1392,AX1386:BE1386,0))*(INDEX(AK1394:AT1401,MATCH(DB1392,AI1394:AI1401,0),MATCH(DB1393,AK1393:AT1393,0)))</f>
        <v>#N/A</v>
      </c>
      <c r="DC1397" s="665" t="e">
        <f>INDEX(AX1388:BE1389,MATCH(AW1397,AV1388:AV1389,0),MATCH(DC1392,AX1386:BE1386,0))*(INDEX(AK1394:AT1401,MATCH(DC1392,AI1394:AI1401,0),MATCH(DC1393,AK1393:AT1393,0)))</f>
        <v>#N/A</v>
      </c>
      <c r="DD1397" s="665" t="e">
        <f>INDEX(AX1388:BE1389,MATCH(AW1397,AV1388:AV1389,0),MATCH(DD1392,AX1386:BE1386,0))*(INDEX(AK1394:AT1401,MATCH(DD1392,AI1394:AI1401,0),MATCH(DD1393,AK1393:AT1393,0)))</f>
        <v>#N/A</v>
      </c>
      <c r="DE1397" s="665" t="e">
        <f>INDEX(AX1388:BE1389,MATCH(AW1397,AV1388:AV1389,0),MATCH(DE1392,AX1386:BE1386,0))*(INDEX(AK1394:AT1401,MATCH(DE1392,AI1394:AI1401,0),MATCH(DE1393,AK1393:AT1393,0)))</f>
        <v>#N/A</v>
      </c>
      <c r="DF1397" s="665" t="e">
        <f>INDEX(AX1388:BE1389,MATCH(AW1397,AV1388:AV1389,0),MATCH(DF1392,AX1386:BE1386,0))*(INDEX(AK1394:AT1401,MATCH(DF1392,AI1394:AI1401,0),MATCH(DF1393,AK1393:AT1393,0)))</f>
        <v>#N/A</v>
      </c>
      <c r="DG1397" s="665" t="e">
        <f>INDEX(AX1388:BE1389,MATCH(AW1397,AV1388:AV1389,0),MATCH(DG1392,AX1386:BE1386,0))*(INDEX(AK1394:AT1401,MATCH(DG1392,AI1394:AI1401,0),MATCH(DG1393,AK1393:AT1393,0)))</f>
        <v>#N/A</v>
      </c>
      <c r="DH1397" s="665" t="e">
        <f>INDEX(AX1388:BE1389,MATCH(AW1397,AV1388:AV1389,0),MATCH(DH1392,AX1386:BE1386,0))*(INDEX(AK1394:AT1401,MATCH(DH1392,AI1394:AI1401,0),MATCH(DH1393,AK1393:AT1393,0)))</f>
        <v>#N/A</v>
      </c>
      <c r="DI1397" s="665" t="e">
        <f>INDEX(AX1388:BE1389,MATCH(AW1397,AV1388:AV1389,0),MATCH(DI1392,AX1386:BE1386,0))*(INDEX(AK1394:AT1401,MATCH(DI1392,AI1394:AI1401,0),MATCH(DI1393,AK1393:AT1393,0)))</f>
        <v>#N/A</v>
      </c>
      <c r="DJ1397" s="665" t="e">
        <f>INDEX(AX1388:BE1389,MATCH(AW1397,AV1388:AV1389,0),MATCH(DJ1392,AX1386:BE1386,0))*(INDEX(AK1394:AT1401,MATCH(DJ1392,AI1394:AI1401,0),MATCH(DJ1393,AK1393:AT1393,0)))</f>
        <v>#N/A</v>
      </c>
      <c r="DK1397" s="665" t="e">
        <f>INDEX(AX1388:BE1389,MATCH(AW1397,AV1388:AV1389,0),MATCH(DK1392,AX1386:BE1386,0))*(INDEX(AK1394:AT1401,MATCH(DK1392,AI1394:AI1401,0),MATCH(DK1393,AK1393:AT1393,0)))</f>
        <v>#N/A</v>
      </c>
      <c r="DL1397" s="665" t="e">
        <f>INDEX(AX1388:BE1389,MATCH(AW1397,AV1388:AV1389,0),MATCH(DL1392,AX1386:BE1386,0))*(INDEX(AK1394:AT1401,MATCH(DL1392,AI1394:AI1401,0),MATCH(DL1393,AK1393:AT1393,0)))</f>
        <v>#N/A</v>
      </c>
      <c r="DM1397" s="665" t="e">
        <f>INDEX(AX1388:BE1389,MATCH(AW1397,AV1388:AV1389,0),MATCH(DM1392,AX1386:BE1386,0))*(INDEX(AK1394:AT1401,MATCH(DM1392,AI1394:AI1401,0),MATCH(DM1393,AK1393:AT1393,0)))</f>
        <v>#N/A</v>
      </c>
      <c r="DN1397" s="665" t="e">
        <f>INDEX(AX1388:BE1389,MATCH(AW1397,AV1388:AV1389,0),MATCH(DN1392,AX1386:BE1386,0))*(INDEX(AK1394:AT1401,MATCH(DN1392,AI1394:AI1401,0),MATCH(DN1393,AK1393:AT1393,0)))</f>
        <v>#N/A</v>
      </c>
      <c r="DO1397" s="665" t="e">
        <f>INDEX(AX1388:BE1389,MATCH(AW1397,AV1388:AV1389,0),MATCH(DO1392,AX1386:BE1386,0))*(INDEX(AK1394:AT1401,MATCH(DO1392,AI1394:AI1401,0),MATCH(DO1393,AK1393:AT1393,0)))</f>
        <v>#N/A</v>
      </c>
      <c r="DP1397" s="665" t="e">
        <f>INDEX(AX1388:BE1389,MATCH(AW1397,AV1388:AV1389,0),MATCH(DP1392,AX1386:BE1386,0))*(INDEX(AK1394:AT1401,MATCH(DP1392,AI1394:AI1401,0),MATCH(DP1393,AK1393:AT1393,0)))</f>
        <v>#N/A</v>
      </c>
      <c r="DQ1397" s="643" t="e">
        <f>SUM(AX1397:DP1397)=#REF!</f>
        <v>#REF!</v>
      </c>
      <c r="DR1397" s="749">
        <v>2026</v>
      </c>
      <c r="DS1397" s="665" t="e">
        <f>IF(DR1397&gt;DS1392,AX1396-AX1397,0)</f>
        <v>#REF!</v>
      </c>
      <c r="DT1397" s="665" t="e">
        <f>IF(DR1397&gt;DT1392,AY1396-AY1397,0)</f>
        <v>#N/A</v>
      </c>
      <c r="DU1397" s="665" t="e">
        <f>IF(DR1397&gt;DU1392,AZ1396-AZ1397,0)</f>
        <v>#N/A</v>
      </c>
      <c r="DV1397" s="665" t="e">
        <f>IF(DR1397&gt;DV1392,BA1396-BA1397,0)</f>
        <v>#N/A</v>
      </c>
      <c r="DW1397" s="665" t="e">
        <f>IF(DR1397&gt;DW1392,BB1396-BB1397,0)</f>
        <v>#N/A</v>
      </c>
      <c r="DX1397" s="665" t="e">
        <f>IF(DR1397&gt;DX1392,BC1396-BC1397,0)</f>
        <v>#N/A</v>
      </c>
      <c r="DY1397" s="665" t="e">
        <f>IF(DR1397&gt;DY1392,BD1396-BD1397,0)</f>
        <v>#N/A</v>
      </c>
      <c r="DZ1397" s="665" t="e">
        <f>IF(DR1397&gt;DZ1392,BE1396-BE1397,0)</f>
        <v>#N/A</v>
      </c>
      <c r="EA1397" s="665" t="e">
        <f>IF(DR1397&gt;EA1392,BF1396-BF1397,0)</f>
        <v>#N/A</v>
      </c>
      <c r="EB1397" s="665" t="e">
        <f>IF(DR1397&gt;EB1392,BG1396-BG1397,0)</f>
        <v>#N/A</v>
      </c>
      <c r="EC1397" s="665" t="e">
        <f>IF(DR1397&gt;EC1392,BH1396-BH1397,0)</f>
        <v>#N/A</v>
      </c>
      <c r="ED1397" s="665" t="e">
        <f>IF(DR1397&gt;ED1392,BI1396-BI1397,0)</f>
        <v>#N/A</v>
      </c>
      <c r="EE1397" s="665" t="e">
        <f>IF(DR1397&gt;EE1392,BJ1396-BJ1397,0)</f>
        <v>#N/A</v>
      </c>
      <c r="EF1397" s="665" t="e">
        <f>IF(DR1397&gt;EF1392,BK1396-BK1397,0)</f>
        <v>#N/A</v>
      </c>
      <c r="EG1397" s="665" t="e">
        <f>IF(DR1397&gt;EG1392,BL1396-BL1397,0)</f>
        <v>#N/A</v>
      </c>
      <c r="EH1397" s="665" t="e">
        <f>IF(DR1397&gt;EH1392,BM1396-BM1397,0)</f>
        <v>#N/A</v>
      </c>
      <c r="EI1397" s="665" t="e">
        <f>IF(DR1397&gt;EI1392,BN1396-BN1397,0)</f>
        <v>#N/A</v>
      </c>
      <c r="EJ1397" s="665" t="e">
        <f>IF(DR1397&gt;EJ1392,BO1396-BO1397,0)</f>
        <v>#N/A</v>
      </c>
      <c r="EK1397" s="665" t="e">
        <f>IF(DR1397&gt;EK1392,BP1396-BP1397,0)</f>
        <v>#N/A</v>
      </c>
      <c r="EL1397" s="665" t="e">
        <f>IF(DR1397&gt;EL1392,BQ1396-BQ1397,0)</f>
        <v>#N/A</v>
      </c>
      <c r="EM1397" s="665" t="e">
        <f>IF(DR1397&gt;EM1392,BR1396-BR1397,0)</f>
        <v>#N/A</v>
      </c>
      <c r="EN1397" s="665">
        <f>IF(DR1397&gt;EN1392,BS1396-BS1397,0)</f>
        <v>0</v>
      </c>
      <c r="EO1397" s="665">
        <f>IF(DR1397&gt;EO1392,BT1396-BT1397,0)</f>
        <v>0</v>
      </c>
      <c r="EP1397" s="665">
        <f>IF(DR1397&gt;EP1392,BU1396-BU1397,0)</f>
        <v>0</v>
      </c>
      <c r="EQ1397" s="665">
        <f>IF(DR1397&gt;EQ1392,BV1396-BV1397,0)</f>
        <v>0</v>
      </c>
      <c r="ER1397" s="665">
        <f>IF(DR1397&gt;ER1392,BW1396-BW1397,0)</f>
        <v>0</v>
      </c>
      <c r="ES1397" s="665">
        <f>IF(DR1397&gt;ES1392,BX1396-BX1397,0)</f>
        <v>0</v>
      </c>
      <c r="ET1397" s="665">
        <f>IF(DR1397&gt;ET1392,BY1396-BY1397,0)</f>
        <v>0</v>
      </c>
      <c r="EU1397" s="665">
        <f>IF(DR1397&gt;EU1392,BZ1396-BZ1397,0)</f>
        <v>0</v>
      </c>
      <c r="EV1397" s="665">
        <f>IF(DR1397&gt;EV1392,CA1396-CA1397,0)</f>
        <v>0</v>
      </c>
      <c r="EW1397" s="665">
        <f>IF(DR1397&gt;EW1392,CB1396-CB1397,0)</f>
        <v>0</v>
      </c>
      <c r="EX1397" s="665">
        <f>IF(DR1397&gt;EX1392,CC1396-CC1397,0)</f>
        <v>0</v>
      </c>
      <c r="EY1397" s="665">
        <f>IF(DR1397&gt;EY1392,CD1396-CD1397,0)</f>
        <v>0</v>
      </c>
      <c r="EZ1397" s="665">
        <f>IF(DR1397&gt;EZ1392,CE1396-CE1397,0)</f>
        <v>0</v>
      </c>
      <c r="FA1397" s="665">
        <f>IF(DR1397&gt;FA1392,CF1396-CF1397,0)</f>
        <v>0</v>
      </c>
      <c r="FB1397" s="665">
        <f>IF(DR1397&gt;FB1392,CG1396-CG1397,0)</f>
        <v>0</v>
      </c>
      <c r="FC1397" s="665">
        <f>IF(DR1397&gt;FC1392,CH1396-CH1397,0)</f>
        <v>0</v>
      </c>
      <c r="FD1397" s="665">
        <f>IF(DR1397&gt;FD1392,CI1396-CI1397,0)</f>
        <v>0</v>
      </c>
      <c r="FE1397" s="665">
        <f>IF(DR1397&gt;FE1392,CJ1396-CJ1397,0)</f>
        <v>0</v>
      </c>
      <c r="FF1397" s="665">
        <f>IF(DR1397&gt;FF1392,CK1396-CK1397,0)</f>
        <v>0</v>
      </c>
      <c r="FG1397" s="665">
        <f>IF(DR1397&gt;FG1392,CL1396-CL1397,0)</f>
        <v>0</v>
      </c>
      <c r="FH1397" s="665">
        <f>IF(DR1397&gt;FH1392,CM1396-CM1397,0)</f>
        <v>0</v>
      </c>
      <c r="FI1397" s="665">
        <f>IF(DR1397&gt;FI1392,CN1396-CN1397,0)</f>
        <v>0</v>
      </c>
      <c r="FJ1397" s="665">
        <f>IF(DR1397&gt;FJ1392,CO1396-CO1397,0)</f>
        <v>0</v>
      </c>
      <c r="FK1397" s="665">
        <f>IF(DR1397&gt;FK1392,CP1396-CP1397,0)</f>
        <v>0</v>
      </c>
      <c r="FL1397" s="665">
        <f>IF(DR1397&gt;FL1392,CQ1396-CQ1397,0)</f>
        <v>0</v>
      </c>
      <c r="FM1397" s="665">
        <f>IF(DR1397&gt;FM1392,CR1396-CR1397,0)</f>
        <v>0</v>
      </c>
      <c r="FN1397" s="665">
        <f>IF(DR1397&gt;FN1392,CS1396-CS1397,0)</f>
        <v>0</v>
      </c>
      <c r="FO1397" s="665">
        <f>IF(DR1397&gt;FO1392,CT1396-CT1397,0)</f>
        <v>0</v>
      </c>
      <c r="FP1397" s="665">
        <f>IF(DR1397&gt;FP1392,CU1396-CU1397,0)</f>
        <v>0</v>
      </c>
      <c r="FQ1397" s="665">
        <f>IF(DR1397&gt;FQ1392,CV1396-CV1397,0)</f>
        <v>0</v>
      </c>
      <c r="FR1397" s="665">
        <f>IF(DR1397&gt;FR1392,CW1396-CW1397,0)</f>
        <v>0</v>
      </c>
      <c r="FS1397" s="665">
        <f>IF(DR1397&gt;FS1392,CX1396-CX1397,0)</f>
        <v>0</v>
      </c>
      <c r="FT1397" s="665">
        <f>IF(DR1397&gt;FT1392,CY1396-CY1397,0)</f>
        <v>0</v>
      </c>
      <c r="FU1397" s="665">
        <f>IF(DR1397&gt;FU1392,CZ1396-CZ1397,0)</f>
        <v>0</v>
      </c>
      <c r="FV1397" s="665">
        <f>IF(DR1397&gt;FV1392,DA1396-DA1397,0)</f>
        <v>0</v>
      </c>
      <c r="FW1397" s="665">
        <f>IF(DR1397&gt;FW1392,DB1396-DB1397,0)</f>
        <v>0</v>
      </c>
      <c r="FX1397" s="665">
        <f>IF(DR1397&gt;FX1392,DC1396-DC1397,0)</f>
        <v>0</v>
      </c>
      <c r="FY1397" s="665">
        <f>IF(DR1397&gt;FY1392,DD1396-DD1397,0)</f>
        <v>0</v>
      </c>
      <c r="FZ1397" s="665">
        <f>IF(DR1397&gt;FZ1392,DE1396-DE1397,0)</f>
        <v>0</v>
      </c>
      <c r="GA1397" s="665">
        <f>IF(DR1397&gt;GA1392,DF1396-DF1397,0)</f>
        <v>0</v>
      </c>
      <c r="GB1397" s="665">
        <f>IF(DR1397&gt;GB1392,DG1396-DG1397,0)</f>
        <v>0</v>
      </c>
      <c r="GC1397" s="665">
        <f>IF(DR1397&gt;GC1392,DH1396-DH1397,0)</f>
        <v>0</v>
      </c>
      <c r="GD1397" s="665">
        <f>IF(DR1397&gt;GD1392,DI1396-DI1397,0)</f>
        <v>0</v>
      </c>
      <c r="GE1397" s="665">
        <f>IF(DR1397&gt;GE1392,DJ1396-DJ1397,0)</f>
        <v>0</v>
      </c>
      <c r="GF1397" s="665">
        <f>IF(DR1397&gt;GF1392,DK1396-DK1397,0)</f>
        <v>0</v>
      </c>
      <c r="GG1397" s="665">
        <f>IF(DR1397&gt;GG1392,DL1396-DL1397,0)</f>
        <v>0</v>
      </c>
      <c r="GH1397" s="665">
        <f>IF(DR1397&gt;GH1392,DM1396-DM1397,0)</f>
        <v>0</v>
      </c>
      <c r="GI1397" s="665">
        <f>IF(DR1397&gt;GI1392,DN1396-DN1397,0)</f>
        <v>0</v>
      </c>
      <c r="GJ1397" s="665">
        <f>IF(DR1397&gt;GJ1392,DO1396-DO1397,0)</f>
        <v>0</v>
      </c>
      <c r="GK1397" s="665">
        <f>IF(DR1397&gt;GK1392,DP1396-DP1397,0)</f>
        <v>0</v>
      </c>
      <c r="GL1397" s="665" t="e">
        <f>SUM(DS1397:GK1397)+SUM(#REF!)=#REF!</f>
        <v>#REF!</v>
      </c>
      <c r="GM1397" s="667"/>
      <c r="GN1397" s="749">
        <v>2026</v>
      </c>
      <c r="GO1397" s="664" t="e">
        <f>SUMIF(DS1393:GK1393,GO1393,DS1397:GK1397)</f>
        <v>#REF!</v>
      </c>
      <c r="GP1397" s="668" t="e">
        <f>SUMIF(DS1393:GK1393,GP1393,DS1397:GK1397)</f>
        <v>#N/A</v>
      </c>
      <c r="GQ1397" s="668" t="e">
        <f>SUMIF(DS1393:GK1393,GQ1393,DS1397:GK1397)</f>
        <v>#N/A</v>
      </c>
      <c r="GR1397" s="668" t="e">
        <f>SUMIF(DS1393:GK1393,GR1393,DS1397:GK1397)</f>
        <v>#N/A</v>
      </c>
      <c r="GS1397" s="668" t="e">
        <f>SUMIF(DS1393:GK1393,GS1393,DS1397:GK1397)</f>
        <v>#N/A</v>
      </c>
      <c r="GT1397" s="668" t="e">
        <f>SUMIF(DS1393:GK1393,GT1393,DS1397:GK1397)</f>
        <v>#N/A</v>
      </c>
      <c r="GU1397" s="668" t="e">
        <f>SUMIF(DS1393:GK1393,GU1393,DS1397:GK1397)</f>
        <v>#N/A</v>
      </c>
      <c r="GV1397" s="668" t="e">
        <f>SUMIF(DS1393:GK1393,GV1393,DS1397:GK1397)</f>
        <v>#N/A</v>
      </c>
      <c r="GW1397" s="668" t="e">
        <f>SUMIF(DS1393:GK1393,GW1393,DS1397:GK1397)</f>
        <v>#N/A</v>
      </c>
      <c r="GX1397" s="668" t="e">
        <f>SUMIF(DS1393:GK1393,GX1393,DS1397:GK1397)</f>
        <v>#N/A</v>
      </c>
      <c r="GY1397" s="668" t="e">
        <f>SUMIF(DS1393:GK1393,GY1393,DS1397:GK1397)</f>
        <v>#N/A</v>
      </c>
      <c r="GZ1397" s="646" t="e">
        <f>SUM(GO1397:GY1397)=(#REF!-SUM(#REF!))</f>
        <v>#REF!</v>
      </c>
    </row>
    <row r="1398" spans="1:234" hidden="1" x14ac:dyDescent="0.25">
      <c r="A1398" s="643" t="s">
        <v>208</v>
      </c>
      <c r="AI1398" s="664">
        <v>2027</v>
      </c>
      <c r="AJ1398" s="664">
        <v>0</v>
      </c>
      <c r="AK1398" s="665">
        <f>IFERROR(#REF!/#REF!,0)</f>
        <v>0</v>
      </c>
      <c r="AL1398" s="665">
        <f>IFERROR(#REF!/#REF!,0)</f>
        <v>0</v>
      </c>
      <c r="AM1398" s="665">
        <f>IFERROR(#REF!/#REF!,0)</f>
        <v>0</v>
      </c>
      <c r="AN1398" s="669">
        <f>IFERROR(#REF!/#REF!,0)</f>
        <v>0</v>
      </c>
      <c r="AO1398" s="669">
        <f>IFERROR(#REF!/#REF!,0)</f>
        <v>0</v>
      </c>
      <c r="AP1398" s="669">
        <f>IFERROR(#REF!/#REF!,0)</f>
        <v>0</v>
      </c>
      <c r="AQ1398" s="669">
        <f>IFERROR(#REF!/#REF!,0)</f>
        <v>0</v>
      </c>
      <c r="AR1398" s="669">
        <f>IFERROR(#REF!/#REF!,0)</f>
        <v>0</v>
      </c>
      <c r="AS1398" s="669">
        <f>IFERROR(#REF!/#REF!,0)</f>
        <v>0</v>
      </c>
      <c r="AT1398" s="669">
        <f>IFERROR(#REF!/#REF!,0)</f>
        <v>0</v>
      </c>
      <c r="AU1398" s="666"/>
      <c r="AW1398" s="749">
        <v>2027</v>
      </c>
      <c r="AX1398" s="665" t="e">
        <f>#REF!</f>
        <v>#REF!</v>
      </c>
      <c r="AY1398" s="665" t="e">
        <f>INDEX(AX1388:BE1389,MATCH(AW1398,AV1388:AV1389,0),MATCH(AY1392,AX1386:BE1386,0))*(INDEX(AK1394:AT1401,MATCH(AY1392,AI1394:AI1401,0),MATCH(AY1393,AK1393:AT1393,0)))</f>
        <v>#N/A</v>
      </c>
      <c r="AZ1398" s="665" t="e">
        <f>INDEX(AX1388:BE1389,MATCH(AW1398,AV1388:AV1389,0),MATCH(AZ1392,AX1386:BE1386,0))*(INDEX(AK1394:AT1401,MATCH(AZ1392,AI1394:AI1401,0),MATCH(AZ1393,AK1393:AT1393,0)))</f>
        <v>#N/A</v>
      </c>
      <c r="BA1398" s="665" t="e">
        <f>INDEX(AX1388:BE1389,MATCH(AW1398,AV1388:AV1389,0),MATCH(BA1392,AX1386:BE1386,0))*(INDEX(AK1394:AT1401,MATCH(BA1392,AI1394:AI1401,0),MATCH(BA1393,AK1393:AT1393,0)))</f>
        <v>#N/A</v>
      </c>
      <c r="BB1398" s="665" t="e">
        <f>INDEX(AX1388:BE1389,MATCH(AW1398,AV1388:AV1389,0),MATCH(BB1392,AX1386:BE1386,0))*(INDEX(AK1394:AT1401,MATCH(BB1392,AI1394:AI1401,0),MATCH(BB1393,AK1393:AT1393,0)))</f>
        <v>#N/A</v>
      </c>
      <c r="BC1398" s="665" t="e">
        <f>INDEX(AX1388:BE1389,MATCH(AW1398,AV1388:AV1389,0),MATCH(BC1392,AX1386:BE1386,0))*(INDEX(AK1394:AT1401,MATCH(BC1392,AI1394:AI1401,0),MATCH(BC1393,AK1393:AT1393,0)))</f>
        <v>#N/A</v>
      </c>
      <c r="BD1398" s="665" t="e">
        <f>INDEX(AX1388:BE1389,MATCH(AW1398,AV1388:AV1389,0),MATCH(BD1392,AX1386:BE1386,0))*(INDEX(AK1394:AT1401,MATCH(BD1392,AI1394:AI1401,0),MATCH(BD1393,AK1393:AT1393,0)))</f>
        <v>#N/A</v>
      </c>
      <c r="BE1398" s="665" t="e">
        <f>INDEX(AX1388:BE1389,MATCH(AW1398,AV1388:AV1389,0),MATCH(BE1392,AX1386:BE1386,0))*(INDEX(AK1394:AT1401,MATCH(BE1392,AI1394:AI1401,0),MATCH(BE1393,AK1393:AT1393,0)))</f>
        <v>#N/A</v>
      </c>
      <c r="BF1398" s="665" t="e">
        <f>INDEX(AX1388:BE1389,MATCH(AW1398,AV1388:AV1389,0),MATCH(BF1392,AX1386:BE1386,0))*(INDEX(AK1394:AT1401,MATCH(BF1392,AI1394:AI1401,0),MATCH(BF1393,AK1393:AT1393,0)))</f>
        <v>#N/A</v>
      </c>
      <c r="BG1398" s="665" t="e">
        <f>INDEX(AX1388:BE1389,MATCH(AW1398,AV1388:AV1389,0),MATCH(BG1392,AX1386:BE1386,0))*(INDEX(AK1394:AT1401,MATCH(BG1392,AI1394:AI1401,0),MATCH(BG1393,AK1393:AT1393,0)))</f>
        <v>#N/A</v>
      </c>
      <c r="BH1398" s="665" t="e">
        <f>INDEX(AX1388:BE1389,MATCH(AW1398,AV1388:AV1389,0),MATCH(BH1392,AX1386:BE1386,0))*(INDEX(AK1394:AT1401,MATCH(BH1392,AI1394:AI1401,0),MATCH(BH1393,AK1393:AT1393,0)))</f>
        <v>#N/A</v>
      </c>
      <c r="BI1398" s="665" t="e">
        <f>INDEX(AX1388:BE1389,MATCH(AW1398,AV1388:AV1389,0),MATCH(BI1392,AX1386:BE1386,0))*(INDEX(AK1394:AT1401,MATCH(BI1392,AI1394:AI1401,0),MATCH(BI1393,AK1393:AT1393,0)))</f>
        <v>#N/A</v>
      </c>
      <c r="BJ1398" s="665" t="e">
        <f>INDEX(AX1388:BE1389,MATCH(AW1398,AV1388:AV1389,0),MATCH(BJ1392,AX1386:BE1386,0))*(INDEX(AK1394:AT1401,MATCH(BJ1392,AI1394:AI1401,0),MATCH(BJ1393,AK1393:AT1393,0)))</f>
        <v>#N/A</v>
      </c>
      <c r="BK1398" s="665" t="e">
        <f>INDEX(AX1388:BE1389,MATCH(AW1398,AV1388:AV1389,0),MATCH(BK1392,AX1386:BE1386,0))*(INDEX(AK1394:AT1401,MATCH(BK1392,AI1394:AI1401,0),MATCH(BK1393,AK1393:AT1393,0)))</f>
        <v>#N/A</v>
      </c>
      <c r="BL1398" s="665" t="e">
        <f>INDEX(AX1388:BE1389,MATCH(AW1398,AV1388:AV1389,0),MATCH(BL1392,AX1386:BE1386,0))*(INDEX(AK1394:AT1401,MATCH(BL1392,AI1394:AI1401,0),MATCH(BL1393,AK1393:AT1393,0)))</f>
        <v>#N/A</v>
      </c>
      <c r="BM1398" s="665" t="e">
        <f>INDEX(AX1388:BE1389,MATCH(AW1398,AV1388:AV1389,0),MATCH(BM1392,AX1386:BE1386,0))*(INDEX(AK1394:AT1401,MATCH(BM1392,AI1394:AI1401,0),MATCH(BM1393,AK1393:AT1393,0)))</f>
        <v>#N/A</v>
      </c>
      <c r="BN1398" s="665" t="e">
        <f>INDEX(AX1388:BE1389,MATCH(AW1398,AV1388:AV1389,0),MATCH(BN1392,AX1386:BE1386,0))*(INDEX(AK1394:AT1401,MATCH(BN1392,AI1394:AI1401,0),MATCH(BN1393,AK1393:AT1393,0)))</f>
        <v>#N/A</v>
      </c>
      <c r="BO1398" s="665" t="e">
        <f>INDEX(AX1388:BE1389,MATCH(AW1398,AV1388:AV1389,0),MATCH(BO1392,AX1386:BE1386,0))*(INDEX(AK1394:AT1401,MATCH(BO1392,AI1394:AI1401,0),MATCH(BO1393,AK1393:AT1393,0)))</f>
        <v>#N/A</v>
      </c>
      <c r="BP1398" s="665" t="e">
        <f>INDEX(AX1388:BE1389,MATCH(AW1398,AV1388:AV1389,0),MATCH(BP1392,AX1386:BE1386,0))*(INDEX(AK1394:AT1401,MATCH(BP1392,AI1394:AI1401,0),MATCH(BP1393,AK1393:AT1393,0)))</f>
        <v>#N/A</v>
      </c>
      <c r="BQ1398" s="665" t="e">
        <f>INDEX(AX1388:BE1389,MATCH(AW1398,AV1388:AV1389,0),MATCH(BQ1392,AX1386:BE1386,0))*(INDEX(AK1394:AT1401,MATCH(BQ1392,AI1394:AI1401,0),MATCH(BQ1393,AK1393:AT1393,0)))</f>
        <v>#N/A</v>
      </c>
      <c r="BR1398" s="665" t="e">
        <f>INDEX(AX1388:BE1389,MATCH(AW1398,AV1388:AV1389,0),MATCH(BR1392,AX1386:BE1386,0))*(INDEX(AK1394:AT1401,MATCH(BR1392,AI1394:AI1401,0),MATCH(BR1393,AK1393:AT1393,0)))</f>
        <v>#N/A</v>
      </c>
      <c r="BS1398" s="665" t="e">
        <f>INDEX(AX1388:BE1389,MATCH(AW1398,AV1388:AV1389,0),MATCH(BS1392,AX1386:BE1386,0))*(INDEX(AK1394:AT1401,MATCH(BS1392,AI1394:AI1401,0),MATCH(BS1393,AK1393:AT1393,0)))</f>
        <v>#N/A</v>
      </c>
      <c r="BT1398" s="665" t="e">
        <f>INDEX(AX1388:BE1389,MATCH(AW1398,AV1388:AV1389,0),MATCH(BT1392,AX1386:BE1386,0))*(INDEX(AK1394:AT1401,MATCH(BT1392,AI1394:AI1401,0),MATCH(BT1393,AK1393:AT1393,0)))</f>
        <v>#N/A</v>
      </c>
      <c r="BU1398" s="665" t="e">
        <f>INDEX(AX1388:BE1389,MATCH(AW1398,AV1388:AV1389,0),MATCH(BU1392,AX1386:BE1386,0))*(INDEX(AK1394:AT1401,MATCH(BU1392,AI1394:AI1401,0),MATCH(BU1393,AK1393:AT1393,0)))</f>
        <v>#N/A</v>
      </c>
      <c r="BV1398" s="665" t="e">
        <f>INDEX(AX1388:BE1389,MATCH(AW1398,AV1388:AV1389,0),MATCH(BV1392,AX1386:BE1386,0))*(INDEX(AK1394:AT1401,MATCH(BV1392,AI1394:AI1401,0),MATCH(BV1393,AK1393:AT1393,0)))</f>
        <v>#N/A</v>
      </c>
      <c r="BW1398" s="665" t="e">
        <f>INDEX(AX1388:BE1389,MATCH(AW1398,AV1388:AV1389,0),MATCH(BW1392,AX1386:BE1386,0))*(INDEX(AK1394:AT1401,MATCH(BW1392,AI1394:AI1401,0),MATCH(BW1393,AK1393:AT1393,0)))</f>
        <v>#N/A</v>
      </c>
      <c r="BX1398" s="665" t="e">
        <f>INDEX(AX1388:BE1389,MATCH(AW1398,AV1388:AV1389,0),MATCH(BX1392,AX1386:BE1386,0))*(INDEX(AK1394:AT1401,MATCH(BX1392,AI1394:AI1401,0),MATCH(BX1393,AK1393:AT1393,0)))</f>
        <v>#N/A</v>
      </c>
      <c r="BY1398" s="665" t="e">
        <f>INDEX(AX1388:BE1389,MATCH(AW1398,AV1388:AV1389,0),MATCH(BY1392,AX1386:BE1386,0))*(INDEX(AK1394:AT1401,MATCH(BY1392,AI1394:AI1401,0),MATCH(BY1393,AK1393:AT1393,0)))</f>
        <v>#N/A</v>
      </c>
      <c r="BZ1398" s="665" t="e">
        <f>INDEX(AX1388:BE1389,MATCH(AW1398,AV1388:AV1389,0),MATCH(BZ1392,AX1386:BE1386,0))*(INDEX(AK1394:AT1401,MATCH(BZ1392,AI1394:AI1401,0),MATCH(BZ1393,AK1393:AT1393,0)))</f>
        <v>#N/A</v>
      </c>
      <c r="CA1398" s="665" t="e">
        <f>INDEX(AX1388:BE1389,MATCH(AW1398,AV1388:AV1389,0),MATCH(CA1392,AX1386:BE1386,0))*(INDEX(AK1394:AT1401,MATCH(CA1392,AI1394:AI1401,0),MATCH(CA1393,AK1393:AT1393,0)))</f>
        <v>#N/A</v>
      </c>
      <c r="CB1398" s="665" t="e">
        <f>INDEX(AX1388:BE1389,MATCH(AW1398,AV1388:AV1389,0),MATCH(CB1392,AX1386:BE1386,0))*(INDEX(AK1394:AT1401,MATCH(CB1392,AI1394:AI1401,0),MATCH(CB1393,AK1393:AT1393,0)))</f>
        <v>#N/A</v>
      </c>
      <c r="CC1398" s="665" t="e">
        <f>INDEX(AX1388:BE1389,MATCH(AW1398,AV1388:AV1389,0),MATCH(CC1392,AX1386:BE1386,0))*(INDEX(AK1394:AT1401,MATCH(CC1392,AI1394:AI1401,0),MATCH(CC1393,AK1393:AT1393,0)))</f>
        <v>#N/A</v>
      </c>
      <c r="CD1398" s="665" t="e">
        <f>INDEX(AX1388:BE1389,MATCH(AW1398,AV1388:AV1389,0),MATCH(CD1392,AX1386:BE1386,0))*(INDEX(AK1394:AT1401,MATCH(CD1392,AI1394:AI1401,0),MATCH(CD1393,AK1393:AT1393,0)))</f>
        <v>#N/A</v>
      </c>
      <c r="CE1398" s="665" t="e">
        <f>INDEX(AX1388:BE1389,MATCH(AW1398,AV1388:AV1389,0),MATCH(CE1392,AX1386:BE1386,0))*(INDEX(AK1394:AT1401,MATCH(CE1392,AI1394:AI1401,0),MATCH(CE1393,AK1393:AT1393,0)))</f>
        <v>#N/A</v>
      </c>
      <c r="CF1398" s="665" t="e">
        <f>INDEX(AX1388:BE1389,MATCH(AW1398,AV1388:AV1389,0),MATCH(CF1392,AX1386:BE1386,0))*(INDEX(AK1394:AT1401,MATCH(CF1392,AI1394:AI1401,0),MATCH(CF1393,AK1393:AT1393,0)))</f>
        <v>#N/A</v>
      </c>
      <c r="CG1398" s="665" t="e">
        <f>INDEX(AX1388:BE1389,MATCH(AW1398,AV1388:AV1389,0),MATCH(CG1392,AX1386:BE1386,0))*(INDEX(AK1394:AT1401,MATCH(CG1392,AI1394:AI1401,0),MATCH(CG1393,AK1393:AT1393,0)))</f>
        <v>#N/A</v>
      </c>
      <c r="CH1398" s="665" t="e">
        <f>INDEX(AX1388:BE1389,MATCH(AW1398,AV1388:AV1389,0),MATCH(CH1392,AX1386:BE1386,0))*(INDEX(AK1394:AT1401,MATCH(CH1392,AI1394:AI1401,0),MATCH(CH1393,AK1393:AT1393,0)))</f>
        <v>#N/A</v>
      </c>
      <c r="CI1398" s="665" t="e">
        <f>INDEX(AX1388:BE1389,MATCH(AW1398,AV1388:AV1389,0),MATCH(CI1392,AX1386:BE1386,0))*(INDEX(AK1394:AT1401,MATCH(CI1392,AI1394:AI1401,0),MATCH(CI1393,AK1393:AT1393,0)))</f>
        <v>#N/A</v>
      </c>
      <c r="CJ1398" s="665" t="e">
        <f>INDEX(AX1388:BE1389,MATCH(AW1398,AV1388:AV1389,0),MATCH(CJ1392,AX1386:BE1386,0))*(INDEX(AK1394:AT1401,MATCH(CJ1392,AI1394:AI1401,0),MATCH(CJ1393,AK1393:AT1393,0)))</f>
        <v>#N/A</v>
      </c>
      <c r="CK1398" s="665" t="e">
        <f>INDEX(AX1388:BE1389,MATCH(AW1398,AV1388:AV1389,0),MATCH(CK1392,AX1386:BE1386,0))*(INDEX(AK1394:AT1401,MATCH(CK1392,AI1394:AI1401,0),MATCH(CK1393,AK1393:AT1393,0)))</f>
        <v>#N/A</v>
      </c>
      <c r="CL1398" s="665" t="e">
        <f>INDEX(AX1388:BE1389,MATCH(AW1398,AV1388:AV1389,0),MATCH(CL1392,AX1386:BE1386,0))*(INDEX(AK1394:AT1401,MATCH(CL1392,AI1394:AI1401,0),MATCH(CL1393,AK1393:AT1393,0)))</f>
        <v>#N/A</v>
      </c>
      <c r="CM1398" s="665" t="e">
        <f>INDEX(AX1388:BE1389,MATCH(AW1398,AV1388:AV1389,0),MATCH(CM1392,AX1386:BE1386,0))*(INDEX(AK1394:AT1401,MATCH(CM1392,AI1394:AI1401,0),MATCH(CM1393,AK1393:AT1393,0)))</f>
        <v>#N/A</v>
      </c>
      <c r="CN1398" s="665" t="e">
        <f>INDEX(AX1388:BE1389,MATCH(AW1398,AV1388:AV1389,0),MATCH(CN1392,AX1386:BE1386,0))*(INDEX(AK1394:AT1401,MATCH(CN1392,AI1394:AI1401,0),MATCH(CN1393,AK1393:AT1393,0)))</f>
        <v>#N/A</v>
      </c>
      <c r="CO1398" s="665" t="e">
        <f>INDEX(AX1388:BE1389,MATCH(AW1398,AV1388:AV1389,0),MATCH(CO1392,AX1386:BE1386,0))*(INDEX(AK1394:AT1401,MATCH(CO1392,AI1394:AI1401,0),MATCH(CO1393,AK1393:AT1393,0)))</f>
        <v>#N/A</v>
      </c>
      <c r="CP1398" s="665" t="e">
        <f>INDEX(AX1388:BE1389,MATCH(AW1398,AV1388:AV1389,0),MATCH(CP1392,AX1386:BE1386,0))*(INDEX(AK1394:AT1401,MATCH(CP1392,AI1394:AI1401,0),MATCH(CP1393,AK1393:AT1393,0)))</f>
        <v>#N/A</v>
      </c>
      <c r="CQ1398" s="665" t="e">
        <f>INDEX(AX1388:BE1389,MATCH(AW1398,AV1388:AV1389,0),MATCH(CQ1392,AX1386:BE1386,0))*(INDEX(AK1394:AT1401,MATCH(CQ1392,AI1394:AI1401,0),MATCH(CQ1393,AK1393:AT1393,0)))</f>
        <v>#N/A</v>
      </c>
      <c r="CR1398" s="665" t="e">
        <f>INDEX(AX1388:BE1389,MATCH(AW1398,AV1388:AV1389,0),MATCH(CR1392,AX1386:BE1386,0))*(INDEX(AK1394:AT1401,MATCH(CR1392,AI1394:AI1401,0),MATCH(CR1393,AK1393:AT1393,0)))</f>
        <v>#N/A</v>
      </c>
      <c r="CS1398" s="665" t="e">
        <f>INDEX(AX1388:BE1389,MATCH(AW1398,AV1388:AV1389,0),MATCH(CS1392,AX1386:BE1386,0))*(INDEX(AK1394:AT1401,MATCH(CS1392,AI1394:AI1401,0),MATCH(CS1393,AK1393:AT1393,0)))</f>
        <v>#N/A</v>
      </c>
      <c r="CT1398" s="665" t="e">
        <f>INDEX(AX1388:BE1389,MATCH(AW1398,AV1388:AV1389,0),MATCH(CT1392,AX1386:BE1386,0))*(INDEX(AK1394:AT1401,MATCH(CT1392,AI1394:AI1401,0),MATCH(CT1393,AK1393:AT1393,0)))</f>
        <v>#N/A</v>
      </c>
      <c r="CU1398" s="665" t="e">
        <f>INDEX(AX1388:BE1389,MATCH(AW1398,AV1388:AV1389,0),MATCH(CU1392,AX1386:BE1386,0))*(INDEX(AK1394:AT1401,MATCH(CU1392,AI1394:AI1401,0),MATCH(CU1393,AK1393:AT1393,0)))</f>
        <v>#N/A</v>
      </c>
      <c r="CV1398" s="665" t="e">
        <f>INDEX(AX1388:BE1389,MATCH(AW1398,AV1388:AV1389,0),MATCH(CV1392,AX1386:BE1386,0))*(INDEX(AK1394:AT1401,MATCH(CV1392,AI1394:AI1401,0),MATCH(CV1393,AK1393:AT1393,0)))</f>
        <v>#N/A</v>
      </c>
      <c r="CW1398" s="665" t="e">
        <f>INDEX(AX1388:BE1389,MATCH(AW1398,AV1388:AV1389,0),MATCH(CW1392,AX1386:BE1386,0))*(INDEX(AK1394:AT1401,MATCH(CW1392,AI1394:AI1401,0),MATCH(CW1393,AK1393:AT1393,0)))</f>
        <v>#N/A</v>
      </c>
      <c r="CX1398" s="665" t="e">
        <f>INDEX(AX1388:BE1389,MATCH(AW1398,AV1388:AV1389,0),MATCH(CX1392,AX1386:BE1386,0))*(INDEX(AK1394:AT1401,MATCH(CX1392,AI1394:AI1401,0),MATCH(CX1393,AK1393:AT1393,0)))</f>
        <v>#N/A</v>
      </c>
      <c r="CY1398" s="665" t="e">
        <f>INDEX(AX1388:BE1389,MATCH(AW1398,AV1388:AV1389,0),MATCH(CY1392,AX1386:BE1386,0))*(INDEX(AK1394:AT1401,MATCH(CY1392,AI1394:AI1401,0),MATCH(CY1393,AK1393:AT1393,0)))</f>
        <v>#N/A</v>
      </c>
      <c r="CZ1398" s="665" t="e">
        <f>INDEX(AX1388:BE1389,MATCH(AW1398,AV1388:AV1389,0),MATCH(CZ1392,AX1386:BE1386,0))*(INDEX(AK1394:AT1401,MATCH(CZ1392,AI1394:AI1401,0),MATCH(CZ1393,AK1393:AT1393,0)))</f>
        <v>#N/A</v>
      </c>
      <c r="DA1398" s="665" t="e">
        <f>INDEX(AX1388:BE1389,MATCH(AW1398,AV1388:AV1389,0),MATCH(DA1392,AX1386:BE1386,0))*(INDEX(AK1394:AT1401,MATCH(DA1392,AI1394:AI1401,0),MATCH(DA1393,AK1393:AT1393,0)))</f>
        <v>#N/A</v>
      </c>
      <c r="DB1398" s="665" t="e">
        <f>INDEX(AX1388:BE1389,MATCH(AW1398,AV1388:AV1389,0),MATCH(DB1392,AX1386:BE1386,0))*(INDEX(AK1394:AT1401,MATCH(DB1392,AI1394:AI1401,0),MATCH(DB1393,AK1393:AT1393,0)))</f>
        <v>#N/A</v>
      </c>
      <c r="DC1398" s="665" t="e">
        <f>INDEX(AX1388:BE1389,MATCH(AW1398,AV1388:AV1389,0),MATCH(DC1392,AX1386:BE1386,0))*(INDEX(AK1394:AT1401,MATCH(DC1392,AI1394:AI1401,0),MATCH(DC1393,AK1393:AT1393,0)))</f>
        <v>#N/A</v>
      </c>
      <c r="DD1398" s="665" t="e">
        <f>INDEX(AX1388:BE1389,MATCH(AW1398,AV1388:AV1389,0),MATCH(DD1392,AX1386:BE1386,0))*(INDEX(AK1394:AT1401,MATCH(DD1392,AI1394:AI1401,0),MATCH(DD1393,AK1393:AT1393,0)))</f>
        <v>#N/A</v>
      </c>
      <c r="DE1398" s="665" t="e">
        <f>INDEX(AX1388:BE1389,MATCH(AW1398,AV1388:AV1389,0),MATCH(DE1392,AX1386:BE1386,0))*(INDEX(AK1394:AT1401,MATCH(DE1392,AI1394:AI1401,0),MATCH(DE1393,AK1393:AT1393,0)))</f>
        <v>#N/A</v>
      </c>
      <c r="DF1398" s="665" t="e">
        <f>INDEX(AX1388:BE1389,MATCH(AW1398,AV1388:AV1389,0),MATCH(DF1392,AX1386:BE1386,0))*(INDEX(AK1394:AT1401,MATCH(DF1392,AI1394:AI1401,0),MATCH(DF1393,AK1393:AT1393,0)))</f>
        <v>#N/A</v>
      </c>
      <c r="DG1398" s="665" t="e">
        <f>INDEX(AX1388:BE1389,MATCH(AW1398,AV1388:AV1389,0),MATCH(DG1392,AX1386:BE1386,0))*(INDEX(AK1394:AT1401,MATCH(DG1392,AI1394:AI1401,0),MATCH(DG1393,AK1393:AT1393,0)))</f>
        <v>#N/A</v>
      </c>
      <c r="DH1398" s="665" t="e">
        <f>INDEX(AX1388:BE1389,MATCH(AW1398,AV1388:AV1389,0),MATCH(DH1392,AX1386:BE1386,0))*(INDEX(AK1394:AT1401,MATCH(DH1392,AI1394:AI1401,0),MATCH(DH1393,AK1393:AT1393,0)))</f>
        <v>#N/A</v>
      </c>
      <c r="DI1398" s="665" t="e">
        <f>INDEX(AX1388:BE1389,MATCH(AW1398,AV1388:AV1389,0),MATCH(DI1392,AX1386:BE1386,0))*(INDEX(AK1394:AT1401,MATCH(DI1392,AI1394:AI1401,0),MATCH(DI1393,AK1393:AT1393,0)))</f>
        <v>#N/A</v>
      </c>
      <c r="DJ1398" s="665" t="e">
        <f>INDEX(AX1388:BE1389,MATCH(AW1398,AV1388:AV1389,0),MATCH(DJ1392,AX1386:BE1386,0))*(INDEX(AK1394:AT1401,MATCH(DJ1392,AI1394:AI1401,0),MATCH(DJ1393,AK1393:AT1393,0)))</f>
        <v>#N/A</v>
      </c>
      <c r="DK1398" s="665" t="e">
        <f>INDEX(AX1388:BE1389,MATCH(AW1398,AV1388:AV1389,0),MATCH(DK1392,AX1386:BE1386,0))*(INDEX(AK1394:AT1401,MATCH(DK1392,AI1394:AI1401,0),MATCH(DK1393,AK1393:AT1393,0)))</f>
        <v>#N/A</v>
      </c>
      <c r="DL1398" s="665" t="e">
        <f>INDEX(AX1388:BE1389,MATCH(AW1398,AV1388:AV1389,0),MATCH(DL1392,AX1386:BE1386,0))*(INDEX(AK1394:AT1401,MATCH(DL1392,AI1394:AI1401,0),MATCH(DL1393,AK1393:AT1393,0)))</f>
        <v>#N/A</v>
      </c>
      <c r="DM1398" s="665" t="e">
        <f>INDEX(AX1388:BE1389,MATCH(AW1398,AV1388:AV1389,0),MATCH(DM1392,AX1386:BE1386,0))*(INDEX(AK1394:AT1401,MATCH(DM1392,AI1394:AI1401,0),MATCH(DM1393,AK1393:AT1393,0)))</f>
        <v>#N/A</v>
      </c>
      <c r="DN1398" s="665" t="e">
        <f>INDEX(AX1388:BE1389,MATCH(AW1398,AV1388:AV1389,0),MATCH(DN1392,AX1386:BE1386,0))*(INDEX(AK1394:AT1401,MATCH(DN1392,AI1394:AI1401,0),MATCH(DN1393,AK1393:AT1393,0)))</f>
        <v>#N/A</v>
      </c>
      <c r="DO1398" s="665" t="e">
        <f>INDEX(AX1388:BE1389,MATCH(AW1398,AV1388:AV1389,0),MATCH(DO1392,AX1386:BE1386,0))*(INDEX(AK1394:AT1401,MATCH(DO1392,AI1394:AI1401,0),MATCH(DO1393,AK1393:AT1393,0)))</f>
        <v>#N/A</v>
      </c>
      <c r="DP1398" s="665" t="e">
        <f>INDEX(AX1388:BE1389,MATCH(AW1398,AV1388:AV1389,0),MATCH(DP1392,AX1386:BE1386,0))*(INDEX(AK1394:AT1401,MATCH(DP1392,AI1394:AI1401,0),MATCH(DP1393,AK1393:AT1393,0)))</f>
        <v>#N/A</v>
      </c>
      <c r="DQ1398" s="643" t="e">
        <f>SUM(AX1398:DP1398)=#REF!</f>
        <v>#REF!</v>
      </c>
      <c r="DR1398" s="749">
        <v>2027</v>
      </c>
      <c r="DS1398" s="665" t="e">
        <f>IF(DR1398&gt;DS1392,AX1397-AX1398,0)</f>
        <v>#REF!</v>
      </c>
      <c r="DT1398" s="665" t="e">
        <f>IF(DR1398&gt;DT1392,AY1397-AY1398,0)</f>
        <v>#N/A</v>
      </c>
      <c r="DU1398" s="665" t="e">
        <f>IF(DR1398&gt;DU1392,AZ1397-AZ1398,0)</f>
        <v>#N/A</v>
      </c>
      <c r="DV1398" s="665" t="e">
        <f>IF(DR1398&gt;DV1392,BA1397-BA1398,0)</f>
        <v>#N/A</v>
      </c>
      <c r="DW1398" s="665" t="e">
        <f>IF(DR1398&gt;DW1392,BB1397-BB1398,0)</f>
        <v>#N/A</v>
      </c>
      <c r="DX1398" s="665" t="e">
        <f>IF(DR1398&gt;DX1392,BC1397-BC1398,0)</f>
        <v>#N/A</v>
      </c>
      <c r="DY1398" s="665" t="e">
        <f>IF(DR1398&gt;DY1392,BD1397-BD1398,0)</f>
        <v>#N/A</v>
      </c>
      <c r="DZ1398" s="665" t="e">
        <f>IF(DR1398&gt;DZ1392,BE1397-BE1398,0)</f>
        <v>#N/A</v>
      </c>
      <c r="EA1398" s="665" t="e">
        <f>IF(DR1398&gt;EA1392,BF1397-BF1398,0)</f>
        <v>#N/A</v>
      </c>
      <c r="EB1398" s="665" t="e">
        <f>IF(DR1398&gt;EB1392,BG1397-BG1398,0)</f>
        <v>#N/A</v>
      </c>
      <c r="EC1398" s="665" t="e">
        <f>IF(DR1398&gt;EC1392,BH1397-BH1398,0)</f>
        <v>#N/A</v>
      </c>
      <c r="ED1398" s="665" t="e">
        <f>IF(DR1398&gt;ED1392,BI1397-BI1398,0)</f>
        <v>#N/A</v>
      </c>
      <c r="EE1398" s="665" t="e">
        <f>IF(DR1398&gt;EE1392,BJ1397-BJ1398,0)</f>
        <v>#N/A</v>
      </c>
      <c r="EF1398" s="665" t="e">
        <f>IF(DR1398&gt;EF1392,BK1397-BK1398,0)</f>
        <v>#N/A</v>
      </c>
      <c r="EG1398" s="665" t="e">
        <f>IF(DR1398&gt;EG1392,BL1397-BL1398,0)</f>
        <v>#N/A</v>
      </c>
      <c r="EH1398" s="665" t="e">
        <f>IF(DR1398&gt;EH1392,BM1397-BM1398,0)</f>
        <v>#N/A</v>
      </c>
      <c r="EI1398" s="665" t="e">
        <f>IF(DR1398&gt;EI1392,BN1397-BN1398,0)</f>
        <v>#N/A</v>
      </c>
      <c r="EJ1398" s="665" t="e">
        <f>IF(DR1398&gt;EJ1392,BO1397-BO1398,0)</f>
        <v>#N/A</v>
      </c>
      <c r="EK1398" s="665" t="e">
        <f>IF(DR1398&gt;EK1392,BP1397-BP1398,0)</f>
        <v>#N/A</v>
      </c>
      <c r="EL1398" s="665" t="e">
        <f>IF(DR1398&gt;EL1392,BQ1397-BQ1398,0)</f>
        <v>#N/A</v>
      </c>
      <c r="EM1398" s="665" t="e">
        <f>IF(DR1398&gt;EM1392,BR1397-BR1398,0)</f>
        <v>#N/A</v>
      </c>
      <c r="EN1398" s="665" t="e">
        <f>IF(DR1398&gt;EN1392,BS1397-BS1398,0)</f>
        <v>#N/A</v>
      </c>
      <c r="EO1398" s="665" t="e">
        <f>IF(DR1398&gt;EO1392,BT1397-BT1398,0)</f>
        <v>#N/A</v>
      </c>
      <c r="EP1398" s="665" t="e">
        <f>IF(DR1398&gt;EP1392,BU1397-BU1398,0)</f>
        <v>#N/A</v>
      </c>
      <c r="EQ1398" s="665" t="e">
        <f>IF(DR1398&gt;EQ1392,BV1397-BV1398,0)</f>
        <v>#N/A</v>
      </c>
      <c r="ER1398" s="665" t="e">
        <f>IF(DR1398&gt;ER1392,BW1397-BW1398,0)</f>
        <v>#N/A</v>
      </c>
      <c r="ES1398" s="665" t="e">
        <f>IF(DR1398&gt;ES1392,BX1397-BX1398,0)</f>
        <v>#N/A</v>
      </c>
      <c r="ET1398" s="665" t="e">
        <f>IF(DR1398&gt;ET1392,BY1397-BY1398,0)</f>
        <v>#N/A</v>
      </c>
      <c r="EU1398" s="665" t="e">
        <f>IF(DR1398&gt;EU1392,BZ1397-BZ1398,0)</f>
        <v>#N/A</v>
      </c>
      <c r="EV1398" s="665" t="e">
        <f>IF(DR1398&gt;EV1392,CA1397-CA1398,0)</f>
        <v>#N/A</v>
      </c>
      <c r="EW1398" s="665" t="e">
        <f>IF(DR1398&gt;EW1392,CB1397-CB1398,0)</f>
        <v>#N/A</v>
      </c>
      <c r="EX1398" s="665">
        <f>IF(DR1398&gt;EX1392,CC1397-CC1398,0)</f>
        <v>0</v>
      </c>
      <c r="EY1398" s="665">
        <f>IF(DR1398&gt;EY1392,CD1397-CD1398,0)</f>
        <v>0</v>
      </c>
      <c r="EZ1398" s="665">
        <f>IF(DR1398&gt;EZ1392,CE1397-CE1398,0)</f>
        <v>0</v>
      </c>
      <c r="FA1398" s="665">
        <f>IF(DR1398&gt;FA1392,CF1397-CF1398,0)</f>
        <v>0</v>
      </c>
      <c r="FB1398" s="665">
        <f>IF(DR1398&gt;FB1392,CG1397-CG1398,0)</f>
        <v>0</v>
      </c>
      <c r="FC1398" s="665">
        <f>IF(DR1398&gt;FC1392,CH1397-CH1398,0)</f>
        <v>0</v>
      </c>
      <c r="FD1398" s="665">
        <f>IF(DR1398&gt;FD1392,CI1397-CI1398,0)</f>
        <v>0</v>
      </c>
      <c r="FE1398" s="665">
        <f>IF(DR1398&gt;FE1392,CJ1397-CJ1398,0)</f>
        <v>0</v>
      </c>
      <c r="FF1398" s="665">
        <f>IF(DR1398&gt;FF1392,CK1397-CK1398,0)</f>
        <v>0</v>
      </c>
      <c r="FG1398" s="665">
        <f>IF(DR1398&gt;FG1392,CL1397-CL1398,0)</f>
        <v>0</v>
      </c>
      <c r="FH1398" s="665">
        <f>IF(DR1398&gt;FH1392,CM1397-CM1398,0)</f>
        <v>0</v>
      </c>
      <c r="FI1398" s="665">
        <f>IF(DR1398&gt;FI1392,CN1397-CN1398,0)</f>
        <v>0</v>
      </c>
      <c r="FJ1398" s="665">
        <f>IF(DR1398&gt;FJ1392,CO1397-CO1398,0)</f>
        <v>0</v>
      </c>
      <c r="FK1398" s="665">
        <f>IF(DR1398&gt;FK1392,CP1397-CP1398,0)</f>
        <v>0</v>
      </c>
      <c r="FL1398" s="665">
        <f>IF(DR1398&gt;FL1392,CQ1397-CQ1398,0)</f>
        <v>0</v>
      </c>
      <c r="FM1398" s="665">
        <f>IF(DR1398&gt;FM1392,CR1397-CR1398,0)</f>
        <v>0</v>
      </c>
      <c r="FN1398" s="665">
        <f>IF(DR1398&gt;FN1392,CS1397-CS1398,0)</f>
        <v>0</v>
      </c>
      <c r="FO1398" s="665">
        <f>IF(DR1398&gt;FO1392,CT1397-CT1398,0)</f>
        <v>0</v>
      </c>
      <c r="FP1398" s="665">
        <f>IF(DR1398&gt;FP1392,CU1397-CU1398,0)</f>
        <v>0</v>
      </c>
      <c r="FQ1398" s="665">
        <f>IF(DR1398&gt;FQ1392,CV1397-CV1398,0)</f>
        <v>0</v>
      </c>
      <c r="FR1398" s="665">
        <f>IF(DR1398&gt;FR1392,CW1397-CW1398,0)</f>
        <v>0</v>
      </c>
      <c r="FS1398" s="665">
        <f>IF(DR1398&gt;FS1392,CX1397-CX1398,0)</f>
        <v>0</v>
      </c>
      <c r="FT1398" s="665">
        <f>IF(DR1398&gt;FT1392,CY1397-CY1398,0)</f>
        <v>0</v>
      </c>
      <c r="FU1398" s="665">
        <f>IF(DR1398&gt;FU1392,CZ1397-CZ1398,0)</f>
        <v>0</v>
      </c>
      <c r="FV1398" s="665">
        <f>IF(DR1398&gt;FV1392,DA1397-DA1398,0)</f>
        <v>0</v>
      </c>
      <c r="FW1398" s="665">
        <f>IF(DR1398&gt;FW1392,DB1397-DB1398,0)</f>
        <v>0</v>
      </c>
      <c r="FX1398" s="665">
        <f>IF(DR1398&gt;FX1392,DC1397-DC1398,0)</f>
        <v>0</v>
      </c>
      <c r="FY1398" s="665">
        <f>IF(DR1398&gt;FY1392,DD1397-DD1398,0)</f>
        <v>0</v>
      </c>
      <c r="FZ1398" s="665">
        <f>IF(DR1398&gt;FZ1392,DE1397-DE1398,0)</f>
        <v>0</v>
      </c>
      <c r="GA1398" s="665">
        <f>IF(DR1398&gt;GA1392,DF1397-DF1398,0)</f>
        <v>0</v>
      </c>
      <c r="GB1398" s="665">
        <f>IF(DR1398&gt;GB1392,DG1397-DG1398,0)</f>
        <v>0</v>
      </c>
      <c r="GC1398" s="665">
        <f>IF(DR1398&gt;GC1392,DH1397-DH1398,0)</f>
        <v>0</v>
      </c>
      <c r="GD1398" s="665">
        <f>IF(DR1398&gt;GD1392,DI1397-DI1398,0)</f>
        <v>0</v>
      </c>
      <c r="GE1398" s="665">
        <f>IF(DR1398&gt;GE1392,DJ1397-DJ1398,0)</f>
        <v>0</v>
      </c>
      <c r="GF1398" s="665">
        <f>IF(DR1398&gt;GF1392,DK1397-DK1398,0)</f>
        <v>0</v>
      </c>
      <c r="GG1398" s="665">
        <f>IF(DR1398&gt;GG1392,DL1397-DL1398,0)</f>
        <v>0</v>
      </c>
      <c r="GH1398" s="665">
        <f>IF(DR1398&gt;GH1392,DM1397-DM1398,0)</f>
        <v>0</v>
      </c>
      <c r="GI1398" s="665">
        <f>IF(DR1398&gt;GI1392,DN1397-DN1398,0)</f>
        <v>0</v>
      </c>
      <c r="GJ1398" s="665">
        <f>IF(DR1398&gt;GJ1392,DO1397-DO1398,0)</f>
        <v>0</v>
      </c>
      <c r="GK1398" s="665">
        <f>IF(DR1398&gt;GK1392,DP1397-DP1398,0)</f>
        <v>0</v>
      </c>
      <c r="GL1398" s="665" t="e">
        <f>SUM(DS1398:GK1398)+SUM(#REF!)=#REF!</f>
        <v>#REF!</v>
      </c>
      <c r="GM1398" s="667"/>
      <c r="GN1398" s="749">
        <v>2027</v>
      </c>
      <c r="GO1398" s="664" t="e">
        <f>SUMIF(DS1393:GK1393,GO1393,DS1398:GK1398)</f>
        <v>#REF!</v>
      </c>
      <c r="GP1398" s="668" t="e">
        <f>SUMIF(DS1393:GK1393,GP1393,DS1398:GK1398)</f>
        <v>#N/A</v>
      </c>
      <c r="GQ1398" s="668" t="e">
        <f>SUMIF(DS1393:GK1393,GQ1393,DS1398:GK1398)</f>
        <v>#N/A</v>
      </c>
      <c r="GR1398" s="668" t="e">
        <f>SUMIF(DS1393:GK1393,GR1393,DS1398:GK1398)</f>
        <v>#N/A</v>
      </c>
      <c r="GS1398" s="668" t="e">
        <f>SUMIF(DS1393:GK1393,GS1393,DS1398:GK1398)</f>
        <v>#N/A</v>
      </c>
      <c r="GT1398" s="668" t="e">
        <f>SUMIF(DS1393:GK1393,GT1393,DS1398:GK1398)</f>
        <v>#N/A</v>
      </c>
      <c r="GU1398" s="668" t="e">
        <f>SUMIF(DS1393:GK1393,GU1393,DS1398:GK1398)</f>
        <v>#N/A</v>
      </c>
      <c r="GV1398" s="668" t="e">
        <f>SUMIF(DS1393:GK1393,GV1393,DS1398:GK1398)</f>
        <v>#N/A</v>
      </c>
      <c r="GW1398" s="668" t="e">
        <f>SUMIF(DS1393:GK1393,GW1393,DS1398:GK1398)</f>
        <v>#N/A</v>
      </c>
      <c r="GX1398" s="668" t="e">
        <f>SUMIF(DS1393:GK1393,GX1393,DS1398:GK1398)</f>
        <v>#N/A</v>
      </c>
      <c r="GY1398" s="668" t="e">
        <f>SUMIF(DS1393:GK1393,GY1393,DS1398:GK1398)</f>
        <v>#N/A</v>
      </c>
      <c r="GZ1398" s="646" t="e">
        <f>SUM(GO1398:GY1398)=(#REF!-SUM(#REF!))</f>
        <v>#REF!</v>
      </c>
    </row>
    <row r="1399" spans="1:234" hidden="1" x14ac:dyDescent="0.25">
      <c r="A1399" s="643" t="s">
        <v>208</v>
      </c>
      <c r="AI1399" s="664">
        <v>2028</v>
      </c>
      <c r="AJ1399" s="664">
        <v>0</v>
      </c>
      <c r="AK1399" s="665">
        <f>IFERROR(#REF!/#REF!,0)</f>
        <v>0</v>
      </c>
      <c r="AL1399" s="665">
        <f>IFERROR(#REF!/#REF!,0)</f>
        <v>0</v>
      </c>
      <c r="AM1399" s="665">
        <f>IFERROR(#REF!/#REF!,0)</f>
        <v>0</v>
      </c>
      <c r="AN1399" s="669">
        <f>IFERROR(#REF!/#REF!,0)</f>
        <v>0</v>
      </c>
      <c r="AO1399" s="669">
        <f>IFERROR(#REF!/#REF!,0)</f>
        <v>0</v>
      </c>
      <c r="AP1399" s="669">
        <f>IFERROR(#REF!/#REF!,0)</f>
        <v>0</v>
      </c>
      <c r="AQ1399" s="669">
        <f>IFERROR(#REF!/#REF!,0)</f>
        <v>0</v>
      </c>
      <c r="AR1399" s="669">
        <f>IFERROR(#REF!/#REF!,0)</f>
        <v>0</v>
      </c>
      <c r="AS1399" s="669">
        <f>IFERROR(#REF!/#REF!,0)</f>
        <v>0</v>
      </c>
      <c r="AT1399" s="669">
        <f>IFERROR(#REF!/#REF!,0)</f>
        <v>0</v>
      </c>
      <c r="AU1399" s="666"/>
      <c r="AW1399" s="749">
        <v>2028</v>
      </c>
      <c r="AX1399" s="665" t="e">
        <f>#REF!</f>
        <v>#REF!</v>
      </c>
      <c r="AY1399" s="665" t="e">
        <f>INDEX(AX1388:BE1389,MATCH(AW1399,AV1388:AV1389,0),MATCH(AY1392,AX1386:BE1386,0))*(INDEX(AK1394:AT1401,MATCH(AY1392,AI1394:AI1401,0),MATCH(AY1393,AK1393:AT1393,0)))</f>
        <v>#N/A</v>
      </c>
      <c r="AZ1399" s="665" t="e">
        <f>INDEX(AX1388:BE1389,MATCH(AW1399,AV1388:AV1389,0),MATCH(AZ1392,AX1386:BE1386,0))*(INDEX(AK1394:AT1401,MATCH(AZ1392,AI1394:AI1401,0),MATCH(AZ1393,AK1393:AT1393,0)))</f>
        <v>#N/A</v>
      </c>
      <c r="BA1399" s="665" t="e">
        <f>INDEX(AX1388:BE1389,MATCH(AW1399,AV1388:AV1389,0),MATCH(BA1392,AX1386:BE1386,0))*(INDEX(AK1394:AT1401,MATCH(BA1392,AI1394:AI1401,0),MATCH(BA1393,AK1393:AT1393,0)))</f>
        <v>#N/A</v>
      </c>
      <c r="BB1399" s="665" t="e">
        <f>INDEX(AX1388:BE1389,MATCH(AW1399,AV1388:AV1389,0),MATCH(BB1392,AX1386:BE1386,0))*(INDEX(AK1394:AT1401,MATCH(BB1392,AI1394:AI1401,0),MATCH(BB1393,AK1393:AT1393,0)))</f>
        <v>#N/A</v>
      </c>
      <c r="BC1399" s="665" t="e">
        <f>INDEX(AX1388:BE1389,MATCH(AW1399,AV1388:AV1389,0),MATCH(BC1392,AX1386:BE1386,0))*(INDEX(AK1394:AT1401,MATCH(BC1392,AI1394:AI1401,0),MATCH(BC1393,AK1393:AT1393,0)))</f>
        <v>#N/A</v>
      </c>
      <c r="BD1399" s="665" t="e">
        <f>INDEX(AX1388:BE1389,MATCH(AW1399,AV1388:AV1389,0),MATCH(BD1392,AX1386:BE1386,0))*(INDEX(AK1394:AT1401,MATCH(BD1392,AI1394:AI1401,0),MATCH(BD1393,AK1393:AT1393,0)))</f>
        <v>#N/A</v>
      </c>
      <c r="BE1399" s="665" t="e">
        <f>INDEX(AX1388:BE1389,MATCH(AW1399,AV1388:AV1389,0),MATCH(BE1392,AX1386:BE1386,0))*(INDEX(AK1394:AT1401,MATCH(BE1392,AI1394:AI1401,0),MATCH(BE1393,AK1393:AT1393,0)))</f>
        <v>#N/A</v>
      </c>
      <c r="BF1399" s="665" t="e">
        <f>INDEX(AX1388:BE1389,MATCH(AW1399,AV1388:AV1389,0),MATCH(BF1392,AX1386:BE1386,0))*(INDEX(AK1394:AT1401,MATCH(BF1392,AI1394:AI1401,0),MATCH(BF1393,AK1393:AT1393,0)))</f>
        <v>#N/A</v>
      </c>
      <c r="BG1399" s="665" t="e">
        <f>INDEX(AX1388:BE1389,MATCH(AW1399,AV1388:AV1389,0),MATCH(BG1392,AX1386:BE1386,0))*(INDEX(AK1394:AT1401,MATCH(BG1392,AI1394:AI1401,0),MATCH(BG1393,AK1393:AT1393,0)))</f>
        <v>#N/A</v>
      </c>
      <c r="BH1399" s="665" t="e">
        <f>INDEX(AX1388:BE1389,MATCH(AW1399,AV1388:AV1389,0),MATCH(BH1392,AX1386:BE1386,0))*(INDEX(AK1394:AT1401,MATCH(BH1392,AI1394:AI1401,0),MATCH(BH1393,AK1393:AT1393,0)))</f>
        <v>#N/A</v>
      </c>
      <c r="BI1399" s="665" t="e">
        <f>INDEX(AX1388:BE1389,MATCH(AW1399,AV1388:AV1389,0),MATCH(BI1392,AX1386:BE1386,0))*(INDEX(AK1394:AT1401,MATCH(BI1392,AI1394:AI1401,0),MATCH(BI1393,AK1393:AT1393,0)))</f>
        <v>#N/A</v>
      </c>
      <c r="BJ1399" s="665" t="e">
        <f>INDEX(AX1388:BE1389,MATCH(AW1399,AV1388:AV1389,0),MATCH(BJ1392,AX1386:BE1386,0))*(INDEX(AK1394:AT1401,MATCH(BJ1392,AI1394:AI1401,0),MATCH(BJ1393,AK1393:AT1393,0)))</f>
        <v>#N/A</v>
      </c>
      <c r="BK1399" s="665" t="e">
        <f>INDEX(AX1388:BE1389,MATCH(AW1399,AV1388:AV1389,0),MATCH(BK1392,AX1386:BE1386,0))*(INDEX(AK1394:AT1401,MATCH(BK1392,AI1394:AI1401,0),MATCH(BK1393,AK1393:AT1393,0)))</f>
        <v>#N/A</v>
      </c>
      <c r="BL1399" s="665" t="e">
        <f>INDEX(AX1388:BE1389,MATCH(AW1399,AV1388:AV1389,0),MATCH(BL1392,AX1386:BE1386,0))*(INDEX(AK1394:AT1401,MATCH(BL1392,AI1394:AI1401,0),MATCH(BL1393,AK1393:AT1393,0)))</f>
        <v>#N/A</v>
      </c>
      <c r="BM1399" s="665" t="e">
        <f>INDEX(AX1388:BE1389,MATCH(AW1399,AV1388:AV1389,0),MATCH(BM1392,AX1386:BE1386,0))*(INDEX(AK1394:AT1401,MATCH(BM1392,AI1394:AI1401,0),MATCH(BM1393,AK1393:AT1393,0)))</f>
        <v>#N/A</v>
      </c>
      <c r="BN1399" s="665" t="e">
        <f>INDEX(AX1388:BE1389,MATCH(AW1399,AV1388:AV1389,0),MATCH(BN1392,AX1386:BE1386,0))*(INDEX(AK1394:AT1401,MATCH(BN1392,AI1394:AI1401,0),MATCH(BN1393,AK1393:AT1393,0)))</f>
        <v>#N/A</v>
      </c>
      <c r="BO1399" s="665" t="e">
        <f>INDEX(AX1388:BE1389,MATCH(AW1399,AV1388:AV1389,0),MATCH(BO1392,AX1386:BE1386,0))*(INDEX(AK1394:AT1401,MATCH(BO1392,AI1394:AI1401,0),MATCH(BO1393,AK1393:AT1393,0)))</f>
        <v>#N/A</v>
      </c>
      <c r="BP1399" s="665" t="e">
        <f>INDEX(AX1388:BE1389,MATCH(AW1399,AV1388:AV1389,0),MATCH(BP1392,AX1386:BE1386,0))*(INDEX(AK1394:AT1401,MATCH(BP1392,AI1394:AI1401,0),MATCH(BP1393,AK1393:AT1393,0)))</f>
        <v>#N/A</v>
      </c>
      <c r="BQ1399" s="665" t="e">
        <f>INDEX(AX1388:BE1389,MATCH(AW1399,AV1388:AV1389,0),MATCH(BQ1392,AX1386:BE1386,0))*(INDEX(AK1394:AT1401,MATCH(BQ1392,AI1394:AI1401,0),MATCH(BQ1393,AK1393:AT1393,0)))</f>
        <v>#N/A</v>
      </c>
      <c r="BR1399" s="665" t="e">
        <f>INDEX(AX1388:BE1389,MATCH(AW1399,AV1388:AV1389,0),MATCH(BR1392,AX1386:BE1386,0))*(INDEX(AK1394:AT1401,MATCH(BR1392,AI1394:AI1401,0),MATCH(BR1393,AK1393:AT1393,0)))</f>
        <v>#N/A</v>
      </c>
      <c r="BS1399" s="665" t="e">
        <f>INDEX(AX1388:BE1389,MATCH(AW1399,AV1388:AV1389,0),MATCH(BS1392,AX1386:BE1386,0))*(INDEX(AK1394:AT1401,MATCH(BS1392,AI1394:AI1401,0),MATCH(BS1393,AK1393:AT1393,0)))</f>
        <v>#N/A</v>
      </c>
      <c r="BT1399" s="665" t="e">
        <f>INDEX(AX1388:BE1389,MATCH(AW1399,AV1388:AV1389,0),MATCH(BT1392,AX1386:BE1386,0))*(INDEX(AK1394:AT1401,MATCH(BT1392,AI1394:AI1401,0),MATCH(BT1393,AK1393:AT1393,0)))</f>
        <v>#N/A</v>
      </c>
      <c r="BU1399" s="665" t="e">
        <f>INDEX(AX1388:BE1389,MATCH(AW1399,AV1388:AV1389,0),MATCH(BU1392,AX1386:BE1386,0))*(INDEX(AK1394:AT1401,MATCH(BU1392,AI1394:AI1401,0),MATCH(BU1393,AK1393:AT1393,0)))</f>
        <v>#N/A</v>
      </c>
      <c r="BV1399" s="665" t="e">
        <f>INDEX(AX1388:BE1389,MATCH(AW1399,AV1388:AV1389,0),MATCH(BV1392,AX1386:BE1386,0))*(INDEX(AK1394:AT1401,MATCH(BV1392,AI1394:AI1401,0),MATCH(BV1393,AK1393:AT1393,0)))</f>
        <v>#N/A</v>
      </c>
      <c r="BW1399" s="665" t="e">
        <f>INDEX(AX1388:BE1389,MATCH(AW1399,AV1388:AV1389,0),MATCH(BW1392,AX1386:BE1386,0))*(INDEX(AK1394:AT1401,MATCH(BW1392,AI1394:AI1401,0),MATCH(BW1393,AK1393:AT1393,0)))</f>
        <v>#N/A</v>
      </c>
      <c r="BX1399" s="665" t="e">
        <f>INDEX(AX1388:BE1389,MATCH(AW1399,AV1388:AV1389,0),MATCH(BX1392,AX1386:BE1386,0))*(INDEX(AK1394:AT1401,MATCH(BX1392,AI1394:AI1401,0),MATCH(BX1393,AK1393:AT1393,0)))</f>
        <v>#N/A</v>
      </c>
      <c r="BY1399" s="665" t="e">
        <f>INDEX(AX1388:BE1389,MATCH(AW1399,AV1388:AV1389,0),MATCH(BY1392,AX1386:BE1386,0))*(INDEX(AK1394:AT1401,MATCH(BY1392,AI1394:AI1401,0),MATCH(BY1393,AK1393:AT1393,0)))</f>
        <v>#N/A</v>
      </c>
      <c r="BZ1399" s="665" t="e">
        <f>INDEX(AX1388:BE1389,MATCH(AW1399,AV1388:AV1389,0),MATCH(BZ1392,AX1386:BE1386,0))*(INDEX(AK1394:AT1401,MATCH(BZ1392,AI1394:AI1401,0),MATCH(BZ1393,AK1393:AT1393,0)))</f>
        <v>#N/A</v>
      </c>
      <c r="CA1399" s="665" t="e">
        <f>INDEX(AX1388:BE1389,MATCH(AW1399,AV1388:AV1389,0),MATCH(CA1392,AX1386:BE1386,0))*(INDEX(AK1394:AT1401,MATCH(CA1392,AI1394:AI1401,0),MATCH(CA1393,AK1393:AT1393,0)))</f>
        <v>#N/A</v>
      </c>
      <c r="CB1399" s="665" t="e">
        <f>INDEX(AX1388:BE1389,MATCH(AW1399,AV1388:AV1389,0),MATCH(CB1392,AX1386:BE1386,0))*(INDEX(AK1394:AT1401,MATCH(CB1392,AI1394:AI1401,0),MATCH(CB1393,AK1393:AT1393,0)))</f>
        <v>#N/A</v>
      </c>
      <c r="CC1399" s="665" t="e">
        <f>INDEX(AX1388:BE1389,MATCH(AW1399,AV1388:AV1389,0),MATCH(CC1392,AX1386:BE1386,0))*(INDEX(AK1394:AT1401,MATCH(CC1392,AI1394:AI1401,0),MATCH(CC1393,AK1393:AT1393,0)))</f>
        <v>#N/A</v>
      </c>
      <c r="CD1399" s="665" t="e">
        <f>INDEX(AX1388:BE1389,MATCH(AW1399,AV1388:AV1389,0),MATCH(CD1392,AX1386:BE1386,0))*(INDEX(AK1394:AT1401,MATCH(CD1392,AI1394:AI1401,0),MATCH(CD1393,AK1393:AT1393,0)))</f>
        <v>#N/A</v>
      </c>
      <c r="CE1399" s="665" t="e">
        <f>INDEX(AX1388:BE1389,MATCH(AW1399,AV1388:AV1389,0),MATCH(CE1392,AX1386:BE1386,0))*(INDEX(AK1394:AT1401,MATCH(CE1392,AI1394:AI1401,0),MATCH(CE1393,AK1393:AT1393,0)))</f>
        <v>#N/A</v>
      </c>
      <c r="CF1399" s="665" t="e">
        <f>INDEX(AX1388:BE1389,MATCH(AW1399,AV1388:AV1389,0),MATCH(CF1392,AX1386:BE1386,0))*(INDEX(AK1394:AT1401,MATCH(CF1392,AI1394:AI1401,0),MATCH(CF1393,AK1393:AT1393,0)))</f>
        <v>#N/A</v>
      </c>
      <c r="CG1399" s="665" t="e">
        <f>INDEX(AX1388:BE1389,MATCH(AW1399,AV1388:AV1389,0),MATCH(CG1392,AX1386:BE1386,0))*(INDEX(AK1394:AT1401,MATCH(CG1392,AI1394:AI1401,0),MATCH(CG1393,AK1393:AT1393,0)))</f>
        <v>#N/A</v>
      </c>
      <c r="CH1399" s="665" t="e">
        <f>INDEX(AX1388:BE1389,MATCH(AW1399,AV1388:AV1389,0),MATCH(CH1392,AX1386:BE1386,0))*(INDEX(AK1394:AT1401,MATCH(CH1392,AI1394:AI1401,0),MATCH(CH1393,AK1393:AT1393,0)))</f>
        <v>#N/A</v>
      </c>
      <c r="CI1399" s="665" t="e">
        <f>INDEX(AX1388:BE1389,MATCH(AW1399,AV1388:AV1389,0),MATCH(CI1392,AX1386:BE1386,0))*(INDEX(AK1394:AT1401,MATCH(CI1392,AI1394:AI1401,0),MATCH(CI1393,AK1393:AT1393,0)))</f>
        <v>#N/A</v>
      </c>
      <c r="CJ1399" s="665" t="e">
        <f>INDEX(AX1388:BE1389,MATCH(AW1399,AV1388:AV1389,0),MATCH(CJ1392,AX1386:BE1386,0))*(INDEX(AK1394:AT1401,MATCH(CJ1392,AI1394:AI1401,0),MATCH(CJ1393,AK1393:AT1393,0)))</f>
        <v>#N/A</v>
      </c>
      <c r="CK1399" s="665" t="e">
        <f>INDEX(AX1388:BE1389,MATCH(AW1399,AV1388:AV1389,0),MATCH(CK1392,AX1386:BE1386,0))*(INDEX(AK1394:AT1401,MATCH(CK1392,AI1394:AI1401,0),MATCH(CK1393,AK1393:AT1393,0)))</f>
        <v>#N/A</v>
      </c>
      <c r="CL1399" s="665" t="e">
        <f>INDEX(AX1388:BE1389,MATCH(AW1399,AV1388:AV1389,0),MATCH(CL1392,AX1386:BE1386,0))*(INDEX(AK1394:AT1401,MATCH(CL1392,AI1394:AI1401,0),MATCH(CL1393,AK1393:AT1393,0)))</f>
        <v>#N/A</v>
      </c>
      <c r="CM1399" s="665" t="e">
        <f>INDEX(AX1388:BE1389,MATCH(AW1399,AV1388:AV1389,0),MATCH(CM1392,AX1386:BE1386,0))*(INDEX(AK1394:AT1401,MATCH(CM1392,AI1394:AI1401,0),MATCH(CM1393,AK1393:AT1393,0)))</f>
        <v>#N/A</v>
      </c>
      <c r="CN1399" s="665" t="e">
        <f>INDEX(AX1388:BE1389,MATCH(AW1399,AV1388:AV1389,0),MATCH(CN1392,AX1386:BE1386,0))*(INDEX(AK1394:AT1401,MATCH(CN1392,AI1394:AI1401,0),MATCH(CN1393,AK1393:AT1393,0)))</f>
        <v>#N/A</v>
      </c>
      <c r="CO1399" s="665" t="e">
        <f>INDEX(AX1388:BE1389,MATCH(AW1399,AV1388:AV1389,0),MATCH(CO1392,AX1386:BE1386,0))*(INDEX(AK1394:AT1401,MATCH(CO1392,AI1394:AI1401,0),MATCH(CO1393,AK1393:AT1393,0)))</f>
        <v>#N/A</v>
      </c>
      <c r="CP1399" s="665" t="e">
        <f>INDEX(AX1388:BE1389,MATCH(AW1399,AV1388:AV1389,0),MATCH(CP1392,AX1386:BE1386,0))*(INDEX(AK1394:AT1401,MATCH(CP1392,AI1394:AI1401,0),MATCH(CP1393,AK1393:AT1393,0)))</f>
        <v>#N/A</v>
      </c>
      <c r="CQ1399" s="665" t="e">
        <f>INDEX(AX1388:BE1389,MATCH(AW1399,AV1388:AV1389,0),MATCH(CQ1392,AX1386:BE1386,0))*(INDEX(AK1394:AT1401,MATCH(CQ1392,AI1394:AI1401,0),MATCH(CQ1393,AK1393:AT1393,0)))</f>
        <v>#N/A</v>
      </c>
      <c r="CR1399" s="665" t="e">
        <f>INDEX(AX1388:BE1389,MATCH(AW1399,AV1388:AV1389,0),MATCH(CR1392,AX1386:BE1386,0))*(INDEX(AK1394:AT1401,MATCH(CR1392,AI1394:AI1401,0),MATCH(CR1393,AK1393:AT1393,0)))</f>
        <v>#N/A</v>
      </c>
      <c r="CS1399" s="665" t="e">
        <f>INDEX(AX1388:BE1389,MATCH(AW1399,AV1388:AV1389,0),MATCH(CS1392,AX1386:BE1386,0))*(INDEX(AK1394:AT1401,MATCH(CS1392,AI1394:AI1401,0),MATCH(CS1393,AK1393:AT1393,0)))</f>
        <v>#N/A</v>
      </c>
      <c r="CT1399" s="665" t="e">
        <f>INDEX(AX1388:BE1389,MATCH(AW1399,AV1388:AV1389,0),MATCH(CT1392,AX1386:BE1386,0))*(INDEX(AK1394:AT1401,MATCH(CT1392,AI1394:AI1401,0),MATCH(CT1393,AK1393:AT1393,0)))</f>
        <v>#N/A</v>
      </c>
      <c r="CU1399" s="665" t="e">
        <f>INDEX(AX1388:BE1389,MATCH(AW1399,AV1388:AV1389,0),MATCH(CU1392,AX1386:BE1386,0))*(INDEX(AK1394:AT1401,MATCH(CU1392,AI1394:AI1401,0),MATCH(CU1393,AK1393:AT1393,0)))</f>
        <v>#N/A</v>
      </c>
      <c r="CV1399" s="665" t="e">
        <f>INDEX(AX1388:BE1389,MATCH(AW1399,AV1388:AV1389,0),MATCH(CV1392,AX1386:BE1386,0))*(INDEX(AK1394:AT1401,MATCH(CV1392,AI1394:AI1401,0),MATCH(CV1393,AK1393:AT1393,0)))</f>
        <v>#N/A</v>
      </c>
      <c r="CW1399" s="665" t="e">
        <f>INDEX(AX1388:BE1389,MATCH(AW1399,AV1388:AV1389,0),MATCH(CW1392,AX1386:BE1386,0))*(INDEX(AK1394:AT1401,MATCH(CW1392,AI1394:AI1401,0),MATCH(CW1393,AK1393:AT1393,0)))</f>
        <v>#N/A</v>
      </c>
      <c r="CX1399" s="665" t="e">
        <f>INDEX(AX1388:BE1389,MATCH(AW1399,AV1388:AV1389,0),MATCH(CX1392,AX1386:BE1386,0))*(INDEX(AK1394:AT1401,MATCH(CX1392,AI1394:AI1401,0),MATCH(CX1393,AK1393:AT1393,0)))</f>
        <v>#N/A</v>
      </c>
      <c r="CY1399" s="665" t="e">
        <f>INDEX(AX1388:BE1389,MATCH(AW1399,AV1388:AV1389,0),MATCH(CY1392,AX1386:BE1386,0))*(INDEX(AK1394:AT1401,MATCH(CY1392,AI1394:AI1401,0),MATCH(CY1393,AK1393:AT1393,0)))</f>
        <v>#N/A</v>
      </c>
      <c r="CZ1399" s="665" t="e">
        <f>INDEX(AX1388:BE1389,MATCH(AW1399,AV1388:AV1389,0),MATCH(CZ1392,AX1386:BE1386,0))*(INDEX(AK1394:AT1401,MATCH(CZ1392,AI1394:AI1401,0),MATCH(CZ1393,AK1393:AT1393,0)))</f>
        <v>#N/A</v>
      </c>
      <c r="DA1399" s="665" t="e">
        <f>INDEX(AX1388:BE1389,MATCH(AW1399,AV1388:AV1389,0),MATCH(DA1392,AX1386:BE1386,0))*(INDEX(AK1394:AT1401,MATCH(DA1392,AI1394:AI1401,0),MATCH(DA1393,AK1393:AT1393,0)))</f>
        <v>#N/A</v>
      </c>
      <c r="DB1399" s="665" t="e">
        <f>INDEX(AX1388:BE1389,MATCH(AW1399,AV1388:AV1389,0),MATCH(DB1392,AX1386:BE1386,0))*(INDEX(AK1394:AT1401,MATCH(DB1392,AI1394:AI1401,0),MATCH(DB1393,AK1393:AT1393,0)))</f>
        <v>#N/A</v>
      </c>
      <c r="DC1399" s="665" t="e">
        <f>INDEX(AX1388:BE1389,MATCH(AW1399,AV1388:AV1389,0),MATCH(DC1392,AX1386:BE1386,0))*(INDEX(AK1394:AT1401,MATCH(DC1392,AI1394:AI1401,0),MATCH(DC1393,AK1393:AT1393,0)))</f>
        <v>#N/A</v>
      </c>
      <c r="DD1399" s="665" t="e">
        <f>INDEX(AX1388:BE1389,MATCH(AW1399,AV1388:AV1389,0),MATCH(DD1392,AX1386:BE1386,0))*(INDEX(AK1394:AT1401,MATCH(DD1392,AI1394:AI1401,0),MATCH(DD1393,AK1393:AT1393,0)))</f>
        <v>#N/A</v>
      </c>
      <c r="DE1399" s="665" t="e">
        <f>INDEX(AX1388:BE1389,MATCH(AW1399,AV1388:AV1389,0),MATCH(DE1392,AX1386:BE1386,0))*(INDEX(AK1394:AT1401,MATCH(DE1392,AI1394:AI1401,0),MATCH(DE1393,AK1393:AT1393,0)))</f>
        <v>#N/A</v>
      </c>
      <c r="DF1399" s="665" t="e">
        <f>INDEX(AX1388:BE1389,MATCH(AW1399,AV1388:AV1389,0),MATCH(DF1392,AX1386:BE1386,0))*(INDEX(AK1394:AT1401,MATCH(DF1392,AI1394:AI1401,0),MATCH(DF1393,AK1393:AT1393,0)))</f>
        <v>#N/A</v>
      </c>
      <c r="DG1399" s="665" t="e">
        <f>INDEX(AX1388:BE1389,MATCH(AW1399,AV1388:AV1389,0),MATCH(DG1392,AX1386:BE1386,0))*(INDEX(AK1394:AT1401,MATCH(DG1392,AI1394:AI1401,0),MATCH(DG1393,AK1393:AT1393,0)))</f>
        <v>#N/A</v>
      </c>
      <c r="DH1399" s="665" t="e">
        <f>INDEX(AX1388:BE1389,MATCH(AW1399,AV1388:AV1389,0),MATCH(DH1392,AX1386:BE1386,0))*(INDEX(AK1394:AT1401,MATCH(DH1392,AI1394:AI1401,0),MATCH(DH1393,AK1393:AT1393,0)))</f>
        <v>#N/A</v>
      </c>
      <c r="DI1399" s="665" t="e">
        <f>INDEX(AX1388:BE1389,MATCH(AW1399,AV1388:AV1389,0),MATCH(DI1392,AX1386:BE1386,0))*(INDEX(AK1394:AT1401,MATCH(DI1392,AI1394:AI1401,0),MATCH(DI1393,AK1393:AT1393,0)))</f>
        <v>#N/A</v>
      </c>
      <c r="DJ1399" s="665" t="e">
        <f>INDEX(AX1388:BE1389,MATCH(AW1399,AV1388:AV1389,0),MATCH(DJ1392,AX1386:BE1386,0))*(INDEX(AK1394:AT1401,MATCH(DJ1392,AI1394:AI1401,0),MATCH(DJ1393,AK1393:AT1393,0)))</f>
        <v>#N/A</v>
      </c>
      <c r="DK1399" s="665" t="e">
        <f>INDEX(AX1388:BE1389,MATCH(AW1399,AV1388:AV1389,0),MATCH(DK1392,AX1386:BE1386,0))*(INDEX(AK1394:AT1401,MATCH(DK1392,AI1394:AI1401,0),MATCH(DK1393,AK1393:AT1393,0)))</f>
        <v>#N/A</v>
      </c>
      <c r="DL1399" s="665" t="e">
        <f>INDEX(AX1388:BE1389,MATCH(AW1399,AV1388:AV1389,0),MATCH(DL1392,AX1386:BE1386,0))*(INDEX(AK1394:AT1401,MATCH(DL1392,AI1394:AI1401,0),MATCH(DL1393,AK1393:AT1393,0)))</f>
        <v>#N/A</v>
      </c>
      <c r="DM1399" s="665" t="e">
        <f>INDEX(AX1388:BE1389,MATCH(AW1399,AV1388:AV1389,0),MATCH(DM1392,AX1386:BE1386,0))*(INDEX(AK1394:AT1401,MATCH(DM1392,AI1394:AI1401,0),MATCH(DM1393,AK1393:AT1393,0)))</f>
        <v>#N/A</v>
      </c>
      <c r="DN1399" s="665" t="e">
        <f>INDEX(AX1388:BE1389,MATCH(AW1399,AV1388:AV1389,0),MATCH(DN1392,AX1386:BE1386,0))*(INDEX(AK1394:AT1401,MATCH(DN1392,AI1394:AI1401,0),MATCH(DN1393,AK1393:AT1393,0)))</f>
        <v>#N/A</v>
      </c>
      <c r="DO1399" s="665" t="e">
        <f>INDEX(AX1388:BE1389,MATCH(AW1399,AV1388:AV1389,0),MATCH(DO1392,AX1386:BE1386,0))*(INDEX(AK1394:AT1401,MATCH(DO1392,AI1394:AI1401,0),MATCH(DO1393,AK1393:AT1393,0)))</f>
        <v>#N/A</v>
      </c>
      <c r="DP1399" s="665" t="e">
        <f>INDEX(AX1388:BE1389,MATCH(AW1399,AV1388:AV1389,0),MATCH(DP1392,AX1386:BE1386,0))*(INDEX(AK1394:AT1401,MATCH(DP1392,AI1394:AI1401,0),MATCH(DP1393,AK1393:AT1393,0)))</f>
        <v>#N/A</v>
      </c>
      <c r="DQ1399" s="643" t="e">
        <f>SUM(AX1399:DP1399)=#REF!</f>
        <v>#REF!</v>
      </c>
      <c r="DR1399" s="749">
        <v>2028</v>
      </c>
      <c r="DS1399" s="665" t="e">
        <f>IF(DR1399&gt;DS1392,AX1398-AX1399,0)</f>
        <v>#REF!</v>
      </c>
      <c r="DT1399" s="665" t="e">
        <f>IF(DR1399&gt;DT1392,AY1398-AY1399,0)</f>
        <v>#N/A</v>
      </c>
      <c r="DU1399" s="665" t="e">
        <f>IF(DR1399&gt;DU1392,AZ1398-AZ1399,0)</f>
        <v>#N/A</v>
      </c>
      <c r="DV1399" s="665" t="e">
        <f>IF(DR1399&gt;DV1392,BA1398-BA1399,0)</f>
        <v>#N/A</v>
      </c>
      <c r="DW1399" s="665" t="e">
        <f>IF(DR1399&gt;DW1392,BB1398-BB1399,0)</f>
        <v>#N/A</v>
      </c>
      <c r="DX1399" s="665" t="e">
        <f>IF(DR1399&gt;DX1392,BC1398-BC1399,0)</f>
        <v>#N/A</v>
      </c>
      <c r="DY1399" s="665" t="e">
        <f>IF(DR1399&gt;DY1392,BD1398-BD1399,0)</f>
        <v>#N/A</v>
      </c>
      <c r="DZ1399" s="665" t="e">
        <f>IF(DR1399&gt;DZ1392,BE1398-BE1399,0)</f>
        <v>#N/A</v>
      </c>
      <c r="EA1399" s="665" t="e">
        <f>IF(DR1399&gt;EA1392,BF1398-BF1399,0)</f>
        <v>#N/A</v>
      </c>
      <c r="EB1399" s="665" t="e">
        <f>IF(DR1399&gt;EB1392,BG1398-BG1399,0)</f>
        <v>#N/A</v>
      </c>
      <c r="EC1399" s="665" t="e">
        <f>IF(DR1399&gt;EC1392,BH1398-BH1399,0)</f>
        <v>#N/A</v>
      </c>
      <c r="ED1399" s="665" t="e">
        <f>IF(DR1399&gt;ED1392,BI1398-BI1399,0)</f>
        <v>#N/A</v>
      </c>
      <c r="EE1399" s="665" t="e">
        <f>IF(DR1399&gt;EE1392,BJ1398-BJ1399,0)</f>
        <v>#N/A</v>
      </c>
      <c r="EF1399" s="665" t="e">
        <f>IF(DR1399&gt;EF1392,BK1398-BK1399,0)</f>
        <v>#N/A</v>
      </c>
      <c r="EG1399" s="665" t="e">
        <f>IF(DR1399&gt;EG1392,BL1398-BL1399,0)</f>
        <v>#N/A</v>
      </c>
      <c r="EH1399" s="665" t="e">
        <f>IF(DR1399&gt;EH1392,BM1398-BM1399,0)</f>
        <v>#N/A</v>
      </c>
      <c r="EI1399" s="665" t="e">
        <f>IF(DR1399&gt;EI1392,BN1398-BN1399,0)</f>
        <v>#N/A</v>
      </c>
      <c r="EJ1399" s="665" t="e">
        <f>IF(DR1399&gt;EJ1392,BO1398-BO1399,0)</f>
        <v>#N/A</v>
      </c>
      <c r="EK1399" s="665" t="e">
        <f>IF(DR1399&gt;EK1392,BP1398-BP1399,0)</f>
        <v>#N/A</v>
      </c>
      <c r="EL1399" s="665" t="e">
        <f>IF(DR1399&gt;EL1392,BQ1398-BQ1399,0)</f>
        <v>#N/A</v>
      </c>
      <c r="EM1399" s="665" t="e">
        <f>IF(DR1399&gt;EM1392,BR1398-BR1399,0)</f>
        <v>#N/A</v>
      </c>
      <c r="EN1399" s="665" t="e">
        <f>IF(DR1399&gt;EN1392,BS1398-BS1399,0)</f>
        <v>#N/A</v>
      </c>
      <c r="EO1399" s="665" t="e">
        <f>IF(DR1399&gt;EO1392,BT1398-BT1399,0)</f>
        <v>#N/A</v>
      </c>
      <c r="EP1399" s="665" t="e">
        <f>IF(DR1399&gt;EP1392,BU1398-BU1399,0)</f>
        <v>#N/A</v>
      </c>
      <c r="EQ1399" s="665" t="e">
        <f>IF(DR1399&gt;EQ1392,BV1398-BV1399,0)</f>
        <v>#N/A</v>
      </c>
      <c r="ER1399" s="665" t="e">
        <f>IF(DR1399&gt;ER1392,BW1398-BW1399,0)</f>
        <v>#N/A</v>
      </c>
      <c r="ES1399" s="665" t="e">
        <f>IF(DR1399&gt;ES1392,BX1398-BX1399,0)</f>
        <v>#N/A</v>
      </c>
      <c r="ET1399" s="665" t="e">
        <f>IF(DR1399&gt;ET1392,BY1398-BY1399,0)</f>
        <v>#N/A</v>
      </c>
      <c r="EU1399" s="665" t="e">
        <f>IF(DR1399&gt;EU1392,BZ1398-BZ1399,0)</f>
        <v>#N/A</v>
      </c>
      <c r="EV1399" s="665" t="e">
        <f>IF(DR1399&gt;EV1392,CA1398-CA1399,0)</f>
        <v>#N/A</v>
      </c>
      <c r="EW1399" s="665" t="e">
        <f>IF(DR1399&gt;EW1392,CB1398-CB1399,0)</f>
        <v>#N/A</v>
      </c>
      <c r="EX1399" s="665" t="e">
        <f>IF(DR1399&gt;EX1392,CC1398-CC1399,0)</f>
        <v>#N/A</v>
      </c>
      <c r="EY1399" s="665" t="e">
        <f>IF(DR1399&gt;EY1392,CD1398-CD1399,0)</f>
        <v>#N/A</v>
      </c>
      <c r="EZ1399" s="665" t="e">
        <f>IF(DR1399&gt;EZ1392,CE1398-CE1399,0)</f>
        <v>#N/A</v>
      </c>
      <c r="FA1399" s="665" t="e">
        <f>IF(DR1399&gt;FA1392,CF1398-CF1399,0)</f>
        <v>#N/A</v>
      </c>
      <c r="FB1399" s="665" t="e">
        <f>IF(DR1399&gt;FB1392,CG1398-CG1399,0)</f>
        <v>#N/A</v>
      </c>
      <c r="FC1399" s="665" t="e">
        <f>IF(DR1399&gt;FC1392,CH1398-CH1399,0)</f>
        <v>#N/A</v>
      </c>
      <c r="FD1399" s="665" t="e">
        <f>IF(DR1399&gt;FD1392,CI1398-CI1399,0)</f>
        <v>#N/A</v>
      </c>
      <c r="FE1399" s="665" t="e">
        <f>IF(DR1399&gt;FE1392,CJ1398-CJ1399,0)</f>
        <v>#N/A</v>
      </c>
      <c r="FF1399" s="665" t="e">
        <f>IF(DR1399&gt;FF1392,CK1398-CK1399,0)</f>
        <v>#N/A</v>
      </c>
      <c r="FG1399" s="665" t="e">
        <f>IF(DR1399&gt;FG1392,CL1398-CL1399,0)</f>
        <v>#N/A</v>
      </c>
      <c r="FH1399" s="665">
        <f>IF(DR1399&gt;FH1392,CM1398-CM1399,0)</f>
        <v>0</v>
      </c>
      <c r="FI1399" s="665">
        <f>IF(DR1399&gt;FI1392,CN1398-CN1399,0)</f>
        <v>0</v>
      </c>
      <c r="FJ1399" s="665">
        <f>IF(DR1399&gt;FJ1392,CO1398-CO1399,0)</f>
        <v>0</v>
      </c>
      <c r="FK1399" s="665">
        <f>IF(DR1399&gt;FK1392,CP1398-CP1399,0)</f>
        <v>0</v>
      </c>
      <c r="FL1399" s="665">
        <f>IF(DR1399&gt;FL1392,CQ1398-CQ1399,0)</f>
        <v>0</v>
      </c>
      <c r="FM1399" s="665">
        <f>IF(DR1399&gt;FM1392,CR1398-CR1399,0)</f>
        <v>0</v>
      </c>
      <c r="FN1399" s="665">
        <f>IF(DR1399&gt;FN1392,CS1398-CS1399,0)</f>
        <v>0</v>
      </c>
      <c r="FO1399" s="665">
        <f>IF(DR1399&gt;FO1392,CT1398-CT1399,0)</f>
        <v>0</v>
      </c>
      <c r="FP1399" s="665">
        <f>IF(DR1399&gt;FP1392,CU1398-CU1399,0)</f>
        <v>0</v>
      </c>
      <c r="FQ1399" s="665">
        <f>IF(DR1399&gt;FQ1392,CV1398-CV1399,0)</f>
        <v>0</v>
      </c>
      <c r="FR1399" s="665">
        <f>IF(DR1399&gt;FR1392,CW1398-CW1399,0)</f>
        <v>0</v>
      </c>
      <c r="FS1399" s="665">
        <f>IF(DR1399&gt;FS1392,CX1398-CX1399,0)</f>
        <v>0</v>
      </c>
      <c r="FT1399" s="665">
        <f>IF(DR1399&gt;FT1392,CY1398-CY1399,0)</f>
        <v>0</v>
      </c>
      <c r="FU1399" s="665">
        <f>IF(DR1399&gt;FU1392,CZ1398-CZ1399,0)</f>
        <v>0</v>
      </c>
      <c r="FV1399" s="665">
        <f>IF(DR1399&gt;FV1392,DA1398-DA1399,0)</f>
        <v>0</v>
      </c>
      <c r="FW1399" s="665">
        <f>IF(DR1399&gt;FW1392,DB1398-DB1399,0)</f>
        <v>0</v>
      </c>
      <c r="FX1399" s="665">
        <f>IF(DR1399&gt;FX1392,DC1398-DC1399,0)</f>
        <v>0</v>
      </c>
      <c r="FY1399" s="665">
        <f>IF(DR1399&gt;FY1392,DD1398-DD1399,0)</f>
        <v>0</v>
      </c>
      <c r="FZ1399" s="665">
        <f>IF(DR1399&gt;FZ1392,DE1398-DE1399,0)</f>
        <v>0</v>
      </c>
      <c r="GA1399" s="665">
        <f>IF(DR1399&gt;GA1392,DF1398-DF1399,0)</f>
        <v>0</v>
      </c>
      <c r="GB1399" s="665">
        <f>IF(DR1399&gt;GB1392,DG1398-DG1399,0)</f>
        <v>0</v>
      </c>
      <c r="GC1399" s="665">
        <f>IF(DR1399&gt;GC1392,DH1398-DH1399,0)</f>
        <v>0</v>
      </c>
      <c r="GD1399" s="665">
        <f>IF(DR1399&gt;GD1392,DI1398-DI1399,0)</f>
        <v>0</v>
      </c>
      <c r="GE1399" s="665">
        <f>IF(DR1399&gt;GE1392,DJ1398-DJ1399,0)</f>
        <v>0</v>
      </c>
      <c r="GF1399" s="665">
        <f>IF(DR1399&gt;GF1392,DK1398-DK1399,0)</f>
        <v>0</v>
      </c>
      <c r="GG1399" s="665">
        <f>IF(DR1399&gt;GG1392,DL1398-DL1399,0)</f>
        <v>0</v>
      </c>
      <c r="GH1399" s="665">
        <f>IF(DR1399&gt;GH1392,DM1398-DM1399,0)</f>
        <v>0</v>
      </c>
      <c r="GI1399" s="665">
        <f>IF(DR1399&gt;GI1392,DN1398-DN1399,0)</f>
        <v>0</v>
      </c>
      <c r="GJ1399" s="665">
        <f>IF(DR1399&gt;GJ1392,DO1398-DO1399,0)</f>
        <v>0</v>
      </c>
      <c r="GK1399" s="665">
        <f>IF(DR1399&gt;GK1392,DP1398-DP1399,0)</f>
        <v>0</v>
      </c>
      <c r="GL1399" s="665" t="e">
        <f>SUM(DS1399:GK1399)+SUM(#REF!)=#REF!</f>
        <v>#REF!</v>
      </c>
      <c r="GM1399" s="667"/>
      <c r="GN1399" s="749">
        <v>2028</v>
      </c>
      <c r="GO1399" s="664" t="e">
        <f>SUMIF(DS1393:GK1393,GO1393,DS1399:GK1399)</f>
        <v>#REF!</v>
      </c>
      <c r="GP1399" s="668" t="e">
        <f>SUMIF(DS1393:GK1393,GP1393,DS1399:GK1399)</f>
        <v>#N/A</v>
      </c>
      <c r="GQ1399" s="668" t="e">
        <f>SUMIF(DS1393:GK1393,GQ1393,DS1399:GK1399)</f>
        <v>#N/A</v>
      </c>
      <c r="GR1399" s="668" t="e">
        <f>SUMIF(DS1393:GK1393,GR1393,DS1399:GK1399)</f>
        <v>#N/A</v>
      </c>
      <c r="GS1399" s="668" t="e">
        <f>SUMIF(DS1393:GK1393,GS1393,DS1399:GK1399)</f>
        <v>#N/A</v>
      </c>
      <c r="GT1399" s="668" t="e">
        <f>SUMIF(DS1393:GK1393,GT1393,DS1399:GK1399)</f>
        <v>#N/A</v>
      </c>
      <c r="GU1399" s="668" t="e">
        <f>SUMIF(DS1393:GK1393,GU1393,DS1399:GK1399)</f>
        <v>#N/A</v>
      </c>
      <c r="GV1399" s="668" t="e">
        <f>SUMIF(DS1393:GK1393,GV1393,DS1399:GK1399)</f>
        <v>#N/A</v>
      </c>
      <c r="GW1399" s="668" t="e">
        <f>SUMIF(DS1393:GK1393,GW1393,DS1399:GK1399)</f>
        <v>#N/A</v>
      </c>
      <c r="GX1399" s="668" t="e">
        <f>SUMIF(DS1393:GK1393,GX1393,DS1399:GK1399)</f>
        <v>#N/A</v>
      </c>
      <c r="GY1399" s="668" t="e">
        <f>SUMIF(DS1393:GK1393,GY1393,DS1399:GK1399)</f>
        <v>#N/A</v>
      </c>
      <c r="GZ1399" s="646" t="e">
        <f>SUM(GO1399:GY1399)=(#REF!-SUM(#REF!))</f>
        <v>#REF!</v>
      </c>
    </row>
    <row r="1400" spans="1:234" ht="15.75" hidden="1" customHeight="1" x14ac:dyDescent="0.25">
      <c r="A1400" s="643" t="s">
        <v>208</v>
      </c>
      <c r="AI1400" s="664">
        <v>2029</v>
      </c>
      <c r="AJ1400" s="664">
        <v>0</v>
      </c>
      <c r="AK1400" s="665">
        <f>IFERROR(#REF!/#REF!,0)</f>
        <v>0</v>
      </c>
      <c r="AL1400" s="665">
        <f>IFERROR(#REF!/#REF!,0)</f>
        <v>0</v>
      </c>
      <c r="AM1400" s="665">
        <f>IFERROR(#REF!/#REF!,0)</f>
        <v>0</v>
      </c>
      <c r="AN1400" s="669">
        <f>IFERROR(#REF!/#REF!,0)</f>
        <v>0</v>
      </c>
      <c r="AO1400" s="669">
        <f>IFERROR(#REF!/#REF!,0)</f>
        <v>0</v>
      </c>
      <c r="AP1400" s="669">
        <f>IFERROR(#REF!/#REF!,0)</f>
        <v>0</v>
      </c>
      <c r="AQ1400" s="669">
        <f>IFERROR(#REF!/#REF!,0)</f>
        <v>0</v>
      </c>
      <c r="AR1400" s="669">
        <f>IFERROR(#REF!/#REF!,0)</f>
        <v>0</v>
      </c>
      <c r="AS1400" s="669">
        <f>IFERROR(#REF!/#REF!,0)</f>
        <v>0</v>
      </c>
      <c r="AT1400" s="669">
        <f>IFERROR(#REF!/#REF!,0)</f>
        <v>0</v>
      </c>
      <c r="AU1400" s="666"/>
      <c r="AW1400" s="749">
        <v>2029</v>
      </c>
      <c r="AX1400" s="665" t="e">
        <f>#REF!</f>
        <v>#REF!</v>
      </c>
      <c r="AY1400" s="665" t="e">
        <f>INDEX(AX1388:BE1389,MATCH(AW1400,AV1388:AV1389,0),MATCH(AY1392,AX1386:BE1386,0))*(INDEX(AK1394:AT1401,MATCH(AY1392,AI1394:AI1401,0),MATCH(AY1393,AK1393:AT1393,0)))</f>
        <v>#N/A</v>
      </c>
      <c r="AZ1400" s="665" t="e">
        <f>INDEX(AX1388:BE1389,MATCH(AW1400,AV1388:AV1389,0),MATCH(AZ1392,AX1386:BE1386,0))*(INDEX(AK1394:AT1401,MATCH(AZ1392,AI1394:AI1401,0),MATCH(AZ1393,AK1393:AT1393,0)))</f>
        <v>#N/A</v>
      </c>
      <c r="BA1400" s="665" t="e">
        <f>INDEX(AX1388:BE1389,MATCH(AW1400,AV1388:AV1389,0),MATCH(BA1392,AX1386:BE1386,0))*(INDEX(AK1394:AT1401,MATCH(BA1392,AI1394:AI1401,0),MATCH(BA1393,AK1393:AT1393,0)))</f>
        <v>#N/A</v>
      </c>
      <c r="BB1400" s="665" t="e">
        <f>INDEX(AX1388:BE1389,MATCH(AW1400,AV1388:AV1389,0),MATCH(BB1392,AX1386:BE1386,0))*(INDEX(AK1394:AT1401,MATCH(BB1392,AI1394:AI1401,0),MATCH(BB1393,AK1393:AT1393,0)))</f>
        <v>#N/A</v>
      </c>
      <c r="BC1400" s="665" t="e">
        <f>INDEX(AX1388:BE1389,MATCH(AW1400,AV1388:AV1389,0),MATCH(BC1392,AX1386:BE1386,0))*(INDEX(AK1394:AT1401,MATCH(BC1392,AI1394:AI1401,0),MATCH(BC1393,AK1393:AT1393,0)))</f>
        <v>#N/A</v>
      </c>
      <c r="BD1400" s="665" t="e">
        <f>INDEX(AX1388:BE1389,MATCH(AW1400,AV1388:AV1389,0),MATCH(BD1392,AX1386:BE1386,0))*(INDEX(AK1394:AT1401,MATCH(BD1392,AI1394:AI1401,0),MATCH(BD1393,AK1393:AT1393,0)))</f>
        <v>#N/A</v>
      </c>
      <c r="BE1400" s="665" t="e">
        <f>INDEX(AX1388:BE1389,MATCH(AW1400,AV1388:AV1389,0),MATCH(BE1392,AX1386:BE1386,0))*(INDEX(AK1394:AT1401,MATCH(BE1392,AI1394:AI1401,0),MATCH(BE1393,AK1393:AT1393,0)))</f>
        <v>#N/A</v>
      </c>
      <c r="BF1400" s="665" t="e">
        <f>INDEX(AX1388:BE1389,MATCH(AW1400,AV1388:AV1389,0),MATCH(BF1392,AX1386:BE1386,0))*(INDEX(AK1394:AT1401,MATCH(BF1392,AI1394:AI1401,0),MATCH(BF1393,AK1393:AT1393,0)))</f>
        <v>#N/A</v>
      </c>
      <c r="BG1400" s="665" t="e">
        <f>INDEX(AX1388:BE1389,MATCH(AW1400,AV1388:AV1389,0),MATCH(BG1392,AX1386:BE1386,0))*(INDEX(AK1394:AT1401,MATCH(BG1392,AI1394:AI1401,0),MATCH(BG1393,AK1393:AT1393,0)))</f>
        <v>#N/A</v>
      </c>
      <c r="BH1400" s="665" t="e">
        <f>INDEX(AX1388:BE1389,MATCH(AW1400,AV1388:AV1389,0),MATCH(BH1392,AX1386:BE1386,0))*(INDEX(AK1394:AT1401,MATCH(BH1392,AI1394:AI1401,0),MATCH(BH1393,AK1393:AT1393,0)))</f>
        <v>#N/A</v>
      </c>
      <c r="BI1400" s="665" t="e">
        <f>INDEX(AX1388:BE1389,MATCH(AW1400,AV1388:AV1389,0),MATCH(BI1392,AX1386:BE1386,0))*(INDEX(AK1394:AT1401,MATCH(BI1392,AI1394:AI1401,0),MATCH(BI1393,AK1393:AT1393,0)))</f>
        <v>#N/A</v>
      </c>
      <c r="BJ1400" s="665" t="e">
        <f>INDEX(AX1388:BE1389,MATCH(AW1400,AV1388:AV1389,0),MATCH(BJ1392,AX1386:BE1386,0))*(INDEX(AK1394:AT1401,MATCH(BJ1392,AI1394:AI1401,0),MATCH(BJ1393,AK1393:AT1393,0)))</f>
        <v>#N/A</v>
      </c>
      <c r="BK1400" s="665" t="e">
        <f>INDEX(AX1388:BE1389,MATCH(AW1400,AV1388:AV1389,0),MATCH(BK1392,AX1386:BE1386,0))*(INDEX(AK1394:AT1401,MATCH(BK1392,AI1394:AI1401,0),MATCH(BK1393,AK1393:AT1393,0)))</f>
        <v>#N/A</v>
      </c>
      <c r="BL1400" s="665" t="e">
        <f>INDEX(AX1388:BE1389,MATCH(AW1400,AV1388:AV1389,0),MATCH(BL1392,AX1386:BE1386,0))*(INDEX(AK1394:AT1401,MATCH(BL1392,AI1394:AI1401,0),MATCH(BL1393,AK1393:AT1393,0)))</f>
        <v>#N/A</v>
      </c>
      <c r="BM1400" s="665" t="e">
        <f>INDEX(AX1388:BE1389,MATCH(AW1400,AV1388:AV1389,0),MATCH(BM1392,AX1386:BE1386,0))*(INDEX(AK1394:AT1401,MATCH(BM1392,AI1394:AI1401,0),MATCH(BM1393,AK1393:AT1393,0)))</f>
        <v>#N/A</v>
      </c>
      <c r="BN1400" s="665" t="e">
        <f>INDEX(AX1388:BE1389,MATCH(AW1400,AV1388:AV1389,0),MATCH(BN1392,AX1386:BE1386,0))*(INDEX(AK1394:AT1401,MATCH(BN1392,AI1394:AI1401,0),MATCH(BN1393,AK1393:AT1393,0)))</f>
        <v>#N/A</v>
      </c>
      <c r="BO1400" s="665" t="e">
        <f>INDEX(AX1388:BE1389,MATCH(AW1400,AV1388:AV1389,0),MATCH(BO1392,AX1386:BE1386,0))*(INDEX(AK1394:AT1401,MATCH(BO1392,AI1394:AI1401,0),MATCH(BO1393,AK1393:AT1393,0)))</f>
        <v>#N/A</v>
      </c>
      <c r="BP1400" s="665" t="e">
        <f>INDEX(AX1388:BE1389,MATCH(AW1400,AV1388:AV1389,0),MATCH(BP1392,AX1386:BE1386,0))*(INDEX(AK1394:AT1401,MATCH(BP1392,AI1394:AI1401,0),MATCH(BP1393,AK1393:AT1393,0)))</f>
        <v>#N/A</v>
      </c>
      <c r="BQ1400" s="665" t="e">
        <f>INDEX(AX1388:BE1389,MATCH(AW1400,AV1388:AV1389,0),MATCH(BQ1392,AX1386:BE1386,0))*(INDEX(AK1394:AT1401,MATCH(BQ1392,AI1394:AI1401,0),MATCH(BQ1393,AK1393:AT1393,0)))</f>
        <v>#N/A</v>
      </c>
      <c r="BR1400" s="665" t="e">
        <f>INDEX(AX1388:BE1389,MATCH(AW1400,AV1388:AV1389,0),MATCH(BR1392,AX1386:BE1386,0))*(INDEX(AK1394:AT1401,MATCH(BR1392,AI1394:AI1401,0),MATCH(BR1393,AK1393:AT1393,0)))</f>
        <v>#N/A</v>
      </c>
      <c r="BS1400" s="665" t="e">
        <f>INDEX(AX1388:BE1389,MATCH(AW1400,AV1388:AV1389,0),MATCH(BS1392,AX1386:BE1386,0))*(INDEX(AK1394:AT1401,MATCH(BS1392,AI1394:AI1401,0),MATCH(BS1393,AK1393:AT1393,0)))</f>
        <v>#N/A</v>
      </c>
      <c r="BT1400" s="665" t="e">
        <f>INDEX(AX1388:BE1389,MATCH(AW1400,AV1388:AV1389,0),MATCH(BT1392,AX1386:BE1386,0))*(INDEX(AK1394:AT1401,MATCH(BT1392,AI1394:AI1401,0),MATCH(BT1393,AK1393:AT1393,0)))</f>
        <v>#N/A</v>
      </c>
      <c r="BU1400" s="665" t="e">
        <f>INDEX(AX1388:BE1389,MATCH(AW1400,AV1388:AV1389,0),MATCH(BU1392,AX1386:BE1386,0))*(INDEX(AK1394:AT1401,MATCH(BU1392,AI1394:AI1401,0),MATCH(BU1393,AK1393:AT1393,0)))</f>
        <v>#N/A</v>
      </c>
      <c r="BV1400" s="665" t="e">
        <f>INDEX(AX1388:BE1389,MATCH(AW1400,AV1388:AV1389,0),MATCH(BV1392,AX1386:BE1386,0))*(INDEX(AK1394:AT1401,MATCH(BV1392,AI1394:AI1401,0),MATCH(BV1393,AK1393:AT1393,0)))</f>
        <v>#N/A</v>
      </c>
      <c r="BW1400" s="665" t="e">
        <f>INDEX(AX1388:BE1389,MATCH(AW1400,AV1388:AV1389,0),MATCH(BW1392,AX1386:BE1386,0))*(INDEX(AK1394:AT1401,MATCH(BW1392,AI1394:AI1401,0),MATCH(BW1393,AK1393:AT1393,0)))</f>
        <v>#N/A</v>
      </c>
      <c r="BX1400" s="665" t="e">
        <f>INDEX(AX1388:BE1389,MATCH(AW1400,AV1388:AV1389,0),MATCH(BX1392,AX1386:BE1386,0))*(INDEX(AK1394:AT1401,MATCH(BX1392,AI1394:AI1401,0),MATCH(BX1393,AK1393:AT1393,0)))</f>
        <v>#N/A</v>
      </c>
      <c r="BY1400" s="665" t="e">
        <f>INDEX(AX1388:BE1389,MATCH(AW1400,AV1388:AV1389,0),MATCH(BY1392,AX1386:BE1386,0))*(INDEX(AK1394:AT1401,MATCH(BY1392,AI1394:AI1401,0),MATCH(BY1393,AK1393:AT1393,0)))</f>
        <v>#N/A</v>
      </c>
      <c r="BZ1400" s="665" t="e">
        <f>INDEX(AX1388:BE1389,MATCH(AW1400,AV1388:AV1389,0),MATCH(BZ1392,AX1386:BE1386,0))*(INDEX(AK1394:AT1401,MATCH(BZ1392,AI1394:AI1401,0),MATCH(BZ1393,AK1393:AT1393,0)))</f>
        <v>#N/A</v>
      </c>
      <c r="CA1400" s="665" t="e">
        <f>INDEX(AX1388:BE1389,MATCH(AW1400,AV1388:AV1389,0),MATCH(CA1392,AX1386:BE1386,0))*(INDEX(AK1394:AT1401,MATCH(CA1392,AI1394:AI1401,0),MATCH(CA1393,AK1393:AT1393,0)))</f>
        <v>#N/A</v>
      </c>
      <c r="CB1400" s="665" t="e">
        <f>INDEX(AX1388:BE1389,MATCH(AW1400,AV1388:AV1389,0),MATCH(CB1392,AX1386:BE1386,0))*(INDEX(AK1394:AT1401,MATCH(CB1392,AI1394:AI1401,0),MATCH(CB1393,AK1393:AT1393,0)))</f>
        <v>#N/A</v>
      </c>
      <c r="CC1400" s="665" t="e">
        <f>INDEX(AX1388:BE1389,MATCH(AW1400,AV1388:AV1389,0),MATCH(CC1392,AX1386:BE1386,0))*(INDEX(AK1394:AT1401,MATCH(CC1392,AI1394:AI1401,0),MATCH(CC1393,AK1393:AT1393,0)))</f>
        <v>#N/A</v>
      </c>
      <c r="CD1400" s="665" t="e">
        <f>INDEX(AX1388:BE1389,MATCH(AW1400,AV1388:AV1389,0),MATCH(CD1392,AX1386:BE1386,0))*(INDEX(AK1394:AT1401,MATCH(CD1392,AI1394:AI1401,0),MATCH(CD1393,AK1393:AT1393,0)))</f>
        <v>#N/A</v>
      </c>
      <c r="CE1400" s="665" t="e">
        <f>INDEX(AX1388:BE1389,MATCH(AW1400,AV1388:AV1389,0),MATCH(CE1392,AX1386:BE1386,0))*(INDEX(AK1394:AT1401,MATCH(CE1392,AI1394:AI1401,0),MATCH(CE1393,AK1393:AT1393,0)))</f>
        <v>#N/A</v>
      </c>
      <c r="CF1400" s="665" t="e">
        <f>INDEX(AX1388:BE1389,MATCH(AW1400,AV1388:AV1389,0),MATCH(CF1392,AX1386:BE1386,0))*(INDEX(AK1394:AT1401,MATCH(CF1392,AI1394:AI1401,0),MATCH(CF1393,AK1393:AT1393,0)))</f>
        <v>#N/A</v>
      </c>
      <c r="CG1400" s="665" t="e">
        <f>INDEX(AX1388:BE1389,MATCH(AW1400,AV1388:AV1389,0),MATCH(CG1392,AX1386:BE1386,0))*(INDEX(AK1394:AT1401,MATCH(CG1392,AI1394:AI1401,0),MATCH(CG1393,AK1393:AT1393,0)))</f>
        <v>#N/A</v>
      </c>
      <c r="CH1400" s="665" t="e">
        <f>INDEX(AX1388:BE1389,MATCH(AW1400,AV1388:AV1389,0),MATCH(CH1392,AX1386:BE1386,0))*(INDEX(AK1394:AT1401,MATCH(CH1392,AI1394:AI1401,0),MATCH(CH1393,AK1393:AT1393,0)))</f>
        <v>#N/A</v>
      </c>
      <c r="CI1400" s="665" t="e">
        <f>INDEX(AX1388:BE1389,MATCH(AW1400,AV1388:AV1389,0),MATCH(CI1392,AX1386:BE1386,0))*(INDEX(AK1394:AT1401,MATCH(CI1392,AI1394:AI1401,0),MATCH(CI1393,AK1393:AT1393,0)))</f>
        <v>#N/A</v>
      </c>
      <c r="CJ1400" s="665" t="e">
        <f>INDEX(AX1388:BE1389,MATCH(AW1400,AV1388:AV1389,0),MATCH(CJ1392,AX1386:BE1386,0))*(INDEX(AK1394:AT1401,MATCH(CJ1392,AI1394:AI1401,0),MATCH(CJ1393,AK1393:AT1393,0)))</f>
        <v>#N/A</v>
      </c>
      <c r="CK1400" s="665" t="e">
        <f>INDEX(AX1388:BE1389,MATCH(AW1400,AV1388:AV1389,0),MATCH(CK1392,AX1386:BE1386,0))*(INDEX(AK1394:AT1401,MATCH(CK1392,AI1394:AI1401,0),MATCH(CK1393,AK1393:AT1393,0)))</f>
        <v>#N/A</v>
      </c>
      <c r="CL1400" s="665" t="e">
        <f>INDEX(AX1388:BE1389,MATCH(AW1400,AV1388:AV1389,0),MATCH(CL1392,AX1386:BE1386,0))*(INDEX(AK1394:AT1401,MATCH(CL1392,AI1394:AI1401,0),MATCH(CL1393,AK1393:AT1393,0)))</f>
        <v>#N/A</v>
      </c>
      <c r="CM1400" s="665" t="e">
        <f>INDEX(AX1388:BE1389,MATCH(AW1400,AV1388:AV1389,0),MATCH(CM1392,AX1386:BE1386,0))*(INDEX(AK1394:AT1401,MATCH(CM1392,AI1394:AI1401,0),MATCH(CM1393,AK1393:AT1393,0)))</f>
        <v>#N/A</v>
      </c>
      <c r="CN1400" s="665" t="e">
        <f>INDEX(AX1388:BE1389,MATCH(AW1400,AV1388:AV1389,0),MATCH(CN1392,AX1386:BE1386,0))*(INDEX(AK1394:AT1401,MATCH(CN1392,AI1394:AI1401,0),MATCH(CN1393,AK1393:AT1393,0)))</f>
        <v>#N/A</v>
      </c>
      <c r="CO1400" s="665" t="e">
        <f>INDEX(AX1388:BE1389,MATCH(AW1400,AV1388:AV1389,0),MATCH(CO1392,AX1386:BE1386,0))*(INDEX(AK1394:AT1401,MATCH(CO1392,AI1394:AI1401,0),MATCH(CO1393,AK1393:AT1393,0)))</f>
        <v>#N/A</v>
      </c>
      <c r="CP1400" s="665" t="e">
        <f>INDEX(AX1388:BE1389,MATCH(AW1400,AV1388:AV1389,0),MATCH(CP1392,AX1386:BE1386,0))*(INDEX(AK1394:AT1401,MATCH(CP1392,AI1394:AI1401,0),MATCH(CP1393,AK1393:AT1393,0)))</f>
        <v>#N/A</v>
      </c>
      <c r="CQ1400" s="665" t="e">
        <f>INDEX(AX1388:BE1389,MATCH(AW1400,AV1388:AV1389,0),MATCH(CQ1392,AX1386:BE1386,0))*(INDEX(AK1394:AT1401,MATCH(CQ1392,AI1394:AI1401,0),MATCH(CQ1393,AK1393:AT1393,0)))</f>
        <v>#N/A</v>
      </c>
      <c r="CR1400" s="665" t="e">
        <f>INDEX(AX1388:BE1389,MATCH(AW1400,AV1388:AV1389,0),MATCH(CR1392,AX1386:BE1386,0))*(INDEX(AK1394:AT1401,MATCH(CR1392,AI1394:AI1401,0),MATCH(CR1393,AK1393:AT1393,0)))</f>
        <v>#N/A</v>
      </c>
      <c r="CS1400" s="665" t="e">
        <f>INDEX(AX1388:BE1389,MATCH(AW1400,AV1388:AV1389,0),MATCH(CS1392,AX1386:BE1386,0))*(INDEX(AK1394:AT1401,MATCH(CS1392,AI1394:AI1401,0),MATCH(CS1393,AK1393:AT1393,0)))</f>
        <v>#N/A</v>
      </c>
      <c r="CT1400" s="665" t="e">
        <f>INDEX(AX1388:BE1389,MATCH(AW1400,AV1388:AV1389,0),MATCH(CT1392,AX1386:BE1386,0))*(INDEX(AK1394:AT1401,MATCH(CT1392,AI1394:AI1401,0),MATCH(CT1393,AK1393:AT1393,0)))</f>
        <v>#N/A</v>
      </c>
      <c r="CU1400" s="665" t="e">
        <f>INDEX(AX1388:BE1389,MATCH(AW1400,AV1388:AV1389,0),MATCH(CU1392,AX1386:BE1386,0))*(INDEX(AK1394:AT1401,MATCH(CU1392,AI1394:AI1401,0),MATCH(CU1393,AK1393:AT1393,0)))</f>
        <v>#N/A</v>
      </c>
      <c r="CV1400" s="665" t="e">
        <f>INDEX(AX1388:BE1389,MATCH(AW1400,AV1388:AV1389,0),MATCH(CV1392,AX1386:BE1386,0))*(INDEX(AK1394:AT1401,MATCH(CV1392,AI1394:AI1401,0),MATCH(CV1393,AK1393:AT1393,0)))</f>
        <v>#N/A</v>
      </c>
      <c r="CW1400" s="665" t="e">
        <f>INDEX(AX1388:BE1389,MATCH(AW1400,AV1388:AV1389,0),MATCH(CW1392,AX1386:BE1386,0))*(INDEX(AK1394:AT1401,MATCH(CW1392,AI1394:AI1401,0),MATCH(CW1393,AK1393:AT1393,0)))</f>
        <v>#N/A</v>
      </c>
      <c r="CX1400" s="665" t="e">
        <f>INDEX(AX1388:BE1389,MATCH(AW1400,AV1388:AV1389,0),MATCH(CX1392,AX1386:BE1386,0))*(INDEX(AK1394:AT1401,MATCH(CX1392,AI1394:AI1401,0),MATCH(CX1393,AK1393:AT1393,0)))</f>
        <v>#N/A</v>
      </c>
      <c r="CY1400" s="665" t="e">
        <f>INDEX(AX1388:BE1389,MATCH(AW1400,AV1388:AV1389,0),MATCH(CY1392,AX1386:BE1386,0))*(INDEX(AK1394:AT1401,MATCH(CY1392,AI1394:AI1401,0),MATCH(CY1393,AK1393:AT1393,0)))</f>
        <v>#N/A</v>
      </c>
      <c r="CZ1400" s="665" t="e">
        <f>INDEX(AX1388:BE1389,MATCH(AW1400,AV1388:AV1389,0),MATCH(CZ1392,AX1386:BE1386,0))*(INDEX(AK1394:AT1401,MATCH(CZ1392,AI1394:AI1401,0),MATCH(CZ1393,AK1393:AT1393,0)))</f>
        <v>#N/A</v>
      </c>
      <c r="DA1400" s="665" t="e">
        <f>INDEX(AX1388:BE1389,MATCH(AW1400,AV1388:AV1389,0),MATCH(DA1392,AX1386:BE1386,0))*(INDEX(AK1394:AT1401,MATCH(DA1392,AI1394:AI1401,0),MATCH(DA1393,AK1393:AT1393,0)))</f>
        <v>#N/A</v>
      </c>
      <c r="DB1400" s="665" t="e">
        <f>INDEX(AX1388:BE1389,MATCH(AW1400,AV1388:AV1389,0),MATCH(DB1392,AX1386:BE1386,0))*(INDEX(AK1394:AT1401,MATCH(DB1392,AI1394:AI1401,0),MATCH(DB1393,AK1393:AT1393,0)))</f>
        <v>#N/A</v>
      </c>
      <c r="DC1400" s="665" t="e">
        <f>INDEX(AX1388:BE1389,MATCH(AW1400,AV1388:AV1389,0),MATCH(DC1392,AX1386:BE1386,0))*(INDEX(AK1394:AT1401,MATCH(DC1392,AI1394:AI1401,0),MATCH(DC1393,AK1393:AT1393,0)))</f>
        <v>#N/A</v>
      </c>
      <c r="DD1400" s="665" t="e">
        <f>INDEX(AX1388:BE1389,MATCH(AW1400,AV1388:AV1389,0),MATCH(DD1392,AX1386:BE1386,0))*(INDEX(AK1394:AT1401,MATCH(DD1392,AI1394:AI1401,0),MATCH(DD1393,AK1393:AT1393,0)))</f>
        <v>#N/A</v>
      </c>
      <c r="DE1400" s="665" t="e">
        <f>INDEX(AX1388:BE1389,MATCH(AW1400,AV1388:AV1389,0),MATCH(DE1392,AX1386:BE1386,0))*(INDEX(AK1394:AT1401,MATCH(DE1392,AI1394:AI1401,0),MATCH(DE1393,AK1393:AT1393,0)))</f>
        <v>#N/A</v>
      </c>
      <c r="DF1400" s="665" t="e">
        <f>INDEX(AX1388:BE1389,MATCH(AW1400,AV1388:AV1389,0),MATCH(DF1392,AX1386:BE1386,0))*(INDEX(AK1394:AT1401,MATCH(DF1392,AI1394:AI1401,0),MATCH(DF1393,AK1393:AT1393,0)))</f>
        <v>#N/A</v>
      </c>
      <c r="DG1400" s="665" t="e">
        <f>INDEX(AX1388:BE1389,MATCH(AW1400,AV1388:AV1389,0),MATCH(DG1392,AX1386:BE1386,0))*(INDEX(AK1394:AT1401,MATCH(DG1392,AI1394:AI1401,0),MATCH(DG1393,AK1393:AT1393,0)))</f>
        <v>#N/A</v>
      </c>
      <c r="DH1400" s="665" t="e">
        <f>INDEX(AX1388:BE1389,MATCH(AW1400,AV1388:AV1389,0),MATCH(DH1392,AX1386:BE1386,0))*(INDEX(AK1394:AT1401,MATCH(DH1392,AI1394:AI1401,0),MATCH(DH1393,AK1393:AT1393,0)))</f>
        <v>#N/A</v>
      </c>
      <c r="DI1400" s="665" t="e">
        <f>INDEX(AX1388:BE1389,MATCH(AW1400,AV1388:AV1389,0),MATCH(DI1392,AX1386:BE1386,0))*(INDEX(AK1394:AT1401,MATCH(DI1392,AI1394:AI1401,0),MATCH(DI1393,AK1393:AT1393,0)))</f>
        <v>#N/A</v>
      </c>
      <c r="DJ1400" s="665" t="e">
        <f>INDEX(AX1388:BE1389,MATCH(AW1400,AV1388:AV1389,0),MATCH(DJ1392,AX1386:BE1386,0))*(INDEX(AK1394:AT1401,MATCH(DJ1392,AI1394:AI1401,0),MATCH(DJ1393,AK1393:AT1393,0)))</f>
        <v>#N/A</v>
      </c>
      <c r="DK1400" s="665" t="e">
        <f>INDEX(AX1388:BE1389,MATCH(AW1400,AV1388:AV1389,0),MATCH(DK1392,AX1386:BE1386,0))*(INDEX(AK1394:AT1401,MATCH(DK1392,AI1394:AI1401,0),MATCH(DK1393,AK1393:AT1393,0)))</f>
        <v>#N/A</v>
      </c>
      <c r="DL1400" s="665" t="e">
        <f>INDEX(AX1388:BE1389,MATCH(AW1400,AV1388:AV1389,0),MATCH(DL1392,AX1386:BE1386,0))*(INDEX(AK1394:AT1401,MATCH(DL1392,AI1394:AI1401,0),MATCH(DL1393,AK1393:AT1393,0)))</f>
        <v>#N/A</v>
      </c>
      <c r="DM1400" s="665" t="e">
        <f>INDEX(AX1388:BE1389,MATCH(AW1400,AV1388:AV1389,0),MATCH(DM1392,AX1386:BE1386,0))*(INDEX(AK1394:AT1401,MATCH(DM1392,AI1394:AI1401,0),MATCH(DM1393,AK1393:AT1393,0)))</f>
        <v>#N/A</v>
      </c>
      <c r="DN1400" s="665" t="e">
        <f>INDEX(AX1388:BE1389,MATCH(AW1400,AV1388:AV1389,0),MATCH(DN1392,AX1386:BE1386,0))*(INDEX(AK1394:AT1401,MATCH(DN1392,AI1394:AI1401,0),MATCH(DN1393,AK1393:AT1393,0)))</f>
        <v>#N/A</v>
      </c>
      <c r="DO1400" s="665" t="e">
        <f>INDEX(AX1388:BE1389,MATCH(AW1400,AV1388:AV1389,0),MATCH(DO1392,AX1386:BE1386,0))*(INDEX(AK1394:AT1401,MATCH(DO1392,AI1394:AI1401,0),MATCH(DO1393,AK1393:AT1393,0)))</f>
        <v>#N/A</v>
      </c>
      <c r="DP1400" s="665" t="e">
        <f>INDEX(AX1388:BE1389,MATCH(AW1400,AV1388:AV1389,0),MATCH(DP1392,AX1386:BE1386,0))*(INDEX(AK1394:AT1401,MATCH(DP1392,AI1394:AI1401,0),MATCH(DP1393,AK1393:AT1393,0)))</f>
        <v>#N/A</v>
      </c>
      <c r="DQ1400" s="643" t="e">
        <f>SUM(AX1400:DP1400)=#REF!</f>
        <v>#REF!</v>
      </c>
      <c r="DR1400" s="749">
        <v>2029</v>
      </c>
      <c r="DS1400" s="665" t="e">
        <f>IF(DR1400&gt;DS1392,AX1399-AX1400,0)</f>
        <v>#REF!</v>
      </c>
      <c r="DT1400" s="665" t="e">
        <f>IF(DR1400&gt;DT1392,AY1399-AY1400,0)</f>
        <v>#N/A</v>
      </c>
      <c r="DU1400" s="665" t="e">
        <f>IF(DR1400&gt;DU1392,AZ1399-AZ1400,0)</f>
        <v>#N/A</v>
      </c>
      <c r="DV1400" s="665" t="e">
        <f>IF(DR1400&gt;DV1392,BA1399-BA1400,0)</f>
        <v>#N/A</v>
      </c>
      <c r="DW1400" s="665" t="e">
        <f>IF(DR1400&gt;DW1392,BB1399-BB1400,0)</f>
        <v>#N/A</v>
      </c>
      <c r="DX1400" s="665" t="e">
        <f>IF(DR1400&gt;DX1392,BC1399-BC1400,0)</f>
        <v>#N/A</v>
      </c>
      <c r="DY1400" s="665" t="e">
        <f>IF(DR1400&gt;DY1392,BD1399-BD1400,0)</f>
        <v>#N/A</v>
      </c>
      <c r="DZ1400" s="665" t="e">
        <f>IF(DR1400&gt;DZ1392,BE1399-BE1400,0)</f>
        <v>#N/A</v>
      </c>
      <c r="EA1400" s="665" t="e">
        <f>IF(DR1400&gt;EA1392,BF1399-BF1400,0)</f>
        <v>#N/A</v>
      </c>
      <c r="EB1400" s="665" t="e">
        <f>IF(DR1400&gt;EB1392,BG1399-BG1400,0)</f>
        <v>#N/A</v>
      </c>
      <c r="EC1400" s="665" t="e">
        <f>IF(DR1400&gt;EC1392,BH1399-BH1400,0)</f>
        <v>#N/A</v>
      </c>
      <c r="ED1400" s="665" t="e">
        <f>IF(DR1400&gt;ED1392,BI1399-BI1400,0)</f>
        <v>#N/A</v>
      </c>
      <c r="EE1400" s="665" t="e">
        <f>IF(DR1400&gt;EE1392,BJ1399-BJ1400,0)</f>
        <v>#N/A</v>
      </c>
      <c r="EF1400" s="665" t="e">
        <f>IF(DR1400&gt;EF1392,BK1399-BK1400,0)</f>
        <v>#N/A</v>
      </c>
      <c r="EG1400" s="665" t="e">
        <f>IF(DR1400&gt;EG1392,BL1399-BL1400,0)</f>
        <v>#N/A</v>
      </c>
      <c r="EH1400" s="665" t="e">
        <f>IF(DR1400&gt;EH1392,BM1399-BM1400,0)</f>
        <v>#N/A</v>
      </c>
      <c r="EI1400" s="665" t="e">
        <f>IF(DR1400&gt;EI1392,BN1399-BN1400,0)</f>
        <v>#N/A</v>
      </c>
      <c r="EJ1400" s="665" t="e">
        <f>IF(DR1400&gt;EJ1392,BO1399-BO1400,0)</f>
        <v>#N/A</v>
      </c>
      <c r="EK1400" s="665" t="e">
        <f>IF(DR1400&gt;EK1392,BP1399-BP1400,0)</f>
        <v>#N/A</v>
      </c>
      <c r="EL1400" s="665" t="e">
        <f>IF(DR1400&gt;EL1392,BQ1399-BQ1400,0)</f>
        <v>#N/A</v>
      </c>
      <c r="EM1400" s="665" t="e">
        <f>IF(DR1400&gt;EM1392,BR1399-BR1400,0)</f>
        <v>#N/A</v>
      </c>
      <c r="EN1400" s="665" t="e">
        <f>IF(DR1400&gt;EN1392,BS1399-BS1400,0)</f>
        <v>#N/A</v>
      </c>
      <c r="EO1400" s="665" t="e">
        <f>IF(DR1400&gt;EO1392,BT1399-BT1400,0)</f>
        <v>#N/A</v>
      </c>
      <c r="EP1400" s="665" t="e">
        <f>IF(DR1400&gt;EP1392,BU1399-BU1400,0)</f>
        <v>#N/A</v>
      </c>
      <c r="EQ1400" s="665" t="e">
        <f>IF(DR1400&gt;EQ1392,BV1399-BV1400,0)</f>
        <v>#N/A</v>
      </c>
      <c r="ER1400" s="665" t="e">
        <f>IF(DR1400&gt;ER1392,BW1399-BW1400,0)</f>
        <v>#N/A</v>
      </c>
      <c r="ES1400" s="665" t="e">
        <f>IF(DR1400&gt;ES1392,BX1399-BX1400,0)</f>
        <v>#N/A</v>
      </c>
      <c r="ET1400" s="665" t="e">
        <f>IF(DR1400&gt;ET1392,BY1399-BY1400,0)</f>
        <v>#N/A</v>
      </c>
      <c r="EU1400" s="665" t="e">
        <f>IF(DR1400&gt;EU1392,BZ1399-BZ1400,0)</f>
        <v>#N/A</v>
      </c>
      <c r="EV1400" s="665" t="e">
        <f>IF(DR1400&gt;EV1392,CA1399-CA1400,0)</f>
        <v>#N/A</v>
      </c>
      <c r="EW1400" s="665" t="e">
        <f>IF(DR1400&gt;EW1392,CB1399-CB1400,0)</f>
        <v>#N/A</v>
      </c>
      <c r="EX1400" s="665" t="e">
        <f>IF(DR1400&gt;EX1392,CC1399-CC1400,0)</f>
        <v>#N/A</v>
      </c>
      <c r="EY1400" s="665" t="e">
        <f>IF(DR1400&gt;EY1392,CD1399-CD1400,0)</f>
        <v>#N/A</v>
      </c>
      <c r="EZ1400" s="665" t="e">
        <f>IF(DR1400&gt;EZ1392,CE1399-CE1400,0)</f>
        <v>#N/A</v>
      </c>
      <c r="FA1400" s="665" t="e">
        <f>IF(DR1400&gt;FA1392,CF1399-CF1400,0)</f>
        <v>#N/A</v>
      </c>
      <c r="FB1400" s="665" t="e">
        <f>IF(DR1400&gt;FB1392,CG1399-CG1400,0)</f>
        <v>#N/A</v>
      </c>
      <c r="FC1400" s="665" t="e">
        <f>IF(DR1400&gt;FC1392,CH1399-CH1400,0)</f>
        <v>#N/A</v>
      </c>
      <c r="FD1400" s="665" t="e">
        <f>IF(DR1400&gt;FD1392,CI1399-CI1400,0)</f>
        <v>#N/A</v>
      </c>
      <c r="FE1400" s="665" t="e">
        <f>IF(DR1400&gt;FE1392,CJ1399-CJ1400,0)</f>
        <v>#N/A</v>
      </c>
      <c r="FF1400" s="665" t="e">
        <f>IF(DR1400&gt;FF1392,CK1399-CK1400,0)</f>
        <v>#N/A</v>
      </c>
      <c r="FG1400" s="665" t="e">
        <f>IF(DR1400&gt;FG1392,CL1399-CL1400,0)</f>
        <v>#N/A</v>
      </c>
      <c r="FH1400" s="665" t="e">
        <f>IF(DR1400&gt;FH1392,CM1399-CM1400,0)</f>
        <v>#N/A</v>
      </c>
      <c r="FI1400" s="665" t="e">
        <f>IF(DR1400&gt;FI1392,CN1399-CN1400,0)</f>
        <v>#N/A</v>
      </c>
      <c r="FJ1400" s="665" t="e">
        <f>IF(DR1400&gt;FJ1392,CO1399-CO1400,0)</f>
        <v>#N/A</v>
      </c>
      <c r="FK1400" s="665" t="e">
        <f>IF(DR1400&gt;FK1392,CP1399-CP1400,0)</f>
        <v>#N/A</v>
      </c>
      <c r="FL1400" s="665" t="e">
        <f>IF(DR1400&gt;FL1392,CQ1399-CQ1400,0)</f>
        <v>#N/A</v>
      </c>
      <c r="FM1400" s="665" t="e">
        <f>IF(DR1400&gt;FM1392,CR1399-CR1400,0)</f>
        <v>#N/A</v>
      </c>
      <c r="FN1400" s="665" t="e">
        <f>IF(DR1400&gt;FN1392,CS1399-CS1400,0)</f>
        <v>#N/A</v>
      </c>
      <c r="FO1400" s="665" t="e">
        <f>IF(DR1400&gt;FO1392,CT1399-CT1400,0)</f>
        <v>#N/A</v>
      </c>
      <c r="FP1400" s="665" t="e">
        <f>IF(DR1400&gt;FP1392,CU1399-CU1400,0)</f>
        <v>#N/A</v>
      </c>
      <c r="FQ1400" s="665" t="e">
        <f>IF(DR1400&gt;FQ1392,CV1399-CV1400,0)</f>
        <v>#N/A</v>
      </c>
      <c r="FR1400" s="665">
        <f>IF(DR1400&gt;FR1392,CW1399-CW1400,0)</f>
        <v>0</v>
      </c>
      <c r="FS1400" s="665">
        <f>IF(DR1400&gt;FS1392,CX1399-CX1400,0)</f>
        <v>0</v>
      </c>
      <c r="FT1400" s="665">
        <f>IF(DR1400&gt;FT1392,CY1399-CY1400,0)</f>
        <v>0</v>
      </c>
      <c r="FU1400" s="665">
        <f>IF(DR1400&gt;FU1392,CZ1399-CZ1400,0)</f>
        <v>0</v>
      </c>
      <c r="FV1400" s="665">
        <f>IF(DR1400&gt;FV1392,DA1399-DA1400,0)</f>
        <v>0</v>
      </c>
      <c r="FW1400" s="665">
        <f>IF(DR1400&gt;FW1392,DB1399-DB1400,0)</f>
        <v>0</v>
      </c>
      <c r="FX1400" s="665">
        <f>IF(DR1400&gt;FX1392,DC1399-DC1400,0)</f>
        <v>0</v>
      </c>
      <c r="FY1400" s="665">
        <f>IF(DR1400&gt;FY1392,DD1399-DD1400,0)</f>
        <v>0</v>
      </c>
      <c r="FZ1400" s="665">
        <f>IF(DR1400&gt;FZ1392,DE1399-DE1400,0)</f>
        <v>0</v>
      </c>
      <c r="GA1400" s="665">
        <f>IF(DR1400&gt;GA1392,DF1399-DF1400,0)</f>
        <v>0</v>
      </c>
      <c r="GB1400" s="665">
        <f>IF(DR1400&gt;GB1392,DG1399-DG1400,0)</f>
        <v>0</v>
      </c>
      <c r="GC1400" s="665">
        <f>IF(DR1400&gt;GC1392,DH1399-DH1400,0)</f>
        <v>0</v>
      </c>
      <c r="GD1400" s="665">
        <f>IF(DR1400&gt;GD1392,DI1399-DI1400,0)</f>
        <v>0</v>
      </c>
      <c r="GE1400" s="665">
        <f>IF(DR1400&gt;GE1392,DJ1399-DJ1400,0)</f>
        <v>0</v>
      </c>
      <c r="GF1400" s="665">
        <f>IF(DR1400&gt;GF1392,DK1399-DK1400,0)</f>
        <v>0</v>
      </c>
      <c r="GG1400" s="665">
        <f>IF(DR1400&gt;GG1392,DL1399-DL1400,0)</f>
        <v>0</v>
      </c>
      <c r="GH1400" s="665">
        <f>IF(DR1400&gt;GH1392,DM1399-DM1400,0)</f>
        <v>0</v>
      </c>
      <c r="GI1400" s="665">
        <f>IF(DR1400&gt;GI1392,DN1399-DN1400,0)</f>
        <v>0</v>
      </c>
      <c r="GJ1400" s="665">
        <f>IF(DR1400&gt;GJ1392,DO1399-DO1400,0)</f>
        <v>0</v>
      </c>
      <c r="GK1400" s="665">
        <f>IF(DR1400&gt;GK1392,DP1399-DP1400,0)</f>
        <v>0</v>
      </c>
      <c r="GL1400" s="665" t="e">
        <f>SUM(DS1400:GK1400)+SUM(#REF!)=#REF!</f>
        <v>#REF!</v>
      </c>
      <c r="GM1400" s="667"/>
      <c r="GN1400" s="749">
        <v>2029</v>
      </c>
      <c r="GO1400" s="664" t="e">
        <f>SUMIF(DS1393:GK1393,GO1393,DS1400:GK1400)</f>
        <v>#REF!</v>
      </c>
      <c r="GP1400" s="668" t="e">
        <f>SUMIF(DS1393:GK1393,GP1393,DS1400:GK1400)</f>
        <v>#N/A</v>
      </c>
      <c r="GQ1400" s="668" t="e">
        <f>SUMIF(DS1393:GK1393,GQ1393,DS1400:GK1400)</f>
        <v>#N/A</v>
      </c>
      <c r="GR1400" s="668" t="e">
        <f>SUMIF(DS1393:GK1393,GR1393,DS1400:GK1400)</f>
        <v>#N/A</v>
      </c>
      <c r="GS1400" s="668" t="e">
        <f>SUMIF(DS1393:GK1393,GS1393,DS1400:GK1400)</f>
        <v>#N/A</v>
      </c>
      <c r="GT1400" s="668" t="e">
        <f>SUMIF(DS1393:GK1393,GT1393,DS1400:GK1400)</f>
        <v>#N/A</v>
      </c>
      <c r="GU1400" s="668" t="e">
        <f>SUMIF(DS1393:GK1393,GU1393,DS1400:GK1400)</f>
        <v>#N/A</v>
      </c>
      <c r="GV1400" s="668" t="e">
        <f>SUMIF(DS1393:GK1393,GV1393,DS1400:GK1400)</f>
        <v>#N/A</v>
      </c>
      <c r="GW1400" s="668" t="e">
        <f>SUMIF(DS1393:GK1393,GW1393,DS1400:GK1400)</f>
        <v>#N/A</v>
      </c>
      <c r="GX1400" s="668" t="e">
        <f>SUMIF(DS1393:GK1393,GX1393,DS1400:GK1400)</f>
        <v>#N/A</v>
      </c>
      <c r="GY1400" s="668" t="e">
        <f>SUMIF(DS1393:GK1393,GY1393,DS1400:GK1400)</f>
        <v>#N/A</v>
      </c>
      <c r="GZ1400" s="646" t="e">
        <f>SUM(GO1400:GY1400)=(#REF!-SUM(#REF!))</f>
        <v>#REF!</v>
      </c>
    </row>
    <row r="1401" spans="1:234" hidden="1" x14ac:dyDescent="0.25">
      <c r="A1401" s="643" t="s">
        <v>208</v>
      </c>
      <c r="AI1401" s="664">
        <v>2030</v>
      </c>
      <c r="AJ1401" s="664">
        <v>0</v>
      </c>
      <c r="AK1401" s="665">
        <f>IFERROR(#REF!/#REF!,0)</f>
        <v>0</v>
      </c>
      <c r="AL1401" s="665">
        <f>IFERROR(#REF!/#REF!,0)</f>
        <v>0</v>
      </c>
      <c r="AM1401" s="665">
        <f>IFERROR(#REF!/#REF!,0)</f>
        <v>0</v>
      </c>
      <c r="AN1401" s="669">
        <f>IFERROR(#REF!/#REF!,0)</f>
        <v>0</v>
      </c>
      <c r="AO1401" s="669">
        <f>IFERROR(#REF!/#REF!,0)</f>
        <v>0</v>
      </c>
      <c r="AP1401" s="669">
        <f>IFERROR(#REF!/#REF!,0)</f>
        <v>0</v>
      </c>
      <c r="AQ1401" s="669">
        <f>IFERROR(#REF!/#REF!,0)</f>
        <v>0</v>
      </c>
      <c r="AR1401" s="669">
        <f>IFERROR(#REF!/#REF!,0)</f>
        <v>0</v>
      </c>
      <c r="AS1401" s="669">
        <f>IFERROR(#REF!/#REF!,0)</f>
        <v>0</v>
      </c>
      <c r="AT1401" s="669">
        <f>IFERROR(#REF!/#REF!,0)</f>
        <v>0</v>
      </c>
      <c r="AU1401" s="666"/>
      <c r="AW1401" s="749">
        <v>2030</v>
      </c>
      <c r="AX1401" s="665" t="e">
        <f>#REF!</f>
        <v>#REF!</v>
      </c>
      <c r="AY1401" s="665" t="e">
        <f>INDEX(AX1388:BE1389,MATCH(AW1401,AV1388:AV1389,0),MATCH(AY1392,AX1386:BE1386,0))*(INDEX(AK1394:AT1401,MATCH(AY1392,AI1394:AI1401,0),MATCH(AY1393,AK1393:AT1393,0)))</f>
        <v>#N/A</v>
      </c>
      <c r="AZ1401" s="665" t="e">
        <f>INDEX(AX1388:BE1389,MATCH(AW1401,AV1388:AV1389,0),MATCH(AZ1392,AX1386:BE1386,0))*(INDEX(AK1394:AT1401,MATCH(AZ1392,AI1394:AI1401,0),MATCH(AZ1393,AK1393:AT1393,0)))</f>
        <v>#N/A</v>
      </c>
      <c r="BA1401" s="665" t="e">
        <f>INDEX(AX1388:BE1389,MATCH(AW1401,AV1388:AV1389,0),MATCH(BA1392,AX1386:BE1386,0))*(INDEX(AK1394:AT1401,MATCH(BA1392,AI1394:AI1401,0),MATCH(BA1393,AK1393:AT1393,0)))</f>
        <v>#N/A</v>
      </c>
      <c r="BB1401" s="665" t="e">
        <f>INDEX(AX1388:BE1389,MATCH(AW1401,AV1388:AV1389,0),MATCH(BB1392,AX1386:BE1386,0))*(INDEX(AK1394:AT1401,MATCH(BB1392,AI1394:AI1401,0),MATCH(BB1393,AK1393:AT1393,0)))</f>
        <v>#N/A</v>
      </c>
      <c r="BC1401" s="665" t="e">
        <f>INDEX(AX1388:BE1389,MATCH(AW1401,AV1388:AV1389,0),MATCH(BC1392,AX1386:BE1386,0))*(INDEX(AK1394:AT1401,MATCH(BC1392,AI1394:AI1401,0),MATCH(BC1393,AK1393:AT1393,0)))</f>
        <v>#N/A</v>
      </c>
      <c r="BD1401" s="665" t="e">
        <f>INDEX(AX1388:BE1389,MATCH(AW1401,AV1388:AV1389,0),MATCH(BD1392,AX1386:BE1386,0))*(INDEX(AK1394:AT1401,MATCH(BD1392,AI1394:AI1401,0),MATCH(BD1393,AK1393:AT1393,0)))</f>
        <v>#N/A</v>
      </c>
      <c r="BE1401" s="665" t="e">
        <f>INDEX(AX1388:BE1389,MATCH(AW1401,AV1388:AV1389,0),MATCH(BE1392,AX1386:BE1386,0))*(INDEX(AK1394:AT1401,MATCH(BE1392,AI1394:AI1401,0),MATCH(BE1393,AK1393:AT1393,0)))</f>
        <v>#N/A</v>
      </c>
      <c r="BF1401" s="665" t="e">
        <f>INDEX(AX1388:BE1389,MATCH(AW1401,AV1388:AV1389,0),MATCH(BF1392,AX1386:BE1386,0))*(INDEX(AK1394:AT1401,MATCH(BF1392,AI1394:AI1401,0),MATCH(BF1393,AK1393:AT1393,0)))</f>
        <v>#N/A</v>
      </c>
      <c r="BG1401" s="665" t="e">
        <f>INDEX(AX1388:BE1389,MATCH(AW1401,AV1388:AV1389,0),MATCH(BG1392,AX1386:BE1386,0))*(INDEX(AK1394:AT1401,MATCH(BG1392,AI1394:AI1401,0),MATCH(BG1393,AK1393:AT1393,0)))</f>
        <v>#N/A</v>
      </c>
      <c r="BH1401" s="665" t="e">
        <f>INDEX(AX1388:BE1389,MATCH(AW1401,AV1388:AV1389,0),MATCH(BH1392,AX1386:BE1386,0))*(INDEX(AK1394:AT1401,MATCH(BH1392,AI1394:AI1401,0),MATCH(BH1393,AK1393:AT1393,0)))</f>
        <v>#N/A</v>
      </c>
      <c r="BI1401" s="665" t="e">
        <f>INDEX(AX1388:BE1389,MATCH(AW1401,AV1388:AV1389,0),MATCH(BI1392,AX1386:BE1386,0))*(INDEX(AK1394:AT1401,MATCH(BI1392,AI1394:AI1401,0),MATCH(BI1393,AK1393:AT1393,0)))</f>
        <v>#N/A</v>
      </c>
      <c r="BJ1401" s="665" t="e">
        <f>INDEX(AX1388:BE1389,MATCH(AW1401,AV1388:AV1389,0),MATCH(BJ1392,AX1386:BE1386,0))*(INDEX(AK1394:AT1401,MATCH(BJ1392,AI1394:AI1401,0),MATCH(BJ1393,AK1393:AT1393,0)))</f>
        <v>#N/A</v>
      </c>
      <c r="BK1401" s="665" t="e">
        <f>INDEX(AX1388:BE1389,MATCH(AW1401,AV1388:AV1389,0),MATCH(BK1392,AX1386:BE1386,0))*(INDEX(AK1394:AT1401,MATCH(BK1392,AI1394:AI1401,0),MATCH(BK1393,AK1393:AT1393,0)))</f>
        <v>#N/A</v>
      </c>
      <c r="BL1401" s="665" t="e">
        <f>INDEX(AX1388:BE1389,MATCH(AW1401,AV1388:AV1389,0),MATCH(BL1392,AX1386:BE1386,0))*(INDEX(AK1394:AT1401,MATCH(BL1392,AI1394:AI1401,0),MATCH(BL1393,AK1393:AT1393,0)))</f>
        <v>#N/A</v>
      </c>
      <c r="BM1401" s="665" t="e">
        <f>INDEX(AX1388:BE1389,MATCH(AW1401,AV1388:AV1389,0),MATCH(BM1392,AX1386:BE1386,0))*(INDEX(AK1394:AT1401,MATCH(BM1392,AI1394:AI1401,0),MATCH(BM1393,AK1393:AT1393,0)))</f>
        <v>#N/A</v>
      </c>
      <c r="BN1401" s="665" t="e">
        <f>INDEX(AX1388:BE1389,MATCH(AW1401,AV1388:AV1389,0),MATCH(BN1392,AX1386:BE1386,0))*(INDEX(AK1394:AT1401,MATCH(BN1392,AI1394:AI1401,0),MATCH(BN1393,AK1393:AT1393,0)))</f>
        <v>#N/A</v>
      </c>
      <c r="BO1401" s="665" t="e">
        <f>INDEX(AX1388:BE1389,MATCH(AW1401,AV1388:AV1389,0),MATCH(BO1392,AX1386:BE1386,0))*(INDEX(AK1394:AT1401,MATCH(BO1392,AI1394:AI1401,0),MATCH(BO1393,AK1393:AT1393,0)))</f>
        <v>#N/A</v>
      </c>
      <c r="BP1401" s="665" t="e">
        <f>INDEX(AX1388:BE1389,MATCH(AW1401,AV1388:AV1389,0),MATCH(BP1392,AX1386:BE1386,0))*(INDEX(AK1394:AT1401,MATCH(BP1392,AI1394:AI1401,0),MATCH(BP1393,AK1393:AT1393,0)))</f>
        <v>#N/A</v>
      </c>
      <c r="BQ1401" s="665" t="e">
        <f>INDEX(AX1388:BE1389,MATCH(AW1401,AV1388:AV1389,0),MATCH(BQ1392,AX1386:BE1386,0))*(INDEX(AK1394:AT1401,MATCH(BQ1392,AI1394:AI1401,0),MATCH(BQ1393,AK1393:AT1393,0)))</f>
        <v>#N/A</v>
      </c>
      <c r="BR1401" s="665" t="e">
        <f>INDEX(AX1388:BE1389,MATCH(AW1401,AV1388:AV1389,0),MATCH(BR1392,AX1386:BE1386,0))*(INDEX(AK1394:AT1401,MATCH(BR1392,AI1394:AI1401,0),MATCH(BR1393,AK1393:AT1393,0)))</f>
        <v>#N/A</v>
      </c>
      <c r="BS1401" s="665" t="e">
        <f>INDEX(AX1388:BE1389,MATCH(AW1401,AV1388:AV1389,0),MATCH(BS1392,AX1386:BE1386,0))*(INDEX(AK1394:AT1401,MATCH(BS1392,AI1394:AI1401,0),MATCH(BS1393,AK1393:AT1393,0)))</f>
        <v>#N/A</v>
      </c>
      <c r="BT1401" s="665" t="e">
        <f>INDEX(AX1388:BE1389,MATCH(AW1401,AV1388:AV1389,0),MATCH(BT1392,AX1386:BE1386,0))*(INDEX(AK1394:AT1401,MATCH(BT1392,AI1394:AI1401,0),MATCH(BT1393,AK1393:AT1393,0)))</f>
        <v>#N/A</v>
      </c>
      <c r="BU1401" s="665" t="e">
        <f>INDEX(AX1388:BE1389,MATCH(AW1401,AV1388:AV1389,0),MATCH(BU1392,AX1386:BE1386,0))*(INDEX(AK1394:AT1401,MATCH(BU1392,AI1394:AI1401,0),MATCH(BU1393,AK1393:AT1393,0)))</f>
        <v>#N/A</v>
      </c>
      <c r="BV1401" s="665" t="e">
        <f>INDEX(AX1388:BE1389,MATCH(AW1401,AV1388:AV1389,0),MATCH(BV1392,AX1386:BE1386,0))*(INDEX(AK1394:AT1401,MATCH(BV1392,AI1394:AI1401,0),MATCH(BV1393,AK1393:AT1393,0)))</f>
        <v>#N/A</v>
      </c>
      <c r="BW1401" s="665" t="e">
        <f>INDEX(AX1388:BE1389,MATCH(AW1401,AV1388:AV1389,0),MATCH(BW1392,AX1386:BE1386,0))*(INDEX(AK1394:AT1401,MATCH(BW1392,AI1394:AI1401,0),MATCH(BW1393,AK1393:AT1393,0)))</f>
        <v>#N/A</v>
      </c>
      <c r="BX1401" s="665" t="e">
        <f>INDEX(AX1388:BE1389,MATCH(AW1401,AV1388:AV1389,0),MATCH(BX1392,AX1386:BE1386,0))*(INDEX(AK1394:AT1401,MATCH(BX1392,AI1394:AI1401,0),MATCH(BX1393,AK1393:AT1393,0)))</f>
        <v>#N/A</v>
      </c>
      <c r="BY1401" s="665" t="e">
        <f>INDEX(AX1388:BE1389,MATCH(AW1401,AV1388:AV1389,0),MATCH(BY1392,AX1386:BE1386,0))*(INDEX(AK1394:AT1401,MATCH(BY1392,AI1394:AI1401,0),MATCH(BY1393,AK1393:AT1393,0)))</f>
        <v>#N/A</v>
      </c>
      <c r="BZ1401" s="665" t="e">
        <f>INDEX(AX1388:BE1389,MATCH(AW1401,AV1388:AV1389,0),MATCH(BZ1392,AX1386:BE1386,0))*(INDEX(AK1394:AT1401,MATCH(BZ1392,AI1394:AI1401,0),MATCH(BZ1393,AK1393:AT1393,0)))</f>
        <v>#N/A</v>
      </c>
      <c r="CA1401" s="665" t="e">
        <f>INDEX(AX1388:BE1389,MATCH(AW1401,AV1388:AV1389,0),MATCH(CA1392,AX1386:BE1386,0))*(INDEX(AK1394:AT1401,MATCH(CA1392,AI1394:AI1401,0),MATCH(CA1393,AK1393:AT1393,0)))</f>
        <v>#N/A</v>
      </c>
      <c r="CB1401" s="665" t="e">
        <f>INDEX(AX1388:BE1389,MATCH(AW1401,AV1388:AV1389,0),MATCH(CB1392,AX1386:BE1386,0))*(INDEX(AK1394:AT1401,MATCH(CB1392,AI1394:AI1401,0),MATCH(CB1393,AK1393:AT1393,0)))</f>
        <v>#N/A</v>
      </c>
      <c r="CC1401" s="665" t="e">
        <f>INDEX(AX1388:BE1389,MATCH(AW1401,AV1388:AV1389,0),MATCH(CC1392,AX1386:BE1386,0))*(INDEX(AK1394:AT1401,MATCH(CC1392,AI1394:AI1401,0),MATCH(CC1393,AK1393:AT1393,0)))</f>
        <v>#N/A</v>
      </c>
      <c r="CD1401" s="665" t="e">
        <f>INDEX(AX1388:BE1389,MATCH(AW1401,AV1388:AV1389,0),MATCH(CD1392,AX1386:BE1386,0))*(INDEX(AK1394:AT1401,MATCH(CD1392,AI1394:AI1401,0),MATCH(CD1393,AK1393:AT1393,0)))</f>
        <v>#N/A</v>
      </c>
      <c r="CE1401" s="665" t="e">
        <f>INDEX(AX1388:BE1389,MATCH(AW1401,AV1388:AV1389,0),MATCH(CE1392,AX1386:BE1386,0))*(INDEX(AK1394:AT1401,MATCH(CE1392,AI1394:AI1401,0),MATCH(CE1393,AK1393:AT1393,0)))</f>
        <v>#N/A</v>
      </c>
      <c r="CF1401" s="665" t="e">
        <f>INDEX(AX1388:BE1389,MATCH(AW1401,AV1388:AV1389,0),MATCH(CF1392,AX1386:BE1386,0))*(INDEX(AK1394:AT1401,MATCH(CF1392,AI1394:AI1401,0),MATCH(CF1393,AK1393:AT1393,0)))</f>
        <v>#N/A</v>
      </c>
      <c r="CG1401" s="665" t="e">
        <f>INDEX(AX1388:BE1389,MATCH(AW1401,AV1388:AV1389,0),MATCH(CG1392,AX1386:BE1386,0))*(INDEX(AK1394:AT1401,MATCH(CG1392,AI1394:AI1401,0),MATCH(CG1393,AK1393:AT1393,0)))</f>
        <v>#N/A</v>
      </c>
      <c r="CH1401" s="665" t="e">
        <f>INDEX(AX1388:BE1389,MATCH(AW1401,AV1388:AV1389,0),MATCH(CH1392,AX1386:BE1386,0))*(INDEX(AK1394:AT1401,MATCH(CH1392,AI1394:AI1401,0),MATCH(CH1393,AK1393:AT1393,0)))</f>
        <v>#N/A</v>
      </c>
      <c r="CI1401" s="665" t="e">
        <f>INDEX(AX1388:BE1389,MATCH(AW1401,AV1388:AV1389,0),MATCH(CI1392,AX1386:BE1386,0))*(INDEX(AK1394:AT1401,MATCH(CI1392,AI1394:AI1401,0),MATCH(CI1393,AK1393:AT1393,0)))</f>
        <v>#N/A</v>
      </c>
      <c r="CJ1401" s="665" t="e">
        <f>INDEX(AX1388:BE1389,MATCH(AW1401,AV1388:AV1389,0),MATCH(CJ1392,AX1386:BE1386,0))*(INDEX(AK1394:AT1401,MATCH(CJ1392,AI1394:AI1401,0),MATCH(CJ1393,AK1393:AT1393,0)))</f>
        <v>#N/A</v>
      </c>
      <c r="CK1401" s="665" t="e">
        <f>INDEX(AX1388:BE1389,MATCH(AW1401,AV1388:AV1389,0),MATCH(CK1392,AX1386:BE1386,0))*(INDEX(AK1394:AT1401,MATCH(CK1392,AI1394:AI1401,0),MATCH(CK1393,AK1393:AT1393,0)))</f>
        <v>#N/A</v>
      </c>
      <c r="CL1401" s="665" t="e">
        <f>INDEX(AX1388:BE1389,MATCH(AW1401,AV1388:AV1389,0),MATCH(CL1392,AX1386:BE1386,0))*(INDEX(AK1394:AT1401,MATCH(CL1392,AI1394:AI1401,0),MATCH(CL1393,AK1393:AT1393,0)))</f>
        <v>#N/A</v>
      </c>
      <c r="CM1401" s="665" t="e">
        <f>INDEX(AX1388:BE1389,MATCH(AW1401,AV1388:AV1389,0),MATCH(CM1392,AX1386:BE1386,0))*(INDEX(AK1394:AT1401,MATCH(CM1392,AI1394:AI1401,0),MATCH(CM1393,AK1393:AT1393,0)))</f>
        <v>#N/A</v>
      </c>
      <c r="CN1401" s="665" t="e">
        <f>INDEX(AX1388:BE1389,MATCH(AW1401,AV1388:AV1389,0),MATCH(CN1392,AX1386:BE1386,0))*(INDEX(AK1394:AT1401,MATCH(CN1392,AI1394:AI1401,0),MATCH(CN1393,AK1393:AT1393,0)))</f>
        <v>#N/A</v>
      </c>
      <c r="CO1401" s="665" t="e">
        <f>INDEX(AX1388:BE1389,MATCH(AW1401,AV1388:AV1389,0),MATCH(CO1392,AX1386:BE1386,0))*(INDEX(AK1394:AT1401,MATCH(CO1392,AI1394:AI1401,0),MATCH(CO1393,AK1393:AT1393,0)))</f>
        <v>#N/A</v>
      </c>
      <c r="CP1401" s="665" t="e">
        <f>INDEX(AX1388:BE1389,MATCH(AW1401,AV1388:AV1389,0),MATCH(CP1392,AX1386:BE1386,0))*(INDEX(AK1394:AT1401,MATCH(CP1392,AI1394:AI1401,0),MATCH(CP1393,AK1393:AT1393,0)))</f>
        <v>#N/A</v>
      </c>
      <c r="CQ1401" s="665" t="e">
        <f>INDEX(AX1388:BE1389,MATCH(AW1401,AV1388:AV1389,0),MATCH(CQ1392,AX1386:BE1386,0))*(INDEX(AK1394:AT1401,MATCH(CQ1392,AI1394:AI1401,0),MATCH(CQ1393,AK1393:AT1393,0)))</f>
        <v>#N/A</v>
      </c>
      <c r="CR1401" s="665" t="e">
        <f>INDEX(AX1388:BE1389,MATCH(AW1401,AV1388:AV1389,0),MATCH(CR1392,AX1386:BE1386,0))*(INDEX(AK1394:AT1401,MATCH(CR1392,AI1394:AI1401,0),MATCH(CR1393,AK1393:AT1393,0)))</f>
        <v>#N/A</v>
      </c>
      <c r="CS1401" s="665" t="e">
        <f>INDEX(AX1388:BE1389,MATCH(AW1401,AV1388:AV1389,0),MATCH(CS1392,AX1386:BE1386,0))*(INDEX(AK1394:AT1401,MATCH(CS1392,AI1394:AI1401,0),MATCH(CS1393,AK1393:AT1393,0)))</f>
        <v>#N/A</v>
      </c>
      <c r="CT1401" s="665" t="e">
        <f>INDEX(AX1388:BE1389,MATCH(AW1401,AV1388:AV1389,0),MATCH(CT1392,AX1386:BE1386,0))*(INDEX(AK1394:AT1401,MATCH(CT1392,AI1394:AI1401,0),MATCH(CT1393,AK1393:AT1393,0)))</f>
        <v>#N/A</v>
      </c>
      <c r="CU1401" s="665" t="e">
        <f>INDEX(AX1388:BE1389,MATCH(AW1401,AV1388:AV1389,0),MATCH(CU1392,AX1386:BE1386,0))*(INDEX(AK1394:AT1401,MATCH(CU1392,AI1394:AI1401,0),MATCH(CU1393,AK1393:AT1393,0)))</f>
        <v>#N/A</v>
      </c>
      <c r="CV1401" s="665" t="e">
        <f>INDEX(AX1388:BE1389,MATCH(AW1401,AV1388:AV1389,0),MATCH(CV1392,AX1386:BE1386,0))*(INDEX(AK1394:AT1401,MATCH(CV1392,AI1394:AI1401,0),MATCH(CV1393,AK1393:AT1393,0)))</f>
        <v>#N/A</v>
      </c>
      <c r="CW1401" s="665" t="e">
        <f>INDEX(AX1388:BE1389,MATCH(AW1401,AV1388:AV1389,0),MATCH(CW1392,AX1386:BE1386,0))*(INDEX(AK1394:AT1401,MATCH(CW1392,AI1394:AI1401,0),MATCH(CW1393,AK1393:AT1393,0)))</f>
        <v>#N/A</v>
      </c>
      <c r="CX1401" s="665" t="e">
        <f>INDEX(AX1388:BE1389,MATCH(AW1401,AV1388:AV1389,0),MATCH(CX1392,AX1386:BE1386,0))*(INDEX(AK1394:AT1401,MATCH(CX1392,AI1394:AI1401,0),MATCH(CX1393,AK1393:AT1393,0)))</f>
        <v>#N/A</v>
      </c>
      <c r="CY1401" s="665" t="e">
        <f>INDEX(AX1388:BE1389,MATCH(AW1401,AV1388:AV1389,0),MATCH(CY1392,AX1386:BE1386,0))*(INDEX(AK1394:AT1401,MATCH(CY1392,AI1394:AI1401,0),MATCH(CY1393,AK1393:AT1393,0)))</f>
        <v>#N/A</v>
      </c>
      <c r="CZ1401" s="665" t="e">
        <f>INDEX(AX1388:BE1389,MATCH(AW1401,AV1388:AV1389,0),MATCH(CZ1392,AX1386:BE1386,0))*(INDEX(AK1394:AT1401,MATCH(CZ1392,AI1394:AI1401,0),MATCH(CZ1393,AK1393:AT1393,0)))</f>
        <v>#N/A</v>
      </c>
      <c r="DA1401" s="665" t="e">
        <f>INDEX(AX1388:BE1389,MATCH(AW1401,AV1388:AV1389,0),MATCH(DA1392,AX1386:BE1386,0))*(INDEX(AK1394:AT1401,MATCH(DA1392,AI1394:AI1401,0),MATCH(DA1393,AK1393:AT1393,0)))</f>
        <v>#N/A</v>
      </c>
      <c r="DB1401" s="665" t="e">
        <f>INDEX(AX1388:BE1389,MATCH(AW1401,AV1388:AV1389,0),MATCH(DB1392,AX1386:BE1386,0))*(INDEX(AK1394:AT1401,MATCH(DB1392,AI1394:AI1401,0),MATCH(DB1393,AK1393:AT1393,0)))</f>
        <v>#N/A</v>
      </c>
      <c r="DC1401" s="665" t="e">
        <f>INDEX(AX1388:BE1389,MATCH(AW1401,AV1388:AV1389,0),MATCH(DC1392,AX1386:BE1386,0))*(INDEX(AK1394:AT1401,MATCH(DC1392,AI1394:AI1401,0),MATCH(DC1393,AK1393:AT1393,0)))</f>
        <v>#N/A</v>
      </c>
      <c r="DD1401" s="665" t="e">
        <f>INDEX(AX1388:BE1389,MATCH(AW1401,AV1388:AV1389,0),MATCH(DD1392,AX1386:BE1386,0))*(INDEX(AK1394:AT1401,MATCH(DD1392,AI1394:AI1401,0),MATCH(DD1393,AK1393:AT1393,0)))</f>
        <v>#N/A</v>
      </c>
      <c r="DE1401" s="665" t="e">
        <f>INDEX(AX1388:BE1389,MATCH(AW1401,AV1388:AV1389,0),MATCH(DE1392,AX1386:BE1386,0))*(INDEX(AK1394:AT1401,MATCH(DE1392,AI1394:AI1401,0),MATCH(DE1393,AK1393:AT1393,0)))</f>
        <v>#N/A</v>
      </c>
      <c r="DF1401" s="665" t="e">
        <f>INDEX(AX1388:BE1389,MATCH(AW1401,AV1388:AV1389,0),MATCH(DF1392,AX1386:BE1386,0))*(INDEX(AK1394:AT1401,MATCH(DF1392,AI1394:AI1401,0),MATCH(DF1393,AK1393:AT1393,0)))</f>
        <v>#N/A</v>
      </c>
      <c r="DG1401" s="665" t="e">
        <f>INDEX(AX1388:BE1389,MATCH(AW1401,AV1388:AV1389,0),MATCH(DG1392,AX1386:BE1386,0))*(INDEX(AK1394:AT1401,MATCH(DG1392,AI1394:AI1401,0),MATCH(DG1393,AK1393:AT1393,0)))</f>
        <v>#N/A</v>
      </c>
      <c r="DH1401" s="665" t="e">
        <f>INDEX(AX1388:BE1389,MATCH(AW1401,AV1388:AV1389,0),MATCH(DH1392,AX1386:BE1386,0))*(INDEX(AK1394:AT1401,MATCH(DH1392,AI1394:AI1401,0),MATCH(DH1393,AK1393:AT1393,0)))</f>
        <v>#N/A</v>
      </c>
      <c r="DI1401" s="665" t="e">
        <f>INDEX(AX1388:BE1389,MATCH(AW1401,AV1388:AV1389,0),MATCH(DI1392,AX1386:BE1386,0))*(INDEX(AK1394:AT1401,MATCH(DI1392,AI1394:AI1401,0),MATCH(DI1393,AK1393:AT1393,0)))</f>
        <v>#N/A</v>
      </c>
      <c r="DJ1401" s="665" t="e">
        <f>INDEX(AX1388:BE1389,MATCH(AW1401,AV1388:AV1389,0),MATCH(DJ1392,AX1386:BE1386,0))*(INDEX(AK1394:AT1401,MATCH(DJ1392,AI1394:AI1401,0),MATCH(DJ1393,AK1393:AT1393,0)))</f>
        <v>#N/A</v>
      </c>
      <c r="DK1401" s="665" t="e">
        <f>INDEX(AX1388:BE1389,MATCH(AW1401,AV1388:AV1389,0),MATCH(DK1392,AX1386:BE1386,0))*(INDEX(AK1394:AT1401,MATCH(DK1392,AI1394:AI1401,0),MATCH(DK1393,AK1393:AT1393,0)))</f>
        <v>#N/A</v>
      </c>
      <c r="DL1401" s="665" t="e">
        <f>INDEX(AX1388:BE1389,MATCH(AW1401,AV1388:AV1389,0),MATCH(DL1392,AX1386:BE1386,0))*(INDEX(AK1394:AT1401,MATCH(DL1392,AI1394:AI1401,0),MATCH(DL1393,AK1393:AT1393,0)))</f>
        <v>#N/A</v>
      </c>
      <c r="DM1401" s="665" t="e">
        <f>INDEX(AX1388:BE1389,MATCH(AW1401,AV1388:AV1389,0),MATCH(DM1392,AX1386:BE1386,0))*(INDEX(AK1394:AT1401,MATCH(DM1392,AI1394:AI1401,0),MATCH(DM1393,AK1393:AT1393,0)))</f>
        <v>#N/A</v>
      </c>
      <c r="DN1401" s="665" t="e">
        <f>INDEX(AX1388:BE1389,MATCH(AW1401,AV1388:AV1389,0),MATCH(DN1392,AX1386:BE1386,0))*(INDEX(AK1394:AT1401,MATCH(DN1392,AI1394:AI1401,0),MATCH(DN1393,AK1393:AT1393,0)))</f>
        <v>#N/A</v>
      </c>
      <c r="DO1401" s="665" t="e">
        <f>INDEX(AX1388:BE1389,MATCH(AW1401,AV1388:AV1389,0),MATCH(DO1392,AX1386:BE1386,0))*(INDEX(AK1394:AT1401,MATCH(DO1392,AI1394:AI1401,0),MATCH(DO1393,AK1393:AT1393,0)))</f>
        <v>#N/A</v>
      </c>
      <c r="DP1401" s="665" t="e">
        <f>INDEX(AX1388:BE1389,MATCH(AW1401,AV1388:AV1389,0),MATCH(DP1392,AX1386:BE1386,0))*(INDEX(AK1394:AT1401,MATCH(DP1392,AI1394:AI1401,0),MATCH(DP1393,AK1393:AT1393,0)))</f>
        <v>#N/A</v>
      </c>
      <c r="DQ1401" s="643" t="e">
        <f>SUM(AX1401:DP1401)=#REF!</f>
        <v>#REF!</v>
      </c>
      <c r="DR1401" s="749">
        <v>2030</v>
      </c>
      <c r="DS1401" s="665" t="e">
        <f>IF(DR1401&gt;DS1392,AX1400-AX1401,0)</f>
        <v>#REF!</v>
      </c>
      <c r="DT1401" s="665" t="e">
        <f>IF(DR1401&gt;DT1392,AY1400-AY1401,0)</f>
        <v>#N/A</v>
      </c>
      <c r="DU1401" s="665" t="e">
        <f>IF(DR1401&gt;DU1392,AZ1400-AZ1401,0)</f>
        <v>#N/A</v>
      </c>
      <c r="DV1401" s="665" t="e">
        <f>IF(DR1401&gt;DV1392,BA1400-BA1401,0)</f>
        <v>#N/A</v>
      </c>
      <c r="DW1401" s="665" t="e">
        <f>IF(DR1401&gt;DW1392,BB1400-BB1401,0)</f>
        <v>#N/A</v>
      </c>
      <c r="DX1401" s="665" t="e">
        <f>IF(DR1401&gt;DX1392,BC1400-BC1401,0)</f>
        <v>#N/A</v>
      </c>
      <c r="DY1401" s="665" t="e">
        <f>IF(DR1401&gt;DY1392,BD1400-BD1401,0)</f>
        <v>#N/A</v>
      </c>
      <c r="DZ1401" s="665" t="e">
        <f>IF(DR1401&gt;DZ1392,BE1400-BE1401,0)</f>
        <v>#N/A</v>
      </c>
      <c r="EA1401" s="665" t="e">
        <f>IF(DR1401&gt;EA1392,BF1400-BF1401,0)</f>
        <v>#N/A</v>
      </c>
      <c r="EB1401" s="665" t="e">
        <f>IF(DR1401&gt;EB1392,BG1400-BG1401,0)</f>
        <v>#N/A</v>
      </c>
      <c r="EC1401" s="665" t="e">
        <f>IF(DR1401&gt;EC1392,BH1400-BH1401,0)</f>
        <v>#N/A</v>
      </c>
      <c r="ED1401" s="665" t="e">
        <f>IF(DR1401&gt;ED1392,BI1400-BI1401,0)</f>
        <v>#N/A</v>
      </c>
      <c r="EE1401" s="665" t="e">
        <f>IF(DR1401&gt;EE1392,BJ1400-BJ1401,0)</f>
        <v>#N/A</v>
      </c>
      <c r="EF1401" s="665" t="e">
        <f>IF(DR1401&gt;EF1392,BK1400-BK1401,0)</f>
        <v>#N/A</v>
      </c>
      <c r="EG1401" s="665" t="e">
        <f>IF(DR1401&gt;EG1392,BL1400-BL1401,0)</f>
        <v>#N/A</v>
      </c>
      <c r="EH1401" s="665" t="e">
        <f>IF(DR1401&gt;EH1392,BM1400-BM1401,0)</f>
        <v>#N/A</v>
      </c>
      <c r="EI1401" s="665" t="e">
        <f>IF(DR1401&gt;EI1392,BN1400-BN1401,0)</f>
        <v>#N/A</v>
      </c>
      <c r="EJ1401" s="665" t="e">
        <f>IF(DR1401&gt;EJ1392,BO1400-BO1401,0)</f>
        <v>#N/A</v>
      </c>
      <c r="EK1401" s="665" t="e">
        <f>IF(DR1401&gt;EK1392,BP1400-BP1401,0)</f>
        <v>#N/A</v>
      </c>
      <c r="EL1401" s="665" t="e">
        <f>IF(DR1401&gt;EL1392,BQ1400-BQ1401,0)</f>
        <v>#N/A</v>
      </c>
      <c r="EM1401" s="665" t="e">
        <f>IF(DR1401&gt;EM1392,BR1400-BR1401,0)</f>
        <v>#N/A</v>
      </c>
      <c r="EN1401" s="665" t="e">
        <f>IF(DR1401&gt;EN1392,BS1400-BS1401,0)</f>
        <v>#N/A</v>
      </c>
      <c r="EO1401" s="665" t="e">
        <f>IF(DR1401&gt;EO1392,BT1400-BT1401,0)</f>
        <v>#N/A</v>
      </c>
      <c r="EP1401" s="665" t="e">
        <f>IF(DR1401&gt;EP1392,BU1400-BU1401,0)</f>
        <v>#N/A</v>
      </c>
      <c r="EQ1401" s="665" t="e">
        <f>IF(DR1401&gt;EQ1392,BV1400-BV1401,0)</f>
        <v>#N/A</v>
      </c>
      <c r="ER1401" s="665" t="e">
        <f>IF(DR1401&gt;ER1392,BW1400-BW1401,0)</f>
        <v>#N/A</v>
      </c>
      <c r="ES1401" s="665" t="e">
        <f>IF(DR1401&gt;ES1392,BX1400-BX1401,0)</f>
        <v>#N/A</v>
      </c>
      <c r="ET1401" s="665" t="e">
        <f>IF(DR1401&gt;ET1392,BY1400-BY1401,0)</f>
        <v>#N/A</v>
      </c>
      <c r="EU1401" s="665" t="e">
        <f>IF(DR1401&gt;EU1392,BZ1400-BZ1401,0)</f>
        <v>#N/A</v>
      </c>
      <c r="EV1401" s="665" t="e">
        <f>IF(DR1401&gt;EV1392,CA1400-CA1401,0)</f>
        <v>#N/A</v>
      </c>
      <c r="EW1401" s="665" t="e">
        <f>IF(DR1401&gt;EW1392,CB1400-CB1401,0)</f>
        <v>#N/A</v>
      </c>
      <c r="EX1401" s="665" t="e">
        <f>IF(DR1401&gt;EX1392,CC1400-CC1401,0)</f>
        <v>#N/A</v>
      </c>
      <c r="EY1401" s="665" t="e">
        <f>IF(DR1401&gt;EY1392,CD1400-CD1401,0)</f>
        <v>#N/A</v>
      </c>
      <c r="EZ1401" s="665" t="e">
        <f>IF(DR1401&gt;EZ1392,CE1400-CE1401,0)</f>
        <v>#N/A</v>
      </c>
      <c r="FA1401" s="665" t="e">
        <f>IF(DR1401&gt;FA1392,CF1400-CF1401,0)</f>
        <v>#N/A</v>
      </c>
      <c r="FB1401" s="665" t="e">
        <f>IF(DR1401&gt;FB1392,CG1400-CG1401,0)</f>
        <v>#N/A</v>
      </c>
      <c r="FC1401" s="665" t="e">
        <f>IF(DR1401&gt;FC1392,CH1400-CH1401,0)</f>
        <v>#N/A</v>
      </c>
      <c r="FD1401" s="665" t="e">
        <f>IF(DR1401&gt;FD1392,CI1400-CI1401,0)</f>
        <v>#N/A</v>
      </c>
      <c r="FE1401" s="665" t="e">
        <f>IF(DR1401&gt;FE1392,CJ1400-CJ1401,0)</f>
        <v>#N/A</v>
      </c>
      <c r="FF1401" s="665" t="e">
        <f>IF(DR1401&gt;FF1392,CK1400-CK1401,0)</f>
        <v>#N/A</v>
      </c>
      <c r="FG1401" s="665" t="e">
        <f>IF(DR1401&gt;FG1392,CL1400-CL1401,0)</f>
        <v>#N/A</v>
      </c>
      <c r="FH1401" s="665" t="e">
        <f>IF(DR1401&gt;FH1392,CM1400-CM1401,0)</f>
        <v>#N/A</v>
      </c>
      <c r="FI1401" s="665" t="e">
        <f>IF(DR1401&gt;FI1392,CN1400-CN1401,0)</f>
        <v>#N/A</v>
      </c>
      <c r="FJ1401" s="665" t="e">
        <f>IF(DR1401&gt;FJ1392,CO1400-CO1401,0)</f>
        <v>#N/A</v>
      </c>
      <c r="FK1401" s="665" t="e">
        <f>IF(DR1401&gt;FK1392,CP1400-CP1401,0)</f>
        <v>#N/A</v>
      </c>
      <c r="FL1401" s="665" t="e">
        <f>IF(DR1401&gt;FL1392,CQ1400-CQ1401,0)</f>
        <v>#N/A</v>
      </c>
      <c r="FM1401" s="665" t="e">
        <f>IF(DR1401&gt;FM1392,CR1400-CR1401,0)</f>
        <v>#N/A</v>
      </c>
      <c r="FN1401" s="665" t="e">
        <f>IF(DR1401&gt;FN1392,CS1400-CS1401,0)</f>
        <v>#N/A</v>
      </c>
      <c r="FO1401" s="665" t="e">
        <f>IF(DR1401&gt;FO1392,CT1400-CT1401,0)</f>
        <v>#N/A</v>
      </c>
      <c r="FP1401" s="665" t="e">
        <f>IF(DR1401&gt;FP1392,CU1400-CU1401,0)</f>
        <v>#N/A</v>
      </c>
      <c r="FQ1401" s="665" t="e">
        <f>IF(DR1401&gt;FQ1392,CV1400-CV1401,0)</f>
        <v>#N/A</v>
      </c>
      <c r="FR1401" s="665" t="e">
        <f>IF(DR1401&gt;FR1392,CW1400-CW1401,0)</f>
        <v>#N/A</v>
      </c>
      <c r="FS1401" s="665" t="e">
        <f>IF(DR1401&gt;FS1392,CX1400-CX1401,0)</f>
        <v>#N/A</v>
      </c>
      <c r="FT1401" s="665" t="e">
        <f>IF(DR1401&gt;FT1392,CY1400-CY1401,0)</f>
        <v>#N/A</v>
      </c>
      <c r="FU1401" s="665" t="e">
        <f>IF(DR1401&gt;FU1392,CZ1400-CZ1401,0)</f>
        <v>#N/A</v>
      </c>
      <c r="FV1401" s="665" t="e">
        <f>IF(DR1401&gt;FV1392,DA1400-DA1401,0)</f>
        <v>#N/A</v>
      </c>
      <c r="FW1401" s="665" t="e">
        <f>IF(DR1401&gt;FW1392,DB1400-DB1401,0)</f>
        <v>#N/A</v>
      </c>
      <c r="FX1401" s="665" t="e">
        <f>IF(DR1401&gt;FX1392,DC1400-DC1401,0)</f>
        <v>#N/A</v>
      </c>
      <c r="FY1401" s="665" t="e">
        <f>IF(DR1401&gt;FY1392,DD1400-DD1401,0)</f>
        <v>#N/A</v>
      </c>
      <c r="FZ1401" s="665" t="e">
        <f>IF(DR1401&gt;FZ1392,DE1400-DE1401,0)</f>
        <v>#N/A</v>
      </c>
      <c r="GA1401" s="665" t="e">
        <f>IF(DR1401&gt;GA1392,DF1400-DF1401,0)</f>
        <v>#N/A</v>
      </c>
      <c r="GB1401" s="665">
        <f>IF(DR1401&gt;GB1392,DG1400-DG1401,0)</f>
        <v>0</v>
      </c>
      <c r="GC1401" s="665">
        <f>IF(DR1401&gt;GC1392,DH1400-DH1401,0)</f>
        <v>0</v>
      </c>
      <c r="GD1401" s="665">
        <f>IF(DR1401&gt;GD1392,DI1400-DI1401,0)</f>
        <v>0</v>
      </c>
      <c r="GE1401" s="665">
        <f>IF(DR1401&gt;GE1392,DJ1400-DJ1401,0)</f>
        <v>0</v>
      </c>
      <c r="GF1401" s="665">
        <f>IF(DR1401&gt;GF1392,DK1400-DK1401,0)</f>
        <v>0</v>
      </c>
      <c r="GG1401" s="665">
        <f>IF(DR1401&gt;GG1392,DL1400-DL1401,0)</f>
        <v>0</v>
      </c>
      <c r="GH1401" s="665">
        <f>IF(DR1401&gt;GH1392,DM1400-DM1401,0)</f>
        <v>0</v>
      </c>
      <c r="GI1401" s="665">
        <f>IF(DR1401&gt;GI1392,DN1400-DN1401,0)</f>
        <v>0</v>
      </c>
      <c r="GJ1401" s="665">
        <f>IF(DR1401&gt;GJ1392,DO1400-DO1401,0)</f>
        <v>0</v>
      </c>
      <c r="GK1401" s="665">
        <f>IF(DR1401&gt;GK1392,DP1400-DP1401,0)</f>
        <v>0</v>
      </c>
      <c r="GL1401" s="665" t="e">
        <f>SUM(DS1401:GK1401)+SUM(#REF!)=#REF!</f>
        <v>#REF!</v>
      </c>
      <c r="GM1401" s="667"/>
      <c r="GN1401" s="749">
        <v>2030</v>
      </c>
      <c r="GO1401" s="664" t="e">
        <f>SUMIF(DS1393:GK1393,GO1393,DS1401:GK1401)</f>
        <v>#REF!</v>
      </c>
      <c r="GP1401" s="668" t="e">
        <f>SUMIF(DS1393:GK1393,GP1393,DS1401:GK1401)</f>
        <v>#N/A</v>
      </c>
      <c r="GQ1401" s="668" t="e">
        <f>SUMIF(DS1393:GK1393,GQ1393,DS1401:GK1401)</f>
        <v>#N/A</v>
      </c>
      <c r="GR1401" s="668" t="e">
        <f>SUMIF(DS1393:GK1393,GR1393,DS1401:GK1401)</f>
        <v>#N/A</v>
      </c>
      <c r="GS1401" s="668" t="e">
        <f>SUMIF(DS1393:GK1393,GS1393,DS1401:GK1401)</f>
        <v>#N/A</v>
      </c>
      <c r="GT1401" s="668" t="e">
        <f>SUMIF(DS1393:GK1393,GT1393,DS1401:GK1401)</f>
        <v>#N/A</v>
      </c>
      <c r="GU1401" s="668" t="e">
        <f>SUMIF(DS1393:GK1393,GU1393,DS1401:GK1401)</f>
        <v>#N/A</v>
      </c>
      <c r="GV1401" s="668" t="e">
        <f>SUMIF(DS1393:GK1393,GV1393,DS1401:GK1401)</f>
        <v>#N/A</v>
      </c>
      <c r="GW1401" s="668" t="e">
        <f>SUMIF(DS1393:GK1393,GW1393,DS1401:GK1401)</f>
        <v>#N/A</v>
      </c>
      <c r="GX1401" s="668" t="e">
        <f>SUMIF(DS1393:GK1393,GX1393,DS1401:GK1401)</f>
        <v>#N/A</v>
      </c>
      <c r="GY1401" s="668" t="e">
        <f>SUMIF(DS1393:GK1393,GY1393,DS1401:GK1401)</f>
        <v>#N/A</v>
      </c>
      <c r="GZ1401" s="646" t="e">
        <f>SUM(GO1401:GY1401)=(#REF!-SUM(#REF!))</f>
        <v>#REF!</v>
      </c>
    </row>
    <row r="1402" spans="1:234" hidden="1" x14ac:dyDescent="0.25">
      <c r="A1402" s="643" t="s">
        <v>208</v>
      </c>
      <c r="GM1402" s="663"/>
      <c r="GN1402" s="663"/>
    </row>
    <row r="1403" spans="1:234" hidden="1" x14ac:dyDescent="0.25">
      <c r="A1403" s="643" t="s">
        <v>208</v>
      </c>
      <c r="G1403" s="670"/>
      <c r="H1403" s="671"/>
      <c r="I1403" s="671"/>
      <c r="J1403" s="671"/>
      <c r="K1403" s="671"/>
      <c r="L1403" s="671"/>
      <c r="M1403" s="671"/>
      <c r="N1403" s="671"/>
      <c r="O1403" s="671"/>
      <c r="P1403" s="671"/>
      <c r="Q1403" s="671"/>
      <c r="R1403" s="671"/>
      <c r="S1403" s="672"/>
      <c r="DR1403" s="643" t="s">
        <v>1666</v>
      </c>
      <c r="GM1403" s="672"/>
      <c r="GN1403" s="672"/>
      <c r="GO1403" s="672"/>
      <c r="GP1403" s="672"/>
      <c r="GQ1403" s="672"/>
      <c r="GR1403" s="672"/>
      <c r="GS1403" s="672"/>
      <c r="GT1403" s="672"/>
      <c r="GU1403" s="672"/>
      <c r="GV1403" s="672"/>
      <c r="GW1403" s="672"/>
      <c r="GX1403" s="672"/>
      <c r="GY1403" s="672"/>
      <c r="HM1403" s="671"/>
      <c r="HN1403" s="671"/>
      <c r="HO1403" s="671"/>
      <c r="HP1403" s="671"/>
      <c r="HQ1403" s="671"/>
      <c r="HR1403" s="671"/>
      <c r="HS1403" s="671"/>
      <c r="HT1403" s="671"/>
      <c r="HU1403" s="671"/>
      <c r="HV1403" s="671"/>
      <c r="HW1403" s="671"/>
      <c r="HX1403" s="671"/>
      <c r="HY1403" s="671"/>
      <c r="HZ1403" s="671"/>
    </row>
    <row r="1404" spans="1:234" hidden="1" x14ac:dyDescent="0.25">
      <c r="A1404" s="643" t="s">
        <v>208</v>
      </c>
      <c r="G1404" s="670"/>
      <c r="H1404" s="673"/>
      <c r="I1404" s="673"/>
      <c r="J1404" s="673"/>
      <c r="K1404" s="673"/>
      <c r="L1404" s="673"/>
      <c r="M1404" s="673"/>
      <c r="N1404" s="673"/>
      <c r="O1404" s="673"/>
      <c r="P1404" s="673"/>
      <c r="Q1404" s="673"/>
      <c r="R1404" s="673"/>
      <c r="S1404" s="648"/>
      <c r="DR1404" s="661"/>
      <c r="DS1404" s="647">
        <v>2023</v>
      </c>
      <c r="DT1404" s="647">
        <v>2024</v>
      </c>
      <c r="DU1404" s="647">
        <v>2024</v>
      </c>
      <c r="DV1404" s="647">
        <v>2024</v>
      </c>
      <c r="DW1404" s="647">
        <v>2024</v>
      </c>
      <c r="DX1404" s="647">
        <v>2024</v>
      </c>
      <c r="DY1404" s="647">
        <v>2024</v>
      </c>
      <c r="DZ1404" s="647">
        <v>2024</v>
      </c>
      <c r="EA1404" s="647">
        <v>2024</v>
      </c>
      <c r="EB1404" s="647">
        <v>2024</v>
      </c>
      <c r="EC1404" s="647">
        <v>2024</v>
      </c>
      <c r="ED1404" s="647">
        <v>2025</v>
      </c>
      <c r="EE1404" s="647">
        <v>2025</v>
      </c>
      <c r="EF1404" s="647">
        <v>2025</v>
      </c>
      <c r="EG1404" s="647">
        <v>2025</v>
      </c>
      <c r="EH1404" s="647">
        <v>2025</v>
      </c>
      <c r="EI1404" s="647">
        <v>2025</v>
      </c>
      <c r="EJ1404" s="647">
        <v>2025</v>
      </c>
      <c r="EK1404" s="647">
        <v>2025</v>
      </c>
      <c r="EL1404" s="647">
        <v>2025</v>
      </c>
      <c r="EM1404" s="647">
        <v>2025</v>
      </c>
      <c r="EN1404" s="647">
        <v>2026</v>
      </c>
      <c r="EO1404" s="647">
        <v>2026</v>
      </c>
      <c r="EP1404" s="647">
        <v>2026</v>
      </c>
      <c r="EQ1404" s="647">
        <v>2026</v>
      </c>
      <c r="ER1404" s="647">
        <v>2026</v>
      </c>
      <c r="ES1404" s="647">
        <v>2026</v>
      </c>
      <c r="ET1404" s="647">
        <v>2026</v>
      </c>
      <c r="EU1404" s="647">
        <v>2026</v>
      </c>
      <c r="EV1404" s="647">
        <v>2026</v>
      </c>
      <c r="EW1404" s="647">
        <v>2026</v>
      </c>
      <c r="EX1404" s="647">
        <v>2027</v>
      </c>
      <c r="EY1404" s="647">
        <v>2027</v>
      </c>
      <c r="EZ1404" s="647">
        <v>2027</v>
      </c>
      <c r="FA1404" s="647">
        <v>2027</v>
      </c>
      <c r="FB1404" s="647">
        <v>2027</v>
      </c>
      <c r="FC1404" s="647">
        <v>2027</v>
      </c>
      <c r="FD1404" s="647">
        <v>2027</v>
      </c>
      <c r="FE1404" s="647">
        <v>2027</v>
      </c>
      <c r="FF1404" s="647">
        <v>2027</v>
      </c>
      <c r="FG1404" s="647">
        <v>2027</v>
      </c>
      <c r="FH1404" s="647">
        <v>2028</v>
      </c>
      <c r="FI1404" s="647">
        <v>2028</v>
      </c>
      <c r="FJ1404" s="647">
        <v>2028</v>
      </c>
      <c r="FK1404" s="647">
        <v>2028</v>
      </c>
      <c r="FL1404" s="647">
        <v>2028</v>
      </c>
      <c r="FM1404" s="647">
        <v>2028</v>
      </c>
      <c r="FN1404" s="647">
        <v>2028</v>
      </c>
      <c r="FO1404" s="647">
        <v>2028</v>
      </c>
      <c r="FP1404" s="647">
        <v>2028</v>
      </c>
      <c r="FQ1404" s="647">
        <v>2028</v>
      </c>
      <c r="FR1404" s="647">
        <v>2029</v>
      </c>
      <c r="FS1404" s="647">
        <v>2029</v>
      </c>
      <c r="FT1404" s="647">
        <v>2029</v>
      </c>
      <c r="FU1404" s="647">
        <v>2029</v>
      </c>
      <c r="FV1404" s="647">
        <v>2029</v>
      </c>
      <c r="FW1404" s="647">
        <v>2029</v>
      </c>
      <c r="FX1404" s="647">
        <v>2029</v>
      </c>
      <c r="FY1404" s="647">
        <v>2029</v>
      </c>
      <c r="FZ1404" s="647">
        <v>2029</v>
      </c>
      <c r="GA1404" s="647">
        <v>2029</v>
      </c>
      <c r="GB1404" s="647">
        <v>2030</v>
      </c>
      <c r="GC1404" s="647">
        <v>2030</v>
      </c>
      <c r="GD1404" s="647">
        <v>2030</v>
      </c>
      <c r="GE1404" s="647">
        <v>2030</v>
      </c>
      <c r="GF1404" s="647">
        <v>2030</v>
      </c>
      <c r="GG1404" s="647">
        <v>2030</v>
      </c>
      <c r="GH1404" s="647">
        <v>2030</v>
      </c>
      <c r="GI1404" s="647">
        <v>2030</v>
      </c>
      <c r="GJ1404" s="647">
        <v>2030</v>
      </c>
      <c r="GK1404" s="647">
        <v>2030</v>
      </c>
      <c r="GL1404" s="903" t="s">
        <v>1662</v>
      </c>
      <c r="GM1404" s="648"/>
      <c r="GN1404" s="648"/>
      <c r="GO1404" s="648" t="s">
        <v>1667</v>
      </c>
      <c r="GP1404" s="648"/>
      <c r="GQ1404" s="648"/>
      <c r="GR1404" s="648"/>
      <c r="GS1404" s="648"/>
      <c r="GT1404" s="648"/>
      <c r="GU1404" s="648"/>
      <c r="GV1404" s="648"/>
      <c r="GW1404" s="648"/>
      <c r="GX1404" s="648"/>
      <c r="GY1404" s="648"/>
      <c r="HB1404" s="643" t="s">
        <v>1668</v>
      </c>
      <c r="HM1404" s="673"/>
      <c r="HN1404" s="673"/>
      <c r="HO1404" s="673"/>
      <c r="HP1404" s="673"/>
      <c r="HQ1404" s="673"/>
      <c r="HR1404" s="673"/>
      <c r="HS1404" s="673"/>
      <c r="HT1404" s="673"/>
      <c r="HU1404" s="673"/>
      <c r="HV1404" s="673"/>
      <c r="HW1404" s="673"/>
      <c r="HX1404" s="673"/>
      <c r="HY1404" s="673"/>
      <c r="HZ1404" s="673"/>
    </row>
    <row r="1405" spans="1:234" hidden="1" x14ac:dyDescent="0.25">
      <c r="A1405" s="643" t="s">
        <v>208</v>
      </c>
      <c r="G1405" s="670"/>
      <c r="H1405" s="670"/>
      <c r="I1405" s="674"/>
      <c r="J1405" s="674"/>
      <c r="K1405" s="674"/>
      <c r="L1405" s="674"/>
      <c r="M1405" s="674"/>
      <c r="N1405" s="674"/>
      <c r="O1405" s="674"/>
      <c r="P1405" s="674"/>
      <c r="Q1405" s="674"/>
      <c r="R1405" s="674"/>
      <c r="S1405" s="675"/>
      <c r="DR1405" s="662" t="s">
        <v>1665</v>
      </c>
      <c r="DS1405" s="647" t="s">
        <v>1664</v>
      </c>
      <c r="DT1405" s="647" t="str">
        <f t="shared" ref="DT1405" si="5881">E1387</f>
        <v/>
      </c>
      <c r="DU1405" s="647" t="str">
        <f t="shared" ref="DU1405" si="5882">F1387</f>
        <v/>
      </c>
      <c r="DV1405" s="647" t="str">
        <f t="shared" ref="DV1405" si="5883">G1387</f>
        <v/>
      </c>
      <c r="DW1405" s="647" t="str">
        <f t="shared" ref="DW1405" si="5884">H1387</f>
        <v/>
      </c>
      <c r="DX1405" s="647" t="str">
        <f t="shared" ref="DX1405" si="5885">I1387</f>
        <v/>
      </c>
      <c r="DY1405" s="647" t="str">
        <f t="shared" ref="DY1405" si="5886">J1387</f>
        <v/>
      </c>
      <c r="DZ1405" s="647" t="str">
        <f t="shared" ref="DZ1405" si="5887">K1387</f>
        <v/>
      </c>
      <c r="EA1405" s="647" t="str">
        <f t="shared" ref="EA1405" si="5888">L1387</f>
        <v/>
      </c>
      <c r="EB1405" s="647" t="str">
        <f t="shared" ref="EB1405" si="5889">M1387</f>
        <v/>
      </c>
      <c r="EC1405" s="647" t="str">
        <f t="shared" ref="EC1405" si="5890">N1387</f>
        <v/>
      </c>
      <c r="ED1405" s="647" t="str">
        <f t="shared" ref="ED1405" si="5891">E1387</f>
        <v/>
      </c>
      <c r="EE1405" s="647" t="str">
        <f t="shared" ref="EE1405" si="5892">F1387</f>
        <v/>
      </c>
      <c r="EF1405" s="647" t="str">
        <f t="shared" ref="EF1405" si="5893">G1387</f>
        <v/>
      </c>
      <c r="EG1405" s="647" t="str">
        <f t="shared" ref="EG1405" si="5894">H1387</f>
        <v/>
      </c>
      <c r="EH1405" s="647" t="str">
        <f t="shared" ref="EH1405" si="5895">I1387</f>
        <v/>
      </c>
      <c r="EI1405" s="647" t="str">
        <f t="shared" ref="EI1405" si="5896">J1387</f>
        <v/>
      </c>
      <c r="EJ1405" s="647" t="str">
        <f t="shared" ref="EJ1405" si="5897">K1387</f>
        <v/>
      </c>
      <c r="EK1405" s="647" t="str">
        <f t="shared" ref="EK1405" si="5898">L1387</f>
        <v/>
      </c>
      <c r="EL1405" s="647" t="str">
        <f t="shared" ref="EL1405" si="5899">M1387</f>
        <v/>
      </c>
      <c r="EM1405" s="647" t="str">
        <f t="shared" ref="EM1405" si="5900">N1387</f>
        <v/>
      </c>
      <c r="EN1405" s="647" t="str">
        <f t="shared" ref="EN1405" si="5901">E1387</f>
        <v/>
      </c>
      <c r="EO1405" s="647" t="str">
        <f t="shared" ref="EO1405" si="5902">F1387</f>
        <v/>
      </c>
      <c r="EP1405" s="647" t="str">
        <f t="shared" ref="EP1405" si="5903">G1387</f>
        <v/>
      </c>
      <c r="EQ1405" s="647" t="str">
        <f t="shared" ref="EQ1405" si="5904">H1387</f>
        <v/>
      </c>
      <c r="ER1405" s="647" t="str">
        <f t="shared" ref="ER1405" si="5905">I1387</f>
        <v/>
      </c>
      <c r="ES1405" s="647" t="str">
        <f t="shared" ref="ES1405" si="5906">J1387</f>
        <v/>
      </c>
      <c r="ET1405" s="647" t="str">
        <f t="shared" ref="ET1405" si="5907">K1387</f>
        <v/>
      </c>
      <c r="EU1405" s="647" t="str">
        <f t="shared" ref="EU1405" si="5908">L1387</f>
        <v/>
      </c>
      <c r="EV1405" s="647" t="str">
        <f t="shared" ref="EV1405" si="5909">M1387</f>
        <v/>
      </c>
      <c r="EW1405" s="647" t="str">
        <f t="shared" ref="EW1405" si="5910">N1387</f>
        <v/>
      </c>
      <c r="EX1405" s="647" t="str">
        <f t="shared" ref="EX1405" si="5911">E1387</f>
        <v/>
      </c>
      <c r="EY1405" s="647" t="str">
        <f t="shared" ref="EY1405" si="5912">F1387</f>
        <v/>
      </c>
      <c r="EZ1405" s="647" t="str">
        <f t="shared" ref="EZ1405" si="5913">G1387</f>
        <v/>
      </c>
      <c r="FA1405" s="647" t="str">
        <f t="shared" ref="FA1405" si="5914">H1387</f>
        <v/>
      </c>
      <c r="FB1405" s="647" t="str">
        <f t="shared" ref="FB1405" si="5915">I1387</f>
        <v/>
      </c>
      <c r="FC1405" s="647" t="str">
        <f t="shared" ref="FC1405" si="5916">J1387</f>
        <v/>
      </c>
      <c r="FD1405" s="647" t="str">
        <f t="shared" ref="FD1405" si="5917">K1387</f>
        <v/>
      </c>
      <c r="FE1405" s="647" t="str">
        <f t="shared" ref="FE1405" si="5918">L1387</f>
        <v/>
      </c>
      <c r="FF1405" s="647" t="str">
        <f t="shared" ref="FF1405" si="5919">M1387</f>
        <v/>
      </c>
      <c r="FG1405" s="647" t="str">
        <f t="shared" ref="FG1405" si="5920">N1387</f>
        <v/>
      </c>
      <c r="FH1405" s="647" t="str">
        <f t="shared" ref="FH1405" si="5921">E1387</f>
        <v/>
      </c>
      <c r="FI1405" s="647" t="str">
        <f t="shared" ref="FI1405" si="5922">F1387</f>
        <v/>
      </c>
      <c r="FJ1405" s="647" t="str">
        <f t="shared" ref="FJ1405" si="5923">G1387</f>
        <v/>
      </c>
      <c r="FK1405" s="647" t="str">
        <f t="shared" ref="FK1405" si="5924">H1387</f>
        <v/>
      </c>
      <c r="FL1405" s="647" t="str">
        <f t="shared" ref="FL1405" si="5925">I1387</f>
        <v/>
      </c>
      <c r="FM1405" s="647" t="str">
        <f t="shared" ref="FM1405" si="5926">J1387</f>
        <v/>
      </c>
      <c r="FN1405" s="647" t="str">
        <f t="shared" ref="FN1405" si="5927">K1387</f>
        <v/>
      </c>
      <c r="FO1405" s="647" t="str">
        <f t="shared" ref="FO1405" si="5928">L1387</f>
        <v/>
      </c>
      <c r="FP1405" s="647" t="str">
        <f t="shared" ref="FP1405" si="5929">M1387</f>
        <v/>
      </c>
      <c r="FQ1405" s="647" t="str">
        <f t="shared" ref="FQ1405" si="5930">N1387</f>
        <v/>
      </c>
      <c r="FR1405" s="647" t="str">
        <f t="shared" ref="FR1405" si="5931">E1387</f>
        <v/>
      </c>
      <c r="FS1405" s="647" t="str">
        <f t="shared" ref="FS1405" si="5932">F1387</f>
        <v/>
      </c>
      <c r="FT1405" s="647" t="str">
        <f t="shared" ref="FT1405" si="5933">G1387</f>
        <v/>
      </c>
      <c r="FU1405" s="647" t="str">
        <f t="shared" ref="FU1405" si="5934">H1387</f>
        <v/>
      </c>
      <c r="FV1405" s="647" t="str">
        <f t="shared" ref="FV1405" si="5935">I1387</f>
        <v/>
      </c>
      <c r="FW1405" s="647" t="str">
        <f t="shared" ref="FW1405" si="5936">J1387</f>
        <v/>
      </c>
      <c r="FX1405" s="647" t="str">
        <f t="shared" ref="FX1405" si="5937">K1387</f>
        <v/>
      </c>
      <c r="FY1405" s="647" t="str">
        <f t="shared" ref="FY1405" si="5938">L1387</f>
        <v/>
      </c>
      <c r="FZ1405" s="647" t="str">
        <f t="shared" ref="FZ1405" si="5939">M1387</f>
        <v/>
      </c>
      <c r="GA1405" s="647" t="str">
        <f t="shared" ref="GA1405" si="5940">N1387</f>
        <v/>
      </c>
      <c r="GB1405" s="647" t="str">
        <f t="shared" ref="GB1405" si="5941">E1387</f>
        <v/>
      </c>
      <c r="GC1405" s="647" t="str">
        <f t="shared" ref="GC1405" si="5942">F1387</f>
        <v/>
      </c>
      <c r="GD1405" s="647" t="str">
        <f t="shared" ref="GD1405" si="5943">G1387</f>
        <v/>
      </c>
      <c r="GE1405" s="647" t="str">
        <f t="shared" ref="GE1405" si="5944">H1387</f>
        <v/>
      </c>
      <c r="GF1405" s="647" t="str">
        <f t="shared" ref="GF1405" si="5945">I1387</f>
        <v/>
      </c>
      <c r="GG1405" s="647" t="str">
        <f t="shared" ref="GG1405" si="5946">J1387</f>
        <v/>
      </c>
      <c r="GH1405" s="647" t="str">
        <f t="shared" ref="GH1405" si="5947">K1387</f>
        <v/>
      </c>
      <c r="GI1405" s="647" t="str">
        <f t="shared" ref="GI1405" si="5948">L1387</f>
        <v/>
      </c>
      <c r="GJ1405" s="647" t="str">
        <f t="shared" ref="GJ1405" si="5949">M1387</f>
        <v/>
      </c>
      <c r="GK1405" s="647" t="str">
        <f t="shared" ref="GK1405" si="5950">N1387</f>
        <v/>
      </c>
      <c r="GL1405" s="904"/>
      <c r="GM1405" s="667"/>
      <c r="GN1405" s="662" t="s">
        <v>1665</v>
      </c>
      <c r="GO1405" s="646" t="s">
        <v>1664</v>
      </c>
      <c r="GP1405" s="646" t="str">
        <f t="shared" ref="GP1405" si="5951">E1387</f>
        <v/>
      </c>
      <c r="GQ1405" s="646" t="str">
        <f t="shared" ref="GQ1405" si="5952">F1387</f>
        <v/>
      </c>
      <c r="GR1405" s="646" t="str">
        <f t="shared" ref="GR1405" si="5953">G1387</f>
        <v/>
      </c>
      <c r="GS1405" s="646" t="str">
        <f t="shared" ref="GS1405" si="5954">H1387</f>
        <v/>
      </c>
      <c r="GT1405" s="646" t="str">
        <f t="shared" ref="GT1405" si="5955">I1387</f>
        <v/>
      </c>
      <c r="GU1405" s="646" t="str">
        <f t="shared" ref="GU1405" si="5956">J1387</f>
        <v/>
      </c>
      <c r="GV1405" s="646" t="str">
        <f t="shared" ref="GV1405" si="5957">K1387</f>
        <v/>
      </c>
      <c r="GW1405" s="646" t="str">
        <f t="shared" ref="GW1405" si="5958">L1387</f>
        <v/>
      </c>
      <c r="GX1405" s="646" t="str">
        <f t="shared" ref="GX1405" si="5959">M1387</f>
        <v/>
      </c>
      <c r="GY1405" s="646" t="str">
        <f t="shared" ref="GY1405" si="5960">N1387</f>
        <v/>
      </c>
      <c r="GZ1405" s="646" t="s">
        <v>1662</v>
      </c>
      <c r="HB1405" s="646" t="str">
        <f t="shared" ref="HB1405" si="5961">E1387</f>
        <v/>
      </c>
      <c r="HC1405" s="646" t="str">
        <f t="shared" ref="HC1405" si="5962">F1387</f>
        <v/>
      </c>
      <c r="HD1405" s="646" t="str">
        <f t="shared" ref="HD1405" si="5963">G1387</f>
        <v/>
      </c>
      <c r="HE1405" s="646" t="str">
        <f t="shared" ref="HE1405" si="5964">H1387</f>
        <v/>
      </c>
      <c r="HF1405" s="646" t="str">
        <f t="shared" ref="HF1405" si="5965">I1387</f>
        <v/>
      </c>
      <c r="HG1405" s="646" t="str">
        <f t="shared" ref="HG1405" si="5966">J1387</f>
        <v/>
      </c>
      <c r="HH1405" s="646" t="str">
        <f t="shared" ref="HH1405" si="5967">K1387</f>
        <v/>
      </c>
      <c r="HI1405" s="646" t="str">
        <f t="shared" ref="HI1405" si="5968">L1387</f>
        <v/>
      </c>
      <c r="HJ1405" s="646" t="str">
        <f t="shared" ref="HJ1405" si="5969">M1387</f>
        <v/>
      </c>
      <c r="HK1405" s="646" t="str">
        <f t="shared" ref="HK1405" si="5970">N1387</f>
        <v/>
      </c>
      <c r="HL1405" s="646" t="s">
        <v>1662</v>
      </c>
      <c r="HM1405" s="674"/>
      <c r="HN1405" s="674"/>
      <c r="HO1405" s="674"/>
      <c r="HP1405" s="674"/>
      <c r="HQ1405" s="674"/>
      <c r="HR1405" s="674"/>
      <c r="HS1405" s="674"/>
      <c r="HT1405" s="674"/>
      <c r="HU1405" s="674"/>
      <c r="HV1405" s="674"/>
      <c r="HW1405" s="674"/>
      <c r="HX1405" s="674"/>
      <c r="HY1405" s="674"/>
      <c r="HZ1405" s="674"/>
    </row>
    <row r="1406" spans="1:234" hidden="1" x14ac:dyDescent="0.25">
      <c r="A1406" s="643" t="s">
        <v>208</v>
      </c>
      <c r="G1406" s="670"/>
      <c r="H1406" s="670"/>
      <c r="I1406" s="674"/>
      <c r="J1406" s="674"/>
      <c r="K1406" s="674"/>
      <c r="L1406" s="674"/>
      <c r="M1406" s="674"/>
      <c r="N1406" s="674"/>
      <c r="O1406" s="674"/>
      <c r="P1406" s="674"/>
      <c r="Q1406" s="674"/>
      <c r="R1406" s="674"/>
      <c r="S1406" s="675"/>
      <c r="DR1406" s="749">
        <v>2023</v>
      </c>
      <c r="DS1406" s="665">
        <f>INDEX(DT1388:EA1389,MATCH(DR1406,DR1388:DR1389,0),MATCH(DS1404,DT1386:EA1386,0))*INDEX(AJ1394:AT1401,MATCH(DS1404,AI1394:AI1401,0),MATCH(DS1405,AJ1393:AT1393,0))</f>
        <v>0</v>
      </c>
      <c r="DT1406" s="665">
        <f>INDEX(DT1388:EA1389,MATCH(DR1406,DR1388:DR1389,0),MATCH(DT1404,DT1386:EA1386,0))*INDEX(AJ1394:AT1401,MATCH(DT1404,AI1394:AI1401,0),MATCH(DT1405,AJ1393:AT1393,0))</f>
        <v>0</v>
      </c>
      <c r="DU1406" s="665">
        <f>INDEX(DT1388:EA1389,MATCH(DR1406,DR1388:DR1389,0),MATCH(DU1404,DT1386:EA1386,0))*INDEX(AJ1394:AT1401,MATCH(DU1404,AI1394:AI1401,0),MATCH(DU1405,AJ1393:AT1393,0))</f>
        <v>0</v>
      </c>
      <c r="DV1406" s="665">
        <f>INDEX(DT1388:EA1389,MATCH(DR1406,DR1388:DR1389,0),MATCH(DV1404,DT1386:EA1386,0))*INDEX(AJ1394:AT1401,MATCH(DV1404,AI1394:AI1401,0),MATCH(DV1405,AJ1393:AT1393,0))</f>
        <v>0</v>
      </c>
      <c r="DW1406" s="665">
        <f>INDEX(DT1388:EA1389,MATCH(DR1406,DR1388:DR1389,0),MATCH(DW1404,DT1386:EA1386,0))*INDEX(AJ1394:AT1401,MATCH(DW1404,AI1394:AI1401,0),MATCH(DW1405,AJ1393:AT1393,0))</f>
        <v>0</v>
      </c>
      <c r="DX1406" s="665">
        <f>INDEX(DT1388:EA1389,MATCH(DR1406,DR1388:DR1389,0),MATCH(DX1404,DT1386:EA1386,0))*INDEX(AJ1394:AT1401,MATCH(DX1404,AI1394:AI1401,0),MATCH(DX1405,AJ1393:AT1393,0))</f>
        <v>0</v>
      </c>
      <c r="DY1406" s="665">
        <f>INDEX(DT1388:EA1389,MATCH(DR1406,DR1388:DR1389,0),MATCH(DY1404,DT1386:EA1386,0))*INDEX(AJ1394:AT1401,MATCH(DY1404,AI1394:AI1401,0),MATCH(DY1405,AJ1393:AT1393,0))</f>
        <v>0</v>
      </c>
      <c r="DZ1406" s="665">
        <f>INDEX(DT1388:EA1389,MATCH(DR1406,DR1388:DR1389,0),MATCH(DZ1404,DT1386:EA1386,0))*INDEX(AJ1394:AT1401,MATCH(DZ1404,AI1394:AI1401,0),MATCH(DZ1405,AJ1393:AT1393,0))</f>
        <v>0</v>
      </c>
      <c r="EA1406" s="665">
        <f>INDEX(DT1388:EA1389,MATCH(DR1406,DR1388:DR1389,0),MATCH(EA1404,DT1386:EA1386,0))*INDEX(AJ1394:AT1401,MATCH(EA1404,AI1394:AI1401,0),MATCH(EA1405,AJ1393:AT1393,0))</f>
        <v>0</v>
      </c>
      <c r="EB1406" s="665">
        <f>INDEX(DT1388:EA1389,MATCH(DR1406,DR1388:DR1389,0),MATCH(EB1404,DT1386:EA1386,0))*INDEX(AJ1394:AT1401,MATCH(EB1404,AI1394:AI1401,0),MATCH(EB1405,AJ1393:AT1393,0))</f>
        <v>0</v>
      </c>
      <c r="EC1406" s="665">
        <f>INDEX(DT1388:EA1389,MATCH(DR1406,DR1388:DR1389,0),MATCH(EC1404,DT1386:EA1386,0))*INDEX(AJ1394:AT1401,MATCH(EC1404,AI1394:AI1401,0),MATCH(EC1405,AJ1393:AT1393,0))</f>
        <v>0</v>
      </c>
      <c r="ED1406" s="665">
        <f>INDEX(DT1388:EA1389,MATCH(DR1406,DR1388:DR1389,0),MATCH(ED1404,DT1386:EA1386,0))*INDEX(AJ1394:AT1401,MATCH(ED1404,AI1394:AI1401,0),MATCH(ED1405,AJ1393:AT1393,0))</f>
        <v>0</v>
      </c>
      <c r="EE1406" s="665">
        <f>INDEX(DT1388:EA1389,MATCH(DR1406,DR1388:DR1389,0),MATCH(EE1404,DT1386:EA1386,0))*INDEX(AJ1394:AT1401,MATCH(EE1404,AI1394:AI1401,0),MATCH(EE1405,AJ1393:AT1393,0))</f>
        <v>0</v>
      </c>
      <c r="EF1406" s="665">
        <f>INDEX(DT1388:EA1389,MATCH(DR1406,DR1388:DR1389,0),MATCH(EF1404,DT1386:EA1386,0))*INDEX(AJ1394:AT1401,MATCH(EF1404,AI1394:AI1401,0),MATCH(EF1405,AJ1393:AT1393,0))</f>
        <v>0</v>
      </c>
      <c r="EG1406" s="665">
        <f>INDEX(DT1388:EA1389,MATCH(DR1406,DR1388:DR1389,0),MATCH(EG1404,DT1386:EA1386,0))*INDEX(AJ1394:AT1401,MATCH(EG1404,AI1394:AI1401,0),MATCH(EG1405,AJ1393:AT1393,0))</f>
        <v>0</v>
      </c>
      <c r="EH1406" s="665">
        <f>INDEX(DT1388:EA1389,MATCH(DR1406,DR1388:DR1389,0),MATCH(EH1404,DT1386:EA1386,0))*INDEX(AJ1394:AT1401,MATCH(EH1404,AI1394:AI1401,0),MATCH(EH1405,AJ1393:AT1393,0))</f>
        <v>0</v>
      </c>
      <c r="EI1406" s="665">
        <f>INDEX(DT1388:EA1389,MATCH(DR1406,DR1388:DR1389,0),MATCH(EI1404,DT1386:EA1386,0))*INDEX(AJ1394:AT1401,MATCH(EI1404,AI1394:AI1401,0),MATCH(EI1405,AJ1393:AT1393,0))</f>
        <v>0</v>
      </c>
      <c r="EJ1406" s="665">
        <f>INDEX(DT1388:EA1389,MATCH(DR1406,DR1388:DR1389,0),MATCH(EJ1404,DT1386:EA1386,0))*INDEX(AJ1394:AT1401,MATCH(EJ1404,AI1394:AI1401,0),MATCH(EJ1405,AJ1393:AT1393,0))</f>
        <v>0</v>
      </c>
      <c r="EK1406" s="665">
        <f>INDEX(DT1388:EA1389,MATCH(DR1406,DR1388:DR1389,0),MATCH(EK1404,DT1386:EA1386,0))*INDEX(AJ1394:AT1401,MATCH(EK1404,AI1394:AI1401,0),MATCH(EK1405,AJ1393:AT1393,0))</f>
        <v>0</v>
      </c>
      <c r="EL1406" s="665">
        <f>INDEX(DT1388:EA1389,MATCH(DR1406,DR1388:DR1389,0),MATCH(EL1404,DT1386:EA1386,0))*INDEX(AJ1394:AT1401,MATCH(EL1404,AI1394:AI1401,0),MATCH(EL1405,AJ1393:AT1393,0))</f>
        <v>0</v>
      </c>
      <c r="EM1406" s="665">
        <f>INDEX(DT1388:EA1389,MATCH(DR1406,DR1388:DR1389,0),MATCH(EM1404,DT1386:EA1386,0))*INDEX(AJ1394:AT1401,MATCH(EM1404,AI1394:AI1401,0),MATCH(EM1405,AJ1393:AT1393,0))</f>
        <v>0</v>
      </c>
      <c r="EN1406" s="665">
        <f>INDEX(DT1388:EA1389,MATCH(DR1406,DR1388:DR1389,0),MATCH(EN1404,DT1386:EA1386,0))*INDEX(AJ1394:AT1401,MATCH(EN1404,AI1394:AI1401,0),MATCH(EN1405,AJ1393:AT1393,0))</f>
        <v>0</v>
      </c>
      <c r="EO1406" s="665">
        <f>INDEX(DT1388:EA1389,MATCH(DR1406,DR1388:DR1389,0),MATCH(EO1404,DT1386:EA1386,0))*INDEX(AJ1394:AT1401,MATCH(EO1404,AI1394:AI1401,0),MATCH(EO1405,AJ1393:AT1393,0))</f>
        <v>0</v>
      </c>
      <c r="EP1406" s="665">
        <f>INDEX(DT1388:EA1389,MATCH(DR1406,DR1388:DR1389,0),MATCH(EP1404,DT1386:EA1386,0))*INDEX(AJ1394:AT1401,MATCH(EP1404,AI1394:AI1401,0),MATCH(EP1405,AJ1393:AT1393,0))</f>
        <v>0</v>
      </c>
      <c r="EQ1406" s="665">
        <f>INDEX(DT1388:EA1389,MATCH(DR1406,DR1388:DR1389,0),MATCH(EQ1404,DT1386:EA1386,0))*INDEX(AJ1394:AT1401,MATCH(EQ1404,AI1394:AI1401,0),MATCH(EQ1405,AJ1393:AT1393,0))</f>
        <v>0</v>
      </c>
      <c r="ER1406" s="665">
        <f>INDEX(DT1388:EA1389,MATCH(DR1406,DR1388:DR1389,0),MATCH(ER1404,DT1386:EA1386,0))*INDEX(AJ1394:AT1401,MATCH(ER1404,AI1394:AI1401,0),MATCH(ER1405,AJ1393:AT1393,0))</f>
        <v>0</v>
      </c>
      <c r="ES1406" s="665">
        <f>INDEX(DT1388:EA1389,MATCH(DR1406,DR1388:DR1389,0),MATCH(ES1404,DT1386:EA1386,0))*INDEX(AJ1394:AT1401,MATCH(ES1404,AI1394:AI1401,0),MATCH(ES1405,AJ1393:AT1393,0))</f>
        <v>0</v>
      </c>
      <c r="ET1406" s="665">
        <f>INDEX(DT1388:EA1389,MATCH(DR1406,DR1388:DR1389,0),MATCH(ET1404,DT1386:EA1386,0))*INDEX(AJ1394:AT1401,MATCH(ET1404,AI1394:AI1401,0),MATCH(ET1405,AJ1393:AT1393,0))</f>
        <v>0</v>
      </c>
      <c r="EU1406" s="665">
        <f>INDEX(DT1388:EA1389,MATCH(DR1406,DR1388:DR1389,0),MATCH(EU1404,DT1386:EA1386,0))*INDEX(AJ1394:AT1401,MATCH(EU1404,AI1394:AI1401,0),MATCH(EU1405,AJ1393:AT1393,0))</f>
        <v>0</v>
      </c>
      <c r="EV1406" s="665">
        <f>INDEX(DT1388:EA1389,MATCH(DR1406,DR1388:DR1389,0),MATCH(EV1404,DT1386:EA1386,0))*INDEX(AJ1394:AT1401,MATCH(EV1404,AI1394:AI1401,0),MATCH(EV1405,AJ1393:AT1393,0))</f>
        <v>0</v>
      </c>
      <c r="EW1406" s="665">
        <f>INDEX(DT1388:EA1389,MATCH(DR1406,DR1388:DR1389,0),MATCH(EW1404,DT1386:EA1386,0))*INDEX(AJ1394:AT1401,MATCH(EW1404,AI1394:AI1401,0),MATCH(EW1405,AJ1393:AT1393,0))</f>
        <v>0</v>
      </c>
      <c r="EX1406" s="665">
        <f>INDEX(DT1388:EA1389,MATCH(DR1406,DR1388:DR1389,0),MATCH(EX1404,DT1386:EA1386,0))*INDEX(AJ1394:AT1401,MATCH(EX1404,AI1394:AI1401,0),MATCH(EX1405,AJ1393:AT1393,0))</f>
        <v>0</v>
      </c>
      <c r="EY1406" s="665">
        <f>INDEX(DT1388:EA1389,MATCH(DR1406,DR1388:DR1389,0),MATCH(EY1404,DT1386:EA1386,0))*INDEX(AJ1394:AT1401,MATCH(EY1404,AI1394:AI1401,0),MATCH(EY1405,AJ1393:AT1393,0))</f>
        <v>0</v>
      </c>
      <c r="EZ1406" s="665">
        <f>INDEX(DT1388:EA1389,MATCH(DR1406,DR1388:DR1389,0),MATCH(EZ1404,DT1386:EA1386,0))*INDEX(AJ1394:AT1401,MATCH(EZ1404,AI1394:AI1401,0),MATCH(EZ1405,AJ1393:AT1393,0))</f>
        <v>0</v>
      </c>
      <c r="FA1406" s="665">
        <f>INDEX(DT1388:EA1389,MATCH(DR1406,DR1388:DR1389,0),MATCH(FA1404,DT1386:EA1386,0))*INDEX(AJ1394:AT1401,MATCH(FA1404,AI1394:AI1401,0),MATCH(FA1405,AJ1393:AT1393,0))</f>
        <v>0</v>
      </c>
      <c r="FB1406" s="665">
        <f>INDEX(DT1388:EA1389,MATCH(DR1406,DR1388:DR1389,0),MATCH(FB1404,DT1386:EA1386,0))*INDEX(AJ1394:AT1401,MATCH(FB1404,AI1394:AI1401,0),MATCH(FB1405,AJ1393:AT1393,0))</f>
        <v>0</v>
      </c>
      <c r="FC1406" s="665">
        <f>INDEX(DT1388:EA1389,MATCH(DR1406,DR1388:DR1389,0),MATCH(FC1404,DT1386:EA1386,0))*INDEX(AJ1394:AT1401,MATCH(FC1404,AI1394:AI1401,0),MATCH(FC1405,AJ1393:AT1393,0))</f>
        <v>0</v>
      </c>
      <c r="FD1406" s="665">
        <f>INDEX(DT1388:EA1389,MATCH(DR1406,DR1388:DR1389,0),MATCH(FD1404,DT1386:EA1386,0))*INDEX(AJ1394:AT1401,MATCH(FD1404,AI1394:AI1401,0),MATCH(FD1405,AJ1393:AT1393,0))</f>
        <v>0</v>
      </c>
      <c r="FE1406" s="665">
        <f>INDEX(DT1388:EA1389,MATCH(DR1406,DR1388:DR1389,0),MATCH(FE1404,DT1386:EA1386,0))*INDEX(AJ1394:AT1401,MATCH(FE1404,AI1394:AI1401,0),MATCH(FE1405,AJ1393:AT1393,0))</f>
        <v>0</v>
      </c>
      <c r="FF1406" s="665">
        <f>INDEX(DT1388:EA1389,MATCH(DR1406,DR1388:DR1389,0),MATCH(FF1404,DT1386:EA1386,0))*INDEX(AJ1394:AT1401,MATCH(FF1404,AI1394:AI1401,0),MATCH(FF1405,AJ1393:AT1393,0))</f>
        <v>0</v>
      </c>
      <c r="FG1406" s="665">
        <f>INDEX(DT1388:EA1389,MATCH(DR1406,DR1388:DR1389,0),MATCH(FG1404,DT1386:EA1386,0))*INDEX(AJ1394:AT1401,MATCH(FG1404,AI1394:AI1401,0),MATCH(FG1405,AJ1393:AT1393,0))</f>
        <v>0</v>
      </c>
      <c r="FH1406" s="665">
        <f>INDEX(DT1388:EA1389,MATCH(DR1406,DR1388:DR1389,0),MATCH(FH1404,DT1386:EA1386,0))*INDEX(AJ1394:AT1401,MATCH(FH1404,AI1394:AI1401,0),MATCH(FH1405,AJ1393:AT1393,0))</f>
        <v>0</v>
      </c>
      <c r="FI1406" s="665">
        <f>INDEX(DT1388:EA1389,MATCH(DR1406,DR1388:DR1389,0),MATCH(FI1404,DT1386:EA1386,0))*INDEX(AJ1394:AT1401,MATCH(FI1404,AI1394:AI1401,0),MATCH(FI1405,AJ1393:AT1393,0))</f>
        <v>0</v>
      </c>
      <c r="FJ1406" s="665">
        <f>INDEX(DT1388:EA1389,MATCH(DR1406,DR1388:DR1389,0),MATCH(FJ1404,DT1386:EA1386,0))*INDEX(AJ1394:AT1401,MATCH(FJ1404,AI1394:AI1401,0),MATCH(FJ1405,AJ1393:AT1393,0))</f>
        <v>0</v>
      </c>
      <c r="FK1406" s="665">
        <f>INDEX(DT1388:EA1389,MATCH(DR1406,DR1388:DR1389,0),MATCH(FK1404,DT1386:EA1386,0))*INDEX(AJ1394:AT1401,MATCH(FK1404,AI1394:AI1401,0),MATCH(FK1405,AJ1393:AT1393,0))</f>
        <v>0</v>
      </c>
      <c r="FL1406" s="665">
        <f>INDEX(DT1388:EA1389,MATCH(DR1406,DR1388:DR1389,0),MATCH(FL1404,DT1386:EA1386,0))*INDEX(AJ1394:AT1401,MATCH(FL1404,AI1394:AI1401,0),MATCH(FL1405,AJ1393:AT1393,0))</f>
        <v>0</v>
      </c>
      <c r="FM1406" s="665">
        <f>INDEX(DT1388:EA1389,MATCH(DR1406,DR1388:DR1389,0),MATCH(FM1404,DT1386:EA1386,0))*INDEX(AJ1394:AT1401,MATCH(FM1404,AI1394:AI1401,0),MATCH(FM1405,AJ1393:AT1393,0))</f>
        <v>0</v>
      </c>
      <c r="FN1406" s="665">
        <f>INDEX(DT1388:EA1389,MATCH(DR1406,DR1388:DR1389,0),MATCH(FN1404,DT1386:EA1386,0))*INDEX(AJ1394:AT1401,MATCH(FN1404,AI1394:AI1401,0),MATCH(FN1405,AJ1393:AT1393,0))</f>
        <v>0</v>
      </c>
      <c r="FO1406" s="665">
        <f>INDEX(DT1388:EA1389,MATCH(DR1406,DR1388:DR1389,0),MATCH(FO1404,DT1386:EA1386,0))*INDEX(AJ1394:AT1401,MATCH(FO1404,AI1394:AI1401,0),MATCH(FO1405,AJ1393:AT1393,0))</f>
        <v>0</v>
      </c>
      <c r="FP1406" s="665">
        <f>INDEX(DT1388:EA1389,MATCH(DR1406,DR1388:DR1389,0),MATCH(FP1404,DT1386:EA1386,0))*INDEX(AJ1394:AT1401,MATCH(FP1404,AI1394:AI1401,0),MATCH(FP1405,AJ1393:AT1393,0))</f>
        <v>0</v>
      </c>
      <c r="FQ1406" s="665">
        <f>INDEX(DT1388:EA1389,MATCH(DR1406,DR1388:DR1389,0),MATCH(FQ1404,DT1386:EA1386,0))*INDEX(AJ1394:AT1401,MATCH(FQ1404,AI1394:AI1401,0),MATCH(FQ1405,AJ1393:AT1393,0))</f>
        <v>0</v>
      </c>
      <c r="FR1406" s="665">
        <f>INDEX(DT1388:EA1389,MATCH(DR1406,DR1388:DR1389,0),MATCH(FR1404,DT1386:EA1386,0))*INDEX(AJ1394:AT1401,MATCH(FR1404,AI1394:AI1401,0),MATCH(FR1405,AJ1393:AT1393,0))</f>
        <v>0</v>
      </c>
      <c r="FS1406" s="665">
        <f>INDEX(DT1388:EA1389,MATCH(DR1406,DR1388:DR1389,0),MATCH(FS1404,DT1386:EA1386,0))*INDEX(AJ1394:AT1401,MATCH(FS1404,AI1394:AI1401,0),MATCH(FS1405,AJ1393:AT1393,0))</f>
        <v>0</v>
      </c>
      <c r="FT1406" s="665">
        <f>INDEX(DT1388:EA1389,MATCH(DR1406,DR1388:DR1389,0),MATCH(FT1404,DT1386:EA1386,0))*INDEX(AJ1394:AT1401,MATCH(FT1404,AI1394:AI1401,0),MATCH(FT1405,AJ1393:AT1393,0))</f>
        <v>0</v>
      </c>
      <c r="FU1406" s="665">
        <f>INDEX(DT1388:EA1389,MATCH(DR1406,DR1388:DR1389,0),MATCH(FU1404,DT1386:EA1386,0))*INDEX(AJ1394:AT1401,MATCH(FU1404,AI1394:AI1401,0),MATCH(FU1405,AJ1393:AT1393,0))</f>
        <v>0</v>
      </c>
      <c r="FV1406" s="665">
        <f>INDEX(DT1388:EA1389,MATCH(DR1406,DR1388:DR1389,0),MATCH(FV1404,DT1386:EA1386,0))*INDEX(AJ1394:AT1401,MATCH(FV1404,AI1394:AI1401,0),MATCH(FV1405,AJ1393:AT1393,0))</f>
        <v>0</v>
      </c>
      <c r="FW1406" s="665">
        <f>INDEX(DT1388:EA1389,MATCH(DR1406,DR1388:DR1389,0),MATCH(FW1404,DT1386:EA1386,0))*INDEX(AJ1394:AT1401,MATCH(FW1404,AI1394:AI1401,0),MATCH(FW1405,AJ1393:AT1393,0))</f>
        <v>0</v>
      </c>
      <c r="FX1406" s="665">
        <f>INDEX(DT1388:EA1389,MATCH(DR1406,DR1388:DR1389,0),MATCH(FX1404,DT1386:EA1386,0))*INDEX(AJ1394:AT1401,MATCH(FX1404,AI1394:AI1401,0),MATCH(FX1405,AJ1393:AT1393,0))</f>
        <v>0</v>
      </c>
      <c r="FY1406" s="665">
        <f>INDEX(DT1388:EA1389,MATCH(DR1406,DR1388:DR1389,0),MATCH(FY1404,DT1386:EA1386,0))*INDEX(AJ1394:AT1401,MATCH(FY1404,AI1394:AI1401,0),MATCH(FY1405,AJ1393:AT1393,0))</f>
        <v>0</v>
      </c>
      <c r="FZ1406" s="665">
        <f>INDEX(DT1388:EA1389,MATCH(DR1406,DR1388:DR1389,0),MATCH(FZ1404,DT1386:EA1386,0))*INDEX(AJ1394:AT1401,MATCH(FZ1404,AI1394:AI1401,0),MATCH(FZ1405,AJ1393:AT1393,0))</f>
        <v>0</v>
      </c>
      <c r="GA1406" s="665">
        <f>INDEX(DT1388:EA1389,MATCH(DR1406,DR1388:DR1389,0),MATCH(GA1404,DT1386:EA1386,0))*INDEX(AJ1394:AT1401,MATCH(GA1404,AI1394:AI1401,0),MATCH(GA1405,AJ1393:AT1393,0))</f>
        <v>0</v>
      </c>
      <c r="GB1406" s="665">
        <f>INDEX(DT1388:EA1389,MATCH(DR1406,DR1388:DR1389,0),MATCH(GB1404,DT1386:EA1386,0))*INDEX(AJ1394:AT1401,MATCH(GB1404,AI1394:AI1401,0),MATCH(GB1405,AJ1393:AT1393,0))</f>
        <v>0</v>
      </c>
      <c r="GC1406" s="665">
        <f>INDEX(DT1388:EA1389,MATCH(DR1406,DR1388:DR1389,0),MATCH(GC1404,DT1386:EA1386,0))*INDEX(AJ1394:AT1401,MATCH(GC1404,AI1394:AI1401,0),MATCH(GC1405,AJ1393:AT1393,0))</f>
        <v>0</v>
      </c>
      <c r="GD1406" s="665">
        <f>INDEX(DT1388:EA1389,MATCH(DR1406,DR1388:DR1389,0),MATCH(GD1404,DT1386:EA1386,0))*INDEX(AJ1394:AT1401,MATCH(GD1404,AI1394:AI1401,0),MATCH(GD1405,AJ1393:AT1393,0))</f>
        <v>0</v>
      </c>
      <c r="GE1406" s="665">
        <f>INDEX(DT1388:EA1389,MATCH(DR1406,DR1388:DR1389,0),MATCH(GE1404,DT1386:EA1386,0))*INDEX(AJ1394:AT1401,MATCH(GE1404,AI1394:AI1401,0),MATCH(GE1405,AJ1393:AT1393,0))</f>
        <v>0</v>
      </c>
      <c r="GF1406" s="665">
        <f>INDEX(DT1388:EA1389,MATCH(DR1406,DR1388:DR1389,0),MATCH(GF1404,DT1386:EA1386,0))*INDEX(AJ1394:AT1401,MATCH(GF1404,AI1394:AI1401,0),MATCH(GF1405,AJ1393:AT1393,0))</f>
        <v>0</v>
      </c>
      <c r="GG1406" s="665">
        <f>INDEX(DT1388:EA1389,MATCH(DR1406,DR1388:DR1389,0),MATCH(GG1404,DT1386:EA1386,0))*INDEX(AJ1394:AT1401,MATCH(GG1404,AI1394:AI1401,0),MATCH(GG1405,AJ1393:AT1393,0))</f>
        <v>0</v>
      </c>
      <c r="GH1406" s="665">
        <f>INDEX(DT1388:EA1389,MATCH(DR1406,DR1388:DR1389,0),MATCH(GH1404,DT1386:EA1386,0))*INDEX(AJ1394:AT1401,MATCH(GH1404,AI1394:AI1401,0),MATCH(GH1405,AJ1393:AT1393,0))</f>
        <v>0</v>
      </c>
      <c r="GI1406" s="665">
        <f>INDEX(DT1388:EA1389,MATCH(DR1406,DR1388:DR1389,0),MATCH(GI1404,DT1386:EA1386,0))*INDEX(AJ1394:AT1401,MATCH(GI1404,AI1394:AI1401,0),MATCH(GI1405,AJ1393:AT1393,0))</f>
        <v>0</v>
      </c>
      <c r="GJ1406" s="665">
        <f>INDEX(DT1388:EA1389,MATCH(DR1406,DR1388:DR1389,0),MATCH(GJ1404,DT1386:EA1386,0))*INDEX(AJ1394:AT1401,MATCH(GJ1404,AI1394:AI1401,0),MATCH(GJ1405,AJ1393:AT1393,0))</f>
        <v>0</v>
      </c>
      <c r="GK1406" s="665">
        <f>INDEX(DT1388:EA1389,MATCH(DR1406,DR1388:DR1389,0),MATCH(GK1404,DT1386:EA1386,0))*INDEX(AJ1394:AT1401,MATCH(GK1404,AI1394:AI1401,0),MATCH(GK1405,AJ1393:AT1393,0))</f>
        <v>0</v>
      </c>
      <c r="GL1406" s="665" t="b">
        <f>SUM(DS1406:GK1406)=O1388-SUM(HB1406:HK1406)</f>
        <v>1</v>
      </c>
      <c r="GM1406" s="667"/>
      <c r="GN1406" s="749">
        <v>2023</v>
      </c>
      <c r="GO1406" s="664">
        <f>SUMIF(DS1393:EN1393,GO1393,DS1406:EN1406)</f>
        <v>0</v>
      </c>
      <c r="GP1406" s="668">
        <f>SUMIF(DS1393:GK1393,GP1393,DS1406:GK1406)</f>
        <v>0</v>
      </c>
      <c r="GQ1406" s="668">
        <f>SUMIF(DS1393:GK1393,GQ1393,DS1406:GK1406)</f>
        <v>0</v>
      </c>
      <c r="GR1406" s="668">
        <f>SUMIF(DS1393:GK1393,GR1393,DS1406:GK1406)</f>
        <v>0</v>
      </c>
      <c r="GS1406" s="668">
        <f>SUMIF(DS1393:GK1393,GS1393,DS1406:GK1406)</f>
        <v>0</v>
      </c>
      <c r="GT1406" s="668">
        <f>SUMIF(DS1393:GK1393,GT1393,DS1406:GK1406)</f>
        <v>0</v>
      </c>
      <c r="GU1406" s="668">
        <f>SUMIF(DS1393:GK1393,GU1393,DS1406:GK1406)</f>
        <v>0</v>
      </c>
      <c r="GV1406" s="668">
        <f>SUMIF(DS1393:GK1393,GV1393,DS1406:GK1406)</f>
        <v>0</v>
      </c>
      <c r="GW1406" s="668">
        <f>SUMIF(DS1393:GK1393,GW1393,DS1406:GK1406)</f>
        <v>0</v>
      </c>
      <c r="GX1406" s="668">
        <f>SUMIF(DS1393:GK1393,GX1393,DS1406:GK1406)</f>
        <v>0</v>
      </c>
      <c r="GY1406" s="668">
        <f>SUMIF(DS1393:GK1393,GY1393,DS1406:GK1406)</f>
        <v>0</v>
      </c>
      <c r="GZ1406" s="646" t="b">
        <f>O1388=SUM(GO1406:GY1406)</f>
        <v>1</v>
      </c>
      <c r="HB1406" s="668">
        <f>IF(GZ1406,0,(O1388-SUM(GO1406:GY1406))*INDEX(AK1394:AT1401,MATCH(GN1406,AI1394:AI1401,0),MATCH(HB1405,AK1393:AT1393,0)))</f>
        <v>0</v>
      </c>
      <c r="HC1406" s="668">
        <f>IF(GZ1406,0,(O1388-SUM(GO1406:GY1406))*INDEX(AK1394:AT1401,MATCH(GN1406,AI1394:AI1401,0),MATCH(HC1405,AK1393:AT1393,0)))</f>
        <v>0</v>
      </c>
      <c r="HD1406" s="668">
        <f>IF(GZ1406,0,(O1388-SUM(GO1406:GY1406))*INDEX(AK1394:AT1401,MATCH(GN1406,AI1394:AI1401,0),MATCH(HD1405,AK1393:AT1393,0)))</f>
        <v>0</v>
      </c>
      <c r="HE1406" s="668">
        <f>IF(GZ1406,0,(O1388-SUM(GO1406:GY1406))*INDEX(AK1394:AT1401,MATCH(GN1406,AI1394:AI1401,0),MATCH(HE1405,AK1393:AT1393,0)))</f>
        <v>0</v>
      </c>
      <c r="HF1406" s="668">
        <f>IF(GZ1406,0,(O1388-SUM(GO1406:GY1406))*INDEX(AK1394:AT1401,MATCH(GN1406,AI1394:AI1401,0),MATCH(HF1405,AK1393:AT1393,0)))</f>
        <v>0</v>
      </c>
      <c r="HG1406" s="668">
        <f>IF(GZ1406,0,(O1388-SUM(GO1406:GY1406))*INDEX(AK1394:AT1401,MATCH(GN1406,AI1394:AI1401,0),MATCH(HG1405,AK1393:AT1393,0)))</f>
        <v>0</v>
      </c>
      <c r="HH1406" s="668">
        <f>IF(GZ1406,0,(O1388-SUM(GO1406:GY1406))*INDEX(AK1394:AT1401,MATCH(GN1406,AI1394:AI1401,0),MATCH(HH1405,AK1393:AT1393,0)))</f>
        <v>0</v>
      </c>
      <c r="HI1406" s="668">
        <f>IF(GZ1406,0,(O1388-SUM(GO1406:GY1406))*INDEX(AK1394:AT1401,MATCH(GN1406,AI1394:AI1401,0),MATCH(HI1405,AK1393:AT1393,0)))</f>
        <v>0</v>
      </c>
      <c r="HJ1406" s="668">
        <f>IF(GZ1406,0,(O1388-SUM(GO1406:GY1406))*INDEX(AK1394:AT1401,MATCH(GN1406,AI1394:AI1401,0),MATCH(HJ1405,AK1393:AT1393,0)))</f>
        <v>0</v>
      </c>
      <c r="HK1406" s="668">
        <f>IF(GZ1406,0,(O1388-SUM(GO1406:GY1406))*INDEX(AK1394:AT1401,MATCH(GN1406,AI1394:AI1401,0),MATCH(HK1405,AK1393:AT1393,0)))</f>
        <v>0</v>
      </c>
      <c r="HL1406" s="668" t="b">
        <f>(SUM(HB1406:HK1406)+SUM(GO1406:GY1406))=O1388</f>
        <v>1</v>
      </c>
      <c r="HM1406" s="674"/>
      <c r="HN1406" s="674"/>
      <c r="HO1406" s="674"/>
      <c r="HP1406" s="674"/>
      <c r="HQ1406" s="674"/>
      <c r="HR1406" s="674"/>
      <c r="HS1406" s="674"/>
      <c r="HT1406" s="674"/>
      <c r="HU1406" s="674"/>
      <c r="HV1406" s="674"/>
      <c r="HW1406" s="674"/>
      <c r="HX1406" s="674"/>
      <c r="HY1406" s="674"/>
      <c r="HZ1406" s="674"/>
    </row>
    <row r="1407" spans="1:234" hidden="1" x14ac:dyDescent="0.25">
      <c r="A1407" s="643" t="s">
        <v>208</v>
      </c>
      <c r="G1407" s="670"/>
      <c r="H1407" s="670"/>
      <c r="I1407" s="674"/>
      <c r="J1407" s="674"/>
      <c r="K1407" s="674"/>
      <c r="L1407" s="674"/>
      <c r="M1407" s="674"/>
      <c r="N1407" s="674"/>
      <c r="O1407" s="674"/>
      <c r="P1407" s="674"/>
      <c r="Q1407" s="674"/>
      <c r="R1407" s="674"/>
      <c r="S1407" s="675"/>
      <c r="DR1407" s="749">
        <v>2024</v>
      </c>
      <c r="DS1407" s="665">
        <f>INDEX(DT1388:EA1389,MATCH(DR1407,DR1388:DR1389,0),MATCH(DS1404,DT1386:EA1386,0))*INDEX(AJ1394:AT1401,MATCH(DS1404,AI1394:AI1401,0),MATCH(DS1405,AJ1393:AT1393,0))</f>
        <v>0</v>
      </c>
      <c r="DT1407" s="665">
        <f>INDEX(DT1388:EA1389,MATCH(DR1407,DR1388:DR1389,0),MATCH(DT1404,DT1386:EA1386,0))*INDEX(AJ1394:AT1401,MATCH(DT1404,AI1394:AI1401,0),MATCH(DT1405,AJ1393:AT1393,0))</f>
        <v>0</v>
      </c>
      <c r="DU1407" s="665">
        <f>INDEX(DT1388:EA1389,MATCH(DR1407,DR1388:DR1389,0),MATCH(DU1404,DT1386:EA1386,0))*INDEX(AJ1394:AT1401,MATCH(DU1404,AI1394:AI1401,0),MATCH(DU1405,AJ1393:AT1393,0))</f>
        <v>0</v>
      </c>
      <c r="DV1407" s="665">
        <f>INDEX(DT1388:EA1389,MATCH(DR1407,DR1388:DR1389,0),MATCH(DV1404,DT1386:EA1386,0))*INDEX(AJ1394:AT1401,MATCH(DV1404,AI1394:AI1401,0),MATCH(DV1405,AJ1393:AT1393,0))</f>
        <v>0</v>
      </c>
      <c r="DW1407" s="665">
        <f>INDEX(DT1388:EA1389,MATCH(DR1407,DR1388:DR1389,0),MATCH(DW1404,DT1386:EA1386,0))*INDEX(AJ1394:AT1401,MATCH(DW1404,AI1394:AI1401,0),MATCH(DW1405,AJ1393:AT1393,0))</f>
        <v>0</v>
      </c>
      <c r="DX1407" s="665">
        <f>INDEX(DT1388:EA1389,MATCH(DR1407,DR1388:DR1389,0),MATCH(DX1404,DT1386:EA1386,0))*INDEX(AJ1394:AT1401,MATCH(DX1404,AI1394:AI1401,0),MATCH(DX1405,AJ1393:AT1393,0))</f>
        <v>0</v>
      </c>
      <c r="DY1407" s="665">
        <f>INDEX(DT1388:EA1389,MATCH(DR1407,DR1388:DR1389,0),MATCH(DY1404,DT1386:EA1386,0))*INDEX(AJ1394:AT1401,MATCH(DY1404,AI1394:AI1401,0),MATCH(DY1405,AJ1393:AT1393,0))</f>
        <v>0</v>
      </c>
      <c r="DZ1407" s="665">
        <f>INDEX(DT1388:EA1389,MATCH(DR1407,DR1388:DR1389,0),MATCH(DZ1404,DT1386:EA1386,0))*INDEX(AJ1394:AT1401,MATCH(DZ1404,AI1394:AI1401,0),MATCH(DZ1405,AJ1393:AT1393,0))</f>
        <v>0</v>
      </c>
      <c r="EA1407" s="665">
        <f>INDEX(DT1388:EA1389,MATCH(DR1407,DR1388:DR1389,0),MATCH(EA1404,DT1386:EA1386,0))*INDEX(AJ1394:AT1401,MATCH(EA1404,AI1394:AI1401,0),MATCH(EA1405,AJ1393:AT1393,0))</f>
        <v>0</v>
      </c>
      <c r="EB1407" s="665">
        <f>INDEX(DT1388:EA1389,MATCH(DR1407,DR1388:DR1389,0),MATCH(EB1404,DT1386:EA1386,0))*INDEX(AJ1394:AT1401,MATCH(EB1404,AI1394:AI1401,0),MATCH(EB1405,AJ1393:AT1393,0))</f>
        <v>0</v>
      </c>
      <c r="EC1407" s="665">
        <f>INDEX(DT1388:EA1389,MATCH(DR1407,DR1388:DR1389,0),MATCH(EC1404,DT1386:EA1386,0))*INDEX(AJ1394:AT1401,MATCH(EC1404,AI1394:AI1401,0),MATCH(EC1405,AJ1393:AT1393,0))</f>
        <v>0</v>
      </c>
      <c r="ED1407" s="665">
        <f>INDEX(DT1388:EA1389,MATCH(DR1407,DR1388:DR1389,0),MATCH(ED1404,DT1386:EA1386,0))*INDEX(AJ1394:AT1401,MATCH(ED1404,AI1394:AI1401,0),MATCH(ED1405,AJ1393:AT1393,0))</f>
        <v>0</v>
      </c>
      <c r="EE1407" s="665">
        <f>INDEX(DT1388:EA1389,MATCH(DR1407,DR1388:DR1389,0),MATCH(EE1404,DT1386:EA1386,0))*INDEX(AJ1394:AT1401,MATCH(EE1404,AI1394:AI1401,0),MATCH(EE1405,AJ1393:AT1393,0))</f>
        <v>0</v>
      </c>
      <c r="EF1407" s="665">
        <f>INDEX(DT1388:EA1389,MATCH(DR1407,DR1388:DR1389,0),MATCH(EF1404,DT1386:EA1386,0))*INDEX(AJ1394:AT1401,MATCH(EF1404,AI1394:AI1401,0),MATCH(EF1405,AJ1393:AT1393,0))</f>
        <v>0</v>
      </c>
      <c r="EG1407" s="665">
        <f>INDEX(DT1388:EA1389,MATCH(DR1407,DR1388:DR1389,0),MATCH(EG1404,DT1386:EA1386,0))*INDEX(AJ1394:AT1401,MATCH(EG1404,AI1394:AI1401,0),MATCH(EG1405,AJ1393:AT1393,0))</f>
        <v>0</v>
      </c>
      <c r="EH1407" s="665">
        <f>INDEX(DT1388:EA1389,MATCH(DR1407,DR1388:DR1389,0),MATCH(EH1404,DT1386:EA1386,0))*INDEX(AJ1394:AT1401,MATCH(EH1404,AI1394:AI1401,0),MATCH(EH1405,AJ1393:AT1393,0))</f>
        <v>0</v>
      </c>
      <c r="EI1407" s="665">
        <f>INDEX(DT1388:EA1389,MATCH(DR1407,DR1388:DR1389,0),MATCH(EI1404,DT1386:EA1386,0))*INDEX(AJ1394:AT1401,MATCH(EI1404,AI1394:AI1401,0),MATCH(EI1405,AJ1393:AT1393,0))</f>
        <v>0</v>
      </c>
      <c r="EJ1407" s="665">
        <f>INDEX(DT1388:EA1389,MATCH(DR1407,DR1388:DR1389,0),MATCH(EJ1404,DT1386:EA1386,0))*INDEX(AJ1394:AT1401,MATCH(EJ1404,AI1394:AI1401,0),MATCH(EJ1405,AJ1393:AT1393,0))</f>
        <v>0</v>
      </c>
      <c r="EK1407" s="665">
        <f>INDEX(DT1388:EA1389,MATCH(DR1407,DR1388:DR1389,0),MATCH(EK1404,DT1386:EA1386,0))*INDEX(AJ1394:AT1401,MATCH(EK1404,AI1394:AI1401,0),MATCH(EK1405,AJ1393:AT1393,0))</f>
        <v>0</v>
      </c>
      <c r="EL1407" s="665">
        <f>INDEX(DT1388:EA1389,MATCH(DR1407,DR1388:DR1389,0),MATCH(EL1404,DT1386:EA1386,0))*INDEX(AJ1394:AT1401,MATCH(EL1404,AI1394:AI1401,0),MATCH(EL1405,AJ1393:AT1393,0))</f>
        <v>0</v>
      </c>
      <c r="EM1407" s="665">
        <f>INDEX(DT1388:EA1389,MATCH(DR1407,DR1388:DR1389,0),MATCH(EM1404,DT1386:EA1386,0))*INDEX(AJ1394:AT1401,MATCH(EM1404,AI1394:AI1401,0),MATCH(EM1405,AJ1393:AT1393,0))</f>
        <v>0</v>
      </c>
      <c r="EN1407" s="665">
        <f>INDEX(DT1388:EA1389,MATCH(DR1407,DR1388:DR1389,0),MATCH(EN1404,DT1386:EA1386,0))*INDEX(AJ1394:AT1401,MATCH(EN1404,AI1394:AI1401,0),MATCH(EN1405,AJ1393:AT1393,0))</f>
        <v>0</v>
      </c>
      <c r="EO1407" s="665">
        <f>INDEX(DT1388:EA1389,MATCH(DR1407,DR1388:DR1389,0),MATCH(EO1404,DT1386:EA1386,0))*INDEX(AJ1394:AT1401,MATCH(EO1404,AI1394:AI1401,0),MATCH(EO1405,AJ1393:AT1393,0))</f>
        <v>0</v>
      </c>
      <c r="EP1407" s="665">
        <f>INDEX(DT1388:EA1389,MATCH(DR1407,DR1388:DR1389,0),MATCH(EP1404,DT1386:EA1386,0))*INDEX(AJ1394:AT1401,MATCH(EP1404,AI1394:AI1401,0),MATCH(EP1405,AJ1393:AT1393,0))</f>
        <v>0</v>
      </c>
      <c r="EQ1407" s="665">
        <f>INDEX(DT1388:EA1389,MATCH(DR1407,DR1388:DR1389,0),MATCH(EQ1404,DT1386:EA1386,0))*INDEX(AJ1394:AT1401,MATCH(EQ1404,AI1394:AI1401,0),MATCH(EQ1405,AJ1393:AT1393,0))</f>
        <v>0</v>
      </c>
      <c r="ER1407" s="665">
        <f>INDEX(DT1388:EA1389,MATCH(DR1407,DR1388:DR1389,0),MATCH(ER1404,DT1386:EA1386,0))*INDEX(AJ1394:AT1401,MATCH(ER1404,AI1394:AI1401,0),MATCH(ER1405,AJ1393:AT1393,0))</f>
        <v>0</v>
      </c>
      <c r="ES1407" s="665">
        <f>INDEX(DT1388:EA1389,MATCH(DR1407,DR1388:DR1389,0),MATCH(ES1404,DT1386:EA1386,0))*INDEX(AJ1394:AT1401,MATCH(ES1404,AI1394:AI1401,0),MATCH(ES1405,AJ1393:AT1393,0))</f>
        <v>0</v>
      </c>
      <c r="ET1407" s="665">
        <f>INDEX(DT1388:EA1389,MATCH(DR1407,DR1388:DR1389,0),MATCH(ET1404,DT1386:EA1386,0))*INDEX(AJ1394:AT1401,MATCH(ET1404,AI1394:AI1401,0),MATCH(ET1405,AJ1393:AT1393,0))</f>
        <v>0</v>
      </c>
      <c r="EU1407" s="665">
        <f>INDEX(DT1388:EA1389,MATCH(DR1407,DR1388:DR1389,0),MATCH(EU1404,DT1386:EA1386,0))*INDEX(AJ1394:AT1401,MATCH(EU1404,AI1394:AI1401,0),MATCH(EU1405,AJ1393:AT1393,0))</f>
        <v>0</v>
      </c>
      <c r="EV1407" s="665">
        <f>INDEX(DT1388:EA1389,MATCH(DR1407,DR1388:DR1389,0),MATCH(EV1404,DT1386:EA1386,0))*INDEX(AJ1394:AT1401,MATCH(EV1404,AI1394:AI1401,0),MATCH(EV1405,AJ1393:AT1393,0))</f>
        <v>0</v>
      </c>
      <c r="EW1407" s="665">
        <f>INDEX(DT1388:EA1389,MATCH(DR1407,DR1388:DR1389,0),MATCH(EW1404,DT1386:EA1386,0))*INDEX(AJ1394:AT1401,MATCH(EW1404,AI1394:AI1401,0),MATCH(EW1405,AJ1393:AT1393,0))</f>
        <v>0</v>
      </c>
      <c r="EX1407" s="665">
        <f>INDEX(DT1388:EA1389,MATCH(DR1407,DR1388:DR1389,0),MATCH(EX1404,DT1386:EA1386,0))*INDEX(AJ1394:AT1401,MATCH(EX1404,AI1394:AI1401,0),MATCH(EX1405,AJ1393:AT1393,0))</f>
        <v>0</v>
      </c>
      <c r="EY1407" s="665">
        <f>INDEX(DT1388:EA1389,MATCH(DR1407,DR1388:DR1389,0),MATCH(EY1404,DT1386:EA1386,0))*INDEX(AJ1394:AT1401,MATCH(EY1404,AI1394:AI1401,0),MATCH(EY1405,AJ1393:AT1393,0))</f>
        <v>0</v>
      </c>
      <c r="EZ1407" s="665">
        <f>INDEX(DT1388:EA1389,MATCH(DR1407,DR1388:DR1389,0),MATCH(EZ1404,DT1386:EA1386,0))*INDEX(AJ1394:AT1401,MATCH(EZ1404,AI1394:AI1401,0),MATCH(EZ1405,AJ1393:AT1393,0))</f>
        <v>0</v>
      </c>
      <c r="FA1407" s="665">
        <f>INDEX(DT1388:EA1389,MATCH(DR1407,DR1388:DR1389,0),MATCH(FA1404,DT1386:EA1386,0))*INDEX(AJ1394:AT1401,MATCH(FA1404,AI1394:AI1401,0),MATCH(FA1405,AJ1393:AT1393,0))</f>
        <v>0</v>
      </c>
      <c r="FB1407" s="665">
        <f>INDEX(DT1388:EA1389,MATCH(DR1407,DR1388:DR1389,0),MATCH(FB1404,DT1386:EA1386,0))*INDEX(AJ1394:AT1401,MATCH(FB1404,AI1394:AI1401,0),MATCH(FB1405,AJ1393:AT1393,0))</f>
        <v>0</v>
      </c>
      <c r="FC1407" s="665">
        <f>INDEX(DT1388:EA1389,MATCH(DR1407,DR1388:DR1389,0),MATCH(FC1404,DT1386:EA1386,0))*INDEX(AJ1394:AT1401,MATCH(FC1404,AI1394:AI1401,0),MATCH(FC1405,AJ1393:AT1393,0))</f>
        <v>0</v>
      </c>
      <c r="FD1407" s="665">
        <f>INDEX(DT1388:EA1389,MATCH(DR1407,DR1388:DR1389,0),MATCH(FD1404,DT1386:EA1386,0))*INDEX(AJ1394:AT1401,MATCH(FD1404,AI1394:AI1401,0),MATCH(FD1405,AJ1393:AT1393,0))</f>
        <v>0</v>
      </c>
      <c r="FE1407" s="665">
        <f>INDEX(DT1388:EA1389,MATCH(DR1407,DR1388:DR1389,0),MATCH(FE1404,DT1386:EA1386,0))*INDEX(AJ1394:AT1401,MATCH(FE1404,AI1394:AI1401,0),MATCH(FE1405,AJ1393:AT1393,0))</f>
        <v>0</v>
      </c>
      <c r="FF1407" s="665">
        <f>INDEX(DT1388:EA1389,MATCH(DR1407,DR1388:DR1389,0),MATCH(FF1404,DT1386:EA1386,0))*INDEX(AJ1394:AT1401,MATCH(FF1404,AI1394:AI1401,0),MATCH(FF1405,AJ1393:AT1393,0))</f>
        <v>0</v>
      </c>
      <c r="FG1407" s="665">
        <f>INDEX(DT1388:EA1389,MATCH(DR1407,DR1388:DR1389,0),MATCH(FG1404,DT1386:EA1386,0))*INDEX(AJ1394:AT1401,MATCH(FG1404,AI1394:AI1401,0),MATCH(FG1405,AJ1393:AT1393,0))</f>
        <v>0</v>
      </c>
      <c r="FH1407" s="665">
        <f>INDEX(DT1388:EA1389,MATCH(DR1407,DR1388:DR1389,0),MATCH(FH1404,DT1386:EA1386,0))*INDEX(AJ1394:AT1401,MATCH(FH1404,AI1394:AI1401,0),MATCH(FH1405,AJ1393:AT1393,0))</f>
        <v>0</v>
      </c>
      <c r="FI1407" s="665">
        <f>INDEX(DT1388:EA1389,MATCH(DR1407,DR1388:DR1389,0),MATCH(FI1404,DT1386:EA1386,0))*INDEX(AJ1394:AT1401,MATCH(FI1404,AI1394:AI1401,0),MATCH(FI1405,AJ1393:AT1393,0))</f>
        <v>0</v>
      </c>
      <c r="FJ1407" s="665">
        <f>INDEX(DT1388:EA1389,MATCH(DR1407,DR1388:DR1389,0),MATCH(FJ1404,DT1386:EA1386,0))*INDEX(AJ1394:AT1401,MATCH(FJ1404,AI1394:AI1401,0),MATCH(FJ1405,AJ1393:AT1393,0))</f>
        <v>0</v>
      </c>
      <c r="FK1407" s="665">
        <f>INDEX(DT1388:EA1389,MATCH(DR1407,DR1388:DR1389,0),MATCH(FK1404,DT1386:EA1386,0))*INDEX(AJ1394:AT1401,MATCH(FK1404,AI1394:AI1401,0),MATCH(FK1405,AJ1393:AT1393,0))</f>
        <v>0</v>
      </c>
      <c r="FL1407" s="665">
        <f>INDEX(DT1388:EA1389,MATCH(DR1407,DR1388:DR1389,0),MATCH(FL1404,DT1386:EA1386,0))*INDEX(AJ1394:AT1401,MATCH(FL1404,AI1394:AI1401,0),MATCH(FL1405,AJ1393:AT1393,0))</f>
        <v>0</v>
      </c>
      <c r="FM1407" s="665">
        <f>INDEX(DT1388:EA1389,MATCH(DR1407,DR1388:DR1389,0),MATCH(FM1404,DT1386:EA1386,0))*INDEX(AJ1394:AT1401,MATCH(FM1404,AI1394:AI1401,0),MATCH(FM1405,AJ1393:AT1393,0))</f>
        <v>0</v>
      </c>
      <c r="FN1407" s="665">
        <f>INDEX(DT1388:EA1389,MATCH(DR1407,DR1388:DR1389,0),MATCH(FN1404,DT1386:EA1386,0))*INDEX(AJ1394:AT1401,MATCH(FN1404,AI1394:AI1401,0),MATCH(FN1405,AJ1393:AT1393,0))</f>
        <v>0</v>
      </c>
      <c r="FO1407" s="665">
        <f>INDEX(DT1388:EA1389,MATCH(DR1407,DR1388:DR1389,0),MATCH(FO1404,DT1386:EA1386,0))*INDEX(AJ1394:AT1401,MATCH(FO1404,AI1394:AI1401,0),MATCH(FO1405,AJ1393:AT1393,0))</f>
        <v>0</v>
      </c>
      <c r="FP1407" s="665">
        <f>INDEX(DT1388:EA1389,MATCH(DR1407,DR1388:DR1389,0),MATCH(FP1404,DT1386:EA1386,0))*INDEX(AJ1394:AT1401,MATCH(FP1404,AI1394:AI1401,0),MATCH(FP1405,AJ1393:AT1393,0))</f>
        <v>0</v>
      </c>
      <c r="FQ1407" s="665">
        <f>INDEX(DT1388:EA1389,MATCH(DR1407,DR1388:DR1389,0),MATCH(FQ1404,DT1386:EA1386,0))*INDEX(AJ1394:AT1401,MATCH(FQ1404,AI1394:AI1401,0),MATCH(FQ1405,AJ1393:AT1393,0))</f>
        <v>0</v>
      </c>
      <c r="FR1407" s="665">
        <f>INDEX(DT1388:EA1389,MATCH(DR1407,DR1388:DR1389,0),MATCH(FR1404,DT1386:EA1386,0))*INDEX(AJ1394:AT1401,MATCH(FR1404,AI1394:AI1401,0),MATCH(FR1405,AJ1393:AT1393,0))</f>
        <v>0</v>
      </c>
      <c r="FS1407" s="665">
        <f>INDEX(DT1388:EA1389,MATCH(DR1407,DR1388:DR1389,0),MATCH(FS1404,DT1386:EA1386,0))*INDEX(AJ1394:AT1401,MATCH(FS1404,AI1394:AI1401,0),MATCH(FS1405,AJ1393:AT1393,0))</f>
        <v>0</v>
      </c>
      <c r="FT1407" s="665">
        <f>INDEX(DT1388:EA1389,MATCH(DR1407,DR1388:DR1389,0),MATCH(FT1404,DT1386:EA1386,0))*INDEX(AJ1394:AT1401,MATCH(FT1404,AI1394:AI1401,0),MATCH(FT1405,AJ1393:AT1393,0))</f>
        <v>0</v>
      </c>
      <c r="FU1407" s="665">
        <f>INDEX(DT1388:EA1389,MATCH(DR1407,DR1388:DR1389,0),MATCH(FU1404,DT1386:EA1386,0))*INDEX(AJ1394:AT1401,MATCH(FU1404,AI1394:AI1401,0),MATCH(FU1405,AJ1393:AT1393,0))</f>
        <v>0</v>
      </c>
      <c r="FV1407" s="665">
        <f>INDEX(DT1388:EA1389,MATCH(DR1407,DR1388:DR1389,0),MATCH(FV1404,DT1386:EA1386,0))*INDEX(AJ1394:AT1401,MATCH(FV1404,AI1394:AI1401,0),MATCH(FV1405,AJ1393:AT1393,0))</f>
        <v>0</v>
      </c>
      <c r="FW1407" s="665">
        <f>INDEX(DT1388:EA1389,MATCH(DR1407,DR1388:DR1389,0),MATCH(FW1404,DT1386:EA1386,0))*INDEX(AJ1394:AT1401,MATCH(FW1404,AI1394:AI1401,0),MATCH(FW1405,AJ1393:AT1393,0))</f>
        <v>0</v>
      </c>
      <c r="FX1407" s="665">
        <f>INDEX(DT1388:EA1389,MATCH(DR1407,DR1388:DR1389,0),MATCH(FX1404,DT1386:EA1386,0))*INDEX(AJ1394:AT1401,MATCH(FX1404,AI1394:AI1401,0),MATCH(FX1405,AJ1393:AT1393,0))</f>
        <v>0</v>
      </c>
      <c r="FY1407" s="665">
        <f>INDEX(DT1388:EA1389,MATCH(DR1407,DR1388:DR1389,0),MATCH(FY1404,DT1386:EA1386,0))*INDEX(AJ1394:AT1401,MATCH(FY1404,AI1394:AI1401,0),MATCH(FY1405,AJ1393:AT1393,0))</f>
        <v>0</v>
      </c>
      <c r="FZ1407" s="665">
        <f>INDEX(DT1388:EA1389,MATCH(DR1407,DR1388:DR1389,0),MATCH(FZ1404,DT1386:EA1386,0))*INDEX(AJ1394:AT1401,MATCH(FZ1404,AI1394:AI1401,0),MATCH(FZ1405,AJ1393:AT1393,0))</f>
        <v>0</v>
      </c>
      <c r="GA1407" s="665">
        <f>INDEX(DT1388:EA1389,MATCH(DR1407,DR1388:DR1389,0),MATCH(GA1404,DT1386:EA1386,0))*INDEX(AJ1394:AT1401,MATCH(GA1404,AI1394:AI1401,0),MATCH(GA1405,AJ1393:AT1393,0))</f>
        <v>0</v>
      </c>
      <c r="GB1407" s="665">
        <f>INDEX(DT1388:EA1389,MATCH(DR1407,DR1388:DR1389,0),MATCH(GB1404,DT1386:EA1386,0))*INDEX(AJ1394:AT1401,MATCH(GB1404,AI1394:AI1401,0),MATCH(GB1405,AJ1393:AT1393,0))</f>
        <v>0</v>
      </c>
      <c r="GC1407" s="665">
        <f>INDEX(DT1388:EA1389,MATCH(DR1407,DR1388:DR1389,0),MATCH(GC1404,DT1386:EA1386,0))*INDEX(AJ1394:AT1401,MATCH(GC1404,AI1394:AI1401,0),MATCH(GC1405,AJ1393:AT1393,0))</f>
        <v>0</v>
      </c>
      <c r="GD1407" s="665">
        <f>INDEX(DT1388:EA1389,MATCH(DR1407,DR1388:DR1389,0),MATCH(GD1404,DT1386:EA1386,0))*INDEX(AJ1394:AT1401,MATCH(GD1404,AI1394:AI1401,0),MATCH(GD1405,AJ1393:AT1393,0))</f>
        <v>0</v>
      </c>
      <c r="GE1407" s="665">
        <f>INDEX(DT1388:EA1389,MATCH(DR1407,DR1388:DR1389,0),MATCH(GE1404,DT1386:EA1386,0))*INDEX(AJ1394:AT1401,MATCH(GE1404,AI1394:AI1401,0),MATCH(GE1405,AJ1393:AT1393,0))</f>
        <v>0</v>
      </c>
      <c r="GF1407" s="665">
        <f>INDEX(DT1388:EA1389,MATCH(DR1407,DR1388:DR1389,0),MATCH(GF1404,DT1386:EA1386,0))*INDEX(AJ1394:AT1401,MATCH(GF1404,AI1394:AI1401,0),MATCH(GF1405,AJ1393:AT1393,0))</f>
        <v>0</v>
      </c>
      <c r="GG1407" s="665">
        <f>INDEX(DT1388:EA1389,MATCH(DR1407,DR1388:DR1389,0),MATCH(GG1404,DT1386:EA1386,0))*INDEX(AJ1394:AT1401,MATCH(GG1404,AI1394:AI1401,0),MATCH(GG1405,AJ1393:AT1393,0))</f>
        <v>0</v>
      </c>
      <c r="GH1407" s="665">
        <f>INDEX(DT1388:EA1389,MATCH(DR1407,DR1388:DR1389,0),MATCH(GH1404,DT1386:EA1386,0))*INDEX(AJ1394:AT1401,MATCH(GH1404,AI1394:AI1401,0),MATCH(GH1405,AJ1393:AT1393,0))</f>
        <v>0</v>
      </c>
      <c r="GI1407" s="665">
        <f>INDEX(DT1388:EA1389,MATCH(DR1407,DR1388:DR1389,0),MATCH(GI1404,DT1386:EA1386,0))*INDEX(AJ1394:AT1401,MATCH(GI1404,AI1394:AI1401,0),MATCH(GI1405,AJ1393:AT1393,0))</f>
        <v>0</v>
      </c>
      <c r="GJ1407" s="665">
        <f>INDEX(DT1388:EA1389,MATCH(DR1407,DR1388:DR1389,0),MATCH(GJ1404,DT1386:EA1386,0))*INDEX(AJ1394:AT1401,MATCH(GJ1404,AI1394:AI1401,0),MATCH(GJ1405,AJ1393:AT1393,0))</f>
        <v>0</v>
      </c>
      <c r="GK1407" s="665">
        <f>INDEX(DT1388:EA1389,MATCH(DR1407,DR1388:DR1389,0),MATCH(GK1404,DT1386:EA1386,0))*INDEX(AJ1394:AT1401,MATCH(GK1404,AI1394:AI1401,0),MATCH(GK1405,AJ1393:AT1393,0))</f>
        <v>0</v>
      </c>
      <c r="GL1407" s="665" t="b">
        <f>SUM(DS1407:GK1407)=O1389-SUM(HB1407:HK1407)</f>
        <v>1</v>
      </c>
      <c r="GM1407" s="667"/>
      <c r="GN1407" s="749">
        <v>2024</v>
      </c>
      <c r="GO1407" s="664">
        <f>SUMIF(DS1393:EN1393,GO1393,DS1407:EN1407)</f>
        <v>0</v>
      </c>
      <c r="GP1407" s="668">
        <f>SUMIF(DS1393:GK1393,GP1393,DS1407:GK1407)</f>
        <v>0</v>
      </c>
      <c r="GQ1407" s="668">
        <f>SUMIF(DS1393:GK1393,GQ1393,DS1407:GK1407)</f>
        <v>0</v>
      </c>
      <c r="GR1407" s="668">
        <f>SUMIF(DS1393:GK1393,GR1393,DS1407:GK1407)</f>
        <v>0</v>
      </c>
      <c r="GS1407" s="668">
        <f>SUMIF(DS1393:GK1393,GS1393,DS1407:GK1407)</f>
        <v>0</v>
      </c>
      <c r="GT1407" s="668">
        <f>SUMIF(DS1393:GK1393,GT1393,DS1407:GK1407)</f>
        <v>0</v>
      </c>
      <c r="GU1407" s="668">
        <f>SUMIF(DS1393:GK1393,GU1393,DS1407:GK1407)</f>
        <v>0</v>
      </c>
      <c r="GV1407" s="668">
        <f>SUMIF(DS1393:GK1393,GV1393,DS1407:GK1407)</f>
        <v>0</v>
      </c>
      <c r="GW1407" s="668">
        <f>SUMIF(DS1393:GK1393,GW1393,DS1407:GK1407)</f>
        <v>0</v>
      </c>
      <c r="GX1407" s="668">
        <f>SUMIF(DS1393:GK1393,GX1393,DS1407:GK1407)</f>
        <v>0</v>
      </c>
      <c r="GY1407" s="668">
        <f>SUMIF(DS1393:GK1393,GY1393,DS1407:GK1407)</f>
        <v>0</v>
      </c>
      <c r="GZ1407" s="646" t="b">
        <f>O1389=SUM(GO1407:GY1407)</f>
        <v>1</v>
      </c>
      <c r="HB1407" s="668">
        <f>IF(GZ1407,0,(O1389-SUM(GO1407:GY1407))*INDEX(AK1394:AT1401,MATCH(GN1407,AI1394:AI1401,0),MATCH(HB1405,AK1393:AT1393,0)))</f>
        <v>0</v>
      </c>
      <c r="HC1407" s="668">
        <f>IF(GZ1407,0,(O1389-SUM(GO1407:GY1407))*INDEX(AK1394:AT1401,MATCH(GN1407,AI1394:AI1401,0),MATCH(HC1405,AK1393:AT1393,0)))</f>
        <v>0</v>
      </c>
      <c r="HD1407" s="668">
        <f>IF(GZ1407,0,(O1389-SUM(GO1407:GY1407))*INDEX(AK1394:AT1401,MATCH(GN1407,AI1394:AI1401,0),MATCH(HD1405,AK1393:AT1393,0)))</f>
        <v>0</v>
      </c>
      <c r="HE1407" s="668">
        <f>IF(GZ1407,0,(O1389-SUM(GO1407:GY1407))*INDEX(AK1394:AT1401,MATCH(GN1407,AI1394:AI1401,0),MATCH(HE1405,AK1393:AT1393,0)))</f>
        <v>0</v>
      </c>
      <c r="HF1407" s="668">
        <f>IF(GZ1407,0,(O1389-SUM(GO1407:GY1407))*INDEX(AK1394:AT1401,MATCH(GN1407,AI1394:AI1401,0),MATCH(HF1405,AK1393:AT1393,0)))</f>
        <v>0</v>
      </c>
      <c r="HG1407" s="668">
        <f>IF(GZ1407,0,(O1389-SUM(GO1407:GY1407))*INDEX(AK1394:AT1401,MATCH(GN1407,AI1394:AI1401,0),MATCH(HG1405,AK1393:AT1393,0)))</f>
        <v>0</v>
      </c>
      <c r="HH1407" s="668">
        <f>IF(GZ1407,0,(O1389-SUM(GO1407:GY1407))*INDEX(AK1394:AT1401,MATCH(GN1407,AI1394:AI1401,0),MATCH(HH1405,AK1393:AT1393,0)))</f>
        <v>0</v>
      </c>
      <c r="HI1407" s="668">
        <f>IF(GZ1407,0,(O1389-SUM(GO1407:GY1407))*INDEX(AK1394:AT1401,MATCH(GN1407,AI1394:AI1401,0),MATCH(HI1405,AK1393:AT1393,0)))</f>
        <v>0</v>
      </c>
      <c r="HJ1407" s="668">
        <f>IF(GZ1407,0,(O1389-SUM(GO1407:GY1407))*INDEX(AK1394:AT1401,MATCH(GN1407,AI1394:AI1401,0),MATCH(HJ1405,AK1393:AT1393,0)))</f>
        <v>0</v>
      </c>
      <c r="HK1407" s="668">
        <f>IF(GZ1407,0,(O1389-SUM(GO1407:GY1407))*INDEX(AK1394:AT1401,MATCH(GN1407,AI1394:AI1401,0),MATCH(HK1405,AK1393:AT1393,0)))</f>
        <v>0</v>
      </c>
      <c r="HL1407" s="668" t="b">
        <f>(SUM(HB1407:HK1407)+SUM(GO1407:GY1407))=O1389</f>
        <v>1</v>
      </c>
      <c r="HM1407" s="674"/>
      <c r="HN1407" s="674"/>
      <c r="HO1407" s="674"/>
      <c r="HP1407" s="674"/>
      <c r="HQ1407" s="674"/>
      <c r="HR1407" s="674"/>
      <c r="HS1407" s="674"/>
      <c r="HT1407" s="674"/>
      <c r="HU1407" s="674"/>
      <c r="HV1407" s="674"/>
      <c r="HW1407" s="674"/>
      <c r="HX1407" s="674"/>
      <c r="HY1407" s="674"/>
      <c r="HZ1407" s="674"/>
    </row>
    <row r="1408" spans="1:234" hidden="1" x14ac:dyDescent="0.25">
      <c r="A1408" s="643" t="s">
        <v>208</v>
      </c>
      <c r="G1408" s="670"/>
      <c r="H1408" s="670"/>
      <c r="I1408" s="674"/>
      <c r="J1408" s="674"/>
      <c r="K1408" s="674"/>
      <c r="L1408" s="674"/>
      <c r="M1408" s="674"/>
      <c r="N1408" s="674"/>
      <c r="O1408" s="674"/>
      <c r="P1408" s="674"/>
      <c r="Q1408" s="674"/>
      <c r="R1408" s="674"/>
      <c r="S1408" s="675"/>
      <c r="DR1408" s="749">
        <v>2025</v>
      </c>
      <c r="DS1408" s="665" t="e">
        <f>INDEX(DT1388:EA1389,MATCH(DR1408,DR1388:DR1389,0),MATCH(DS1404,DT1386:EA1386,0))*INDEX(AJ1394:AT1401,MATCH(DS1404,AI1394:AI1401,0),MATCH(DS1405,AJ1393:AT1393,0))</f>
        <v>#N/A</v>
      </c>
      <c r="DT1408" s="665" t="e">
        <f>INDEX(DT1388:EA1389,MATCH(DR1408,DR1388:DR1389,0),MATCH(DT1404,DT1386:EA1386,0))*INDEX(AJ1394:AT1401,MATCH(DT1404,AI1394:AI1401,0),MATCH(DT1405,AJ1393:AT1393,0))</f>
        <v>#N/A</v>
      </c>
      <c r="DU1408" s="665" t="e">
        <f>INDEX(DT1388:EA1389,MATCH(DR1408,DR1388:DR1389,0),MATCH(DU1404,DT1386:EA1386,0))*INDEX(AJ1394:AT1401,MATCH(DU1404,AI1394:AI1401,0),MATCH(DU1405,AJ1393:AT1393,0))</f>
        <v>#N/A</v>
      </c>
      <c r="DV1408" s="665" t="e">
        <f>INDEX(DT1388:EA1389,MATCH(DR1408,DR1388:DR1389,0),MATCH(DV1404,DT1386:EA1386,0))*INDEX(AJ1394:AT1401,MATCH(DV1404,AI1394:AI1401,0),MATCH(DV1405,AJ1393:AT1393,0))</f>
        <v>#N/A</v>
      </c>
      <c r="DW1408" s="665" t="e">
        <f>INDEX(DT1388:EA1389,MATCH(DR1408,DR1388:DR1389,0),MATCH(DW1404,DT1386:EA1386,0))*INDEX(AJ1394:AT1401,MATCH(DW1404,AI1394:AI1401,0),MATCH(DW1405,AJ1393:AT1393,0))</f>
        <v>#N/A</v>
      </c>
      <c r="DX1408" s="665" t="e">
        <f>INDEX(DT1388:EA1389,MATCH(DR1408,DR1388:DR1389,0),MATCH(DX1404,DT1386:EA1386,0))*INDEX(AJ1394:AT1401,MATCH(DX1404,AI1394:AI1401,0),MATCH(DX1405,AJ1393:AT1393,0))</f>
        <v>#N/A</v>
      </c>
      <c r="DY1408" s="665" t="e">
        <f>INDEX(DT1388:EA1389,MATCH(DR1408,DR1388:DR1389,0),MATCH(DY1404,DT1386:EA1386,0))*INDEX(AJ1394:AT1401,MATCH(DY1404,AI1394:AI1401,0),MATCH(DY1405,AJ1393:AT1393,0))</f>
        <v>#N/A</v>
      </c>
      <c r="DZ1408" s="665" t="e">
        <f>INDEX(DT1388:EA1389,MATCH(DR1408,DR1388:DR1389,0),MATCH(DZ1404,DT1386:EA1386,0))*INDEX(AJ1394:AT1401,MATCH(DZ1404,AI1394:AI1401,0),MATCH(DZ1405,AJ1393:AT1393,0))</f>
        <v>#N/A</v>
      </c>
      <c r="EA1408" s="665" t="e">
        <f>INDEX(DT1388:EA1389,MATCH(DR1408,DR1388:DR1389,0),MATCH(EA1404,DT1386:EA1386,0))*INDEX(AJ1394:AT1401,MATCH(EA1404,AI1394:AI1401,0),MATCH(EA1405,AJ1393:AT1393,0))</f>
        <v>#N/A</v>
      </c>
      <c r="EB1408" s="665" t="e">
        <f>INDEX(DT1388:EA1389,MATCH(DR1408,DR1388:DR1389,0),MATCH(EB1404,DT1386:EA1386,0))*INDEX(AJ1394:AT1401,MATCH(EB1404,AI1394:AI1401,0),MATCH(EB1405,AJ1393:AT1393,0))</f>
        <v>#N/A</v>
      </c>
      <c r="EC1408" s="665" t="e">
        <f>INDEX(DT1388:EA1389,MATCH(DR1408,DR1388:DR1389,0),MATCH(EC1404,DT1386:EA1386,0))*INDEX(AJ1394:AT1401,MATCH(EC1404,AI1394:AI1401,0),MATCH(EC1405,AJ1393:AT1393,0))</f>
        <v>#N/A</v>
      </c>
      <c r="ED1408" s="665" t="e">
        <f>INDEX(DT1388:EA1389,MATCH(DR1408,DR1388:DR1389,0),MATCH(ED1404,DT1386:EA1386,0))*INDEX(AJ1394:AT1401,MATCH(ED1404,AI1394:AI1401,0),MATCH(ED1405,AJ1393:AT1393,0))</f>
        <v>#N/A</v>
      </c>
      <c r="EE1408" s="665" t="e">
        <f>INDEX(DT1388:EA1389,MATCH(DR1408,DR1388:DR1389,0),MATCH(EE1404,DT1386:EA1386,0))*INDEX(AJ1394:AT1401,MATCH(EE1404,AI1394:AI1401,0),MATCH(EE1405,AJ1393:AT1393,0))</f>
        <v>#N/A</v>
      </c>
      <c r="EF1408" s="665" t="e">
        <f>INDEX(DT1388:EA1389,MATCH(DR1408,DR1388:DR1389,0),MATCH(EF1404,DT1386:EA1386,0))*INDEX(AJ1394:AT1401,MATCH(EF1404,AI1394:AI1401,0),MATCH(EF1405,AJ1393:AT1393,0))</f>
        <v>#N/A</v>
      </c>
      <c r="EG1408" s="665" t="e">
        <f>INDEX(DT1388:EA1389,MATCH(DR1408,DR1388:DR1389,0),MATCH(EG1404,DT1386:EA1386,0))*INDEX(AJ1394:AT1401,MATCH(EG1404,AI1394:AI1401,0),MATCH(EG1405,AJ1393:AT1393,0))</f>
        <v>#N/A</v>
      </c>
      <c r="EH1408" s="665" t="e">
        <f>INDEX(DT1388:EA1389,MATCH(DR1408,DR1388:DR1389,0),MATCH(EH1404,DT1386:EA1386,0))*INDEX(AJ1394:AT1401,MATCH(EH1404,AI1394:AI1401,0),MATCH(EH1405,AJ1393:AT1393,0))</f>
        <v>#N/A</v>
      </c>
      <c r="EI1408" s="665" t="e">
        <f>INDEX(DT1388:EA1389,MATCH(DR1408,DR1388:DR1389,0),MATCH(EI1404,DT1386:EA1386,0))*INDEX(AJ1394:AT1401,MATCH(EI1404,AI1394:AI1401,0),MATCH(EI1405,AJ1393:AT1393,0))</f>
        <v>#N/A</v>
      </c>
      <c r="EJ1408" s="665" t="e">
        <f>INDEX(DT1388:EA1389,MATCH(DR1408,DR1388:DR1389,0),MATCH(EJ1404,DT1386:EA1386,0))*INDEX(AJ1394:AT1401,MATCH(EJ1404,AI1394:AI1401,0),MATCH(EJ1405,AJ1393:AT1393,0))</f>
        <v>#N/A</v>
      </c>
      <c r="EK1408" s="665" t="e">
        <f>INDEX(DT1388:EA1389,MATCH(DR1408,DR1388:DR1389,0),MATCH(EK1404,DT1386:EA1386,0))*INDEX(AJ1394:AT1401,MATCH(EK1404,AI1394:AI1401,0),MATCH(EK1405,AJ1393:AT1393,0))</f>
        <v>#N/A</v>
      </c>
      <c r="EL1408" s="665" t="e">
        <f>INDEX(DT1388:EA1389,MATCH(DR1408,DR1388:DR1389,0),MATCH(EL1404,DT1386:EA1386,0))*INDEX(AJ1394:AT1401,MATCH(EL1404,AI1394:AI1401,0),MATCH(EL1405,AJ1393:AT1393,0))</f>
        <v>#N/A</v>
      </c>
      <c r="EM1408" s="665" t="e">
        <f>INDEX(DT1388:EA1389,MATCH(DR1408,DR1388:DR1389,0),MATCH(EM1404,DT1386:EA1386,0))*INDEX(AJ1394:AT1401,MATCH(EM1404,AI1394:AI1401,0),MATCH(EM1405,AJ1393:AT1393,0))</f>
        <v>#N/A</v>
      </c>
      <c r="EN1408" s="665" t="e">
        <f>INDEX(DT1388:EA1389,MATCH(DR1408,DR1388:DR1389,0),MATCH(EN1404,DT1386:EA1386,0))*INDEX(AJ1394:AT1401,MATCH(EN1404,AI1394:AI1401,0),MATCH(EN1405,AJ1393:AT1393,0))</f>
        <v>#N/A</v>
      </c>
      <c r="EO1408" s="665" t="e">
        <f>INDEX(DT1388:EA1389,MATCH(DR1408,DR1388:DR1389,0),MATCH(EO1404,DT1386:EA1386,0))*INDEX(AJ1394:AT1401,MATCH(EO1404,AI1394:AI1401,0),MATCH(EO1405,AJ1393:AT1393,0))</f>
        <v>#N/A</v>
      </c>
      <c r="EP1408" s="665" t="e">
        <f>INDEX(DT1388:EA1389,MATCH(DR1408,DR1388:DR1389,0),MATCH(EP1404,DT1386:EA1386,0))*INDEX(AJ1394:AT1401,MATCH(EP1404,AI1394:AI1401,0),MATCH(EP1405,AJ1393:AT1393,0))</f>
        <v>#N/A</v>
      </c>
      <c r="EQ1408" s="665" t="e">
        <f>INDEX(DT1388:EA1389,MATCH(DR1408,DR1388:DR1389,0),MATCH(EQ1404,DT1386:EA1386,0))*INDEX(AJ1394:AT1401,MATCH(EQ1404,AI1394:AI1401,0),MATCH(EQ1405,AJ1393:AT1393,0))</f>
        <v>#N/A</v>
      </c>
      <c r="ER1408" s="665" t="e">
        <f>INDEX(DT1388:EA1389,MATCH(DR1408,DR1388:DR1389,0),MATCH(ER1404,DT1386:EA1386,0))*INDEX(AJ1394:AT1401,MATCH(ER1404,AI1394:AI1401,0),MATCH(ER1405,AJ1393:AT1393,0))</f>
        <v>#N/A</v>
      </c>
      <c r="ES1408" s="665" t="e">
        <f>INDEX(DT1388:EA1389,MATCH(DR1408,DR1388:DR1389,0),MATCH(ES1404,DT1386:EA1386,0))*INDEX(AJ1394:AT1401,MATCH(ES1404,AI1394:AI1401,0),MATCH(ES1405,AJ1393:AT1393,0))</f>
        <v>#N/A</v>
      </c>
      <c r="ET1408" s="665" t="e">
        <f>INDEX(DT1388:EA1389,MATCH(DR1408,DR1388:DR1389,0),MATCH(ET1404,DT1386:EA1386,0))*INDEX(AJ1394:AT1401,MATCH(ET1404,AI1394:AI1401,0),MATCH(ET1405,AJ1393:AT1393,0))</f>
        <v>#N/A</v>
      </c>
      <c r="EU1408" s="665" t="e">
        <f>INDEX(DT1388:EA1389,MATCH(DR1408,DR1388:DR1389,0),MATCH(EU1404,DT1386:EA1386,0))*INDEX(AJ1394:AT1401,MATCH(EU1404,AI1394:AI1401,0),MATCH(EU1405,AJ1393:AT1393,0))</f>
        <v>#N/A</v>
      </c>
      <c r="EV1408" s="665" t="e">
        <f>INDEX(DT1388:EA1389,MATCH(DR1408,DR1388:DR1389,0),MATCH(EV1404,DT1386:EA1386,0))*INDEX(AJ1394:AT1401,MATCH(EV1404,AI1394:AI1401,0),MATCH(EV1405,AJ1393:AT1393,0))</f>
        <v>#N/A</v>
      </c>
      <c r="EW1408" s="665" t="e">
        <f>INDEX(DT1388:EA1389,MATCH(DR1408,DR1388:DR1389,0),MATCH(EW1404,DT1386:EA1386,0))*INDEX(AJ1394:AT1401,MATCH(EW1404,AI1394:AI1401,0),MATCH(EW1405,AJ1393:AT1393,0))</f>
        <v>#N/A</v>
      </c>
      <c r="EX1408" s="665" t="e">
        <f>INDEX(DT1388:EA1389,MATCH(DR1408,DR1388:DR1389,0),MATCH(EX1404,DT1386:EA1386,0))*INDEX(AJ1394:AT1401,MATCH(EX1404,AI1394:AI1401,0),MATCH(EX1405,AJ1393:AT1393,0))</f>
        <v>#N/A</v>
      </c>
      <c r="EY1408" s="665" t="e">
        <f>INDEX(DT1388:EA1389,MATCH(DR1408,DR1388:DR1389,0),MATCH(EY1404,DT1386:EA1386,0))*INDEX(AJ1394:AT1401,MATCH(EY1404,AI1394:AI1401,0),MATCH(EY1405,AJ1393:AT1393,0))</f>
        <v>#N/A</v>
      </c>
      <c r="EZ1408" s="665" t="e">
        <f>INDEX(DT1388:EA1389,MATCH(DR1408,DR1388:DR1389,0),MATCH(EZ1404,DT1386:EA1386,0))*INDEX(AJ1394:AT1401,MATCH(EZ1404,AI1394:AI1401,0),MATCH(EZ1405,AJ1393:AT1393,0))</f>
        <v>#N/A</v>
      </c>
      <c r="FA1408" s="665" t="e">
        <f>INDEX(DT1388:EA1389,MATCH(DR1408,DR1388:DR1389,0),MATCH(FA1404,DT1386:EA1386,0))*INDEX(AJ1394:AT1401,MATCH(FA1404,AI1394:AI1401,0),MATCH(FA1405,AJ1393:AT1393,0))</f>
        <v>#N/A</v>
      </c>
      <c r="FB1408" s="665" t="e">
        <f>INDEX(DT1388:EA1389,MATCH(DR1408,DR1388:DR1389,0),MATCH(FB1404,DT1386:EA1386,0))*INDEX(AJ1394:AT1401,MATCH(FB1404,AI1394:AI1401,0),MATCH(FB1405,AJ1393:AT1393,0))</f>
        <v>#N/A</v>
      </c>
      <c r="FC1408" s="665" t="e">
        <f>INDEX(DT1388:EA1389,MATCH(DR1408,DR1388:DR1389,0),MATCH(FC1404,DT1386:EA1386,0))*INDEX(AJ1394:AT1401,MATCH(FC1404,AI1394:AI1401,0),MATCH(FC1405,AJ1393:AT1393,0))</f>
        <v>#N/A</v>
      </c>
      <c r="FD1408" s="665" t="e">
        <f>INDEX(DT1388:EA1389,MATCH(DR1408,DR1388:DR1389,0),MATCH(FD1404,DT1386:EA1386,0))*INDEX(AJ1394:AT1401,MATCH(FD1404,AI1394:AI1401,0),MATCH(FD1405,AJ1393:AT1393,0))</f>
        <v>#N/A</v>
      </c>
      <c r="FE1408" s="665" t="e">
        <f>INDEX(DT1388:EA1389,MATCH(DR1408,DR1388:DR1389,0),MATCH(FE1404,DT1386:EA1386,0))*INDEX(AJ1394:AT1401,MATCH(FE1404,AI1394:AI1401,0),MATCH(FE1405,AJ1393:AT1393,0))</f>
        <v>#N/A</v>
      </c>
      <c r="FF1408" s="665" t="e">
        <f>INDEX(DT1388:EA1389,MATCH(DR1408,DR1388:DR1389,0),MATCH(FF1404,DT1386:EA1386,0))*INDEX(AJ1394:AT1401,MATCH(FF1404,AI1394:AI1401,0),MATCH(FF1405,AJ1393:AT1393,0))</f>
        <v>#N/A</v>
      </c>
      <c r="FG1408" s="665" t="e">
        <f>INDEX(DT1388:EA1389,MATCH(DR1408,DR1388:DR1389,0),MATCH(FG1404,DT1386:EA1386,0))*INDEX(AJ1394:AT1401,MATCH(FG1404,AI1394:AI1401,0),MATCH(FG1405,AJ1393:AT1393,0))</f>
        <v>#N/A</v>
      </c>
      <c r="FH1408" s="665" t="e">
        <f>INDEX(DT1388:EA1389,MATCH(DR1408,DR1388:DR1389,0),MATCH(FH1404,DT1386:EA1386,0))*INDEX(AJ1394:AT1401,MATCH(FH1404,AI1394:AI1401,0),MATCH(FH1405,AJ1393:AT1393,0))</f>
        <v>#N/A</v>
      </c>
      <c r="FI1408" s="665" t="e">
        <f>INDEX(DT1388:EA1389,MATCH(DR1408,DR1388:DR1389,0),MATCH(FI1404,DT1386:EA1386,0))*INDEX(AJ1394:AT1401,MATCH(FI1404,AI1394:AI1401,0),MATCH(FI1405,AJ1393:AT1393,0))</f>
        <v>#N/A</v>
      </c>
      <c r="FJ1408" s="665" t="e">
        <f>INDEX(DT1388:EA1389,MATCH(DR1408,DR1388:DR1389,0),MATCH(FJ1404,DT1386:EA1386,0))*INDEX(AJ1394:AT1401,MATCH(FJ1404,AI1394:AI1401,0),MATCH(FJ1405,AJ1393:AT1393,0))</f>
        <v>#N/A</v>
      </c>
      <c r="FK1408" s="665" t="e">
        <f>INDEX(DT1388:EA1389,MATCH(DR1408,DR1388:DR1389,0),MATCH(FK1404,DT1386:EA1386,0))*INDEX(AJ1394:AT1401,MATCH(FK1404,AI1394:AI1401,0),MATCH(FK1405,AJ1393:AT1393,0))</f>
        <v>#N/A</v>
      </c>
      <c r="FL1408" s="665" t="e">
        <f>INDEX(DT1388:EA1389,MATCH(DR1408,DR1388:DR1389,0),MATCH(FL1404,DT1386:EA1386,0))*INDEX(AJ1394:AT1401,MATCH(FL1404,AI1394:AI1401,0),MATCH(FL1405,AJ1393:AT1393,0))</f>
        <v>#N/A</v>
      </c>
      <c r="FM1408" s="665" t="e">
        <f>INDEX(DT1388:EA1389,MATCH(DR1408,DR1388:DR1389,0),MATCH(FM1404,DT1386:EA1386,0))*INDEX(AJ1394:AT1401,MATCH(FM1404,AI1394:AI1401,0),MATCH(FM1405,AJ1393:AT1393,0))</f>
        <v>#N/A</v>
      </c>
      <c r="FN1408" s="665" t="e">
        <f>INDEX(DT1388:EA1389,MATCH(DR1408,DR1388:DR1389,0),MATCH(FN1404,DT1386:EA1386,0))*INDEX(AJ1394:AT1401,MATCH(FN1404,AI1394:AI1401,0),MATCH(FN1405,AJ1393:AT1393,0))</f>
        <v>#N/A</v>
      </c>
      <c r="FO1408" s="665" t="e">
        <f>INDEX(DT1388:EA1389,MATCH(DR1408,DR1388:DR1389,0),MATCH(FO1404,DT1386:EA1386,0))*INDEX(AJ1394:AT1401,MATCH(FO1404,AI1394:AI1401,0),MATCH(FO1405,AJ1393:AT1393,0))</f>
        <v>#N/A</v>
      </c>
      <c r="FP1408" s="665" t="e">
        <f>INDEX(DT1388:EA1389,MATCH(DR1408,DR1388:DR1389,0),MATCH(FP1404,DT1386:EA1386,0))*INDEX(AJ1394:AT1401,MATCH(FP1404,AI1394:AI1401,0),MATCH(FP1405,AJ1393:AT1393,0))</f>
        <v>#N/A</v>
      </c>
      <c r="FQ1408" s="665" t="e">
        <f>INDEX(DT1388:EA1389,MATCH(DR1408,DR1388:DR1389,0),MATCH(FQ1404,DT1386:EA1386,0))*INDEX(AJ1394:AT1401,MATCH(FQ1404,AI1394:AI1401,0),MATCH(FQ1405,AJ1393:AT1393,0))</f>
        <v>#N/A</v>
      </c>
      <c r="FR1408" s="665" t="e">
        <f>INDEX(DT1388:EA1389,MATCH(DR1408,DR1388:DR1389,0),MATCH(FR1404,DT1386:EA1386,0))*INDEX(AJ1394:AT1401,MATCH(FR1404,AI1394:AI1401,0),MATCH(FR1405,AJ1393:AT1393,0))</f>
        <v>#N/A</v>
      </c>
      <c r="FS1408" s="665" t="e">
        <f>INDEX(DT1388:EA1389,MATCH(DR1408,DR1388:DR1389,0),MATCH(FS1404,DT1386:EA1386,0))*INDEX(AJ1394:AT1401,MATCH(FS1404,AI1394:AI1401,0),MATCH(FS1405,AJ1393:AT1393,0))</f>
        <v>#N/A</v>
      </c>
      <c r="FT1408" s="665" t="e">
        <f>INDEX(DT1388:EA1389,MATCH(DR1408,DR1388:DR1389,0),MATCH(FT1404,DT1386:EA1386,0))*INDEX(AJ1394:AT1401,MATCH(FT1404,AI1394:AI1401,0),MATCH(FT1405,AJ1393:AT1393,0))</f>
        <v>#N/A</v>
      </c>
      <c r="FU1408" s="665" t="e">
        <f>INDEX(DT1388:EA1389,MATCH(DR1408,DR1388:DR1389,0),MATCH(FU1404,DT1386:EA1386,0))*INDEX(AJ1394:AT1401,MATCH(FU1404,AI1394:AI1401,0),MATCH(FU1405,AJ1393:AT1393,0))</f>
        <v>#N/A</v>
      </c>
      <c r="FV1408" s="665" t="e">
        <f>INDEX(DT1388:EA1389,MATCH(DR1408,DR1388:DR1389,0),MATCH(FV1404,DT1386:EA1386,0))*INDEX(AJ1394:AT1401,MATCH(FV1404,AI1394:AI1401,0),MATCH(FV1405,AJ1393:AT1393,0))</f>
        <v>#N/A</v>
      </c>
      <c r="FW1408" s="665" t="e">
        <f>INDEX(DT1388:EA1389,MATCH(DR1408,DR1388:DR1389,0),MATCH(FW1404,DT1386:EA1386,0))*INDEX(AJ1394:AT1401,MATCH(FW1404,AI1394:AI1401,0),MATCH(FW1405,AJ1393:AT1393,0))</f>
        <v>#N/A</v>
      </c>
      <c r="FX1408" s="665" t="e">
        <f>INDEX(DT1388:EA1389,MATCH(DR1408,DR1388:DR1389,0),MATCH(FX1404,DT1386:EA1386,0))*INDEX(AJ1394:AT1401,MATCH(FX1404,AI1394:AI1401,0),MATCH(FX1405,AJ1393:AT1393,0))</f>
        <v>#N/A</v>
      </c>
      <c r="FY1408" s="665" t="e">
        <f>INDEX(DT1388:EA1389,MATCH(DR1408,DR1388:DR1389,0),MATCH(FY1404,DT1386:EA1386,0))*INDEX(AJ1394:AT1401,MATCH(FY1404,AI1394:AI1401,0),MATCH(FY1405,AJ1393:AT1393,0))</f>
        <v>#N/A</v>
      </c>
      <c r="FZ1408" s="665" t="e">
        <f>INDEX(DT1388:EA1389,MATCH(DR1408,DR1388:DR1389,0),MATCH(FZ1404,DT1386:EA1386,0))*INDEX(AJ1394:AT1401,MATCH(FZ1404,AI1394:AI1401,0),MATCH(FZ1405,AJ1393:AT1393,0))</f>
        <v>#N/A</v>
      </c>
      <c r="GA1408" s="665" t="e">
        <f>INDEX(DT1388:EA1389,MATCH(DR1408,DR1388:DR1389,0),MATCH(GA1404,DT1386:EA1386,0))*INDEX(AJ1394:AT1401,MATCH(GA1404,AI1394:AI1401,0),MATCH(GA1405,AJ1393:AT1393,0))</f>
        <v>#N/A</v>
      </c>
      <c r="GB1408" s="665" t="e">
        <f>INDEX(DT1388:EA1389,MATCH(DR1408,DR1388:DR1389,0),MATCH(GB1404,DT1386:EA1386,0))*INDEX(AJ1394:AT1401,MATCH(GB1404,AI1394:AI1401,0),MATCH(GB1405,AJ1393:AT1393,0))</f>
        <v>#N/A</v>
      </c>
      <c r="GC1408" s="665" t="e">
        <f>INDEX(DT1388:EA1389,MATCH(DR1408,DR1388:DR1389,0),MATCH(GC1404,DT1386:EA1386,0))*INDEX(AJ1394:AT1401,MATCH(GC1404,AI1394:AI1401,0),MATCH(GC1405,AJ1393:AT1393,0))</f>
        <v>#N/A</v>
      </c>
      <c r="GD1408" s="665" t="e">
        <f>INDEX(DT1388:EA1389,MATCH(DR1408,DR1388:DR1389,0),MATCH(GD1404,DT1386:EA1386,0))*INDEX(AJ1394:AT1401,MATCH(GD1404,AI1394:AI1401,0),MATCH(GD1405,AJ1393:AT1393,0))</f>
        <v>#N/A</v>
      </c>
      <c r="GE1408" s="665" t="e">
        <f>INDEX(DT1388:EA1389,MATCH(DR1408,DR1388:DR1389,0),MATCH(GE1404,DT1386:EA1386,0))*INDEX(AJ1394:AT1401,MATCH(GE1404,AI1394:AI1401,0),MATCH(GE1405,AJ1393:AT1393,0))</f>
        <v>#N/A</v>
      </c>
      <c r="GF1408" s="665" t="e">
        <f>INDEX(DT1388:EA1389,MATCH(DR1408,DR1388:DR1389,0),MATCH(GF1404,DT1386:EA1386,0))*INDEX(AJ1394:AT1401,MATCH(GF1404,AI1394:AI1401,0),MATCH(GF1405,AJ1393:AT1393,0))</f>
        <v>#N/A</v>
      </c>
      <c r="GG1408" s="665" t="e">
        <f>INDEX(DT1388:EA1389,MATCH(DR1408,DR1388:DR1389,0),MATCH(GG1404,DT1386:EA1386,0))*INDEX(AJ1394:AT1401,MATCH(GG1404,AI1394:AI1401,0),MATCH(GG1405,AJ1393:AT1393,0))</f>
        <v>#N/A</v>
      </c>
      <c r="GH1408" s="665" t="e">
        <f>INDEX(DT1388:EA1389,MATCH(DR1408,DR1388:DR1389,0),MATCH(GH1404,DT1386:EA1386,0))*INDEX(AJ1394:AT1401,MATCH(GH1404,AI1394:AI1401,0),MATCH(GH1405,AJ1393:AT1393,0))</f>
        <v>#N/A</v>
      </c>
      <c r="GI1408" s="665" t="e">
        <f>INDEX(DT1388:EA1389,MATCH(DR1408,DR1388:DR1389,0),MATCH(GI1404,DT1386:EA1386,0))*INDEX(AJ1394:AT1401,MATCH(GI1404,AI1394:AI1401,0),MATCH(GI1405,AJ1393:AT1393,0))</f>
        <v>#N/A</v>
      </c>
      <c r="GJ1408" s="665" t="e">
        <f>INDEX(DT1388:EA1389,MATCH(DR1408,DR1388:DR1389,0),MATCH(GJ1404,DT1386:EA1386,0))*INDEX(AJ1394:AT1401,MATCH(GJ1404,AI1394:AI1401,0),MATCH(GJ1405,AJ1393:AT1393,0))</f>
        <v>#N/A</v>
      </c>
      <c r="GK1408" s="665" t="e">
        <f>INDEX(DT1388:EA1389,MATCH(DR1408,DR1388:DR1389,0),MATCH(GK1404,DT1386:EA1386,0))*INDEX(AJ1394:AT1401,MATCH(GK1404,AI1394:AI1401,0),MATCH(GK1405,AJ1393:AT1393,0))</f>
        <v>#N/A</v>
      </c>
      <c r="GL1408" s="665" t="e">
        <f>SUM(DS1408:GK1408)=#REF!-SUM(HB1408:HK1408)</f>
        <v>#N/A</v>
      </c>
      <c r="GM1408" s="667"/>
      <c r="GN1408" s="749">
        <v>2025</v>
      </c>
      <c r="GO1408" s="664" t="e">
        <f>SUMIF(DS1393:EN1393,GO1393,DS1408:EN1408)</f>
        <v>#N/A</v>
      </c>
      <c r="GP1408" s="668" t="e">
        <f>SUMIF(DS1393:GK1393,GP1393,DS1408:GK1408)</f>
        <v>#N/A</v>
      </c>
      <c r="GQ1408" s="668" t="e">
        <f>SUMIF(DS1393:GK1393,GQ1393,DS1408:GK1408)</f>
        <v>#N/A</v>
      </c>
      <c r="GR1408" s="668" t="e">
        <f>SUMIF(DS1393:GK1393,GR1393,DS1408:GK1408)</f>
        <v>#N/A</v>
      </c>
      <c r="GS1408" s="668" t="e">
        <f>SUMIF(DS1393:GK1393,GS1393,DS1408:GK1408)</f>
        <v>#N/A</v>
      </c>
      <c r="GT1408" s="668" t="e">
        <f>SUMIF(DS1393:GK1393,GT1393,DS1408:GK1408)</f>
        <v>#N/A</v>
      </c>
      <c r="GU1408" s="668" t="e">
        <f>SUMIF(DS1393:GK1393,GU1393,DS1408:GK1408)</f>
        <v>#N/A</v>
      </c>
      <c r="GV1408" s="668" t="e">
        <f>SUMIF(DS1393:GK1393,GV1393,DS1408:GK1408)</f>
        <v>#N/A</v>
      </c>
      <c r="GW1408" s="668" t="e">
        <f>SUMIF(DS1393:GK1393,GW1393,DS1408:GK1408)</f>
        <v>#N/A</v>
      </c>
      <c r="GX1408" s="668" t="e">
        <f>SUMIF(DS1393:GK1393,GX1393,DS1408:GK1408)</f>
        <v>#N/A</v>
      </c>
      <c r="GY1408" s="668" t="e">
        <f>SUMIF(DS1393:GK1393,GY1393,DS1408:GK1408)</f>
        <v>#N/A</v>
      </c>
      <c r="GZ1408" s="646" t="e">
        <f>#REF!=SUM(GO1408:GY1408)</f>
        <v>#REF!</v>
      </c>
      <c r="HB1408" s="668" t="e">
        <f>IF(GZ1408,0,(#REF!-SUM(GO1408:GY1408))*INDEX(AK1394:AT1401,MATCH(GN1408,AI1394:AI1401,0),MATCH(HB1405,AK1393:AT1393,0)))</f>
        <v>#REF!</v>
      </c>
      <c r="HC1408" s="668" t="e">
        <f>IF(GZ1408,0,(#REF!-SUM(GO1408:GY1408))*INDEX(AK1394:AT1401,MATCH(GN1408,AI1394:AI1401,0),MATCH(HC1405,AK1393:AT1393,0)))</f>
        <v>#REF!</v>
      </c>
      <c r="HD1408" s="668" t="e">
        <f>IF(GZ1408,0,(#REF!-SUM(GO1408:GY1408))*INDEX(AK1394:AT1401,MATCH(GN1408,AI1394:AI1401,0),MATCH(HD1405,AK1393:AT1393,0)))</f>
        <v>#REF!</v>
      </c>
      <c r="HE1408" s="668" t="e">
        <f>IF(GZ1408,0,(#REF!-SUM(GO1408:GY1408))*INDEX(AK1394:AT1401,MATCH(GN1408,AI1394:AI1401,0),MATCH(HE1405,AK1393:AT1393,0)))</f>
        <v>#REF!</v>
      </c>
      <c r="HF1408" s="668" t="e">
        <f>IF(GZ1408,0,(#REF!-SUM(GO1408:GY1408))*INDEX(AK1394:AT1401,MATCH(GN1408,AI1394:AI1401,0),MATCH(HF1405,AK1393:AT1393,0)))</f>
        <v>#REF!</v>
      </c>
      <c r="HG1408" s="668" t="e">
        <f>IF(GZ1408,0,(#REF!-SUM(GO1408:GY1408))*INDEX(AK1394:AT1401,MATCH(GN1408,AI1394:AI1401,0),MATCH(HG1405,AK1393:AT1393,0)))</f>
        <v>#REF!</v>
      </c>
      <c r="HH1408" s="668" t="e">
        <f>IF(GZ1408,0,(#REF!-SUM(GO1408:GY1408))*INDEX(AK1394:AT1401,MATCH(GN1408,AI1394:AI1401,0),MATCH(HH1405,AK1393:AT1393,0)))</f>
        <v>#REF!</v>
      </c>
      <c r="HI1408" s="668" t="e">
        <f>IF(GZ1408,0,(#REF!-SUM(GO1408:GY1408))*INDEX(AK1394:AT1401,MATCH(GN1408,AI1394:AI1401,0),MATCH(HI1405,AK1393:AT1393,0)))</f>
        <v>#REF!</v>
      </c>
      <c r="HJ1408" s="668" t="e">
        <f>IF(GZ1408,0,(#REF!-SUM(GO1408:GY1408))*INDEX(AK1394:AT1401,MATCH(GN1408,AI1394:AI1401,0),MATCH(HJ1405,AK1393:AT1393,0)))</f>
        <v>#REF!</v>
      </c>
      <c r="HK1408" s="668" t="e">
        <f>IF(GZ1408,0,(#REF!-SUM(GO1408:GY1408))*INDEX(AK1394:AT1401,MATCH(GN1408,AI1394:AI1401,0),MATCH(HK1405,AK1393:AT1393,0)))</f>
        <v>#REF!</v>
      </c>
      <c r="HL1408" s="668" t="e">
        <f>(SUM(HB1408:HK1408)+SUM(GO1408:GY1408))=#REF!</f>
        <v>#REF!</v>
      </c>
      <c r="HM1408" s="674"/>
      <c r="HN1408" s="674"/>
      <c r="HO1408" s="674"/>
      <c r="HP1408" s="674"/>
      <c r="HQ1408" s="674"/>
      <c r="HR1408" s="674"/>
      <c r="HS1408" s="674"/>
      <c r="HT1408" s="674"/>
      <c r="HU1408" s="674"/>
      <c r="HV1408" s="674"/>
      <c r="HW1408" s="674"/>
      <c r="HX1408" s="674"/>
      <c r="HY1408" s="674"/>
      <c r="HZ1408" s="674"/>
    </row>
    <row r="1409" spans="1:234" hidden="1" x14ac:dyDescent="0.25">
      <c r="A1409" s="643" t="s">
        <v>208</v>
      </c>
      <c r="G1409" s="670"/>
      <c r="H1409" s="670"/>
      <c r="I1409" s="674"/>
      <c r="J1409" s="674"/>
      <c r="K1409" s="674"/>
      <c r="L1409" s="674"/>
      <c r="M1409" s="674"/>
      <c r="N1409" s="674"/>
      <c r="O1409" s="674"/>
      <c r="P1409" s="674"/>
      <c r="Q1409" s="674"/>
      <c r="R1409" s="674"/>
      <c r="S1409" s="675"/>
      <c r="DR1409" s="749">
        <v>2026</v>
      </c>
      <c r="DS1409" s="665" t="e">
        <f>INDEX(DT1388:EA1389,MATCH(DR1409,DR1388:DR1389,0),MATCH(DS1404,DT1386:EA1386,0))*INDEX(AJ1394:AT1401,MATCH(DS1404,AI1394:AI1401,0),MATCH(DS1405,AJ1393:AT1393,0))</f>
        <v>#N/A</v>
      </c>
      <c r="DT1409" s="665" t="e">
        <f>INDEX(DT1388:EA1389,MATCH(DR1409,DR1388:DR1389,0),MATCH(DT1404,DT1386:EA1386,0))*INDEX(AJ1394:AT1401,MATCH(DT1404,AI1394:AI1401,0),MATCH(DT1405,AJ1393:AT1393,0))</f>
        <v>#N/A</v>
      </c>
      <c r="DU1409" s="665" t="e">
        <f>INDEX(DT1388:EA1389,MATCH(DR1409,DR1388:DR1389,0),MATCH(DU1404,DT1386:EA1386,0))*INDEX(AJ1394:AT1401,MATCH(DU1404,AI1394:AI1401,0),MATCH(DU1405,AJ1393:AT1393,0))</f>
        <v>#N/A</v>
      </c>
      <c r="DV1409" s="665" t="e">
        <f>INDEX(DT1388:EA1389,MATCH(DR1409,DR1388:DR1389,0),MATCH(DV1404,DT1386:EA1386,0))*INDEX(AJ1394:AT1401,MATCH(DV1404,AI1394:AI1401,0),MATCH(DV1405,AJ1393:AT1393,0))</f>
        <v>#N/A</v>
      </c>
      <c r="DW1409" s="665" t="e">
        <f>INDEX(DT1388:EA1389,MATCH(DR1409,DR1388:DR1389,0),MATCH(DW1404,DT1386:EA1386,0))*INDEX(AJ1394:AT1401,MATCH(DW1404,AI1394:AI1401,0),MATCH(DW1405,AJ1393:AT1393,0))</f>
        <v>#N/A</v>
      </c>
      <c r="DX1409" s="665" t="e">
        <f>INDEX(DT1388:EA1389,MATCH(DR1409,DR1388:DR1389,0),MATCH(DX1404,DT1386:EA1386,0))*INDEX(AJ1394:AT1401,MATCH(DX1404,AI1394:AI1401,0),MATCH(DX1405,AJ1393:AT1393,0))</f>
        <v>#N/A</v>
      </c>
      <c r="DY1409" s="665" t="e">
        <f>INDEX(DT1388:EA1389,MATCH(DR1409,DR1388:DR1389,0),MATCH(DY1404,DT1386:EA1386,0))*INDEX(AJ1394:AT1401,MATCH(DY1404,AI1394:AI1401,0),MATCH(DY1405,AJ1393:AT1393,0))</f>
        <v>#N/A</v>
      </c>
      <c r="DZ1409" s="665" t="e">
        <f>INDEX(DT1388:EA1389,MATCH(DR1409,DR1388:DR1389,0),MATCH(DZ1404,DT1386:EA1386,0))*INDEX(AJ1394:AT1401,MATCH(DZ1404,AI1394:AI1401,0),MATCH(DZ1405,AJ1393:AT1393,0))</f>
        <v>#N/A</v>
      </c>
      <c r="EA1409" s="665" t="e">
        <f>INDEX(DT1388:EA1389,MATCH(DR1409,DR1388:DR1389,0),MATCH(EA1404,DT1386:EA1386,0))*INDEX(AJ1394:AT1401,MATCH(EA1404,AI1394:AI1401,0),MATCH(EA1405,AJ1393:AT1393,0))</f>
        <v>#N/A</v>
      </c>
      <c r="EB1409" s="665" t="e">
        <f>INDEX(DT1388:EA1389,MATCH(DR1409,DR1388:DR1389,0),MATCH(EB1404,DT1386:EA1386,0))*INDEX(AJ1394:AT1401,MATCH(EB1404,AI1394:AI1401,0),MATCH(EB1405,AJ1393:AT1393,0))</f>
        <v>#N/A</v>
      </c>
      <c r="EC1409" s="665" t="e">
        <f>INDEX(DT1388:EA1389,MATCH(DR1409,DR1388:DR1389,0),MATCH(EC1404,DT1386:EA1386,0))*INDEX(AJ1394:AT1401,MATCH(EC1404,AI1394:AI1401,0),MATCH(EC1405,AJ1393:AT1393,0))</f>
        <v>#N/A</v>
      </c>
      <c r="ED1409" s="665" t="e">
        <f>INDEX(DT1388:EA1389,MATCH(DR1409,DR1388:DR1389,0),MATCH(ED1404,DT1386:EA1386,0))*INDEX(AJ1394:AT1401,MATCH(ED1404,AI1394:AI1401,0),MATCH(ED1405,AJ1393:AT1393,0))</f>
        <v>#N/A</v>
      </c>
      <c r="EE1409" s="665" t="e">
        <f>INDEX(DT1388:EA1389,MATCH(DR1409,DR1388:DR1389,0),MATCH(EE1404,DT1386:EA1386,0))*INDEX(AJ1394:AT1401,MATCH(EE1404,AI1394:AI1401,0),MATCH(EE1405,AJ1393:AT1393,0))</f>
        <v>#N/A</v>
      </c>
      <c r="EF1409" s="665" t="e">
        <f>INDEX(DT1388:EA1389,MATCH(DR1409,DR1388:DR1389,0),MATCH(EF1404,DT1386:EA1386,0))*INDEX(AJ1394:AT1401,MATCH(EF1404,AI1394:AI1401,0),MATCH(EF1405,AJ1393:AT1393,0))</f>
        <v>#N/A</v>
      </c>
      <c r="EG1409" s="665" t="e">
        <f>INDEX(DT1388:EA1389,MATCH(DR1409,DR1388:DR1389,0),MATCH(EG1404,DT1386:EA1386,0))*INDEX(AJ1394:AT1401,MATCH(EG1404,AI1394:AI1401,0),MATCH(EG1405,AJ1393:AT1393,0))</f>
        <v>#N/A</v>
      </c>
      <c r="EH1409" s="665" t="e">
        <f>INDEX(DT1388:EA1389,MATCH(DR1409,DR1388:DR1389,0),MATCH(EH1404,DT1386:EA1386,0))*INDEX(AJ1394:AT1401,MATCH(EH1404,AI1394:AI1401,0),MATCH(EH1405,AJ1393:AT1393,0))</f>
        <v>#N/A</v>
      </c>
      <c r="EI1409" s="665" t="e">
        <f>INDEX(DT1388:EA1389,MATCH(DR1409,DR1388:DR1389,0),MATCH(EI1404,DT1386:EA1386,0))*INDEX(AJ1394:AT1401,MATCH(EI1404,AI1394:AI1401,0),MATCH(EI1405,AJ1393:AT1393,0))</f>
        <v>#N/A</v>
      </c>
      <c r="EJ1409" s="665" t="e">
        <f>INDEX(DT1388:EA1389,MATCH(DR1409,DR1388:DR1389,0),MATCH(EJ1404,DT1386:EA1386,0))*INDEX(AJ1394:AT1401,MATCH(EJ1404,AI1394:AI1401,0),MATCH(EJ1405,AJ1393:AT1393,0))</f>
        <v>#N/A</v>
      </c>
      <c r="EK1409" s="665" t="e">
        <f>INDEX(DT1388:EA1389,MATCH(DR1409,DR1388:DR1389,0),MATCH(EK1404,DT1386:EA1386,0))*INDEX(AJ1394:AT1401,MATCH(EK1404,AI1394:AI1401,0),MATCH(EK1405,AJ1393:AT1393,0))</f>
        <v>#N/A</v>
      </c>
      <c r="EL1409" s="665" t="e">
        <f>INDEX(DT1388:EA1389,MATCH(DR1409,DR1388:DR1389,0),MATCH(EL1404,DT1386:EA1386,0))*INDEX(AJ1394:AT1401,MATCH(EL1404,AI1394:AI1401,0),MATCH(EL1405,AJ1393:AT1393,0))</f>
        <v>#N/A</v>
      </c>
      <c r="EM1409" s="665" t="e">
        <f>INDEX(DT1388:EA1389,MATCH(DR1409,DR1388:DR1389,0),MATCH(EM1404,DT1386:EA1386,0))*INDEX(AJ1394:AT1401,MATCH(EM1404,AI1394:AI1401,0),MATCH(EM1405,AJ1393:AT1393,0))</f>
        <v>#N/A</v>
      </c>
      <c r="EN1409" s="665" t="e">
        <f>INDEX(DT1388:EA1389,MATCH(DR1409,DR1388:DR1389,0),MATCH(EN1404,DT1386:EA1386,0))*INDEX(AJ1394:AT1401,MATCH(EN1404,AI1394:AI1401,0),MATCH(EN1405,AJ1393:AT1393,0))</f>
        <v>#N/A</v>
      </c>
      <c r="EO1409" s="665" t="e">
        <f>INDEX(DT1388:EA1389,MATCH(DR1409,DR1388:DR1389,0),MATCH(EO1404,DT1386:EA1386,0))*INDEX(AJ1394:AT1401,MATCH(EO1404,AI1394:AI1401,0),MATCH(EO1405,AJ1393:AT1393,0))</f>
        <v>#N/A</v>
      </c>
      <c r="EP1409" s="665" t="e">
        <f>INDEX(DT1388:EA1389,MATCH(DR1409,DR1388:DR1389,0),MATCH(EP1404,DT1386:EA1386,0))*INDEX(AJ1394:AT1401,MATCH(EP1404,AI1394:AI1401,0),MATCH(EP1405,AJ1393:AT1393,0))</f>
        <v>#N/A</v>
      </c>
      <c r="EQ1409" s="665" t="e">
        <f>INDEX(DT1388:EA1389,MATCH(DR1409,DR1388:DR1389,0),MATCH(EQ1404,DT1386:EA1386,0))*INDEX(AJ1394:AT1401,MATCH(EQ1404,AI1394:AI1401,0),MATCH(EQ1405,AJ1393:AT1393,0))</f>
        <v>#N/A</v>
      </c>
      <c r="ER1409" s="665" t="e">
        <f>INDEX(DT1388:EA1389,MATCH(DR1409,DR1388:DR1389,0),MATCH(ER1404,DT1386:EA1386,0))*INDEX(AJ1394:AT1401,MATCH(ER1404,AI1394:AI1401,0),MATCH(ER1405,AJ1393:AT1393,0))</f>
        <v>#N/A</v>
      </c>
      <c r="ES1409" s="665" t="e">
        <f>INDEX(DT1388:EA1389,MATCH(DR1409,DR1388:DR1389,0),MATCH(ES1404,DT1386:EA1386,0))*INDEX(AJ1394:AT1401,MATCH(ES1404,AI1394:AI1401,0),MATCH(ES1405,AJ1393:AT1393,0))</f>
        <v>#N/A</v>
      </c>
      <c r="ET1409" s="665" t="e">
        <f>INDEX(DT1388:EA1389,MATCH(DR1409,DR1388:DR1389,0),MATCH(ET1404,DT1386:EA1386,0))*INDEX(AJ1394:AT1401,MATCH(ET1404,AI1394:AI1401,0),MATCH(ET1405,AJ1393:AT1393,0))</f>
        <v>#N/A</v>
      </c>
      <c r="EU1409" s="665" t="e">
        <f>INDEX(DT1388:EA1389,MATCH(DR1409,DR1388:DR1389,0),MATCH(EU1404,DT1386:EA1386,0))*INDEX(AJ1394:AT1401,MATCH(EU1404,AI1394:AI1401,0),MATCH(EU1405,AJ1393:AT1393,0))</f>
        <v>#N/A</v>
      </c>
      <c r="EV1409" s="665" t="e">
        <f>INDEX(DT1388:EA1389,MATCH(DR1409,DR1388:DR1389,0),MATCH(EV1404,DT1386:EA1386,0))*INDEX(AJ1394:AT1401,MATCH(EV1404,AI1394:AI1401,0),MATCH(EV1405,AJ1393:AT1393,0))</f>
        <v>#N/A</v>
      </c>
      <c r="EW1409" s="665" t="e">
        <f>INDEX(DT1388:EA1389,MATCH(DR1409,DR1388:DR1389,0),MATCH(EW1404,DT1386:EA1386,0))*INDEX(AJ1394:AT1401,MATCH(EW1404,AI1394:AI1401,0),MATCH(EW1405,AJ1393:AT1393,0))</f>
        <v>#N/A</v>
      </c>
      <c r="EX1409" s="665" t="e">
        <f>INDEX(DT1388:EA1389,MATCH(DR1409,DR1388:DR1389,0),MATCH(EX1404,DT1386:EA1386,0))*INDEX(AJ1394:AT1401,MATCH(EX1404,AI1394:AI1401,0),MATCH(EX1405,AJ1393:AT1393,0))</f>
        <v>#N/A</v>
      </c>
      <c r="EY1409" s="665" t="e">
        <f>INDEX(DT1388:EA1389,MATCH(DR1409,DR1388:DR1389,0),MATCH(EY1404,DT1386:EA1386,0))*INDEX(AJ1394:AT1401,MATCH(EY1404,AI1394:AI1401,0),MATCH(EY1405,AJ1393:AT1393,0))</f>
        <v>#N/A</v>
      </c>
      <c r="EZ1409" s="665" t="e">
        <f>INDEX(DT1388:EA1389,MATCH(DR1409,DR1388:DR1389,0),MATCH(EZ1404,DT1386:EA1386,0))*INDEX(AJ1394:AT1401,MATCH(EZ1404,AI1394:AI1401,0),MATCH(EZ1405,AJ1393:AT1393,0))</f>
        <v>#N/A</v>
      </c>
      <c r="FA1409" s="665" t="e">
        <f>INDEX(DT1388:EA1389,MATCH(DR1409,DR1388:DR1389,0),MATCH(FA1404,DT1386:EA1386,0))*INDEX(AJ1394:AT1401,MATCH(FA1404,AI1394:AI1401,0),MATCH(FA1405,AJ1393:AT1393,0))</f>
        <v>#N/A</v>
      </c>
      <c r="FB1409" s="665" t="e">
        <f>INDEX(DT1388:EA1389,MATCH(DR1409,DR1388:DR1389,0),MATCH(FB1404,DT1386:EA1386,0))*INDEX(AJ1394:AT1401,MATCH(FB1404,AI1394:AI1401,0),MATCH(FB1405,AJ1393:AT1393,0))</f>
        <v>#N/A</v>
      </c>
      <c r="FC1409" s="665" t="e">
        <f>INDEX(DT1388:EA1389,MATCH(DR1409,DR1388:DR1389,0),MATCH(FC1404,DT1386:EA1386,0))*INDEX(AJ1394:AT1401,MATCH(FC1404,AI1394:AI1401,0),MATCH(FC1405,AJ1393:AT1393,0))</f>
        <v>#N/A</v>
      </c>
      <c r="FD1409" s="665" t="e">
        <f>INDEX(DT1388:EA1389,MATCH(DR1409,DR1388:DR1389,0),MATCH(FD1404,DT1386:EA1386,0))*INDEX(AJ1394:AT1401,MATCH(FD1404,AI1394:AI1401,0),MATCH(FD1405,AJ1393:AT1393,0))</f>
        <v>#N/A</v>
      </c>
      <c r="FE1409" s="665" t="e">
        <f>INDEX(DT1388:EA1389,MATCH(DR1409,DR1388:DR1389,0),MATCH(FE1404,DT1386:EA1386,0))*INDEX(AJ1394:AT1401,MATCH(FE1404,AI1394:AI1401,0),MATCH(FE1405,AJ1393:AT1393,0))</f>
        <v>#N/A</v>
      </c>
      <c r="FF1409" s="665" t="e">
        <f>INDEX(DT1388:EA1389,MATCH(DR1409,DR1388:DR1389,0),MATCH(FF1404,DT1386:EA1386,0))*INDEX(AJ1394:AT1401,MATCH(FF1404,AI1394:AI1401,0),MATCH(FF1405,AJ1393:AT1393,0))</f>
        <v>#N/A</v>
      </c>
      <c r="FG1409" s="665" t="e">
        <f>INDEX(DT1388:EA1389,MATCH(DR1409,DR1388:DR1389,0),MATCH(FG1404,DT1386:EA1386,0))*INDEX(AJ1394:AT1401,MATCH(FG1404,AI1394:AI1401,0),MATCH(FG1405,AJ1393:AT1393,0))</f>
        <v>#N/A</v>
      </c>
      <c r="FH1409" s="665" t="e">
        <f>INDEX(DT1388:EA1389,MATCH(DR1409,DR1388:DR1389,0),MATCH(FH1404,DT1386:EA1386,0))*INDEX(AJ1394:AT1401,MATCH(FH1404,AI1394:AI1401,0),MATCH(FH1405,AJ1393:AT1393,0))</f>
        <v>#N/A</v>
      </c>
      <c r="FI1409" s="665" t="e">
        <f>INDEX(DT1388:EA1389,MATCH(DR1409,DR1388:DR1389,0),MATCH(FI1404,DT1386:EA1386,0))*INDEX(AJ1394:AT1401,MATCH(FI1404,AI1394:AI1401,0),MATCH(FI1405,AJ1393:AT1393,0))</f>
        <v>#N/A</v>
      </c>
      <c r="FJ1409" s="665" t="e">
        <f>INDEX(DT1388:EA1389,MATCH(DR1409,DR1388:DR1389,0),MATCH(FJ1404,DT1386:EA1386,0))*INDEX(AJ1394:AT1401,MATCH(FJ1404,AI1394:AI1401,0),MATCH(FJ1405,AJ1393:AT1393,0))</f>
        <v>#N/A</v>
      </c>
      <c r="FK1409" s="665" t="e">
        <f>INDEX(DT1388:EA1389,MATCH(DR1409,DR1388:DR1389,0),MATCH(FK1404,DT1386:EA1386,0))*INDEX(AJ1394:AT1401,MATCH(FK1404,AI1394:AI1401,0),MATCH(FK1405,AJ1393:AT1393,0))</f>
        <v>#N/A</v>
      </c>
      <c r="FL1409" s="665" t="e">
        <f>INDEX(DT1388:EA1389,MATCH(DR1409,DR1388:DR1389,0),MATCH(FL1404,DT1386:EA1386,0))*INDEX(AJ1394:AT1401,MATCH(FL1404,AI1394:AI1401,0),MATCH(FL1405,AJ1393:AT1393,0))</f>
        <v>#N/A</v>
      </c>
      <c r="FM1409" s="665" t="e">
        <f>INDEX(DT1388:EA1389,MATCH(DR1409,DR1388:DR1389,0),MATCH(FM1404,DT1386:EA1386,0))*INDEX(AJ1394:AT1401,MATCH(FM1404,AI1394:AI1401,0),MATCH(FM1405,AJ1393:AT1393,0))</f>
        <v>#N/A</v>
      </c>
      <c r="FN1409" s="665" t="e">
        <f>INDEX(DT1388:EA1389,MATCH(DR1409,DR1388:DR1389,0),MATCH(FN1404,DT1386:EA1386,0))*INDEX(AJ1394:AT1401,MATCH(FN1404,AI1394:AI1401,0),MATCH(FN1405,AJ1393:AT1393,0))</f>
        <v>#N/A</v>
      </c>
      <c r="FO1409" s="665" t="e">
        <f>INDEX(DT1388:EA1389,MATCH(DR1409,DR1388:DR1389,0),MATCH(FO1404,DT1386:EA1386,0))*INDEX(AJ1394:AT1401,MATCH(FO1404,AI1394:AI1401,0),MATCH(FO1405,AJ1393:AT1393,0))</f>
        <v>#N/A</v>
      </c>
      <c r="FP1409" s="665" t="e">
        <f>INDEX(DT1388:EA1389,MATCH(DR1409,DR1388:DR1389,0),MATCH(FP1404,DT1386:EA1386,0))*INDEX(AJ1394:AT1401,MATCH(FP1404,AI1394:AI1401,0),MATCH(FP1405,AJ1393:AT1393,0))</f>
        <v>#N/A</v>
      </c>
      <c r="FQ1409" s="665" t="e">
        <f>INDEX(DT1388:EA1389,MATCH(DR1409,DR1388:DR1389,0),MATCH(FQ1404,DT1386:EA1386,0))*INDEX(AJ1394:AT1401,MATCH(FQ1404,AI1394:AI1401,0),MATCH(FQ1405,AJ1393:AT1393,0))</f>
        <v>#N/A</v>
      </c>
      <c r="FR1409" s="665" t="e">
        <f>INDEX(DT1388:EA1389,MATCH(DR1409,DR1388:DR1389,0),MATCH(FR1404,DT1386:EA1386,0))*INDEX(AJ1394:AT1401,MATCH(FR1404,AI1394:AI1401,0),MATCH(FR1405,AJ1393:AT1393,0))</f>
        <v>#N/A</v>
      </c>
      <c r="FS1409" s="665" t="e">
        <f>INDEX(DT1388:EA1389,MATCH(DR1409,DR1388:DR1389,0),MATCH(FS1404,DT1386:EA1386,0))*INDEX(AJ1394:AT1401,MATCH(FS1404,AI1394:AI1401,0),MATCH(FS1405,AJ1393:AT1393,0))</f>
        <v>#N/A</v>
      </c>
      <c r="FT1409" s="665" t="e">
        <f>INDEX(DT1388:EA1389,MATCH(DR1409,DR1388:DR1389,0),MATCH(FT1404,DT1386:EA1386,0))*INDEX(AJ1394:AT1401,MATCH(FT1404,AI1394:AI1401,0),MATCH(FT1405,AJ1393:AT1393,0))</f>
        <v>#N/A</v>
      </c>
      <c r="FU1409" s="665" t="e">
        <f>INDEX(DT1388:EA1389,MATCH(DR1409,DR1388:DR1389,0),MATCH(FU1404,DT1386:EA1386,0))*INDEX(AJ1394:AT1401,MATCH(FU1404,AI1394:AI1401,0),MATCH(FU1405,AJ1393:AT1393,0))</f>
        <v>#N/A</v>
      </c>
      <c r="FV1409" s="665" t="e">
        <f>INDEX(DT1388:EA1389,MATCH(DR1409,DR1388:DR1389,0),MATCH(FV1404,DT1386:EA1386,0))*INDEX(AJ1394:AT1401,MATCH(FV1404,AI1394:AI1401,0),MATCH(FV1405,AJ1393:AT1393,0))</f>
        <v>#N/A</v>
      </c>
      <c r="FW1409" s="665" t="e">
        <f>INDEX(DT1388:EA1389,MATCH(DR1409,DR1388:DR1389,0),MATCH(FW1404,DT1386:EA1386,0))*INDEX(AJ1394:AT1401,MATCH(FW1404,AI1394:AI1401,0),MATCH(FW1405,AJ1393:AT1393,0))</f>
        <v>#N/A</v>
      </c>
      <c r="FX1409" s="665" t="e">
        <f>INDEX(DT1388:EA1389,MATCH(DR1409,DR1388:DR1389,0),MATCH(FX1404,DT1386:EA1386,0))*INDEX(AJ1394:AT1401,MATCH(FX1404,AI1394:AI1401,0),MATCH(FX1405,AJ1393:AT1393,0))</f>
        <v>#N/A</v>
      </c>
      <c r="FY1409" s="665" t="e">
        <f>INDEX(DT1388:EA1389,MATCH(DR1409,DR1388:DR1389,0),MATCH(FY1404,DT1386:EA1386,0))*INDEX(AJ1394:AT1401,MATCH(FY1404,AI1394:AI1401,0),MATCH(FY1405,AJ1393:AT1393,0))</f>
        <v>#N/A</v>
      </c>
      <c r="FZ1409" s="665" t="e">
        <f>INDEX(DT1388:EA1389,MATCH(DR1409,DR1388:DR1389,0),MATCH(FZ1404,DT1386:EA1386,0))*INDEX(AJ1394:AT1401,MATCH(FZ1404,AI1394:AI1401,0),MATCH(FZ1405,AJ1393:AT1393,0))</f>
        <v>#N/A</v>
      </c>
      <c r="GA1409" s="665" t="e">
        <f>INDEX(DT1388:EA1389,MATCH(DR1409,DR1388:DR1389,0),MATCH(GA1404,DT1386:EA1386,0))*INDEX(AJ1394:AT1401,MATCH(GA1404,AI1394:AI1401,0),MATCH(GA1405,AJ1393:AT1393,0))</f>
        <v>#N/A</v>
      </c>
      <c r="GB1409" s="665" t="e">
        <f>INDEX(DT1388:EA1389,MATCH(DR1409,DR1388:DR1389,0),MATCH(GB1404,DT1386:EA1386,0))*INDEX(AJ1394:AT1401,MATCH(GB1404,AI1394:AI1401,0),MATCH(GB1405,AJ1393:AT1393,0))</f>
        <v>#N/A</v>
      </c>
      <c r="GC1409" s="665" t="e">
        <f>INDEX(DT1388:EA1389,MATCH(DR1409,DR1388:DR1389,0),MATCH(GC1404,DT1386:EA1386,0))*INDEX(AJ1394:AT1401,MATCH(GC1404,AI1394:AI1401,0),MATCH(GC1405,AJ1393:AT1393,0))</f>
        <v>#N/A</v>
      </c>
      <c r="GD1409" s="665" t="e">
        <f>INDEX(DT1388:EA1389,MATCH(DR1409,DR1388:DR1389,0),MATCH(GD1404,DT1386:EA1386,0))*INDEX(AJ1394:AT1401,MATCH(GD1404,AI1394:AI1401,0),MATCH(GD1405,AJ1393:AT1393,0))</f>
        <v>#N/A</v>
      </c>
      <c r="GE1409" s="665" t="e">
        <f>INDEX(DT1388:EA1389,MATCH(DR1409,DR1388:DR1389,0),MATCH(GE1404,DT1386:EA1386,0))*INDEX(AJ1394:AT1401,MATCH(GE1404,AI1394:AI1401,0),MATCH(GE1405,AJ1393:AT1393,0))</f>
        <v>#N/A</v>
      </c>
      <c r="GF1409" s="665" t="e">
        <f>INDEX(DT1388:EA1389,MATCH(DR1409,DR1388:DR1389,0),MATCH(GF1404,DT1386:EA1386,0))*INDEX(AJ1394:AT1401,MATCH(GF1404,AI1394:AI1401,0),MATCH(GF1405,AJ1393:AT1393,0))</f>
        <v>#N/A</v>
      </c>
      <c r="GG1409" s="665" t="e">
        <f>INDEX(DT1388:EA1389,MATCH(DR1409,DR1388:DR1389,0),MATCH(GG1404,DT1386:EA1386,0))*INDEX(AJ1394:AT1401,MATCH(GG1404,AI1394:AI1401,0),MATCH(GG1405,AJ1393:AT1393,0))</f>
        <v>#N/A</v>
      </c>
      <c r="GH1409" s="665" t="e">
        <f>INDEX(DT1388:EA1389,MATCH(DR1409,DR1388:DR1389,0),MATCH(GH1404,DT1386:EA1386,0))*INDEX(AJ1394:AT1401,MATCH(GH1404,AI1394:AI1401,0),MATCH(GH1405,AJ1393:AT1393,0))</f>
        <v>#N/A</v>
      </c>
      <c r="GI1409" s="665" t="e">
        <f>INDEX(DT1388:EA1389,MATCH(DR1409,DR1388:DR1389,0),MATCH(GI1404,DT1386:EA1386,0))*INDEX(AJ1394:AT1401,MATCH(GI1404,AI1394:AI1401,0),MATCH(GI1405,AJ1393:AT1393,0))</f>
        <v>#N/A</v>
      </c>
      <c r="GJ1409" s="665" t="e">
        <f>INDEX(DT1388:EA1389,MATCH(DR1409,DR1388:DR1389,0),MATCH(GJ1404,DT1386:EA1386,0))*INDEX(AJ1394:AT1401,MATCH(GJ1404,AI1394:AI1401,0),MATCH(GJ1405,AJ1393:AT1393,0))</f>
        <v>#N/A</v>
      </c>
      <c r="GK1409" s="665" t="e">
        <f>INDEX(DT1388:EA1389,MATCH(DR1409,DR1388:DR1389,0),MATCH(GK1404,DT1386:EA1386,0))*INDEX(AJ1394:AT1401,MATCH(GK1404,AI1394:AI1401,0),MATCH(GK1405,AJ1393:AT1393,0))</f>
        <v>#N/A</v>
      </c>
      <c r="GL1409" s="665" t="e">
        <f>SUM(DS1409:GK1409)=#REF!-SUM(HB1409:HK1409)</f>
        <v>#N/A</v>
      </c>
      <c r="GM1409" s="667"/>
      <c r="GN1409" s="749">
        <v>2026</v>
      </c>
      <c r="GO1409" s="664" t="e">
        <f>SUMIF(DS1393:EN1393,GO1393,DS1409:EN1409)</f>
        <v>#N/A</v>
      </c>
      <c r="GP1409" s="668" t="e">
        <f>SUMIF(DS1393:GK1393,GP1393,DS1409:GK1409)</f>
        <v>#N/A</v>
      </c>
      <c r="GQ1409" s="668" t="e">
        <f>SUMIF(DS1393:GK1393,GQ1393,DS1409:GK1409)</f>
        <v>#N/A</v>
      </c>
      <c r="GR1409" s="668" t="e">
        <f>SUMIF(DS1393:GK1393,GR1393,DS1409:GK1409)</f>
        <v>#N/A</v>
      </c>
      <c r="GS1409" s="668" t="e">
        <f>SUMIF(DS1393:GK1393,GS1393,DS1409:GK1409)</f>
        <v>#N/A</v>
      </c>
      <c r="GT1409" s="668" t="e">
        <f>SUMIF(DS1393:GK1393,GT1393,DS1409:GK1409)</f>
        <v>#N/A</v>
      </c>
      <c r="GU1409" s="668" t="e">
        <f>SUMIF(DS1393:GK1393,GU1393,DS1409:GK1409)</f>
        <v>#N/A</v>
      </c>
      <c r="GV1409" s="668" t="e">
        <f>SUMIF(DS1393:GK1393,GV1393,DS1409:GK1409)</f>
        <v>#N/A</v>
      </c>
      <c r="GW1409" s="668" t="e">
        <f>SUMIF(DS1393:GK1393,GW1393,DS1409:GK1409)</f>
        <v>#N/A</v>
      </c>
      <c r="GX1409" s="668" t="e">
        <f>SUMIF(DS1393:GK1393,GX1393,DS1409:GK1409)</f>
        <v>#N/A</v>
      </c>
      <c r="GY1409" s="668" t="e">
        <f>SUMIF(DS1393:GK1393,GY1393,DS1409:GK1409)</f>
        <v>#N/A</v>
      </c>
      <c r="GZ1409" s="646" t="e">
        <f>#REF!=SUM(GO1409:GY1409)</f>
        <v>#REF!</v>
      </c>
      <c r="HB1409" s="668" t="e">
        <f>IF(GZ1409,0,(#REF!-SUM(GO1409:GY1409))*INDEX(AK1394:AT1401,MATCH(GN1409,AI1394:AI1401,0),MATCH(HB1405,AK1393:AT1393,0)))</f>
        <v>#REF!</v>
      </c>
      <c r="HC1409" s="668" t="e">
        <f>IF(GZ1409,0,(#REF!-SUM(GO1409:GY1409))*INDEX(AK1394:AT1401,MATCH(GN1409,AI1394:AI1401,0),MATCH(HC1405,AK1393:AT1393,0)))</f>
        <v>#REF!</v>
      </c>
      <c r="HD1409" s="668" t="e">
        <f>IF(GZ1409,0,(#REF!-SUM(GO1409:GY1409))*INDEX(AK1394:AT1401,MATCH(GN1409,AI1394:AI1401,0),MATCH(HD1405,AK1393:AT1393,0)))</f>
        <v>#REF!</v>
      </c>
      <c r="HE1409" s="668" t="e">
        <f>IF(GZ1409,0,(#REF!-SUM(GO1409:GY1409))*INDEX(AK1394:AT1401,MATCH(GN1409,AI1394:AI1401,0),MATCH(HE1405,AK1393:AT1393,0)))</f>
        <v>#REF!</v>
      </c>
      <c r="HF1409" s="668" t="e">
        <f>IF(GZ1409,0,(#REF!-SUM(GO1409:GY1409))*INDEX(AK1394:AT1401,MATCH(GN1409,AI1394:AI1401,0),MATCH(HF1405,AK1393:AT1393,0)))</f>
        <v>#REF!</v>
      </c>
      <c r="HG1409" s="668" t="e">
        <f>IF(GZ1409,0,(#REF!-SUM(GO1409:GY1409))*INDEX(AK1394:AT1401,MATCH(GN1409,AI1394:AI1401,0),MATCH(HG1405,AK1393:AT1393,0)))</f>
        <v>#REF!</v>
      </c>
      <c r="HH1409" s="668" t="e">
        <f>IF(GZ1409,0,(#REF!-SUM(GO1409:GY1409))*INDEX(AK1394:AT1401,MATCH(GN1409,AI1394:AI1401,0),MATCH(HH1405,AK1393:AT1393,0)))</f>
        <v>#REF!</v>
      </c>
      <c r="HI1409" s="668" t="e">
        <f>IF(GZ1409,0,(#REF!-SUM(GO1409:GY1409))*INDEX(AK1394:AT1401,MATCH(GN1409,AI1394:AI1401,0),MATCH(HI1405,AK1393:AT1393,0)))</f>
        <v>#REF!</v>
      </c>
      <c r="HJ1409" s="668" t="e">
        <f>IF(GZ1409,0,(#REF!-SUM(GO1409:GY1409))*INDEX(AK1394:AT1401,MATCH(GN1409,AI1394:AI1401,0),MATCH(HJ1405,AK1393:AT1393,0)))</f>
        <v>#REF!</v>
      </c>
      <c r="HK1409" s="668" t="e">
        <f>IF(GZ1409,0,(#REF!-SUM(GO1409:GY1409))*INDEX(AK1394:AT1401,MATCH(GN1409,AI1394:AI1401,0),MATCH(HK1405,AK1393:AT1393,0)))</f>
        <v>#REF!</v>
      </c>
      <c r="HL1409" s="668" t="e">
        <f>(SUM(HB1409:HK1409)+SUM(GO1409:GY1409))=#REF!</f>
        <v>#REF!</v>
      </c>
      <c r="HM1409" s="674"/>
      <c r="HN1409" s="674"/>
      <c r="HO1409" s="674"/>
      <c r="HP1409" s="674"/>
      <c r="HQ1409" s="674"/>
      <c r="HR1409" s="674"/>
      <c r="HS1409" s="674"/>
      <c r="HT1409" s="674"/>
      <c r="HU1409" s="674"/>
      <c r="HV1409" s="674"/>
      <c r="HW1409" s="674"/>
      <c r="HX1409" s="674"/>
      <c r="HY1409" s="674"/>
      <c r="HZ1409" s="674"/>
    </row>
    <row r="1410" spans="1:234" hidden="1" x14ac:dyDescent="0.25">
      <c r="A1410" s="643" t="s">
        <v>208</v>
      </c>
      <c r="G1410" s="670"/>
      <c r="H1410" s="670"/>
      <c r="I1410" s="674"/>
      <c r="J1410" s="674"/>
      <c r="K1410" s="674"/>
      <c r="L1410" s="674"/>
      <c r="M1410" s="674"/>
      <c r="N1410" s="674"/>
      <c r="O1410" s="674"/>
      <c r="P1410" s="674"/>
      <c r="Q1410" s="674"/>
      <c r="R1410" s="674"/>
      <c r="S1410" s="675"/>
      <c r="DR1410" s="749">
        <v>2027</v>
      </c>
      <c r="DS1410" s="665" t="e">
        <f>INDEX(DT1388:EA1389,MATCH(DR1410,DR1388:DR1389,0),MATCH(DS1404,DT1386:EA1386,0))*INDEX(AJ1394:AT1401,MATCH(DS1404,AI1394:AI1401,0),MATCH(DS1405,AJ1393:AT1393,0))</f>
        <v>#N/A</v>
      </c>
      <c r="DT1410" s="665" t="e">
        <f>INDEX(DT1388:EA1389,MATCH(DR1410,DR1388:DR1389,0),MATCH(DT1404,DT1386:EA1386,0))*INDEX(AJ1394:AT1401,MATCH(DT1404,AI1394:AI1401,0),MATCH(DT1405,AJ1393:AT1393,0))</f>
        <v>#N/A</v>
      </c>
      <c r="DU1410" s="665" t="e">
        <f>INDEX(DT1388:EA1389,MATCH(DR1410,DR1388:DR1389,0),MATCH(DU1404,DT1386:EA1386,0))*INDEX(AJ1394:AT1401,MATCH(DU1404,AI1394:AI1401,0),MATCH(DU1405,AJ1393:AT1393,0))</f>
        <v>#N/A</v>
      </c>
      <c r="DV1410" s="665" t="e">
        <f>INDEX(DT1388:EA1389,MATCH(DR1410,DR1388:DR1389,0),MATCH(DV1404,DT1386:EA1386,0))*INDEX(AJ1394:AT1401,MATCH(DV1404,AI1394:AI1401,0),MATCH(DV1405,AJ1393:AT1393,0))</f>
        <v>#N/A</v>
      </c>
      <c r="DW1410" s="665" t="e">
        <f>INDEX(DT1388:EA1389,MATCH(DR1410,DR1388:DR1389,0),MATCH(DW1404,DT1386:EA1386,0))*INDEX(AJ1394:AT1401,MATCH(DW1404,AI1394:AI1401,0),MATCH(DW1405,AJ1393:AT1393,0))</f>
        <v>#N/A</v>
      </c>
      <c r="DX1410" s="665" t="e">
        <f>INDEX(DT1388:EA1389,MATCH(DR1410,DR1388:DR1389,0),MATCH(DX1404,DT1386:EA1386,0))*INDEX(AJ1394:AT1401,MATCH(DX1404,AI1394:AI1401,0),MATCH(DX1405,AJ1393:AT1393,0))</f>
        <v>#N/A</v>
      </c>
      <c r="DY1410" s="665" t="e">
        <f>INDEX(DT1388:EA1389,MATCH(DR1410,DR1388:DR1389,0),MATCH(DY1404,DT1386:EA1386,0))*INDEX(AJ1394:AT1401,MATCH(DY1404,AI1394:AI1401,0),MATCH(DY1405,AJ1393:AT1393,0))</f>
        <v>#N/A</v>
      </c>
      <c r="DZ1410" s="665" t="e">
        <f>INDEX(DT1388:EA1389,MATCH(DR1410,DR1388:DR1389,0),MATCH(DZ1404,DT1386:EA1386,0))*INDEX(AJ1394:AT1401,MATCH(DZ1404,AI1394:AI1401,0),MATCH(DZ1405,AJ1393:AT1393,0))</f>
        <v>#N/A</v>
      </c>
      <c r="EA1410" s="665" t="e">
        <f>INDEX(DT1388:EA1389,MATCH(DR1410,DR1388:DR1389,0),MATCH(EA1404,DT1386:EA1386,0))*INDEX(AJ1394:AT1401,MATCH(EA1404,AI1394:AI1401,0),MATCH(EA1405,AJ1393:AT1393,0))</f>
        <v>#N/A</v>
      </c>
      <c r="EB1410" s="665" t="e">
        <f>INDEX(DT1388:EA1389,MATCH(DR1410,DR1388:DR1389,0),MATCH(EB1404,DT1386:EA1386,0))*INDEX(AJ1394:AT1401,MATCH(EB1404,AI1394:AI1401,0),MATCH(EB1405,AJ1393:AT1393,0))</f>
        <v>#N/A</v>
      </c>
      <c r="EC1410" s="665" t="e">
        <f>INDEX(DT1388:EA1389,MATCH(DR1410,DR1388:DR1389,0),MATCH(EC1404,DT1386:EA1386,0))*INDEX(AJ1394:AT1401,MATCH(EC1404,AI1394:AI1401,0),MATCH(EC1405,AJ1393:AT1393,0))</f>
        <v>#N/A</v>
      </c>
      <c r="ED1410" s="665" t="e">
        <f>INDEX(DT1388:EA1389,MATCH(DR1410,DR1388:DR1389,0),MATCH(ED1404,DT1386:EA1386,0))*INDEX(AJ1394:AT1401,MATCH(ED1404,AI1394:AI1401,0),MATCH(ED1405,AJ1393:AT1393,0))</f>
        <v>#N/A</v>
      </c>
      <c r="EE1410" s="665" t="e">
        <f>INDEX(DT1388:EA1389,MATCH(DR1410,DR1388:DR1389,0),MATCH(EE1404,DT1386:EA1386,0))*INDEX(AJ1394:AT1401,MATCH(EE1404,AI1394:AI1401,0),MATCH(EE1405,AJ1393:AT1393,0))</f>
        <v>#N/A</v>
      </c>
      <c r="EF1410" s="665" t="e">
        <f>INDEX(DT1388:EA1389,MATCH(DR1410,DR1388:DR1389,0),MATCH(EF1404,DT1386:EA1386,0))*INDEX(AJ1394:AT1401,MATCH(EF1404,AI1394:AI1401,0),MATCH(EF1405,AJ1393:AT1393,0))</f>
        <v>#N/A</v>
      </c>
      <c r="EG1410" s="665" t="e">
        <f>INDEX(DT1388:EA1389,MATCH(DR1410,DR1388:DR1389,0),MATCH(EG1404,DT1386:EA1386,0))*INDEX(AJ1394:AT1401,MATCH(EG1404,AI1394:AI1401,0),MATCH(EG1405,AJ1393:AT1393,0))</f>
        <v>#N/A</v>
      </c>
      <c r="EH1410" s="665" t="e">
        <f>INDEX(DT1388:EA1389,MATCH(DR1410,DR1388:DR1389,0),MATCH(EH1404,DT1386:EA1386,0))*INDEX(AJ1394:AT1401,MATCH(EH1404,AI1394:AI1401,0),MATCH(EH1405,AJ1393:AT1393,0))</f>
        <v>#N/A</v>
      </c>
      <c r="EI1410" s="665" t="e">
        <f>INDEX(DT1388:EA1389,MATCH(DR1410,DR1388:DR1389,0),MATCH(EI1404,DT1386:EA1386,0))*INDEX(AJ1394:AT1401,MATCH(EI1404,AI1394:AI1401,0),MATCH(EI1405,AJ1393:AT1393,0))</f>
        <v>#N/A</v>
      </c>
      <c r="EJ1410" s="665" t="e">
        <f>INDEX(DT1388:EA1389,MATCH(DR1410,DR1388:DR1389,0),MATCH(EJ1404,DT1386:EA1386,0))*INDEX(AJ1394:AT1401,MATCH(EJ1404,AI1394:AI1401,0),MATCH(EJ1405,AJ1393:AT1393,0))</f>
        <v>#N/A</v>
      </c>
      <c r="EK1410" s="665" t="e">
        <f>INDEX(DT1388:EA1389,MATCH(DR1410,DR1388:DR1389,0),MATCH(EK1404,DT1386:EA1386,0))*INDEX(AJ1394:AT1401,MATCH(EK1404,AI1394:AI1401,0),MATCH(EK1405,AJ1393:AT1393,0))</f>
        <v>#N/A</v>
      </c>
      <c r="EL1410" s="665" t="e">
        <f>INDEX(DT1388:EA1389,MATCH(DR1410,DR1388:DR1389,0),MATCH(EL1404,DT1386:EA1386,0))*INDEX(AJ1394:AT1401,MATCH(EL1404,AI1394:AI1401,0),MATCH(EL1405,AJ1393:AT1393,0))</f>
        <v>#N/A</v>
      </c>
      <c r="EM1410" s="665" t="e">
        <f>INDEX(DT1388:EA1389,MATCH(DR1410,DR1388:DR1389,0),MATCH(EM1404,DT1386:EA1386,0))*INDEX(AJ1394:AT1401,MATCH(EM1404,AI1394:AI1401,0),MATCH(EM1405,AJ1393:AT1393,0))</f>
        <v>#N/A</v>
      </c>
      <c r="EN1410" s="665" t="e">
        <f>INDEX(DT1388:EA1389,MATCH(DR1410,DR1388:DR1389,0),MATCH(EN1404,DT1386:EA1386,0))*INDEX(AJ1394:AT1401,MATCH(EN1404,AI1394:AI1401,0),MATCH(EN1405,AJ1393:AT1393,0))</f>
        <v>#N/A</v>
      </c>
      <c r="EO1410" s="665" t="e">
        <f>INDEX(DT1388:EA1389,MATCH(DR1410,DR1388:DR1389,0),MATCH(EO1404,DT1386:EA1386,0))*INDEX(AJ1394:AT1401,MATCH(EO1404,AI1394:AI1401,0),MATCH(EO1405,AJ1393:AT1393,0))</f>
        <v>#N/A</v>
      </c>
      <c r="EP1410" s="665" t="e">
        <f>INDEX(DT1388:EA1389,MATCH(DR1410,DR1388:DR1389,0),MATCH(EP1404,DT1386:EA1386,0))*INDEX(AJ1394:AT1401,MATCH(EP1404,AI1394:AI1401,0),MATCH(EP1405,AJ1393:AT1393,0))</f>
        <v>#N/A</v>
      </c>
      <c r="EQ1410" s="665" t="e">
        <f>INDEX(DT1388:EA1389,MATCH(DR1410,DR1388:DR1389,0),MATCH(EQ1404,DT1386:EA1386,0))*INDEX(AJ1394:AT1401,MATCH(EQ1404,AI1394:AI1401,0),MATCH(EQ1405,AJ1393:AT1393,0))</f>
        <v>#N/A</v>
      </c>
      <c r="ER1410" s="665" t="e">
        <f>INDEX(DT1388:EA1389,MATCH(DR1410,DR1388:DR1389,0),MATCH(ER1404,DT1386:EA1386,0))*INDEX(AJ1394:AT1401,MATCH(ER1404,AI1394:AI1401,0),MATCH(ER1405,AJ1393:AT1393,0))</f>
        <v>#N/A</v>
      </c>
      <c r="ES1410" s="665" t="e">
        <f>INDEX(DT1388:EA1389,MATCH(DR1410,DR1388:DR1389,0),MATCH(ES1404,DT1386:EA1386,0))*INDEX(AJ1394:AT1401,MATCH(ES1404,AI1394:AI1401,0),MATCH(ES1405,AJ1393:AT1393,0))</f>
        <v>#N/A</v>
      </c>
      <c r="ET1410" s="665" t="e">
        <f>INDEX(DT1388:EA1389,MATCH(DR1410,DR1388:DR1389,0),MATCH(ET1404,DT1386:EA1386,0))*INDEX(AJ1394:AT1401,MATCH(ET1404,AI1394:AI1401,0),MATCH(ET1405,AJ1393:AT1393,0))</f>
        <v>#N/A</v>
      </c>
      <c r="EU1410" s="665" t="e">
        <f>INDEX(DT1388:EA1389,MATCH(DR1410,DR1388:DR1389,0),MATCH(EU1404,DT1386:EA1386,0))*INDEX(AJ1394:AT1401,MATCH(EU1404,AI1394:AI1401,0),MATCH(EU1405,AJ1393:AT1393,0))</f>
        <v>#N/A</v>
      </c>
      <c r="EV1410" s="665" t="e">
        <f>INDEX(DT1388:EA1389,MATCH(DR1410,DR1388:DR1389,0),MATCH(EV1404,DT1386:EA1386,0))*INDEX(AJ1394:AT1401,MATCH(EV1404,AI1394:AI1401,0),MATCH(EV1405,AJ1393:AT1393,0))</f>
        <v>#N/A</v>
      </c>
      <c r="EW1410" s="665" t="e">
        <f>INDEX(DT1388:EA1389,MATCH(DR1410,DR1388:DR1389,0),MATCH(EW1404,DT1386:EA1386,0))*INDEX(AJ1394:AT1401,MATCH(EW1404,AI1394:AI1401,0),MATCH(EW1405,AJ1393:AT1393,0))</f>
        <v>#N/A</v>
      </c>
      <c r="EX1410" s="665" t="e">
        <f>INDEX(DT1388:EA1389,MATCH(DR1410,DR1388:DR1389,0),MATCH(EX1404,DT1386:EA1386,0))*INDEX(AJ1394:AT1401,MATCH(EX1404,AI1394:AI1401,0),MATCH(EX1405,AJ1393:AT1393,0))</f>
        <v>#N/A</v>
      </c>
      <c r="EY1410" s="665" t="e">
        <f>INDEX(DT1388:EA1389,MATCH(DR1410,DR1388:DR1389,0),MATCH(EY1404,DT1386:EA1386,0))*INDEX(AJ1394:AT1401,MATCH(EY1404,AI1394:AI1401,0),MATCH(EY1405,AJ1393:AT1393,0))</f>
        <v>#N/A</v>
      </c>
      <c r="EZ1410" s="665" t="e">
        <f>INDEX(DT1388:EA1389,MATCH(DR1410,DR1388:DR1389,0),MATCH(EZ1404,DT1386:EA1386,0))*INDEX(AJ1394:AT1401,MATCH(EZ1404,AI1394:AI1401,0),MATCH(EZ1405,AJ1393:AT1393,0))</f>
        <v>#N/A</v>
      </c>
      <c r="FA1410" s="665" t="e">
        <f>INDEX(DT1388:EA1389,MATCH(DR1410,DR1388:DR1389,0),MATCH(FA1404,DT1386:EA1386,0))*INDEX(AJ1394:AT1401,MATCH(FA1404,AI1394:AI1401,0),MATCH(FA1405,AJ1393:AT1393,0))</f>
        <v>#N/A</v>
      </c>
      <c r="FB1410" s="665" t="e">
        <f>INDEX(DT1388:EA1389,MATCH(DR1410,DR1388:DR1389,0),MATCH(FB1404,DT1386:EA1386,0))*INDEX(AJ1394:AT1401,MATCH(FB1404,AI1394:AI1401,0),MATCH(FB1405,AJ1393:AT1393,0))</f>
        <v>#N/A</v>
      </c>
      <c r="FC1410" s="665" t="e">
        <f>INDEX(DT1388:EA1389,MATCH(DR1410,DR1388:DR1389,0),MATCH(FC1404,DT1386:EA1386,0))*INDEX(AJ1394:AT1401,MATCH(FC1404,AI1394:AI1401,0),MATCH(FC1405,AJ1393:AT1393,0))</f>
        <v>#N/A</v>
      </c>
      <c r="FD1410" s="665" t="e">
        <f>INDEX(DT1388:EA1389,MATCH(DR1410,DR1388:DR1389,0),MATCH(FD1404,DT1386:EA1386,0))*INDEX(AJ1394:AT1401,MATCH(FD1404,AI1394:AI1401,0),MATCH(FD1405,AJ1393:AT1393,0))</f>
        <v>#N/A</v>
      </c>
      <c r="FE1410" s="665" t="e">
        <f>INDEX(DT1388:EA1389,MATCH(DR1410,DR1388:DR1389,0),MATCH(FE1404,DT1386:EA1386,0))*INDEX(AJ1394:AT1401,MATCH(FE1404,AI1394:AI1401,0),MATCH(FE1405,AJ1393:AT1393,0))</f>
        <v>#N/A</v>
      </c>
      <c r="FF1410" s="665" t="e">
        <f>INDEX(DT1388:EA1389,MATCH(DR1410,DR1388:DR1389,0),MATCH(FF1404,DT1386:EA1386,0))*INDEX(AJ1394:AT1401,MATCH(FF1404,AI1394:AI1401,0),MATCH(FF1405,AJ1393:AT1393,0))</f>
        <v>#N/A</v>
      </c>
      <c r="FG1410" s="665" t="e">
        <f>INDEX(DT1388:EA1389,MATCH(DR1410,DR1388:DR1389,0),MATCH(FG1404,DT1386:EA1386,0))*INDEX(AJ1394:AT1401,MATCH(FG1404,AI1394:AI1401,0),MATCH(FG1405,AJ1393:AT1393,0))</f>
        <v>#N/A</v>
      </c>
      <c r="FH1410" s="665" t="e">
        <f>INDEX(DT1388:EA1389,MATCH(DR1410,DR1388:DR1389,0),MATCH(FH1404,DT1386:EA1386,0))*INDEX(AJ1394:AT1401,MATCH(FH1404,AI1394:AI1401,0),MATCH(FH1405,AJ1393:AT1393,0))</f>
        <v>#N/A</v>
      </c>
      <c r="FI1410" s="665" t="e">
        <f>INDEX(DT1388:EA1389,MATCH(DR1410,DR1388:DR1389,0),MATCH(FI1404,DT1386:EA1386,0))*INDEX(AJ1394:AT1401,MATCH(FI1404,AI1394:AI1401,0),MATCH(FI1405,AJ1393:AT1393,0))</f>
        <v>#N/A</v>
      </c>
      <c r="FJ1410" s="665" t="e">
        <f>INDEX(DT1388:EA1389,MATCH(DR1410,DR1388:DR1389,0),MATCH(FJ1404,DT1386:EA1386,0))*INDEX(AJ1394:AT1401,MATCH(FJ1404,AI1394:AI1401,0),MATCH(FJ1405,AJ1393:AT1393,0))</f>
        <v>#N/A</v>
      </c>
      <c r="FK1410" s="665" t="e">
        <f>INDEX(DT1388:EA1389,MATCH(DR1410,DR1388:DR1389,0),MATCH(FK1404,DT1386:EA1386,0))*INDEX(AJ1394:AT1401,MATCH(FK1404,AI1394:AI1401,0),MATCH(FK1405,AJ1393:AT1393,0))</f>
        <v>#N/A</v>
      </c>
      <c r="FL1410" s="665" t="e">
        <f>INDEX(DT1388:EA1389,MATCH(DR1410,DR1388:DR1389,0),MATCH(FL1404,DT1386:EA1386,0))*INDEX(AJ1394:AT1401,MATCH(FL1404,AI1394:AI1401,0),MATCH(FL1405,AJ1393:AT1393,0))</f>
        <v>#N/A</v>
      </c>
      <c r="FM1410" s="665" t="e">
        <f>INDEX(DT1388:EA1389,MATCH(DR1410,DR1388:DR1389,0),MATCH(FM1404,DT1386:EA1386,0))*INDEX(AJ1394:AT1401,MATCH(FM1404,AI1394:AI1401,0),MATCH(FM1405,AJ1393:AT1393,0))</f>
        <v>#N/A</v>
      </c>
      <c r="FN1410" s="665" t="e">
        <f>INDEX(DT1388:EA1389,MATCH(DR1410,DR1388:DR1389,0),MATCH(FN1404,DT1386:EA1386,0))*INDEX(AJ1394:AT1401,MATCH(FN1404,AI1394:AI1401,0),MATCH(FN1405,AJ1393:AT1393,0))</f>
        <v>#N/A</v>
      </c>
      <c r="FO1410" s="665" t="e">
        <f>INDEX(DT1388:EA1389,MATCH(DR1410,DR1388:DR1389,0),MATCH(FO1404,DT1386:EA1386,0))*INDEX(AJ1394:AT1401,MATCH(FO1404,AI1394:AI1401,0),MATCH(FO1405,AJ1393:AT1393,0))</f>
        <v>#N/A</v>
      </c>
      <c r="FP1410" s="665" t="e">
        <f>INDEX(DT1388:EA1389,MATCH(DR1410,DR1388:DR1389,0),MATCH(FP1404,DT1386:EA1386,0))*INDEX(AJ1394:AT1401,MATCH(FP1404,AI1394:AI1401,0),MATCH(FP1405,AJ1393:AT1393,0))</f>
        <v>#N/A</v>
      </c>
      <c r="FQ1410" s="665" t="e">
        <f>INDEX(DT1388:EA1389,MATCH(DR1410,DR1388:DR1389,0),MATCH(FQ1404,DT1386:EA1386,0))*INDEX(AJ1394:AT1401,MATCH(FQ1404,AI1394:AI1401,0),MATCH(FQ1405,AJ1393:AT1393,0))</f>
        <v>#N/A</v>
      </c>
      <c r="FR1410" s="665" t="e">
        <f>INDEX(DT1388:EA1389,MATCH(DR1410,DR1388:DR1389,0),MATCH(FR1404,DT1386:EA1386,0))*INDEX(AJ1394:AT1401,MATCH(FR1404,AI1394:AI1401,0),MATCH(FR1405,AJ1393:AT1393,0))</f>
        <v>#N/A</v>
      </c>
      <c r="FS1410" s="665" t="e">
        <f>INDEX(DT1388:EA1389,MATCH(DR1410,DR1388:DR1389,0),MATCH(FS1404,DT1386:EA1386,0))*INDEX(AJ1394:AT1401,MATCH(FS1404,AI1394:AI1401,0),MATCH(FS1405,AJ1393:AT1393,0))</f>
        <v>#N/A</v>
      </c>
      <c r="FT1410" s="665" t="e">
        <f>INDEX(DT1388:EA1389,MATCH(DR1410,DR1388:DR1389,0),MATCH(FT1404,DT1386:EA1386,0))*INDEX(AJ1394:AT1401,MATCH(FT1404,AI1394:AI1401,0),MATCH(FT1405,AJ1393:AT1393,0))</f>
        <v>#N/A</v>
      </c>
      <c r="FU1410" s="665" t="e">
        <f>INDEX(DT1388:EA1389,MATCH(DR1410,DR1388:DR1389,0),MATCH(FU1404,DT1386:EA1386,0))*INDEX(AJ1394:AT1401,MATCH(FU1404,AI1394:AI1401,0),MATCH(FU1405,AJ1393:AT1393,0))</f>
        <v>#N/A</v>
      </c>
      <c r="FV1410" s="665" t="e">
        <f>INDEX(DT1388:EA1389,MATCH(DR1410,DR1388:DR1389,0),MATCH(FV1404,DT1386:EA1386,0))*INDEX(AJ1394:AT1401,MATCH(FV1404,AI1394:AI1401,0),MATCH(FV1405,AJ1393:AT1393,0))</f>
        <v>#N/A</v>
      </c>
      <c r="FW1410" s="665" t="e">
        <f>INDEX(DT1388:EA1389,MATCH(DR1410,DR1388:DR1389,0),MATCH(FW1404,DT1386:EA1386,0))*INDEX(AJ1394:AT1401,MATCH(FW1404,AI1394:AI1401,0),MATCH(FW1405,AJ1393:AT1393,0))</f>
        <v>#N/A</v>
      </c>
      <c r="FX1410" s="665" t="e">
        <f>INDEX(DT1388:EA1389,MATCH(DR1410,DR1388:DR1389,0),MATCH(FX1404,DT1386:EA1386,0))*INDEX(AJ1394:AT1401,MATCH(FX1404,AI1394:AI1401,0),MATCH(FX1405,AJ1393:AT1393,0))</f>
        <v>#N/A</v>
      </c>
      <c r="FY1410" s="665" t="e">
        <f>INDEX(DT1388:EA1389,MATCH(DR1410,DR1388:DR1389,0),MATCH(FY1404,DT1386:EA1386,0))*INDEX(AJ1394:AT1401,MATCH(FY1404,AI1394:AI1401,0),MATCH(FY1405,AJ1393:AT1393,0))</f>
        <v>#N/A</v>
      </c>
      <c r="FZ1410" s="665" t="e">
        <f>INDEX(DT1388:EA1389,MATCH(DR1410,DR1388:DR1389,0),MATCH(FZ1404,DT1386:EA1386,0))*INDEX(AJ1394:AT1401,MATCH(FZ1404,AI1394:AI1401,0),MATCH(FZ1405,AJ1393:AT1393,0))</f>
        <v>#N/A</v>
      </c>
      <c r="GA1410" s="665" t="e">
        <f>INDEX(DT1388:EA1389,MATCH(DR1410,DR1388:DR1389,0),MATCH(GA1404,DT1386:EA1386,0))*INDEX(AJ1394:AT1401,MATCH(GA1404,AI1394:AI1401,0),MATCH(GA1405,AJ1393:AT1393,0))</f>
        <v>#N/A</v>
      </c>
      <c r="GB1410" s="665" t="e">
        <f>INDEX(DT1388:EA1389,MATCH(DR1410,DR1388:DR1389,0),MATCH(GB1404,DT1386:EA1386,0))*INDEX(AJ1394:AT1401,MATCH(GB1404,AI1394:AI1401,0),MATCH(GB1405,AJ1393:AT1393,0))</f>
        <v>#N/A</v>
      </c>
      <c r="GC1410" s="665" t="e">
        <f>INDEX(DT1388:EA1389,MATCH(DR1410,DR1388:DR1389,0),MATCH(GC1404,DT1386:EA1386,0))*INDEX(AJ1394:AT1401,MATCH(GC1404,AI1394:AI1401,0),MATCH(GC1405,AJ1393:AT1393,0))</f>
        <v>#N/A</v>
      </c>
      <c r="GD1410" s="665" t="e">
        <f>INDEX(DT1388:EA1389,MATCH(DR1410,DR1388:DR1389,0),MATCH(GD1404,DT1386:EA1386,0))*INDEX(AJ1394:AT1401,MATCH(GD1404,AI1394:AI1401,0),MATCH(GD1405,AJ1393:AT1393,0))</f>
        <v>#N/A</v>
      </c>
      <c r="GE1410" s="665" t="e">
        <f>INDEX(DT1388:EA1389,MATCH(DR1410,DR1388:DR1389,0),MATCH(GE1404,DT1386:EA1386,0))*INDEX(AJ1394:AT1401,MATCH(GE1404,AI1394:AI1401,0),MATCH(GE1405,AJ1393:AT1393,0))</f>
        <v>#N/A</v>
      </c>
      <c r="GF1410" s="665" t="e">
        <f>INDEX(DT1388:EA1389,MATCH(DR1410,DR1388:DR1389,0),MATCH(GF1404,DT1386:EA1386,0))*INDEX(AJ1394:AT1401,MATCH(GF1404,AI1394:AI1401,0),MATCH(GF1405,AJ1393:AT1393,0))</f>
        <v>#N/A</v>
      </c>
      <c r="GG1410" s="665" t="e">
        <f>INDEX(DT1388:EA1389,MATCH(DR1410,DR1388:DR1389,0),MATCH(GG1404,DT1386:EA1386,0))*INDEX(AJ1394:AT1401,MATCH(GG1404,AI1394:AI1401,0),MATCH(GG1405,AJ1393:AT1393,0))</f>
        <v>#N/A</v>
      </c>
      <c r="GH1410" s="665" t="e">
        <f>INDEX(DT1388:EA1389,MATCH(DR1410,DR1388:DR1389,0),MATCH(GH1404,DT1386:EA1386,0))*INDEX(AJ1394:AT1401,MATCH(GH1404,AI1394:AI1401,0),MATCH(GH1405,AJ1393:AT1393,0))</f>
        <v>#N/A</v>
      </c>
      <c r="GI1410" s="665" t="e">
        <f>INDEX(DT1388:EA1389,MATCH(DR1410,DR1388:DR1389,0),MATCH(GI1404,DT1386:EA1386,0))*INDEX(AJ1394:AT1401,MATCH(GI1404,AI1394:AI1401,0),MATCH(GI1405,AJ1393:AT1393,0))</f>
        <v>#N/A</v>
      </c>
      <c r="GJ1410" s="665" t="e">
        <f>INDEX(DT1388:EA1389,MATCH(DR1410,DR1388:DR1389,0),MATCH(GJ1404,DT1386:EA1386,0))*INDEX(AJ1394:AT1401,MATCH(GJ1404,AI1394:AI1401,0),MATCH(GJ1405,AJ1393:AT1393,0))</f>
        <v>#N/A</v>
      </c>
      <c r="GK1410" s="665" t="e">
        <f>INDEX(DT1388:EA1389,MATCH(DR1410,DR1388:DR1389,0),MATCH(GK1404,DT1386:EA1386,0))*INDEX(AJ1394:AT1401,MATCH(GK1404,AI1394:AI1401,0),MATCH(GK1405,AJ1393:AT1393,0))</f>
        <v>#N/A</v>
      </c>
      <c r="GL1410" s="665" t="e">
        <f>SUM(DS1410:GK1410)=#REF!-SUM(HB1410:HK1410)</f>
        <v>#N/A</v>
      </c>
      <c r="GM1410" s="667"/>
      <c r="GN1410" s="749">
        <v>2027</v>
      </c>
      <c r="GO1410" s="664" t="e">
        <f>SUMIF(DS1393:EN1393,GO1393,DS1410:EN1410)</f>
        <v>#N/A</v>
      </c>
      <c r="GP1410" s="668" t="e">
        <f>SUMIF(DS1393:GK1393,GP1393,DS1410:GK1410)</f>
        <v>#N/A</v>
      </c>
      <c r="GQ1410" s="668" t="e">
        <f>SUMIF(DS1393:GK1393,GQ1393,DS1410:GK1410)</f>
        <v>#N/A</v>
      </c>
      <c r="GR1410" s="668" t="e">
        <f>SUMIF(DS1393:GK1393,GR1393,DS1410:GK1410)</f>
        <v>#N/A</v>
      </c>
      <c r="GS1410" s="668" t="e">
        <f>SUMIF(DS1393:GK1393,GS1393,DS1410:GK1410)</f>
        <v>#N/A</v>
      </c>
      <c r="GT1410" s="668" t="e">
        <f>SUMIF(DS1393:GK1393,GT1393,DS1410:GK1410)</f>
        <v>#N/A</v>
      </c>
      <c r="GU1410" s="668" t="e">
        <f>SUMIF(DS1393:GK1393,GU1393,DS1410:GK1410)</f>
        <v>#N/A</v>
      </c>
      <c r="GV1410" s="668" t="e">
        <f>SUMIF(DS1393:GK1393,GV1393,DS1410:GK1410)</f>
        <v>#N/A</v>
      </c>
      <c r="GW1410" s="668" t="e">
        <f>SUMIF(DS1393:GK1393,GW1393,DS1410:GK1410)</f>
        <v>#N/A</v>
      </c>
      <c r="GX1410" s="668" t="e">
        <f>SUMIF(DS1393:GK1393,GX1393,DS1410:GK1410)</f>
        <v>#N/A</v>
      </c>
      <c r="GY1410" s="668" t="e">
        <f>SUMIF(DS1393:GK1393,GY1393,DS1410:GK1410)</f>
        <v>#N/A</v>
      </c>
      <c r="GZ1410" s="646" t="e">
        <f>#REF!=SUM(GO1410:GY1410)</f>
        <v>#REF!</v>
      </c>
      <c r="HB1410" s="668" t="e">
        <f>IF(GZ1410,0,(#REF!-SUM(GO1410:GY1410))*INDEX(AK1394:AT1401,MATCH(GN1410,AI1394:AI1401,0),MATCH(HB1405,AK1393:AT1393,0)))</f>
        <v>#REF!</v>
      </c>
      <c r="HC1410" s="668" t="e">
        <f>IF(GZ1410,0,(#REF!-SUM(GO1410:GY1410))*INDEX(AK1394:AT1401,MATCH(GN1410,AI1394:AI1401,0),MATCH(HC1405,AK1393:AT1393,0)))</f>
        <v>#REF!</v>
      </c>
      <c r="HD1410" s="668" t="e">
        <f>IF(GZ1410,0,(#REF!-SUM(GO1410:GY1410))*INDEX(AK1394:AT1401,MATCH(GN1410,AI1394:AI1401,0),MATCH(HD1405,AK1393:AT1393,0)))</f>
        <v>#REF!</v>
      </c>
      <c r="HE1410" s="668" t="e">
        <f>IF(GZ1410,0,(#REF!-SUM(GO1410:GY1410))*INDEX(AK1394:AT1401,MATCH(GN1410,AI1394:AI1401,0),MATCH(HE1405,AK1393:AT1393,0)))</f>
        <v>#REF!</v>
      </c>
      <c r="HF1410" s="668" t="e">
        <f>IF(GZ1410,0,(#REF!-SUM(GO1410:GY1410))*INDEX(AK1394:AT1401,MATCH(GN1410,AI1394:AI1401,0),MATCH(HF1405,AK1393:AT1393,0)))</f>
        <v>#REF!</v>
      </c>
      <c r="HG1410" s="668" t="e">
        <f>IF(GZ1410,0,(#REF!-SUM(GO1410:GY1410))*INDEX(AK1394:AT1401,MATCH(GN1410,AI1394:AI1401,0),MATCH(HG1405,AK1393:AT1393,0)))</f>
        <v>#REF!</v>
      </c>
      <c r="HH1410" s="668" t="e">
        <f>IF(GZ1410,0,(#REF!-SUM(GO1410:GY1410))*INDEX(AK1394:AT1401,MATCH(GN1410,AI1394:AI1401,0),MATCH(HH1405,AK1393:AT1393,0)))</f>
        <v>#REF!</v>
      </c>
      <c r="HI1410" s="668" t="e">
        <f>IF(GZ1410,0,(#REF!-SUM(GO1410:GY1410))*INDEX(AK1394:AT1401,MATCH(GN1410,AI1394:AI1401,0),MATCH(HI1405,AK1393:AT1393,0)))</f>
        <v>#REF!</v>
      </c>
      <c r="HJ1410" s="668" t="e">
        <f>IF(GZ1410,0,(#REF!-SUM(GO1410:GY1410))*INDEX(AK1394:AT1401,MATCH(GN1410,AI1394:AI1401,0),MATCH(HJ1405,AK1393:AT1393,0)))</f>
        <v>#REF!</v>
      </c>
      <c r="HK1410" s="668" t="e">
        <f>IF(GZ1410,0,(#REF!-SUM(GO1410:GY1410))*INDEX(AK1394:AT1401,MATCH(GN1410,AI1394:AI1401,0),MATCH(HK1405,AK1393:AT1393,0)))</f>
        <v>#REF!</v>
      </c>
      <c r="HL1410" s="668" t="e">
        <f>(SUM(HB1410:HK1410)+SUM(GO1410:GY1410))=#REF!</f>
        <v>#REF!</v>
      </c>
      <c r="HM1410" s="674"/>
      <c r="HN1410" s="674"/>
      <c r="HO1410" s="674"/>
      <c r="HP1410" s="674"/>
      <c r="HQ1410" s="674"/>
      <c r="HR1410" s="674"/>
      <c r="HS1410" s="674"/>
      <c r="HT1410" s="674"/>
      <c r="HU1410" s="674"/>
      <c r="HV1410" s="674"/>
      <c r="HW1410" s="674"/>
      <c r="HX1410" s="674"/>
      <c r="HY1410" s="674"/>
      <c r="HZ1410" s="674"/>
    </row>
    <row r="1411" spans="1:234" hidden="1" x14ac:dyDescent="0.25">
      <c r="A1411" s="643" t="s">
        <v>208</v>
      </c>
      <c r="G1411" s="670"/>
      <c r="H1411" s="670"/>
      <c r="I1411" s="674"/>
      <c r="J1411" s="674"/>
      <c r="K1411" s="674"/>
      <c r="L1411" s="674"/>
      <c r="M1411" s="674"/>
      <c r="N1411" s="674"/>
      <c r="O1411" s="674"/>
      <c r="P1411" s="674"/>
      <c r="Q1411" s="674"/>
      <c r="R1411" s="674"/>
      <c r="S1411" s="675"/>
      <c r="DR1411" s="749">
        <v>2028</v>
      </c>
      <c r="DS1411" s="665" t="e">
        <f>INDEX(DT1388:EA1389,MATCH(DR1411,DR1388:DR1389,0),MATCH(DS1404,DT1386:EA1386,0))*INDEX(AJ1394:AT1401,MATCH(DS1404,AI1394:AI1401,0),MATCH(DS1405,AJ1393:AT1393,0))</f>
        <v>#N/A</v>
      </c>
      <c r="DT1411" s="665" t="e">
        <f>INDEX(DT1388:EA1389,MATCH(DR1411,DR1388:DR1389,0),MATCH(DT1404,DT1386:EA1386,0))*INDEX(AJ1394:AT1401,MATCH(DT1404,AI1394:AI1401,0),MATCH(DT1405,AJ1393:AT1393,0))</f>
        <v>#N/A</v>
      </c>
      <c r="DU1411" s="665" t="e">
        <f>INDEX(DT1388:EA1389,MATCH(DR1411,DR1388:DR1389,0),MATCH(DU1404,DT1386:EA1386,0))*INDEX(AJ1394:AT1401,MATCH(DU1404,AI1394:AI1401,0),MATCH(DU1405,AJ1393:AT1393,0))</f>
        <v>#N/A</v>
      </c>
      <c r="DV1411" s="665" t="e">
        <f>INDEX(DT1388:EA1389,MATCH(DR1411,DR1388:DR1389,0),MATCH(DV1404,DT1386:EA1386,0))*INDEX(AJ1394:AT1401,MATCH(DV1404,AI1394:AI1401,0),MATCH(DV1405,AJ1393:AT1393,0))</f>
        <v>#N/A</v>
      </c>
      <c r="DW1411" s="665" t="e">
        <f>INDEX(DT1388:EA1389,MATCH(DR1411,DR1388:DR1389,0),MATCH(DW1404,DT1386:EA1386,0))*INDEX(AJ1394:AT1401,MATCH(DW1404,AI1394:AI1401,0),MATCH(DW1405,AJ1393:AT1393,0))</f>
        <v>#N/A</v>
      </c>
      <c r="DX1411" s="665" t="e">
        <f>INDEX(DT1388:EA1389,MATCH(DR1411,DR1388:DR1389,0),MATCH(DX1404,DT1386:EA1386,0))*INDEX(AJ1394:AT1401,MATCH(DX1404,AI1394:AI1401,0),MATCH(DX1405,AJ1393:AT1393,0))</f>
        <v>#N/A</v>
      </c>
      <c r="DY1411" s="665" t="e">
        <f>INDEX(DT1388:EA1389,MATCH(DR1411,DR1388:DR1389,0),MATCH(DY1404,DT1386:EA1386,0))*INDEX(AJ1394:AT1401,MATCH(DY1404,AI1394:AI1401,0),MATCH(DY1405,AJ1393:AT1393,0))</f>
        <v>#N/A</v>
      </c>
      <c r="DZ1411" s="665" t="e">
        <f>INDEX(DT1388:EA1389,MATCH(DR1411,DR1388:DR1389,0),MATCH(DZ1404,DT1386:EA1386,0))*INDEX(AJ1394:AT1401,MATCH(DZ1404,AI1394:AI1401,0),MATCH(DZ1405,AJ1393:AT1393,0))</f>
        <v>#N/A</v>
      </c>
      <c r="EA1411" s="665" t="e">
        <f>INDEX(DT1388:EA1389,MATCH(DR1411,DR1388:DR1389,0),MATCH(EA1404,DT1386:EA1386,0))*INDEX(AJ1394:AT1401,MATCH(EA1404,AI1394:AI1401,0),MATCH(EA1405,AJ1393:AT1393,0))</f>
        <v>#N/A</v>
      </c>
      <c r="EB1411" s="665" t="e">
        <f>INDEX(DT1388:EA1389,MATCH(DR1411,DR1388:DR1389,0),MATCH(EB1404,DT1386:EA1386,0))*INDEX(AJ1394:AT1401,MATCH(EB1404,AI1394:AI1401,0),MATCH(EB1405,AJ1393:AT1393,0))</f>
        <v>#N/A</v>
      </c>
      <c r="EC1411" s="665" t="e">
        <f>INDEX(DT1388:EA1389,MATCH(DR1411,DR1388:DR1389,0),MATCH(EC1404,DT1386:EA1386,0))*INDEX(AJ1394:AT1401,MATCH(EC1404,AI1394:AI1401,0),MATCH(EC1405,AJ1393:AT1393,0))</f>
        <v>#N/A</v>
      </c>
      <c r="ED1411" s="665" t="e">
        <f>INDEX(DT1388:EA1389,MATCH(DR1411,DR1388:DR1389,0),MATCH(ED1404,DT1386:EA1386,0))*INDEX(AJ1394:AT1401,MATCH(ED1404,AI1394:AI1401,0),MATCH(ED1405,AJ1393:AT1393,0))</f>
        <v>#N/A</v>
      </c>
      <c r="EE1411" s="665" t="e">
        <f>INDEX(DT1388:EA1389,MATCH(DR1411,DR1388:DR1389,0),MATCH(EE1404,DT1386:EA1386,0))*INDEX(AJ1394:AT1401,MATCH(EE1404,AI1394:AI1401,0),MATCH(EE1405,AJ1393:AT1393,0))</f>
        <v>#N/A</v>
      </c>
      <c r="EF1411" s="665" t="e">
        <f>INDEX(DT1388:EA1389,MATCH(DR1411,DR1388:DR1389,0),MATCH(EF1404,DT1386:EA1386,0))*INDEX(AJ1394:AT1401,MATCH(EF1404,AI1394:AI1401,0),MATCH(EF1405,AJ1393:AT1393,0))</f>
        <v>#N/A</v>
      </c>
      <c r="EG1411" s="665" t="e">
        <f>INDEX(DT1388:EA1389,MATCH(DR1411,DR1388:DR1389,0),MATCH(EG1404,DT1386:EA1386,0))*INDEX(AJ1394:AT1401,MATCH(EG1404,AI1394:AI1401,0),MATCH(EG1405,AJ1393:AT1393,0))</f>
        <v>#N/A</v>
      </c>
      <c r="EH1411" s="665" t="e">
        <f>INDEX(DT1388:EA1389,MATCH(DR1411,DR1388:DR1389,0),MATCH(EH1404,DT1386:EA1386,0))*INDEX(AJ1394:AT1401,MATCH(EH1404,AI1394:AI1401,0),MATCH(EH1405,AJ1393:AT1393,0))</f>
        <v>#N/A</v>
      </c>
      <c r="EI1411" s="665" t="e">
        <f>INDEX(DT1388:EA1389,MATCH(DR1411,DR1388:DR1389,0),MATCH(EI1404,DT1386:EA1386,0))*INDEX(AJ1394:AT1401,MATCH(EI1404,AI1394:AI1401,0),MATCH(EI1405,AJ1393:AT1393,0))</f>
        <v>#N/A</v>
      </c>
      <c r="EJ1411" s="665" t="e">
        <f>INDEX(DT1388:EA1389,MATCH(DR1411,DR1388:DR1389,0),MATCH(EJ1404,DT1386:EA1386,0))*INDEX(AJ1394:AT1401,MATCH(EJ1404,AI1394:AI1401,0),MATCH(EJ1405,AJ1393:AT1393,0))</f>
        <v>#N/A</v>
      </c>
      <c r="EK1411" s="665" t="e">
        <f>INDEX(DT1388:EA1389,MATCH(DR1411,DR1388:DR1389,0),MATCH(EK1404,DT1386:EA1386,0))*INDEX(AJ1394:AT1401,MATCH(EK1404,AI1394:AI1401,0),MATCH(EK1405,AJ1393:AT1393,0))</f>
        <v>#N/A</v>
      </c>
      <c r="EL1411" s="665" t="e">
        <f>INDEX(DT1388:EA1389,MATCH(DR1411,DR1388:DR1389,0),MATCH(EL1404,DT1386:EA1386,0))*INDEX(AJ1394:AT1401,MATCH(EL1404,AI1394:AI1401,0),MATCH(EL1405,AJ1393:AT1393,0))</f>
        <v>#N/A</v>
      </c>
      <c r="EM1411" s="665" t="e">
        <f>INDEX(DT1388:EA1389,MATCH(DR1411,DR1388:DR1389,0),MATCH(EM1404,DT1386:EA1386,0))*INDEX(AJ1394:AT1401,MATCH(EM1404,AI1394:AI1401,0),MATCH(EM1405,AJ1393:AT1393,0))</f>
        <v>#N/A</v>
      </c>
      <c r="EN1411" s="665" t="e">
        <f>INDEX(DT1388:EA1389,MATCH(DR1411,DR1388:DR1389,0),MATCH(EN1404,DT1386:EA1386,0))*INDEX(AJ1394:AT1401,MATCH(EN1404,AI1394:AI1401,0),MATCH(EN1405,AJ1393:AT1393,0))</f>
        <v>#N/A</v>
      </c>
      <c r="EO1411" s="665" t="e">
        <f>INDEX(DT1388:EA1389,MATCH(DR1411,DR1388:DR1389,0),MATCH(EO1404,DT1386:EA1386,0))*INDEX(AJ1394:AT1401,MATCH(EO1404,AI1394:AI1401,0),MATCH(EO1405,AJ1393:AT1393,0))</f>
        <v>#N/A</v>
      </c>
      <c r="EP1411" s="665" t="e">
        <f>INDEX(DT1388:EA1389,MATCH(DR1411,DR1388:DR1389,0),MATCH(EP1404,DT1386:EA1386,0))*INDEX(AJ1394:AT1401,MATCH(EP1404,AI1394:AI1401,0),MATCH(EP1405,AJ1393:AT1393,0))</f>
        <v>#N/A</v>
      </c>
      <c r="EQ1411" s="665" t="e">
        <f>INDEX(DT1388:EA1389,MATCH(DR1411,DR1388:DR1389,0),MATCH(EQ1404,DT1386:EA1386,0))*INDEX(AJ1394:AT1401,MATCH(EQ1404,AI1394:AI1401,0),MATCH(EQ1405,AJ1393:AT1393,0))</f>
        <v>#N/A</v>
      </c>
      <c r="ER1411" s="665" t="e">
        <f>INDEX(DT1388:EA1389,MATCH(DR1411,DR1388:DR1389,0),MATCH(ER1404,DT1386:EA1386,0))*INDEX(AJ1394:AT1401,MATCH(ER1404,AI1394:AI1401,0),MATCH(ER1405,AJ1393:AT1393,0))</f>
        <v>#N/A</v>
      </c>
      <c r="ES1411" s="665" t="e">
        <f>INDEX(DT1388:EA1389,MATCH(DR1411,DR1388:DR1389,0),MATCH(ES1404,DT1386:EA1386,0))*INDEX(AJ1394:AT1401,MATCH(ES1404,AI1394:AI1401,0),MATCH(ES1405,AJ1393:AT1393,0))</f>
        <v>#N/A</v>
      </c>
      <c r="ET1411" s="665" t="e">
        <f>INDEX(DT1388:EA1389,MATCH(DR1411,DR1388:DR1389,0),MATCH(ET1404,DT1386:EA1386,0))*INDEX(AJ1394:AT1401,MATCH(ET1404,AI1394:AI1401,0),MATCH(ET1405,AJ1393:AT1393,0))</f>
        <v>#N/A</v>
      </c>
      <c r="EU1411" s="665" t="e">
        <f>INDEX(DT1388:EA1389,MATCH(DR1411,DR1388:DR1389,0),MATCH(EU1404,DT1386:EA1386,0))*INDEX(AJ1394:AT1401,MATCH(EU1404,AI1394:AI1401,0),MATCH(EU1405,AJ1393:AT1393,0))</f>
        <v>#N/A</v>
      </c>
      <c r="EV1411" s="665" t="e">
        <f>INDEX(DT1388:EA1389,MATCH(DR1411,DR1388:DR1389,0),MATCH(EV1404,DT1386:EA1386,0))*INDEX(AJ1394:AT1401,MATCH(EV1404,AI1394:AI1401,0),MATCH(EV1405,AJ1393:AT1393,0))</f>
        <v>#N/A</v>
      </c>
      <c r="EW1411" s="665" t="e">
        <f>INDEX(DT1388:EA1389,MATCH(DR1411,DR1388:DR1389,0),MATCH(EW1404,DT1386:EA1386,0))*INDEX(AJ1394:AT1401,MATCH(EW1404,AI1394:AI1401,0),MATCH(EW1405,AJ1393:AT1393,0))</f>
        <v>#N/A</v>
      </c>
      <c r="EX1411" s="665" t="e">
        <f>INDEX(DT1388:EA1389,MATCH(DR1411,DR1388:DR1389,0),MATCH(EX1404,DT1386:EA1386,0))*INDEX(AJ1394:AT1401,MATCH(EX1404,AI1394:AI1401,0),MATCH(EX1405,AJ1393:AT1393,0))</f>
        <v>#N/A</v>
      </c>
      <c r="EY1411" s="665" t="e">
        <f>INDEX(DT1388:EA1389,MATCH(DR1411,DR1388:DR1389,0),MATCH(EY1404,DT1386:EA1386,0))*INDEX(AJ1394:AT1401,MATCH(EY1404,AI1394:AI1401,0),MATCH(EY1405,AJ1393:AT1393,0))</f>
        <v>#N/A</v>
      </c>
      <c r="EZ1411" s="665" t="e">
        <f>INDEX(DT1388:EA1389,MATCH(DR1411,DR1388:DR1389,0),MATCH(EZ1404,DT1386:EA1386,0))*INDEX(AJ1394:AT1401,MATCH(EZ1404,AI1394:AI1401,0),MATCH(EZ1405,AJ1393:AT1393,0))</f>
        <v>#N/A</v>
      </c>
      <c r="FA1411" s="665" t="e">
        <f>INDEX(DT1388:EA1389,MATCH(DR1411,DR1388:DR1389,0),MATCH(FA1404,DT1386:EA1386,0))*INDEX(AJ1394:AT1401,MATCH(FA1404,AI1394:AI1401,0),MATCH(FA1405,AJ1393:AT1393,0))</f>
        <v>#N/A</v>
      </c>
      <c r="FB1411" s="665" t="e">
        <f>INDEX(DT1388:EA1389,MATCH(DR1411,DR1388:DR1389,0),MATCH(FB1404,DT1386:EA1386,0))*INDEX(AJ1394:AT1401,MATCH(FB1404,AI1394:AI1401,0),MATCH(FB1405,AJ1393:AT1393,0))</f>
        <v>#N/A</v>
      </c>
      <c r="FC1411" s="665" t="e">
        <f>INDEX(DT1388:EA1389,MATCH(DR1411,DR1388:DR1389,0),MATCH(FC1404,DT1386:EA1386,0))*INDEX(AJ1394:AT1401,MATCH(FC1404,AI1394:AI1401,0),MATCH(FC1405,AJ1393:AT1393,0))</f>
        <v>#N/A</v>
      </c>
      <c r="FD1411" s="665" t="e">
        <f>INDEX(DT1388:EA1389,MATCH(DR1411,DR1388:DR1389,0),MATCH(FD1404,DT1386:EA1386,0))*INDEX(AJ1394:AT1401,MATCH(FD1404,AI1394:AI1401,0),MATCH(FD1405,AJ1393:AT1393,0))</f>
        <v>#N/A</v>
      </c>
      <c r="FE1411" s="665" t="e">
        <f>INDEX(DT1388:EA1389,MATCH(DR1411,DR1388:DR1389,0),MATCH(FE1404,DT1386:EA1386,0))*INDEX(AJ1394:AT1401,MATCH(FE1404,AI1394:AI1401,0),MATCH(FE1405,AJ1393:AT1393,0))</f>
        <v>#N/A</v>
      </c>
      <c r="FF1411" s="665" t="e">
        <f>INDEX(DT1388:EA1389,MATCH(DR1411,DR1388:DR1389,0),MATCH(FF1404,DT1386:EA1386,0))*INDEX(AJ1394:AT1401,MATCH(FF1404,AI1394:AI1401,0),MATCH(FF1405,AJ1393:AT1393,0))</f>
        <v>#N/A</v>
      </c>
      <c r="FG1411" s="665" t="e">
        <f>INDEX(DT1388:EA1389,MATCH(DR1411,DR1388:DR1389,0),MATCH(FG1404,DT1386:EA1386,0))*INDEX(AJ1394:AT1401,MATCH(FG1404,AI1394:AI1401,0),MATCH(FG1405,AJ1393:AT1393,0))</f>
        <v>#N/A</v>
      </c>
      <c r="FH1411" s="665" t="e">
        <f>INDEX(DT1388:EA1389,MATCH(DR1411,DR1388:DR1389,0),MATCH(FH1404,DT1386:EA1386,0))*INDEX(AJ1394:AT1401,MATCH(FH1404,AI1394:AI1401,0),MATCH(FH1405,AJ1393:AT1393,0))</f>
        <v>#N/A</v>
      </c>
      <c r="FI1411" s="665" t="e">
        <f>INDEX(DT1388:EA1389,MATCH(DR1411,DR1388:DR1389,0),MATCH(FI1404,DT1386:EA1386,0))*INDEX(AJ1394:AT1401,MATCH(FI1404,AI1394:AI1401,0),MATCH(FI1405,AJ1393:AT1393,0))</f>
        <v>#N/A</v>
      </c>
      <c r="FJ1411" s="665" t="e">
        <f>INDEX(DT1388:EA1389,MATCH(DR1411,DR1388:DR1389,0),MATCH(FJ1404,DT1386:EA1386,0))*INDEX(AJ1394:AT1401,MATCH(FJ1404,AI1394:AI1401,0),MATCH(FJ1405,AJ1393:AT1393,0))</f>
        <v>#N/A</v>
      </c>
      <c r="FK1411" s="665" t="e">
        <f>INDEX(DT1388:EA1389,MATCH(DR1411,DR1388:DR1389,0),MATCH(FK1404,DT1386:EA1386,0))*INDEX(AJ1394:AT1401,MATCH(FK1404,AI1394:AI1401,0),MATCH(FK1405,AJ1393:AT1393,0))</f>
        <v>#N/A</v>
      </c>
      <c r="FL1411" s="665" t="e">
        <f>INDEX(DT1388:EA1389,MATCH(DR1411,DR1388:DR1389,0),MATCH(FL1404,DT1386:EA1386,0))*INDEX(AJ1394:AT1401,MATCH(FL1404,AI1394:AI1401,0),MATCH(FL1405,AJ1393:AT1393,0))</f>
        <v>#N/A</v>
      </c>
      <c r="FM1411" s="665" t="e">
        <f>INDEX(DT1388:EA1389,MATCH(DR1411,DR1388:DR1389,0),MATCH(FM1404,DT1386:EA1386,0))*INDEX(AJ1394:AT1401,MATCH(FM1404,AI1394:AI1401,0),MATCH(FM1405,AJ1393:AT1393,0))</f>
        <v>#N/A</v>
      </c>
      <c r="FN1411" s="665" t="e">
        <f>INDEX(DT1388:EA1389,MATCH(DR1411,DR1388:DR1389,0),MATCH(FN1404,DT1386:EA1386,0))*INDEX(AJ1394:AT1401,MATCH(FN1404,AI1394:AI1401,0),MATCH(FN1405,AJ1393:AT1393,0))</f>
        <v>#N/A</v>
      </c>
      <c r="FO1411" s="665" t="e">
        <f>INDEX(DT1388:EA1389,MATCH(DR1411,DR1388:DR1389,0),MATCH(FO1404,DT1386:EA1386,0))*INDEX(AJ1394:AT1401,MATCH(FO1404,AI1394:AI1401,0),MATCH(FO1405,AJ1393:AT1393,0))</f>
        <v>#N/A</v>
      </c>
      <c r="FP1411" s="665" t="e">
        <f>INDEX(DT1388:EA1389,MATCH(DR1411,DR1388:DR1389,0),MATCH(FP1404,DT1386:EA1386,0))*INDEX(AJ1394:AT1401,MATCH(FP1404,AI1394:AI1401,0),MATCH(FP1405,AJ1393:AT1393,0))</f>
        <v>#N/A</v>
      </c>
      <c r="FQ1411" s="665" t="e">
        <f>INDEX(DT1388:EA1389,MATCH(DR1411,DR1388:DR1389,0),MATCH(FQ1404,DT1386:EA1386,0))*INDEX(AJ1394:AT1401,MATCH(FQ1404,AI1394:AI1401,0),MATCH(FQ1405,AJ1393:AT1393,0))</f>
        <v>#N/A</v>
      </c>
      <c r="FR1411" s="665" t="e">
        <f>INDEX(DT1388:EA1389,MATCH(DR1411,DR1388:DR1389,0),MATCH(FR1404,DT1386:EA1386,0))*INDEX(AJ1394:AT1401,MATCH(FR1404,AI1394:AI1401,0),MATCH(FR1405,AJ1393:AT1393,0))</f>
        <v>#N/A</v>
      </c>
      <c r="FS1411" s="665" t="e">
        <f>INDEX(DT1388:EA1389,MATCH(DR1411,DR1388:DR1389,0),MATCH(FS1404,DT1386:EA1386,0))*INDEX(AJ1394:AT1401,MATCH(FS1404,AI1394:AI1401,0),MATCH(FS1405,AJ1393:AT1393,0))</f>
        <v>#N/A</v>
      </c>
      <c r="FT1411" s="665" t="e">
        <f>INDEX(DT1388:EA1389,MATCH(DR1411,DR1388:DR1389,0),MATCH(FT1404,DT1386:EA1386,0))*INDEX(AJ1394:AT1401,MATCH(FT1404,AI1394:AI1401,0),MATCH(FT1405,AJ1393:AT1393,0))</f>
        <v>#N/A</v>
      </c>
      <c r="FU1411" s="665" t="e">
        <f>INDEX(DT1388:EA1389,MATCH(DR1411,DR1388:DR1389,0),MATCH(FU1404,DT1386:EA1386,0))*INDEX(AJ1394:AT1401,MATCH(FU1404,AI1394:AI1401,0),MATCH(FU1405,AJ1393:AT1393,0))</f>
        <v>#N/A</v>
      </c>
      <c r="FV1411" s="665" t="e">
        <f>INDEX(DT1388:EA1389,MATCH(DR1411,DR1388:DR1389,0),MATCH(FV1404,DT1386:EA1386,0))*INDEX(AJ1394:AT1401,MATCH(FV1404,AI1394:AI1401,0),MATCH(FV1405,AJ1393:AT1393,0))</f>
        <v>#N/A</v>
      </c>
      <c r="FW1411" s="665" t="e">
        <f>INDEX(DT1388:EA1389,MATCH(DR1411,DR1388:DR1389,0),MATCH(FW1404,DT1386:EA1386,0))*INDEX(AJ1394:AT1401,MATCH(FW1404,AI1394:AI1401,0),MATCH(FW1405,AJ1393:AT1393,0))</f>
        <v>#N/A</v>
      </c>
      <c r="FX1411" s="665" t="e">
        <f>INDEX(DT1388:EA1389,MATCH(DR1411,DR1388:DR1389,0),MATCH(FX1404,DT1386:EA1386,0))*INDEX(AJ1394:AT1401,MATCH(FX1404,AI1394:AI1401,0),MATCH(FX1405,AJ1393:AT1393,0))</f>
        <v>#N/A</v>
      </c>
      <c r="FY1411" s="665" t="e">
        <f>INDEX(DT1388:EA1389,MATCH(DR1411,DR1388:DR1389,0),MATCH(FY1404,DT1386:EA1386,0))*INDEX(AJ1394:AT1401,MATCH(FY1404,AI1394:AI1401,0),MATCH(FY1405,AJ1393:AT1393,0))</f>
        <v>#N/A</v>
      </c>
      <c r="FZ1411" s="665" t="e">
        <f>INDEX(DT1388:EA1389,MATCH(DR1411,DR1388:DR1389,0),MATCH(FZ1404,DT1386:EA1386,0))*INDEX(AJ1394:AT1401,MATCH(FZ1404,AI1394:AI1401,0),MATCH(FZ1405,AJ1393:AT1393,0))</f>
        <v>#N/A</v>
      </c>
      <c r="GA1411" s="665" t="e">
        <f>INDEX(DT1388:EA1389,MATCH(DR1411,DR1388:DR1389,0),MATCH(GA1404,DT1386:EA1386,0))*INDEX(AJ1394:AT1401,MATCH(GA1404,AI1394:AI1401,0),MATCH(GA1405,AJ1393:AT1393,0))</f>
        <v>#N/A</v>
      </c>
      <c r="GB1411" s="665" t="e">
        <f>INDEX(DT1388:EA1389,MATCH(DR1411,DR1388:DR1389,0),MATCH(GB1404,DT1386:EA1386,0))*INDEX(AJ1394:AT1401,MATCH(GB1404,AI1394:AI1401,0),MATCH(GB1405,AJ1393:AT1393,0))</f>
        <v>#N/A</v>
      </c>
      <c r="GC1411" s="665" t="e">
        <f>INDEX(DT1388:EA1389,MATCH(DR1411,DR1388:DR1389,0),MATCH(GC1404,DT1386:EA1386,0))*INDEX(AJ1394:AT1401,MATCH(GC1404,AI1394:AI1401,0),MATCH(GC1405,AJ1393:AT1393,0))</f>
        <v>#N/A</v>
      </c>
      <c r="GD1411" s="665" t="e">
        <f>INDEX(DT1388:EA1389,MATCH(DR1411,DR1388:DR1389,0),MATCH(GD1404,DT1386:EA1386,0))*INDEX(AJ1394:AT1401,MATCH(GD1404,AI1394:AI1401,0),MATCH(GD1405,AJ1393:AT1393,0))</f>
        <v>#N/A</v>
      </c>
      <c r="GE1411" s="665" t="e">
        <f>INDEX(DT1388:EA1389,MATCH(DR1411,DR1388:DR1389,0),MATCH(GE1404,DT1386:EA1386,0))*INDEX(AJ1394:AT1401,MATCH(GE1404,AI1394:AI1401,0),MATCH(GE1405,AJ1393:AT1393,0))</f>
        <v>#N/A</v>
      </c>
      <c r="GF1411" s="665" t="e">
        <f>INDEX(DT1388:EA1389,MATCH(DR1411,DR1388:DR1389,0),MATCH(GF1404,DT1386:EA1386,0))*INDEX(AJ1394:AT1401,MATCH(GF1404,AI1394:AI1401,0),MATCH(GF1405,AJ1393:AT1393,0))</f>
        <v>#N/A</v>
      </c>
      <c r="GG1411" s="665" t="e">
        <f>INDEX(DT1388:EA1389,MATCH(DR1411,DR1388:DR1389,0),MATCH(GG1404,DT1386:EA1386,0))*INDEX(AJ1394:AT1401,MATCH(GG1404,AI1394:AI1401,0),MATCH(GG1405,AJ1393:AT1393,0))</f>
        <v>#N/A</v>
      </c>
      <c r="GH1411" s="665" t="e">
        <f>INDEX(DT1388:EA1389,MATCH(DR1411,DR1388:DR1389,0),MATCH(GH1404,DT1386:EA1386,0))*INDEX(AJ1394:AT1401,MATCH(GH1404,AI1394:AI1401,0),MATCH(GH1405,AJ1393:AT1393,0))</f>
        <v>#N/A</v>
      </c>
      <c r="GI1411" s="665" t="e">
        <f>INDEX(DT1388:EA1389,MATCH(DR1411,DR1388:DR1389,0),MATCH(GI1404,DT1386:EA1386,0))*INDEX(AJ1394:AT1401,MATCH(GI1404,AI1394:AI1401,0),MATCH(GI1405,AJ1393:AT1393,0))</f>
        <v>#N/A</v>
      </c>
      <c r="GJ1411" s="665" t="e">
        <f>INDEX(DT1388:EA1389,MATCH(DR1411,DR1388:DR1389,0),MATCH(GJ1404,DT1386:EA1386,0))*INDEX(AJ1394:AT1401,MATCH(GJ1404,AI1394:AI1401,0),MATCH(GJ1405,AJ1393:AT1393,0))</f>
        <v>#N/A</v>
      </c>
      <c r="GK1411" s="665" t="e">
        <f>INDEX(DT1388:EA1389,MATCH(DR1411,DR1388:DR1389,0),MATCH(GK1404,DT1386:EA1386,0))*INDEX(AJ1394:AT1401,MATCH(GK1404,AI1394:AI1401,0),MATCH(GK1405,AJ1393:AT1393,0))</f>
        <v>#N/A</v>
      </c>
      <c r="GL1411" s="665" t="e">
        <f>SUM(DS1411:GK1411)=#REF!-SUM(HB1411:HK1411)</f>
        <v>#N/A</v>
      </c>
      <c r="GM1411" s="667"/>
      <c r="GN1411" s="749">
        <v>2028</v>
      </c>
      <c r="GO1411" s="664" t="e">
        <f>SUMIF(DS1393:EN1393,GO1393,DS1411:EN1411)</f>
        <v>#N/A</v>
      </c>
      <c r="GP1411" s="668" t="e">
        <f>SUMIF(DS1393:GK1393,GP1393,DS1411:GK1411)</f>
        <v>#N/A</v>
      </c>
      <c r="GQ1411" s="668" t="e">
        <f>SUMIF(DS1393:GK1393,GQ1393,DS1411:GK1411)</f>
        <v>#N/A</v>
      </c>
      <c r="GR1411" s="668" t="e">
        <f>SUMIF(DS1393:GK1393,GR1393,DS1411:GK1411)</f>
        <v>#N/A</v>
      </c>
      <c r="GS1411" s="668" t="e">
        <f>SUMIF(DS1393:GK1393,GS1393,DS1411:GK1411)</f>
        <v>#N/A</v>
      </c>
      <c r="GT1411" s="668" t="e">
        <f>SUMIF(DS1393:GK1393,GT1393,DS1411:GK1411)</f>
        <v>#N/A</v>
      </c>
      <c r="GU1411" s="668" t="e">
        <f>SUMIF(DS1393:GK1393,GU1393,DS1411:GK1411)</f>
        <v>#N/A</v>
      </c>
      <c r="GV1411" s="668" t="e">
        <f>SUMIF(DS1393:GK1393,GV1393,DS1411:GK1411)</f>
        <v>#N/A</v>
      </c>
      <c r="GW1411" s="668" t="e">
        <f>SUMIF(DS1393:GK1393,GW1393,DS1411:GK1411)</f>
        <v>#N/A</v>
      </c>
      <c r="GX1411" s="668" t="e">
        <f>SUMIF(DS1393:GK1393,GX1393,DS1411:GK1411)</f>
        <v>#N/A</v>
      </c>
      <c r="GY1411" s="668" t="e">
        <f>SUMIF(DS1393:GK1393,GY1393,DS1411:GK1411)</f>
        <v>#N/A</v>
      </c>
      <c r="GZ1411" s="646" t="e">
        <f>#REF!=SUM(GO1411:GY1411)</f>
        <v>#REF!</v>
      </c>
      <c r="HB1411" s="668" t="e">
        <f>IF(GZ1411,0,(#REF!-SUM(GO1411:GY1411))*INDEX(AK1394:AT1401,MATCH(GN1411,AI1394:AI1401,0),MATCH(HB1405,AK1393:AT1393,0)))</f>
        <v>#REF!</v>
      </c>
      <c r="HC1411" s="668" t="e">
        <f>IF(GZ1411,0,(#REF!-SUM(GO1411:GY1411))*INDEX(AK1394:AT1401,MATCH(GN1411,AI1394:AI1401,0),MATCH(HC1405,AK1393:AT1393,0)))</f>
        <v>#REF!</v>
      </c>
      <c r="HD1411" s="668" t="e">
        <f>IF(GZ1411,0,(#REF!-SUM(GO1411:GY1411))*INDEX(AK1394:AT1401,MATCH(GN1411,AI1394:AI1401,0),MATCH(HD1405,AK1393:AT1393,0)))</f>
        <v>#REF!</v>
      </c>
      <c r="HE1411" s="668" t="e">
        <f>IF(GZ1411,0,(#REF!-SUM(GO1411:GY1411))*INDEX(AK1394:AT1401,MATCH(GN1411,AI1394:AI1401,0),MATCH(HE1405,AK1393:AT1393,0)))</f>
        <v>#REF!</v>
      </c>
      <c r="HF1411" s="668" t="e">
        <f>IF(GZ1411,0,(#REF!-SUM(GO1411:GY1411))*INDEX(AK1394:AT1401,MATCH(GN1411,AI1394:AI1401,0),MATCH(HF1405,AK1393:AT1393,0)))</f>
        <v>#REF!</v>
      </c>
      <c r="HG1411" s="668" t="e">
        <f>IF(GZ1411,0,(#REF!-SUM(GO1411:GY1411))*INDEX(AK1394:AT1401,MATCH(GN1411,AI1394:AI1401,0),MATCH(HG1405,AK1393:AT1393,0)))</f>
        <v>#REF!</v>
      </c>
      <c r="HH1411" s="668" t="e">
        <f>IF(GZ1411,0,(#REF!-SUM(GO1411:GY1411))*INDEX(AK1394:AT1401,MATCH(GN1411,AI1394:AI1401,0),MATCH(HH1405,AK1393:AT1393,0)))</f>
        <v>#REF!</v>
      </c>
      <c r="HI1411" s="668" t="e">
        <f>IF(GZ1411,0,(#REF!-SUM(GO1411:GY1411))*INDEX(AK1394:AT1401,MATCH(GN1411,AI1394:AI1401,0),MATCH(HI1405,AK1393:AT1393,0)))</f>
        <v>#REF!</v>
      </c>
      <c r="HJ1411" s="668" t="e">
        <f>IF(GZ1411,0,(#REF!-SUM(GO1411:GY1411))*INDEX(AK1394:AT1401,MATCH(GN1411,AI1394:AI1401,0),MATCH(HJ1405,AK1393:AT1393,0)))</f>
        <v>#REF!</v>
      </c>
      <c r="HK1411" s="668" t="e">
        <f>IF(GZ1411,0,(#REF!-SUM(GO1411:GY1411))*INDEX(AK1394:AT1401,MATCH(GN1411,AI1394:AI1401,0),MATCH(HK1405,AK1393:AT1393,0)))</f>
        <v>#REF!</v>
      </c>
      <c r="HL1411" s="668" t="e">
        <f>(SUM(HB1411:HK1411)+SUM(GO1411:GY1411))=#REF!</f>
        <v>#REF!</v>
      </c>
      <c r="HM1411" s="674"/>
      <c r="HN1411" s="674"/>
      <c r="HO1411" s="674"/>
      <c r="HP1411" s="674"/>
      <c r="HQ1411" s="674"/>
      <c r="HR1411" s="674"/>
      <c r="HS1411" s="674"/>
      <c r="HT1411" s="674"/>
      <c r="HU1411" s="674"/>
      <c r="HV1411" s="674"/>
      <c r="HW1411" s="674"/>
      <c r="HX1411" s="674"/>
      <c r="HY1411" s="674"/>
      <c r="HZ1411" s="674"/>
    </row>
    <row r="1412" spans="1:234" hidden="1" x14ac:dyDescent="0.25">
      <c r="A1412" s="643" t="s">
        <v>208</v>
      </c>
      <c r="S1412" s="663"/>
      <c r="DR1412" s="749">
        <v>2029</v>
      </c>
      <c r="DS1412" s="665" t="e">
        <f>INDEX(DT1388:EA1389,MATCH(DR1412,DR1388:DR1389,0),MATCH(DS1404,DT1386:EA1386,0))*INDEX(AJ1394:AT1401,MATCH(DS1404,AI1394:AI1401,0),MATCH(DS1405,AJ1393:AT1393,0))</f>
        <v>#N/A</v>
      </c>
      <c r="DT1412" s="665" t="e">
        <f>INDEX(DT1388:EA1389,MATCH(DR1412,DR1388:DR1389,0),MATCH(DT1404,DT1386:EA1386,0))*INDEX(AJ1394:AT1401,MATCH(DT1404,AI1394:AI1401,0),MATCH(DT1405,AJ1393:AT1393,0))</f>
        <v>#N/A</v>
      </c>
      <c r="DU1412" s="665" t="e">
        <f>INDEX(DT1388:EA1389,MATCH(DR1412,DR1388:DR1389,0),MATCH(DU1404,DT1386:EA1386,0))*INDEX(AJ1394:AT1401,MATCH(DU1404,AI1394:AI1401,0),MATCH(DU1405,AJ1393:AT1393,0))</f>
        <v>#N/A</v>
      </c>
      <c r="DV1412" s="665" t="e">
        <f>INDEX(DT1388:EA1389,MATCH(DR1412,DR1388:DR1389,0),MATCH(DV1404,DT1386:EA1386,0))*INDEX(AJ1394:AT1401,MATCH(DV1404,AI1394:AI1401,0),MATCH(DV1405,AJ1393:AT1393,0))</f>
        <v>#N/A</v>
      </c>
      <c r="DW1412" s="665" t="e">
        <f>INDEX(DT1388:EA1389,MATCH(DR1412,DR1388:DR1389,0),MATCH(DW1404,DT1386:EA1386,0))*INDEX(AJ1394:AT1401,MATCH(DW1404,AI1394:AI1401,0),MATCH(DW1405,AJ1393:AT1393,0))</f>
        <v>#N/A</v>
      </c>
      <c r="DX1412" s="665" t="e">
        <f>INDEX(DT1388:EA1389,MATCH(DR1412,DR1388:DR1389,0),MATCH(DX1404,DT1386:EA1386,0))*INDEX(AJ1394:AT1401,MATCH(DX1404,AI1394:AI1401,0),MATCH(DX1405,AJ1393:AT1393,0))</f>
        <v>#N/A</v>
      </c>
      <c r="DY1412" s="665" t="e">
        <f>INDEX(DT1388:EA1389,MATCH(DR1412,DR1388:DR1389,0),MATCH(DY1404,DT1386:EA1386,0))*INDEX(AJ1394:AT1401,MATCH(DY1404,AI1394:AI1401,0),MATCH(DY1405,AJ1393:AT1393,0))</f>
        <v>#N/A</v>
      </c>
      <c r="DZ1412" s="665" t="e">
        <f>INDEX(DT1388:EA1389,MATCH(DR1412,DR1388:DR1389,0),MATCH(DZ1404,DT1386:EA1386,0))*INDEX(AJ1394:AT1401,MATCH(DZ1404,AI1394:AI1401,0),MATCH(DZ1405,AJ1393:AT1393,0))</f>
        <v>#N/A</v>
      </c>
      <c r="EA1412" s="665" t="e">
        <f>INDEX(DT1388:EA1389,MATCH(DR1412,DR1388:DR1389,0),MATCH(EA1404,DT1386:EA1386,0))*INDEX(AJ1394:AT1401,MATCH(EA1404,AI1394:AI1401,0),MATCH(EA1405,AJ1393:AT1393,0))</f>
        <v>#N/A</v>
      </c>
      <c r="EB1412" s="665" t="e">
        <f>INDEX(DT1388:EA1389,MATCH(DR1412,DR1388:DR1389,0),MATCH(EB1404,DT1386:EA1386,0))*INDEX(AJ1394:AT1401,MATCH(EB1404,AI1394:AI1401,0),MATCH(EB1405,AJ1393:AT1393,0))</f>
        <v>#N/A</v>
      </c>
      <c r="EC1412" s="665" t="e">
        <f>INDEX(DT1388:EA1389,MATCH(DR1412,DR1388:DR1389,0),MATCH(EC1404,DT1386:EA1386,0))*INDEX(AJ1394:AT1401,MATCH(EC1404,AI1394:AI1401,0),MATCH(EC1405,AJ1393:AT1393,0))</f>
        <v>#N/A</v>
      </c>
      <c r="ED1412" s="665" t="e">
        <f>INDEX(DT1388:EA1389,MATCH(DR1412,DR1388:DR1389,0),MATCH(ED1404,DT1386:EA1386,0))*INDEX(AJ1394:AT1401,MATCH(ED1404,AI1394:AI1401,0),MATCH(ED1405,AJ1393:AT1393,0))</f>
        <v>#N/A</v>
      </c>
      <c r="EE1412" s="665" t="e">
        <f>INDEX(DT1388:EA1389,MATCH(DR1412,DR1388:DR1389,0),MATCH(EE1404,DT1386:EA1386,0))*INDEX(AJ1394:AT1401,MATCH(EE1404,AI1394:AI1401,0),MATCH(EE1405,AJ1393:AT1393,0))</f>
        <v>#N/A</v>
      </c>
      <c r="EF1412" s="665" t="e">
        <f>INDEX(DT1388:EA1389,MATCH(DR1412,DR1388:DR1389,0),MATCH(EF1404,DT1386:EA1386,0))*INDEX(AJ1394:AT1401,MATCH(EF1404,AI1394:AI1401,0),MATCH(EF1405,AJ1393:AT1393,0))</f>
        <v>#N/A</v>
      </c>
      <c r="EG1412" s="665" t="e">
        <f>INDEX(DT1388:EA1389,MATCH(DR1412,DR1388:DR1389,0),MATCH(EG1404,DT1386:EA1386,0))*INDEX(AJ1394:AT1401,MATCH(EG1404,AI1394:AI1401,0),MATCH(EG1405,AJ1393:AT1393,0))</f>
        <v>#N/A</v>
      </c>
      <c r="EH1412" s="665" t="e">
        <f>INDEX(DT1388:EA1389,MATCH(DR1412,DR1388:DR1389,0),MATCH(EH1404,DT1386:EA1386,0))*INDEX(AJ1394:AT1401,MATCH(EH1404,AI1394:AI1401,0),MATCH(EH1405,AJ1393:AT1393,0))</f>
        <v>#N/A</v>
      </c>
      <c r="EI1412" s="665" t="e">
        <f>INDEX(DT1388:EA1389,MATCH(DR1412,DR1388:DR1389,0),MATCH(EI1404,DT1386:EA1386,0))*INDEX(AJ1394:AT1401,MATCH(EI1404,AI1394:AI1401,0),MATCH(EI1405,AJ1393:AT1393,0))</f>
        <v>#N/A</v>
      </c>
      <c r="EJ1412" s="665" t="e">
        <f>INDEX(DT1388:EA1389,MATCH(DR1412,DR1388:DR1389,0),MATCH(EJ1404,DT1386:EA1386,0))*INDEX(AJ1394:AT1401,MATCH(EJ1404,AI1394:AI1401,0),MATCH(EJ1405,AJ1393:AT1393,0))</f>
        <v>#N/A</v>
      </c>
      <c r="EK1412" s="665" t="e">
        <f>INDEX(DT1388:EA1389,MATCH(DR1412,DR1388:DR1389,0),MATCH(EK1404,DT1386:EA1386,0))*INDEX(AJ1394:AT1401,MATCH(EK1404,AI1394:AI1401,0),MATCH(EK1405,AJ1393:AT1393,0))</f>
        <v>#N/A</v>
      </c>
      <c r="EL1412" s="665" t="e">
        <f>INDEX(DT1388:EA1389,MATCH(DR1412,DR1388:DR1389,0),MATCH(EL1404,DT1386:EA1386,0))*INDEX(AJ1394:AT1401,MATCH(EL1404,AI1394:AI1401,0),MATCH(EL1405,AJ1393:AT1393,0))</f>
        <v>#N/A</v>
      </c>
      <c r="EM1412" s="665" t="e">
        <f>INDEX(DT1388:EA1389,MATCH(DR1412,DR1388:DR1389,0),MATCH(EM1404,DT1386:EA1386,0))*INDEX(AJ1394:AT1401,MATCH(EM1404,AI1394:AI1401,0),MATCH(EM1405,AJ1393:AT1393,0))</f>
        <v>#N/A</v>
      </c>
      <c r="EN1412" s="665" t="e">
        <f>INDEX(DT1388:EA1389,MATCH(DR1412,DR1388:DR1389,0),MATCH(EN1404,DT1386:EA1386,0))*INDEX(AJ1394:AT1401,MATCH(EN1404,AI1394:AI1401,0),MATCH(EN1405,AJ1393:AT1393,0))</f>
        <v>#N/A</v>
      </c>
      <c r="EO1412" s="665" t="e">
        <f>INDEX(DT1388:EA1389,MATCH(DR1412,DR1388:DR1389,0),MATCH(EO1404,DT1386:EA1386,0))*INDEX(AJ1394:AT1401,MATCH(EO1404,AI1394:AI1401,0),MATCH(EO1405,AJ1393:AT1393,0))</f>
        <v>#N/A</v>
      </c>
      <c r="EP1412" s="665" t="e">
        <f>INDEX(DT1388:EA1389,MATCH(DR1412,DR1388:DR1389,0),MATCH(EP1404,DT1386:EA1386,0))*INDEX(AJ1394:AT1401,MATCH(EP1404,AI1394:AI1401,0),MATCH(EP1405,AJ1393:AT1393,0))</f>
        <v>#N/A</v>
      </c>
      <c r="EQ1412" s="665" t="e">
        <f>INDEX(DT1388:EA1389,MATCH(DR1412,DR1388:DR1389,0),MATCH(EQ1404,DT1386:EA1386,0))*INDEX(AJ1394:AT1401,MATCH(EQ1404,AI1394:AI1401,0),MATCH(EQ1405,AJ1393:AT1393,0))</f>
        <v>#N/A</v>
      </c>
      <c r="ER1412" s="665" t="e">
        <f>INDEX(DT1388:EA1389,MATCH(DR1412,DR1388:DR1389,0),MATCH(ER1404,DT1386:EA1386,0))*INDEX(AJ1394:AT1401,MATCH(ER1404,AI1394:AI1401,0),MATCH(ER1405,AJ1393:AT1393,0))</f>
        <v>#N/A</v>
      </c>
      <c r="ES1412" s="665" t="e">
        <f>INDEX(DT1388:EA1389,MATCH(DR1412,DR1388:DR1389,0),MATCH(ES1404,DT1386:EA1386,0))*INDEX(AJ1394:AT1401,MATCH(ES1404,AI1394:AI1401,0),MATCH(ES1405,AJ1393:AT1393,0))</f>
        <v>#N/A</v>
      </c>
      <c r="ET1412" s="665" t="e">
        <f>INDEX(DT1388:EA1389,MATCH(DR1412,DR1388:DR1389,0),MATCH(ET1404,DT1386:EA1386,0))*INDEX(AJ1394:AT1401,MATCH(ET1404,AI1394:AI1401,0),MATCH(ET1405,AJ1393:AT1393,0))</f>
        <v>#N/A</v>
      </c>
      <c r="EU1412" s="665" t="e">
        <f>INDEX(DT1388:EA1389,MATCH(DR1412,DR1388:DR1389,0),MATCH(EU1404,DT1386:EA1386,0))*INDEX(AJ1394:AT1401,MATCH(EU1404,AI1394:AI1401,0),MATCH(EU1405,AJ1393:AT1393,0))</f>
        <v>#N/A</v>
      </c>
      <c r="EV1412" s="665" t="e">
        <f>INDEX(DT1388:EA1389,MATCH(DR1412,DR1388:DR1389,0),MATCH(EV1404,DT1386:EA1386,0))*INDEX(AJ1394:AT1401,MATCH(EV1404,AI1394:AI1401,0),MATCH(EV1405,AJ1393:AT1393,0))</f>
        <v>#N/A</v>
      </c>
      <c r="EW1412" s="665" t="e">
        <f>INDEX(DT1388:EA1389,MATCH(DR1412,DR1388:DR1389,0),MATCH(EW1404,DT1386:EA1386,0))*INDEX(AJ1394:AT1401,MATCH(EW1404,AI1394:AI1401,0),MATCH(EW1405,AJ1393:AT1393,0))</f>
        <v>#N/A</v>
      </c>
      <c r="EX1412" s="665" t="e">
        <f>INDEX(DT1388:EA1389,MATCH(DR1412,DR1388:DR1389,0),MATCH(EX1404,DT1386:EA1386,0))*INDEX(AJ1394:AT1401,MATCH(EX1404,AI1394:AI1401,0),MATCH(EX1405,AJ1393:AT1393,0))</f>
        <v>#N/A</v>
      </c>
      <c r="EY1412" s="665" t="e">
        <f>INDEX(DT1388:EA1389,MATCH(DR1412,DR1388:DR1389,0),MATCH(EY1404,DT1386:EA1386,0))*INDEX(AJ1394:AT1401,MATCH(EY1404,AI1394:AI1401,0),MATCH(EY1405,AJ1393:AT1393,0))</f>
        <v>#N/A</v>
      </c>
      <c r="EZ1412" s="665" t="e">
        <f>INDEX(DT1388:EA1389,MATCH(DR1412,DR1388:DR1389,0),MATCH(EZ1404,DT1386:EA1386,0))*INDEX(AJ1394:AT1401,MATCH(EZ1404,AI1394:AI1401,0),MATCH(EZ1405,AJ1393:AT1393,0))</f>
        <v>#N/A</v>
      </c>
      <c r="FA1412" s="665" t="e">
        <f>INDEX(DT1388:EA1389,MATCH(DR1412,DR1388:DR1389,0),MATCH(FA1404,DT1386:EA1386,0))*INDEX(AJ1394:AT1401,MATCH(FA1404,AI1394:AI1401,0),MATCH(FA1405,AJ1393:AT1393,0))</f>
        <v>#N/A</v>
      </c>
      <c r="FB1412" s="665" t="e">
        <f>INDEX(DT1388:EA1389,MATCH(DR1412,DR1388:DR1389,0),MATCH(FB1404,DT1386:EA1386,0))*INDEX(AJ1394:AT1401,MATCH(FB1404,AI1394:AI1401,0),MATCH(FB1405,AJ1393:AT1393,0))</f>
        <v>#N/A</v>
      </c>
      <c r="FC1412" s="665" t="e">
        <f>INDEX(DT1388:EA1389,MATCH(DR1412,DR1388:DR1389,0),MATCH(FC1404,DT1386:EA1386,0))*INDEX(AJ1394:AT1401,MATCH(FC1404,AI1394:AI1401,0),MATCH(FC1405,AJ1393:AT1393,0))</f>
        <v>#N/A</v>
      </c>
      <c r="FD1412" s="665" t="e">
        <f>INDEX(DT1388:EA1389,MATCH(DR1412,DR1388:DR1389,0),MATCH(FD1404,DT1386:EA1386,0))*INDEX(AJ1394:AT1401,MATCH(FD1404,AI1394:AI1401,0),MATCH(FD1405,AJ1393:AT1393,0))</f>
        <v>#N/A</v>
      </c>
      <c r="FE1412" s="665" t="e">
        <f>INDEX(DT1388:EA1389,MATCH(DR1412,DR1388:DR1389,0),MATCH(FE1404,DT1386:EA1386,0))*INDEX(AJ1394:AT1401,MATCH(FE1404,AI1394:AI1401,0),MATCH(FE1405,AJ1393:AT1393,0))</f>
        <v>#N/A</v>
      </c>
      <c r="FF1412" s="665" t="e">
        <f>INDEX(DT1388:EA1389,MATCH(DR1412,DR1388:DR1389,0),MATCH(FF1404,DT1386:EA1386,0))*INDEX(AJ1394:AT1401,MATCH(FF1404,AI1394:AI1401,0),MATCH(FF1405,AJ1393:AT1393,0))</f>
        <v>#N/A</v>
      </c>
      <c r="FG1412" s="665" t="e">
        <f>INDEX(DT1388:EA1389,MATCH(DR1412,DR1388:DR1389,0),MATCH(FG1404,DT1386:EA1386,0))*INDEX(AJ1394:AT1401,MATCH(FG1404,AI1394:AI1401,0),MATCH(FG1405,AJ1393:AT1393,0))</f>
        <v>#N/A</v>
      </c>
      <c r="FH1412" s="665" t="e">
        <f>INDEX(DT1388:EA1389,MATCH(DR1412,DR1388:DR1389,0),MATCH(FH1404,DT1386:EA1386,0))*INDEX(AJ1394:AT1401,MATCH(FH1404,AI1394:AI1401,0),MATCH(FH1405,AJ1393:AT1393,0))</f>
        <v>#N/A</v>
      </c>
      <c r="FI1412" s="665" t="e">
        <f>INDEX(DT1388:EA1389,MATCH(DR1412,DR1388:DR1389,0),MATCH(FI1404,DT1386:EA1386,0))*INDEX(AJ1394:AT1401,MATCH(FI1404,AI1394:AI1401,0),MATCH(FI1405,AJ1393:AT1393,0))</f>
        <v>#N/A</v>
      </c>
      <c r="FJ1412" s="665" t="e">
        <f>INDEX(DT1388:EA1389,MATCH(DR1412,DR1388:DR1389,0),MATCH(FJ1404,DT1386:EA1386,0))*INDEX(AJ1394:AT1401,MATCH(FJ1404,AI1394:AI1401,0),MATCH(FJ1405,AJ1393:AT1393,0))</f>
        <v>#N/A</v>
      </c>
      <c r="FK1412" s="665" t="e">
        <f>INDEX(DT1388:EA1389,MATCH(DR1412,DR1388:DR1389,0),MATCH(FK1404,DT1386:EA1386,0))*INDEX(AJ1394:AT1401,MATCH(FK1404,AI1394:AI1401,0),MATCH(FK1405,AJ1393:AT1393,0))</f>
        <v>#N/A</v>
      </c>
      <c r="FL1412" s="665" t="e">
        <f>INDEX(DT1388:EA1389,MATCH(DR1412,DR1388:DR1389,0),MATCH(FL1404,DT1386:EA1386,0))*INDEX(AJ1394:AT1401,MATCH(FL1404,AI1394:AI1401,0),MATCH(FL1405,AJ1393:AT1393,0))</f>
        <v>#N/A</v>
      </c>
      <c r="FM1412" s="665" t="e">
        <f>INDEX(DT1388:EA1389,MATCH(DR1412,DR1388:DR1389,0),MATCH(FM1404,DT1386:EA1386,0))*INDEX(AJ1394:AT1401,MATCH(FM1404,AI1394:AI1401,0),MATCH(FM1405,AJ1393:AT1393,0))</f>
        <v>#N/A</v>
      </c>
      <c r="FN1412" s="665" t="e">
        <f>INDEX(DT1388:EA1389,MATCH(DR1412,DR1388:DR1389,0),MATCH(FN1404,DT1386:EA1386,0))*INDEX(AJ1394:AT1401,MATCH(FN1404,AI1394:AI1401,0),MATCH(FN1405,AJ1393:AT1393,0))</f>
        <v>#N/A</v>
      </c>
      <c r="FO1412" s="665" t="e">
        <f>INDEX(DT1388:EA1389,MATCH(DR1412,DR1388:DR1389,0),MATCH(FO1404,DT1386:EA1386,0))*INDEX(AJ1394:AT1401,MATCH(FO1404,AI1394:AI1401,0),MATCH(FO1405,AJ1393:AT1393,0))</f>
        <v>#N/A</v>
      </c>
      <c r="FP1412" s="665" t="e">
        <f>INDEX(DT1388:EA1389,MATCH(DR1412,DR1388:DR1389,0),MATCH(FP1404,DT1386:EA1386,0))*INDEX(AJ1394:AT1401,MATCH(FP1404,AI1394:AI1401,0),MATCH(FP1405,AJ1393:AT1393,0))</f>
        <v>#N/A</v>
      </c>
      <c r="FQ1412" s="665" t="e">
        <f>INDEX(DT1388:EA1389,MATCH(DR1412,DR1388:DR1389,0),MATCH(FQ1404,DT1386:EA1386,0))*INDEX(AJ1394:AT1401,MATCH(FQ1404,AI1394:AI1401,0),MATCH(FQ1405,AJ1393:AT1393,0))</f>
        <v>#N/A</v>
      </c>
      <c r="FR1412" s="665" t="e">
        <f>INDEX(DT1388:EA1389,MATCH(DR1412,DR1388:DR1389,0),MATCH(FR1404,DT1386:EA1386,0))*INDEX(AJ1394:AT1401,MATCH(FR1404,AI1394:AI1401,0),MATCH(FR1405,AJ1393:AT1393,0))</f>
        <v>#N/A</v>
      </c>
      <c r="FS1412" s="665" t="e">
        <f>INDEX(DT1388:EA1389,MATCH(DR1412,DR1388:DR1389,0),MATCH(FS1404,DT1386:EA1386,0))*INDEX(AJ1394:AT1401,MATCH(FS1404,AI1394:AI1401,0),MATCH(FS1405,AJ1393:AT1393,0))</f>
        <v>#N/A</v>
      </c>
      <c r="FT1412" s="665" t="e">
        <f>INDEX(DT1388:EA1389,MATCH(DR1412,DR1388:DR1389,0),MATCH(FT1404,DT1386:EA1386,0))*INDEX(AJ1394:AT1401,MATCH(FT1404,AI1394:AI1401,0),MATCH(FT1405,AJ1393:AT1393,0))</f>
        <v>#N/A</v>
      </c>
      <c r="FU1412" s="665" t="e">
        <f>INDEX(DT1388:EA1389,MATCH(DR1412,DR1388:DR1389,0),MATCH(FU1404,DT1386:EA1386,0))*INDEX(AJ1394:AT1401,MATCH(FU1404,AI1394:AI1401,0),MATCH(FU1405,AJ1393:AT1393,0))</f>
        <v>#N/A</v>
      </c>
      <c r="FV1412" s="665" t="e">
        <f>INDEX(DT1388:EA1389,MATCH(DR1412,DR1388:DR1389,0),MATCH(FV1404,DT1386:EA1386,0))*INDEX(AJ1394:AT1401,MATCH(FV1404,AI1394:AI1401,0),MATCH(FV1405,AJ1393:AT1393,0))</f>
        <v>#N/A</v>
      </c>
      <c r="FW1412" s="665" t="e">
        <f>INDEX(DT1388:EA1389,MATCH(DR1412,DR1388:DR1389,0),MATCH(FW1404,DT1386:EA1386,0))*INDEX(AJ1394:AT1401,MATCH(FW1404,AI1394:AI1401,0),MATCH(FW1405,AJ1393:AT1393,0))</f>
        <v>#N/A</v>
      </c>
      <c r="FX1412" s="665" t="e">
        <f>INDEX(DT1388:EA1389,MATCH(DR1412,DR1388:DR1389,0),MATCH(FX1404,DT1386:EA1386,0))*INDEX(AJ1394:AT1401,MATCH(FX1404,AI1394:AI1401,0),MATCH(FX1405,AJ1393:AT1393,0))</f>
        <v>#N/A</v>
      </c>
      <c r="FY1412" s="665" t="e">
        <f>INDEX(DT1388:EA1389,MATCH(DR1412,DR1388:DR1389,0),MATCH(FY1404,DT1386:EA1386,0))*INDEX(AJ1394:AT1401,MATCH(FY1404,AI1394:AI1401,0),MATCH(FY1405,AJ1393:AT1393,0))</f>
        <v>#N/A</v>
      </c>
      <c r="FZ1412" s="665" t="e">
        <f>INDEX(DT1388:EA1389,MATCH(DR1412,DR1388:DR1389,0),MATCH(FZ1404,DT1386:EA1386,0))*INDEX(AJ1394:AT1401,MATCH(FZ1404,AI1394:AI1401,0),MATCH(FZ1405,AJ1393:AT1393,0))</f>
        <v>#N/A</v>
      </c>
      <c r="GA1412" s="665" t="e">
        <f>INDEX(DT1388:EA1389,MATCH(DR1412,DR1388:DR1389,0),MATCH(GA1404,DT1386:EA1386,0))*INDEX(AJ1394:AT1401,MATCH(GA1404,AI1394:AI1401,0),MATCH(GA1405,AJ1393:AT1393,0))</f>
        <v>#N/A</v>
      </c>
      <c r="GB1412" s="665" t="e">
        <f>INDEX(DT1388:EA1389,MATCH(DR1412,DR1388:DR1389,0),MATCH(GB1404,DT1386:EA1386,0))*INDEX(AJ1394:AT1401,MATCH(GB1404,AI1394:AI1401,0),MATCH(GB1405,AJ1393:AT1393,0))</f>
        <v>#N/A</v>
      </c>
      <c r="GC1412" s="665" t="e">
        <f>INDEX(DT1388:EA1389,MATCH(DR1412,DR1388:DR1389,0),MATCH(GC1404,DT1386:EA1386,0))*INDEX(AJ1394:AT1401,MATCH(GC1404,AI1394:AI1401,0),MATCH(GC1405,AJ1393:AT1393,0))</f>
        <v>#N/A</v>
      </c>
      <c r="GD1412" s="665" t="e">
        <f>INDEX(DT1388:EA1389,MATCH(DR1412,DR1388:DR1389,0),MATCH(GD1404,DT1386:EA1386,0))*INDEX(AJ1394:AT1401,MATCH(GD1404,AI1394:AI1401,0),MATCH(GD1405,AJ1393:AT1393,0))</f>
        <v>#N/A</v>
      </c>
      <c r="GE1412" s="665" t="e">
        <f>INDEX(DT1388:EA1389,MATCH(DR1412,DR1388:DR1389,0),MATCH(GE1404,DT1386:EA1386,0))*INDEX(AJ1394:AT1401,MATCH(GE1404,AI1394:AI1401,0),MATCH(GE1405,AJ1393:AT1393,0))</f>
        <v>#N/A</v>
      </c>
      <c r="GF1412" s="665" t="e">
        <f>INDEX(DT1388:EA1389,MATCH(DR1412,DR1388:DR1389,0),MATCH(GF1404,DT1386:EA1386,0))*INDEX(AJ1394:AT1401,MATCH(GF1404,AI1394:AI1401,0),MATCH(GF1405,AJ1393:AT1393,0))</f>
        <v>#N/A</v>
      </c>
      <c r="GG1412" s="665" t="e">
        <f>INDEX(DT1388:EA1389,MATCH(DR1412,DR1388:DR1389,0),MATCH(GG1404,DT1386:EA1386,0))*INDEX(AJ1394:AT1401,MATCH(GG1404,AI1394:AI1401,0),MATCH(GG1405,AJ1393:AT1393,0))</f>
        <v>#N/A</v>
      </c>
      <c r="GH1412" s="665" t="e">
        <f>INDEX(DT1388:EA1389,MATCH(DR1412,DR1388:DR1389,0),MATCH(GH1404,DT1386:EA1386,0))*INDEX(AJ1394:AT1401,MATCH(GH1404,AI1394:AI1401,0),MATCH(GH1405,AJ1393:AT1393,0))</f>
        <v>#N/A</v>
      </c>
      <c r="GI1412" s="665" t="e">
        <f>INDEX(DT1388:EA1389,MATCH(DR1412,DR1388:DR1389,0),MATCH(GI1404,DT1386:EA1386,0))*INDEX(AJ1394:AT1401,MATCH(GI1404,AI1394:AI1401,0),MATCH(GI1405,AJ1393:AT1393,0))</f>
        <v>#N/A</v>
      </c>
      <c r="GJ1412" s="665" t="e">
        <f>INDEX(DT1388:EA1389,MATCH(DR1412,DR1388:DR1389,0),MATCH(GJ1404,DT1386:EA1386,0))*INDEX(AJ1394:AT1401,MATCH(GJ1404,AI1394:AI1401,0),MATCH(GJ1405,AJ1393:AT1393,0))</f>
        <v>#N/A</v>
      </c>
      <c r="GK1412" s="665" t="e">
        <f>INDEX(DT1388:EA1389,MATCH(DR1412,DR1388:DR1389,0),MATCH(GK1404,DT1386:EA1386,0))*INDEX(AJ1394:AT1401,MATCH(GK1404,AI1394:AI1401,0),MATCH(GK1405,AJ1393:AT1393,0))</f>
        <v>#N/A</v>
      </c>
      <c r="GL1412" s="665" t="e">
        <f>SUM(DS1412:GK1412)=#REF!-SUM(HB1412:HK1412)</f>
        <v>#N/A</v>
      </c>
      <c r="GM1412" s="667"/>
      <c r="GN1412" s="749">
        <v>2029</v>
      </c>
      <c r="GO1412" s="664" t="e">
        <f>SUMIF(DS1393:EN1393,GO1393,DS1412:EN1412)</f>
        <v>#N/A</v>
      </c>
      <c r="GP1412" s="668" t="e">
        <f>SUMIF(DS1393:GK1393,GP1393,DS1412:GK1412)</f>
        <v>#N/A</v>
      </c>
      <c r="GQ1412" s="668" t="e">
        <f>SUMIF(DS1393:GK1393,GQ1393,DS1412:GK1412)</f>
        <v>#N/A</v>
      </c>
      <c r="GR1412" s="668" t="e">
        <f>SUMIF(DS1393:GK1393,GR1393,DS1412:GK1412)</f>
        <v>#N/A</v>
      </c>
      <c r="GS1412" s="668" t="e">
        <f>SUMIF(DS1393:GK1393,GS1393,DS1412:GK1412)</f>
        <v>#N/A</v>
      </c>
      <c r="GT1412" s="668" t="e">
        <f>SUMIF(DS1393:GK1393,GT1393,DS1412:GK1412)</f>
        <v>#N/A</v>
      </c>
      <c r="GU1412" s="668" t="e">
        <f>SUMIF(DS1393:GK1393,GU1393,DS1412:GK1412)</f>
        <v>#N/A</v>
      </c>
      <c r="GV1412" s="668" t="e">
        <f>SUMIF(DS1393:GK1393,GV1393,DS1412:GK1412)</f>
        <v>#N/A</v>
      </c>
      <c r="GW1412" s="668" t="e">
        <f>SUMIF(DS1393:GK1393,GW1393,DS1412:GK1412)</f>
        <v>#N/A</v>
      </c>
      <c r="GX1412" s="668" t="e">
        <f>SUMIF(DS1393:GK1393,GX1393,DS1412:GK1412)</f>
        <v>#N/A</v>
      </c>
      <c r="GY1412" s="668" t="e">
        <f>SUMIF(DS1393:GK1393,GY1393,DS1412:GK1412)</f>
        <v>#N/A</v>
      </c>
      <c r="GZ1412" s="646" t="e">
        <f>#REF!=SUM(GO1412:GY1412)</f>
        <v>#REF!</v>
      </c>
      <c r="HB1412" s="668" t="e">
        <f>IF(GZ1412,0,(#REF!-SUM(GO1412:GY1412))*INDEX(AK1394:AT1401,MATCH(GN1412,AI1394:AI1401,0),MATCH(HB1405,AK1393:AT1393,0)))</f>
        <v>#REF!</v>
      </c>
      <c r="HC1412" s="668" t="e">
        <f>IF(GZ1412,0,(#REF!-SUM(GO1412:GY1412))*INDEX(AK1394:AT1401,MATCH(GN1412,AI1394:AI1401,0),MATCH(HC1405,AK1393:AT1393,0)))</f>
        <v>#REF!</v>
      </c>
      <c r="HD1412" s="668" t="e">
        <f>IF(GZ1412,0,(#REF!-SUM(GO1412:GY1412))*INDEX(AK1394:AT1401,MATCH(GN1412,AI1394:AI1401,0),MATCH(HD1405,AK1393:AT1393,0)))</f>
        <v>#REF!</v>
      </c>
      <c r="HE1412" s="668" t="e">
        <f>IF(GZ1412,0,(#REF!-SUM(GO1412:GY1412))*INDEX(AK1394:AT1401,MATCH(GN1412,AI1394:AI1401,0),MATCH(HE1405,AK1393:AT1393,0)))</f>
        <v>#REF!</v>
      </c>
      <c r="HF1412" s="668" t="e">
        <f>IF(GZ1412,0,(#REF!-SUM(GO1412:GY1412))*INDEX(AK1394:AT1401,MATCH(GN1412,AI1394:AI1401,0),MATCH(HF1405,AK1393:AT1393,0)))</f>
        <v>#REF!</v>
      </c>
      <c r="HG1412" s="668" t="e">
        <f>IF(GZ1412,0,(#REF!-SUM(GO1412:GY1412))*INDEX(AK1394:AT1401,MATCH(GN1412,AI1394:AI1401,0),MATCH(HG1405,AK1393:AT1393,0)))</f>
        <v>#REF!</v>
      </c>
      <c r="HH1412" s="668" t="e">
        <f>IF(GZ1412,0,(#REF!-SUM(GO1412:GY1412))*INDEX(AK1394:AT1401,MATCH(GN1412,AI1394:AI1401,0),MATCH(HH1405,AK1393:AT1393,0)))</f>
        <v>#REF!</v>
      </c>
      <c r="HI1412" s="668" t="e">
        <f>IF(GZ1412,0,(#REF!-SUM(GO1412:GY1412))*INDEX(AK1394:AT1401,MATCH(GN1412,AI1394:AI1401,0),MATCH(HI1405,AK1393:AT1393,0)))</f>
        <v>#REF!</v>
      </c>
      <c r="HJ1412" s="668" t="e">
        <f>IF(GZ1412,0,(#REF!-SUM(GO1412:GY1412))*INDEX(AK1394:AT1401,MATCH(GN1412,AI1394:AI1401,0),MATCH(HJ1405,AK1393:AT1393,0)))</f>
        <v>#REF!</v>
      </c>
      <c r="HK1412" s="668" t="e">
        <f>IF(GZ1412,0,(#REF!-SUM(GO1412:GY1412))*INDEX(AK1394:AT1401,MATCH(GN1412,AI1394:AI1401,0),MATCH(HK1405,AK1393:AT1393,0)))</f>
        <v>#REF!</v>
      </c>
      <c r="HL1412" s="668" t="e">
        <f>(SUM(HB1412:HK1412)+SUM(GO1412:GY1412))=#REF!</f>
        <v>#REF!</v>
      </c>
    </row>
    <row r="1413" spans="1:234" hidden="1" x14ac:dyDescent="0.25">
      <c r="A1413" s="643" t="s">
        <v>208</v>
      </c>
      <c r="DR1413" s="749">
        <v>2030</v>
      </c>
      <c r="DS1413" s="665" t="e">
        <f>INDEX(DT1388:EA1389,MATCH(DR1413,DR1388:DR1389,0),MATCH(DS1404,DT1386:EA1386,0))*INDEX(AJ1394:AT1401,MATCH(DS1404,AI1394:AI1401,0),MATCH(DS1405,AJ1393:AT1393,0))</f>
        <v>#N/A</v>
      </c>
      <c r="DT1413" s="665" t="e">
        <f>INDEX(DT1388:EA1389,MATCH(DR1413,DR1388:DR1389,0),MATCH(DT1404,DT1386:EA1386,0))*INDEX(AJ1394:AT1401,MATCH(DT1404,AI1394:AI1401,0),MATCH(DT1405,AJ1393:AT1393,0))</f>
        <v>#N/A</v>
      </c>
      <c r="DU1413" s="665" t="e">
        <f>INDEX(DT1388:EA1389,MATCH(DR1413,DR1388:DR1389,0),MATCH(DU1404,DT1386:EA1386,0))*INDEX(AJ1394:AT1401,MATCH(DU1404,AI1394:AI1401,0),MATCH(DU1405,AJ1393:AT1393,0))</f>
        <v>#N/A</v>
      </c>
      <c r="DV1413" s="665" t="e">
        <f>INDEX(DT1388:EA1389,MATCH(DR1413,DR1388:DR1389,0),MATCH(DV1404,DT1386:EA1386,0))*INDEX(AJ1394:AT1401,MATCH(DV1404,AI1394:AI1401,0),MATCH(DV1405,AJ1393:AT1393,0))</f>
        <v>#N/A</v>
      </c>
      <c r="DW1413" s="665" t="e">
        <f>INDEX(DT1388:EA1389,MATCH(DR1413,DR1388:DR1389,0),MATCH(DW1404,DT1386:EA1386,0))*INDEX(AJ1394:AT1401,MATCH(DW1404,AI1394:AI1401,0),MATCH(DW1405,AJ1393:AT1393,0))</f>
        <v>#N/A</v>
      </c>
      <c r="DX1413" s="665" t="e">
        <f>INDEX(DT1388:EA1389,MATCH(DR1413,DR1388:DR1389,0),MATCH(DX1404,DT1386:EA1386,0))*INDEX(AJ1394:AT1401,MATCH(DX1404,AI1394:AI1401,0),MATCH(DX1405,AJ1393:AT1393,0))</f>
        <v>#N/A</v>
      </c>
      <c r="DY1413" s="665" t="e">
        <f>INDEX(DT1388:EA1389,MATCH(DR1413,DR1388:DR1389,0),MATCH(DY1404,DT1386:EA1386,0))*INDEX(AJ1394:AT1401,MATCH(DY1404,AI1394:AI1401,0),MATCH(DY1405,AJ1393:AT1393,0))</f>
        <v>#N/A</v>
      </c>
      <c r="DZ1413" s="665" t="e">
        <f>INDEX(DT1388:EA1389,MATCH(DR1413,DR1388:DR1389,0),MATCH(DZ1404,DT1386:EA1386,0))*INDEX(AJ1394:AT1401,MATCH(DZ1404,AI1394:AI1401,0),MATCH(DZ1405,AJ1393:AT1393,0))</f>
        <v>#N/A</v>
      </c>
      <c r="EA1413" s="665" t="e">
        <f>INDEX(DT1388:EA1389,MATCH(DR1413,DR1388:DR1389,0),MATCH(EA1404,DT1386:EA1386,0))*INDEX(AJ1394:AT1401,MATCH(EA1404,AI1394:AI1401,0),MATCH(EA1405,AJ1393:AT1393,0))</f>
        <v>#N/A</v>
      </c>
      <c r="EB1413" s="665" t="e">
        <f>INDEX(DT1388:EA1389,MATCH(DR1413,DR1388:DR1389,0),MATCH(EB1404,DT1386:EA1386,0))*INDEX(AJ1394:AT1401,MATCH(EB1404,AI1394:AI1401,0),MATCH(EB1405,AJ1393:AT1393,0))</f>
        <v>#N/A</v>
      </c>
      <c r="EC1413" s="665" t="e">
        <f>INDEX(DT1388:EA1389,MATCH(DR1413,DR1388:DR1389,0),MATCH(EC1404,DT1386:EA1386,0))*INDEX(AJ1394:AT1401,MATCH(EC1404,AI1394:AI1401,0),MATCH(EC1405,AJ1393:AT1393,0))</f>
        <v>#N/A</v>
      </c>
      <c r="ED1413" s="665" t="e">
        <f>INDEX(DT1388:EA1389,MATCH(DR1413,DR1388:DR1389,0),MATCH(ED1404,DT1386:EA1386,0))*INDEX(AJ1394:AT1401,MATCH(ED1404,AI1394:AI1401,0),MATCH(ED1405,AJ1393:AT1393,0))</f>
        <v>#N/A</v>
      </c>
      <c r="EE1413" s="665" t="e">
        <f>INDEX(DT1388:EA1389,MATCH(DR1413,DR1388:DR1389,0),MATCH(EE1404,DT1386:EA1386,0))*INDEX(AJ1394:AT1401,MATCH(EE1404,AI1394:AI1401,0),MATCH(EE1405,AJ1393:AT1393,0))</f>
        <v>#N/A</v>
      </c>
      <c r="EF1413" s="665" t="e">
        <f>INDEX(DT1388:EA1389,MATCH(DR1413,DR1388:DR1389,0),MATCH(EF1404,DT1386:EA1386,0))*INDEX(AJ1394:AT1401,MATCH(EF1404,AI1394:AI1401,0),MATCH(EF1405,AJ1393:AT1393,0))</f>
        <v>#N/A</v>
      </c>
      <c r="EG1413" s="665" t="e">
        <f>INDEX(DT1388:EA1389,MATCH(DR1413,DR1388:DR1389,0),MATCH(EG1404,DT1386:EA1386,0))*INDEX(AJ1394:AT1401,MATCH(EG1404,AI1394:AI1401,0),MATCH(EG1405,AJ1393:AT1393,0))</f>
        <v>#N/A</v>
      </c>
      <c r="EH1413" s="665" t="e">
        <f>INDEX(DT1388:EA1389,MATCH(DR1413,DR1388:DR1389,0),MATCH(EH1404,DT1386:EA1386,0))*INDEX(AJ1394:AT1401,MATCH(EH1404,AI1394:AI1401,0),MATCH(EH1405,AJ1393:AT1393,0))</f>
        <v>#N/A</v>
      </c>
      <c r="EI1413" s="665" t="e">
        <f>INDEX(DT1388:EA1389,MATCH(DR1413,DR1388:DR1389,0),MATCH(EI1404,DT1386:EA1386,0))*INDEX(AJ1394:AT1401,MATCH(EI1404,AI1394:AI1401,0),MATCH(EI1405,AJ1393:AT1393,0))</f>
        <v>#N/A</v>
      </c>
      <c r="EJ1413" s="665" t="e">
        <f>INDEX(DT1388:EA1389,MATCH(DR1413,DR1388:DR1389,0),MATCH(EJ1404,DT1386:EA1386,0))*INDEX(AJ1394:AT1401,MATCH(EJ1404,AI1394:AI1401,0),MATCH(EJ1405,AJ1393:AT1393,0))</f>
        <v>#N/A</v>
      </c>
      <c r="EK1413" s="665" t="e">
        <f>INDEX(DT1388:EA1389,MATCH(DR1413,DR1388:DR1389,0),MATCH(EK1404,DT1386:EA1386,0))*INDEX(AJ1394:AT1401,MATCH(EK1404,AI1394:AI1401,0),MATCH(EK1405,AJ1393:AT1393,0))</f>
        <v>#N/A</v>
      </c>
      <c r="EL1413" s="665" t="e">
        <f>INDEX(DT1388:EA1389,MATCH(DR1413,DR1388:DR1389,0),MATCH(EL1404,DT1386:EA1386,0))*INDEX(AJ1394:AT1401,MATCH(EL1404,AI1394:AI1401,0),MATCH(EL1405,AJ1393:AT1393,0))</f>
        <v>#N/A</v>
      </c>
      <c r="EM1413" s="665" t="e">
        <f>INDEX(DT1388:EA1389,MATCH(DR1413,DR1388:DR1389,0),MATCH(EM1404,DT1386:EA1386,0))*INDEX(AJ1394:AT1401,MATCH(EM1404,AI1394:AI1401,0),MATCH(EM1405,AJ1393:AT1393,0))</f>
        <v>#N/A</v>
      </c>
      <c r="EN1413" s="665" t="e">
        <f>INDEX(DT1388:EA1389,MATCH(DR1413,DR1388:DR1389,0),MATCH(EN1404,DT1386:EA1386,0))*INDEX(AJ1394:AT1401,MATCH(EN1404,AI1394:AI1401,0),MATCH(EN1405,AJ1393:AT1393,0))</f>
        <v>#N/A</v>
      </c>
      <c r="EO1413" s="665" t="e">
        <f>INDEX(DT1388:EA1389,MATCH(DR1413,DR1388:DR1389,0),MATCH(EO1404,DT1386:EA1386,0))*INDEX(AJ1394:AT1401,MATCH(EO1404,AI1394:AI1401,0),MATCH(EO1405,AJ1393:AT1393,0))</f>
        <v>#N/A</v>
      </c>
      <c r="EP1413" s="665" t="e">
        <f>INDEX(DT1388:EA1389,MATCH(DR1413,DR1388:DR1389,0),MATCH(EP1404,DT1386:EA1386,0))*INDEX(AJ1394:AT1401,MATCH(EP1404,AI1394:AI1401,0),MATCH(EP1405,AJ1393:AT1393,0))</f>
        <v>#N/A</v>
      </c>
      <c r="EQ1413" s="665" t="e">
        <f>INDEX(DT1388:EA1389,MATCH(DR1413,DR1388:DR1389,0),MATCH(EQ1404,DT1386:EA1386,0))*INDEX(AJ1394:AT1401,MATCH(EQ1404,AI1394:AI1401,0),MATCH(EQ1405,AJ1393:AT1393,0))</f>
        <v>#N/A</v>
      </c>
      <c r="ER1413" s="665" t="e">
        <f>INDEX(DT1388:EA1389,MATCH(DR1413,DR1388:DR1389,0),MATCH(ER1404,DT1386:EA1386,0))*INDEX(AJ1394:AT1401,MATCH(ER1404,AI1394:AI1401,0),MATCH(ER1405,AJ1393:AT1393,0))</f>
        <v>#N/A</v>
      </c>
      <c r="ES1413" s="665" t="e">
        <f>INDEX(DT1388:EA1389,MATCH(DR1413,DR1388:DR1389,0),MATCH(ES1404,DT1386:EA1386,0))*INDEX(AJ1394:AT1401,MATCH(ES1404,AI1394:AI1401,0),MATCH(ES1405,AJ1393:AT1393,0))</f>
        <v>#N/A</v>
      </c>
      <c r="ET1413" s="665" t="e">
        <f>INDEX(DT1388:EA1389,MATCH(DR1413,DR1388:DR1389,0),MATCH(ET1404,DT1386:EA1386,0))*INDEX(AJ1394:AT1401,MATCH(ET1404,AI1394:AI1401,0),MATCH(ET1405,AJ1393:AT1393,0))</f>
        <v>#N/A</v>
      </c>
      <c r="EU1413" s="665" t="e">
        <f>INDEX(DT1388:EA1389,MATCH(DR1413,DR1388:DR1389,0),MATCH(EU1404,DT1386:EA1386,0))*INDEX(AJ1394:AT1401,MATCH(EU1404,AI1394:AI1401,0),MATCH(EU1405,AJ1393:AT1393,0))</f>
        <v>#N/A</v>
      </c>
      <c r="EV1413" s="665" t="e">
        <f>INDEX(DT1388:EA1389,MATCH(DR1413,DR1388:DR1389,0),MATCH(EV1404,DT1386:EA1386,0))*INDEX(AJ1394:AT1401,MATCH(EV1404,AI1394:AI1401,0),MATCH(EV1405,AJ1393:AT1393,0))</f>
        <v>#N/A</v>
      </c>
      <c r="EW1413" s="665" t="e">
        <f>INDEX(DT1388:EA1389,MATCH(DR1413,DR1388:DR1389,0),MATCH(EW1404,DT1386:EA1386,0))*INDEX(AJ1394:AT1401,MATCH(EW1404,AI1394:AI1401,0),MATCH(EW1405,AJ1393:AT1393,0))</f>
        <v>#N/A</v>
      </c>
      <c r="EX1413" s="665" t="e">
        <f>INDEX(DT1388:EA1389,MATCH(DR1413,DR1388:DR1389,0),MATCH(EX1404,DT1386:EA1386,0))*INDEX(AJ1394:AT1401,MATCH(EX1404,AI1394:AI1401,0),MATCH(EX1405,AJ1393:AT1393,0))</f>
        <v>#N/A</v>
      </c>
      <c r="EY1413" s="665" t="e">
        <f>INDEX(DT1388:EA1389,MATCH(DR1413,DR1388:DR1389,0),MATCH(EY1404,DT1386:EA1386,0))*INDEX(AJ1394:AT1401,MATCH(EY1404,AI1394:AI1401,0),MATCH(EY1405,AJ1393:AT1393,0))</f>
        <v>#N/A</v>
      </c>
      <c r="EZ1413" s="665" t="e">
        <f>INDEX(DT1388:EA1389,MATCH(DR1413,DR1388:DR1389,0),MATCH(EZ1404,DT1386:EA1386,0))*INDEX(AJ1394:AT1401,MATCH(EZ1404,AI1394:AI1401,0),MATCH(EZ1405,AJ1393:AT1393,0))</f>
        <v>#N/A</v>
      </c>
      <c r="FA1413" s="665" t="e">
        <f>INDEX(DT1388:EA1389,MATCH(DR1413,DR1388:DR1389,0),MATCH(FA1404,DT1386:EA1386,0))*INDEX(AJ1394:AT1401,MATCH(FA1404,AI1394:AI1401,0),MATCH(FA1405,AJ1393:AT1393,0))</f>
        <v>#N/A</v>
      </c>
      <c r="FB1413" s="665" t="e">
        <f>INDEX(DT1388:EA1389,MATCH(DR1413,DR1388:DR1389,0),MATCH(FB1404,DT1386:EA1386,0))*INDEX(AJ1394:AT1401,MATCH(FB1404,AI1394:AI1401,0),MATCH(FB1405,AJ1393:AT1393,0))</f>
        <v>#N/A</v>
      </c>
      <c r="FC1413" s="665" t="e">
        <f>INDEX(DT1388:EA1389,MATCH(DR1413,DR1388:DR1389,0),MATCH(FC1404,DT1386:EA1386,0))*INDEX(AJ1394:AT1401,MATCH(FC1404,AI1394:AI1401,0),MATCH(FC1405,AJ1393:AT1393,0))</f>
        <v>#N/A</v>
      </c>
      <c r="FD1413" s="665" t="e">
        <f>INDEX(DT1388:EA1389,MATCH(DR1413,DR1388:DR1389,0),MATCH(FD1404,DT1386:EA1386,0))*INDEX(AJ1394:AT1401,MATCH(FD1404,AI1394:AI1401,0),MATCH(FD1405,AJ1393:AT1393,0))</f>
        <v>#N/A</v>
      </c>
      <c r="FE1413" s="665" t="e">
        <f>INDEX(DT1388:EA1389,MATCH(DR1413,DR1388:DR1389,0),MATCH(FE1404,DT1386:EA1386,0))*INDEX(AJ1394:AT1401,MATCH(FE1404,AI1394:AI1401,0),MATCH(FE1405,AJ1393:AT1393,0))</f>
        <v>#N/A</v>
      </c>
      <c r="FF1413" s="665" t="e">
        <f>INDEX(DT1388:EA1389,MATCH(DR1413,DR1388:DR1389,0),MATCH(FF1404,DT1386:EA1386,0))*INDEX(AJ1394:AT1401,MATCH(FF1404,AI1394:AI1401,0),MATCH(FF1405,AJ1393:AT1393,0))</f>
        <v>#N/A</v>
      </c>
      <c r="FG1413" s="665" t="e">
        <f>INDEX(DT1388:EA1389,MATCH(DR1413,DR1388:DR1389,0),MATCH(FG1404,DT1386:EA1386,0))*INDEX(AJ1394:AT1401,MATCH(FG1404,AI1394:AI1401,0),MATCH(FG1405,AJ1393:AT1393,0))</f>
        <v>#N/A</v>
      </c>
      <c r="FH1413" s="665" t="e">
        <f>INDEX(DT1388:EA1389,MATCH(DR1413,DR1388:DR1389,0),MATCH(FH1404,DT1386:EA1386,0))*INDEX(AJ1394:AT1401,MATCH(FH1404,AI1394:AI1401,0),MATCH(FH1405,AJ1393:AT1393,0))</f>
        <v>#N/A</v>
      </c>
      <c r="FI1413" s="665" t="e">
        <f>INDEX(DT1388:EA1389,MATCH(DR1413,DR1388:DR1389,0),MATCH(FI1404,DT1386:EA1386,0))*INDEX(AJ1394:AT1401,MATCH(FI1404,AI1394:AI1401,0),MATCH(FI1405,AJ1393:AT1393,0))</f>
        <v>#N/A</v>
      </c>
      <c r="FJ1413" s="665" t="e">
        <f>INDEX(DT1388:EA1389,MATCH(DR1413,DR1388:DR1389,0),MATCH(FJ1404,DT1386:EA1386,0))*INDEX(AJ1394:AT1401,MATCH(FJ1404,AI1394:AI1401,0),MATCH(FJ1405,AJ1393:AT1393,0))</f>
        <v>#N/A</v>
      </c>
      <c r="FK1413" s="665" t="e">
        <f>INDEX(DT1388:EA1389,MATCH(DR1413,DR1388:DR1389,0),MATCH(FK1404,DT1386:EA1386,0))*INDEX(AJ1394:AT1401,MATCH(FK1404,AI1394:AI1401,0),MATCH(FK1405,AJ1393:AT1393,0))</f>
        <v>#N/A</v>
      </c>
      <c r="FL1413" s="665" t="e">
        <f>INDEX(DT1388:EA1389,MATCH(DR1413,DR1388:DR1389,0),MATCH(FL1404,DT1386:EA1386,0))*INDEX(AJ1394:AT1401,MATCH(FL1404,AI1394:AI1401,0),MATCH(FL1405,AJ1393:AT1393,0))</f>
        <v>#N/A</v>
      </c>
      <c r="FM1413" s="665" t="e">
        <f>INDEX(DT1388:EA1389,MATCH(DR1413,DR1388:DR1389,0),MATCH(FM1404,DT1386:EA1386,0))*INDEX(AJ1394:AT1401,MATCH(FM1404,AI1394:AI1401,0),MATCH(FM1405,AJ1393:AT1393,0))</f>
        <v>#N/A</v>
      </c>
      <c r="FN1413" s="665" t="e">
        <f>INDEX(DT1388:EA1389,MATCH(DR1413,DR1388:DR1389,0),MATCH(FN1404,DT1386:EA1386,0))*INDEX(AJ1394:AT1401,MATCH(FN1404,AI1394:AI1401,0),MATCH(FN1405,AJ1393:AT1393,0))</f>
        <v>#N/A</v>
      </c>
      <c r="FO1413" s="665" t="e">
        <f>INDEX(DT1388:EA1389,MATCH(DR1413,DR1388:DR1389,0),MATCH(FO1404,DT1386:EA1386,0))*INDEX(AJ1394:AT1401,MATCH(FO1404,AI1394:AI1401,0),MATCH(FO1405,AJ1393:AT1393,0))</f>
        <v>#N/A</v>
      </c>
      <c r="FP1413" s="665" t="e">
        <f>INDEX(DT1388:EA1389,MATCH(DR1413,DR1388:DR1389,0),MATCH(FP1404,DT1386:EA1386,0))*INDEX(AJ1394:AT1401,MATCH(FP1404,AI1394:AI1401,0),MATCH(FP1405,AJ1393:AT1393,0))</f>
        <v>#N/A</v>
      </c>
      <c r="FQ1413" s="665" t="e">
        <f>INDEX(DT1388:EA1389,MATCH(DR1413,DR1388:DR1389,0),MATCH(FQ1404,DT1386:EA1386,0))*INDEX(AJ1394:AT1401,MATCH(FQ1404,AI1394:AI1401,0),MATCH(FQ1405,AJ1393:AT1393,0))</f>
        <v>#N/A</v>
      </c>
      <c r="FR1413" s="665" t="e">
        <f>INDEX(DT1388:EA1389,MATCH(DR1413,DR1388:DR1389,0),MATCH(FR1404,DT1386:EA1386,0))*INDEX(AJ1394:AT1401,MATCH(FR1404,AI1394:AI1401,0),MATCH(FR1405,AJ1393:AT1393,0))</f>
        <v>#N/A</v>
      </c>
      <c r="FS1413" s="665" t="e">
        <f>INDEX(DT1388:EA1389,MATCH(DR1413,DR1388:DR1389,0),MATCH(FS1404,DT1386:EA1386,0))*INDEX(AJ1394:AT1401,MATCH(FS1404,AI1394:AI1401,0),MATCH(FS1405,AJ1393:AT1393,0))</f>
        <v>#N/A</v>
      </c>
      <c r="FT1413" s="665" t="e">
        <f>INDEX(DT1388:EA1389,MATCH(DR1413,DR1388:DR1389,0),MATCH(FT1404,DT1386:EA1386,0))*INDEX(AJ1394:AT1401,MATCH(FT1404,AI1394:AI1401,0),MATCH(FT1405,AJ1393:AT1393,0))</f>
        <v>#N/A</v>
      </c>
      <c r="FU1413" s="665" t="e">
        <f>INDEX(DT1388:EA1389,MATCH(DR1413,DR1388:DR1389,0),MATCH(FU1404,DT1386:EA1386,0))*INDEX(AJ1394:AT1401,MATCH(FU1404,AI1394:AI1401,0),MATCH(FU1405,AJ1393:AT1393,0))</f>
        <v>#N/A</v>
      </c>
      <c r="FV1413" s="665" t="e">
        <f>INDEX(DT1388:EA1389,MATCH(DR1413,DR1388:DR1389,0),MATCH(FV1404,DT1386:EA1386,0))*INDEX(AJ1394:AT1401,MATCH(FV1404,AI1394:AI1401,0),MATCH(FV1405,AJ1393:AT1393,0))</f>
        <v>#N/A</v>
      </c>
      <c r="FW1413" s="665" t="e">
        <f>INDEX(DT1388:EA1389,MATCH(DR1413,DR1388:DR1389,0),MATCH(FW1404,DT1386:EA1386,0))*INDEX(AJ1394:AT1401,MATCH(FW1404,AI1394:AI1401,0),MATCH(FW1405,AJ1393:AT1393,0))</f>
        <v>#N/A</v>
      </c>
      <c r="FX1413" s="665" t="e">
        <f>INDEX(DT1388:EA1389,MATCH(DR1413,DR1388:DR1389,0),MATCH(FX1404,DT1386:EA1386,0))*INDEX(AJ1394:AT1401,MATCH(FX1404,AI1394:AI1401,0),MATCH(FX1405,AJ1393:AT1393,0))</f>
        <v>#N/A</v>
      </c>
      <c r="FY1413" s="665" t="e">
        <f>INDEX(DT1388:EA1389,MATCH(DR1413,DR1388:DR1389,0),MATCH(FY1404,DT1386:EA1386,0))*INDEX(AJ1394:AT1401,MATCH(FY1404,AI1394:AI1401,0),MATCH(FY1405,AJ1393:AT1393,0))</f>
        <v>#N/A</v>
      </c>
      <c r="FZ1413" s="665" t="e">
        <f>INDEX(DT1388:EA1389,MATCH(DR1413,DR1388:DR1389,0),MATCH(FZ1404,DT1386:EA1386,0))*INDEX(AJ1394:AT1401,MATCH(FZ1404,AI1394:AI1401,0),MATCH(FZ1405,AJ1393:AT1393,0))</f>
        <v>#N/A</v>
      </c>
      <c r="GA1413" s="665" t="e">
        <f>INDEX(DT1388:EA1389,MATCH(DR1413,DR1388:DR1389,0),MATCH(GA1404,DT1386:EA1386,0))*INDEX(AJ1394:AT1401,MATCH(GA1404,AI1394:AI1401,0),MATCH(GA1405,AJ1393:AT1393,0))</f>
        <v>#N/A</v>
      </c>
      <c r="GB1413" s="665" t="e">
        <f>INDEX(DT1388:EA1389,MATCH(DR1413,DR1388:DR1389,0),MATCH(GB1404,DT1386:EA1386,0))*INDEX(AJ1394:AT1401,MATCH(GB1404,AI1394:AI1401,0),MATCH(GB1405,AJ1393:AT1393,0))</f>
        <v>#N/A</v>
      </c>
      <c r="GC1413" s="665" t="e">
        <f>INDEX(DT1388:EA1389,MATCH(DR1413,DR1388:DR1389,0),MATCH(GC1404,DT1386:EA1386,0))*INDEX(AJ1394:AT1401,MATCH(GC1404,AI1394:AI1401,0),MATCH(GC1405,AJ1393:AT1393,0))</f>
        <v>#N/A</v>
      </c>
      <c r="GD1413" s="665" t="e">
        <f>INDEX(DT1388:EA1389,MATCH(DR1413,DR1388:DR1389,0),MATCH(GD1404,DT1386:EA1386,0))*INDEX(AJ1394:AT1401,MATCH(GD1404,AI1394:AI1401,0),MATCH(GD1405,AJ1393:AT1393,0))</f>
        <v>#N/A</v>
      </c>
      <c r="GE1413" s="665" t="e">
        <f>INDEX(DT1388:EA1389,MATCH(DR1413,DR1388:DR1389,0),MATCH(GE1404,DT1386:EA1386,0))*INDEX(AJ1394:AT1401,MATCH(GE1404,AI1394:AI1401,0),MATCH(GE1405,AJ1393:AT1393,0))</f>
        <v>#N/A</v>
      </c>
      <c r="GF1413" s="665" t="e">
        <f>INDEX(DT1388:EA1389,MATCH(DR1413,DR1388:DR1389,0),MATCH(GF1404,DT1386:EA1386,0))*INDEX(AJ1394:AT1401,MATCH(GF1404,AI1394:AI1401,0),MATCH(GF1405,AJ1393:AT1393,0))</f>
        <v>#N/A</v>
      </c>
      <c r="GG1413" s="665" t="e">
        <f>INDEX(DT1388:EA1389,MATCH(DR1413,DR1388:DR1389,0),MATCH(GG1404,DT1386:EA1386,0))*INDEX(AJ1394:AT1401,MATCH(GG1404,AI1394:AI1401,0),MATCH(GG1405,AJ1393:AT1393,0))</f>
        <v>#N/A</v>
      </c>
      <c r="GH1413" s="665" t="e">
        <f>INDEX(DT1388:EA1389,MATCH(DR1413,DR1388:DR1389,0),MATCH(GH1404,DT1386:EA1386,0))*INDEX(AJ1394:AT1401,MATCH(GH1404,AI1394:AI1401,0),MATCH(GH1405,AJ1393:AT1393,0))</f>
        <v>#N/A</v>
      </c>
      <c r="GI1413" s="665" t="e">
        <f>INDEX(DT1388:EA1389,MATCH(DR1413,DR1388:DR1389,0),MATCH(GI1404,DT1386:EA1386,0))*INDEX(AJ1394:AT1401,MATCH(GI1404,AI1394:AI1401,0),MATCH(GI1405,AJ1393:AT1393,0))</f>
        <v>#N/A</v>
      </c>
      <c r="GJ1413" s="665" t="e">
        <f>INDEX(DT1388:EA1389,MATCH(DR1413,DR1388:DR1389,0),MATCH(GJ1404,DT1386:EA1386,0))*INDEX(AJ1394:AT1401,MATCH(GJ1404,AI1394:AI1401,0),MATCH(GJ1405,AJ1393:AT1393,0))</f>
        <v>#N/A</v>
      </c>
      <c r="GK1413" s="665" t="e">
        <f>INDEX(DT1388:EA1389,MATCH(DR1413,DR1388:DR1389,0),MATCH(GK1404,DT1386:EA1386,0))*INDEX(AJ1394:AT1401,MATCH(GK1404,AI1394:AI1401,0),MATCH(GK1405,AJ1393:AT1393,0))</f>
        <v>#N/A</v>
      </c>
      <c r="GL1413" s="665" t="e">
        <f>SUM(DS1413:GK1413)=#REF!-SUM(HB1413:HK1413)</f>
        <v>#N/A</v>
      </c>
      <c r="GN1413" s="749">
        <v>2030</v>
      </c>
      <c r="GO1413" s="664" t="e">
        <f>SUMIF(DS1393:EN1393,GO1393,DS1413:EN1413)</f>
        <v>#N/A</v>
      </c>
      <c r="GP1413" s="668" t="e">
        <f>SUMIF(DS1393:GK1393,GP1393,DS1413:GK1413)</f>
        <v>#N/A</v>
      </c>
      <c r="GQ1413" s="668" t="e">
        <f>SUMIF(DS1393:GK1393,GQ1393,DS1413:GK1413)</f>
        <v>#N/A</v>
      </c>
      <c r="GR1413" s="668" t="e">
        <f>SUMIF(DS1393:GK1393,GR1393,DS1413:GK1413)</f>
        <v>#N/A</v>
      </c>
      <c r="GS1413" s="668" t="e">
        <f>SUMIF(DS1393:GK1393,GS1393,DS1413:GK1413)</f>
        <v>#N/A</v>
      </c>
      <c r="GT1413" s="668" t="e">
        <f>SUMIF(DS1393:GK1393,GT1393,DS1413:GK1413)</f>
        <v>#N/A</v>
      </c>
      <c r="GU1413" s="668" t="e">
        <f>SUMIF(DS1393:GK1393,GU1393,DS1413:GK1413)</f>
        <v>#N/A</v>
      </c>
      <c r="GV1413" s="668" t="e">
        <f>SUMIF(DS1393:GK1393,GV1393,DS1413:GK1413)</f>
        <v>#N/A</v>
      </c>
      <c r="GW1413" s="668" t="e">
        <f>SUMIF(DS1393:GK1393,GW1393,DS1413:GK1413)</f>
        <v>#N/A</v>
      </c>
      <c r="GX1413" s="668" t="e">
        <f>SUMIF(DS1393:GK1393,GX1393,DS1413:GK1413)</f>
        <v>#N/A</v>
      </c>
      <c r="GY1413" s="668" t="e">
        <f>SUMIF(DS1393:GK1393,GY1393,DS1413:GK1413)</f>
        <v>#N/A</v>
      </c>
      <c r="GZ1413" s="646" t="e">
        <f>#REF!=SUM(GO1413:GY1413)</f>
        <v>#REF!</v>
      </c>
      <c r="HB1413" s="668" t="e">
        <f>IF(GZ1413,0,(#REF!-SUM(GO1413:GY1413))*INDEX(AK1394:AT1401,MATCH(GN1413,AI1394:AI1401,0),MATCH(HB1405,AK1393:AT1393,0)))</f>
        <v>#REF!</v>
      </c>
      <c r="HC1413" s="668" t="e">
        <f>IF(GZ1413,0,(#REF!-SUM(GO1413:GY1413))*INDEX(AK1394:AT1401,MATCH(GN1413,AI1394:AI1401,0),MATCH(HC1405,AK1393:AT1393,0)))</f>
        <v>#REF!</v>
      </c>
      <c r="HD1413" s="668" t="e">
        <f>IF(GZ1413,0,(#REF!-SUM(GO1413:GY1413))*INDEX(AK1394:AT1401,MATCH(GN1413,AI1394:AI1401,0),MATCH(HD1405,AK1393:AT1393,0)))</f>
        <v>#REF!</v>
      </c>
      <c r="HE1413" s="668" t="e">
        <f>IF(GZ1413,0,(#REF!-SUM(GO1413:GY1413))*INDEX(AK1394:AT1401,MATCH(GN1413,AI1394:AI1401,0),MATCH(HE1405,AK1393:AT1393,0)))</f>
        <v>#REF!</v>
      </c>
      <c r="HF1413" s="668" t="e">
        <f>IF(GZ1413,0,(#REF!-SUM(GO1413:GY1413))*INDEX(AK1394:AT1401,MATCH(GN1413,AI1394:AI1401,0),MATCH(HF1405,AK1393:AT1393,0)))</f>
        <v>#REF!</v>
      </c>
      <c r="HG1413" s="668" t="e">
        <f>IF(GZ1413,0,(#REF!-SUM(GO1413:GY1413))*INDEX(AK1394:AT1401,MATCH(GN1413,AI1394:AI1401,0),MATCH(HG1405,AK1393:AT1393,0)))</f>
        <v>#REF!</v>
      </c>
      <c r="HH1413" s="668" t="e">
        <f>IF(GZ1413,0,(#REF!-SUM(GO1413:GY1413))*INDEX(AK1394:AT1401,MATCH(GN1413,AI1394:AI1401,0),MATCH(HH1405,AK1393:AT1393,0)))</f>
        <v>#REF!</v>
      </c>
      <c r="HI1413" s="668" t="e">
        <f>IF(GZ1413,0,(#REF!-SUM(GO1413:GY1413))*INDEX(AK1394:AT1401,MATCH(GN1413,AI1394:AI1401,0),MATCH(HI1405,AK1393:AT1393,0)))</f>
        <v>#REF!</v>
      </c>
      <c r="HJ1413" s="668" t="e">
        <f>IF(GZ1413,0,(#REF!-SUM(GO1413:GY1413))*INDEX(AK1394:AT1401,MATCH(GN1413,AI1394:AI1401,0),MATCH(HJ1405,AK1393:AT1393,0)))</f>
        <v>#REF!</v>
      </c>
      <c r="HK1413" s="668" t="e">
        <f>IF(GZ1413,0,(#REF!-SUM(GO1413:GY1413))*INDEX(AK1394:AT1401,MATCH(GN1413,AI1394:AI1401,0),MATCH(HK1405,AK1393:AT1393,0)))</f>
        <v>#REF!</v>
      </c>
      <c r="HL1413" s="668" t="e">
        <f>(SUM(HB1413:HK1413)+SUM(GO1413:GY1413))=#REF!</f>
        <v>#REF!</v>
      </c>
    </row>
    <row r="1414" spans="1:234" hidden="1" x14ac:dyDescent="0.25">
      <c r="A1414" s="643" t="s">
        <v>208</v>
      </c>
    </row>
    <row r="1415" spans="1:234" ht="12.75" customHeight="1" x14ac:dyDescent="0.25">
      <c r="D1415" s="4" t="s">
        <v>127</v>
      </c>
      <c r="E1415" s="764" t="s">
        <v>1694</v>
      </c>
      <c r="F1415" s="764"/>
      <c r="G1415" s="764"/>
      <c r="H1415" s="764"/>
      <c r="I1415" s="764"/>
      <c r="J1415" s="764"/>
      <c r="K1415" s="764"/>
      <c r="L1415" s="764"/>
      <c r="M1415" s="764"/>
      <c r="N1415" s="764"/>
      <c r="O1415" s="764"/>
      <c r="P1415" s="764"/>
      <c r="Q1415" s="764"/>
    </row>
    <row r="1416" spans="1:234" ht="12.75" customHeight="1" x14ac:dyDescent="0.25">
      <c r="D1416" s="4"/>
      <c r="E1416" s="892" t="s">
        <v>1698</v>
      </c>
      <c r="F1416" s="892"/>
      <c r="G1416" s="892"/>
      <c r="H1416" s="892"/>
      <c r="I1416" s="892"/>
      <c r="J1416" s="892"/>
      <c r="K1416" s="892"/>
      <c r="L1416" s="892"/>
      <c r="M1416" s="892"/>
      <c r="N1416" s="892"/>
      <c r="O1416" s="892"/>
      <c r="P1416" s="892"/>
      <c r="Q1416" s="892"/>
    </row>
    <row r="1417" spans="1:234" ht="5.0999999999999996" customHeight="1" x14ac:dyDescent="0.25"/>
    <row r="1418" spans="1:234" ht="5.0999999999999996" customHeight="1" x14ac:dyDescent="0.25">
      <c r="E1418" s="676"/>
      <c r="F1418" s="677"/>
      <c r="G1418" s="677"/>
      <c r="H1418" s="677"/>
      <c r="I1418" s="677"/>
      <c r="J1418" s="677"/>
      <c r="K1418" s="677"/>
      <c r="L1418" s="677"/>
      <c r="M1418" s="677"/>
      <c r="N1418" s="677"/>
      <c r="O1418" s="677"/>
      <c r="P1418" s="677"/>
      <c r="Q1418" s="677"/>
    </row>
    <row r="1419" spans="1:234" x14ac:dyDescent="0.25">
      <c r="E1419" s="678" t="s">
        <v>1682</v>
      </c>
      <c r="F1419" s="670"/>
      <c r="G1419" s="670"/>
      <c r="H1419" s="905">
        <f>E1358</f>
        <v>0</v>
      </c>
      <c r="I1419" s="906"/>
      <c r="J1419" s="906"/>
      <c r="K1419" s="906"/>
      <c r="L1419" s="906"/>
      <c r="M1419" s="906"/>
      <c r="N1419" s="906"/>
      <c r="O1419" s="906"/>
      <c r="P1419" s="906"/>
      <c r="Q1419" s="907"/>
    </row>
    <row r="1420" spans="1:234" x14ac:dyDescent="0.25">
      <c r="E1420" s="678" t="s">
        <v>1836</v>
      </c>
      <c r="F1420" s="670"/>
      <c r="G1420" s="670"/>
      <c r="H1420" s="908" t="s">
        <v>1522</v>
      </c>
      <c r="I1420" s="909"/>
      <c r="J1420" s="909"/>
      <c r="K1420" s="909"/>
      <c r="L1420" s="909"/>
      <c r="M1420" s="909"/>
      <c r="N1420" s="909"/>
      <c r="O1420" s="909"/>
      <c r="P1420" s="909"/>
      <c r="Q1420" s="910"/>
      <c r="T1420" s="679" t="str">
        <f>IF(H1420="","",H1420)</f>
        <v/>
      </c>
    </row>
    <row r="1421" spans="1:234" x14ac:dyDescent="0.25">
      <c r="E1421" s="678" t="s">
        <v>1837</v>
      </c>
      <c r="F1421" s="670"/>
      <c r="G1421" s="670"/>
      <c r="H1421" s="905" t="str">
        <f>IF(H1420="","",INDEX(E1364:E1373,MATCH(H1420,U1364:U1373,0)))</f>
        <v/>
      </c>
      <c r="I1421" s="906"/>
      <c r="J1421" s="906"/>
      <c r="K1421" s="906"/>
      <c r="L1421" s="906"/>
      <c r="M1421" s="906"/>
      <c r="N1421" s="906"/>
      <c r="O1421" s="906"/>
      <c r="P1421" s="906"/>
      <c r="Q1421" s="907"/>
    </row>
    <row r="1422" spans="1:234" x14ac:dyDescent="0.25">
      <c r="E1422" s="678" t="s">
        <v>1838</v>
      </c>
      <c r="F1422" s="670"/>
      <c r="G1422" s="670"/>
      <c r="H1422" s="916" t="str">
        <f>IF(H1420="","",INDEX(N1364:N1373,MATCH(H1420,U1364:U1373,0)))</f>
        <v/>
      </c>
      <c r="I1422" s="916"/>
      <c r="J1422" s="916"/>
      <c r="K1422" s="916"/>
      <c r="L1422" s="916"/>
      <c r="M1422" s="916"/>
      <c r="N1422" s="916"/>
      <c r="O1422" s="916"/>
      <c r="P1422" s="916"/>
      <c r="Q1422" s="916"/>
      <c r="DR1422" s="643" t="s">
        <v>1669</v>
      </c>
    </row>
    <row r="1423" spans="1:234" x14ac:dyDescent="0.25">
      <c r="E1423" s="678"/>
      <c r="F1423" s="670"/>
      <c r="G1423" s="670"/>
      <c r="H1423" s="670"/>
      <c r="I1423" s="670"/>
      <c r="J1423" s="670"/>
      <c r="K1423" s="670"/>
      <c r="L1423" s="670"/>
      <c r="M1423" s="670"/>
      <c r="N1423" s="670"/>
      <c r="O1423" s="670"/>
      <c r="P1423" s="670"/>
      <c r="Q1423" s="670"/>
      <c r="DR1423" s="661"/>
      <c r="DS1423" s="647">
        <v>2023</v>
      </c>
      <c r="DT1423" s="647">
        <v>2024</v>
      </c>
      <c r="DU1423" s="647">
        <v>2024</v>
      </c>
      <c r="DV1423" s="647">
        <v>2024</v>
      </c>
      <c r="DW1423" s="647">
        <v>2024</v>
      </c>
      <c r="DX1423" s="647">
        <v>2024</v>
      </c>
      <c r="DY1423" s="647">
        <v>2024</v>
      </c>
      <c r="DZ1423" s="647">
        <v>2024</v>
      </c>
      <c r="EA1423" s="647">
        <v>2024</v>
      </c>
      <c r="EB1423" s="647">
        <v>2024</v>
      </c>
      <c r="EC1423" s="647">
        <v>2024</v>
      </c>
      <c r="ED1423" s="647">
        <v>2025</v>
      </c>
      <c r="EE1423" s="647">
        <v>2025</v>
      </c>
      <c r="EF1423" s="647">
        <v>2025</v>
      </c>
      <c r="EG1423" s="647">
        <v>2025</v>
      </c>
      <c r="EH1423" s="647">
        <v>2025</v>
      </c>
      <c r="EI1423" s="647">
        <v>2025</v>
      </c>
      <c r="EJ1423" s="647">
        <v>2025</v>
      </c>
      <c r="EK1423" s="647">
        <v>2025</v>
      </c>
      <c r="EL1423" s="647">
        <v>2025</v>
      </c>
      <c r="EM1423" s="647">
        <v>2025</v>
      </c>
      <c r="EN1423" s="647">
        <v>2026</v>
      </c>
      <c r="EO1423" s="647">
        <v>2026</v>
      </c>
      <c r="EP1423" s="647">
        <v>2026</v>
      </c>
      <c r="EQ1423" s="647">
        <v>2026</v>
      </c>
      <c r="ER1423" s="647">
        <v>2026</v>
      </c>
      <c r="ES1423" s="647">
        <v>2026</v>
      </c>
      <c r="ET1423" s="647">
        <v>2026</v>
      </c>
      <c r="EU1423" s="647">
        <v>2026</v>
      </c>
      <c r="EV1423" s="647">
        <v>2026</v>
      </c>
      <c r="EW1423" s="647">
        <v>2026</v>
      </c>
      <c r="EX1423" s="647">
        <v>2027</v>
      </c>
      <c r="EY1423" s="647">
        <v>2027</v>
      </c>
      <c r="EZ1423" s="647">
        <v>2027</v>
      </c>
      <c r="FA1423" s="647">
        <v>2027</v>
      </c>
      <c r="FB1423" s="647">
        <v>2027</v>
      </c>
      <c r="FC1423" s="647">
        <v>2027</v>
      </c>
      <c r="FD1423" s="647">
        <v>2027</v>
      </c>
      <c r="FE1423" s="647">
        <v>2027</v>
      </c>
      <c r="FF1423" s="647">
        <v>2027</v>
      </c>
      <c r="FG1423" s="647">
        <v>2027</v>
      </c>
      <c r="FH1423" s="647">
        <v>2028</v>
      </c>
      <c r="FI1423" s="647">
        <v>2028</v>
      </c>
      <c r="FJ1423" s="647">
        <v>2028</v>
      </c>
      <c r="FK1423" s="647">
        <v>2028</v>
      </c>
      <c r="FL1423" s="647">
        <v>2028</v>
      </c>
      <c r="FM1423" s="647">
        <v>2028</v>
      </c>
      <c r="FN1423" s="647">
        <v>2028</v>
      </c>
      <c r="FO1423" s="647">
        <v>2028</v>
      </c>
      <c r="FP1423" s="647">
        <v>2028</v>
      </c>
      <c r="FQ1423" s="647">
        <v>2028</v>
      </c>
      <c r="FR1423" s="647">
        <v>2029</v>
      </c>
      <c r="FS1423" s="647">
        <v>2029</v>
      </c>
      <c r="FT1423" s="647">
        <v>2029</v>
      </c>
      <c r="FU1423" s="647">
        <v>2029</v>
      </c>
      <c r="FV1423" s="647">
        <v>2029</v>
      </c>
      <c r="FW1423" s="647">
        <v>2029</v>
      </c>
      <c r="FX1423" s="647">
        <v>2029</v>
      </c>
      <c r="FY1423" s="647">
        <v>2029</v>
      </c>
      <c r="FZ1423" s="647">
        <v>2029</v>
      </c>
      <c r="GA1423" s="647">
        <v>2029</v>
      </c>
      <c r="GB1423" s="647">
        <v>2030</v>
      </c>
      <c r="GC1423" s="647">
        <v>2030</v>
      </c>
      <c r="GD1423" s="647">
        <v>2030</v>
      </c>
      <c r="GE1423" s="647">
        <v>2030</v>
      </c>
      <c r="GF1423" s="647">
        <v>2030</v>
      </c>
      <c r="GG1423" s="647">
        <v>2030</v>
      </c>
      <c r="GH1423" s="647">
        <v>2030</v>
      </c>
      <c r="GI1423" s="647">
        <v>2030</v>
      </c>
      <c r="GJ1423" s="647">
        <v>2030</v>
      </c>
      <c r="GK1423" s="647">
        <v>2030</v>
      </c>
      <c r="GL1423" s="747" t="s">
        <v>1662</v>
      </c>
      <c r="GO1423" s="643" t="s">
        <v>1670</v>
      </c>
    </row>
    <row r="1424" spans="1:234" s="643" customFormat="1" ht="24" customHeight="1" x14ac:dyDescent="0.25">
      <c r="B1424" s="644"/>
      <c r="C1424" s="644"/>
      <c r="D1424" s="644"/>
      <c r="E1424" s="678"/>
      <c r="F1424" s="670"/>
      <c r="G1424" s="680" t="s">
        <v>1679</v>
      </c>
      <c r="H1424" s="681" t="s">
        <v>1685</v>
      </c>
      <c r="I1424" s="681" t="s">
        <v>1651</v>
      </c>
      <c r="J1424" s="681" t="s">
        <v>1683</v>
      </c>
      <c r="K1424" s="681" t="s">
        <v>1684</v>
      </c>
      <c r="L1424" s="681" t="s">
        <v>1436</v>
      </c>
      <c r="M1424" s="683" t="s">
        <v>1690</v>
      </c>
      <c r="N1424" s="697" t="str">
        <f>IF(G1383="","/",G1383)</f>
        <v>/</v>
      </c>
      <c r="O1424" s="683" t="s">
        <v>410</v>
      </c>
      <c r="P1424" s="697" t="str">
        <f>IF(G1384="","/",G1384)</f>
        <v>/</v>
      </c>
      <c r="Q1424" s="698" t="s">
        <v>1725</v>
      </c>
      <c r="R1424" s="644"/>
      <c r="DR1424" s="662" t="s">
        <v>1665</v>
      </c>
      <c r="DS1424" s="647" t="s">
        <v>1664</v>
      </c>
      <c r="DT1424" s="647" t="str">
        <f t="shared" ref="DT1424" si="5971">E1387</f>
        <v/>
      </c>
      <c r="DU1424" s="647" t="str">
        <f t="shared" ref="DU1424" si="5972">F1387</f>
        <v/>
      </c>
      <c r="DV1424" s="647" t="str">
        <f t="shared" ref="DV1424" si="5973">G1387</f>
        <v/>
      </c>
      <c r="DW1424" s="647" t="str">
        <f t="shared" ref="DW1424" si="5974">H1387</f>
        <v/>
      </c>
      <c r="DX1424" s="647" t="str">
        <f t="shared" ref="DX1424" si="5975">I1387</f>
        <v/>
      </c>
      <c r="DY1424" s="647" t="str">
        <f t="shared" ref="DY1424" si="5976">J1387</f>
        <v/>
      </c>
      <c r="DZ1424" s="647" t="str">
        <f t="shared" ref="DZ1424" si="5977">K1387</f>
        <v/>
      </c>
      <c r="EA1424" s="647" t="str">
        <f t="shared" ref="EA1424" si="5978">L1387</f>
        <v/>
      </c>
      <c r="EB1424" s="647" t="str">
        <f t="shared" ref="EB1424" si="5979">M1387</f>
        <v/>
      </c>
      <c r="EC1424" s="647" t="str">
        <f t="shared" ref="EC1424" si="5980">N1387</f>
        <v/>
      </c>
      <c r="ED1424" s="647" t="str">
        <f t="shared" ref="ED1424" si="5981">E1387</f>
        <v/>
      </c>
      <c r="EE1424" s="647" t="str">
        <f t="shared" ref="EE1424" si="5982">F1387</f>
        <v/>
      </c>
      <c r="EF1424" s="647" t="str">
        <f t="shared" ref="EF1424" si="5983">G1387</f>
        <v/>
      </c>
      <c r="EG1424" s="647" t="str">
        <f t="shared" ref="EG1424" si="5984">H1387</f>
        <v/>
      </c>
      <c r="EH1424" s="647" t="str">
        <f t="shared" ref="EH1424" si="5985">I1387</f>
        <v/>
      </c>
      <c r="EI1424" s="647" t="str">
        <f t="shared" ref="EI1424" si="5986">J1387</f>
        <v/>
      </c>
      <c r="EJ1424" s="647" t="str">
        <f t="shared" ref="EJ1424" si="5987">K1387</f>
        <v/>
      </c>
      <c r="EK1424" s="647" t="str">
        <f t="shared" ref="EK1424" si="5988">L1387</f>
        <v/>
      </c>
      <c r="EL1424" s="647" t="str">
        <f t="shared" ref="EL1424" si="5989">M1387</f>
        <v/>
      </c>
      <c r="EM1424" s="647" t="str">
        <f t="shared" ref="EM1424" si="5990">N1387</f>
        <v/>
      </c>
      <c r="EN1424" s="647" t="str">
        <f t="shared" ref="EN1424" si="5991">E1387</f>
        <v/>
      </c>
      <c r="EO1424" s="647" t="str">
        <f t="shared" ref="EO1424" si="5992">F1387</f>
        <v/>
      </c>
      <c r="EP1424" s="647" t="str">
        <f t="shared" ref="EP1424" si="5993">G1387</f>
        <v/>
      </c>
      <c r="EQ1424" s="647" t="str">
        <f t="shared" ref="EQ1424" si="5994">H1387</f>
        <v/>
      </c>
      <c r="ER1424" s="647" t="str">
        <f t="shared" ref="ER1424" si="5995">I1387</f>
        <v/>
      </c>
      <c r="ES1424" s="647" t="str">
        <f t="shared" ref="ES1424" si="5996">J1387</f>
        <v/>
      </c>
      <c r="ET1424" s="647" t="str">
        <f t="shared" ref="ET1424" si="5997">K1387</f>
        <v/>
      </c>
      <c r="EU1424" s="647" t="str">
        <f t="shared" ref="EU1424" si="5998">L1387</f>
        <v/>
      </c>
      <c r="EV1424" s="647" t="str">
        <f t="shared" ref="EV1424" si="5999">M1387</f>
        <v/>
      </c>
      <c r="EW1424" s="647" t="str">
        <f t="shared" ref="EW1424" si="6000">N1387</f>
        <v/>
      </c>
      <c r="EX1424" s="647" t="str">
        <f t="shared" ref="EX1424" si="6001">E1387</f>
        <v/>
      </c>
      <c r="EY1424" s="647" t="str">
        <f t="shared" ref="EY1424" si="6002">F1387</f>
        <v/>
      </c>
      <c r="EZ1424" s="647" t="str">
        <f t="shared" ref="EZ1424" si="6003">G1387</f>
        <v/>
      </c>
      <c r="FA1424" s="647" t="str">
        <f t="shared" ref="FA1424" si="6004">H1387</f>
        <v/>
      </c>
      <c r="FB1424" s="647" t="str">
        <f t="shared" ref="FB1424" si="6005">I1387</f>
        <v/>
      </c>
      <c r="FC1424" s="647" t="str">
        <f t="shared" ref="FC1424" si="6006">J1387</f>
        <v/>
      </c>
      <c r="FD1424" s="647" t="str">
        <f t="shared" ref="FD1424" si="6007">K1387</f>
        <v/>
      </c>
      <c r="FE1424" s="647" t="str">
        <f t="shared" ref="FE1424" si="6008">L1387</f>
        <v/>
      </c>
      <c r="FF1424" s="647" t="str">
        <f t="shared" ref="FF1424" si="6009">M1387</f>
        <v/>
      </c>
      <c r="FG1424" s="647" t="str">
        <f t="shared" ref="FG1424" si="6010">N1387</f>
        <v/>
      </c>
      <c r="FH1424" s="647" t="str">
        <f t="shared" ref="FH1424" si="6011">E1387</f>
        <v/>
      </c>
      <c r="FI1424" s="647" t="str">
        <f t="shared" ref="FI1424" si="6012">F1387</f>
        <v/>
      </c>
      <c r="FJ1424" s="647" t="str">
        <f t="shared" ref="FJ1424" si="6013">G1387</f>
        <v/>
      </c>
      <c r="FK1424" s="647" t="str">
        <f t="shared" ref="FK1424" si="6014">H1387</f>
        <v/>
      </c>
      <c r="FL1424" s="647" t="str">
        <f t="shared" ref="FL1424" si="6015">I1387</f>
        <v/>
      </c>
      <c r="FM1424" s="647" t="str">
        <f t="shared" ref="FM1424" si="6016">J1387</f>
        <v/>
      </c>
      <c r="FN1424" s="647" t="str">
        <f t="shared" ref="FN1424" si="6017">K1387</f>
        <v/>
      </c>
      <c r="FO1424" s="647" t="str">
        <f t="shared" ref="FO1424" si="6018">L1387</f>
        <v/>
      </c>
      <c r="FP1424" s="647" t="str">
        <f t="shared" ref="FP1424" si="6019">M1387</f>
        <v/>
      </c>
      <c r="FQ1424" s="647" t="str">
        <f t="shared" ref="FQ1424" si="6020">N1387</f>
        <v/>
      </c>
      <c r="FR1424" s="647" t="str">
        <f t="shared" ref="FR1424" si="6021">E1387</f>
        <v/>
      </c>
      <c r="FS1424" s="647" t="str">
        <f t="shared" ref="FS1424" si="6022">F1387</f>
        <v/>
      </c>
      <c r="FT1424" s="647" t="str">
        <f t="shared" ref="FT1424" si="6023">G1387</f>
        <v/>
      </c>
      <c r="FU1424" s="647" t="str">
        <f t="shared" ref="FU1424" si="6024">H1387</f>
        <v/>
      </c>
      <c r="FV1424" s="647" t="str">
        <f t="shared" ref="FV1424" si="6025">I1387</f>
        <v/>
      </c>
      <c r="FW1424" s="647" t="str">
        <f t="shared" ref="FW1424" si="6026">J1387</f>
        <v/>
      </c>
      <c r="FX1424" s="647" t="str">
        <f t="shared" ref="FX1424" si="6027">K1387</f>
        <v/>
      </c>
      <c r="FY1424" s="647" t="str">
        <f t="shared" ref="FY1424" si="6028">L1387</f>
        <v/>
      </c>
      <c r="FZ1424" s="647" t="str">
        <f t="shared" ref="FZ1424" si="6029">M1387</f>
        <v/>
      </c>
      <c r="GA1424" s="647" t="str">
        <f t="shared" ref="GA1424" si="6030">N1387</f>
        <v/>
      </c>
      <c r="GB1424" s="647" t="str">
        <f t="shared" ref="GB1424" si="6031">E1387</f>
        <v/>
      </c>
      <c r="GC1424" s="647" t="str">
        <f t="shared" ref="GC1424" si="6032">F1387</f>
        <v/>
      </c>
      <c r="GD1424" s="647" t="str">
        <f t="shared" ref="GD1424" si="6033">G1387</f>
        <v/>
      </c>
      <c r="GE1424" s="647" t="str">
        <f t="shared" ref="GE1424" si="6034">H1387</f>
        <v/>
      </c>
      <c r="GF1424" s="647" t="str">
        <f t="shared" ref="GF1424" si="6035">I1387</f>
        <v/>
      </c>
      <c r="GG1424" s="647" t="str">
        <f t="shared" ref="GG1424" si="6036">J1387</f>
        <v/>
      </c>
      <c r="GH1424" s="647" t="str">
        <f t="shared" ref="GH1424" si="6037">K1387</f>
        <v/>
      </c>
      <c r="GI1424" s="647" t="str">
        <f t="shared" ref="GI1424" si="6038">L1387</f>
        <v/>
      </c>
      <c r="GJ1424" s="647" t="str">
        <f t="shared" ref="GJ1424" si="6039">M1387</f>
        <v/>
      </c>
      <c r="GK1424" s="647" t="str">
        <f t="shared" ref="GK1424" si="6040">N1387</f>
        <v/>
      </c>
      <c r="GL1424" s="748"/>
      <c r="GN1424" s="662" t="s">
        <v>1665</v>
      </c>
      <c r="GO1424" s="646" t="s">
        <v>1664</v>
      </c>
      <c r="GP1424" s="646" t="str">
        <f t="shared" ref="GP1424" si="6041">E1387</f>
        <v/>
      </c>
      <c r="GQ1424" s="646" t="str">
        <f t="shared" ref="GQ1424" si="6042">F1387</f>
        <v/>
      </c>
      <c r="GR1424" s="646" t="str">
        <f t="shared" ref="GR1424" si="6043">G1387</f>
        <v/>
      </c>
      <c r="GS1424" s="646" t="str">
        <f t="shared" ref="GS1424" si="6044">H1387</f>
        <v/>
      </c>
      <c r="GT1424" s="646" t="str">
        <f t="shared" ref="GT1424" si="6045">I1387</f>
        <v/>
      </c>
      <c r="GU1424" s="646" t="str">
        <f t="shared" ref="GU1424" si="6046">J1387</f>
        <v/>
      </c>
      <c r="GV1424" s="646" t="str">
        <f t="shared" ref="GV1424" si="6047">K1387</f>
        <v/>
      </c>
      <c r="GW1424" s="646" t="str">
        <f t="shared" ref="GW1424" si="6048">L1387</f>
        <v/>
      </c>
      <c r="GX1424" s="646" t="str">
        <f t="shared" ref="GX1424" si="6049">M1387</f>
        <v/>
      </c>
      <c r="GY1424" s="646" t="str">
        <f t="shared" ref="GY1424" si="6050">N1387</f>
        <v/>
      </c>
      <c r="GZ1424" s="646" t="s">
        <v>1662</v>
      </c>
      <c r="HM1424" s="644"/>
      <c r="HN1424" s="644"/>
      <c r="HO1424" s="644"/>
      <c r="HP1424" s="644"/>
      <c r="HQ1424" s="644"/>
      <c r="HR1424" s="644"/>
      <c r="HS1424" s="644"/>
      <c r="HT1424" s="644"/>
      <c r="HU1424" s="644"/>
      <c r="HV1424" s="644"/>
      <c r="HW1424" s="644"/>
      <c r="HX1424" s="644"/>
      <c r="HY1424" s="644"/>
      <c r="HZ1424" s="644"/>
    </row>
    <row r="1425" spans="1:234" s="643" customFormat="1" hidden="1" x14ac:dyDescent="0.25">
      <c r="A1425" s="643" t="s">
        <v>208</v>
      </c>
      <c r="B1425" s="644"/>
      <c r="C1425" s="644"/>
      <c r="D1425" s="644"/>
      <c r="E1425" s="678"/>
      <c r="F1425" s="670"/>
      <c r="G1425" s="670"/>
      <c r="H1425" s="670"/>
      <c r="I1425" s="670"/>
      <c r="J1425" s="670"/>
      <c r="K1425" s="670"/>
      <c r="L1425" s="670"/>
      <c r="M1425" s="670"/>
      <c r="N1425" s="670"/>
      <c r="O1425" s="670"/>
      <c r="P1425" s="670"/>
      <c r="Q1425" s="670"/>
      <c r="R1425" s="682"/>
      <c r="DR1425" s="749">
        <v>2023</v>
      </c>
      <c r="DS1425" s="665">
        <f t="shared" ref="DS1425:GD1428" si="6051">DS1394-DS1406</f>
        <v>0</v>
      </c>
      <c r="DT1425" s="665">
        <f t="shared" si="6051"/>
        <v>0</v>
      </c>
      <c r="DU1425" s="665">
        <f t="shared" si="6051"/>
        <v>0</v>
      </c>
      <c r="DV1425" s="665">
        <f t="shared" si="6051"/>
        <v>0</v>
      </c>
      <c r="DW1425" s="665">
        <f t="shared" si="6051"/>
        <v>0</v>
      </c>
      <c r="DX1425" s="665">
        <f t="shared" si="6051"/>
        <v>0</v>
      </c>
      <c r="DY1425" s="665">
        <f t="shared" si="6051"/>
        <v>0</v>
      </c>
      <c r="DZ1425" s="665">
        <f t="shared" si="6051"/>
        <v>0</v>
      </c>
      <c r="EA1425" s="665">
        <f t="shared" si="6051"/>
        <v>0</v>
      </c>
      <c r="EB1425" s="665">
        <f t="shared" si="6051"/>
        <v>0</v>
      </c>
      <c r="EC1425" s="665">
        <f t="shared" si="6051"/>
        <v>0</v>
      </c>
      <c r="ED1425" s="665">
        <f t="shared" si="6051"/>
        <v>0</v>
      </c>
      <c r="EE1425" s="665">
        <f t="shared" si="6051"/>
        <v>0</v>
      </c>
      <c r="EF1425" s="665">
        <f t="shared" si="6051"/>
        <v>0</v>
      </c>
      <c r="EG1425" s="665">
        <f t="shared" si="6051"/>
        <v>0</v>
      </c>
      <c r="EH1425" s="665">
        <f t="shared" si="6051"/>
        <v>0</v>
      </c>
      <c r="EI1425" s="665">
        <f t="shared" si="6051"/>
        <v>0</v>
      </c>
      <c r="EJ1425" s="665">
        <f t="shared" si="6051"/>
        <v>0</v>
      </c>
      <c r="EK1425" s="665">
        <f t="shared" si="6051"/>
        <v>0</v>
      </c>
      <c r="EL1425" s="665">
        <f t="shared" si="6051"/>
        <v>0</v>
      </c>
      <c r="EM1425" s="665">
        <f t="shared" si="6051"/>
        <v>0</v>
      </c>
      <c r="EN1425" s="665">
        <f t="shared" si="6051"/>
        <v>0</v>
      </c>
      <c r="EO1425" s="665">
        <f t="shared" si="6051"/>
        <v>0</v>
      </c>
      <c r="EP1425" s="665">
        <f t="shared" si="6051"/>
        <v>0</v>
      </c>
      <c r="EQ1425" s="665">
        <f t="shared" si="6051"/>
        <v>0</v>
      </c>
      <c r="ER1425" s="665">
        <f t="shared" si="6051"/>
        <v>0</v>
      </c>
      <c r="ES1425" s="665">
        <f t="shared" si="6051"/>
        <v>0</v>
      </c>
      <c r="ET1425" s="665">
        <f t="shared" si="6051"/>
        <v>0</v>
      </c>
      <c r="EU1425" s="665">
        <f t="shared" si="6051"/>
        <v>0</v>
      </c>
      <c r="EV1425" s="665">
        <f t="shared" si="6051"/>
        <v>0</v>
      </c>
      <c r="EW1425" s="665">
        <f t="shared" si="6051"/>
        <v>0</v>
      </c>
      <c r="EX1425" s="665">
        <f t="shared" si="6051"/>
        <v>0</v>
      </c>
      <c r="EY1425" s="665">
        <f t="shared" si="6051"/>
        <v>0</v>
      </c>
      <c r="EZ1425" s="665">
        <f t="shared" si="6051"/>
        <v>0</v>
      </c>
      <c r="FA1425" s="665">
        <f t="shared" si="6051"/>
        <v>0</v>
      </c>
      <c r="FB1425" s="665">
        <f t="shared" si="6051"/>
        <v>0</v>
      </c>
      <c r="FC1425" s="665">
        <f t="shared" si="6051"/>
        <v>0</v>
      </c>
      <c r="FD1425" s="665">
        <f t="shared" si="6051"/>
        <v>0</v>
      </c>
      <c r="FE1425" s="665">
        <f t="shared" si="6051"/>
        <v>0</v>
      </c>
      <c r="FF1425" s="665">
        <f t="shared" si="6051"/>
        <v>0</v>
      </c>
      <c r="FG1425" s="665">
        <f t="shared" si="6051"/>
        <v>0</v>
      </c>
      <c r="FH1425" s="665">
        <f t="shared" si="6051"/>
        <v>0</v>
      </c>
      <c r="FI1425" s="665">
        <f t="shared" si="6051"/>
        <v>0</v>
      </c>
      <c r="FJ1425" s="665">
        <f t="shared" si="6051"/>
        <v>0</v>
      </c>
      <c r="FK1425" s="665">
        <f t="shared" si="6051"/>
        <v>0</v>
      </c>
      <c r="FL1425" s="665">
        <f t="shared" si="6051"/>
        <v>0</v>
      </c>
      <c r="FM1425" s="665">
        <f t="shared" si="6051"/>
        <v>0</v>
      </c>
      <c r="FN1425" s="665">
        <f t="shared" si="6051"/>
        <v>0</v>
      </c>
      <c r="FO1425" s="665">
        <f t="shared" si="6051"/>
        <v>0</v>
      </c>
      <c r="FP1425" s="665">
        <f t="shared" si="6051"/>
        <v>0</v>
      </c>
      <c r="FQ1425" s="665">
        <f t="shared" si="6051"/>
        <v>0</v>
      </c>
      <c r="FR1425" s="665">
        <f t="shared" si="6051"/>
        <v>0</v>
      </c>
      <c r="FS1425" s="665">
        <f t="shared" si="6051"/>
        <v>0</v>
      </c>
      <c r="FT1425" s="665">
        <f t="shared" si="6051"/>
        <v>0</v>
      </c>
      <c r="FU1425" s="665">
        <f t="shared" si="6051"/>
        <v>0</v>
      </c>
      <c r="FV1425" s="665">
        <f t="shared" si="6051"/>
        <v>0</v>
      </c>
      <c r="FW1425" s="665">
        <f t="shared" si="6051"/>
        <v>0</v>
      </c>
      <c r="FX1425" s="665">
        <f t="shared" si="6051"/>
        <v>0</v>
      </c>
      <c r="FY1425" s="665">
        <f t="shared" si="6051"/>
        <v>0</v>
      </c>
      <c r="FZ1425" s="665">
        <f t="shared" si="6051"/>
        <v>0</v>
      </c>
      <c r="GA1425" s="665">
        <f t="shared" si="6051"/>
        <v>0</v>
      </c>
      <c r="GB1425" s="665">
        <f t="shared" si="6051"/>
        <v>0</v>
      </c>
      <c r="GC1425" s="665">
        <f t="shared" si="6051"/>
        <v>0</v>
      </c>
      <c r="GD1425" s="665">
        <f t="shared" si="6051"/>
        <v>0</v>
      </c>
      <c r="GE1425" s="665">
        <f t="shared" ref="GE1425:GK1425" si="6052">GE1394-GE1406</f>
        <v>0</v>
      </c>
      <c r="GF1425" s="665">
        <f t="shared" si="6052"/>
        <v>0</v>
      </c>
      <c r="GG1425" s="665">
        <f t="shared" si="6052"/>
        <v>0</v>
      </c>
      <c r="GH1425" s="665">
        <f t="shared" si="6052"/>
        <v>0</v>
      </c>
      <c r="GI1425" s="665">
        <f t="shared" si="6052"/>
        <v>0</v>
      </c>
      <c r="GJ1425" s="665">
        <f t="shared" si="6052"/>
        <v>0</v>
      </c>
      <c r="GK1425" s="665">
        <f t="shared" si="6052"/>
        <v>0</v>
      </c>
      <c r="GL1425" s="665" t="b">
        <f>SUM(DS1425:GK1425)+SUM(Y1388:AH1388)-SUM(HB1406:HK1406)=Q1388</f>
        <v>1</v>
      </c>
      <c r="GN1425" s="749">
        <v>2023</v>
      </c>
      <c r="GO1425" s="664">
        <f>SUMIF(DS1393:GK1393,GO1393,DS1425:GK1425)</f>
        <v>0</v>
      </c>
      <c r="GP1425" s="668">
        <f>SUMIF(DS1393:GK1393,GP1393,DS1425:GK1425)</f>
        <v>0</v>
      </c>
      <c r="GQ1425" s="668">
        <f>SUMIF(DS1393:GK1393,GQ1393,DS1425:GK1425)</f>
        <v>0</v>
      </c>
      <c r="GR1425" s="668">
        <f>SUMIF(DS1393:GK1393,GR1393,DS1425:GK1425)</f>
        <v>0</v>
      </c>
      <c r="GS1425" s="668">
        <f>SUMIF(DS1393:GK1393,GS1393,DS1425:GK1425)</f>
        <v>0</v>
      </c>
      <c r="GT1425" s="668">
        <f>SUMIF(DS1393:GK1393,GT1393,DS1425:GK1425)</f>
        <v>0</v>
      </c>
      <c r="GU1425" s="668">
        <f>SUMIF(DS1393:GK1393,GU1393,DS1425:GK1425)</f>
        <v>0</v>
      </c>
      <c r="GV1425" s="668">
        <f>SUMIF(DS1393:GK1393,GV1393,DS1425:GK1425)</f>
        <v>0</v>
      </c>
      <c r="GW1425" s="668">
        <f>SUMIF(DS1393:GK1393,GW1393,DS1425:GK1425)</f>
        <v>0</v>
      </c>
      <c r="GX1425" s="668">
        <f>SUMIF(DS1393:GK1393,GX1393,DS1425:GK1425)</f>
        <v>0</v>
      </c>
      <c r="GY1425" s="668">
        <f>SUMIF(DS1393:GK1393,GY1393,DS1425:GK1425)</f>
        <v>0</v>
      </c>
      <c r="GZ1425" s="646" t="b">
        <f>SUM(GO1425:GY1425)-SUM(HB1406:HK1406)=(Q1388-SUM(Y1388:AH1388))</f>
        <v>1</v>
      </c>
      <c r="HM1425" s="682"/>
      <c r="HN1425" s="682"/>
      <c r="HO1425" s="682"/>
      <c r="HP1425" s="682"/>
      <c r="HQ1425" s="682"/>
      <c r="HR1425" s="682"/>
      <c r="HS1425" s="682"/>
      <c r="HT1425" s="682"/>
      <c r="HU1425" s="682"/>
      <c r="HV1425" s="682"/>
      <c r="HW1425" s="682"/>
      <c r="HX1425" s="682"/>
      <c r="HY1425" s="682"/>
      <c r="HZ1425" s="682"/>
    </row>
    <row r="1426" spans="1:234" s="643" customFormat="1" x14ac:dyDescent="0.25">
      <c r="B1426" s="644"/>
      <c r="C1426" s="644"/>
      <c r="D1426" s="644"/>
      <c r="E1426" s="678"/>
      <c r="F1426" s="670"/>
      <c r="G1426" s="652">
        <v>2024</v>
      </c>
      <c r="H1426" s="656">
        <f>IF(G1426&gt;CNTR_ReportingYear,"",INDEX(E1389:N1389,MATCH(T1420,E1387:N1387,0)))</f>
        <v>0</v>
      </c>
      <c r="I1426" s="656">
        <f>IF(G1426&gt;CNTR_ReportingYear,"",INDEX(GP1426:GY1432,MATCH(G1426,GN1426:GN1432,0),MATCH(T1420,GP1424:GY1424,0))-INDEX(HB1407:HK1413,MATCH(G1426,GN1407:GN1413,0),MATCH(T1420,HB1405:HK1405,0))+INDEX(Y1388:AH1389,MATCH(G1426,D1388:D1389,0),MATCH(T1420,Y1387:AH1387,0)))</f>
        <v>0</v>
      </c>
      <c r="J1426" s="656">
        <f>IF(G1426&gt;CNTR_ReportingYear,"",SUMIFS(AX1394:DP1394,AX1393:DP1393,T1420))</f>
        <v>0</v>
      </c>
      <c r="K1426" s="656">
        <f>IF(G1426&gt;CNTR_ReportingYear,"",SUMIFS(AX1395:DP1395,AX1393:DP1393,T1420))</f>
        <v>0</v>
      </c>
      <c r="L1426" s="656">
        <f>IF(G1426&gt;CNTR_ReportingYear,"",INDEX(GP1407:GY1413,MATCH(G1426,GN1407:GN1413,0),MATCH(T1420,GP1405:GY1405,0))+INDEX(HB1407:HK1413,MATCH(G1426,GN1407:GN1413,0),MATCH(T1420,HB1405:HK1405,0)))</f>
        <v>0</v>
      </c>
      <c r="M1426" s="674"/>
      <c r="N1426" s="588" t="str">
        <f>H1424</f>
        <v>Purchase</v>
      </c>
      <c r="O1426" s="917" t="s">
        <v>1688</v>
      </c>
      <c r="P1426" s="917"/>
      <c r="Q1426" s="917"/>
      <c r="R1426" s="674"/>
      <c r="DR1426" s="749">
        <v>2024</v>
      </c>
      <c r="DS1426" s="665">
        <f t="shared" si="6051"/>
        <v>0</v>
      </c>
      <c r="DT1426" s="665">
        <f t="shared" si="6051"/>
        <v>0</v>
      </c>
      <c r="DU1426" s="665">
        <f t="shared" si="6051"/>
        <v>0</v>
      </c>
      <c r="DV1426" s="665">
        <f t="shared" si="6051"/>
        <v>0</v>
      </c>
      <c r="DW1426" s="665">
        <f t="shared" si="6051"/>
        <v>0</v>
      </c>
      <c r="DX1426" s="665">
        <f t="shared" si="6051"/>
        <v>0</v>
      </c>
      <c r="DY1426" s="665">
        <f t="shared" si="6051"/>
        <v>0</v>
      </c>
      <c r="DZ1426" s="665">
        <f t="shared" si="6051"/>
        <v>0</v>
      </c>
      <c r="EA1426" s="665">
        <f t="shared" si="6051"/>
        <v>0</v>
      </c>
      <c r="EB1426" s="665">
        <f t="shared" si="6051"/>
        <v>0</v>
      </c>
      <c r="EC1426" s="665">
        <f t="shared" si="6051"/>
        <v>0</v>
      </c>
      <c r="ED1426" s="665">
        <f t="shared" si="6051"/>
        <v>0</v>
      </c>
      <c r="EE1426" s="665">
        <f t="shared" si="6051"/>
        <v>0</v>
      </c>
      <c r="EF1426" s="665">
        <f t="shared" si="6051"/>
        <v>0</v>
      </c>
      <c r="EG1426" s="665">
        <f t="shared" si="6051"/>
        <v>0</v>
      </c>
      <c r="EH1426" s="665">
        <f t="shared" si="6051"/>
        <v>0</v>
      </c>
      <c r="EI1426" s="665">
        <f t="shared" si="6051"/>
        <v>0</v>
      </c>
      <c r="EJ1426" s="665">
        <f t="shared" si="6051"/>
        <v>0</v>
      </c>
      <c r="EK1426" s="665">
        <f t="shared" si="6051"/>
        <v>0</v>
      </c>
      <c r="EL1426" s="665">
        <f t="shared" si="6051"/>
        <v>0</v>
      </c>
      <c r="EM1426" s="665">
        <f t="shared" si="6051"/>
        <v>0</v>
      </c>
      <c r="EN1426" s="665">
        <f t="shared" si="6051"/>
        <v>0</v>
      </c>
      <c r="EO1426" s="665">
        <f t="shared" si="6051"/>
        <v>0</v>
      </c>
      <c r="EP1426" s="665">
        <f t="shared" si="6051"/>
        <v>0</v>
      </c>
      <c r="EQ1426" s="665">
        <f t="shared" si="6051"/>
        <v>0</v>
      </c>
      <c r="ER1426" s="665">
        <f t="shared" si="6051"/>
        <v>0</v>
      </c>
      <c r="ES1426" s="665">
        <f t="shared" si="6051"/>
        <v>0</v>
      </c>
      <c r="ET1426" s="665">
        <f t="shared" si="6051"/>
        <v>0</v>
      </c>
      <c r="EU1426" s="665">
        <f t="shared" si="6051"/>
        <v>0</v>
      </c>
      <c r="EV1426" s="665">
        <f t="shared" si="6051"/>
        <v>0</v>
      </c>
      <c r="EW1426" s="665">
        <f t="shared" si="6051"/>
        <v>0</v>
      </c>
      <c r="EX1426" s="665">
        <f t="shared" si="6051"/>
        <v>0</v>
      </c>
      <c r="EY1426" s="665">
        <f t="shared" si="6051"/>
        <v>0</v>
      </c>
      <c r="EZ1426" s="665">
        <f t="shared" si="6051"/>
        <v>0</v>
      </c>
      <c r="FA1426" s="665">
        <f t="shared" si="6051"/>
        <v>0</v>
      </c>
      <c r="FB1426" s="665">
        <f t="shared" si="6051"/>
        <v>0</v>
      </c>
      <c r="FC1426" s="665">
        <f t="shared" si="6051"/>
        <v>0</v>
      </c>
      <c r="FD1426" s="665">
        <f t="shared" si="6051"/>
        <v>0</v>
      </c>
      <c r="FE1426" s="665">
        <f t="shared" si="6051"/>
        <v>0</v>
      </c>
      <c r="FF1426" s="665">
        <f t="shared" si="6051"/>
        <v>0</v>
      </c>
      <c r="FG1426" s="665">
        <f t="shared" si="6051"/>
        <v>0</v>
      </c>
      <c r="FH1426" s="665">
        <f t="shared" si="6051"/>
        <v>0</v>
      </c>
      <c r="FI1426" s="665">
        <f t="shared" si="6051"/>
        <v>0</v>
      </c>
      <c r="FJ1426" s="665">
        <f t="shared" si="6051"/>
        <v>0</v>
      </c>
      <c r="FK1426" s="665">
        <f t="shared" si="6051"/>
        <v>0</v>
      </c>
      <c r="FL1426" s="665">
        <f t="shared" si="6051"/>
        <v>0</v>
      </c>
      <c r="FM1426" s="665">
        <f t="shared" si="6051"/>
        <v>0</v>
      </c>
      <c r="FN1426" s="665">
        <f t="shared" si="6051"/>
        <v>0</v>
      </c>
      <c r="FO1426" s="665">
        <f t="shared" si="6051"/>
        <v>0</v>
      </c>
      <c r="FP1426" s="665">
        <f t="shared" si="6051"/>
        <v>0</v>
      </c>
      <c r="FQ1426" s="665">
        <f t="shared" si="6051"/>
        <v>0</v>
      </c>
      <c r="FR1426" s="665">
        <f t="shared" si="6051"/>
        <v>0</v>
      </c>
      <c r="FS1426" s="665">
        <f t="shared" si="6051"/>
        <v>0</v>
      </c>
      <c r="FT1426" s="665">
        <f t="shared" si="6051"/>
        <v>0</v>
      </c>
      <c r="FU1426" s="665">
        <f t="shared" si="6051"/>
        <v>0</v>
      </c>
      <c r="FV1426" s="665">
        <f t="shared" si="6051"/>
        <v>0</v>
      </c>
      <c r="FW1426" s="665">
        <f t="shared" si="6051"/>
        <v>0</v>
      </c>
      <c r="FX1426" s="665">
        <f t="shared" si="6051"/>
        <v>0</v>
      </c>
      <c r="FY1426" s="665">
        <f t="shared" si="6051"/>
        <v>0</v>
      </c>
      <c r="FZ1426" s="665">
        <f t="shared" si="6051"/>
        <v>0</v>
      </c>
      <c r="GA1426" s="665">
        <f t="shared" si="6051"/>
        <v>0</v>
      </c>
      <c r="GB1426" s="665">
        <f t="shared" si="6051"/>
        <v>0</v>
      </c>
      <c r="GC1426" s="665">
        <f t="shared" si="6051"/>
        <v>0</v>
      </c>
      <c r="GD1426" s="665">
        <f t="shared" si="6051"/>
        <v>0</v>
      </c>
      <c r="GE1426" s="665">
        <f t="shared" ref="GE1426:GK1426" si="6053">GE1395-GE1407</f>
        <v>0</v>
      </c>
      <c r="GF1426" s="665">
        <f t="shared" si="6053"/>
        <v>0</v>
      </c>
      <c r="GG1426" s="665">
        <f t="shared" si="6053"/>
        <v>0</v>
      </c>
      <c r="GH1426" s="665">
        <f t="shared" si="6053"/>
        <v>0</v>
      </c>
      <c r="GI1426" s="665">
        <f t="shared" si="6053"/>
        <v>0</v>
      </c>
      <c r="GJ1426" s="665">
        <f t="shared" si="6053"/>
        <v>0</v>
      </c>
      <c r="GK1426" s="665">
        <f t="shared" si="6053"/>
        <v>0</v>
      </c>
      <c r="GL1426" s="665" t="b">
        <f>SUM(DS1426:GK1426)+SUM(Y1389:AH1389)-SUM(HB1407:HK1407)=Q1389</f>
        <v>1</v>
      </c>
      <c r="GN1426" s="749">
        <v>2024</v>
      </c>
      <c r="GO1426" s="664">
        <f>SUMIF(DS1393:GK1393,GO1393,DS1426:GK1426)</f>
        <v>0</v>
      </c>
      <c r="GP1426" s="668">
        <f>SUMIF(DS1393:GK1393,GP1393,DS1426:GK1426)</f>
        <v>0</v>
      </c>
      <c r="GQ1426" s="668">
        <f>SUMIF(DS1393:GK1393,GQ1393,DS1426:GK1426)</f>
        <v>0</v>
      </c>
      <c r="GR1426" s="668">
        <f>SUMIF(DS1393:GK1393,GR1393,DS1426:GK1426)</f>
        <v>0</v>
      </c>
      <c r="GS1426" s="668">
        <f>SUMIF(DS1393:GK1393,GS1393,DS1426:GK1426)</f>
        <v>0</v>
      </c>
      <c r="GT1426" s="668">
        <f>SUMIF(DS1393:GK1393,GT1393,DS1426:GK1426)</f>
        <v>0</v>
      </c>
      <c r="GU1426" s="668">
        <f>SUMIF(DS1393:GK1393,GU1393,DS1426:GK1426)</f>
        <v>0</v>
      </c>
      <c r="GV1426" s="668">
        <f>SUMIF(DS1393:GK1393,GV1393,DS1426:GK1426)</f>
        <v>0</v>
      </c>
      <c r="GW1426" s="668">
        <f>SUMIF(DS1393:GK1393,GW1393,DS1426:GK1426)</f>
        <v>0</v>
      </c>
      <c r="GX1426" s="668">
        <f>SUMIF(DS1393:GK1393,GX1393,DS1426:GK1426)</f>
        <v>0</v>
      </c>
      <c r="GY1426" s="668">
        <f>SUMIF(DS1393:GK1393,GY1393,DS1426:GK1426)</f>
        <v>0</v>
      </c>
      <c r="GZ1426" s="646" t="b">
        <f>SUM(GO1426:GY1426)-SUM(HB1407:HK1407)=(Q1389-SUM(Y1389:AH1389))</f>
        <v>1</v>
      </c>
      <c r="HM1426" s="674"/>
      <c r="HN1426" s="674"/>
      <c r="HO1426" s="674"/>
      <c r="HP1426" s="674"/>
      <c r="HQ1426" s="674"/>
      <c r="HR1426" s="674"/>
      <c r="HS1426" s="674"/>
      <c r="HT1426" s="674"/>
      <c r="HU1426" s="674"/>
      <c r="HV1426" s="674"/>
      <c r="HW1426" s="674"/>
      <c r="HX1426" s="674"/>
      <c r="HY1426" s="674"/>
      <c r="HZ1426" s="674"/>
    </row>
    <row r="1427" spans="1:234" s="643" customFormat="1" x14ac:dyDescent="0.25">
      <c r="B1427" s="644"/>
      <c r="C1427" s="644"/>
      <c r="D1427" s="644"/>
      <c r="E1427" s="678"/>
      <c r="F1427" s="670"/>
      <c r="G1427" s="644"/>
      <c r="H1427" s="644"/>
      <c r="I1427" s="644"/>
      <c r="J1427" s="644"/>
      <c r="K1427" s="644"/>
      <c r="L1427" s="644"/>
      <c r="M1427" s="674"/>
      <c r="N1427" s="588" t="str">
        <f>I1424</f>
        <v>Consumption</v>
      </c>
      <c r="O1427" s="918" t="s">
        <v>1687</v>
      </c>
      <c r="P1427" s="918"/>
      <c r="Q1427" s="918"/>
      <c r="R1427" s="674"/>
      <c r="DR1427" s="749">
        <v>2025</v>
      </c>
      <c r="DS1427" s="665" t="e">
        <f t="shared" si="6051"/>
        <v>#REF!</v>
      </c>
      <c r="DT1427" s="665" t="e">
        <f t="shared" si="6051"/>
        <v>#N/A</v>
      </c>
      <c r="DU1427" s="665" t="e">
        <f t="shared" si="6051"/>
        <v>#N/A</v>
      </c>
      <c r="DV1427" s="665" t="e">
        <f t="shared" si="6051"/>
        <v>#N/A</v>
      </c>
      <c r="DW1427" s="665" t="e">
        <f t="shared" si="6051"/>
        <v>#N/A</v>
      </c>
      <c r="DX1427" s="665" t="e">
        <f t="shared" si="6051"/>
        <v>#N/A</v>
      </c>
      <c r="DY1427" s="665" t="e">
        <f t="shared" si="6051"/>
        <v>#N/A</v>
      </c>
      <c r="DZ1427" s="665" t="e">
        <f t="shared" si="6051"/>
        <v>#N/A</v>
      </c>
      <c r="EA1427" s="665" t="e">
        <f t="shared" si="6051"/>
        <v>#N/A</v>
      </c>
      <c r="EB1427" s="665" t="e">
        <f t="shared" si="6051"/>
        <v>#N/A</v>
      </c>
      <c r="EC1427" s="665" t="e">
        <f t="shared" si="6051"/>
        <v>#N/A</v>
      </c>
      <c r="ED1427" s="665" t="e">
        <f t="shared" si="6051"/>
        <v>#N/A</v>
      </c>
      <c r="EE1427" s="665" t="e">
        <f t="shared" si="6051"/>
        <v>#N/A</v>
      </c>
      <c r="EF1427" s="665" t="e">
        <f t="shared" si="6051"/>
        <v>#N/A</v>
      </c>
      <c r="EG1427" s="665" t="e">
        <f t="shared" si="6051"/>
        <v>#N/A</v>
      </c>
      <c r="EH1427" s="665" t="e">
        <f t="shared" si="6051"/>
        <v>#N/A</v>
      </c>
      <c r="EI1427" s="665" t="e">
        <f t="shared" si="6051"/>
        <v>#N/A</v>
      </c>
      <c r="EJ1427" s="665" t="e">
        <f t="shared" si="6051"/>
        <v>#N/A</v>
      </c>
      <c r="EK1427" s="665" t="e">
        <f t="shared" si="6051"/>
        <v>#N/A</v>
      </c>
      <c r="EL1427" s="665" t="e">
        <f t="shared" si="6051"/>
        <v>#N/A</v>
      </c>
      <c r="EM1427" s="665" t="e">
        <f t="shared" si="6051"/>
        <v>#N/A</v>
      </c>
      <c r="EN1427" s="665" t="e">
        <f t="shared" si="6051"/>
        <v>#N/A</v>
      </c>
      <c r="EO1427" s="665" t="e">
        <f t="shared" si="6051"/>
        <v>#N/A</v>
      </c>
      <c r="EP1427" s="665" t="e">
        <f t="shared" si="6051"/>
        <v>#N/A</v>
      </c>
      <c r="EQ1427" s="665" t="e">
        <f t="shared" si="6051"/>
        <v>#N/A</v>
      </c>
      <c r="ER1427" s="665" t="e">
        <f t="shared" si="6051"/>
        <v>#N/A</v>
      </c>
      <c r="ES1427" s="665" t="e">
        <f t="shared" si="6051"/>
        <v>#N/A</v>
      </c>
      <c r="ET1427" s="665" t="e">
        <f t="shared" si="6051"/>
        <v>#N/A</v>
      </c>
      <c r="EU1427" s="665" t="e">
        <f t="shared" si="6051"/>
        <v>#N/A</v>
      </c>
      <c r="EV1427" s="665" t="e">
        <f t="shared" si="6051"/>
        <v>#N/A</v>
      </c>
      <c r="EW1427" s="665" t="e">
        <f t="shared" si="6051"/>
        <v>#N/A</v>
      </c>
      <c r="EX1427" s="665" t="e">
        <f t="shared" si="6051"/>
        <v>#N/A</v>
      </c>
      <c r="EY1427" s="665" t="e">
        <f t="shared" si="6051"/>
        <v>#N/A</v>
      </c>
      <c r="EZ1427" s="665" t="e">
        <f t="shared" si="6051"/>
        <v>#N/A</v>
      </c>
      <c r="FA1427" s="665" t="e">
        <f t="shared" si="6051"/>
        <v>#N/A</v>
      </c>
      <c r="FB1427" s="665" t="e">
        <f t="shared" si="6051"/>
        <v>#N/A</v>
      </c>
      <c r="FC1427" s="665" t="e">
        <f t="shared" si="6051"/>
        <v>#N/A</v>
      </c>
      <c r="FD1427" s="665" t="e">
        <f t="shared" si="6051"/>
        <v>#N/A</v>
      </c>
      <c r="FE1427" s="665" t="e">
        <f t="shared" si="6051"/>
        <v>#N/A</v>
      </c>
      <c r="FF1427" s="665" t="e">
        <f t="shared" si="6051"/>
        <v>#N/A</v>
      </c>
      <c r="FG1427" s="665" t="e">
        <f t="shared" si="6051"/>
        <v>#N/A</v>
      </c>
      <c r="FH1427" s="665" t="e">
        <f t="shared" si="6051"/>
        <v>#N/A</v>
      </c>
      <c r="FI1427" s="665" t="e">
        <f t="shared" si="6051"/>
        <v>#N/A</v>
      </c>
      <c r="FJ1427" s="665" t="e">
        <f t="shared" si="6051"/>
        <v>#N/A</v>
      </c>
      <c r="FK1427" s="665" t="e">
        <f t="shared" si="6051"/>
        <v>#N/A</v>
      </c>
      <c r="FL1427" s="665" t="e">
        <f t="shared" si="6051"/>
        <v>#N/A</v>
      </c>
      <c r="FM1427" s="665" t="e">
        <f t="shared" si="6051"/>
        <v>#N/A</v>
      </c>
      <c r="FN1427" s="665" t="e">
        <f t="shared" si="6051"/>
        <v>#N/A</v>
      </c>
      <c r="FO1427" s="665" t="e">
        <f t="shared" si="6051"/>
        <v>#N/A</v>
      </c>
      <c r="FP1427" s="665" t="e">
        <f t="shared" si="6051"/>
        <v>#N/A</v>
      </c>
      <c r="FQ1427" s="665" t="e">
        <f t="shared" si="6051"/>
        <v>#N/A</v>
      </c>
      <c r="FR1427" s="665" t="e">
        <f t="shared" si="6051"/>
        <v>#N/A</v>
      </c>
      <c r="FS1427" s="665" t="e">
        <f t="shared" si="6051"/>
        <v>#N/A</v>
      </c>
      <c r="FT1427" s="665" t="e">
        <f t="shared" si="6051"/>
        <v>#N/A</v>
      </c>
      <c r="FU1427" s="665" t="e">
        <f t="shared" si="6051"/>
        <v>#N/A</v>
      </c>
      <c r="FV1427" s="665" t="e">
        <f t="shared" si="6051"/>
        <v>#N/A</v>
      </c>
      <c r="FW1427" s="665" t="e">
        <f t="shared" si="6051"/>
        <v>#N/A</v>
      </c>
      <c r="FX1427" s="665" t="e">
        <f t="shared" si="6051"/>
        <v>#N/A</v>
      </c>
      <c r="FY1427" s="665" t="e">
        <f t="shared" si="6051"/>
        <v>#N/A</v>
      </c>
      <c r="FZ1427" s="665" t="e">
        <f t="shared" si="6051"/>
        <v>#N/A</v>
      </c>
      <c r="GA1427" s="665" t="e">
        <f t="shared" si="6051"/>
        <v>#N/A</v>
      </c>
      <c r="GB1427" s="665" t="e">
        <f t="shared" si="6051"/>
        <v>#N/A</v>
      </c>
      <c r="GC1427" s="665" t="e">
        <f t="shared" si="6051"/>
        <v>#N/A</v>
      </c>
      <c r="GD1427" s="665" t="e">
        <f t="shared" si="6051"/>
        <v>#N/A</v>
      </c>
      <c r="GE1427" s="665" t="e">
        <f t="shared" ref="GE1427:GK1427" si="6054">GE1396-GE1408</f>
        <v>#N/A</v>
      </c>
      <c r="GF1427" s="665" t="e">
        <f t="shared" si="6054"/>
        <v>#N/A</v>
      </c>
      <c r="GG1427" s="665" t="e">
        <f t="shared" si="6054"/>
        <v>#N/A</v>
      </c>
      <c r="GH1427" s="665" t="e">
        <f t="shared" si="6054"/>
        <v>#N/A</v>
      </c>
      <c r="GI1427" s="665" t="e">
        <f t="shared" si="6054"/>
        <v>#N/A</v>
      </c>
      <c r="GJ1427" s="665" t="e">
        <f t="shared" si="6054"/>
        <v>#N/A</v>
      </c>
      <c r="GK1427" s="665" t="e">
        <f t="shared" si="6054"/>
        <v>#N/A</v>
      </c>
      <c r="GL1427" s="665" t="e">
        <f>SUM(DS1427:GK1427)+SUM(#REF!)-SUM(HB1408:HK1408)=#REF!</f>
        <v>#REF!</v>
      </c>
      <c r="GN1427" s="749">
        <v>2025</v>
      </c>
      <c r="GO1427" s="664" t="e">
        <f>SUMIF(DS1393:GK1393,GO1393,DS1427:GK1427)</f>
        <v>#REF!</v>
      </c>
      <c r="GP1427" s="668" t="e">
        <f>SUMIF(DS1393:GK1393,GP1393,DS1427:GK1427)</f>
        <v>#N/A</v>
      </c>
      <c r="GQ1427" s="668" t="e">
        <f>SUMIF(DS1393:GK1393,GQ1393,DS1427:GK1427)</f>
        <v>#N/A</v>
      </c>
      <c r="GR1427" s="668" t="e">
        <f>SUMIF(DS1393:GK1393,GR1393,DS1427:GK1427)</f>
        <v>#N/A</v>
      </c>
      <c r="GS1427" s="668" t="e">
        <f>SUMIF(DS1393:GK1393,GS1393,DS1427:GK1427)</f>
        <v>#N/A</v>
      </c>
      <c r="GT1427" s="668" t="e">
        <f>SUMIF(DS1393:GK1393,GT1393,DS1427:GK1427)</f>
        <v>#N/A</v>
      </c>
      <c r="GU1427" s="668" t="e">
        <f>SUMIF(DS1393:GK1393,GU1393,DS1427:GK1427)</f>
        <v>#N/A</v>
      </c>
      <c r="GV1427" s="668" t="e">
        <f>SUMIF(DS1393:GK1393,GV1393,DS1427:GK1427)</f>
        <v>#N/A</v>
      </c>
      <c r="GW1427" s="668" t="e">
        <f>SUMIF(DS1393:GK1393,GW1393,DS1427:GK1427)</f>
        <v>#N/A</v>
      </c>
      <c r="GX1427" s="668" t="e">
        <f>SUMIF(DS1393:GK1393,GX1393,DS1427:GK1427)</f>
        <v>#N/A</v>
      </c>
      <c r="GY1427" s="668" t="e">
        <f>SUMIF(DS1393:GK1393,GY1393,DS1427:GK1427)</f>
        <v>#N/A</v>
      </c>
      <c r="GZ1427" s="646" t="e">
        <f>SUM(GO1427:GY1427)-SUM(HB1408:HK1408)=(#REF!-SUM(#REF!))</f>
        <v>#REF!</v>
      </c>
      <c r="HM1427" s="674"/>
      <c r="HN1427" s="674"/>
      <c r="HO1427" s="674"/>
      <c r="HP1427" s="674"/>
      <c r="HQ1427" s="674"/>
      <c r="HR1427" s="674"/>
      <c r="HS1427" s="674"/>
      <c r="HT1427" s="674"/>
      <c r="HU1427" s="674"/>
      <c r="HV1427" s="674"/>
      <c r="HW1427" s="674"/>
      <c r="HX1427" s="674"/>
      <c r="HY1427" s="674"/>
      <c r="HZ1427" s="674"/>
    </row>
    <row r="1428" spans="1:234" s="643" customFormat="1" x14ac:dyDescent="0.25">
      <c r="B1428" s="644"/>
      <c r="C1428" s="644"/>
      <c r="D1428" s="644"/>
      <c r="E1428" s="678"/>
      <c r="F1428" s="670"/>
      <c r="G1428" s="644"/>
      <c r="H1428" s="644"/>
      <c r="I1428" s="644"/>
      <c r="J1428" s="644"/>
      <c r="K1428" s="644"/>
      <c r="L1428" s="644"/>
      <c r="M1428" s="674"/>
      <c r="N1428" s="588" t="str">
        <f>J1424</f>
        <v>Stock (start)</v>
      </c>
      <c r="O1428" s="917" t="s">
        <v>1686</v>
      </c>
      <c r="P1428" s="917"/>
      <c r="Q1428" s="917"/>
      <c r="R1428" s="674"/>
      <c r="DR1428" s="749">
        <v>2026</v>
      </c>
      <c r="DS1428" s="665" t="e">
        <f t="shared" si="6051"/>
        <v>#REF!</v>
      </c>
      <c r="DT1428" s="665" t="e">
        <f t="shared" si="6051"/>
        <v>#N/A</v>
      </c>
      <c r="DU1428" s="665" t="e">
        <f t="shared" si="6051"/>
        <v>#N/A</v>
      </c>
      <c r="DV1428" s="665" t="e">
        <f t="shared" si="6051"/>
        <v>#N/A</v>
      </c>
      <c r="DW1428" s="665" t="e">
        <f t="shared" si="6051"/>
        <v>#N/A</v>
      </c>
      <c r="DX1428" s="665" t="e">
        <f t="shared" si="6051"/>
        <v>#N/A</v>
      </c>
      <c r="DY1428" s="665" t="e">
        <f t="shared" si="6051"/>
        <v>#N/A</v>
      </c>
      <c r="DZ1428" s="665" t="e">
        <f t="shared" si="6051"/>
        <v>#N/A</v>
      </c>
      <c r="EA1428" s="665" t="e">
        <f t="shared" si="6051"/>
        <v>#N/A</v>
      </c>
      <c r="EB1428" s="665" t="e">
        <f t="shared" si="6051"/>
        <v>#N/A</v>
      </c>
      <c r="EC1428" s="665" t="e">
        <f t="shared" si="6051"/>
        <v>#N/A</v>
      </c>
      <c r="ED1428" s="665" t="e">
        <f t="shared" si="6051"/>
        <v>#N/A</v>
      </c>
      <c r="EE1428" s="665" t="e">
        <f t="shared" si="6051"/>
        <v>#N/A</v>
      </c>
      <c r="EF1428" s="665" t="e">
        <f t="shared" si="6051"/>
        <v>#N/A</v>
      </c>
      <c r="EG1428" s="665" t="e">
        <f t="shared" si="6051"/>
        <v>#N/A</v>
      </c>
      <c r="EH1428" s="665" t="e">
        <f t="shared" si="6051"/>
        <v>#N/A</v>
      </c>
      <c r="EI1428" s="665" t="e">
        <f t="shared" si="6051"/>
        <v>#N/A</v>
      </c>
      <c r="EJ1428" s="665" t="e">
        <f t="shared" si="6051"/>
        <v>#N/A</v>
      </c>
      <c r="EK1428" s="665" t="e">
        <f t="shared" si="6051"/>
        <v>#N/A</v>
      </c>
      <c r="EL1428" s="665" t="e">
        <f t="shared" si="6051"/>
        <v>#N/A</v>
      </c>
      <c r="EM1428" s="665" t="e">
        <f t="shared" si="6051"/>
        <v>#N/A</v>
      </c>
      <c r="EN1428" s="665" t="e">
        <f t="shared" si="6051"/>
        <v>#N/A</v>
      </c>
      <c r="EO1428" s="665" t="e">
        <f t="shared" si="6051"/>
        <v>#N/A</v>
      </c>
      <c r="EP1428" s="665" t="e">
        <f t="shared" si="6051"/>
        <v>#N/A</v>
      </c>
      <c r="EQ1428" s="665" t="e">
        <f t="shared" si="6051"/>
        <v>#N/A</v>
      </c>
      <c r="ER1428" s="665" t="e">
        <f t="shared" si="6051"/>
        <v>#N/A</v>
      </c>
      <c r="ES1428" s="665" t="e">
        <f t="shared" si="6051"/>
        <v>#N/A</v>
      </c>
      <c r="ET1428" s="665" t="e">
        <f t="shared" si="6051"/>
        <v>#N/A</v>
      </c>
      <c r="EU1428" s="665" t="e">
        <f t="shared" si="6051"/>
        <v>#N/A</v>
      </c>
      <c r="EV1428" s="665" t="e">
        <f t="shared" si="6051"/>
        <v>#N/A</v>
      </c>
      <c r="EW1428" s="665" t="e">
        <f t="shared" si="6051"/>
        <v>#N/A</v>
      </c>
      <c r="EX1428" s="665" t="e">
        <f t="shared" si="6051"/>
        <v>#N/A</v>
      </c>
      <c r="EY1428" s="665" t="e">
        <f t="shared" si="6051"/>
        <v>#N/A</v>
      </c>
      <c r="EZ1428" s="665" t="e">
        <f t="shared" si="6051"/>
        <v>#N/A</v>
      </c>
      <c r="FA1428" s="665" t="e">
        <f t="shared" si="6051"/>
        <v>#N/A</v>
      </c>
      <c r="FB1428" s="665" t="e">
        <f t="shared" si="6051"/>
        <v>#N/A</v>
      </c>
      <c r="FC1428" s="665" t="e">
        <f t="shared" si="6051"/>
        <v>#N/A</v>
      </c>
      <c r="FD1428" s="665" t="e">
        <f t="shared" si="6051"/>
        <v>#N/A</v>
      </c>
      <c r="FE1428" s="665" t="e">
        <f t="shared" si="6051"/>
        <v>#N/A</v>
      </c>
      <c r="FF1428" s="665" t="e">
        <f t="shared" si="6051"/>
        <v>#N/A</v>
      </c>
      <c r="FG1428" s="665" t="e">
        <f t="shared" si="6051"/>
        <v>#N/A</v>
      </c>
      <c r="FH1428" s="665" t="e">
        <f t="shared" si="6051"/>
        <v>#N/A</v>
      </c>
      <c r="FI1428" s="665" t="e">
        <f t="shared" si="6051"/>
        <v>#N/A</v>
      </c>
      <c r="FJ1428" s="665" t="e">
        <f t="shared" si="6051"/>
        <v>#N/A</v>
      </c>
      <c r="FK1428" s="665" t="e">
        <f t="shared" si="6051"/>
        <v>#N/A</v>
      </c>
      <c r="FL1428" s="665" t="e">
        <f t="shared" si="6051"/>
        <v>#N/A</v>
      </c>
      <c r="FM1428" s="665" t="e">
        <f t="shared" si="6051"/>
        <v>#N/A</v>
      </c>
      <c r="FN1428" s="665" t="e">
        <f t="shared" si="6051"/>
        <v>#N/A</v>
      </c>
      <c r="FO1428" s="665" t="e">
        <f t="shared" si="6051"/>
        <v>#N/A</v>
      </c>
      <c r="FP1428" s="665" t="e">
        <f t="shared" si="6051"/>
        <v>#N/A</v>
      </c>
      <c r="FQ1428" s="665" t="e">
        <f t="shared" si="6051"/>
        <v>#N/A</v>
      </c>
      <c r="FR1428" s="665" t="e">
        <f t="shared" si="6051"/>
        <v>#N/A</v>
      </c>
      <c r="FS1428" s="665" t="e">
        <f t="shared" si="6051"/>
        <v>#N/A</v>
      </c>
      <c r="FT1428" s="665" t="e">
        <f t="shared" si="6051"/>
        <v>#N/A</v>
      </c>
      <c r="FU1428" s="665" t="e">
        <f t="shared" si="6051"/>
        <v>#N/A</v>
      </c>
      <c r="FV1428" s="665" t="e">
        <f t="shared" si="6051"/>
        <v>#N/A</v>
      </c>
      <c r="FW1428" s="665" t="e">
        <f t="shared" si="6051"/>
        <v>#N/A</v>
      </c>
      <c r="FX1428" s="665" t="e">
        <f t="shared" si="6051"/>
        <v>#N/A</v>
      </c>
      <c r="FY1428" s="665" t="e">
        <f t="shared" si="6051"/>
        <v>#N/A</v>
      </c>
      <c r="FZ1428" s="665" t="e">
        <f t="shared" si="6051"/>
        <v>#N/A</v>
      </c>
      <c r="GA1428" s="665" t="e">
        <f t="shared" si="6051"/>
        <v>#N/A</v>
      </c>
      <c r="GB1428" s="665" t="e">
        <f t="shared" si="6051"/>
        <v>#N/A</v>
      </c>
      <c r="GC1428" s="665" t="e">
        <f t="shared" si="6051"/>
        <v>#N/A</v>
      </c>
      <c r="GD1428" s="665" t="e">
        <f t="shared" ref="GD1428:GK1428" si="6055">GD1397-GD1409</f>
        <v>#N/A</v>
      </c>
      <c r="GE1428" s="665" t="e">
        <f t="shared" si="6055"/>
        <v>#N/A</v>
      </c>
      <c r="GF1428" s="665" t="e">
        <f t="shared" si="6055"/>
        <v>#N/A</v>
      </c>
      <c r="GG1428" s="665" t="e">
        <f t="shared" si="6055"/>
        <v>#N/A</v>
      </c>
      <c r="GH1428" s="665" t="e">
        <f t="shared" si="6055"/>
        <v>#N/A</v>
      </c>
      <c r="GI1428" s="665" t="e">
        <f t="shared" si="6055"/>
        <v>#N/A</v>
      </c>
      <c r="GJ1428" s="665" t="e">
        <f t="shared" si="6055"/>
        <v>#N/A</v>
      </c>
      <c r="GK1428" s="665" t="e">
        <f t="shared" si="6055"/>
        <v>#N/A</v>
      </c>
      <c r="GL1428" s="665" t="e">
        <f>SUM(DS1428:GK1428)+SUM(#REF!)-SUM(HB1409:HK1409)=#REF!</f>
        <v>#REF!</v>
      </c>
      <c r="GN1428" s="749">
        <v>2026</v>
      </c>
      <c r="GO1428" s="664" t="e">
        <f>SUMIF(DS1393:GK1393,GO1393,DS1428:GK1428)</f>
        <v>#REF!</v>
      </c>
      <c r="GP1428" s="668" t="e">
        <f>SUMIF(DS1393:GK1393,GP1393,DS1428:GK1428)</f>
        <v>#N/A</v>
      </c>
      <c r="GQ1428" s="668" t="e">
        <f>SUMIF(DS1393:GK1393,GQ1393,DS1428:GK1428)</f>
        <v>#N/A</v>
      </c>
      <c r="GR1428" s="668" t="e">
        <f>SUMIF(DS1393:GK1393,GR1393,DS1428:GK1428)</f>
        <v>#N/A</v>
      </c>
      <c r="GS1428" s="668" t="e">
        <f>SUMIF(DS1393:GK1393,GS1393,DS1428:GK1428)</f>
        <v>#N/A</v>
      </c>
      <c r="GT1428" s="668" t="e">
        <f>SUMIF(DS1393:GK1393,GT1393,DS1428:GK1428)</f>
        <v>#N/A</v>
      </c>
      <c r="GU1428" s="668" t="e">
        <f>SUMIF(DS1393:GK1393,GU1393,DS1428:GK1428)</f>
        <v>#N/A</v>
      </c>
      <c r="GV1428" s="668" t="e">
        <f>SUMIF(DS1393:GK1393,GV1393,DS1428:GK1428)</f>
        <v>#N/A</v>
      </c>
      <c r="GW1428" s="668" t="e">
        <f>SUMIF(DS1393:GK1393,GW1393,DS1428:GK1428)</f>
        <v>#N/A</v>
      </c>
      <c r="GX1428" s="668" t="e">
        <f>SUMIF(DS1393:GK1393,GX1393,DS1428:GK1428)</f>
        <v>#N/A</v>
      </c>
      <c r="GY1428" s="668" t="e">
        <f>SUMIF(DS1393:GK1393,GY1393,DS1428:GK1428)</f>
        <v>#N/A</v>
      </c>
      <c r="GZ1428" s="646" t="e">
        <f>SUM(GO1428:GY1428)-SUM(HB1409:HK1409)=(#REF!-SUM(#REF!))</f>
        <v>#REF!</v>
      </c>
      <c r="HM1428" s="674"/>
      <c r="HN1428" s="674"/>
      <c r="HO1428" s="674"/>
      <c r="HP1428" s="674"/>
      <c r="HQ1428" s="674"/>
      <c r="HR1428" s="674"/>
      <c r="HS1428" s="674"/>
      <c r="HT1428" s="674"/>
      <c r="HU1428" s="674"/>
      <c r="HV1428" s="674"/>
      <c r="HW1428" s="674"/>
      <c r="HX1428" s="674"/>
      <c r="HY1428" s="674"/>
      <c r="HZ1428" s="674"/>
    </row>
    <row r="1429" spans="1:234" s="643" customFormat="1" x14ac:dyDescent="0.25">
      <c r="B1429" s="644"/>
      <c r="C1429" s="644"/>
      <c r="D1429" s="644"/>
      <c r="E1429" s="678"/>
      <c r="F1429" s="670"/>
      <c r="G1429" s="644"/>
      <c r="H1429" s="644"/>
      <c r="I1429" s="644"/>
      <c r="J1429" s="644"/>
      <c r="K1429" s="644"/>
      <c r="L1429" s="644"/>
      <c r="M1429" s="674"/>
      <c r="N1429" s="588" t="str">
        <f>K1424</f>
        <v>Stock (end)</v>
      </c>
      <c r="O1429" s="917" t="s">
        <v>1692</v>
      </c>
      <c r="P1429" s="917"/>
      <c r="Q1429" s="917"/>
      <c r="R1429" s="674"/>
      <c r="DR1429" s="749">
        <v>2027</v>
      </c>
      <c r="DS1429" s="665" t="e">
        <f t="shared" ref="DS1429:GD1432" si="6056">DS1398-DS1410</f>
        <v>#REF!</v>
      </c>
      <c r="DT1429" s="665" t="e">
        <f t="shared" si="6056"/>
        <v>#N/A</v>
      </c>
      <c r="DU1429" s="665" t="e">
        <f t="shared" si="6056"/>
        <v>#N/A</v>
      </c>
      <c r="DV1429" s="665" t="e">
        <f t="shared" si="6056"/>
        <v>#N/A</v>
      </c>
      <c r="DW1429" s="665" t="e">
        <f t="shared" si="6056"/>
        <v>#N/A</v>
      </c>
      <c r="DX1429" s="665" t="e">
        <f t="shared" si="6056"/>
        <v>#N/A</v>
      </c>
      <c r="DY1429" s="665" t="e">
        <f t="shared" si="6056"/>
        <v>#N/A</v>
      </c>
      <c r="DZ1429" s="665" t="e">
        <f t="shared" si="6056"/>
        <v>#N/A</v>
      </c>
      <c r="EA1429" s="665" t="e">
        <f t="shared" si="6056"/>
        <v>#N/A</v>
      </c>
      <c r="EB1429" s="665" t="e">
        <f t="shared" si="6056"/>
        <v>#N/A</v>
      </c>
      <c r="EC1429" s="665" t="e">
        <f t="shared" si="6056"/>
        <v>#N/A</v>
      </c>
      <c r="ED1429" s="665" t="e">
        <f t="shared" si="6056"/>
        <v>#N/A</v>
      </c>
      <c r="EE1429" s="665" t="e">
        <f t="shared" si="6056"/>
        <v>#N/A</v>
      </c>
      <c r="EF1429" s="665" t="e">
        <f t="shared" si="6056"/>
        <v>#N/A</v>
      </c>
      <c r="EG1429" s="665" t="e">
        <f t="shared" si="6056"/>
        <v>#N/A</v>
      </c>
      <c r="EH1429" s="665" t="e">
        <f t="shared" si="6056"/>
        <v>#N/A</v>
      </c>
      <c r="EI1429" s="665" t="e">
        <f t="shared" si="6056"/>
        <v>#N/A</v>
      </c>
      <c r="EJ1429" s="665" t="e">
        <f t="shared" si="6056"/>
        <v>#N/A</v>
      </c>
      <c r="EK1429" s="665" t="e">
        <f t="shared" si="6056"/>
        <v>#N/A</v>
      </c>
      <c r="EL1429" s="665" t="e">
        <f t="shared" si="6056"/>
        <v>#N/A</v>
      </c>
      <c r="EM1429" s="665" t="e">
        <f t="shared" si="6056"/>
        <v>#N/A</v>
      </c>
      <c r="EN1429" s="665" t="e">
        <f t="shared" si="6056"/>
        <v>#N/A</v>
      </c>
      <c r="EO1429" s="665" t="e">
        <f t="shared" si="6056"/>
        <v>#N/A</v>
      </c>
      <c r="EP1429" s="665" t="e">
        <f t="shared" si="6056"/>
        <v>#N/A</v>
      </c>
      <c r="EQ1429" s="665" t="e">
        <f t="shared" si="6056"/>
        <v>#N/A</v>
      </c>
      <c r="ER1429" s="665" t="e">
        <f t="shared" si="6056"/>
        <v>#N/A</v>
      </c>
      <c r="ES1429" s="665" t="e">
        <f t="shared" si="6056"/>
        <v>#N/A</v>
      </c>
      <c r="ET1429" s="665" t="e">
        <f t="shared" si="6056"/>
        <v>#N/A</v>
      </c>
      <c r="EU1429" s="665" t="e">
        <f t="shared" si="6056"/>
        <v>#N/A</v>
      </c>
      <c r="EV1429" s="665" t="e">
        <f t="shared" si="6056"/>
        <v>#N/A</v>
      </c>
      <c r="EW1429" s="665" t="e">
        <f t="shared" si="6056"/>
        <v>#N/A</v>
      </c>
      <c r="EX1429" s="665" t="e">
        <f t="shared" si="6056"/>
        <v>#N/A</v>
      </c>
      <c r="EY1429" s="665" t="e">
        <f t="shared" si="6056"/>
        <v>#N/A</v>
      </c>
      <c r="EZ1429" s="665" t="e">
        <f t="shared" si="6056"/>
        <v>#N/A</v>
      </c>
      <c r="FA1429" s="665" t="e">
        <f t="shared" si="6056"/>
        <v>#N/A</v>
      </c>
      <c r="FB1429" s="665" t="e">
        <f t="shared" si="6056"/>
        <v>#N/A</v>
      </c>
      <c r="FC1429" s="665" t="e">
        <f t="shared" si="6056"/>
        <v>#N/A</v>
      </c>
      <c r="FD1429" s="665" t="e">
        <f t="shared" si="6056"/>
        <v>#N/A</v>
      </c>
      <c r="FE1429" s="665" t="e">
        <f t="shared" si="6056"/>
        <v>#N/A</v>
      </c>
      <c r="FF1429" s="665" t="e">
        <f t="shared" si="6056"/>
        <v>#N/A</v>
      </c>
      <c r="FG1429" s="665" t="e">
        <f t="shared" si="6056"/>
        <v>#N/A</v>
      </c>
      <c r="FH1429" s="665" t="e">
        <f t="shared" si="6056"/>
        <v>#N/A</v>
      </c>
      <c r="FI1429" s="665" t="e">
        <f t="shared" si="6056"/>
        <v>#N/A</v>
      </c>
      <c r="FJ1429" s="665" t="e">
        <f t="shared" si="6056"/>
        <v>#N/A</v>
      </c>
      <c r="FK1429" s="665" t="e">
        <f t="shared" si="6056"/>
        <v>#N/A</v>
      </c>
      <c r="FL1429" s="665" t="e">
        <f t="shared" si="6056"/>
        <v>#N/A</v>
      </c>
      <c r="FM1429" s="665" t="e">
        <f t="shared" si="6056"/>
        <v>#N/A</v>
      </c>
      <c r="FN1429" s="665" t="e">
        <f t="shared" si="6056"/>
        <v>#N/A</v>
      </c>
      <c r="FO1429" s="665" t="e">
        <f t="shared" si="6056"/>
        <v>#N/A</v>
      </c>
      <c r="FP1429" s="665" t="e">
        <f t="shared" si="6056"/>
        <v>#N/A</v>
      </c>
      <c r="FQ1429" s="665" t="e">
        <f t="shared" si="6056"/>
        <v>#N/A</v>
      </c>
      <c r="FR1429" s="665" t="e">
        <f t="shared" si="6056"/>
        <v>#N/A</v>
      </c>
      <c r="FS1429" s="665" t="e">
        <f t="shared" si="6056"/>
        <v>#N/A</v>
      </c>
      <c r="FT1429" s="665" t="e">
        <f t="shared" si="6056"/>
        <v>#N/A</v>
      </c>
      <c r="FU1429" s="665" t="e">
        <f t="shared" si="6056"/>
        <v>#N/A</v>
      </c>
      <c r="FV1429" s="665" t="e">
        <f t="shared" si="6056"/>
        <v>#N/A</v>
      </c>
      <c r="FW1429" s="665" t="e">
        <f t="shared" si="6056"/>
        <v>#N/A</v>
      </c>
      <c r="FX1429" s="665" t="e">
        <f t="shared" si="6056"/>
        <v>#N/A</v>
      </c>
      <c r="FY1429" s="665" t="e">
        <f t="shared" si="6056"/>
        <v>#N/A</v>
      </c>
      <c r="FZ1429" s="665" t="e">
        <f t="shared" si="6056"/>
        <v>#N/A</v>
      </c>
      <c r="GA1429" s="665" t="e">
        <f t="shared" si="6056"/>
        <v>#N/A</v>
      </c>
      <c r="GB1429" s="665" t="e">
        <f t="shared" si="6056"/>
        <v>#N/A</v>
      </c>
      <c r="GC1429" s="665" t="e">
        <f t="shared" si="6056"/>
        <v>#N/A</v>
      </c>
      <c r="GD1429" s="665" t="e">
        <f t="shared" si="6056"/>
        <v>#N/A</v>
      </c>
      <c r="GE1429" s="665" t="e">
        <f t="shared" ref="GE1429:GK1429" si="6057">GE1398-GE1410</f>
        <v>#N/A</v>
      </c>
      <c r="GF1429" s="665" t="e">
        <f t="shared" si="6057"/>
        <v>#N/A</v>
      </c>
      <c r="GG1429" s="665" t="e">
        <f t="shared" si="6057"/>
        <v>#N/A</v>
      </c>
      <c r="GH1429" s="665" t="e">
        <f t="shared" si="6057"/>
        <v>#N/A</v>
      </c>
      <c r="GI1429" s="665" t="e">
        <f t="shared" si="6057"/>
        <v>#N/A</v>
      </c>
      <c r="GJ1429" s="665" t="e">
        <f t="shared" si="6057"/>
        <v>#N/A</v>
      </c>
      <c r="GK1429" s="665" t="e">
        <f t="shared" si="6057"/>
        <v>#N/A</v>
      </c>
      <c r="GL1429" s="665" t="e">
        <f>SUM(DS1429:GK1429)+SUM(#REF!)-SUM(HB1410:HK1410)=#REF!</f>
        <v>#REF!</v>
      </c>
      <c r="GN1429" s="749">
        <v>2027</v>
      </c>
      <c r="GO1429" s="664" t="e">
        <f>SUMIF(DS1393:GK1393,GO1393,DS1429:GK1429)</f>
        <v>#REF!</v>
      </c>
      <c r="GP1429" s="668" t="e">
        <f>SUMIF(DS1393:GK1393,GP1393,DS1429:GK1429)</f>
        <v>#N/A</v>
      </c>
      <c r="GQ1429" s="668" t="e">
        <f>SUMIF(DS1393:GK1393,GQ1393,DS1429:GK1429)</f>
        <v>#N/A</v>
      </c>
      <c r="GR1429" s="668" t="e">
        <f>SUMIF(DS1393:GK1393,GR1393,DS1429:GK1429)</f>
        <v>#N/A</v>
      </c>
      <c r="GS1429" s="668" t="e">
        <f>SUMIF(DS1393:GK1393,GS1393,DS1429:GK1429)</f>
        <v>#N/A</v>
      </c>
      <c r="GT1429" s="668" t="e">
        <f>SUMIF(DS1393:GK1393,GT1393,DS1429:GK1429)</f>
        <v>#N/A</v>
      </c>
      <c r="GU1429" s="668" t="e">
        <f>SUMIF(DS1393:GK1393,GU1393,DS1429:GK1429)</f>
        <v>#N/A</v>
      </c>
      <c r="GV1429" s="668" t="e">
        <f>SUMIF(DS1393:GK1393,GV1393,DS1429:GK1429)</f>
        <v>#N/A</v>
      </c>
      <c r="GW1429" s="668" t="e">
        <f>SUMIF(DS1393:GK1393,GW1393,DS1429:GK1429)</f>
        <v>#N/A</v>
      </c>
      <c r="GX1429" s="668" t="e">
        <f>SUMIF(DS1393:GK1393,GX1393,DS1429:GK1429)</f>
        <v>#N/A</v>
      </c>
      <c r="GY1429" s="668" t="e">
        <f>SUMIF(DS1393:GK1393,GY1393,DS1429:GK1429)</f>
        <v>#N/A</v>
      </c>
      <c r="GZ1429" s="646" t="e">
        <f>SUM(GO1429:GY1429)-SUM(HB1410:HK1410)=(#REF!-SUM(#REF!))</f>
        <v>#REF!</v>
      </c>
      <c r="HM1429" s="674"/>
      <c r="HN1429" s="674"/>
      <c r="HO1429" s="674"/>
      <c r="HP1429" s="674"/>
      <c r="HQ1429" s="674"/>
      <c r="HR1429" s="674"/>
      <c r="HS1429" s="674"/>
      <c r="HT1429" s="674"/>
      <c r="HU1429" s="674"/>
      <c r="HV1429" s="674"/>
      <c r="HW1429" s="674"/>
      <c r="HX1429" s="674"/>
      <c r="HY1429" s="674"/>
      <c r="HZ1429" s="674"/>
    </row>
    <row r="1430" spans="1:234" s="643" customFormat="1" x14ac:dyDescent="0.25">
      <c r="B1430" s="644"/>
      <c r="C1430" s="644"/>
      <c r="D1430" s="644"/>
      <c r="E1430" s="678"/>
      <c r="F1430" s="670"/>
      <c r="G1430" s="644"/>
      <c r="H1430" s="644"/>
      <c r="I1430" s="644"/>
      <c r="J1430" s="644"/>
      <c r="K1430" s="644"/>
      <c r="L1430" s="644"/>
      <c r="M1430" s="674"/>
      <c r="N1430" s="589" t="str">
        <f>L1424</f>
        <v>Export</v>
      </c>
      <c r="O1430" s="919" t="s">
        <v>1689</v>
      </c>
      <c r="P1430" s="919"/>
      <c r="Q1430" s="919"/>
      <c r="R1430" s="674"/>
      <c r="DR1430" s="749">
        <v>2028</v>
      </c>
      <c r="DS1430" s="665" t="e">
        <f t="shared" si="6056"/>
        <v>#REF!</v>
      </c>
      <c r="DT1430" s="665" t="e">
        <f t="shared" si="6056"/>
        <v>#N/A</v>
      </c>
      <c r="DU1430" s="665" t="e">
        <f t="shared" si="6056"/>
        <v>#N/A</v>
      </c>
      <c r="DV1430" s="665" t="e">
        <f t="shared" si="6056"/>
        <v>#N/A</v>
      </c>
      <c r="DW1430" s="665" t="e">
        <f t="shared" si="6056"/>
        <v>#N/A</v>
      </c>
      <c r="DX1430" s="665" t="e">
        <f t="shared" si="6056"/>
        <v>#N/A</v>
      </c>
      <c r="DY1430" s="665" t="e">
        <f t="shared" si="6056"/>
        <v>#N/A</v>
      </c>
      <c r="DZ1430" s="665" t="e">
        <f t="shared" si="6056"/>
        <v>#N/A</v>
      </c>
      <c r="EA1430" s="665" t="e">
        <f t="shared" si="6056"/>
        <v>#N/A</v>
      </c>
      <c r="EB1430" s="665" t="e">
        <f t="shared" si="6056"/>
        <v>#N/A</v>
      </c>
      <c r="EC1430" s="665" t="e">
        <f t="shared" si="6056"/>
        <v>#N/A</v>
      </c>
      <c r="ED1430" s="665" t="e">
        <f t="shared" si="6056"/>
        <v>#N/A</v>
      </c>
      <c r="EE1430" s="665" t="e">
        <f t="shared" si="6056"/>
        <v>#N/A</v>
      </c>
      <c r="EF1430" s="665" t="e">
        <f t="shared" si="6056"/>
        <v>#N/A</v>
      </c>
      <c r="EG1430" s="665" t="e">
        <f t="shared" si="6056"/>
        <v>#N/A</v>
      </c>
      <c r="EH1430" s="665" t="e">
        <f t="shared" si="6056"/>
        <v>#N/A</v>
      </c>
      <c r="EI1430" s="665" t="e">
        <f t="shared" si="6056"/>
        <v>#N/A</v>
      </c>
      <c r="EJ1430" s="665" t="e">
        <f t="shared" si="6056"/>
        <v>#N/A</v>
      </c>
      <c r="EK1430" s="665" t="e">
        <f t="shared" si="6056"/>
        <v>#N/A</v>
      </c>
      <c r="EL1430" s="665" t="e">
        <f t="shared" si="6056"/>
        <v>#N/A</v>
      </c>
      <c r="EM1430" s="665" t="e">
        <f t="shared" si="6056"/>
        <v>#N/A</v>
      </c>
      <c r="EN1430" s="665" t="e">
        <f t="shared" si="6056"/>
        <v>#N/A</v>
      </c>
      <c r="EO1430" s="665" t="e">
        <f t="shared" si="6056"/>
        <v>#N/A</v>
      </c>
      <c r="EP1430" s="665" t="e">
        <f t="shared" si="6056"/>
        <v>#N/A</v>
      </c>
      <c r="EQ1430" s="665" t="e">
        <f t="shared" si="6056"/>
        <v>#N/A</v>
      </c>
      <c r="ER1430" s="665" t="e">
        <f t="shared" si="6056"/>
        <v>#N/A</v>
      </c>
      <c r="ES1430" s="665" t="e">
        <f t="shared" si="6056"/>
        <v>#N/A</v>
      </c>
      <c r="ET1430" s="665" t="e">
        <f t="shared" si="6056"/>
        <v>#N/A</v>
      </c>
      <c r="EU1430" s="665" t="e">
        <f t="shared" si="6056"/>
        <v>#N/A</v>
      </c>
      <c r="EV1430" s="665" t="e">
        <f t="shared" si="6056"/>
        <v>#N/A</v>
      </c>
      <c r="EW1430" s="665" t="e">
        <f t="shared" si="6056"/>
        <v>#N/A</v>
      </c>
      <c r="EX1430" s="665" t="e">
        <f t="shared" si="6056"/>
        <v>#N/A</v>
      </c>
      <c r="EY1430" s="665" t="e">
        <f t="shared" si="6056"/>
        <v>#N/A</v>
      </c>
      <c r="EZ1430" s="665" t="e">
        <f t="shared" si="6056"/>
        <v>#N/A</v>
      </c>
      <c r="FA1430" s="665" t="e">
        <f t="shared" si="6056"/>
        <v>#N/A</v>
      </c>
      <c r="FB1430" s="665" t="e">
        <f t="shared" si="6056"/>
        <v>#N/A</v>
      </c>
      <c r="FC1430" s="665" t="e">
        <f t="shared" si="6056"/>
        <v>#N/A</v>
      </c>
      <c r="FD1430" s="665" t="e">
        <f t="shared" si="6056"/>
        <v>#N/A</v>
      </c>
      <c r="FE1430" s="665" t="e">
        <f t="shared" si="6056"/>
        <v>#N/A</v>
      </c>
      <c r="FF1430" s="665" t="e">
        <f t="shared" si="6056"/>
        <v>#N/A</v>
      </c>
      <c r="FG1430" s="665" t="e">
        <f t="shared" si="6056"/>
        <v>#N/A</v>
      </c>
      <c r="FH1430" s="665" t="e">
        <f t="shared" si="6056"/>
        <v>#N/A</v>
      </c>
      <c r="FI1430" s="665" t="e">
        <f t="shared" si="6056"/>
        <v>#N/A</v>
      </c>
      <c r="FJ1430" s="665" t="e">
        <f t="shared" si="6056"/>
        <v>#N/A</v>
      </c>
      <c r="FK1430" s="665" t="e">
        <f t="shared" si="6056"/>
        <v>#N/A</v>
      </c>
      <c r="FL1430" s="665" t="e">
        <f t="shared" si="6056"/>
        <v>#N/A</v>
      </c>
      <c r="FM1430" s="665" t="e">
        <f t="shared" si="6056"/>
        <v>#N/A</v>
      </c>
      <c r="FN1430" s="665" t="e">
        <f t="shared" si="6056"/>
        <v>#N/A</v>
      </c>
      <c r="FO1430" s="665" t="e">
        <f t="shared" si="6056"/>
        <v>#N/A</v>
      </c>
      <c r="FP1430" s="665" t="e">
        <f t="shared" si="6056"/>
        <v>#N/A</v>
      </c>
      <c r="FQ1430" s="665" t="e">
        <f t="shared" si="6056"/>
        <v>#N/A</v>
      </c>
      <c r="FR1430" s="665" t="e">
        <f t="shared" si="6056"/>
        <v>#N/A</v>
      </c>
      <c r="FS1430" s="665" t="e">
        <f t="shared" si="6056"/>
        <v>#N/A</v>
      </c>
      <c r="FT1430" s="665" t="e">
        <f t="shared" si="6056"/>
        <v>#N/A</v>
      </c>
      <c r="FU1430" s="665" t="e">
        <f t="shared" si="6056"/>
        <v>#N/A</v>
      </c>
      <c r="FV1430" s="665" t="e">
        <f t="shared" si="6056"/>
        <v>#N/A</v>
      </c>
      <c r="FW1430" s="665" t="e">
        <f t="shared" si="6056"/>
        <v>#N/A</v>
      </c>
      <c r="FX1430" s="665" t="e">
        <f t="shared" si="6056"/>
        <v>#N/A</v>
      </c>
      <c r="FY1430" s="665" t="e">
        <f t="shared" si="6056"/>
        <v>#N/A</v>
      </c>
      <c r="FZ1430" s="665" t="e">
        <f t="shared" si="6056"/>
        <v>#N/A</v>
      </c>
      <c r="GA1430" s="665" t="e">
        <f t="shared" si="6056"/>
        <v>#N/A</v>
      </c>
      <c r="GB1430" s="665" t="e">
        <f t="shared" si="6056"/>
        <v>#N/A</v>
      </c>
      <c r="GC1430" s="665" t="e">
        <f t="shared" si="6056"/>
        <v>#N/A</v>
      </c>
      <c r="GD1430" s="665" t="e">
        <f t="shared" si="6056"/>
        <v>#N/A</v>
      </c>
      <c r="GE1430" s="665" t="e">
        <f t="shared" ref="GE1430:GK1430" si="6058">GE1399-GE1411</f>
        <v>#N/A</v>
      </c>
      <c r="GF1430" s="665" t="e">
        <f t="shared" si="6058"/>
        <v>#N/A</v>
      </c>
      <c r="GG1430" s="665" t="e">
        <f t="shared" si="6058"/>
        <v>#N/A</v>
      </c>
      <c r="GH1430" s="665" t="e">
        <f t="shared" si="6058"/>
        <v>#N/A</v>
      </c>
      <c r="GI1430" s="665" t="e">
        <f t="shared" si="6058"/>
        <v>#N/A</v>
      </c>
      <c r="GJ1430" s="665" t="e">
        <f t="shared" si="6058"/>
        <v>#N/A</v>
      </c>
      <c r="GK1430" s="665" t="e">
        <f t="shared" si="6058"/>
        <v>#N/A</v>
      </c>
      <c r="GL1430" s="665" t="e">
        <f>SUM(DS1430:GK1430)+SUM(#REF!)-SUM(HB1411:HK1411)=#REF!</f>
        <v>#REF!</v>
      </c>
      <c r="GN1430" s="749">
        <v>2028</v>
      </c>
      <c r="GO1430" s="664" t="e">
        <f>SUMIF(DS1393:GK1393,GO1393,DS1430:GK1430)</f>
        <v>#REF!</v>
      </c>
      <c r="GP1430" s="668" t="e">
        <f>SUMIF(DS1393:GK1393,GP1393,DS1430:GK1430)</f>
        <v>#N/A</v>
      </c>
      <c r="GQ1430" s="668" t="e">
        <f>SUMIF(DS1393:GK1393,GQ1393,DS1430:GK1430)</f>
        <v>#N/A</v>
      </c>
      <c r="GR1430" s="668" t="e">
        <f>SUMIF(DS1393:GK1393,GR1393,DS1430:GK1430)</f>
        <v>#N/A</v>
      </c>
      <c r="GS1430" s="668" t="e">
        <f>SUMIF(DS1393:GK1393,GS1393,DS1430:GK1430)</f>
        <v>#N/A</v>
      </c>
      <c r="GT1430" s="668" t="e">
        <f>SUMIF(DS1393:GK1393,GT1393,DS1430:GK1430)</f>
        <v>#N/A</v>
      </c>
      <c r="GU1430" s="668" t="e">
        <f>SUMIF(DS1393:GK1393,GU1393,DS1430:GK1430)</f>
        <v>#N/A</v>
      </c>
      <c r="GV1430" s="668" t="e">
        <f>SUMIF(DS1393:GK1393,GV1393,DS1430:GK1430)</f>
        <v>#N/A</v>
      </c>
      <c r="GW1430" s="668" t="e">
        <f>SUMIF(DS1393:GK1393,GW1393,DS1430:GK1430)</f>
        <v>#N/A</v>
      </c>
      <c r="GX1430" s="668" t="e">
        <f>SUMIF(DS1393:GK1393,GX1393,DS1430:GK1430)</f>
        <v>#N/A</v>
      </c>
      <c r="GY1430" s="668" t="e">
        <f>SUMIF(DS1393:GK1393,GY1393,DS1430:GK1430)</f>
        <v>#N/A</v>
      </c>
      <c r="GZ1430" s="646" t="e">
        <f>SUM(GO1430:GY1430)-SUM(HB1411:HK1411)=(#REF!-SUM(#REF!))</f>
        <v>#REF!</v>
      </c>
      <c r="HM1430" s="674"/>
      <c r="HN1430" s="674"/>
      <c r="HO1430" s="674"/>
      <c r="HP1430" s="674"/>
      <c r="HQ1430" s="674"/>
      <c r="HR1430" s="674"/>
      <c r="HS1430" s="674"/>
      <c r="HT1430" s="674"/>
      <c r="HU1430" s="674"/>
      <c r="HV1430" s="674"/>
      <c r="HW1430" s="674"/>
      <c r="HX1430" s="674"/>
      <c r="HY1430" s="674"/>
      <c r="HZ1430" s="674"/>
    </row>
    <row r="1431" spans="1:234" s="643" customFormat="1" x14ac:dyDescent="0.25">
      <c r="B1431" s="644"/>
      <c r="C1431" s="644"/>
      <c r="D1431" s="644"/>
      <c r="E1431" s="678"/>
      <c r="F1431" s="670"/>
      <c r="G1431" s="644"/>
      <c r="H1431" s="644"/>
      <c r="I1431" s="644"/>
      <c r="J1431" s="644"/>
      <c r="K1431" s="644"/>
      <c r="L1431" s="644"/>
      <c r="M1431" s="674"/>
      <c r="N1431" s="674"/>
      <c r="O1431" s="919"/>
      <c r="P1431" s="919"/>
      <c r="Q1431" s="919"/>
      <c r="R1431" s="674"/>
      <c r="DR1431" s="749">
        <v>2029</v>
      </c>
      <c r="DS1431" s="665" t="e">
        <f t="shared" si="6056"/>
        <v>#REF!</v>
      </c>
      <c r="DT1431" s="665" t="e">
        <f t="shared" si="6056"/>
        <v>#N/A</v>
      </c>
      <c r="DU1431" s="665" t="e">
        <f t="shared" si="6056"/>
        <v>#N/A</v>
      </c>
      <c r="DV1431" s="665" t="e">
        <f t="shared" si="6056"/>
        <v>#N/A</v>
      </c>
      <c r="DW1431" s="665" t="e">
        <f t="shared" si="6056"/>
        <v>#N/A</v>
      </c>
      <c r="DX1431" s="665" t="e">
        <f t="shared" si="6056"/>
        <v>#N/A</v>
      </c>
      <c r="DY1431" s="665" t="e">
        <f t="shared" si="6056"/>
        <v>#N/A</v>
      </c>
      <c r="DZ1431" s="665" t="e">
        <f t="shared" si="6056"/>
        <v>#N/A</v>
      </c>
      <c r="EA1431" s="665" t="e">
        <f t="shared" si="6056"/>
        <v>#N/A</v>
      </c>
      <c r="EB1431" s="665" t="e">
        <f t="shared" si="6056"/>
        <v>#N/A</v>
      </c>
      <c r="EC1431" s="665" t="e">
        <f t="shared" si="6056"/>
        <v>#N/A</v>
      </c>
      <c r="ED1431" s="665" t="e">
        <f t="shared" si="6056"/>
        <v>#N/A</v>
      </c>
      <c r="EE1431" s="665" t="e">
        <f t="shared" si="6056"/>
        <v>#N/A</v>
      </c>
      <c r="EF1431" s="665" t="e">
        <f t="shared" si="6056"/>
        <v>#N/A</v>
      </c>
      <c r="EG1431" s="665" t="e">
        <f t="shared" si="6056"/>
        <v>#N/A</v>
      </c>
      <c r="EH1431" s="665" t="e">
        <f t="shared" si="6056"/>
        <v>#N/A</v>
      </c>
      <c r="EI1431" s="665" t="e">
        <f t="shared" si="6056"/>
        <v>#N/A</v>
      </c>
      <c r="EJ1431" s="665" t="e">
        <f t="shared" si="6056"/>
        <v>#N/A</v>
      </c>
      <c r="EK1431" s="665" t="e">
        <f t="shared" si="6056"/>
        <v>#N/A</v>
      </c>
      <c r="EL1431" s="665" t="e">
        <f t="shared" si="6056"/>
        <v>#N/A</v>
      </c>
      <c r="EM1431" s="665" t="e">
        <f t="shared" si="6056"/>
        <v>#N/A</v>
      </c>
      <c r="EN1431" s="665" t="e">
        <f t="shared" si="6056"/>
        <v>#N/A</v>
      </c>
      <c r="EO1431" s="665" t="e">
        <f t="shared" si="6056"/>
        <v>#N/A</v>
      </c>
      <c r="EP1431" s="665" t="e">
        <f t="shared" si="6056"/>
        <v>#N/A</v>
      </c>
      <c r="EQ1431" s="665" t="e">
        <f t="shared" si="6056"/>
        <v>#N/A</v>
      </c>
      <c r="ER1431" s="665" t="e">
        <f t="shared" si="6056"/>
        <v>#N/A</v>
      </c>
      <c r="ES1431" s="665" t="e">
        <f t="shared" si="6056"/>
        <v>#N/A</v>
      </c>
      <c r="ET1431" s="665" t="e">
        <f t="shared" si="6056"/>
        <v>#N/A</v>
      </c>
      <c r="EU1431" s="665" t="e">
        <f t="shared" si="6056"/>
        <v>#N/A</v>
      </c>
      <c r="EV1431" s="665" t="e">
        <f t="shared" si="6056"/>
        <v>#N/A</v>
      </c>
      <c r="EW1431" s="665" t="e">
        <f t="shared" si="6056"/>
        <v>#N/A</v>
      </c>
      <c r="EX1431" s="665" t="e">
        <f t="shared" si="6056"/>
        <v>#N/A</v>
      </c>
      <c r="EY1431" s="665" t="e">
        <f t="shared" si="6056"/>
        <v>#N/A</v>
      </c>
      <c r="EZ1431" s="665" t="e">
        <f t="shared" si="6056"/>
        <v>#N/A</v>
      </c>
      <c r="FA1431" s="665" t="e">
        <f t="shared" si="6056"/>
        <v>#N/A</v>
      </c>
      <c r="FB1431" s="665" t="e">
        <f t="shared" si="6056"/>
        <v>#N/A</v>
      </c>
      <c r="FC1431" s="665" t="e">
        <f t="shared" si="6056"/>
        <v>#N/A</v>
      </c>
      <c r="FD1431" s="665" t="e">
        <f t="shared" si="6056"/>
        <v>#N/A</v>
      </c>
      <c r="FE1431" s="665" t="e">
        <f t="shared" si="6056"/>
        <v>#N/A</v>
      </c>
      <c r="FF1431" s="665" t="e">
        <f t="shared" si="6056"/>
        <v>#N/A</v>
      </c>
      <c r="FG1431" s="665" t="e">
        <f t="shared" si="6056"/>
        <v>#N/A</v>
      </c>
      <c r="FH1431" s="665" t="e">
        <f t="shared" si="6056"/>
        <v>#N/A</v>
      </c>
      <c r="FI1431" s="665" t="e">
        <f t="shared" si="6056"/>
        <v>#N/A</v>
      </c>
      <c r="FJ1431" s="665" t="e">
        <f t="shared" si="6056"/>
        <v>#N/A</v>
      </c>
      <c r="FK1431" s="665" t="e">
        <f t="shared" si="6056"/>
        <v>#N/A</v>
      </c>
      <c r="FL1431" s="665" t="e">
        <f t="shared" si="6056"/>
        <v>#N/A</v>
      </c>
      <c r="FM1431" s="665" t="e">
        <f t="shared" si="6056"/>
        <v>#N/A</v>
      </c>
      <c r="FN1431" s="665" t="e">
        <f t="shared" si="6056"/>
        <v>#N/A</v>
      </c>
      <c r="FO1431" s="665" t="e">
        <f t="shared" si="6056"/>
        <v>#N/A</v>
      </c>
      <c r="FP1431" s="665" t="e">
        <f t="shared" si="6056"/>
        <v>#N/A</v>
      </c>
      <c r="FQ1431" s="665" t="e">
        <f t="shared" si="6056"/>
        <v>#N/A</v>
      </c>
      <c r="FR1431" s="665" t="e">
        <f t="shared" si="6056"/>
        <v>#N/A</v>
      </c>
      <c r="FS1431" s="665" t="e">
        <f t="shared" si="6056"/>
        <v>#N/A</v>
      </c>
      <c r="FT1431" s="665" t="e">
        <f t="shared" si="6056"/>
        <v>#N/A</v>
      </c>
      <c r="FU1431" s="665" t="e">
        <f t="shared" si="6056"/>
        <v>#N/A</v>
      </c>
      <c r="FV1431" s="665" t="e">
        <f t="shared" si="6056"/>
        <v>#N/A</v>
      </c>
      <c r="FW1431" s="665" t="e">
        <f t="shared" si="6056"/>
        <v>#N/A</v>
      </c>
      <c r="FX1431" s="665" t="e">
        <f t="shared" si="6056"/>
        <v>#N/A</v>
      </c>
      <c r="FY1431" s="665" t="e">
        <f t="shared" si="6056"/>
        <v>#N/A</v>
      </c>
      <c r="FZ1431" s="665" t="e">
        <f t="shared" si="6056"/>
        <v>#N/A</v>
      </c>
      <c r="GA1431" s="665" t="e">
        <f t="shared" si="6056"/>
        <v>#N/A</v>
      </c>
      <c r="GB1431" s="665" t="e">
        <f t="shared" si="6056"/>
        <v>#N/A</v>
      </c>
      <c r="GC1431" s="665" t="e">
        <f t="shared" si="6056"/>
        <v>#N/A</v>
      </c>
      <c r="GD1431" s="665" t="e">
        <f t="shared" si="6056"/>
        <v>#N/A</v>
      </c>
      <c r="GE1431" s="665" t="e">
        <f t="shared" ref="GE1431:GK1431" si="6059">GE1400-GE1412</f>
        <v>#N/A</v>
      </c>
      <c r="GF1431" s="665" t="e">
        <f t="shared" si="6059"/>
        <v>#N/A</v>
      </c>
      <c r="GG1431" s="665" t="e">
        <f t="shared" si="6059"/>
        <v>#N/A</v>
      </c>
      <c r="GH1431" s="665" t="e">
        <f t="shared" si="6059"/>
        <v>#N/A</v>
      </c>
      <c r="GI1431" s="665" t="e">
        <f t="shared" si="6059"/>
        <v>#N/A</v>
      </c>
      <c r="GJ1431" s="665" t="e">
        <f t="shared" si="6059"/>
        <v>#N/A</v>
      </c>
      <c r="GK1431" s="665" t="e">
        <f t="shared" si="6059"/>
        <v>#N/A</v>
      </c>
      <c r="GL1431" s="665" t="e">
        <f>SUM(DS1431:GK1431)+SUM(#REF!)-SUM(HB1412:HK1412)=#REF!</f>
        <v>#REF!</v>
      </c>
      <c r="GN1431" s="749">
        <v>2029</v>
      </c>
      <c r="GO1431" s="664" t="e">
        <f>SUMIF(DS1393:GK1393,GO1393,DS1431:GK1431)</f>
        <v>#REF!</v>
      </c>
      <c r="GP1431" s="668" t="e">
        <f>SUMIF(DS1393:GK1393,GP1393,DS1431:GK1431)</f>
        <v>#N/A</v>
      </c>
      <c r="GQ1431" s="668" t="e">
        <f>SUMIF(DS1393:GK1393,GQ1393,DS1431:GK1431)</f>
        <v>#N/A</v>
      </c>
      <c r="GR1431" s="668" t="e">
        <f>SUMIF(DS1393:GK1393,GR1393,DS1431:GK1431)</f>
        <v>#N/A</v>
      </c>
      <c r="GS1431" s="668" t="e">
        <f>SUMIF(DS1393:GK1393,GS1393,DS1431:GK1431)</f>
        <v>#N/A</v>
      </c>
      <c r="GT1431" s="668" t="e">
        <f>SUMIF(DS1393:GK1393,GT1393,DS1431:GK1431)</f>
        <v>#N/A</v>
      </c>
      <c r="GU1431" s="668" t="e">
        <f>SUMIF(DS1393:GK1393,GU1393,DS1431:GK1431)</f>
        <v>#N/A</v>
      </c>
      <c r="GV1431" s="668" t="e">
        <f>SUMIF(DS1393:GK1393,GV1393,DS1431:GK1431)</f>
        <v>#N/A</v>
      </c>
      <c r="GW1431" s="668" t="e">
        <f>SUMIF(DS1393:GK1393,GW1393,DS1431:GK1431)</f>
        <v>#N/A</v>
      </c>
      <c r="GX1431" s="668" t="e">
        <f>SUMIF(DS1393:GK1393,GX1393,DS1431:GK1431)</f>
        <v>#N/A</v>
      </c>
      <c r="GY1431" s="668" t="e">
        <f>SUMIF(DS1393:GK1393,GY1393,DS1431:GK1431)</f>
        <v>#N/A</v>
      </c>
      <c r="GZ1431" s="646" t="e">
        <f>SUM(GO1431:GY1431)-SUM(HB1412:HK1412)=(#REF!-SUM(#REF!))</f>
        <v>#REF!</v>
      </c>
      <c r="HM1431" s="674"/>
      <c r="HN1431" s="674"/>
      <c r="HO1431" s="674"/>
      <c r="HP1431" s="674"/>
      <c r="HQ1431" s="674"/>
      <c r="HR1431" s="674"/>
      <c r="HS1431" s="674"/>
      <c r="HT1431" s="674"/>
      <c r="HU1431" s="674"/>
      <c r="HV1431" s="674"/>
      <c r="HW1431" s="674"/>
      <c r="HX1431" s="674"/>
      <c r="HY1431" s="674"/>
      <c r="HZ1431" s="674"/>
    </row>
    <row r="1432" spans="1:234" s="643" customFormat="1" x14ac:dyDescent="0.25">
      <c r="B1432" s="644"/>
      <c r="C1432" s="644"/>
      <c r="D1432" s="644"/>
      <c r="E1432" s="678"/>
      <c r="F1432" s="670"/>
      <c r="G1432" s="644"/>
      <c r="H1432" s="644"/>
      <c r="I1432" s="644"/>
      <c r="J1432" s="644"/>
      <c r="K1432" s="644"/>
      <c r="L1432" s="644"/>
      <c r="M1432" s="674"/>
      <c r="N1432" s="684"/>
      <c r="O1432" s="919"/>
      <c r="P1432" s="919"/>
      <c r="Q1432" s="919"/>
      <c r="R1432" s="674"/>
      <c r="DR1432" s="749">
        <v>2030</v>
      </c>
      <c r="DS1432" s="665" t="e">
        <f t="shared" si="6056"/>
        <v>#REF!</v>
      </c>
      <c r="DT1432" s="665" t="e">
        <f t="shared" si="6056"/>
        <v>#N/A</v>
      </c>
      <c r="DU1432" s="665" t="e">
        <f t="shared" si="6056"/>
        <v>#N/A</v>
      </c>
      <c r="DV1432" s="665" t="e">
        <f t="shared" si="6056"/>
        <v>#N/A</v>
      </c>
      <c r="DW1432" s="665" t="e">
        <f t="shared" si="6056"/>
        <v>#N/A</v>
      </c>
      <c r="DX1432" s="665" t="e">
        <f t="shared" si="6056"/>
        <v>#N/A</v>
      </c>
      <c r="DY1432" s="665" t="e">
        <f t="shared" si="6056"/>
        <v>#N/A</v>
      </c>
      <c r="DZ1432" s="665" t="e">
        <f t="shared" si="6056"/>
        <v>#N/A</v>
      </c>
      <c r="EA1432" s="665" t="e">
        <f t="shared" si="6056"/>
        <v>#N/A</v>
      </c>
      <c r="EB1432" s="665" t="e">
        <f t="shared" si="6056"/>
        <v>#N/A</v>
      </c>
      <c r="EC1432" s="665" t="e">
        <f t="shared" si="6056"/>
        <v>#N/A</v>
      </c>
      <c r="ED1432" s="665" t="e">
        <f t="shared" si="6056"/>
        <v>#N/A</v>
      </c>
      <c r="EE1432" s="665" t="e">
        <f t="shared" si="6056"/>
        <v>#N/A</v>
      </c>
      <c r="EF1432" s="665" t="e">
        <f t="shared" si="6056"/>
        <v>#N/A</v>
      </c>
      <c r="EG1432" s="665" t="e">
        <f t="shared" si="6056"/>
        <v>#N/A</v>
      </c>
      <c r="EH1432" s="665" t="e">
        <f t="shared" si="6056"/>
        <v>#N/A</v>
      </c>
      <c r="EI1432" s="665" t="e">
        <f t="shared" si="6056"/>
        <v>#N/A</v>
      </c>
      <c r="EJ1432" s="665" t="e">
        <f t="shared" si="6056"/>
        <v>#N/A</v>
      </c>
      <c r="EK1432" s="665" t="e">
        <f t="shared" si="6056"/>
        <v>#N/A</v>
      </c>
      <c r="EL1432" s="665" t="e">
        <f t="shared" si="6056"/>
        <v>#N/A</v>
      </c>
      <c r="EM1432" s="665" t="e">
        <f t="shared" si="6056"/>
        <v>#N/A</v>
      </c>
      <c r="EN1432" s="665" t="e">
        <f t="shared" si="6056"/>
        <v>#N/A</v>
      </c>
      <c r="EO1432" s="665" t="e">
        <f t="shared" si="6056"/>
        <v>#N/A</v>
      </c>
      <c r="EP1432" s="665" t="e">
        <f t="shared" si="6056"/>
        <v>#N/A</v>
      </c>
      <c r="EQ1432" s="665" t="e">
        <f t="shared" si="6056"/>
        <v>#N/A</v>
      </c>
      <c r="ER1432" s="665" t="e">
        <f t="shared" si="6056"/>
        <v>#N/A</v>
      </c>
      <c r="ES1432" s="665" t="e">
        <f t="shared" si="6056"/>
        <v>#N/A</v>
      </c>
      <c r="ET1432" s="665" t="e">
        <f t="shared" si="6056"/>
        <v>#N/A</v>
      </c>
      <c r="EU1432" s="665" t="e">
        <f t="shared" si="6056"/>
        <v>#N/A</v>
      </c>
      <c r="EV1432" s="665" t="e">
        <f t="shared" si="6056"/>
        <v>#N/A</v>
      </c>
      <c r="EW1432" s="665" t="e">
        <f t="shared" si="6056"/>
        <v>#N/A</v>
      </c>
      <c r="EX1432" s="665" t="e">
        <f t="shared" si="6056"/>
        <v>#N/A</v>
      </c>
      <c r="EY1432" s="665" t="e">
        <f t="shared" si="6056"/>
        <v>#N/A</v>
      </c>
      <c r="EZ1432" s="665" t="e">
        <f t="shared" si="6056"/>
        <v>#N/A</v>
      </c>
      <c r="FA1432" s="665" t="e">
        <f t="shared" si="6056"/>
        <v>#N/A</v>
      </c>
      <c r="FB1432" s="665" t="e">
        <f t="shared" si="6056"/>
        <v>#N/A</v>
      </c>
      <c r="FC1432" s="665" t="e">
        <f t="shared" si="6056"/>
        <v>#N/A</v>
      </c>
      <c r="FD1432" s="665" t="e">
        <f t="shared" si="6056"/>
        <v>#N/A</v>
      </c>
      <c r="FE1432" s="665" t="e">
        <f t="shared" si="6056"/>
        <v>#N/A</v>
      </c>
      <c r="FF1432" s="665" t="e">
        <f t="shared" si="6056"/>
        <v>#N/A</v>
      </c>
      <c r="FG1432" s="665" t="e">
        <f t="shared" si="6056"/>
        <v>#N/A</v>
      </c>
      <c r="FH1432" s="665" t="e">
        <f t="shared" si="6056"/>
        <v>#N/A</v>
      </c>
      <c r="FI1432" s="665" t="e">
        <f t="shared" si="6056"/>
        <v>#N/A</v>
      </c>
      <c r="FJ1432" s="665" t="e">
        <f t="shared" si="6056"/>
        <v>#N/A</v>
      </c>
      <c r="FK1432" s="665" t="e">
        <f t="shared" si="6056"/>
        <v>#N/A</v>
      </c>
      <c r="FL1432" s="665" t="e">
        <f t="shared" si="6056"/>
        <v>#N/A</v>
      </c>
      <c r="FM1432" s="665" t="e">
        <f t="shared" si="6056"/>
        <v>#N/A</v>
      </c>
      <c r="FN1432" s="665" t="e">
        <f t="shared" si="6056"/>
        <v>#N/A</v>
      </c>
      <c r="FO1432" s="665" t="e">
        <f t="shared" si="6056"/>
        <v>#N/A</v>
      </c>
      <c r="FP1432" s="665" t="e">
        <f t="shared" si="6056"/>
        <v>#N/A</v>
      </c>
      <c r="FQ1432" s="665" t="e">
        <f t="shared" si="6056"/>
        <v>#N/A</v>
      </c>
      <c r="FR1432" s="665" t="e">
        <f t="shared" si="6056"/>
        <v>#N/A</v>
      </c>
      <c r="FS1432" s="665" t="e">
        <f t="shared" si="6056"/>
        <v>#N/A</v>
      </c>
      <c r="FT1432" s="665" t="e">
        <f t="shared" si="6056"/>
        <v>#N/A</v>
      </c>
      <c r="FU1432" s="665" t="e">
        <f t="shared" si="6056"/>
        <v>#N/A</v>
      </c>
      <c r="FV1432" s="665" t="e">
        <f t="shared" si="6056"/>
        <v>#N/A</v>
      </c>
      <c r="FW1432" s="665" t="e">
        <f t="shared" si="6056"/>
        <v>#N/A</v>
      </c>
      <c r="FX1432" s="665" t="e">
        <f t="shared" si="6056"/>
        <v>#N/A</v>
      </c>
      <c r="FY1432" s="665" t="e">
        <f t="shared" si="6056"/>
        <v>#N/A</v>
      </c>
      <c r="FZ1432" s="665" t="e">
        <f t="shared" si="6056"/>
        <v>#N/A</v>
      </c>
      <c r="GA1432" s="665" t="e">
        <f t="shared" si="6056"/>
        <v>#N/A</v>
      </c>
      <c r="GB1432" s="665" t="e">
        <f t="shared" si="6056"/>
        <v>#N/A</v>
      </c>
      <c r="GC1432" s="665" t="e">
        <f t="shared" si="6056"/>
        <v>#N/A</v>
      </c>
      <c r="GD1432" s="665" t="e">
        <f t="shared" ref="GD1432:GK1432" si="6060">GD1401-GD1413</f>
        <v>#N/A</v>
      </c>
      <c r="GE1432" s="665" t="e">
        <f t="shared" si="6060"/>
        <v>#N/A</v>
      </c>
      <c r="GF1432" s="665" t="e">
        <f t="shared" si="6060"/>
        <v>#N/A</v>
      </c>
      <c r="GG1432" s="665" t="e">
        <f t="shared" si="6060"/>
        <v>#N/A</v>
      </c>
      <c r="GH1432" s="665" t="e">
        <f t="shared" si="6060"/>
        <v>#N/A</v>
      </c>
      <c r="GI1432" s="665" t="e">
        <f t="shared" si="6060"/>
        <v>#N/A</v>
      </c>
      <c r="GJ1432" s="665" t="e">
        <f t="shared" si="6060"/>
        <v>#N/A</v>
      </c>
      <c r="GK1432" s="665" t="e">
        <f t="shared" si="6060"/>
        <v>#N/A</v>
      </c>
      <c r="GL1432" s="665" t="e">
        <f>SUM(DS1432:GK1432)+SUM(#REF!)-SUM(HB1413:HK1413)=#REF!</f>
        <v>#REF!</v>
      </c>
      <c r="GN1432" s="749">
        <v>2030</v>
      </c>
      <c r="GO1432" s="664" t="e">
        <f>SUMIF(DS1393:GK1393,GO1393,DS1432:GK1432)</f>
        <v>#REF!</v>
      </c>
      <c r="GP1432" s="668" t="e">
        <f>SUMIF(DS1393:GK1393,GP1393,DS1432:GK1432)</f>
        <v>#N/A</v>
      </c>
      <c r="GQ1432" s="668" t="e">
        <f>SUMIF(DS1393:GK1393,GQ1393,DS1432:GK1432)</f>
        <v>#N/A</v>
      </c>
      <c r="GR1432" s="668" t="e">
        <f>SUMIF(DS1393:GK1393,GR1393,DS1432:GK1432)</f>
        <v>#N/A</v>
      </c>
      <c r="GS1432" s="668" t="e">
        <f>SUMIF(DS1393:GK1393,GS1393,DS1432:GK1432)</f>
        <v>#N/A</v>
      </c>
      <c r="GT1432" s="668" t="e">
        <f>SUMIF(DS1393:GK1393,GT1393,DS1432:GK1432)</f>
        <v>#N/A</v>
      </c>
      <c r="GU1432" s="668" t="e">
        <f>SUMIF(DS1393:GK1393,GU1393,DS1432:GK1432)</f>
        <v>#N/A</v>
      </c>
      <c r="GV1432" s="668" t="e">
        <f>SUMIF(DS1393:GK1393,GV1393,DS1432:GK1432)</f>
        <v>#N/A</v>
      </c>
      <c r="GW1432" s="668" t="e">
        <f>SUMIF(DS1393:GK1393,GW1393,DS1432:GK1432)</f>
        <v>#N/A</v>
      </c>
      <c r="GX1432" s="668" t="e">
        <f>SUMIF(DS1393:GK1393,GX1393,DS1432:GK1432)</f>
        <v>#N/A</v>
      </c>
      <c r="GY1432" s="668" t="e">
        <f>SUMIF(DS1393:GK1393,GY1393,DS1432:GK1432)</f>
        <v>#N/A</v>
      </c>
      <c r="GZ1432" s="646" t="e">
        <f>SUM(GO1432:GY1432)-SUM(HB1413:HK1413)=(#REF!-SUM(#REF!))</f>
        <v>#REF!</v>
      </c>
      <c r="HM1432" s="674"/>
      <c r="HN1432" s="674"/>
      <c r="HO1432" s="674"/>
      <c r="HP1432" s="674"/>
      <c r="HQ1432" s="674"/>
      <c r="HR1432" s="674"/>
      <c r="HS1432" s="674"/>
      <c r="HT1432" s="674"/>
      <c r="HU1432" s="674"/>
      <c r="HV1432" s="674"/>
      <c r="HW1432" s="674"/>
      <c r="HX1432" s="674"/>
      <c r="HY1432" s="674"/>
      <c r="HZ1432" s="674"/>
    </row>
    <row r="1433" spans="1:234" s="643" customFormat="1" x14ac:dyDescent="0.25">
      <c r="B1433" s="644"/>
      <c r="C1433" s="644"/>
      <c r="D1433" s="644"/>
      <c r="E1433" s="685"/>
      <c r="F1433" s="686"/>
      <c r="G1433" s="686"/>
      <c r="H1433" s="686"/>
      <c r="I1433" s="686"/>
      <c r="J1433" s="686"/>
      <c r="K1433" s="686"/>
      <c r="L1433" s="686"/>
      <c r="M1433" s="686"/>
      <c r="N1433" s="686"/>
      <c r="O1433" s="686"/>
      <c r="P1433" s="686"/>
      <c r="Q1433" s="686"/>
      <c r="R1433" s="644"/>
      <c r="HM1433" s="644"/>
      <c r="HN1433" s="644"/>
      <c r="HO1433" s="644"/>
      <c r="HP1433" s="644"/>
      <c r="HQ1433" s="644"/>
      <c r="HR1433" s="644"/>
      <c r="HS1433" s="644"/>
      <c r="HT1433" s="644"/>
      <c r="HU1433" s="644"/>
      <c r="HV1433" s="644"/>
      <c r="HW1433" s="644"/>
      <c r="HX1433" s="644"/>
      <c r="HY1433" s="644"/>
      <c r="HZ1433" s="644"/>
    </row>
    <row r="1434" spans="1:234" s="643" customFormat="1" ht="13.8" thickBot="1" x14ac:dyDescent="0.3">
      <c r="B1434" s="3"/>
      <c r="C1434" s="220"/>
      <c r="D1434" s="12"/>
      <c r="E1434" s="222"/>
      <c r="F1434" s="11"/>
      <c r="G1434" s="11"/>
      <c r="H1434" s="11"/>
      <c r="I1434" s="11"/>
      <c r="J1434" s="11"/>
      <c r="K1434" s="11"/>
      <c r="L1434" s="11"/>
      <c r="M1434" s="11"/>
      <c r="N1434" s="11"/>
      <c r="O1434" s="11"/>
      <c r="P1434" s="11"/>
      <c r="Q1434" s="11"/>
      <c r="R1434" s="644"/>
      <c r="HM1434" s="644"/>
      <c r="HN1434" s="644"/>
      <c r="HO1434" s="644"/>
      <c r="HP1434" s="644"/>
      <c r="HQ1434" s="644"/>
      <c r="HR1434" s="644"/>
      <c r="HS1434" s="644"/>
      <c r="HT1434" s="644"/>
      <c r="HU1434" s="644"/>
      <c r="HV1434" s="644"/>
      <c r="HW1434" s="644"/>
      <c r="HX1434" s="644"/>
      <c r="HY1434" s="644"/>
      <c r="HZ1434" s="644"/>
    </row>
    <row r="1436" spans="1:234" ht="19.2" customHeight="1" thickBot="1" x14ac:dyDescent="0.3">
      <c r="A1436" s="286"/>
      <c r="B1436" s="218"/>
      <c r="C1436" s="218"/>
      <c r="D1436" s="85"/>
      <c r="E1436" s="93" t="s">
        <v>1703</v>
      </c>
      <c r="F1436" s="218"/>
      <c r="G1436" s="218"/>
      <c r="H1436" s="218"/>
      <c r="I1436" s="218"/>
      <c r="J1436" s="218"/>
      <c r="K1436" s="218"/>
      <c r="L1436" s="218"/>
      <c r="M1436" s="218"/>
      <c r="N1436" s="218"/>
      <c r="O1436" s="218"/>
      <c r="P1436" s="218"/>
      <c r="Q1436" s="218"/>
    </row>
    <row r="1437" spans="1:234" ht="14.4" thickBot="1" x14ac:dyDescent="0.3">
      <c r="A1437" s="290" t="str">
        <f>IF(E1437="","","PRINT")</f>
        <v/>
      </c>
      <c r="B1437" s="82"/>
      <c r="C1437" s="225">
        <v>19</v>
      </c>
      <c r="D1437" s="82"/>
      <c r="E1437" s="889"/>
      <c r="F1437" s="890"/>
      <c r="G1437" s="890"/>
      <c r="H1437" s="890"/>
      <c r="I1437" s="890"/>
      <c r="J1437" s="891"/>
      <c r="K1437" s="689"/>
      <c r="L1437" s="690"/>
      <c r="R1437" s="689"/>
      <c r="HM1437" s="689"/>
      <c r="HN1437" s="689"/>
      <c r="HO1437" s="689"/>
      <c r="HP1437" s="689"/>
      <c r="HQ1437" s="689"/>
      <c r="HR1437" s="689"/>
      <c r="HS1437" s="689"/>
      <c r="HT1437" s="689"/>
      <c r="HU1437" s="689"/>
      <c r="HV1437" s="689"/>
      <c r="HW1437" s="689"/>
      <c r="HX1437" s="689"/>
      <c r="HY1437" s="689"/>
      <c r="HZ1437" s="689"/>
    </row>
    <row r="1439" spans="1:234" ht="12.75" customHeight="1" x14ac:dyDescent="0.25">
      <c r="D1439" s="4" t="s">
        <v>8</v>
      </c>
      <c r="E1439" s="764" t="s">
        <v>1680</v>
      </c>
      <c r="F1439" s="764"/>
      <c r="G1439" s="764"/>
      <c r="H1439" s="764"/>
      <c r="I1439" s="764"/>
      <c r="J1439" s="764"/>
      <c r="K1439" s="764"/>
      <c r="L1439" s="764"/>
      <c r="M1439" s="764"/>
      <c r="N1439" s="764"/>
      <c r="O1439" s="764"/>
      <c r="P1439" s="764"/>
      <c r="Q1439" s="764"/>
    </row>
    <row r="1440" spans="1:234" ht="12.75" customHeight="1" x14ac:dyDescent="0.25">
      <c r="D1440" s="4"/>
      <c r="E1440" s="892" t="s">
        <v>1825</v>
      </c>
      <c r="F1440" s="892"/>
      <c r="G1440" s="892"/>
      <c r="H1440" s="892"/>
      <c r="I1440" s="892"/>
      <c r="J1440" s="892"/>
      <c r="K1440" s="892"/>
      <c r="L1440" s="892"/>
      <c r="M1440" s="892"/>
      <c r="N1440" s="892"/>
      <c r="O1440" s="892"/>
      <c r="P1440" s="892"/>
      <c r="Q1440" s="892"/>
    </row>
    <row r="1441" spans="2:234" ht="5.0999999999999996" customHeight="1" x14ac:dyDescent="0.25">
      <c r="D1441" s="4"/>
      <c r="E1441" s="746"/>
      <c r="F1441" s="746"/>
      <c r="G1441" s="746"/>
      <c r="H1441" s="746"/>
      <c r="I1441" s="746"/>
      <c r="J1441" s="746"/>
      <c r="K1441" s="746"/>
      <c r="L1441" s="746"/>
      <c r="M1441" s="746"/>
      <c r="N1441" s="746"/>
    </row>
    <row r="1442" spans="2:234" ht="49.2" customHeight="1" x14ac:dyDescent="0.25">
      <c r="E1442" s="893" t="s">
        <v>1823</v>
      </c>
      <c r="F1442" s="893"/>
      <c r="G1442" s="893"/>
      <c r="H1442" s="893" t="s">
        <v>1832</v>
      </c>
      <c r="I1442" s="893"/>
      <c r="J1442" s="893"/>
      <c r="K1442" s="893"/>
      <c r="L1442" s="893"/>
      <c r="M1442" s="893"/>
      <c r="N1442" s="893" t="s">
        <v>1824</v>
      </c>
      <c r="O1442" s="893"/>
      <c r="P1442" s="893"/>
      <c r="Q1442" s="893"/>
      <c r="S1442" s="644"/>
      <c r="T1442" s="644"/>
      <c r="U1442" s="644"/>
      <c r="V1442" s="644"/>
      <c r="W1442" s="644"/>
      <c r="X1442" s="644"/>
      <c r="Y1442" s="644"/>
      <c r="Z1442" s="644"/>
      <c r="AA1442" s="644"/>
      <c r="AB1442" s="644"/>
      <c r="AC1442" s="644"/>
      <c r="AD1442" s="644"/>
      <c r="AE1442" s="644"/>
      <c r="AF1442" s="644"/>
      <c r="AG1442" s="644"/>
      <c r="AH1442" s="644"/>
      <c r="AI1442" s="644"/>
      <c r="AJ1442" s="644"/>
      <c r="AK1442" s="644"/>
      <c r="AL1442" s="644"/>
      <c r="AM1442" s="644"/>
      <c r="AN1442" s="644"/>
      <c r="AO1442" s="644"/>
      <c r="AP1442" s="644"/>
      <c r="AQ1442" s="644"/>
      <c r="AR1442" s="644"/>
      <c r="AS1442" s="644"/>
      <c r="AT1442" s="644"/>
      <c r="AU1442" s="644"/>
      <c r="AV1442" s="644"/>
      <c r="AW1442" s="644"/>
      <c r="AX1442" s="644"/>
      <c r="AY1442" s="644"/>
      <c r="AZ1442" s="644"/>
      <c r="BA1442" s="644"/>
      <c r="BB1442" s="644"/>
      <c r="BC1442" s="644"/>
      <c r="BD1442" s="644"/>
      <c r="BE1442" s="644"/>
      <c r="BF1442" s="644"/>
      <c r="BG1442" s="644"/>
      <c r="BH1442" s="644"/>
      <c r="BI1442" s="644"/>
      <c r="BJ1442" s="644"/>
      <c r="BK1442" s="644"/>
      <c r="BL1442" s="644"/>
      <c r="BM1442" s="644"/>
      <c r="BN1442" s="644"/>
      <c r="BO1442" s="644"/>
      <c r="BP1442" s="644"/>
      <c r="BQ1442" s="644"/>
      <c r="BR1442" s="644"/>
      <c r="BS1442" s="644"/>
      <c r="BT1442" s="644"/>
      <c r="BU1442" s="644"/>
      <c r="BV1442" s="644"/>
      <c r="BW1442" s="644"/>
      <c r="BX1442" s="644"/>
      <c r="BY1442" s="644"/>
      <c r="BZ1442" s="644"/>
      <c r="CA1442" s="644"/>
      <c r="CB1442" s="644"/>
      <c r="CC1442" s="644"/>
      <c r="CD1442" s="644"/>
      <c r="CE1442" s="644"/>
      <c r="CF1442" s="644"/>
      <c r="CG1442" s="644"/>
      <c r="CH1442" s="644"/>
      <c r="CI1442" s="644"/>
      <c r="CJ1442" s="644"/>
      <c r="CK1442" s="644"/>
      <c r="CL1442" s="644"/>
      <c r="CM1442" s="644"/>
      <c r="CN1442" s="644"/>
      <c r="CO1442" s="644"/>
      <c r="CP1442" s="644"/>
      <c r="CQ1442" s="644"/>
      <c r="CR1442" s="644"/>
      <c r="CS1442" s="644"/>
      <c r="CT1442" s="644"/>
      <c r="CU1442" s="644"/>
      <c r="CV1442" s="644"/>
      <c r="CW1442" s="644"/>
      <c r="CX1442" s="644"/>
      <c r="CY1442" s="644"/>
      <c r="CZ1442" s="644"/>
      <c r="DA1442" s="644"/>
      <c r="DB1442" s="644"/>
      <c r="DC1442" s="644"/>
      <c r="DD1442" s="644"/>
      <c r="DE1442" s="644"/>
      <c r="DF1442" s="644"/>
      <c r="DG1442" s="644"/>
      <c r="DH1442" s="644"/>
      <c r="DI1442" s="644"/>
      <c r="DJ1442" s="644"/>
      <c r="DK1442" s="644"/>
      <c r="DL1442" s="644"/>
      <c r="DM1442" s="644"/>
      <c r="DN1442" s="644"/>
      <c r="DO1442" s="644"/>
      <c r="DP1442" s="644"/>
      <c r="DQ1442" s="644"/>
      <c r="DR1442" s="644"/>
      <c r="DS1442" s="644"/>
      <c r="DT1442" s="644"/>
      <c r="DU1442" s="644"/>
      <c r="DV1442" s="644"/>
      <c r="DW1442" s="644"/>
      <c r="DX1442" s="644"/>
      <c r="DY1442" s="644"/>
      <c r="DZ1442" s="644"/>
      <c r="EA1442" s="644"/>
      <c r="EB1442" s="644"/>
      <c r="EC1442" s="644"/>
      <c r="ED1442" s="644"/>
      <c r="EE1442" s="644"/>
      <c r="EF1442" s="644"/>
      <c r="EG1442" s="644"/>
      <c r="EH1442" s="644"/>
      <c r="EI1442" s="644"/>
      <c r="EJ1442" s="644"/>
      <c r="EK1442" s="644"/>
      <c r="EL1442" s="644"/>
      <c r="EM1442" s="644"/>
      <c r="EN1442" s="644"/>
      <c r="EO1442" s="644"/>
      <c r="EP1442" s="644"/>
      <c r="EQ1442" s="644"/>
      <c r="ER1442" s="644"/>
      <c r="ES1442" s="644"/>
      <c r="ET1442" s="644"/>
      <c r="EU1442" s="644"/>
      <c r="EV1442" s="644"/>
      <c r="EW1442" s="644"/>
      <c r="EX1442" s="644"/>
      <c r="EY1442" s="644"/>
      <c r="EZ1442" s="644"/>
      <c r="FA1442" s="644"/>
      <c r="FB1442" s="644"/>
      <c r="FC1442" s="644"/>
      <c r="FD1442" s="644"/>
      <c r="FE1442" s="644"/>
      <c r="FF1442" s="644"/>
      <c r="FG1442" s="644"/>
      <c r="FH1442" s="644"/>
      <c r="FI1442" s="644"/>
      <c r="FJ1442" s="644"/>
      <c r="FK1442" s="644"/>
      <c r="FL1442" s="644"/>
      <c r="FM1442" s="644"/>
      <c r="FN1442" s="644"/>
      <c r="FO1442" s="644"/>
      <c r="FP1442" s="644"/>
      <c r="FQ1442" s="644"/>
      <c r="FR1442" s="644"/>
      <c r="FS1442" s="644"/>
      <c r="FT1442" s="644"/>
      <c r="FU1442" s="644"/>
      <c r="FV1442" s="644"/>
      <c r="FW1442" s="644"/>
      <c r="FX1442" s="644"/>
      <c r="FY1442" s="644"/>
      <c r="FZ1442" s="644"/>
      <c r="GA1442" s="644"/>
      <c r="GB1442" s="644"/>
      <c r="GC1442" s="644"/>
      <c r="GD1442" s="644"/>
      <c r="GE1442" s="644"/>
      <c r="GF1442" s="644"/>
      <c r="GG1442" s="644"/>
      <c r="GH1442" s="644"/>
      <c r="GI1442" s="644"/>
      <c r="GJ1442" s="644"/>
      <c r="GK1442" s="644"/>
      <c r="GL1442" s="644"/>
      <c r="GM1442" s="644"/>
      <c r="GN1442" s="644"/>
      <c r="GO1442" s="644"/>
      <c r="GP1442" s="644"/>
      <c r="GQ1442" s="644"/>
      <c r="GR1442" s="644"/>
      <c r="GS1442" s="644"/>
      <c r="GT1442" s="644"/>
      <c r="GU1442" s="644"/>
      <c r="GV1442" s="644"/>
      <c r="GW1442" s="644"/>
      <c r="GX1442" s="644"/>
      <c r="GY1442" s="644"/>
      <c r="GZ1442" s="644"/>
      <c r="HA1442" s="644"/>
      <c r="HB1442" s="644"/>
      <c r="HC1442" s="644"/>
      <c r="HD1442" s="644"/>
      <c r="HE1442" s="644"/>
      <c r="HF1442" s="644"/>
      <c r="HG1442" s="644"/>
      <c r="HH1442" s="644"/>
      <c r="HI1442" s="644"/>
      <c r="HJ1442" s="644"/>
      <c r="HK1442" s="644"/>
      <c r="HL1442" s="644"/>
    </row>
    <row r="1443" spans="2:234" x14ac:dyDescent="0.25">
      <c r="D1443" s="645">
        <v>1</v>
      </c>
      <c r="E1443" s="878"/>
      <c r="F1443" s="879"/>
      <c r="G1443" s="880"/>
      <c r="H1443" s="878"/>
      <c r="I1443" s="879"/>
      <c r="J1443" s="879"/>
      <c r="K1443" s="879"/>
      <c r="L1443" s="879"/>
      <c r="M1443" s="880"/>
      <c r="N1443" s="881"/>
      <c r="O1443" s="882"/>
      <c r="P1443" s="882"/>
      <c r="Q1443" s="883"/>
      <c r="S1443" s="644"/>
      <c r="T1443" s="644"/>
      <c r="U1443" s="644" t="str">
        <f>IF(H1443="","",D1443&amp;". "&amp;H1443)</f>
        <v/>
      </c>
      <c r="V1443" s="644"/>
      <c r="W1443" s="644"/>
      <c r="X1443" s="644"/>
      <c r="Y1443" s="644"/>
      <c r="Z1443" s="644"/>
      <c r="AA1443" s="644"/>
      <c r="AB1443" s="644"/>
      <c r="AC1443" s="644"/>
      <c r="AD1443" s="644"/>
      <c r="AE1443" s="644"/>
      <c r="AF1443" s="644"/>
      <c r="AG1443" s="644"/>
      <c r="AH1443" s="644"/>
      <c r="AI1443" s="644"/>
      <c r="AJ1443" s="644"/>
      <c r="AK1443" s="644"/>
      <c r="AL1443" s="644"/>
      <c r="AM1443" s="644"/>
      <c r="AN1443" s="644"/>
      <c r="AO1443" s="644"/>
      <c r="AP1443" s="644"/>
      <c r="AQ1443" s="644"/>
      <c r="AR1443" s="644"/>
      <c r="AS1443" s="644"/>
      <c r="AT1443" s="644"/>
      <c r="AU1443" s="644"/>
      <c r="AV1443" s="644"/>
      <c r="AW1443" s="644"/>
      <c r="AX1443" s="644"/>
      <c r="AY1443" s="644"/>
      <c r="AZ1443" s="644"/>
      <c r="BA1443" s="644"/>
      <c r="BB1443" s="644"/>
      <c r="BC1443" s="644"/>
      <c r="BD1443" s="644"/>
      <c r="BE1443" s="644"/>
      <c r="BF1443" s="644"/>
      <c r="BG1443" s="644"/>
      <c r="BH1443" s="644"/>
      <c r="BI1443" s="644"/>
      <c r="BJ1443" s="644"/>
      <c r="BK1443" s="644"/>
      <c r="BL1443" s="644"/>
      <c r="BM1443" s="644"/>
      <c r="BN1443" s="644"/>
      <c r="BO1443" s="644"/>
      <c r="BP1443" s="644"/>
      <c r="BQ1443" s="644"/>
      <c r="BR1443" s="644"/>
      <c r="BS1443" s="644"/>
      <c r="BT1443" s="644"/>
      <c r="BU1443" s="644"/>
      <c r="BV1443" s="644"/>
      <c r="BW1443" s="644"/>
      <c r="BX1443" s="644"/>
      <c r="BY1443" s="644"/>
      <c r="BZ1443" s="644"/>
      <c r="CA1443" s="644"/>
      <c r="CB1443" s="644"/>
      <c r="CC1443" s="644"/>
      <c r="CD1443" s="644"/>
      <c r="CE1443" s="644"/>
      <c r="CF1443" s="644"/>
      <c r="CG1443" s="644"/>
      <c r="CH1443" s="644"/>
      <c r="CI1443" s="644"/>
      <c r="CJ1443" s="644"/>
      <c r="CK1443" s="644"/>
      <c r="CL1443" s="644"/>
      <c r="CM1443" s="644"/>
      <c r="CN1443" s="644"/>
      <c r="CO1443" s="644"/>
      <c r="CP1443" s="644"/>
      <c r="CQ1443" s="644"/>
      <c r="CR1443" s="644"/>
      <c r="CS1443" s="644"/>
      <c r="CT1443" s="644"/>
      <c r="CU1443" s="644"/>
      <c r="CV1443" s="644"/>
      <c r="CW1443" s="644"/>
      <c r="CX1443" s="644"/>
      <c r="CY1443" s="644"/>
      <c r="CZ1443" s="644"/>
      <c r="DA1443" s="644"/>
      <c r="DB1443" s="644"/>
      <c r="DC1443" s="644"/>
      <c r="DD1443" s="644"/>
      <c r="DE1443" s="644"/>
      <c r="DF1443" s="644"/>
      <c r="DG1443" s="644"/>
      <c r="DH1443" s="644"/>
      <c r="DI1443" s="644"/>
      <c r="DJ1443" s="644"/>
      <c r="DK1443" s="644"/>
      <c r="DL1443" s="644"/>
      <c r="DM1443" s="644"/>
      <c r="DN1443" s="644"/>
      <c r="DO1443" s="644"/>
      <c r="DP1443" s="644"/>
      <c r="DQ1443" s="644"/>
      <c r="DR1443" s="644"/>
      <c r="DS1443" s="644"/>
      <c r="DT1443" s="644"/>
      <c r="DU1443" s="644"/>
      <c r="DV1443" s="644"/>
      <c r="DW1443" s="644"/>
      <c r="DX1443" s="644"/>
      <c r="DY1443" s="644"/>
      <c r="DZ1443" s="644"/>
      <c r="EA1443" s="644"/>
      <c r="EB1443" s="644"/>
      <c r="EC1443" s="644"/>
      <c r="ED1443" s="644"/>
      <c r="EE1443" s="644"/>
      <c r="EF1443" s="644"/>
      <c r="EG1443" s="644"/>
      <c r="EH1443" s="644"/>
      <c r="EI1443" s="644"/>
      <c r="EJ1443" s="644"/>
      <c r="EK1443" s="644"/>
      <c r="EL1443" s="644"/>
      <c r="EM1443" s="644"/>
      <c r="EN1443" s="644"/>
      <c r="EO1443" s="644"/>
      <c r="EP1443" s="644"/>
      <c r="EQ1443" s="644"/>
      <c r="ER1443" s="644"/>
      <c r="ES1443" s="644"/>
      <c r="ET1443" s="644"/>
      <c r="EU1443" s="644"/>
      <c r="EV1443" s="644"/>
      <c r="EW1443" s="644"/>
      <c r="EX1443" s="644"/>
      <c r="EY1443" s="644"/>
      <c r="EZ1443" s="644"/>
      <c r="FA1443" s="644"/>
      <c r="FB1443" s="644"/>
      <c r="FC1443" s="644"/>
      <c r="FD1443" s="644"/>
      <c r="FE1443" s="644"/>
      <c r="FF1443" s="644"/>
      <c r="FG1443" s="644"/>
      <c r="FH1443" s="644"/>
      <c r="FI1443" s="644"/>
      <c r="FJ1443" s="644"/>
      <c r="FK1443" s="644"/>
      <c r="FL1443" s="644"/>
      <c r="FM1443" s="644"/>
      <c r="FN1443" s="644"/>
      <c r="FO1443" s="644"/>
      <c r="FP1443" s="644"/>
      <c r="FQ1443" s="644"/>
      <c r="FR1443" s="644"/>
      <c r="FS1443" s="644"/>
      <c r="FT1443" s="644"/>
      <c r="FU1443" s="644"/>
      <c r="FV1443" s="644"/>
      <c r="FW1443" s="644"/>
      <c r="FX1443" s="644"/>
      <c r="FY1443" s="644"/>
      <c r="FZ1443" s="644"/>
      <c r="GA1443" s="644"/>
      <c r="GB1443" s="644"/>
      <c r="GC1443" s="644"/>
      <c r="GD1443" s="644"/>
      <c r="GE1443" s="644"/>
      <c r="GF1443" s="644"/>
      <c r="GG1443" s="644"/>
      <c r="GH1443" s="644"/>
      <c r="GI1443" s="644"/>
      <c r="GJ1443" s="644"/>
      <c r="GK1443" s="644"/>
      <c r="GL1443" s="644"/>
      <c r="GM1443" s="644"/>
      <c r="GN1443" s="644"/>
      <c r="GO1443" s="644"/>
      <c r="GP1443" s="644"/>
      <c r="GQ1443" s="644"/>
      <c r="GR1443" s="644"/>
      <c r="GS1443" s="644"/>
      <c r="GT1443" s="644"/>
      <c r="GU1443" s="644"/>
      <c r="GV1443" s="644"/>
      <c r="GW1443" s="644"/>
      <c r="GX1443" s="644"/>
      <c r="GY1443" s="644"/>
      <c r="GZ1443" s="644"/>
      <c r="HA1443" s="644"/>
      <c r="HB1443" s="644"/>
      <c r="HC1443" s="644"/>
      <c r="HD1443" s="644"/>
      <c r="HE1443" s="644"/>
      <c r="HF1443" s="644"/>
      <c r="HG1443" s="644"/>
      <c r="HH1443" s="644"/>
      <c r="HI1443" s="644"/>
      <c r="HJ1443" s="644"/>
      <c r="HK1443" s="644"/>
      <c r="HL1443" s="644"/>
    </row>
    <row r="1444" spans="2:234" x14ac:dyDescent="0.25">
      <c r="D1444" s="645">
        <v>2</v>
      </c>
      <c r="E1444" s="878"/>
      <c r="F1444" s="879"/>
      <c r="G1444" s="880"/>
      <c r="H1444" s="878"/>
      <c r="I1444" s="879"/>
      <c r="J1444" s="879" t="s">
        <v>1704</v>
      </c>
      <c r="K1444" s="879"/>
      <c r="L1444" s="879"/>
      <c r="M1444" s="880"/>
      <c r="N1444" s="881"/>
      <c r="O1444" s="882"/>
      <c r="P1444" s="882"/>
      <c r="Q1444" s="883"/>
      <c r="S1444" s="644"/>
      <c r="T1444" s="644"/>
      <c r="U1444" s="644" t="str">
        <f t="shared" ref="U1444:U1452" si="6061">IF(H1444="","",D1444&amp;". "&amp;H1444)</f>
        <v/>
      </c>
      <c r="V1444" s="644"/>
      <c r="W1444" s="644"/>
      <c r="X1444" s="644"/>
      <c r="Y1444" s="644"/>
      <c r="Z1444" s="644"/>
      <c r="AA1444" s="644"/>
      <c r="AB1444" s="644"/>
      <c r="AC1444" s="644"/>
      <c r="AD1444" s="644"/>
      <c r="AE1444" s="644"/>
      <c r="AF1444" s="644"/>
      <c r="AG1444" s="644"/>
      <c r="AH1444" s="644"/>
      <c r="AI1444" s="644"/>
      <c r="AJ1444" s="644"/>
      <c r="AK1444" s="644"/>
      <c r="AL1444" s="644"/>
      <c r="AM1444" s="644"/>
      <c r="AN1444" s="644"/>
      <c r="AO1444" s="644"/>
      <c r="AP1444" s="644"/>
      <c r="AQ1444" s="644"/>
      <c r="AR1444" s="644"/>
      <c r="AS1444" s="644"/>
      <c r="AT1444" s="644"/>
      <c r="AU1444" s="644"/>
      <c r="AV1444" s="644"/>
      <c r="AW1444" s="644"/>
      <c r="AX1444" s="644"/>
      <c r="AY1444" s="644"/>
      <c r="AZ1444" s="644"/>
      <c r="BA1444" s="644"/>
      <c r="BB1444" s="644"/>
      <c r="BC1444" s="644"/>
      <c r="BD1444" s="644"/>
      <c r="BE1444" s="644"/>
      <c r="BF1444" s="644"/>
      <c r="BG1444" s="644"/>
      <c r="BH1444" s="644"/>
      <c r="BI1444" s="644"/>
      <c r="BJ1444" s="644"/>
      <c r="BK1444" s="644"/>
      <c r="BL1444" s="644"/>
      <c r="BM1444" s="644"/>
      <c r="BN1444" s="644"/>
      <c r="BO1444" s="644"/>
      <c r="BP1444" s="644"/>
      <c r="BQ1444" s="644"/>
      <c r="BR1444" s="644"/>
      <c r="BS1444" s="644"/>
      <c r="BT1444" s="644"/>
      <c r="BU1444" s="644"/>
      <c r="BV1444" s="644"/>
      <c r="BW1444" s="644"/>
      <c r="BX1444" s="644"/>
      <c r="BY1444" s="644"/>
      <c r="BZ1444" s="644"/>
      <c r="CA1444" s="644"/>
      <c r="CB1444" s="644"/>
      <c r="CC1444" s="644"/>
      <c r="CD1444" s="644"/>
      <c r="CE1444" s="644"/>
      <c r="CF1444" s="644"/>
      <c r="CG1444" s="644"/>
      <c r="CH1444" s="644"/>
      <c r="CI1444" s="644"/>
      <c r="CJ1444" s="644"/>
      <c r="CK1444" s="644"/>
      <c r="CL1444" s="644"/>
      <c r="CM1444" s="644"/>
      <c r="CN1444" s="644"/>
      <c r="CO1444" s="644"/>
      <c r="CP1444" s="644"/>
      <c r="CQ1444" s="644"/>
      <c r="CR1444" s="644"/>
      <c r="CS1444" s="644"/>
      <c r="CT1444" s="644"/>
      <c r="CU1444" s="644"/>
      <c r="CV1444" s="644"/>
      <c r="CW1444" s="644"/>
      <c r="CX1444" s="644"/>
      <c r="CY1444" s="644"/>
      <c r="CZ1444" s="644"/>
      <c r="DA1444" s="644"/>
      <c r="DB1444" s="644"/>
      <c r="DC1444" s="644"/>
      <c r="DD1444" s="644"/>
      <c r="DE1444" s="644"/>
      <c r="DF1444" s="644"/>
      <c r="DG1444" s="644"/>
      <c r="DH1444" s="644"/>
      <c r="DI1444" s="644"/>
      <c r="DJ1444" s="644"/>
      <c r="DK1444" s="644"/>
      <c r="DL1444" s="644"/>
      <c r="DM1444" s="644"/>
      <c r="DN1444" s="644"/>
      <c r="DO1444" s="644"/>
      <c r="DP1444" s="644"/>
      <c r="DQ1444" s="644"/>
      <c r="DR1444" s="644"/>
      <c r="DS1444" s="644"/>
      <c r="DT1444" s="644"/>
      <c r="DU1444" s="644"/>
      <c r="DV1444" s="644"/>
      <c r="DW1444" s="644"/>
      <c r="DX1444" s="644"/>
      <c r="DY1444" s="644"/>
      <c r="DZ1444" s="644"/>
      <c r="EA1444" s="644"/>
      <c r="EB1444" s="644"/>
      <c r="EC1444" s="644"/>
      <c r="ED1444" s="644"/>
      <c r="EE1444" s="644"/>
      <c r="EF1444" s="644"/>
      <c r="EG1444" s="644"/>
      <c r="EH1444" s="644"/>
      <c r="EI1444" s="644"/>
      <c r="EJ1444" s="644"/>
      <c r="EK1444" s="644"/>
      <c r="EL1444" s="644"/>
      <c r="EM1444" s="644"/>
      <c r="EN1444" s="644"/>
      <c r="EO1444" s="644"/>
      <c r="EP1444" s="644"/>
      <c r="EQ1444" s="644"/>
      <c r="ER1444" s="644"/>
      <c r="ES1444" s="644"/>
      <c r="ET1444" s="644"/>
      <c r="EU1444" s="644"/>
      <c r="EV1444" s="644"/>
      <c r="EW1444" s="644"/>
      <c r="EX1444" s="644"/>
      <c r="EY1444" s="644"/>
      <c r="EZ1444" s="644"/>
      <c r="FA1444" s="644"/>
      <c r="FB1444" s="644"/>
      <c r="FC1444" s="644"/>
      <c r="FD1444" s="644"/>
      <c r="FE1444" s="644"/>
      <c r="FF1444" s="644"/>
      <c r="FG1444" s="644"/>
      <c r="FH1444" s="644"/>
      <c r="FI1444" s="644"/>
      <c r="FJ1444" s="644"/>
      <c r="FK1444" s="644"/>
      <c r="FL1444" s="644"/>
      <c r="FM1444" s="644"/>
      <c r="FN1444" s="644"/>
      <c r="FO1444" s="644"/>
      <c r="FP1444" s="644"/>
      <c r="FQ1444" s="644"/>
      <c r="FR1444" s="644"/>
      <c r="FS1444" s="644"/>
      <c r="FT1444" s="644"/>
      <c r="FU1444" s="644"/>
      <c r="FV1444" s="644"/>
      <c r="FW1444" s="644"/>
      <c r="FX1444" s="644"/>
      <c r="FY1444" s="644"/>
      <c r="FZ1444" s="644"/>
      <c r="GA1444" s="644"/>
      <c r="GB1444" s="644"/>
      <c r="GC1444" s="644"/>
      <c r="GD1444" s="644"/>
      <c r="GE1444" s="644"/>
      <c r="GF1444" s="644"/>
      <c r="GG1444" s="644"/>
      <c r="GH1444" s="644"/>
      <c r="GI1444" s="644"/>
      <c r="GJ1444" s="644"/>
      <c r="GK1444" s="644"/>
      <c r="GL1444" s="644"/>
      <c r="GM1444" s="644"/>
      <c r="GN1444" s="644"/>
      <c r="GO1444" s="644"/>
      <c r="GP1444" s="644"/>
      <c r="GQ1444" s="644"/>
      <c r="GR1444" s="644"/>
      <c r="GS1444" s="644"/>
      <c r="GT1444" s="644"/>
      <c r="GU1444" s="644"/>
      <c r="GV1444" s="644"/>
      <c r="GW1444" s="644"/>
      <c r="GX1444" s="644"/>
      <c r="GY1444" s="644"/>
      <c r="GZ1444" s="644"/>
      <c r="HA1444" s="644"/>
      <c r="HB1444" s="644"/>
      <c r="HC1444" s="644"/>
      <c r="HD1444" s="644"/>
      <c r="HE1444" s="644"/>
      <c r="HF1444" s="644"/>
      <c r="HG1444" s="644"/>
      <c r="HH1444" s="644"/>
      <c r="HI1444" s="644"/>
      <c r="HJ1444" s="644"/>
      <c r="HK1444" s="644"/>
      <c r="HL1444" s="644"/>
    </row>
    <row r="1445" spans="2:234" x14ac:dyDescent="0.25">
      <c r="D1445" s="645">
        <v>3</v>
      </c>
      <c r="E1445" s="878"/>
      <c r="F1445" s="879"/>
      <c r="G1445" s="880"/>
      <c r="H1445" s="878"/>
      <c r="I1445" s="879"/>
      <c r="J1445" s="879"/>
      <c r="K1445" s="879"/>
      <c r="L1445" s="879"/>
      <c r="M1445" s="880"/>
      <c r="N1445" s="881"/>
      <c r="O1445" s="882"/>
      <c r="P1445" s="882"/>
      <c r="Q1445" s="883"/>
      <c r="S1445" s="644"/>
      <c r="T1445" s="644"/>
      <c r="U1445" s="644" t="str">
        <f t="shared" si="6061"/>
        <v/>
      </c>
      <c r="V1445" s="644"/>
      <c r="W1445" s="644"/>
      <c r="X1445" s="644"/>
      <c r="Y1445" s="644"/>
      <c r="Z1445" s="644"/>
      <c r="AA1445" s="644"/>
      <c r="AB1445" s="644"/>
      <c r="AC1445" s="644"/>
      <c r="AD1445" s="644"/>
      <c r="AE1445" s="644"/>
      <c r="AF1445" s="644"/>
      <c r="AG1445" s="644"/>
      <c r="AH1445" s="644"/>
      <c r="AI1445" s="644"/>
      <c r="AJ1445" s="644"/>
      <c r="AK1445" s="644"/>
      <c r="AL1445" s="644"/>
      <c r="AM1445" s="644"/>
      <c r="AN1445" s="644"/>
      <c r="AO1445" s="644"/>
      <c r="AP1445" s="644"/>
      <c r="AQ1445" s="644"/>
      <c r="AR1445" s="644"/>
      <c r="AS1445" s="644"/>
      <c r="AT1445" s="644"/>
      <c r="AU1445" s="644"/>
      <c r="AV1445" s="644"/>
      <c r="AW1445" s="644"/>
      <c r="AX1445" s="644"/>
      <c r="AY1445" s="644"/>
      <c r="AZ1445" s="644"/>
      <c r="BA1445" s="644"/>
      <c r="BB1445" s="644"/>
      <c r="BC1445" s="644"/>
      <c r="BD1445" s="644"/>
      <c r="BE1445" s="644"/>
      <c r="BF1445" s="644"/>
      <c r="BG1445" s="644"/>
      <c r="BH1445" s="644"/>
      <c r="BI1445" s="644"/>
      <c r="BJ1445" s="644"/>
      <c r="BK1445" s="644"/>
      <c r="BL1445" s="644"/>
      <c r="BM1445" s="644"/>
      <c r="BN1445" s="644"/>
      <c r="BO1445" s="644"/>
      <c r="BP1445" s="644"/>
      <c r="BQ1445" s="644"/>
      <c r="BR1445" s="644"/>
      <c r="BS1445" s="644"/>
      <c r="BT1445" s="644"/>
      <c r="BU1445" s="644"/>
      <c r="BV1445" s="644"/>
      <c r="BW1445" s="644"/>
      <c r="BX1445" s="644"/>
      <c r="BY1445" s="644"/>
      <c r="BZ1445" s="644"/>
      <c r="CA1445" s="644"/>
      <c r="CB1445" s="644"/>
      <c r="CC1445" s="644"/>
      <c r="CD1445" s="644"/>
      <c r="CE1445" s="644"/>
      <c r="CF1445" s="644"/>
      <c r="CG1445" s="644"/>
      <c r="CH1445" s="644"/>
      <c r="CI1445" s="644"/>
      <c r="CJ1445" s="644"/>
      <c r="CK1445" s="644"/>
      <c r="CL1445" s="644"/>
      <c r="CM1445" s="644"/>
      <c r="CN1445" s="644"/>
      <c r="CO1445" s="644"/>
      <c r="CP1445" s="644"/>
      <c r="CQ1445" s="644"/>
      <c r="CR1445" s="644"/>
      <c r="CS1445" s="644"/>
      <c r="CT1445" s="644"/>
      <c r="CU1445" s="644"/>
      <c r="CV1445" s="644"/>
      <c r="CW1445" s="644"/>
      <c r="CX1445" s="644"/>
      <c r="CY1445" s="644"/>
      <c r="CZ1445" s="644"/>
      <c r="DA1445" s="644"/>
      <c r="DB1445" s="644"/>
      <c r="DC1445" s="644"/>
      <c r="DD1445" s="644"/>
      <c r="DE1445" s="644"/>
      <c r="DF1445" s="644"/>
      <c r="DG1445" s="644"/>
      <c r="DH1445" s="644"/>
      <c r="DI1445" s="644"/>
      <c r="DJ1445" s="644"/>
      <c r="DK1445" s="644"/>
      <c r="DL1445" s="644"/>
      <c r="DM1445" s="644"/>
      <c r="DN1445" s="644"/>
      <c r="DO1445" s="644"/>
      <c r="DP1445" s="644"/>
      <c r="DQ1445" s="644"/>
      <c r="DR1445" s="644"/>
      <c r="DS1445" s="644"/>
      <c r="DT1445" s="644"/>
      <c r="DU1445" s="644"/>
      <c r="DV1445" s="644"/>
      <c r="DW1445" s="644"/>
      <c r="DX1445" s="644"/>
      <c r="DY1445" s="644"/>
      <c r="DZ1445" s="644"/>
      <c r="EA1445" s="644"/>
      <c r="EB1445" s="644"/>
      <c r="EC1445" s="644"/>
      <c r="ED1445" s="644"/>
      <c r="EE1445" s="644"/>
      <c r="EF1445" s="644"/>
      <c r="EG1445" s="644"/>
      <c r="EH1445" s="644"/>
      <c r="EI1445" s="644"/>
      <c r="EJ1445" s="644"/>
      <c r="EK1445" s="644"/>
      <c r="EL1445" s="644"/>
      <c r="EM1445" s="644"/>
      <c r="EN1445" s="644"/>
      <c r="EO1445" s="644"/>
      <c r="EP1445" s="644"/>
      <c r="EQ1445" s="644"/>
      <c r="ER1445" s="644"/>
      <c r="ES1445" s="644"/>
      <c r="ET1445" s="644"/>
      <c r="EU1445" s="644"/>
      <c r="EV1445" s="644"/>
      <c r="EW1445" s="644"/>
      <c r="EX1445" s="644"/>
      <c r="EY1445" s="644"/>
      <c r="EZ1445" s="644"/>
      <c r="FA1445" s="644"/>
      <c r="FB1445" s="644"/>
      <c r="FC1445" s="644"/>
      <c r="FD1445" s="644"/>
      <c r="FE1445" s="644"/>
      <c r="FF1445" s="644"/>
      <c r="FG1445" s="644"/>
      <c r="FH1445" s="644"/>
      <c r="FI1445" s="644"/>
      <c r="FJ1445" s="644"/>
      <c r="FK1445" s="644"/>
      <c r="FL1445" s="644"/>
      <c r="FM1445" s="644"/>
      <c r="FN1445" s="644"/>
      <c r="FO1445" s="644"/>
      <c r="FP1445" s="644"/>
      <c r="FQ1445" s="644"/>
      <c r="FR1445" s="644"/>
      <c r="FS1445" s="644"/>
      <c r="FT1445" s="644"/>
      <c r="FU1445" s="644"/>
      <c r="FV1445" s="644"/>
      <c r="FW1445" s="644"/>
      <c r="FX1445" s="644"/>
      <c r="FY1445" s="644"/>
      <c r="FZ1445" s="644"/>
      <c r="GA1445" s="644"/>
      <c r="GB1445" s="644"/>
      <c r="GC1445" s="644"/>
      <c r="GD1445" s="644"/>
      <c r="GE1445" s="644"/>
      <c r="GF1445" s="644"/>
      <c r="GG1445" s="644"/>
      <c r="GH1445" s="644"/>
      <c r="GI1445" s="644"/>
      <c r="GJ1445" s="644"/>
      <c r="GK1445" s="644"/>
      <c r="GL1445" s="644"/>
      <c r="GM1445" s="644"/>
      <c r="GN1445" s="644"/>
      <c r="GO1445" s="644"/>
      <c r="GP1445" s="644"/>
      <c r="GQ1445" s="644"/>
      <c r="GR1445" s="644"/>
      <c r="GS1445" s="644"/>
      <c r="GT1445" s="644"/>
      <c r="GU1445" s="644"/>
      <c r="GV1445" s="644"/>
      <c r="GW1445" s="644"/>
      <c r="GX1445" s="644"/>
      <c r="GY1445" s="644"/>
      <c r="GZ1445" s="644"/>
      <c r="HA1445" s="644"/>
      <c r="HB1445" s="644"/>
      <c r="HC1445" s="644"/>
      <c r="HD1445" s="644"/>
      <c r="HE1445" s="644"/>
      <c r="HF1445" s="644"/>
      <c r="HG1445" s="644"/>
      <c r="HH1445" s="644"/>
      <c r="HI1445" s="644"/>
      <c r="HJ1445" s="644"/>
      <c r="HK1445" s="644"/>
      <c r="HL1445" s="644"/>
    </row>
    <row r="1446" spans="2:234" x14ac:dyDescent="0.25">
      <c r="D1446" s="645">
        <v>4</v>
      </c>
      <c r="E1446" s="878"/>
      <c r="F1446" s="879"/>
      <c r="G1446" s="880"/>
      <c r="H1446" s="878"/>
      <c r="I1446" s="879"/>
      <c r="J1446" s="879"/>
      <c r="K1446" s="879"/>
      <c r="L1446" s="879"/>
      <c r="M1446" s="880"/>
      <c r="N1446" s="881"/>
      <c r="O1446" s="882"/>
      <c r="P1446" s="882"/>
      <c r="Q1446" s="883"/>
      <c r="S1446" s="644"/>
      <c r="T1446" s="644"/>
      <c r="U1446" s="644" t="str">
        <f t="shared" si="6061"/>
        <v/>
      </c>
      <c r="V1446" s="644"/>
      <c r="W1446" s="644"/>
      <c r="X1446" s="644"/>
      <c r="Y1446" s="644"/>
      <c r="Z1446" s="644"/>
      <c r="AA1446" s="644"/>
      <c r="AB1446" s="644"/>
      <c r="AC1446" s="644"/>
      <c r="AD1446" s="644"/>
      <c r="AE1446" s="644"/>
      <c r="AF1446" s="644"/>
      <c r="AG1446" s="644"/>
      <c r="AH1446" s="644"/>
      <c r="AI1446" s="644"/>
      <c r="AJ1446" s="644"/>
      <c r="AK1446" s="644"/>
      <c r="AL1446" s="644"/>
      <c r="AM1446" s="644"/>
      <c r="AN1446" s="644"/>
      <c r="AO1446" s="644"/>
      <c r="AP1446" s="644"/>
      <c r="AQ1446" s="644"/>
      <c r="AR1446" s="644"/>
      <c r="AS1446" s="644"/>
      <c r="AT1446" s="644"/>
      <c r="AU1446" s="644"/>
      <c r="AV1446" s="644"/>
      <c r="AW1446" s="644"/>
      <c r="AX1446" s="644"/>
      <c r="AY1446" s="644"/>
      <c r="AZ1446" s="644"/>
      <c r="BA1446" s="644"/>
      <c r="BB1446" s="644"/>
      <c r="BC1446" s="644"/>
      <c r="BD1446" s="644"/>
      <c r="BE1446" s="644"/>
      <c r="BF1446" s="644"/>
      <c r="BG1446" s="644"/>
      <c r="BH1446" s="644"/>
      <c r="BI1446" s="644"/>
      <c r="BJ1446" s="644"/>
      <c r="BK1446" s="644"/>
      <c r="BL1446" s="644"/>
      <c r="BM1446" s="644"/>
      <c r="BN1446" s="644"/>
      <c r="BO1446" s="644"/>
      <c r="BP1446" s="644"/>
      <c r="BQ1446" s="644"/>
      <c r="BR1446" s="644"/>
      <c r="BS1446" s="644"/>
      <c r="BT1446" s="644"/>
      <c r="BU1446" s="644"/>
      <c r="BV1446" s="644"/>
      <c r="BW1446" s="644"/>
      <c r="BX1446" s="644"/>
      <c r="BY1446" s="644"/>
      <c r="BZ1446" s="644"/>
      <c r="CA1446" s="644"/>
      <c r="CB1446" s="644"/>
      <c r="CC1446" s="644"/>
      <c r="CD1446" s="644"/>
      <c r="CE1446" s="644"/>
      <c r="CF1446" s="644"/>
      <c r="CG1446" s="644"/>
      <c r="CH1446" s="644"/>
      <c r="CI1446" s="644"/>
      <c r="CJ1446" s="644"/>
      <c r="CK1446" s="644"/>
      <c r="CL1446" s="644"/>
      <c r="CM1446" s="644"/>
      <c r="CN1446" s="644"/>
      <c r="CO1446" s="644"/>
      <c r="CP1446" s="644"/>
      <c r="CQ1446" s="644"/>
      <c r="CR1446" s="644"/>
      <c r="CS1446" s="644"/>
      <c r="CT1446" s="644"/>
      <c r="CU1446" s="644"/>
      <c r="CV1446" s="644"/>
      <c r="CW1446" s="644"/>
      <c r="CX1446" s="644"/>
      <c r="CY1446" s="644"/>
      <c r="CZ1446" s="644"/>
      <c r="DA1446" s="644"/>
      <c r="DB1446" s="644"/>
      <c r="DC1446" s="644"/>
      <c r="DD1446" s="644"/>
      <c r="DE1446" s="644"/>
      <c r="DF1446" s="644"/>
      <c r="DG1446" s="644"/>
      <c r="DH1446" s="644"/>
      <c r="DI1446" s="644"/>
      <c r="DJ1446" s="644"/>
      <c r="DK1446" s="644"/>
      <c r="DL1446" s="644"/>
      <c r="DM1446" s="644"/>
      <c r="DN1446" s="644"/>
      <c r="DO1446" s="644"/>
      <c r="DP1446" s="644"/>
      <c r="DQ1446" s="644"/>
      <c r="DR1446" s="644"/>
      <c r="DS1446" s="644"/>
      <c r="DT1446" s="644"/>
      <c r="DU1446" s="644"/>
      <c r="DV1446" s="644"/>
      <c r="DW1446" s="644"/>
      <c r="DX1446" s="644"/>
      <c r="DY1446" s="644"/>
      <c r="DZ1446" s="644"/>
      <c r="EA1446" s="644"/>
      <c r="EB1446" s="644"/>
      <c r="EC1446" s="644"/>
      <c r="ED1446" s="644"/>
      <c r="EE1446" s="644"/>
      <c r="EF1446" s="644"/>
      <c r="EG1446" s="644"/>
      <c r="EH1446" s="644"/>
      <c r="EI1446" s="644"/>
      <c r="EJ1446" s="644"/>
      <c r="EK1446" s="644"/>
      <c r="EL1446" s="644"/>
      <c r="EM1446" s="644"/>
      <c r="EN1446" s="644"/>
      <c r="EO1446" s="644"/>
      <c r="EP1446" s="644"/>
      <c r="EQ1446" s="644"/>
      <c r="ER1446" s="644"/>
      <c r="ES1446" s="644"/>
      <c r="ET1446" s="644"/>
      <c r="EU1446" s="644"/>
      <c r="EV1446" s="644"/>
      <c r="EW1446" s="644"/>
      <c r="EX1446" s="644"/>
      <c r="EY1446" s="644"/>
      <c r="EZ1446" s="644"/>
      <c r="FA1446" s="644"/>
      <c r="FB1446" s="644"/>
      <c r="FC1446" s="644"/>
      <c r="FD1446" s="644"/>
      <c r="FE1446" s="644"/>
      <c r="FF1446" s="644"/>
      <c r="FG1446" s="644"/>
      <c r="FH1446" s="644"/>
      <c r="FI1446" s="644"/>
      <c r="FJ1446" s="644"/>
      <c r="FK1446" s="644"/>
      <c r="FL1446" s="644"/>
      <c r="FM1446" s="644"/>
      <c r="FN1446" s="644"/>
      <c r="FO1446" s="644"/>
      <c r="FP1446" s="644"/>
      <c r="FQ1446" s="644"/>
      <c r="FR1446" s="644"/>
      <c r="FS1446" s="644"/>
      <c r="FT1446" s="644"/>
      <c r="FU1446" s="644"/>
      <c r="FV1446" s="644"/>
      <c r="FW1446" s="644"/>
      <c r="FX1446" s="644"/>
      <c r="FY1446" s="644"/>
      <c r="FZ1446" s="644"/>
      <c r="GA1446" s="644"/>
      <c r="GB1446" s="644"/>
      <c r="GC1446" s="644"/>
      <c r="GD1446" s="644"/>
      <c r="GE1446" s="644"/>
      <c r="GF1446" s="644"/>
      <c r="GG1446" s="644"/>
      <c r="GH1446" s="644"/>
      <c r="GI1446" s="644"/>
      <c r="GJ1446" s="644"/>
      <c r="GK1446" s="644"/>
      <c r="GL1446" s="644"/>
      <c r="GM1446" s="644"/>
      <c r="GN1446" s="644"/>
      <c r="GO1446" s="644"/>
      <c r="GP1446" s="644"/>
      <c r="GQ1446" s="644"/>
      <c r="GR1446" s="644"/>
      <c r="GS1446" s="644"/>
      <c r="GT1446" s="644"/>
      <c r="GU1446" s="644"/>
      <c r="GV1446" s="644"/>
      <c r="GW1446" s="644"/>
      <c r="GX1446" s="644"/>
      <c r="GY1446" s="644"/>
      <c r="GZ1446" s="644"/>
      <c r="HA1446" s="644"/>
      <c r="HB1446" s="644"/>
      <c r="HC1446" s="644"/>
      <c r="HD1446" s="644"/>
      <c r="HE1446" s="644"/>
      <c r="HF1446" s="644"/>
      <c r="HG1446" s="644"/>
      <c r="HH1446" s="644"/>
      <c r="HI1446" s="644"/>
      <c r="HJ1446" s="644"/>
      <c r="HK1446" s="644"/>
      <c r="HL1446" s="644"/>
    </row>
    <row r="1447" spans="2:234" x14ac:dyDescent="0.25">
      <c r="D1447" s="645">
        <v>5</v>
      </c>
      <c r="E1447" s="878"/>
      <c r="F1447" s="879"/>
      <c r="G1447" s="880"/>
      <c r="H1447" s="878"/>
      <c r="I1447" s="879"/>
      <c r="J1447" s="879"/>
      <c r="K1447" s="879"/>
      <c r="L1447" s="879"/>
      <c r="M1447" s="880"/>
      <c r="N1447" s="881"/>
      <c r="O1447" s="882"/>
      <c r="P1447" s="882"/>
      <c r="Q1447" s="883"/>
      <c r="S1447" s="644"/>
      <c r="T1447" s="644"/>
      <c r="U1447" s="644" t="str">
        <f t="shared" si="6061"/>
        <v/>
      </c>
      <c r="V1447" s="644"/>
      <c r="W1447" s="644"/>
      <c r="X1447" s="644"/>
      <c r="Y1447" s="644"/>
      <c r="Z1447" s="644"/>
      <c r="AA1447" s="644"/>
      <c r="AB1447" s="644"/>
      <c r="AC1447" s="644"/>
      <c r="AD1447" s="644"/>
      <c r="AE1447" s="644"/>
      <c r="AF1447" s="644"/>
      <c r="AG1447" s="644"/>
      <c r="AH1447" s="644"/>
      <c r="AI1447" s="644"/>
      <c r="AJ1447" s="644"/>
      <c r="AK1447" s="644"/>
      <c r="AL1447" s="644"/>
      <c r="AM1447" s="644"/>
      <c r="AN1447" s="644"/>
      <c r="AO1447" s="644"/>
      <c r="AP1447" s="644"/>
      <c r="AQ1447" s="644"/>
      <c r="AR1447" s="644"/>
      <c r="AS1447" s="644"/>
      <c r="AT1447" s="644"/>
      <c r="AU1447" s="644"/>
      <c r="AV1447" s="644"/>
      <c r="AW1447" s="644"/>
      <c r="AX1447" s="644"/>
      <c r="AY1447" s="644"/>
      <c r="AZ1447" s="644"/>
      <c r="BA1447" s="644"/>
      <c r="BB1447" s="644"/>
      <c r="BC1447" s="644"/>
      <c r="BD1447" s="644"/>
      <c r="BE1447" s="644"/>
      <c r="BF1447" s="644"/>
      <c r="BG1447" s="644"/>
      <c r="BH1447" s="644"/>
      <c r="BI1447" s="644"/>
      <c r="BJ1447" s="644"/>
      <c r="BK1447" s="644"/>
      <c r="BL1447" s="644"/>
      <c r="BM1447" s="644"/>
      <c r="BN1447" s="644"/>
      <c r="BO1447" s="644"/>
      <c r="BP1447" s="644"/>
      <c r="BQ1447" s="644"/>
      <c r="BR1447" s="644"/>
      <c r="BS1447" s="644"/>
      <c r="BT1447" s="644"/>
      <c r="BU1447" s="644"/>
      <c r="BV1447" s="644"/>
      <c r="BW1447" s="644"/>
      <c r="BX1447" s="644"/>
      <c r="BY1447" s="644"/>
      <c r="BZ1447" s="644"/>
      <c r="CA1447" s="644"/>
      <c r="CB1447" s="644"/>
      <c r="CC1447" s="644"/>
      <c r="CD1447" s="644"/>
      <c r="CE1447" s="644"/>
      <c r="CF1447" s="644"/>
      <c r="CG1447" s="644"/>
      <c r="CH1447" s="644"/>
      <c r="CI1447" s="644"/>
      <c r="CJ1447" s="644"/>
      <c r="CK1447" s="644"/>
      <c r="CL1447" s="644"/>
      <c r="CM1447" s="644"/>
      <c r="CN1447" s="644"/>
      <c r="CO1447" s="644"/>
      <c r="CP1447" s="644"/>
      <c r="CQ1447" s="644"/>
      <c r="CR1447" s="644"/>
      <c r="CS1447" s="644"/>
      <c r="CT1447" s="644"/>
      <c r="CU1447" s="644"/>
      <c r="CV1447" s="644"/>
      <c r="CW1447" s="644"/>
      <c r="CX1447" s="644"/>
      <c r="CY1447" s="644"/>
      <c r="CZ1447" s="644"/>
      <c r="DA1447" s="644"/>
      <c r="DB1447" s="644"/>
      <c r="DC1447" s="644"/>
      <c r="DD1447" s="644"/>
      <c r="DE1447" s="644"/>
      <c r="DF1447" s="644"/>
      <c r="DG1447" s="644"/>
      <c r="DH1447" s="644"/>
      <c r="DI1447" s="644"/>
      <c r="DJ1447" s="644"/>
      <c r="DK1447" s="644"/>
      <c r="DL1447" s="644"/>
      <c r="DM1447" s="644"/>
      <c r="DN1447" s="644"/>
      <c r="DO1447" s="644"/>
      <c r="DP1447" s="644"/>
      <c r="DQ1447" s="644"/>
      <c r="DR1447" s="644"/>
      <c r="DS1447" s="644"/>
      <c r="DT1447" s="644"/>
      <c r="DU1447" s="644"/>
      <c r="DV1447" s="644"/>
      <c r="DW1447" s="644"/>
      <c r="DX1447" s="644"/>
      <c r="DY1447" s="644"/>
      <c r="DZ1447" s="644"/>
      <c r="EA1447" s="644"/>
      <c r="EB1447" s="644"/>
      <c r="EC1447" s="644"/>
      <c r="ED1447" s="644"/>
      <c r="EE1447" s="644"/>
      <c r="EF1447" s="644"/>
      <c r="EG1447" s="644"/>
      <c r="EH1447" s="644"/>
      <c r="EI1447" s="644"/>
      <c r="EJ1447" s="644"/>
      <c r="EK1447" s="644"/>
      <c r="EL1447" s="644"/>
      <c r="EM1447" s="644"/>
      <c r="EN1447" s="644"/>
      <c r="EO1447" s="644"/>
      <c r="EP1447" s="644"/>
      <c r="EQ1447" s="644"/>
      <c r="ER1447" s="644"/>
      <c r="ES1447" s="644"/>
      <c r="ET1447" s="644"/>
      <c r="EU1447" s="644"/>
      <c r="EV1447" s="644"/>
      <c r="EW1447" s="644"/>
      <c r="EX1447" s="644"/>
      <c r="EY1447" s="644"/>
      <c r="EZ1447" s="644"/>
      <c r="FA1447" s="644"/>
      <c r="FB1447" s="644"/>
      <c r="FC1447" s="644"/>
      <c r="FD1447" s="644"/>
      <c r="FE1447" s="644"/>
      <c r="FF1447" s="644"/>
      <c r="FG1447" s="644"/>
      <c r="FH1447" s="644"/>
      <c r="FI1447" s="644"/>
      <c r="FJ1447" s="644"/>
      <c r="FK1447" s="644"/>
      <c r="FL1447" s="644"/>
      <c r="FM1447" s="644"/>
      <c r="FN1447" s="644"/>
      <c r="FO1447" s="644"/>
      <c r="FP1447" s="644"/>
      <c r="FQ1447" s="644"/>
      <c r="FR1447" s="644"/>
      <c r="FS1447" s="644"/>
      <c r="FT1447" s="644"/>
      <c r="FU1447" s="644"/>
      <c r="FV1447" s="644"/>
      <c r="FW1447" s="644"/>
      <c r="FX1447" s="644"/>
      <c r="FY1447" s="644"/>
      <c r="FZ1447" s="644"/>
      <c r="GA1447" s="644"/>
      <c r="GB1447" s="644"/>
      <c r="GC1447" s="644"/>
      <c r="GD1447" s="644"/>
      <c r="GE1447" s="644"/>
      <c r="GF1447" s="644"/>
      <c r="GG1447" s="644"/>
      <c r="GH1447" s="644"/>
      <c r="GI1447" s="644"/>
      <c r="GJ1447" s="644"/>
      <c r="GK1447" s="644"/>
      <c r="GL1447" s="644"/>
      <c r="GM1447" s="644"/>
      <c r="GN1447" s="644"/>
      <c r="GO1447" s="644"/>
      <c r="GP1447" s="644"/>
      <c r="GQ1447" s="644"/>
      <c r="GR1447" s="644"/>
      <c r="GS1447" s="644"/>
      <c r="GT1447" s="644"/>
      <c r="GU1447" s="644"/>
      <c r="GV1447" s="644"/>
      <c r="GW1447" s="644"/>
      <c r="GX1447" s="644"/>
      <c r="GY1447" s="644"/>
      <c r="GZ1447" s="644"/>
      <c r="HA1447" s="644"/>
      <c r="HB1447" s="644"/>
      <c r="HC1447" s="644"/>
      <c r="HD1447" s="644"/>
      <c r="HE1447" s="644"/>
      <c r="HF1447" s="644"/>
      <c r="HG1447" s="644"/>
      <c r="HH1447" s="644"/>
      <c r="HI1447" s="644"/>
      <c r="HJ1447" s="644"/>
      <c r="HK1447" s="644"/>
      <c r="HL1447" s="644"/>
    </row>
    <row r="1448" spans="2:234" x14ac:dyDescent="0.25">
      <c r="D1448" s="645">
        <v>6</v>
      </c>
      <c r="E1448" s="878"/>
      <c r="F1448" s="879"/>
      <c r="G1448" s="880"/>
      <c r="H1448" s="878"/>
      <c r="I1448" s="879"/>
      <c r="J1448" s="879"/>
      <c r="K1448" s="879"/>
      <c r="L1448" s="879"/>
      <c r="M1448" s="880"/>
      <c r="N1448" s="881"/>
      <c r="O1448" s="882"/>
      <c r="P1448" s="882"/>
      <c r="Q1448" s="883"/>
      <c r="S1448" s="644"/>
      <c r="T1448" s="644"/>
      <c r="U1448" s="644" t="str">
        <f t="shared" si="6061"/>
        <v/>
      </c>
      <c r="V1448" s="644"/>
      <c r="W1448" s="644"/>
      <c r="X1448" s="644"/>
      <c r="Y1448" s="644"/>
      <c r="Z1448" s="644"/>
      <c r="AA1448" s="644"/>
      <c r="AB1448" s="644"/>
      <c r="AC1448" s="644"/>
      <c r="AD1448" s="644"/>
      <c r="AE1448" s="644"/>
      <c r="AF1448" s="644"/>
      <c r="AG1448" s="644"/>
      <c r="AH1448" s="644"/>
      <c r="AI1448" s="644"/>
      <c r="AJ1448" s="644"/>
      <c r="AK1448" s="644"/>
      <c r="AL1448" s="644"/>
      <c r="AM1448" s="644"/>
      <c r="AN1448" s="644"/>
      <c r="AO1448" s="644"/>
      <c r="AP1448" s="644"/>
      <c r="AQ1448" s="644"/>
      <c r="AR1448" s="644"/>
      <c r="AS1448" s="644"/>
      <c r="AT1448" s="644"/>
      <c r="AU1448" s="644"/>
      <c r="AV1448" s="644"/>
      <c r="AW1448" s="644"/>
      <c r="AX1448" s="644"/>
      <c r="AY1448" s="644"/>
      <c r="AZ1448" s="644"/>
      <c r="BA1448" s="644"/>
      <c r="BB1448" s="644"/>
      <c r="BC1448" s="644"/>
      <c r="BD1448" s="644"/>
      <c r="BE1448" s="644"/>
      <c r="BF1448" s="644"/>
      <c r="BG1448" s="644"/>
      <c r="BH1448" s="644"/>
      <c r="BI1448" s="644"/>
      <c r="BJ1448" s="644"/>
      <c r="BK1448" s="644"/>
      <c r="BL1448" s="644"/>
      <c r="BM1448" s="644"/>
      <c r="BN1448" s="644"/>
      <c r="BO1448" s="644"/>
      <c r="BP1448" s="644"/>
      <c r="BQ1448" s="644"/>
      <c r="BR1448" s="644"/>
      <c r="BS1448" s="644"/>
      <c r="BT1448" s="644"/>
      <c r="BU1448" s="644"/>
      <c r="BV1448" s="644"/>
      <c r="BW1448" s="644"/>
      <c r="BX1448" s="644"/>
      <c r="BY1448" s="644"/>
      <c r="BZ1448" s="644"/>
      <c r="CA1448" s="644"/>
      <c r="CB1448" s="644"/>
      <c r="CC1448" s="644"/>
      <c r="CD1448" s="644"/>
      <c r="CE1448" s="644"/>
      <c r="CF1448" s="644"/>
      <c r="CG1448" s="644"/>
      <c r="CH1448" s="644"/>
      <c r="CI1448" s="644"/>
      <c r="CJ1448" s="644"/>
      <c r="CK1448" s="644"/>
      <c r="CL1448" s="644"/>
      <c r="CM1448" s="644"/>
      <c r="CN1448" s="644"/>
      <c r="CO1448" s="644"/>
      <c r="CP1448" s="644"/>
      <c r="CQ1448" s="644"/>
      <c r="CR1448" s="644"/>
      <c r="CS1448" s="644"/>
      <c r="CT1448" s="644"/>
      <c r="CU1448" s="644"/>
      <c r="CV1448" s="644"/>
      <c r="CW1448" s="644"/>
      <c r="CX1448" s="644"/>
      <c r="CY1448" s="644"/>
      <c r="CZ1448" s="644"/>
      <c r="DA1448" s="644"/>
      <c r="DB1448" s="644"/>
      <c r="DC1448" s="644"/>
      <c r="DD1448" s="644"/>
      <c r="DE1448" s="644"/>
      <c r="DF1448" s="644"/>
      <c r="DG1448" s="644"/>
      <c r="DH1448" s="644"/>
      <c r="DI1448" s="644"/>
      <c r="DJ1448" s="644"/>
      <c r="DK1448" s="644"/>
      <c r="DL1448" s="644"/>
      <c r="DM1448" s="644"/>
      <c r="DN1448" s="644"/>
      <c r="DO1448" s="644"/>
      <c r="DP1448" s="644"/>
      <c r="DQ1448" s="644"/>
      <c r="DR1448" s="644"/>
      <c r="DS1448" s="644"/>
      <c r="DT1448" s="644"/>
      <c r="DU1448" s="644"/>
      <c r="DV1448" s="644"/>
      <c r="DW1448" s="644"/>
      <c r="DX1448" s="644"/>
      <c r="DY1448" s="644"/>
      <c r="DZ1448" s="644"/>
      <c r="EA1448" s="644"/>
      <c r="EB1448" s="644"/>
      <c r="EC1448" s="644"/>
      <c r="ED1448" s="644"/>
      <c r="EE1448" s="644"/>
      <c r="EF1448" s="644"/>
      <c r="EG1448" s="644"/>
      <c r="EH1448" s="644"/>
      <c r="EI1448" s="644"/>
      <c r="EJ1448" s="644"/>
      <c r="EK1448" s="644"/>
      <c r="EL1448" s="644"/>
      <c r="EM1448" s="644"/>
      <c r="EN1448" s="644"/>
      <c r="EO1448" s="644"/>
      <c r="EP1448" s="644"/>
      <c r="EQ1448" s="644"/>
      <c r="ER1448" s="644"/>
      <c r="ES1448" s="644"/>
      <c r="ET1448" s="644"/>
      <c r="EU1448" s="644"/>
      <c r="EV1448" s="644"/>
      <c r="EW1448" s="644"/>
      <c r="EX1448" s="644"/>
      <c r="EY1448" s="644"/>
      <c r="EZ1448" s="644"/>
      <c r="FA1448" s="644"/>
      <c r="FB1448" s="644"/>
      <c r="FC1448" s="644"/>
      <c r="FD1448" s="644"/>
      <c r="FE1448" s="644"/>
      <c r="FF1448" s="644"/>
      <c r="FG1448" s="644"/>
      <c r="FH1448" s="644"/>
      <c r="FI1448" s="644"/>
      <c r="FJ1448" s="644"/>
      <c r="FK1448" s="644"/>
      <c r="FL1448" s="644"/>
      <c r="FM1448" s="644"/>
      <c r="FN1448" s="644"/>
      <c r="FO1448" s="644"/>
      <c r="FP1448" s="644"/>
      <c r="FQ1448" s="644"/>
      <c r="FR1448" s="644"/>
      <c r="FS1448" s="644"/>
      <c r="FT1448" s="644"/>
      <c r="FU1448" s="644"/>
      <c r="FV1448" s="644"/>
      <c r="FW1448" s="644"/>
      <c r="FX1448" s="644"/>
      <c r="FY1448" s="644"/>
      <c r="FZ1448" s="644"/>
      <c r="GA1448" s="644"/>
      <c r="GB1448" s="644"/>
      <c r="GC1448" s="644"/>
      <c r="GD1448" s="644"/>
      <c r="GE1448" s="644"/>
      <c r="GF1448" s="644"/>
      <c r="GG1448" s="644"/>
      <c r="GH1448" s="644"/>
      <c r="GI1448" s="644"/>
      <c r="GJ1448" s="644"/>
      <c r="GK1448" s="644"/>
      <c r="GL1448" s="644"/>
      <c r="GM1448" s="644"/>
      <c r="GN1448" s="644"/>
      <c r="GO1448" s="644"/>
      <c r="GP1448" s="644"/>
      <c r="GQ1448" s="644"/>
      <c r="GR1448" s="644"/>
      <c r="GS1448" s="644"/>
      <c r="GT1448" s="644"/>
      <c r="GU1448" s="644"/>
      <c r="GV1448" s="644"/>
      <c r="GW1448" s="644"/>
      <c r="GX1448" s="644"/>
      <c r="GY1448" s="644"/>
      <c r="GZ1448" s="644"/>
      <c r="HA1448" s="644"/>
      <c r="HB1448" s="644"/>
      <c r="HC1448" s="644"/>
      <c r="HD1448" s="644"/>
      <c r="HE1448" s="644"/>
      <c r="HF1448" s="644"/>
      <c r="HG1448" s="644"/>
      <c r="HH1448" s="644"/>
      <c r="HI1448" s="644"/>
      <c r="HJ1448" s="644"/>
      <c r="HK1448" s="644"/>
      <c r="HL1448" s="644"/>
    </row>
    <row r="1449" spans="2:234" x14ac:dyDescent="0.25">
      <c r="D1449" s="645">
        <v>7</v>
      </c>
      <c r="E1449" s="878"/>
      <c r="F1449" s="879"/>
      <c r="G1449" s="880"/>
      <c r="H1449" s="878"/>
      <c r="I1449" s="879"/>
      <c r="J1449" s="879"/>
      <c r="K1449" s="879"/>
      <c r="L1449" s="879"/>
      <c r="M1449" s="880"/>
      <c r="N1449" s="881"/>
      <c r="O1449" s="882"/>
      <c r="P1449" s="882"/>
      <c r="Q1449" s="883"/>
      <c r="S1449" s="644"/>
      <c r="T1449" s="644"/>
      <c r="U1449" s="644" t="str">
        <f t="shared" si="6061"/>
        <v/>
      </c>
      <c r="V1449" s="644"/>
      <c r="W1449" s="644"/>
      <c r="X1449" s="644"/>
      <c r="Y1449" s="644"/>
      <c r="Z1449" s="644"/>
      <c r="AA1449" s="644"/>
      <c r="AB1449" s="644"/>
      <c r="AC1449" s="644"/>
      <c r="AD1449" s="644"/>
      <c r="AE1449" s="644"/>
      <c r="AF1449" s="644"/>
      <c r="AG1449" s="644"/>
      <c r="AH1449" s="644"/>
      <c r="AI1449" s="644"/>
      <c r="AJ1449" s="644"/>
      <c r="AK1449" s="644"/>
      <c r="AL1449" s="644"/>
      <c r="AM1449" s="644"/>
      <c r="AN1449" s="644"/>
      <c r="AO1449" s="644"/>
      <c r="AP1449" s="644"/>
      <c r="AQ1449" s="644"/>
      <c r="AR1449" s="644"/>
      <c r="AS1449" s="644"/>
      <c r="AT1449" s="644"/>
      <c r="AU1449" s="644"/>
      <c r="AV1449" s="644"/>
      <c r="AW1449" s="644"/>
      <c r="AX1449" s="644"/>
      <c r="AY1449" s="644"/>
      <c r="AZ1449" s="644"/>
      <c r="BA1449" s="644"/>
      <c r="BB1449" s="644"/>
      <c r="BC1449" s="644"/>
      <c r="BD1449" s="644"/>
      <c r="BE1449" s="644"/>
      <c r="BF1449" s="644"/>
      <c r="BG1449" s="644"/>
      <c r="BH1449" s="644"/>
      <c r="BI1449" s="644"/>
      <c r="BJ1449" s="644"/>
      <c r="BK1449" s="644"/>
      <c r="BL1449" s="644"/>
      <c r="BM1449" s="644"/>
      <c r="BN1449" s="644"/>
      <c r="BO1449" s="644"/>
      <c r="BP1449" s="644"/>
      <c r="BQ1449" s="644"/>
      <c r="BR1449" s="644"/>
      <c r="BS1449" s="644"/>
      <c r="BT1449" s="644"/>
      <c r="BU1449" s="644"/>
      <c r="BV1449" s="644"/>
      <c r="BW1449" s="644"/>
      <c r="BX1449" s="644"/>
      <c r="BY1449" s="644"/>
      <c r="BZ1449" s="644"/>
      <c r="CA1449" s="644"/>
      <c r="CB1449" s="644"/>
      <c r="CC1449" s="644"/>
      <c r="CD1449" s="644"/>
      <c r="CE1449" s="644"/>
      <c r="CF1449" s="644"/>
      <c r="CG1449" s="644"/>
      <c r="CH1449" s="644"/>
      <c r="CI1449" s="644"/>
      <c r="CJ1449" s="644"/>
      <c r="CK1449" s="644"/>
      <c r="CL1449" s="644"/>
      <c r="CM1449" s="644"/>
      <c r="CN1449" s="644"/>
      <c r="CO1449" s="644"/>
      <c r="CP1449" s="644"/>
      <c r="CQ1449" s="644"/>
      <c r="CR1449" s="644"/>
      <c r="CS1449" s="644"/>
      <c r="CT1449" s="644"/>
      <c r="CU1449" s="644"/>
      <c r="CV1449" s="644"/>
      <c r="CW1449" s="644"/>
      <c r="CX1449" s="644"/>
      <c r="CY1449" s="644"/>
      <c r="CZ1449" s="644"/>
      <c r="DA1449" s="644"/>
      <c r="DB1449" s="644"/>
      <c r="DC1449" s="644"/>
      <c r="DD1449" s="644"/>
      <c r="DE1449" s="644"/>
      <c r="DF1449" s="644"/>
      <c r="DG1449" s="644"/>
      <c r="DH1449" s="644"/>
      <c r="DI1449" s="644"/>
      <c r="DJ1449" s="644"/>
      <c r="DK1449" s="644"/>
      <c r="DL1449" s="644"/>
      <c r="DM1449" s="644"/>
      <c r="DN1449" s="644"/>
      <c r="DO1449" s="644"/>
      <c r="DP1449" s="644"/>
      <c r="DQ1449" s="644"/>
      <c r="DR1449" s="644"/>
      <c r="DS1449" s="644"/>
      <c r="DT1449" s="644"/>
      <c r="DU1449" s="644"/>
      <c r="DV1449" s="644"/>
      <c r="DW1449" s="644"/>
      <c r="DX1449" s="644"/>
      <c r="DY1449" s="644"/>
      <c r="DZ1449" s="644"/>
      <c r="EA1449" s="644"/>
      <c r="EB1449" s="644"/>
      <c r="EC1449" s="644"/>
      <c r="ED1449" s="644"/>
      <c r="EE1449" s="644"/>
      <c r="EF1449" s="644"/>
      <c r="EG1449" s="644"/>
      <c r="EH1449" s="644"/>
      <c r="EI1449" s="644"/>
      <c r="EJ1449" s="644"/>
      <c r="EK1449" s="644"/>
      <c r="EL1449" s="644"/>
      <c r="EM1449" s="644"/>
      <c r="EN1449" s="644"/>
      <c r="EO1449" s="644"/>
      <c r="EP1449" s="644"/>
      <c r="EQ1449" s="644"/>
      <c r="ER1449" s="644"/>
      <c r="ES1449" s="644"/>
      <c r="ET1449" s="644"/>
      <c r="EU1449" s="644"/>
      <c r="EV1449" s="644"/>
      <c r="EW1449" s="644"/>
      <c r="EX1449" s="644"/>
      <c r="EY1449" s="644"/>
      <c r="EZ1449" s="644"/>
      <c r="FA1449" s="644"/>
      <c r="FB1449" s="644"/>
      <c r="FC1449" s="644"/>
      <c r="FD1449" s="644"/>
      <c r="FE1449" s="644"/>
      <c r="FF1449" s="644"/>
      <c r="FG1449" s="644"/>
      <c r="FH1449" s="644"/>
      <c r="FI1449" s="644"/>
      <c r="FJ1449" s="644"/>
      <c r="FK1449" s="644"/>
      <c r="FL1449" s="644"/>
      <c r="FM1449" s="644"/>
      <c r="FN1449" s="644"/>
      <c r="FO1449" s="644"/>
      <c r="FP1449" s="644"/>
      <c r="FQ1449" s="644"/>
      <c r="FR1449" s="644"/>
      <c r="FS1449" s="644"/>
      <c r="FT1449" s="644"/>
      <c r="FU1449" s="644"/>
      <c r="FV1449" s="644"/>
      <c r="FW1449" s="644"/>
      <c r="FX1449" s="644"/>
      <c r="FY1449" s="644"/>
      <c r="FZ1449" s="644"/>
      <c r="GA1449" s="644"/>
      <c r="GB1449" s="644"/>
      <c r="GC1449" s="644"/>
      <c r="GD1449" s="644"/>
      <c r="GE1449" s="644"/>
      <c r="GF1449" s="644"/>
      <c r="GG1449" s="644"/>
      <c r="GH1449" s="644"/>
      <c r="GI1449" s="644"/>
      <c r="GJ1449" s="644"/>
      <c r="GK1449" s="644"/>
      <c r="GL1449" s="644"/>
      <c r="GM1449" s="644"/>
      <c r="GN1449" s="644"/>
      <c r="GO1449" s="644"/>
      <c r="GP1449" s="644"/>
      <c r="GQ1449" s="644"/>
      <c r="GR1449" s="644"/>
      <c r="GS1449" s="644"/>
      <c r="GT1449" s="644"/>
      <c r="GU1449" s="644"/>
      <c r="GV1449" s="644"/>
      <c r="GW1449" s="644"/>
      <c r="GX1449" s="644"/>
      <c r="GY1449" s="644"/>
      <c r="GZ1449" s="644"/>
      <c r="HA1449" s="644"/>
      <c r="HB1449" s="644"/>
      <c r="HC1449" s="644"/>
      <c r="HD1449" s="644"/>
      <c r="HE1449" s="644"/>
      <c r="HF1449" s="644"/>
      <c r="HG1449" s="644"/>
      <c r="HH1449" s="644"/>
      <c r="HI1449" s="644"/>
      <c r="HJ1449" s="644"/>
      <c r="HK1449" s="644"/>
      <c r="HL1449" s="644"/>
    </row>
    <row r="1450" spans="2:234" x14ac:dyDescent="0.25">
      <c r="D1450" s="645">
        <v>8</v>
      </c>
      <c r="E1450" s="878"/>
      <c r="F1450" s="879"/>
      <c r="G1450" s="880"/>
      <c r="H1450" s="878"/>
      <c r="I1450" s="879"/>
      <c r="J1450" s="879"/>
      <c r="K1450" s="879"/>
      <c r="L1450" s="879"/>
      <c r="M1450" s="880"/>
      <c r="N1450" s="881"/>
      <c r="O1450" s="882"/>
      <c r="P1450" s="882"/>
      <c r="Q1450" s="883"/>
      <c r="S1450" s="644"/>
      <c r="T1450" s="644"/>
      <c r="U1450" s="644" t="str">
        <f t="shared" si="6061"/>
        <v/>
      </c>
      <c r="V1450" s="644"/>
      <c r="W1450" s="644"/>
      <c r="X1450" s="644"/>
      <c r="Y1450" s="644"/>
      <c r="Z1450" s="644"/>
      <c r="AA1450" s="644"/>
      <c r="AB1450" s="644"/>
      <c r="AC1450" s="644"/>
      <c r="AD1450" s="644"/>
      <c r="AE1450" s="644"/>
      <c r="AF1450" s="644"/>
      <c r="AG1450" s="644"/>
      <c r="AH1450" s="644"/>
      <c r="AI1450" s="644"/>
      <c r="AJ1450" s="644"/>
      <c r="AK1450" s="644"/>
      <c r="AL1450" s="644"/>
      <c r="AM1450" s="644"/>
      <c r="AN1450" s="644"/>
      <c r="AO1450" s="644"/>
      <c r="AP1450" s="644"/>
      <c r="AQ1450" s="644"/>
      <c r="AR1450" s="644"/>
      <c r="AS1450" s="644"/>
      <c r="AT1450" s="644"/>
      <c r="AU1450" s="644"/>
      <c r="AV1450" s="644"/>
      <c r="AW1450" s="644"/>
      <c r="AX1450" s="644"/>
      <c r="AY1450" s="644"/>
      <c r="AZ1450" s="644"/>
      <c r="BA1450" s="644"/>
      <c r="BB1450" s="644"/>
      <c r="BC1450" s="644"/>
      <c r="BD1450" s="644"/>
      <c r="BE1450" s="644"/>
      <c r="BF1450" s="644"/>
      <c r="BG1450" s="644"/>
      <c r="BH1450" s="644"/>
      <c r="BI1450" s="644"/>
      <c r="BJ1450" s="644"/>
      <c r="BK1450" s="644"/>
      <c r="BL1450" s="644"/>
      <c r="BM1450" s="644"/>
      <c r="BN1450" s="644"/>
      <c r="BO1450" s="644"/>
      <c r="BP1450" s="644"/>
      <c r="BQ1450" s="644"/>
      <c r="BR1450" s="644"/>
      <c r="BS1450" s="644"/>
      <c r="BT1450" s="644"/>
      <c r="BU1450" s="644"/>
      <c r="BV1450" s="644"/>
      <c r="BW1450" s="644"/>
      <c r="BX1450" s="644"/>
      <c r="BY1450" s="644"/>
      <c r="BZ1450" s="644"/>
      <c r="CA1450" s="644"/>
      <c r="CB1450" s="644"/>
      <c r="CC1450" s="644"/>
      <c r="CD1450" s="644"/>
      <c r="CE1450" s="644"/>
      <c r="CF1450" s="644"/>
      <c r="CG1450" s="644"/>
      <c r="CH1450" s="644"/>
      <c r="CI1450" s="644"/>
      <c r="CJ1450" s="644"/>
      <c r="CK1450" s="644"/>
      <c r="CL1450" s="644"/>
      <c r="CM1450" s="644"/>
      <c r="CN1450" s="644"/>
      <c r="CO1450" s="644"/>
      <c r="CP1450" s="644"/>
      <c r="CQ1450" s="644"/>
      <c r="CR1450" s="644"/>
      <c r="CS1450" s="644"/>
      <c r="CT1450" s="644"/>
      <c r="CU1450" s="644"/>
      <c r="CV1450" s="644"/>
      <c r="CW1450" s="644"/>
      <c r="CX1450" s="644"/>
      <c r="CY1450" s="644"/>
      <c r="CZ1450" s="644"/>
      <c r="DA1450" s="644"/>
      <c r="DB1450" s="644"/>
      <c r="DC1450" s="644"/>
      <c r="DD1450" s="644"/>
      <c r="DE1450" s="644"/>
      <c r="DF1450" s="644"/>
      <c r="DG1450" s="644"/>
      <c r="DH1450" s="644"/>
      <c r="DI1450" s="644"/>
      <c r="DJ1450" s="644"/>
      <c r="DK1450" s="644"/>
      <c r="DL1450" s="644"/>
      <c r="DM1450" s="644"/>
      <c r="DN1450" s="644"/>
      <c r="DO1450" s="644"/>
      <c r="DP1450" s="644"/>
      <c r="DQ1450" s="644"/>
      <c r="DR1450" s="644"/>
      <c r="DS1450" s="644"/>
      <c r="DT1450" s="644"/>
      <c r="DU1450" s="644"/>
      <c r="DV1450" s="644"/>
      <c r="DW1450" s="644"/>
      <c r="DX1450" s="644"/>
      <c r="DY1450" s="644"/>
      <c r="DZ1450" s="644"/>
      <c r="EA1450" s="644"/>
      <c r="EB1450" s="644"/>
      <c r="EC1450" s="644"/>
      <c r="ED1450" s="644"/>
      <c r="EE1450" s="644"/>
      <c r="EF1450" s="644"/>
      <c r="EG1450" s="644"/>
      <c r="EH1450" s="644"/>
      <c r="EI1450" s="644"/>
      <c r="EJ1450" s="644"/>
      <c r="EK1450" s="644"/>
      <c r="EL1450" s="644"/>
      <c r="EM1450" s="644"/>
      <c r="EN1450" s="644"/>
      <c r="EO1450" s="644"/>
      <c r="EP1450" s="644"/>
      <c r="EQ1450" s="644"/>
      <c r="ER1450" s="644"/>
      <c r="ES1450" s="644"/>
      <c r="ET1450" s="644"/>
      <c r="EU1450" s="644"/>
      <c r="EV1450" s="644"/>
      <c r="EW1450" s="644"/>
      <c r="EX1450" s="644"/>
      <c r="EY1450" s="644"/>
      <c r="EZ1450" s="644"/>
      <c r="FA1450" s="644"/>
      <c r="FB1450" s="644"/>
      <c r="FC1450" s="644"/>
      <c r="FD1450" s="644"/>
      <c r="FE1450" s="644"/>
      <c r="FF1450" s="644"/>
      <c r="FG1450" s="644"/>
      <c r="FH1450" s="644"/>
      <c r="FI1450" s="644"/>
      <c r="FJ1450" s="644"/>
      <c r="FK1450" s="644"/>
      <c r="FL1450" s="644"/>
      <c r="FM1450" s="644"/>
      <c r="FN1450" s="644"/>
      <c r="FO1450" s="644"/>
      <c r="FP1450" s="644"/>
      <c r="FQ1450" s="644"/>
      <c r="FR1450" s="644"/>
      <c r="FS1450" s="644"/>
      <c r="FT1450" s="644"/>
      <c r="FU1450" s="644"/>
      <c r="FV1450" s="644"/>
      <c r="FW1450" s="644"/>
      <c r="FX1450" s="644"/>
      <c r="FY1450" s="644"/>
      <c r="FZ1450" s="644"/>
      <c r="GA1450" s="644"/>
      <c r="GB1450" s="644"/>
      <c r="GC1450" s="644"/>
      <c r="GD1450" s="644"/>
      <c r="GE1450" s="644"/>
      <c r="GF1450" s="644"/>
      <c r="GG1450" s="644"/>
      <c r="GH1450" s="644"/>
      <c r="GI1450" s="644"/>
      <c r="GJ1450" s="644"/>
      <c r="GK1450" s="644"/>
      <c r="GL1450" s="644"/>
      <c r="GM1450" s="644"/>
      <c r="GN1450" s="644"/>
      <c r="GO1450" s="644"/>
      <c r="GP1450" s="644"/>
      <c r="GQ1450" s="644"/>
      <c r="GR1450" s="644"/>
      <c r="GS1450" s="644"/>
      <c r="GT1450" s="644"/>
      <c r="GU1450" s="644"/>
      <c r="GV1450" s="644"/>
      <c r="GW1450" s="644"/>
      <c r="GX1450" s="644"/>
      <c r="GY1450" s="644"/>
      <c r="GZ1450" s="644"/>
      <c r="HA1450" s="644"/>
      <c r="HB1450" s="644"/>
      <c r="HC1450" s="644"/>
      <c r="HD1450" s="644"/>
      <c r="HE1450" s="644"/>
      <c r="HF1450" s="644"/>
      <c r="HG1450" s="644"/>
      <c r="HH1450" s="644"/>
      <c r="HI1450" s="644"/>
      <c r="HJ1450" s="644"/>
      <c r="HK1450" s="644"/>
      <c r="HL1450" s="644"/>
    </row>
    <row r="1451" spans="2:234" x14ac:dyDescent="0.25">
      <c r="D1451" s="645">
        <v>9</v>
      </c>
      <c r="E1451" s="878"/>
      <c r="F1451" s="879"/>
      <c r="G1451" s="880"/>
      <c r="H1451" s="878"/>
      <c r="I1451" s="879"/>
      <c r="J1451" s="879"/>
      <c r="K1451" s="879"/>
      <c r="L1451" s="879"/>
      <c r="M1451" s="880"/>
      <c r="N1451" s="881"/>
      <c r="O1451" s="882"/>
      <c r="P1451" s="882"/>
      <c r="Q1451" s="883"/>
      <c r="S1451" s="644"/>
      <c r="T1451" s="644"/>
      <c r="U1451" s="644" t="str">
        <f t="shared" si="6061"/>
        <v/>
      </c>
      <c r="V1451" s="644"/>
      <c r="W1451" s="644"/>
      <c r="X1451" s="644"/>
      <c r="Y1451" s="644"/>
      <c r="Z1451" s="644"/>
      <c r="AA1451" s="644"/>
      <c r="AB1451" s="644"/>
      <c r="AC1451" s="644"/>
      <c r="AD1451" s="644"/>
      <c r="AE1451" s="644"/>
      <c r="AF1451" s="644"/>
      <c r="AG1451" s="644"/>
      <c r="AH1451" s="644"/>
      <c r="AI1451" s="644"/>
      <c r="AJ1451" s="644"/>
      <c r="AK1451" s="644"/>
      <c r="AL1451" s="644"/>
      <c r="AM1451" s="644"/>
      <c r="AN1451" s="644"/>
      <c r="AO1451" s="644"/>
      <c r="AP1451" s="644"/>
      <c r="AQ1451" s="644"/>
      <c r="AR1451" s="644"/>
      <c r="AS1451" s="644"/>
      <c r="AT1451" s="644"/>
      <c r="AU1451" s="644"/>
      <c r="AV1451" s="644"/>
      <c r="AW1451" s="644"/>
      <c r="AX1451" s="644"/>
      <c r="AY1451" s="644"/>
      <c r="AZ1451" s="644"/>
      <c r="BA1451" s="644"/>
      <c r="BB1451" s="644"/>
      <c r="BC1451" s="644"/>
      <c r="BD1451" s="644"/>
      <c r="BE1451" s="644"/>
      <c r="BF1451" s="644"/>
      <c r="BG1451" s="644"/>
      <c r="BH1451" s="644"/>
      <c r="BI1451" s="644"/>
      <c r="BJ1451" s="644"/>
      <c r="BK1451" s="644"/>
      <c r="BL1451" s="644"/>
      <c r="BM1451" s="644"/>
      <c r="BN1451" s="644"/>
      <c r="BO1451" s="644"/>
      <c r="BP1451" s="644"/>
      <c r="BQ1451" s="644"/>
      <c r="BR1451" s="644"/>
      <c r="BS1451" s="644"/>
      <c r="BT1451" s="644"/>
      <c r="BU1451" s="644"/>
      <c r="BV1451" s="644"/>
      <c r="BW1451" s="644"/>
      <c r="BX1451" s="644"/>
      <c r="BY1451" s="644"/>
      <c r="BZ1451" s="644"/>
      <c r="CA1451" s="644"/>
      <c r="CB1451" s="644"/>
      <c r="CC1451" s="644"/>
      <c r="CD1451" s="644"/>
      <c r="CE1451" s="644"/>
      <c r="CF1451" s="644"/>
      <c r="CG1451" s="644"/>
      <c r="CH1451" s="644"/>
      <c r="CI1451" s="644"/>
      <c r="CJ1451" s="644"/>
      <c r="CK1451" s="644"/>
      <c r="CL1451" s="644"/>
      <c r="CM1451" s="644"/>
      <c r="CN1451" s="644"/>
      <c r="CO1451" s="644"/>
      <c r="CP1451" s="644"/>
      <c r="CQ1451" s="644"/>
      <c r="CR1451" s="644"/>
      <c r="CS1451" s="644"/>
      <c r="CT1451" s="644"/>
      <c r="CU1451" s="644"/>
      <c r="CV1451" s="644"/>
      <c r="CW1451" s="644"/>
      <c r="CX1451" s="644"/>
      <c r="CY1451" s="644"/>
      <c r="CZ1451" s="644"/>
      <c r="DA1451" s="644"/>
      <c r="DB1451" s="644"/>
      <c r="DC1451" s="644"/>
      <c r="DD1451" s="644"/>
      <c r="DE1451" s="644"/>
      <c r="DF1451" s="644"/>
      <c r="DG1451" s="644"/>
      <c r="DH1451" s="644"/>
      <c r="DI1451" s="644"/>
      <c r="DJ1451" s="644"/>
      <c r="DK1451" s="644"/>
      <c r="DL1451" s="644"/>
      <c r="DM1451" s="644"/>
      <c r="DN1451" s="644"/>
      <c r="DO1451" s="644"/>
      <c r="DP1451" s="644"/>
      <c r="DQ1451" s="644"/>
      <c r="DR1451" s="644"/>
      <c r="DS1451" s="644"/>
      <c r="DT1451" s="644"/>
      <c r="DU1451" s="644"/>
      <c r="DV1451" s="644"/>
      <c r="DW1451" s="644"/>
      <c r="DX1451" s="644"/>
      <c r="DY1451" s="644"/>
      <c r="DZ1451" s="644"/>
      <c r="EA1451" s="644"/>
      <c r="EB1451" s="644"/>
      <c r="EC1451" s="644"/>
      <c r="ED1451" s="644"/>
      <c r="EE1451" s="644"/>
      <c r="EF1451" s="644"/>
      <c r="EG1451" s="644"/>
      <c r="EH1451" s="644"/>
      <c r="EI1451" s="644"/>
      <c r="EJ1451" s="644"/>
      <c r="EK1451" s="644"/>
      <c r="EL1451" s="644"/>
      <c r="EM1451" s="644"/>
      <c r="EN1451" s="644"/>
      <c r="EO1451" s="644"/>
      <c r="EP1451" s="644"/>
      <c r="EQ1451" s="644"/>
      <c r="ER1451" s="644"/>
      <c r="ES1451" s="644"/>
      <c r="ET1451" s="644"/>
      <c r="EU1451" s="644"/>
      <c r="EV1451" s="644"/>
      <c r="EW1451" s="644"/>
      <c r="EX1451" s="644"/>
      <c r="EY1451" s="644"/>
      <c r="EZ1451" s="644"/>
      <c r="FA1451" s="644"/>
      <c r="FB1451" s="644"/>
      <c r="FC1451" s="644"/>
      <c r="FD1451" s="644"/>
      <c r="FE1451" s="644"/>
      <c r="FF1451" s="644"/>
      <c r="FG1451" s="644"/>
      <c r="FH1451" s="644"/>
      <c r="FI1451" s="644"/>
      <c r="FJ1451" s="644"/>
      <c r="FK1451" s="644"/>
      <c r="FL1451" s="644"/>
      <c r="FM1451" s="644"/>
      <c r="FN1451" s="644"/>
      <c r="FO1451" s="644"/>
      <c r="FP1451" s="644"/>
      <c r="FQ1451" s="644"/>
      <c r="FR1451" s="644"/>
      <c r="FS1451" s="644"/>
      <c r="FT1451" s="644"/>
      <c r="FU1451" s="644"/>
      <c r="FV1451" s="644"/>
      <c r="FW1451" s="644"/>
      <c r="FX1451" s="644"/>
      <c r="FY1451" s="644"/>
      <c r="FZ1451" s="644"/>
      <c r="GA1451" s="644"/>
      <c r="GB1451" s="644"/>
      <c r="GC1451" s="644"/>
      <c r="GD1451" s="644"/>
      <c r="GE1451" s="644"/>
      <c r="GF1451" s="644"/>
      <c r="GG1451" s="644"/>
      <c r="GH1451" s="644"/>
      <c r="GI1451" s="644"/>
      <c r="GJ1451" s="644"/>
      <c r="GK1451" s="644"/>
      <c r="GL1451" s="644"/>
      <c r="GM1451" s="644"/>
      <c r="GN1451" s="644"/>
      <c r="GO1451" s="644"/>
      <c r="GP1451" s="644"/>
      <c r="GQ1451" s="644"/>
      <c r="GR1451" s="644"/>
      <c r="GS1451" s="644"/>
      <c r="GT1451" s="644"/>
      <c r="GU1451" s="644"/>
      <c r="GV1451" s="644"/>
      <c r="GW1451" s="644"/>
      <c r="GX1451" s="644"/>
      <c r="GY1451" s="644"/>
      <c r="GZ1451" s="644"/>
      <c r="HA1451" s="644"/>
      <c r="HB1451" s="644"/>
      <c r="HC1451" s="644"/>
      <c r="HD1451" s="644"/>
      <c r="HE1451" s="644"/>
      <c r="HF1451" s="644"/>
      <c r="HG1451" s="644"/>
      <c r="HH1451" s="644"/>
      <c r="HI1451" s="644"/>
      <c r="HJ1451" s="644"/>
      <c r="HK1451" s="644"/>
      <c r="HL1451" s="644"/>
    </row>
    <row r="1452" spans="2:234" x14ac:dyDescent="0.25">
      <c r="D1452" s="645">
        <v>10</v>
      </c>
      <c r="E1452" s="878"/>
      <c r="F1452" s="879"/>
      <c r="G1452" s="880"/>
      <c r="H1452" s="878"/>
      <c r="I1452" s="879"/>
      <c r="J1452" s="879"/>
      <c r="K1452" s="879"/>
      <c r="L1452" s="879"/>
      <c r="M1452" s="880"/>
      <c r="N1452" s="881"/>
      <c r="O1452" s="882"/>
      <c r="P1452" s="882"/>
      <c r="Q1452" s="883"/>
      <c r="S1452" s="644"/>
      <c r="T1452" s="644"/>
      <c r="U1452" s="644" t="str">
        <f t="shared" si="6061"/>
        <v/>
      </c>
      <c r="V1452" s="644"/>
      <c r="W1452" s="644"/>
      <c r="X1452" s="644"/>
      <c r="Y1452" s="644"/>
      <c r="Z1452" s="644"/>
      <c r="AA1452" s="644"/>
      <c r="AB1452" s="644"/>
      <c r="AC1452" s="644"/>
      <c r="AD1452" s="644"/>
      <c r="AE1452" s="644"/>
      <c r="AF1452" s="644"/>
      <c r="AG1452" s="644"/>
      <c r="AH1452" s="644"/>
      <c r="AI1452" s="644"/>
      <c r="AJ1452" s="644"/>
      <c r="AK1452" s="644"/>
      <c r="AL1452" s="644"/>
      <c r="AM1452" s="644"/>
      <c r="AN1452" s="644"/>
      <c r="AO1452" s="644"/>
      <c r="AP1452" s="644"/>
      <c r="AQ1452" s="644"/>
      <c r="AR1452" s="644"/>
      <c r="AS1452" s="644"/>
      <c r="AT1452" s="644"/>
      <c r="AU1452" s="644"/>
      <c r="AV1452" s="644"/>
      <c r="AW1452" s="644"/>
      <c r="AX1452" s="644"/>
      <c r="AY1452" s="644"/>
      <c r="AZ1452" s="644"/>
      <c r="BA1452" s="644"/>
      <c r="BB1452" s="644"/>
      <c r="BC1452" s="644"/>
      <c r="BD1452" s="644"/>
      <c r="BE1452" s="644"/>
      <c r="BF1452" s="644"/>
      <c r="BG1452" s="644"/>
      <c r="BH1452" s="644"/>
      <c r="BI1452" s="644"/>
      <c r="BJ1452" s="644"/>
      <c r="BK1452" s="644"/>
      <c r="BL1452" s="644"/>
      <c r="BM1452" s="644"/>
      <c r="BN1452" s="644"/>
      <c r="BO1452" s="644"/>
      <c r="BP1452" s="644"/>
      <c r="BQ1452" s="644"/>
      <c r="BR1452" s="644"/>
      <c r="BS1452" s="644"/>
      <c r="BT1452" s="644"/>
      <c r="BU1452" s="644"/>
      <c r="BV1452" s="644"/>
      <c r="BW1452" s="644"/>
      <c r="BX1452" s="644"/>
      <c r="BY1452" s="644"/>
      <c r="BZ1452" s="644"/>
      <c r="CA1452" s="644"/>
      <c r="CB1452" s="644"/>
      <c r="CC1452" s="644"/>
      <c r="CD1452" s="644"/>
      <c r="CE1452" s="644"/>
      <c r="CF1452" s="644"/>
      <c r="CG1452" s="644"/>
      <c r="CH1452" s="644"/>
      <c r="CI1452" s="644"/>
      <c r="CJ1452" s="644"/>
      <c r="CK1452" s="644"/>
      <c r="CL1452" s="644"/>
      <c r="CM1452" s="644"/>
      <c r="CN1452" s="644"/>
      <c r="CO1452" s="644"/>
      <c r="CP1452" s="644"/>
      <c r="CQ1452" s="644"/>
      <c r="CR1452" s="644"/>
      <c r="CS1452" s="644"/>
      <c r="CT1452" s="644"/>
      <c r="CU1452" s="644"/>
      <c r="CV1452" s="644"/>
      <c r="CW1452" s="644"/>
      <c r="CX1452" s="644"/>
      <c r="CY1452" s="644"/>
      <c r="CZ1452" s="644"/>
      <c r="DA1452" s="644"/>
      <c r="DB1452" s="644"/>
      <c r="DC1452" s="644"/>
      <c r="DD1452" s="644"/>
      <c r="DE1452" s="644"/>
      <c r="DF1452" s="644"/>
      <c r="DG1452" s="644"/>
      <c r="DH1452" s="644"/>
      <c r="DI1452" s="644"/>
      <c r="DJ1452" s="644"/>
      <c r="DK1452" s="644"/>
      <c r="DL1452" s="644"/>
      <c r="DM1452" s="644"/>
      <c r="DN1452" s="644"/>
      <c r="DO1452" s="644"/>
      <c r="DP1452" s="644"/>
      <c r="DQ1452" s="644"/>
      <c r="DR1452" s="644"/>
      <c r="DS1452" s="644"/>
      <c r="DT1452" s="644"/>
      <c r="DU1452" s="644"/>
      <c r="DV1452" s="644"/>
      <c r="DW1452" s="644"/>
      <c r="DX1452" s="644"/>
      <c r="DY1452" s="644"/>
      <c r="DZ1452" s="644"/>
      <c r="EA1452" s="644"/>
      <c r="EB1452" s="644"/>
      <c r="EC1452" s="644"/>
      <c r="ED1452" s="644"/>
      <c r="EE1452" s="644"/>
      <c r="EF1452" s="644"/>
      <c r="EG1452" s="644"/>
      <c r="EH1452" s="644"/>
      <c r="EI1452" s="644"/>
      <c r="EJ1452" s="644"/>
      <c r="EK1452" s="644"/>
      <c r="EL1452" s="644"/>
      <c r="EM1452" s="644"/>
      <c r="EN1452" s="644"/>
      <c r="EO1452" s="644"/>
      <c r="EP1452" s="644"/>
      <c r="EQ1452" s="644"/>
      <c r="ER1452" s="644"/>
      <c r="ES1452" s="644"/>
      <c r="ET1452" s="644"/>
      <c r="EU1452" s="644"/>
      <c r="EV1452" s="644"/>
      <c r="EW1452" s="644"/>
      <c r="EX1452" s="644"/>
      <c r="EY1452" s="644"/>
      <c r="EZ1452" s="644"/>
      <c r="FA1452" s="644"/>
      <c r="FB1452" s="644"/>
      <c r="FC1452" s="644"/>
      <c r="FD1452" s="644"/>
      <c r="FE1452" s="644"/>
      <c r="FF1452" s="644"/>
      <c r="FG1452" s="644"/>
      <c r="FH1452" s="644"/>
      <c r="FI1452" s="644"/>
      <c r="FJ1452" s="644"/>
      <c r="FK1452" s="644"/>
      <c r="FL1452" s="644"/>
      <c r="FM1452" s="644"/>
      <c r="FN1452" s="644"/>
      <c r="FO1452" s="644"/>
      <c r="FP1452" s="644"/>
      <c r="FQ1452" s="644"/>
      <c r="FR1452" s="644"/>
      <c r="FS1452" s="644"/>
      <c r="FT1452" s="644"/>
      <c r="FU1452" s="644"/>
      <c r="FV1452" s="644"/>
      <c r="FW1452" s="644"/>
      <c r="FX1452" s="644"/>
      <c r="FY1452" s="644"/>
      <c r="FZ1452" s="644"/>
      <c r="GA1452" s="644"/>
      <c r="GB1452" s="644"/>
      <c r="GC1452" s="644"/>
      <c r="GD1452" s="644"/>
      <c r="GE1452" s="644"/>
      <c r="GF1452" s="644"/>
      <c r="GG1452" s="644"/>
      <c r="GH1452" s="644"/>
      <c r="GI1452" s="644"/>
      <c r="GJ1452" s="644"/>
      <c r="GK1452" s="644"/>
      <c r="GL1452" s="644"/>
      <c r="GM1452" s="644"/>
      <c r="GN1452" s="644"/>
      <c r="GO1452" s="644"/>
      <c r="GP1452" s="644"/>
      <c r="GQ1452" s="644"/>
      <c r="GR1452" s="644"/>
      <c r="GS1452" s="644"/>
      <c r="GT1452" s="644"/>
      <c r="GU1452" s="644"/>
      <c r="GV1452" s="644"/>
      <c r="GW1452" s="644"/>
      <c r="GX1452" s="644"/>
      <c r="GY1452" s="644"/>
      <c r="GZ1452" s="644"/>
      <c r="HA1452" s="644"/>
      <c r="HB1452" s="644"/>
      <c r="HC1452" s="644"/>
      <c r="HD1452" s="644"/>
      <c r="HE1452" s="644"/>
      <c r="HF1452" s="644"/>
      <c r="HG1452" s="644"/>
      <c r="HH1452" s="644"/>
      <c r="HI1452" s="644"/>
      <c r="HJ1452" s="644"/>
      <c r="HK1452" s="644"/>
      <c r="HL1452" s="644"/>
    </row>
    <row r="1454" spans="2:234" ht="12.75" customHeight="1" x14ac:dyDescent="0.25">
      <c r="D1454" s="4" t="s">
        <v>9</v>
      </c>
      <c r="E1454" s="764" t="s">
        <v>1691</v>
      </c>
      <c r="F1454" s="764"/>
      <c r="G1454" s="764"/>
      <c r="H1454" s="764"/>
      <c r="I1454" s="764"/>
      <c r="J1454" s="764"/>
      <c r="K1454" s="764"/>
      <c r="L1454" s="764"/>
      <c r="M1454" s="764"/>
      <c r="N1454" s="764"/>
      <c r="O1454" s="764"/>
      <c r="P1454" s="764"/>
      <c r="Q1454" s="764"/>
    </row>
    <row r="1455" spans="2:234" s="643" customFormat="1" x14ac:dyDescent="0.25">
      <c r="B1455" s="644"/>
      <c r="C1455" s="644"/>
      <c r="D1455" s="4"/>
      <c r="E1455" s="892" t="s">
        <v>1693</v>
      </c>
      <c r="F1455" s="892"/>
      <c r="G1455" s="892"/>
      <c r="H1455" s="892"/>
      <c r="I1455" s="892"/>
      <c r="J1455" s="892"/>
      <c r="K1455" s="892"/>
      <c r="L1455" s="892"/>
      <c r="M1455" s="892"/>
      <c r="N1455" s="892"/>
      <c r="O1455" s="892"/>
      <c r="P1455" s="892"/>
      <c r="Q1455" s="892"/>
      <c r="R1455" s="644"/>
      <c r="HM1455" s="644"/>
      <c r="HN1455" s="644"/>
      <c r="HO1455" s="644"/>
      <c r="HP1455" s="644"/>
      <c r="HQ1455" s="644"/>
      <c r="HR1455" s="644"/>
      <c r="HS1455" s="644"/>
      <c r="HT1455" s="644"/>
      <c r="HU1455" s="644"/>
      <c r="HV1455" s="644"/>
      <c r="HW1455" s="644"/>
      <c r="HX1455" s="644"/>
      <c r="HY1455" s="644"/>
      <c r="HZ1455" s="644"/>
    </row>
    <row r="1456" spans="2:234" s="643" customFormat="1" x14ac:dyDescent="0.25">
      <c r="B1456" s="644"/>
      <c r="C1456" s="644"/>
      <c r="D1456" s="4"/>
      <c r="E1456" s="752"/>
      <c r="F1456" s="588" t="s">
        <v>1671</v>
      </c>
      <c r="G1456" s="751" t="s">
        <v>1695</v>
      </c>
      <c r="H1456" s="751"/>
      <c r="I1456" s="751"/>
      <c r="J1456" s="750"/>
      <c r="K1456" s="750"/>
      <c r="L1456" s="750"/>
      <c r="M1456" s="752"/>
      <c r="N1456" s="752"/>
      <c r="O1456" s="752"/>
      <c r="P1456" s="752"/>
      <c r="Q1456" s="752"/>
      <c r="R1456" s="644"/>
      <c r="HM1456" s="644"/>
      <c r="HN1456" s="644"/>
      <c r="HO1456" s="644"/>
      <c r="HP1456" s="644"/>
      <c r="HQ1456" s="644"/>
      <c r="HR1456" s="644"/>
      <c r="HS1456" s="644"/>
      <c r="HT1456" s="644"/>
      <c r="HU1456" s="644"/>
      <c r="HV1456" s="644"/>
      <c r="HW1456" s="644"/>
      <c r="HX1456" s="644"/>
      <c r="HY1456" s="644"/>
      <c r="HZ1456" s="644"/>
    </row>
    <row r="1457" spans="1:234" s="643" customFormat="1" x14ac:dyDescent="0.25">
      <c r="B1457" s="644"/>
      <c r="C1457" s="644"/>
      <c r="D1457" s="4"/>
      <c r="E1457" s="752"/>
      <c r="F1457" s="588" t="s">
        <v>1683</v>
      </c>
      <c r="G1457" s="751" t="s">
        <v>1686</v>
      </c>
      <c r="H1457" s="751"/>
      <c r="I1457" s="751"/>
      <c r="J1457" s="750"/>
      <c r="K1457" s="750"/>
      <c r="L1457" s="750"/>
      <c r="M1457" s="752"/>
      <c r="N1457" s="752"/>
      <c r="O1457" s="752"/>
      <c r="P1457" s="752"/>
      <c r="Q1457" s="752"/>
      <c r="R1457" s="644"/>
      <c r="HM1457" s="644"/>
      <c r="HN1457" s="644"/>
      <c r="HO1457" s="644"/>
      <c r="HP1457" s="644"/>
      <c r="HQ1457" s="644"/>
      <c r="HR1457" s="644"/>
      <c r="HS1457" s="644"/>
      <c r="HT1457" s="644"/>
      <c r="HU1457" s="644"/>
      <c r="HV1457" s="644"/>
      <c r="HW1457" s="644"/>
      <c r="HX1457" s="644"/>
      <c r="HY1457" s="644"/>
      <c r="HZ1457" s="644"/>
    </row>
    <row r="1458" spans="1:234" s="643" customFormat="1" x14ac:dyDescent="0.25">
      <c r="B1458" s="644"/>
      <c r="C1458" s="644"/>
      <c r="D1458" s="4"/>
      <c r="E1458" s="752"/>
      <c r="F1458" s="588" t="s">
        <v>1681</v>
      </c>
      <c r="G1458" s="751" t="s">
        <v>1692</v>
      </c>
      <c r="H1458" s="751"/>
      <c r="I1458" s="751"/>
      <c r="J1458" s="750"/>
      <c r="K1458" s="750"/>
      <c r="L1458" s="750"/>
      <c r="M1458" s="752"/>
      <c r="N1458" s="752"/>
      <c r="O1458" s="752"/>
      <c r="P1458" s="752"/>
      <c r="Q1458" s="752"/>
      <c r="R1458" s="644"/>
      <c r="HM1458" s="644"/>
      <c r="HN1458" s="644"/>
      <c r="HO1458" s="644"/>
      <c r="HP1458" s="644"/>
      <c r="HQ1458" s="644"/>
      <c r="HR1458" s="644"/>
      <c r="HS1458" s="644"/>
      <c r="HT1458" s="644"/>
      <c r="HU1458" s="644"/>
      <c r="HV1458" s="644"/>
      <c r="HW1458" s="644"/>
      <c r="HX1458" s="644"/>
      <c r="HY1458" s="644"/>
      <c r="HZ1458" s="644"/>
    </row>
    <row r="1459" spans="1:234" s="643" customFormat="1" ht="12.75" customHeight="1" x14ac:dyDescent="0.25">
      <c r="B1459" s="644"/>
      <c r="C1459" s="644"/>
      <c r="D1459" s="4"/>
      <c r="E1459" s="752"/>
      <c r="F1459" s="588" t="s">
        <v>1436</v>
      </c>
      <c r="G1459" s="751" t="s">
        <v>1689</v>
      </c>
      <c r="H1459" s="751"/>
      <c r="I1459" s="751"/>
      <c r="J1459" s="750"/>
      <c r="K1459" s="750"/>
      <c r="L1459" s="750"/>
      <c r="M1459" s="752"/>
      <c r="N1459" s="752"/>
      <c r="O1459" s="752"/>
      <c r="P1459" s="752"/>
      <c r="Q1459" s="752"/>
      <c r="R1459" s="644"/>
      <c r="HM1459" s="644"/>
      <c r="HN1459" s="644"/>
      <c r="HO1459" s="644"/>
      <c r="HP1459" s="644"/>
      <c r="HQ1459" s="644"/>
      <c r="HR1459" s="644"/>
      <c r="HS1459" s="644"/>
      <c r="HT1459" s="644"/>
      <c r="HU1459" s="644"/>
      <c r="HV1459" s="644"/>
      <c r="HW1459" s="644"/>
      <c r="HX1459" s="644"/>
      <c r="HY1459" s="644"/>
      <c r="HZ1459" s="644"/>
    </row>
    <row r="1460" spans="1:234" s="643" customFormat="1" x14ac:dyDescent="0.25">
      <c r="B1460" s="644"/>
      <c r="C1460" s="644"/>
      <c r="D1460" s="4"/>
      <c r="E1460" s="752"/>
      <c r="F1460" s="588" t="s">
        <v>1672</v>
      </c>
      <c r="G1460" s="751" t="s">
        <v>1696</v>
      </c>
      <c r="H1460" s="751"/>
      <c r="I1460" s="751"/>
      <c r="J1460" s="750"/>
      <c r="K1460" s="750"/>
      <c r="L1460" s="750"/>
      <c r="M1460" s="752"/>
      <c r="N1460" s="752"/>
      <c r="O1460" s="752"/>
      <c r="P1460" s="752"/>
      <c r="Q1460" s="752"/>
      <c r="R1460" s="644"/>
      <c r="HM1460" s="644"/>
      <c r="HN1460" s="644"/>
      <c r="HO1460" s="644"/>
      <c r="HP1460" s="644"/>
      <c r="HQ1460" s="644"/>
      <c r="HR1460" s="644"/>
      <c r="HS1460" s="644"/>
      <c r="HT1460" s="644"/>
      <c r="HU1460" s="644"/>
      <c r="HV1460" s="644"/>
      <c r="HW1460" s="644"/>
      <c r="HX1460" s="644"/>
      <c r="HY1460" s="644"/>
      <c r="HZ1460" s="644"/>
    </row>
    <row r="1461" spans="1:234" s="643" customFormat="1" ht="10.8" customHeight="1" x14ac:dyDescent="0.25">
      <c r="B1461" s="644"/>
      <c r="C1461" s="644"/>
      <c r="D1461" s="644"/>
      <c r="E1461" s="644"/>
      <c r="F1461" s="644"/>
      <c r="G1461" s="644"/>
      <c r="H1461" s="644"/>
      <c r="I1461" s="644"/>
      <c r="J1461" s="644"/>
      <c r="K1461" s="644"/>
      <c r="L1461" s="644"/>
      <c r="M1461" s="644"/>
      <c r="N1461" s="644"/>
      <c r="O1461" s="644"/>
      <c r="P1461" s="644"/>
      <c r="Q1461" s="644"/>
      <c r="R1461" s="644"/>
      <c r="HM1461" s="644"/>
      <c r="HN1461" s="644"/>
      <c r="HO1461" s="644"/>
      <c r="HP1461" s="644"/>
      <c r="HQ1461" s="644"/>
      <c r="HR1461" s="644"/>
      <c r="HS1461" s="644"/>
      <c r="HT1461" s="644"/>
      <c r="HU1461" s="644"/>
      <c r="HV1461" s="644"/>
      <c r="HW1461" s="644"/>
      <c r="HX1461" s="644"/>
      <c r="HY1461" s="644"/>
      <c r="HZ1461" s="644"/>
    </row>
    <row r="1462" spans="1:234" s="643" customFormat="1" ht="12.6" customHeight="1" x14ac:dyDescent="0.25">
      <c r="B1462" s="644"/>
      <c r="C1462" s="644"/>
      <c r="D1462" s="644"/>
      <c r="E1462" s="894" t="s">
        <v>1702</v>
      </c>
      <c r="F1462" s="895"/>
      <c r="G1462" s="692"/>
      <c r="H1462" s="644"/>
      <c r="I1462" s="644"/>
      <c r="J1462" s="644"/>
      <c r="K1462" s="644"/>
      <c r="L1462" s="644"/>
      <c r="M1462" s="644"/>
      <c r="N1462" s="644"/>
      <c r="O1462" s="644"/>
      <c r="P1462" s="644"/>
      <c r="Q1462" s="644"/>
      <c r="R1462" s="644"/>
      <c r="HM1462" s="644"/>
      <c r="HN1462" s="644"/>
      <c r="HO1462" s="644"/>
      <c r="HP1462" s="644"/>
      <c r="HQ1462" s="644"/>
      <c r="HR1462" s="644"/>
      <c r="HS1462" s="644"/>
      <c r="HT1462" s="644"/>
      <c r="HU1462" s="644"/>
      <c r="HV1462" s="644"/>
      <c r="HW1462" s="644"/>
      <c r="HX1462" s="644"/>
      <c r="HY1462" s="644"/>
      <c r="HZ1462" s="644"/>
    </row>
    <row r="1463" spans="1:234" s="643" customFormat="1" ht="12.6" customHeight="1" x14ac:dyDescent="0.25">
      <c r="B1463" s="644"/>
      <c r="C1463" s="644"/>
      <c r="D1463" s="644"/>
      <c r="E1463" s="894" t="s">
        <v>1724</v>
      </c>
      <c r="F1463" s="895"/>
      <c r="G1463" s="693"/>
      <c r="H1463" s="691" t="s">
        <v>1708</v>
      </c>
      <c r="I1463" s="644"/>
      <c r="J1463" s="644"/>
      <c r="K1463" s="644"/>
      <c r="L1463" s="644"/>
      <c r="M1463" s="644"/>
      <c r="N1463" s="644"/>
      <c r="O1463" s="644"/>
      <c r="P1463" s="644"/>
      <c r="Q1463" s="644"/>
      <c r="R1463" s="644"/>
      <c r="HM1463" s="644"/>
      <c r="HN1463" s="644"/>
      <c r="HO1463" s="644"/>
      <c r="HP1463" s="644"/>
      <c r="HQ1463" s="644"/>
      <c r="HR1463" s="644"/>
      <c r="HS1463" s="644"/>
      <c r="HT1463" s="644"/>
      <c r="HU1463" s="644"/>
      <c r="HV1463" s="644"/>
      <c r="HW1463" s="644"/>
      <c r="HX1463" s="644"/>
      <c r="HY1463" s="644"/>
      <c r="HZ1463" s="644"/>
    </row>
    <row r="1464" spans="1:234" s="643" customFormat="1" ht="12.6" customHeight="1" x14ac:dyDescent="0.25">
      <c r="B1464" s="644"/>
      <c r="C1464" s="644"/>
      <c r="D1464" s="644"/>
      <c r="E1464" s="644"/>
      <c r="F1464" s="644"/>
      <c r="G1464" s="644"/>
      <c r="H1464" s="644"/>
      <c r="I1464" s="644"/>
      <c r="J1464" s="644"/>
      <c r="K1464" s="644"/>
      <c r="L1464" s="644"/>
      <c r="M1464" s="644"/>
      <c r="N1464" s="644"/>
      <c r="O1464" s="644"/>
      <c r="P1464" s="644"/>
      <c r="Q1464" s="644"/>
      <c r="R1464" s="644"/>
      <c r="HM1464" s="644"/>
      <c r="HN1464" s="644"/>
      <c r="HO1464" s="644"/>
      <c r="HP1464" s="644"/>
      <c r="HQ1464" s="644"/>
      <c r="HR1464" s="644"/>
      <c r="HS1464" s="644"/>
      <c r="HT1464" s="644"/>
      <c r="HU1464" s="644"/>
      <c r="HV1464" s="644"/>
      <c r="HW1464" s="644"/>
      <c r="HX1464" s="644"/>
      <c r="HY1464" s="644"/>
      <c r="HZ1464" s="644"/>
    </row>
    <row r="1465" spans="1:234" s="643" customFormat="1" x14ac:dyDescent="0.25">
      <c r="B1465" s="644"/>
      <c r="C1465" s="644"/>
      <c r="D1465" s="896" t="s">
        <v>1679</v>
      </c>
      <c r="E1465" s="897" t="s">
        <v>1671</v>
      </c>
      <c r="F1465" s="898"/>
      <c r="G1465" s="898"/>
      <c r="H1465" s="898"/>
      <c r="I1465" s="898"/>
      <c r="J1465" s="898"/>
      <c r="K1465" s="898"/>
      <c r="L1465" s="898"/>
      <c r="M1465" s="898"/>
      <c r="N1465" s="899"/>
      <c r="O1465" s="900" t="s">
        <v>1436</v>
      </c>
      <c r="P1465" s="900" t="s">
        <v>1681</v>
      </c>
      <c r="Q1465" s="900" t="s">
        <v>1672</v>
      </c>
      <c r="R1465" s="644"/>
      <c r="T1465" s="911" t="s">
        <v>1652</v>
      </c>
      <c r="U1465" s="903" t="s">
        <v>1673</v>
      </c>
      <c r="V1465" s="646" t="s">
        <v>1653</v>
      </c>
      <c r="W1465" s="646" t="s">
        <v>1653</v>
      </c>
      <c r="Y1465" s="913" t="s">
        <v>1674</v>
      </c>
      <c r="Z1465" s="914"/>
      <c r="AA1465" s="915"/>
      <c r="AT1465" s="903" t="s">
        <v>1654</v>
      </c>
      <c r="AV1465" s="643" t="s">
        <v>1655</v>
      </c>
      <c r="AW1465" s="647" t="s">
        <v>1656</v>
      </c>
      <c r="AX1465" s="647">
        <v>2023</v>
      </c>
      <c r="AY1465" s="647">
        <v>2024</v>
      </c>
      <c r="AZ1465" s="647">
        <v>2025</v>
      </c>
      <c r="BA1465" s="647">
        <v>2026</v>
      </c>
      <c r="BB1465" s="647">
        <v>2027</v>
      </c>
      <c r="BC1465" s="647">
        <v>2028</v>
      </c>
      <c r="BD1465" s="647">
        <v>2029</v>
      </c>
      <c r="BE1465" s="647">
        <v>2030</v>
      </c>
      <c r="BF1465" s="647" t="s">
        <v>1657</v>
      </c>
      <c r="BH1465" s="643" t="s">
        <v>1675</v>
      </c>
      <c r="BI1465" s="647" t="s">
        <v>1656</v>
      </c>
      <c r="BJ1465" s="647">
        <v>2023</v>
      </c>
      <c r="BK1465" s="647">
        <v>2024</v>
      </c>
      <c r="BL1465" s="647">
        <v>2025</v>
      </c>
      <c r="BM1465" s="647">
        <v>2026</v>
      </c>
      <c r="BN1465" s="647">
        <v>2027</v>
      </c>
      <c r="BO1465" s="647">
        <v>2028</v>
      </c>
      <c r="BP1465" s="647">
        <v>2029</v>
      </c>
      <c r="BQ1465" s="647">
        <v>2030</v>
      </c>
      <c r="BR1465" s="647" t="s">
        <v>1657</v>
      </c>
      <c r="BS1465" s="648"/>
      <c r="BT1465" s="648"/>
      <c r="BU1465" s="648"/>
      <c r="BV1465" s="648"/>
      <c r="BW1465" s="648"/>
      <c r="BX1465" s="648"/>
      <c r="BY1465" s="648"/>
      <c r="BZ1465" s="648"/>
      <c r="CA1465" s="648"/>
      <c r="CB1465" s="648"/>
      <c r="CC1465" s="648"/>
      <c r="CD1465" s="648"/>
      <c r="CE1465" s="648"/>
      <c r="CF1465" s="648"/>
      <c r="CG1465" s="648"/>
      <c r="CH1465" s="648"/>
      <c r="CI1465" s="648"/>
      <c r="CJ1465" s="648"/>
      <c r="CK1465" s="648"/>
      <c r="CL1465" s="648"/>
      <c r="CM1465" s="648"/>
      <c r="CN1465" s="648"/>
      <c r="CO1465" s="648"/>
      <c r="CP1465" s="648"/>
      <c r="CQ1465" s="648"/>
      <c r="CR1465" s="648"/>
      <c r="CS1465" s="648"/>
      <c r="CT1465" s="648"/>
      <c r="CU1465" s="648"/>
      <c r="CV1465" s="648"/>
      <c r="CW1465" s="648"/>
      <c r="CX1465" s="648"/>
      <c r="CY1465" s="648"/>
      <c r="CZ1465" s="648"/>
      <c r="DA1465" s="648"/>
      <c r="DB1465" s="648"/>
      <c r="DC1465" s="648"/>
      <c r="DD1465" s="648"/>
      <c r="DE1465" s="648"/>
      <c r="DF1465" s="648"/>
      <c r="DG1465" s="648"/>
      <c r="DH1465" s="648"/>
      <c r="DI1465" s="648"/>
      <c r="DJ1465" s="648"/>
      <c r="DK1465" s="648"/>
      <c r="DL1465" s="648"/>
      <c r="DM1465" s="648"/>
      <c r="DN1465" s="648"/>
      <c r="DO1465" s="648"/>
      <c r="DP1465" s="648"/>
      <c r="DR1465" s="643" t="s">
        <v>1658</v>
      </c>
      <c r="DS1465" s="647" t="s">
        <v>1656</v>
      </c>
      <c r="DT1465" s="647">
        <v>2023</v>
      </c>
      <c r="DU1465" s="647">
        <v>2024</v>
      </c>
      <c r="DV1465" s="647">
        <v>2025</v>
      </c>
      <c r="DW1465" s="647">
        <v>2026</v>
      </c>
      <c r="DX1465" s="647">
        <v>2027</v>
      </c>
      <c r="DY1465" s="647">
        <v>2028</v>
      </c>
      <c r="DZ1465" s="647">
        <v>2029</v>
      </c>
      <c r="EA1465" s="647">
        <v>2030</v>
      </c>
      <c r="EB1465" s="647" t="s">
        <v>1657</v>
      </c>
      <c r="HM1465" s="644"/>
      <c r="HN1465" s="644"/>
      <c r="HO1465" s="644"/>
      <c r="HP1465" s="644"/>
      <c r="HQ1465" s="644"/>
      <c r="HR1465" s="644"/>
      <c r="HS1465" s="644"/>
      <c r="HT1465" s="644"/>
      <c r="HU1465" s="644"/>
      <c r="HV1465" s="644"/>
      <c r="HW1465" s="644"/>
      <c r="HX1465" s="644"/>
      <c r="HY1465" s="644"/>
      <c r="HZ1465" s="644"/>
    </row>
    <row r="1466" spans="1:234" s="643" customFormat="1" ht="77.400000000000006" customHeight="1" x14ac:dyDescent="0.25">
      <c r="B1466" s="644"/>
      <c r="C1466" s="644"/>
      <c r="D1466" s="896"/>
      <c r="E1466" s="649" t="str">
        <f>INDEX(U1443:U1452,COLUMNS(E1466:E1466))</f>
        <v/>
      </c>
      <c r="F1466" s="649" t="str">
        <f>INDEX(U1443:U1452,COLUMNS(E1466:F1466))</f>
        <v/>
      </c>
      <c r="G1466" s="649" t="str">
        <f>INDEX(U1443:U1452,COLUMNS(E1466:G1466))</f>
        <v/>
      </c>
      <c r="H1466" s="649" t="str">
        <f>INDEX(U1443:U1452,COLUMNS(E1466:H1466))</f>
        <v/>
      </c>
      <c r="I1466" s="649" t="str">
        <f>INDEX(U1443:U1452,COLUMNS(E1466:I1466))</f>
        <v/>
      </c>
      <c r="J1466" s="649" t="str">
        <f>INDEX(U1443:U1452,COLUMNS(E1466:J1466))</f>
        <v/>
      </c>
      <c r="K1466" s="649" t="str">
        <f>INDEX(U1443:U1452,COLUMNS(E1466:K1466))</f>
        <v/>
      </c>
      <c r="L1466" s="649" t="str">
        <f>INDEX(U1443:U1452,COLUMNS(E1466:L1466))</f>
        <v/>
      </c>
      <c r="M1466" s="649" t="str">
        <f>INDEX(U1443:U1452,COLUMNS(E1466:M1466))</f>
        <v/>
      </c>
      <c r="N1466" s="649" t="str">
        <f>INDEX(U1443:U1452,COLUMNS(E1466:N1466))</f>
        <v/>
      </c>
      <c r="O1466" s="901"/>
      <c r="P1466" s="901"/>
      <c r="Q1466" s="902"/>
      <c r="R1466" s="644"/>
      <c r="S1466" s="650"/>
      <c r="T1466" s="912"/>
      <c r="U1466" s="904"/>
      <c r="V1466" s="647" t="s">
        <v>1676</v>
      </c>
      <c r="W1466" s="647" t="s">
        <v>1659</v>
      </c>
      <c r="Y1466" s="647" t="str">
        <f t="shared" ref="Y1466" si="6062">E1466</f>
        <v/>
      </c>
      <c r="Z1466" s="647" t="str">
        <f t="shared" ref="Z1466" si="6063">F1466</f>
        <v/>
      </c>
      <c r="AA1466" s="647" t="str">
        <f t="shared" ref="AA1466" si="6064">G1466</f>
        <v/>
      </c>
      <c r="AB1466" s="647" t="str">
        <f t="shared" ref="AB1466" si="6065">H1466</f>
        <v/>
      </c>
      <c r="AC1466" s="647" t="str">
        <f t="shared" ref="AC1466" si="6066">I1466</f>
        <v/>
      </c>
      <c r="AD1466" s="647" t="str">
        <f t="shared" ref="AD1466" si="6067">J1466</f>
        <v/>
      </c>
      <c r="AE1466" s="647" t="str">
        <f t="shared" ref="AE1466" si="6068">K1466</f>
        <v/>
      </c>
      <c r="AF1466" s="647" t="str">
        <f t="shared" ref="AF1466" si="6069">L1466</f>
        <v/>
      </c>
      <c r="AG1466" s="647" t="str">
        <f t="shared" ref="AG1466" si="6070">M1466</f>
        <v/>
      </c>
      <c r="AH1466" s="647" t="str">
        <f t="shared" ref="AH1466" si="6071">N1466</f>
        <v/>
      </c>
      <c r="AI1466" s="648"/>
      <c r="AJ1466" s="650"/>
      <c r="AK1466" s="650"/>
      <c r="AM1466" s="650"/>
      <c r="AN1466" s="650"/>
      <c r="AO1466" s="650"/>
      <c r="AP1466" s="650"/>
      <c r="AQ1466" s="650"/>
      <c r="AR1466" s="650"/>
      <c r="AS1466" s="650"/>
      <c r="AT1466" s="904"/>
      <c r="AU1466" s="650"/>
      <c r="AV1466" s="643" t="s">
        <v>1660</v>
      </c>
      <c r="AW1466" s="647">
        <v>0</v>
      </c>
      <c r="AX1466" s="647">
        <v>0</v>
      </c>
      <c r="AY1466" s="647">
        <v>0</v>
      </c>
      <c r="AZ1466" s="647">
        <v>0</v>
      </c>
      <c r="BA1466" s="647">
        <v>0</v>
      </c>
      <c r="BB1466" s="647">
        <v>0</v>
      </c>
      <c r="BC1466" s="647">
        <v>0</v>
      </c>
      <c r="BD1466" s="647">
        <v>0</v>
      </c>
      <c r="BE1466" s="647">
        <v>0</v>
      </c>
      <c r="BF1466" s="647"/>
      <c r="BG1466" s="650"/>
      <c r="BH1466" s="643" t="s">
        <v>1660</v>
      </c>
      <c r="BI1466" s="647">
        <v>0</v>
      </c>
      <c r="BJ1466" s="647">
        <v>0</v>
      </c>
      <c r="BK1466" s="647">
        <v>0</v>
      </c>
      <c r="BL1466" s="647">
        <v>0</v>
      </c>
      <c r="BM1466" s="647">
        <v>0</v>
      </c>
      <c r="BN1466" s="647">
        <v>0</v>
      </c>
      <c r="BO1466" s="647">
        <v>0</v>
      </c>
      <c r="BP1466" s="647">
        <v>0</v>
      </c>
      <c r="BQ1466" s="647">
        <v>0</v>
      </c>
      <c r="BR1466" s="647"/>
      <c r="BS1466" s="648"/>
      <c r="BT1466" s="648"/>
      <c r="BU1466" s="648"/>
      <c r="BV1466" s="648"/>
      <c r="BW1466" s="648"/>
      <c r="BX1466" s="648"/>
      <c r="BY1466" s="648"/>
      <c r="BZ1466" s="648"/>
      <c r="CA1466" s="648"/>
      <c r="CB1466" s="648"/>
      <c r="CC1466" s="648"/>
      <c r="CD1466" s="648"/>
      <c r="CE1466" s="648"/>
      <c r="CF1466" s="648"/>
      <c r="CG1466" s="648"/>
      <c r="CH1466" s="648"/>
      <c r="CI1466" s="648"/>
      <c r="CJ1466" s="648"/>
      <c r="CK1466" s="648"/>
      <c r="CL1466" s="648"/>
      <c r="CM1466" s="648"/>
      <c r="CN1466" s="648"/>
      <c r="CO1466" s="648"/>
      <c r="CP1466" s="648"/>
      <c r="CQ1466" s="648"/>
      <c r="CR1466" s="648"/>
      <c r="CS1466" s="648"/>
      <c r="CT1466" s="648"/>
      <c r="CU1466" s="648"/>
      <c r="CV1466" s="648"/>
      <c r="CW1466" s="648"/>
      <c r="CX1466" s="648"/>
      <c r="CY1466" s="648"/>
      <c r="CZ1466" s="648"/>
      <c r="DA1466" s="648"/>
      <c r="DB1466" s="648"/>
      <c r="DC1466" s="648"/>
      <c r="DD1466" s="648"/>
      <c r="DE1466" s="648"/>
      <c r="DF1466" s="648"/>
      <c r="DG1466" s="648"/>
      <c r="DH1466" s="648"/>
      <c r="DI1466" s="648"/>
      <c r="DJ1466" s="648"/>
      <c r="DK1466" s="648"/>
      <c r="DL1466" s="648"/>
      <c r="DM1466" s="648"/>
      <c r="DN1466" s="648"/>
      <c r="DO1466" s="648"/>
      <c r="DP1466" s="648"/>
      <c r="DQ1466" s="643" t="s">
        <v>1436</v>
      </c>
      <c r="DR1466" s="643" t="s">
        <v>1660</v>
      </c>
      <c r="DS1466" s="647">
        <v>0</v>
      </c>
      <c r="DT1466" s="647">
        <v>0</v>
      </c>
      <c r="DU1466" s="647">
        <v>0</v>
      </c>
      <c r="DV1466" s="647">
        <v>0</v>
      </c>
      <c r="DW1466" s="647">
        <v>0</v>
      </c>
      <c r="DX1466" s="647">
        <v>0</v>
      </c>
      <c r="DY1466" s="647">
        <v>0</v>
      </c>
      <c r="DZ1466" s="647">
        <v>0</v>
      </c>
      <c r="EA1466" s="647">
        <v>0</v>
      </c>
      <c r="EB1466" s="647"/>
      <c r="HM1466" s="644"/>
      <c r="HN1466" s="644"/>
      <c r="HO1466" s="644"/>
      <c r="HP1466" s="644"/>
      <c r="HQ1466" s="644"/>
      <c r="HR1466" s="644"/>
      <c r="HS1466" s="644"/>
      <c r="HT1466" s="644"/>
      <c r="HU1466" s="644"/>
      <c r="HV1466" s="644"/>
      <c r="HW1466" s="644"/>
      <c r="HX1466" s="644"/>
      <c r="HY1466" s="644"/>
      <c r="HZ1466" s="644"/>
    </row>
    <row r="1467" spans="1:234" s="643" customFormat="1" x14ac:dyDescent="0.25">
      <c r="B1467" s="644"/>
      <c r="C1467" s="644"/>
      <c r="D1467" s="651">
        <v>2023</v>
      </c>
      <c r="E1467" s="652"/>
      <c r="F1467" s="652"/>
      <c r="G1467" s="652"/>
      <c r="H1467" s="652"/>
      <c r="I1467" s="652"/>
      <c r="J1467" s="652"/>
      <c r="K1467" s="652"/>
      <c r="L1467" s="652"/>
      <c r="M1467" s="652"/>
      <c r="N1467" s="652"/>
      <c r="O1467" s="652"/>
      <c r="P1467" s="687"/>
      <c r="Q1467" s="653"/>
      <c r="R1467" s="644"/>
      <c r="T1467" s="646">
        <f t="shared" ref="T1467:T1468" si="6072">SUM(E1467:N1467)</f>
        <v>0</v>
      </c>
      <c r="U1467" s="646"/>
      <c r="V1467" s="646"/>
      <c r="W1467" s="646">
        <f>P1467</f>
        <v>0</v>
      </c>
      <c r="Y1467" s="646"/>
      <c r="Z1467" s="646"/>
      <c r="AA1467" s="646"/>
      <c r="AB1467" s="646"/>
      <c r="AC1467" s="646"/>
      <c r="AD1467" s="646"/>
      <c r="AE1467" s="646"/>
      <c r="AF1467" s="646"/>
      <c r="AG1467" s="646"/>
      <c r="AH1467" s="646"/>
      <c r="AT1467" s="647">
        <v>0</v>
      </c>
      <c r="AV1467" s="647">
        <v>2023</v>
      </c>
      <c r="AW1467" s="647">
        <v>0</v>
      </c>
      <c r="AX1467" s="654">
        <f>IF(AX1465=AV1467,W1467,IF(AW1467=0,MAX(AX1466-MAX(AT1467-SUM(AW1466:AW1466),0),0),AX1466))</f>
        <v>0</v>
      </c>
      <c r="AY1467" s="654">
        <f>IF(AY1465=AV1467,W1467,IF(AX1467=0,MAX(AY1466-MAX(AT1467-SUM(AW1466:AX1466),0),0),AY1466))</f>
        <v>0</v>
      </c>
      <c r="AZ1467" s="654">
        <f>IF(AZ1465=AV1467,W1467,IF(AY1467=0,MAX(AZ1466-MAX(AT1467-SUM(AW1466:AY1466),0),0),AZ1466))</f>
        <v>0</v>
      </c>
      <c r="BA1467" s="654">
        <f>IF(BA1465=AV1467,W1467,IF(AZ1467=0,MAX(BA1466-MAX(AT1467-SUM(AW1466:AZ1466),0),0),BA1466))</f>
        <v>0</v>
      </c>
      <c r="BB1467" s="654">
        <f>IF(BB1465=AV1467,W1467,IF(BA1467=0,MAX(BB1466-MAX(AT1467-SUM(AW1466:BA1466),0),0),BB1466))</f>
        <v>0</v>
      </c>
      <c r="BC1467" s="654">
        <f>IF(BC1465=AV1467,W1467,IF(BB1467=0,MAX(BC1466-MAX(AT1467-SUM(AW1466:BB1466),0),0),BC1466))</f>
        <v>0</v>
      </c>
      <c r="BD1467" s="654">
        <f>IF(BD1465=AV1467,W1467,IF(BC1467=0,MAX(BD1466-MAX(AT1467-SUM(AW1466:BC1466),0),0),BD1466))</f>
        <v>0</v>
      </c>
      <c r="BE1467" s="654">
        <f>IF(BE1465=AV1467,W1467,IF(BD1467=0,MAX(BE1466-MAX(AT1467-SUM(AW1466:BD1466),0),0),BE1466))</f>
        <v>0</v>
      </c>
      <c r="BF1467" s="654" t="b">
        <f t="shared" ref="BF1467:BF1468" si="6073">SUM(AX1467:BE1467)=P1467</f>
        <v>1</v>
      </c>
      <c r="BH1467" s="647">
        <v>2023</v>
      </c>
      <c r="BI1467" s="647">
        <v>0</v>
      </c>
      <c r="BJ1467" s="654">
        <f>IF(BH1467&gt;BJ1465,AX1466-AX1467,0)</f>
        <v>0</v>
      </c>
      <c r="BK1467" s="654">
        <f>IF(BH1467&gt;BK1465,AY1466-AY1467,0)</f>
        <v>0</v>
      </c>
      <c r="BL1467" s="654">
        <f>IF(BH1467&gt;BL1465,AZ1466-AZ1467,0)</f>
        <v>0</v>
      </c>
      <c r="BM1467" s="654">
        <f>IF(BH1467&gt;BM1465,BA1466-BA1467,0)</f>
        <v>0</v>
      </c>
      <c r="BN1467" s="654">
        <f>IF(BH1467&gt;BN1465,BB1466-BB1467,0)</f>
        <v>0</v>
      </c>
      <c r="BO1467" s="654">
        <f>IF(BH1467&gt;BO1465,BC1466-BC1467,0)</f>
        <v>0</v>
      </c>
      <c r="BP1467" s="654">
        <f>IF(BH1467&gt;BP1465,BD1466-BD1467,0)</f>
        <v>0</v>
      </c>
      <c r="BQ1467" s="654">
        <f>IF(BH1467&gt;BQ1465,BE1466-BE1467,0)</f>
        <v>0</v>
      </c>
      <c r="BR1467" s="654" t="b">
        <f>SUM(BJ1467:BQ1467)=U1467-SUM(Y1467:AH1467)</f>
        <v>1</v>
      </c>
      <c r="BS1467" s="655"/>
      <c r="BT1467" s="655"/>
      <c r="BU1467" s="655"/>
      <c r="BV1467" s="655"/>
      <c r="BW1467" s="655"/>
      <c r="BX1467" s="655"/>
      <c r="BY1467" s="655"/>
      <c r="BZ1467" s="655"/>
      <c r="CA1467" s="655"/>
      <c r="CB1467" s="655"/>
      <c r="CC1467" s="655"/>
      <c r="CD1467" s="655"/>
      <c r="CE1467" s="655"/>
      <c r="CF1467" s="655"/>
      <c r="CG1467" s="655"/>
      <c r="CH1467" s="655"/>
      <c r="CI1467" s="655"/>
      <c r="CJ1467" s="655"/>
      <c r="CK1467" s="655"/>
      <c r="CL1467" s="655"/>
      <c r="CM1467" s="655"/>
      <c r="CN1467" s="655"/>
      <c r="CO1467" s="655"/>
      <c r="CP1467" s="655"/>
      <c r="CQ1467" s="655"/>
      <c r="CR1467" s="655"/>
      <c r="CS1467" s="655"/>
      <c r="CT1467" s="655"/>
      <c r="CU1467" s="655"/>
      <c r="CV1467" s="655"/>
      <c r="CW1467" s="655"/>
      <c r="CX1467" s="655"/>
      <c r="CY1467" s="655"/>
      <c r="CZ1467" s="655"/>
      <c r="DA1467" s="655"/>
      <c r="DB1467" s="655"/>
      <c r="DC1467" s="655"/>
      <c r="DD1467" s="655"/>
      <c r="DE1467" s="655"/>
      <c r="DF1467" s="655"/>
      <c r="DG1467" s="655"/>
      <c r="DH1467" s="655"/>
      <c r="DI1467" s="655"/>
      <c r="DJ1467" s="655"/>
      <c r="DK1467" s="655"/>
      <c r="DL1467" s="655"/>
      <c r="DM1467" s="655"/>
      <c r="DN1467" s="655"/>
      <c r="DO1467" s="655"/>
      <c r="DP1467" s="655"/>
      <c r="DQ1467" s="650">
        <f>O1467</f>
        <v>0</v>
      </c>
      <c r="DR1467" s="647">
        <v>2023</v>
      </c>
      <c r="DS1467" s="647">
        <v>0</v>
      </c>
      <c r="DT1467" s="654">
        <f>IF(DR1467&gt;DT1465,IF(DQ1467&lt;=BJ1467,DQ1467,BJ1467),0)</f>
        <v>0</v>
      </c>
      <c r="DU1467" s="654">
        <f>IF(DR1467&gt;DU1465,IF(DQ1467&lt;=BK1467,DQ1467,BK1467),0)</f>
        <v>0</v>
      </c>
      <c r="DV1467" s="654">
        <f>IF(DR1467&gt;DV1465,IF(DQ1467&lt;=BL1467,DQ1467,BL1467),0)</f>
        <v>0</v>
      </c>
      <c r="DW1467" s="654">
        <f>IF(DR1467&gt;DW1465,IF(DQ1467&lt;=BM1467,DQ1467,BM1467),0)</f>
        <v>0</v>
      </c>
      <c r="DX1467" s="654">
        <f>IF(DR1467&gt;DX1465,IF(DQ1467&lt;=BN1467,DQ1467,BN1467),0)</f>
        <v>0</v>
      </c>
      <c r="DY1467" s="654">
        <f>IF(DR1467&gt;DY1465,IF(DQ1467&lt;=BO1467,DQ1467,BO1467),0)</f>
        <v>0</v>
      </c>
      <c r="DZ1467" s="654">
        <f>IF(DR1467&gt;DZ1465,IF(DQ1467&lt;=BP1467,DQ1467,BP1467),0)</f>
        <v>0</v>
      </c>
      <c r="EA1467" s="654">
        <f>IF(DR1467&gt;EA1465,IF(DQ1467&lt;=BQ1467,DQ1467,BQ1467),0)</f>
        <v>0</v>
      </c>
      <c r="EB1467" s="654" t="b">
        <f>SUM(DT1467:EA1467)+SUM(HB1485:HK1485)=O1467</f>
        <v>1</v>
      </c>
      <c r="HM1467" s="644"/>
      <c r="HN1467" s="644"/>
      <c r="HO1467" s="644"/>
      <c r="HP1467" s="644"/>
      <c r="HQ1467" s="644"/>
      <c r="HR1467" s="644"/>
      <c r="HS1467" s="644"/>
      <c r="HT1467" s="644"/>
      <c r="HU1467" s="644"/>
      <c r="HV1467" s="644"/>
      <c r="HW1467" s="644"/>
      <c r="HX1467" s="644"/>
      <c r="HY1467" s="644"/>
      <c r="HZ1467" s="644"/>
    </row>
    <row r="1468" spans="1:234" s="643" customFormat="1" x14ac:dyDescent="0.25">
      <c r="B1468" s="644"/>
      <c r="C1468" s="644"/>
      <c r="D1468" s="651">
        <v>2024</v>
      </c>
      <c r="E1468" s="687"/>
      <c r="F1468" s="687"/>
      <c r="G1468" s="687"/>
      <c r="H1468" s="687"/>
      <c r="I1468" s="687"/>
      <c r="J1468" s="687"/>
      <c r="K1468" s="687"/>
      <c r="L1468" s="687"/>
      <c r="M1468" s="687"/>
      <c r="N1468" s="687"/>
      <c r="O1468" s="687"/>
      <c r="P1468" s="687"/>
      <c r="Q1468" s="656">
        <f>SUM(E1468:N1468)-O1468+(P1467-P1468)</f>
        <v>0</v>
      </c>
      <c r="R1468" s="657"/>
      <c r="T1468" s="646">
        <f t="shared" si="6072"/>
        <v>0</v>
      </c>
      <c r="U1468" s="654">
        <f>O1468+Q1468</f>
        <v>0</v>
      </c>
      <c r="V1468" s="658">
        <f>U1468-P1467</f>
        <v>0</v>
      </c>
      <c r="W1468" s="658">
        <f t="shared" ref="W1468" si="6074">IF(V1468&gt;0,P1468,P1467+V1468+(P1468-P1467))</f>
        <v>0</v>
      </c>
      <c r="X1468" s="659"/>
      <c r="Y1468" s="660">
        <f>IF(V1468&lt;=0,0,V1468*E1468/SUM(E1468:N1468))</f>
        <v>0</v>
      </c>
      <c r="Z1468" s="660">
        <f>IF(V1468&lt;=0,0,V1468*F1468/SUM(E1468:N1468))</f>
        <v>0</v>
      </c>
      <c r="AA1468" s="660">
        <f>IF(V1468&lt;=0,0,V1468*G1468/SUM(E1468:N1468))</f>
        <v>0</v>
      </c>
      <c r="AB1468" s="660">
        <f>IF(V1468&lt;=0,0,V1468*H1468/SUM(E1468:N1468))</f>
        <v>0</v>
      </c>
      <c r="AC1468" s="660">
        <f>IF(V1468&lt;=0,0,V1468*I1468/SUM(E1468:N1468))</f>
        <v>0</v>
      </c>
      <c r="AD1468" s="660">
        <f>IF(V1468&lt;=0,0,V1468*J1468/SUM(E1468:N1468))</f>
        <v>0</v>
      </c>
      <c r="AE1468" s="660">
        <f>IF(V1468&lt;=0,0,V1468*K1468/SUM(E1468:N1468))</f>
        <v>0</v>
      </c>
      <c r="AF1468" s="660">
        <f>IF(V1468&lt;=0,0,V1468*L1468/SUM(E1468:N1468))</f>
        <v>0</v>
      </c>
      <c r="AG1468" s="660">
        <f>IF(V1468&lt;=0,0,V1468*M1468/SUM(E1468:N1468))</f>
        <v>0</v>
      </c>
      <c r="AH1468" s="660">
        <f>IF(V1468&lt;=0,0,V1468*N1468/SUM(E1468:N1468))</f>
        <v>0</v>
      </c>
      <c r="AI1468" s="659"/>
      <c r="AJ1468" s="659"/>
      <c r="AK1468" s="659"/>
      <c r="AM1468" s="659"/>
      <c r="AN1468" s="659"/>
      <c r="AO1468" s="659"/>
      <c r="AP1468" s="659"/>
      <c r="AQ1468" s="659"/>
      <c r="AR1468" s="659"/>
      <c r="AS1468" s="659"/>
      <c r="AT1468" s="647">
        <f>IF(U1468&lt;P1467,U1468,P1467)</f>
        <v>0</v>
      </c>
      <c r="AU1468" s="659"/>
      <c r="AV1468" s="647">
        <v>2024</v>
      </c>
      <c r="AW1468" s="647">
        <v>0</v>
      </c>
      <c r="AX1468" s="654">
        <f>IF(AX1465=AV1468,W1468,IF(AW1468=0,MAX(AX1467-MAX(AT1468-SUM(AW1467:AW1467),0),0),AX1467))</f>
        <v>0</v>
      </c>
      <c r="AY1468" s="654">
        <f>IF(AY1465=AV1468,W1468,IF(AX1468=0,MAX(AY1467-MAX(AT1468-SUM(AW1467:AX1467),0),0),AY1467))</f>
        <v>0</v>
      </c>
      <c r="AZ1468" s="654">
        <f>IF(AZ1465=AV1468,W1468,IF(AY1468=0,MAX(AZ1467-MAX(AT1468-SUM(AW1467:AY1467),0),0),AZ1467))</f>
        <v>0</v>
      </c>
      <c r="BA1468" s="654">
        <f>IF(BA1465=AV1468,W1468,IF(AZ1468=0,MAX(BA1467-MAX(AT1468-SUM(AW1467:AZ1467),0),0),BA1467))</f>
        <v>0</v>
      </c>
      <c r="BB1468" s="654">
        <f>IF(BB1465=AV1468,W1468,IF(BA1468=0,MAX(BB1467-MAX(AT1468-SUM(AW1467:BA1467),0),0),BB1467))</f>
        <v>0</v>
      </c>
      <c r="BC1468" s="654">
        <f>IF(BC1465=AV1468,W1468,IF(BB1468=0,MAX(BC1467-MAX(AT1468-SUM(AW1467:BB1467),0),0),BC1467))</f>
        <v>0</v>
      </c>
      <c r="BD1468" s="654">
        <f>IF(BD1465=AV1468,W1468,IF(BC1468=0,MAX(BD1467-MAX(AT1468-SUM(AW1467:BC1467),0),0),BD1467))</f>
        <v>0</v>
      </c>
      <c r="BE1468" s="654">
        <f>IF(BE1465=AV1468,W1468,IF(BD1468=0,MAX(BE1467-MAX(AT1468-SUM(AW1467:BD1467),0),0),BE1467))</f>
        <v>0</v>
      </c>
      <c r="BF1468" s="654" t="b">
        <f t="shared" si="6073"/>
        <v>1</v>
      </c>
      <c r="BH1468" s="647">
        <v>2024</v>
      </c>
      <c r="BI1468" s="647">
        <v>0</v>
      </c>
      <c r="BJ1468" s="654">
        <f>IF(BH1468&gt;BJ1465,AX1467-AX1468,0)</f>
        <v>0</v>
      </c>
      <c r="BK1468" s="654">
        <f>IF(BH1468&gt;BK1465,AY1467-AY1468,0)</f>
        <v>0</v>
      </c>
      <c r="BL1468" s="654">
        <f>IF(BH1468&gt;BL1465,AZ1467-AZ1468,0)</f>
        <v>0</v>
      </c>
      <c r="BM1468" s="654">
        <f>IF(BH1468&gt;BM1465,BA1467-BA1468,0)</f>
        <v>0</v>
      </c>
      <c r="BN1468" s="654">
        <f>IF(BH1468&gt;BN1465,BB1467-BB1468,0)</f>
        <v>0</v>
      </c>
      <c r="BO1468" s="654">
        <f>IF(BH1468&gt;BO1465,BC1467-BC1468,0)</f>
        <v>0</v>
      </c>
      <c r="BP1468" s="654">
        <f>IF(BH1468&gt;BP1465,BD1467-BD1468,0)</f>
        <v>0</v>
      </c>
      <c r="BQ1468" s="654">
        <f>IF(BH1468&gt;BQ1465,BE1467-BE1468,0)</f>
        <v>0</v>
      </c>
      <c r="BR1468" s="654" t="b">
        <f>SUM(BJ1468:BQ1468)=U1468-SUM(Y1468:AH1468)</f>
        <v>1</v>
      </c>
      <c r="BS1468" s="655"/>
      <c r="BT1468" s="655"/>
      <c r="BU1468" s="655"/>
      <c r="BV1468" s="655"/>
      <c r="BW1468" s="655"/>
      <c r="BX1468" s="655"/>
      <c r="BY1468" s="655"/>
      <c r="BZ1468" s="655"/>
      <c r="CA1468" s="655"/>
      <c r="CB1468" s="655"/>
      <c r="CC1468" s="655"/>
      <c r="CD1468" s="655"/>
      <c r="CE1468" s="655"/>
      <c r="CF1468" s="655"/>
      <c r="CG1468" s="655"/>
      <c r="CH1468" s="655"/>
      <c r="CI1468" s="655"/>
      <c r="CJ1468" s="655"/>
      <c r="CK1468" s="655"/>
      <c r="CL1468" s="655"/>
      <c r="CM1468" s="655"/>
      <c r="CN1468" s="655"/>
      <c r="CO1468" s="655"/>
      <c r="CP1468" s="655"/>
      <c r="CQ1468" s="655"/>
      <c r="CR1468" s="655"/>
      <c r="CS1468" s="655"/>
      <c r="CT1468" s="655"/>
      <c r="CU1468" s="655"/>
      <c r="CV1468" s="655"/>
      <c r="CW1468" s="655"/>
      <c r="CX1468" s="655"/>
      <c r="CY1468" s="655"/>
      <c r="CZ1468" s="655"/>
      <c r="DA1468" s="655"/>
      <c r="DB1468" s="655"/>
      <c r="DC1468" s="655"/>
      <c r="DD1468" s="655"/>
      <c r="DE1468" s="655"/>
      <c r="DF1468" s="655"/>
      <c r="DG1468" s="655"/>
      <c r="DH1468" s="655"/>
      <c r="DI1468" s="655"/>
      <c r="DJ1468" s="655"/>
      <c r="DK1468" s="655"/>
      <c r="DL1468" s="655"/>
      <c r="DM1468" s="655"/>
      <c r="DN1468" s="655"/>
      <c r="DO1468" s="655"/>
      <c r="DP1468" s="655"/>
      <c r="DQ1468" s="738">
        <f>O1468</f>
        <v>0</v>
      </c>
      <c r="DR1468" s="647">
        <v>2024</v>
      </c>
      <c r="DS1468" s="647">
        <v>0</v>
      </c>
      <c r="DT1468" s="654">
        <f>IF(DR1468&gt;DT1465,IF(DQ1468&lt;=BJ1468,DQ1468,BJ1468),0)</f>
        <v>0</v>
      </c>
      <c r="DU1468" s="654">
        <f>IF(DR1468&gt;DU1465,IF(DQ1468&lt;=BK1468,DQ1468,BK1468),0)</f>
        <v>0</v>
      </c>
      <c r="DV1468" s="654">
        <f>IF(DR1468&gt;DV1465,IF(DQ1468&lt;=BL1468,DQ1468,BL1468),0)</f>
        <v>0</v>
      </c>
      <c r="DW1468" s="654">
        <f>IF(DR1468&gt;DW1465,IF(DQ1468&lt;=BM1468,DQ1468,BM1468),0)</f>
        <v>0</v>
      </c>
      <c r="DX1468" s="654">
        <f>IF(DR1468&gt;DX1465,IF(DQ1468&lt;=BN1468,DQ1468,BN1468),0)</f>
        <v>0</v>
      </c>
      <c r="DY1468" s="654">
        <f>IF(DR1468&gt;DY1465,IF(DQ1468&lt;=BO1468,DQ1468,BO1468),0)</f>
        <v>0</v>
      </c>
      <c r="DZ1468" s="654">
        <f>IF(DR1468&gt;DZ1465,IF(DQ1468&lt;=BP1468,DQ1468,BP1468),0)</f>
        <v>0</v>
      </c>
      <c r="EA1468" s="654">
        <f>IF(DR1468&gt;EA1465,IF(DQ1468&lt;=BQ1468,DQ1468,BQ1468),0)</f>
        <v>0</v>
      </c>
      <c r="EB1468" s="654" t="b">
        <f>SUM(DT1468:EA1468)+SUM(HB1486:HK1486)=O1468</f>
        <v>1</v>
      </c>
      <c r="HM1468" s="657"/>
      <c r="HN1468" s="657"/>
      <c r="HO1468" s="657"/>
      <c r="HP1468" s="657"/>
      <c r="HQ1468" s="657"/>
      <c r="HR1468" s="657"/>
      <c r="HS1468" s="657"/>
      <c r="HT1468" s="657"/>
      <c r="HU1468" s="657"/>
      <c r="HV1468" s="657"/>
      <c r="HW1468" s="657"/>
      <c r="HX1468" s="657"/>
      <c r="HY1468" s="657"/>
      <c r="HZ1468" s="657"/>
    </row>
    <row r="1470" spans="1:234" s="643" customFormat="1" hidden="1" x14ac:dyDescent="0.25">
      <c r="A1470" s="643" t="s">
        <v>208</v>
      </c>
      <c r="B1470" s="644"/>
      <c r="C1470" s="644"/>
      <c r="D1470" s="644"/>
      <c r="E1470" s="644"/>
      <c r="F1470" s="644"/>
      <c r="G1470" s="644"/>
      <c r="H1470" s="644"/>
      <c r="I1470" s="644"/>
      <c r="J1470" s="644"/>
      <c r="K1470" s="644"/>
      <c r="L1470" s="644"/>
      <c r="M1470" s="644"/>
      <c r="N1470" s="644"/>
      <c r="O1470" s="644"/>
      <c r="P1470" s="644"/>
      <c r="Q1470" s="644"/>
      <c r="R1470" s="644"/>
      <c r="DR1470" s="643" t="s">
        <v>1677</v>
      </c>
      <c r="HM1470" s="644"/>
      <c r="HN1470" s="644"/>
      <c r="HO1470" s="644"/>
      <c r="HP1470" s="644"/>
      <c r="HQ1470" s="644"/>
      <c r="HR1470" s="644"/>
      <c r="HS1470" s="644"/>
      <c r="HT1470" s="644"/>
      <c r="HU1470" s="644"/>
      <c r="HV1470" s="644"/>
      <c r="HW1470" s="644"/>
      <c r="HX1470" s="644"/>
      <c r="HY1470" s="644"/>
      <c r="HZ1470" s="644"/>
    </row>
    <row r="1471" spans="1:234" hidden="1" x14ac:dyDescent="0.25">
      <c r="A1471" s="643" t="s">
        <v>208</v>
      </c>
      <c r="AI1471" s="913" t="s">
        <v>1661</v>
      </c>
      <c r="AJ1471" s="914"/>
      <c r="AK1471" s="914"/>
      <c r="AL1471" s="914"/>
      <c r="AM1471" s="914"/>
      <c r="AN1471" s="914"/>
      <c r="AO1471" s="914"/>
      <c r="AP1471" s="914"/>
      <c r="AQ1471" s="914"/>
      <c r="AR1471" s="914"/>
      <c r="AS1471" s="914"/>
      <c r="AT1471" s="915"/>
      <c r="AU1471" s="648"/>
      <c r="AW1471" s="661" t="s">
        <v>1656</v>
      </c>
      <c r="AX1471" s="647">
        <v>2023</v>
      </c>
      <c r="AY1471" s="647">
        <v>2024</v>
      </c>
      <c r="AZ1471" s="647">
        <v>2024</v>
      </c>
      <c r="BA1471" s="647">
        <v>2024</v>
      </c>
      <c r="BB1471" s="647">
        <v>2024</v>
      </c>
      <c r="BC1471" s="647">
        <v>2024</v>
      </c>
      <c r="BD1471" s="647">
        <v>2024</v>
      </c>
      <c r="BE1471" s="647">
        <v>2024</v>
      </c>
      <c r="BF1471" s="647">
        <v>2024</v>
      </c>
      <c r="BG1471" s="647">
        <v>2024</v>
      </c>
      <c r="BH1471" s="647">
        <v>2024</v>
      </c>
      <c r="BI1471" s="647">
        <v>2025</v>
      </c>
      <c r="BJ1471" s="647">
        <v>2025</v>
      </c>
      <c r="BK1471" s="647">
        <v>2025</v>
      </c>
      <c r="BL1471" s="647">
        <v>2025</v>
      </c>
      <c r="BM1471" s="647">
        <v>2025</v>
      </c>
      <c r="BN1471" s="647">
        <v>2025</v>
      </c>
      <c r="BO1471" s="647">
        <v>2025</v>
      </c>
      <c r="BP1471" s="647">
        <v>2025</v>
      </c>
      <c r="BQ1471" s="647">
        <v>2025</v>
      </c>
      <c r="BR1471" s="647">
        <v>2025</v>
      </c>
      <c r="BS1471" s="647">
        <v>2026</v>
      </c>
      <c r="BT1471" s="647">
        <v>2026</v>
      </c>
      <c r="BU1471" s="647">
        <v>2026</v>
      </c>
      <c r="BV1471" s="647">
        <v>2026</v>
      </c>
      <c r="BW1471" s="647">
        <v>2026</v>
      </c>
      <c r="BX1471" s="647">
        <v>2026</v>
      </c>
      <c r="BY1471" s="647">
        <v>2026</v>
      </c>
      <c r="BZ1471" s="647">
        <v>2026</v>
      </c>
      <c r="CA1471" s="647">
        <v>2026</v>
      </c>
      <c r="CB1471" s="647">
        <v>2026</v>
      </c>
      <c r="CC1471" s="647">
        <v>2027</v>
      </c>
      <c r="CD1471" s="647">
        <v>2027</v>
      </c>
      <c r="CE1471" s="647">
        <v>2027</v>
      </c>
      <c r="CF1471" s="647">
        <v>2027</v>
      </c>
      <c r="CG1471" s="647">
        <v>2027</v>
      </c>
      <c r="CH1471" s="647">
        <v>2027</v>
      </c>
      <c r="CI1471" s="647">
        <v>2027</v>
      </c>
      <c r="CJ1471" s="647">
        <v>2027</v>
      </c>
      <c r="CK1471" s="647">
        <v>2027</v>
      </c>
      <c r="CL1471" s="647">
        <v>2027</v>
      </c>
      <c r="CM1471" s="647">
        <v>2028</v>
      </c>
      <c r="CN1471" s="647">
        <v>2028</v>
      </c>
      <c r="CO1471" s="647">
        <v>2028</v>
      </c>
      <c r="CP1471" s="647">
        <v>2028</v>
      </c>
      <c r="CQ1471" s="647">
        <v>2028</v>
      </c>
      <c r="CR1471" s="647">
        <v>2028</v>
      </c>
      <c r="CS1471" s="647">
        <v>2028</v>
      </c>
      <c r="CT1471" s="647">
        <v>2028</v>
      </c>
      <c r="CU1471" s="647">
        <v>2028</v>
      </c>
      <c r="CV1471" s="647">
        <v>2028</v>
      </c>
      <c r="CW1471" s="647">
        <v>2029</v>
      </c>
      <c r="CX1471" s="647">
        <v>2029</v>
      </c>
      <c r="CY1471" s="647">
        <v>2029</v>
      </c>
      <c r="CZ1471" s="647">
        <v>2029</v>
      </c>
      <c r="DA1471" s="647">
        <v>2029</v>
      </c>
      <c r="DB1471" s="647">
        <v>2029</v>
      </c>
      <c r="DC1471" s="647">
        <v>2029</v>
      </c>
      <c r="DD1471" s="647">
        <v>2029</v>
      </c>
      <c r="DE1471" s="647">
        <v>2029</v>
      </c>
      <c r="DF1471" s="647">
        <v>2029</v>
      </c>
      <c r="DG1471" s="647">
        <v>2030</v>
      </c>
      <c r="DH1471" s="647">
        <v>2030</v>
      </c>
      <c r="DI1471" s="647">
        <v>2030</v>
      </c>
      <c r="DJ1471" s="647">
        <v>2030</v>
      </c>
      <c r="DK1471" s="647">
        <v>2030</v>
      </c>
      <c r="DL1471" s="647">
        <v>2030</v>
      </c>
      <c r="DM1471" s="647">
        <v>2030</v>
      </c>
      <c r="DN1471" s="647">
        <v>2030</v>
      </c>
      <c r="DO1471" s="647">
        <v>2030</v>
      </c>
      <c r="DP1471" s="647">
        <v>2030</v>
      </c>
      <c r="DR1471" s="661"/>
      <c r="DS1471" s="647">
        <v>2023</v>
      </c>
      <c r="DT1471" s="647">
        <v>2024</v>
      </c>
      <c r="DU1471" s="647">
        <v>2024</v>
      </c>
      <c r="DV1471" s="647">
        <v>2024</v>
      </c>
      <c r="DW1471" s="647">
        <v>2024</v>
      </c>
      <c r="DX1471" s="647">
        <v>2024</v>
      </c>
      <c r="DY1471" s="647">
        <v>2024</v>
      </c>
      <c r="DZ1471" s="647">
        <v>2024</v>
      </c>
      <c r="EA1471" s="647">
        <v>2024</v>
      </c>
      <c r="EB1471" s="647">
        <v>2024</v>
      </c>
      <c r="EC1471" s="647">
        <v>2024</v>
      </c>
      <c r="ED1471" s="647">
        <v>2025</v>
      </c>
      <c r="EE1471" s="647">
        <v>2025</v>
      </c>
      <c r="EF1471" s="647">
        <v>2025</v>
      </c>
      <c r="EG1471" s="647">
        <v>2025</v>
      </c>
      <c r="EH1471" s="647">
        <v>2025</v>
      </c>
      <c r="EI1471" s="647">
        <v>2025</v>
      </c>
      <c r="EJ1471" s="647">
        <v>2025</v>
      </c>
      <c r="EK1471" s="647">
        <v>2025</v>
      </c>
      <c r="EL1471" s="647">
        <v>2025</v>
      </c>
      <c r="EM1471" s="647">
        <v>2025</v>
      </c>
      <c r="EN1471" s="647">
        <v>2026</v>
      </c>
      <c r="EO1471" s="647">
        <v>2026</v>
      </c>
      <c r="EP1471" s="647">
        <v>2026</v>
      </c>
      <c r="EQ1471" s="647">
        <v>2026</v>
      </c>
      <c r="ER1471" s="647">
        <v>2026</v>
      </c>
      <c r="ES1471" s="647">
        <v>2026</v>
      </c>
      <c r="ET1471" s="647">
        <v>2026</v>
      </c>
      <c r="EU1471" s="647">
        <v>2026</v>
      </c>
      <c r="EV1471" s="647">
        <v>2026</v>
      </c>
      <c r="EW1471" s="647">
        <v>2026</v>
      </c>
      <c r="EX1471" s="647">
        <v>2027</v>
      </c>
      <c r="EY1471" s="647">
        <v>2027</v>
      </c>
      <c r="EZ1471" s="647">
        <v>2027</v>
      </c>
      <c r="FA1471" s="647">
        <v>2027</v>
      </c>
      <c r="FB1471" s="647">
        <v>2027</v>
      </c>
      <c r="FC1471" s="647">
        <v>2027</v>
      </c>
      <c r="FD1471" s="647">
        <v>2027</v>
      </c>
      <c r="FE1471" s="647">
        <v>2027</v>
      </c>
      <c r="FF1471" s="647">
        <v>2027</v>
      </c>
      <c r="FG1471" s="647">
        <v>2027</v>
      </c>
      <c r="FH1471" s="647">
        <v>2028</v>
      </c>
      <c r="FI1471" s="647">
        <v>2028</v>
      </c>
      <c r="FJ1471" s="647">
        <v>2028</v>
      </c>
      <c r="FK1471" s="647">
        <v>2028</v>
      </c>
      <c r="FL1471" s="647">
        <v>2028</v>
      </c>
      <c r="FM1471" s="647">
        <v>2028</v>
      </c>
      <c r="FN1471" s="647">
        <v>2028</v>
      </c>
      <c r="FO1471" s="647">
        <v>2028</v>
      </c>
      <c r="FP1471" s="647">
        <v>2028</v>
      </c>
      <c r="FQ1471" s="647">
        <v>2028</v>
      </c>
      <c r="FR1471" s="647">
        <v>2029</v>
      </c>
      <c r="FS1471" s="647">
        <v>2029</v>
      </c>
      <c r="FT1471" s="647">
        <v>2029</v>
      </c>
      <c r="FU1471" s="647">
        <v>2029</v>
      </c>
      <c r="FV1471" s="647">
        <v>2029</v>
      </c>
      <c r="FW1471" s="647">
        <v>2029</v>
      </c>
      <c r="FX1471" s="647">
        <v>2029</v>
      </c>
      <c r="FY1471" s="647">
        <v>2029</v>
      </c>
      <c r="FZ1471" s="647">
        <v>2029</v>
      </c>
      <c r="GA1471" s="647">
        <v>2029</v>
      </c>
      <c r="GB1471" s="647">
        <v>2030</v>
      </c>
      <c r="GC1471" s="647">
        <v>2030</v>
      </c>
      <c r="GD1471" s="647">
        <v>2030</v>
      </c>
      <c r="GE1471" s="647">
        <v>2030</v>
      </c>
      <c r="GF1471" s="647">
        <v>2030</v>
      </c>
      <c r="GG1471" s="647">
        <v>2030</v>
      </c>
      <c r="GH1471" s="647">
        <v>2030</v>
      </c>
      <c r="GI1471" s="647">
        <v>2030</v>
      </c>
      <c r="GJ1471" s="647">
        <v>2030</v>
      </c>
      <c r="GK1471" s="647">
        <v>2030</v>
      </c>
      <c r="GL1471" s="903" t="s">
        <v>1662</v>
      </c>
      <c r="GO1471" s="643" t="s">
        <v>1678</v>
      </c>
    </row>
    <row r="1472" spans="1:234" hidden="1" x14ac:dyDescent="0.25">
      <c r="A1472" s="643" t="s">
        <v>208</v>
      </c>
      <c r="AI1472" s="647" t="s">
        <v>1663</v>
      </c>
      <c r="AJ1472" s="647" t="s">
        <v>1664</v>
      </c>
      <c r="AK1472" s="647" t="str">
        <f t="shared" ref="AK1472" si="6075">E1466</f>
        <v/>
      </c>
      <c r="AL1472" s="647" t="str">
        <f t="shared" ref="AL1472" si="6076">F1466</f>
        <v/>
      </c>
      <c r="AM1472" s="647" t="str">
        <f t="shared" ref="AM1472" si="6077">G1466</f>
        <v/>
      </c>
      <c r="AN1472" s="647" t="str">
        <f t="shared" ref="AN1472" si="6078">H1466</f>
        <v/>
      </c>
      <c r="AO1472" s="647" t="str">
        <f t="shared" ref="AO1472" si="6079">I1466</f>
        <v/>
      </c>
      <c r="AP1472" s="647" t="str">
        <f t="shared" ref="AP1472" si="6080">J1466</f>
        <v/>
      </c>
      <c r="AQ1472" s="647" t="str">
        <f t="shared" ref="AQ1472" si="6081">K1466</f>
        <v/>
      </c>
      <c r="AR1472" s="647" t="str">
        <f t="shared" ref="AR1472" si="6082">L1466</f>
        <v/>
      </c>
      <c r="AS1472" s="647" t="str">
        <f t="shared" ref="AS1472" si="6083">M1466</f>
        <v/>
      </c>
      <c r="AT1472" s="647" t="str">
        <f t="shared" ref="AT1472" si="6084">N1466</f>
        <v/>
      </c>
      <c r="AU1472" s="648"/>
      <c r="AW1472" s="662" t="s">
        <v>1663</v>
      </c>
      <c r="AX1472" s="647" t="s">
        <v>1664</v>
      </c>
      <c r="AY1472" s="647" t="str">
        <f t="shared" ref="AY1472" si="6085">E1466</f>
        <v/>
      </c>
      <c r="AZ1472" s="647" t="str">
        <f t="shared" ref="AZ1472" si="6086">F1466</f>
        <v/>
      </c>
      <c r="BA1472" s="647" t="str">
        <f t="shared" ref="BA1472" si="6087">G1466</f>
        <v/>
      </c>
      <c r="BB1472" s="647" t="str">
        <f t="shared" ref="BB1472" si="6088">H1466</f>
        <v/>
      </c>
      <c r="BC1472" s="647" t="str">
        <f t="shared" ref="BC1472" si="6089">I1466</f>
        <v/>
      </c>
      <c r="BD1472" s="647" t="str">
        <f t="shared" ref="BD1472" si="6090">J1466</f>
        <v/>
      </c>
      <c r="BE1472" s="647" t="str">
        <f t="shared" ref="BE1472" si="6091">K1466</f>
        <v/>
      </c>
      <c r="BF1472" s="647" t="str">
        <f t="shared" ref="BF1472" si="6092">L1466</f>
        <v/>
      </c>
      <c r="BG1472" s="647" t="str">
        <f t="shared" ref="BG1472" si="6093">M1466</f>
        <v/>
      </c>
      <c r="BH1472" s="647" t="str">
        <f t="shared" ref="BH1472" si="6094">N1466</f>
        <v/>
      </c>
      <c r="BI1472" s="647" t="str">
        <f t="shared" ref="BI1472" si="6095">E1466</f>
        <v/>
      </c>
      <c r="BJ1472" s="647" t="str">
        <f t="shared" ref="BJ1472" si="6096">F1466</f>
        <v/>
      </c>
      <c r="BK1472" s="647" t="str">
        <f t="shared" ref="BK1472" si="6097">G1466</f>
        <v/>
      </c>
      <c r="BL1472" s="647" t="str">
        <f t="shared" ref="BL1472" si="6098">H1466</f>
        <v/>
      </c>
      <c r="BM1472" s="647" t="str">
        <f t="shared" ref="BM1472" si="6099">I1466</f>
        <v/>
      </c>
      <c r="BN1472" s="647" t="str">
        <f t="shared" ref="BN1472" si="6100">J1466</f>
        <v/>
      </c>
      <c r="BO1472" s="647" t="str">
        <f t="shared" ref="BO1472" si="6101">K1466</f>
        <v/>
      </c>
      <c r="BP1472" s="647" t="str">
        <f t="shared" ref="BP1472" si="6102">L1466</f>
        <v/>
      </c>
      <c r="BQ1472" s="647" t="str">
        <f t="shared" ref="BQ1472" si="6103">M1466</f>
        <v/>
      </c>
      <c r="BR1472" s="647" t="str">
        <f t="shared" ref="BR1472" si="6104">N1466</f>
        <v/>
      </c>
      <c r="BS1472" s="647" t="str">
        <f t="shared" ref="BS1472" si="6105">E1466</f>
        <v/>
      </c>
      <c r="BT1472" s="647" t="str">
        <f t="shared" ref="BT1472" si="6106">F1466</f>
        <v/>
      </c>
      <c r="BU1472" s="647" t="str">
        <f t="shared" ref="BU1472" si="6107">G1466</f>
        <v/>
      </c>
      <c r="BV1472" s="647" t="str">
        <f t="shared" ref="BV1472" si="6108">H1466</f>
        <v/>
      </c>
      <c r="BW1472" s="647" t="str">
        <f t="shared" ref="BW1472" si="6109">I1466</f>
        <v/>
      </c>
      <c r="BX1472" s="647" t="str">
        <f t="shared" ref="BX1472" si="6110">J1466</f>
        <v/>
      </c>
      <c r="BY1472" s="647" t="str">
        <f t="shared" ref="BY1472" si="6111">K1466</f>
        <v/>
      </c>
      <c r="BZ1472" s="647" t="str">
        <f t="shared" ref="BZ1472" si="6112">L1466</f>
        <v/>
      </c>
      <c r="CA1472" s="647" t="str">
        <f t="shared" ref="CA1472" si="6113">M1466</f>
        <v/>
      </c>
      <c r="CB1472" s="647" t="str">
        <f t="shared" ref="CB1472" si="6114">N1466</f>
        <v/>
      </c>
      <c r="CC1472" s="647" t="str">
        <f t="shared" ref="CC1472" si="6115">E1466</f>
        <v/>
      </c>
      <c r="CD1472" s="647" t="str">
        <f t="shared" ref="CD1472" si="6116">F1466</f>
        <v/>
      </c>
      <c r="CE1472" s="647" t="str">
        <f t="shared" ref="CE1472" si="6117">G1466</f>
        <v/>
      </c>
      <c r="CF1472" s="647" t="str">
        <f t="shared" ref="CF1472" si="6118">H1466</f>
        <v/>
      </c>
      <c r="CG1472" s="647" t="str">
        <f t="shared" ref="CG1472" si="6119">I1466</f>
        <v/>
      </c>
      <c r="CH1472" s="647" t="str">
        <f t="shared" ref="CH1472" si="6120">J1466</f>
        <v/>
      </c>
      <c r="CI1472" s="647" t="str">
        <f t="shared" ref="CI1472" si="6121">K1466</f>
        <v/>
      </c>
      <c r="CJ1472" s="647" t="str">
        <f t="shared" ref="CJ1472" si="6122">L1466</f>
        <v/>
      </c>
      <c r="CK1472" s="647" t="str">
        <f t="shared" ref="CK1472" si="6123">M1466</f>
        <v/>
      </c>
      <c r="CL1472" s="647" t="str">
        <f t="shared" ref="CL1472" si="6124">N1466</f>
        <v/>
      </c>
      <c r="CM1472" s="647" t="str">
        <f t="shared" ref="CM1472" si="6125">E1466</f>
        <v/>
      </c>
      <c r="CN1472" s="647" t="str">
        <f t="shared" ref="CN1472" si="6126">F1466</f>
        <v/>
      </c>
      <c r="CO1472" s="647" t="str">
        <f t="shared" ref="CO1472" si="6127">G1466</f>
        <v/>
      </c>
      <c r="CP1472" s="647" t="str">
        <f t="shared" ref="CP1472" si="6128">H1466</f>
        <v/>
      </c>
      <c r="CQ1472" s="647" t="str">
        <f t="shared" ref="CQ1472" si="6129">I1466</f>
        <v/>
      </c>
      <c r="CR1472" s="647" t="str">
        <f t="shared" ref="CR1472" si="6130">J1466</f>
        <v/>
      </c>
      <c r="CS1472" s="647" t="str">
        <f t="shared" ref="CS1472" si="6131">K1466</f>
        <v/>
      </c>
      <c r="CT1472" s="647" t="str">
        <f t="shared" ref="CT1472" si="6132">L1466</f>
        <v/>
      </c>
      <c r="CU1472" s="647" t="str">
        <f t="shared" ref="CU1472" si="6133">M1466</f>
        <v/>
      </c>
      <c r="CV1472" s="647" t="str">
        <f t="shared" ref="CV1472" si="6134">N1466</f>
        <v/>
      </c>
      <c r="CW1472" s="647" t="str">
        <f t="shared" ref="CW1472" si="6135">E1466</f>
        <v/>
      </c>
      <c r="CX1472" s="647" t="str">
        <f t="shared" ref="CX1472" si="6136">F1466</f>
        <v/>
      </c>
      <c r="CY1472" s="647" t="str">
        <f t="shared" ref="CY1472" si="6137">G1466</f>
        <v/>
      </c>
      <c r="CZ1472" s="647" t="str">
        <f t="shared" ref="CZ1472" si="6138">H1466</f>
        <v/>
      </c>
      <c r="DA1472" s="647" t="str">
        <f t="shared" ref="DA1472" si="6139">I1466</f>
        <v/>
      </c>
      <c r="DB1472" s="647" t="str">
        <f t="shared" ref="DB1472" si="6140">J1466</f>
        <v/>
      </c>
      <c r="DC1472" s="647" t="str">
        <f t="shared" ref="DC1472" si="6141">K1466</f>
        <v/>
      </c>
      <c r="DD1472" s="647" t="str">
        <f t="shared" ref="DD1472" si="6142">L1466</f>
        <v/>
      </c>
      <c r="DE1472" s="647" t="str">
        <f t="shared" ref="DE1472" si="6143">M1466</f>
        <v/>
      </c>
      <c r="DF1472" s="647" t="str">
        <f t="shared" ref="DF1472" si="6144">N1466</f>
        <v/>
      </c>
      <c r="DG1472" s="647" t="str">
        <f t="shared" ref="DG1472" si="6145">E1466</f>
        <v/>
      </c>
      <c r="DH1472" s="647" t="str">
        <f t="shared" ref="DH1472" si="6146">F1466</f>
        <v/>
      </c>
      <c r="DI1472" s="647" t="str">
        <f t="shared" ref="DI1472" si="6147">G1466</f>
        <v/>
      </c>
      <c r="DJ1472" s="647" t="str">
        <f t="shared" ref="DJ1472" si="6148">H1466</f>
        <v/>
      </c>
      <c r="DK1472" s="647" t="str">
        <f t="shared" ref="DK1472" si="6149">I1466</f>
        <v/>
      </c>
      <c r="DL1472" s="647" t="str">
        <f t="shared" ref="DL1472" si="6150">J1466</f>
        <v/>
      </c>
      <c r="DM1472" s="647" t="str">
        <f t="shared" ref="DM1472" si="6151">K1466</f>
        <v/>
      </c>
      <c r="DN1472" s="647" t="str">
        <f t="shared" ref="DN1472" si="6152">L1466</f>
        <v/>
      </c>
      <c r="DO1472" s="647" t="str">
        <f t="shared" ref="DO1472" si="6153">M1466</f>
        <v/>
      </c>
      <c r="DP1472" s="647" t="str">
        <f t="shared" ref="DP1472" si="6154">N1466</f>
        <v/>
      </c>
      <c r="DQ1472" s="643" t="s">
        <v>1657</v>
      </c>
      <c r="DR1472" s="662" t="s">
        <v>1665</v>
      </c>
      <c r="DS1472" s="647" t="s">
        <v>1664</v>
      </c>
      <c r="DT1472" s="647" t="str">
        <f t="shared" ref="DT1472" si="6155">E1466</f>
        <v/>
      </c>
      <c r="DU1472" s="647" t="str">
        <f t="shared" ref="DU1472" si="6156">F1466</f>
        <v/>
      </c>
      <c r="DV1472" s="647" t="str">
        <f t="shared" ref="DV1472" si="6157">G1466</f>
        <v/>
      </c>
      <c r="DW1472" s="647" t="str">
        <f t="shared" ref="DW1472" si="6158">H1466</f>
        <v/>
      </c>
      <c r="DX1472" s="647" t="str">
        <f t="shared" ref="DX1472" si="6159">I1466</f>
        <v/>
      </c>
      <c r="DY1472" s="647" t="str">
        <f t="shared" ref="DY1472" si="6160">J1466</f>
        <v/>
      </c>
      <c r="DZ1472" s="647" t="str">
        <f t="shared" ref="DZ1472" si="6161">K1466</f>
        <v/>
      </c>
      <c r="EA1472" s="647" t="str">
        <f t="shared" ref="EA1472" si="6162">L1466</f>
        <v/>
      </c>
      <c r="EB1472" s="647" t="str">
        <f t="shared" ref="EB1472" si="6163">M1466</f>
        <v/>
      </c>
      <c r="EC1472" s="647" t="str">
        <f t="shared" ref="EC1472" si="6164">N1466</f>
        <v/>
      </c>
      <c r="ED1472" s="647" t="str">
        <f t="shared" ref="ED1472" si="6165">E1466</f>
        <v/>
      </c>
      <c r="EE1472" s="647" t="str">
        <f t="shared" ref="EE1472" si="6166">F1466</f>
        <v/>
      </c>
      <c r="EF1472" s="647" t="str">
        <f t="shared" ref="EF1472" si="6167">G1466</f>
        <v/>
      </c>
      <c r="EG1472" s="647" t="str">
        <f t="shared" ref="EG1472" si="6168">H1466</f>
        <v/>
      </c>
      <c r="EH1472" s="647" t="str">
        <f t="shared" ref="EH1472" si="6169">I1466</f>
        <v/>
      </c>
      <c r="EI1472" s="647" t="str">
        <f t="shared" ref="EI1472" si="6170">J1466</f>
        <v/>
      </c>
      <c r="EJ1472" s="647" t="str">
        <f t="shared" ref="EJ1472" si="6171">K1466</f>
        <v/>
      </c>
      <c r="EK1472" s="647" t="str">
        <f t="shared" ref="EK1472" si="6172">L1466</f>
        <v/>
      </c>
      <c r="EL1472" s="647" t="str">
        <f t="shared" ref="EL1472" si="6173">M1466</f>
        <v/>
      </c>
      <c r="EM1472" s="647" t="str">
        <f t="shared" ref="EM1472" si="6174">N1466</f>
        <v/>
      </c>
      <c r="EN1472" s="647" t="str">
        <f t="shared" ref="EN1472" si="6175">E1466</f>
        <v/>
      </c>
      <c r="EO1472" s="647" t="str">
        <f t="shared" ref="EO1472" si="6176">F1466</f>
        <v/>
      </c>
      <c r="EP1472" s="647" t="str">
        <f t="shared" ref="EP1472" si="6177">G1466</f>
        <v/>
      </c>
      <c r="EQ1472" s="647" t="str">
        <f t="shared" ref="EQ1472" si="6178">H1466</f>
        <v/>
      </c>
      <c r="ER1472" s="647" t="str">
        <f t="shared" ref="ER1472" si="6179">I1466</f>
        <v/>
      </c>
      <c r="ES1472" s="647" t="str">
        <f t="shared" ref="ES1472" si="6180">J1466</f>
        <v/>
      </c>
      <c r="ET1472" s="647" t="str">
        <f t="shared" ref="ET1472" si="6181">K1466</f>
        <v/>
      </c>
      <c r="EU1472" s="647" t="str">
        <f t="shared" ref="EU1472" si="6182">L1466</f>
        <v/>
      </c>
      <c r="EV1472" s="647" t="str">
        <f t="shared" ref="EV1472" si="6183">M1466</f>
        <v/>
      </c>
      <c r="EW1472" s="647" t="str">
        <f t="shared" ref="EW1472" si="6184">N1466</f>
        <v/>
      </c>
      <c r="EX1472" s="647" t="str">
        <f t="shared" ref="EX1472" si="6185">E1466</f>
        <v/>
      </c>
      <c r="EY1472" s="647" t="str">
        <f t="shared" ref="EY1472" si="6186">F1466</f>
        <v/>
      </c>
      <c r="EZ1472" s="647" t="str">
        <f t="shared" ref="EZ1472" si="6187">G1466</f>
        <v/>
      </c>
      <c r="FA1472" s="647" t="str">
        <f t="shared" ref="FA1472" si="6188">H1466</f>
        <v/>
      </c>
      <c r="FB1472" s="647" t="str">
        <f t="shared" ref="FB1472" si="6189">I1466</f>
        <v/>
      </c>
      <c r="FC1472" s="647" t="str">
        <f t="shared" ref="FC1472" si="6190">J1466</f>
        <v/>
      </c>
      <c r="FD1472" s="647" t="str">
        <f t="shared" ref="FD1472" si="6191">K1466</f>
        <v/>
      </c>
      <c r="FE1472" s="647" t="str">
        <f t="shared" ref="FE1472" si="6192">L1466</f>
        <v/>
      </c>
      <c r="FF1472" s="647" t="str">
        <f t="shared" ref="FF1472" si="6193">M1466</f>
        <v/>
      </c>
      <c r="FG1472" s="647" t="str">
        <f t="shared" ref="FG1472" si="6194">N1466</f>
        <v/>
      </c>
      <c r="FH1472" s="647" t="str">
        <f t="shared" ref="FH1472" si="6195">E1466</f>
        <v/>
      </c>
      <c r="FI1472" s="647" t="str">
        <f t="shared" ref="FI1472" si="6196">F1466</f>
        <v/>
      </c>
      <c r="FJ1472" s="647" t="str">
        <f t="shared" ref="FJ1472" si="6197">G1466</f>
        <v/>
      </c>
      <c r="FK1472" s="647" t="str">
        <f t="shared" ref="FK1472" si="6198">H1466</f>
        <v/>
      </c>
      <c r="FL1472" s="647" t="str">
        <f t="shared" ref="FL1472" si="6199">I1466</f>
        <v/>
      </c>
      <c r="FM1472" s="647" t="str">
        <f t="shared" ref="FM1472" si="6200">J1466</f>
        <v/>
      </c>
      <c r="FN1472" s="647" t="str">
        <f t="shared" ref="FN1472" si="6201">K1466</f>
        <v/>
      </c>
      <c r="FO1472" s="647" t="str">
        <f t="shared" ref="FO1472" si="6202">L1466</f>
        <v/>
      </c>
      <c r="FP1472" s="647" t="str">
        <f t="shared" ref="FP1472" si="6203">M1466</f>
        <v/>
      </c>
      <c r="FQ1472" s="647" t="str">
        <f t="shared" ref="FQ1472" si="6204">N1466</f>
        <v/>
      </c>
      <c r="FR1472" s="647" t="str">
        <f t="shared" ref="FR1472" si="6205">E1466</f>
        <v/>
      </c>
      <c r="FS1472" s="647" t="str">
        <f t="shared" ref="FS1472" si="6206">F1466</f>
        <v/>
      </c>
      <c r="FT1472" s="647" t="str">
        <f t="shared" ref="FT1472" si="6207">G1466</f>
        <v/>
      </c>
      <c r="FU1472" s="647" t="str">
        <f t="shared" ref="FU1472" si="6208">H1466</f>
        <v/>
      </c>
      <c r="FV1472" s="647" t="str">
        <f t="shared" ref="FV1472" si="6209">I1466</f>
        <v/>
      </c>
      <c r="FW1472" s="647" t="str">
        <f t="shared" ref="FW1472" si="6210">J1466</f>
        <v/>
      </c>
      <c r="FX1472" s="647" t="str">
        <f t="shared" ref="FX1472" si="6211">K1466</f>
        <v/>
      </c>
      <c r="FY1472" s="647" t="str">
        <f t="shared" ref="FY1472" si="6212">L1466</f>
        <v/>
      </c>
      <c r="FZ1472" s="647" t="str">
        <f t="shared" ref="FZ1472" si="6213">M1466</f>
        <v/>
      </c>
      <c r="GA1472" s="647" t="str">
        <f t="shared" ref="GA1472" si="6214">N1466</f>
        <v/>
      </c>
      <c r="GB1472" s="647" t="str">
        <f t="shared" ref="GB1472" si="6215">E1466</f>
        <v/>
      </c>
      <c r="GC1472" s="647" t="str">
        <f t="shared" ref="GC1472" si="6216">F1466</f>
        <v/>
      </c>
      <c r="GD1472" s="647" t="str">
        <f t="shared" ref="GD1472" si="6217">G1466</f>
        <v/>
      </c>
      <c r="GE1472" s="647" t="str">
        <f t="shared" ref="GE1472" si="6218">H1466</f>
        <v/>
      </c>
      <c r="GF1472" s="647" t="str">
        <f t="shared" ref="GF1472" si="6219">I1466</f>
        <v/>
      </c>
      <c r="GG1472" s="647" t="str">
        <f t="shared" ref="GG1472" si="6220">J1466</f>
        <v/>
      </c>
      <c r="GH1472" s="647" t="str">
        <f t="shared" ref="GH1472" si="6221">K1466</f>
        <v/>
      </c>
      <c r="GI1472" s="647" t="str">
        <f t="shared" ref="GI1472" si="6222">L1466</f>
        <v/>
      </c>
      <c r="GJ1472" s="647" t="str">
        <f t="shared" ref="GJ1472" si="6223">M1466</f>
        <v/>
      </c>
      <c r="GK1472" s="647" t="str">
        <f t="shared" ref="GK1472" si="6224">N1466</f>
        <v/>
      </c>
      <c r="GL1472" s="904"/>
      <c r="GM1472" s="663"/>
      <c r="GN1472" s="662" t="s">
        <v>1665</v>
      </c>
      <c r="GO1472" s="646" t="s">
        <v>1664</v>
      </c>
      <c r="GP1472" s="646" t="str">
        <f t="shared" ref="GP1472" si="6225">E1466</f>
        <v/>
      </c>
      <c r="GQ1472" s="646" t="str">
        <f t="shared" ref="GQ1472" si="6226">F1466</f>
        <v/>
      </c>
      <c r="GR1472" s="646" t="str">
        <f t="shared" ref="GR1472" si="6227">G1466</f>
        <v/>
      </c>
      <c r="GS1472" s="646" t="str">
        <f t="shared" ref="GS1472" si="6228">H1466</f>
        <v/>
      </c>
      <c r="GT1472" s="646" t="str">
        <f t="shared" ref="GT1472" si="6229">I1466</f>
        <v/>
      </c>
      <c r="GU1472" s="646" t="str">
        <f t="shared" ref="GU1472" si="6230">J1466</f>
        <v/>
      </c>
      <c r="GV1472" s="646" t="str">
        <f t="shared" ref="GV1472" si="6231">K1466</f>
        <v/>
      </c>
      <c r="GW1472" s="646" t="str">
        <f t="shared" ref="GW1472" si="6232">L1466</f>
        <v/>
      </c>
      <c r="GX1472" s="646" t="str">
        <f t="shared" ref="GX1472" si="6233">M1466</f>
        <v/>
      </c>
      <c r="GY1472" s="646" t="str">
        <f t="shared" ref="GY1472" si="6234">N1466</f>
        <v/>
      </c>
      <c r="GZ1472" s="646" t="s">
        <v>1662</v>
      </c>
    </row>
    <row r="1473" spans="1:234" hidden="1" x14ac:dyDescent="0.25">
      <c r="A1473" s="643" t="s">
        <v>208</v>
      </c>
      <c r="AI1473" s="664">
        <v>2023</v>
      </c>
      <c r="AJ1473" s="664">
        <v>1</v>
      </c>
      <c r="AK1473" s="665">
        <v>0</v>
      </c>
      <c r="AL1473" s="665">
        <v>0</v>
      </c>
      <c r="AM1473" s="665">
        <v>0</v>
      </c>
      <c r="AN1473" s="665">
        <v>0</v>
      </c>
      <c r="AO1473" s="665">
        <v>0</v>
      </c>
      <c r="AP1473" s="665">
        <v>0</v>
      </c>
      <c r="AQ1473" s="665">
        <v>0</v>
      </c>
      <c r="AR1473" s="665">
        <v>0</v>
      </c>
      <c r="AS1473" s="665">
        <v>0</v>
      </c>
      <c r="AT1473" s="665">
        <v>0</v>
      </c>
      <c r="AU1473" s="666"/>
      <c r="AW1473" s="749">
        <v>2023</v>
      </c>
      <c r="AX1473" s="665">
        <f>AX1467</f>
        <v>0</v>
      </c>
      <c r="AY1473" s="665">
        <f>INDEX(AX1467:BE1468,MATCH(AW1473,AV1467:AV1468,0),MATCH(AY1471,AX1465:BE1465,0))</f>
        <v>0</v>
      </c>
      <c r="AZ1473" s="665">
        <f>INDEX(AX1467:BE1468,MATCH(AW1473,AV1467:AV1468,0),MATCH(AZ1471,AX1465:BE1465,0))*(INDEX(AK1473:AT1480,MATCH(AZ1471,AI1473:AI1480,0),MATCH(AZ1472,AK1472:AT1472,0)))</f>
        <v>0</v>
      </c>
      <c r="BA1473" s="665">
        <f>INDEX(AX1467:BE1468,MATCH(AW1473,AV1467:AV1468,0),MATCH(BA1471,AX1465:BE1465,0))*(INDEX(AK1473:AT1480,MATCH(BA1471,AI1473:AI1480,0),MATCH(BA1472,AK1472:AT1472,0)))</f>
        <v>0</v>
      </c>
      <c r="BB1473" s="665">
        <f>INDEX(AX1467:BE1468,MATCH(AW1473,AV1467:AV1468,0),MATCH(BB1471,AX1465:BE1465,0))*(INDEX(AK1473:AT1480,MATCH(BB1471,AI1473:AI1480,0),MATCH(BB1472,AK1472:AT1472,0)))</f>
        <v>0</v>
      </c>
      <c r="BC1473" s="665">
        <f>INDEX(AX1467:BE1468,MATCH(AW1473,AV1467:AV1468,0),MATCH(BC1471,AX1465:BE1465,0))*(INDEX(AK1473:AT1480,MATCH(BC1471,AI1473:AI1480,0),MATCH(BC1472,AK1472:AT1472,0)))</f>
        <v>0</v>
      </c>
      <c r="BD1473" s="665">
        <f>INDEX(AX1467:BE1468,MATCH(AW1473,AV1467:AV1468,0),MATCH(BD1471,AX1465:BE1465,0))*(INDEX(AK1473:AT1480,MATCH(BD1471,AI1473:AI1480,0),MATCH(BD1472,AK1472:AT1472,0)))</f>
        <v>0</v>
      </c>
      <c r="BE1473" s="665">
        <f>INDEX(AX1467:BE1468,MATCH(AW1473,AV1467:AV1468,0),MATCH(BE1471,AX1465:BE1465,0))*(INDEX(AK1473:AT1480,MATCH(BE1471,AI1473:AI1480,0),MATCH(BE1472,AK1472:AT1472,0)))</f>
        <v>0</v>
      </c>
      <c r="BF1473" s="665">
        <f>INDEX(AX1467:BE1468,MATCH(AW1473,AV1467:AV1468,0),MATCH(BF1471,AX1465:BE1465,0))*(INDEX(AK1473:AT1480,MATCH(BF1471,AI1473:AI1480,0),MATCH(BF1472,AK1472:AT1472,0)))</f>
        <v>0</v>
      </c>
      <c r="BG1473" s="665">
        <f>INDEX(AX1467:BE1468,MATCH(AW1473,AV1467:AV1468,0),MATCH(BG1471,AX1465:BE1465,0))*(INDEX(AK1473:AT1480,MATCH(BG1471,AI1473:AI1480,0),MATCH(BG1472,AK1472:AT1472,0)))</f>
        <v>0</v>
      </c>
      <c r="BH1473" s="665">
        <f>INDEX(AX1467:BE1468,MATCH(AW1473,AV1467:AV1468,0),MATCH(BH1471,AX1465:BE1465,0))*(INDEX(AK1473:AT1480,MATCH(BH1471,AI1473:AI1480,0),MATCH(BH1472,AK1472:AT1472,0)))</f>
        <v>0</v>
      </c>
      <c r="BI1473" s="665">
        <f>INDEX(AX1467:BE1468,MATCH(AW1473,AV1467:AV1468,0),MATCH(BI1471,AX1465:BE1465,0))*(INDEX(AK1473:AT1480,MATCH(BI1471,AI1473:AI1480,0),MATCH(BI1472,AK1472:AT1472,0)))</f>
        <v>0</v>
      </c>
      <c r="BJ1473" s="665">
        <f>INDEX(AX1467:BE1468,MATCH(AW1473,AV1467:AV1468,0),MATCH(BJ1471,AX1465:BE1465,0))*(INDEX(AK1473:AT1480,MATCH(BJ1471,AI1473:AI1480,0),MATCH(BJ1472,AK1472:AT1472,0)))</f>
        <v>0</v>
      </c>
      <c r="BK1473" s="665">
        <f>INDEX(AX1467:BE1468,MATCH(AW1473,AV1467:AV1468,0),MATCH(BK1471,AX1465:BE1465,0))*(INDEX(AK1473:AT1480,MATCH(BK1471,AI1473:AI1480,0),MATCH(BK1472,AK1472:AT1472,0)))</f>
        <v>0</v>
      </c>
      <c r="BL1473" s="665">
        <f>INDEX(AX1467:BE1468,MATCH(AW1473,AV1467:AV1468,0),MATCH(BL1471,AX1465:BE1465,0))*(INDEX(AK1473:AT1480,MATCH(BL1471,AI1473:AI1480,0),MATCH(BL1472,AK1472:AT1472,0)))</f>
        <v>0</v>
      </c>
      <c r="BM1473" s="665">
        <f>INDEX(AX1467:BE1468,MATCH(AW1473,AV1467:AV1468,0),MATCH(BM1471,AX1465:BE1465,0))*(INDEX(AK1473:AT1480,MATCH(BM1471,AI1473:AI1480,0),MATCH(BM1472,AK1472:AT1472,0)))</f>
        <v>0</v>
      </c>
      <c r="BN1473" s="665">
        <f>INDEX(AX1467:BE1468,MATCH(AW1473,AV1467:AV1468,0),MATCH(BN1471,AX1465:BE1465,0))*(INDEX(AK1473:AT1480,MATCH(BN1471,AI1473:AI1480,0),MATCH(BN1472,AK1472:AT1472,0)))</f>
        <v>0</v>
      </c>
      <c r="BO1473" s="665">
        <f>INDEX(AX1467:BE1468,MATCH(AW1473,AV1467:AV1468,0),MATCH(BO1471,AX1465:BE1465,0))*(INDEX(AK1473:AT1480,MATCH(BO1471,AI1473:AI1480,0),MATCH(BO1472,AK1472:AT1472,0)))</f>
        <v>0</v>
      </c>
      <c r="BP1473" s="665">
        <f>INDEX(AX1467:BE1468,MATCH(AW1473,AV1467:AV1468,0),MATCH(BP1471,AX1465:BE1465,0))*(INDEX(AK1473:AT1480,MATCH(BP1471,AI1473:AI1480,0),MATCH(BP1472,AK1472:AT1472,0)))</f>
        <v>0</v>
      </c>
      <c r="BQ1473" s="665">
        <f>INDEX(AX1467:BE1468,MATCH(AW1473,AV1467:AV1468,0),MATCH(BQ1471,AX1465:BE1465,0))*(INDEX(AK1473:AT1480,MATCH(BQ1471,AI1473:AI1480,0),MATCH(BQ1472,AK1472:AT1472,0)))</f>
        <v>0</v>
      </c>
      <c r="BR1473" s="665">
        <f>INDEX(AX1467:BE1468,MATCH(AW1473,AV1467:AV1468,0),MATCH(BR1471,AX1465:BE1465,0))*(INDEX(AK1473:AT1480,MATCH(BR1471,AI1473:AI1480,0),MATCH(BR1472,AK1472:AT1472,0)))</f>
        <v>0</v>
      </c>
      <c r="BS1473" s="665">
        <f>INDEX(AX1467:BE1468,MATCH(AW1473,AV1467:AV1468,0),MATCH(BS1471,AX1465:BE1465,0))*(INDEX(AK1473:AT1480,MATCH(BS1471,AI1473:AI1480,0),MATCH(BS1472,AK1472:AT1472,0)))</f>
        <v>0</v>
      </c>
      <c r="BT1473" s="665">
        <f>INDEX(AX1467:BE1468,MATCH(AW1473,AV1467:AV1468,0),MATCH(BT1471,AX1465:BE1465,0))*(INDEX(AK1473:AT1480,MATCH(BT1471,AI1473:AI1480,0),MATCH(BT1472,AK1472:AT1472,0)))</f>
        <v>0</v>
      </c>
      <c r="BU1473" s="665">
        <f>INDEX(AX1467:BE1468,MATCH(AW1473,AV1467:AV1468,0),MATCH(BU1471,AX1465:BE1465,0))*(INDEX(AK1473:AT1480,MATCH(BU1471,AI1473:AI1480,0),MATCH(BU1472,AK1472:AT1472,0)))</f>
        <v>0</v>
      </c>
      <c r="BV1473" s="665">
        <f>INDEX(AX1467:BE1468,MATCH(AW1473,AV1467:AV1468,0),MATCH(BV1471,AX1465:BE1465,0))*(INDEX(AK1473:AT1480,MATCH(BV1471,AI1473:AI1480,0),MATCH(BV1472,AK1472:AT1472,0)))</f>
        <v>0</v>
      </c>
      <c r="BW1473" s="665">
        <f>INDEX(AX1467:BE1468,MATCH(AW1473,AV1467:AV1468,0),MATCH(BW1471,AX1465:BE1465,0))*(INDEX(AK1473:AT1480,MATCH(BW1471,AI1473:AI1480,0),MATCH(BW1472,AK1472:AT1472,0)))</f>
        <v>0</v>
      </c>
      <c r="BX1473" s="665">
        <f>INDEX(AX1467:BE1468,MATCH(AW1473,AV1467:AV1468,0),MATCH(BX1471,AX1465:BE1465,0))*(INDEX(AK1473:AT1480,MATCH(BX1471,AI1473:AI1480,0),MATCH(BX1472,AK1472:AT1472,0)))</f>
        <v>0</v>
      </c>
      <c r="BY1473" s="665">
        <f>INDEX(AX1467:BE1468,MATCH(AW1473,AV1467:AV1468,0),MATCH(BY1471,AX1465:BE1465,0))*(INDEX(AK1473:AT1480,MATCH(BY1471,AI1473:AI1480,0),MATCH(BY1472,AK1472:AT1472,0)))</f>
        <v>0</v>
      </c>
      <c r="BZ1473" s="665">
        <f>INDEX(AX1467:BE1468,MATCH(AW1473,AV1467:AV1468,0),MATCH(BZ1471,AX1465:BE1465,0))*(INDEX(AK1473:AT1480,MATCH(BZ1471,AI1473:AI1480,0),MATCH(BZ1472,AK1472:AT1472,0)))</f>
        <v>0</v>
      </c>
      <c r="CA1473" s="665">
        <f>INDEX(AX1467:BE1468,MATCH(AW1473,AV1467:AV1468,0),MATCH(CA1471,AX1465:BE1465,0))*(INDEX(AK1473:AT1480,MATCH(CA1471,AI1473:AI1480,0),MATCH(CA1472,AK1472:AT1472,0)))</f>
        <v>0</v>
      </c>
      <c r="CB1473" s="665">
        <f>INDEX(AX1467:BE1468,MATCH(AW1473,AV1467:AV1468,0),MATCH(CB1471,AX1465:BE1465,0))*(INDEX(AK1473:AT1480,MATCH(CB1471,AI1473:AI1480,0),MATCH(CB1472,AK1472:AT1472,0)))</f>
        <v>0</v>
      </c>
      <c r="CC1473" s="665">
        <f>INDEX(AX1467:BE1468,MATCH(AW1473,AV1467:AV1468,0),MATCH(CC1471,AX1465:BE1465,0))*(INDEX(AK1473:AT1480,MATCH(CC1471,AI1473:AI1480,0),MATCH(CC1472,AK1472:AT1472,0)))</f>
        <v>0</v>
      </c>
      <c r="CD1473" s="665">
        <f>INDEX(AX1467:BE1468,MATCH(AW1473,AV1467:AV1468,0),MATCH(CD1471,AX1465:BE1465,0))*(INDEX(AK1473:AT1480,MATCH(CD1471,AI1473:AI1480,0),MATCH(CD1472,AK1472:AT1472,0)))</f>
        <v>0</v>
      </c>
      <c r="CE1473" s="665">
        <f>INDEX(AX1467:BE1468,MATCH(AW1473,AV1467:AV1468,0),MATCH(CE1471,AX1465:BE1465,0))*(INDEX(AK1473:AT1480,MATCH(CE1471,AI1473:AI1480,0),MATCH(CE1472,AK1472:AT1472,0)))</f>
        <v>0</v>
      </c>
      <c r="CF1473" s="665">
        <f>INDEX(AX1467:BE1468,MATCH(AW1473,AV1467:AV1468,0),MATCH(CF1471,AX1465:BE1465,0))*(INDEX(AK1473:AT1480,MATCH(CF1471,AI1473:AI1480,0),MATCH(CF1472,AK1472:AT1472,0)))</f>
        <v>0</v>
      </c>
      <c r="CG1473" s="665">
        <f>INDEX(AX1467:BE1468,MATCH(AW1473,AV1467:AV1468,0),MATCH(CG1471,AX1465:BE1465,0))*(INDEX(AK1473:AT1480,MATCH(CG1471,AI1473:AI1480,0),MATCH(CG1472,AK1472:AT1472,0)))</f>
        <v>0</v>
      </c>
      <c r="CH1473" s="665">
        <f>INDEX(AX1467:BE1468,MATCH(AW1473,AV1467:AV1468,0),MATCH(CH1471,AX1465:BE1465,0))*(INDEX(AK1473:AT1480,MATCH(CH1471,AI1473:AI1480,0),MATCH(CH1472,AK1472:AT1472,0)))</f>
        <v>0</v>
      </c>
      <c r="CI1473" s="665">
        <f>INDEX(AX1467:BE1468,MATCH(AW1473,AV1467:AV1468,0),MATCH(CI1471,AX1465:BE1465,0))*(INDEX(AK1473:AT1480,MATCH(CI1471,AI1473:AI1480,0),MATCH(CI1472,AK1472:AT1472,0)))</f>
        <v>0</v>
      </c>
      <c r="CJ1473" s="665">
        <f>INDEX(AX1467:BE1468,MATCH(AW1473,AV1467:AV1468,0),MATCH(CJ1471,AX1465:BE1465,0))*(INDEX(AK1473:AT1480,MATCH(CJ1471,AI1473:AI1480,0),MATCH(CJ1472,AK1472:AT1472,0)))</f>
        <v>0</v>
      </c>
      <c r="CK1473" s="665">
        <f>INDEX(AX1467:BE1468,MATCH(AW1473,AV1467:AV1468,0),MATCH(CK1471,AX1465:BE1465,0))*(INDEX(AK1473:AT1480,MATCH(CK1471,AI1473:AI1480,0),MATCH(CK1472,AK1472:AT1472,0)))</f>
        <v>0</v>
      </c>
      <c r="CL1473" s="665">
        <f>INDEX(AX1467:BE1468,MATCH(AW1473,AV1467:AV1468,0),MATCH(CL1471,AX1465:BE1465,0))*(INDEX(AK1473:AT1480,MATCH(CL1471,AI1473:AI1480,0),MATCH(CL1472,AK1472:AT1472,0)))</f>
        <v>0</v>
      </c>
      <c r="CM1473" s="665">
        <f>INDEX(AX1467:BE1468,MATCH(AW1473,AV1467:AV1468,0),MATCH(CM1471,AX1465:BE1465,0))*(INDEX(AK1473:AT1480,MATCH(CM1471,AI1473:AI1480,0),MATCH(CM1472,AK1472:AT1472,0)))</f>
        <v>0</v>
      </c>
      <c r="CN1473" s="665">
        <f>INDEX(AX1467:BE1468,MATCH(AW1473,AV1467:AV1468,0),MATCH(CN1471,AX1465:BE1465,0))*(INDEX(AK1473:AT1480,MATCH(CN1471,AI1473:AI1480,0),MATCH(CN1472,AK1472:AT1472,0)))</f>
        <v>0</v>
      </c>
      <c r="CO1473" s="665">
        <f>INDEX(AX1467:BE1468,MATCH(AW1473,AV1467:AV1468,0),MATCH(CO1471,AX1465:BE1465,0))*(INDEX(AK1473:AT1480,MATCH(CO1471,AI1473:AI1480,0),MATCH(CO1472,AK1472:AT1472,0)))</f>
        <v>0</v>
      </c>
      <c r="CP1473" s="665">
        <f>INDEX(AX1467:BE1468,MATCH(AW1473,AV1467:AV1468,0),MATCH(CP1471,AX1465:BE1465,0))*(INDEX(AK1473:AT1480,MATCH(CP1471,AI1473:AI1480,0),MATCH(CP1472,AK1472:AT1472,0)))</f>
        <v>0</v>
      </c>
      <c r="CQ1473" s="665">
        <f>INDEX(AX1467:BE1468,MATCH(AW1473,AV1467:AV1468,0),MATCH(CQ1471,AX1465:BE1465,0))*(INDEX(AK1473:AT1480,MATCH(CQ1471,AI1473:AI1480,0),MATCH(CQ1472,AK1472:AT1472,0)))</f>
        <v>0</v>
      </c>
      <c r="CR1473" s="665">
        <f>INDEX(AX1467:BE1468,MATCH(AW1473,AV1467:AV1468,0),MATCH(CR1471,AX1465:BE1465,0))*(INDEX(AK1473:AT1480,MATCH(CR1471,AI1473:AI1480,0),MATCH(CR1472,AK1472:AT1472,0)))</f>
        <v>0</v>
      </c>
      <c r="CS1473" s="665">
        <f>INDEX(AX1467:BE1468,MATCH(AW1473,AV1467:AV1468,0),MATCH(CS1471,AX1465:BE1465,0))*(INDEX(AK1473:AT1480,MATCH(CS1471,AI1473:AI1480,0),MATCH(CS1472,AK1472:AT1472,0)))</f>
        <v>0</v>
      </c>
      <c r="CT1473" s="665">
        <f>INDEX(AX1467:BE1468,MATCH(AW1473,AV1467:AV1468,0),MATCH(CT1471,AX1465:BE1465,0))*(INDEX(AK1473:AT1480,MATCH(CT1471,AI1473:AI1480,0),MATCH(CT1472,AK1472:AT1472,0)))</f>
        <v>0</v>
      </c>
      <c r="CU1473" s="665">
        <f>INDEX(AX1467:BE1468,MATCH(AW1473,AV1467:AV1468,0),MATCH(CU1471,AX1465:BE1465,0))*(INDEX(AK1473:AT1480,MATCH(CU1471,AI1473:AI1480,0),MATCH(CU1472,AK1472:AT1472,0)))</f>
        <v>0</v>
      </c>
      <c r="CV1473" s="665">
        <f>INDEX(AX1467:BE1468,MATCH(AW1473,AV1467:AV1468,0),MATCH(CV1471,AX1465:BE1465,0))*(INDEX(AK1473:AT1480,MATCH(CV1471,AI1473:AI1480,0),MATCH(CV1472,AK1472:AT1472,0)))</f>
        <v>0</v>
      </c>
      <c r="CW1473" s="665">
        <f>INDEX(AX1467:BE1468,MATCH(AW1473,AV1467:AV1468,0),MATCH(CW1471,AX1465:BE1465,0))*(INDEX(AK1473:AT1480,MATCH(CW1471,AI1473:AI1480,0),MATCH(CW1472,AK1472:AT1472,0)))</f>
        <v>0</v>
      </c>
      <c r="CX1473" s="665">
        <f>INDEX(AX1467:BE1468,MATCH(AW1473,AV1467:AV1468,0),MATCH(CX1471,AX1465:BE1465,0))*(INDEX(AK1473:AT1480,MATCH(CX1471,AI1473:AI1480,0),MATCH(CX1472,AK1472:AT1472,0)))</f>
        <v>0</v>
      </c>
      <c r="CY1473" s="665">
        <f>INDEX(AX1467:BE1468,MATCH(AW1473,AV1467:AV1468,0),MATCH(CY1471,AX1465:BE1465,0))*(INDEX(AK1473:AT1480,MATCH(CY1471,AI1473:AI1480,0),MATCH(CY1472,AK1472:AT1472,0)))</f>
        <v>0</v>
      </c>
      <c r="CZ1473" s="665">
        <f>INDEX(AX1467:BE1468,MATCH(AW1473,AV1467:AV1468,0),MATCH(CZ1471,AX1465:BE1465,0))*(INDEX(AK1473:AT1480,MATCH(CZ1471,AI1473:AI1480,0),MATCH(CZ1472,AK1472:AT1472,0)))</f>
        <v>0</v>
      </c>
      <c r="DA1473" s="665">
        <f>INDEX(AX1467:BE1468,MATCH(AW1473,AV1467:AV1468,0),MATCH(DA1471,AX1465:BE1465,0))*(INDEX(AK1473:AT1480,MATCH(DA1471,AI1473:AI1480,0),MATCH(DA1472,AK1472:AT1472,0)))</f>
        <v>0</v>
      </c>
      <c r="DB1473" s="665">
        <f>INDEX(AX1467:BE1468,MATCH(AW1473,AV1467:AV1468,0),MATCH(DB1471,AX1465:BE1465,0))*(INDEX(AK1473:AT1480,MATCH(DB1471,AI1473:AI1480,0),MATCH(DB1472,AK1472:AT1472,0)))</f>
        <v>0</v>
      </c>
      <c r="DC1473" s="665">
        <f>INDEX(AX1467:BE1468,MATCH(AW1473,AV1467:AV1468,0),MATCH(DC1471,AX1465:BE1465,0))*(INDEX(AK1473:AT1480,MATCH(DC1471,AI1473:AI1480,0),MATCH(DC1472,AK1472:AT1472,0)))</f>
        <v>0</v>
      </c>
      <c r="DD1473" s="665">
        <f>INDEX(AX1467:BE1468,MATCH(AW1473,AV1467:AV1468,0),MATCH(DD1471,AX1465:BE1465,0))*(INDEX(AK1473:AT1480,MATCH(DD1471,AI1473:AI1480,0),MATCH(DD1472,AK1472:AT1472,0)))</f>
        <v>0</v>
      </c>
      <c r="DE1473" s="665">
        <f>INDEX(AX1467:BE1468,MATCH(AW1473,AV1467:AV1468,0),MATCH(DE1471,AX1465:BE1465,0))*(INDEX(AK1473:AT1480,MATCH(DE1471,AI1473:AI1480,0),MATCH(DE1472,AK1472:AT1472,0)))</f>
        <v>0</v>
      </c>
      <c r="DF1473" s="665">
        <f>INDEX(AX1467:BE1468,MATCH(AW1473,AV1467:AV1468,0),MATCH(DF1471,AX1465:BE1465,0))*(INDEX(AK1473:AT1480,MATCH(DF1471,AI1473:AI1480,0),MATCH(DF1472,AK1472:AT1472,0)))</f>
        <v>0</v>
      </c>
      <c r="DG1473" s="665">
        <f>INDEX(AX1467:BE1468,MATCH(AW1473,AV1467:AV1468,0),MATCH(DG1471,AX1465:BE1465,0))*(INDEX(AK1473:AT1480,MATCH(DG1471,AI1473:AI1480,0),MATCH(DG1472,AK1472:AT1472,0)))</f>
        <v>0</v>
      </c>
      <c r="DH1473" s="665">
        <f>INDEX(AX1467:BE1468,MATCH(AW1473,AV1467:AV1468,0),MATCH(DH1471,AX1465:BE1465,0))*(INDEX(AK1473:AT1480,MATCH(DH1471,AI1473:AI1480,0),MATCH(DH1472,AK1472:AT1472,0)))</f>
        <v>0</v>
      </c>
      <c r="DI1473" s="665">
        <f>INDEX(AX1467:BE1468,MATCH(AW1473,AV1467:AV1468,0),MATCH(DI1471,AX1465:BE1465,0))*(INDEX(AK1473:AT1480,MATCH(DI1471,AI1473:AI1480,0),MATCH(DI1472,AK1472:AT1472,0)))</f>
        <v>0</v>
      </c>
      <c r="DJ1473" s="665">
        <f>INDEX(AX1467:BE1468,MATCH(AW1473,AV1467:AV1468,0),MATCH(DJ1471,AX1465:BE1465,0))*(INDEX(AK1473:AT1480,MATCH(DJ1471,AI1473:AI1480,0),MATCH(DJ1472,AK1472:AT1472,0)))</f>
        <v>0</v>
      </c>
      <c r="DK1473" s="665">
        <f>INDEX(AX1467:BE1468,MATCH(AW1473,AV1467:AV1468,0),MATCH(DK1471,AX1465:BE1465,0))*(INDEX(AK1473:AT1480,MATCH(DK1471,AI1473:AI1480,0),MATCH(DK1472,AK1472:AT1472,0)))</f>
        <v>0</v>
      </c>
      <c r="DL1473" s="665">
        <f>INDEX(AX1467:BE1468,MATCH(AW1473,AV1467:AV1468,0),MATCH(DL1471,AX1465:BE1465,0))*(INDEX(AK1473:AT1480,MATCH(DL1471,AI1473:AI1480,0),MATCH(DL1472,AK1472:AT1472,0)))</f>
        <v>0</v>
      </c>
      <c r="DM1473" s="665">
        <f>INDEX(AX1467:BE1468,MATCH(AW1473,AV1467:AV1468,0),MATCH(DM1471,AX1465:BE1465,0))*(INDEX(AK1473:AT1480,MATCH(DM1471,AI1473:AI1480,0),MATCH(DM1472,AK1472:AT1472,0)))</f>
        <v>0</v>
      </c>
      <c r="DN1473" s="665">
        <f>INDEX(AX1467:BE1468,MATCH(AW1473,AV1467:AV1468,0),MATCH(DN1471,AX1465:BE1465,0))*(INDEX(AK1473:AT1480,MATCH(DN1471,AI1473:AI1480,0),MATCH(DN1472,AK1472:AT1472,0)))</f>
        <v>0</v>
      </c>
      <c r="DO1473" s="665">
        <f>INDEX(AX1467:BE1468,MATCH(AW1473,AV1467:AV1468,0),MATCH(DO1471,AX1465:BE1465,0))*(INDEX(AK1473:AT1480,MATCH(DO1471,AI1473:AI1480,0),MATCH(DO1472,AK1472:AT1472,0)))</f>
        <v>0</v>
      </c>
      <c r="DP1473" s="665">
        <f>INDEX(AX1467:BE1468,MATCH(AW1473,AV1467:AV1468,0),MATCH(DP1471,AX1465:BE1465,0))*(INDEX(AK1473:AT1480,MATCH(DP1471,AI1473:AI1480,0),MATCH(DP1472,AK1472:AT1472,0)))</f>
        <v>0</v>
      </c>
      <c r="DQ1473" s="643" t="b">
        <f>SUM(AX1473:DP1473)=P1467</f>
        <v>1</v>
      </c>
      <c r="DR1473" s="749">
        <v>2023</v>
      </c>
      <c r="DS1473" s="665">
        <f>IF(DR1473&gt;DS1471,AX1472-AX1473,0)</f>
        <v>0</v>
      </c>
      <c r="DT1473" s="665">
        <f>IF(DR1473&gt;DT1471,AY1472-AY1473,0)</f>
        <v>0</v>
      </c>
      <c r="DU1473" s="665">
        <f>IF(DR1473&gt;DU1471,AZ1472-AZ1473,0)</f>
        <v>0</v>
      </c>
      <c r="DV1473" s="665">
        <f>IF(DR1473&gt;DV1471,BA1472-BA1473,0)</f>
        <v>0</v>
      </c>
      <c r="DW1473" s="665">
        <f>IF(DR1473&gt;DW1471,BB1472-BB1473,0)</f>
        <v>0</v>
      </c>
      <c r="DX1473" s="665">
        <f>IF(DR1473&gt;DX1471,BC1472-BC1473,0)</f>
        <v>0</v>
      </c>
      <c r="DY1473" s="665">
        <f>IF(DR1473&gt;DY1471,BD1472-BD1473,0)</f>
        <v>0</v>
      </c>
      <c r="DZ1473" s="665">
        <f>IF(DR1473&gt;DZ1471,BE1472-BE1473,0)</f>
        <v>0</v>
      </c>
      <c r="EA1473" s="665">
        <f>IF(DR1473&gt;EA1471,BF1472-BF1473,0)</f>
        <v>0</v>
      </c>
      <c r="EB1473" s="665">
        <f>IF(DR1473&gt;EB1471,BG1472-BG1473,0)</f>
        <v>0</v>
      </c>
      <c r="EC1473" s="665">
        <f>IF(DR1473&gt;EC1471,BH1472-BH1473,0)</f>
        <v>0</v>
      </c>
      <c r="ED1473" s="665">
        <f>IF(DR1473&gt;ED1471,BI1472-BI1473,0)</f>
        <v>0</v>
      </c>
      <c r="EE1473" s="665">
        <f>IF(DR1473&gt;EE1471,BJ1472-BJ1473,0)</f>
        <v>0</v>
      </c>
      <c r="EF1473" s="665">
        <f>IF(DR1473&gt;EF1471,BK1472-BK1473,0)</f>
        <v>0</v>
      </c>
      <c r="EG1473" s="665">
        <f>IF(DR1473&gt;EG1471,BL1472-BL1473,0)</f>
        <v>0</v>
      </c>
      <c r="EH1473" s="665">
        <f>IF(DR1473&gt;EH1471,BM1472-BM1473,0)</f>
        <v>0</v>
      </c>
      <c r="EI1473" s="665">
        <f>IF(DR1473&gt;EI1471,BN1472-BN1473,0)</f>
        <v>0</v>
      </c>
      <c r="EJ1473" s="665">
        <f>IF(DR1473&gt;EJ1471,BO1472-BO1473,0)</f>
        <v>0</v>
      </c>
      <c r="EK1473" s="665">
        <f>IF(DR1473&gt;EK1471,BP1472-BP1473,0)</f>
        <v>0</v>
      </c>
      <c r="EL1473" s="665">
        <f>IF(DR1473&gt;EL1471,BQ1472-BQ1473,0)</f>
        <v>0</v>
      </c>
      <c r="EM1473" s="665">
        <f>IF(DR1473&gt;EM1471,BR1472-BR1473,0)</f>
        <v>0</v>
      </c>
      <c r="EN1473" s="665">
        <f>IF(DR1473&gt;EN1471,BS1472-BS1473,0)</f>
        <v>0</v>
      </c>
      <c r="EO1473" s="665">
        <f>IF(DR1473&gt;EO1471,BT1472-BT1473,0)</f>
        <v>0</v>
      </c>
      <c r="EP1473" s="665">
        <f>IF(DR1473&gt;EP1471,BU1472-BU1473,0)</f>
        <v>0</v>
      </c>
      <c r="EQ1473" s="665">
        <f>IF(DR1473&gt;EQ1471,BV1472-BV1473,0)</f>
        <v>0</v>
      </c>
      <c r="ER1473" s="665">
        <f>IF(DR1473&gt;ER1471,BW1472-BW1473,0)</f>
        <v>0</v>
      </c>
      <c r="ES1473" s="665">
        <f>IF(DR1473&gt;ES1471,BX1472-BX1473,0)</f>
        <v>0</v>
      </c>
      <c r="ET1473" s="665">
        <f>IF(DR1473&gt;ET1471,BY1472-BY1473,0)</f>
        <v>0</v>
      </c>
      <c r="EU1473" s="665">
        <f>IF(DR1473&gt;EU1471,BZ1472-BZ1473,0)</f>
        <v>0</v>
      </c>
      <c r="EV1473" s="665">
        <f>IF(DR1473&gt;EV1471,CA1472-CA1473,0)</f>
        <v>0</v>
      </c>
      <c r="EW1473" s="665">
        <f>IF(DR1473&gt;EW1471,CB1472-CB1473,0)</f>
        <v>0</v>
      </c>
      <c r="EX1473" s="665">
        <f>IF(DR1473&gt;EX1471,CC1472-CC1473,0)</f>
        <v>0</v>
      </c>
      <c r="EY1473" s="665">
        <f>IF(DR1473&gt;EY1471,CD1472-CD1473,0)</f>
        <v>0</v>
      </c>
      <c r="EZ1473" s="665">
        <f>IF(DR1473&gt;EZ1471,CE1472-CE1473,0)</f>
        <v>0</v>
      </c>
      <c r="FA1473" s="665">
        <f>IF(DR1473&gt;FA1471,CF1472-CF1473,0)</f>
        <v>0</v>
      </c>
      <c r="FB1473" s="665">
        <f>IF(DR1473&gt;FB1471,CG1472-CG1473,0)</f>
        <v>0</v>
      </c>
      <c r="FC1473" s="665">
        <f>IF(DR1473&gt;FC1471,CH1472-CH1473,0)</f>
        <v>0</v>
      </c>
      <c r="FD1473" s="665">
        <f>IF(DR1473&gt;FD1471,CI1472-CI1473,0)</f>
        <v>0</v>
      </c>
      <c r="FE1473" s="665">
        <f>IF(DR1473&gt;FE1471,CJ1472-CJ1473,0)</f>
        <v>0</v>
      </c>
      <c r="FF1473" s="665">
        <f>IF(DR1473&gt;FF1471,CK1472-CK1473,0)</f>
        <v>0</v>
      </c>
      <c r="FG1473" s="665">
        <f>IF(DR1473&gt;FG1471,CL1472-CL1473,0)</f>
        <v>0</v>
      </c>
      <c r="FH1473" s="665">
        <f>IF(DR1473&gt;FH1471,CM1472-CM1473,0)</f>
        <v>0</v>
      </c>
      <c r="FI1473" s="665">
        <f>IF(DR1473&gt;FI1471,CN1472-CN1473,0)</f>
        <v>0</v>
      </c>
      <c r="FJ1473" s="665">
        <f>IF(DR1473&gt;FJ1471,CO1472-CO1473,0)</f>
        <v>0</v>
      </c>
      <c r="FK1473" s="665">
        <f>IF(DR1473&gt;FK1471,CP1472-CP1473,0)</f>
        <v>0</v>
      </c>
      <c r="FL1473" s="665">
        <f>IF(DR1473&gt;FL1471,CQ1472-CQ1473,0)</f>
        <v>0</v>
      </c>
      <c r="FM1473" s="665">
        <f>IF(DR1473&gt;FM1471,CR1472-CR1473,0)</f>
        <v>0</v>
      </c>
      <c r="FN1473" s="665">
        <f>IF(DR1473&gt;FN1471,CS1472-CS1473,0)</f>
        <v>0</v>
      </c>
      <c r="FO1473" s="665">
        <f>IF(DR1473&gt;FO1471,CT1472-CT1473,0)</f>
        <v>0</v>
      </c>
      <c r="FP1473" s="665">
        <f>IF(DR1473&gt;FP1471,CU1472-CU1473,0)</f>
        <v>0</v>
      </c>
      <c r="FQ1473" s="665">
        <f>IF(DR1473&gt;FQ1471,CV1472-CV1473,0)</f>
        <v>0</v>
      </c>
      <c r="FR1473" s="665">
        <f>IF(DR1473&gt;FR1471,CW1472-CW1473,0)</f>
        <v>0</v>
      </c>
      <c r="FS1473" s="665">
        <f>IF(DR1473&gt;FS1471,CX1472-CX1473,0)</f>
        <v>0</v>
      </c>
      <c r="FT1473" s="665">
        <f>IF(DR1473&gt;FT1471,CY1472-CY1473,0)</f>
        <v>0</v>
      </c>
      <c r="FU1473" s="665">
        <f>IF(DR1473&gt;FU1471,CZ1472-CZ1473,0)</f>
        <v>0</v>
      </c>
      <c r="FV1473" s="665">
        <f>IF(DR1473&gt;FV1471,DA1472-DA1473,0)</f>
        <v>0</v>
      </c>
      <c r="FW1473" s="665">
        <f>IF(DR1473&gt;FW1471,DB1472-DB1473,0)</f>
        <v>0</v>
      </c>
      <c r="FX1473" s="665">
        <f>IF(DR1473&gt;FX1471,DC1472-DC1473,0)</f>
        <v>0</v>
      </c>
      <c r="FY1473" s="665">
        <f>IF(DR1473&gt;FY1471,DD1472-DD1473,0)</f>
        <v>0</v>
      </c>
      <c r="FZ1473" s="665">
        <f>IF(DR1473&gt;FZ1471,DE1472-DE1473,0)</f>
        <v>0</v>
      </c>
      <c r="GA1473" s="665">
        <f>IF(DR1473&gt;GA1471,DF1472-DF1473,0)</f>
        <v>0</v>
      </c>
      <c r="GB1473" s="665">
        <f>IF(DR1473&gt;GB1471,DG1472-DG1473,0)</f>
        <v>0</v>
      </c>
      <c r="GC1473" s="665">
        <f>IF(DR1473&gt;GC1471,DH1472-DH1473,0)</f>
        <v>0</v>
      </c>
      <c r="GD1473" s="665">
        <f>IF(DR1473&gt;GD1471,DI1472-DI1473,0)</f>
        <v>0</v>
      </c>
      <c r="GE1473" s="665">
        <f>IF(DR1473&gt;GE1471,DJ1472-DJ1473,0)</f>
        <v>0</v>
      </c>
      <c r="GF1473" s="665">
        <f>IF(DR1473&gt;GF1471,DK1472-DK1473,0)</f>
        <v>0</v>
      </c>
      <c r="GG1473" s="665">
        <f>IF(DR1473&gt;GG1471,DL1472-DL1473,0)</f>
        <v>0</v>
      </c>
      <c r="GH1473" s="665">
        <f>IF(DR1473&gt;GH1471,DM1472-DM1473,0)</f>
        <v>0</v>
      </c>
      <c r="GI1473" s="665">
        <f>IF(DR1473&gt;GI1471,DN1472-DN1473,0)</f>
        <v>0</v>
      </c>
      <c r="GJ1473" s="665">
        <f>IF(DR1473&gt;GJ1471,DO1472-DO1473,0)</f>
        <v>0</v>
      </c>
      <c r="GK1473" s="665">
        <f>IF(DR1473&gt;GK1471,DP1472-DP1473,0)</f>
        <v>0</v>
      </c>
      <c r="GL1473" s="665" t="b">
        <f>SUM(DS1473:GK1473)+SUM(Y1467:AH1467)=U1467</f>
        <v>1</v>
      </c>
      <c r="GM1473" s="667"/>
      <c r="GN1473" s="749">
        <v>2023</v>
      </c>
      <c r="GO1473" s="664">
        <f>SUMIF(DS1472:GK1472,GO1472,DS1473:GK1473)</f>
        <v>0</v>
      </c>
      <c r="GP1473" s="668">
        <f>SUMIF(DS1472:GK1472,GP1472,DS1473:GK1473)</f>
        <v>0</v>
      </c>
      <c r="GQ1473" s="668">
        <f>SUMIF(DS1472:GK1472,GQ1472,DS1473:GK1473)</f>
        <v>0</v>
      </c>
      <c r="GR1473" s="668">
        <f>SUMIF(DS1472:GK1472,GR1472,DS1473:GK1473)</f>
        <v>0</v>
      </c>
      <c r="GS1473" s="668">
        <f>SUMIF(DS1472:GK1472,GS1472,DS1473:GK1473)</f>
        <v>0</v>
      </c>
      <c r="GT1473" s="668">
        <f>SUMIF(DS1472:GK1472,GT1472,DS1473:GK1473)</f>
        <v>0</v>
      </c>
      <c r="GU1473" s="668">
        <f>SUMIF(DS1472:GK1472,GU1472,DS1473:GK1473)</f>
        <v>0</v>
      </c>
      <c r="GV1473" s="668">
        <f>SUMIF(DS1472:GK1472,GV1472,DS1473:GK1473)</f>
        <v>0</v>
      </c>
      <c r="GW1473" s="668">
        <f>SUMIF(DS1472:GK1472,GW1472,DS1473:GK1473)</f>
        <v>0</v>
      </c>
      <c r="GX1473" s="668">
        <f>SUMIF(DS1472:GK1472,GX1472,DS1473:GK1473)</f>
        <v>0</v>
      </c>
      <c r="GY1473" s="668">
        <f>SUMIF(DS1472:GK1472,GY1472,DS1473:GK1473)</f>
        <v>0</v>
      </c>
      <c r="GZ1473" s="646" t="b">
        <f>SUM(GO1473:GY1473)=(U1467-SUM(Y1467:AH1467))</f>
        <v>1</v>
      </c>
    </row>
    <row r="1474" spans="1:234" hidden="1" x14ac:dyDescent="0.25">
      <c r="A1474" s="643" t="s">
        <v>208</v>
      </c>
      <c r="AI1474" s="664">
        <v>2024</v>
      </c>
      <c r="AJ1474" s="664">
        <v>0</v>
      </c>
      <c r="AK1474" s="665">
        <f>IFERROR(E1468/T1468,0)</f>
        <v>0</v>
      </c>
      <c r="AL1474" s="665">
        <f>IFERROR(F1468/T1468,0)</f>
        <v>0</v>
      </c>
      <c r="AM1474" s="665">
        <f>IFERROR(G1468/T1468,0)</f>
        <v>0</v>
      </c>
      <c r="AN1474" s="669">
        <f>IFERROR(H1468/T1468,0)</f>
        <v>0</v>
      </c>
      <c r="AO1474" s="669">
        <f>IFERROR(I1468/T1468,0)</f>
        <v>0</v>
      </c>
      <c r="AP1474" s="669">
        <f>IFERROR(J1468/T1468,0)</f>
        <v>0</v>
      </c>
      <c r="AQ1474" s="669">
        <f>IFERROR(K1468/T1468,0)</f>
        <v>0</v>
      </c>
      <c r="AR1474" s="669">
        <f>IFERROR(L1468/T1468,0)</f>
        <v>0</v>
      </c>
      <c r="AS1474" s="669">
        <f>IFERROR(M1468/T1468,0)</f>
        <v>0</v>
      </c>
      <c r="AT1474" s="669">
        <f>IFERROR(N1468/T1468,0)</f>
        <v>0</v>
      </c>
      <c r="AU1474" s="666"/>
      <c r="AW1474" s="749">
        <v>2024</v>
      </c>
      <c r="AX1474" s="665">
        <f>AX1468</f>
        <v>0</v>
      </c>
      <c r="AY1474" s="665">
        <f>INDEX(AX1467:BE1468,MATCH(AW1474,AV1467:AV1468,0),MATCH(AY1471,AX1465:BE1465,0))*(INDEX(AK1473:AT1480,MATCH(AY1471,AI1473:AI1480,0),MATCH(AY1472,AK1472:AT1472,0)))</f>
        <v>0</v>
      </c>
      <c r="AZ1474" s="665">
        <f>INDEX(AX1467:BE1468,MATCH(AW1474,AV1467:AV1468,0),MATCH(AZ1471,AX1465:BE1465,0))*(INDEX(AK1473:AT1480,MATCH(AZ1471,AI1473:AI1480,0),MATCH(AZ1472,AK1472:AT1472,0)))</f>
        <v>0</v>
      </c>
      <c r="BA1474" s="665">
        <f>INDEX(AX1467:BE1468,MATCH(AW1474,AV1467:AV1468,0),MATCH(BA1471,AX1465:BE1465,0))*(INDEX(AK1473:AT1480,MATCH(BA1471,AI1473:AI1480,0),MATCH(BA1472,AK1472:AT1472,0)))</f>
        <v>0</v>
      </c>
      <c r="BB1474" s="665">
        <f>INDEX(AX1467:BE1468,MATCH(AW1474,AV1467:AV1468,0),MATCH(BB1471,AX1465:BE1465,0))*(INDEX(AK1473:AT1480,MATCH(BB1471,AI1473:AI1480,0),MATCH(BB1472,AK1472:AT1472,0)))</f>
        <v>0</v>
      </c>
      <c r="BC1474" s="665">
        <f>INDEX(AX1467:BE1468,MATCH(AW1474,AV1467:AV1468,0),MATCH(BC1471,AX1465:BE1465,0))*(INDEX(AK1473:AT1480,MATCH(BC1471,AI1473:AI1480,0),MATCH(BC1472,AK1472:AT1472,0)))</f>
        <v>0</v>
      </c>
      <c r="BD1474" s="665">
        <f>INDEX(AX1467:BE1468,MATCH(AW1474,AV1467:AV1468,0),MATCH(BD1471,AX1465:BE1465,0))*(INDEX(AK1473:AT1480,MATCH(BD1471,AI1473:AI1480,0),MATCH(BD1472,AK1472:AT1472,0)))</f>
        <v>0</v>
      </c>
      <c r="BE1474" s="665">
        <f>INDEX(AX1467:BE1468,MATCH(AW1474,AV1467:AV1468,0),MATCH(BE1471,AX1465:BE1465,0))*(INDEX(AK1473:AT1480,MATCH(BE1471,AI1473:AI1480,0),MATCH(BE1472,AK1472:AT1472,0)))</f>
        <v>0</v>
      </c>
      <c r="BF1474" s="665">
        <f>INDEX(AX1467:BE1468,MATCH(AW1474,AV1467:AV1468,0),MATCH(BF1471,AX1465:BE1465,0))*(INDEX(AK1473:AT1480,MATCH(BF1471,AI1473:AI1480,0),MATCH(BF1472,AK1472:AT1472,0)))</f>
        <v>0</v>
      </c>
      <c r="BG1474" s="665">
        <f>INDEX(AX1467:BE1468,MATCH(AW1474,AV1467:AV1468,0),MATCH(BG1471,AX1465:BE1465,0))*(INDEX(AK1473:AT1480,MATCH(BG1471,AI1473:AI1480,0),MATCH(BG1472,AK1472:AT1472,0)))</f>
        <v>0</v>
      </c>
      <c r="BH1474" s="665">
        <f>INDEX(AX1467:BE1468,MATCH(AW1474,AV1467:AV1468,0),MATCH(BH1471,AX1465:BE1465,0))*(INDEX(AK1473:AT1480,MATCH(BH1471,AI1473:AI1480,0),MATCH(BH1472,AK1472:AT1472,0)))</f>
        <v>0</v>
      </c>
      <c r="BI1474" s="665">
        <f>INDEX(AX1467:BE1468,MATCH(AW1474,AV1467:AV1468,0),MATCH(BI1471,AX1465:BE1465,0))*(INDEX(AK1473:AT1480,MATCH(BI1471,AI1473:AI1480,0),MATCH(BI1472,AK1472:AT1472,0)))</f>
        <v>0</v>
      </c>
      <c r="BJ1474" s="665">
        <f>INDEX(AX1467:BE1468,MATCH(AW1474,AV1467:AV1468,0),MATCH(BJ1471,AX1465:BE1465,0))*(INDEX(AK1473:AT1480,MATCH(BJ1471,AI1473:AI1480,0),MATCH(BJ1472,AK1472:AT1472,0)))</f>
        <v>0</v>
      </c>
      <c r="BK1474" s="665">
        <f>INDEX(AX1467:BE1468,MATCH(AW1474,AV1467:AV1468,0),MATCH(BK1471,AX1465:BE1465,0))*(INDEX(AK1473:AT1480,MATCH(BK1471,AI1473:AI1480,0),MATCH(BK1472,AK1472:AT1472,0)))</f>
        <v>0</v>
      </c>
      <c r="BL1474" s="665">
        <f>INDEX(AX1467:BE1468,MATCH(AW1474,AV1467:AV1468,0),MATCH(BL1471,AX1465:BE1465,0))*(INDEX(AK1473:AT1480,MATCH(BL1471,AI1473:AI1480,0),MATCH(BL1472,AK1472:AT1472,0)))</f>
        <v>0</v>
      </c>
      <c r="BM1474" s="665">
        <f>INDEX(AX1467:BE1468,MATCH(AW1474,AV1467:AV1468,0),MATCH(BM1471,AX1465:BE1465,0))*(INDEX(AK1473:AT1480,MATCH(BM1471,AI1473:AI1480,0),MATCH(BM1472,AK1472:AT1472,0)))</f>
        <v>0</v>
      </c>
      <c r="BN1474" s="665">
        <f>INDEX(AX1467:BE1468,MATCH(AW1474,AV1467:AV1468,0),MATCH(BN1471,AX1465:BE1465,0))*(INDEX(AK1473:AT1480,MATCH(BN1471,AI1473:AI1480,0),MATCH(BN1472,AK1472:AT1472,0)))</f>
        <v>0</v>
      </c>
      <c r="BO1474" s="665">
        <f>INDEX(AX1467:BE1468,MATCH(AW1474,AV1467:AV1468,0),MATCH(BO1471,AX1465:BE1465,0))*(INDEX(AK1473:AT1480,MATCH(BO1471,AI1473:AI1480,0),MATCH(BO1472,AK1472:AT1472,0)))</f>
        <v>0</v>
      </c>
      <c r="BP1474" s="665">
        <f>INDEX(AX1467:BE1468,MATCH(AW1474,AV1467:AV1468,0),MATCH(BP1471,AX1465:BE1465,0))*(INDEX(AK1473:AT1480,MATCH(BP1471,AI1473:AI1480,0),MATCH(BP1472,AK1472:AT1472,0)))</f>
        <v>0</v>
      </c>
      <c r="BQ1474" s="665">
        <f>INDEX(AX1467:BE1468,MATCH(AW1474,AV1467:AV1468,0),MATCH(BQ1471,AX1465:BE1465,0))*(INDEX(AK1473:AT1480,MATCH(BQ1471,AI1473:AI1480,0),MATCH(BQ1472,AK1472:AT1472,0)))</f>
        <v>0</v>
      </c>
      <c r="BR1474" s="665">
        <f>INDEX(AX1467:BE1468,MATCH(AW1474,AV1467:AV1468,0),MATCH(BR1471,AX1465:BE1465,0))*(INDEX(AK1473:AT1480,MATCH(BR1471,AI1473:AI1480,0),MATCH(BR1472,AK1472:AT1472,0)))</f>
        <v>0</v>
      </c>
      <c r="BS1474" s="665">
        <f>INDEX(AX1467:BE1468,MATCH(AW1474,AV1467:AV1468,0),MATCH(BS1471,AX1465:BE1465,0))*(INDEX(AK1473:AT1480,MATCH(BS1471,AI1473:AI1480,0),MATCH(BS1472,AK1472:AT1472,0)))</f>
        <v>0</v>
      </c>
      <c r="BT1474" s="665">
        <f>INDEX(AX1467:BE1468,MATCH(AW1474,AV1467:AV1468,0),MATCH(BT1471,AX1465:BE1465,0))*(INDEX(AK1473:AT1480,MATCH(BT1471,AI1473:AI1480,0),MATCH(BT1472,AK1472:AT1472,0)))</f>
        <v>0</v>
      </c>
      <c r="BU1474" s="665">
        <f>INDEX(AX1467:BE1468,MATCH(AW1474,AV1467:AV1468,0),MATCH(BU1471,AX1465:BE1465,0))*(INDEX(AK1473:AT1480,MATCH(BU1471,AI1473:AI1480,0),MATCH(BU1472,AK1472:AT1472,0)))</f>
        <v>0</v>
      </c>
      <c r="BV1474" s="665">
        <f>INDEX(AX1467:BE1468,MATCH(AW1474,AV1467:AV1468,0),MATCH(BV1471,AX1465:BE1465,0))*(INDEX(AK1473:AT1480,MATCH(BV1471,AI1473:AI1480,0),MATCH(BV1472,AK1472:AT1472,0)))</f>
        <v>0</v>
      </c>
      <c r="BW1474" s="665">
        <f>INDEX(AX1467:BE1468,MATCH(AW1474,AV1467:AV1468,0),MATCH(BW1471,AX1465:BE1465,0))*(INDEX(AK1473:AT1480,MATCH(BW1471,AI1473:AI1480,0),MATCH(BW1472,AK1472:AT1472,0)))</f>
        <v>0</v>
      </c>
      <c r="BX1474" s="665">
        <f>INDEX(AX1467:BE1468,MATCH(AW1474,AV1467:AV1468,0),MATCH(BX1471,AX1465:BE1465,0))*(INDEX(AK1473:AT1480,MATCH(BX1471,AI1473:AI1480,0),MATCH(BX1472,AK1472:AT1472,0)))</f>
        <v>0</v>
      </c>
      <c r="BY1474" s="665">
        <f>INDEX(AX1467:BE1468,MATCH(AW1474,AV1467:AV1468,0),MATCH(BY1471,AX1465:BE1465,0))*(INDEX(AK1473:AT1480,MATCH(BY1471,AI1473:AI1480,0),MATCH(BY1472,AK1472:AT1472,0)))</f>
        <v>0</v>
      </c>
      <c r="BZ1474" s="665">
        <f>INDEX(AX1467:BE1468,MATCH(AW1474,AV1467:AV1468,0),MATCH(BZ1471,AX1465:BE1465,0))*(INDEX(AK1473:AT1480,MATCH(BZ1471,AI1473:AI1480,0),MATCH(BZ1472,AK1472:AT1472,0)))</f>
        <v>0</v>
      </c>
      <c r="CA1474" s="665">
        <f>INDEX(AX1467:BE1468,MATCH(AW1474,AV1467:AV1468,0),MATCH(CA1471,AX1465:BE1465,0))*(INDEX(AK1473:AT1480,MATCH(CA1471,AI1473:AI1480,0),MATCH(CA1472,AK1472:AT1472,0)))</f>
        <v>0</v>
      </c>
      <c r="CB1474" s="665">
        <f>INDEX(AX1467:BE1468,MATCH(AW1474,AV1467:AV1468,0),MATCH(CB1471,AX1465:BE1465,0))*(INDEX(AK1473:AT1480,MATCH(CB1471,AI1473:AI1480,0),MATCH(CB1472,AK1472:AT1472,0)))</f>
        <v>0</v>
      </c>
      <c r="CC1474" s="665">
        <f>INDEX(AX1467:BE1468,MATCH(AW1474,AV1467:AV1468,0),MATCH(CC1471,AX1465:BE1465,0))*(INDEX(AK1473:AT1480,MATCH(CC1471,AI1473:AI1480,0),MATCH(CC1472,AK1472:AT1472,0)))</f>
        <v>0</v>
      </c>
      <c r="CD1474" s="665">
        <f>INDEX(AX1467:BE1468,MATCH(AW1474,AV1467:AV1468,0),MATCH(CD1471,AX1465:BE1465,0))*(INDEX(AK1473:AT1480,MATCH(CD1471,AI1473:AI1480,0),MATCH(CD1472,AK1472:AT1472,0)))</f>
        <v>0</v>
      </c>
      <c r="CE1474" s="665">
        <f>INDEX(AX1467:BE1468,MATCH(AW1474,AV1467:AV1468,0),MATCH(CE1471,AX1465:BE1465,0))*(INDEX(AK1473:AT1480,MATCH(CE1471,AI1473:AI1480,0),MATCH(CE1472,AK1472:AT1472,0)))</f>
        <v>0</v>
      </c>
      <c r="CF1474" s="665">
        <f>INDEX(AX1467:BE1468,MATCH(AW1474,AV1467:AV1468,0),MATCH(CF1471,AX1465:BE1465,0))*(INDEX(AK1473:AT1480,MATCH(CF1471,AI1473:AI1480,0),MATCH(CF1472,AK1472:AT1472,0)))</f>
        <v>0</v>
      </c>
      <c r="CG1474" s="665">
        <f>INDEX(AX1467:BE1468,MATCH(AW1474,AV1467:AV1468,0),MATCH(CG1471,AX1465:BE1465,0))*(INDEX(AK1473:AT1480,MATCH(CG1471,AI1473:AI1480,0),MATCH(CG1472,AK1472:AT1472,0)))</f>
        <v>0</v>
      </c>
      <c r="CH1474" s="665">
        <f>INDEX(AX1467:BE1468,MATCH(AW1474,AV1467:AV1468,0),MATCH(CH1471,AX1465:BE1465,0))*(INDEX(AK1473:AT1480,MATCH(CH1471,AI1473:AI1480,0),MATCH(CH1472,AK1472:AT1472,0)))</f>
        <v>0</v>
      </c>
      <c r="CI1474" s="665">
        <f>INDEX(AX1467:BE1468,MATCH(AW1474,AV1467:AV1468,0),MATCH(CI1471,AX1465:BE1465,0))*(INDEX(AK1473:AT1480,MATCH(CI1471,AI1473:AI1480,0),MATCH(CI1472,AK1472:AT1472,0)))</f>
        <v>0</v>
      </c>
      <c r="CJ1474" s="665">
        <f>INDEX(AX1467:BE1468,MATCH(AW1474,AV1467:AV1468,0),MATCH(CJ1471,AX1465:BE1465,0))*(INDEX(AK1473:AT1480,MATCH(CJ1471,AI1473:AI1480,0),MATCH(CJ1472,AK1472:AT1472,0)))</f>
        <v>0</v>
      </c>
      <c r="CK1474" s="665">
        <f>INDEX(AX1467:BE1468,MATCH(AW1474,AV1467:AV1468,0),MATCH(CK1471,AX1465:BE1465,0))*(INDEX(AK1473:AT1480,MATCH(CK1471,AI1473:AI1480,0),MATCH(CK1472,AK1472:AT1472,0)))</f>
        <v>0</v>
      </c>
      <c r="CL1474" s="665">
        <f>INDEX(AX1467:BE1468,MATCH(AW1474,AV1467:AV1468,0),MATCH(CL1471,AX1465:BE1465,0))*(INDEX(AK1473:AT1480,MATCH(CL1471,AI1473:AI1480,0),MATCH(CL1472,AK1472:AT1472,0)))</f>
        <v>0</v>
      </c>
      <c r="CM1474" s="665">
        <f>INDEX(AX1467:BE1468,MATCH(AW1474,AV1467:AV1468,0),MATCH(CM1471,AX1465:BE1465,0))*(INDEX(AK1473:AT1480,MATCH(CM1471,AI1473:AI1480,0),MATCH(CM1472,AK1472:AT1472,0)))</f>
        <v>0</v>
      </c>
      <c r="CN1474" s="665">
        <f>INDEX(AX1467:BE1468,MATCH(AW1474,AV1467:AV1468,0),MATCH(CN1471,AX1465:BE1465,0))*(INDEX(AK1473:AT1480,MATCH(CN1471,AI1473:AI1480,0),MATCH(CN1472,AK1472:AT1472,0)))</f>
        <v>0</v>
      </c>
      <c r="CO1474" s="665">
        <f>INDEX(AX1467:BE1468,MATCH(AW1474,AV1467:AV1468,0),MATCH(CO1471,AX1465:BE1465,0))*(INDEX(AK1473:AT1480,MATCH(CO1471,AI1473:AI1480,0),MATCH(CO1472,AK1472:AT1472,0)))</f>
        <v>0</v>
      </c>
      <c r="CP1474" s="665">
        <f>INDEX(AX1467:BE1468,MATCH(AW1474,AV1467:AV1468,0),MATCH(CP1471,AX1465:BE1465,0))*(INDEX(AK1473:AT1480,MATCH(CP1471,AI1473:AI1480,0),MATCH(CP1472,AK1472:AT1472,0)))</f>
        <v>0</v>
      </c>
      <c r="CQ1474" s="665">
        <f>INDEX(AX1467:BE1468,MATCH(AW1474,AV1467:AV1468,0),MATCH(CQ1471,AX1465:BE1465,0))*(INDEX(AK1473:AT1480,MATCH(CQ1471,AI1473:AI1480,0),MATCH(CQ1472,AK1472:AT1472,0)))</f>
        <v>0</v>
      </c>
      <c r="CR1474" s="665">
        <f>INDEX(AX1467:BE1468,MATCH(AW1474,AV1467:AV1468,0),MATCH(CR1471,AX1465:BE1465,0))*(INDEX(AK1473:AT1480,MATCH(CR1471,AI1473:AI1480,0),MATCH(CR1472,AK1472:AT1472,0)))</f>
        <v>0</v>
      </c>
      <c r="CS1474" s="665">
        <f>INDEX(AX1467:BE1468,MATCH(AW1474,AV1467:AV1468,0),MATCH(CS1471,AX1465:BE1465,0))*(INDEX(AK1473:AT1480,MATCH(CS1471,AI1473:AI1480,0),MATCH(CS1472,AK1472:AT1472,0)))</f>
        <v>0</v>
      </c>
      <c r="CT1474" s="665">
        <f>INDEX(AX1467:BE1468,MATCH(AW1474,AV1467:AV1468,0),MATCH(CT1471,AX1465:BE1465,0))*(INDEX(AK1473:AT1480,MATCH(CT1471,AI1473:AI1480,0),MATCH(CT1472,AK1472:AT1472,0)))</f>
        <v>0</v>
      </c>
      <c r="CU1474" s="665">
        <f>INDEX(AX1467:BE1468,MATCH(AW1474,AV1467:AV1468,0),MATCH(CU1471,AX1465:BE1465,0))*(INDEX(AK1473:AT1480,MATCH(CU1471,AI1473:AI1480,0),MATCH(CU1472,AK1472:AT1472,0)))</f>
        <v>0</v>
      </c>
      <c r="CV1474" s="665">
        <f>INDEX(AX1467:BE1468,MATCH(AW1474,AV1467:AV1468,0),MATCH(CV1471,AX1465:BE1465,0))*(INDEX(AK1473:AT1480,MATCH(CV1471,AI1473:AI1480,0),MATCH(CV1472,AK1472:AT1472,0)))</f>
        <v>0</v>
      </c>
      <c r="CW1474" s="665">
        <f>INDEX(AX1467:BE1468,MATCH(AW1474,AV1467:AV1468,0),MATCH(CW1471,AX1465:BE1465,0))*(INDEX(AK1473:AT1480,MATCH(CW1471,AI1473:AI1480,0),MATCH(CW1472,AK1472:AT1472,0)))</f>
        <v>0</v>
      </c>
      <c r="CX1474" s="665">
        <f>INDEX(AX1467:BE1468,MATCH(AW1474,AV1467:AV1468,0),MATCH(CX1471,AX1465:BE1465,0))*(INDEX(AK1473:AT1480,MATCH(CX1471,AI1473:AI1480,0),MATCH(CX1472,AK1472:AT1472,0)))</f>
        <v>0</v>
      </c>
      <c r="CY1474" s="665">
        <f>INDEX(AX1467:BE1468,MATCH(AW1474,AV1467:AV1468,0),MATCH(CY1471,AX1465:BE1465,0))*(INDEX(AK1473:AT1480,MATCH(CY1471,AI1473:AI1480,0),MATCH(CY1472,AK1472:AT1472,0)))</f>
        <v>0</v>
      </c>
      <c r="CZ1474" s="665">
        <f>INDEX(AX1467:BE1468,MATCH(AW1474,AV1467:AV1468,0),MATCH(CZ1471,AX1465:BE1465,0))*(INDEX(AK1473:AT1480,MATCH(CZ1471,AI1473:AI1480,0),MATCH(CZ1472,AK1472:AT1472,0)))</f>
        <v>0</v>
      </c>
      <c r="DA1474" s="665">
        <f>INDEX(AX1467:BE1468,MATCH(AW1474,AV1467:AV1468,0),MATCH(DA1471,AX1465:BE1465,0))*(INDEX(AK1473:AT1480,MATCH(DA1471,AI1473:AI1480,0),MATCH(DA1472,AK1472:AT1472,0)))</f>
        <v>0</v>
      </c>
      <c r="DB1474" s="665">
        <f>INDEX(AX1467:BE1468,MATCH(AW1474,AV1467:AV1468,0),MATCH(DB1471,AX1465:BE1465,0))*(INDEX(AK1473:AT1480,MATCH(DB1471,AI1473:AI1480,0),MATCH(DB1472,AK1472:AT1472,0)))</f>
        <v>0</v>
      </c>
      <c r="DC1474" s="665">
        <f>INDEX(AX1467:BE1468,MATCH(AW1474,AV1467:AV1468,0),MATCH(DC1471,AX1465:BE1465,0))*(INDEX(AK1473:AT1480,MATCH(DC1471,AI1473:AI1480,0),MATCH(DC1472,AK1472:AT1472,0)))</f>
        <v>0</v>
      </c>
      <c r="DD1474" s="665">
        <f>INDEX(AX1467:BE1468,MATCH(AW1474,AV1467:AV1468,0),MATCH(DD1471,AX1465:BE1465,0))*(INDEX(AK1473:AT1480,MATCH(DD1471,AI1473:AI1480,0),MATCH(DD1472,AK1472:AT1472,0)))</f>
        <v>0</v>
      </c>
      <c r="DE1474" s="665">
        <f>INDEX(AX1467:BE1468,MATCH(AW1474,AV1467:AV1468,0),MATCH(DE1471,AX1465:BE1465,0))*(INDEX(AK1473:AT1480,MATCH(DE1471,AI1473:AI1480,0),MATCH(DE1472,AK1472:AT1472,0)))</f>
        <v>0</v>
      </c>
      <c r="DF1474" s="665">
        <f>INDEX(AX1467:BE1468,MATCH(AW1474,AV1467:AV1468,0),MATCH(DF1471,AX1465:BE1465,0))*(INDEX(AK1473:AT1480,MATCH(DF1471,AI1473:AI1480,0),MATCH(DF1472,AK1472:AT1472,0)))</f>
        <v>0</v>
      </c>
      <c r="DG1474" s="665">
        <f>INDEX(AX1467:BE1468,MATCH(AW1474,AV1467:AV1468,0),MATCH(DG1471,AX1465:BE1465,0))*(INDEX(AK1473:AT1480,MATCH(DG1471,AI1473:AI1480,0),MATCH(DG1472,AK1472:AT1472,0)))</f>
        <v>0</v>
      </c>
      <c r="DH1474" s="665">
        <f>INDEX(AX1467:BE1468,MATCH(AW1474,AV1467:AV1468,0),MATCH(DH1471,AX1465:BE1465,0))*(INDEX(AK1473:AT1480,MATCH(DH1471,AI1473:AI1480,0),MATCH(DH1472,AK1472:AT1472,0)))</f>
        <v>0</v>
      </c>
      <c r="DI1474" s="665">
        <f>INDEX(AX1467:BE1468,MATCH(AW1474,AV1467:AV1468,0),MATCH(DI1471,AX1465:BE1465,0))*(INDEX(AK1473:AT1480,MATCH(DI1471,AI1473:AI1480,0),MATCH(DI1472,AK1472:AT1472,0)))</f>
        <v>0</v>
      </c>
      <c r="DJ1474" s="665">
        <f>INDEX(AX1467:BE1468,MATCH(AW1474,AV1467:AV1468,0),MATCH(DJ1471,AX1465:BE1465,0))*(INDEX(AK1473:AT1480,MATCH(DJ1471,AI1473:AI1480,0),MATCH(DJ1472,AK1472:AT1472,0)))</f>
        <v>0</v>
      </c>
      <c r="DK1474" s="665">
        <f>INDEX(AX1467:BE1468,MATCH(AW1474,AV1467:AV1468,0),MATCH(DK1471,AX1465:BE1465,0))*(INDEX(AK1473:AT1480,MATCH(DK1471,AI1473:AI1480,0),MATCH(DK1472,AK1472:AT1472,0)))</f>
        <v>0</v>
      </c>
      <c r="DL1474" s="665">
        <f>INDEX(AX1467:BE1468,MATCH(AW1474,AV1467:AV1468,0),MATCH(DL1471,AX1465:BE1465,0))*(INDEX(AK1473:AT1480,MATCH(DL1471,AI1473:AI1480,0),MATCH(DL1472,AK1472:AT1472,0)))</f>
        <v>0</v>
      </c>
      <c r="DM1474" s="665">
        <f>INDEX(AX1467:BE1468,MATCH(AW1474,AV1467:AV1468,0),MATCH(DM1471,AX1465:BE1465,0))*(INDEX(AK1473:AT1480,MATCH(DM1471,AI1473:AI1480,0),MATCH(DM1472,AK1472:AT1472,0)))</f>
        <v>0</v>
      </c>
      <c r="DN1474" s="665">
        <f>INDEX(AX1467:BE1468,MATCH(AW1474,AV1467:AV1468,0),MATCH(DN1471,AX1465:BE1465,0))*(INDEX(AK1473:AT1480,MATCH(DN1471,AI1473:AI1480,0),MATCH(DN1472,AK1472:AT1472,0)))</f>
        <v>0</v>
      </c>
      <c r="DO1474" s="665">
        <f>INDEX(AX1467:BE1468,MATCH(AW1474,AV1467:AV1468,0),MATCH(DO1471,AX1465:BE1465,0))*(INDEX(AK1473:AT1480,MATCH(DO1471,AI1473:AI1480,0),MATCH(DO1472,AK1472:AT1472,0)))</f>
        <v>0</v>
      </c>
      <c r="DP1474" s="665">
        <f>INDEX(AX1467:BE1468,MATCH(AW1474,AV1467:AV1468,0),MATCH(DP1471,AX1465:BE1465,0))*(INDEX(AK1473:AT1480,MATCH(DP1471,AI1473:AI1480,0),MATCH(DP1472,AK1472:AT1472,0)))</f>
        <v>0</v>
      </c>
      <c r="DQ1474" s="643" t="b">
        <f>SUM(AX1474:DP1474)=P1468</f>
        <v>1</v>
      </c>
      <c r="DR1474" s="749">
        <v>2024</v>
      </c>
      <c r="DS1474" s="665">
        <f>IF(DR1474&gt;DS1471,AX1473-AX1474,0)</f>
        <v>0</v>
      </c>
      <c r="DT1474" s="665">
        <f>IF(DR1474&gt;DT1471,AY1473-AY1474,0)</f>
        <v>0</v>
      </c>
      <c r="DU1474" s="665">
        <f>IF(DR1474&gt;DU1471,AZ1473-AZ1474,0)</f>
        <v>0</v>
      </c>
      <c r="DV1474" s="665">
        <f>IF(DR1474&gt;DV1471,BA1473-BA1474,0)</f>
        <v>0</v>
      </c>
      <c r="DW1474" s="665">
        <f>IF(DR1474&gt;DW1471,BB1473-BB1474,0)</f>
        <v>0</v>
      </c>
      <c r="DX1474" s="665">
        <f>IF(DR1474&gt;DX1471,BC1473-BC1474,0)</f>
        <v>0</v>
      </c>
      <c r="DY1474" s="665">
        <f>IF(DR1474&gt;DY1471,BD1473-BD1474,0)</f>
        <v>0</v>
      </c>
      <c r="DZ1474" s="665">
        <f>IF(DR1474&gt;DZ1471,BE1473-BE1474,0)</f>
        <v>0</v>
      </c>
      <c r="EA1474" s="665">
        <f>IF(DR1474&gt;EA1471,BF1473-BF1474,0)</f>
        <v>0</v>
      </c>
      <c r="EB1474" s="665">
        <f>IF(DR1474&gt;EB1471,BG1473-BG1474,0)</f>
        <v>0</v>
      </c>
      <c r="EC1474" s="665">
        <f>IF(DR1474&gt;EC1471,BH1473-BH1474,0)</f>
        <v>0</v>
      </c>
      <c r="ED1474" s="665">
        <f>IF(DR1474&gt;ED1471,BI1473-BI1474,0)</f>
        <v>0</v>
      </c>
      <c r="EE1474" s="665">
        <f>IF(DR1474&gt;EE1471,BJ1473-BJ1474,0)</f>
        <v>0</v>
      </c>
      <c r="EF1474" s="665">
        <f>IF(DR1474&gt;EF1471,BK1473-BK1474,0)</f>
        <v>0</v>
      </c>
      <c r="EG1474" s="665">
        <f>IF(DR1474&gt;EG1471,BL1473-BL1474,0)</f>
        <v>0</v>
      </c>
      <c r="EH1474" s="665">
        <f>IF(DR1474&gt;EH1471,BM1473-BM1474,0)</f>
        <v>0</v>
      </c>
      <c r="EI1474" s="665">
        <f>IF(DR1474&gt;EI1471,BN1473-BN1474,0)</f>
        <v>0</v>
      </c>
      <c r="EJ1474" s="665">
        <f>IF(DR1474&gt;EJ1471,BO1473-BO1474,0)</f>
        <v>0</v>
      </c>
      <c r="EK1474" s="665">
        <f>IF(DR1474&gt;EK1471,BP1473-BP1474,0)</f>
        <v>0</v>
      </c>
      <c r="EL1474" s="665">
        <f>IF(DR1474&gt;EL1471,BQ1473-BQ1474,0)</f>
        <v>0</v>
      </c>
      <c r="EM1474" s="665">
        <f>IF(DR1474&gt;EM1471,BR1473-BR1474,0)</f>
        <v>0</v>
      </c>
      <c r="EN1474" s="665">
        <f>IF(DR1474&gt;EN1471,BS1473-BS1474,0)</f>
        <v>0</v>
      </c>
      <c r="EO1474" s="665">
        <f>IF(DR1474&gt;EO1471,BT1473-BT1474,0)</f>
        <v>0</v>
      </c>
      <c r="EP1474" s="665">
        <f>IF(DR1474&gt;EP1471,BU1473-BU1474,0)</f>
        <v>0</v>
      </c>
      <c r="EQ1474" s="665">
        <f>IF(DR1474&gt;EQ1471,BV1473-BV1474,0)</f>
        <v>0</v>
      </c>
      <c r="ER1474" s="665">
        <f>IF(DR1474&gt;ER1471,BW1473-BW1474,0)</f>
        <v>0</v>
      </c>
      <c r="ES1474" s="665">
        <f>IF(DR1474&gt;ES1471,BX1473-BX1474,0)</f>
        <v>0</v>
      </c>
      <c r="ET1474" s="665">
        <f>IF(DR1474&gt;ET1471,BY1473-BY1474,0)</f>
        <v>0</v>
      </c>
      <c r="EU1474" s="665">
        <f>IF(DR1474&gt;EU1471,BZ1473-BZ1474,0)</f>
        <v>0</v>
      </c>
      <c r="EV1474" s="665">
        <f>IF(DR1474&gt;EV1471,CA1473-CA1474,0)</f>
        <v>0</v>
      </c>
      <c r="EW1474" s="665">
        <f>IF(DR1474&gt;EW1471,CB1473-CB1474,0)</f>
        <v>0</v>
      </c>
      <c r="EX1474" s="665">
        <f>IF(DR1474&gt;EX1471,CC1473-CC1474,0)</f>
        <v>0</v>
      </c>
      <c r="EY1474" s="665">
        <f>IF(DR1474&gt;EY1471,CD1473-CD1474,0)</f>
        <v>0</v>
      </c>
      <c r="EZ1474" s="665">
        <f>IF(DR1474&gt;EZ1471,CE1473-CE1474,0)</f>
        <v>0</v>
      </c>
      <c r="FA1474" s="665">
        <f>IF(DR1474&gt;FA1471,CF1473-CF1474,0)</f>
        <v>0</v>
      </c>
      <c r="FB1474" s="665">
        <f>IF(DR1474&gt;FB1471,CG1473-CG1474,0)</f>
        <v>0</v>
      </c>
      <c r="FC1474" s="665">
        <f>IF(DR1474&gt;FC1471,CH1473-CH1474,0)</f>
        <v>0</v>
      </c>
      <c r="FD1474" s="665">
        <f>IF(DR1474&gt;FD1471,CI1473-CI1474,0)</f>
        <v>0</v>
      </c>
      <c r="FE1474" s="665">
        <f>IF(DR1474&gt;FE1471,CJ1473-CJ1474,0)</f>
        <v>0</v>
      </c>
      <c r="FF1474" s="665">
        <f>IF(DR1474&gt;FF1471,CK1473-CK1474,0)</f>
        <v>0</v>
      </c>
      <c r="FG1474" s="665">
        <f>IF(DR1474&gt;FG1471,CL1473-CL1474,0)</f>
        <v>0</v>
      </c>
      <c r="FH1474" s="665">
        <f>IF(DR1474&gt;FH1471,CM1473-CM1474,0)</f>
        <v>0</v>
      </c>
      <c r="FI1474" s="665">
        <f>IF(DR1474&gt;FI1471,CN1473-CN1474,0)</f>
        <v>0</v>
      </c>
      <c r="FJ1474" s="665">
        <f>IF(DR1474&gt;FJ1471,CO1473-CO1474,0)</f>
        <v>0</v>
      </c>
      <c r="FK1474" s="665">
        <f>IF(DR1474&gt;FK1471,CP1473-CP1474,0)</f>
        <v>0</v>
      </c>
      <c r="FL1474" s="665">
        <f>IF(DR1474&gt;FL1471,CQ1473-CQ1474,0)</f>
        <v>0</v>
      </c>
      <c r="FM1474" s="665">
        <f>IF(DR1474&gt;FM1471,CR1473-CR1474,0)</f>
        <v>0</v>
      </c>
      <c r="FN1474" s="665">
        <f>IF(DR1474&gt;FN1471,CS1473-CS1474,0)</f>
        <v>0</v>
      </c>
      <c r="FO1474" s="665">
        <f>IF(DR1474&gt;FO1471,CT1473-CT1474,0)</f>
        <v>0</v>
      </c>
      <c r="FP1474" s="665">
        <f>IF(DR1474&gt;FP1471,CU1473-CU1474,0)</f>
        <v>0</v>
      </c>
      <c r="FQ1474" s="665">
        <f>IF(DR1474&gt;FQ1471,CV1473-CV1474,0)</f>
        <v>0</v>
      </c>
      <c r="FR1474" s="665">
        <f>IF(DR1474&gt;FR1471,CW1473-CW1474,0)</f>
        <v>0</v>
      </c>
      <c r="FS1474" s="665">
        <f>IF(DR1474&gt;FS1471,CX1473-CX1474,0)</f>
        <v>0</v>
      </c>
      <c r="FT1474" s="665">
        <f>IF(DR1474&gt;FT1471,CY1473-CY1474,0)</f>
        <v>0</v>
      </c>
      <c r="FU1474" s="665">
        <f>IF(DR1474&gt;FU1471,CZ1473-CZ1474,0)</f>
        <v>0</v>
      </c>
      <c r="FV1474" s="665">
        <f>IF(DR1474&gt;FV1471,DA1473-DA1474,0)</f>
        <v>0</v>
      </c>
      <c r="FW1474" s="665">
        <f>IF(DR1474&gt;FW1471,DB1473-DB1474,0)</f>
        <v>0</v>
      </c>
      <c r="FX1474" s="665">
        <f>IF(DR1474&gt;FX1471,DC1473-DC1474,0)</f>
        <v>0</v>
      </c>
      <c r="FY1474" s="665">
        <f>IF(DR1474&gt;FY1471,DD1473-DD1474,0)</f>
        <v>0</v>
      </c>
      <c r="FZ1474" s="665">
        <f>IF(DR1474&gt;FZ1471,DE1473-DE1474,0)</f>
        <v>0</v>
      </c>
      <c r="GA1474" s="665">
        <f>IF(DR1474&gt;GA1471,DF1473-DF1474,0)</f>
        <v>0</v>
      </c>
      <c r="GB1474" s="665">
        <f>IF(DR1474&gt;GB1471,DG1473-DG1474,0)</f>
        <v>0</v>
      </c>
      <c r="GC1474" s="665">
        <f>IF(DR1474&gt;GC1471,DH1473-DH1474,0)</f>
        <v>0</v>
      </c>
      <c r="GD1474" s="665">
        <f>IF(DR1474&gt;GD1471,DI1473-DI1474,0)</f>
        <v>0</v>
      </c>
      <c r="GE1474" s="665">
        <f>IF(DR1474&gt;GE1471,DJ1473-DJ1474,0)</f>
        <v>0</v>
      </c>
      <c r="GF1474" s="665">
        <f>IF(DR1474&gt;GF1471,DK1473-DK1474,0)</f>
        <v>0</v>
      </c>
      <c r="GG1474" s="665">
        <f>IF(DR1474&gt;GG1471,DL1473-DL1474,0)</f>
        <v>0</v>
      </c>
      <c r="GH1474" s="665">
        <f>IF(DR1474&gt;GH1471,DM1473-DM1474,0)</f>
        <v>0</v>
      </c>
      <c r="GI1474" s="665">
        <f>IF(DR1474&gt;GI1471,DN1473-DN1474,0)</f>
        <v>0</v>
      </c>
      <c r="GJ1474" s="665">
        <f>IF(DR1474&gt;GJ1471,DO1473-DO1474,0)</f>
        <v>0</v>
      </c>
      <c r="GK1474" s="665">
        <f>IF(DR1474&gt;GK1471,DP1473-DP1474,0)</f>
        <v>0</v>
      </c>
      <c r="GL1474" s="665" t="b">
        <f>SUM(DS1474:GK1474)+SUM(Y1468:AH1468)=U1468</f>
        <v>1</v>
      </c>
      <c r="GM1474" s="667"/>
      <c r="GN1474" s="749">
        <v>2024</v>
      </c>
      <c r="GO1474" s="664">
        <f>SUMIF(DS1472:GK1472,GO1472,DS1474:GK1474)</f>
        <v>0</v>
      </c>
      <c r="GP1474" s="668">
        <f>SUMIF(DS1472:GK1472,GP1472,DS1474:GK1474)</f>
        <v>0</v>
      </c>
      <c r="GQ1474" s="668">
        <f>SUMIF(DS1472:GK1472,GQ1472,DS1474:GK1474)</f>
        <v>0</v>
      </c>
      <c r="GR1474" s="668">
        <f>SUMIF(DS1472:GK1472,GR1472,DS1474:GK1474)</f>
        <v>0</v>
      </c>
      <c r="GS1474" s="668">
        <f>SUMIF(DS1472:GK1472,GS1472,DS1474:GK1474)</f>
        <v>0</v>
      </c>
      <c r="GT1474" s="668">
        <f>SUMIF(DS1472:GK1472,GT1472,DS1474:GK1474)</f>
        <v>0</v>
      </c>
      <c r="GU1474" s="668">
        <f>SUMIF(DS1472:GK1472,GU1472,DS1474:GK1474)</f>
        <v>0</v>
      </c>
      <c r="GV1474" s="668">
        <f>SUMIF(DS1472:GK1472,GV1472,DS1474:GK1474)</f>
        <v>0</v>
      </c>
      <c r="GW1474" s="668">
        <f>SUMIF(DS1472:GK1472,GW1472,DS1474:GK1474)</f>
        <v>0</v>
      </c>
      <c r="GX1474" s="668">
        <f>SUMIF(DS1472:GK1472,GX1472,DS1474:GK1474)</f>
        <v>0</v>
      </c>
      <c r="GY1474" s="668">
        <f>SUMIF(DS1472:GK1472,GY1472,DS1474:GK1474)</f>
        <v>0</v>
      </c>
      <c r="GZ1474" s="646" t="b">
        <f>SUM(GO1474:GY1474)=(U1468-SUM(Y1468:AH1468))</f>
        <v>1</v>
      </c>
    </row>
    <row r="1475" spans="1:234" hidden="1" x14ac:dyDescent="0.25">
      <c r="A1475" s="643" t="s">
        <v>208</v>
      </c>
      <c r="AI1475" s="664">
        <v>2025</v>
      </c>
      <c r="AJ1475" s="664">
        <v>0</v>
      </c>
      <c r="AK1475" s="665">
        <f>IFERROR(#REF!/#REF!,0)</f>
        <v>0</v>
      </c>
      <c r="AL1475" s="665">
        <f>IFERROR(#REF!/#REF!,0)</f>
        <v>0</v>
      </c>
      <c r="AM1475" s="665">
        <f>IFERROR(#REF!/#REF!,0)</f>
        <v>0</v>
      </c>
      <c r="AN1475" s="669">
        <f>IFERROR(#REF!/#REF!,0)</f>
        <v>0</v>
      </c>
      <c r="AO1475" s="669">
        <f>IFERROR(#REF!/#REF!,0)</f>
        <v>0</v>
      </c>
      <c r="AP1475" s="669">
        <f>IFERROR(#REF!/#REF!,0)</f>
        <v>0</v>
      </c>
      <c r="AQ1475" s="669">
        <f>IFERROR(#REF!/#REF!,0)</f>
        <v>0</v>
      </c>
      <c r="AR1475" s="669">
        <f>IFERROR(#REF!/#REF!,0)</f>
        <v>0</v>
      </c>
      <c r="AS1475" s="669">
        <f>IFERROR(#REF!/#REF!,0)</f>
        <v>0</v>
      </c>
      <c r="AT1475" s="669">
        <f>IFERROR(#REF!/#REF!,0)</f>
        <v>0</v>
      </c>
      <c r="AU1475" s="666"/>
      <c r="AW1475" s="749">
        <v>2025</v>
      </c>
      <c r="AX1475" s="665" t="e">
        <f>#REF!</f>
        <v>#REF!</v>
      </c>
      <c r="AY1475" s="665" t="e">
        <f>INDEX(AX1467:BE1468,MATCH(AW1475,AV1467:AV1468,0),MATCH(AY1471,AX1465:BE1465,0))*(INDEX(AK1473:AT1480,MATCH(AY1471,AI1473:AI1480,0),MATCH(AY1472,AK1472:AT1472,0)))</f>
        <v>#N/A</v>
      </c>
      <c r="AZ1475" s="665" t="e">
        <f>INDEX(AX1467:BE1468,MATCH(AW1475,AV1467:AV1468,0),MATCH(AZ1471,AX1465:BE1465,0))*(INDEX(AK1473:AT1480,MATCH(AZ1471,AI1473:AI1480,0),MATCH(AZ1472,AK1472:AT1472,0)))</f>
        <v>#N/A</v>
      </c>
      <c r="BA1475" s="665" t="e">
        <f>INDEX(AX1467:BE1468,MATCH(AW1475,AV1467:AV1468,0),MATCH(BA1471,AX1465:BE1465,0))*(INDEX(AK1473:AT1480,MATCH(BA1471,AI1473:AI1480,0),MATCH(BA1472,AK1472:AT1472,0)))</f>
        <v>#N/A</v>
      </c>
      <c r="BB1475" s="665" t="e">
        <f>INDEX(AX1467:BE1468,MATCH(AW1475,AV1467:AV1468,0),MATCH(BB1471,AX1465:BE1465,0))*(INDEX(AK1473:AT1480,MATCH(BB1471,AI1473:AI1480,0),MATCH(BB1472,AK1472:AT1472,0)))</f>
        <v>#N/A</v>
      </c>
      <c r="BC1475" s="665" t="e">
        <f>INDEX(AX1467:BE1468,MATCH(AW1475,AV1467:AV1468,0),MATCH(BC1471,AX1465:BE1465,0))*(INDEX(AK1473:AT1480,MATCH(BC1471,AI1473:AI1480,0),MATCH(BC1472,AK1472:AT1472,0)))</f>
        <v>#N/A</v>
      </c>
      <c r="BD1475" s="665" t="e">
        <f>INDEX(AX1467:BE1468,MATCH(AW1475,AV1467:AV1468,0),MATCH(BD1471,AX1465:BE1465,0))*(INDEX(AK1473:AT1480,MATCH(BD1471,AI1473:AI1480,0),MATCH(BD1472,AK1472:AT1472,0)))</f>
        <v>#N/A</v>
      </c>
      <c r="BE1475" s="665" t="e">
        <f>INDEX(AX1467:BE1468,MATCH(AW1475,AV1467:AV1468,0),MATCH(BE1471,AX1465:BE1465,0))*(INDEX(AK1473:AT1480,MATCH(BE1471,AI1473:AI1480,0),MATCH(BE1472,AK1472:AT1472,0)))</f>
        <v>#N/A</v>
      </c>
      <c r="BF1475" s="665" t="e">
        <f>INDEX(AX1467:BE1468,MATCH(AW1475,AV1467:AV1468,0),MATCH(BF1471,AX1465:BE1465,0))*(INDEX(AK1473:AT1480,MATCH(BF1471,AI1473:AI1480,0),MATCH(BF1472,AK1472:AT1472,0)))</f>
        <v>#N/A</v>
      </c>
      <c r="BG1475" s="665" t="e">
        <f>INDEX(AX1467:BE1468,MATCH(AW1475,AV1467:AV1468,0),MATCH(BG1471,AX1465:BE1465,0))*(INDEX(AK1473:AT1480,MATCH(BG1471,AI1473:AI1480,0),MATCH(BG1472,AK1472:AT1472,0)))</f>
        <v>#N/A</v>
      </c>
      <c r="BH1475" s="665" t="e">
        <f>INDEX(AX1467:BE1468,MATCH(AW1475,AV1467:AV1468,0),MATCH(BH1471,AX1465:BE1465,0))*(INDEX(AK1473:AT1480,MATCH(BH1471,AI1473:AI1480,0),MATCH(BH1472,AK1472:AT1472,0)))</f>
        <v>#N/A</v>
      </c>
      <c r="BI1475" s="665" t="e">
        <f>INDEX(AX1467:BE1468,MATCH(AW1475,AV1467:AV1468,0),MATCH(BI1471,AX1465:BE1465,0))*(INDEX(AK1473:AT1480,MATCH(BI1471,AI1473:AI1480,0),MATCH(BI1472,AK1472:AT1472,0)))</f>
        <v>#N/A</v>
      </c>
      <c r="BJ1475" s="665" t="e">
        <f>INDEX(AX1467:BE1468,MATCH(AW1475,AV1467:AV1468,0),MATCH(BJ1471,AX1465:BE1465,0))*(INDEX(AK1473:AT1480,MATCH(BJ1471,AI1473:AI1480,0),MATCH(BJ1472,AK1472:AT1472,0)))</f>
        <v>#N/A</v>
      </c>
      <c r="BK1475" s="665" t="e">
        <f>INDEX(AX1467:BE1468,MATCH(AW1475,AV1467:AV1468,0),MATCH(BK1471,AX1465:BE1465,0))*(INDEX(AK1473:AT1480,MATCH(BK1471,AI1473:AI1480,0),MATCH(BK1472,AK1472:AT1472,0)))</f>
        <v>#N/A</v>
      </c>
      <c r="BL1475" s="665" t="e">
        <f>INDEX(AX1467:BE1468,MATCH(AW1475,AV1467:AV1468,0),MATCH(BL1471,AX1465:BE1465,0))*(INDEX(AK1473:AT1480,MATCH(BL1471,AI1473:AI1480,0),MATCH(BL1472,AK1472:AT1472,0)))</f>
        <v>#N/A</v>
      </c>
      <c r="BM1475" s="665" t="e">
        <f>INDEX(AX1467:BE1468,MATCH(AW1475,AV1467:AV1468,0),MATCH(BM1471,AX1465:BE1465,0))*(INDEX(AK1473:AT1480,MATCH(BM1471,AI1473:AI1480,0),MATCH(BM1472,AK1472:AT1472,0)))</f>
        <v>#N/A</v>
      </c>
      <c r="BN1475" s="665" t="e">
        <f>INDEX(AX1467:BE1468,MATCH(AW1475,AV1467:AV1468,0),MATCH(BN1471,AX1465:BE1465,0))*(INDEX(AK1473:AT1480,MATCH(BN1471,AI1473:AI1480,0),MATCH(BN1472,AK1472:AT1472,0)))</f>
        <v>#N/A</v>
      </c>
      <c r="BO1475" s="665" t="e">
        <f>INDEX(AX1467:BE1468,MATCH(AW1475,AV1467:AV1468,0),MATCH(BO1471,AX1465:BE1465,0))*(INDEX(AK1473:AT1480,MATCH(BO1471,AI1473:AI1480,0),MATCH(BO1472,AK1472:AT1472,0)))</f>
        <v>#N/A</v>
      </c>
      <c r="BP1475" s="665" t="e">
        <f>INDEX(AX1467:BE1468,MATCH(AW1475,AV1467:AV1468,0),MATCH(BP1471,AX1465:BE1465,0))*(INDEX(AK1473:AT1480,MATCH(BP1471,AI1473:AI1480,0),MATCH(BP1472,AK1472:AT1472,0)))</f>
        <v>#N/A</v>
      </c>
      <c r="BQ1475" s="665" t="e">
        <f>INDEX(AX1467:BE1468,MATCH(AW1475,AV1467:AV1468,0),MATCH(BQ1471,AX1465:BE1465,0))*(INDEX(AK1473:AT1480,MATCH(BQ1471,AI1473:AI1480,0),MATCH(BQ1472,AK1472:AT1472,0)))</f>
        <v>#N/A</v>
      </c>
      <c r="BR1475" s="665" t="e">
        <f>INDEX(AX1467:BE1468,MATCH(AW1475,AV1467:AV1468,0),MATCH(BR1471,AX1465:BE1465,0))*(INDEX(AK1473:AT1480,MATCH(BR1471,AI1473:AI1480,0),MATCH(BR1472,AK1472:AT1472,0)))</f>
        <v>#N/A</v>
      </c>
      <c r="BS1475" s="665" t="e">
        <f>INDEX(AX1467:BE1468,MATCH(AW1475,AV1467:AV1468,0),MATCH(BS1471,AX1465:BE1465,0))*(INDEX(AK1473:AT1480,MATCH(BS1471,AI1473:AI1480,0),MATCH(BS1472,AK1472:AT1472,0)))</f>
        <v>#N/A</v>
      </c>
      <c r="BT1475" s="665" t="e">
        <f>INDEX(AX1467:BE1468,MATCH(AW1475,AV1467:AV1468,0),MATCH(BT1471,AX1465:BE1465,0))*(INDEX(AK1473:AT1480,MATCH(BT1471,AI1473:AI1480,0),MATCH(BT1472,AK1472:AT1472,0)))</f>
        <v>#N/A</v>
      </c>
      <c r="BU1475" s="665" t="e">
        <f>INDEX(AX1467:BE1468,MATCH(AW1475,AV1467:AV1468,0),MATCH(BU1471,AX1465:BE1465,0))*(INDEX(AK1473:AT1480,MATCH(BU1471,AI1473:AI1480,0),MATCH(BU1472,AK1472:AT1472,0)))</f>
        <v>#N/A</v>
      </c>
      <c r="BV1475" s="665" t="e">
        <f>INDEX(AX1467:BE1468,MATCH(AW1475,AV1467:AV1468,0),MATCH(BV1471,AX1465:BE1465,0))*(INDEX(AK1473:AT1480,MATCH(BV1471,AI1473:AI1480,0),MATCH(BV1472,AK1472:AT1472,0)))</f>
        <v>#N/A</v>
      </c>
      <c r="BW1475" s="665" t="e">
        <f>INDEX(AX1467:BE1468,MATCH(AW1475,AV1467:AV1468,0),MATCH(BW1471,AX1465:BE1465,0))*(INDEX(AK1473:AT1480,MATCH(BW1471,AI1473:AI1480,0),MATCH(BW1472,AK1472:AT1472,0)))</f>
        <v>#N/A</v>
      </c>
      <c r="BX1475" s="665" t="e">
        <f>INDEX(AX1467:BE1468,MATCH(AW1475,AV1467:AV1468,0),MATCH(BX1471,AX1465:BE1465,0))*(INDEX(AK1473:AT1480,MATCH(BX1471,AI1473:AI1480,0),MATCH(BX1472,AK1472:AT1472,0)))</f>
        <v>#N/A</v>
      </c>
      <c r="BY1475" s="665" t="e">
        <f>INDEX(AX1467:BE1468,MATCH(AW1475,AV1467:AV1468,0),MATCH(BY1471,AX1465:BE1465,0))*(INDEX(AK1473:AT1480,MATCH(BY1471,AI1473:AI1480,0),MATCH(BY1472,AK1472:AT1472,0)))</f>
        <v>#N/A</v>
      </c>
      <c r="BZ1475" s="665" t="e">
        <f>INDEX(AX1467:BE1468,MATCH(AW1475,AV1467:AV1468,0),MATCH(BZ1471,AX1465:BE1465,0))*(INDEX(AK1473:AT1480,MATCH(BZ1471,AI1473:AI1480,0),MATCH(BZ1472,AK1472:AT1472,0)))</f>
        <v>#N/A</v>
      </c>
      <c r="CA1475" s="665" t="e">
        <f>INDEX(AX1467:BE1468,MATCH(AW1475,AV1467:AV1468,0),MATCH(CA1471,AX1465:BE1465,0))*(INDEX(AK1473:AT1480,MATCH(CA1471,AI1473:AI1480,0),MATCH(CA1472,AK1472:AT1472,0)))</f>
        <v>#N/A</v>
      </c>
      <c r="CB1475" s="665" t="e">
        <f>INDEX(AX1467:BE1468,MATCH(AW1475,AV1467:AV1468,0),MATCH(CB1471,AX1465:BE1465,0))*(INDEX(AK1473:AT1480,MATCH(CB1471,AI1473:AI1480,0),MATCH(CB1472,AK1472:AT1472,0)))</f>
        <v>#N/A</v>
      </c>
      <c r="CC1475" s="665" t="e">
        <f>INDEX(AX1467:BE1468,MATCH(AW1475,AV1467:AV1468,0),MATCH(CC1471,AX1465:BE1465,0))*(INDEX(AK1473:AT1480,MATCH(CC1471,AI1473:AI1480,0),MATCH(CC1472,AK1472:AT1472,0)))</f>
        <v>#N/A</v>
      </c>
      <c r="CD1475" s="665" t="e">
        <f>INDEX(AX1467:BE1468,MATCH(AW1475,AV1467:AV1468,0),MATCH(CD1471,AX1465:BE1465,0))*(INDEX(AK1473:AT1480,MATCH(CD1471,AI1473:AI1480,0),MATCH(CD1472,AK1472:AT1472,0)))</f>
        <v>#N/A</v>
      </c>
      <c r="CE1475" s="665" t="e">
        <f>INDEX(AX1467:BE1468,MATCH(AW1475,AV1467:AV1468,0),MATCH(CE1471,AX1465:BE1465,0))*(INDEX(AK1473:AT1480,MATCH(CE1471,AI1473:AI1480,0),MATCH(CE1472,AK1472:AT1472,0)))</f>
        <v>#N/A</v>
      </c>
      <c r="CF1475" s="665" t="e">
        <f>INDEX(AX1467:BE1468,MATCH(AW1475,AV1467:AV1468,0),MATCH(CF1471,AX1465:BE1465,0))*(INDEX(AK1473:AT1480,MATCH(CF1471,AI1473:AI1480,0),MATCH(CF1472,AK1472:AT1472,0)))</f>
        <v>#N/A</v>
      </c>
      <c r="CG1475" s="665" t="e">
        <f>INDEX(AX1467:BE1468,MATCH(AW1475,AV1467:AV1468,0),MATCH(CG1471,AX1465:BE1465,0))*(INDEX(AK1473:AT1480,MATCH(CG1471,AI1473:AI1480,0),MATCH(CG1472,AK1472:AT1472,0)))</f>
        <v>#N/A</v>
      </c>
      <c r="CH1475" s="665" t="e">
        <f>INDEX(AX1467:BE1468,MATCH(AW1475,AV1467:AV1468,0),MATCH(CH1471,AX1465:BE1465,0))*(INDEX(AK1473:AT1480,MATCH(CH1471,AI1473:AI1480,0),MATCH(CH1472,AK1472:AT1472,0)))</f>
        <v>#N/A</v>
      </c>
      <c r="CI1475" s="665" t="e">
        <f>INDEX(AX1467:BE1468,MATCH(AW1475,AV1467:AV1468,0),MATCH(CI1471,AX1465:BE1465,0))*(INDEX(AK1473:AT1480,MATCH(CI1471,AI1473:AI1480,0),MATCH(CI1472,AK1472:AT1472,0)))</f>
        <v>#N/A</v>
      </c>
      <c r="CJ1475" s="665" t="e">
        <f>INDEX(AX1467:BE1468,MATCH(AW1475,AV1467:AV1468,0),MATCH(CJ1471,AX1465:BE1465,0))*(INDEX(AK1473:AT1480,MATCH(CJ1471,AI1473:AI1480,0),MATCH(CJ1472,AK1472:AT1472,0)))</f>
        <v>#N/A</v>
      </c>
      <c r="CK1475" s="665" t="e">
        <f>INDEX(AX1467:BE1468,MATCH(AW1475,AV1467:AV1468,0),MATCH(CK1471,AX1465:BE1465,0))*(INDEX(AK1473:AT1480,MATCH(CK1471,AI1473:AI1480,0),MATCH(CK1472,AK1472:AT1472,0)))</f>
        <v>#N/A</v>
      </c>
      <c r="CL1475" s="665" t="e">
        <f>INDEX(AX1467:BE1468,MATCH(AW1475,AV1467:AV1468,0),MATCH(CL1471,AX1465:BE1465,0))*(INDEX(AK1473:AT1480,MATCH(CL1471,AI1473:AI1480,0),MATCH(CL1472,AK1472:AT1472,0)))</f>
        <v>#N/A</v>
      </c>
      <c r="CM1475" s="665" t="e">
        <f>INDEX(AX1467:BE1468,MATCH(AW1475,AV1467:AV1468,0),MATCH(CM1471,AX1465:BE1465,0))*(INDEX(AK1473:AT1480,MATCH(CM1471,AI1473:AI1480,0),MATCH(CM1472,AK1472:AT1472,0)))</f>
        <v>#N/A</v>
      </c>
      <c r="CN1475" s="665" t="e">
        <f>INDEX(AX1467:BE1468,MATCH(AW1475,AV1467:AV1468,0),MATCH(CN1471,AX1465:BE1465,0))*(INDEX(AK1473:AT1480,MATCH(CN1471,AI1473:AI1480,0),MATCH(CN1472,AK1472:AT1472,0)))</f>
        <v>#N/A</v>
      </c>
      <c r="CO1475" s="665" t="e">
        <f>INDEX(AX1467:BE1468,MATCH(AW1475,AV1467:AV1468,0),MATCH(CO1471,AX1465:BE1465,0))*(INDEX(AK1473:AT1480,MATCH(CO1471,AI1473:AI1480,0),MATCH(CO1472,AK1472:AT1472,0)))</f>
        <v>#N/A</v>
      </c>
      <c r="CP1475" s="665" t="e">
        <f>INDEX(AX1467:BE1468,MATCH(AW1475,AV1467:AV1468,0),MATCH(CP1471,AX1465:BE1465,0))*(INDEX(AK1473:AT1480,MATCH(CP1471,AI1473:AI1480,0),MATCH(CP1472,AK1472:AT1472,0)))</f>
        <v>#N/A</v>
      </c>
      <c r="CQ1475" s="665" t="e">
        <f>INDEX(AX1467:BE1468,MATCH(AW1475,AV1467:AV1468,0),MATCH(CQ1471,AX1465:BE1465,0))*(INDEX(AK1473:AT1480,MATCH(CQ1471,AI1473:AI1480,0),MATCH(CQ1472,AK1472:AT1472,0)))</f>
        <v>#N/A</v>
      </c>
      <c r="CR1475" s="665" t="e">
        <f>INDEX(AX1467:BE1468,MATCH(AW1475,AV1467:AV1468,0),MATCH(CR1471,AX1465:BE1465,0))*(INDEX(AK1473:AT1480,MATCH(CR1471,AI1473:AI1480,0),MATCH(CR1472,AK1472:AT1472,0)))</f>
        <v>#N/A</v>
      </c>
      <c r="CS1475" s="665" t="e">
        <f>INDEX(AX1467:BE1468,MATCH(AW1475,AV1467:AV1468,0),MATCH(CS1471,AX1465:BE1465,0))*(INDEX(AK1473:AT1480,MATCH(CS1471,AI1473:AI1480,0),MATCH(CS1472,AK1472:AT1472,0)))</f>
        <v>#N/A</v>
      </c>
      <c r="CT1475" s="665" t="e">
        <f>INDEX(AX1467:BE1468,MATCH(AW1475,AV1467:AV1468,0),MATCH(CT1471,AX1465:BE1465,0))*(INDEX(AK1473:AT1480,MATCH(CT1471,AI1473:AI1480,0),MATCH(CT1472,AK1472:AT1472,0)))</f>
        <v>#N/A</v>
      </c>
      <c r="CU1475" s="665" t="e">
        <f>INDEX(AX1467:BE1468,MATCH(AW1475,AV1467:AV1468,0),MATCH(CU1471,AX1465:BE1465,0))*(INDEX(AK1473:AT1480,MATCH(CU1471,AI1473:AI1480,0),MATCH(CU1472,AK1472:AT1472,0)))</f>
        <v>#N/A</v>
      </c>
      <c r="CV1475" s="665" t="e">
        <f>INDEX(AX1467:BE1468,MATCH(AW1475,AV1467:AV1468,0),MATCH(CV1471,AX1465:BE1465,0))*(INDEX(AK1473:AT1480,MATCH(CV1471,AI1473:AI1480,0),MATCH(CV1472,AK1472:AT1472,0)))</f>
        <v>#N/A</v>
      </c>
      <c r="CW1475" s="665" t="e">
        <f>INDEX(AX1467:BE1468,MATCH(AW1475,AV1467:AV1468,0),MATCH(CW1471,AX1465:BE1465,0))*(INDEX(AK1473:AT1480,MATCH(CW1471,AI1473:AI1480,0),MATCH(CW1472,AK1472:AT1472,0)))</f>
        <v>#N/A</v>
      </c>
      <c r="CX1475" s="665" t="e">
        <f>INDEX(AX1467:BE1468,MATCH(AW1475,AV1467:AV1468,0),MATCH(CX1471,AX1465:BE1465,0))*(INDEX(AK1473:AT1480,MATCH(CX1471,AI1473:AI1480,0),MATCH(CX1472,AK1472:AT1472,0)))</f>
        <v>#N/A</v>
      </c>
      <c r="CY1475" s="665" t="e">
        <f>INDEX(AX1467:BE1468,MATCH(AW1475,AV1467:AV1468,0),MATCH(CY1471,AX1465:BE1465,0))*(INDEX(AK1473:AT1480,MATCH(CY1471,AI1473:AI1480,0),MATCH(CY1472,AK1472:AT1472,0)))</f>
        <v>#N/A</v>
      </c>
      <c r="CZ1475" s="665" t="e">
        <f>INDEX(AX1467:BE1468,MATCH(AW1475,AV1467:AV1468,0),MATCH(CZ1471,AX1465:BE1465,0))*(INDEX(AK1473:AT1480,MATCH(CZ1471,AI1473:AI1480,0),MATCH(CZ1472,AK1472:AT1472,0)))</f>
        <v>#N/A</v>
      </c>
      <c r="DA1475" s="665" t="e">
        <f>INDEX(AX1467:BE1468,MATCH(AW1475,AV1467:AV1468,0),MATCH(DA1471,AX1465:BE1465,0))*(INDEX(AK1473:AT1480,MATCH(DA1471,AI1473:AI1480,0),MATCH(DA1472,AK1472:AT1472,0)))</f>
        <v>#N/A</v>
      </c>
      <c r="DB1475" s="665" t="e">
        <f>INDEX(AX1467:BE1468,MATCH(AW1475,AV1467:AV1468,0),MATCH(DB1471,AX1465:BE1465,0))*(INDEX(AK1473:AT1480,MATCH(DB1471,AI1473:AI1480,0),MATCH(DB1472,AK1472:AT1472,0)))</f>
        <v>#N/A</v>
      </c>
      <c r="DC1475" s="665" t="e">
        <f>INDEX(AX1467:BE1468,MATCH(AW1475,AV1467:AV1468,0),MATCH(DC1471,AX1465:BE1465,0))*(INDEX(AK1473:AT1480,MATCH(DC1471,AI1473:AI1480,0),MATCH(DC1472,AK1472:AT1472,0)))</f>
        <v>#N/A</v>
      </c>
      <c r="DD1475" s="665" t="e">
        <f>INDEX(AX1467:BE1468,MATCH(AW1475,AV1467:AV1468,0),MATCH(DD1471,AX1465:BE1465,0))*(INDEX(AK1473:AT1480,MATCH(DD1471,AI1473:AI1480,0),MATCH(DD1472,AK1472:AT1472,0)))</f>
        <v>#N/A</v>
      </c>
      <c r="DE1475" s="665" t="e">
        <f>INDEX(AX1467:BE1468,MATCH(AW1475,AV1467:AV1468,0),MATCH(DE1471,AX1465:BE1465,0))*(INDEX(AK1473:AT1480,MATCH(DE1471,AI1473:AI1480,0),MATCH(DE1472,AK1472:AT1472,0)))</f>
        <v>#N/A</v>
      </c>
      <c r="DF1475" s="665" t="e">
        <f>INDEX(AX1467:BE1468,MATCH(AW1475,AV1467:AV1468,0),MATCH(DF1471,AX1465:BE1465,0))*(INDEX(AK1473:AT1480,MATCH(DF1471,AI1473:AI1480,0),MATCH(DF1472,AK1472:AT1472,0)))</f>
        <v>#N/A</v>
      </c>
      <c r="DG1475" s="665" t="e">
        <f>INDEX(AX1467:BE1468,MATCH(AW1475,AV1467:AV1468,0),MATCH(DG1471,AX1465:BE1465,0))*(INDEX(AK1473:AT1480,MATCH(DG1471,AI1473:AI1480,0),MATCH(DG1472,AK1472:AT1472,0)))</f>
        <v>#N/A</v>
      </c>
      <c r="DH1475" s="665" t="e">
        <f>INDEX(AX1467:BE1468,MATCH(AW1475,AV1467:AV1468,0),MATCH(DH1471,AX1465:BE1465,0))*(INDEX(AK1473:AT1480,MATCH(DH1471,AI1473:AI1480,0),MATCH(DH1472,AK1472:AT1472,0)))</f>
        <v>#N/A</v>
      </c>
      <c r="DI1475" s="665" t="e">
        <f>INDEX(AX1467:BE1468,MATCH(AW1475,AV1467:AV1468,0),MATCH(DI1471,AX1465:BE1465,0))*(INDEX(AK1473:AT1480,MATCH(DI1471,AI1473:AI1480,0),MATCH(DI1472,AK1472:AT1472,0)))</f>
        <v>#N/A</v>
      </c>
      <c r="DJ1475" s="665" t="e">
        <f>INDEX(AX1467:BE1468,MATCH(AW1475,AV1467:AV1468,0),MATCH(DJ1471,AX1465:BE1465,0))*(INDEX(AK1473:AT1480,MATCH(DJ1471,AI1473:AI1480,0),MATCH(DJ1472,AK1472:AT1472,0)))</f>
        <v>#N/A</v>
      </c>
      <c r="DK1475" s="665" t="e">
        <f>INDEX(AX1467:BE1468,MATCH(AW1475,AV1467:AV1468,0),MATCH(DK1471,AX1465:BE1465,0))*(INDEX(AK1473:AT1480,MATCH(DK1471,AI1473:AI1480,0),MATCH(DK1472,AK1472:AT1472,0)))</f>
        <v>#N/A</v>
      </c>
      <c r="DL1475" s="665" t="e">
        <f>INDEX(AX1467:BE1468,MATCH(AW1475,AV1467:AV1468,0),MATCH(DL1471,AX1465:BE1465,0))*(INDEX(AK1473:AT1480,MATCH(DL1471,AI1473:AI1480,0),MATCH(DL1472,AK1472:AT1472,0)))</f>
        <v>#N/A</v>
      </c>
      <c r="DM1475" s="665" t="e">
        <f>INDEX(AX1467:BE1468,MATCH(AW1475,AV1467:AV1468,0),MATCH(DM1471,AX1465:BE1465,0))*(INDEX(AK1473:AT1480,MATCH(DM1471,AI1473:AI1480,0),MATCH(DM1472,AK1472:AT1472,0)))</f>
        <v>#N/A</v>
      </c>
      <c r="DN1475" s="665" t="e">
        <f>INDEX(AX1467:BE1468,MATCH(AW1475,AV1467:AV1468,0),MATCH(DN1471,AX1465:BE1465,0))*(INDEX(AK1473:AT1480,MATCH(DN1471,AI1473:AI1480,0),MATCH(DN1472,AK1472:AT1472,0)))</f>
        <v>#N/A</v>
      </c>
      <c r="DO1475" s="665" t="e">
        <f>INDEX(AX1467:BE1468,MATCH(AW1475,AV1467:AV1468,0),MATCH(DO1471,AX1465:BE1465,0))*(INDEX(AK1473:AT1480,MATCH(DO1471,AI1473:AI1480,0),MATCH(DO1472,AK1472:AT1472,0)))</f>
        <v>#N/A</v>
      </c>
      <c r="DP1475" s="665" t="e">
        <f>INDEX(AX1467:BE1468,MATCH(AW1475,AV1467:AV1468,0),MATCH(DP1471,AX1465:BE1465,0))*(INDEX(AK1473:AT1480,MATCH(DP1471,AI1473:AI1480,0),MATCH(DP1472,AK1472:AT1472,0)))</f>
        <v>#N/A</v>
      </c>
      <c r="DQ1475" s="643" t="e">
        <f>SUM(AX1475:DP1475)=#REF!</f>
        <v>#REF!</v>
      </c>
      <c r="DR1475" s="749">
        <v>2025</v>
      </c>
      <c r="DS1475" s="665" t="e">
        <f>IF(DR1475&gt;DS1471,AX1474-AX1475,0)</f>
        <v>#REF!</v>
      </c>
      <c r="DT1475" s="665" t="e">
        <f>IF(DR1475&gt;DT1471,AY1474-AY1475,0)</f>
        <v>#N/A</v>
      </c>
      <c r="DU1475" s="665" t="e">
        <f>IF(DR1475&gt;DU1471,AZ1474-AZ1475,0)</f>
        <v>#N/A</v>
      </c>
      <c r="DV1475" s="665" t="e">
        <f>IF(DR1475&gt;DV1471,BA1474-BA1475,0)</f>
        <v>#N/A</v>
      </c>
      <c r="DW1475" s="665" t="e">
        <f>IF(DR1475&gt;DW1471,BB1474-BB1475,0)</f>
        <v>#N/A</v>
      </c>
      <c r="DX1475" s="665" t="e">
        <f>IF(DR1475&gt;DX1471,BC1474-BC1475,0)</f>
        <v>#N/A</v>
      </c>
      <c r="DY1475" s="665" t="e">
        <f>IF(DR1475&gt;DY1471,BD1474-BD1475,0)</f>
        <v>#N/A</v>
      </c>
      <c r="DZ1475" s="665" t="e">
        <f>IF(DR1475&gt;DZ1471,BE1474-BE1475,0)</f>
        <v>#N/A</v>
      </c>
      <c r="EA1475" s="665" t="e">
        <f>IF(DR1475&gt;EA1471,BF1474-BF1475,0)</f>
        <v>#N/A</v>
      </c>
      <c r="EB1475" s="665" t="e">
        <f>IF(DR1475&gt;EB1471,BG1474-BG1475,0)</f>
        <v>#N/A</v>
      </c>
      <c r="EC1475" s="665" t="e">
        <f>IF(DR1475&gt;EC1471,BH1474-BH1475,0)</f>
        <v>#N/A</v>
      </c>
      <c r="ED1475" s="665">
        <f>IF(DR1475&gt;ED1471,BI1474-BI1475,0)</f>
        <v>0</v>
      </c>
      <c r="EE1475" s="665">
        <f>IF(DR1475&gt;EE1471,BJ1474-BJ1475,0)</f>
        <v>0</v>
      </c>
      <c r="EF1475" s="665">
        <f>IF(DR1475&gt;EF1471,BK1474-BK1475,0)</f>
        <v>0</v>
      </c>
      <c r="EG1475" s="665">
        <f>IF(DR1475&gt;EG1471,BL1474-BL1475,0)</f>
        <v>0</v>
      </c>
      <c r="EH1475" s="665">
        <f>IF(DR1475&gt;EH1471,BM1474-BM1475,0)</f>
        <v>0</v>
      </c>
      <c r="EI1475" s="665">
        <f>IF(DR1475&gt;EI1471,BN1474-BN1475,0)</f>
        <v>0</v>
      </c>
      <c r="EJ1475" s="665">
        <f>IF(DR1475&gt;EJ1471,BO1474-BO1475,0)</f>
        <v>0</v>
      </c>
      <c r="EK1475" s="665">
        <f>IF(DR1475&gt;EK1471,BP1474-BP1475,0)</f>
        <v>0</v>
      </c>
      <c r="EL1475" s="665">
        <f>IF(DR1475&gt;EL1471,BQ1474-BQ1475,0)</f>
        <v>0</v>
      </c>
      <c r="EM1475" s="665">
        <f>IF(DR1475&gt;EM1471,BR1474-BR1475,0)</f>
        <v>0</v>
      </c>
      <c r="EN1475" s="665">
        <f>IF(DR1475&gt;EN1471,BS1474-BS1475,0)</f>
        <v>0</v>
      </c>
      <c r="EO1475" s="665">
        <f>IF(DR1475&gt;EO1471,BT1474-BT1475,0)</f>
        <v>0</v>
      </c>
      <c r="EP1475" s="665">
        <f>IF(DR1475&gt;EP1471,BU1474-BU1475,0)</f>
        <v>0</v>
      </c>
      <c r="EQ1475" s="665">
        <f>IF(DR1475&gt;EQ1471,BV1474-BV1475,0)</f>
        <v>0</v>
      </c>
      <c r="ER1475" s="665">
        <f>IF(DR1475&gt;ER1471,BW1474-BW1475,0)</f>
        <v>0</v>
      </c>
      <c r="ES1475" s="665">
        <f>IF(DR1475&gt;ES1471,BX1474-BX1475,0)</f>
        <v>0</v>
      </c>
      <c r="ET1475" s="665">
        <f>IF(DR1475&gt;ET1471,BY1474-BY1475,0)</f>
        <v>0</v>
      </c>
      <c r="EU1475" s="665">
        <f>IF(DR1475&gt;EU1471,BZ1474-BZ1475,0)</f>
        <v>0</v>
      </c>
      <c r="EV1475" s="665">
        <f>IF(DR1475&gt;EV1471,CA1474-CA1475,0)</f>
        <v>0</v>
      </c>
      <c r="EW1475" s="665">
        <f>IF(DR1475&gt;EW1471,CB1474-CB1475,0)</f>
        <v>0</v>
      </c>
      <c r="EX1475" s="665">
        <f>IF(DR1475&gt;EX1471,CC1474-CC1475,0)</f>
        <v>0</v>
      </c>
      <c r="EY1475" s="665">
        <f>IF(DR1475&gt;EY1471,CD1474-CD1475,0)</f>
        <v>0</v>
      </c>
      <c r="EZ1475" s="665">
        <f>IF(DR1475&gt;EZ1471,CE1474-CE1475,0)</f>
        <v>0</v>
      </c>
      <c r="FA1475" s="665">
        <f>IF(DR1475&gt;FA1471,CF1474-CF1475,0)</f>
        <v>0</v>
      </c>
      <c r="FB1475" s="665">
        <f>IF(DR1475&gt;FB1471,CG1474-CG1475,0)</f>
        <v>0</v>
      </c>
      <c r="FC1475" s="665">
        <f>IF(DR1475&gt;FC1471,CH1474-CH1475,0)</f>
        <v>0</v>
      </c>
      <c r="FD1475" s="665">
        <f>IF(DR1475&gt;FD1471,CI1474-CI1475,0)</f>
        <v>0</v>
      </c>
      <c r="FE1475" s="665">
        <f>IF(DR1475&gt;FE1471,CJ1474-CJ1475,0)</f>
        <v>0</v>
      </c>
      <c r="FF1475" s="665">
        <f>IF(DR1475&gt;FF1471,CK1474-CK1475,0)</f>
        <v>0</v>
      </c>
      <c r="FG1475" s="665">
        <f>IF(DR1475&gt;FG1471,CL1474-CL1475,0)</f>
        <v>0</v>
      </c>
      <c r="FH1475" s="665">
        <f>IF(DR1475&gt;FH1471,CM1474-CM1475,0)</f>
        <v>0</v>
      </c>
      <c r="FI1475" s="665">
        <f>IF(DR1475&gt;FI1471,CN1474-CN1475,0)</f>
        <v>0</v>
      </c>
      <c r="FJ1475" s="665">
        <f>IF(DR1475&gt;FJ1471,CO1474-CO1475,0)</f>
        <v>0</v>
      </c>
      <c r="FK1475" s="665">
        <f>IF(DR1475&gt;FK1471,CP1474-CP1475,0)</f>
        <v>0</v>
      </c>
      <c r="FL1475" s="665">
        <f>IF(DR1475&gt;FL1471,CQ1474-CQ1475,0)</f>
        <v>0</v>
      </c>
      <c r="FM1475" s="665">
        <f>IF(DR1475&gt;FM1471,CR1474-CR1475,0)</f>
        <v>0</v>
      </c>
      <c r="FN1475" s="665">
        <f>IF(DR1475&gt;FN1471,CS1474-CS1475,0)</f>
        <v>0</v>
      </c>
      <c r="FO1475" s="665">
        <f>IF(DR1475&gt;FO1471,CT1474-CT1475,0)</f>
        <v>0</v>
      </c>
      <c r="FP1475" s="665">
        <f>IF(DR1475&gt;FP1471,CU1474-CU1475,0)</f>
        <v>0</v>
      </c>
      <c r="FQ1475" s="665">
        <f>IF(DR1475&gt;FQ1471,CV1474-CV1475,0)</f>
        <v>0</v>
      </c>
      <c r="FR1475" s="665">
        <f>IF(DR1475&gt;FR1471,CW1474-CW1475,0)</f>
        <v>0</v>
      </c>
      <c r="FS1475" s="665">
        <f>IF(DR1475&gt;FS1471,CX1474-CX1475,0)</f>
        <v>0</v>
      </c>
      <c r="FT1475" s="665">
        <f>IF(DR1475&gt;FT1471,CY1474-CY1475,0)</f>
        <v>0</v>
      </c>
      <c r="FU1475" s="665">
        <f>IF(DR1475&gt;FU1471,CZ1474-CZ1475,0)</f>
        <v>0</v>
      </c>
      <c r="FV1475" s="665">
        <f>IF(DR1475&gt;FV1471,DA1474-DA1475,0)</f>
        <v>0</v>
      </c>
      <c r="FW1475" s="665">
        <f>IF(DR1475&gt;FW1471,DB1474-DB1475,0)</f>
        <v>0</v>
      </c>
      <c r="FX1475" s="665">
        <f>IF(DR1475&gt;FX1471,DC1474-DC1475,0)</f>
        <v>0</v>
      </c>
      <c r="FY1475" s="665">
        <f>IF(DR1475&gt;FY1471,DD1474-DD1475,0)</f>
        <v>0</v>
      </c>
      <c r="FZ1475" s="665">
        <f>IF(DR1475&gt;FZ1471,DE1474-DE1475,0)</f>
        <v>0</v>
      </c>
      <c r="GA1475" s="665">
        <f>IF(DR1475&gt;GA1471,DF1474-DF1475,0)</f>
        <v>0</v>
      </c>
      <c r="GB1475" s="665">
        <f>IF(DR1475&gt;GB1471,DG1474-DG1475,0)</f>
        <v>0</v>
      </c>
      <c r="GC1475" s="665">
        <f>IF(DR1475&gt;GC1471,DH1474-DH1475,0)</f>
        <v>0</v>
      </c>
      <c r="GD1475" s="665">
        <f>IF(DR1475&gt;GD1471,DI1474-DI1475,0)</f>
        <v>0</v>
      </c>
      <c r="GE1475" s="665">
        <f>IF(DR1475&gt;GE1471,DJ1474-DJ1475,0)</f>
        <v>0</v>
      </c>
      <c r="GF1475" s="665">
        <f>IF(DR1475&gt;GF1471,DK1474-DK1475,0)</f>
        <v>0</v>
      </c>
      <c r="GG1475" s="665">
        <f>IF(DR1475&gt;GG1471,DL1474-DL1475,0)</f>
        <v>0</v>
      </c>
      <c r="GH1475" s="665">
        <f>IF(DR1475&gt;GH1471,DM1474-DM1475,0)</f>
        <v>0</v>
      </c>
      <c r="GI1475" s="665">
        <f>IF(DR1475&gt;GI1471,DN1474-DN1475,0)</f>
        <v>0</v>
      </c>
      <c r="GJ1475" s="665">
        <f>IF(DR1475&gt;GJ1471,DO1474-DO1475,0)</f>
        <v>0</v>
      </c>
      <c r="GK1475" s="665">
        <f>IF(DR1475&gt;GK1471,DP1474-DP1475,0)</f>
        <v>0</v>
      </c>
      <c r="GL1475" s="665" t="e">
        <f>SUM(DS1475:GK1475)+SUM(#REF!)=#REF!</f>
        <v>#REF!</v>
      </c>
      <c r="GM1475" s="667"/>
      <c r="GN1475" s="749">
        <v>2025</v>
      </c>
      <c r="GO1475" s="664" t="e">
        <f>SUMIF(DS1472:GK1472,GO1472,DS1475:GK1475)</f>
        <v>#REF!</v>
      </c>
      <c r="GP1475" s="668" t="e">
        <f>SUMIF(DS1472:GK1472,GP1472,DS1475:GK1475)</f>
        <v>#N/A</v>
      </c>
      <c r="GQ1475" s="668" t="e">
        <f>SUMIF(DS1472:GK1472,GQ1472,DS1475:GK1475)</f>
        <v>#N/A</v>
      </c>
      <c r="GR1475" s="668" t="e">
        <f>SUMIF(DS1472:GK1472,GR1472,DS1475:GK1475)</f>
        <v>#N/A</v>
      </c>
      <c r="GS1475" s="668" t="e">
        <f>SUMIF(DS1472:GK1472,GS1472,DS1475:GK1475)</f>
        <v>#N/A</v>
      </c>
      <c r="GT1475" s="668" t="e">
        <f>SUMIF(DS1472:GK1472,GT1472,DS1475:GK1475)</f>
        <v>#N/A</v>
      </c>
      <c r="GU1475" s="668" t="e">
        <f>SUMIF(DS1472:GK1472,GU1472,DS1475:GK1475)</f>
        <v>#N/A</v>
      </c>
      <c r="GV1475" s="668" t="e">
        <f>SUMIF(DS1472:GK1472,GV1472,DS1475:GK1475)</f>
        <v>#N/A</v>
      </c>
      <c r="GW1475" s="668" t="e">
        <f>SUMIF(DS1472:GK1472,GW1472,DS1475:GK1475)</f>
        <v>#N/A</v>
      </c>
      <c r="GX1475" s="668" t="e">
        <f>SUMIF(DS1472:GK1472,GX1472,DS1475:GK1475)</f>
        <v>#N/A</v>
      </c>
      <c r="GY1475" s="668" t="e">
        <f>SUMIF(DS1472:GK1472,GY1472,DS1475:GK1475)</f>
        <v>#N/A</v>
      </c>
      <c r="GZ1475" s="646" t="e">
        <f>SUM(GO1475:GY1475)=(#REF!-SUM(#REF!))</f>
        <v>#REF!</v>
      </c>
    </row>
    <row r="1476" spans="1:234" hidden="1" x14ac:dyDescent="0.25">
      <c r="A1476" s="643" t="s">
        <v>208</v>
      </c>
      <c r="AI1476" s="664">
        <v>2026</v>
      </c>
      <c r="AJ1476" s="664">
        <v>0</v>
      </c>
      <c r="AK1476" s="665">
        <f>IFERROR(#REF!/#REF!,0)</f>
        <v>0</v>
      </c>
      <c r="AL1476" s="665">
        <f>IFERROR(#REF!/#REF!,0)</f>
        <v>0</v>
      </c>
      <c r="AM1476" s="665">
        <f>IFERROR(#REF!/#REF!,0)</f>
        <v>0</v>
      </c>
      <c r="AN1476" s="669">
        <f>IFERROR(#REF!/#REF!,0)</f>
        <v>0</v>
      </c>
      <c r="AO1476" s="669">
        <f>IFERROR(#REF!/#REF!,0)</f>
        <v>0</v>
      </c>
      <c r="AP1476" s="669">
        <f>IFERROR(#REF!/#REF!,0)</f>
        <v>0</v>
      </c>
      <c r="AQ1476" s="669">
        <f>IFERROR(#REF!/#REF!,0)</f>
        <v>0</v>
      </c>
      <c r="AR1476" s="669">
        <f>IFERROR(#REF!/#REF!,0)</f>
        <v>0</v>
      </c>
      <c r="AS1476" s="669">
        <f>IFERROR(#REF!/#REF!,0)</f>
        <v>0</v>
      </c>
      <c r="AT1476" s="669">
        <f>IFERROR(#REF!/#REF!,0)</f>
        <v>0</v>
      </c>
      <c r="AU1476" s="666"/>
      <c r="AW1476" s="749">
        <v>2026</v>
      </c>
      <c r="AX1476" s="665" t="e">
        <f>#REF!</f>
        <v>#REF!</v>
      </c>
      <c r="AY1476" s="665" t="e">
        <f>INDEX(AX1467:BE1468,MATCH(AW1476,AV1467:AV1468,0),MATCH(AY1471,AX1465:BE1465,0))*(INDEX(AK1473:AT1480,MATCH(AY1471,AI1473:AI1480,0),MATCH(AY1472,AK1472:AT1472,0)))</f>
        <v>#N/A</v>
      </c>
      <c r="AZ1476" s="665" t="e">
        <f>INDEX(AX1467:BE1468,MATCH(AW1476,AV1467:AV1468,0),MATCH(AZ1471,AX1465:BE1465,0))*(INDEX(AK1473:AT1480,MATCH(AZ1471,AI1473:AI1480,0),MATCH(AZ1472,AK1472:AT1472,0)))</f>
        <v>#N/A</v>
      </c>
      <c r="BA1476" s="665" t="e">
        <f>INDEX(AX1467:BE1468,MATCH(AW1476,AV1467:AV1468,0),MATCH(BA1471,AX1465:BE1465,0))*(INDEX(AK1473:AT1480,MATCH(BA1471,AI1473:AI1480,0),MATCH(BA1472,AK1472:AT1472,0)))</f>
        <v>#N/A</v>
      </c>
      <c r="BB1476" s="665" t="e">
        <f>INDEX(AX1467:BE1468,MATCH(AW1476,AV1467:AV1468,0),MATCH(BB1471,AX1465:BE1465,0))*(INDEX(AK1473:AT1480,MATCH(BB1471,AI1473:AI1480,0),MATCH(BB1472,AK1472:AT1472,0)))</f>
        <v>#N/A</v>
      </c>
      <c r="BC1476" s="665" t="e">
        <f>INDEX(AX1467:BE1468,MATCH(AW1476,AV1467:AV1468,0),MATCH(BC1471,AX1465:BE1465,0))*(INDEX(AK1473:AT1480,MATCH(BC1471,AI1473:AI1480,0),MATCH(BC1472,AK1472:AT1472,0)))</f>
        <v>#N/A</v>
      </c>
      <c r="BD1476" s="665" t="e">
        <f>INDEX(AX1467:BE1468,MATCH(AW1476,AV1467:AV1468,0),MATCH(BD1471,AX1465:BE1465,0))*(INDEX(AK1473:AT1480,MATCH(BD1471,AI1473:AI1480,0),MATCH(BD1472,AK1472:AT1472,0)))</f>
        <v>#N/A</v>
      </c>
      <c r="BE1476" s="665" t="e">
        <f>INDEX(AX1467:BE1468,MATCH(AW1476,AV1467:AV1468,0),MATCH(BE1471,AX1465:BE1465,0))*(INDEX(AK1473:AT1480,MATCH(BE1471,AI1473:AI1480,0),MATCH(BE1472,AK1472:AT1472,0)))</f>
        <v>#N/A</v>
      </c>
      <c r="BF1476" s="665" t="e">
        <f>INDEX(AX1467:BE1468,MATCH(AW1476,AV1467:AV1468,0),MATCH(BF1471,AX1465:BE1465,0))*(INDEX(AK1473:AT1480,MATCH(BF1471,AI1473:AI1480,0),MATCH(BF1472,AK1472:AT1472,0)))</f>
        <v>#N/A</v>
      </c>
      <c r="BG1476" s="665" t="e">
        <f>INDEX(AX1467:BE1468,MATCH(AW1476,AV1467:AV1468,0),MATCH(BG1471,AX1465:BE1465,0))*(INDEX(AK1473:AT1480,MATCH(BG1471,AI1473:AI1480,0),MATCH(BG1472,AK1472:AT1472,0)))</f>
        <v>#N/A</v>
      </c>
      <c r="BH1476" s="665" t="e">
        <f>INDEX(AX1467:BE1468,MATCH(AW1476,AV1467:AV1468,0),MATCH(BH1471,AX1465:BE1465,0))*(INDEX(AK1473:AT1480,MATCH(BH1471,AI1473:AI1480,0),MATCH(BH1472,AK1472:AT1472,0)))</f>
        <v>#N/A</v>
      </c>
      <c r="BI1476" s="665" t="e">
        <f>INDEX(AX1467:BE1468,MATCH(AW1476,AV1467:AV1468,0),MATCH(BI1471,AX1465:BE1465,0))*(INDEX(AK1473:AT1480,MATCH(BI1471,AI1473:AI1480,0),MATCH(BI1472,AK1472:AT1472,0)))</f>
        <v>#N/A</v>
      </c>
      <c r="BJ1476" s="665" t="e">
        <f>INDEX(AX1467:BE1468,MATCH(AW1476,AV1467:AV1468,0),MATCH(BJ1471,AX1465:BE1465,0))*(INDEX(AK1473:AT1480,MATCH(BJ1471,AI1473:AI1480,0),MATCH(BJ1472,AK1472:AT1472,0)))</f>
        <v>#N/A</v>
      </c>
      <c r="BK1476" s="665" t="e">
        <f>INDEX(AX1467:BE1468,MATCH(AW1476,AV1467:AV1468,0),MATCH(BK1471,AX1465:BE1465,0))*(INDEX(AK1473:AT1480,MATCH(BK1471,AI1473:AI1480,0),MATCH(BK1472,AK1472:AT1472,0)))</f>
        <v>#N/A</v>
      </c>
      <c r="BL1476" s="665" t="e">
        <f>INDEX(AX1467:BE1468,MATCH(AW1476,AV1467:AV1468,0),MATCH(BL1471,AX1465:BE1465,0))*(INDEX(AK1473:AT1480,MATCH(BL1471,AI1473:AI1480,0),MATCH(BL1472,AK1472:AT1472,0)))</f>
        <v>#N/A</v>
      </c>
      <c r="BM1476" s="665" t="e">
        <f>INDEX(AX1467:BE1468,MATCH(AW1476,AV1467:AV1468,0),MATCH(BM1471,AX1465:BE1465,0))*(INDEX(AK1473:AT1480,MATCH(BM1471,AI1473:AI1480,0),MATCH(BM1472,AK1472:AT1472,0)))</f>
        <v>#N/A</v>
      </c>
      <c r="BN1476" s="665" t="e">
        <f>INDEX(AX1467:BE1468,MATCH(AW1476,AV1467:AV1468,0),MATCH(BN1471,AX1465:BE1465,0))*(INDEX(AK1473:AT1480,MATCH(BN1471,AI1473:AI1480,0),MATCH(BN1472,AK1472:AT1472,0)))</f>
        <v>#N/A</v>
      </c>
      <c r="BO1476" s="665" t="e">
        <f>INDEX(AX1467:BE1468,MATCH(AW1476,AV1467:AV1468,0),MATCH(BO1471,AX1465:BE1465,0))*(INDEX(AK1473:AT1480,MATCH(BO1471,AI1473:AI1480,0),MATCH(BO1472,AK1472:AT1472,0)))</f>
        <v>#N/A</v>
      </c>
      <c r="BP1476" s="665" t="e">
        <f>INDEX(AX1467:BE1468,MATCH(AW1476,AV1467:AV1468,0),MATCH(BP1471,AX1465:BE1465,0))*(INDEX(AK1473:AT1480,MATCH(BP1471,AI1473:AI1480,0),MATCH(BP1472,AK1472:AT1472,0)))</f>
        <v>#N/A</v>
      </c>
      <c r="BQ1476" s="665" t="e">
        <f>INDEX(AX1467:BE1468,MATCH(AW1476,AV1467:AV1468,0),MATCH(BQ1471,AX1465:BE1465,0))*(INDEX(AK1473:AT1480,MATCH(BQ1471,AI1473:AI1480,0),MATCH(BQ1472,AK1472:AT1472,0)))</f>
        <v>#N/A</v>
      </c>
      <c r="BR1476" s="665" t="e">
        <f>INDEX(AX1467:BE1468,MATCH(AW1476,AV1467:AV1468,0),MATCH(BR1471,AX1465:BE1465,0))*(INDEX(AK1473:AT1480,MATCH(BR1471,AI1473:AI1480,0),MATCH(BR1472,AK1472:AT1472,0)))</f>
        <v>#N/A</v>
      </c>
      <c r="BS1476" s="665" t="e">
        <f>INDEX(AX1467:BE1468,MATCH(AW1476,AV1467:AV1468,0),MATCH(BS1471,AX1465:BE1465,0))*(INDEX(AK1473:AT1480,MATCH(BS1471,AI1473:AI1480,0),MATCH(BS1472,AK1472:AT1472,0)))</f>
        <v>#N/A</v>
      </c>
      <c r="BT1476" s="665" t="e">
        <f>INDEX(AX1467:BE1468,MATCH(AW1476,AV1467:AV1468,0),MATCH(BT1471,AX1465:BE1465,0))*(INDEX(AK1473:AT1480,MATCH(BT1471,AI1473:AI1480,0),MATCH(BT1472,AK1472:AT1472,0)))</f>
        <v>#N/A</v>
      </c>
      <c r="BU1476" s="665" t="e">
        <f>INDEX(AX1467:BE1468,MATCH(AW1476,AV1467:AV1468,0),MATCH(BU1471,AX1465:BE1465,0))*(INDEX(AK1473:AT1480,MATCH(BU1471,AI1473:AI1480,0),MATCH(BU1472,AK1472:AT1472,0)))</f>
        <v>#N/A</v>
      </c>
      <c r="BV1476" s="665" t="e">
        <f>INDEX(AX1467:BE1468,MATCH(AW1476,AV1467:AV1468,0),MATCH(BV1471,AX1465:BE1465,0))*(INDEX(AK1473:AT1480,MATCH(BV1471,AI1473:AI1480,0),MATCH(BV1472,AK1472:AT1472,0)))</f>
        <v>#N/A</v>
      </c>
      <c r="BW1476" s="665" t="e">
        <f>INDEX(AX1467:BE1468,MATCH(AW1476,AV1467:AV1468,0),MATCH(BW1471,AX1465:BE1465,0))*(INDEX(AK1473:AT1480,MATCH(BW1471,AI1473:AI1480,0),MATCH(BW1472,AK1472:AT1472,0)))</f>
        <v>#N/A</v>
      </c>
      <c r="BX1476" s="665" t="e">
        <f>INDEX(AX1467:BE1468,MATCH(AW1476,AV1467:AV1468,0),MATCH(BX1471,AX1465:BE1465,0))*(INDEX(AK1473:AT1480,MATCH(BX1471,AI1473:AI1480,0),MATCH(BX1472,AK1472:AT1472,0)))</f>
        <v>#N/A</v>
      </c>
      <c r="BY1476" s="665" t="e">
        <f>INDEX(AX1467:BE1468,MATCH(AW1476,AV1467:AV1468,0),MATCH(BY1471,AX1465:BE1465,0))*(INDEX(AK1473:AT1480,MATCH(BY1471,AI1473:AI1480,0),MATCH(BY1472,AK1472:AT1472,0)))</f>
        <v>#N/A</v>
      </c>
      <c r="BZ1476" s="665" t="e">
        <f>INDEX(AX1467:BE1468,MATCH(AW1476,AV1467:AV1468,0),MATCH(BZ1471,AX1465:BE1465,0))*(INDEX(AK1473:AT1480,MATCH(BZ1471,AI1473:AI1480,0),MATCH(BZ1472,AK1472:AT1472,0)))</f>
        <v>#N/A</v>
      </c>
      <c r="CA1476" s="665" t="e">
        <f>INDEX(AX1467:BE1468,MATCH(AW1476,AV1467:AV1468,0),MATCH(CA1471,AX1465:BE1465,0))*(INDEX(AK1473:AT1480,MATCH(CA1471,AI1473:AI1480,0),MATCH(CA1472,AK1472:AT1472,0)))</f>
        <v>#N/A</v>
      </c>
      <c r="CB1476" s="665" t="e">
        <f>INDEX(AX1467:BE1468,MATCH(AW1476,AV1467:AV1468,0),MATCH(CB1471,AX1465:BE1465,0))*(INDEX(AK1473:AT1480,MATCH(CB1471,AI1473:AI1480,0),MATCH(CB1472,AK1472:AT1472,0)))</f>
        <v>#N/A</v>
      </c>
      <c r="CC1476" s="665" t="e">
        <f>INDEX(AX1467:BE1468,MATCH(AW1476,AV1467:AV1468,0),MATCH(CC1471,AX1465:BE1465,0))*(INDEX(AK1473:AT1480,MATCH(CC1471,AI1473:AI1480,0),MATCH(CC1472,AK1472:AT1472,0)))</f>
        <v>#N/A</v>
      </c>
      <c r="CD1476" s="665" t="e">
        <f>INDEX(AX1467:BE1468,MATCH(AW1476,AV1467:AV1468,0),MATCH(CD1471,AX1465:BE1465,0))*(INDEX(AK1473:AT1480,MATCH(CD1471,AI1473:AI1480,0),MATCH(CD1472,AK1472:AT1472,0)))</f>
        <v>#N/A</v>
      </c>
      <c r="CE1476" s="665" t="e">
        <f>INDEX(AX1467:BE1468,MATCH(AW1476,AV1467:AV1468,0),MATCH(CE1471,AX1465:BE1465,0))*(INDEX(AK1473:AT1480,MATCH(CE1471,AI1473:AI1480,0),MATCH(CE1472,AK1472:AT1472,0)))</f>
        <v>#N/A</v>
      </c>
      <c r="CF1476" s="665" t="e">
        <f>INDEX(AX1467:BE1468,MATCH(AW1476,AV1467:AV1468,0),MATCH(CF1471,AX1465:BE1465,0))*(INDEX(AK1473:AT1480,MATCH(CF1471,AI1473:AI1480,0),MATCH(CF1472,AK1472:AT1472,0)))</f>
        <v>#N/A</v>
      </c>
      <c r="CG1476" s="665" t="e">
        <f>INDEX(AX1467:BE1468,MATCH(AW1476,AV1467:AV1468,0),MATCH(CG1471,AX1465:BE1465,0))*(INDEX(AK1473:AT1480,MATCH(CG1471,AI1473:AI1480,0),MATCH(CG1472,AK1472:AT1472,0)))</f>
        <v>#N/A</v>
      </c>
      <c r="CH1476" s="665" t="e">
        <f>INDEX(AX1467:BE1468,MATCH(AW1476,AV1467:AV1468,0),MATCH(CH1471,AX1465:BE1465,0))*(INDEX(AK1473:AT1480,MATCH(CH1471,AI1473:AI1480,0),MATCH(CH1472,AK1472:AT1472,0)))</f>
        <v>#N/A</v>
      </c>
      <c r="CI1476" s="665" t="e">
        <f>INDEX(AX1467:BE1468,MATCH(AW1476,AV1467:AV1468,0),MATCH(CI1471,AX1465:BE1465,0))*(INDEX(AK1473:AT1480,MATCH(CI1471,AI1473:AI1480,0),MATCH(CI1472,AK1472:AT1472,0)))</f>
        <v>#N/A</v>
      </c>
      <c r="CJ1476" s="665" t="e">
        <f>INDEX(AX1467:BE1468,MATCH(AW1476,AV1467:AV1468,0),MATCH(CJ1471,AX1465:BE1465,0))*(INDEX(AK1473:AT1480,MATCH(CJ1471,AI1473:AI1480,0),MATCH(CJ1472,AK1472:AT1472,0)))</f>
        <v>#N/A</v>
      </c>
      <c r="CK1476" s="665" t="e">
        <f>INDEX(AX1467:BE1468,MATCH(AW1476,AV1467:AV1468,0),MATCH(CK1471,AX1465:BE1465,0))*(INDEX(AK1473:AT1480,MATCH(CK1471,AI1473:AI1480,0),MATCH(CK1472,AK1472:AT1472,0)))</f>
        <v>#N/A</v>
      </c>
      <c r="CL1476" s="665" t="e">
        <f>INDEX(AX1467:BE1468,MATCH(AW1476,AV1467:AV1468,0),MATCH(CL1471,AX1465:BE1465,0))*(INDEX(AK1473:AT1480,MATCH(CL1471,AI1473:AI1480,0),MATCH(CL1472,AK1472:AT1472,0)))</f>
        <v>#N/A</v>
      </c>
      <c r="CM1476" s="665" t="e">
        <f>INDEX(AX1467:BE1468,MATCH(AW1476,AV1467:AV1468,0),MATCH(CM1471,AX1465:BE1465,0))*(INDEX(AK1473:AT1480,MATCH(CM1471,AI1473:AI1480,0),MATCH(CM1472,AK1472:AT1472,0)))</f>
        <v>#N/A</v>
      </c>
      <c r="CN1476" s="665" t="e">
        <f>INDEX(AX1467:BE1468,MATCH(AW1476,AV1467:AV1468,0),MATCH(CN1471,AX1465:BE1465,0))*(INDEX(AK1473:AT1480,MATCH(CN1471,AI1473:AI1480,0),MATCH(CN1472,AK1472:AT1472,0)))</f>
        <v>#N/A</v>
      </c>
      <c r="CO1476" s="665" t="e">
        <f>INDEX(AX1467:BE1468,MATCH(AW1476,AV1467:AV1468,0),MATCH(CO1471,AX1465:BE1465,0))*(INDEX(AK1473:AT1480,MATCH(CO1471,AI1473:AI1480,0),MATCH(CO1472,AK1472:AT1472,0)))</f>
        <v>#N/A</v>
      </c>
      <c r="CP1476" s="665" t="e">
        <f>INDEX(AX1467:BE1468,MATCH(AW1476,AV1467:AV1468,0),MATCH(CP1471,AX1465:BE1465,0))*(INDEX(AK1473:AT1480,MATCH(CP1471,AI1473:AI1480,0),MATCH(CP1472,AK1472:AT1472,0)))</f>
        <v>#N/A</v>
      </c>
      <c r="CQ1476" s="665" t="e">
        <f>INDEX(AX1467:BE1468,MATCH(AW1476,AV1467:AV1468,0),MATCH(CQ1471,AX1465:BE1465,0))*(INDEX(AK1473:AT1480,MATCH(CQ1471,AI1473:AI1480,0),MATCH(CQ1472,AK1472:AT1472,0)))</f>
        <v>#N/A</v>
      </c>
      <c r="CR1476" s="665" t="e">
        <f>INDEX(AX1467:BE1468,MATCH(AW1476,AV1467:AV1468,0),MATCH(CR1471,AX1465:BE1465,0))*(INDEX(AK1473:AT1480,MATCH(CR1471,AI1473:AI1480,0),MATCH(CR1472,AK1472:AT1472,0)))</f>
        <v>#N/A</v>
      </c>
      <c r="CS1476" s="665" t="e">
        <f>INDEX(AX1467:BE1468,MATCH(AW1476,AV1467:AV1468,0),MATCH(CS1471,AX1465:BE1465,0))*(INDEX(AK1473:AT1480,MATCH(CS1471,AI1473:AI1480,0),MATCH(CS1472,AK1472:AT1472,0)))</f>
        <v>#N/A</v>
      </c>
      <c r="CT1476" s="665" t="e">
        <f>INDEX(AX1467:BE1468,MATCH(AW1476,AV1467:AV1468,0),MATCH(CT1471,AX1465:BE1465,0))*(INDEX(AK1473:AT1480,MATCH(CT1471,AI1473:AI1480,0),MATCH(CT1472,AK1472:AT1472,0)))</f>
        <v>#N/A</v>
      </c>
      <c r="CU1476" s="665" t="e">
        <f>INDEX(AX1467:BE1468,MATCH(AW1476,AV1467:AV1468,0),MATCH(CU1471,AX1465:BE1465,0))*(INDEX(AK1473:AT1480,MATCH(CU1471,AI1473:AI1480,0),MATCH(CU1472,AK1472:AT1472,0)))</f>
        <v>#N/A</v>
      </c>
      <c r="CV1476" s="665" t="e">
        <f>INDEX(AX1467:BE1468,MATCH(AW1476,AV1467:AV1468,0),MATCH(CV1471,AX1465:BE1465,0))*(INDEX(AK1473:AT1480,MATCH(CV1471,AI1473:AI1480,0),MATCH(CV1472,AK1472:AT1472,0)))</f>
        <v>#N/A</v>
      </c>
      <c r="CW1476" s="665" t="e">
        <f>INDEX(AX1467:BE1468,MATCH(AW1476,AV1467:AV1468,0),MATCH(CW1471,AX1465:BE1465,0))*(INDEX(AK1473:AT1480,MATCH(CW1471,AI1473:AI1480,0),MATCH(CW1472,AK1472:AT1472,0)))</f>
        <v>#N/A</v>
      </c>
      <c r="CX1476" s="665" t="e">
        <f>INDEX(AX1467:BE1468,MATCH(AW1476,AV1467:AV1468,0),MATCH(CX1471,AX1465:BE1465,0))*(INDEX(AK1473:AT1480,MATCH(CX1471,AI1473:AI1480,0),MATCH(CX1472,AK1472:AT1472,0)))</f>
        <v>#N/A</v>
      </c>
      <c r="CY1476" s="665" t="e">
        <f>INDEX(AX1467:BE1468,MATCH(AW1476,AV1467:AV1468,0),MATCH(CY1471,AX1465:BE1465,0))*(INDEX(AK1473:AT1480,MATCH(CY1471,AI1473:AI1480,0),MATCH(CY1472,AK1472:AT1472,0)))</f>
        <v>#N/A</v>
      </c>
      <c r="CZ1476" s="665" t="e">
        <f>INDEX(AX1467:BE1468,MATCH(AW1476,AV1467:AV1468,0),MATCH(CZ1471,AX1465:BE1465,0))*(INDEX(AK1473:AT1480,MATCH(CZ1471,AI1473:AI1480,0),MATCH(CZ1472,AK1472:AT1472,0)))</f>
        <v>#N/A</v>
      </c>
      <c r="DA1476" s="665" t="e">
        <f>INDEX(AX1467:BE1468,MATCH(AW1476,AV1467:AV1468,0),MATCH(DA1471,AX1465:BE1465,0))*(INDEX(AK1473:AT1480,MATCH(DA1471,AI1473:AI1480,0),MATCH(DA1472,AK1472:AT1472,0)))</f>
        <v>#N/A</v>
      </c>
      <c r="DB1476" s="665" t="e">
        <f>INDEX(AX1467:BE1468,MATCH(AW1476,AV1467:AV1468,0),MATCH(DB1471,AX1465:BE1465,0))*(INDEX(AK1473:AT1480,MATCH(DB1471,AI1473:AI1480,0),MATCH(DB1472,AK1472:AT1472,0)))</f>
        <v>#N/A</v>
      </c>
      <c r="DC1476" s="665" t="e">
        <f>INDEX(AX1467:BE1468,MATCH(AW1476,AV1467:AV1468,0),MATCH(DC1471,AX1465:BE1465,0))*(INDEX(AK1473:AT1480,MATCH(DC1471,AI1473:AI1480,0),MATCH(DC1472,AK1472:AT1472,0)))</f>
        <v>#N/A</v>
      </c>
      <c r="DD1476" s="665" t="e">
        <f>INDEX(AX1467:BE1468,MATCH(AW1476,AV1467:AV1468,0),MATCH(DD1471,AX1465:BE1465,0))*(INDEX(AK1473:AT1480,MATCH(DD1471,AI1473:AI1480,0),MATCH(DD1472,AK1472:AT1472,0)))</f>
        <v>#N/A</v>
      </c>
      <c r="DE1476" s="665" t="e">
        <f>INDEX(AX1467:BE1468,MATCH(AW1476,AV1467:AV1468,0),MATCH(DE1471,AX1465:BE1465,0))*(INDEX(AK1473:AT1480,MATCH(DE1471,AI1473:AI1480,0),MATCH(DE1472,AK1472:AT1472,0)))</f>
        <v>#N/A</v>
      </c>
      <c r="DF1476" s="665" t="e">
        <f>INDEX(AX1467:BE1468,MATCH(AW1476,AV1467:AV1468,0),MATCH(DF1471,AX1465:BE1465,0))*(INDEX(AK1473:AT1480,MATCH(DF1471,AI1473:AI1480,0),MATCH(DF1472,AK1472:AT1472,0)))</f>
        <v>#N/A</v>
      </c>
      <c r="DG1476" s="665" t="e">
        <f>INDEX(AX1467:BE1468,MATCH(AW1476,AV1467:AV1468,0),MATCH(DG1471,AX1465:BE1465,0))*(INDEX(AK1473:AT1480,MATCH(DG1471,AI1473:AI1480,0),MATCH(DG1472,AK1472:AT1472,0)))</f>
        <v>#N/A</v>
      </c>
      <c r="DH1476" s="665" t="e">
        <f>INDEX(AX1467:BE1468,MATCH(AW1476,AV1467:AV1468,0),MATCH(DH1471,AX1465:BE1465,0))*(INDEX(AK1473:AT1480,MATCH(DH1471,AI1473:AI1480,0),MATCH(DH1472,AK1472:AT1472,0)))</f>
        <v>#N/A</v>
      </c>
      <c r="DI1476" s="665" t="e">
        <f>INDEX(AX1467:BE1468,MATCH(AW1476,AV1467:AV1468,0),MATCH(DI1471,AX1465:BE1465,0))*(INDEX(AK1473:AT1480,MATCH(DI1471,AI1473:AI1480,0),MATCH(DI1472,AK1472:AT1472,0)))</f>
        <v>#N/A</v>
      </c>
      <c r="DJ1476" s="665" t="e">
        <f>INDEX(AX1467:BE1468,MATCH(AW1476,AV1467:AV1468,0),MATCH(DJ1471,AX1465:BE1465,0))*(INDEX(AK1473:AT1480,MATCH(DJ1471,AI1473:AI1480,0),MATCH(DJ1472,AK1472:AT1472,0)))</f>
        <v>#N/A</v>
      </c>
      <c r="DK1476" s="665" t="e">
        <f>INDEX(AX1467:BE1468,MATCH(AW1476,AV1467:AV1468,0),MATCH(DK1471,AX1465:BE1465,0))*(INDEX(AK1473:AT1480,MATCH(DK1471,AI1473:AI1480,0),MATCH(DK1472,AK1472:AT1472,0)))</f>
        <v>#N/A</v>
      </c>
      <c r="DL1476" s="665" t="e">
        <f>INDEX(AX1467:BE1468,MATCH(AW1476,AV1467:AV1468,0),MATCH(DL1471,AX1465:BE1465,0))*(INDEX(AK1473:AT1480,MATCH(DL1471,AI1473:AI1480,0),MATCH(DL1472,AK1472:AT1472,0)))</f>
        <v>#N/A</v>
      </c>
      <c r="DM1476" s="665" t="e">
        <f>INDEX(AX1467:BE1468,MATCH(AW1476,AV1467:AV1468,0),MATCH(DM1471,AX1465:BE1465,0))*(INDEX(AK1473:AT1480,MATCH(DM1471,AI1473:AI1480,0),MATCH(DM1472,AK1472:AT1472,0)))</f>
        <v>#N/A</v>
      </c>
      <c r="DN1476" s="665" t="e">
        <f>INDEX(AX1467:BE1468,MATCH(AW1476,AV1467:AV1468,0),MATCH(DN1471,AX1465:BE1465,0))*(INDEX(AK1473:AT1480,MATCH(DN1471,AI1473:AI1480,0),MATCH(DN1472,AK1472:AT1472,0)))</f>
        <v>#N/A</v>
      </c>
      <c r="DO1476" s="665" t="e">
        <f>INDEX(AX1467:BE1468,MATCH(AW1476,AV1467:AV1468,0),MATCH(DO1471,AX1465:BE1465,0))*(INDEX(AK1473:AT1480,MATCH(DO1471,AI1473:AI1480,0),MATCH(DO1472,AK1472:AT1472,0)))</f>
        <v>#N/A</v>
      </c>
      <c r="DP1476" s="665" t="e">
        <f>INDEX(AX1467:BE1468,MATCH(AW1476,AV1467:AV1468,0),MATCH(DP1471,AX1465:BE1465,0))*(INDEX(AK1473:AT1480,MATCH(DP1471,AI1473:AI1480,0),MATCH(DP1472,AK1472:AT1472,0)))</f>
        <v>#N/A</v>
      </c>
      <c r="DQ1476" s="643" t="e">
        <f>SUM(AX1476:DP1476)=#REF!</f>
        <v>#REF!</v>
      </c>
      <c r="DR1476" s="749">
        <v>2026</v>
      </c>
      <c r="DS1476" s="665" t="e">
        <f>IF(DR1476&gt;DS1471,AX1475-AX1476,0)</f>
        <v>#REF!</v>
      </c>
      <c r="DT1476" s="665" t="e">
        <f>IF(DR1476&gt;DT1471,AY1475-AY1476,0)</f>
        <v>#N/A</v>
      </c>
      <c r="DU1476" s="665" t="e">
        <f>IF(DR1476&gt;DU1471,AZ1475-AZ1476,0)</f>
        <v>#N/A</v>
      </c>
      <c r="DV1476" s="665" t="e">
        <f>IF(DR1476&gt;DV1471,BA1475-BA1476,0)</f>
        <v>#N/A</v>
      </c>
      <c r="DW1476" s="665" t="e">
        <f>IF(DR1476&gt;DW1471,BB1475-BB1476,0)</f>
        <v>#N/A</v>
      </c>
      <c r="DX1476" s="665" t="e">
        <f>IF(DR1476&gt;DX1471,BC1475-BC1476,0)</f>
        <v>#N/A</v>
      </c>
      <c r="DY1476" s="665" t="e">
        <f>IF(DR1476&gt;DY1471,BD1475-BD1476,0)</f>
        <v>#N/A</v>
      </c>
      <c r="DZ1476" s="665" t="e">
        <f>IF(DR1476&gt;DZ1471,BE1475-BE1476,0)</f>
        <v>#N/A</v>
      </c>
      <c r="EA1476" s="665" t="e">
        <f>IF(DR1476&gt;EA1471,BF1475-BF1476,0)</f>
        <v>#N/A</v>
      </c>
      <c r="EB1476" s="665" t="e">
        <f>IF(DR1476&gt;EB1471,BG1475-BG1476,0)</f>
        <v>#N/A</v>
      </c>
      <c r="EC1476" s="665" t="e">
        <f>IF(DR1476&gt;EC1471,BH1475-BH1476,0)</f>
        <v>#N/A</v>
      </c>
      <c r="ED1476" s="665" t="e">
        <f>IF(DR1476&gt;ED1471,BI1475-BI1476,0)</f>
        <v>#N/A</v>
      </c>
      <c r="EE1476" s="665" t="e">
        <f>IF(DR1476&gt;EE1471,BJ1475-BJ1476,0)</f>
        <v>#N/A</v>
      </c>
      <c r="EF1476" s="665" t="e">
        <f>IF(DR1476&gt;EF1471,BK1475-BK1476,0)</f>
        <v>#N/A</v>
      </c>
      <c r="EG1476" s="665" t="e">
        <f>IF(DR1476&gt;EG1471,BL1475-BL1476,0)</f>
        <v>#N/A</v>
      </c>
      <c r="EH1476" s="665" t="e">
        <f>IF(DR1476&gt;EH1471,BM1475-BM1476,0)</f>
        <v>#N/A</v>
      </c>
      <c r="EI1476" s="665" t="e">
        <f>IF(DR1476&gt;EI1471,BN1475-BN1476,0)</f>
        <v>#N/A</v>
      </c>
      <c r="EJ1476" s="665" t="e">
        <f>IF(DR1476&gt;EJ1471,BO1475-BO1476,0)</f>
        <v>#N/A</v>
      </c>
      <c r="EK1476" s="665" t="e">
        <f>IF(DR1476&gt;EK1471,BP1475-BP1476,0)</f>
        <v>#N/A</v>
      </c>
      <c r="EL1476" s="665" t="e">
        <f>IF(DR1476&gt;EL1471,BQ1475-BQ1476,0)</f>
        <v>#N/A</v>
      </c>
      <c r="EM1476" s="665" t="e">
        <f>IF(DR1476&gt;EM1471,BR1475-BR1476,0)</f>
        <v>#N/A</v>
      </c>
      <c r="EN1476" s="665">
        <f>IF(DR1476&gt;EN1471,BS1475-BS1476,0)</f>
        <v>0</v>
      </c>
      <c r="EO1476" s="665">
        <f>IF(DR1476&gt;EO1471,BT1475-BT1476,0)</f>
        <v>0</v>
      </c>
      <c r="EP1476" s="665">
        <f>IF(DR1476&gt;EP1471,BU1475-BU1476,0)</f>
        <v>0</v>
      </c>
      <c r="EQ1476" s="665">
        <f>IF(DR1476&gt;EQ1471,BV1475-BV1476,0)</f>
        <v>0</v>
      </c>
      <c r="ER1476" s="665">
        <f>IF(DR1476&gt;ER1471,BW1475-BW1476,0)</f>
        <v>0</v>
      </c>
      <c r="ES1476" s="665">
        <f>IF(DR1476&gt;ES1471,BX1475-BX1476,0)</f>
        <v>0</v>
      </c>
      <c r="ET1476" s="665">
        <f>IF(DR1476&gt;ET1471,BY1475-BY1476,0)</f>
        <v>0</v>
      </c>
      <c r="EU1476" s="665">
        <f>IF(DR1476&gt;EU1471,BZ1475-BZ1476,0)</f>
        <v>0</v>
      </c>
      <c r="EV1476" s="665">
        <f>IF(DR1476&gt;EV1471,CA1475-CA1476,0)</f>
        <v>0</v>
      </c>
      <c r="EW1476" s="665">
        <f>IF(DR1476&gt;EW1471,CB1475-CB1476,0)</f>
        <v>0</v>
      </c>
      <c r="EX1476" s="665">
        <f>IF(DR1476&gt;EX1471,CC1475-CC1476,0)</f>
        <v>0</v>
      </c>
      <c r="EY1476" s="665">
        <f>IF(DR1476&gt;EY1471,CD1475-CD1476,0)</f>
        <v>0</v>
      </c>
      <c r="EZ1476" s="665">
        <f>IF(DR1476&gt;EZ1471,CE1475-CE1476,0)</f>
        <v>0</v>
      </c>
      <c r="FA1476" s="665">
        <f>IF(DR1476&gt;FA1471,CF1475-CF1476,0)</f>
        <v>0</v>
      </c>
      <c r="FB1476" s="665">
        <f>IF(DR1476&gt;FB1471,CG1475-CG1476,0)</f>
        <v>0</v>
      </c>
      <c r="FC1476" s="665">
        <f>IF(DR1476&gt;FC1471,CH1475-CH1476,0)</f>
        <v>0</v>
      </c>
      <c r="FD1476" s="665">
        <f>IF(DR1476&gt;FD1471,CI1475-CI1476,0)</f>
        <v>0</v>
      </c>
      <c r="FE1476" s="665">
        <f>IF(DR1476&gt;FE1471,CJ1475-CJ1476,0)</f>
        <v>0</v>
      </c>
      <c r="FF1476" s="665">
        <f>IF(DR1476&gt;FF1471,CK1475-CK1476,0)</f>
        <v>0</v>
      </c>
      <c r="FG1476" s="665">
        <f>IF(DR1476&gt;FG1471,CL1475-CL1476,0)</f>
        <v>0</v>
      </c>
      <c r="FH1476" s="665">
        <f>IF(DR1476&gt;FH1471,CM1475-CM1476,0)</f>
        <v>0</v>
      </c>
      <c r="FI1476" s="665">
        <f>IF(DR1476&gt;FI1471,CN1475-CN1476,0)</f>
        <v>0</v>
      </c>
      <c r="FJ1476" s="665">
        <f>IF(DR1476&gt;FJ1471,CO1475-CO1476,0)</f>
        <v>0</v>
      </c>
      <c r="FK1476" s="665">
        <f>IF(DR1476&gt;FK1471,CP1475-CP1476,0)</f>
        <v>0</v>
      </c>
      <c r="FL1476" s="665">
        <f>IF(DR1476&gt;FL1471,CQ1475-CQ1476,0)</f>
        <v>0</v>
      </c>
      <c r="FM1476" s="665">
        <f>IF(DR1476&gt;FM1471,CR1475-CR1476,0)</f>
        <v>0</v>
      </c>
      <c r="FN1476" s="665">
        <f>IF(DR1476&gt;FN1471,CS1475-CS1476,0)</f>
        <v>0</v>
      </c>
      <c r="FO1476" s="665">
        <f>IF(DR1476&gt;FO1471,CT1475-CT1476,0)</f>
        <v>0</v>
      </c>
      <c r="FP1476" s="665">
        <f>IF(DR1476&gt;FP1471,CU1475-CU1476,0)</f>
        <v>0</v>
      </c>
      <c r="FQ1476" s="665">
        <f>IF(DR1476&gt;FQ1471,CV1475-CV1476,0)</f>
        <v>0</v>
      </c>
      <c r="FR1476" s="665">
        <f>IF(DR1476&gt;FR1471,CW1475-CW1476,0)</f>
        <v>0</v>
      </c>
      <c r="FS1476" s="665">
        <f>IF(DR1476&gt;FS1471,CX1475-CX1476,0)</f>
        <v>0</v>
      </c>
      <c r="FT1476" s="665">
        <f>IF(DR1476&gt;FT1471,CY1475-CY1476,0)</f>
        <v>0</v>
      </c>
      <c r="FU1476" s="665">
        <f>IF(DR1476&gt;FU1471,CZ1475-CZ1476,0)</f>
        <v>0</v>
      </c>
      <c r="FV1476" s="665">
        <f>IF(DR1476&gt;FV1471,DA1475-DA1476,0)</f>
        <v>0</v>
      </c>
      <c r="FW1476" s="665">
        <f>IF(DR1476&gt;FW1471,DB1475-DB1476,0)</f>
        <v>0</v>
      </c>
      <c r="FX1476" s="665">
        <f>IF(DR1476&gt;FX1471,DC1475-DC1476,0)</f>
        <v>0</v>
      </c>
      <c r="FY1476" s="665">
        <f>IF(DR1476&gt;FY1471,DD1475-DD1476,0)</f>
        <v>0</v>
      </c>
      <c r="FZ1476" s="665">
        <f>IF(DR1476&gt;FZ1471,DE1475-DE1476,0)</f>
        <v>0</v>
      </c>
      <c r="GA1476" s="665">
        <f>IF(DR1476&gt;GA1471,DF1475-DF1476,0)</f>
        <v>0</v>
      </c>
      <c r="GB1476" s="665">
        <f>IF(DR1476&gt;GB1471,DG1475-DG1476,0)</f>
        <v>0</v>
      </c>
      <c r="GC1476" s="665">
        <f>IF(DR1476&gt;GC1471,DH1475-DH1476,0)</f>
        <v>0</v>
      </c>
      <c r="GD1476" s="665">
        <f>IF(DR1476&gt;GD1471,DI1475-DI1476,0)</f>
        <v>0</v>
      </c>
      <c r="GE1476" s="665">
        <f>IF(DR1476&gt;GE1471,DJ1475-DJ1476,0)</f>
        <v>0</v>
      </c>
      <c r="GF1476" s="665">
        <f>IF(DR1476&gt;GF1471,DK1475-DK1476,0)</f>
        <v>0</v>
      </c>
      <c r="GG1476" s="665">
        <f>IF(DR1476&gt;GG1471,DL1475-DL1476,0)</f>
        <v>0</v>
      </c>
      <c r="GH1476" s="665">
        <f>IF(DR1476&gt;GH1471,DM1475-DM1476,0)</f>
        <v>0</v>
      </c>
      <c r="GI1476" s="665">
        <f>IF(DR1476&gt;GI1471,DN1475-DN1476,0)</f>
        <v>0</v>
      </c>
      <c r="GJ1476" s="665">
        <f>IF(DR1476&gt;GJ1471,DO1475-DO1476,0)</f>
        <v>0</v>
      </c>
      <c r="GK1476" s="665">
        <f>IF(DR1476&gt;GK1471,DP1475-DP1476,0)</f>
        <v>0</v>
      </c>
      <c r="GL1476" s="665" t="e">
        <f>SUM(DS1476:GK1476)+SUM(#REF!)=#REF!</f>
        <v>#REF!</v>
      </c>
      <c r="GM1476" s="667"/>
      <c r="GN1476" s="749">
        <v>2026</v>
      </c>
      <c r="GO1476" s="664" t="e">
        <f>SUMIF(DS1472:GK1472,GO1472,DS1476:GK1476)</f>
        <v>#REF!</v>
      </c>
      <c r="GP1476" s="668" t="e">
        <f>SUMIF(DS1472:GK1472,GP1472,DS1476:GK1476)</f>
        <v>#N/A</v>
      </c>
      <c r="GQ1476" s="668" t="e">
        <f>SUMIF(DS1472:GK1472,GQ1472,DS1476:GK1476)</f>
        <v>#N/A</v>
      </c>
      <c r="GR1476" s="668" t="e">
        <f>SUMIF(DS1472:GK1472,GR1472,DS1476:GK1476)</f>
        <v>#N/A</v>
      </c>
      <c r="GS1476" s="668" t="e">
        <f>SUMIF(DS1472:GK1472,GS1472,DS1476:GK1476)</f>
        <v>#N/A</v>
      </c>
      <c r="GT1476" s="668" t="e">
        <f>SUMIF(DS1472:GK1472,GT1472,DS1476:GK1476)</f>
        <v>#N/A</v>
      </c>
      <c r="GU1476" s="668" t="e">
        <f>SUMIF(DS1472:GK1472,GU1472,DS1476:GK1476)</f>
        <v>#N/A</v>
      </c>
      <c r="GV1476" s="668" t="e">
        <f>SUMIF(DS1472:GK1472,GV1472,DS1476:GK1476)</f>
        <v>#N/A</v>
      </c>
      <c r="GW1476" s="668" t="e">
        <f>SUMIF(DS1472:GK1472,GW1472,DS1476:GK1476)</f>
        <v>#N/A</v>
      </c>
      <c r="GX1476" s="668" t="e">
        <f>SUMIF(DS1472:GK1472,GX1472,DS1476:GK1476)</f>
        <v>#N/A</v>
      </c>
      <c r="GY1476" s="668" t="e">
        <f>SUMIF(DS1472:GK1472,GY1472,DS1476:GK1476)</f>
        <v>#N/A</v>
      </c>
      <c r="GZ1476" s="646" t="e">
        <f>SUM(GO1476:GY1476)=(#REF!-SUM(#REF!))</f>
        <v>#REF!</v>
      </c>
    </row>
    <row r="1477" spans="1:234" hidden="1" x14ac:dyDescent="0.25">
      <c r="A1477" s="643" t="s">
        <v>208</v>
      </c>
      <c r="AI1477" s="664">
        <v>2027</v>
      </c>
      <c r="AJ1477" s="664">
        <v>0</v>
      </c>
      <c r="AK1477" s="665">
        <f>IFERROR(#REF!/#REF!,0)</f>
        <v>0</v>
      </c>
      <c r="AL1477" s="665">
        <f>IFERROR(#REF!/#REF!,0)</f>
        <v>0</v>
      </c>
      <c r="AM1477" s="665">
        <f>IFERROR(#REF!/#REF!,0)</f>
        <v>0</v>
      </c>
      <c r="AN1477" s="669">
        <f>IFERROR(#REF!/#REF!,0)</f>
        <v>0</v>
      </c>
      <c r="AO1477" s="669">
        <f>IFERROR(#REF!/#REF!,0)</f>
        <v>0</v>
      </c>
      <c r="AP1477" s="669">
        <f>IFERROR(#REF!/#REF!,0)</f>
        <v>0</v>
      </c>
      <c r="AQ1477" s="669">
        <f>IFERROR(#REF!/#REF!,0)</f>
        <v>0</v>
      </c>
      <c r="AR1477" s="669">
        <f>IFERROR(#REF!/#REF!,0)</f>
        <v>0</v>
      </c>
      <c r="AS1477" s="669">
        <f>IFERROR(#REF!/#REF!,0)</f>
        <v>0</v>
      </c>
      <c r="AT1477" s="669">
        <f>IFERROR(#REF!/#REF!,0)</f>
        <v>0</v>
      </c>
      <c r="AU1477" s="666"/>
      <c r="AW1477" s="749">
        <v>2027</v>
      </c>
      <c r="AX1477" s="665" t="e">
        <f>#REF!</f>
        <v>#REF!</v>
      </c>
      <c r="AY1477" s="665" t="e">
        <f>INDEX(AX1467:BE1468,MATCH(AW1477,AV1467:AV1468,0),MATCH(AY1471,AX1465:BE1465,0))*(INDEX(AK1473:AT1480,MATCH(AY1471,AI1473:AI1480,0),MATCH(AY1472,AK1472:AT1472,0)))</f>
        <v>#N/A</v>
      </c>
      <c r="AZ1477" s="665" t="e">
        <f>INDEX(AX1467:BE1468,MATCH(AW1477,AV1467:AV1468,0),MATCH(AZ1471,AX1465:BE1465,0))*(INDEX(AK1473:AT1480,MATCH(AZ1471,AI1473:AI1480,0),MATCH(AZ1472,AK1472:AT1472,0)))</f>
        <v>#N/A</v>
      </c>
      <c r="BA1477" s="665" t="e">
        <f>INDEX(AX1467:BE1468,MATCH(AW1477,AV1467:AV1468,0),MATCH(BA1471,AX1465:BE1465,0))*(INDEX(AK1473:AT1480,MATCH(BA1471,AI1473:AI1480,0),MATCH(BA1472,AK1472:AT1472,0)))</f>
        <v>#N/A</v>
      </c>
      <c r="BB1477" s="665" t="e">
        <f>INDEX(AX1467:BE1468,MATCH(AW1477,AV1467:AV1468,0),MATCH(BB1471,AX1465:BE1465,0))*(INDEX(AK1473:AT1480,MATCH(BB1471,AI1473:AI1480,0),MATCH(BB1472,AK1472:AT1472,0)))</f>
        <v>#N/A</v>
      </c>
      <c r="BC1477" s="665" t="e">
        <f>INDEX(AX1467:BE1468,MATCH(AW1477,AV1467:AV1468,0),MATCH(BC1471,AX1465:BE1465,0))*(INDEX(AK1473:AT1480,MATCH(BC1471,AI1473:AI1480,0),MATCH(BC1472,AK1472:AT1472,0)))</f>
        <v>#N/A</v>
      </c>
      <c r="BD1477" s="665" t="e">
        <f>INDEX(AX1467:BE1468,MATCH(AW1477,AV1467:AV1468,0),MATCH(BD1471,AX1465:BE1465,0))*(INDEX(AK1473:AT1480,MATCH(BD1471,AI1473:AI1480,0),MATCH(BD1472,AK1472:AT1472,0)))</f>
        <v>#N/A</v>
      </c>
      <c r="BE1477" s="665" t="e">
        <f>INDEX(AX1467:BE1468,MATCH(AW1477,AV1467:AV1468,0),MATCH(BE1471,AX1465:BE1465,0))*(INDEX(AK1473:AT1480,MATCH(BE1471,AI1473:AI1480,0),MATCH(BE1472,AK1472:AT1472,0)))</f>
        <v>#N/A</v>
      </c>
      <c r="BF1477" s="665" t="e">
        <f>INDEX(AX1467:BE1468,MATCH(AW1477,AV1467:AV1468,0),MATCH(BF1471,AX1465:BE1465,0))*(INDEX(AK1473:AT1480,MATCH(BF1471,AI1473:AI1480,0),MATCH(BF1472,AK1472:AT1472,0)))</f>
        <v>#N/A</v>
      </c>
      <c r="BG1477" s="665" t="e">
        <f>INDEX(AX1467:BE1468,MATCH(AW1477,AV1467:AV1468,0),MATCH(BG1471,AX1465:BE1465,0))*(INDEX(AK1473:AT1480,MATCH(BG1471,AI1473:AI1480,0),MATCH(BG1472,AK1472:AT1472,0)))</f>
        <v>#N/A</v>
      </c>
      <c r="BH1477" s="665" t="e">
        <f>INDEX(AX1467:BE1468,MATCH(AW1477,AV1467:AV1468,0),MATCH(BH1471,AX1465:BE1465,0))*(INDEX(AK1473:AT1480,MATCH(BH1471,AI1473:AI1480,0),MATCH(BH1472,AK1472:AT1472,0)))</f>
        <v>#N/A</v>
      </c>
      <c r="BI1477" s="665" t="e">
        <f>INDEX(AX1467:BE1468,MATCH(AW1477,AV1467:AV1468,0),MATCH(BI1471,AX1465:BE1465,0))*(INDEX(AK1473:AT1480,MATCH(BI1471,AI1473:AI1480,0),MATCH(BI1472,AK1472:AT1472,0)))</f>
        <v>#N/A</v>
      </c>
      <c r="BJ1477" s="665" t="e">
        <f>INDEX(AX1467:BE1468,MATCH(AW1477,AV1467:AV1468,0),MATCH(BJ1471,AX1465:BE1465,0))*(INDEX(AK1473:AT1480,MATCH(BJ1471,AI1473:AI1480,0),MATCH(BJ1472,AK1472:AT1472,0)))</f>
        <v>#N/A</v>
      </c>
      <c r="BK1477" s="665" t="e">
        <f>INDEX(AX1467:BE1468,MATCH(AW1477,AV1467:AV1468,0),MATCH(BK1471,AX1465:BE1465,0))*(INDEX(AK1473:AT1480,MATCH(BK1471,AI1473:AI1480,0),MATCH(BK1472,AK1472:AT1472,0)))</f>
        <v>#N/A</v>
      </c>
      <c r="BL1477" s="665" t="e">
        <f>INDEX(AX1467:BE1468,MATCH(AW1477,AV1467:AV1468,0),MATCH(BL1471,AX1465:BE1465,0))*(INDEX(AK1473:AT1480,MATCH(BL1471,AI1473:AI1480,0),MATCH(BL1472,AK1472:AT1472,0)))</f>
        <v>#N/A</v>
      </c>
      <c r="BM1477" s="665" t="e">
        <f>INDEX(AX1467:BE1468,MATCH(AW1477,AV1467:AV1468,0),MATCH(BM1471,AX1465:BE1465,0))*(INDEX(AK1473:AT1480,MATCH(BM1471,AI1473:AI1480,0),MATCH(BM1472,AK1472:AT1472,0)))</f>
        <v>#N/A</v>
      </c>
      <c r="BN1477" s="665" t="e">
        <f>INDEX(AX1467:BE1468,MATCH(AW1477,AV1467:AV1468,0),MATCH(BN1471,AX1465:BE1465,0))*(INDEX(AK1473:AT1480,MATCH(BN1471,AI1473:AI1480,0),MATCH(BN1472,AK1472:AT1472,0)))</f>
        <v>#N/A</v>
      </c>
      <c r="BO1477" s="665" t="e">
        <f>INDEX(AX1467:BE1468,MATCH(AW1477,AV1467:AV1468,0),MATCH(BO1471,AX1465:BE1465,0))*(INDEX(AK1473:AT1480,MATCH(BO1471,AI1473:AI1480,0),MATCH(BO1472,AK1472:AT1472,0)))</f>
        <v>#N/A</v>
      </c>
      <c r="BP1477" s="665" t="e">
        <f>INDEX(AX1467:BE1468,MATCH(AW1477,AV1467:AV1468,0),MATCH(BP1471,AX1465:BE1465,0))*(INDEX(AK1473:AT1480,MATCH(BP1471,AI1473:AI1480,0),MATCH(BP1472,AK1472:AT1472,0)))</f>
        <v>#N/A</v>
      </c>
      <c r="BQ1477" s="665" t="e">
        <f>INDEX(AX1467:BE1468,MATCH(AW1477,AV1467:AV1468,0),MATCH(BQ1471,AX1465:BE1465,0))*(INDEX(AK1473:AT1480,MATCH(BQ1471,AI1473:AI1480,0),MATCH(BQ1472,AK1472:AT1472,0)))</f>
        <v>#N/A</v>
      </c>
      <c r="BR1477" s="665" t="e">
        <f>INDEX(AX1467:BE1468,MATCH(AW1477,AV1467:AV1468,0),MATCH(BR1471,AX1465:BE1465,0))*(INDEX(AK1473:AT1480,MATCH(BR1471,AI1473:AI1480,0),MATCH(BR1472,AK1472:AT1472,0)))</f>
        <v>#N/A</v>
      </c>
      <c r="BS1477" s="665" t="e">
        <f>INDEX(AX1467:BE1468,MATCH(AW1477,AV1467:AV1468,0),MATCH(BS1471,AX1465:BE1465,0))*(INDEX(AK1473:AT1480,MATCH(BS1471,AI1473:AI1480,0),MATCH(BS1472,AK1472:AT1472,0)))</f>
        <v>#N/A</v>
      </c>
      <c r="BT1477" s="665" t="e">
        <f>INDEX(AX1467:BE1468,MATCH(AW1477,AV1467:AV1468,0),MATCH(BT1471,AX1465:BE1465,0))*(INDEX(AK1473:AT1480,MATCH(BT1471,AI1473:AI1480,0),MATCH(BT1472,AK1472:AT1472,0)))</f>
        <v>#N/A</v>
      </c>
      <c r="BU1477" s="665" t="e">
        <f>INDEX(AX1467:BE1468,MATCH(AW1477,AV1467:AV1468,0),MATCH(BU1471,AX1465:BE1465,0))*(INDEX(AK1473:AT1480,MATCH(BU1471,AI1473:AI1480,0),MATCH(BU1472,AK1472:AT1472,0)))</f>
        <v>#N/A</v>
      </c>
      <c r="BV1477" s="665" t="e">
        <f>INDEX(AX1467:BE1468,MATCH(AW1477,AV1467:AV1468,0),MATCH(BV1471,AX1465:BE1465,0))*(INDEX(AK1473:AT1480,MATCH(BV1471,AI1473:AI1480,0),MATCH(BV1472,AK1472:AT1472,0)))</f>
        <v>#N/A</v>
      </c>
      <c r="BW1477" s="665" t="e">
        <f>INDEX(AX1467:BE1468,MATCH(AW1477,AV1467:AV1468,0),MATCH(BW1471,AX1465:BE1465,0))*(INDEX(AK1473:AT1480,MATCH(BW1471,AI1473:AI1480,0),MATCH(BW1472,AK1472:AT1472,0)))</f>
        <v>#N/A</v>
      </c>
      <c r="BX1477" s="665" t="e">
        <f>INDEX(AX1467:BE1468,MATCH(AW1477,AV1467:AV1468,0),MATCH(BX1471,AX1465:BE1465,0))*(INDEX(AK1473:AT1480,MATCH(BX1471,AI1473:AI1480,0),MATCH(BX1472,AK1472:AT1472,0)))</f>
        <v>#N/A</v>
      </c>
      <c r="BY1477" s="665" t="e">
        <f>INDEX(AX1467:BE1468,MATCH(AW1477,AV1467:AV1468,0),MATCH(BY1471,AX1465:BE1465,0))*(INDEX(AK1473:AT1480,MATCH(BY1471,AI1473:AI1480,0),MATCH(BY1472,AK1472:AT1472,0)))</f>
        <v>#N/A</v>
      </c>
      <c r="BZ1477" s="665" t="e">
        <f>INDEX(AX1467:BE1468,MATCH(AW1477,AV1467:AV1468,0),MATCH(BZ1471,AX1465:BE1465,0))*(INDEX(AK1473:AT1480,MATCH(BZ1471,AI1473:AI1480,0),MATCH(BZ1472,AK1472:AT1472,0)))</f>
        <v>#N/A</v>
      </c>
      <c r="CA1477" s="665" t="e">
        <f>INDEX(AX1467:BE1468,MATCH(AW1477,AV1467:AV1468,0),MATCH(CA1471,AX1465:BE1465,0))*(INDEX(AK1473:AT1480,MATCH(CA1471,AI1473:AI1480,0),MATCH(CA1472,AK1472:AT1472,0)))</f>
        <v>#N/A</v>
      </c>
      <c r="CB1477" s="665" t="e">
        <f>INDEX(AX1467:BE1468,MATCH(AW1477,AV1467:AV1468,0),MATCH(CB1471,AX1465:BE1465,0))*(INDEX(AK1473:AT1480,MATCH(CB1471,AI1473:AI1480,0),MATCH(CB1472,AK1472:AT1472,0)))</f>
        <v>#N/A</v>
      </c>
      <c r="CC1477" s="665" t="e">
        <f>INDEX(AX1467:BE1468,MATCH(AW1477,AV1467:AV1468,0),MATCH(CC1471,AX1465:BE1465,0))*(INDEX(AK1473:AT1480,MATCH(CC1471,AI1473:AI1480,0),MATCH(CC1472,AK1472:AT1472,0)))</f>
        <v>#N/A</v>
      </c>
      <c r="CD1477" s="665" t="e">
        <f>INDEX(AX1467:BE1468,MATCH(AW1477,AV1467:AV1468,0),MATCH(CD1471,AX1465:BE1465,0))*(INDEX(AK1473:AT1480,MATCH(CD1471,AI1473:AI1480,0),MATCH(CD1472,AK1472:AT1472,0)))</f>
        <v>#N/A</v>
      </c>
      <c r="CE1477" s="665" t="e">
        <f>INDEX(AX1467:BE1468,MATCH(AW1477,AV1467:AV1468,0),MATCH(CE1471,AX1465:BE1465,0))*(INDEX(AK1473:AT1480,MATCH(CE1471,AI1473:AI1480,0),MATCH(CE1472,AK1472:AT1472,0)))</f>
        <v>#N/A</v>
      </c>
      <c r="CF1477" s="665" t="e">
        <f>INDEX(AX1467:BE1468,MATCH(AW1477,AV1467:AV1468,0),MATCH(CF1471,AX1465:BE1465,0))*(INDEX(AK1473:AT1480,MATCH(CF1471,AI1473:AI1480,0),MATCH(CF1472,AK1472:AT1472,0)))</f>
        <v>#N/A</v>
      </c>
      <c r="CG1477" s="665" t="e">
        <f>INDEX(AX1467:BE1468,MATCH(AW1477,AV1467:AV1468,0),MATCH(CG1471,AX1465:BE1465,0))*(INDEX(AK1473:AT1480,MATCH(CG1471,AI1473:AI1480,0),MATCH(CG1472,AK1472:AT1472,0)))</f>
        <v>#N/A</v>
      </c>
      <c r="CH1477" s="665" t="e">
        <f>INDEX(AX1467:BE1468,MATCH(AW1477,AV1467:AV1468,0),MATCH(CH1471,AX1465:BE1465,0))*(INDEX(AK1473:AT1480,MATCH(CH1471,AI1473:AI1480,0),MATCH(CH1472,AK1472:AT1472,0)))</f>
        <v>#N/A</v>
      </c>
      <c r="CI1477" s="665" t="e">
        <f>INDEX(AX1467:BE1468,MATCH(AW1477,AV1467:AV1468,0),MATCH(CI1471,AX1465:BE1465,0))*(INDEX(AK1473:AT1480,MATCH(CI1471,AI1473:AI1480,0),MATCH(CI1472,AK1472:AT1472,0)))</f>
        <v>#N/A</v>
      </c>
      <c r="CJ1477" s="665" t="e">
        <f>INDEX(AX1467:BE1468,MATCH(AW1477,AV1467:AV1468,0),MATCH(CJ1471,AX1465:BE1465,0))*(INDEX(AK1473:AT1480,MATCH(CJ1471,AI1473:AI1480,0),MATCH(CJ1472,AK1472:AT1472,0)))</f>
        <v>#N/A</v>
      </c>
      <c r="CK1477" s="665" t="e">
        <f>INDEX(AX1467:BE1468,MATCH(AW1477,AV1467:AV1468,0),MATCH(CK1471,AX1465:BE1465,0))*(INDEX(AK1473:AT1480,MATCH(CK1471,AI1473:AI1480,0),MATCH(CK1472,AK1472:AT1472,0)))</f>
        <v>#N/A</v>
      </c>
      <c r="CL1477" s="665" t="e">
        <f>INDEX(AX1467:BE1468,MATCH(AW1477,AV1467:AV1468,0),MATCH(CL1471,AX1465:BE1465,0))*(INDEX(AK1473:AT1480,MATCH(CL1471,AI1473:AI1480,0),MATCH(CL1472,AK1472:AT1472,0)))</f>
        <v>#N/A</v>
      </c>
      <c r="CM1477" s="665" t="e">
        <f>INDEX(AX1467:BE1468,MATCH(AW1477,AV1467:AV1468,0),MATCH(CM1471,AX1465:BE1465,0))*(INDEX(AK1473:AT1480,MATCH(CM1471,AI1473:AI1480,0),MATCH(CM1472,AK1472:AT1472,0)))</f>
        <v>#N/A</v>
      </c>
      <c r="CN1477" s="665" t="e">
        <f>INDEX(AX1467:BE1468,MATCH(AW1477,AV1467:AV1468,0),MATCH(CN1471,AX1465:BE1465,0))*(INDEX(AK1473:AT1480,MATCH(CN1471,AI1473:AI1480,0),MATCH(CN1472,AK1472:AT1472,0)))</f>
        <v>#N/A</v>
      </c>
      <c r="CO1477" s="665" t="e">
        <f>INDEX(AX1467:BE1468,MATCH(AW1477,AV1467:AV1468,0),MATCH(CO1471,AX1465:BE1465,0))*(INDEX(AK1473:AT1480,MATCH(CO1471,AI1473:AI1480,0),MATCH(CO1472,AK1472:AT1472,0)))</f>
        <v>#N/A</v>
      </c>
      <c r="CP1477" s="665" t="e">
        <f>INDEX(AX1467:BE1468,MATCH(AW1477,AV1467:AV1468,0),MATCH(CP1471,AX1465:BE1465,0))*(INDEX(AK1473:AT1480,MATCH(CP1471,AI1473:AI1480,0),MATCH(CP1472,AK1472:AT1472,0)))</f>
        <v>#N/A</v>
      </c>
      <c r="CQ1477" s="665" t="e">
        <f>INDEX(AX1467:BE1468,MATCH(AW1477,AV1467:AV1468,0),MATCH(CQ1471,AX1465:BE1465,0))*(INDEX(AK1473:AT1480,MATCH(CQ1471,AI1473:AI1480,0),MATCH(CQ1472,AK1472:AT1472,0)))</f>
        <v>#N/A</v>
      </c>
      <c r="CR1477" s="665" t="e">
        <f>INDEX(AX1467:BE1468,MATCH(AW1477,AV1467:AV1468,0),MATCH(CR1471,AX1465:BE1465,0))*(INDEX(AK1473:AT1480,MATCH(CR1471,AI1473:AI1480,0),MATCH(CR1472,AK1472:AT1472,0)))</f>
        <v>#N/A</v>
      </c>
      <c r="CS1477" s="665" t="e">
        <f>INDEX(AX1467:BE1468,MATCH(AW1477,AV1467:AV1468,0),MATCH(CS1471,AX1465:BE1465,0))*(INDEX(AK1473:AT1480,MATCH(CS1471,AI1473:AI1480,0),MATCH(CS1472,AK1472:AT1472,0)))</f>
        <v>#N/A</v>
      </c>
      <c r="CT1477" s="665" t="e">
        <f>INDEX(AX1467:BE1468,MATCH(AW1477,AV1467:AV1468,0),MATCH(CT1471,AX1465:BE1465,0))*(INDEX(AK1473:AT1480,MATCH(CT1471,AI1473:AI1480,0),MATCH(CT1472,AK1472:AT1472,0)))</f>
        <v>#N/A</v>
      </c>
      <c r="CU1477" s="665" t="e">
        <f>INDEX(AX1467:BE1468,MATCH(AW1477,AV1467:AV1468,0),MATCH(CU1471,AX1465:BE1465,0))*(INDEX(AK1473:AT1480,MATCH(CU1471,AI1473:AI1480,0),MATCH(CU1472,AK1472:AT1472,0)))</f>
        <v>#N/A</v>
      </c>
      <c r="CV1477" s="665" t="e">
        <f>INDEX(AX1467:BE1468,MATCH(AW1477,AV1467:AV1468,0),MATCH(CV1471,AX1465:BE1465,0))*(INDEX(AK1473:AT1480,MATCH(CV1471,AI1473:AI1480,0),MATCH(CV1472,AK1472:AT1472,0)))</f>
        <v>#N/A</v>
      </c>
      <c r="CW1477" s="665" t="e">
        <f>INDEX(AX1467:BE1468,MATCH(AW1477,AV1467:AV1468,0),MATCH(CW1471,AX1465:BE1465,0))*(INDEX(AK1473:AT1480,MATCH(CW1471,AI1473:AI1480,0),MATCH(CW1472,AK1472:AT1472,0)))</f>
        <v>#N/A</v>
      </c>
      <c r="CX1477" s="665" t="e">
        <f>INDEX(AX1467:BE1468,MATCH(AW1477,AV1467:AV1468,0),MATCH(CX1471,AX1465:BE1465,0))*(INDEX(AK1473:AT1480,MATCH(CX1471,AI1473:AI1480,0),MATCH(CX1472,AK1472:AT1472,0)))</f>
        <v>#N/A</v>
      </c>
      <c r="CY1477" s="665" t="e">
        <f>INDEX(AX1467:BE1468,MATCH(AW1477,AV1467:AV1468,0),MATCH(CY1471,AX1465:BE1465,0))*(INDEX(AK1473:AT1480,MATCH(CY1471,AI1473:AI1480,0),MATCH(CY1472,AK1472:AT1472,0)))</f>
        <v>#N/A</v>
      </c>
      <c r="CZ1477" s="665" t="e">
        <f>INDEX(AX1467:BE1468,MATCH(AW1477,AV1467:AV1468,0),MATCH(CZ1471,AX1465:BE1465,0))*(INDEX(AK1473:AT1480,MATCH(CZ1471,AI1473:AI1480,0),MATCH(CZ1472,AK1472:AT1472,0)))</f>
        <v>#N/A</v>
      </c>
      <c r="DA1477" s="665" t="e">
        <f>INDEX(AX1467:BE1468,MATCH(AW1477,AV1467:AV1468,0),MATCH(DA1471,AX1465:BE1465,0))*(INDEX(AK1473:AT1480,MATCH(DA1471,AI1473:AI1480,0),MATCH(DA1472,AK1472:AT1472,0)))</f>
        <v>#N/A</v>
      </c>
      <c r="DB1477" s="665" t="e">
        <f>INDEX(AX1467:BE1468,MATCH(AW1477,AV1467:AV1468,0),MATCH(DB1471,AX1465:BE1465,0))*(INDEX(AK1473:AT1480,MATCH(DB1471,AI1473:AI1480,0),MATCH(DB1472,AK1472:AT1472,0)))</f>
        <v>#N/A</v>
      </c>
      <c r="DC1477" s="665" t="e">
        <f>INDEX(AX1467:BE1468,MATCH(AW1477,AV1467:AV1468,0),MATCH(DC1471,AX1465:BE1465,0))*(INDEX(AK1473:AT1480,MATCH(DC1471,AI1473:AI1480,0),MATCH(DC1472,AK1472:AT1472,0)))</f>
        <v>#N/A</v>
      </c>
      <c r="DD1477" s="665" t="e">
        <f>INDEX(AX1467:BE1468,MATCH(AW1477,AV1467:AV1468,0),MATCH(DD1471,AX1465:BE1465,0))*(INDEX(AK1473:AT1480,MATCH(DD1471,AI1473:AI1480,0),MATCH(DD1472,AK1472:AT1472,0)))</f>
        <v>#N/A</v>
      </c>
      <c r="DE1477" s="665" t="e">
        <f>INDEX(AX1467:BE1468,MATCH(AW1477,AV1467:AV1468,0),MATCH(DE1471,AX1465:BE1465,0))*(INDEX(AK1473:AT1480,MATCH(DE1471,AI1473:AI1480,0),MATCH(DE1472,AK1472:AT1472,0)))</f>
        <v>#N/A</v>
      </c>
      <c r="DF1477" s="665" t="e">
        <f>INDEX(AX1467:BE1468,MATCH(AW1477,AV1467:AV1468,0),MATCH(DF1471,AX1465:BE1465,0))*(INDEX(AK1473:AT1480,MATCH(DF1471,AI1473:AI1480,0),MATCH(DF1472,AK1472:AT1472,0)))</f>
        <v>#N/A</v>
      </c>
      <c r="DG1477" s="665" t="e">
        <f>INDEX(AX1467:BE1468,MATCH(AW1477,AV1467:AV1468,0),MATCH(DG1471,AX1465:BE1465,0))*(INDEX(AK1473:AT1480,MATCH(DG1471,AI1473:AI1480,0),MATCH(DG1472,AK1472:AT1472,0)))</f>
        <v>#N/A</v>
      </c>
      <c r="DH1477" s="665" t="e">
        <f>INDEX(AX1467:BE1468,MATCH(AW1477,AV1467:AV1468,0),MATCH(DH1471,AX1465:BE1465,0))*(INDEX(AK1473:AT1480,MATCH(DH1471,AI1473:AI1480,0),MATCH(DH1472,AK1472:AT1472,0)))</f>
        <v>#N/A</v>
      </c>
      <c r="DI1477" s="665" t="e">
        <f>INDEX(AX1467:BE1468,MATCH(AW1477,AV1467:AV1468,0),MATCH(DI1471,AX1465:BE1465,0))*(INDEX(AK1473:AT1480,MATCH(DI1471,AI1473:AI1480,0),MATCH(DI1472,AK1472:AT1472,0)))</f>
        <v>#N/A</v>
      </c>
      <c r="DJ1477" s="665" t="e">
        <f>INDEX(AX1467:BE1468,MATCH(AW1477,AV1467:AV1468,0),MATCH(DJ1471,AX1465:BE1465,0))*(INDEX(AK1473:AT1480,MATCH(DJ1471,AI1473:AI1480,0),MATCH(DJ1472,AK1472:AT1472,0)))</f>
        <v>#N/A</v>
      </c>
      <c r="DK1477" s="665" t="e">
        <f>INDEX(AX1467:BE1468,MATCH(AW1477,AV1467:AV1468,0),MATCH(DK1471,AX1465:BE1465,0))*(INDEX(AK1473:AT1480,MATCH(DK1471,AI1473:AI1480,0),MATCH(DK1472,AK1472:AT1472,0)))</f>
        <v>#N/A</v>
      </c>
      <c r="DL1477" s="665" t="e">
        <f>INDEX(AX1467:BE1468,MATCH(AW1477,AV1467:AV1468,0),MATCH(DL1471,AX1465:BE1465,0))*(INDEX(AK1473:AT1480,MATCH(DL1471,AI1473:AI1480,0),MATCH(DL1472,AK1472:AT1472,0)))</f>
        <v>#N/A</v>
      </c>
      <c r="DM1477" s="665" t="e">
        <f>INDEX(AX1467:BE1468,MATCH(AW1477,AV1467:AV1468,0),MATCH(DM1471,AX1465:BE1465,0))*(INDEX(AK1473:AT1480,MATCH(DM1471,AI1473:AI1480,0),MATCH(DM1472,AK1472:AT1472,0)))</f>
        <v>#N/A</v>
      </c>
      <c r="DN1477" s="665" t="e">
        <f>INDEX(AX1467:BE1468,MATCH(AW1477,AV1467:AV1468,0),MATCH(DN1471,AX1465:BE1465,0))*(INDEX(AK1473:AT1480,MATCH(DN1471,AI1473:AI1480,0),MATCH(DN1472,AK1472:AT1472,0)))</f>
        <v>#N/A</v>
      </c>
      <c r="DO1477" s="665" t="e">
        <f>INDEX(AX1467:BE1468,MATCH(AW1477,AV1467:AV1468,0),MATCH(DO1471,AX1465:BE1465,0))*(INDEX(AK1473:AT1480,MATCH(DO1471,AI1473:AI1480,0),MATCH(DO1472,AK1472:AT1472,0)))</f>
        <v>#N/A</v>
      </c>
      <c r="DP1477" s="665" t="e">
        <f>INDEX(AX1467:BE1468,MATCH(AW1477,AV1467:AV1468,0),MATCH(DP1471,AX1465:BE1465,0))*(INDEX(AK1473:AT1480,MATCH(DP1471,AI1473:AI1480,0),MATCH(DP1472,AK1472:AT1472,0)))</f>
        <v>#N/A</v>
      </c>
      <c r="DQ1477" s="643" t="e">
        <f>SUM(AX1477:DP1477)=#REF!</f>
        <v>#REF!</v>
      </c>
      <c r="DR1477" s="749">
        <v>2027</v>
      </c>
      <c r="DS1477" s="665" t="e">
        <f>IF(DR1477&gt;DS1471,AX1476-AX1477,0)</f>
        <v>#REF!</v>
      </c>
      <c r="DT1477" s="665" t="e">
        <f>IF(DR1477&gt;DT1471,AY1476-AY1477,0)</f>
        <v>#N/A</v>
      </c>
      <c r="DU1477" s="665" t="e">
        <f>IF(DR1477&gt;DU1471,AZ1476-AZ1477,0)</f>
        <v>#N/A</v>
      </c>
      <c r="DV1477" s="665" t="e">
        <f>IF(DR1477&gt;DV1471,BA1476-BA1477,0)</f>
        <v>#N/A</v>
      </c>
      <c r="DW1477" s="665" t="e">
        <f>IF(DR1477&gt;DW1471,BB1476-BB1477,0)</f>
        <v>#N/A</v>
      </c>
      <c r="DX1477" s="665" t="e">
        <f>IF(DR1477&gt;DX1471,BC1476-BC1477,0)</f>
        <v>#N/A</v>
      </c>
      <c r="DY1477" s="665" t="e">
        <f>IF(DR1477&gt;DY1471,BD1476-BD1477,0)</f>
        <v>#N/A</v>
      </c>
      <c r="DZ1477" s="665" t="e">
        <f>IF(DR1477&gt;DZ1471,BE1476-BE1477,0)</f>
        <v>#N/A</v>
      </c>
      <c r="EA1477" s="665" t="e">
        <f>IF(DR1477&gt;EA1471,BF1476-BF1477,0)</f>
        <v>#N/A</v>
      </c>
      <c r="EB1477" s="665" t="e">
        <f>IF(DR1477&gt;EB1471,BG1476-BG1477,0)</f>
        <v>#N/A</v>
      </c>
      <c r="EC1477" s="665" t="e">
        <f>IF(DR1477&gt;EC1471,BH1476-BH1477,0)</f>
        <v>#N/A</v>
      </c>
      <c r="ED1477" s="665" t="e">
        <f>IF(DR1477&gt;ED1471,BI1476-BI1477,0)</f>
        <v>#N/A</v>
      </c>
      <c r="EE1477" s="665" t="e">
        <f>IF(DR1477&gt;EE1471,BJ1476-BJ1477,0)</f>
        <v>#N/A</v>
      </c>
      <c r="EF1477" s="665" t="e">
        <f>IF(DR1477&gt;EF1471,BK1476-BK1477,0)</f>
        <v>#N/A</v>
      </c>
      <c r="EG1477" s="665" t="e">
        <f>IF(DR1477&gt;EG1471,BL1476-BL1477,0)</f>
        <v>#N/A</v>
      </c>
      <c r="EH1477" s="665" t="e">
        <f>IF(DR1477&gt;EH1471,BM1476-BM1477,0)</f>
        <v>#N/A</v>
      </c>
      <c r="EI1477" s="665" t="e">
        <f>IF(DR1477&gt;EI1471,BN1476-BN1477,0)</f>
        <v>#N/A</v>
      </c>
      <c r="EJ1477" s="665" t="e">
        <f>IF(DR1477&gt;EJ1471,BO1476-BO1477,0)</f>
        <v>#N/A</v>
      </c>
      <c r="EK1477" s="665" t="e">
        <f>IF(DR1477&gt;EK1471,BP1476-BP1477,0)</f>
        <v>#N/A</v>
      </c>
      <c r="EL1477" s="665" t="e">
        <f>IF(DR1477&gt;EL1471,BQ1476-BQ1477,0)</f>
        <v>#N/A</v>
      </c>
      <c r="EM1477" s="665" t="e">
        <f>IF(DR1477&gt;EM1471,BR1476-BR1477,0)</f>
        <v>#N/A</v>
      </c>
      <c r="EN1477" s="665" t="e">
        <f>IF(DR1477&gt;EN1471,BS1476-BS1477,0)</f>
        <v>#N/A</v>
      </c>
      <c r="EO1477" s="665" t="e">
        <f>IF(DR1477&gt;EO1471,BT1476-BT1477,0)</f>
        <v>#N/A</v>
      </c>
      <c r="EP1477" s="665" t="e">
        <f>IF(DR1477&gt;EP1471,BU1476-BU1477,0)</f>
        <v>#N/A</v>
      </c>
      <c r="EQ1477" s="665" t="e">
        <f>IF(DR1477&gt;EQ1471,BV1476-BV1477,0)</f>
        <v>#N/A</v>
      </c>
      <c r="ER1477" s="665" t="e">
        <f>IF(DR1477&gt;ER1471,BW1476-BW1477,0)</f>
        <v>#N/A</v>
      </c>
      <c r="ES1477" s="665" t="e">
        <f>IF(DR1477&gt;ES1471,BX1476-BX1477,0)</f>
        <v>#N/A</v>
      </c>
      <c r="ET1477" s="665" t="e">
        <f>IF(DR1477&gt;ET1471,BY1476-BY1477,0)</f>
        <v>#N/A</v>
      </c>
      <c r="EU1477" s="665" t="e">
        <f>IF(DR1477&gt;EU1471,BZ1476-BZ1477,0)</f>
        <v>#N/A</v>
      </c>
      <c r="EV1477" s="665" t="e">
        <f>IF(DR1477&gt;EV1471,CA1476-CA1477,0)</f>
        <v>#N/A</v>
      </c>
      <c r="EW1477" s="665" t="e">
        <f>IF(DR1477&gt;EW1471,CB1476-CB1477,0)</f>
        <v>#N/A</v>
      </c>
      <c r="EX1477" s="665">
        <f>IF(DR1477&gt;EX1471,CC1476-CC1477,0)</f>
        <v>0</v>
      </c>
      <c r="EY1477" s="665">
        <f>IF(DR1477&gt;EY1471,CD1476-CD1477,0)</f>
        <v>0</v>
      </c>
      <c r="EZ1477" s="665">
        <f>IF(DR1477&gt;EZ1471,CE1476-CE1477,0)</f>
        <v>0</v>
      </c>
      <c r="FA1477" s="665">
        <f>IF(DR1477&gt;FA1471,CF1476-CF1477,0)</f>
        <v>0</v>
      </c>
      <c r="FB1477" s="665">
        <f>IF(DR1477&gt;FB1471,CG1476-CG1477,0)</f>
        <v>0</v>
      </c>
      <c r="FC1477" s="665">
        <f>IF(DR1477&gt;FC1471,CH1476-CH1477,0)</f>
        <v>0</v>
      </c>
      <c r="FD1477" s="665">
        <f>IF(DR1477&gt;FD1471,CI1476-CI1477,0)</f>
        <v>0</v>
      </c>
      <c r="FE1477" s="665">
        <f>IF(DR1477&gt;FE1471,CJ1476-CJ1477,0)</f>
        <v>0</v>
      </c>
      <c r="FF1477" s="665">
        <f>IF(DR1477&gt;FF1471,CK1476-CK1477,0)</f>
        <v>0</v>
      </c>
      <c r="FG1477" s="665">
        <f>IF(DR1477&gt;FG1471,CL1476-CL1477,0)</f>
        <v>0</v>
      </c>
      <c r="FH1477" s="665">
        <f>IF(DR1477&gt;FH1471,CM1476-CM1477,0)</f>
        <v>0</v>
      </c>
      <c r="FI1477" s="665">
        <f>IF(DR1477&gt;FI1471,CN1476-CN1477,0)</f>
        <v>0</v>
      </c>
      <c r="FJ1477" s="665">
        <f>IF(DR1477&gt;FJ1471,CO1476-CO1477,0)</f>
        <v>0</v>
      </c>
      <c r="FK1477" s="665">
        <f>IF(DR1477&gt;FK1471,CP1476-CP1477,0)</f>
        <v>0</v>
      </c>
      <c r="FL1477" s="665">
        <f>IF(DR1477&gt;FL1471,CQ1476-CQ1477,0)</f>
        <v>0</v>
      </c>
      <c r="FM1477" s="665">
        <f>IF(DR1477&gt;FM1471,CR1476-CR1477,0)</f>
        <v>0</v>
      </c>
      <c r="FN1477" s="665">
        <f>IF(DR1477&gt;FN1471,CS1476-CS1477,0)</f>
        <v>0</v>
      </c>
      <c r="FO1477" s="665">
        <f>IF(DR1477&gt;FO1471,CT1476-CT1477,0)</f>
        <v>0</v>
      </c>
      <c r="FP1477" s="665">
        <f>IF(DR1477&gt;FP1471,CU1476-CU1477,0)</f>
        <v>0</v>
      </c>
      <c r="FQ1477" s="665">
        <f>IF(DR1477&gt;FQ1471,CV1476-CV1477,0)</f>
        <v>0</v>
      </c>
      <c r="FR1477" s="665">
        <f>IF(DR1477&gt;FR1471,CW1476-CW1477,0)</f>
        <v>0</v>
      </c>
      <c r="FS1477" s="665">
        <f>IF(DR1477&gt;FS1471,CX1476-CX1477,0)</f>
        <v>0</v>
      </c>
      <c r="FT1477" s="665">
        <f>IF(DR1477&gt;FT1471,CY1476-CY1477,0)</f>
        <v>0</v>
      </c>
      <c r="FU1477" s="665">
        <f>IF(DR1477&gt;FU1471,CZ1476-CZ1477,0)</f>
        <v>0</v>
      </c>
      <c r="FV1477" s="665">
        <f>IF(DR1477&gt;FV1471,DA1476-DA1477,0)</f>
        <v>0</v>
      </c>
      <c r="FW1477" s="665">
        <f>IF(DR1477&gt;FW1471,DB1476-DB1477,0)</f>
        <v>0</v>
      </c>
      <c r="FX1477" s="665">
        <f>IF(DR1477&gt;FX1471,DC1476-DC1477,0)</f>
        <v>0</v>
      </c>
      <c r="FY1477" s="665">
        <f>IF(DR1477&gt;FY1471,DD1476-DD1477,0)</f>
        <v>0</v>
      </c>
      <c r="FZ1477" s="665">
        <f>IF(DR1477&gt;FZ1471,DE1476-DE1477,0)</f>
        <v>0</v>
      </c>
      <c r="GA1477" s="665">
        <f>IF(DR1477&gt;GA1471,DF1476-DF1477,0)</f>
        <v>0</v>
      </c>
      <c r="GB1477" s="665">
        <f>IF(DR1477&gt;GB1471,DG1476-DG1477,0)</f>
        <v>0</v>
      </c>
      <c r="GC1477" s="665">
        <f>IF(DR1477&gt;GC1471,DH1476-DH1477,0)</f>
        <v>0</v>
      </c>
      <c r="GD1477" s="665">
        <f>IF(DR1477&gt;GD1471,DI1476-DI1477,0)</f>
        <v>0</v>
      </c>
      <c r="GE1477" s="665">
        <f>IF(DR1477&gt;GE1471,DJ1476-DJ1477,0)</f>
        <v>0</v>
      </c>
      <c r="GF1477" s="665">
        <f>IF(DR1477&gt;GF1471,DK1476-DK1477,0)</f>
        <v>0</v>
      </c>
      <c r="GG1477" s="665">
        <f>IF(DR1477&gt;GG1471,DL1476-DL1477,0)</f>
        <v>0</v>
      </c>
      <c r="GH1477" s="665">
        <f>IF(DR1477&gt;GH1471,DM1476-DM1477,0)</f>
        <v>0</v>
      </c>
      <c r="GI1477" s="665">
        <f>IF(DR1477&gt;GI1471,DN1476-DN1477,0)</f>
        <v>0</v>
      </c>
      <c r="GJ1477" s="665">
        <f>IF(DR1477&gt;GJ1471,DO1476-DO1477,0)</f>
        <v>0</v>
      </c>
      <c r="GK1477" s="665">
        <f>IF(DR1477&gt;GK1471,DP1476-DP1477,0)</f>
        <v>0</v>
      </c>
      <c r="GL1477" s="665" t="e">
        <f>SUM(DS1477:GK1477)+SUM(#REF!)=#REF!</f>
        <v>#REF!</v>
      </c>
      <c r="GM1477" s="667"/>
      <c r="GN1477" s="749">
        <v>2027</v>
      </c>
      <c r="GO1477" s="664" t="e">
        <f>SUMIF(DS1472:GK1472,GO1472,DS1477:GK1477)</f>
        <v>#REF!</v>
      </c>
      <c r="GP1477" s="668" t="e">
        <f>SUMIF(DS1472:GK1472,GP1472,DS1477:GK1477)</f>
        <v>#N/A</v>
      </c>
      <c r="GQ1477" s="668" t="e">
        <f>SUMIF(DS1472:GK1472,GQ1472,DS1477:GK1477)</f>
        <v>#N/A</v>
      </c>
      <c r="GR1477" s="668" t="e">
        <f>SUMIF(DS1472:GK1472,GR1472,DS1477:GK1477)</f>
        <v>#N/A</v>
      </c>
      <c r="GS1477" s="668" t="e">
        <f>SUMIF(DS1472:GK1472,GS1472,DS1477:GK1477)</f>
        <v>#N/A</v>
      </c>
      <c r="GT1477" s="668" t="e">
        <f>SUMIF(DS1472:GK1472,GT1472,DS1477:GK1477)</f>
        <v>#N/A</v>
      </c>
      <c r="GU1477" s="668" t="e">
        <f>SUMIF(DS1472:GK1472,GU1472,DS1477:GK1477)</f>
        <v>#N/A</v>
      </c>
      <c r="GV1477" s="668" t="e">
        <f>SUMIF(DS1472:GK1472,GV1472,DS1477:GK1477)</f>
        <v>#N/A</v>
      </c>
      <c r="GW1477" s="668" t="e">
        <f>SUMIF(DS1472:GK1472,GW1472,DS1477:GK1477)</f>
        <v>#N/A</v>
      </c>
      <c r="GX1477" s="668" t="e">
        <f>SUMIF(DS1472:GK1472,GX1472,DS1477:GK1477)</f>
        <v>#N/A</v>
      </c>
      <c r="GY1477" s="668" t="e">
        <f>SUMIF(DS1472:GK1472,GY1472,DS1477:GK1477)</f>
        <v>#N/A</v>
      </c>
      <c r="GZ1477" s="646" t="e">
        <f>SUM(GO1477:GY1477)=(#REF!-SUM(#REF!))</f>
        <v>#REF!</v>
      </c>
    </row>
    <row r="1478" spans="1:234" hidden="1" x14ac:dyDescent="0.25">
      <c r="A1478" s="643" t="s">
        <v>208</v>
      </c>
      <c r="AI1478" s="664">
        <v>2028</v>
      </c>
      <c r="AJ1478" s="664">
        <v>0</v>
      </c>
      <c r="AK1478" s="665">
        <f>IFERROR(#REF!/#REF!,0)</f>
        <v>0</v>
      </c>
      <c r="AL1478" s="665">
        <f>IFERROR(#REF!/#REF!,0)</f>
        <v>0</v>
      </c>
      <c r="AM1478" s="665">
        <f>IFERROR(#REF!/#REF!,0)</f>
        <v>0</v>
      </c>
      <c r="AN1478" s="669">
        <f>IFERROR(#REF!/#REF!,0)</f>
        <v>0</v>
      </c>
      <c r="AO1478" s="669">
        <f>IFERROR(#REF!/#REF!,0)</f>
        <v>0</v>
      </c>
      <c r="AP1478" s="669">
        <f>IFERROR(#REF!/#REF!,0)</f>
        <v>0</v>
      </c>
      <c r="AQ1478" s="669">
        <f>IFERROR(#REF!/#REF!,0)</f>
        <v>0</v>
      </c>
      <c r="AR1478" s="669">
        <f>IFERROR(#REF!/#REF!,0)</f>
        <v>0</v>
      </c>
      <c r="AS1478" s="669">
        <f>IFERROR(#REF!/#REF!,0)</f>
        <v>0</v>
      </c>
      <c r="AT1478" s="669">
        <f>IFERROR(#REF!/#REF!,0)</f>
        <v>0</v>
      </c>
      <c r="AU1478" s="666"/>
      <c r="AW1478" s="749">
        <v>2028</v>
      </c>
      <c r="AX1478" s="665" t="e">
        <f>#REF!</f>
        <v>#REF!</v>
      </c>
      <c r="AY1478" s="665" t="e">
        <f>INDEX(AX1467:BE1468,MATCH(AW1478,AV1467:AV1468,0),MATCH(AY1471,AX1465:BE1465,0))*(INDEX(AK1473:AT1480,MATCH(AY1471,AI1473:AI1480,0),MATCH(AY1472,AK1472:AT1472,0)))</f>
        <v>#N/A</v>
      </c>
      <c r="AZ1478" s="665" t="e">
        <f>INDEX(AX1467:BE1468,MATCH(AW1478,AV1467:AV1468,0),MATCH(AZ1471,AX1465:BE1465,0))*(INDEX(AK1473:AT1480,MATCH(AZ1471,AI1473:AI1480,0),MATCH(AZ1472,AK1472:AT1472,0)))</f>
        <v>#N/A</v>
      </c>
      <c r="BA1478" s="665" t="e">
        <f>INDEX(AX1467:BE1468,MATCH(AW1478,AV1467:AV1468,0),MATCH(BA1471,AX1465:BE1465,0))*(INDEX(AK1473:AT1480,MATCH(BA1471,AI1473:AI1480,0),MATCH(BA1472,AK1472:AT1472,0)))</f>
        <v>#N/A</v>
      </c>
      <c r="BB1478" s="665" t="e">
        <f>INDEX(AX1467:BE1468,MATCH(AW1478,AV1467:AV1468,0),MATCH(BB1471,AX1465:BE1465,0))*(INDEX(AK1473:AT1480,MATCH(BB1471,AI1473:AI1480,0),MATCH(BB1472,AK1472:AT1472,0)))</f>
        <v>#N/A</v>
      </c>
      <c r="BC1478" s="665" t="e">
        <f>INDEX(AX1467:BE1468,MATCH(AW1478,AV1467:AV1468,0),MATCH(BC1471,AX1465:BE1465,0))*(INDEX(AK1473:AT1480,MATCH(BC1471,AI1473:AI1480,0),MATCH(BC1472,AK1472:AT1472,0)))</f>
        <v>#N/A</v>
      </c>
      <c r="BD1478" s="665" t="e">
        <f>INDEX(AX1467:BE1468,MATCH(AW1478,AV1467:AV1468,0),MATCH(BD1471,AX1465:BE1465,0))*(INDEX(AK1473:AT1480,MATCH(BD1471,AI1473:AI1480,0),MATCH(BD1472,AK1472:AT1472,0)))</f>
        <v>#N/A</v>
      </c>
      <c r="BE1478" s="665" t="e">
        <f>INDEX(AX1467:BE1468,MATCH(AW1478,AV1467:AV1468,0),MATCH(BE1471,AX1465:BE1465,0))*(INDEX(AK1473:AT1480,MATCH(BE1471,AI1473:AI1480,0),MATCH(BE1472,AK1472:AT1472,0)))</f>
        <v>#N/A</v>
      </c>
      <c r="BF1478" s="665" t="e">
        <f>INDEX(AX1467:BE1468,MATCH(AW1478,AV1467:AV1468,0),MATCH(BF1471,AX1465:BE1465,0))*(INDEX(AK1473:AT1480,MATCH(BF1471,AI1473:AI1480,0),MATCH(BF1472,AK1472:AT1472,0)))</f>
        <v>#N/A</v>
      </c>
      <c r="BG1478" s="665" t="e">
        <f>INDEX(AX1467:BE1468,MATCH(AW1478,AV1467:AV1468,0),MATCH(BG1471,AX1465:BE1465,0))*(INDEX(AK1473:AT1480,MATCH(BG1471,AI1473:AI1480,0),MATCH(BG1472,AK1472:AT1472,0)))</f>
        <v>#N/A</v>
      </c>
      <c r="BH1478" s="665" t="e">
        <f>INDEX(AX1467:BE1468,MATCH(AW1478,AV1467:AV1468,0),MATCH(BH1471,AX1465:BE1465,0))*(INDEX(AK1473:AT1480,MATCH(BH1471,AI1473:AI1480,0),MATCH(BH1472,AK1472:AT1472,0)))</f>
        <v>#N/A</v>
      </c>
      <c r="BI1478" s="665" t="e">
        <f>INDEX(AX1467:BE1468,MATCH(AW1478,AV1467:AV1468,0),MATCH(BI1471,AX1465:BE1465,0))*(INDEX(AK1473:AT1480,MATCH(BI1471,AI1473:AI1480,0),MATCH(BI1472,AK1472:AT1472,0)))</f>
        <v>#N/A</v>
      </c>
      <c r="BJ1478" s="665" t="e">
        <f>INDEX(AX1467:BE1468,MATCH(AW1478,AV1467:AV1468,0),MATCH(BJ1471,AX1465:BE1465,0))*(INDEX(AK1473:AT1480,MATCH(BJ1471,AI1473:AI1480,0),MATCH(BJ1472,AK1472:AT1472,0)))</f>
        <v>#N/A</v>
      </c>
      <c r="BK1478" s="665" t="e">
        <f>INDEX(AX1467:BE1468,MATCH(AW1478,AV1467:AV1468,0),MATCH(BK1471,AX1465:BE1465,0))*(INDEX(AK1473:AT1480,MATCH(BK1471,AI1473:AI1480,0),MATCH(BK1472,AK1472:AT1472,0)))</f>
        <v>#N/A</v>
      </c>
      <c r="BL1478" s="665" t="e">
        <f>INDEX(AX1467:BE1468,MATCH(AW1478,AV1467:AV1468,0),MATCH(BL1471,AX1465:BE1465,0))*(INDEX(AK1473:AT1480,MATCH(BL1471,AI1473:AI1480,0),MATCH(BL1472,AK1472:AT1472,0)))</f>
        <v>#N/A</v>
      </c>
      <c r="BM1478" s="665" t="e">
        <f>INDEX(AX1467:BE1468,MATCH(AW1478,AV1467:AV1468,0),MATCH(BM1471,AX1465:BE1465,0))*(INDEX(AK1473:AT1480,MATCH(BM1471,AI1473:AI1480,0),MATCH(BM1472,AK1472:AT1472,0)))</f>
        <v>#N/A</v>
      </c>
      <c r="BN1478" s="665" t="e">
        <f>INDEX(AX1467:BE1468,MATCH(AW1478,AV1467:AV1468,0),MATCH(BN1471,AX1465:BE1465,0))*(INDEX(AK1473:AT1480,MATCH(BN1471,AI1473:AI1480,0),MATCH(BN1472,AK1472:AT1472,0)))</f>
        <v>#N/A</v>
      </c>
      <c r="BO1478" s="665" t="e">
        <f>INDEX(AX1467:BE1468,MATCH(AW1478,AV1467:AV1468,0),MATCH(BO1471,AX1465:BE1465,0))*(INDEX(AK1473:AT1480,MATCH(BO1471,AI1473:AI1480,0),MATCH(BO1472,AK1472:AT1472,0)))</f>
        <v>#N/A</v>
      </c>
      <c r="BP1478" s="665" t="e">
        <f>INDEX(AX1467:BE1468,MATCH(AW1478,AV1467:AV1468,0),MATCH(BP1471,AX1465:BE1465,0))*(INDEX(AK1473:AT1480,MATCH(BP1471,AI1473:AI1480,0),MATCH(BP1472,AK1472:AT1472,0)))</f>
        <v>#N/A</v>
      </c>
      <c r="BQ1478" s="665" t="e">
        <f>INDEX(AX1467:BE1468,MATCH(AW1478,AV1467:AV1468,0),MATCH(BQ1471,AX1465:BE1465,0))*(INDEX(AK1473:AT1480,MATCH(BQ1471,AI1473:AI1480,0),MATCH(BQ1472,AK1472:AT1472,0)))</f>
        <v>#N/A</v>
      </c>
      <c r="BR1478" s="665" t="e">
        <f>INDEX(AX1467:BE1468,MATCH(AW1478,AV1467:AV1468,0),MATCH(BR1471,AX1465:BE1465,0))*(INDEX(AK1473:AT1480,MATCH(BR1471,AI1473:AI1480,0),MATCH(BR1472,AK1472:AT1472,0)))</f>
        <v>#N/A</v>
      </c>
      <c r="BS1478" s="665" t="e">
        <f>INDEX(AX1467:BE1468,MATCH(AW1478,AV1467:AV1468,0),MATCH(BS1471,AX1465:BE1465,0))*(INDEX(AK1473:AT1480,MATCH(BS1471,AI1473:AI1480,0),MATCH(BS1472,AK1472:AT1472,0)))</f>
        <v>#N/A</v>
      </c>
      <c r="BT1478" s="665" t="e">
        <f>INDEX(AX1467:BE1468,MATCH(AW1478,AV1467:AV1468,0),MATCH(BT1471,AX1465:BE1465,0))*(INDEX(AK1473:AT1480,MATCH(BT1471,AI1473:AI1480,0),MATCH(BT1472,AK1472:AT1472,0)))</f>
        <v>#N/A</v>
      </c>
      <c r="BU1478" s="665" t="e">
        <f>INDEX(AX1467:BE1468,MATCH(AW1478,AV1467:AV1468,0),MATCH(BU1471,AX1465:BE1465,0))*(INDEX(AK1473:AT1480,MATCH(BU1471,AI1473:AI1480,0),MATCH(BU1472,AK1472:AT1472,0)))</f>
        <v>#N/A</v>
      </c>
      <c r="BV1478" s="665" t="e">
        <f>INDEX(AX1467:BE1468,MATCH(AW1478,AV1467:AV1468,0),MATCH(BV1471,AX1465:BE1465,0))*(INDEX(AK1473:AT1480,MATCH(BV1471,AI1473:AI1480,0),MATCH(BV1472,AK1472:AT1472,0)))</f>
        <v>#N/A</v>
      </c>
      <c r="BW1478" s="665" t="e">
        <f>INDEX(AX1467:BE1468,MATCH(AW1478,AV1467:AV1468,0),MATCH(BW1471,AX1465:BE1465,0))*(INDEX(AK1473:AT1480,MATCH(BW1471,AI1473:AI1480,0),MATCH(BW1472,AK1472:AT1472,0)))</f>
        <v>#N/A</v>
      </c>
      <c r="BX1478" s="665" t="e">
        <f>INDEX(AX1467:BE1468,MATCH(AW1478,AV1467:AV1468,0),MATCH(BX1471,AX1465:BE1465,0))*(INDEX(AK1473:AT1480,MATCH(BX1471,AI1473:AI1480,0),MATCH(BX1472,AK1472:AT1472,0)))</f>
        <v>#N/A</v>
      </c>
      <c r="BY1478" s="665" t="e">
        <f>INDEX(AX1467:BE1468,MATCH(AW1478,AV1467:AV1468,0),MATCH(BY1471,AX1465:BE1465,0))*(INDEX(AK1473:AT1480,MATCH(BY1471,AI1473:AI1480,0),MATCH(BY1472,AK1472:AT1472,0)))</f>
        <v>#N/A</v>
      </c>
      <c r="BZ1478" s="665" t="e">
        <f>INDEX(AX1467:BE1468,MATCH(AW1478,AV1467:AV1468,0),MATCH(BZ1471,AX1465:BE1465,0))*(INDEX(AK1473:AT1480,MATCH(BZ1471,AI1473:AI1480,0),MATCH(BZ1472,AK1472:AT1472,0)))</f>
        <v>#N/A</v>
      </c>
      <c r="CA1478" s="665" t="e">
        <f>INDEX(AX1467:BE1468,MATCH(AW1478,AV1467:AV1468,0),MATCH(CA1471,AX1465:BE1465,0))*(INDEX(AK1473:AT1480,MATCH(CA1471,AI1473:AI1480,0),MATCH(CA1472,AK1472:AT1472,0)))</f>
        <v>#N/A</v>
      </c>
      <c r="CB1478" s="665" t="e">
        <f>INDEX(AX1467:BE1468,MATCH(AW1478,AV1467:AV1468,0),MATCH(CB1471,AX1465:BE1465,0))*(INDEX(AK1473:AT1480,MATCH(CB1471,AI1473:AI1480,0),MATCH(CB1472,AK1472:AT1472,0)))</f>
        <v>#N/A</v>
      </c>
      <c r="CC1478" s="665" t="e">
        <f>INDEX(AX1467:BE1468,MATCH(AW1478,AV1467:AV1468,0),MATCH(CC1471,AX1465:BE1465,0))*(INDEX(AK1473:AT1480,MATCH(CC1471,AI1473:AI1480,0),MATCH(CC1472,AK1472:AT1472,0)))</f>
        <v>#N/A</v>
      </c>
      <c r="CD1478" s="665" t="e">
        <f>INDEX(AX1467:BE1468,MATCH(AW1478,AV1467:AV1468,0),MATCH(CD1471,AX1465:BE1465,0))*(INDEX(AK1473:AT1480,MATCH(CD1471,AI1473:AI1480,0),MATCH(CD1472,AK1472:AT1472,0)))</f>
        <v>#N/A</v>
      </c>
      <c r="CE1478" s="665" t="e">
        <f>INDEX(AX1467:BE1468,MATCH(AW1478,AV1467:AV1468,0),MATCH(CE1471,AX1465:BE1465,0))*(INDEX(AK1473:AT1480,MATCH(CE1471,AI1473:AI1480,0),MATCH(CE1472,AK1472:AT1472,0)))</f>
        <v>#N/A</v>
      </c>
      <c r="CF1478" s="665" t="e">
        <f>INDEX(AX1467:BE1468,MATCH(AW1478,AV1467:AV1468,0),MATCH(CF1471,AX1465:BE1465,0))*(INDEX(AK1473:AT1480,MATCH(CF1471,AI1473:AI1480,0),MATCH(CF1472,AK1472:AT1472,0)))</f>
        <v>#N/A</v>
      </c>
      <c r="CG1478" s="665" t="e">
        <f>INDEX(AX1467:BE1468,MATCH(AW1478,AV1467:AV1468,0),MATCH(CG1471,AX1465:BE1465,0))*(INDEX(AK1473:AT1480,MATCH(CG1471,AI1473:AI1480,0),MATCH(CG1472,AK1472:AT1472,0)))</f>
        <v>#N/A</v>
      </c>
      <c r="CH1478" s="665" t="e">
        <f>INDEX(AX1467:BE1468,MATCH(AW1478,AV1467:AV1468,0),MATCH(CH1471,AX1465:BE1465,0))*(INDEX(AK1473:AT1480,MATCH(CH1471,AI1473:AI1480,0),MATCH(CH1472,AK1472:AT1472,0)))</f>
        <v>#N/A</v>
      </c>
      <c r="CI1478" s="665" t="e">
        <f>INDEX(AX1467:BE1468,MATCH(AW1478,AV1467:AV1468,0),MATCH(CI1471,AX1465:BE1465,0))*(INDEX(AK1473:AT1480,MATCH(CI1471,AI1473:AI1480,0),MATCH(CI1472,AK1472:AT1472,0)))</f>
        <v>#N/A</v>
      </c>
      <c r="CJ1478" s="665" t="e">
        <f>INDEX(AX1467:BE1468,MATCH(AW1478,AV1467:AV1468,0),MATCH(CJ1471,AX1465:BE1465,0))*(INDEX(AK1473:AT1480,MATCH(CJ1471,AI1473:AI1480,0),MATCH(CJ1472,AK1472:AT1472,0)))</f>
        <v>#N/A</v>
      </c>
      <c r="CK1478" s="665" t="e">
        <f>INDEX(AX1467:BE1468,MATCH(AW1478,AV1467:AV1468,0),MATCH(CK1471,AX1465:BE1465,0))*(INDEX(AK1473:AT1480,MATCH(CK1471,AI1473:AI1480,0),MATCH(CK1472,AK1472:AT1472,0)))</f>
        <v>#N/A</v>
      </c>
      <c r="CL1478" s="665" t="e">
        <f>INDEX(AX1467:BE1468,MATCH(AW1478,AV1467:AV1468,0),MATCH(CL1471,AX1465:BE1465,0))*(INDEX(AK1473:AT1480,MATCH(CL1471,AI1473:AI1480,0),MATCH(CL1472,AK1472:AT1472,0)))</f>
        <v>#N/A</v>
      </c>
      <c r="CM1478" s="665" t="e">
        <f>INDEX(AX1467:BE1468,MATCH(AW1478,AV1467:AV1468,0),MATCH(CM1471,AX1465:BE1465,0))*(INDEX(AK1473:AT1480,MATCH(CM1471,AI1473:AI1480,0),MATCH(CM1472,AK1472:AT1472,0)))</f>
        <v>#N/A</v>
      </c>
      <c r="CN1478" s="665" t="e">
        <f>INDEX(AX1467:BE1468,MATCH(AW1478,AV1467:AV1468,0),MATCH(CN1471,AX1465:BE1465,0))*(INDEX(AK1473:AT1480,MATCH(CN1471,AI1473:AI1480,0),MATCH(CN1472,AK1472:AT1472,0)))</f>
        <v>#N/A</v>
      </c>
      <c r="CO1478" s="665" t="e">
        <f>INDEX(AX1467:BE1468,MATCH(AW1478,AV1467:AV1468,0),MATCH(CO1471,AX1465:BE1465,0))*(INDEX(AK1473:AT1480,MATCH(CO1471,AI1473:AI1480,0),MATCH(CO1472,AK1472:AT1472,0)))</f>
        <v>#N/A</v>
      </c>
      <c r="CP1478" s="665" t="e">
        <f>INDEX(AX1467:BE1468,MATCH(AW1478,AV1467:AV1468,0),MATCH(CP1471,AX1465:BE1465,0))*(INDEX(AK1473:AT1480,MATCH(CP1471,AI1473:AI1480,0),MATCH(CP1472,AK1472:AT1472,0)))</f>
        <v>#N/A</v>
      </c>
      <c r="CQ1478" s="665" t="e">
        <f>INDEX(AX1467:BE1468,MATCH(AW1478,AV1467:AV1468,0),MATCH(CQ1471,AX1465:BE1465,0))*(INDEX(AK1473:AT1480,MATCH(CQ1471,AI1473:AI1480,0),MATCH(CQ1472,AK1472:AT1472,0)))</f>
        <v>#N/A</v>
      </c>
      <c r="CR1478" s="665" t="e">
        <f>INDEX(AX1467:BE1468,MATCH(AW1478,AV1467:AV1468,0),MATCH(CR1471,AX1465:BE1465,0))*(INDEX(AK1473:AT1480,MATCH(CR1471,AI1473:AI1480,0),MATCH(CR1472,AK1472:AT1472,0)))</f>
        <v>#N/A</v>
      </c>
      <c r="CS1478" s="665" t="e">
        <f>INDEX(AX1467:BE1468,MATCH(AW1478,AV1467:AV1468,0),MATCH(CS1471,AX1465:BE1465,0))*(INDEX(AK1473:AT1480,MATCH(CS1471,AI1473:AI1480,0),MATCH(CS1472,AK1472:AT1472,0)))</f>
        <v>#N/A</v>
      </c>
      <c r="CT1478" s="665" t="e">
        <f>INDEX(AX1467:BE1468,MATCH(AW1478,AV1467:AV1468,0),MATCH(CT1471,AX1465:BE1465,0))*(INDEX(AK1473:AT1480,MATCH(CT1471,AI1473:AI1480,0),MATCH(CT1472,AK1472:AT1472,0)))</f>
        <v>#N/A</v>
      </c>
      <c r="CU1478" s="665" t="e">
        <f>INDEX(AX1467:BE1468,MATCH(AW1478,AV1467:AV1468,0),MATCH(CU1471,AX1465:BE1465,0))*(INDEX(AK1473:AT1480,MATCH(CU1471,AI1473:AI1480,0),MATCH(CU1472,AK1472:AT1472,0)))</f>
        <v>#N/A</v>
      </c>
      <c r="CV1478" s="665" t="e">
        <f>INDEX(AX1467:BE1468,MATCH(AW1478,AV1467:AV1468,0),MATCH(CV1471,AX1465:BE1465,0))*(INDEX(AK1473:AT1480,MATCH(CV1471,AI1473:AI1480,0),MATCH(CV1472,AK1472:AT1472,0)))</f>
        <v>#N/A</v>
      </c>
      <c r="CW1478" s="665" t="e">
        <f>INDEX(AX1467:BE1468,MATCH(AW1478,AV1467:AV1468,0),MATCH(CW1471,AX1465:BE1465,0))*(INDEX(AK1473:AT1480,MATCH(CW1471,AI1473:AI1480,0),MATCH(CW1472,AK1472:AT1472,0)))</f>
        <v>#N/A</v>
      </c>
      <c r="CX1478" s="665" t="e">
        <f>INDEX(AX1467:BE1468,MATCH(AW1478,AV1467:AV1468,0),MATCH(CX1471,AX1465:BE1465,0))*(INDEX(AK1473:AT1480,MATCH(CX1471,AI1473:AI1480,0),MATCH(CX1472,AK1472:AT1472,0)))</f>
        <v>#N/A</v>
      </c>
      <c r="CY1478" s="665" t="e">
        <f>INDEX(AX1467:BE1468,MATCH(AW1478,AV1467:AV1468,0),MATCH(CY1471,AX1465:BE1465,0))*(INDEX(AK1473:AT1480,MATCH(CY1471,AI1473:AI1480,0),MATCH(CY1472,AK1472:AT1472,0)))</f>
        <v>#N/A</v>
      </c>
      <c r="CZ1478" s="665" t="e">
        <f>INDEX(AX1467:BE1468,MATCH(AW1478,AV1467:AV1468,0),MATCH(CZ1471,AX1465:BE1465,0))*(INDEX(AK1473:AT1480,MATCH(CZ1471,AI1473:AI1480,0),MATCH(CZ1472,AK1472:AT1472,0)))</f>
        <v>#N/A</v>
      </c>
      <c r="DA1478" s="665" t="e">
        <f>INDEX(AX1467:BE1468,MATCH(AW1478,AV1467:AV1468,0),MATCH(DA1471,AX1465:BE1465,0))*(INDEX(AK1473:AT1480,MATCH(DA1471,AI1473:AI1480,0),MATCH(DA1472,AK1472:AT1472,0)))</f>
        <v>#N/A</v>
      </c>
      <c r="DB1478" s="665" t="e">
        <f>INDEX(AX1467:BE1468,MATCH(AW1478,AV1467:AV1468,0),MATCH(DB1471,AX1465:BE1465,0))*(INDEX(AK1473:AT1480,MATCH(DB1471,AI1473:AI1480,0),MATCH(DB1472,AK1472:AT1472,0)))</f>
        <v>#N/A</v>
      </c>
      <c r="DC1478" s="665" t="e">
        <f>INDEX(AX1467:BE1468,MATCH(AW1478,AV1467:AV1468,0),MATCH(DC1471,AX1465:BE1465,0))*(INDEX(AK1473:AT1480,MATCH(DC1471,AI1473:AI1480,0),MATCH(DC1472,AK1472:AT1472,0)))</f>
        <v>#N/A</v>
      </c>
      <c r="DD1478" s="665" t="e">
        <f>INDEX(AX1467:BE1468,MATCH(AW1478,AV1467:AV1468,0),MATCH(DD1471,AX1465:BE1465,0))*(INDEX(AK1473:AT1480,MATCH(DD1471,AI1473:AI1480,0),MATCH(DD1472,AK1472:AT1472,0)))</f>
        <v>#N/A</v>
      </c>
      <c r="DE1478" s="665" t="e">
        <f>INDEX(AX1467:BE1468,MATCH(AW1478,AV1467:AV1468,0),MATCH(DE1471,AX1465:BE1465,0))*(INDEX(AK1473:AT1480,MATCH(DE1471,AI1473:AI1480,0),MATCH(DE1472,AK1472:AT1472,0)))</f>
        <v>#N/A</v>
      </c>
      <c r="DF1478" s="665" t="e">
        <f>INDEX(AX1467:BE1468,MATCH(AW1478,AV1467:AV1468,0),MATCH(DF1471,AX1465:BE1465,0))*(INDEX(AK1473:AT1480,MATCH(DF1471,AI1473:AI1480,0),MATCH(DF1472,AK1472:AT1472,0)))</f>
        <v>#N/A</v>
      </c>
      <c r="DG1478" s="665" t="e">
        <f>INDEX(AX1467:BE1468,MATCH(AW1478,AV1467:AV1468,0),MATCH(DG1471,AX1465:BE1465,0))*(INDEX(AK1473:AT1480,MATCH(DG1471,AI1473:AI1480,0),MATCH(DG1472,AK1472:AT1472,0)))</f>
        <v>#N/A</v>
      </c>
      <c r="DH1478" s="665" t="e">
        <f>INDEX(AX1467:BE1468,MATCH(AW1478,AV1467:AV1468,0),MATCH(DH1471,AX1465:BE1465,0))*(INDEX(AK1473:AT1480,MATCH(DH1471,AI1473:AI1480,0),MATCH(DH1472,AK1472:AT1472,0)))</f>
        <v>#N/A</v>
      </c>
      <c r="DI1478" s="665" t="e">
        <f>INDEX(AX1467:BE1468,MATCH(AW1478,AV1467:AV1468,0),MATCH(DI1471,AX1465:BE1465,0))*(INDEX(AK1473:AT1480,MATCH(DI1471,AI1473:AI1480,0),MATCH(DI1472,AK1472:AT1472,0)))</f>
        <v>#N/A</v>
      </c>
      <c r="DJ1478" s="665" t="e">
        <f>INDEX(AX1467:BE1468,MATCH(AW1478,AV1467:AV1468,0),MATCH(DJ1471,AX1465:BE1465,0))*(INDEX(AK1473:AT1480,MATCH(DJ1471,AI1473:AI1480,0),MATCH(DJ1472,AK1472:AT1472,0)))</f>
        <v>#N/A</v>
      </c>
      <c r="DK1478" s="665" t="e">
        <f>INDEX(AX1467:BE1468,MATCH(AW1478,AV1467:AV1468,0),MATCH(DK1471,AX1465:BE1465,0))*(INDEX(AK1473:AT1480,MATCH(DK1471,AI1473:AI1480,0),MATCH(DK1472,AK1472:AT1472,0)))</f>
        <v>#N/A</v>
      </c>
      <c r="DL1478" s="665" t="e">
        <f>INDEX(AX1467:BE1468,MATCH(AW1478,AV1467:AV1468,0),MATCH(DL1471,AX1465:BE1465,0))*(INDEX(AK1473:AT1480,MATCH(DL1471,AI1473:AI1480,0),MATCH(DL1472,AK1472:AT1472,0)))</f>
        <v>#N/A</v>
      </c>
      <c r="DM1478" s="665" t="e">
        <f>INDEX(AX1467:BE1468,MATCH(AW1478,AV1467:AV1468,0),MATCH(DM1471,AX1465:BE1465,0))*(INDEX(AK1473:AT1480,MATCH(DM1471,AI1473:AI1480,0),MATCH(DM1472,AK1472:AT1472,0)))</f>
        <v>#N/A</v>
      </c>
      <c r="DN1478" s="665" t="e">
        <f>INDEX(AX1467:BE1468,MATCH(AW1478,AV1467:AV1468,0),MATCH(DN1471,AX1465:BE1465,0))*(INDEX(AK1473:AT1480,MATCH(DN1471,AI1473:AI1480,0),MATCH(DN1472,AK1472:AT1472,0)))</f>
        <v>#N/A</v>
      </c>
      <c r="DO1478" s="665" t="e">
        <f>INDEX(AX1467:BE1468,MATCH(AW1478,AV1467:AV1468,0),MATCH(DO1471,AX1465:BE1465,0))*(INDEX(AK1473:AT1480,MATCH(DO1471,AI1473:AI1480,0),MATCH(DO1472,AK1472:AT1472,0)))</f>
        <v>#N/A</v>
      </c>
      <c r="DP1478" s="665" t="e">
        <f>INDEX(AX1467:BE1468,MATCH(AW1478,AV1467:AV1468,0),MATCH(DP1471,AX1465:BE1465,0))*(INDEX(AK1473:AT1480,MATCH(DP1471,AI1473:AI1480,0),MATCH(DP1472,AK1472:AT1472,0)))</f>
        <v>#N/A</v>
      </c>
      <c r="DQ1478" s="643" t="e">
        <f>SUM(AX1478:DP1478)=#REF!</f>
        <v>#REF!</v>
      </c>
      <c r="DR1478" s="749">
        <v>2028</v>
      </c>
      <c r="DS1478" s="665" t="e">
        <f>IF(DR1478&gt;DS1471,AX1477-AX1478,0)</f>
        <v>#REF!</v>
      </c>
      <c r="DT1478" s="665" t="e">
        <f>IF(DR1478&gt;DT1471,AY1477-AY1478,0)</f>
        <v>#N/A</v>
      </c>
      <c r="DU1478" s="665" t="e">
        <f>IF(DR1478&gt;DU1471,AZ1477-AZ1478,0)</f>
        <v>#N/A</v>
      </c>
      <c r="DV1478" s="665" t="e">
        <f>IF(DR1478&gt;DV1471,BA1477-BA1478,0)</f>
        <v>#N/A</v>
      </c>
      <c r="DW1478" s="665" t="e">
        <f>IF(DR1478&gt;DW1471,BB1477-BB1478,0)</f>
        <v>#N/A</v>
      </c>
      <c r="DX1478" s="665" t="e">
        <f>IF(DR1478&gt;DX1471,BC1477-BC1478,0)</f>
        <v>#N/A</v>
      </c>
      <c r="DY1478" s="665" t="e">
        <f>IF(DR1478&gt;DY1471,BD1477-BD1478,0)</f>
        <v>#N/A</v>
      </c>
      <c r="DZ1478" s="665" t="e">
        <f>IF(DR1478&gt;DZ1471,BE1477-BE1478,0)</f>
        <v>#N/A</v>
      </c>
      <c r="EA1478" s="665" t="e">
        <f>IF(DR1478&gt;EA1471,BF1477-BF1478,0)</f>
        <v>#N/A</v>
      </c>
      <c r="EB1478" s="665" t="e">
        <f>IF(DR1478&gt;EB1471,BG1477-BG1478,0)</f>
        <v>#N/A</v>
      </c>
      <c r="EC1478" s="665" t="e">
        <f>IF(DR1478&gt;EC1471,BH1477-BH1478,0)</f>
        <v>#N/A</v>
      </c>
      <c r="ED1478" s="665" t="e">
        <f>IF(DR1478&gt;ED1471,BI1477-BI1478,0)</f>
        <v>#N/A</v>
      </c>
      <c r="EE1478" s="665" t="e">
        <f>IF(DR1478&gt;EE1471,BJ1477-BJ1478,0)</f>
        <v>#N/A</v>
      </c>
      <c r="EF1478" s="665" t="e">
        <f>IF(DR1478&gt;EF1471,BK1477-BK1478,0)</f>
        <v>#N/A</v>
      </c>
      <c r="EG1478" s="665" t="e">
        <f>IF(DR1478&gt;EG1471,BL1477-BL1478,0)</f>
        <v>#N/A</v>
      </c>
      <c r="EH1478" s="665" t="e">
        <f>IF(DR1478&gt;EH1471,BM1477-BM1478,0)</f>
        <v>#N/A</v>
      </c>
      <c r="EI1478" s="665" t="e">
        <f>IF(DR1478&gt;EI1471,BN1477-BN1478,0)</f>
        <v>#N/A</v>
      </c>
      <c r="EJ1478" s="665" t="e">
        <f>IF(DR1478&gt;EJ1471,BO1477-BO1478,0)</f>
        <v>#N/A</v>
      </c>
      <c r="EK1478" s="665" t="e">
        <f>IF(DR1478&gt;EK1471,BP1477-BP1478,0)</f>
        <v>#N/A</v>
      </c>
      <c r="EL1478" s="665" t="e">
        <f>IF(DR1478&gt;EL1471,BQ1477-BQ1478,0)</f>
        <v>#N/A</v>
      </c>
      <c r="EM1478" s="665" t="e">
        <f>IF(DR1478&gt;EM1471,BR1477-BR1478,0)</f>
        <v>#N/A</v>
      </c>
      <c r="EN1478" s="665" t="e">
        <f>IF(DR1478&gt;EN1471,BS1477-BS1478,0)</f>
        <v>#N/A</v>
      </c>
      <c r="EO1478" s="665" t="e">
        <f>IF(DR1478&gt;EO1471,BT1477-BT1478,0)</f>
        <v>#N/A</v>
      </c>
      <c r="EP1478" s="665" t="e">
        <f>IF(DR1478&gt;EP1471,BU1477-BU1478,0)</f>
        <v>#N/A</v>
      </c>
      <c r="EQ1478" s="665" t="e">
        <f>IF(DR1478&gt;EQ1471,BV1477-BV1478,0)</f>
        <v>#N/A</v>
      </c>
      <c r="ER1478" s="665" t="e">
        <f>IF(DR1478&gt;ER1471,BW1477-BW1478,0)</f>
        <v>#N/A</v>
      </c>
      <c r="ES1478" s="665" t="e">
        <f>IF(DR1478&gt;ES1471,BX1477-BX1478,0)</f>
        <v>#N/A</v>
      </c>
      <c r="ET1478" s="665" t="e">
        <f>IF(DR1478&gt;ET1471,BY1477-BY1478,0)</f>
        <v>#N/A</v>
      </c>
      <c r="EU1478" s="665" t="e">
        <f>IF(DR1478&gt;EU1471,BZ1477-BZ1478,0)</f>
        <v>#N/A</v>
      </c>
      <c r="EV1478" s="665" t="e">
        <f>IF(DR1478&gt;EV1471,CA1477-CA1478,0)</f>
        <v>#N/A</v>
      </c>
      <c r="EW1478" s="665" t="e">
        <f>IF(DR1478&gt;EW1471,CB1477-CB1478,0)</f>
        <v>#N/A</v>
      </c>
      <c r="EX1478" s="665" t="e">
        <f>IF(DR1478&gt;EX1471,CC1477-CC1478,0)</f>
        <v>#N/A</v>
      </c>
      <c r="EY1478" s="665" t="e">
        <f>IF(DR1478&gt;EY1471,CD1477-CD1478,0)</f>
        <v>#N/A</v>
      </c>
      <c r="EZ1478" s="665" t="e">
        <f>IF(DR1478&gt;EZ1471,CE1477-CE1478,0)</f>
        <v>#N/A</v>
      </c>
      <c r="FA1478" s="665" t="e">
        <f>IF(DR1478&gt;FA1471,CF1477-CF1478,0)</f>
        <v>#N/A</v>
      </c>
      <c r="FB1478" s="665" t="e">
        <f>IF(DR1478&gt;FB1471,CG1477-CG1478,0)</f>
        <v>#N/A</v>
      </c>
      <c r="FC1478" s="665" t="e">
        <f>IF(DR1478&gt;FC1471,CH1477-CH1478,0)</f>
        <v>#N/A</v>
      </c>
      <c r="FD1478" s="665" t="e">
        <f>IF(DR1478&gt;FD1471,CI1477-CI1478,0)</f>
        <v>#N/A</v>
      </c>
      <c r="FE1478" s="665" t="e">
        <f>IF(DR1478&gt;FE1471,CJ1477-CJ1478,0)</f>
        <v>#N/A</v>
      </c>
      <c r="FF1478" s="665" t="e">
        <f>IF(DR1478&gt;FF1471,CK1477-CK1478,0)</f>
        <v>#N/A</v>
      </c>
      <c r="FG1478" s="665" t="e">
        <f>IF(DR1478&gt;FG1471,CL1477-CL1478,0)</f>
        <v>#N/A</v>
      </c>
      <c r="FH1478" s="665">
        <f>IF(DR1478&gt;FH1471,CM1477-CM1478,0)</f>
        <v>0</v>
      </c>
      <c r="FI1478" s="665">
        <f>IF(DR1478&gt;FI1471,CN1477-CN1478,0)</f>
        <v>0</v>
      </c>
      <c r="FJ1478" s="665">
        <f>IF(DR1478&gt;FJ1471,CO1477-CO1478,0)</f>
        <v>0</v>
      </c>
      <c r="FK1478" s="665">
        <f>IF(DR1478&gt;FK1471,CP1477-CP1478,0)</f>
        <v>0</v>
      </c>
      <c r="FL1478" s="665">
        <f>IF(DR1478&gt;FL1471,CQ1477-CQ1478,0)</f>
        <v>0</v>
      </c>
      <c r="FM1478" s="665">
        <f>IF(DR1478&gt;FM1471,CR1477-CR1478,0)</f>
        <v>0</v>
      </c>
      <c r="FN1478" s="665">
        <f>IF(DR1478&gt;FN1471,CS1477-CS1478,0)</f>
        <v>0</v>
      </c>
      <c r="FO1478" s="665">
        <f>IF(DR1478&gt;FO1471,CT1477-CT1478,0)</f>
        <v>0</v>
      </c>
      <c r="FP1478" s="665">
        <f>IF(DR1478&gt;FP1471,CU1477-CU1478,0)</f>
        <v>0</v>
      </c>
      <c r="FQ1478" s="665">
        <f>IF(DR1478&gt;FQ1471,CV1477-CV1478,0)</f>
        <v>0</v>
      </c>
      <c r="FR1478" s="665">
        <f>IF(DR1478&gt;FR1471,CW1477-CW1478,0)</f>
        <v>0</v>
      </c>
      <c r="FS1478" s="665">
        <f>IF(DR1478&gt;FS1471,CX1477-CX1478,0)</f>
        <v>0</v>
      </c>
      <c r="FT1478" s="665">
        <f>IF(DR1478&gt;FT1471,CY1477-CY1478,0)</f>
        <v>0</v>
      </c>
      <c r="FU1478" s="665">
        <f>IF(DR1478&gt;FU1471,CZ1477-CZ1478,0)</f>
        <v>0</v>
      </c>
      <c r="FV1478" s="665">
        <f>IF(DR1478&gt;FV1471,DA1477-DA1478,0)</f>
        <v>0</v>
      </c>
      <c r="FW1478" s="665">
        <f>IF(DR1478&gt;FW1471,DB1477-DB1478,0)</f>
        <v>0</v>
      </c>
      <c r="FX1478" s="665">
        <f>IF(DR1478&gt;FX1471,DC1477-DC1478,0)</f>
        <v>0</v>
      </c>
      <c r="FY1478" s="665">
        <f>IF(DR1478&gt;FY1471,DD1477-DD1478,0)</f>
        <v>0</v>
      </c>
      <c r="FZ1478" s="665">
        <f>IF(DR1478&gt;FZ1471,DE1477-DE1478,0)</f>
        <v>0</v>
      </c>
      <c r="GA1478" s="665">
        <f>IF(DR1478&gt;GA1471,DF1477-DF1478,0)</f>
        <v>0</v>
      </c>
      <c r="GB1478" s="665">
        <f>IF(DR1478&gt;GB1471,DG1477-DG1478,0)</f>
        <v>0</v>
      </c>
      <c r="GC1478" s="665">
        <f>IF(DR1478&gt;GC1471,DH1477-DH1478,0)</f>
        <v>0</v>
      </c>
      <c r="GD1478" s="665">
        <f>IF(DR1478&gt;GD1471,DI1477-DI1478,0)</f>
        <v>0</v>
      </c>
      <c r="GE1478" s="665">
        <f>IF(DR1478&gt;GE1471,DJ1477-DJ1478,0)</f>
        <v>0</v>
      </c>
      <c r="GF1478" s="665">
        <f>IF(DR1478&gt;GF1471,DK1477-DK1478,0)</f>
        <v>0</v>
      </c>
      <c r="GG1478" s="665">
        <f>IF(DR1478&gt;GG1471,DL1477-DL1478,0)</f>
        <v>0</v>
      </c>
      <c r="GH1478" s="665">
        <f>IF(DR1478&gt;GH1471,DM1477-DM1478,0)</f>
        <v>0</v>
      </c>
      <c r="GI1478" s="665">
        <f>IF(DR1478&gt;GI1471,DN1477-DN1478,0)</f>
        <v>0</v>
      </c>
      <c r="GJ1478" s="665">
        <f>IF(DR1478&gt;GJ1471,DO1477-DO1478,0)</f>
        <v>0</v>
      </c>
      <c r="GK1478" s="665">
        <f>IF(DR1478&gt;GK1471,DP1477-DP1478,0)</f>
        <v>0</v>
      </c>
      <c r="GL1478" s="665" t="e">
        <f>SUM(DS1478:GK1478)+SUM(#REF!)=#REF!</f>
        <v>#REF!</v>
      </c>
      <c r="GM1478" s="667"/>
      <c r="GN1478" s="749">
        <v>2028</v>
      </c>
      <c r="GO1478" s="664" t="e">
        <f>SUMIF(DS1472:GK1472,GO1472,DS1478:GK1478)</f>
        <v>#REF!</v>
      </c>
      <c r="GP1478" s="668" t="e">
        <f>SUMIF(DS1472:GK1472,GP1472,DS1478:GK1478)</f>
        <v>#N/A</v>
      </c>
      <c r="GQ1478" s="668" t="e">
        <f>SUMIF(DS1472:GK1472,GQ1472,DS1478:GK1478)</f>
        <v>#N/A</v>
      </c>
      <c r="GR1478" s="668" t="e">
        <f>SUMIF(DS1472:GK1472,GR1472,DS1478:GK1478)</f>
        <v>#N/A</v>
      </c>
      <c r="GS1478" s="668" t="e">
        <f>SUMIF(DS1472:GK1472,GS1472,DS1478:GK1478)</f>
        <v>#N/A</v>
      </c>
      <c r="GT1478" s="668" t="e">
        <f>SUMIF(DS1472:GK1472,GT1472,DS1478:GK1478)</f>
        <v>#N/A</v>
      </c>
      <c r="GU1478" s="668" t="e">
        <f>SUMIF(DS1472:GK1472,GU1472,DS1478:GK1478)</f>
        <v>#N/A</v>
      </c>
      <c r="GV1478" s="668" t="e">
        <f>SUMIF(DS1472:GK1472,GV1472,DS1478:GK1478)</f>
        <v>#N/A</v>
      </c>
      <c r="GW1478" s="668" t="e">
        <f>SUMIF(DS1472:GK1472,GW1472,DS1478:GK1478)</f>
        <v>#N/A</v>
      </c>
      <c r="GX1478" s="668" t="e">
        <f>SUMIF(DS1472:GK1472,GX1472,DS1478:GK1478)</f>
        <v>#N/A</v>
      </c>
      <c r="GY1478" s="668" t="e">
        <f>SUMIF(DS1472:GK1472,GY1472,DS1478:GK1478)</f>
        <v>#N/A</v>
      </c>
      <c r="GZ1478" s="646" t="e">
        <f>SUM(GO1478:GY1478)=(#REF!-SUM(#REF!))</f>
        <v>#REF!</v>
      </c>
    </row>
    <row r="1479" spans="1:234" ht="15.75" hidden="1" customHeight="1" x14ac:dyDescent="0.25">
      <c r="A1479" s="643" t="s">
        <v>208</v>
      </c>
      <c r="AI1479" s="664">
        <v>2029</v>
      </c>
      <c r="AJ1479" s="664">
        <v>0</v>
      </c>
      <c r="AK1479" s="665">
        <f>IFERROR(#REF!/#REF!,0)</f>
        <v>0</v>
      </c>
      <c r="AL1479" s="665">
        <f>IFERROR(#REF!/#REF!,0)</f>
        <v>0</v>
      </c>
      <c r="AM1479" s="665">
        <f>IFERROR(#REF!/#REF!,0)</f>
        <v>0</v>
      </c>
      <c r="AN1479" s="669">
        <f>IFERROR(#REF!/#REF!,0)</f>
        <v>0</v>
      </c>
      <c r="AO1479" s="669">
        <f>IFERROR(#REF!/#REF!,0)</f>
        <v>0</v>
      </c>
      <c r="AP1479" s="669">
        <f>IFERROR(#REF!/#REF!,0)</f>
        <v>0</v>
      </c>
      <c r="AQ1479" s="669">
        <f>IFERROR(#REF!/#REF!,0)</f>
        <v>0</v>
      </c>
      <c r="AR1479" s="669">
        <f>IFERROR(#REF!/#REF!,0)</f>
        <v>0</v>
      </c>
      <c r="AS1479" s="669">
        <f>IFERROR(#REF!/#REF!,0)</f>
        <v>0</v>
      </c>
      <c r="AT1479" s="669">
        <f>IFERROR(#REF!/#REF!,0)</f>
        <v>0</v>
      </c>
      <c r="AU1479" s="666"/>
      <c r="AW1479" s="749">
        <v>2029</v>
      </c>
      <c r="AX1479" s="665" t="e">
        <f>#REF!</f>
        <v>#REF!</v>
      </c>
      <c r="AY1479" s="665" t="e">
        <f>INDEX(AX1467:BE1468,MATCH(AW1479,AV1467:AV1468,0),MATCH(AY1471,AX1465:BE1465,0))*(INDEX(AK1473:AT1480,MATCH(AY1471,AI1473:AI1480,0),MATCH(AY1472,AK1472:AT1472,0)))</f>
        <v>#N/A</v>
      </c>
      <c r="AZ1479" s="665" t="e">
        <f>INDEX(AX1467:BE1468,MATCH(AW1479,AV1467:AV1468,0),MATCH(AZ1471,AX1465:BE1465,0))*(INDEX(AK1473:AT1480,MATCH(AZ1471,AI1473:AI1480,0),MATCH(AZ1472,AK1472:AT1472,0)))</f>
        <v>#N/A</v>
      </c>
      <c r="BA1479" s="665" t="e">
        <f>INDEX(AX1467:BE1468,MATCH(AW1479,AV1467:AV1468,0),MATCH(BA1471,AX1465:BE1465,0))*(INDEX(AK1473:AT1480,MATCH(BA1471,AI1473:AI1480,0),MATCH(BA1472,AK1472:AT1472,0)))</f>
        <v>#N/A</v>
      </c>
      <c r="BB1479" s="665" t="e">
        <f>INDEX(AX1467:BE1468,MATCH(AW1479,AV1467:AV1468,0),MATCH(BB1471,AX1465:BE1465,0))*(INDEX(AK1473:AT1480,MATCH(BB1471,AI1473:AI1480,0),MATCH(BB1472,AK1472:AT1472,0)))</f>
        <v>#N/A</v>
      </c>
      <c r="BC1479" s="665" t="e">
        <f>INDEX(AX1467:BE1468,MATCH(AW1479,AV1467:AV1468,0),MATCH(BC1471,AX1465:BE1465,0))*(INDEX(AK1473:AT1480,MATCH(BC1471,AI1473:AI1480,0),MATCH(BC1472,AK1472:AT1472,0)))</f>
        <v>#N/A</v>
      </c>
      <c r="BD1479" s="665" t="e">
        <f>INDEX(AX1467:BE1468,MATCH(AW1479,AV1467:AV1468,0),MATCH(BD1471,AX1465:BE1465,0))*(INDEX(AK1473:AT1480,MATCH(BD1471,AI1473:AI1480,0),MATCH(BD1472,AK1472:AT1472,0)))</f>
        <v>#N/A</v>
      </c>
      <c r="BE1479" s="665" t="e">
        <f>INDEX(AX1467:BE1468,MATCH(AW1479,AV1467:AV1468,0),MATCH(BE1471,AX1465:BE1465,0))*(INDEX(AK1473:AT1480,MATCH(BE1471,AI1473:AI1480,0),MATCH(BE1472,AK1472:AT1472,0)))</f>
        <v>#N/A</v>
      </c>
      <c r="BF1479" s="665" t="e">
        <f>INDEX(AX1467:BE1468,MATCH(AW1479,AV1467:AV1468,0),MATCH(BF1471,AX1465:BE1465,0))*(INDEX(AK1473:AT1480,MATCH(BF1471,AI1473:AI1480,0),MATCH(BF1472,AK1472:AT1472,0)))</f>
        <v>#N/A</v>
      </c>
      <c r="BG1479" s="665" t="e">
        <f>INDEX(AX1467:BE1468,MATCH(AW1479,AV1467:AV1468,0),MATCH(BG1471,AX1465:BE1465,0))*(INDEX(AK1473:AT1480,MATCH(BG1471,AI1473:AI1480,0),MATCH(BG1472,AK1472:AT1472,0)))</f>
        <v>#N/A</v>
      </c>
      <c r="BH1479" s="665" t="e">
        <f>INDEX(AX1467:BE1468,MATCH(AW1479,AV1467:AV1468,0),MATCH(BH1471,AX1465:BE1465,0))*(INDEX(AK1473:AT1480,MATCH(BH1471,AI1473:AI1480,0),MATCH(BH1472,AK1472:AT1472,0)))</f>
        <v>#N/A</v>
      </c>
      <c r="BI1479" s="665" t="e">
        <f>INDEX(AX1467:BE1468,MATCH(AW1479,AV1467:AV1468,0),MATCH(BI1471,AX1465:BE1465,0))*(INDEX(AK1473:AT1480,MATCH(BI1471,AI1473:AI1480,0),MATCH(BI1472,AK1472:AT1472,0)))</f>
        <v>#N/A</v>
      </c>
      <c r="BJ1479" s="665" t="e">
        <f>INDEX(AX1467:BE1468,MATCH(AW1479,AV1467:AV1468,0),MATCH(BJ1471,AX1465:BE1465,0))*(INDEX(AK1473:AT1480,MATCH(BJ1471,AI1473:AI1480,0),MATCH(BJ1472,AK1472:AT1472,0)))</f>
        <v>#N/A</v>
      </c>
      <c r="BK1479" s="665" t="e">
        <f>INDEX(AX1467:BE1468,MATCH(AW1479,AV1467:AV1468,0),MATCH(BK1471,AX1465:BE1465,0))*(INDEX(AK1473:AT1480,MATCH(BK1471,AI1473:AI1480,0),MATCH(BK1472,AK1472:AT1472,0)))</f>
        <v>#N/A</v>
      </c>
      <c r="BL1479" s="665" t="e">
        <f>INDEX(AX1467:BE1468,MATCH(AW1479,AV1467:AV1468,0),MATCH(BL1471,AX1465:BE1465,0))*(INDEX(AK1473:AT1480,MATCH(BL1471,AI1473:AI1480,0),MATCH(BL1472,AK1472:AT1472,0)))</f>
        <v>#N/A</v>
      </c>
      <c r="BM1479" s="665" t="e">
        <f>INDEX(AX1467:BE1468,MATCH(AW1479,AV1467:AV1468,0),MATCH(BM1471,AX1465:BE1465,0))*(INDEX(AK1473:AT1480,MATCH(BM1471,AI1473:AI1480,0),MATCH(BM1472,AK1472:AT1472,0)))</f>
        <v>#N/A</v>
      </c>
      <c r="BN1479" s="665" t="e">
        <f>INDEX(AX1467:BE1468,MATCH(AW1479,AV1467:AV1468,0),MATCH(BN1471,AX1465:BE1465,0))*(INDEX(AK1473:AT1480,MATCH(BN1471,AI1473:AI1480,0),MATCH(BN1472,AK1472:AT1472,0)))</f>
        <v>#N/A</v>
      </c>
      <c r="BO1479" s="665" t="e">
        <f>INDEX(AX1467:BE1468,MATCH(AW1479,AV1467:AV1468,0),MATCH(BO1471,AX1465:BE1465,0))*(INDEX(AK1473:AT1480,MATCH(BO1471,AI1473:AI1480,0),MATCH(BO1472,AK1472:AT1472,0)))</f>
        <v>#N/A</v>
      </c>
      <c r="BP1479" s="665" t="e">
        <f>INDEX(AX1467:BE1468,MATCH(AW1479,AV1467:AV1468,0),MATCH(BP1471,AX1465:BE1465,0))*(INDEX(AK1473:AT1480,MATCH(BP1471,AI1473:AI1480,0),MATCH(BP1472,AK1472:AT1472,0)))</f>
        <v>#N/A</v>
      </c>
      <c r="BQ1479" s="665" t="e">
        <f>INDEX(AX1467:BE1468,MATCH(AW1479,AV1467:AV1468,0),MATCH(BQ1471,AX1465:BE1465,0))*(INDEX(AK1473:AT1480,MATCH(BQ1471,AI1473:AI1480,0),MATCH(BQ1472,AK1472:AT1472,0)))</f>
        <v>#N/A</v>
      </c>
      <c r="BR1479" s="665" t="e">
        <f>INDEX(AX1467:BE1468,MATCH(AW1479,AV1467:AV1468,0),MATCH(BR1471,AX1465:BE1465,0))*(INDEX(AK1473:AT1480,MATCH(BR1471,AI1473:AI1480,0),MATCH(BR1472,AK1472:AT1472,0)))</f>
        <v>#N/A</v>
      </c>
      <c r="BS1479" s="665" t="e">
        <f>INDEX(AX1467:BE1468,MATCH(AW1479,AV1467:AV1468,0),MATCH(BS1471,AX1465:BE1465,0))*(INDEX(AK1473:AT1480,MATCH(BS1471,AI1473:AI1480,0),MATCH(BS1472,AK1472:AT1472,0)))</f>
        <v>#N/A</v>
      </c>
      <c r="BT1479" s="665" t="e">
        <f>INDEX(AX1467:BE1468,MATCH(AW1479,AV1467:AV1468,0),MATCH(BT1471,AX1465:BE1465,0))*(INDEX(AK1473:AT1480,MATCH(BT1471,AI1473:AI1480,0),MATCH(BT1472,AK1472:AT1472,0)))</f>
        <v>#N/A</v>
      </c>
      <c r="BU1479" s="665" t="e">
        <f>INDEX(AX1467:BE1468,MATCH(AW1479,AV1467:AV1468,0),MATCH(BU1471,AX1465:BE1465,0))*(INDEX(AK1473:AT1480,MATCH(BU1471,AI1473:AI1480,0),MATCH(BU1472,AK1472:AT1472,0)))</f>
        <v>#N/A</v>
      </c>
      <c r="BV1479" s="665" t="e">
        <f>INDEX(AX1467:BE1468,MATCH(AW1479,AV1467:AV1468,0),MATCH(BV1471,AX1465:BE1465,0))*(INDEX(AK1473:AT1480,MATCH(BV1471,AI1473:AI1480,0),MATCH(BV1472,AK1472:AT1472,0)))</f>
        <v>#N/A</v>
      </c>
      <c r="BW1479" s="665" t="e">
        <f>INDEX(AX1467:BE1468,MATCH(AW1479,AV1467:AV1468,0),MATCH(BW1471,AX1465:BE1465,0))*(INDEX(AK1473:AT1480,MATCH(BW1471,AI1473:AI1480,0),MATCH(BW1472,AK1472:AT1472,0)))</f>
        <v>#N/A</v>
      </c>
      <c r="BX1479" s="665" t="e">
        <f>INDEX(AX1467:BE1468,MATCH(AW1479,AV1467:AV1468,0),MATCH(BX1471,AX1465:BE1465,0))*(INDEX(AK1473:AT1480,MATCH(BX1471,AI1473:AI1480,0),MATCH(BX1472,AK1472:AT1472,0)))</f>
        <v>#N/A</v>
      </c>
      <c r="BY1479" s="665" t="e">
        <f>INDEX(AX1467:BE1468,MATCH(AW1479,AV1467:AV1468,0),MATCH(BY1471,AX1465:BE1465,0))*(INDEX(AK1473:AT1480,MATCH(BY1471,AI1473:AI1480,0),MATCH(BY1472,AK1472:AT1472,0)))</f>
        <v>#N/A</v>
      </c>
      <c r="BZ1479" s="665" t="e">
        <f>INDEX(AX1467:BE1468,MATCH(AW1479,AV1467:AV1468,0),MATCH(BZ1471,AX1465:BE1465,0))*(INDEX(AK1473:AT1480,MATCH(BZ1471,AI1473:AI1480,0),MATCH(BZ1472,AK1472:AT1472,0)))</f>
        <v>#N/A</v>
      </c>
      <c r="CA1479" s="665" t="e">
        <f>INDEX(AX1467:BE1468,MATCH(AW1479,AV1467:AV1468,0),MATCH(CA1471,AX1465:BE1465,0))*(INDEX(AK1473:AT1480,MATCH(CA1471,AI1473:AI1480,0),MATCH(CA1472,AK1472:AT1472,0)))</f>
        <v>#N/A</v>
      </c>
      <c r="CB1479" s="665" t="e">
        <f>INDEX(AX1467:BE1468,MATCH(AW1479,AV1467:AV1468,0),MATCH(CB1471,AX1465:BE1465,0))*(INDEX(AK1473:AT1480,MATCH(CB1471,AI1473:AI1480,0),MATCH(CB1472,AK1472:AT1472,0)))</f>
        <v>#N/A</v>
      </c>
      <c r="CC1479" s="665" t="e">
        <f>INDEX(AX1467:BE1468,MATCH(AW1479,AV1467:AV1468,0),MATCH(CC1471,AX1465:BE1465,0))*(INDEX(AK1473:AT1480,MATCH(CC1471,AI1473:AI1480,0),MATCH(CC1472,AK1472:AT1472,0)))</f>
        <v>#N/A</v>
      </c>
      <c r="CD1479" s="665" t="e">
        <f>INDEX(AX1467:BE1468,MATCH(AW1479,AV1467:AV1468,0),MATCH(CD1471,AX1465:BE1465,0))*(INDEX(AK1473:AT1480,MATCH(CD1471,AI1473:AI1480,0),MATCH(CD1472,AK1472:AT1472,0)))</f>
        <v>#N/A</v>
      </c>
      <c r="CE1479" s="665" t="e">
        <f>INDEX(AX1467:BE1468,MATCH(AW1479,AV1467:AV1468,0),MATCH(CE1471,AX1465:BE1465,0))*(INDEX(AK1473:AT1480,MATCH(CE1471,AI1473:AI1480,0),MATCH(CE1472,AK1472:AT1472,0)))</f>
        <v>#N/A</v>
      </c>
      <c r="CF1479" s="665" t="e">
        <f>INDEX(AX1467:BE1468,MATCH(AW1479,AV1467:AV1468,0),MATCH(CF1471,AX1465:BE1465,0))*(INDEX(AK1473:AT1480,MATCH(CF1471,AI1473:AI1480,0),MATCH(CF1472,AK1472:AT1472,0)))</f>
        <v>#N/A</v>
      </c>
      <c r="CG1479" s="665" t="e">
        <f>INDEX(AX1467:BE1468,MATCH(AW1479,AV1467:AV1468,0),MATCH(CG1471,AX1465:BE1465,0))*(INDEX(AK1473:AT1480,MATCH(CG1471,AI1473:AI1480,0),MATCH(CG1472,AK1472:AT1472,0)))</f>
        <v>#N/A</v>
      </c>
      <c r="CH1479" s="665" t="e">
        <f>INDEX(AX1467:BE1468,MATCH(AW1479,AV1467:AV1468,0),MATCH(CH1471,AX1465:BE1465,0))*(INDEX(AK1473:AT1480,MATCH(CH1471,AI1473:AI1480,0),MATCH(CH1472,AK1472:AT1472,0)))</f>
        <v>#N/A</v>
      </c>
      <c r="CI1479" s="665" t="e">
        <f>INDEX(AX1467:BE1468,MATCH(AW1479,AV1467:AV1468,0),MATCH(CI1471,AX1465:BE1465,0))*(INDEX(AK1473:AT1480,MATCH(CI1471,AI1473:AI1480,0),MATCH(CI1472,AK1472:AT1472,0)))</f>
        <v>#N/A</v>
      </c>
      <c r="CJ1479" s="665" t="e">
        <f>INDEX(AX1467:BE1468,MATCH(AW1479,AV1467:AV1468,0),MATCH(CJ1471,AX1465:BE1465,0))*(INDEX(AK1473:AT1480,MATCH(CJ1471,AI1473:AI1480,0),MATCH(CJ1472,AK1472:AT1472,0)))</f>
        <v>#N/A</v>
      </c>
      <c r="CK1479" s="665" t="e">
        <f>INDEX(AX1467:BE1468,MATCH(AW1479,AV1467:AV1468,0),MATCH(CK1471,AX1465:BE1465,0))*(INDEX(AK1473:AT1480,MATCH(CK1471,AI1473:AI1480,0),MATCH(CK1472,AK1472:AT1472,0)))</f>
        <v>#N/A</v>
      </c>
      <c r="CL1479" s="665" t="e">
        <f>INDEX(AX1467:BE1468,MATCH(AW1479,AV1467:AV1468,0),MATCH(CL1471,AX1465:BE1465,0))*(INDEX(AK1473:AT1480,MATCH(CL1471,AI1473:AI1480,0),MATCH(CL1472,AK1472:AT1472,0)))</f>
        <v>#N/A</v>
      </c>
      <c r="CM1479" s="665" t="e">
        <f>INDEX(AX1467:BE1468,MATCH(AW1479,AV1467:AV1468,0),MATCH(CM1471,AX1465:BE1465,0))*(INDEX(AK1473:AT1480,MATCH(CM1471,AI1473:AI1480,0),MATCH(CM1472,AK1472:AT1472,0)))</f>
        <v>#N/A</v>
      </c>
      <c r="CN1479" s="665" t="e">
        <f>INDEX(AX1467:BE1468,MATCH(AW1479,AV1467:AV1468,0),MATCH(CN1471,AX1465:BE1465,0))*(INDEX(AK1473:AT1480,MATCH(CN1471,AI1473:AI1480,0),MATCH(CN1472,AK1472:AT1472,0)))</f>
        <v>#N/A</v>
      </c>
      <c r="CO1479" s="665" t="e">
        <f>INDEX(AX1467:BE1468,MATCH(AW1479,AV1467:AV1468,0),MATCH(CO1471,AX1465:BE1465,0))*(INDEX(AK1473:AT1480,MATCH(CO1471,AI1473:AI1480,0),MATCH(CO1472,AK1472:AT1472,0)))</f>
        <v>#N/A</v>
      </c>
      <c r="CP1479" s="665" t="e">
        <f>INDEX(AX1467:BE1468,MATCH(AW1479,AV1467:AV1468,0),MATCH(CP1471,AX1465:BE1465,0))*(INDEX(AK1473:AT1480,MATCH(CP1471,AI1473:AI1480,0),MATCH(CP1472,AK1472:AT1472,0)))</f>
        <v>#N/A</v>
      </c>
      <c r="CQ1479" s="665" t="e">
        <f>INDEX(AX1467:BE1468,MATCH(AW1479,AV1467:AV1468,0),MATCH(CQ1471,AX1465:BE1465,0))*(INDEX(AK1473:AT1480,MATCH(CQ1471,AI1473:AI1480,0),MATCH(CQ1472,AK1472:AT1472,0)))</f>
        <v>#N/A</v>
      </c>
      <c r="CR1479" s="665" t="e">
        <f>INDEX(AX1467:BE1468,MATCH(AW1479,AV1467:AV1468,0),MATCH(CR1471,AX1465:BE1465,0))*(INDEX(AK1473:AT1480,MATCH(CR1471,AI1473:AI1480,0),MATCH(CR1472,AK1472:AT1472,0)))</f>
        <v>#N/A</v>
      </c>
      <c r="CS1479" s="665" t="e">
        <f>INDEX(AX1467:BE1468,MATCH(AW1479,AV1467:AV1468,0),MATCH(CS1471,AX1465:BE1465,0))*(INDEX(AK1473:AT1480,MATCH(CS1471,AI1473:AI1480,0),MATCH(CS1472,AK1472:AT1472,0)))</f>
        <v>#N/A</v>
      </c>
      <c r="CT1479" s="665" t="e">
        <f>INDEX(AX1467:BE1468,MATCH(AW1479,AV1467:AV1468,0),MATCH(CT1471,AX1465:BE1465,0))*(INDEX(AK1473:AT1480,MATCH(CT1471,AI1473:AI1480,0),MATCH(CT1472,AK1472:AT1472,0)))</f>
        <v>#N/A</v>
      </c>
      <c r="CU1479" s="665" t="e">
        <f>INDEX(AX1467:BE1468,MATCH(AW1479,AV1467:AV1468,0),MATCH(CU1471,AX1465:BE1465,0))*(INDEX(AK1473:AT1480,MATCH(CU1471,AI1473:AI1480,0),MATCH(CU1472,AK1472:AT1472,0)))</f>
        <v>#N/A</v>
      </c>
      <c r="CV1479" s="665" t="e">
        <f>INDEX(AX1467:BE1468,MATCH(AW1479,AV1467:AV1468,0),MATCH(CV1471,AX1465:BE1465,0))*(INDEX(AK1473:AT1480,MATCH(CV1471,AI1473:AI1480,0),MATCH(CV1472,AK1472:AT1472,0)))</f>
        <v>#N/A</v>
      </c>
      <c r="CW1479" s="665" t="e">
        <f>INDEX(AX1467:BE1468,MATCH(AW1479,AV1467:AV1468,0),MATCH(CW1471,AX1465:BE1465,0))*(INDEX(AK1473:AT1480,MATCH(CW1471,AI1473:AI1480,0),MATCH(CW1472,AK1472:AT1472,0)))</f>
        <v>#N/A</v>
      </c>
      <c r="CX1479" s="665" t="e">
        <f>INDEX(AX1467:BE1468,MATCH(AW1479,AV1467:AV1468,0),MATCH(CX1471,AX1465:BE1465,0))*(INDEX(AK1473:AT1480,MATCH(CX1471,AI1473:AI1480,0),MATCH(CX1472,AK1472:AT1472,0)))</f>
        <v>#N/A</v>
      </c>
      <c r="CY1479" s="665" t="e">
        <f>INDEX(AX1467:BE1468,MATCH(AW1479,AV1467:AV1468,0),MATCH(CY1471,AX1465:BE1465,0))*(INDEX(AK1473:AT1480,MATCH(CY1471,AI1473:AI1480,0),MATCH(CY1472,AK1472:AT1472,0)))</f>
        <v>#N/A</v>
      </c>
      <c r="CZ1479" s="665" t="e">
        <f>INDEX(AX1467:BE1468,MATCH(AW1479,AV1467:AV1468,0),MATCH(CZ1471,AX1465:BE1465,0))*(INDEX(AK1473:AT1480,MATCH(CZ1471,AI1473:AI1480,0),MATCH(CZ1472,AK1472:AT1472,0)))</f>
        <v>#N/A</v>
      </c>
      <c r="DA1479" s="665" t="e">
        <f>INDEX(AX1467:BE1468,MATCH(AW1479,AV1467:AV1468,0),MATCH(DA1471,AX1465:BE1465,0))*(INDEX(AK1473:AT1480,MATCH(DA1471,AI1473:AI1480,0),MATCH(DA1472,AK1472:AT1472,0)))</f>
        <v>#N/A</v>
      </c>
      <c r="DB1479" s="665" t="e">
        <f>INDEX(AX1467:BE1468,MATCH(AW1479,AV1467:AV1468,0),MATCH(DB1471,AX1465:BE1465,0))*(INDEX(AK1473:AT1480,MATCH(DB1471,AI1473:AI1480,0),MATCH(DB1472,AK1472:AT1472,0)))</f>
        <v>#N/A</v>
      </c>
      <c r="DC1479" s="665" t="e">
        <f>INDEX(AX1467:BE1468,MATCH(AW1479,AV1467:AV1468,0),MATCH(DC1471,AX1465:BE1465,0))*(INDEX(AK1473:AT1480,MATCH(DC1471,AI1473:AI1480,0),MATCH(DC1472,AK1472:AT1472,0)))</f>
        <v>#N/A</v>
      </c>
      <c r="DD1479" s="665" t="e">
        <f>INDEX(AX1467:BE1468,MATCH(AW1479,AV1467:AV1468,0),MATCH(DD1471,AX1465:BE1465,0))*(INDEX(AK1473:AT1480,MATCH(DD1471,AI1473:AI1480,0),MATCH(DD1472,AK1472:AT1472,0)))</f>
        <v>#N/A</v>
      </c>
      <c r="DE1479" s="665" t="e">
        <f>INDEX(AX1467:BE1468,MATCH(AW1479,AV1467:AV1468,0),MATCH(DE1471,AX1465:BE1465,0))*(INDEX(AK1473:AT1480,MATCH(DE1471,AI1473:AI1480,0),MATCH(DE1472,AK1472:AT1472,0)))</f>
        <v>#N/A</v>
      </c>
      <c r="DF1479" s="665" t="e">
        <f>INDEX(AX1467:BE1468,MATCH(AW1479,AV1467:AV1468,0),MATCH(DF1471,AX1465:BE1465,0))*(INDEX(AK1473:AT1480,MATCH(DF1471,AI1473:AI1480,0),MATCH(DF1472,AK1472:AT1472,0)))</f>
        <v>#N/A</v>
      </c>
      <c r="DG1479" s="665" t="e">
        <f>INDEX(AX1467:BE1468,MATCH(AW1479,AV1467:AV1468,0),MATCH(DG1471,AX1465:BE1465,0))*(INDEX(AK1473:AT1480,MATCH(DG1471,AI1473:AI1480,0),MATCH(DG1472,AK1472:AT1472,0)))</f>
        <v>#N/A</v>
      </c>
      <c r="DH1479" s="665" t="e">
        <f>INDEX(AX1467:BE1468,MATCH(AW1479,AV1467:AV1468,0),MATCH(DH1471,AX1465:BE1465,0))*(INDEX(AK1473:AT1480,MATCH(DH1471,AI1473:AI1480,0),MATCH(DH1472,AK1472:AT1472,0)))</f>
        <v>#N/A</v>
      </c>
      <c r="DI1479" s="665" t="e">
        <f>INDEX(AX1467:BE1468,MATCH(AW1479,AV1467:AV1468,0),MATCH(DI1471,AX1465:BE1465,0))*(INDEX(AK1473:AT1480,MATCH(DI1471,AI1473:AI1480,0),MATCH(DI1472,AK1472:AT1472,0)))</f>
        <v>#N/A</v>
      </c>
      <c r="DJ1479" s="665" t="e">
        <f>INDEX(AX1467:BE1468,MATCH(AW1479,AV1467:AV1468,0),MATCH(DJ1471,AX1465:BE1465,0))*(INDEX(AK1473:AT1480,MATCH(DJ1471,AI1473:AI1480,0),MATCH(DJ1472,AK1472:AT1472,0)))</f>
        <v>#N/A</v>
      </c>
      <c r="DK1479" s="665" t="e">
        <f>INDEX(AX1467:BE1468,MATCH(AW1479,AV1467:AV1468,0),MATCH(DK1471,AX1465:BE1465,0))*(INDEX(AK1473:AT1480,MATCH(DK1471,AI1473:AI1480,0),MATCH(DK1472,AK1472:AT1472,0)))</f>
        <v>#N/A</v>
      </c>
      <c r="DL1479" s="665" t="e">
        <f>INDEX(AX1467:BE1468,MATCH(AW1479,AV1467:AV1468,0),MATCH(DL1471,AX1465:BE1465,0))*(INDEX(AK1473:AT1480,MATCH(DL1471,AI1473:AI1480,0),MATCH(DL1472,AK1472:AT1472,0)))</f>
        <v>#N/A</v>
      </c>
      <c r="DM1479" s="665" t="e">
        <f>INDEX(AX1467:BE1468,MATCH(AW1479,AV1467:AV1468,0),MATCH(DM1471,AX1465:BE1465,0))*(INDEX(AK1473:AT1480,MATCH(DM1471,AI1473:AI1480,0),MATCH(DM1472,AK1472:AT1472,0)))</f>
        <v>#N/A</v>
      </c>
      <c r="DN1479" s="665" t="e">
        <f>INDEX(AX1467:BE1468,MATCH(AW1479,AV1467:AV1468,0),MATCH(DN1471,AX1465:BE1465,0))*(INDEX(AK1473:AT1480,MATCH(DN1471,AI1473:AI1480,0),MATCH(DN1472,AK1472:AT1472,0)))</f>
        <v>#N/A</v>
      </c>
      <c r="DO1479" s="665" t="e">
        <f>INDEX(AX1467:BE1468,MATCH(AW1479,AV1467:AV1468,0),MATCH(DO1471,AX1465:BE1465,0))*(INDEX(AK1473:AT1480,MATCH(DO1471,AI1473:AI1480,0),MATCH(DO1472,AK1472:AT1472,0)))</f>
        <v>#N/A</v>
      </c>
      <c r="DP1479" s="665" t="e">
        <f>INDEX(AX1467:BE1468,MATCH(AW1479,AV1467:AV1468,0),MATCH(DP1471,AX1465:BE1465,0))*(INDEX(AK1473:AT1480,MATCH(DP1471,AI1473:AI1480,0),MATCH(DP1472,AK1472:AT1472,0)))</f>
        <v>#N/A</v>
      </c>
      <c r="DQ1479" s="643" t="e">
        <f>SUM(AX1479:DP1479)=#REF!</f>
        <v>#REF!</v>
      </c>
      <c r="DR1479" s="749">
        <v>2029</v>
      </c>
      <c r="DS1479" s="665" t="e">
        <f>IF(DR1479&gt;DS1471,AX1478-AX1479,0)</f>
        <v>#REF!</v>
      </c>
      <c r="DT1479" s="665" t="e">
        <f>IF(DR1479&gt;DT1471,AY1478-AY1479,0)</f>
        <v>#N/A</v>
      </c>
      <c r="DU1479" s="665" t="e">
        <f>IF(DR1479&gt;DU1471,AZ1478-AZ1479,0)</f>
        <v>#N/A</v>
      </c>
      <c r="DV1479" s="665" t="e">
        <f>IF(DR1479&gt;DV1471,BA1478-BA1479,0)</f>
        <v>#N/A</v>
      </c>
      <c r="DW1479" s="665" t="e">
        <f>IF(DR1479&gt;DW1471,BB1478-BB1479,0)</f>
        <v>#N/A</v>
      </c>
      <c r="DX1479" s="665" t="e">
        <f>IF(DR1479&gt;DX1471,BC1478-BC1479,0)</f>
        <v>#N/A</v>
      </c>
      <c r="DY1479" s="665" t="e">
        <f>IF(DR1479&gt;DY1471,BD1478-BD1479,0)</f>
        <v>#N/A</v>
      </c>
      <c r="DZ1479" s="665" t="e">
        <f>IF(DR1479&gt;DZ1471,BE1478-BE1479,0)</f>
        <v>#N/A</v>
      </c>
      <c r="EA1479" s="665" t="e">
        <f>IF(DR1479&gt;EA1471,BF1478-BF1479,0)</f>
        <v>#N/A</v>
      </c>
      <c r="EB1479" s="665" t="e">
        <f>IF(DR1479&gt;EB1471,BG1478-BG1479,0)</f>
        <v>#N/A</v>
      </c>
      <c r="EC1479" s="665" t="e">
        <f>IF(DR1479&gt;EC1471,BH1478-BH1479,0)</f>
        <v>#N/A</v>
      </c>
      <c r="ED1479" s="665" t="e">
        <f>IF(DR1479&gt;ED1471,BI1478-BI1479,0)</f>
        <v>#N/A</v>
      </c>
      <c r="EE1479" s="665" t="e">
        <f>IF(DR1479&gt;EE1471,BJ1478-BJ1479,0)</f>
        <v>#N/A</v>
      </c>
      <c r="EF1479" s="665" t="e">
        <f>IF(DR1479&gt;EF1471,BK1478-BK1479,0)</f>
        <v>#N/A</v>
      </c>
      <c r="EG1479" s="665" t="e">
        <f>IF(DR1479&gt;EG1471,BL1478-BL1479,0)</f>
        <v>#N/A</v>
      </c>
      <c r="EH1479" s="665" t="e">
        <f>IF(DR1479&gt;EH1471,BM1478-BM1479,0)</f>
        <v>#N/A</v>
      </c>
      <c r="EI1479" s="665" t="e">
        <f>IF(DR1479&gt;EI1471,BN1478-BN1479,0)</f>
        <v>#N/A</v>
      </c>
      <c r="EJ1479" s="665" t="e">
        <f>IF(DR1479&gt;EJ1471,BO1478-BO1479,0)</f>
        <v>#N/A</v>
      </c>
      <c r="EK1479" s="665" t="e">
        <f>IF(DR1479&gt;EK1471,BP1478-BP1479,0)</f>
        <v>#N/A</v>
      </c>
      <c r="EL1479" s="665" t="e">
        <f>IF(DR1479&gt;EL1471,BQ1478-BQ1479,0)</f>
        <v>#N/A</v>
      </c>
      <c r="EM1479" s="665" t="e">
        <f>IF(DR1479&gt;EM1471,BR1478-BR1479,0)</f>
        <v>#N/A</v>
      </c>
      <c r="EN1479" s="665" t="e">
        <f>IF(DR1479&gt;EN1471,BS1478-BS1479,0)</f>
        <v>#N/A</v>
      </c>
      <c r="EO1479" s="665" t="e">
        <f>IF(DR1479&gt;EO1471,BT1478-BT1479,0)</f>
        <v>#N/A</v>
      </c>
      <c r="EP1479" s="665" t="e">
        <f>IF(DR1479&gt;EP1471,BU1478-BU1479,0)</f>
        <v>#N/A</v>
      </c>
      <c r="EQ1479" s="665" t="e">
        <f>IF(DR1479&gt;EQ1471,BV1478-BV1479,0)</f>
        <v>#N/A</v>
      </c>
      <c r="ER1479" s="665" t="e">
        <f>IF(DR1479&gt;ER1471,BW1478-BW1479,0)</f>
        <v>#N/A</v>
      </c>
      <c r="ES1479" s="665" t="e">
        <f>IF(DR1479&gt;ES1471,BX1478-BX1479,0)</f>
        <v>#N/A</v>
      </c>
      <c r="ET1479" s="665" t="e">
        <f>IF(DR1479&gt;ET1471,BY1478-BY1479,0)</f>
        <v>#N/A</v>
      </c>
      <c r="EU1479" s="665" t="e">
        <f>IF(DR1479&gt;EU1471,BZ1478-BZ1479,0)</f>
        <v>#N/A</v>
      </c>
      <c r="EV1479" s="665" t="e">
        <f>IF(DR1479&gt;EV1471,CA1478-CA1479,0)</f>
        <v>#N/A</v>
      </c>
      <c r="EW1479" s="665" t="e">
        <f>IF(DR1479&gt;EW1471,CB1478-CB1479,0)</f>
        <v>#N/A</v>
      </c>
      <c r="EX1479" s="665" t="e">
        <f>IF(DR1479&gt;EX1471,CC1478-CC1479,0)</f>
        <v>#N/A</v>
      </c>
      <c r="EY1479" s="665" t="e">
        <f>IF(DR1479&gt;EY1471,CD1478-CD1479,0)</f>
        <v>#N/A</v>
      </c>
      <c r="EZ1479" s="665" t="e">
        <f>IF(DR1479&gt;EZ1471,CE1478-CE1479,0)</f>
        <v>#N/A</v>
      </c>
      <c r="FA1479" s="665" t="e">
        <f>IF(DR1479&gt;FA1471,CF1478-CF1479,0)</f>
        <v>#N/A</v>
      </c>
      <c r="FB1479" s="665" t="e">
        <f>IF(DR1479&gt;FB1471,CG1478-CG1479,0)</f>
        <v>#N/A</v>
      </c>
      <c r="FC1479" s="665" t="e">
        <f>IF(DR1479&gt;FC1471,CH1478-CH1479,0)</f>
        <v>#N/A</v>
      </c>
      <c r="FD1479" s="665" t="e">
        <f>IF(DR1479&gt;FD1471,CI1478-CI1479,0)</f>
        <v>#N/A</v>
      </c>
      <c r="FE1479" s="665" t="e">
        <f>IF(DR1479&gt;FE1471,CJ1478-CJ1479,0)</f>
        <v>#N/A</v>
      </c>
      <c r="FF1479" s="665" t="e">
        <f>IF(DR1479&gt;FF1471,CK1478-CK1479,0)</f>
        <v>#N/A</v>
      </c>
      <c r="FG1479" s="665" t="e">
        <f>IF(DR1479&gt;FG1471,CL1478-CL1479,0)</f>
        <v>#N/A</v>
      </c>
      <c r="FH1479" s="665" t="e">
        <f>IF(DR1479&gt;FH1471,CM1478-CM1479,0)</f>
        <v>#N/A</v>
      </c>
      <c r="FI1479" s="665" t="e">
        <f>IF(DR1479&gt;FI1471,CN1478-CN1479,0)</f>
        <v>#N/A</v>
      </c>
      <c r="FJ1479" s="665" t="e">
        <f>IF(DR1479&gt;FJ1471,CO1478-CO1479,0)</f>
        <v>#N/A</v>
      </c>
      <c r="FK1479" s="665" t="e">
        <f>IF(DR1479&gt;FK1471,CP1478-CP1479,0)</f>
        <v>#N/A</v>
      </c>
      <c r="FL1479" s="665" t="e">
        <f>IF(DR1479&gt;FL1471,CQ1478-CQ1479,0)</f>
        <v>#N/A</v>
      </c>
      <c r="FM1479" s="665" t="e">
        <f>IF(DR1479&gt;FM1471,CR1478-CR1479,0)</f>
        <v>#N/A</v>
      </c>
      <c r="FN1479" s="665" t="e">
        <f>IF(DR1479&gt;FN1471,CS1478-CS1479,0)</f>
        <v>#N/A</v>
      </c>
      <c r="FO1479" s="665" t="e">
        <f>IF(DR1479&gt;FO1471,CT1478-CT1479,0)</f>
        <v>#N/A</v>
      </c>
      <c r="FP1479" s="665" t="e">
        <f>IF(DR1479&gt;FP1471,CU1478-CU1479,0)</f>
        <v>#N/A</v>
      </c>
      <c r="FQ1479" s="665" t="e">
        <f>IF(DR1479&gt;FQ1471,CV1478-CV1479,0)</f>
        <v>#N/A</v>
      </c>
      <c r="FR1479" s="665">
        <f>IF(DR1479&gt;FR1471,CW1478-CW1479,0)</f>
        <v>0</v>
      </c>
      <c r="FS1479" s="665">
        <f>IF(DR1479&gt;FS1471,CX1478-CX1479,0)</f>
        <v>0</v>
      </c>
      <c r="FT1479" s="665">
        <f>IF(DR1479&gt;FT1471,CY1478-CY1479,0)</f>
        <v>0</v>
      </c>
      <c r="FU1479" s="665">
        <f>IF(DR1479&gt;FU1471,CZ1478-CZ1479,0)</f>
        <v>0</v>
      </c>
      <c r="FV1479" s="665">
        <f>IF(DR1479&gt;FV1471,DA1478-DA1479,0)</f>
        <v>0</v>
      </c>
      <c r="FW1479" s="665">
        <f>IF(DR1479&gt;FW1471,DB1478-DB1479,0)</f>
        <v>0</v>
      </c>
      <c r="FX1479" s="665">
        <f>IF(DR1479&gt;FX1471,DC1478-DC1479,0)</f>
        <v>0</v>
      </c>
      <c r="FY1479" s="665">
        <f>IF(DR1479&gt;FY1471,DD1478-DD1479,0)</f>
        <v>0</v>
      </c>
      <c r="FZ1479" s="665">
        <f>IF(DR1479&gt;FZ1471,DE1478-DE1479,0)</f>
        <v>0</v>
      </c>
      <c r="GA1479" s="665">
        <f>IF(DR1479&gt;GA1471,DF1478-DF1479,0)</f>
        <v>0</v>
      </c>
      <c r="GB1479" s="665">
        <f>IF(DR1479&gt;GB1471,DG1478-DG1479,0)</f>
        <v>0</v>
      </c>
      <c r="GC1479" s="665">
        <f>IF(DR1479&gt;GC1471,DH1478-DH1479,0)</f>
        <v>0</v>
      </c>
      <c r="GD1479" s="665">
        <f>IF(DR1479&gt;GD1471,DI1478-DI1479,0)</f>
        <v>0</v>
      </c>
      <c r="GE1479" s="665">
        <f>IF(DR1479&gt;GE1471,DJ1478-DJ1479,0)</f>
        <v>0</v>
      </c>
      <c r="GF1479" s="665">
        <f>IF(DR1479&gt;GF1471,DK1478-DK1479,0)</f>
        <v>0</v>
      </c>
      <c r="GG1479" s="665">
        <f>IF(DR1479&gt;GG1471,DL1478-DL1479,0)</f>
        <v>0</v>
      </c>
      <c r="GH1479" s="665">
        <f>IF(DR1479&gt;GH1471,DM1478-DM1479,0)</f>
        <v>0</v>
      </c>
      <c r="GI1479" s="665">
        <f>IF(DR1479&gt;GI1471,DN1478-DN1479,0)</f>
        <v>0</v>
      </c>
      <c r="GJ1479" s="665">
        <f>IF(DR1479&gt;GJ1471,DO1478-DO1479,0)</f>
        <v>0</v>
      </c>
      <c r="GK1479" s="665">
        <f>IF(DR1479&gt;GK1471,DP1478-DP1479,0)</f>
        <v>0</v>
      </c>
      <c r="GL1479" s="665" t="e">
        <f>SUM(DS1479:GK1479)+SUM(#REF!)=#REF!</f>
        <v>#REF!</v>
      </c>
      <c r="GM1479" s="667"/>
      <c r="GN1479" s="749">
        <v>2029</v>
      </c>
      <c r="GO1479" s="664" t="e">
        <f>SUMIF(DS1472:GK1472,GO1472,DS1479:GK1479)</f>
        <v>#REF!</v>
      </c>
      <c r="GP1479" s="668" t="e">
        <f>SUMIF(DS1472:GK1472,GP1472,DS1479:GK1479)</f>
        <v>#N/A</v>
      </c>
      <c r="GQ1479" s="668" t="e">
        <f>SUMIF(DS1472:GK1472,GQ1472,DS1479:GK1479)</f>
        <v>#N/A</v>
      </c>
      <c r="GR1479" s="668" t="e">
        <f>SUMIF(DS1472:GK1472,GR1472,DS1479:GK1479)</f>
        <v>#N/A</v>
      </c>
      <c r="GS1479" s="668" t="e">
        <f>SUMIF(DS1472:GK1472,GS1472,DS1479:GK1479)</f>
        <v>#N/A</v>
      </c>
      <c r="GT1479" s="668" t="e">
        <f>SUMIF(DS1472:GK1472,GT1472,DS1479:GK1479)</f>
        <v>#N/A</v>
      </c>
      <c r="GU1479" s="668" t="e">
        <f>SUMIF(DS1472:GK1472,GU1472,DS1479:GK1479)</f>
        <v>#N/A</v>
      </c>
      <c r="GV1479" s="668" t="e">
        <f>SUMIF(DS1472:GK1472,GV1472,DS1479:GK1479)</f>
        <v>#N/A</v>
      </c>
      <c r="GW1479" s="668" t="e">
        <f>SUMIF(DS1472:GK1472,GW1472,DS1479:GK1479)</f>
        <v>#N/A</v>
      </c>
      <c r="GX1479" s="668" t="e">
        <f>SUMIF(DS1472:GK1472,GX1472,DS1479:GK1479)</f>
        <v>#N/A</v>
      </c>
      <c r="GY1479" s="668" t="e">
        <f>SUMIF(DS1472:GK1472,GY1472,DS1479:GK1479)</f>
        <v>#N/A</v>
      </c>
      <c r="GZ1479" s="646" t="e">
        <f>SUM(GO1479:GY1479)=(#REF!-SUM(#REF!))</f>
        <v>#REF!</v>
      </c>
    </row>
    <row r="1480" spans="1:234" hidden="1" x14ac:dyDescent="0.25">
      <c r="A1480" s="643" t="s">
        <v>208</v>
      </c>
      <c r="AI1480" s="664">
        <v>2030</v>
      </c>
      <c r="AJ1480" s="664">
        <v>0</v>
      </c>
      <c r="AK1480" s="665">
        <f>IFERROR(#REF!/#REF!,0)</f>
        <v>0</v>
      </c>
      <c r="AL1480" s="665">
        <f>IFERROR(#REF!/#REF!,0)</f>
        <v>0</v>
      </c>
      <c r="AM1480" s="665">
        <f>IFERROR(#REF!/#REF!,0)</f>
        <v>0</v>
      </c>
      <c r="AN1480" s="669">
        <f>IFERROR(#REF!/#REF!,0)</f>
        <v>0</v>
      </c>
      <c r="AO1480" s="669">
        <f>IFERROR(#REF!/#REF!,0)</f>
        <v>0</v>
      </c>
      <c r="AP1480" s="669">
        <f>IFERROR(#REF!/#REF!,0)</f>
        <v>0</v>
      </c>
      <c r="AQ1480" s="669">
        <f>IFERROR(#REF!/#REF!,0)</f>
        <v>0</v>
      </c>
      <c r="AR1480" s="669">
        <f>IFERROR(#REF!/#REF!,0)</f>
        <v>0</v>
      </c>
      <c r="AS1480" s="669">
        <f>IFERROR(#REF!/#REF!,0)</f>
        <v>0</v>
      </c>
      <c r="AT1480" s="669">
        <f>IFERROR(#REF!/#REF!,0)</f>
        <v>0</v>
      </c>
      <c r="AU1480" s="666"/>
      <c r="AW1480" s="749">
        <v>2030</v>
      </c>
      <c r="AX1480" s="665" t="e">
        <f>#REF!</f>
        <v>#REF!</v>
      </c>
      <c r="AY1480" s="665" t="e">
        <f>INDEX(AX1467:BE1468,MATCH(AW1480,AV1467:AV1468,0),MATCH(AY1471,AX1465:BE1465,0))*(INDEX(AK1473:AT1480,MATCH(AY1471,AI1473:AI1480,0),MATCH(AY1472,AK1472:AT1472,0)))</f>
        <v>#N/A</v>
      </c>
      <c r="AZ1480" s="665" t="e">
        <f>INDEX(AX1467:BE1468,MATCH(AW1480,AV1467:AV1468,0),MATCH(AZ1471,AX1465:BE1465,0))*(INDEX(AK1473:AT1480,MATCH(AZ1471,AI1473:AI1480,0),MATCH(AZ1472,AK1472:AT1472,0)))</f>
        <v>#N/A</v>
      </c>
      <c r="BA1480" s="665" t="e">
        <f>INDEX(AX1467:BE1468,MATCH(AW1480,AV1467:AV1468,0),MATCH(BA1471,AX1465:BE1465,0))*(INDEX(AK1473:AT1480,MATCH(BA1471,AI1473:AI1480,0),MATCH(BA1472,AK1472:AT1472,0)))</f>
        <v>#N/A</v>
      </c>
      <c r="BB1480" s="665" t="e">
        <f>INDEX(AX1467:BE1468,MATCH(AW1480,AV1467:AV1468,0),MATCH(BB1471,AX1465:BE1465,0))*(INDEX(AK1473:AT1480,MATCH(BB1471,AI1473:AI1480,0),MATCH(BB1472,AK1472:AT1472,0)))</f>
        <v>#N/A</v>
      </c>
      <c r="BC1480" s="665" t="e">
        <f>INDEX(AX1467:BE1468,MATCH(AW1480,AV1467:AV1468,0),MATCH(BC1471,AX1465:BE1465,0))*(INDEX(AK1473:AT1480,MATCH(BC1471,AI1473:AI1480,0),MATCH(BC1472,AK1472:AT1472,0)))</f>
        <v>#N/A</v>
      </c>
      <c r="BD1480" s="665" t="e">
        <f>INDEX(AX1467:BE1468,MATCH(AW1480,AV1467:AV1468,0),MATCH(BD1471,AX1465:BE1465,0))*(INDEX(AK1473:AT1480,MATCH(BD1471,AI1473:AI1480,0),MATCH(BD1472,AK1472:AT1472,0)))</f>
        <v>#N/A</v>
      </c>
      <c r="BE1480" s="665" t="e">
        <f>INDEX(AX1467:BE1468,MATCH(AW1480,AV1467:AV1468,0),MATCH(BE1471,AX1465:BE1465,0))*(INDEX(AK1473:AT1480,MATCH(BE1471,AI1473:AI1480,0),MATCH(BE1472,AK1472:AT1472,0)))</f>
        <v>#N/A</v>
      </c>
      <c r="BF1480" s="665" t="e">
        <f>INDEX(AX1467:BE1468,MATCH(AW1480,AV1467:AV1468,0),MATCH(BF1471,AX1465:BE1465,0))*(INDEX(AK1473:AT1480,MATCH(BF1471,AI1473:AI1480,0),MATCH(BF1472,AK1472:AT1472,0)))</f>
        <v>#N/A</v>
      </c>
      <c r="BG1480" s="665" t="e">
        <f>INDEX(AX1467:BE1468,MATCH(AW1480,AV1467:AV1468,0),MATCH(BG1471,AX1465:BE1465,0))*(INDEX(AK1473:AT1480,MATCH(BG1471,AI1473:AI1480,0),MATCH(BG1472,AK1472:AT1472,0)))</f>
        <v>#N/A</v>
      </c>
      <c r="BH1480" s="665" t="e">
        <f>INDEX(AX1467:BE1468,MATCH(AW1480,AV1467:AV1468,0),MATCH(BH1471,AX1465:BE1465,0))*(INDEX(AK1473:AT1480,MATCH(BH1471,AI1473:AI1480,0),MATCH(BH1472,AK1472:AT1472,0)))</f>
        <v>#N/A</v>
      </c>
      <c r="BI1480" s="665" t="e">
        <f>INDEX(AX1467:BE1468,MATCH(AW1480,AV1467:AV1468,0),MATCH(BI1471,AX1465:BE1465,0))*(INDEX(AK1473:AT1480,MATCH(BI1471,AI1473:AI1480,0),MATCH(BI1472,AK1472:AT1472,0)))</f>
        <v>#N/A</v>
      </c>
      <c r="BJ1480" s="665" t="e">
        <f>INDEX(AX1467:BE1468,MATCH(AW1480,AV1467:AV1468,0),MATCH(BJ1471,AX1465:BE1465,0))*(INDEX(AK1473:AT1480,MATCH(BJ1471,AI1473:AI1480,0),MATCH(BJ1472,AK1472:AT1472,0)))</f>
        <v>#N/A</v>
      </c>
      <c r="BK1480" s="665" t="e">
        <f>INDEX(AX1467:BE1468,MATCH(AW1480,AV1467:AV1468,0),MATCH(BK1471,AX1465:BE1465,0))*(INDEX(AK1473:AT1480,MATCH(BK1471,AI1473:AI1480,0),MATCH(BK1472,AK1472:AT1472,0)))</f>
        <v>#N/A</v>
      </c>
      <c r="BL1480" s="665" t="e">
        <f>INDEX(AX1467:BE1468,MATCH(AW1480,AV1467:AV1468,0),MATCH(BL1471,AX1465:BE1465,0))*(INDEX(AK1473:AT1480,MATCH(BL1471,AI1473:AI1480,0),MATCH(BL1472,AK1472:AT1472,0)))</f>
        <v>#N/A</v>
      </c>
      <c r="BM1480" s="665" t="e">
        <f>INDEX(AX1467:BE1468,MATCH(AW1480,AV1467:AV1468,0),MATCH(BM1471,AX1465:BE1465,0))*(INDEX(AK1473:AT1480,MATCH(BM1471,AI1473:AI1480,0),MATCH(BM1472,AK1472:AT1472,0)))</f>
        <v>#N/A</v>
      </c>
      <c r="BN1480" s="665" t="e">
        <f>INDEX(AX1467:BE1468,MATCH(AW1480,AV1467:AV1468,0),MATCH(BN1471,AX1465:BE1465,0))*(INDEX(AK1473:AT1480,MATCH(BN1471,AI1473:AI1480,0),MATCH(BN1472,AK1472:AT1472,0)))</f>
        <v>#N/A</v>
      </c>
      <c r="BO1480" s="665" t="e">
        <f>INDEX(AX1467:BE1468,MATCH(AW1480,AV1467:AV1468,0),MATCH(BO1471,AX1465:BE1465,0))*(INDEX(AK1473:AT1480,MATCH(BO1471,AI1473:AI1480,0),MATCH(BO1472,AK1472:AT1472,0)))</f>
        <v>#N/A</v>
      </c>
      <c r="BP1480" s="665" t="e">
        <f>INDEX(AX1467:BE1468,MATCH(AW1480,AV1467:AV1468,0),MATCH(BP1471,AX1465:BE1465,0))*(INDEX(AK1473:AT1480,MATCH(BP1471,AI1473:AI1480,0),MATCH(BP1472,AK1472:AT1472,0)))</f>
        <v>#N/A</v>
      </c>
      <c r="BQ1480" s="665" t="e">
        <f>INDEX(AX1467:BE1468,MATCH(AW1480,AV1467:AV1468,0),MATCH(BQ1471,AX1465:BE1465,0))*(INDEX(AK1473:AT1480,MATCH(BQ1471,AI1473:AI1480,0),MATCH(BQ1472,AK1472:AT1472,0)))</f>
        <v>#N/A</v>
      </c>
      <c r="BR1480" s="665" t="e">
        <f>INDEX(AX1467:BE1468,MATCH(AW1480,AV1467:AV1468,0),MATCH(BR1471,AX1465:BE1465,0))*(INDEX(AK1473:AT1480,MATCH(BR1471,AI1473:AI1480,0),MATCH(BR1472,AK1472:AT1472,0)))</f>
        <v>#N/A</v>
      </c>
      <c r="BS1480" s="665" t="e">
        <f>INDEX(AX1467:BE1468,MATCH(AW1480,AV1467:AV1468,0),MATCH(BS1471,AX1465:BE1465,0))*(INDEX(AK1473:AT1480,MATCH(BS1471,AI1473:AI1480,0),MATCH(BS1472,AK1472:AT1472,0)))</f>
        <v>#N/A</v>
      </c>
      <c r="BT1480" s="665" t="e">
        <f>INDEX(AX1467:BE1468,MATCH(AW1480,AV1467:AV1468,0),MATCH(BT1471,AX1465:BE1465,0))*(INDEX(AK1473:AT1480,MATCH(BT1471,AI1473:AI1480,0),MATCH(BT1472,AK1472:AT1472,0)))</f>
        <v>#N/A</v>
      </c>
      <c r="BU1480" s="665" t="e">
        <f>INDEX(AX1467:BE1468,MATCH(AW1480,AV1467:AV1468,0),MATCH(BU1471,AX1465:BE1465,0))*(INDEX(AK1473:AT1480,MATCH(BU1471,AI1473:AI1480,0),MATCH(BU1472,AK1472:AT1472,0)))</f>
        <v>#N/A</v>
      </c>
      <c r="BV1480" s="665" t="e">
        <f>INDEX(AX1467:BE1468,MATCH(AW1480,AV1467:AV1468,0),MATCH(BV1471,AX1465:BE1465,0))*(INDEX(AK1473:AT1480,MATCH(BV1471,AI1473:AI1480,0),MATCH(BV1472,AK1472:AT1472,0)))</f>
        <v>#N/A</v>
      </c>
      <c r="BW1480" s="665" t="e">
        <f>INDEX(AX1467:BE1468,MATCH(AW1480,AV1467:AV1468,0),MATCH(BW1471,AX1465:BE1465,0))*(INDEX(AK1473:AT1480,MATCH(BW1471,AI1473:AI1480,0),MATCH(BW1472,AK1472:AT1472,0)))</f>
        <v>#N/A</v>
      </c>
      <c r="BX1480" s="665" t="e">
        <f>INDEX(AX1467:BE1468,MATCH(AW1480,AV1467:AV1468,0),MATCH(BX1471,AX1465:BE1465,0))*(INDEX(AK1473:AT1480,MATCH(BX1471,AI1473:AI1480,0),MATCH(BX1472,AK1472:AT1472,0)))</f>
        <v>#N/A</v>
      </c>
      <c r="BY1480" s="665" t="e">
        <f>INDEX(AX1467:BE1468,MATCH(AW1480,AV1467:AV1468,0),MATCH(BY1471,AX1465:BE1465,0))*(INDEX(AK1473:AT1480,MATCH(BY1471,AI1473:AI1480,0),MATCH(BY1472,AK1472:AT1472,0)))</f>
        <v>#N/A</v>
      </c>
      <c r="BZ1480" s="665" t="e">
        <f>INDEX(AX1467:BE1468,MATCH(AW1480,AV1467:AV1468,0),MATCH(BZ1471,AX1465:BE1465,0))*(INDEX(AK1473:AT1480,MATCH(BZ1471,AI1473:AI1480,0),MATCH(BZ1472,AK1472:AT1472,0)))</f>
        <v>#N/A</v>
      </c>
      <c r="CA1480" s="665" t="e">
        <f>INDEX(AX1467:BE1468,MATCH(AW1480,AV1467:AV1468,0),MATCH(CA1471,AX1465:BE1465,0))*(INDEX(AK1473:AT1480,MATCH(CA1471,AI1473:AI1480,0),MATCH(CA1472,AK1472:AT1472,0)))</f>
        <v>#N/A</v>
      </c>
      <c r="CB1480" s="665" t="e">
        <f>INDEX(AX1467:BE1468,MATCH(AW1480,AV1467:AV1468,0),MATCH(CB1471,AX1465:BE1465,0))*(INDEX(AK1473:AT1480,MATCH(CB1471,AI1473:AI1480,0),MATCH(CB1472,AK1472:AT1472,0)))</f>
        <v>#N/A</v>
      </c>
      <c r="CC1480" s="665" t="e">
        <f>INDEX(AX1467:BE1468,MATCH(AW1480,AV1467:AV1468,0),MATCH(CC1471,AX1465:BE1465,0))*(INDEX(AK1473:AT1480,MATCH(CC1471,AI1473:AI1480,0),MATCH(CC1472,AK1472:AT1472,0)))</f>
        <v>#N/A</v>
      </c>
      <c r="CD1480" s="665" t="e">
        <f>INDEX(AX1467:BE1468,MATCH(AW1480,AV1467:AV1468,0),MATCH(CD1471,AX1465:BE1465,0))*(INDEX(AK1473:AT1480,MATCH(CD1471,AI1473:AI1480,0),MATCH(CD1472,AK1472:AT1472,0)))</f>
        <v>#N/A</v>
      </c>
      <c r="CE1480" s="665" t="e">
        <f>INDEX(AX1467:BE1468,MATCH(AW1480,AV1467:AV1468,0),MATCH(CE1471,AX1465:BE1465,0))*(INDEX(AK1473:AT1480,MATCH(CE1471,AI1473:AI1480,0),MATCH(CE1472,AK1472:AT1472,0)))</f>
        <v>#N/A</v>
      </c>
      <c r="CF1480" s="665" t="e">
        <f>INDEX(AX1467:BE1468,MATCH(AW1480,AV1467:AV1468,0),MATCH(CF1471,AX1465:BE1465,0))*(INDEX(AK1473:AT1480,MATCH(CF1471,AI1473:AI1480,0),MATCH(CF1472,AK1472:AT1472,0)))</f>
        <v>#N/A</v>
      </c>
      <c r="CG1480" s="665" t="e">
        <f>INDEX(AX1467:BE1468,MATCH(AW1480,AV1467:AV1468,0),MATCH(CG1471,AX1465:BE1465,0))*(INDEX(AK1473:AT1480,MATCH(CG1471,AI1473:AI1480,0),MATCH(CG1472,AK1472:AT1472,0)))</f>
        <v>#N/A</v>
      </c>
      <c r="CH1480" s="665" t="e">
        <f>INDEX(AX1467:BE1468,MATCH(AW1480,AV1467:AV1468,0),MATCH(CH1471,AX1465:BE1465,0))*(INDEX(AK1473:AT1480,MATCH(CH1471,AI1473:AI1480,0),MATCH(CH1472,AK1472:AT1472,0)))</f>
        <v>#N/A</v>
      </c>
      <c r="CI1480" s="665" t="e">
        <f>INDEX(AX1467:BE1468,MATCH(AW1480,AV1467:AV1468,0),MATCH(CI1471,AX1465:BE1465,0))*(INDEX(AK1473:AT1480,MATCH(CI1471,AI1473:AI1480,0),MATCH(CI1472,AK1472:AT1472,0)))</f>
        <v>#N/A</v>
      </c>
      <c r="CJ1480" s="665" t="e">
        <f>INDEX(AX1467:BE1468,MATCH(AW1480,AV1467:AV1468,0),MATCH(CJ1471,AX1465:BE1465,0))*(INDEX(AK1473:AT1480,MATCH(CJ1471,AI1473:AI1480,0),MATCH(CJ1472,AK1472:AT1472,0)))</f>
        <v>#N/A</v>
      </c>
      <c r="CK1480" s="665" t="e">
        <f>INDEX(AX1467:BE1468,MATCH(AW1480,AV1467:AV1468,0),MATCH(CK1471,AX1465:BE1465,0))*(INDEX(AK1473:AT1480,MATCH(CK1471,AI1473:AI1480,0),MATCH(CK1472,AK1472:AT1472,0)))</f>
        <v>#N/A</v>
      </c>
      <c r="CL1480" s="665" t="e">
        <f>INDEX(AX1467:BE1468,MATCH(AW1480,AV1467:AV1468,0),MATCH(CL1471,AX1465:BE1465,0))*(INDEX(AK1473:AT1480,MATCH(CL1471,AI1473:AI1480,0),MATCH(CL1472,AK1472:AT1472,0)))</f>
        <v>#N/A</v>
      </c>
      <c r="CM1480" s="665" t="e">
        <f>INDEX(AX1467:BE1468,MATCH(AW1480,AV1467:AV1468,0),MATCH(CM1471,AX1465:BE1465,0))*(INDEX(AK1473:AT1480,MATCH(CM1471,AI1473:AI1480,0),MATCH(CM1472,AK1472:AT1472,0)))</f>
        <v>#N/A</v>
      </c>
      <c r="CN1480" s="665" t="e">
        <f>INDEX(AX1467:BE1468,MATCH(AW1480,AV1467:AV1468,0),MATCH(CN1471,AX1465:BE1465,0))*(INDEX(AK1473:AT1480,MATCH(CN1471,AI1473:AI1480,0),MATCH(CN1472,AK1472:AT1472,0)))</f>
        <v>#N/A</v>
      </c>
      <c r="CO1480" s="665" t="e">
        <f>INDEX(AX1467:BE1468,MATCH(AW1480,AV1467:AV1468,0),MATCH(CO1471,AX1465:BE1465,0))*(INDEX(AK1473:AT1480,MATCH(CO1471,AI1473:AI1480,0),MATCH(CO1472,AK1472:AT1472,0)))</f>
        <v>#N/A</v>
      </c>
      <c r="CP1480" s="665" t="e">
        <f>INDEX(AX1467:BE1468,MATCH(AW1480,AV1467:AV1468,0),MATCH(CP1471,AX1465:BE1465,0))*(INDEX(AK1473:AT1480,MATCH(CP1471,AI1473:AI1480,0),MATCH(CP1472,AK1472:AT1472,0)))</f>
        <v>#N/A</v>
      </c>
      <c r="CQ1480" s="665" t="e">
        <f>INDEX(AX1467:BE1468,MATCH(AW1480,AV1467:AV1468,0),MATCH(CQ1471,AX1465:BE1465,0))*(INDEX(AK1473:AT1480,MATCH(CQ1471,AI1473:AI1480,0),MATCH(CQ1472,AK1472:AT1472,0)))</f>
        <v>#N/A</v>
      </c>
      <c r="CR1480" s="665" t="e">
        <f>INDEX(AX1467:BE1468,MATCH(AW1480,AV1467:AV1468,0),MATCH(CR1471,AX1465:BE1465,0))*(INDEX(AK1473:AT1480,MATCH(CR1471,AI1473:AI1480,0),MATCH(CR1472,AK1472:AT1472,0)))</f>
        <v>#N/A</v>
      </c>
      <c r="CS1480" s="665" t="e">
        <f>INDEX(AX1467:BE1468,MATCH(AW1480,AV1467:AV1468,0),MATCH(CS1471,AX1465:BE1465,0))*(INDEX(AK1473:AT1480,MATCH(CS1471,AI1473:AI1480,0),MATCH(CS1472,AK1472:AT1472,0)))</f>
        <v>#N/A</v>
      </c>
      <c r="CT1480" s="665" t="e">
        <f>INDEX(AX1467:BE1468,MATCH(AW1480,AV1467:AV1468,0),MATCH(CT1471,AX1465:BE1465,0))*(INDEX(AK1473:AT1480,MATCH(CT1471,AI1473:AI1480,0),MATCH(CT1472,AK1472:AT1472,0)))</f>
        <v>#N/A</v>
      </c>
      <c r="CU1480" s="665" t="e">
        <f>INDEX(AX1467:BE1468,MATCH(AW1480,AV1467:AV1468,0),MATCH(CU1471,AX1465:BE1465,0))*(INDEX(AK1473:AT1480,MATCH(CU1471,AI1473:AI1480,0),MATCH(CU1472,AK1472:AT1472,0)))</f>
        <v>#N/A</v>
      </c>
      <c r="CV1480" s="665" t="e">
        <f>INDEX(AX1467:BE1468,MATCH(AW1480,AV1467:AV1468,0),MATCH(CV1471,AX1465:BE1465,0))*(INDEX(AK1473:AT1480,MATCH(CV1471,AI1473:AI1480,0),MATCH(CV1472,AK1472:AT1472,0)))</f>
        <v>#N/A</v>
      </c>
      <c r="CW1480" s="665" t="e">
        <f>INDEX(AX1467:BE1468,MATCH(AW1480,AV1467:AV1468,0),MATCH(CW1471,AX1465:BE1465,0))*(INDEX(AK1473:AT1480,MATCH(CW1471,AI1473:AI1480,0),MATCH(CW1472,AK1472:AT1472,0)))</f>
        <v>#N/A</v>
      </c>
      <c r="CX1480" s="665" t="e">
        <f>INDEX(AX1467:BE1468,MATCH(AW1480,AV1467:AV1468,0),MATCH(CX1471,AX1465:BE1465,0))*(INDEX(AK1473:AT1480,MATCH(CX1471,AI1473:AI1480,0),MATCH(CX1472,AK1472:AT1472,0)))</f>
        <v>#N/A</v>
      </c>
      <c r="CY1480" s="665" t="e">
        <f>INDEX(AX1467:BE1468,MATCH(AW1480,AV1467:AV1468,0),MATCH(CY1471,AX1465:BE1465,0))*(INDEX(AK1473:AT1480,MATCH(CY1471,AI1473:AI1480,0),MATCH(CY1472,AK1472:AT1472,0)))</f>
        <v>#N/A</v>
      </c>
      <c r="CZ1480" s="665" t="e">
        <f>INDEX(AX1467:BE1468,MATCH(AW1480,AV1467:AV1468,0),MATCH(CZ1471,AX1465:BE1465,0))*(INDEX(AK1473:AT1480,MATCH(CZ1471,AI1473:AI1480,0),MATCH(CZ1472,AK1472:AT1472,0)))</f>
        <v>#N/A</v>
      </c>
      <c r="DA1480" s="665" t="e">
        <f>INDEX(AX1467:BE1468,MATCH(AW1480,AV1467:AV1468,0),MATCH(DA1471,AX1465:BE1465,0))*(INDEX(AK1473:AT1480,MATCH(DA1471,AI1473:AI1480,0),MATCH(DA1472,AK1472:AT1472,0)))</f>
        <v>#N/A</v>
      </c>
      <c r="DB1480" s="665" t="e">
        <f>INDEX(AX1467:BE1468,MATCH(AW1480,AV1467:AV1468,0),MATCH(DB1471,AX1465:BE1465,0))*(INDEX(AK1473:AT1480,MATCH(DB1471,AI1473:AI1480,0),MATCH(DB1472,AK1472:AT1472,0)))</f>
        <v>#N/A</v>
      </c>
      <c r="DC1480" s="665" t="e">
        <f>INDEX(AX1467:BE1468,MATCH(AW1480,AV1467:AV1468,0),MATCH(DC1471,AX1465:BE1465,0))*(INDEX(AK1473:AT1480,MATCH(DC1471,AI1473:AI1480,0),MATCH(DC1472,AK1472:AT1472,0)))</f>
        <v>#N/A</v>
      </c>
      <c r="DD1480" s="665" t="e">
        <f>INDEX(AX1467:BE1468,MATCH(AW1480,AV1467:AV1468,0),MATCH(DD1471,AX1465:BE1465,0))*(INDEX(AK1473:AT1480,MATCH(DD1471,AI1473:AI1480,0),MATCH(DD1472,AK1472:AT1472,0)))</f>
        <v>#N/A</v>
      </c>
      <c r="DE1480" s="665" t="e">
        <f>INDEX(AX1467:BE1468,MATCH(AW1480,AV1467:AV1468,0),MATCH(DE1471,AX1465:BE1465,0))*(INDEX(AK1473:AT1480,MATCH(DE1471,AI1473:AI1480,0),MATCH(DE1472,AK1472:AT1472,0)))</f>
        <v>#N/A</v>
      </c>
      <c r="DF1480" s="665" t="e">
        <f>INDEX(AX1467:BE1468,MATCH(AW1480,AV1467:AV1468,0),MATCH(DF1471,AX1465:BE1465,0))*(INDEX(AK1473:AT1480,MATCH(DF1471,AI1473:AI1480,0),MATCH(DF1472,AK1472:AT1472,0)))</f>
        <v>#N/A</v>
      </c>
      <c r="DG1480" s="665" t="e">
        <f>INDEX(AX1467:BE1468,MATCH(AW1480,AV1467:AV1468,0),MATCH(DG1471,AX1465:BE1465,0))*(INDEX(AK1473:AT1480,MATCH(DG1471,AI1473:AI1480,0),MATCH(DG1472,AK1472:AT1472,0)))</f>
        <v>#N/A</v>
      </c>
      <c r="DH1480" s="665" t="e">
        <f>INDEX(AX1467:BE1468,MATCH(AW1480,AV1467:AV1468,0),MATCH(DH1471,AX1465:BE1465,0))*(INDEX(AK1473:AT1480,MATCH(DH1471,AI1473:AI1480,0),MATCH(DH1472,AK1472:AT1472,0)))</f>
        <v>#N/A</v>
      </c>
      <c r="DI1480" s="665" t="e">
        <f>INDEX(AX1467:BE1468,MATCH(AW1480,AV1467:AV1468,0),MATCH(DI1471,AX1465:BE1465,0))*(INDEX(AK1473:AT1480,MATCH(DI1471,AI1473:AI1480,0),MATCH(DI1472,AK1472:AT1472,0)))</f>
        <v>#N/A</v>
      </c>
      <c r="DJ1480" s="665" t="e">
        <f>INDEX(AX1467:BE1468,MATCH(AW1480,AV1467:AV1468,0),MATCH(DJ1471,AX1465:BE1465,0))*(INDEX(AK1473:AT1480,MATCH(DJ1471,AI1473:AI1480,0),MATCH(DJ1472,AK1472:AT1472,0)))</f>
        <v>#N/A</v>
      </c>
      <c r="DK1480" s="665" t="e">
        <f>INDEX(AX1467:BE1468,MATCH(AW1480,AV1467:AV1468,0),MATCH(DK1471,AX1465:BE1465,0))*(INDEX(AK1473:AT1480,MATCH(DK1471,AI1473:AI1480,0),MATCH(DK1472,AK1472:AT1472,0)))</f>
        <v>#N/A</v>
      </c>
      <c r="DL1480" s="665" t="e">
        <f>INDEX(AX1467:BE1468,MATCH(AW1480,AV1467:AV1468,0),MATCH(DL1471,AX1465:BE1465,0))*(INDEX(AK1473:AT1480,MATCH(DL1471,AI1473:AI1480,0),MATCH(DL1472,AK1472:AT1472,0)))</f>
        <v>#N/A</v>
      </c>
      <c r="DM1480" s="665" t="e">
        <f>INDEX(AX1467:BE1468,MATCH(AW1480,AV1467:AV1468,0),MATCH(DM1471,AX1465:BE1465,0))*(INDEX(AK1473:AT1480,MATCH(DM1471,AI1473:AI1480,0),MATCH(DM1472,AK1472:AT1472,0)))</f>
        <v>#N/A</v>
      </c>
      <c r="DN1480" s="665" t="e">
        <f>INDEX(AX1467:BE1468,MATCH(AW1480,AV1467:AV1468,0),MATCH(DN1471,AX1465:BE1465,0))*(INDEX(AK1473:AT1480,MATCH(DN1471,AI1473:AI1480,0),MATCH(DN1472,AK1472:AT1472,0)))</f>
        <v>#N/A</v>
      </c>
      <c r="DO1480" s="665" t="e">
        <f>INDEX(AX1467:BE1468,MATCH(AW1480,AV1467:AV1468,0),MATCH(DO1471,AX1465:BE1465,0))*(INDEX(AK1473:AT1480,MATCH(DO1471,AI1473:AI1480,0),MATCH(DO1472,AK1472:AT1472,0)))</f>
        <v>#N/A</v>
      </c>
      <c r="DP1480" s="665" t="e">
        <f>INDEX(AX1467:BE1468,MATCH(AW1480,AV1467:AV1468,0),MATCH(DP1471,AX1465:BE1465,0))*(INDEX(AK1473:AT1480,MATCH(DP1471,AI1473:AI1480,0),MATCH(DP1472,AK1472:AT1472,0)))</f>
        <v>#N/A</v>
      </c>
      <c r="DQ1480" s="643" t="e">
        <f>SUM(AX1480:DP1480)=#REF!</f>
        <v>#REF!</v>
      </c>
      <c r="DR1480" s="749">
        <v>2030</v>
      </c>
      <c r="DS1480" s="665" t="e">
        <f>IF(DR1480&gt;DS1471,AX1479-AX1480,0)</f>
        <v>#REF!</v>
      </c>
      <c r="DT1480" s="665" t="e">
        <f>IF(DR1480&gt;DT1471,AY1479-AY1480,0)</f>
        <v>#N/A</v>
      </c>
      <c r="DU1480" s="665" t="e">
        <f>IF(DR1480&gt;DU1471,AZ1479-AZ1480,0)</f>
        <v>#N/A</v>
      </c>
      <c r="DV1480" s="665" t="e">
        <f>IF(DR1480&gt;DV1471,BA1479-BA1480,0)</f>
        <v>#N/A</v>
      </c>
      <c r="DW1480" s="665" t="e">
        <f>IF(DR1480&gt;DW1471,BB1479-BB1480,0)</f>
        <v>#N/A</v>
      </c>
      <c r="DX1480" s="665" t="e">
        <f>IF(DR1480&gt;DX1471,BC1479-BC1480,0)</f>
        <v>#N/A</v>
      </c>
      <c r="DY1480" s="665" t="e">
        <f>IF(DR1480&gt;DY1471,BD1479-BD1480,0)</f>
        <v>#N/A</v>
      </c>
      <c r="DZ1480" s="665" t="e">
        <f>IF(DR1480&gt;DZ1471,BE1479-BE1480,0)</f>
        <v>#N/A</v>
      </c>
      <c r="EA1480" s="665" t="e">
        <f>IF(DR1480&gt;EA1471,BF1479-BF1480,0)</f>
        <v>#N/A</v>
      </c>
      <c r="EB1480" s="665" t="e">
        <f>IF(DR1480&gt;EB1471,BG1479-BG1480,0)</f>
        <v>#N/A</v>
      </c>
      <c r="EC1480" s="665" t="e">
        <f>IF(DR1480&gt;EC1471,BH1479-BH1480,0)</f>
        <v>#N/A</v>
      </c>
      <c r="ED1480" s="665" t="e">
        <f>IF(DR1480&gt;ED1471,BI1479-BI1480,0)</f>
        <v>#N/A</v>
      </c>
      <c r="EE1480" s="665" t="e">
        <f>IF(DR1480&gt;EE1471,BJ1479-BJ1480,0)</f>
        <v>#N/A</v>
      </c>
      <c r="EF1480" s="665" t="e">
        <f>IF(DR1480&gt;EF1471,BK1479-BK1480,0)</f>
        <v>#N/A</v>
      </c>
      <c r="EG1480" s="665" t="e">
        <f>IF(DR1480&gt;EG1471,BL1479-BL1480,0)</f>
        <v>#N/A</v>
      </c>
      <c r="EH1480" s="665" t="e">
        <f>IF(DR1480&gt;EH1471,BM1479-BM1480,0)</f>
        <v>#N/A</v>
      </c>
      <c r="EI1480" s="665" t="e">
        <f>IF(DR1480&gt;EI1471,BN1479-BN1480,0)</f>
        <v>#N/A</v>
      </c>
      <c r="EJ1480" s="665" t="e">
        <f>IF(DR1480&gt;EJ1471,BO1479-BO1480,0)</f>
        <v>#N/A</v>
      </c>
      <c r="EK1480" s="665" t="e">
        <f>IF(DR1480&gt;EK1471,BP1479-BP1480,0)</f>
        <v>#N/A</v>
      </c>
      <c r="EL1480" s="665" t="e">
        <f>IF(DR1480&gt;EL1471,BQ1479-BQ1480,0)</f>
        <v>#N/A</v>
      </c>
      <c r="EM1480" s="665" t="e">
        <f>IF(DR1480&gt;EM1471,BR1479-BR1480,0)</f>
        <v>#N/A</v>
      </c>
      <c r="EN1480" s="665" t="e">
        <f>IF(DR1480&gt;EN1471,BS1479-BS1480,0)</f>
        <v>#N/A</v>
      </c>
      <c r="EO1480" s="665" t="e">
        <f>IF(DR1480&gt;EO1471,BT1479-BT1480,0)</f>
        <v>#N/A</v>
      </c>
      <c r="EP1480" s="665" t="e">
        <f>IF(DR1480&gt;EP1471,BU1479-BU1480,0)</f>
        <v>#N/A</v>
      </c>
      <c r="EQ1480" s="665" t="e">
        <f>IF(DR1480&gt;EQ1471,BV1479-BV1480,0)</f>
        <v>#N/A</v>
      </c>
      <c r="ER1480" s="665" t="e">
        <f>IF(DR1480&gt;ER1471,BW1479-BW1480,0)</f>
        <v>#N/A</v>
      </c>
      <c r="ES1480" s="665" t="e">
        <f>IF(DR1480&gt;ES1471,BX1479-BX1480,0)</f>
        <v>#N/A</v>
      </c>
      <c r="ET1480" s="665" t="e">
        <f>IF(DR1480&gt;ET1471,BY1479-BY1480,0)</f>
        <v>#N/A</v>
      </c>
      <c r="EU1480" s="665" t="e">
        <f>IF(DR1480&gt;EU1471,BZ1479-BZ1480,0)</f>
        <v>#N/A</v>
      </c>
      <c r="EV1480" s="665" t="e">
        <f>IF(DR1480&gt;EV1471,CA1479-CA1480,0)</f>
        <v>#N/A</v>
      </c>
      <c r="EW1480" s="665" t="e">
        <f>IF(DR1480&gt;EW1471,CB1479-CB1480,0)</f>
        <v>#N/A</v>
      </c>
      <c r="EX1480" s="665" t="e">
        <f>IF(DR1480&gt;EX1471,CC1479-CC1480,0)</f>
        <v>#N/A</v>
      </c>
      <c r="EY1480" s="665" t="e">
        <f>IF(DR1480&gt;EY1471,CD1479-CD1480,0)</f>
        <v>#N/A</v>
      </c>
      <c r="EZ1480" s="665" t="e">
        <f>IF(DR1480&gt;EZ1471,CE1479-CE1480,0)</f>
        <v>#N/A</v>
      </c>
      <c r="FA1480" s="665" t="e">
        <f>IF(DR1480&gt;FA1471,CF1479-CF1480,0)</f>
        <v>#N/A</v>
      </c>
      <c r="FB1480" s="665" t="e">
        <f>IF(DR1480&gt;FB1471,CG1479-CG1480,0)</f>
        <v>#N/A</v>
      </c>
      <c r="FC1480" s="665" t="e">
        <f>IF(DR1480&gt;FC1471,CH1479-CH1480,0)</f>
        <v>#N/A</v>
      </c>
      <c r="FD1480" s="665" t="e">
        <f>IF(DR1480&gt;FD1471,CI1479-CI1480,0)</f>
        <v>#N/A</v>
      </c>
      <c r="FE1480" s="665" t="e">
        <f>IF(DR1480&gt;FE1471,CJ1479-CJ1480,0)</f>
        <v>#N/A</v>
      </c>
      <c r="FF1480" s="665" t="e">
        <f>IF(DR1480&gt;FF1471,CK1479-CK1480,0)</f>
        <v>#N/A</v>
      </c>
      <c r="FG1480" s="665" t="e">
        <f>IF(DR1480&gt;FG1471,CL1479-CL1480,0)</f>
        <v>#N/A</v>
      </c>
      <c r="FH1480" s="665" t="e">
        <f>IF(DR1480&gt;FH1471,CM1479-CM1480,0)</f>
        <v>#N/A</v>
      </c>
      <c r="FI1480" s="665" t="e">
        <f>IF(DR1480&gt;FI1471,CN1479-CN1480,0)</f>
        <v>#N/A</v>
      </c>
      <c r="FJ1480" s="665" t="e">
        <f>IF(DR1480&gt;FJ1471,CO1479-CO1480,0)</f>
        <v>#N/A</v>
      </c>
      <c r="FK1480" s="665" t="e">
        <f>IF(DR1480&gt;FK1471,CP1479-CP1480,0)</f>
        <v>#N/A</v>
      </c>
      <c r="FL1480" s="665" t="e">
        <f>IF(DR1480&gt;FL1471,CQ1479-CQ1480,0)</f>
        <v>#N/A</v>
      </c>
      <c r="FM1480" s="665" t="e">
        <f>IF(DR1480&gt;FM1471,CR1479-CR1480,0)</f>
        <v>#N/A</v>
      </c>
      <c r="FN1480" s="665" t="e">
        <f>IF(DR1480&gt;FN1471,CS1479-CS1480,0)</f>
        <v>#N/A</v>
      </c>
      <c r="FO1480" s="665" t="e">
        <f>IF(DR1480&gt;FO1471,CT1479-CT1480,0)</f>
        <v>#N/A</v>
      </c>
      <c r="FP1480" s="665" t="e">
        <f>IF(DR1480&gt;FP1471,CU1479-CU1480,0)</f>
        <v>#N/A</v>
      </c>
      <c r="FQ1480" s="665" t="e">
        <f>IF(DR1480&gt;FQ1471,CV1479-CV1480,0)</f>
        <v>#N/A</v>
      </c>
      <c r="FR1480" s="665" t="e">
        <f>IF(DR1480&gt;FR1471,CW1479-CW1480,0)</f>
        <v>#N/A</v>
      </c>
      <c r="FS1480" s="665" t="e">
        <f>IF(DR1480&gt;FS1471,CX1479-CX1480,0)</f>
        <v>#N/A</v>
      </c>
      <c r="FT1480" s="665" t="e">
        <f>IF(DR1480&gt;FT1471,CY1479-CY1480,0)</f>
        <v>#N/A</v>
      </c>
      <c r="FU1480" s="665" t="e">
        <f>IF(DR1480&gt;FU1471,CZ1479-CZ1480,0)</f>
        <v>#N/A</v>
      </c>
      <c r="FV1480" s="665" t="e">
        <f>IF(DR1480&gt;FV1471,DA1479-DA1480,0)</f>
        <v>#N/A</v>
      </c>
      <c r="FW1480" s="665" t="e">
        <f>IF(DR1480&gt;FW1471,DB1479-DB1480,0)</f>
        <v>#N/A</v>
      </c>
      <c r="FX1480" s="665" t="e">
        <f>IF(DR1480&gt;FX1471,DC1479-DC1480,0)</f>
        <v>#N/A</v>
      </c>
      <c r="FY1480" s="665" t="e">
        <f>IF(DR1480&gt;FY1471,DD1479-DD1480,0)</f>
        <v>#N/A</v>
      </c>
      <c r="FZ1480" s="665" t="e">
        <f>IF(DR1480&gt;FZ1471,DE1479-DE1480,0)</f>
        <v>#N/A</v>
      </c>
      <c r="GA1480" s="665" t="e">
        <f>IF(DR1480&gt;GA1471,DF1479-DF1480,0)</f>
        <v>#N/A</v>
      </c>
      <c r="GB1480" s="665">
        <f>IF(DR1480&gt;GB1471,DG1479-DG1480,0)</f>
        <v>0</v>
      </c>
      <c r="GC1480" s="665">
        <f>IF(DR1480&gt;GC1471,DH1479-DH1480,0)</f>
        <v>0</v>
      </c>
      <c r="GD1480" s="665">
        <f>IF(DR1480&gt;GD1471,DI1479-DI1480,0)</f>
        <v>0</v>
      </c>
      <c r="GE1480" s="665">
        <f>IF(DR1480&gt;GE1471,DJ1479-DJ1480,0)</f>
        <v>0</v>
      </c>
      <c r="GF1480" s="665">
        <f>IF(DR1480&gt;GF1471,DK1479-DK1480,0)</f>
        <v>0</v>
      </c>
      <c r="GG1480" s="665">
        <f>IF(DR1480&gt;GG1471,DL1479-DL1480,0)</f>
        <v>0</v>
      </c>
      <c r="GH1480" s="665">
        <f>IF(DR1480&gt;GH1471,DM1479-DM1480,0)</f>
        <v>0</v>
      </c>
      <c r="GI1480" s="665">
        <f>IF(DR1480&gt;GI1471,DN1479-DN1480,0)</f>
        <v>0</v>
      </c>
      <c r="GJ1480" s="665">
        <f>IF(DR1480&gt;GJ1471,DO1479-DO1480,0)</f>
        <v>0</v>
      </c>
      <c r="GK1480" s="665">
        <f>IF(DR1480&gt;GK1471,DP1479-DP1480,0)</f>
        <v>0</v>
      </c>
      <c r="GL1480" s="665" t="e">
        <f>SUM(DS1480:GK1480)+SUM(#REF!)=#REF!</f>
        <v>#REF!</v>
      </c>
      <c r="GM1480" s="667"/>
      <c r="GN1480" s="749">
        <v>2030</v>
      </c>
      <c r="GO1480" s="664" t="e">
        <f>SUMIF(DS1472:GK1472,GO1472,DS1480:GK1480)</f>
        <v>#REF!</v>
      </c>
      <c r="GP1480" s="668" t="e">
        <f>SUMIF(DS1472:GK1472,GP1472,DS1480:GK1480)</f>
        <v>#N/A</v>
      </c>
      <c r="GQ1480" s="668" t="e">
        <f>SUMIF(DS1472:GK1472,GQ1472,DS1480:GK1480)</f>
        <v>#N/A</v>
      </c>
      <c r="GR1480" s="668" t="e">
        <f>SUMIF(DS1472:GK1472,GR1472,DS1480:GK1480)</f>
        <v>#N/A</v>
      </c>
      <c r="GS1480" s="668" t="e">
        <f>SUMIF(DS1472:GK1472,GS1472,DS1480:GK1480)</f>
        <v>#N/A</v>
      </c>
      <c r="GT1480" s="668" t="e">
        <f>SUMIF(DS1472:GK1472,GT1472,DS1480:GK1480)</f>
        <v>#N/A</v>
      </c>
      <c r="GU1480" s="668" t="e">
        <f>SUMIF(DS1472:GK1472,GU1472,DS1480:GK1480)</f>
        <v>#N/A</v>
      </c>
      <c r="GV1480" s="668" t="e">
        <f>SUMIF(DS1472:GK1472,GV1472,DS1480:GK1480)</f>
        <v>#N/A</v>
      </c>
      <c r="GW1480" s="668" t="e">
        <f>SUMIF(DS1472:GK1472,GW1472,DS1480:GK1480)</f>
        <v>#N/A</v>
      </c>
      <c r="GX1480" s="668" t="e">
        <f>SUMIF(DS1472:GK1472,GX1472,DS1480:GK1480)</f>
        <v>#N/A</v>
      </c>
      <c r="GY1480" s="668" t="e">
        <f>SUMIF(DS1472:GK1472,GY1472,DS1480:GK1480)</f>
        <v>#N/A</v>
      </c>
      <c r="GZ1480" s="646" t="e">
        <f>SUM(GO1480:GY1480)=(#REF!-SUM(#REF!))</f>
        <v>#REF!</v>
      </c>
    </row>
    <row r="1481" spans="1:234" hidden="1" x14ac:dyDescent="0.25">
      <c r="A1481" s="643" t="s">
        <v>208</v>
      </c>
      <c r="GM1481" s="663"/>
      <c r="GN1481" s="663"/>
    </row>
    <row r="1482" spans="1:234" hidden="1" x14ac:dyDescent="0.25">
      <c r="A1482" s="643" t="s">
        <v>208</v>
      </c>
      <c r="G1482" s="670"/>
      <c r="H1482" s="671"/>
      <c r="I1482" s="671"/>
      <c r="J1482" s="671"/>
      <c r="K1482" s="671"/>
      <c r="L1482" s="671"/>
      <c r="M1482" s="671"/>
      <c r="N1482" s="671"/>
      <c r="O1482" s="671"/>
      <c r="P1482" s="671"/>
      <c r="Q1482" s="671"/>
      <c r="R1482" s="671"/>
      <c r="S1482" s="672"/>
      <c r="DR1482" s="643" t="s">
        <v>1666</v>
      </c>
      <c r="GM1482" s="672"/>
      <c r="GN1482" s="672"/>
      <c r="GO1482" s="672"/>
      <c r="GP1482" s="672"/>
      <c r="GQ1482" s="672"/>
      <c r="GR1482" s="672"/>
      <c r="GS1482" s="672"/>
      <c r="GT1482" s="672"/>
      <c r="GU1482" s="672"/>
      <c r="GV1482" s="672"/>
      <c r="GW1482" s="672"/>
      <c r="GX1482" s="672"/>
      <c r="GY1482" s="672"/>
      <c r="HM1482" s="671"/>
      <c r="HN1482" s="671"/>
      <c r="HO1482" s="671"/>
      <c r="HP1482" s="671"/>
      <c r="HQ1482" s="671"/>
      <c r="HR1482" s="671"/>
      <c r="HS1482" s="671"/>
      <c r="HT1482" s="671"/>
      <c r="HU1482" s="671"/>
      <c r="HV1482" s="671"/>
      <c r="HW1482" s="671"/>
      <c r="HX1482" s="671"/>
      <c r="HY1482" s="671"/>
      <c r="HZ1482" s="671"/>
    </row>
    <row r="1483" spans="1:234" hidden="1" x14ac:dyDescent="0.25">
      <c r="A1483" s="643" t="s">
        <v>208</v>
      </c>
      <c r="G1483" s="670"/>
      <c r="H1483" s="673"/>
      <c r="I1483" s="673"/>
      <c r="J1483" s="673"/>
      <c r="K1483" s="673"/>
      <c r="L1483" s="673"/>
      <c r="M1483" s="673"/>
      <c r="N1483" s="673"/>
      <c r="O1483" s="673"/>
      <c r="P1483" s="673"/>
      <c r="Q1483" s="673"/>
      <c r="R1483" s="673"/>
      <c r="S1483" s="648"/>
      <c r="DR1483" s="661"/>
      <c r="DS1483" s="647">
        <v>2023</v>
      </c>
      <c r="DT1483" s="647">
        <v>2024</v>
      </c>
      <c r="DU1483" s="647">
        <v>2024</v>
      </c>
      <c r="DV1483" s="647">
        <v>2024</v>
      </c>
      <c r="DW1483" s="647">
        <v>2024</v>
      </c>
      <c r="DX1483" s="647">
        <v>2024</v>
      </c>
      <c r="DY1483" s="647">
        <v>2024</v>
      </c>
      <c r="DZ1483" s="647">
        <v>2024</v>
      </c>
      <c r="EA1483" s="647">
        <v>2024</v>
      </c>
      <c r="EB1483" s="647">
        <v>2024</v>
      </c>
      <c r="EC1483" s="647">
        <v>2024</v>
      </c>
      <c r="ED1483" s="647">
        <v>2025</v>
      </c>
      <c r="EE1483" s="647">
        <v>2025</v>
      </c>
      <c r="EF1483" s="647">
        <v>2025</v>
      </c>
      <c r="EG1483" s="647">
        <v>2025</v>
      </c>
      <c r="EH1483" s="647">
        <v>2025</v>
      </c>
      <c r="EI1483" s="647">
        <v>2025</v>
      </c>
      <c r="EJ1483" s="647">
        <v>2025</v>
      </c>
      <c r="EK1483" s="647">
        <v>2025</v>
      </c>
      <c r="EL1483" s="647">
        <v>2025</v>
      </c>
      <c r="EM1483" s="647">
        <v>2025</v>
      </c>
      <c r="EN1483" s="647">
        <v>2026</v>
      </c>
      <c r="EO1483" s="647">
        <v>2026</v>
      </c>
      <c r="EP1483" s="647">
        <v>2026</v>
      </c>
      <c r="EQ1483" s="647">
        <v>2026</v>
      </c>
      <c r="ER1483" s="647">
        <v>2026</v>
      </c>
      <c r="ES1483" s="647">
        <v>2026</v>
      </c>
      <c r="ET1483" s="647">
        <v>2026</v>
      </c>
      <c r="EU1483" s="647">
        <v>2026</v>
      </c>
      <c r="EV1483" s="647">
        <v>2026</v>
      </c>
      <c r="EW1483" s="647">
        <v>2026</v>
      </c>
      <c r="EX1483" s="647">
        <v>2027</v>
      </c>
      <c r="EY1483" s="647">
        <v>2027</v>
      </c>
      <c r="EZ1483" s="647">
        <v>2027</v>
      </c>
      <c r="FA1483" s="647">
        <v>2027</v>
      </c>
      <c r="FB1483" s="647">
        <v>2027</v>
      </c>
      <c r="FC1483" s="647">
        <v>2027</v>
      </c>
      <c r="FD1483" s="647">
        <v>2027</v>
      </c>
      <c r="FE1483" s="647">
        <v>2027</v>
      </c>
      <c r="FF1483" s="647">
        <v>2027</v>
      </c>
      <c r="FG1483" s="647">
        <v>2027</v>
      </c>
      <c r="FH1483" s="647">
        <v>2028</v>
      </c>
      <c r="FI1483" s="647">
        <v>2028</v>
      </c>
      <c r="FJ1483" s="647">
        <v>2028</v>
      </c>
      <c r="FK1483" s="647">
        <v>2028</v>
      </c>
      <c r="FL1483" s="647">
        <v>2028</v>
      </c>
      <c r="FM1483" s="647">
        <v>2028</v>
      </c>
      <c r="FN1483" s="647">
        <v>2028</v>
      </c>
      <c r="FO1483" s="647">
        <v>2028</v>
      </c>
      <c r="FP1483" s="647">
        <v>2028</v>
      </c>
      <c r="FQ1483" s="647">
        <v>2028</v>
      </c>
      <c r="FR1483" s="647">
        <v>2029</v>
      </c>
      <c r="FS1483" s="647">
        <v>2029</v>
      </c>
      <c r="FT1483" s="647">
        <v>2029</v>
      </c>
      <c r="FU1483" s="647">
        <v>2029</v>
      </c>
      <c r="FV1483" s="647">
        <v>2029</v>
      </c>
      <c r="FW1483" s="647">
        <v>2029</v>
      </c>
      <c r="FX1483" s="647">
        <v>2029</v>
      </c>
      <c r="FY1483" s="647">
        <v>2029</v>
      </c>
      <c r="FZ1483" s="647">
        <v>2029</v>
      </c>
      <c r="GA1483" s="647">
        <v>2029</v>
      </c>
      <c r="GB1483" s="647">
        <v>2030</v>
      </c>
      <c r="GC1483" s="647">
        <v>2030</v>
      </c>
      <c r="GD1483" s="647">
        <v>2030</v>
      </c>
      <c r="GE1483" s="647">
        <v>2030</v>
      </c>
      <c r="GF1483" s="647">
        <v>2030</v>
      </c>
      <c r="GG1483" s="647">
        <v>2030</v>
      </c>
      <c r="GH1483" s="647">
        <v>2030</v>
      </c>
      <c r="GI1483" s="647">
        <v>2030</v>
      </c>
      <c r="GJ1483" s="647">
        <v>2030</v>
      </c>
      <c r="GK1483" s="647">
        <v>2030</v>
      </c>
      <c r="GL1483" s="903" t="s">
        <v>1662</v>
      </c>
      <c r="GM1483" s="648"/>
      <c r="GN1483" s="648"/>
      <c r="GO1483" s="648" t="s">
        <v>1667</v>
      </c>
      <c r="GP1483" s="648"/>
      <c r="GQ1483" s="648"/>
      <c r="GR1483" s="648"/>
      <c r="GS1483" s="648"/>
      <c r="GT1483" s="648"/>
      <c r="GU1483" s="648"/>
      <c r="GV1483" s="648"/>
      <c r="GW1483" s="648"/>
      <c r="GX1483" s="648"/>
      <c r="GY1483" s="648"/>
      <c r="HB1483" s="643" t="s">
        <v>1668</v>
      </c>
      <c r="HM1483" s="673"/>
      <c r="HN1483" s="673"/>
      <c r="HO1483" s="673"/>
      <c r="HP1483" s="673"/>
      <c r="HQ1483" s="673"/>
      <c r="HR1483" s="673"/>
      <c r="HS1483" s="673"/>
      <c r="HT1483" s="673"/>
      <c r="HU1483" s="673"/>
      <c r="HV1483" s="673"/>
      <c r="HW1483" s="673"/>
      <c r="HX1483" s="673"/>
      <c r="HY1483" s="673"/>
      <c r="HZ1483" s="673"/>
    </row>
    <row r="1484" spans="1:234" hidden="1" x14ac:dyDescent="0.25">
      <c r="A1484" s="643" t="s">
        <v>208</v>
      </c>
      <c r="G1484" s="670"/>
      <c r="H1484" s="670"/>
      <c r="I1484" s="674"/>
      <c r="J1484" s="674"/>
      <c r="K1484" s="674"/>
      <c r="L1484" s="674"/>
      <c r="M1484" s="674"/>
      <c r="N1484" s="674"/>
      <c r="O1484" s="674"/>
      <c r="P1484" s="674"/>
      <c r="Q1484" s="674"/>
      <c r="R1484" s="674"/>
      <c r="S1484" s="675"/>
      <c r="DR1484" s="662" t="s">
        <v>1665</v>
      </c>
      <c r="DS1484" s="647" t="s">
        <v>1664</v>
      </c>
      <c r="DT1484" s="647" t="str">
        <f t="shared" ref="DT1484" si="6235">E1466</f>
        <v/>
      </c>
      <c r="DU1484" s="647" t="str">
        <f t="shared" ref="DU1484" si="6236">F1466</f>
        <v/>
      </c>
      <c r="DV1484" s="647" t="str">
        <f t="shared" ref="DV1484" si="6237">G1466</f>
        <v/>
      </c>
      <c r="DW1484" s="647" t="str">
        <f t="shared" ref="DW1484" si="6238">H1466</f>
        <v/>
      </c>
      <c r="DX1484" s="647" t="str">
        <f t="shared" ref="DX1484" si="6239">I1466</f>
        <v/>
      </c>
      <c r="DY1484" s="647" t="str">
        <f t="shared" ref="DY1484" si="6240">J1466</f>
        <v/>
      </c>
      <c r="DZ1484" s="647" t="str">
        <f t="shared" ref="DZ1484" si="6241">K1466</f>
        <v/>
      </c>
      <c r="EA1484" s="647" t="str">
        <f t="shared" ref="EA1484" si="6242">L1466</f>
        <v/>
      </c>
      <c r="EB1484" s="647" t="str">
        <f t="shared" ref="EB1484" si="6243">M1466</f>
        <v/>
      </c>
      <c r="EC1484" s="647" t="str">
        <f t="shared" ref="EC1484" si="6244">N1466</f>
        <v/>
      </c>
      <c r="ED1484" s="647" t="str">
        <f t="shared" ref="ED1484" si="6245">E1466</f>
        <v/>
      </c>
      <c r="EE1484" s="647" t="str">
        <f t="shared" ref="EE1484" si="6246">F1466</f>
        <v/>
      </c>
      <c r="EF1484" s="647" t="str">
        <f t="shared" ref="EF1484" si="6247">G1466</f>
        <v/>
      </c>
      <c r="EG1484" s="647" t="str">
        <f t="shared" ref="EG1484" si="6248">H1466</f>
        <v/>
      </c>
      <c r="EH1484" s="647" t="str">
        <f t="shared" ref="EH1484" si="6249">I1466</f>
        <v/>
      </c>
      <c r="EI1484" s="647" t="str">
        <f t="shared" ref="EI1484" si="6250">J1466</f>
        <v/>
      </c>
      <c r="EJ1484" s="647" t="str">
        <f t="shared" ref="EJ1484" si="6251">K1466</f>
        <v/>
      </c>
      <c r="EK1484" s="647" t="str">
        <f t="shared" ref="EK1484" si="6252">L1466</f>
        <v/>
      </c>
      <c r="EL1484" s="647" t="str">
        <f t="shared" ref="EL1484" si="6253">M1466</f>
        <v/>
      </c>
      <c r="EM1484" s="647" t="str">
        <f t="shared" ref="EM1484" si="6254">N1466</f>
        <v/>
      </c>
      <c r="EN1484" s="647" t="str">
        <f t="shared" ref="EN1484" si="6255">E1466</f>
        <v/>
      </c>
      <c r="EO1484" s="647" t="str">
        <f t="shared" ref="EO1484" si="6256">F1466</f>
        <v/>
      </c>
      <c r="EP1484" s="647" t="str">
        <f t="shared" ref="EP1484" si="6257">G1466</f>
        <v/>
      </c>
      <c r="EQ1484" s="647" t="str">
        <f t="shared" ref="EQ1484" si="6258">H1466</f>
        <v/>
      </c>
      <c r="ER1484" s="647" t="str">
        <f t="shared" ref="ER1484" si="6259">I1466</f>
        <v/>
      </c>
      <c r="ES1484" s="647" t="str">
        <f t="shared" ref="ES1484" si="6260">J1466</f>
        <v/>
      </c>
      <c r="ET1484" s="647" t="str">
        <f t="shared" ref="ET1484" si="6261">K1466</f>
        <v/>
      </c>
      <c r="EU1484" s="647" t="str">
        <f t="shared" ref="EU1484" si="6262">L1466</f>
        <v/>
      </c>
      <c r="EV1484" s="647" t="str">
        <f t="shared" ref="EV1484" si="6263">M1466</f>
        <v/>
      </c>
      <c r="EW1484" s="647" t="str">
        <f t="shared" ref="EW1484" si="6264">N1466</f>
        <v/>
      </c>
      <c r="EX1484" s="647" t="str">
        <f t="shared" ref="EX1484" si="6265">E1466</f>
        <v/>
      </c>
      <c r="EY1484" s="647" t="str">
        <f t="shared" ref="EY1484" si="6266">F1466</f>
        <v/>
      </c>
      <c r="EZ1484" s="647" t="str">
        <f t="shared" ref="EZ1484" si="6267">G1466</f>
        <v/>
      </c>
      <c r="FA1484" s="647" t="str">
        <f t="shared" ref="FA1484" si="6268">H1466</f>
        <v/>
      </c>
      <c r="FB1484" s="647" t="str">
        <f t="shared" ref="FB1484" si="6269">I1466</f>
        <v/>
      </c>
      <c r="FC1484" s="647" t="str">
        <f t="shared" ref="FC1484" si="6270">J1466</f>
        <v/>
      </c>
      <c r="FD1484" s="647" t="str">
        <f t="shared" ref="FD1484" si="6271">K1466</f>
        <v/>
      </c>
      <c r="FE1484" s="647" t="str">
        <f t="shared" ref="FE1484" si="6272">L1466</f>
        <v/>
      </c>
      <c r="FF1484" s="647" t="str">
        <f t="shared" ref="FF1484" si="6273">M1466</f>
        <v/>
      </c>
      <c r="FG1484" s="647" t="str">
        <f t="shared" ref="FG1484" si="6274">N1466</f>
        <v/>
      </c>
      <c r="FH1484" s="647" t="str">
        <f t="shared" ref="FH1484" si="6275">E1466</f>
        <v/>
      </c>
      <c r="FI1484" s="647" t="str">
        <f t="shared" ref="FI1484" si="6276">F1466</f>
        <v/>
      </c>
      <c r="FJ1484" s="647" t="str">
        <f t="shared" ref="FJ1484" si="6277">G1466</f>
        <v/>
      </c>
      <c r="FK1484" s="647" t="str">
        <f t="shared" ref="FK1484" si="6278">H1466</f>
        <v/>
      </c>
      <c r="FL1484" s="647" t="str">
        <f t="shared" ref="FL1484" si="6279">I1466</f>
        <v/>
      </c>
      <c r="FM1484" s="647" t="str">
        <f t="shared" ref="FM1484" si="6280">J1466</f>
        <v/>
      </c>
      <c r="FN1484" s="647" t="str">
        <f t="shared" ref="FN1484" si="6281">K1466</f>
        <v/>
      </c>
      <c r="FO1484" s="647" t="str">
        <f t="shared" ref="FO1484" si="6282">L1466</f>
        <v/>
      </c>
      <c r="FP1484" s="647" t="str">
        <f t="shared" ref="FP1484" si="6283">M1466</f>
        <v/>
      </c>
      <c r="FQ1484" s="647" t="str">
        <f t="shared" ref="FQ1484" si="6284">N1466</f>
        <v/>
      </c>
      <c r="FR1484" s="647" t="str">
        <f t="shared" ref="FR1484" si="6285">E1466</f>
        <v/>
      </c>
      <c r="FS1484" s="647" t="str">
        <f t="shared" ref="FS1484" si="6286">F1466</f>
        <v/>
      </c>
      <c r="FT1484" s="647" t="str">
        <f t="shared" ref="FT1484" si="6287">G1466</f>
        <v/>
      </c>
      <c r="FU1484" s="647" t="str">
        <f t="shared" ref="FU1484" si="6288">H1466</f>
        <v/>
      </c>
      <c r="FV1484" s="647" t="str">
        <f t="shared" ref="FV1484" si="6289">I1466</f>
        <v/>
      </c>
      <c r="FW1484" s="647" t="str">
        <f t="shared" ref="FW1484" si="6290">J1466</f>
        <v/>
      </c>
      <c r="FX1484" s="647" t="str">
        <f t="shared" ref="FX1484" si="6291">K1466</f>
        <v/>
      </c>
      <c r="FY1484" s="647" t="str">
        <f t="shared" ref="FY1484" si="6292">L1466</f>
        <v/>
      </c>
      <c r="FZ1484" s="647" t="str">
        <f t="shared" ref="FZ1484" si="6293">M1466</f>
        <v/>
      </c>
      <c r="GA1484" s="647" t="str">
        <f t="shared" ref="GA1484" si="6294">N1466</f>
        <v/>
      </c>
      <c r="GB1484" s="647" t="str">
        <f t="shared" ref="GB1484" si="6295">E1466</f>
        <v/>
      </c>
      <c r="GC1484" s="647" t="str">
        <f t="shared" ref="GC1484" si="6296">F1466</f>
        <v/>
      </c>
      <c r="GD1484" s="647" t="str">
        <f t="shared" ref="GD1484" si="6297">G1466</f>
        <v/>
      </c>
      <c r="GE1484" s="647" t="str">
        <f t="shared" ref="GE1484" si="6298">H1466</f>
        <v/>
      </c>
      <c r="GF1484" s="647" t="str">
        <f t="shared" ref="GF1484" si="6299">I1466</f>
        <v/>
      </c>
      <c r="GG1484" s="647" t="str">
        <f t="shared" ref="GG1484" si="6300">J1466</f>
        <v/>
      </c>
      <c r="GH1484" s="647" t="str">
        <f t="shared" ref="GH1484" si="6301">K1466</f>
        <v/>
      </c>
      <c r="GI1484" s="647" t="str">
        <f t="shared" ref="GI1484" si="6302">L1466</f>
        <v/>
      </c>
      <c r="GJ1484" s="647" t="str">
        <f t="shared" ref="GJ1484" si="6303">M1466</f>
        <v/>
      </c>
      <c r="GK1484" s="647" t="str">
        <f t="shared" ref="GK1484" si="6304">N1466</f>
        <v/>
      </c>
      <c r="GL1484" s="904"/>
      <c r="GM1484" s="667"/>
      <c r="GN1484" s="662" t="s">
        <v>1665</v>
      </c>
      <c r="GO1484" s="646" t="s">
        <v>1664</v>
      </c>
      <c r="GP1484" s="646" t="str">
        <f t="shared" ref="GP1484" si="6305">E1466</f>
        <v/>
      </c>
      <c r="GQ1484" s="646" t="str">
        <f t="shared" ref="GQ1484" si="6306">F1466</f>
        <v/>
      </c>
      <c r="GR1484" s="646" t="str">
        <f t="shared" ref="GR1484" si="6307">G1466</f>
        <v/>
      </c>
      <c r="GS1484" s="646" t="str">
        <f t="shared" ref="GS1484" si="6308">H1466</f>
        <v/>
      </c>
      <c r="GT1484" s="646" t="str">
        <f t="shared" ref="GT1484" si="6309">I1466</f>
        <v/>
      </c>
      <c r="GU1484" s="646" t="str">
        <f t="shared" ref="GU1484" si="6310">J1466</f>
        <v/>
      </c>
      <c r="GV1484" s="646" t="str">
        <f t="shared" ref="GV1484" si="6311">K1466</f>
        <v/>
      </c>
      <c r="GW1484" s="646" t="str">
        <f t="shared" ref="GW1484" si="6312">L1466</f>
        <v/>
      </c>
      <c r="GX1484" s="646" t="str">
        <f t="shared" ref="GX1484" si="6313">M1466</f>
        <v/>
      </c>
      <c r="GY1484" s="646" t="str">
        <f t="shared" ref="GY1484" si="6314">N1466</f>
        <v/>
      </c>
      <c r="GZ1484" s="646" t="s">
        <v>1662</v>
      </c>
      <c r="HB1484" s="646" t="str">
        <f t="shared" ref="HB1484" si="6315">E1466</f>
        <v/>
      </c>
      <c r="HC1484" s="646" t="str">
        <f t="shared" ref="HC1484" si="6316">F1466</f>
        <v/>
      </c>
      <c r="HD1484" s="646" t="str">
        <f t="shared" ref="HD1484" si="6317">G1466</f>
        <v/>
      </c>
      <c r="HE1484" s="646" t="str">
        <f t="shared" ref="HE1484" si="6318">H1466</f>
        <v/>
      </c>
      <c r="HF1484" s="646" t="str">
        <f t="shared" ref="HF1484" si="6319">I1466</f>
        <v/>
      </c>
      <c r="HG1484" s="646" t="str">
        <f t="shared" ref="HG1484" si="6320">J1466</f>
        <v/>
      </c>
      <c r="HH1484" s="646" t="str">
        <f t="shared" ref="HH1484" si="6321">K1466</f>
        <v/>
      </c>
      <c r="HI1484" s="646" t="str">
        <f t="shared" ref="HI1484" si="6322">L1466</f>
        <v/>
      </c>
      <c r="HJ1484" s="646" t="str">
        <f t="shared" ref="HJ1484" si="6323">M1466</f>
        <v/>
      </c>
      <c r="HK1484" s="646" t="str">
        <f t="shared" ref="HK1484" si="6324">N1466</f>
        <v/>
      </c>
      <c r="HL1484" s="646" t="s">
        <v>1662</v>
      </c>
      <c r="HM1484" s="674"/>
      <c r="HN1484" s="674"/>
      <c r="HO1484" s="674"/>
      <c r="HP1484" s="674"/>
      <c r="HQ1484" s="674"/>
      <c r="HR1484" s="674"/>
      <c r="HS1484" s="674"/>
      <c r="HT1484" s="674"/>
      <c r="HU1484" s="674"/>
      <c r="HV1484" s="674"/>
      <c r="HW1484" s="674"/>
      <c r="HX1484" s="674"/>
      <c r="HY1484" s="674"/>
      <c r="HZ1484" s="674"/>
    </row>
    <row r="1485" spans="1:234" hidden="1" x14ac:dyDescent="0.25">
      <c r="A1485" s="643" t="s">
        <v>208</v>
      </c>
      <c r="G1485" s="670"/>
      <c r="H1485" s="670"/>
      <c r="I1485" s="674"/>
      <c r="J1485" s="674"/>
      <c r="K1485" s="674"/>
      <c r="L1485" s="674"/>
      <c r="M1485" s="674"/>
      <c r="N1485" s="674"/>
      <c r="O1485" s="674"/>
      <c r="P1485" s="674"/>
      <c r="Q1485" s="674"/>
      <c r="R1485" s="674"/>
      <c r="S1485" s="675"/>
      <c r="DR1485" s="749">
        <v>2023</v>
      </c>
      <c r="DS1485" s="665">
        <f>INDEX(DT1467:EA1468,MATCH(DR1485,DR1467:DR1468,0),MATCH(DS1483,DT1465:EA1465,0))*INDEX(AJ1473:AT1480,MATCH(DS1483,AI1473:AI1480,0),MATCH(DS1484,AJ1472:AT1472,0))</f>
        <v>0</v>
      </c>
      <c r="DT1485" s="665">
        <f>INDEX(DT1467:EA1468,MATCH(DR1485,DR1467:DR1468,0),MATCH(DT1483,DT1465:EA1465,0))*INDEX(AJ1473:AT1480,MATCH(DT1483,AI1473:AI1480,0),MATCH(DT1484,AJ1472:AT1472,0))</f>
        <v>0</v>
      </c>
      <c r="DU1485" s="665">
        <f>INDEX(DT1467:EA1468,MATCH(DR1485,DR1467:DR1468,0),MATCH(DU1483,DT1465:EA1465,0))*INDEX(AJ1473:AT1480,MATCH(DU1483,AI1473:AI1480,0),MATCH(DU1484,AJ1472:AT1472,0))</f>
        <v>0</v>
      </c>
      <c r="DV1485" s="665">
        <f>INDEX(DT1467:EA1468,MATCH(DR1485,DR1467:DR1468,0),MATCH(DV1483,DT1465:EA1465,0))*INDEX(AJ1473:AT1480,MATCH(DV1483,AI1473:AI1480,0),MATCH(DV1484,AJ1472:AT1472,0))</f>
        <v>0</v>
      </c>
      <c r="DW1485" s="665">
        <f>INDEX(DT1467:EA1468,MATCH(DR1485,DR1467:DR1468,0),MATCH(DW1483,DT1465:EA1465,0))*INDEX(AJ1473:AT1480,MATCH(DW1483,AI1473:AI1480,0),MATCH(DW1484,AJ1472:AT1472,0))</f>
        <v>0</v>
      </c>
      <c r="DX1485" s="665">
        <f>INDEX(DT1467:EA1468,MATCH(DR1485,DR1467:DR1468,0),MATCH(DX1483,DT1465:EA1465,0))*INDEX(AJ1473:AT1480,MATCH(DX1483,AI1473:AI1480,0),MATCH(DX1484,AJ1472:AT1472,0))</f>
        <v>0</v>
      </c>
      <c r="DY1485" s="665">
        <f>INDEX(DT1467:EA1468,MATCH(DR1485,DR1467:DR1468,0),MATCH(DY1483,DT1465:EA1465,0))*INDEX(AJ1473:AT1480,MATCH(DY1483,AI1473:AI1480,0),MATCH(DY1484,AJ1472:AT1472,0))</f>
        <v>0</v>
      </c>
      <c r="DZ1485" s="665">
        <f>INDEX(DT1467:EA1468,MATCH(DR1485,DR1467:DR1468,0),MATCH(DZ1483,DT1465:EA1465,0))*INDEX(AJ1473:AT1480,MATCH(DZ1483,AI1473:AI1480,0),MATCH(DZ1484,AJ1472:AT1472,0))</f>
        <v>0</v>
      </c>
      <c r="EA1485" s="665">
        <f>INDEX(DT1467:EA1468,MATCH(DR1485,DR1467:DR1468,0),MATCH(EA1483,DT1465:EA1465,0))*INDEX(AJ1473:AT1480,MATCH(EA1483,AI1473:AI1480,0),MATCH(EA1484,AJ1472:AT1472,0))</f>
        <v>0</v>
      </c>
      <c r="EB1485" s="665">
        <f>INDEX(DT1467:EA1468,MATCH(DR1485,DR1467:DR1468,0),MATCH(EB1483,DT1465:EA1465,0))*INDEX(AJ1473:AT1480,MATCH(EB1483,AI1473:AI1480,0),MATCH(EB1484,AJ1472:AT1472,0))</f>
        <v>0</v>
      </c>
      <c r="EC1485" s="665">
        <f>INDEX(DT1467:EA1468,MATCH(DR1485,DR1467:DR1468,0),MATCH(EC1483,DT1465:EA1465,0))*INDEX(AJ1473:AT1480,MATCH(EC1483,AI1473:AI1480,0),MATCH(EC1484,AJ1472:AT1472,0))</f>
        <v>0</v>
      </c>
      <c r="ED1485" s="665">
        <f>INDEX(DT1467:EA1468,MATCH(DR1485,DR1467:DR1468,0),MATCH(ED1483,DT1465:EA1465,0))*INDEX(AJ1473:AT1480,MATCH(ED1483,AI1473:AI1480,0),MATCH(ED1484,AJ1472:AT1472,0))</f>
        <v>0</v>
      </c>
      <c r="EE1485" s="665">
        <f>INDEX(DT1467:EA1468,MATCH(DR1485,DR1467:DR1468,0),MATCH(EE1483,DT1465:EA1465,0))*INDEX(AJ1473:AT1480,MATCH(EE1483,AI1473:AI1480,0),MATCH(EE1484,AJ1472:AT1472,0))</f>
        <v>0</v>
      </c>
      <c r="EF1485" s="665">
        <f>INDEX(DT1467:EA1468,MATCH(DR1485,DR1467:DR1468,0),MATCH(EF1483,DT1465:EA1465,0))*INDEX(AJ1473:AT1480,MATCH(EF1483,AI1473:AI1480,0),MATCH(EF1484,AJ1472:AT1472,0))</f>
        <v>0</v>
      </c>
      <c r="EG1485" s="665">
        <f>INDEX(DT1467:EA1468,MATCH(DR1485,DR1467:DR1468,0),MATCH(EG1483,DT1465:EA1465,0))*INDEX(AJ1473:AT1480,MATCH(EG1483,AI1473:AI1480,0),MATCH(EG1484,AJ1472:AT1472,0))</f>
        <v>0</v>
      </c>
      <c r="EH1485" s="665">
        <f>INDEX(DT1467:EA1468,MATCH(DR1485,DR1467:DR1468,0),MATCH(EH1483,DT1465:EA1465,0))*INDEX(AJ1473:AT1480,MATCH(EH1483,AI1473:AI1480,0),MATCH(EH1484,AJ1472:AT1472,0))</f>
        <v>0</v>
      </c>
      <c r="EI1485" s="665">
        <f>INDEX(DT1467:EA1468,MATCH(DR1485,DR1467:DR1468,0),MATCH(EI1483,DT1465:EA1465,0))*INDEX(AJ1473:AT1480,MATCH(EI1483,AI1473:AI1480,0),MATCH(EI1484,AJ1472:AT1472,0))</f>
        <v>0</v>
      </c>
      <c r="EJ1485" s="665">
        <f>INDEX(DT1467:EA1468,MATCH(DR1485,DR1467:DR1468,0),MATCH(EJ1483,DT1465:EA1465,0))*INDEX(AJ1473:AT1480,MATCH(EJ1483,AI1473:AI1480,0),MATCH(EJ1484,AJ1472:AT1472,0))</f>
        <v>0</v>
      </c>
      <c r="EK1485" s="665">
        <f>INDEX(DT1467:EA1468,MATCH(DR1485,DR1467:DR1468,0),MATCH(EK1483,DT1465:EA1465,0))*INDEX(AJ1473:AT1480,MATCH(EK1483,AI1473:AI1480,0),MATCH(EK1484,AJ1472:AT1472,0))</f>
        <v>0</v>
      </c>
      <c r="EL1485" s="665">
        <f>INDEX(DT1467:EA1468,MATCH(DR1485,DR1467:DR1468,0),MATCH(EL1483,DT1465:EA1465,0))*INDEX(AJ1473:AT1480,MATCH(EL1483,AI1473:AI1480,0),MATCH(EL1484,AJ1472:AT1472,0))</f>
        <v>0</v>
      </c>
      <c r="EM1485" s="665">
        <f>INDEX(DT1467:EA1468,MATCH(DR1485,DR1467:DR1468,0),MATCH(EM1483,DT1465:EA1465,0))*INDEX(AJ1473:AT1480,MATCH(EM1483,AI1473:AI1480,0),MATCH(EM1484,AJ1472:AT1472,0))</f>
        <v>0</v>
      </c>
      <c r="EN1485" s="665">
        <f>INDEX(DT1467:EA1468,MATCH(DR1485,DR1467:DR1468,0),MATCH(EN1483,DT1465:EA1465,0))*INDEX(AJ1473:AT1480,MATCH(EN1483,AI1473:AI1480,0),MATCH(EN1484,AJ1472:AT1472,0))</f>
        <v>0</v>
      </c>
      <c r="EO1485" s="665">
        <f>INDEX(DT1467:EA1468,MATCH(DR1485,DR1467:DR1468,0),MATCH(EO1483,DT1465:EA1465,0))*INDEX(AJ1473:AT1480,MATCH(EO1483,AI1473:AI1480,0),MATCH(EO1484,AJ1472:AT1472,0))</f>
        <v>0</v>
      </c>
      <c r="EP1485" s="665">
        <f>INDEX(DT1467:EA1468,MATCH(DR1485,DR1467:DR1468,0),MATCH(EP1483,DT1465:EA1465,0))*INDEX(AJ1473:AT1480,MATCH(EP1483,AI1473:AI1480,0),MATCH(EP1484,AJ1472:AT1472,0))</f>
        <v>0</v>
      </c>
      <c r="EQ1485" s="665">
        <f>INDEX(DT1467:EA1468,MATCH(DR1485,DR1467:DR1468,0),MATCH(EQ1483,DT1465:EA1465,0))*INDEX(AJ1473:AT1480,MATCH(EQ1483,AI1473:AI1480,0),MATCH(EQ1484,AJ1472:AT1472,0))</f>
        <v>0</v>
      </c>
      <c r="ER1485" s="665">
        <f>INDEX(DT1467:EA1468,MATCH(DR1485,DR1467:DR1468,0),MATCH(ER1483,DT1465:EA1465,0))*INDEX(AJ1473:AT1480,MATCH(ER1483,AI1473:AI1480,0),MATCH(ER1484,AJ1472:AT1472,0))</f>
        <v>0</v>
      </c>
      <c r="ES1485" s="665">
        <f>INDEX(DT1467:EA1468,MATCH(DR1485,DR1467:DR1468,0),MATCH(ES1483,DT1465:EA1465,0))*INDEX(AJ1473:AT1480,MATCH(ES1483,AI1473:AI1480,0),MATCH(ES1484,AJ1472:AT1472,0))</f>
        <v>0</v>
      </c>
      <c r="ET1485" s="665">
        <f>INDEX(DT1467:EA1468,MATCH(DR1485,DR1467:DR1468,0),MATCH(ET1483,DT1465:EA1465,0))*INDEX(AJ1473:AT1480,MATCH(ET1483,AI1473:AI1480,0),MATCH(ET1484,AJ1472:AT1472,0))</f>
        <v>0</v>
      </c>
      <c r="EU1485" s="665">
        <f>INDEX(DT1467:EA1468,MATCH(DR1485,DR1467:DR1468,0),MATCH(EU1483,DT1465:EA1465,0))*INDEX(AJ1473:AT1480,MATCH(EU1483,AI1473:AI1480,0),MATCH(EU1484,AJ1472:AT1472,0))</f>
        <v>0</v>
      </c>
      <c r="EV1485" s="665">
        <f>INDEX(DT1467:EA1468,MATCH(DR1485,DR1467:DR1468,0),MATCH(EV1483,DT1465:EA1465,0))*INDEX(AJ1473:AT1480,MATCH(EV1483,AI1473:AI1480,0),MATCH(EV1484,AJ1472:AT1472,0))</f>
        <v>0</v>
      </c>
      <c r="EW1485" s="665">
        <f>INDEX(DT1467:EA1468,MATCH(DR1485,DR1467:DR1468,0),MATCH(EW1483,DT1465:EA1465,0))*INDEX(AJ1473:AT1480,MATCH(EW1483,AI1473:AI1480,0),MATCH(EW1484,AJ1472:AT1472,0))</f>
        <v>0</v>
      </c>
      <c r="EX1485" s="665">
        <f>INDEX(DT1467:EA1468,MATCH(DR1485,DR1467:DR1468,0),MATCH(EX1483,DT1465:EA1465,0))*INDEX(AJ1473:AT1480,MATCH(EX1483,AI1473:AI1480,0),MATCH(EX1484,AJ1472:AT1472,0))</f>
        <v>0</v>
      </c>
      <c r="EY1485" s="665">
        <f>INDEX(DT1467:EA1468,MATCH(DR1485,DR1467:DR1468,0),MATCH(EY1483,DT1465:EA1465,0))*INDEX(AJ1473:AT1480,MATCH(EY1483,AI1473:AI1480,0),MATCH(EY1484,AJ1472:AT1472,0))</f>
        <v>0</v>
      </c>
      <c r="EZ1485" s="665">
        <f>INDEX(DT1467:EA1468,MATCH(DR1485,DR1467:DR1468,0),MATCH(EZ1483,DT1465:EA1465,0))*INDEX(AJ1473:AT1480,MATCH(EZ1483,AI1473:AI1480,0),MATCH(EZ1484,AJ1472:AT1472,0))</f>
        <v>0</v>
      </c>
      <c r="FA1485" s="665">
        <f>INDEX(DT1467:EA1468,MATCH(DR1485,DR1467:DR1468,0),MATCH(FA1483,DT1465:EA1465,0))*INDEX(AJ1473:AT1480,MATCH(FA1483,AI1473:AI1480,0),MATCH(FA1484,AJ1472:AT1472,0))</f>
        <v>0</v>
      </c>
      <c r="FB1485" s="665">
        <f>INDEX(DT1467:EA1468,MATCH(DR1485,DR1467:DR1468,0),MATCH(FB1483,DT1465:EA1465,0))*INDEX(AJ1473:AT1480,MATCH(FB1483,AI1473:AI1480,0),MATCH(FB1484,AJ1472:AT1472,0))</f>
        <v>0</v>
      </c>
      <c r="FC1485" s="665">
        <f>INDEX(DT1467:EA1468,MATCH(DR1485,DR1467:DR1468,0),MATCH(FC1483,DT1465:EA1465,0))*INDEX(AJ1473:AT1480,MATCH(FC1483,AI1473:AI1480,0),MATCH(FC1484,AJ1472:AT1472,0))</f>
        <v>0</v>
      </c>
      <c r="FD1485" s="665">
        <f>INDEX(DT1467:EA1468,MATCH(DR1485,DR1467:DR1468,0),MATCH(FD1483,DT1465:EA1465,0))*INDEX(AJ1473:AT1480,MATCH(FD1483,AI1473:AI1480,0),MATCH(FD1484,AJ1472:AT1472,0))</f>
        <v>0</v>
      </c>
      <c r="FE1485" s="665">
        <f>INDEX(DT1467:EA1468,MATCH(DR1485,DR1467:DR1468,0),MATCH(FE1483,DT1465:EA1465,0))*INDEX(AJ1473:AT1480,MATCH(FE1483,AI1473:AI1480,0),MATCH(FE1484,AJ1472:AT1472,0))</f>
        <v>0</v>
      </c>
      <c r="FF1485" s="665">
        <f>INDEX(DT1467:EA1468,MATCH(DR1485,DR1467:DR1468,0),MATCH(FF1483,DT1465:EA1465,0))*INDEX(AJ1473:AT1480,MATCH(FF1483,AI1473:AI1480,0),MATCH(FF1484,AJ1472:AT1472,0))</f>
        <v>0</v>
      </c>
      <c r="FG1485" s="665">
        <f>INDEX(DT1467:EA1468,MATCH(DR1485,DR1467:DR1468,0),MATCH(FG1483,DT1465:EA1465,0))*INDEX(AJ1473:AT1480,MATCH(FG1483,AI1473:AI1480,0),MATCH(FG1484,AJ1472:AT1472,0))</f>
        <v>0</v>
      </c>
      <c r="FH1485" s="665">
        <f>INDEX(DT1467:EA1468,MATCH(DR1485,DR1467:DR1468,0),MATCH(FH1483,DT1465:EA1465,0))*INDEX(AJ1473:AT1480,MATCH(FH1483,AI1473:AI1480,0),MATCH(FH1484,AJ1472:AT1472,0))</f>
        <v>0</v>
      </c>
      <c r="FI1485" s="665">
        <f>INDEX(DT1467:EA1468,MATCH(DR1485,DR1467:DR1468,0),MATCH(FI1483,DT1465:EA1465,0))*INDEX(AJ1473:AT1480,MATCH(FI1483,AI1473:AI1480,0),MATCH(FI1484,AJ1472:AT1472,0))</f>
        <v>0</v>
      </c>
      <c r="FJ1485" s="665">
        <f>INDEX(DT1467:EA1468,MATCH(DR1485,DR1467:DR1468,0),MATCH(FJ1483,DT1465:EA1465,0))*INDEX(AJ1473:AT1480,MATCH(FJ1483,AI1473:AI1480,0),MATCH(FJ1484,AJ1472:AT1472,0))</f>
        <v>0</v>
      </c>
      <c r="FK1485" s="665">
        <f>INDEX(DT1467:EA1468,MATCH(DR1485,DR1467:DR1468,0),MATCH(FK1483,DT1465:EA1465,0))*INDEX(AJ1473:AT1480,MATCH(FK1483,AI1473:AI1480,0),MATCH(FK1484,AJ1472:AT1472,0))</f>
        <v>0</v>
      </c>
      <c r="FL1485" s="665">
        <f>INDEX(DT1467:EA1468,MATCH(DR1485,DR1467:DR1468,0),MATCH(FL1483,DT1465:EA1465,0))*INDEX(AJ1473:AT1480,MATCH(FL1483,AI1473:AI1480,0),MATCH(FL1484,AJ1472:AT1472,0))</f>
        <v>0</v>
      </c>
      <c r="FM1485" s="665">
        <f>INDEX(DT1467:EA1468,MATCH(DR1485,DR1467:DR1468,0),MATCH(FM1483,DT1465:EA1465,0))*INDEX(AJ1473:AT1480,MATCH(FM1483,AI1473:AI1480,0),MATCH(FM1484,AJ1472:AT1472,0))</f>
        <v>0</v>
      </c>
      <c r="FN1485" s="665">
        <f>INDEX(DT1467:EA1468,MATCH(DR1485,DR1467:DR1468,0),MATCH(FN1483,DT1465:EA1465,0))*INDEX(AJ1473:AT1480,MATCH(FN1483,AI1473:AI1480,0),MATCH(FN1484,AJ1472:AT1472,0))</f>
        <v>0</v>
      </c>
      <c r="FO1485" s="665">
        <f>INDEX(DT1467:EA1468,MATCH(DR1485,DR1467:DR1468,0),MATCH(FO1483,DT1465:EA1465,0))*INDEX(AJ1473:AT1480,MATCH(FO1483,AI1473:AI1480,0),MATCH(FO1484,AJ1472:AT1472,0))</f>
        <v>0</v>
      </c>
      <c r="FP1485" s="665">
        <f>INDEX(DT1467:EA1468,MATCH(DR1485,DR1467:DR1468,0),MATCH(FP1483,DT1465:EA1465,0))*INDEX(AJ1473:AT1480,MATCH(FP1483,AI1473:AI1480,0),MATCH(FP1484,AJ1472:AT1472,0))</f>
        <v>0</v>
      </c>
      <c r="FQ1485" s="665">
        <f>INDEX(DT1467:EA1468,MATCH(DR1485,DR1467:DR1468,0),MATCH(FQ1483,DT1465:EA1465,0))*INDEX(AJ1473:AT1480,MATCH(FQ1483,AI1473:AI1480,0),MATCH(FQ1484,AJ1472:AT1472,0))</f>
        <v>0</v>
      </c>
      <c r="FR1485" s="665">
        <f>INDEX(DT1467:EA1468,MATCH(DR1485,DR1467:DR1468,0),MATCH(FR1483,DT1465:EA1465,0))*INDEX(AJ1473:AT1480,MATCH(FR1483,AI1473:AI1480,0),MATCH(FR1484,AJ1472:AT1472,0))</f>
        <v>0</v>
      </c>
      <c r="FS1485" s="665">
        <f>INDEX(DT1467:EA1468,MATCH(DR1485,DR1467:DR1468,0),MATCH(FS1483,DT1465:EA1465,0))*INDEX(AJ1473:AT1480,MATCH(FS1483,AI1473:AI1480,0),MATCH(FS1484,AJ1472:AT1472,0))</f>
        <v>0</v>
      </c>
      <c r="FT1485" s="665">
        <f>INDEX(DT1467:EA1468,MATCH(DR1485,DR1467:DR1468,0),MATCH(FT1483,DT1465:EA1465,0))*INDEX(AJ1473:AT1480,MATCH(FT1483,AI1473:AI1480,0),MATCH(FT1484,AJ1472:AT1472,0))</f>
        <v>0</v>
      </c>
      <c r="FU1485" s="665">
        <f>INDEX(DT1467:EA1468,MATCH(DR1485,DR1467:DR1468,0),MATCH(FU1483,DT1465:EA1465,0))*INDEX(AJ1473:AT1480,MATCH(FU1483,AI1473:AI1480,0),MATCH(FU1484,AJ1472:AT1472,0))</f>
        <v>0</v>
      </c>
      <c r="FV1485" s="665">
        <f>INDEX(DT1467:EA1468,MATCH(DR1485,DR1467:DR1468,0),MATCH(FV1483,DT1465:EA1465,0))*INDEX(AJ1473:AT1480,MATCH(FV1483,AI1473:AI1480,0),MATCH(FV1484,AJ1472:AT1472,0))</f>
        <v>0</v>
      </c>
      <c r="FW1485" s="665">
        <f>INDEX(DT1467:EA1468,MATCH(DR1485,DR1467:DR1468,0),MATCH(FW1483,DT1465:EA1465,0))*INDEX(AJ1473:AT1480,MATCH(FW1483,AI1473:AI1480,0),MATCH(FW1484,AJ1472:AT1472,0))</f>
        <v>0</v>
      </c>
      <c r="FX1485" s="665">
        <f>INDEX(DT1467:EA1468,MATCH(DR1485,DR1467:DR1468,0),MATCH(FX1483,DT1465:EA1465,0))*INDEX(AJ1473:AT1480,MATCH(FX1483,AI1473:AI1480,0),MATCH(FX1484,AJ1472:AT1472,0))</f>
        <v>0</v>
      </c>
      <c r="FY1485" s="665">
        <f>INDEX(DT1467:EA1468,MATCH(DR1485,DR1467:DR1468,0),MATCH(FY1483,DT1465:EA1465,0))*INDEX(AJ1473:AT1480,MATCH(FY1483,AI1473:AI1480,0),MATCH(FY1484,AJ1472:AT1472,0))</f>
        <v>0</v>
      </c>
      <c r="FZ1485" s="665">
        <f>INDEX(DT1467:EA1468,MATCH(DR1485,DR1467:DR1468,0),MATCH(FZ1483,DT1465:EA1465,0))*INDEX(AJ1473:AT1480,MATCH(FZ1483,AI1473:AI1480,0),MATCH(FZ1484,AJ1472:AT1472,0))</f>
        <v>0</v>
      </c>
      <c r="GA1485" s="665">
        <f>INDEX(DT1467:EA1468,MATCH(DR1485,DR1467:DR1468,0),MATCH(GA1483,DT1465:EA1465,0))*INDEX(AJ1473:AT1480,MATCH(GA1483,AI1473:AI1480,0),MATCH(GA1484,AJ1472:AT1472,0))</f>
        <v>0</v>
      </c>
      <c r="GB1485" s="665">
        <f>INDEX(DT1467:EA1468,MATCH(DR1485,DR1467:DR1468,0),MATCH(GB1483,DT1465:EA1465,0))*INDEX(AJ1473:AT1480,MATCH(GB1483,AI1473:AI1480,0),MATCH(GB1484,AJ1472:AT1472,0))</f>
        <v>0</v>
      </c>
      <c r="GC1485" s="665">
        <f>INDEX(DT1467:EA1468,MATCH(DR1485,DR1467:DR1468,0),MATCH(GC1483,DT1465:EA1465,0))*INDEX(AJ1473:AT1480,MATCH(GC1483,AI1473:AI1480,0),MATCH(GC1484,AJ1472:AT1472,0))</f>
        <v>0</v>
      </c>
      <c r="GD1485" s="665">
        <f>INDEX(DT1467:EA1468,MATCH(DR1485,DR1467:DR1468,0),MATCH(GD1483,DT1465:EA1465,0))*INDEX(AJ1473:AT1480,MATCH(GD1483,AI1473:AI1480,0),MATCH(GD1484,AJ1472:AT1472,0))</f>
        <v>0</v>
      </c>
      <c r="GE1485" s="665">
        <f>INDEX(DT1467:EA1468,MATCH(DR1485,DR1467:DR1468,0),MATCH(GE1483,DT1465:EA1465,0))*INDEX(AJ1473:AT1480,MATCH(GE1483,AI1473:AI1480,0),MATCH(GE1484,AJ1472:AT1472,0))</f>
        <v>0</v>
      </c>
      <c r="GF1485" s="665">
        <f>INDEX(DT1467:EA1468,MATCH(DR1485,DR1467:DR1468,0),MATCH(GF1483,DT1465:EA1465,0))*INDEX(AJ1473:AT1480,MATCH(GF1483,AI1473:AI1480,0),MATCH(GF1484,AJ1472:AT1472,0))</f>
        <v>0</v>
      </c>
      <c r="GG1485" s="665">
        <f>INDEX(DT1467:EA1468,MATCH(DR1485,DR1467:DR1468,0),MATCH(GG1483,DT1465:EA1465,0))*INDEX(AJ1473:AT1480,MATCH(GG1483,AI1473:AI1480,0),MATCH(GG1484,AJ1472:AT1472,0))</f>
        <v>0</v>
      </c>
      <c r="GH1485" s="665">
        <f>INDEX(DT1467:EA1468,MATCH(DR1485,DR1467:DR1468,0),MATCH(GH1483,DT1465:EA1465,0))*INDEX(AJ1473:AT1480,MATCH(GH1483,AI1473:AI1480,0),MATCH(GH1484,AJ1472:AT1472,0))</f>
        <v>0</v>
      </c>
      <c r="GI1485" s="665">
        <f>INDEX(DT1467:EA1468,MATCH(DR1485,DR1467:DR1468,0),MATCH(GI1483,DT1465:EA1465,0))*INDEX(AJ1473:AT1480,MATCH(GI1483,AI1473:AI1480,0),MATCH(GI1484,AJ1472:AT1472,0))</f>
        <v>0</v>
      </c>
      <c r="GJ1485" s="665">
        <f>INDEX(DT1467:EA1468,MATCH(DR1485,DR1467:DR1468,0),MATCH(GJ1483,DT1465:EA1465,0))*INDEX(AJ1473:AT1480,MATCH(GJ1483,AI1473:AI1480,0),MATCH(GJ1484,AJ1472:AT1472,0))</f>
        <v>0</v>
      </c>
      <c r="GK1485" s="665">
        <f>INDEX(DT1467:EA1468,MATCH(DR1485,DR1467:DR1468,0),MATCH(GK1483,DT1465:EA1465,0))*INDEX(AJ1473:AT1480,MATCH(GK1483,AI1473:AI1480,0),MATCH(GK1484,AJ1472:AT1472,0))</f>
        <v>0</v>
      </c>
      <c r="GL1485" s="665" t="b">
        <f>SUM(DS1485:GK1485)=O1467-SUM(HB1485:HK1485)</f>
        <v>1</v>
      </c>
      <c r="GM1485" s="667"/>
      <c r="GN1485" s="749">
        <v>2023</v>
      </c>
      <c r="GO1485" s="664">
        <f>SUMIF(DS1472:EN1472,GO1472,DS1485:EN1485)</f>
        <v>0</v>
      </c>
      <c r="GP1485" s="668">
        <f>SUMIF(DS1472:GK1472,GP1472,DS1485:GK1485)</f>
        <v>0</v>
      </c>
      <c r="GQ1485" s="668">
        <f>SUMIF(DS1472:GK1472,GQ1472,DS1485:GK1485)</f>
        <v>0</v>
      </c>
      <c r="GR1485" s="668">
        <f>SUMIF(DS1472:GK1472,GR1472,DS1485:GK1485)</f>
        <v>0</v>
      </c>
      <c r="GS1485" s="668">
        <f>SUMIF(DS1472:GK1472,GS1472,DS1485:GK1485)</f>
        <v>0</v>
      </c>
      <c r="GT1485" s="668">
        <f>SUMIF(DS1472:GK1472,GT1472,DS1485:GK1485)</f>
        <v>0</v>
      </c>
      <c r="GU1485" s="668">
        <f>SUMIF(DS1472:GK1472,GU1472,DS1485:GK1485)</f>
        <v>0</v>
      </c>
      <c r="GV1485" s="668">
        <f>SUMIF(DS1472:GK1472,GV1472,DS1485:GK1485)</f>
        <v>0</v>
      </c>
      <c r="GW1485" s="668">
        <f>SUMIF(DS1472:GK1472,GW1472,DS1485:GK1485)</f>
        <v>0</v>
      </c>
      <c r="GX1485" s="668">
        <f>SUMIF(DS1472:GK1472,GX1472,DS1485:GK1485)</f>
        <v>0</v>
      </c>
      <c r="GY1485" s="668">
        <f>SUMIF(DS1472:GK1472,GY1472,DS1485:GK1485)</f>
        <v>0</v>
      </c>
      <c r="GZ1485" s="646" t="b">
        <f>O1467=SUM(GO1485:GY1485)</f>
        <v>1</v>
      </c>
      <c r="HB1485" s="668">
        <f>IF(GZ1485,0,(O1467-SUM(GO1485:GY1485))*INDEX(AK1473:AT1480,MATCH(GN1485,AI1473:AI1480,0),MATCH(HB1484,AK1472:AT1472,0)))</f>
        <v>0</v>
      </c>
      <c r="HC1485" s="668">
        <f>IF(GZ1485,0,(O1467-SUM(GO1485:GY1485))*INDEX(AK1473:AT1480,MATCH(GN1485,AI1473:AI1480,0),MATCH(HC1484,AK1472:AT1472,0)))</f>
        <v>0</v>
      </c>
      <c r="HD1485" s="668">
        <f>IF(GZ1485,0,(O1467-SUM(GO1485:GY1485))*INDEX(AK1473:AT1480,MATCH(GN1485,AI1473:AI1480,0),MATCH(HD1484,AK1472:AT1472,0)))</f>
        <v>0</v>
      </c>
      <c r="HE1485" s="668">
        <f>IF(GZ1485,0,(O1467-SUM(GO1485:GY1485))*INDEX(AK1473:AT1480,MATCH(GN1485,AI1473:AI1480,0),MATCH(HE1484,AK1472:AT1472,0)))</f>
        <v>0</v>
      </c>
      <c r="HF1485" s="668">
        <f>IF(GZ1485,0,(O1467-SUM(GO1485:GY1485))*INDEX(AK1473:AT1480,MATCH(GN1485,AI1473:AI1480,0),MATCH(HF1484,AK1472:AT1472,0)))</f>
        <v>0</v>
      </c>
      <c r="HG1485" s="668">
        <f>IF(GZ1485,0,(O1467-SUM(GO1485:GY1485))*INDEX(AK1473:AT1480,MATCH(GN1485,AI1473:AI1480,0),MATCH(HG1484,AK1472:AT1472,0)))</f>
        <v>0</v>
      </c>
      <c r="HH1485" s="668">
        <f>IF(GZ1485,0,(O1467-SUM(GO1485:GY1485))*INDEX(AK1473:AT1480,MATCH(GN1485,AI1473:AI1480,0),MATCH(HH1484,AK1472:AT1472,0)))</f>
        <v>0</v>
      </c>
      <c r="HI1485" s="668">
        <f>IF(GZ1485,0,(O1467-SUM(GO1485:GY1485))*INDEX(AK1473:AT1480,MATCH(GN1485,AI1473:AI1480,0),MATCH(HI1484,AK1472:AT1472,0)))</f>
        <v>0</v>
      </c>
      <c r="HJ1485" s="668">
        <f>IF(GZ1485,0,(O1467-SUM(GO1485:GY1485))*INDEX(AK1473:AT1480,MATCH(GN1485,AI1473:AI1480,0),MATCH(HJ1484,AK1472:AT1472,0)))</f>
        <v>0</v>
      </c>
      <c r="HK1485" s="668">
        <f>IF(GZ1485,0,(O1467-SUM(GO1485:GY1485))*INDEX(AK1473:AT1480,MATCH(GN1485,AI1473:AI1480,0),MATCH(HK1484,AK1472:AT1472,0)))</f>
        <v>0</v>
      </c>
      <c r="HL1485" s="668" t="b">
        <f>(SUM(HB1485:HK1485)+SUM(GO1485:GY1485))=O1467</f>
        <v>1</v>
      </c>
      <c r="HM1485" s="674"/>
      <c r="HN1485" s="674"/>
      <c r="HO1485" s="674"/>
      <c r="HP1485" s="674"/>
      <c r="HQ1485" s="674"/>
      <c r="HR1485" s="674"/>
      <c r="HS1485" s="674"/>
      <c r="HT1485" s="674"/>
      <c r="HU1485" s="674"/>
      <c r="HV1485" s="674"/>
      <c r="HW1485" s="674"/>
      <c r="HX1485" s="674"/>
      <c r="HY1485" s="674"/>
      <c r="HZ1485" s="674"/>
    </row>
    <row r="1486" spans="1:234" hidden="1" x14ac:dyDescent="0.25">
      <c r="A1486" s="643" t="s">
        <v>208</v>
      </c>
      <c r="G1486" s="670"/>
      <c r="H1486" s="670"/>
      <c r="I1486" s="674"/>
      <c r="J1486" s="674"/>
      <c r="K1486" s="674"/>
      <c r="L1486" s="674"/>
      <c r="M1486" s="674"/>
      <c r="N1486" s="674"/>
      <c r="O1486" s="674"/>
      <c r="P1486" s="674"/>
      <c r="Q1486" s="674"/>
      <c r="R1486" s="674"/>
      <c r="S1486" s="675"/>
      <c r="DR1486" s="749">
        <v>2024</v>
      </c>
      <c r="DS1486" s="665">
        <f>INDEX(DT1467:EA1468,MATCH(DR1486,DR1467:DR1468,0),MATCH(DS1483,DT1465:EA1465,0))*INDEX(AJ1473:AT1480,MATCH(DS1483,AI1473:AI1480,0),MATCH(DS1484,AJ1472:AT1472,0))</f>
        <v>0</v>
      </c>
      <c r="DT1486" s="665">
        <f>INDEX(DT1467:EA1468,MATCH(DR1486,DR1467:DR1468,0),MATCH(DT1483,DT1465:EA1465,0))*INDEX(AJ1473:AT1480,MATCH(DT1483,AI1473:AI1480,0),MATCH(DT1484,AJ1472:AT1472,0))</f>
        <v>0</v>
      </c>
      <c r="DU1486" s="665">
        <f>INDEX(DT1467:EA1468,MATCH(DR1486,DR1467:DR1468,0),MATCH(DU1483,DT1465:EA1465,0))*INDEX(AJ1473:AT1480,MATCH(DU1483,AI1473:AI1480,0),MATCH(DU1484,AJ1472:AT1472,0))</f>
        <v>0</v>
      </c>
      <c r="DV1486" s="665">
        <f>INDEX(DT1467:EA1468,MATCH(DR1486,DR1467:DR1468,0),MATCH(DV1483,DT1465:EA1465,0))*INDEX(AJ1473:AT1480,MATCH(DV1483,AI1473:AI1480,0),MATCH(DV1484,AJ1472:AT1472,0))</f>
        <v>0</v>
      </c>
      <c r="DW1486" s="665">
        <f>INDEX(DT1467:EA1468,MATCH(DR1486,DR1467:DR1468,0),MATCH(DW1483,DT1465:EA1465,0))*INDEX(AJ1473:AT1480,MATCH(DW1483,AI1473:AI1480,0),MATCH(DW1484,AJ1472:AT1472,0))</f>
        <v>0</v>
      </c>
      <c r="DX1486" s="665">
        <f>INDEX(DT1467:EA1468,MATCH(DR1486,DR1467:DR1468,0),MATCH(DX1483,DT1465:EA1465,0))*INDEX(AJ1473:AT1480,MATCH(DX1483,AI1473:AI1480,0),MATCH(DX1484,AJ1472:AT1472,0))</f>
        <v>0</v>
      </c>
      <c r="DY1486" s="665">
        <f>INDEX(DT1467:EA1468,MATCH(DR1486,DR1467:DR1468,0),MATCH(DY1483,DT1465:EA1465,0))*INDEX(AJ1473:AT1480,MATCH(DY1483,AI1473:AI1480,0),MATCH(DY1484,AJ1472:AT1472,0))</f>
        <v>0</v>
      </c>
      <c r="DZ1486" s="665">
        <f>INDEX(DT1467:EA1468,MATCH(DR1486,DR1467:DR1468,0),MATCH(DZ1483,DT1465:EA1465,0))*INDEX(AJ1473:AT1480,MATCH(DZ1483,AI1473:AI1480,0),MATCH(DZ1484,AJ1472:AT1472,0))</f>
        <v>0</v>
      </c>
      <c r="EA1486" s="665">
        <f>INDEX(DT1467:EA1468,MATCH(DR1486,DR1467:DR1468,0),MATCH(EA1483,DT1465:EA1465,0))*INDEX(AJ1473:AT1480,MATCH(EA1483,AI1473:AI1480,0),MATCH(EA1484,AJ1472:AT1472,0))</f>
        <v>0</v>
      </c>
      <c r="EB1486" s="665">
        <f>INDEX(DT1467:EA1468,MATCH(DR1486,DR1467:DR1468,0),MATCH(EB1483,DT1465:EA1465,0))*INDEX(AJ1473:AT1480,MATCH(EB1483,AI1473:AI1480,0),MATCH(EB1484,AJ1472:AT1472,0))</f>
        <v>0</v>
      </c>
      <c r="EC1486" s="665">
        <f>INDEX(DT1467:EA1468,MATCH(DR1486,DR1467:DR1468,0),MATCH(EC1483,DT1465:EA1465,0))*INDEX(AJ1473:AT1480,MATCH(EC1483,AI1473:AI1480,0),MATCH(EC1484,AJ1472:AT1472,0))</f>
        <v>0</v>
      </c>
      <c r="ED1486" s="665">
        <f>INDEX(DT1467:EA1468,MATCH(DR1486,DR1467:DR1468,0),MATCH(ED1483,DT1465:EA1465,0))*INDEX(AJ1473:AT1480,MATCH(ED1483,AI1473:AI1480,0),MATCH(ED1484,AJ1472:AT1472,0))</f>
        <v>0</v>
      </c>
      <c r="EE1486" s="665">
        <f>INDEX(DT1467:EA1468,MATCH(DR1486,DR1467:DR1468,0),MATCH(EE1483,DT1465:EA1465,0))*INDEX(AJ1473:AT1480,MATCH(EE1483,AI1473:AI1480,0),MATCH(EE1484,AJ1472:AT1472,0))</f>
        <v>0</v>
      </c>
      <c r="EF1486" s="665">
        <f>INDEX(DT1467:EA1468,MATCH(DR1486,DR1467:DR1468,0),MATCH(EF1483,DT1465:EA1465,0))*INDEX(AJ1473:AT1480,MATCH(EF1483,AI1473:AI1480,0),MATCH(EF1484,AJ1472:AT1472,0))</f>
        <v>0</v>
      </c>
      <c r="EG1486" s="665">
        <f>INDEX(DT1467:EA1468,MATCH(DR1486,DR1467:DR1468,0),MATCH(EG1483,DT1465:EA1465,0))*INDEX(AJ1473:AT1480,MATCH(EG1483,AI1473:AI1480,0),MATCH(EG1484,AJ1472:AT1472,0))</f>
        <v>0</v>
      </c>
      <c r="EH1486" s="665">
        <f>INDEX(DT1467:EA1468,MATCH(DR1486,DR1467:DR1468,0),MATCH(EH1483,DT1465:EA1465,0))*INDEX(AJ1473:AT1480,MATCH(EH1483,AI1473:AI1480,0),MATCH(EH1484,AJ1472:AT1472,0))</f>
        <v>0</v>
      </c>
      <c r="EI1486" s="665">
        <f>INDEX(DT1467:EA1468,MATCH(DR1486,DR1467:DR1468,0),MATCH(EI1483,DT1465:EA1465,0))*INDEX(AJ1473:AT1480,MATCH(EI1483,AI1473:AI1480,0),MATCH(EI1484,AJ1472:AT1472,0))</f>
        <v>0</v>
      </c>
      <c r="EJ1486" s="665">
        <f>INDEX(DT1467:EA1468,MATCH(DR1486,DR1467:DR1468,0),MATCH(EJ1483,DT1465:EA1465,0))*INDEX(AJ1473:AT1480,MATCH(EJ1483,AI1473:AI1480,0),MATCH(EJ1484,AJ1472:AT1472,0))</f>
        <v>0</v>
      </c>
      <c r="EK1486" s="665">
        <f>INDEX(DT1467:EA1468,MATCH(DR1486,DR1467:DR1468,0),MATCH(EK1483,DT1465:EA1465,0))*INDEX(AJ1473:AT1480,MATCH(EK1483,AI1473:AI1480,0),MATCH(EK1484,AJ1472:AT1472,0))</f>
        <v>0</v>
      </c>
      <c r="EL1486" s="665">
        <f>INDEX(DT1467:EA1468,MATCH(DR1486,DR1467:DR1468,0),MATCH(EL1483,DT1465:EA1465,0))*INDEX(AJ1473:AT1480,MATCH(EL1483,AI1473:AI1480,0),MATCH(EL1484,AJ1472:AT1472,0))</f>
        <v>0</v>
      </c>
      <c r="EM1486" s="665">
        <f>INDEX(DT1467:EA1468,MATCH(DR1486,DR1467:DR1468,0),MATCH(EM1483,DT1465:EA1465,0))*INDEX(AJ1473:AT1480,MATCH(EM1483,AI1473:AI1480,0),MATCH(EM1484,AJ1472:AT1472,0))</f>
        <v>0</v>
      </c>
      <c r="EN1486" s="665">
        <f>INDEX(DT1467:EA1468,MATCH(DR1486,DR1467:DR1468,0),MATCH(EN1483,DT1465:EA1465,0))*INDEX(AJ1473:AT1480,MATCH(EN1483,AI1473:AI1480,0),MATCH(EN1484,AJ1472:AT1472,0))</f>
        <v>0</v>
      </c>
      <c r="EO1486" s="665">
        <f>INDEX(DT1467:EA1468,MATCH(DR1486,DR1467:DR1468,0),MATCH(EO1483,DT1465:EA1465,0))*INDEX(AJ1473:AT1480,MATCH(EO1483,AI1473:AI1480,0),MATCH(EO1484,AJ1472:AT1472,0))</f>
        <v>0</v>
      </c>
      <c r="EP1486" s="665">
        <f>INDEX(DT1467:EA1468,MATCH(DR1486,DR1467:DR1468,0),MATCH(EP1483,DT1465:EA1465,0))*INDEX(AJ1473:AT1480,MATCH(EP1483,AI1473:AI1480,0),MATCH(EP1484,AJ1472:AT1472,0))</f>
        <v>0</v>
      </c>
      <c r="EQ1486" s="665">
        <f>INDEX(DT1467:EA1468,MATCH(DR1486,DR1467:DR1468,0),MATCH(EQ1483,DT1465:EA1465,0))*INDEX(AJ1473:AT1480,MATCH(EQ1483,AI1473:AI1480,0),MATCH(EQ1484,AJ1472:AT1472,0))</f>
        <v>0</v>
      </c>
      <c r="ER1486" s="665">
        <f>INDEX(DT1467:EA1468,MATCH(DR1486,DR1467:DR1468,0),MATCH(ER1483,DT1465:EA1465,0))*INDEX(AJ1473:AT1480,MATCH(ER1483,AI1473:AI1480,0),MATCH(ER1484,AJ1472:AT1472,0))</f>
        <v>0</v>
      </c>
      <c r="ES1486" s="665">
        <f>INDEX(DT1467:EA1468,MATCH(DR1486,DR1467:DR1468,0),MATCH(ES1483,DT1465:EA1465,0))*INDEX(AJ1473:AT1480,MATCH(ES1483,AI1473:AI1480,0),MATCH(ES1484,AJ1472:AT1472,0))</f>
        <v>0</v>
      </c>
      <c r="ET1486" s="665">
        <f>INDEX(DT1467:EA1468,MATCH(DR1486,DR1467:DR1468,0),MATCH(ET1483,DT1465:EA1465,0))*INDEX(AJ1473:AT1480,MATCH(ET1483,AI1473:AI1480,0),MATCH(ET1484,AJ1472:AT1472,0))</f>
        <v>0</v>
      </c>
      <c r="EU1486" s="665">
        <f>INDEX(DT1467:EA1468,MATCH(DR1486,DR1467:DR1468,0),MATCH(EU1483,DT1465:EA1465,0))*INDEX(AJ1473:AT1480,MATCH(EU1483,AI1473:AI1480,0),MATCH(EU1484,AJ1472:AT1472,0))</f>
        <v>0</v>
      </c>
      <c r="EV1486" s="665">
        <f>INDEX(DT1467:EA1468,MATCH(DR1486,DR1467:DR1468,0),MATCH(EV1483,DT1465:EA1465,0))*INDEX(AJ1473:AT1480,MATCH(EV1483,AI1473:AI1480,0),MATCH(EV1484,AJ1472:AT1472,0))</f>
        <v>0</v>
      </c>
      <c r="EW1486" s="665">
        <f>INDEX(DT1467:EA1468,MATCH(DR1486,DR1467:DR1468,0),MATCH(EW1483,DT1465:EA1465,0))*INDEX(AJ1473:AT1480,MATCH(EW1483,AI1473:AI1480,0),MATCH(EW1484,AJ1472:AT1472,0))</f>
        <v>0</v>
      </c>
      <c r="EX1486" s="665">
        <f>INDEX(DT1467:EA1468,MATCH(DR1486,DR1467:DR1468,0),MATCH(EX1483,DT1465:EA1465,0))*INDEX(AJ1473:AT1480,MATCH(EX1483,AI1473:AI1480,0),MATCH(EX1484,AJ1472:AT1472,0))</f>
        <v>0</v>
      </c>
      <c r="EY1486" s="665">
        <f>INDEX(DT1467:EA1468,MATCH(DR1486,DR1467:DR1468,0),MATCH(EY1483,DT1465:EA1465,0))*INDEX(AJ1473:AT1480,MATCH(EY1483,AI1473:AI1480,0),MATCH(EY1484,AJ1472:AT1472,0))</f>
        <v>0</v>
      </c>
      <c r="EZ1486" s="665">
        <f>INDEX(DT1467:EA1468,MATCH(DR1486,DR1467:DR1468,0),MATCH(EZ1483,DT1465:EA1465,0))*INDEX(AJ1473:AT1480,MATCH(EZ1483,AI1473:AI1480,0),MATCH(EZ1484,AJ1472:AT1472,0))</f>
        <v>0</v>
      </c>
      <c r="FA1486" s="665">
        <f>INDEX(DT1467:EA1468,MATCH(DR1486,DR1467:DR1468,0),MATCH(FA1483,DT1465:EA1465,0))*INDEX(AJ1473:AT1480,MATCH(FA1483,AI1473:AI1480,0),MATCH(FA1484,AJ1472:AT1472,0))</f>
        <v>0</v>
      </c>
      <c r="FB1486" s="665">
        <f>INDEX(DT1467:EA1468,MATCH(DR1486,DR1467:DR1468,0),MATCH(FB1483,DT1465:EA1465,0))*INDEX(AJ1473:AT1480,MATCH(FB1483,AI1473:AI1480,0),MATCH(FB1484,AJ1472:AT1472,0))</f>
        <v>0</v>
      </c>
      <c r="FC1486" s="665">
        <f>INDEX(DT1467:EA1468,MATCH(DR1486,DR1467:DR1468,0),MATCH(FC1483,DT1465:EA1465,0))*INDEX(AJ1473:AT1480,MATCH(FC1483,AI1473:AI1480,0),MATCH(FC1484,AJ1472:AT1472,0))</f>
        <v>0</v>
      </c>
      <c r="FD1486" s="665">
        <f>INDEX(DT1467:EA1468,MATCH(DR1486,DR1467:DR1468,0),MATCH(FD1483,DT1465:EA1465,0))*INDEX(AJ1473:AT1480,MATCH(FD1483,AI1473:AI1480,0),MATCH(FD1484,AJ1472:AT1472,0))</f>
        <v>0</v>
      </c>
      <c r="FE1486" s="665">
        <f>INDEX(DT1467:EA1468,MATCH(DR1486,DR1467:DR1468,0),MATCH(FE1483,DT1465:EA1465,0))*INDEX(AJ1473:AT1480,MATCH(FE1483,AI1473:AI1480,0),MATCH(FE1484,AJ1472:AT1472,0))</f>
        <v>0</v>
      </c>
      <c r="FF1486" s="665">
        <f>INDEX(DT1467:EA1468,MATCH(DR1486,DR1467:DR1468,0),MATCH(FF1483,DT1465:EA1465,0))*INDEX(AJ1473:AT1480,MATCH(FF1483,AI1473:AI1480,0),MATCH(FF1484,AJ1472:AT1472,0))</f>
        <v>0</v>
      </c>
      <c r="FG1486" s="665">
        <f>INDEX(DT1467:EA1468,MATCH(DR1486,DR1467:DR1468,0),MATCH(FG1483,DT1465:EA1465,0))*INDEX(AJ1473:AT1480,MATCH(FG1483,AI1473:AI1480,0),MATCH(FG1484,AJ1472:AT1472,0))</f>
        <v>0</v>
      </c>
      <c r="FH1486" s="665">
        <f>INDEX(DT1467:EA1468,MATCH(DR1486,DR1467:DR1468,0),MATCH(FH1483,DT1465:EA1465,0))*INDEX(AJ1473:AT1480,MATCH(FH1483,AI1473:AI1480,0),MATCH(FH1484,AJ1472:AT1472,0))</f>
        <v>0</v>
      </c>
      <c r="FI1486" s="665">
        <f>INDEX(DT1467:EA1468,MATCH(DR1486,DR1467:DR1468,0),MATCH(FI1483,DT1465:EA1465,0))*INDEX(AJ1473:AT1480,MATCH(FI1483,AI1473:AI1480,0),MATCH(FI1484,AJ1472:AT1472,0))</f>
        <v>0</v>
      </c>
      <c r="FJ1486" s="665">
        <f>INDEX(DT1467:EA1468,MATCH(DR1486,DR1467:DR1468,0),MATCH(FJ1483,DT1465:EA1465,0))*INDEX(AJ1473:AT1480,MATCH(FJ1483,AI1473:AI1480,0),MATCH(FJ1484,AJ1472:AT1472,0))</f>
        <v>0</v>
      </c>
      <c r="FK1486" s="665">
        <f>INDEX(DT1467:EA1468,MATCH(DR1486,DR1467:DR1468,0),MATCH(FK1483,DT1465:EA1465,0))*INDEX(AJ1473:AT1480,MATCH(FK1483,AI1473:AI1480,0),MATCH(FK1484,AJ1472:AT1472,0))</f>
        <v>0</v>
      </c>
      <c r="FL1486" s="665">
        <f>INDEX(DT1467:EA1468,MATCH(DR1486,DR1467:DR1468,0),MATCH(FL1483,DT1465:EA1465,0))*INDEX(AJ1473:AT1480,MATCH(FL1483,AI1473:AI1480,0),MATCH(FL1484,AJ1472:AT1472,0))</f>
        <v>0</v>
      </c>
      <c r="FM1486" s="665">
        <f>INDEX(DT1467:EA1468,MATCH(DR1486,DR1467:DR1468,0),MATCH(FM1483,DT1465:EA1465,0))*INDEX(AJ1473:AT1480,MATCH(FM1483,AI1473:AI1480,0),MATCH(FM1484,AJ1472:AT1472,0))</f>
        <v>0</v>
      </c>
      <c r="FN1486" s="665">
        <f>INDEX(DT1467:EA1468,MATCH(DR1486,DR1467:DR1468,0),MATCH(FN1483,DT1465:EA1465,0))*INDEX(AJ1473:AT1480,MATCH(FN1483,AI1473:AI1480,0),MATCH(FN1484,AJ1472:AT1472,0))</f>
        <v>0</v>
      </c>
      <c r="FO1486" s="665">
        <f>INDEX(DT1467:EA1468,MATCH(DR1486,DR1467:DR1468,0),MATCH(FO1483,DT1465:EA1465,0))*INDEX(AJ1473:AT1480,MATCH(FO1483,AI1473:AI1480,0),MATCH(FO1484,AJ1472:AT1472,0))</f>
        <v>0</v>
      </c>
      <c r="FP1486" s="665">
        <f>INDEX(DT1467:EA1468,MATCH(DR1486,DR1467:DR1468,0),MATCH(FP1483,DT1465:EA1465,0))*INDEX(AJ1473:AT1480,MATCH(FP1483,AI1473:AI1480,0),MATCH(FP1484,AJ1472:AT1472,0))</f>
        <v>0</v>
      </c>
      <c r="FQ1486" s="665">
        <f>INDEX(DT1467:EA1468,MATCH(DR1486,DR1467:DR1468,0),MATCH(FQ1483,DT1465:EA1465,0))*INDEX(AJ1473:AT1480,MATCH(FQ1483,AI1473:AI1480,0),MATCH(FQ1484,AJ1472:AT1472,0))</f>
        <v>0</v>
      </c>
      <c r="FR1486" s="665">
        <f>INDEX(DT1467:EA1468,MATCH(DR1486,DR1467:DR1468,0),MATCH(FR1483,DT1465:EA1465,0))*INDEX(AJ1473:AT1480,MATCH(FR1483,AI1473:AI1480,0),MATCH(FR1484,AJ1472:AT1472,0))</f>
        <v>0</v>
      </c>
      <c r="FS1486" s="665">
        <f>INDEX(DT1467:EA1468,MATCH(DR1486,DR1467:DR1468,0),MATCH(FS1483,DT1465:EA1465,0))*INDEX(AJ1473:AT1480,MATCH(FS1483,AI1473:AI1480,0),MATCH(FS1484,AJ1472:AT1472,0))</f>
        <v>0</v>
      </c>
      <c r="FT1486" s="665">
        <f>INDEX(DT1467:EA1468,MATCH(DR1486,DR1467:DR1468,0),MATCH(FT1483,DT1465:EA1465,0))*INDEX(AJ1473:AT1480,MATCH(FT1483,AI1473:AI1480,0),MATCH(FT1484,AJ1472:AT1472,0))</f>
        <v>0</v>
      </c>
      <c r="FU1486" s="665">
        <f>INDEX(DT1467:EA1468,MATCH(DR1486,DR1467:DR1468,0),MATCH(FU1483,DT1465:EA1465,0))*INDEX(AJ1473:AT1480,MATCH(FU1483,AI1473:AI1480,0),MATCH(FU1484,AJ1472:AT1472,0))</f>
        <v>0</v>
      </c>
      <c r="FV1486" s="665">
        <f>INDEX(DT1467:EA1468,MATCH(DR1486,DR1467:DR1468,0),MATCH(FV1483,DT1465:EA1465,0))*INDEX(AJ1473:AT1480,MATCH(FV1483,AI1473:AI1480,0),MATCH(FV1484,AJ1472:AT1472,0))</f>
        <v>0</v>
      </c>
      <c r="FW1486" s="665">
        <f>INDEX(DT1467:EA1468,MATCH(DR1486,DR1467:DR1468,0),MATCH(FW1483,DT1465:EA1465,0))*INDEX(AJ1473:AT1480,MATCH(FW1483,AI1473:AI1480,0),MATCH(FW1484,AJ1472:AT1472,0))</f>
        <v>0</v>
      </c>
      <c r="FX1486" s="665">
        <f>INDEX(DT1467:EA1468,MATCH(DR1486,DR1467:DR1468,0),MATCH(FX1483,DT1465:EA1465,0))*INDEX(AJ1473:AT1480,MATCH(FX1483,AI1473:AI1480,0),MATCH(FX1484,AJ1472:AT1472,0))</f>
        <v>0</v>
      </c>
      <c r="FY1486" s="665">
        <f>INDEX(DT1467:EA1468,MATCH(DR1486,DR1467:DR1468,0),MATCH(FY1483,DT1465:EA1465,0))*INDEX(AJ1473:AT1480,MATCH(FY1483,AI1473:AI1480,0),MATCH(FY1484,AJ1472:AT1472,0))</f>
        <v>0</v>
      </c>
      <c r="FZ1486" s="665">
        <f>INDEX(DT1467:EA1468,MATCH(DR1486,DR1467:DR1468,0),MATCH(FZ1483,DT1465:EA1465,0))*INDEX(AJ1473:AT1480,MATCH(FZ1483,AI1473:AI1480,0),MATCH(FZ1484,AJ1472:AT1472,0))</f>
        <v>0</v>
      </c>
      <c r="GA1486" s="665">
        <f>INDEX(DT1467:EA1468,MATCH(DR1486,DR1467:DR1468,0),MATCH(GA1483,DT1465:EA1465,0))*INDEX(AJ1473:AT1480,MATCH(GA1483,AI1473:AI1480,0),MATCH(GA1484,AJ1472:AT1472,0))</f>
        <v>0</v>
      </c>
      <c r="GB1486" s="665">
        <f>INDEX(DT1467:EA1468,MATCH(DR1486,DR1467:DR1468,0),MATCH(GB1483,DT1465:EA1465,0))*INDEX(AJ1473:AT1480,MATCH(GB1483,AI1473:AI1480,0),MATCH(GB1484,AJ1472:AT1472,0))</f>
        <v>0</v>
      </c>
      <c r="GC1486" s="665">
        <f>INDEX(DT1467:EA1468,MATCH(DR1486,DR1467:DR1468,0),MATCH(GC1483,DT1465:EA1465,0))*INDEX(AJ1473:AT1480,MATCH(GC1483,AI1473:AI1480,0),MATCH(GC1484,AJ1472:AT1472,0))</f>
        <v>0</v>
      </c>
      <c r="GD1486" s="665">
        <f>INDEX(DT1467:EA1468,MATCH(DR1486,DR1467:DR1468,0),MATCH(GD1483,DT1465:EA1465,0))*INDEX(AJ1473:AT1480,MATCH(GD1483,AI1473:AI1480,0),MATCH(GD1484,AJ1472:AT1472,0))</f>
        <v>0</v>
      </c>
      <c r="GE1486" s="665">
        <f>INDEX(DT1467:EA1468,MATCH(DR1486,DR1467:DR1468,0),MATCH(GE1483,DT1465:EA1465,0))*INDEX(AJ1473:AT1480,MATCH(GE1483,AI1473:AI1480,0),MATCH(GE1484,AJ1472:AT1472,0))</f>
        <v>0</v>
      </c>
      <c r="GF1486" s="665">
        <f>INDEX(DT1467:EA1468,MATCH(DR1486,DR1467:DR1468,0),MATCH(GF1483,DT1465:EA1465,0))*INDEX(AJ1473:AT1480,MATCH(GF1483,AI1473:AI1480,0),MATCH(GF1484,AJ1472:AT1472,0))</f>
        <v>0</v>
      </c>
      <c r="GG1486" s="665">
        <f>INDEX(DT1467:EA1468,MATCH(DR1486,DR1467:DR1468,0),MATCH(GG1483,DT1465:EA1465,0))*INDEX(AJ1473:AT1480,MATCH(GG1483,AI1473:AI1480,0),MATCH(GG1484,AJ1472:AT1472,0))</f>
        <v>0</v>
      </c>
      <c r="GH1486" s="665">
        <f>INDEX(DT1467:EA1468,MATCH(DR1486,DR1467:DR1468,0),MATCH(GH1483,DT1465:EA1465,0))*INDEX(AJ1473:AT1480,MATCH(GH1483,AI1473:AI1480,0),MATCH(GH1484,AJ1472:AT1472,0))</f>
        <v>0</v>
      </c>
      <c r="GI1486" s="665">
        <f>INDEX(DT1467:EA1468,MATCH(DR1486,DR1467:DR1468,0),MATCH(GI1483,DT1465:EA1465,0))*INDEX(AJ1473:AT1480,MATCH(GI1483,AI1473:AI1480,0),MATCH(GI1484,AJ1472:AT1472,0))</f>
        <v>0</v>
      </c>
      <c r="GJ1486" s="665">
        <f>INDEX(DT1467:EA1468,MATCH(DR1486,DR1467:DR1468,0),MATCH(GJ1483,DT1465:EA1465,0))*INDEX(AJ1473:AT1480,MATCH(GJ1483,AI1473:AI1480,0),MATCH(GJ1484,AJ1472:AT1472,0))</f>
        <v>0</v>
      </c>
      <c r="GK1486" s="665">
        <f>INDEX(DT1467:EA1468,MATCH(DR1486,DR1467:DR1468,0),MATCH(GK1483,DT1465:EA1465,0))*INDEX(AJ1473:AT1480,MATCH(GK1483,AI1473:AI1480,0),MATCH(GK1484,AJ1472:AT1472,0))</f>
        <v>0</v>
      </c>
      <c r="GL1486" s="665" t="b">
        <f>SUM(DS1486:GK1486)=O1468-SUM(HB1486:HK1486)</f>
        <v>1</v>
      </c>
      <c r="GM1486" s="667"/>
      <c r="GN1486" s="749">
        <v>2024</v>
      </c>
      <c r="GO1486" s="664">
        <f>SUMIF(DS1472:EN1472,GO1472,DS1486:EN1486)</f>
        <v>0</v>
      </c>
      <c r="GP1486" s="668">
        <f>SUMIF(DS1472:GK1472,GP1472,DS1486:GK1486)</f>
        <v>0</v>
      </c>
      <c r="GQ1486" s="668">
        <f>SUMIF(DS1472:GK1472,GQ1472,DS1486:GK1486)</f>
        <v>0</v>
      </c>
      <c r="GR1486" s="668">
        <f>SUMIF(DS1472:GK1472,GR1472,DS1486:GK1486)</f>
        <v>0</v>
      </c>
      <c r="GS1486" s="668">
        <f>SUMIF(DS1472:GK1472,GS1472,DS1486:GK1486)</f>
        <v>0</v>
      </c>
      <c r="GT1486" s="668">
        <f>SUMIF(DS1472:GK1472,GT1472,DS1486:GK1486)</f>
        <v>0</v>
      </c>
      <c r="GU1486" s="668">
        <f>SUMIF(DS1472:GK1472,GU1472,DS1486:GK1486)</f>
        <v>0</v>
      </c>
      <c r="GV1486" s="668">
        <f>SUMIF(DS1472:GK1472,GV1472,DS1486:GK1486)</f>
        <v>0</v>
      </c>
      <c r="GW1486" s="668">
        <f>SUMIF(DS1472:GK1472,GW1472,DS1486:GK1486)</f>
        <v>0</v>
      </c>
      <c r="GX1486" s="668">
        <f>SUMIF(DS1472:GK1472,GX1472,DS1486:GK1486)</f>
        <v>0</v>
      </c>
      <c r="GY1486" s="668">
        <f>SUMIF(DS1472:GK1472,GY1472,DS1486:GK1486)</f>
        <v>0</v>
      </c>
      <c r="GZ1486" s="646" t="b">
        <f>O1468=SUM(GO1486:GY1486)</f>
        <v>1</v>
      </c>
      <c r="HB1486" s="668">
        <f>IF(GZ1486,0,(O1468-SUM(GO1486:GY1486))*INDEX(AK1473:AT1480,MATCH(GN1486,AI1473:AI1480,0),MATCH(HB1484,AK1472:AT1472,0)))</f>
        <v>0</v>
      </c>
      <c r="HC1486" s="668">
        <f>IF(GZ1486,0,(O1468-SUM(GO1486:GY1486))*INDEX(AK1473:AT1480,MATCH(GN1486,AI1473:AI1480,0),MATCH(HC1484,AK1472:AT1472,0)))</f>
        <v>0</v>
      </c>
      <c r="HD1486" s="668">
        <f>IF(GZ1486,0,(O1468-SUM(GO1486:GY1486))*INDEX(AK1473:AT1480,MATCH(GN1486,AI1473:AI1480,0),MATCH(HD1484,AK1472:AT1472,0)))</f>
        <v>0</v>
      </c>
      <c r="HE1486" s="668">
        <f>IF(GZ1486,0,(O1468-SUM(GO1486:GY1486))*INDEX(AK1473:AT1480,MATCH(GN1486,AI1473:AI1480,0),MATCH(HE1484,AK1472:AT1472,0)))</f>
        <v>0</v>
      </c>
      <c r="HF1486" s="668">
        <f>IF(GZ1486,0,(O1468-SUM(GO1486:GY1486))*INDEX(AK1473:AT1480,MATCH(GN1486,AI1473:AI1480,0),MATCH(HF1484,AK1472:AT1472,0)))</f>
        <v>0</v>
      </c>
      <c r="HG1486" s="668">
        <f>IF(GZ1486,0,(O1468-SUM(GO1486:GY1486))*INDEX(AK1473:AT1480,MATCH(GN1486,AI1473:AI1480,0),MATCH(HG1484,AK1472:AT1472,0)))</f>
        <v>0</v>
      </c>
      <c r="HH1486" s="668">
        <f>IF(GZ1486,0,(O1468-SUM(GO1486:GY1486))*INDEX(AK1473:AT1480,MATCH(GN1486,AI1473:AI1480,0),MATCH(HH1484,AK1472:AT1472,0)))</f>
        <v>0</v>
      </c>
      <c r="HI1486" s="668">
        <f>IF(GZ1486,0,(O1468-SUM(GO1486:GY1486))*INDEX(AK1473:AT1480,MATCH(GN1486,AI1473:AI1480,0),MATCH(HI1484,AK1472:AT1472,0)))</f>
        <v>0</v>
      </c>
      <c r="HJ1486" s="668">
        <f>IF(GZ1486,0,(O1468-SUM(GO1486:GY1486))*INDEX(AK1473:AT1480,MATCH(GN1486,AI1473:AI1480,0),MATCH(HJ1484,AK1472:AT1472,0)))</f>
        <v>0</v>
      </c>
      <c r="HK1486" s="668">
        <f>IF(GZ1486,0,(O1468-SUM(GO1486:GY1486))*INDEX(AK1473:AT1480,MATCH(GN1486,AI1473:AI1480,0),MATCH(HK1484,AK1472:AT1472,0)))</f>
        <v>0</v>
      </c>
      <c r="HL1486" s="668" t="b">
        <f>(SUM(HB1486:HK1486)+SUM(GO1486:GY1486))=O1468</f>
        <v>1</v>
      </c>
      <c r="HM1486" s="674"/>
      <c r="HN1486" s="674"/>
      <c r="HO1486" s="674"/>
      <c r="HP1486" s="674"/>
      <c r="HQ1486" s="674"/>
      <c r="HR1486" s="674"/>
      <c r="HS1486" s="674"/>
      <c r="HT1486" s="674"/>
      <c r="HU1486" s="674"/>
      <c r="HV1486" s="674"/>
      <c r="HW1486" s="674"/>
      <c r="HX1486" s="674"/>
      <c r="HY1486" s="674"/>
      <c r="HZ1486" s="674"/>
    </row>
    <row r="1487" spans="1:234" hidden="1" x14ac:dyDescent="0.25">
      <c r="A1487" s="643" t="s">
        <v>208</v>
      </c>
      <c r="G1487" s="670"/>
      <c r="H1487" s="670"/>
      <c r="I1487" s="674"/>
      <c r="J1487" s="674"/>
      <c r="K1487" s="674"/>
      <c r="L1487" s="674"/>
      <c r="M1487" s="674"/>
      <c r="N1487" s="674"/>
      <c r="O1487" s="674"/>
      <c r="P1487" s="674"/>
      <c r="Q1487" s="674"/>
      <c r="R1487" s="674"/>
      <c r="S1487" s="675"/>
      <c r="DR1487" s="749">
        <v>2025</v>
      </c>
      <c r="DS1487" s="665" t="e">
        <f>INDEX(DT1467:EA1468,MATCH(DR1487,DR1467:DR1468,0),MATCH(DS1483,DT1465:EA1465,0))*INDEX(AJ1473:AT1480,MATCH(DS1483,AI1473:AI1480,0),MATCH(DS1484,AJ1472:AT1472,0))</f>
        <v>#N/A</v>
      </c>
      <c r="DT1487" s="665" t="e">
        <f>INDEX(DT1467:EA1468,MATCH(DR1487,DR1467:DR1468,0),MATCH(DT1483,DT1465:EA1465,0))*INDEX(AJ1473:AT1480,MATCH(DT1483,AI1473:AI1480,0),MATCH(DT1484,AJ1472:AT1472,0))</f>
        <v>#N/A</v>
      </c>
      <c r="DU1487" s="665" t="e">
        <f>INDEX(DT1467:EA1468,MATCH(DR1487,DR1467:DR1468,0),MATCH(DU1483,DT1465:EA1465,0))*INDEX(AJ1473:AT1480,MATCH(DU1483,AI1473:AI1480,0),MATCH(DU1484,AJ1472:AT1472,0))</f>
        <v>#N/A</v>
      </c>
      <c r="DV1487" s="665" t="e">
        <f>INDEX(DT1467:EA1468,MATCH(DR1487,DR1467:DR1468,0),MATCH(DV1483,DT1465:EA1465,0))*INDEX(AJ1473:AT1480,MATCH(DV1483,AI1473:AI1480,0),MATCH(DV1484,AJ1472:AT1472,0))</f>
        <v>#N/A</v>
      </c>
      <c r="DW1487" s="665" t="e">
        <f>INDEX(DT1467:EA1468,MATCH(DR1487,DR1467:DR1468,0),MATCH(DW1483,DT1465:EA1465,0))*INDEX(AJ1473:AT1480,MATCH(DW1483,AI1473:AI1480,0),MATCH(DW1484,AJ1472:AT1472,0))</f>
        <v>#N/A</v>
      </c>
      <c r="DX1487" s="665" t="e">
        <f>INDEX(DT1467:EA1468,MATCH(DR1487,DR1467:DR1468,0),MATCH(DX1483,DT1465:EA1465,0))*INDEX(AJ1473:AT1480,MATCH(DX1483,AI1473:AI1480,0),MATCH(DX1484,AJ1472:AT1472,0))</f>
        <v>#N/A</v>
      </c>
      <c r="DY1487" s="665" t="e">
        <f>INDEX(DT1467:EA1468,MATCH(DR1487,DR1467:DR1468,0),MATCH(DY1483,DT1465:EA1465,0))*INDEX(AJ1473:AT1480,MATCH(DY1483,AI1473:AI1480,0),MATCH(DY1484,AJ1472:AT1472,0))</f>
        <v>#N/A</v>
      </c>
      <c r="DZ1487" s="665" t="e">
        <f>INDEX(DT1467:EA1468,MATCH(DR1487,DR1467:DR1468,0),MATCH(DZ1483,DT1465:EA1465,0))*INDEX(AJ1473:AT1480,MATCH(DZ1483,AI1473:AI1480,0),MATCH(DZ1484,AJ1472:AT1472,0))</f>
        <v>#N/A</v>
      </c>
      <c r="EA1487" s="665" t="e">
        <f>INDEX(DT1467:EA1468,MATCH(DR1487,DR1467:DR1468,0),MATCH(EA1483,DT1465:EA1465,0))*INDEX(AJ1473:AT1480,MATCH(EA1483,AI1473:AI1480,0),MATCH(EA1484,AJ1472:AT1472,0))</f>
        <v>#N/A</v>
      </c>
      <c r="EB1487" s="665" t="e">
        <f>INDEX(DT1467:EA1468,MATCH(DR1487,DR1467:DR1468,0),MATCH(EB1483,DT1465:EA1465,0))*INDEX(AJ1473:AT1480,MATCH(EB1483,AI1473:AI1480,0),MATCH(EB1484,AJ1472:AT1472,0))</f>
        <v>#N/A</v>
      </c>
      <c r="EC1487" s="665" t="e">
        <f>INDEX(DT1467:EA1468,MATCH(DR1487,DR1467:DR1468,0),MATCH(EC1483,DT1465:EA1465,0))*INDEX(AJ1473:AT1480,MATCH(EC1483,AI1473:AI1480,0),MATCH(EC1484,AJ1472:AT1472,0))</f>
        <v>#N/A</v>
      </c>
      <c r="ED1487" s="665" t="e">
        <f>INDEX(DT1467:EA1468,MATCH(DR1487,DR1467:DR1468,0),MATCH(ED1483,DT1465:EA1465,0))*INDEX(AJ1473:AT1480,MATCH(ED1483,AI1473:AI1480,0),MATCH(ED1484,AJ1472:AT1472,0))</f>
        <v>#N/A</v>
      </c>
      <c r="EE1487" s="665" t="e">
        <f>INDEX(DT1467:EA1468,MATCH(DR1487,DR1467:DR1468,0),MATCH(EE1483,DT1465:EA1465,0))*INDEX(AJ1473:AT1480,MATCH(EE1483,AI1473:AI1480,0),MATCH(EE1484,AJ1472:AT1472,0))</f>
        <v>#N/A</v>
      </c>
      <c r="EF1487" s="665" t="e">
        <f>INDEX(DT1467:EA1468,MATCH(DR1487,DR1467:DR1468,0),MATCH(EF1483,DT1465:EA1465,0))*INDEX(AJ1473:AT1480,MATCH(EF1483,AI1473:AI1480,0),MATCH(EF1484,AJ1472:AT1472,0))</f>
        <v>#N/A</v>
      </c>
      <c r="EG1487" s="665" t="e">
        <f>INDEX(DT1467:EA1468,MATCH(DR1487,DR1467:DR1468,0),MATCH(EG1483,DT1465:EA1465,0))*INDEX(AJ1473:AT1480,MATCH(EG1483,AI1473:AI1480,0),MATCH(EG1484,AJ1472:AT1472,0))</f>
        <v>#N/A</v>
      </c>
      <c r="EH1487" s="665" t="e">
        <f>INDEX(DT1467:EA1468,MATCH(DR1487,DR1467:DR1468,0),MATCH(EH1483,DT1465:EA1465,0))*INDEX(AJ1473:AT1480,MATCH(EH1483,AI1473:AI1480,0),MATCH(EH1484,AJ1472:AT1472,0))</f>
        <v>#N/A</v>
      </c>
      <c r="EI1487" s="665" t="e">
        <f>INDEX(DT1467:EA1468,MATCH(DR1487,DR1467:DR1468,0),MATCH(EI1483,DT1465:EA1465,0))*INDEX(AJ1473:AT1480,MATCH(EI1483,AI1473:AI1480,0),MATCH(EI1484,AJ1472:AT1472,0))</f>
        <v>#N/A</v>
      </c>
      <c r="EJ1487" s="665" t="e">
        <f>INDEX(DT1467:EA1468,MATCH(DR1487,DR1467:DR1468,0),MATCH(EJ1483,DT1465:EA1465,0))*INDEX(AJ1473:AT1480,MATCH(EJ1483,AI1473:AI1480,0),MATCH(EJ1484,AJ1472:AT1472,0))</f>
        <v>#N/A</v>
      </c>
      <c r="EK1487" s="665" t="e">
        <f>INDEX(DT1467:EA1468,MATCH(DR1487,DR1467:DR1468,0),MATCH(EK1483,DT1465:EA1465,0))*INDEX(AJ1473:AT1480,MATCH(EK1483,AI1473:AI1480,0),MATCH(EK1484,AJ1472:AT1472,0))</f>
        <v>#N/A</v>
      </c>
      <c r="EL1487" s="665" t="e">
        <f>INDEX(DT1467:EA1468,MATCH(DR1487,DR1467:DR1468,0),MATCH(EL1483,DT1465:EA1465,0))*INDEX(AJ1473:AT1480,MATCH(EL1483,AI1473:AI1480,0),MATCH(EL1484,AJ1472:AT1472,0))</f>
        <v>#N/A</v>
      </c>
      <c r="EM1487" s="665" t="e">
        <f>INDEX(DT1467:EA1468,MATCH(DR1487,DR1467:DR1468,0),MATCH(EM1483,DT1465:EA1465,0))*INDEX(AJ1473:AT1480,MATCH(EM1483,AI1473:AI1480,0),MATCH(EM1484,AJ1472:AT1472,0))</f>
        <v>#N/A</v>
      </c>
      <c r="EN1487" s="665" t="e">
        <f>INDEX(DT1467:EA1468,MATCH(DR1487,DR1467:DR1468,0),MATCH(EN1483,DT1465:EA1465,0))*INDEX(AJ1473:AT1480,MATCH(EN1483,AI1473:AI1480,0),MATCH(EN1484,AJ1472:AT1472,0))</f>
        <v>#N/A</v>
      </c>
      <c r="EO1487" s="665" t="e">
        <f>INDEX(DT1467:EA1468,MATCH(DR1487,DR1467:DR1468,0),MATCH(EO1483,DT1465:EA1465,0))*INDEX(AJ1473:AT1480,MATCH(EO1483,AI1473:AI1480,0),MATCH(EO1484,AJ1472:AT1472,0))</f>
        <v>#N/A</v>
      </c>
      <c r="EP1487" s="665" t="e">
        <f>INDEX(DT1467:EA1468,MATCH(DR1487,DR1467:DR1468,0),MATCH(EP1483,DT1465:EA1465,0))*INDEX(AJ1473:AT1480,MATCH(EP1483,AI1473:AI1480,0),MATCH(EP1484,AJ1472:AT1472,0))</f>
        <v>#N/A</v>
      </c>
      <c r="EQ1487" s="665" t="e">
        <f>INDEX(DT1467:EA1468,MATCH(DR1487,DR1467:DR1468,0),MATCH(EQ1483,DT1465:EA1465,0))*INDEX(AJ1473:AT1480,MATCH(EQ1483,AI1473:AI1480,0),MATCH(EQ1484,AJ1472:AT1472,0))</f>
        <v>#N/A</v>
      </c>
      <c r="ER1487" s="665" t="e">
        <f>INDEX(DT1467:EA1468,MATCH(DR1487,DR1467:DR1468,0),MATCH(ER1483,DT1465:EA1465,0))*INDEX(AJ1473:AT1480,MATCH(ER1483,AI1473:AI1480,0),MATCH(ER1484,AJ1472:AT1472,0))</f>
        <v>#N/A</v>
      </c>
      <c r="ES1487" s="665" t="e">
        <f>INDEX(DT1467:EA1468,MATCH(DR1487,DR1467:DR1468,0),MATCH(ES1483,DT1465:EA1465,0))*INDEX(AJ1473:AT1480,MATCH(ES1483,AI1473:AI1480,0),MATCH(ES1484,AJ1472:AT1472,0))</f>
        <v>#N/A</v>
      </c>
      <c r="ET1487" s="665" t="e">
        <f>INDEX(DT1467:EA1468,MATCH(DR1487,DR1467:DR1468,0),MATCH(ET1483,DT1465:EA1465,0))*INDEX(AJ1473:AT1480,MATCH(ET1483,AI1473:AI1480,0),MATCH(ET1484,AJ1472:AT1472,0))</f>
        <v>#N/A</v>
      </c>
      <c r="EU1487" s="665" t="e">
        <f>INDEX(DT1467:EA1468,MATCH(DR1487,DR1467:DR1468,0),MATCH(EU1483,DT1465:EA1465,0))*INDEX(AJ1473:AT1480,MATCH(EU1483,AI1473:AI1480,0),MATCH(EU1484,AJ1472:AT1472,0))</f>
        <v>#N/A</v>
      </c>
      <c r="EV1487" s="665" t="e">
        <f>INDEX(DT1467:EA1468,MATCH(DR1487,DR1467:DR1468,0),MATCH(EV1483,DT1465:EA1465,0))*INDEX(AJ1473:AT1480,MATCH(EV1483,AI1473:AI1480,0),MATCH(EV1484,AJ1472:AT1472,0))</f>
        <v>#N/A</v>
      </c>
      <c r="EW1487" s="665" t="e">
        <f>INDEX(DT1467:EA1468,MATCH(DR1487,DR1467:DR1468,0),MATCH(EW1483,DT1465:EA1465,0))*INDEX(AJ1473:AT1480,MATCH(EW1483,AI1473:AI1480,0),MATCH(EW1484,AJ1472:AT1472,0))</f>
        <v>#N/A</v>
      </c>
      <c r="EX1487" s="665" t="e">
        <f>INDEX(DT1467:EA1468,MATCH(DR1487,DR1467:DR1468,0),MATCH(EX1483,DT1465:EA1465,0))*INDEX(AJ1473:AT1480,MATCH(EX1483,AI1473:AI1480,0),MATCH(EX1484,AJ1472:AT1472,0))</f>
        <v>#N/A</v>
      </c>
      <c r="EY1487" s="665" t="e">
        <f>INDEX(DT1467:EA1468,MATCH(DR1487,DR1467:DR1468,0),MATCH(EY1483,DT1465:EA1465,0))*INDEX(AJ1473:AT1480,MATCH(EY1483,AI1473:AI1480,0),MATCH(EY1484,AJ1472:AT1472,0))</f>
        <v>#N/A</v>
      </c>
      <c r="EZ1487" s="665" t="e">
        <f>INDEX(DT1467:EA1468,MATCH(DR1487,DR1467:DR1468,0),MATCH(EZ1483,DT1465:EA1465,0))*INDEX(AJ1473:AT1480,MATCH(EZ1483,AI1473:AI1480,0),MATCH(EZ1484,AJ1472:AT1472,0))</f>
        <v>#N/A</v>
      </c>
      <c r="FA1487" s="665" t="e">
        <f>INDEX(DT1467:EA1468,MATCH(DR1487,DR1467:DR1468,0),MATCH(FA1483,DT1465:EA1465,0))*INDEX(AJ1473:AT1480,MATCH(FA1483,AI1473:AI1480,0),MATCH(FA1484,AJ1472:AT1472,0))</f>
        <v>#N/A</v>
      </c>
      <c r="FB1487" s="665" t="e">
        <f>INDEX(DT1467:EA1468,MATCH(DR1487,DR1467:DR1468,0),MATCH(FB1483,DT1465:EA1465,0))*INDEX(AJ1473:AT1480,MATCH(FB1483,AI1473:AI1480,0),MATCH(FB1484,AJ1472:AT1472,0))</f>
        <v>#N/A</v>
      </c>
      <c r="FC1487" s="665" t="e">
        <f>INDEX(DT1467:EA1468,MATCH(DR1487,DR1467:DR1468,0),MATCH(FC1483,DT1465:EA1465,0))*INDEX(AJ1473:AT1480,MATCH(FC1483,AI1473:AI1480,0),MATCH(FC1484,AJ1472:AT1472,0))</f>
        <v>#N/A</v>
      </c>
      <c r="FD1487" s="665" t="e">
        <f>INDEX(DT1467:EA1468,MATCH(DR1487,DR1467:DR1468,0),MATCH(FD1483,DT1465:EA1465,0))*INDEX(AJ1473:AT1480,MATCH(FD1483,AI1473:AI1480,0),MATCH(FD1484,AJ1472:AT1472,0))</f>
        <v>#N/A</v>
      </c>
      <c r="FE1487" s="665" t="e">
        <f>INDEX(DT1467:EA1468,MATCH(DR1487,DR1467:DR1468,0),MATCH(FE1483,DT1465:EA1465,0))*INDEX(AJ1473:AT1480,MATCH(FE1483,AI1473:AI1480,0),MATCH(FE1484,AJ1472:AT1472,0))</f>
        <v>#N/A</v>
      </c>
      <c r="FF1487" s="665" t="e">
        <f>INDEX(DT1467:EA1468,MATCH(DR1487,DR1467:DR1468,0),MATCH(FF1483,DT1465:EA1465,0))*INDEX(AJ1473:AT1480,MATCH(FF1483,AI1473:AI1480,0),MATCH(FF1484,AJ1472:AT1472,0))</f>
        <v>#N/A</v>
      </c>
      <c r="FG1487" s="665" t="e">
        <f>INDEX(DT1467:EA1468,MATCH(DR1487,DR1467:DR1468,0),MATCH(FG1483,DT1465:EA1465,0))*INDEX(AJ1473:AT1480,MATCH(FG1483,AI1473:AI1480,0),MATCH(FG1484,AJ1472:AT1472,0))</f>
        <v>#N/A</v>
      </c>
      <c r="FH1487" s="665" t="e">
        <f>INDEX(DT1467:EA1468,MATCH(DR1487,DR1467:DR1468,0),MATCH(FH1483,DT1465:EA1465,0))*INDEX(AJ1473:AT1480,MATCH(FH1483,AI1473:AI1480,0),MATCH(FH1484,AJ1472:AT1472,0))</f>
        <v>#N/A</v>
      </c>
      <c r="FI1487" s="665" t="e">
        <f>INDEX(DT1467:EA1468,MATCH(DR1487,DR1467:DR1468,0),MATCH(FI1483,DT1465:EA1465,0))*INDEX(AJ1473:AT1480,MATCH(FI1483,AI1473:AI1480,0),MATCH(FI1484,AJ1472:AT1472,0))</f>
        <v>#N/A</v>
      </c>
      <c r="FJ1487" s="665" t="e">
        <f>INDEX(DT1467:EA1468,MATCH(DR1487,DR1467:DR1468,0),MATCH(FJ1483,DT1465:EA1465,0))*INDEX(AJ1473:AT1480,MATCH(FJ1483,AI1473:AI1480,0),MATCH(FJ1484,AJ1472:AT1472,0))</f>
        <v>#N/A</v>
      </c>
      <c r="FK1487" s="665" t="e">
        <f>INDEX(DT1467:EA1468,MATCH(DR1487,DR1467:DR1468,0),MATCH(FK1483,DT1465:EA1465,0))*INDEX(AJ1473:AT1480,MATCH(FK1483,AI1473:AI1480,0),MATCH(FK1484,AJ1472:AT1472,0))</f>
        <v>#N/A</v>
      </c>
      <c r="FL1487" s="665" t="e">
        <f>INDEX(DT1467:EA1468,MATCH(DR1487,DR1467:DR1468,0),MATCH(FL1483,DT1465:EA1465,0))*INDEX(AJ1473:AT1480,MATCH(FL1483,AI1473:AI1480,0),MATCH(FL1484,AJ1472:AT1472,0))</f>
        <v>#N/A</v>
      </c>
      <c r="FM1487" s="665" t="e">
        <f>INDEX(DT1467:EA1468,MATCH(DR1487,DR1467:DR1468,0),MATCH(FM1483,DT1465:EA1465,0))*INDEX(AJ1473:AT1480,MATCH(FM1483,AI1473:AI1480,0),MATCH(FM1484,AJ1472:AT1472,0))</f>
        <v>#N/A</v>
      </c>
      <c r="FN1487" s="665" t="e">
        <f>INDEX(DT1467:EA1468,MATCH(DR1487,DR1467:DR1468,0),MATCH(FN1483,DT1465:EA1465,0))*INDEX(AJ1473:AT1480,MATCH(FN1483,AI1473:AI1480,0),MATCH(FN1484,AJ1472:AT1472,0))</f>
        <v>#N/A</v>
      </c>
      <c r="FO1487" s="665" t="e">
        <f>INDEX(DT1467:EA1468,MATCH(DR1487,DR1467:DR1468,0),MATCH(FO1483,DT1465:EA1465,0))*INDEX(AJ1473:AT1480,MATCH(FO1483,AI1473:AI1480,0),MATCH(FO1484,AJ1472:AT1472,0))</f>
        <v>#N/A</v>
      </c>
      <c r="FP1487" s="665" t="e">
        <f>INDEX(DT1467:EA1468,MATCH(DR1487,DR1467:DR1468,0),MATCH(FP1483,DT1465:EA1465,0))*INDEX(AJ1473:AT1480,MATCH(FP1483,AI1473:AI1480,0),MATCH(FP1484,AJ1472:AT1472,0))</f>
        <v>#N/A</v>
      </c>
      <c r="FQ1487" s="665" t="e">
        <f>INDEX(DT1467:EA1468,MATCH(DR1487,DR1467:DR1468,0),MATCH(FQ1483,DT1465:EA1465,0))*INDEX(AJ1473:AT1480,MATCH(FQ1483,AI1473:AI1480,0),MATCH(FQ1484,AJ1472:AT1472,0))</f>
        <v>#N/A</v>
      </c>
      <c r="FR1487" s="665" t="e">
        <f>INDEX(DT1467:EA1468,MATCH(DR1487,DR1467:DR1468,0),MATCH(FR1483,DT1465:EA1465,0))*INDEX(AJ1473:AT1480,MATCH(FR1483,AI1473:AI1480,0),MATCH(FR1484,AJ1472:AT1472,0))</f>
        <v>#N/A</v>
      </c>
      <c r="FS1487" s="665" t="e">
        <f>INDEX(DT1467:EA1468,MATCH(DR1487,DR1467:DR1468,0),MATCH(FS1483,DT1465:EA1465,0))*INDEX(AJ1473:AT1480,MATCH(FS1483,AI1473:AI1480,0),MATCH(FS1484,AJ1472:AT1472,0))</f>
        <v>#N/A</v>
      </c>
      <c r="FT1487" s="665" t="e">
        <f>INDEX(DT1467:EA1468,MATCH(DR1487,DR1467:DR1468,0),MATCH(FT1483,DT1465:EA1465,0))*INDEX(AJ1473:AT1480,MATCH(FT1483,AI1473:AI1480,0),MATCH(FT1484,AJ1472:AT1472,0))</f>
        <v>#N/A</v>
      </c>
      <c r="FU1487" s="665" t="e">
        <f>INDEX(DT1467:EA1468,MATCH(DR1487,DR1467:DR1468,0),MATCH(FU1483,DT1465:EA1465,0))*INDEX(AJ1473:AT1480,MATCH(FU1483,AI1473:AI1480,0),MATCH(FU1484,AJ1472:AT1472,0))</f>
        <v>#N/A</v>
      </c>
      <c r="FV1487" s="665" t="e">
        <f>INDEX(DT1467:EA1468,MATCH(DR1487,DR1467:DR1468,0),MATCH(FV1483,DT1465:EA1465,0))*INDEX(AJ1473:AT1480,MATCH(FV1483,AI1473:AI1480,0),MATCH(FV1484,AJ1472:AT1472,0))</f>
        <v>#N/A</v>
      </c>
      <c r="FW1487" s="665" t="e">
        <f>INDEX(DT1467:EA1468,MATCH(DR1487,DR1467:DR1468,0),MATCH(FW1483,DT1465:EA1465,0))*INDEX(AJ1473:AT1480,MATCH(FW1483,AI1473:AI1480,0),MATCH(FW1484,AJ1472:AT1472,0))</f>
        <v>#N/A</v>
      </c>
      <c r="FX1487" s="665" t="e">
        <f>INDEX(DT1467:EA1468,MATCH(DR1487,DR1467:DR1468,0),MATCH(FX1483,DT1465:EA1465,0))*INDEX(AJ1473:AT1480,MATCH(FX1483,AI1473:AI1480,0),MATCH(FX1484,AJ1472:AT1472,0))</f>
        <v>#N/A</v>
      </c>
      <c r="FY1487" s="665" t="e">
        <f>INDEX(DT1467:EA1468,MATCH(DR1487,DR1467:DR1468,0),MATCH(FY1483,DT1465:EA1465,0))*INDEX(AJ1473:AT1480,MATCH(FY1483,AI1473:AI1480,0),MATCH(FY1484,AJ1472:AT1472,0))</f>
        <v>#N/A</v>
      </c>
      <c r="FZ1487" s="665" t="e">
        <f>INDEX(DT1467:EA1468,MATCH(DR1487,DR1467:DR1468,0),MATCH(FZ1483,DT1465:EA1465,0))*INDEX(AJ1473:AT1480,MATCH(FZ1483,AI1473:AI1480,0),MATCH(FZ1484,AJ1472:AT1472,0))</f>
        <v>#N/A</v>
      </c>
      <c r="GA1487" s="665" t="e">
        <f>INDEX(DT1467:EA1468,MATCH(DR1487,DR1467:DR1468,0),MATCH(GA1483,DT1465:EA1465,0))*INDEX(AJ1473:AT1480,MATCH(GA1483,AI1473:AI1480,0),MATCH(GA1484,AJ1472:AT1472,0))</f>
        <v>#N/A</v>
      </c>
      <c r="GB1487" s="665" t="e">
        <f>INDEX(DT1467:EA1468,MATCH(DR1487,DR1467:DR1468,0),MATCH(GB1483,DT1465:EA1465,0))*INDEX(AJ1473:AT1480,MATCH(GB1483,AI1473:AI1480,0),MATCH(GB1484,AJ1472:AT1472,0))</f>
        <v>#N/A</v>
      </c>
      <c r="GC1487" s="665" t="e">
        <f>INDEX(DT1467:EA1468,MATCH(DR1487,DR1467:DR1468,0),MATCH(GC1483,DT1465:EA1465,0))*INDEX(AJ1473:AT1480,MATCH(GC1483,AI1473:AI1480,0),MATCH(GC1484,AJ1472:AT1472,0))</f>
        <v>#N/A</v>
      </c>
      <c r="GD1487" s="665" t="e">
        <f>INDEX(DT1467:EA1468,MATCH(DR1487,DR1467:DR1468,0),MATCH(GD1483,DT1465:EA1465,0))*INDEX(AJ1473:AT1480,MATCH(GD1483,AI1473:AI1480,0),MATCH(GD1484,AJ1472:AT1472,0))</f>
        <v>#N/A</v>
      </c>
      <c r="GE1487" s="665" t="e">
        <f>INDEX(DT1467:EA1468,MATCH(DR1487,DR1467:DR1468,0),MATCH(GE1483,DT1465:EA1465,0))*INDEX(AJ1473:AT1480,MATCH(GE1483,AI1473:AI1480,0),MATCH(GE1484,AJ1472:AT1472,0))</f>
        <v>#N/A</v>
      </c>
      <c r="GF1487" s="665" t="e">
        <f>INDEX(DT1467:EA1468,MATCH(DR1487,DR1467:DR1468,0),MATCH(GF1483,DT1465:EA1465,0))*INDEX(AJ1473:AT1480,MATCH(GF1483,AI1473:AI1480,0),MATCH(GF1484,AJ1472:AT1472,0))</f>
        <v>#N/A</v>
      </c>
      <c r="GG1487" s="665" t="e">
        <f>INDEX(DT1467:EA1468,MATCH(DR1487,DR1467:DR1468,0),MATCH(GG1483,DT1465:EA1465,0))*INDEX(AJ1473:AT1480,MATCH(GG1483,AI1473:AI1480,0),MATCH(GG1484,AJ1472:AT1472,0))</f>
        <v>#N/A</v>
      </c>
      <c r="GH1487" s="665" t="e">
        <f>INDEX(DT1467:EA1468,MATCH(DR1487,DR1467:DR1468,0),MATCH(GH1483,DT1465:EA1465,0))*INDEX(AJ1473:AT1480,MATCH(GH1483,AI1473:AI1480,0),MATCH(GH1484,AJ1472:AT1472,0))</f>
        <v>#N/A</v>
      </c>
      <c r="GI1487" s="665" t="e">
        <f>INDEX(DT1467:EA1468,MATCH(DR1487,DR1467:DR1468,0),MATCH(GI1483,DT1465:EA1465,0))*INDEX(AJ1473:AT1480,MATCH(GI1483,AI1473:AI1480,0),MATCH(GI1484,AJ1472:AT1472,0))</f>
        <v>#N/A</v>
      </c>
      <c r="GJ1487" s="665" t="e">
        <f>INDEX(DT1467:EA1468,MATCH(DR1487,DR1467:DR1468,0),MATCH(GJ1483,DT1465:EA1465,0))*INDEX(AJ1473:AT1480,MATCH(GJ1483,AI1473:AI1480,0),MATCH(GJ1484,AJ1472:AT1472,0))</f>
        <v>#N/A</v>
      </c>
      <c r="GK1487" s="665" t="e">
        <f>INDEX(DT1467:EA1468,MATCH(DR1487,DR1467:DR1468,0),MATCH(GK1483,DT1465:EA1465,0))*INDEX(AJ1473:AT1480,MATCH(GK1483,AI1473:AI1480,0),MATCH(GK1484,AJ1472:AT1472,0))</f>
        <v>#N/A</v>
      </c>
      <c r="GL1487" s="665" t="e">
        <f>SUM(DS1487:GK1487)=#REF!-SUM(HB1487:HK1487)</f>
        <v>#N/A</v>
      </c>
      <c r="GM1487" s="667"/>
      <c r="GN1487" s="749">
        <v>2025</v>
      </c>
      <c r="GO1487" s="664" t="e">
        <f>SUMIF(DS1472:EN1472,GO1472,DS1487:EN1487)</f>
        <v>#N/A</v>
      </c>
      <c r="GP1487" s="668" t="e">
        <f>SUMIF(DS1472:GK1472,GP1472,DS1487:GK1487)</f>
        <v>#N/A</v>
      </c>
      <c r="GQ1487" s="668" t="e">
        <f>SUMIF(DS1472:GK1472,GQ1472,DS1487:GK1487)</f>
        <v>#N/A</v>
      </c>
      <c r="GR1487" s="668" t="e">
        <f>SUMIF(DS1472:GK1472,GR1472,DS1487:GK1487)</f>
        <v>#N/A</v>
      </c>
      <c r="GS1487" s="668" t="e">
        <f>SUMIF(DS1472:GK1472,GS1472,DS1487:GK1487)</f>
        <v>#N/A</v>
      </c>
      <c r="GT1487" s="668" t="e">
        <f>SUMIF(DS1472:GK1472,GT1472,DS1487:GK1487)</f>
        <v>#N/A</v>
      </c>
      <c r="GU1487" s="668" t="e">
        <f>SUMIF(DS1472:GK1472,GU1472,DS1487:GK1487)</f>
        <v>#N/A</v>
      </c>
      <c r="GV1487" s="668" t="e">
        <f>SUMIF(DS1472:GK1472,GV1472,DS1487:GK1487)</f>
        <v>#N/A</v>
      </c>
      <c r="GW1487" s="668" t="e">
        <f>SUMIF(DS1472:GK1472,GW1472,DS1487:GK1487)</f>
        <v>#N/A</v>
      </c>
      <c r="GX1487" s="668" t="e">
        <f>SUMIF(DS1472:GK1472,GX1472,DS1487:GK1487)</f>
        <v>#N/A</v>
      </c>
      <c r="GY1487" s="668" t="e">
        <f>SUMIF(DS1472:GK1472,GY1472,DS1487:GK1487)</f>
        <v>#N/A</v>
      </c>
      <c r="GZ1487" s="646" t="e">
        <f>#REF!=SUM(GO1487:GY1487)</f>
        <v>#REF!</v>
      </c>
      <c r="HB1487" s="668" t="e">
        <f>IF(GZ1487,0,(#REF!-SUM(GO1487:GY1487))*INDEX(AK1473:AT1480,MATCH(GN1487,AI1473:AI1480,0),MATCH(HB1484,AK1472:AT1472,0)))</f>
        <v>#REF!</v>
      </c>
      <c r="HC1487" s="668" t="e">
        <f>IF(GZ1487,0,(#REF!-SUM(GO1487:GY1487))*INDEX(AK1473:AT1480,MATCH(GN1487,AI1473:AI1480,0),MATCH(HC1484,AK1472:AT1472,0)))</f>
        <v>#REF!</v>
      </c>
      <c r="HD1487" s="668" t="e">
        <f>IF(GZ1487,0,(#REF!-SUM(GO1487:GY1487))*INDEX(AK1473:AT1480,MATCH(GN1487,AI1473:AI1480,0),MATCH(HD1484,AK1472:AT1472,0)))</f>
        <v>#REF!</v>
      </c>
      <c r="HE1487" s="668" t="e">
        <f>IF(GZ1487,0,(#REF!-SUM(GO1487:GY1487))*INDEX(AK1473:AT1480,MATCH(GN1487,AI1473:AI1480,0),MATCH(HE1484,AK1472:AT1472,0)))</f>
        <v>#REF!</v>
      </c>
      <c r="HF1487" s="668" t="e">
        <f>IF(GZ1487,0,(#REF!-SUM(GO1487:GY1487))*INDEX(AK1473:AT1480,MATCH(GN1487,AI1473:AI1480,0),MATCH(HF1484,AK1472:AT1472,0)))</f>
        <v>#REF!</v>
      </c>
      <c r="HG1487" s="668" t="e">
        <f>IF(GZ1487,0,(#REF!-SUM(GO1487:GY1487))*INDEX(AK1473:AT1480,MATCH(GN1487,AI1473:AI1480,0),MATCH(HG1484,AK1472:AT1472,0)))</f>
        <v>#REF!</v>
      </c>
      <c r="HH1487" s="668" t="e">
        <f>IF(GZ1487,0,(#REF!-SUM(GO1487:GY1487))*INDEX(AK1473:AT1480,MATCH(GN1487,AI1473:AI1480,0),MATCH(HH1484,AK1472:AT1472,0)))</f>
        <v>#REF!</v>
      </c>
      <c r="HI1487" s="668" t="e">
        <f>IF(GZ1487,0,(#REF!-SUM(GO1487:GY1487))*INDEX(AK1473:AT1480,MATCH(GN1487,AI1473:AI1480,0),MATCH(HI1484,AK1472:AT1472,0)))</f>
        <v>#REF!</v>
      </c>
      <c r="HJ1487" s="668" t="e">
        <f>IF(GZ1487,0,(#REF!-SUM(GO1487:GY1487))*INDEX(AK1473:AT1480,MATCH(GN1487,AI1473:AI1480,0),MATCH(HJ1484,AK1472:AT1472,0)))</f>
        <v>#REF!</v>
      </c>
      <c r="HK1487" s="668" t="e">
        <f>IF(GZ1487,0,(#REF!-SUM(GO1487:GY1487))*INDEX(AK1473:AT1480,MATCH(GN1487,AI1473:AI1480,0),MATCH(HK1484,AK1472:AT1472,0)))</f>
        <v>#REF!</v>
      </c>
      <c r="HL1487" s="668" t="e">
        <f>(SUM(HB1487:HK1487)+SUM(GO1487:GY1487))=#REF!</f>
        <v>#REF!</v>
      </c>
      <c r="HM1487" s="674"/>
      <c r="HN1487" s="674"/>
      <c r="HO1487" s="674"/>
      <c r="HP1487" s="674"/>
      <c r="HQ1487" s="674"/>
      <c r="HR1487" s="674"/>
      <c r="HS1487" s="674"/>
      <c r="HT1487" s="674"/>
      <c r="HU1487" s="674"/>
      <c r="HV1487" s="674"/>
      <c r="HW1487" s="674"/>
      <c r="HX1487" s="674"/>
      <c r="HY1487" s="674"/>
      <c r="HZ1487" s="674"/>
    </row>
    <row r="1488" spans="1:234" hidden="1" x14ac:dyDescent="0.25">
      <c r="A1488" s="643" t="s">
        <v>208</v>
      </c>
      <c r="G1488" s="670"/>
      <c r="H1488" s="670"/>
      <c r="I1488" s="674"/>
      <c r="J1488" s="674"/>
      <c r="K1488" s="674"/>
      <c r="L1488" s="674"/>
      <c r="M1488" s="674"/>
      <c r="N1488" s="674"/>
      <c r="O1488" s="674"/>
      <c r="P1488" s="674"/>
      <c r="Q1488" s="674"/>
      <c r="R1488" s="674"/>
      <c r="S1488" s="675"/>
      <c r="DR1488" s="749">
        <v>2026</v>
      </c>
      <c r="DS1488" s="665" t="e">
        <f>INDEX(DT1467:EA1468,MATCH(DR1488,DR1467:DR1468,0),MATCH(DS1483,DT1465:EA1465,0))*INDEX(AJ1473:AT1480,MATCH(DS1483,AI1473:AI1480,0),MATCH(DS1484,AJ1472:AT1472,0))</f>
        <v>#N/A</v>
      </c>
      <c r="DT1488" s="665" t="e">
        <f>INDEX(DT1467:EA1468,MATCH(DR1488,DR1467:DR1468,0),MATCH(DT1483,DT1465:EA1465,0))*INDEX(AJ1473:AT1480,MATCH(DT1483,AI1473:AI1480,0),MATCH(DT1484,AJ1472:AT1472,0))</f>
        <v>#N/A</v>
      </c>
      <c r="DU1488" s="665" t="e">
        <f>INDEX(DT1467:EA1468,MATCH(DR1488,DR1467:DR1468,0),MATCH(DU1483,DT1465:EA1465,0))*INDEX(AJ1473:AT1480,MATCH(DU1483,AI1473:AI1480,0),MATCH(DU1484,AJ1472:AT1472,0))</f>
        <v>#N/A</v>
      </c>
      <c r="DV1488" s="665" t="e">
        <f>INDEX(DT1467:EA1468,MATCH(DR1488,DR1467:DR1468,0),MATCH(DV1483,DT1465:EA1465,0))*INDEX(AJ1473:AT1480,MATCH(DV1483,AI1473:AI1480,0),MATCH(DV1484,AJ1472:AT1472,0))</f>
        <v>#N/A</v>
      </c>
      <c r="DW1488" s="665" t="e">
        <f>INDEX(DT1467:EA1468,MATCH(DR1488,DR1467:DR1468,0),MATCH(DW1483,DT1465:EA1465,0))*INDEX(AJ1473:AT1480,MATCH(DW1483,AI1473:AI1480,0),MATCH(DW1484,AJ1472:AT1472,0))</f>
        <v>#N/A</v>
      </c>
      <c r="DX1488" s="665" t="e">
        <f>INDEX(DT1467:EA1468,MATCH(DR1488,DR1467:DR1468,0),MATCH(DX1483,DT1465:EA1465,0))*INDEX(AJ1473:AT1480,MATCH(DX1483,AI1473:AI1480,0),MATCH(DX1484,AJ1472:AT1472,0))</f>
        <v>#N/A</v>
      </c>
      <c r="DY1488" s="665" t="e">
        <f>INDEX(DT1467:EA1468,MATCH(DR1488,DR1467:DR1468,0),MATCH(DY1483,DT1465:EA1465,0))*INDEX(AJ1473:AT1480,MATCH(DY1483,AI1473:AI1480,0),MATCH(DY1484,AJ1472:AT1472,0))</f>
        <v>#N/A</v>
      </c>
      <c r="DZ1488" s="665" t="e">
        <f>INDEX(DT1467:EA1468,MATCH(DR1488,DR1467:DR1468,0),MATCH(DZ1483,DT1465:EA1465,0))*INDEX(AJ1473:AT1480,MATCH(DZ1483,AI1473:AI1480,0),MATCH(DZ1484,AJ1472:AT1472,0))</f>
        <v>#N/A</v>
      </c>
      <c r="EA1488" s="665" t="e">
        <f>INDEX(DT1467:EA1468,MATCH(DR1488,DR1467:DR1468,0),MATCH(EA1483,DT1465:EA1465,0))*INDEX(AJ1473:AT1480,MATCH(EA1483,AI1473:AI1480,0),MATCH(EA1484,AJ1472:AT1472,0))</f>
        <v>#N/A</v>
      </c>
      <c r="EB1488" s="665" t="e">
        <f>INDEX(DT1467:EA1468,MATCH(DR1488,DR1467:DR1468,0),MATCH(EB1483,DT1465:EA1465,0))*INDEX(AJ1473:AT1480,MATCH(EB1483,AI1473:AI1480,0),MATCH(EB1484,AJ1472:AT1472,0))</f>
        <v>#N/A</v>
      </c>
      <c r="EC1488" s="665" t="e">
        <f>INDEX(DT1467:EA1468,MATCH(DR1488,DR1467:DR1468,0),MATCH(EC1483,DT1465:EA1465,0))*INDEX(AJ1473:AT1480,MATCH(EC1483,AI1473:AI1480,0),MATCH(EC1484,AJ1472:AT1472,0))</f>
        <v>#N/A</v>
      </c>
      <c r="ED1488" s="665" t="e">
        <f>INDEX(DT1467:EA1468,MATCH(DR1488,DR1467:DR1468,0),MATCH(ED1483,DT1465:EA1465,0))*INDEX(AJ1473:AT1480,MATCH(ED1483,AI1473:AI1480,0),MATCH(ED1484,AJ1472:AT1472,0))</f>
        <v>#N/A</v>
      </c>
      <c r="EE1488" s="665" t="e">
        <f>INDEX(DT1467:EA1468,MATCH(DR1488,DR1467:DR1468,0),MATCH(EE1483,DT1465:EA1465,0))*INDEX(AJ1473:AT1480,MATCH(EE1483,AI1473:AI1480,0),MATCH(EE1484,AJ1472:AT1472,0))</f>
        <v>#N/A</v>
      </c>
      <c r="EF1488" s="665" t="e">
        <f>INDEX(DT1467:EA1468,MATCH(DR1488,DR1467:DR1468,0),MATCH(EF1483,DT1465:EA1465,0))*INDEX(AJ1473:AT1480,MATCH(EF1483,AI1473:AI1480,0),MATCH(EF1484,AJ1472:AT1472,0))</f>
        <v>#N/A</v>
      </c>
      <c r="EG1488" s="665" t="e">
        <f>INDEX(DT1467:EA1468,MATCH(DR1488,DR1467:DR1468,0),MATCH(EG1483,DT1465:EA1465,0))*INDEX(AJ1473:AT1480,MATCH(EG1483,AI1473:AI1480,0),MATCH(EG1484,AJ1472:AT1472,0))</f>
        <v>#N/A</v>
      </c>
      <c r="EH1488" s="665" t="e">
        <f>INDEX(DT1467:EA1468,MATCH(DR1488,DR1467:DR1468,0),MATCH(EH1483,DT1465:EA1465,0))*INDEX(AJ1473:AT1480,MATCH(EH1483,AI1473:AI1480,0),MATCH(EH1484,AJ1472:AT1472,0))</f>
        <v>#N/A</v>
      </c>
      <c r="EI1488" s="665" t="e">
        <f>INDEX(DT1467:EA1468,MATCH(DR1488,DR1467:DR1468,0),MATCH(EI1483,DT1465:EA1465,0))*INDEX(AJ1473:AT1480,MATCH(EI1483,AI1473:AI1480,0),MATCH(EI1484,AJ1472:AT1472,0))</f>
        <v>#N/A</v>
      </c>
      <c r="EJ1488" s="665" t="e">
        <f>INDEX(DT1467:EA1468,MATCH(DR1488,DR1467:DR1468,0),MATCH(EJ1483,DT1465:EA1465,0))*INDEX(AJ1473:AT1480,MATCH(EJ1483,AI1473:AI1480,0),MATCH(EJ1484,AJ1472:AT1472,0))</f>
        <v>#N/A</v>
      </c>
      <c r="EK1488" s="665" t="e">
        <f>INDEX(DT1467:EA1468,MATCH(DR1488,DR1467:DR1468,0),MATCH(EK1483,DT1465:EA1465,0))*INDEX(AJ1473:AT1480,MATCH(EK1483,AI1473:AI1480,0),MATCH(EK1484,AJ1472:AT1472,0))</f>
        <v>#N/A</v>
      </c>
      <c r="EL1488" s="665" t="e">
        <f>INDEX(DT1467:EA1468,MATCH(DR1488,DR1467:DR1468,0),MATCH(EL1483,DT1465:EA1465,0))*INDEX(AJ1473:AT1480,MATCH(EL1483,AI1473:AI1480,0),MATCH(EL1484,AJ1472:AT1472,0))</f>
        <v>#N/A</v>
      </c>
      <c r="EM1488" s="665" t="e">
        <f>INDEX(DT1467:EA1468,MATCH(DR1488,DR1467:DR1468,0),MATCH(EM1483,DT1465:EA1465,0))*INDEX(AJ1473:AT1480,MATCH(EM1483,AI1473:AI1480,0),MATCH(EM1484,AJ1472:AT1472,0))</f>
        <v>#N/A</v>
      </c>
      <c r="EN1488" s="665" t="e">
        <f>INDEX(DT1467:EA1468,MATCH(DR1488,DR1467:DR1468,0),MATCH(EN1483,DT1465:EA1465,0))*INDEX(AJ1473:AT1480,MATCH(EN1483,AI1473:AI1480,0),MATCH(EN1484,AJ1472:AT1472,0))</f>
        <v>#N/A</v>
      </c>
      <c r="EO1488" s="665" t="e">
        <f>INDEX(DT1467:EA1468,MATCH(DR1488,DR1467:DR1468,0),MATCH(EO1483,DT1465:EA1465,0))*INDEX(AJ1473:AT1480,MATCH(EO1483,AI1473:AI1480,0),MATCH(EO1484,AJ1472:AT1472,0))</f>
        <v>#N/A</v>
      </c>
      <c r="EP1488" s="665" t="e">
        <f>INDEX(DT1467:EA1468,MATCH(DR1488,DR1467:DR1468,0),MATCH(EP1483,DT1465:EA1465,0))*INDEX(AJ1473:AT1480,MATCH(EP1483,AI1473:AI1480,0),MATCH(EP1484,AJ1472:AT1472,0))</f>
        <v>#N/A</v>
      </c>
      <c r="EQ1488" s="665" t="e">
        <f>INDEX(DT1467:EA1468,MATCH(DR1488,DR1467:DR1468,0),MATCH(EQ1483,DT1465:EA1465,0))*INDEX(AJ1473:AT1480,MATCH(EQ1483,AI1473:AI1480,0),MATCH(EQ1484,AJ1472:AT1472,0))</f>
        <v>#N/A</v>
      </c>
      <c r="ER1488" s="665" t="e">
        <f>INDEX(DT1467:EA1468,MATCH(DR1488,DR1467:DR1468,0),MATCH(ER1483,DT1465:EA1465,0))*INDEX(AJ1473:AT1480,MATCH(ER1483,AI1473:AI1480,0),MATCH(ER1484,AJ1472:AT1472,0))</f>
        <v>#N/A</v>
      </c>
      <c r="ES1488" s="665" t="e">
        <f>INDEX(DT1467:EA1468,MATCH(DR1488,DR1467:DR1468,0),MATCH(ES1483,DT1465:EA1465,0))*INDEX(AJ1473:AT1480,MATCH(ES1483,AI1473:AI1480,0),MATCH(ES1484,AJ1472:AT1472,0))</f>
        <v>#N/A</v>
      </c>
      <c r="ET1488" s="665" t="e">
        <f>INDEX(DT1467:EA1468,MATCH(DR1488,DR1467:DR1468,0),MATCH(ET1483,DT1465:EA1465,0))*INDEX(AJ1473:AT1480,MATCH(ET1483,AI1473:AI1480,0),MATCH(ET1484,AJ1472:AT1472,0))</f>
        <v>#N/A</v>
      </c>
      <c r="EU1488" s="665" t="e">
        <f>INDEX(DT1467:EA1468,MATCH(DR1488,DR1467:DR1468,0),MATCH(EU1483,DT1465:EA1465,0))*INDEX(AJ1473:AT1480,MATCH(EU1483,AI1473:AI1480,0),MATCH(EU1484,AJ1472:AT1472,0))</f>
        <v>#N/A</v>
      </c>
      <c r="EV1488" s="665" t="e">
        <f>INDEX(DT1467:EA1468,MATCH(DR1488,DR1467:DR1468,0),MATCH(EV1483,DT1465:EA1465,0))*INDEX(AJ1473:AT1480,MATCH(EV1483,AI1473:AI1480,0),MATCH(EV1484,AJ1472:AT1472,0))</f>
        <v>#N/A</v>
      </c>
      <c r="EW1488" s="665" t="e">
        <f>INDEX(DT1467:EA1468,MATCH(DR1488,DR1467:DR1468,0),MATCH(EW1483,DT1465:EA1465,0))*INDEX(AJ1473:AT1480,MATCH(EW1483,AI1473:AI1480,0),MATCH(EW1484,AJ1472:AT1472,0))</f>
        <v>#N/A</v>
      </c>
      <c r="EX1488" s="665" t="e">
        <f>INDEX(DT1467:EA1468,MATCH(DR1488,DR1467:DR1468,0),MATCH(EX1483,DT1465:EA1465,0))*INDEX(AJ1473:AT1480,MATCH(EX1483,AI1473:AI1480,0),MATCH(EX1484,AJ1472:AT1472,0))</f>
        <v>#N/A</v>
      </c>
      <c r="EY1488" s="665" t="e">
        <f>INDEX(DT1467:EA1468,MATCH(DR1488,DR1467:DR1468,0),MATCH(EY1483,DT1465:EA1465,0))*INDEX(AJ1473:AT1480,MATCH(EY1483,AI1473:AI1480,0),MATCH(EY1484,AJ1472:AT1472,0))</f>
        <v>#N/A</v>
      </c>
      <c r="EZ1488" s="665" t="e">
        <f>INDEX(DT1467:EA1468,MATCH(DR1488,DR1467:DR1468,0),MATCH(EZ1483,DT1465:EA1465,0))*INDEX(AJ1473:AT1480,MATCH(EZ1483,AI1473:AI1480,0),MATCH(EZ1484,AJ1472:AT1472,0))</f>
        <v>#N/A</v>
      </c>
      <c r="FA1488" s="665" t="e">
        <f>INDEX(DT1467:EA1468,MATCH(DR1488,DR1467:DR1468,0),MATCH(FA1483,DT1465:EA1465,0))*INDEX(AJ1473:AT1480,MATCH(FA1483,AI1473:AI1480,0),MATCH(FA1484,AJ1472:AT1472,0))</f>
        <v>#N/A</v>
      </c>
      <c r="FB1488" s="665" t="e">
        <f>INDEX(DT1467:EA1468,MATCH(DR1488,DR1467:DR1468,0),MATCH(FB1483,DT1465:EA1465,0))*INDEX(AJ1473:AT1480,MATCH(FB1483,AI1473:AI1480,0),MATCH(FB1484,AJ1472:AT1472,0))</f>
        <v>#N/A</v>
      </c>
      <c r="FC1488" s="665" t="e">
        <f>INDEX(DT1467:EA1468,MATCH(DR1488,DR1467:DR1468,0),MATCH(FC1483,DT1465:EA1465,0))*INDEX(AJ1473:AT1480,MATCH(FC1483,AI1473:AI1480,0),MATCH(FC1484,AJ1472:AT1472,0))</f>
        <v>#N/A</v>
      </c>
      <c r="FD1488" s="665" t="e">
        <f>INDEX(DT1467:EA1468,MATCH(DR1488,DR1467:DR1468,0),MATCH(FD1483,DT1465:EA1465,0))*INDEX(AJ1473:AT1480,MATCH(FD1483,AI1473:AI1480,0),MATCH(FD1484,AJ1472:AT1472,0))</f>
        <v>#N/A</v>
      </c>
      <c r="FE1488" s="665" t="e">
        <f>INDEX(DT1467:EA1468,MATCH(DR1488,DR1467:DR1468,0),MATCH(FE1483,DT1465:EA1465,0))*INDEX(AJ1473:AT1480,MATCH(FE1483,AI1473:AI1480,0),MATCH(FE1484,AJ1472:AT1472,0))</f>
        <v>#N/A</v>
      </c>
      <c r="FF1488" s="665" t="e">
        <f>INDEX(DT1467:EA1468,MATCH(DR1488,DR1467:DR1468,0),MATCH(FF1483,DT1465:EA1465,0))*INDEX(AJ1473:AT1480,MATCH(FF1483,AI1473:AI1480,0),MATCH(FF1484,AJ1472:AT1472,0))</f>
        <v>#N/A</v>
      </c>
      <c r="FG1488" s="665" t="e">
        <f>INDEX(DT1467:EA1468,MATCH(DR1488,DR1467:DR1468,0),MATCH(FG1483,DT1465:EA1465,0))*INDEX(AJ1473:AT1480,MATCH(FG1483,AI1473:AI1480,0),MATCH(FG1484,AJ1472:AT1472,0))</f>
        <v>#N/A</v>
      </c>
      <c r="FH1488" s="665" t="e">
        <f>INDEX(DT1467:EA1468,MATCH(DR1488,DR1467:DR1468,0),MATCH(FH1483,DT1465:EA1465,0))*INDEX(AJ1473:AT1480,MATCH(FH1483,AI1473:AI1480,0),MATCH(FH1484,AJ1472:AT1472,0))</f>
        <v>#N/A</v>
      </c>
      <c r="FI1488" s="665" t="e">
        <f>INDEX(DT1467:EA1468,MATCH(DR1488,DR1467:DR1468,0),MATCH(FI1483,DT1465:EA1465,0))*INDEX(AJ1473:AT1480,MATCH(FI1483,AI1473:AI1480,0),MATCH(FI1484,AJ1472:AT1472,0))</f>
        <v>#N/A</v>
      </c>
      <c r="FJ1488" s="665" t="e">
        <f>INDEX(DT1467:EA1468,MATCH(DR1488,DR1467:DR1468,0),MATCH(FJ1483,DT1465:EA1465,0))*INDEX(AJ1473:AT1480,MATCH(FJ1483,AI1473:AI1480,0),MATCH(FJ1484,AJ1472:AT1472,0))</f>
        <v>#N/A</v>
      </c>
      <c r="FK1488" s="665" t="e">
        <f>INDEX(DT1467:EA1468,MATCH(DR1488,DR1467:DR1468,0),MATCH(FK1483,DT1465:EA1465,0))*INDEX(AJ1473:AT1480,MATCH(FK1483,AI1473:AI1480,0),MATCH(FK1484,AJ1472:AT1472,0))</f>
        <v>#N/A</v>
      </c>
      <c r="FL1488" s="665" t="e">
        <f>INDEX(DT1467:EA1468,MATCH(DR1488,DR1467:DR1468,0),MATCH(FL1483,DT1465:EA1465,0))*INDEX(AJ1473:AT1480,MATCH(FL1483,AI1473:AI1480,0),MATCH(FL1484,AJ1472:AT1472,0))</f>
        <v>#N/A</v>
      </c>
      <c r="FM1488" s="665" t="e">
        <f>INDEX(DT1467:EA1468,MATCH(DR1488,DR1467:DR1468,0),MATCH(FM1483,DT1465:EA1465,0))*INDEX(AJ1473:AT1480,MATCH(FM1483,AI1473:AI1480,0),MATCH(FM1484,AJ1472:AT1472,0))</f>
        <v>#N/A</v>
      </c>
      <c r="FN1488" s="665" t="e">
        <f>INDEX(DT1467:EA1468,MATCH(DR1488,DR1467:DR1468,0),MATCH(FN1483,DT1465:EA1465,0))*INDEX(AJ1473:AT1480,MATCH(FN1483,AI1473:AI1480,0),MATCH(FN1484,AJ1472:AT1472,0))</f>
        <v>#N/A</v>
      </c>
      <c r="FO1488" s="665" t="e">
        <f>INDEX(DT1467:EA1468,MATCH(DR1488,DR1467:DR1468,0),MATCH(FO1483,DT1465:EA1465,0))*INDEX(AJ1473:AT1480,MATCH(FO1483,AI1473:AI1480,0),MATCH(FO1484,AJ1472:AT1472,0))</f>
        <v>#N/A</v>
      </c>
      <c r="FP1488" s="665" t="e">
        <f>INDEX(DT1467:EA1468,MATCH(DR1488,DR1467:DR1468,0),MATCH(FP1483,DT1465:EA1465,0))*INDEX(AJ1473:AT1480,MATCH(FP1483,AI1473:AI1480,0),MATCH(FP1484,AJ1472:AT1472,0))</f>
        <v>#N/A</v>
      </c>
      <c r="FQ1488" s="665" t="e">
        <f>INDEX(DT1467:EA1468,MATCH(DR1488,DR1467:DR1468,0),MATCH(FQ1483,DT1465:EA1465,0))*INDEX(AJ1473:AT1480,MATCH(FQ1483,AI1473:AI1480,0),MATCH(FQ1484,AJ1472:AT1472,0))</f>
        <v>#N/A</v>
      </c>
      <c r="FR1488" s="665" t="e">
        <f>INDEX(DT1467:EA1468,MATCH(DR1488,DR1467:DR1468,0),MATCH(FR1483,DT1465:EA1465,0))*INDEX(AJ1473:AT1480,MATCH(FR1483,AI1473:AI1480,0),MATCH(FR1484,AJ1472:AT1472,0))</f>
        <v>#N/A</v>
      </c>
      <c r="FS1488" s="665" t="e">
        <f>INDEX(DT1467:EA1468,MATCH(DR1488,DR1467:DR1468,0),MATCH(FS1483,DT1465:EA1465,0))*INDEX(AJ1473:AT1480,MATCH(FS1483,AI1473:AI1480,0),MATCH(FS1484,AJ1472:AT1472,0))</f>
        <v>#N/A</v>
      </c>
      <c r="FT1488" s="665" t="e">
        <f>INDEX(DT1467:EA1468,MATCH(DR1488,DR1467:DR1468,0),MATCH(FT1483,DT1465:EA1465,0))*INDEX(AJ1473:AT1480,MATCH(FT1483,AI1473:AI1480,0),MATCH(FT1484,AJ1472:AT1472,0))</f>
        <v>#N/A</v>
      </c>
      <c r="FU1488" s="665" t="e">
        <f>INDEX(DT1467:EA1468,MATCH(DR1488,DR1467:DR1468,0),MATCH(FU1483,DT1465:EA1465,0))*INDEX(AJ1473:AT1480,MATCH(FU1483,AI1473:AI1480,0),MATCH(FU1484,AJ1472:AT1472,0))</f>
        <v>#N/A</v>
      </c>
      <c r="FV1488" s="665" t="e">
        <f>INDEX(DT1467:EA1468,MATCH(DR1488,DR1467:DR1468,0),MATCH(FV1483,DT1465:EA1465,0))*INDEX(AJ1473:AT1480,MATCH(FV1483,AI1473:AI1480,0),MATCH(FV1484,AJ1472:AT1472,0))</f>
        <v>#N/A</v>
      </c>
      <c r="FW1488" s="665" t="e">
        <f>INDEX(DT1467:EA1468,MATCH(DR1488,DR1467:DR1468,0),MATCH(FW1483,DT1465:EA1465,0))*INDEX(AJ1473:AT1480,MATCH(FW1483,AI1473:AI1480,0),MATCH(FW1484,AJ1472:AT1472,0))</f>
        <v>#N/A</v>
      </c>
      <c r="FX1488" s="665" t="e">
        <f>INDEX(DT1467:EA1468,MATCH(DR1488,DR1467:DR1468,0),MATCH(FX1483,DT1465:EA1465,0))*INDEX(AJ1473:AT1480,MATCH(FX1483,AI1473:AI1480,0),MATCH(FX1484,AJ1472:AT1472,0))</f>
        <v>#N/A</v>
      </c>
      <c r="FY1488" s="665" t="e">
        <f>INDEX(DT1467:EA1468,MATCH(DR1488,DR1467:DR1468,0),MATCH(FY1483,DT1465:EA1465,0))*INDEX(AJ1473:AT1480,MATCH(FY1483,AI1473:AI1480,0),MATCH(FY1484,AJ1472:AT1472,0))</f>
        <v>#N/A</v>
      </c>
      <c r="FZ1488" s="665" t="e">
        <f>INDEX(DT1467:EA1468,MATCH(DR1488,DR1467:DR1468,0),MATCH(FZ1483,DT1465:EA1465,0))*INDEX(AJ1473:AT1480,MATCH(FZ1483,AI1473:AI1480,0),MATCH(FZ1484,AJ1472:AT1472,0))</f>
        <v>#N/A</v>
      </c>
      <c r="GA1488" s="665" t="e">
        <f>INDEX(DT1467:EA1468,MATCH(DR1488,DR1467:DR1468,0),MATCH(GA1483,DT1465:EA1465,0))*INDEX(AJ1473:AT1480,MATCH(GA1483,AI1473:AI1480,0),MATCH(GA1484,AJ1472:AT1472,0))</f>
        <v>#N/A</v>
      </c>
      <c r="GB1488" s="665" t="e">
        <f>INDEX(DT1467:EA1468,MATCH(DR1488,DR1467:DR1468,0),MATCH(GB1483,DT1465:EA1465,0))*INDEX(AJ1473:AT1480,MATCH(GB1483,AI1473:AI1480,0),MATCH(GB1484,AJ1472:AT1472,0))</f>
        <v>#N/A</v>
      </c>
      <c r="GC1488" s="665" t="e">
        <f>INDEX(DT1467:EA1468,MATCH(DR1488,DR1467:DR1468,0),MATCH(GC1483,DT1465:EA1465,0))*INDEX(AJ1473:AT1480,MATCH(GC1483,AI1473:AI1480,0),MATCH(GC1484,AJ1472:AT1472,0))</f>
        <v>#N/A</v>
      </c>
      <c r="GD1488" s="665" t="e">
        <f>INDEX(DT1467:EA1468,MATCH(DR1488,DR1467:DR1468,0),MATCH(GD1483,DT1465:EA1465,0))*INDEX(AJ1473:AT1480,MATCH(GD1483,AI1473:AI1480,0),MATCH(GD1484,AJ1472:AT1472,0))</f>
        <v>#N/A</v>
      </c>
      <c r="GE1488" s="665" t="e">
        <f>INDEX(DT1467:EA1468,MATCH(DR1488,DR1467:DR1468,0),MATCH(GE1483,DT1465:EA1465,0))*INDEX(AJ1473:AT1480,MATCH(GE1483,AI1473:AI1480,0),MATCH(GE1484,AJ1472:AT1472,0))</f>
        <v>#N/A</v>
      </c>
      <c r="GF1488" s="665" t="e">
        <f>INDEX(DT1467:EA1468,MATCH(DR1488,DR1467:DR1468,0),MATCH(GF1483,DT1465:EA1465,0))*INDEX(AJ1473:AT1480,MATCH(GF1483,AI1473:AI1480,0),MATCH(GF1484,AJ1472:AT1472,0))</f>
        <v>#N/A</v>
      </c>
      <c r="GG1488" s="665" t="e">
        <f>INDEX(DT1467:EA1468,MATCH(DR1488,DR1467:DR1468,0),MATCH(GG1483,DT1465:EA1465,0))*INDEX(AJ1473:AT1480,MATCH(GG1483,AI1473:AI1480,0),MATCH(GG1484,AJ1472:AT1472,0))</f>
        <v>#N/A</v>
      </c>
      <c r="GH1488" s="665" t="e">
        <f>INDEX(DT1467:EA1468,MATCH(DR1488,DR1467:DR1468,0),MATCH(GH1483,DT1465:EA1465,0))*INDEX(AJ1473:AT1480,MATCH(GH1483,AI1473:AI1480,0),MATCH(GH1484,AJ1472:AT1472,0))</f>
        <v>#N/A</v>
      </c>
      <c r="GI1488" s="665" t="e">
        <f>INDEX(DT1467:EA1468,MATCH(DR1488,DR1467:DR1468,0),MATCH(GI1483,DT1465:EA1465,0))*INDEX(AJ1473:AT1480,MATCH(GI1483,AI1473:AI1480,0),MATCH(GI1484,AJ1472:AT1472,0))</f>
        <v>#N/A</v>
      </c>
      <c r="GJ1488" s="665" t="e">
        <f>INDEX(DT1467:EA1468,MATCH(DR1488,DR1467:DR1468,0),MATCH(GJ1483,DT1465:EA1465,0))*INDEX(AJ1473:AT1480,MATCH(GJ1483,AI1473:AI1480,0),MATCH(GJ1484,AJ1472:AT1472,0))</f>
        <v>#N/A</v>
      </c>
      <c r="GK1488" s="665" t="e">
        <f>INDEX(DT1467:EA1468,MATCH(DR1488,DR1467:DR1468,0),MATCH(GK1483,DT1465:EA1465,0))*INDEX(AJ1473:AT1480,MATCH(GK1483,AI1473:AI1480,0),MATCH(GK1484,AJ1472:AT1472,0))</f>
        <v>#N/A</v>
      </c>
      <c r="GL1488" s="665" t="e">
        <f>SUM(DS1488:GK1488)=#REF!-SUM(HB1488:HK1488)</f>
        <v>#N/A</v>
      </c>
      <c r="GM1488" s="667"/>
      <c r="GN1488" s="749">
        <v>2026</v>
      </c>
      <c r="GO1488" s="664" t="e">
        <f>SUMIF(DS1472:EN1472,GO1472,DS1488:EN1488)</f>
        <v>#N/A</v>
      </c>
      <c r="GP1488" s="668" t="e">
        <f>SUMIF(DS1472:GK1472,GP1472,DS1488:GK1488)</f>
        <v>#N/A</v>
      </c>
      <c r="GQ1488" s="668" t="e">
        <f>SUMIF(DS1472:GK1472,GQ1472,DS1488:GK1488)</f>
        <v>#N/A</v>
      </c>
      <c r="GR1488" s="668" t="e">
        <f>SUMIF(DS1472:GK1472,GR1472,DS1488:GK1488)</f>
        <v>#N/A</v>
      </c>
      <c r="GS1488" s="668" t="e">
        <f>SUMIF(DS1472:GK1472,GS1472,DS1488:GK1488)</f>
        <v>#N/A</v>
      </c>
      <c r="GT1488" s="668" t="e">
        <f>SUMIF(DS1472:GK1472,GT1472,DS1488:GK1488)</f>
        <v>#N/A</v>
      </c>
      <c r="GU1488" s="668" t="e">
        <f>SUMIF(DS1472:GK1472,GU1472,DS1488:GK1488)</f>
        <v>#N/A</v>
      </c>
      <c r="GV1488" s="668" t="e">
        <f>SUMIF(DS1472:GK1472,GV1472,DS1488:GK1488)</f>
        <v>#N/A</v>
      </c>
      <c r="GW1488" s="668" t="e">
        <f>SUMIF(DS1472:GK1472,GW1472,DS1488:GK1488)</f>
        <v>#N/A</v>
      </c>
      <c r="GX1488" s="668" t="e">
        <f>SUMIF(DS1472:GK1472,GX1472,DS1488:GK1488)</f>
        <v>#N/A</v>
      </c>
      <c r="GY1488" s="668" t="e">
        <f>SUMIF(DS1472:GK1472,GY1472,DS1488:GK1488)</f>
        <v>#N/A</v>
      </c>
      <c r="GZ1488" s="646" t="e">
        <f>#REF!=SUM(GO1488:GY1488)</f>
        <v>#REF!</v>
      </c>
      <c r="HB1488" s="668" t="e">
        <f>IF(GZ1488,0,(#REF!-SUM(GO1488:GY1488))*INDEX(AK1473:AT1480,MATCH(GN1488,AI1473:AI1480,0),MATCH(HB1484,AK1472:AT1472,0)))</f>
        <v>#REF!</v>
      </c>
      <c r="HC1488" s="668" t="e">
        <f>IF(GZ1488,0,(#REF!-SUM(GO1488:GY1488))*INDEX(AK1473:AT1480,MATCH(GN1488,AI1473:AI1480,0),MATCH(HC1484,AK1472:AT1472,0)))</f>
        <v>#REF!</v>
      </c>
      <c r="HD1488" s="668" t="e">
        <f>IF(GZ1488,0,(#REF!-SUM(GO1488:GY1488))*INDEX(AK1473:AT1480,MATCH(GN1488,AI1473:AI1480,0),MATCH(HD1484,AK1472:AT1472,0)))</f>
        <v>#REF!</v>
      </c>
      <c r="HE1488" s="668" t="e">
        <f>IF(GZ1488,0,(#REF!-SUM(GO1488:GY1488))*INDEX(AK1473:AT1480,MATCH(GN1488,AI1473:AI1480,0),MATCH(HE1484,AK1472:AT1472,0)))</f>
        <v>#REF!</v>
      </c>
      <c r="HF1488" s="668" t="e">
        <f>IF(GZ1488,0,(#REF!-SUM(GO1488:GY1488))*INDEX(AK1473:AT1480,MATCH(GN1488,AI1473:AI1480,0),MATCH(HF1484,AK1472:AT1472,0)))</f>
        <v>#REF!</v>
      </c>
      <c r="HG1488" s="668" t="e">
        <f>IF(GZ1488,0,(#REF!-SUM(GO1488:GY1488))*INDEX(AK1473:AT1480,MATCH(GN1488,AI1473:AI1480,0),MATCH(HG1484,AK1472:AT1472,0)))</f>
        <v>#REF!</v>
      </c>
      <c r="HH1488" s="668" t="e">
        <f>IF(GZ1488,0,(#REF!-SUM(GO1488:GY1488))*INDEX(AK1473:AT1480,MATCH(GN1488,AI1473:AI1480,0),MATCH(HH1484,AK1472:AT1472,0)))</f>
        <v>#REF!</v>
      </c>
      <c r="HI1488" s="668" t="e">
        <f>IF(GZ1488,0,(#REF!-SUM(GO1488:GY1488))*INDEX(AK1473:AT1480,MATCH(GN1488,AI1473:AI1480,0),MATCH(HI1484,AK1472:AT1472,0)))</f>
        <v>#REF!</v>
      </c>
      <c r="HJ1488" s="668" t="e">
        <f>IF(GZ1488,0,(#REF!-SUM(GO1488:GY1488))*INDEX(AK1473:AT1480,MATCH(GN1488,AI1473:AI1480,0),MATCH(HJ1484,AK1472:AT1472,0)))</f>
        <v>#REF!</v>
      </c>
      <c r="HK1488" s="668" t="e">
        <f>IF(GZ1488,0,(#REF!-SUM(GO1488:GY1488))*INDEX(AK1473:AT1480,MATCH(GN1488,AI1473:AI1480,0),MATCH(HK1484,AK1472:AT1472,0)))</f>
        <v>#REF!</v>
      </c>
      <c r="HL1488" s="668" t="e">
        <f>(SUM(HB1488:HK1488)+SUM(GO1488:GY1488))=#REF!</f>
        <v>#REF!</v>
      </c>
      <c r="HM1488" s="674"/>
      <c r="HN1488" s="674"/>
      <c r="HO1488" s="674"/>
      <c r="HP1488" s="674"/>
      <c r="HQ1488" s="674"/>
      <c r="HR1488" s="674"/>
      <c r="HS1488" s="674"/>
      <c r="HT1488" s="674"/>
      <c r="HU1488" s="674"/>
      <c r="HV1488" s="674"/>
      <c r="HW1488" s="674"/>
      <c r="HX1488" s="674"/>
      <c r="HY1488" s="674"/>
      <c r="HZ1488" s="674"/>
    </row>
    <row r="1489" spans="1:234" hidden="1" x14ac:dyDescent="0.25">
      <c r="A1489" s="643" t="s">
        <v>208</v>
      </c>
      <c r="G1489" s="670"/>
      <c r="H1489" s="670"/>
      <c r="I1489" s="674"/>
      <c r="J1489" s="674"/>
      <c r="K1489" s="674"/>
      <c r="L1489" s="674"/>
      <c r="M1489" s="674"/>
      <c r="N1489" s="674"/>
      <c r="O1489" s="674"/>
      <c r="P1489" s="674"/>
      <c r="Q1489" s="674"/>
      <c r="R1489" s="674"/>
      <c r="S1489" s="675"/>
      <c r="DR1489" s="749">
        <v>2027</v>
      </c>
      <c r="DS1489" s="665" t="e">
        <f>INDEX(DT1467:EA1468,MATCH(DR1489,DR1467:DR1468,0),MATCH(DS1483,DT1465:EA1465,0))*INDEX(AJ1473:AT1480,MATCH(DS1483,AI1473:AI1480,0),MATCH(DS1484,AJ1472:AT1472,0))</f>
        <v>#N/A</v>
      </c>
      <c r="DT1489" s="665" t="e">
        <f>INDEX(DT1467:EA1468,MATCH(DR1489,DR1467:DR1468,0),MATCH(DT1483,DT1465:EA1465,0))*INDEX(AJ1473:AT1480,MATCH(DT1483,AI1473:AI1480,0),MATCH(DT1484,AJ1472:AT1472,0))</f>
        <v>#N/A</v>
      </c>
      <c r="DU1489" s="665" t="e">
        <f>INDEX(DT1467:EA1468,MATCH(DR1489,DR1467:DR1468,0),MATCH(DU1483,DT1465:EA1465,0))*INDEX(AJ1473:AT1480,MATCH(DU1483,AI1473:AI1480,0),MATCH(DU1484,AJ1472:AT1472,0))</f>
        <v>#N/A</v>
      </c>
      <c r="DV1489" s="665" t="e">
        <f>INDEX(DT1467:EA1468,MATCH(DR1489,DR1467:DR1468,0),MATCH(DV1483,DT1465:EA1465,0))*INDEX(AJ1473:AT1480,MATCH(DV1483,AI1473:AI1480,0),MATCH(DV1484,AJ1472:AT1472,0))</f>
        <v>#N/A</v>
      </c>
      <c r="DW1489" s="665" t="e">
        <f>INDEX(DT1467:EA1468,MATCH(DR1489,DR1467:DR1468,0),MATCH(DW1483,DT1465:EA1465,0))*INDEX(AJ1473:AT1480,MATCH(DW1483,AI1473:AI1480,0),MATCH(DW1484,AJ1472:AT1472,0))</f>
        <v>#N/A</v>
      </c>
      <c r="DX1489" s="665" t="e">
        <f>INDEX(DT1467:EA1468,MATCH(DR1489,DR1467:DR1468,0),MATCH(DX1483,DT1465:EA1465,0))*INDEX(AJ1473:AT1480,MATCH(DX1483,AI1473:AI1480,0),MATCH(DX1484,AJ1472:AT1472,0))</f>
        <v>#N/A</v>
      </c>
      <c r="DY1489" s="665" t="e">
        <f>INDEX(DT1467:EA1468,MATCH(DR1489,DR1467:DR1468,0),MATCH(DY1483,DT1465:EA1465,0))*INDEX(AJ1473:AT1480,MATCH(DY1483,AI1473:AI1480,0),MATCH(DY1484,AJ1472:AT1472,0))</f>
        <v>#N/A</v>
      </c>
      <c r="DZ1489" s="665" t="e">
        <f>INDEX(DT1467:EA1468,MATCH(DR1489,DR1467:DR1468,0),MATCH(DZ1483,DT1465:EA1465,0))*INDEX(AJ1473:AT1480,MATCH(DZ1483,AI1473:AI1480,0),MATCH(DZ1484,AJ1472:AT1472,0))</f>
        <v>#N/A</v>
      </c>
      <c r="EA1489" s="665" t="e">
        <f>INDEX(DT1467:EA1468,MATCH(DR1489,DR1467:DR1468,0),MATCH(EA1483,DT1465:EA1465,0))*INDEX(AJ1473:AT1480,MATCH(EA1483,AI1473:AI1480,0),MATCH(EA1484,AJ1472:AT1472,0))</f>
        <v>#N/A</v>
      </c>
      <c r="EB1489" s="665" t="e">
        <f>INDEX(DT1467:EA1468,MATCH(DR1489,DR1467:DR1468,0),MATCH(EB1483,DT1465:EA1465,0))*INDEX(AJ1473:AT1480,MATCH(EB1483,AI1473:AI1480,0),MATCH(EB1484,AJ1472:AT1472,0))</f>
        <v>#N/A</v>
      </c>
      <c r="EC1489" s="665" t="e">
        <f>INDEX(DT1467:EA1468,MATCH(DR1489,DR1467:DR1468,0),MATCH(EC1483,DT1465:EA1465,0))*INDEX(AJ1473:AT1480,MATCH(EC1483,AI1473:AI1480,0),MATCH(EC1484,AJ1472:AT1472,0))</f>
        <v>#N/A</v>
      </c>
      <c r="ED1489" s="665" t="e">
        <f>INDEX(DT1467:EA1468,MATCH(DR1489,DR1467:DR1468,0),MATCH(ED1483,DT1465:EA1465,0))*INDEX(AJ1473:AT1480,MATCH(ED1483,AI1473:AI1480,0),MATCH(ED1484,AJ1472:AT1472,0))</f>
        <v>#N/A</v>
      </c>
      <c r="EE1489" s="665" t="e">
        <f>INDEX(DT1467:EA1468,MATCH(DR1489,DR1467:DR1468,0),MATCH(EE1483,DT1465:EA1465,0))*INDEX(AJ1473:AT1480,MATCH(EE1483,AI1473:AI1480,0),MATCH(EE1484,AJ1472:AT1472,0))</f>
        <v>#N/A</v>
      </c>
      <c r="EF1489" s="665" t="e">
        <f>INDEX(DT1467:EA1468,MATCH(DR1489,DR1467:DR1468,0),MATCH(EF1483,DT1465:EA1465,0))*INDEX(AJ1473:AT1480,MATCH(EF1483,AI1473:AI1480,0),MATCH(EF1484,AJ1472:AT1472,0))</f>
        <v>#N/A</v>
      </c>
      <c r="EG1489" s="665" t="e">
        <f>INDEX(DT1467:EA1468,MATCH(DR1489,DR1467:DR1468,0),MATCH(EG1483,DT1465:EA1465,0))*INDEX(AJ1473:AT1480,MATCH(EG1483,AI1473:AI1480,0),MATCH(EG1484,AJ1472:AT1472,0))</f>
        <v>#N/A</v>
      </c>
      <c r="EH1489" s="665" t="e">
        <f>INDEX(DT1467:EA1468,MATCH(DR1489,DR1467:DR1468,0),MATCH(EH1483,DT1465:EA1465,0))*INDEX(AJ1473:AT1480,MATCH(EH1483,AI1473:AI1480,0),MATCH(EH1484,AJ1472:AT1472,0))</f>
        <v>#N/A</v>
      </c>
      <c r="EI1489" s="665" t="e">
        <f>INDEX(DT1467:EA1468,MATCH(DR1489,DR1467:DR1468,0),MATCH(EI1483,DT1465:EA1465,0))*INDEX(AJ1473:AT1480,MATCH(EI1483,AI1473:AI1480,0),MATCH(EI1484,AJ1472:AT1472,0))</f>
        <v>#N/A</v>
      </c>
      <c r="EJ1489" s="665" t="e">
        <f>INDEX(DT1467:EA1468,MATCH(DR1489,DR1467:DR1468,0),MATCH(EJ1483,DT1465:EA1465,0))*INDEX(AJ1473:AT1480,MATCH(EJ1483,AI1473:AI1480,0),MATCH(EJ1484,AJ1472:AT1472,0))</f>
        <v>#N/A</v>
      </c>
      <c r="EK1489" s="665" t="e">
        <f>INDEX(DT1467:EA1468,MATCH(DR1489,DR1467:DR1468,0),MATCH(EK1483,DT1465:EA1465,0))*INDEX(AJ1473:AT1480,MATCH(EK1483,AI1473:AI1480,0),MATCH(EK1484,AJ1472:AT1472,0))</f>
        <v>#N/A</v>
      </c>
      <c r="EL1489" s="665" t="e">
        <f>INDEX(DT1467:EA1468,MATCH(DR1489,DR1467:DR1468,0),MATCH(EL1483,DT1465:EA1465,0))*INDEX(AJ1473:AT1480,MATCH(EL1483,AI1473:AI1480,0),MATCH(EL1484,AJ1472:AT1472,0))</f>
        <v>#N/A</v>
      </c>
      <c r="EM1489" s="665" t="e">
        <f>INDEX(DT1467:EA1468,MATCH(DR1489,DR1467:DR1468,0),MATCH(EM1483,DT1465:EA1465,0))*INDEX(AJ1473:AT1480,MATCH(EM1483,AI1473:AI1480,0),MATCH(EM1484,AJ1472:AT1472,0))</f>
        <v>#N/A</v>
      </c>
      <c r="EN1489" s="665" t="e">
        <f>INDEX(DT1467:EA1468,MATCH(DR1489,DR1467:DR1468,0),MATCH(EN1483,DT1465:EA1465,0))*INDEX(AJ1473:AT1480,MATCH(EN1483,AI1473:AI1480,0),MATCH(EN1484,AJ1472:AT1472,0))</f>
        <v>#N/A</v>
      </c>
      <c r="EO1489" s="665" t="e">
        <f>INDEX(DT1467:EA1468,MATCH(DR1489,DR1467:DR1468,0),MATCH(EO1483,DT1465:EA1465,0))*INDEX(AJ1473:AT1480,MATCH(EO1483,AI1473:AI1480,0),MATCH(EO1484,AJ1472:AT1472,0))</f>
        <v>#N/A</v>
      </c>
      <c r="EP1489" s="665" t="e">
        <f>INDEX(DT1467:EA1468,MATCH(DR1489,DR1467:DR1468,0),MATCH(EP1483,DT1465:EA1465,0))*INDEX(AJ1473:AT1480,MATCH(EP1483,AI1473:AI1480,0),MATCH(EP1484,AJ1472:AT1472,0))</f>
        <v>#N/A</v>
      </c>
      <c r="EQ1489" s="665" t="e">
        <f>INDEX(DT1467:EA1468,MATCH(DR1489,DR1467:DR1468,0),MATCH(EQ1483,DT1465:EA1465,0))*INDEX(AJ1473:AT1480,MATCH(EQ1483,AI1473:AI1480,0),MATCH(EQ1484,AJ1472:AT1472,0))</f>
        <v>#N/A</v>
      </c>
      <c r="ER1489" s="665" t="e">
        <f>INDEX(DT1467:EA1468,MATCH(DR1489,DR1467:DR1468,0),MATCH(ER1483,DT1465:EA1465,0))*INDEX(AJ1473:AT1480,MATCH(ER1483,AI1473:AI1480,0),MATCH(ER1484,AJ1472:AT1472,0))</f>
        <v>#N/A</v>
      </c>
      <c r="ES1489" s="665" t="e">
        <f>INDEX(DT1467:EA1468,MATCH(DR1489,DR1467:DR1468,0),MATCH(ES1483,DT1465:EA1465,0))*INDEX(AJ1473:AT1480,MATCH(ES1483,AI1473:AI1480,0),MATCH(ES1484,AJ1472:AT1472,0))</f>
        <v>#N/A</v>
      </c>
      <c r="ET1489" s="665" t="e">
        <f>INDEX(DT1467:EA1468,MATCH(DR1489,DR1467:DR1468,0),MATCH(ET1483,DT1465:EA1465,0))*INDEX(AJ1473:AT1480,MATCH(ET1483,AI1473:AI1480,0),MATCH(ET1484,AJ1472:AT1472,0))</f>
        <v>#N/A</v>
      </c>
      <c r="EU1489" s="665" t="e">
        <f>INDEX(DT1467:EA1468,MATCH(DR1489,DR1467:DR1468,0),MATCH(EU1483,DT1465:EA1465,0))*INDEX(AJ1473:AT1480,MATCH(EU1483,AI1473:AI1480,0),MATCH(EU1484,AJ1472:AT1472,0))</f>
        <v>#N/A</v>
      </c>
      <c r="EV1489" s="665" t="e">
        <f>INDEX(DT1467:EA1468,MATCH(DR1489,DR1467:DR1468,0),MATCH(EV1483,DT1465:EA1465,0))*INDEX(AJ1473:AT1480,MATCH(EV1483,AI1473:AI1480,0),MATCH(EV1484,AJ1472:AT1472,0))</f>
        <v>#N/A</v>
      </c>
      <c r="EW1489" s="665" t="e">
        <f>INDEX(DT1467:EA1468,MATCH(DR1489,DR1467:DR1468,0),MATCH(EW1483,DT1465:EA1465,0))*INDEX(AJ1473:AT1480,MATCH(EW1483,AI1473:AI1480,0),MATCH(EW1484,AJ1472:AT1472,0))</f>
        <v>#N/A</v>
      </c>
      <c r="EX1489" s="665" t="e">
        <f>INDEX(DT1467:EA1468,MATCH(DR1489,DR1467:DR1468,0),MATCH(EX1483,DT1465:EA1465,0))*INDEX(AJ1473:AT1480,MATCH(EX1483,AI1473:AI1480,0),MATCH(EX1484,AJ1472:AT1472,0))</f>
        <v>#N/A</v>
      </c>
      <c r="EY1489" s="665" t="e">
        <f>INDEX(DT1467:EA1468,MATCH(DR1489,DR1467:DR1468,0),MATCH(EY1483,DT1465:EA1465,0))*INDEX(AJ1473:AT1480,MATCH(EY1483,AI1473:AI1480,0),MATCH(EY1484,AJ1472:AT1472,0))</f>
        <v>#N/A</v>
      </c>
      <c r="EZ1489" s="665" t="e">
        <f>INDEX(DT1467:EA1468,MATCH(DR1489,DR1467:DR1468,0),MATCH(EZ1483,DT1465:EA1465,0))*INDEX(AJ1473:AT1480,MATCH(EZ1483,AI1473:AI1480,0),MATCH(EZ1484,AJ1472:AT1472,0))</f>
        <v>#N/A</v>
      </c>
      <c r="FA1489" s="665" t="e">
        <f>INDEX(DT1467:EA1468,MATCH(DR1489,DR1467:DR1468,0),MATCH(FA1483,DT1465:EA1465,0))*INDEX(AJ1473:AT1480,MATCH(FA1483,AI1473:AI1480,0),MATCH(FA1484,AJ1472:AT1472,0))</f>
        <v>#N/A</v>
      </c>
      <c r="FB1489" s="665" t="e">
        <f>INDEX(DT1467:EA1468,MATCH(DR1489,DR1467:DR1468,0),MATCH(FB1483,DT1465:EA1465,0))*INDEX(AJ1473:AT1480,MATCH(FB1483,AI1473:AI1480,0),MATCH(FB1484,AJ1472:AT1472,0))</f>
        <v>#N/A</v>
      </c>
      <c r="FC1489" s="665" t="e">
        <f>INDEX(DT1467:EA1468,MATCH(DR1489,DR1467:DR1468,0),MATCH(FC1483,DT1465:EA1465,0))*INDEX(AJ1473:AT1480,MATCH(FC1483,AI1473:AI1480,0),MATCH(FC1484,AJ1472:AT1472,0))</f>
        <v>#N/A</v>
      </c>
      <c r="FD1489" s="665" t="e">
        <f>INDEX(DT1467:EA1468,MATCH(DR1489,DR1467:DR1468,0),MATCH(FD1483,DT1465:EA1465,0))*INDEX(AJ1473:AT1480,MATCH(FD1483,AI1473:AI1480,0),MATCH(FD1484,AJ1472:AT1472,0))</f>
        <v>#N/A</v>
      </c>
      <c r="FE1489" s="665" t="e">
        <f>INDEX(DT1467:EA1468,MATCH(DR1489,DR1467:DR1468,0),MATCH(FE1483,DT1465:EA1465,0))*INDEX(AJ1473:AT1480,MATCH(FE1483,AI1473:AI1480,0),MATCH(FE1484,AJ1472:AT1472,0))</f>
        <v>#N/A</v>
      </c>
      <c r="FF1489" s="665" t="e">
        <f>INDEX(DT1467:EA1468,MATCH(DR1489,DR1467:DR1468,0),MATCH(FF1483,DT1465:EA1465,0))*INDEX(AJ1473:AT1480,MATCH(FF1483,AI1473:AI1480,0),MATCH(FF1484,AJ1472:AT1472,0))</f>
        <v>#N/A</v>
      </c>
      <c r="FG1489" s="665" t="e">
        <f>INDEX(DT1467:EA1468,MATCH(DR1489,DR1467:DR1468,0),MATCH(FG1483,DT1465:EA1465,0))*INDEX(AJ1473:AT1480,MATCH(FG1483,AI1473:AI1480,0),MATCH(FG1484,AJ1472:AT1472,0))</f>
        <v>#N/A</v>
      </c>
      <c r="FH1489" s="665" t="e">
        <f>INDEX(DT1467:EA1468,MATCH(DR1489,DR1467:DR1468,0),MATCH(FH1483,DT1465:EA1465,0))*INDEX(AJ1473:AT1480,MATCH(FH1483,AI1473:AI1480,0),MATCH(FH1484,AJ1472:AT1472,0))</f>
        <v>#N/A</v>
      </c>
      <c r="FI1489" s="665" t="e">
        <f>INDEX(DT1467:EA1468,MATCH(DR1489,DR1467:DR1468,0),MATCH(FI1483,DT1465:EA1465,0))*INDEX(AJ1473:AT1480,MATCH(FI1483,AI1473:AI1480,0),MATCH(FI1484,AJ1472:AT1472,0))</f>
        <v>#N/A</v>
      </c>
      <c r="FJ1489" s="665" t="e">
        <f>INDEX(DT1467:EA1468,MATCH(DR1489,DR1467:DR1468,0),MATCH(FJ1483,DT1465:EA1465,0))*INDEX(AJ1473:AT1480,MATCH(FJ1483,AI1473:AI1480,0),MATCH(FJ1484,AJ1472:AT1472,0))</f>
        <v>#N/A</v>
      </c>
      <c r="FK1489" s="665" t="e">
        <f>INDEX(DT1467:EA1468,MATCH(DR1489,DR1467:DR1468,0),MATCH(FK1483,DT1465:EA1465,0))*INDEX(AJ1473:AT1480,MATCH(FK1483,AI1473:AI1480,0),MATCH(FK1484,AJ1472:AT1472,0))</f>
        <v>#N/A</v>
      </c>
      <c r="FL1489" s="665" t="e">
        <f>INDEX(DT1467:EA1468,MATCH(DR1489,DR1467:DR1468,0),MATCH(FL1483,DT1465:EA1465,0))*INDEX(AJ1473:AT1480,MATCH(FL1483,AI1473:AI1480,0),MATCH(FL1484,AJ1472:AT1472,0))</f>
        <v>#N/A</v>
      </c>
      <c r="FM1489" s="665" t="e">
        <f>INDEX(DT1467:EA1468,MATCH(DR1489,DR1467:DR1468,0),MATCH(FM1483,DT1465:EA1465,0))*INDEX(AJ1473:AT1480,MATCH(FM1483,AI1473:AI1480,0),MATCH(FM1484,AJ1472:AT1472,0))</f>
        <v>#N/A</v>
      </c>
      <c r="FN1489" s="665" t="e">
        <f>INDEX(DT1467:EA1468,MATCH(DR1489,DR1467:DR1468,0),MATCH(FN1483,DT1465:EA1465,0))*INDEX(AJ1473:AT1480,MATCH(FN1483,AI1473:AI1480,0),MATCH(FN1484,AJ1472:AT1472,0))</f>
        <v>#N/A</v>
      </c>
      <c r="FO1489" s="665" t="e">
        <f>INDEX(DT1467:EA1468,MATCH(DR1489,DR1467:DR1468,0),MATCH(FO1483,DT1465:EA1465,0))*INDEX(AJ1473:AT1480,MATCH(FO1483,AI1473:AI1480,0),MATCH(FO1484,AJ1472:AT1472,0))</f>
        <v>#N/A</v>
      </c>
      <c r="FP1489" s="665" t="e">
        <f>INDEX(DT1467:EA1468,MATCH(DR1489,DR1467:DR1468,0),MATCH(FP1483,DT1465:EA1465,0))*INDEX(AJ1473:AT1480,MATCH(FP1483,AI1473:AI1480,0),MATCH(FP1484,AJ1472:AT1472,0))</f>
        <v>#N/A</v>
      </c>
      <c r="FQ1489" s="665" t="e">
        <f>INDEX(DT1467:EA1468,MATCH(DR1489,DR1467:DR1468,0),MATCH(FQ1483,DT1465:EA1465,0))*INDEX(AJ1473:AT1480,MATCH(FQ1483,AI1473:AI1480,0),MATCH(FQ1484,AJ1472:AT1472,0))</f>
        <v>#N/A</v>
      </c>
      <c r="FR1489" s="665" t="e">
        <f>INDEX(DT1467:EA1468,MATCH(DR1489,DR1467:DR1468,0),MATCH(FR1483,DT1465:EA1465,0))*INDEX(AJ1473:AT1480,MATCH(FR1483,AI1473:AI1480,0),MATCH(FR1484,AJ1472:AT1472,0))</f>
        <v>#N/A</v>
      </c>
      <c r="FS1489" s="665" t="e">
        <f>INDEX(DT1467:EA1468,MATCH(DR1489,DR1467:DR1468,0),MATCH(FS1483,DT1465:EA1465,0))*INDEX(AJ1473:AT1480,MATCH(FS1483,AI1473:AI1480,0),MATCH(FS1484,AJ1472:AT1472,0))</f>
        <v>#N/A</v>
      </c>
      <c r="FT1489" s="665" t="e">
        <f>INDEX(DT1467:EA1468,MATCH(DR1489,DR1467:DR1468,0),MATCH(FT1483,DT1465:EA1465,0))*INDEX(AJ1473:AT1480,MATCH(FT1483,AI1473:AI1480,0),MATCH(FT1484,AJ1472:AT1472,0))</f>
        <v>#N/A</v>
      </c>
      <c r="FU1489" s="665" t="e">
        <f>INDEX(DT1467:EA1468,MATCH(DR1489,DR1467:DR1468,0),MATCH(FU1483,DT1465:EA1465,0))*INDEX(AJ1473:AT1480,MATCH(FU1483,AI1473:AI1480,0),MATCH(FU1484,AJ1472:AT1472,0))</f>
        <v>#N/A</v>
      </c>
      <c r="FV1489" s="665" t="e">
        <f>INDEX(DT1467:EA1468,MATCH(DR1489,DR1467:DR1468,0),MATCH(FV1483,DT1465:EA1465,0))*INDEX(AJ1473:AT1480,MATCH(FV1483,AI1473:AI1480,0),MATCH(FV1484,AJ1472:AT1472,0))</f>
        <v>#N/A</v>
      </c>
      <c r="FW1489" s="665" t="e">
        <f>INDEX(DT1467:EA1468,MATCH(DR1489,DR1467:DR1468,0),MATCH(FW1483,DT1465:EA1465,0))*INDEX(AJ1473:AT1480,MATCH(FW1483,AI1473:AI1480,0),MATCH(FW1484,AJ1472:AT1472,0))</f>
        <v>#N/A</v>
      </c>
      <c r="FX1489" s="665" t="e">
        <f>INDEX(DT1467:EA1468,MATCH(DR1489,DR1467:DR1468,0),MATCH(FX1483,DT1465:EA1465,0))*INDEX(AJ1473:AT1480,MATCH(FX1483,AI1473:AI1480,0),MATCH(FX1484,AJ1472:AT1472,0))</f>
        <v>#N/A</v>
      </c>
      <c r="FY1489" s="665" t="e">
        <f>INDEX(DT1467:EA1468,MATCH(DR1489,DR1467:DR1468,0),MATCH(FY1483,DT1465:EA1465,0))*INDEX(AJ1473:AT1480,MATCH(FY1483,AI1473:AI1480,0),MATCH(FY1484,AJ1472:AT1472,0))</f>
        <v>#N/A</v>
      </c>
      <c r="FZ1489" s="665" t="e">
        <f>INDEX(DT1467:EA1468,MATCH(DR1489,DR1467:DR1468,0),MATCH(FZ1483,DT1465:EA1465,0))*INDEX(AJ1473:AT1480,MATCH(FZ1483,AI1473:AI1480,0),MATCH(FZ1484,AJ1472:AT1472,0))</f>
        <v>#N/A</v>
      </c>
      <c r="GA1489" s="665" t="e">
        <f>INDEX(DT1467:EA1468,MATCH(DR1489,DR1467:DR1468,0),MATCH(GA1483,DT1465:EA1465,0))*INDEX(AJ1473:AT1480,MATCH(GA1483,AI1473:AI1480,0),MATCH(GA1484,AJ1472:AT1472,0))</f>
        <v>#N/A</v>
      </c>
      <c r="GB1489" s="665" t="e">
        <f>INDEX(DT1467:EA1468,MATCH(DR1489,DR1467:DR1468,0),MATCH(GB1483,DT1465:EA1465,0))*INDEX(AJ1473:AT1480,MATCH(GB1483,AI1473:AI1480,0),MATCH(GB1484,AJ1472:AT1472,0))</f>
        <v>#N/A</v>
      </c>
      <c r="GC1489" s="665" t="e">
        <f>INDEX(DT1467:EA1468,MATCH(DR1489,DR1467:DR1468,0),MATCH(GC1483,DT1465:EA1465,0))*INDEX(AJ1473:AT1480,MATCH(GC1483,AI1473:AI1480,0),MATCH(GC1484,AJ1472:AT1472,0))</f>
        <v>#N/A</v>
      </c>
      <c r="GD1489" s="665" t="e">
        <f>INDEX(DT1467:EA1468,MATCH(DR1489,DR1467:DR1468,0),MATCH(GD1483,DT1465:EA1465,0))*INDEX(AJ1473:AT1480,MATCH(GD1483,AI1473:AI1480,0),MATCH(GD1484,AJ1472:AT1472,0))</f>
        <v>#N/A</v>
      </c>
      <c r="GE1489" s="665" t="e">
        <f>INDEX(DT1467:EA1468,MATCH(DR1489,DR1467:DR1468,0),MATCH(GE1483,DT1465:EA1465,0))*INDEX(AJ1473:AT1480,MATCH(GE1483,AI1473:AI1480,0),MATCH(GE1484,AJ1472:AT1472,0))</f>
        <v>#N/A</v>
      </c>
      <c r="GF1489" s="665" t="e">
        <f>INDEX(DT1467:EA1468,MATCH(DR1489,DR1467:DR1468,0),MATCH(GF1483,DT1465:EA1465,0))*INDEX(AJ1473:AT1480,MATCH(GF1483,AI1473:AI1480,0),MATCH(GF1484,AJ1472:AT1472,0))</f>
        <v>#N/A</v>
      </c>
      <c r="GG1489" s="665" t="e">
        <f>INDEX(DT1467:EA1468,MATCH(DR1489,DR1467:DR1468,0),MATCH(GG1483,DT1465:EA1465,0))*INDEX(AJ1473:AT1480,MATCH(GG1483,AI1473:AI1480,0),MATCH(GG1484,AJ1472:AT1472,0))</f>
        <v>#N/A</v>
      </c>
      <c r="GH1489" s="665" t="e">
        <f>INDEX(DT1467:EA1468,MATCH(DR1489,DR1467:DR1468,0),MATCH(GH1483,DT1465:EA1465,0))*INDEX(AJ1473:AT1480,MATCH(GH1483,AI1473:AI1480,0),MATCH(GH1484,AJ1472:AT1472,0))</f>
        <v>#N/A</v>
      </c>
      <c r="GI1489" s="665" t="e">
        <f>INDEX(DT1467:EA1468,MATCH(DR1489,DR1467:DR1468,0),MATCH(GI1483,DT1465:EA1465,0))*INDEX(AJ1473:AT1480,MATCH(GI1483,AI1473:AI1480,0),MATCH(GI1484,AJ1472:AT1472,0))</f>
        <v>#N/A</v>
      </c>
      <c r="GJ1489" s="665" t="e">
        <f>INDEX(DT1467:EA1468,MATCH(DR1489,DR1467:DR1468,0),MATCH(GJ1483,DT1465:EA1465,0))*INDEX(AJ1473:AT1480,MATCH(GJ1483,AI1473:AI1480,0),MATCH(GJ1484,AJ1472:AT1472,0))</f>
        <v>#N/A</v>
      </c>
      <c r="GK1489" s="665" t="e">
        <f>INDEX(DT1467:EA1468,MATCH(DR1489,DR1467:DR1468,0),MATCH(GK1483,DT1465:EA1465,0))*INDEX(AJ1473:AT1480,MATCH(GK1483,AI1473:AI1480,0),MATCH(GK1484,AJ1472:AT1472,0))</f>
        <v>#N/A</v>
      </c>
      <c r="GL1489" s="665" t="e">
        <f>SUM(DS1489:GK1489)=#REF!-SUM(HB1489:HK1489)</f>
        <v>#N/A</v>
      </c>
      <c r="GM1489" s="667"/>
      <c r="GN1489" s="749">
        <v>2027</v>
      </c>
      <c r="GO1489" s="664" t="e">
        <f>SUMIF(DS1472:EN1472,GO1472,DS1489:EN1489)</f>
        <v>#N/A</v>
      </c>
      <c r="GP1489" s="668" t="e">
        <f>SUMIF(DS1472:GK1472,GP1472,DS1489:GK1489)</f>
        <v>#N/A</v>
      </c>
      <c r="GQ1489" s="668" t="e">
        <f>SUMIF(DS1472:GK1472,GQ1472,DS1489:GK1489)</f>
        <v>#N/A</v>
      </c>
      <c r="GR1489" s="668" t="e">
        <f>SUMIF(DS1472:GK1472,GR1472,DS1489:GK1489)</f>
        <v>#N/A</v>
      </c>
      <c r="GS1489" s="668" t="e">
        <f>SUMIF(DS1472:GK1472,GS1472,DS1489:GK1489)</f>
        <v>#N/A</v>
      </c>
      <c r="GT1489" s="668" t="e">
        <f>SUMIF(DS1472:GK1472,GT1472,DS1489:GK1489)</f>
        <v>#N/A</v>
      </c>
      <c r="GU1489" s="668" t="e">
        <f>SUMIF(DS1472:GK1472,GU1472,DS1489:GK1489)</f>
        <v>#N/A</v>
      </c>
      <c r="GV1489" s="668" t="e">
        <f>SUMIF(DS1472:GK1472,GV1472,DS1489:GK1489)</f>
        <v>#N/A</v>
      </c>
      <c r="GW1489" s="668" t="e">
        <f>SUMIF(DS1472:GK1472,GW1472,DS1489:GK1489)</f>
        <v>#N/A</v>
      </c>
      <c r="GX1489" s="668" t="e">
        <f>SUMIF(DS1472:GK1472,GX1472,DS1489:GK1489)</f>
        <v>#N/A</v>
      </c>
      <c r="GY1489" s="668" t="e">
        <f>SUMIF(DS1472:GK1472,GY1472,DS1489:GK1489)</f>
        <v>#N/A</v>
      </c>
      <c r="GZ1489" s="646" t="e">
        <f>#REF!=SUM(GO1489:GY1489)</f>
        <v>#REF!</v>
      </c>
      <c r="HB1489" s="668" t="e">
        <f>IF(GZ1489,0,(#REF!-SUM(GO1489:GY1489))*INDEX(AK1473:AT1480,MATCH(GN1489,AI1473:AI1480,0),MATCH(HB1484,AK1472:AT1472,0)))</f>
        <v>#REF!</v>
      </c>
      <c r="HC1489" s="668" t="e">
        <f>IF(GZ1489,0,(#REF!-SUM(GO1489:GY1489))*INDEX(AK1473:AT1480,MATCH(GN1489,AI1473:AI1480,0),MATCH(HC1484,AK1472:AT1472,0)))</f>
        <v>#REF!</v>
      </c>
      <c r="HD1489" s="668" t="e">
        <f>IF(GZ1489,0,(#REF!-SUM(GO1489:GY1489))*INDEX(AK1473:AT1480,MATCH(GN1489,AI1473:AI1480,0),MATCH(HD1484,AK1472:AT1472,0)))</f>
        <v>#REF!</v>
      </c>
      <c r="HE1489" s="668" t="e">
        <f>IF(GZ1489,0,(#REF!-SUM(GO1489:GY1489))*INDEX(AK1473:AT1480,MATCH(GN1489,AI1473:AI1480,0),MATCH(HE1484,AK1472:AT1472,0)))</f>
        <v>#REF!</v>
      </c>
      <c r="HF1489" s="668" t="e">
        <f>IF(GZ1489,0,(#REF!-SUM(GO1489:GY1489))*INDEX(AK1473:AT1480,MATCH(GN1489,AI1473:AI1480,0),MATCH(HF1484,AK1472:AT1472,0)))</f>
        <v>#REF!</v>
      </c>
      <c r="HG1489" s="668" t="e">
        <f>IF(GZ1489,0,(#REF!-SUM(GO1489:GY1489))*INDEX(AK1473:AT1480,MATCH(GN1489,AI1473:AI1480,0),MATCH(HG1484,AK1472:AT1472,0)))</f>
        <v>#REF!</v>
      </c>
      <c r="HH1489" s="668" t="e">
        <f>IF(GZ1489,0,(#REF!-SUM(GO1489:GY1489))*INDEX(AK1473:AT1480,MATCH(GN1489,AI1473:AI1480,0),MATCH(HH1484,AK1472:AT1472,0)))</f>
        <v>#REF!</v>
      </c>
      <c r="HI1489" s="668" t="e">
        <f>IF(GZ1489,0,(#REF!-SUM(GO1489:GY1489))*INDEX(AK1473:AT1480,MATCH(GN1489,AI1473:AI1480,0),MATCH(HI1484,AK1472:AT1472,0)))</f>
        <v>#REF!</v>
      </c>
      <c r="HJ1489" s="668" t="e">
        <f>IF(GZ1489,0,(#REF!-SUM(GO1489:GY1489))*INDEX(AK1473:AT1480,MATCH(GN1489,AI1473:AI1480,0),MATCH(HJ1484,AK1472:AT1472,0)))</f>
        <v>#REF!</v>
      </c>
      <c r="HK1489" s="668" t="e">
        <f>IF(GZ1489,0,(#REF!-SUM(GO1489:GY1489))*INDEX(AK1473:AT1480,MATCH(GN1489,AI1473:AI1480,0),MATCH(HK1484,AK1472:AT1472,0)))</f>
        <v>#REF!</v>
      </c>
      <c r="HL1489" s="668" t="e">
        <f>(SUM(HB1489:HK1489)+SUM(GO1489:GY1489))=#REF!</f>
        <v>#REF!</v>
      </c>
      <c r="HM1489" s="674"/>
      <c r="HN1489" s="674"/>
      <c r="HO1489" s="674"/>
      <c r="HP1489" s="674"/>
      <c r="HQ1489" s="674"/>
      <c r="HR1489" s="674"/>
      <c r="HS1489" s="674"/>
      <c r="HT1489" s="674"/>
      <c r="HU1489" s="674"/>
      <c r="HV1489" s="674"/>
      <c r="HW1489" s="674"/>
      <c r="HX1489" s="674"/>
      <c r="HY1489" s="674"/>
      <c r="HZ1489" s="674"/>
    </row>
    <row r="1490" spans="1:234" hidden="1" x14ac:dyDescent="0.25">
      <c r="A1490" s="643" t="s">
        <v>208</v>
      </c>
      <c r="G1490" s="670"/>
      <c r="H1490" s="670"/>
      <c r="I1490" s="674"/>
      <c r="J1490" s="674"/>
      <c r="K1490" s="674"/>
      <c r="L1490" s="674"/>
      <c r="M1490" s="674"/>
      <c r="N1490" s="674"/>
      <c r="O1490" s="674"/>
      <c r="P1490" s="674"/>
      <c r="Q1490" s="674"/>
      <c r="R1490" s="674"/>
      <c r="S1490" s="675"/>
      <c r="DR1490" s="749">
        <v>2028</v>
      </c>
      <c r="DS1490" s="665" t="e">
        <f>INDEX(DT1467:EA1468,MATCH(DR1490,DR1467:DR1468,0),MATCH(DS1483,DT1465:EA1465,0))*INDEX(AJ1473:AT1480,MATCH(DS1483,AI1473:AI1480,0),MATCH(DS1484,AJ1472:AT1472,0))</f>
        <v>#N/A</v>
      </c>
      <c r="DT1490" s="665" t="e">
        <f>INDEX(DT1467:EA1468,MATCH(DR1490,DR1467:DR1468,0),MATCH(DT1483,DT1465:EA1465,0))*INDEX(AJ1473:AT1480,MATCH(DT1483,AI1473:AI1480,0),MATCH(DT1484,AJ1472:AT1472,0))</f>
        <v>#N/A</v>
      </c>
      <c r="DU1490" s="665" t="e">
        <f>INDEX(DT1467:EA1468,MATCH(DR1490,DR1467:DR1468,0),MATCH(DU1483,DT1465:EA1465,0))*INDEX(AJ1473:AT1480,MATCH(DU1483,AI1473:AI1480,0),MATCH(DU1484,AJ1472:AT1472,0))</f>
        <v>#N/A</v>
      </c>
      <c r="DV1490" s="665" t="e">
        <f>INDEX(DT1467:EA1468,MATCH(DR1490,DR1467:DR1468,0),MATCH(DV1483,DT1465:EA1465,0))*INDEX(AJ1473:AT1480,MATCH(DV1483,AI1473:AI1480,0),MATCH(DV1484,AJ1472:AT1472,0))</f>
        <v>#N/A</v>
      </c>
      <c r="DW1490" s="665" t="e">
        <f>INDEX(DT1467:EA1468,MATCH(DR1490,DR1467:DR1468,0),MATCH(DW1483,DT1465:EA1465,0))*INDEX(AJ1473:AT1480,MATCH(DW1483,AI1473:AI1480,0),MATCH(DW1484,AJ1472:AT1472,0))</f>
        <v>#N/A</v>
      </c>
      <c r="DX1490" s="665" t="e">
        <f>INDEX(DT1467:EA1468,MATCH(DR1490,DR1467:DR1468,0),MATCH(DX1483,DT1465:EA1465,0))*INDEX(AJ1473:AT1480,MATCH(DX1483,AI1473:AI1480,0),MATCH(DX1484,AJ1472:AT1472,0))</f>
        <v>#N/A</v>
      </c>
      <c r="DY1490" s="665" t="e">
        <f>INDEX(DT1467:EA1468,MATCH(DR1490,DR1467:DR1468,0),MATCH(DY1483,DT1465:EA1465,0))*INDEX(AJ1473:AT1480,MATCH(DY1483,AI1473:AI1480,0),MATCH(DY1484,AJ1472:AT1472,0))</f>
        <v>#N/A</v>
      </c>
      <c r="DZ1490" s="665" t="e">
        <f>INDEX(DT1467:EA1468,MATCH(DR1490,DR1467:DR1468,0),MATCH(DZ1483,DT1465:EA1465,0))*INDEX(AJ1473:AT1480,MATCH(DZ1483,AI1473:AI1480,0),MATCH(DZ1484,AJ1472:AT1472,0))</f>
        <v>#N/A</v>
      </c>
      <c r="EA1490" s="665" t="e">
        <f>INDEX(DT1467:EA1468,MATCH(DR1490,DR1467:DR1468,0),MATCH(EA1483,DT1465:EA1465,0))*INDEX(AJ1473:AT1480,MATCH(EA1483,AI1473:AI1480,0),MATCH(EA1484,AJ1472:AT1472,0))</f>
        <v>#N/A</v>
      </c>
      <c r="EB1490" s="665" t="e">
        <f>INDEX(DT1467:EA1468,MATCH(DR1490,DR1467:DR1468,0),MATCH(EB1483,DT1465:EA1465,0))*INDEX(AJ1473:AT1480,MATCH(EB1483,AI1473:AI1480,0),MATCH(EB1484,AJ1472:AT1472,0))</f>
        <v>#N/A</v>
      </c>
      <c r="EC1490" s="665" t="e">
        <f>INDEX(DT1467:EA1468,MATCH(DR1490,DR1467:DR1468,0),MATCH(EC1483,DT1465:EA1465,0))*INDEX(AJ1473:AT1480,MATCH(EC1483,AI1473:AI1480,0),MATCH(EC1484,AJ1472:AT1472,0))</f>
        <v>#N/A</v>
      </c>
      <c r="ED1490" s="665" t="e">
        <f>INDEX(DT1467:EA1468,MATCH(DR1490,DR1467:DR1468,0),MATCH(ED1483,DT1465:EA1465,0))*INDEX(AJ1473:AT1480,MATCH(ED1483,AI1473:AI1480,0),MATCH(ED1484,AJ1472:AT1472,0))</f>
        <v>#N/A</v>
      </c>
      <c r="EE1490" s="665" t="e">
        <f>INDEX(DT1467:EA1468,MATCH(DR1490,DR1467:DR1468,0),MATCH(EE1483,DT1465:EA1465,0))*INDEX(AJ1473:AT1480,MATCH(EE1483,AI1473:AI1480,0),MATCH(EE1484,AJ1472:AT1472,0))</f>
        <v>#N/A</v>
      </c>
      <c r="EF1490" s="665" t="e">
        <f>INDEX(DT1467:EA1468,MATCH(DR1490,DR1467:DR1468,0),MATCH(EF1483,DT1465:EA1465,0))*INDEX(AJ1473:AT1480,MATCH(EF1483,AI1473:AI1480,0),MATCH(EF1484,AJ1472:AT1472,0))</f>
        <v>#N/A</v>
      </c>
      <c r="EG1490" s="665" t="e">
        <f>INDEX(DT1467:EA1468,MATCH(DR1490,DR1467:DR1468,0),MATCH(EG1483,DT1465:EA1465,0))*INDEX(AJ1473:AT1480,MATCH(EG1483,AI1473:AI1480,0),MATCH(EG1484,AJ1472:AT1472,0))</f>
        <v>#N/A</v>
      </c>
      <c r="EH1490" s="665" t="e">
        <f>INDEX(DT1467:EA1468,MATCH(DR1490,DR1467:DR1468,0),MATCH(EH1483,DT1465:EA1465,0))*INDEX(AJ1473:AT1480,MATCH(EH1483,AI1473:AI1480,0),MATCH(EH1484,AJ1472:AT1472,0))</f>
        <v>#N/A</v>
      </c>
      <c r="EI1490" s="665" t="e">
        <f>INDEX(DT1467:EA1468,MATCH(DR1490,DR1467:DR1468,0),MATCH(EI1483,DT1465:EA1465,0))*INDEX(AJ1473:AT1480,MATCH(EI1483,AI1473:AI1480,0),MATCH(EI1484,AJ1472:AT1472,0))</f>
        <v>#N/A</v>
      </c>
      <c r="EJ1490" s="665" t="e">
        <f>INDEX(DT1467:EA1468,MATCH(DR1490,DR1467:DR1468,0),MATCH(EJ1483,DT1465:EA1465,0))*INDEX(AJ1473:AT1480,MATCH(EJ1483,AI1473:AI1480,0),MATCH(EJ1484,AJ1472:AT1472,0))</f>
        <v>#N/A</v>
      </c>
      <c r="EK1490" s="665" t="e">
        <f>INDEX(DT1467:EA1468,MATCH(DR1490,DR1467:DR1468,0),MATCH(EK1483,DT1465:EA1465,0))*INDEX(AJ1473:AT1480,MATCH(EK1483,AI1473:AI1480,0),MATCH(EK1484,AJ1472:AT1472,0))</f>
        <v>#N/A</v>
      </c>
      <c r="EL1490" s="665" t="e">
        <f>INDEX(DT1467:EA1468,MATCH(DR1490,DR1467:DR1468,0),MATCH(EL1483,DT1465:EA1465,0))*INDEX(AJ1473:AT1480,MATCH(EL1483,AI1473:AI1480,0),MATCH(EL1484,AJ1472:AT1472,0))</f>
        <v>#N/A</v>
      </c>
      <c r="EM1490" s="665" t="e">
        <f>INDEX(DT1467:EA1468,MATCH(DR1490,DR1467:DR1468,0),MATCH(EM1483,DT1465:EA1465,0))*INDEX(AJ1473:AT1480,MATCH(EM1483,AI1473:AI1480,0),MATCH(EM1484,AJ1472:AT1472,0))</f>
        <v>#N/A</v>
      </c>
      <c r="EN1490" s="665" t="e">
        <f>INDEX(DT1467:EA1468,MATCH(DR1490,DR1467:DR1468,0),MATCH(EN1483,DT1465:EA1465,0))*INDEX(AJ1473:AT1480,MATCH(EN1483,AI1473:AI1480,0),MATCH(EN1484,AJ1472:AT1472,0))</f>
        <v>#N/A</v>
      </c>
      <c r="EO1490" s="665" t="e">
        <f>INDEX(DT1467:EA1468,MATCH(DR1490,DR1467:DR1468,0),MATCH(EO1483,DT1465:EA1465,0))*INDEX(AJ1473:AT1480,MATCH(EO1483,AI1473:AI1480,0),MATCH(EO1484,AJ1472:AT1472,0))</f>
        <v>#N/A</v>
      </c>
      <c r="EP1490" s="665" t="e">
        <f>INDEX(DT1467:EA1468,MATCH(DR1490,DR1467:DR1468,0),MATCH(EP1483,DT1465:EA1465,0))*INDEX(AJ1473:AT1480,MATCH(EP1483,AI1473:AI1480,0),MATCH(EP1484,AJ1472:AT1472,0))</f>
        <v>#N/A</v>
      </c>
      <c r="EQ1490" s="665" t="e">
        <f>INDEX(DT1467:EA1468,MATCH(DR1490,DR1467:DR1468,0),MATCH(EQ1483,DT1465:EA1465,0))*INDEX(AJ1473:AT1480,MATCH(EQ1483,AI1473:AI1480,0),MATCH(EQ1484,AJ1472:AT1472,0))</f>
        <v>#N/A</v>
      </c>
      <c r="ER1490" s="665" t="e">
        <f>INDEX(DT1467:EA1468,MATCH(DR1490,DR1467:DR1468,0),MATCH(ER1483,DT1465:EA1465,0))*INDEX(AJ1473:AT1480,MATCH(ER1483,AI1473:AI1480,0),MATCH(ER1484,AJ1472:AT1472,0))</f>
        <v>#N/A</v>
      </c>
      <c r="ES1490" s="665" t="e">
        <f>INDEX(DT1467:EA1468,MATCH(DR1490,DR1467:DR1468,0),MATCH(ES1483,DT1465:EA1465,0))*INDEX(AJ1473:AT1480,MATCH(ES1483,AI1473:AI1480,0),MATCH(ES1484,AJ1472:AT1472,0))</f>
        <v>#N/A</v>
      </c>
      <c r="ET1490" s="665" t="e">
        <f>INDEX(DT1467:EA1468,MATCH(DR1490,DR1467:DR1468,0),MATCH(ET1483,DT1465:EA1465,0))*INDEX(AJ1473:AT1480,MATCH(ET1483,AI1473:AI1480,0),MATCH(ET1484,AJ1472:AT1472,0))</f>
        <v>#N/A</v>
      </c>
      <c r="EU1490" s="665" t="e">
        <f>INDEX(DT1467:EA1468,MATCH(DR1490,DR1467:DR1468,0),MATCH(EU1483,DT1465:EA1465,0))*INDEX(AJ1473:AT1480,MATCH(EU1483,AI1473:AI1480,0),MATCH(EU1484,AJ1472:AT1472,0))</f>
        <v>#N/A</v>
      </c>
      <c r="EV1490" s="665" t="e">
        <f>INDEX(DT1467:EA1468,MATCH(DR1490,DR1467:DR1468,0),MATCH(EV1483,DT1465:EA1465,0))*INDEX(AJ1473:AT1480,MATCH(EV1483,AI1473:AI1480,0),MATCH(EV1484,AJ1472:AT1472,0))</f>
        <v>#N/A</v>
      </c>
      <c r="EW1490" s="665" t="e">
        <f>INDEX(DT1467:EA1468,MATCH(DR1490,DR1467:DR1468,0),MATCH(EW1483,DT1465:EA1465,0))*INDEX(AJ1473:AT1480,MATCH(EW1483,AI1473:AI1480,0),MATCH(EW1484,AJ1472:AT1472,0))</f>
        <v>#N/A</v>
      </c>
      <c r="EX1490" s="665" t="e">
        <f>INDEX(DT1467:EA1468,MATCH(DR1490,DR1467:DR1468,0),MATCH(EX1483,DT1465:EA1465,0))*INDEX(AJ1473:AT1480,MATCH(EX1483,AI1473:AI1480,0),MATCH(EX1484,AJ1472:AT1472,0))</f>
        <v>#N/A</v>
      </c>
      <c r="EY1490" s="665" t="e">
        <f>INDEX(DT1467:EA1468,MATCH(DR1490,DR1467:DR1468,0),MATCH(EY1483,DT1465:EA1465,0))*INDEX(AJ1473:AT1480,MATCH(EY1483,AI1473:AI1480,0),MATCH(EY1484,AJ1472:AT1472,0))</f>
        <v>#N/A</v>
      </c>
      <c r="EZ1490" s="665" t="e">
        <f>INDEX(DT1467:EA1468,MATCH(DR1490,DR1467:DR1468,0),MATCH(EZ1483,DT1465:EA1465,0))*INDEX(AJ1473:AT1480,MATCH(EZ1483,AI1473:AI1480,0),MATCH(EZ1484,AJ1472:AT1472,0))</f>
        <v>#N/A</v>
      </c>
      <c r="FA1490" s="665" t="e">
        <f>INDEX(DT1467:EA1468,MATCH(DR1490,DR1467:DR1468,0),MATCH(FA1483,DT1465:EA1465,0))*INDEX(AJ1473:AT1480,MATCH(FA1483,AI1473:AI1480,0),MATCH(FA1484,AJ1472:AT1472,0))</f>
        <v>#N/A</v>
      </c>
      <c r="FB1490" s="665" t="e">
        <f>INDEX(DT1467:EA1468,MATCH(DR1490,DR1467:DR1468,0),MATCH(FB1483,DT1465:EA1465,0))*INDEX(AJ1473:AT1480,MATCH(FB1483,AI1473:AI1480,0),MATCH(FB1484,AJ1472:AT1472,0))</f>
        <v>#N/A</v>
      </c>
      <c r="FC1490" s="665" t="e">
        <f>INDEX(DT1467:EA1468,MATCH(DR1490,DR1467:DR1468,0),MATCH(FC1483,DT1465:EA1465,0))*INDEX(AJ1473:AT1480,MATCH(FC1483,AI1473:AI1480,0),MATCH(FC1484,AJ1472:AT1472,0))</f>
        <v>#N/A</v>
      </c>
      <c r="FD1490" s="665" t="e">
        <f>INDEX(DT1467:EA1468,MATCH(DR1490,DR1467:DR1468,0),MATCH(FD1483,DT1465:EA1465,0))*INDEX(AJ1473:AT1480,MATCH(FD1483,AI1473:AI1480,0),MATCH(FD1484,AJ1472:AT1472,0))</f>
        <v>#N/A</v>
      </c>
      <c r="FE1490" s="665" t="e">
        <f>INDEX(DT1467:EA1468,MATCH(DR1490,DR1467:DR1468,0),MATCH(FE1483,DT1465:EA1465,0))*INDEX(AJ1473:AT1480,MATCH(FE1483,AI1473:AI1480,0),MATCH(FE1484,AJ1472:AT1472,0))</f>
        <v>#N/A</v>
      </c>
      <c r="FF1490" s="665" t="e">
        <f>INDEX(DT1467:EA1468,MATCH(DR1490,DR1467:DR1468,0),MATCH(FF1483,DT1465:EA1465,0))*INDEX(AJ1473:AT1480,MATCH(FF1483,AI1473:AI1480,0),MATCH(FF1484,AJ1472:AT1472,0))</f>
        <v>#N/A</v>
      </c>
      <c r="FG1490" s="665" t="e">
        <f>INDEX(DT1467:EA1468,MATCH(DR1490,DR1467:DR1468,0),MATCH(FG1483,DT1465:EA1465,0))*INDEX(AJ1473:AT1480,MATCH(FG1483,AI1473:AI1480,0),MATCH(FG1484,AJ1472:AT1472,0))</f>
        <v>#N/A</v>
      </c>
      <c r="FH1490" s="665" t="e">
        <f>INDEX(DT1467:EA1468,MATCH(DR1490,DR1467:DR1468,0),MATCH(FH1483,DT1465:EA1465,0))*INDEX(AJ1473:AT1480,MATCH(FH1483,AI1473:AI1480,0),MATCH(FH1484,AJ1472:AT1472,0))</f>
        <v>#N/A</v>
      </c>
      <c r="FI1490" s="665" t="e">
        <f>INDEX(DT1467:EA1468,MATCH(DR1490,DR1467:DR1468,0),MATCH(FI1483,DT1465:EA1465,0))*INDEX(AJ1473:AT1480,MATCH(FI1483,AI1473:AI1480,0),MATCH(FI1484,AJ1472:AT1472,0))</f>
        <v>#N/A</v>
      </c>
      <c r="FJ1490" s="665" t="e">
        <f>INDEX(DT1467:EA1468,MATCH(DR1490,DR1467:DR1468,0),MATCH(FJ1483,DT1465:EA1465,0))*INDEX(AJ1473:AT1480,MATCH(FJ1483,AI1473:AI1480,0),MATCH(FJ1484,AJ1472:AT1472,0))</f>
        <v>#N/A</v>
      </c>
      <c r="FK1490" s="665" t="e">
        <f>INDEX(DT1467:EA1468,MATCH(DR1490,DR1467:DR1468,0),MATCH(FK1483,DT1465:EA1465,0))*INDEX(AJ1473:AT1480,MATCH(FK1483,AI1473:AI1480,0),MATCH(FK1484,AJ1472:AT1472,0))</f>
        <v>#N/A</v>
      </c>
      <c r="FL1490" s="665" t="e">
        <f>INDEX(DT1467:EA1468,MATCH(DR1490,DR1467:DR1468,0),MATCH(FL1483,DT1465:EA1465,0))*INDEX(AJ1473:AT1480,MATCH(FL1483,AI1473:AI1480,0),MATCH(FL1484,AJ1472:AT1472,0))</f>
        <v>#N/A</v>
      </c>
      <c r="FM1490" s="665" t="e">
        <f>INDEX(DT1467:EA1468,MATCH(DR1490,DR1467:DR1468,0),MATCH(FM1483,DT1465:EA1465,0))*INDEX(AJ1473:AT1480,MATCH(FM1483,AI1473:AI1480,0),MATCH(FM1484,AJ1472:AT1472,0))</f>
        <v>#N/A</v>
      </c>
      <c r="FN1490" s="665" t="e">
        <f>INDEX(DT1467:EA1468,MATCH(DR1490,DR1467:DR1468,0),MATCH(FN1483,DT1465:EA1465,0))*INDEX(AJ1473:AT1480,MATCH(FN1483,AI1473:AI1480,0),MATCH(FN1484,AJ1472:AT1472,0))</f>
        <v>#N/A</v>
      </c>
      <c r="FO1490" s="665" t="e">
        <f>INDEX(DT1467:EA1468,MATCH(DR1490,DR1467:DR1468,0),MATCH(FO1483,DT1465:EA1465,0))*INDEX(AJ1473:AT1480,MATCH(FO1483,AI1473:AI1480,0),MATCH(FO1484,AJ1472:AT1472,0))</f>
        <v>#N/A</v>
      </c>
      <c r="FP1490" s="665" t="e">
        <f>INDEX(DT1467:EA1468,MATCH(DR1490,DR1467:DR1468,0),MATCH(FP1483,DT1465:EA1465,0))*INDEX(AJ1473:AT1480,MATCH(FP1483,AI1473:AI1480,0),MATCH(FP1484,AJ1472:AT1472,0))</f>
        <v>#N/A</v>
      </c>
      <c r="FQ1490" s="665" t="e">
        <f>INDEX(DT1467:EA1468,MATCH(DR1490,DR1467:DR1468,0),MATCH(FQ1483,DT1465:EA1465,0))*INDEX(AJ1473:AT1480,MATCH(FQ1483,AI1473:AI1480,0),MATCH(FQ1484,AJ1472:AT1472,0))</f>
        <v>#N/A</v>
      </c>
      <c r="FR1490" s="665" t="e">
        <f>INDEX(DT1467:EA1468,MATCH(DR1490,DR1467:DR1468,0),MATCH(FR1483,DT1465:EA1465,0))*INDEX(AJ1473:AT1480,MATCH(FR1483,AI1473:AI1480,0),MATCH(FR1484,AJ1472:AT1472,0))</f>
        <v>#N/A</v>
      </c>
      <c r="FS1490" s="665" t="e">
        <f>INDEX(DT1467:EA1468,MATCH(DR1490,DR1467:DR1468,0),MATCH(FS1483,DT1465:EA1465,0))*INDEX(AJ1473:AT1480,MATCH(FS1483,AI1473:AI1480,0),MATCH(FS1484,AJ1472:AT1472,0))</f>
        <v>#N/A</v>
      </c>
      <c r="FT1490" s="665" t="e">
        <f>INDEX(DT1467:EA1468,MATCH(DR1490,DR1467:DR1468,0),MATCH(FT1483,DT1465:EA1465,0))*INDEX(AJ1473:AT1480,MATCH(FT1483,AI1473:AI1480,0),MATCH(FT1484,AJ1472:AT1472,0))</f>
        <v>#N/A</v>
      </c>
      <c r="FU1490" s="665" t="e">
        <f>INDEX(DT1467:EA1468,MATCH(DR1490,DR1467:DR1468,0),MATCH(FU1483,DT1465:EA1465,0))*INDEX(AJ1473:AT1480,MATCH(FU1483,AI1473:AI1480,0),MATCH(FU1484,AJ1472:AT1472,0))</f>
        <v>#N/A</v>
      </c>
      <c r="FV1490" s="665" t="e">
        <f>INDEX(DT1467:EA1468,MATCH(DR1490,DR1467:DR1468,0),MATCH(FV1483,DT1465:EA1465,0))*INDEX(AJ1473:AT1480,MATCH(FV1483,AI1473:AI1480,0),MATCH(FV1484,AJ1472:AT1472,0))</f>
        <v>#N/A</v>
      </c>
      <c r="FW1490" s="665" t="e">
        <f>INDEX(DT1467:EA1468,MATCH(DR1490,DR1467:DR1468,0),MATCH(FW1483,DT1465:EA1465,0))*INDEX(AJ1473:AT1480,MATCH(FW1483,AI1473:AI1480,0),MATCH(FW1484,AJ1472:AT1472,0))</f>
        <v>#N/A</v>
      </c>
      <c r="FX1490" s="665" t="e">
        <f>INDEX(DT1467:EA1468,MATCH(DR1490,DR1467:DR1468,0),MATCH(FX1483,DT1465:EA1465,0))*INDEX(AJ1473:AT1480,MATCH(FX1483,AI1473:AI1480,0),MATCH(FX1484,AJ1472:AT1472,0))</f>
        <v>#N/A</v>
      </c>
      <c r="FY1490" s="665" t="e">
        <f>INDEX(DT1467:EA1468,MATCH(DR1490,DR1467:DR1468,0),MATCH(FY1483,DT1465:EA1465,0))*INDEX(AJ1473:AT1480,MATCH(FY1483,AI1473:AI1480,0),MATCH(FY1484,AJ1472:AT1472,0))</f>
        <v>#N/A</v>
      </c>
      <c r="FZ1490" s="665" t="e">
        <f>INDEX(DT1467:EA1468,MATCH(DR1490,DR1467:DR1468,0),MATCH(FZ1483,DT1465:EA1465,0))*INDEX(AJ1473:AT1480,MATCH(FZ1483,AI1473:AI1480,0),MATCH(FZ1484,AJ1472:AT1472,0))</f>
        <v>#N/A</v>
      </c>
      <c r="GA1490" s="665" t="e">
        <f>INDEX(DT1467:EA1468,MATCH(DR1490,DR1467:DR1468,0),MATCH(GA1483,DT1465:EA1465,0))*INDEX(AJ1473:AT1480,MATCH(GA1483,AI1473:AI1480,0),MATCH(GA1484,AJ1472:AT1472,0))</f>
        <v>#N/A</v>
      </c>
      <c r="GB1490" s="665" t="e">
        <f>INDEX(DT1467:EA1468,MATCH(DR1490,DR1467:DR1468,0),MATCH(GB1483,DT1465:EA1465,0))*INDEX(AJ1473:AT1480,MATCH(GB1483,AI1473:AI1480,0),MATCH(GB1484,AJ1472:AT1472,0))</f>
        <v>#N/A</v>
      </c>
      <c r="GC1490" s="665" t="e">
        <f>INDEX(DT1467:EA1468,MATCH(DR1490,DR1467:DR1468,0),MATCH(GC1483,DT1465:EA1465,0))*INDEX(AJ1473:AT1480,MATCH(GC1483,AI1473:AI1480,0),MATCH(GC1484,AJ1472:AT1472,0))</f>
        <v>#N/A</v>
      </c>
      <c r="GD1490" s="665" t="e">
        <f>INDEX(DT1467:EA1468,MATCH(DR1490,DR1467:DR1468,0),MATCH(GD1483,DT1465:EA1465,0))*INDEX(AJ1473:AT1480,MATCH(GD1483,AI1473:AI1480,0),MATCH(GD1484,AJ1472:AT1472,0))</f>
        <v>#N/A</v>
      </c>
      <c r="GE1490" s="665" t="e">
        <f>INDEX(DT1467:EA1468,MATCH(DR1490,DR1467:DR1468,0),MATCH(GE1483,DT1465:EA1465,0))*INDEX(AJ1473:AT1480,MATCH(GE1483,AI1473:AI1480,0),MATCH(GE1484,AJ1472:AT1472,0))</f>
        <v>#N/A</v>
      </c>
      <c r="GF1490" s="665" t="e">
        <f>INDEX(DT1467:EA1468,MATCH(DR1490,DR1467:DR1468,0),MATCH(GF1483,DT1465:EA1465,0))*INDEX(AJ1473:AT1480,MATCH(GF1483,AI1473:AI1480,0),MATCH(GF1484,AJ1472:AT1472,0))</f>
        <v>#N/A</v>
      </c>
      <c r="GG1490" s="665" t="e">
        <f>INDEX(DT1467:EA1468,MATCH(DR1490,DR1467:DR1468,0),MATCH(GG1483,DT1465:EA1465,0))*INDEX(AJ1473:AT1480,MATCH(GG1483,AI1473:AI1480,0),MATCH(GG1484,AJ1472:AT1472,0))</f>
        <v>#N/A</v>
      </c>
      <c r="GH1490" s="665" t="e">
        <f>INDEX(DT1467:EA1468,MATCH(DR1490,DR1467:DR1468,0),MATCH(GH1483,DT1465:EA1465,0))*INDEX(AJ1473:AT1480,MATCH(GH1483,AI1473:AI1480,0),MATCH(GH1484,AJ1472:AT1472,0))</f>
        <v>#N/A</v>
      </c>
      <c r="GI1490" s="665" t="e">
        <f>INDEX(DT1467:EA1468,MATCH(DR1490,DR1467:DR1468,0),MATCH(GI1483,DT1465:EA1465,0))*INDEX(AJ1473:AT1480,MATCH(GI1483,AI1473:AI1480,0),MATCH(GI1484,AJ1472:AT1472,0))</f>
        <v>#N/A</v>
      </c>
      <c r="GJ1490" s="665" t="e">
        <f>INDEX(DT1467:EA1468,MATCH(DR1490,DR1467:DR1468,0),MATCH(GJ1483,DT1465:EA1465,0))*INDEX(AJ1473:AT1480,MATCH(GJ1483,AI1473:AI1480,0),MATCH(GJ1484,AJ1472:AT1472,0))</f>
        <v>#N/A</v>
      </c>
      <c r="GK1490" s="665" t="e">
        <f>INDEX(DT1467:EA1468,MATCH(DR1490,DR1467:DR1468,0),MATCH(GK1483,DT1465:EA1465,0))*INDEX(AJ1473:AT1480,MATCH(GK1483,AI1473:AI1480,0),MATCH(GK1484,AJ1472:AT1472,0))</f>
        <v>#N/A</v>
      </c>
      <c r="GL1490" s="665" t="e">
        <f>SUM(DS1490:GK1490)=#REF!-SUM(HB1490:HK1490)</f>
        <v>#N/A</v>
      </c>
      <c r="GM1490" s="667"/>
      <c r="GN1490" s="749">
        <v>2028</v>
      </c>
      <c r="GO1490" s="664" t="e">
        <f>SUMIF(DS1472:EN1472,GO1472,DS1490:EN1490)</f>
        <v>#N/A</v>
      </c>
      <c r="GP1490" s="668" t="e">
        <f>SUMIF(DS1472:GK1472,GP1472,DS1490:GK1490)</f>
        <v>#N/A</v>
      </c>
      <c r="GQ1490" s="668" t="e">
        <f>SUMIF(DS1472:GK1472,GQ1472,DS1490:GK1490)</f>
        <v>#N/A</v>
      </c>
      <c r="GR1490" s="668" t="e">
        <f>SUMIF(DS1472:GK1472,GR1472,DS1490:GK1490)</f>
        <v>#N/A</v>
      </c>
      <c r="GS1490" s="668" t="e">
        <f>SUMIF(DS1472:GK1472,GS1472,DS1490:GK1490)</f>
        <v>#N/A</v>
      </c>
      <c r="GT1490" s="668" t="e">
        <f>SUMIF(DS1472:GK1472,GT1472,DS1490:GK1490)</f>
        <v>#N/A</v>
      </c>
      <c r="GU1490" s="668" t="e">
        <f>SUMIF(DS1472:GK1472,GU1472,DS1490:GK1490)</f>
        <v>#N/A</v>
      </c>
      <c r="GV1490" s="668" t="e">
        <f>SUMIF(DS1472:GK1472,GV1472,DS1490:GK1490)</f>
        <v>#N/A</v>
      </c>
      <c r="GW1490" s="668" t="e">
        <f>SUMIF(DS1472:GK1472,GW1472,DS1490:GK1490)</f>
        <v>#N/A</v>
      </c>
      <c r="GX1490" s="668" t="e">
        <f>SUMIF(DS1472:GK1472,GX1472,DS1490:GK1490)</f>
        <v>#N/A</v>
      </c>
      <c r="GY1490" s="668" t="e">
        <f>SUMIF(DS1472:GK1472,GY1472,DS1490:GK1490)</f>
        <v>#N/A</v>
      </c>
      <c r="GZ1490" s="646" t="e">
        <f>#REF!=SUM(GO1490:GY1490)</f>
        <v>#REF!</v>
      </c>
      <c r="HB1490" s="668" t="e">
        <f>IF(GZ1490,0,(#REF!-SUM(GO1490:GY1490))*INDEX(AK1473:AT1480,MATCH(GN1490,AI1473:AI1480,0),MATCH(HB1484,AK1472:AT1472,0)))</f>
        <v>#REF!</v>
      </c>
      <c r="HC1490" s="668" t="e">
        <f>IF(GZ1490,0,(#REF!-SUM(GO1490:GY1490))*INDEX(AK1473:AT1480,MATCH(GN1490,AI1473:AI1480,0),MATCH(HC1484,AK1472:AT1472,0)))</f>
        <v>#REF!</v>
      </c>
      <c r="HD1490" s="668" t="e">
        <f>IF(GZ1490,0,(#REF!-SUM(GO1490:GY1490))*INDEX(AK1473:AT1480,MATCH(GN1490,AI1473:AI1480,0),MATCH(HD1484,AK1472:AT1472,0)))</f>
        <v>#REF!</v>
      </c>
      <c r="HE1490" s="668" t="e">
        <f>IF(GZ1490,0,(#REF!-SUM(GO1490:GY1490))*INDEX(AK1473:AT1480,MATCH(GN1490,AI1473:AI1480,0),MATCH(HE1484,AK1472:AT1472,0)))</f>
        <v>#REF!</v>
      </c>
      <c r="HF1490" s="668" t="e">
        <f>IF(GZ1490,0,(#REF!-SUM(GO1490:GY1490))*INDEX(AK1473:AT1480,MATCH(GN1490,AI1473:AI1480,0),MATCH(HF1484,AK1472:AT1472,0)))</f>
        <v>#REF!</v>
      </c>
      <c r="HG1490" s="668" t="e">
        <f>IF(GZ1490,0,(#REF!-SUM(GO1490:GY1490))*INDEX(AK1473:AT1480,MATCH(GN1490,AI1473:AI1480,0),MATCH(HG1484,AK1472:AT1472,0)))</f>
        <v>#REF!</v>
      </c>
      <c r="HH1490" s="668" t="e">
        <f>IF(GZ1490,0,(#REF!-SUM(GO1490:GY1490))*INDEX(AK1473:AT1480,MATCH(GN1490,AI1473:AI1480,0),MATCH(HH1484,AK1472:AT1472,0)))</f>
        <v>#REF!</v>
      </c>
      <c r="HI1490" s="668" t="e">
        <f>IF(GZ1490,0,(#REF!-SUM(GO1490:GY1490))*INDEX(AK1473:AT1480,MATCH(GN1490,AI1473:AI1480,0),MATCH(HI1484,AK1472:AT1472,0)))</f>
        <v>#REF!</v>
      </c>
      <c r="HJ1490" s="668" t="e">
        <f>IF(GZ1490,0,(#REF!-SUM(GO1490:GY1490))*INDEX(AK1473:AT1480,MATCH(GN1490,AI1473:AI1480,0),MATCH(HJ1484,AK1472:AT1472,0)))</f>
        <v>#REF!</v>
      </c>
      <c r="HK1490" s="668" t="e">
        <f>IF(GZ1490,0,(#REF!-SUM(GO1490:GY1490))*INDEX(AK1473:AT1480,MATCH(GN1490,AI1473:AI1480,0),MATCH(HK1484,AK1472:AT1472,0)))</f>
        <v>#REF!</v>
      </c>
      <c r="HL1490" s="668" t="e">
        <f>(SUM(HB1490:HK1490)+SUM(GO1490:GY1490))=#REF!</f>
        <v>#REF!</v>
      </c>
      <c r="HM1490" s="674"/>
      <c r="HN1490" s="674"/>
      <c r="HO1490" s="674"/>
      <c r="HP1490" s="674"/>
      <c r="HQ1490" s="674"/>
      <c r="HR1490" s="674"/>
      <c r="HS1490" s="674"/>
      <c r="HT1490" s="674"/>
      <c r="HU1490" s="674"/>
      <c r="HV1490" s="674"/>
      <c r="HW1490" s="674"/>
      <c r="HX1490" s="674"/>
      <c r="HY1490" s="674"/>
      <c r="HZ1490" s="674"/>
    </row>
    <row r="1491" spans="1:234" hidden="1" x14ac:dyDescent="0.25">
      <c r="A1491" s="643" t="s">
        <v>208</v>
      </c>
      <c r="S1491" s="663"/>
      <c r="DR1491" s="749">
        <v>2029</v>
      </c>
      <c r="DS1491" s="665" t="e">
        <f>INDEX(DT1467:EA1468,MATCH(DR1491,DR1467:DR1468,0),MATCH(DS1483,DT1465:EA1465,0))*INDEX(AJ1473:AT1480,MATCH(DS1483,AI1473:AI1480,0),MATCH(DS1484,AJ1472:AT1472,0))</f>
        <v>#N/A</v>
      </c>
      <c r="DT1491" s="665" t="e">
        <f>INDEX(DT1467:EA1468,MATCH(DR1491,DR1467:DR1468,0),MATCH(DT1483,DT1465:EA1465,0))*INDEX(AJ1473:AT1480,MATCH(DT1483,AI1473:AI1480,0),MATCH(DT1484,AJ1472:AT1472,0))</f>
        <v>#N/A</v>
      </c>
      <c r="DU1491" s="665" t="e">
        <f>INDEX(DT1467:EA1468,MATCH(DR1491,DR1467:DR1468,0),MATCH(DU1483,DT1465:EA1465,0))*INDEX(AJ1473:AT1480,MATCH(DU1483,AI1473:AI1480,0),MATCH(DU1484,AJ1472:AT1472,0))</f>
        <v>#N/A</v>
      </c>
      <c r="DV1491" s="665" t="e">
        <f>INDEX(DT1467:EA1468,MATCH(DR1491,DR1467:DR1468,0),MATCH(DV1483,DT1465:EA1465,0))*INDEX(AJ1473:AT1480,MATCH(DV1483,AI1473:AI1480,0),MATCH(DV1484,AJ1472:AT1472,0))</f>
        <v>#N/A</v>
      </c>
      <c r="DW1491" s="665" t="e">
        <f>INDEX(DT1467:EA1468,MATCH(DR1491,DR1467:DR1468,0),MATCH(DW1483,DT1465:EA1465,0))*INDEX(AJ1473:AT1480,MATCH(DW1483,AI1473:AI1480,0),MATCH(DW1484,AJ1472:AT1472,0))</f>
        <v>#N/A</v>
      </c>
      <c r="DX1491" s="665" t="e">
        <f>INDEX(DT1467:EA1468,MATCH(DR1491,DR1467:DR1468,0),MATCH(DX1483,DT1465:EA1465,0))*INDEX(AJ1473:AT1480,MATCH(DX1483,AI1473:AI1480,0),MATCH(DX1484,AJ1472:AT1472,0))</f>
        <v>#N/A</v>
      </c>
      <c r="DY1491" s="665" t="e">
        <f>INDEX(DT1467:EA1468,MATCH(DR1491,DR1467:DR1468,0),MATCH(DY1483,DT1465:EA1465,0))*INDEX(AJ1473:AT1480,MATCH(DY1483,AI1473:AI1480,0),MATCH(DY1484,AJ1472:AT1472,0))</f>
        <v>#N/A</v>
      </c>
      <c r="DZ1491" s="665" t="e">
        <f>INDEX(DT1467:EA1468,MATCH(DR1491,DR1467:DR1468,0),MATCH(DZ1483,DT1465:EA1465,0))*INDEX(AJ1473:AT1480,MATCH(DZ1483,AI1473:AI1480,0),MATCH(DZ1484,AJ1472:AT1472,0))</f>
        <v>#N/A</v>
      </c>
      <c r="EA1491" s="665" t="e">
        <f>INDEX(DT1467:EA1468,MATCH(DR1491,DR1467:DR1468,0),MATCH(EA1483,DT1465:EA1465,0))*INDEX(AJ1473:AT1480,MATCH(EA1483,AI1473:AI1480,0),MATCH(EA1484,AJ1472:AT1472,0))</f>
        <v>#N/A</v>
      </c>
      <c r="EB1491" s="665" t="e">
        <f>INDEX(DT1467:EA1468,MATCH(DR1491,DR1467:DR1468,0),MATCH(EB1483,DT1465:EA1465,0))*INDEX(AJ1473:AT1480,MATCH(EB1483,AI1473:AI1480,0),MATCH(EB1484,AJ1472:AT1472,0))</f>
        <v>#N/A</v>
      </c>
      <c r="EC1491" s="665" t="e">
        <f>INDEX(DT1467:EA1468,MATCH(DR1491,DR1467:DR1468,0),MATCH(EC1483,DT1465:EA1465,0))*INDEX(AJ1473:AT1480,MATCH(EC1483,AI1473:AI1480,0),MATCH(EC1484,AJ1472:AT1472,0))</f>
        <v>#N/A</v>
      </c>
      <c r="ED1491" s="665" t="e">
        <f>INDEX(DT1467:EA1468,MATCH(DR1491,DR1467:DR1468,0),MATCH(ED1483,DT1465:EA1465,0))*INDEX(AJ1473:AT1480,MATCH(ED1483,AI1473:AI1480,0),MATCH(ED1484,AJ1472:AT1472,0))</f>
        <v>#N/A</v>
      </c>
      <c r="EE1491" s="665" t="e">
        <f>INDEX(DT1467:EA1468,MATCH(DR1491,DR1467:DR1468,0),MATCH(EE1483,DT1465:EA1465,0))*INDEX(AJ1473:AT1480,MATCH(EE1483,AI1473:AI1480,0),MATCH(EE1484,AJ1472:AT1472,0))</f>
        <v>#N/A</v>
      </c>
      <c r="EF1491" s="665" t="e">
        <f>INDEX(DT1467:EA1468,MATCH(DR1491,DR1467:DR1468,0),MATCH(EF1483,DT1465:EA1465,0))*INDEX(AJ1473:AT1480,MATCH(EF1483,AI1473:AI1480,0),MATCH(EF1484,AJ1472:AT1472,0))</f>
        <v>#N/A</v>
      </c>
      <c r="EG1491" s="665" t="e">
        <f>INDEX(DT1467:EA1468,MATCH(DR1491,DR1467:DR1468,0),MATCH(EG1483,DT1465:EA1465,0))*INDEX(AJ1473:AT1480,MATCH(EG1483,AI1473:AI1480,0),MATCH(EG1484,AJ1472:AT1472,0))</f>
        <v>#N/A</v>
      </c>
      <c r="EH1491" s="665" t="e">
        <f>INDEX(DT1467:EA1468,MATCH(DR1491,DR1467:DR1468,0),MATCH(EH1483,DT1465:EA1465,0))*INDEX(AJ1473:AT1480,MATCH(EH1483,AI1473:AI1480,0),MATCH(EH1484,AJ1472:AT1472,0))</f>
        <v>#N/A</v>
      </c>
      <c r="EI1491" s="665" t="e">
        <f>INDEX(DT1467:EA1468,MATCH(DR1491,DR1467:DR1468,0),MATCH(EI1483,DT1465:EA1465,0))*INDEX(AJ1473:AT1480,MATCH(EI1483,AI1473:AI1480,0),MATCH(EI1484,AJ1472:AT1472,0))</f>
        <v>#N/A</v>
      </c>
      <c r="EJ1491" s="665" t="e">
        <f>INDEX(DT1467:EA1468,MATCH(DR1491,DR1467:DR1468,0),MATCH(EJ1483,DT1465:EA1465,0))*INDEX(AJ1473:AT1480,MATCH(EJ1483,AI1473:AI1480,0),MATCH(EJ1484,AJ1472:AT1472,0))</f>
        <v>#N/A</v>
      </c>
      <c r="EK1491" s="665" t="e">
        <f>INDEX(DT1467:EA1468,MATCH(DR1491,DR1467:DR1468,0),MATCH(EK1483,DT1465:EA1465,0))*INDEX(AJ1473:AT1480,MATCH(EK1483,AI1473:AI1480,0),MATCH(EK1484,AJ1472:AT1472,0))</f>
        <v>#N/A</v>
      </c>
      <c r="EL1491" s="665" t="e">
        <f>INDEX(DT1467:EA1468,MATCH(DR1491,DR1467:DR1468,0),MATCH(EL1483,DT1465:EA1465,0))*INDEX(AJ1473:AT1480,MATCH(EL1483,AI1473:AI1480,0),MATCH(EL1484,AJ1472:AT1472,0))</f>
        <v>#N/A</v>
      </c>
      <c r="EM1491" s="665" t="e">
        <f>INDEX(DT1467:EA1468,MATCH(DR1491,DR1467:DR1468,0),MATCH(EM1483,DT1465:EA1465,0))*INDEX(AJ1473:AT1480,MATCH(EM1483,AI1473:AI1480,0),MATCH(EM1484,AJ1472:AT1472,0))</f>
        <v>#N/A</v>
      </c>
      <c r="EN1491" s="665" t="e">
        <f>INDEX(DT1467:EA1468,MATCH(DR1491,DR1467:DR1468,0),MATCH(EN1483,DT1465:EA1465,0))*INDEX(AJ1473:AT1480,MATCH(EN1483,AI1473:AI1480,0),MATCH(EN1484,AJ1472:AT1472,0))</f>
        <v>#N/A</v>
      </c>
      <c r="EO1491" s="665" t="e">
        <f>INDEX(DT1467:EA1468,MATCH(DR1491,DR1467:DR1468,0),MATCH(EO1483,DT1465:EA1465,0))*INDEX(AJ1473:AT1480,MATCH(EO1483,AI1473:AI1480,0),MATCH(EO1484,AJ1472:AT1472,0))</f>
        <v>#N/A</v>
      </c>
      <c r="EP1491" s="665" t="e">
        <f>INDEX(DT1467:EA1468,MATCH(DR1491,DR1467:DR1468,0),MATCH(EP1483,DT1465:EA1465,0))*INDEX(AJ1473:AT1480,MATCH(EP1483,AI1473:AI1480,0),MATCH(EP1484,AJ1472:AT1472,0))</f>
        <v>#N/A</v>
      </c>
      <c r="EQ1491" s="665" t="e">
        <f>INDEX(DT1467:EA1468,MATCH(DR1491,DR1467:DR1468,0),MATCH(EQ1483,DT1465:EA1465,0))*INDEX(AJ1473:AT1480,MATCH(EQ1483,AI1473:AI1480,0),MATCH(EQ1484,AJ1472:AT1472,0))</f>
        <v>#N/A</v>
      </c>
      <c r="ER1491" s="665" t="e">
        <f>INDEX(DT1467:EA1468,MATCH(DR1491,DR1467:DR1468,0),MATCH(ER1483,DT1465:EA1465,0))*INDEX(AJ1473:AT1480,MATCH(ER1483,AI1473:AI1480,0),MATCH(ER1484,AJ1472:AT1472,0))</f>
        <v>#N/A</v>
      </c>
      <c r="ES1491" s="665" t="e">
        <f>INDEX(DT1467:EA1468,MATCH(DR1491,DR1467:DR1468,0),MATCH(ES1483,DT1465:EA1465,0))*INDEX(AJ1473:AT1480,MATCH(ES1483,AI1473:AI1480,0),MATCH(ES1484,AJ1472:AT1472,0))</f>
        <v>#N/A</v>
      </c>
      <c r="ET1491" s="665" t="e">
        <f>INDEX(DT1467:EA1468,MATCH(DR1491,DR1467:DR1468,0),MATCH(ET1483,DT1465:EA1465,0))*INDEX(AJ1473:AT1480,MATCH(ET1483,AI1473:AI1480,0),MATCH(ET1484,AJ1472:AT1472,0))</f>
        <v>#N/A</v>
      </c>
      <c r="EU1491" s="665" t="e">
        <f>INDEX(DT1467:EA1468,MATCH(DR1491,DR1467:DR1468,0),MATCH(EU1483,DT1465:EA1465,0))*INDEX(AJ1473:AT1480,MATCH(EU1483,AI1473:AI1480,0),MATCH(EU1484,AJ1472:AT1472,0))</f>
        <v>#N/A</v>
      </c>
      <c r="EV1491" s="665" t="e">
        <f>INDEX(DT1467:EA1468,MATCH(DR1491,DR1467:DR1468,0),MATCH(EV1483,DT1465:EA1465,0))*INDEX(AJ1473:AT1480,MATCH(EV1483,AI1473:AI1480,0),MATCH(EV1484,AJ1472:AT1472,0))</f>
        <v>#N/A</v>
      </c>
      <c r="EW1491" s="665" t="e">
        <f>INDEX(DT1467:EA1468,MATCH(DR1491,DR1467:DR1468,0),MATCH(EW1483,DT1465:EA1465,0))*INDEX(AJ1473:AT1480,MATCH(EW1483,AI1473:AI1480,0),MATCH(EW1484,AJ1472:AT1472,0))</f>
        <v>#N/A</v>
      </c>
      <c r="EX1491" s="665" t="e">
        <f>INDEX(DT1467:EA1468,MATCH(DR1491,DR1467:DR1468,0),MATCH(EX1483,DT1465:EA1465,0))*INDEX(AJ1473:AT1480,MATCH(EX1483,AI1473:AI1480,0),MATCH(EX1484,AJ1472:AT1472,0))</f>
        <v>#N/A</v>
      </c>
      <c r="EY1491" s="665" t="e">
        <f>INDEX(DT1467:EA1468,MATCH(DR1491,DR1467:DR1468,0),MATCH(EY1483,DT1465:EA1465,0))*INDEX(AJ1473:AT1480,MATCH(EY1483,AI1473:AI1480,0),MATCH(EY1484,AJ1472:AT1472,0))</f>
        <v>#N/A</v>
      </c>
      <c r="EZ1491" s="665" t="e">
        <f>INDEX(DT1467:EA1468,MATCH(DR1491,DR1467:DR1468,0),MATCH(EZ1483,DT1465:EA1465,0))*INDEX(AJ1473:AT1480,MATCH(EZ1483,AI1473:AI1480,0),MATCH(EZ1484,AJ1472:AT1472,0))</f>
        <v>#N/A</v>
      </c>
      <c r="FA1491" s="665" t="e">
        <f>INDEX(DT1467:EA1468,MATCH(DR1491,DR1467:DR1468,0),MATCH(FA1483,DT1465:EA1465,0))*INDEX(AJ1473:AT1480,MATCH(FA1483,AI1473:AI1480,0),MATCH(FA1484,AJ1472:AT1472,0))</f>
        <v>#N/A</v>
      </c>
      <c r="FB1491" s="665" t="e">
        <f>INDEX(DT1467:EA1468,MATCH(DR1491,DR1467:DR1468,0),MATCH(FB1483,DT1465:EA1465,0))*INDEX(AJ1473:AT1480,MATCH(FB1483,AI1473:AI1480,0),MATCH(FB1484,AJ1472:AT1472,0))</f>
        <v>#N/A</v>
      </c>
      <c r="FC1491" s="665" t="e">
        <f>INDEX(DT1467:EA1468,MATCH(DR1491,DR1467:DR1468,0),MATCH(FC1483,DT1465:EA1465,0))*INDEX(AJ1473:AT1480,MATCH(FC1483,AI1473:AI1480,0),MATCH(FC1484,AJ1472:AT1472,0))</f>
        <v>#N/A</v>
      </c>
      <c r="FD1491" s="665" t="e">
        <f>INDEX(DT1467:EA1468,MATCH(DR1491,DR1467:DR1468,0),MATCH(FD1483,DT1465:EA1465,0))*INDEX(AJ1473:AT1480,MATCH(FD1483,AI1473:AI1480,0),MATCH(FD1484,AJ1472:AT1472,0))</f>
        <v>#N/A</v>
      </c>
      <c r="FE1491" s="665" t="e">
        <f>INDEX(DT1467:EA1468,MATCH(DR1491,DR1467:DR1468,0),MATCH(FE1483,DT1465:EA1465,0))*INDEX(AJ1473:AT1480,MATCH(FE1483,AI1473:AI1480,0),MATCH(FE1484,AJ1472:AT1472,0))</f>
        <v>#N/A</v>
      </c>
      <c r="FF1491" s="665" t="e">
        <f>INDEX(DT1467:EA1468,MATCH(DR1491,DR1467:DR1468,0),MATCH(FF1483,DT1465:EA1465,0))*INDEX(AJ1473:AT1480,MATCH(FF1483,AI1473:AI1480,0),MATCH(FF1484,AJ1472:AT1472,0))</f>
        <v>#N/A</v>
      </c>
      <c r="FG1491" s="665" t="e">
        <f>INDEX(DT1467:EA1468,MATCH(DR1491,DR1467:DR1468,0),MATCH(FG1483,DT1465:EA1465,0))*INDEX(AJ1473:AT1480,MATCH(FG1483,AI1473:AI1480,0),MATCH(FG1484,AJ1472:AT1472,0))</f>
        <v>#N/A</v>
      </c>
      <c r="FH1491" s="665" t="e">
        <f>INDEX(DT1467:EA1468,MATCH(DR1491,DR1467:DR1468,0),MATCH(FH1483,DT1465:EA1465,0))*INDEX(AJ1473:AT1480,MATCH(FH1483,AI1473:AI1480,0),MATCH(FH1484,AJ1472:AT1472,0))</f>
        <v>#N/A</v>
      </c>
      <c r="FI1491" s="665" t="e">
        <f>INDEX(DT1467:EA1468,MATCH(DR1491,DR1467:DR1468,0),MATCH(FI1483,DT1465:EA1465,0))*INDEX(AJ1473:AT1480,MATCH(FI1483,AI1473:AI1480,0),MATCH(FI1484,AJ1472:AT1472,0))</f>
        <v>#N/A</v>
      </c>
      <c r="FJ1491" s="665" t="e">
        <f>INDEX(DT1467:EA1468,MATCH(DR1491,DR1467:DR1468,0),MATCH(FJ1483,DT1465:EA1465,0))*INDEX(AJ1473:AT1480,MATCH(FJ1483,AI1473:AI1480,0),MATCH(FJ1484,AJ1472:AT1472,0))</f>
        <v>#N/A</v>
      </c>
      <c r="FK1491" s="665" t="e">
        <f>INDEX(DT1467:EA1468,MATCH(DR1491,DR1467:DR1468,0),MATCH(FK1483,DT1465:EA1465,0))*INDEX(AJ1473:AT1480,MATCH(FK1483,AI1473:AI1480,0),MATCH(FK1484,AJ1472:AT1472,0))</f>
        <v>#N/A</v>
      </c>
      <c r="FL1491" s="665" t="e">
        <f>INDEX(DT1467:EA1468,MATCH(DR1491,DR1467:DR1468,0),MATCH(FL1483,DT1465:EA1465,0))*INDEX(AJ1473:AT1480,MATCH(FL1483,AI1473:AI1480,0),MATCH(FL1484,AJ1472:AT1472,0))</f>
        <v>#N/A</v>
      </c>
      <c r="FM1491" s="665" t="e">
        <f>INDEX(DT1467:EA1468,MATCH(DR1491,DR1467:DR1468,0),MATCH(FM1483,DT1465:EA1465,0))*INDEX(AJ1473:AT1480,MATCH(FM1483,AI1473:AI1480,0),MATCH(FM1484,AJ1472:AT1472,0))</f>
        <v>#N/A</v>
      </c>
      <c r="FN1491" s="665" t="e">
        <f>INDEX(DT1467:EA1468,MATCH(DR1491,DR1467:DR1468,0),MATCH(FN1483,DT1465:EA1465,0))*INDEX(AJ1473:AT1480,MATCH(FN1483,AI1473:AI1480,0),MATCH(FN1484,AJ1472:AT1472,0))</f>
        <v>#N/A</v>
      </c>
      <c r="FO1491" s="665" t="e">
        <f>INDEX(DT1467:EA1468,MATCH(DR1491,DR1467:DR1468,0),MATCH(FO1483,DT1465:EA1465,0))*INDEX(AJ1473:AT1480,MATCH(FO1483,AI1473:AI1480,0),MATCH(FO1484,AJ1472:AT1472,0))</f>
        <v>#N/A</v>
      </c>
      <c r="FP1491" s="665" t="e">
        <f>INDEX(DT1467:EA1468,MATCH(DR1491,DR1467:DR1468,0),MATCH(FP1483,DT1465:EA1465,0))*INDEX(AJ1473:AT1480,MATCH(FP1483,AI1473:AI1480,0),MATCH(FP1484,AJ1472:AT1472,0))</f>
        <v>#N/A</v>
      </c>
      <c r="FQ1491" s="665" t="e">
        <f>INDEX(DT1467:EA1468,MATCH(DR1491,DR1467:DR1468,0),MATCH(FQ1483,DT1465:EA1465,0))*INDEX(AJ1473:AT1480,MATCH(FQ1483,AI1473:AI1480,0),MATCH(FQ1484,AJ1472:AT1472,0))</f>
        <v>#N/A</v>
      </c>
      <c r="FR1491" s="665" t="e">
        <f>INDEX(DT1467:EA1468,MATCH(DR1491,DR1467:DR1468,0),MATCH(FR1483,DT1465:EA1465,0))*INDEX(AJ1473:AT1480,MATCH(FR1483,AI1473:AI1480,0),MATCH(FR1484,AJ1472:AT1472,0))</f>
        <v>#N/A</v>
      </c>
      <c r="FS1491" s="665" t="e">
        <f>INDEX(DT1467:EA1468,MATCH(DR1491,DR1467:DR1468,0),MATCH(FS1483,DT1465:EA1465,0))*INDEX(AJ1473:AT1480,MATCH(FS1483,AI1473:AI1480,0),MATCH(FS1484,AJ1472:AT1472,0))</f>
        <v>#N/A</v>
      </c>
      <c r="FT1491" s="665" t="e">
        <f>INDEX(DT1467:EA1468,MATCH(DR1491,DR1467:DR1468,0),MATCH(FT1483,DT1465:EA1465,0))*INDEX(AJ1473:AT1480,MATCH(FT1483,AI1473:AI1480,0),MATCH(FT1484,AJ1472:AT1472,0))</f>
        <v>#N/A</v>
      </c>
      <c r="FU1491" s="665" t="e">
        <f>INDEX(DT1467:EA1468,MATCH(DR1491,DR1467:DR1468,0),MATCH(FU1483,DT1465:EA1465,0))*INDEX(AJ1473:AT1480,MATCH(FU1483,AI1473:AI1480,0),MATCH(FU1484,AJ1472:AT1472,0))</f>
        <v>#N/A</v>
      </c>
      <c r="FV1491" s="665" t="e">
        <f>INDEX(DT1467:EA1468,MATCH(DR1491,DR1467:DR1468,0),MATCH(FV1483,DT1465:EA1465,0))*INDEX(AJ1473:AT1480,MATCH(FV1483,AI1473:AI1480,0),MATCH(FV1484,AJ1472:AT1472,0))</f>
        <v>#N/A</v>
      </c>
      <c r="FW1491" s="665" t="e">
        <f>INDEX(DT1467:EA1468,MATCH(DR1491,DR1467:DR1468,0),MATCH(FW1483,DT1465:EA1465,0))*INDEX(AJ1473:AT1480,MATCH(FW1483,AI1473:AI1480,0),MATCH(FW1484,AJ1472:AT1472,0))</f>
        <v>#N/A</v>
      </c>
      <c r="FX1491" s="665" t="e">
        <f>INDEX(DT1467:EA1468,MATCH(DR1491,DR1467:DR1468,0),MATCH(FX1483,DT1465:EA1465,0))*INDEX(AJ1473:AT1480,MATCH(FX1483,AI1473:AI1480,0),MATCH(FX1484,AJ1472:AT1472,0))</f>
        <v>#N/A</v>
      </c>
      <c r="FY1491" s="665" t="e">
        <f>INDEX(DT1467:EA1468,MATCH(DR1491,DR1467:DR1468,0),MATCH(FY1483,DT1465:EA1465,0))*INDEX(AJ1473:AT1480,MATCH(FY1483,AI1473:AI1480,0),MATCH(FY1484,AJ1472:AT1472,0))</f>
        <v>#N/A</v>
      </c>
      <c r="FZ1491" s="665" t="e">
        <f>INDEX(DT1467:EA1468,MATCH(DR1491,DR1467:DR1468,0),MATCH(FZ1483,DT1465:EA1465,0))*INDEX(AJ1473:AT1480,MATCH(FZ1483,AI1473:AI1480,0),MATCH(FZ1484,AJ1472:AT1472,0))</f>
        <v>#N/A</v>
      </c>
      <c r="GA1491" s="665" t="e">
        <f>INDEX(DT1467:EA1468,MATCH(DR1491,DR1467:DR1468,0),MATCH(GA1483,DT1465:EA1465,0))*INDEX(AJ1473:AT1480,MATCH(GA1483,AI1473:AI1480,0),MATCH(GA1484,AJ1472:AT1472,0))</f>
        <v>#N/A</v>
      </c>
      <c r="GB1491" s="665" t="e">
        <f>INDEX(DT1467:EA1468,MATCH(DR1491,DR1467:DR1468,0),MATCH(GB1483,DT1465:EA1465,0))*INDEX(AJ1473:AT1480,MATCH(GB1483,AI1473:AI1480,0),MATCH(GB1484,AJ1472:AT1472,0))</f>
        <v>#N/A</v>
      </c>
      <c r="GC1491" s="665" t="e">
        <f>INDEX(DT1467:EA1468,MATCH(DR1491,DR1467:DR1468,0),MATCH(GC1483,DT1465:EA1465,0))*INDEX(AJ1473:AT1480,MATCH(GC1483,AI1473:AI1480,0),MATCH(GC1484,AJ1472:AT1472,0))</f>
        <v>#N/A</v>
      </c>
      <c r="GD1491" s="665" t="e">
        <f>INDEX(DT1467:EA1468,MATCH(DR1491,DR1467:DR1468,0),MATCH(GD1483,DT1465:EA1465,0))*INDEX(AJ1473:AT1480,MATCH(GD1483,AI1473:AI1480,0),MATCH(GD1484,AJ1472:AT1472,0))</f>
        <v>#N/A</v>
      </c>
      <c r="GE1491" s="665" t="e">
        <f>INDEX(DT1467:EA1468,MATCH(DR1491,DR1467:DR1468,0),MATCH(GE1483,DT1465:EA1465,0))*INDEX(AJ1473:AT1480,MATCH(GE1483,AI1473:AI1480,0),MATCH(GE1484,AJ1472:AT1472,0))</f>
        <v>#N/A</v>
      </c>
      <c r="GF1491" s="665" t="e">
        <f>INDEX(DT1467:EA1468,MATCH(DR1491,DR1467:DR1468,0),MATCH(GF1483,DT1465:EA1465,0))*INDEX(AJ1473:AT1480,MATCH(GF1483,AI1473:AI1480,0),MATCH(GF1484,AJ1472:AT1472,0))</f>
        <v>#N/A</v>
      </c>
      <c r="GG1491" s="665" t="e">
        <f>INDEX(DT1467:EA1468,MATCH(DR1491,DR1467:DR1468,0),MATCH(GG1483,DT1465:EA1465,0))*INDEX(AJ1473:AT1480,MATCH(GG1483,AI1473:AI1480,0),MATCH(GG1484,AJ1472:AT1472,0))</f>
        <v>#N/A</v>
      </c>
      <c r="GH1491" s="665" t="e">
        <f>INDEX(DT1467:EA1468,MATCH(DR1491,DR1467:DR1468,0),MATCH(GH1483,DT1465:EA1465,0))*INDEX(AJ1473:AT1480,MATCH(GH1483,AI1473:AI1480,0),MATCH(GH1484,AJ1472:AT1472,0))</f>
        <v>#N/A</v>
      </c>
      <c r="GI1491" s="665" t="e">
        <f>INDEX(DT1467:EA1468,MATCH(DR1491,DR1467:DR1468,0),MATCH(GI1483,DT1465:EA1465,0))*INDEX(AJ1473:AT1480,MATCH(GI1483,AI1473:AI1480,0),MATCH(GI1484,AJ1472:AT1472,0))</f>
        <v>#N/A</v>
      </c>
      <c r="GJ1491" s="665" t="e">
        <f>INDEX(DT1467:EA1468,MATCH(DR1491,DR1467:DR1468,0),MATCH(GJ1483,DT1465:EA1465,0))*INDEX(AJ1473:AT1480,MATCH(GJ1483,AI1473:AI1480,0),MATCH(GJ1484,AJ1472:AT1472,0))</f>
        <v>#N/A</v>
      </c>
      <c r="GK1491" s="665" t="e">
        <f>INDEX(DT1467:EA1468,MATCH(DR1491,DR1467:DR1468,0),MATCH(GK1483,DT1465:EA1465,0))*INDEX(AJ1473:AT1480,MATCH(GK1483,AI1473:AI1480,0),MATCH(GK1484,AJ1472:AT1472,0))</f>
        <v>#N/A</v>
      </c>
      <c r="GL1491" s="665" t="e">
        <f>SUM(DS1491:GK1491)=#REF!-SUM(HB1491:HK1491)</f>
        <v>#N/A</v>
      </c>
      <c r="GM1491" s="667"/>
      <c r="GN1491" s="749">
        <v>2029</v>
      </c>
      <c r="GO1491" s="664" t="e">
        <f>SUMIF(DS1472:EN1472,GO1472,DS1491:EN1491)</f>
        <v>#N/A</v>
      </c>
      <c r="GP1491" s="668" t="e">
        <f>SUMIF(DS1472:GK1472,GP1472,DS1491:GK1491)</f>
        <v>#N/A</v>
      </c>
      <c r="GQ1491" s="668" t="e">
        <f>SUMIF(DS1472:GK1472,GQ1472,DS1491:GK1491)</f>
        <v>#N/A</v>
      </c>
      <c r="GR1491" s="668" t="e">
        <f>SUMIF(DS1472:GK1472,GR1472,DS1491:GK1491)</f>
        <v>#N/A</v>
      </c>
      <c r="GS1491" s="668" t="e">
        <f>SUMIF(DS1472:GK1472,GS1472,DS1491:GK1491)</f>
        <v>#N/A</v>
      </c>
      <c r="GT1491" s="668" t="e">
        <f>SUMIF(DS1472:GK1472,GT1472,DS1491:GK1491)</f>
        <v>#N/A</v>
      </c>
      <c r="GU1491" s="668" t="e">
        <f>SUMIF(DS1472:GK1472,GU1472,DS1491:GK1491)</f>
        <v>#N/A</v>
      </c>
      <c r="GV1491" s="668" t="e">
        <f>SUMIF(DS1472:GK1472,GV1472,DS1491:GK1491)</f>
        <v>#N/A</v>
      </c>
      <c r="GW1491" s="668" t="e">
        <f>SUMIF(DS1472:GK1472,GW1472,DS1491:GK1491)</f>
        <v>#N/A</v>
      </c>
      <c r="GX1491" s="668" t="e">
        <f>SUMIF(DS1472:GK1472,GX1472,DS1491:GK1491)</f>
        <v>#N/A</v>
      </c>
      <c r="GY1491" s="668" t="e">
        <f>SUMIF(DS1472:GK1472,GY1472,DS1491:GK1491)</f>
        <v>#N/A</v>
      </c>
      <c r="GZ1491" s="646" t="e">
        <f>#REF!=SUM(GO1491:GY1491)</f>
        <v>#REF!</v>
      </c>
      <c r="HB1491" s="668" t="e">
        <f>IF(GZ1491,0,(#REF!-SUM(GO1491:GY1491))*INDEX(AK1473:AT1480,MATCH(GN1491,AI1473:AI1480,0),MATCH(HB1484,AK1472:AT1472,0)))</f>
        <v>#REF!</v>
      </c>
      <c r="HC1491" s="668" t="e">
        <f>IF(GZ1491,0,(#REF!-SUM(GO1491:GY1491))*INDEX(AK1473:AT1480,MATCH(GN1491,AI1473:AI1480,0),MATCH(HC1484,AK1472:AT1472,0)))</f>
        <v>#REF!</v>
      </c>
      <c r="HD1491" s="668" t="e">
        <f>IF(GZ1491,0,(#REF!-SUM(GO1491:GY1491))*INDEX(AK1473:AT1480,MATCH(GN1491,AI1473:AI1480,0),MATCH(HD1484,AK1472:AT1472,0)))</f>
        <v>#REF!</v>
      </c>
      <c r="HE1491" s="668" t="e">
        <f>IF(GZ1491,0,(#REF!-SUM(GO1491:GY1491))*INDEX(AK1473:AT1480,MATCH(GN1491,AI1473:AI1480,0),MATCH(HE1484,AK1472:AT1472,0)))</f>
        <v>#REF!</v>
      </c>
      <c r="HF1491" s="668" t="e">
        <f>IF(GZ1491,0,(#REF!-SUM(GO1491:GY1491))*INDEX(AK1473:AT1480,MATCH(GN1491,AI1473:AI1480,0),MATCH(HF1484,AK1472:AT1472,0)))</f>
        <v>#REF!</v>
      </c>
      <c r="HG1491" s="668" t="e">
        <f>IF(GZ1491,0,(#REF!-SUM(GO1491:GY1491))*INDEX(AK1473:AT1480,MATCH(GN1491,AI1473:AI1480,0),MATCH(HG1484,AK1472:AT1472,0)))</f>
        <v>#REF!</v>
      </c>
      <c r="HH1491" s="668" t="e">
        <f>IF(GZ1491,0,(#REF!-SUM(GO1491:GY1491))*INDEX(AK1473:AT1480,MATCH(GN1491,AI1473:AI1480,0),MATCH(HH1484,AK1472:AT1472,0)))</f>
        <v>#REF!</v>
      </c>
      <c r="HI1491" s="668" t="e">
        <f>IF(GZ1491,0,(#REF!-SUM(GO1491:GY1491))*INDEX(AK1473:AT1480,MATCH(GN1491,AI1473:AI1480,0),MATCH(HI1484,AK1472:AT1472,0)))</f>
        <v>#REF!</v>
      </c>
      <c r="HJ1491" s="668" t="e">
        <f>IF(GZ1491,0,(#REF!-SUM(GO1491:GY1491))*INDEX(AK1473:AT1480,MATCH(GN1491,AI1473:AI1480,0),MATCH(HJ1484,AK1472:AT1472,0)))</f>
        <v>#REF!</v>
      </c>
      <c r="HK1491" s="668" t="e">
        <f>IF(GZ1491,0,(#REF!-SUM(GO1491:GY1491))*INDEX(AK1473:AT1480,MATCH(GN1491,AI1473:AI1480,0),MATCH(HK1484,AK1472:AT1472,0)))</f>
        <v>#REF!</v>
      </c>
      <c r="HL1491" s="668" t="e">
        <f>(SUM(HB1491:HK1491)+SUM(GO1491:GY1491))=#REF!</f>
        <v>#REF!</v>
      </c>
    </row>
    <row r="1492" spans="1:234" hidden="1" x14ac:dyDescent="0.25">
      <c r="A1492" s="643" t="s">
        <v>208</v>
      </c>
      <c r="DR1492" s="749">
        <v>2030</v>
      </c>
      <c r="DS1492" s="665" t="e">
        <f>INDEX(DT1467:EA1468,MATCH(DR1492,DR1467:DR1468,0),MATCH(DS1483,DT1465:EA1465,0))*INDEX(AJ1473:AT1480,MATCH(DS1483,AI1473:AI1480,0),MATCH(DS1484,AJ1472:AT1472,0))</f>
        <v>#N/A</v>
      </c>
      <c r="DT1492" s="665" t="e">
        <f>INDEX(DT1467:EA1468,MATCH(DR1492,DR1467:DR1468,0),MATCH(DT1483,DT1465:EA1465,0))*INDEX(AJ1473:AT1480,MATCH(DT1483,AI1473:AI1480,0),MATCH(DT1484,AJ1472:AT1472,0))</f>
        <v>#N/A</v>
      </c>
      <c r="DU1492" s="665" t="e">
        <f>INDEX(DT1467:EA1468,MATCH(DR1492,DR1467:DR1468,0),MATCH(DU1483,DT1465:EA1465,0))*INDEX(AJ1473:AT1480,MATCH(DU1483,AI1473:AI1480,0),MATCH(DU1484,AJ1472:AT1472,0))</f>
        <v>#N/A</v>
      </c>
      <c r="DV1492" s="665" t="e">
        <f>INDEX(DT1467:EA1468,MATCH(DR1492,DR1467:DR1468,0),MATCH(DV1483,DT1465:EA1465,0))*INDEX(AJ1473:AT1480,MATCH(DV1483,AI1473:AI1480,0),MATCH(DV1484,AJ1472:AT1472,0))</f>
        <v>#N/A</v>
      </c>
      <c r="DW1492" s="665" t="e">
        <f>INDEX(DT1467:EA1468,MATCH(DR1492,DR1467:DR1468,0),MATCH(DW1483,DT1465:EA1465,0))*INDEX(AJ1473:AT1480,MATCH(DW1483,AI1473:AI1480,0),MATCH(DW1484,AJ1472:AT1472,0))</f>
        <v>#N/A</v>
      </c>
      <c r="DX1492" s="665" t="e">
        <f>INDEX(DT1467:EA1468,MATCH(DR1492,DR1467:DR1468,0),MATCH(DX1483,DT1465:EA1465,0))*INDEX(AJ1473:AT1480,MATCH(DX1483,AI1473:AI1480,0),MATCH(DX1484,AJ1472:AT1472,0))</f>
        <v>#N/A</v>
      </c>
      <c r="DY1492" s="665" t="e">
        <f>INDEX(DT1467:EA1468,MATCH(DR1492,DR1467:DR1468,0),MATCH(DY1483,DT1465:EA1465,0))*INDEX(AJ1473:AT1480,MATCH(DY1483,AI1473:AI1480,0),MATCH(DY1484,AJ1472:AT1472,0))</f>
        <v>#N/A</v>
      </c>
      <c r="DZ1492" s="665" t="e">
        <f>INDEX(DT1467:EA1468,MATCH(DR1492,DR1467:DR1468,0),MATCH(DZ1483,DT1465:EA1465,0))*INDEX(AJ1473:AT1480,MATCH(DZ1483,AI1473:AI1480,0),MATCH(DZ1484,AJ1472:AT1472,0))</f>
        <v>#N/A</v>
      </c>
      <c r="EA1492" s="665" t="e">
        <f>INDEX(DT1467:EA1468,MATCH(DR1492,DR1467:DR1468,0),MATCH(EA1483,DT1465:EA1465,0))*INDEX(AJ1473:AT1480,MATCH(EA1483,AI1473:AI1480,0),MATCH(EA1484,AJ1472:AT1472,0))</f>
        <v>#N/A</v>
      </c>
      <c r="EB1492" s="665" t="e">
        <f>INDEX(DT1467:EA1468,MATCH(DR1492,DR1467:DR1468,0),MATCH(EB1483,DT1465:EA1465,0))*INDEX(AJ1473:AT1480,MATCH(EB1483,AI1473:AI1480,0),MATCH(EB1484,AJ1472:AT1472,0))</f>
        <v>#N/A</v>
      </c>
      <c r="EC1492" s="665" t="e">
        <f>INDEX(DT1467:EA1468,MATCH(DR1492,DR1467:DR1468,0),MATCH(EC1483,DT1465:EA1465,0))*INDEX(AJ1473:AT1480,MATCH(EC1483,AI1473:AI1480,0),MATCH(EC1484,AJ1472:AT1472,0))</f>
        <v>#N/A</v>
      </c>
      <c r="ED1492" s="665" t="e">
        <f>INDEX(DT1467:EA1468,MATCH(DR1492,DR1467:DR1468,0),MATCH(ED1483,DT1465:EA1465,0))*INDEX(AJ1473:AT1480,MATCH(ED1483,AI1473:AI1480,0),MATCH(ED1484,AJ1472:AT1472,0))</f>
        <v>#N/A</v>
      </c>
      <c r="EE1492" s="665" t="e">
        <f>INDEX(DT1467:EA1468,MATCH(DR1492,DR1467:DR1468,0),MATCH(EE1483,DT1465:EA1465,0))*INDEX(AJ1473:AT1480,MATCH(EE1483,AI1473:AI1480,0),MATCH(EE1484,AJ1472:AT1472,0))</f>
        <v>#N/A</v>
      </c>
      <c r="EF1492" s="665" t="e">
        <f>INDEX(DT1467:EA1468,MATCH(DR1492,DR1467:DR1468,0),MATCH(EF1483,DT1465:EA1465,0))*INDEX(AJ1473:AT1480,MATCH(EF1483,AI1473:AI1480,0),MATCH(EF1484,AJ1472:AT1472,0))</f>
        <v>#N/A</v>
      </c>
      <c r="EG1492" s="665" t="e">
        <f>INDEX(DT1467:EA1468,MATCH(DR1492,DR1467:DR1468,0),MATCH(EG1483,DT1465:EA1465,0))*INDEX(AJ1473:AT1480,MATCH(EG1483,AI1473:AI1480,0),MATCH(EG1484,AJ1472:AT1472,0))</f>
        <v>#N/A</v>
      </c>
      <c r="EH1492" s="665" t="e">
        <f>INDEX(DT1467:EA1468,MATCH(DR1492,DR1467:DR1468,0),MATCH(EH1483,DT1465:EA1465,0))*INDEX(AJ1473:AT1480,MATCH(EH1483,AI1473:AI1480,0),MATCH(EH1484,AJ1472:AT1472,0))</f>
        <v>#N/A</v>
      </c>
      <c r="EI1492" s="665" t="e">
        <f>INDEX(DT1467:EA1468,MATCH(DR1492,DR1467:DR1468,0),MATCH(EI1483,DT1465:EA1465,0))*INDEX(AJ1473:AT1480,MATCH(EI1483,AI1473:AI1480,0),MATCH(EI1484,AJ1472:AT1472,0))</f>
        <v>#N/A</v>
      </c>
      <c r="EJ1492" s="665" t="e">
        <f>INDEX(DT1467:EA1468,MATCH(DR1492,DR1467:DR1468,0),MATCH(EJ1483,DT1465:EA1465,0))*INDEX(AJ1473:AT1480,MATCH(EJ1483,AI1473:AI1480,0),MATCH(EJ1484,AJ1472:AT1472,0))</f>
        <v>#N/A</v>
      </c>
      <c r="EK1492" s="665" t="e">
        <f>INDEX(DT1467:EA1468,MATCH(DR1492,DR1467:DR1468,0),MATCH(EK1483,DT1465:EA1465,0))*INDEX(AJ1473:AT1480,MATCH(EK1483,AI1473:AI1480,0),MATCH(EK1484,AJ1472:AT1472,0))</f>
        <v>#N/A</v>
      </c>
      <c r="EL1492" s="665" t="e">
        <f>INDEX(DT1467:EA1468,MATCH(DR1492,DR1467:DR1468,0),MATCH(EL1483,DT1465:EA1465,0))*INDEX(AJ1473:AT1480,MATCH(EL1483,AI1473:AI1480,0),MATCH(EL1484,AJ1472:AT1472,0))</f>
        <v>#N/A</v>
      </c>
      <c r="EM1492" s="665" t="e">
        <f>INDEX(DT1467:EA1468,MATCH(DR1492,DR1467:DR1468,0),MATCH(EM1483,DT1465:EA1465,0))*INDEX(AJ1473:AT1480,MATCH(EM1483,AI1473:AI1480,0),MATCH(EM1484,AJ1472:AT1472,0))</f>
        <v>#N/A</v>
      </c>
      <c r="EN1492" s="665" t="e">
        <f>INDEX(DT1467:EA1468,MATCH(DR1492,DR1467:DR1468,0),MATCH(EN1483,DT1465:EA1465,0))*INDEX(AJ1473:AT1480,MATCH(EN1483,AI1473:AI1480,0),MATCH(EN1484,AJ1472:AT1472,0))</f>
        <v>#N/A</v>
      </c>
      <c r="EO1492" s="665" t="e">
        <f>INDEX(DT1467:EA1468,MATCH(DR1492,DR1467:DR1468,0),MATCH(EO1483,DT1465:EA1465,0))*INDEX(AJ1473:AT1480,MATCH(EO1483,AI1473:AI1480,0),MATCH(EO1484,AJ1472:AT1472,0))</f>
        <v>#N/A</v>
      </c>
      <c r="EP1492" s="665" t="e">
        <f>INDEX(DT1467:EA1468,MATCH(DR1492,DR1467:DR1468,0),MATCH(EP1483,DT1465:EA1465,0))*INDEX(AJ1473:AT1480,MATCH(EP1483,AI1473:AI1480,0),MATCH(EP1484,AJ1472:AT1472,0))</f>
        <v>#N/A</v>
      </c>
      <c r="EQ1492" s="665" t="e">
        <f>INDEX(DT1467:EA1468,MATCH(DR1492,DR1467:DR1468,0),MATCH(EQ1483,DT1465:EA1465,0))*INDEX(AJ1473:AT1480,MATCH(EQ1483,AI1473:AI1480,0),MATCH(EQ1484,AJ1472:AT1472,0))</f>
        <v>#N/A</v>
      </c>
      <c r="ER1492" s="665" t="e">
        <f>INDEX(DT1467:EA1468,MATCH(DR1492,DR1467:DR1468,0),MATCH(ER1483,DT1465:EA1465,0))*INDEX(AJ1473:AT1480,MATCH(ER1483,AI1473:AI1480,0),MATCH(ER1484,AJ1472:AT1472,0))</f>
        <v>#N/A</v>
      </c>
      <c r="ES1492" s="665" t="e">
        <f>INDEX(DT1467:EA1468,MATCH(DR1492,DR1467:DR1468,0),MATCH(ES1483,DT1465:EA1465,0))*INDEX(AJ1473:AT1480,MATCH(ES1483,AI1473:AI1480,0),MATCH(ES1484,AJ1472:AT1472,0))</f>
        <v>#N/A</v>
      </c>
      <c r="ET1492" s="665" t="e">
        <f>INDEX(DT1467:EA1468,MATCH(DR1492,DR1467:DR1468,0),MATCH(ET1483,DT1465:EA1465,0))*INDEX(AJ1473:AT1480,MATCH(ET1483,AI1473:AI1480,0),MATCH(ET1484,AJ1472:AT1472,0))</f>
        <v>#N/A</v>
      </c>
      <c r="EU1492" s="665" t="e">
        <f>INDEX(DT1467:EA1468,MATCH(DR1492,DR1467:DR1468,0),MATCH(EU1483,DT1465:EA1465,0))*INDEX(AJ1473:AT1480,MATCH(EU1483,AI1473:AI1480,0),MATCH(EU1484,AJ1472:AT1472,0))</f>
        <v>#N/A</v>
      </c>
      <c r="EV1492" s="665" t="e">
        <f>INDEX(DT1467:EA1468,MATCH(DR1492,DR1467:DR1468,0),MATCH(EV1483,DT1465:EA1465,0))*INDEX(AJ1473:AT1480,MATCH(EV1483,AI1473:AI1480,0),MATCH(EV1484,AJ1472:AT1472,0))</f>
        <v>#N/A</v>
      </c>
      <c r="EW1492" s="665" t="e">
        <f>INDEX(DT1467:EA1468,MATCH(DR1492,DR1467:DR1468,0),MATCH(EW1483,DT1465:EA1465,0))*INDEX(AJ1473:AT1480,MATCH(EW1483,AI1473:AI1480,0),MATCH(EW1484,AJ1472:AT1472,0))</f>
        <v>#N/A</v>
      </c>
      <c r="EX1492" s="665" t="e">
        <f>INDEX(DT1467:EA1468,MATCH(DR1492,DR1467:DR1468,0),MATCH(EX1483,DT1465:EA1465,0))*INDEX(AJ1473:AT1480,MATCH(EX1483,AI1473:AI1480,0),MATCH(EX1484,AJ1472:AT1472,0))</f>
        <v>#N/A</v>
      </c>
      <c r="EY1492" s="665" t="e">
        <f>INDEX(DT1467:EA1468,MATCH(DR1492,DR1467:DR1468,0),MATCH(EY1483,DT1465:EA1465,0))*INDEX(AJ1473:AT1480,MATCH(EY1483,AI1473:AI1480,0),MATCH(EY1484,AJ1472:AT1472,0))</f>
        <v>#N/A</v>
      </c>
      <c r="EZ1492" s="665" t="e">
        <f>INDEX(DT1467:EA1468,MATCH(DR1492,DR1467:DR1468,0),MATCH(EZ1483,DT1465:EA1465,0))*INDEX(AJ1473:AT1480,MATCH(EZ1483,AI1473:AI1480,0),MATCH(EZ1484,AJ1472:AT1472,0))</f>
        <v>#N/A</v>
      </c>
      <c r="FA1492" s="665" t="e">
        <f>INDEX(DT1467:EA1468,MATCH(DR1492,DR1467:DR1468,0),MATCH(FA1483,DT1465:EA1465,0))*INDEX(AJ1473:AT1480,MATCH(FA1483,AI1473:AI1480,0),MATCH(FA1484,AJ1472:AT1472,0))</f>
        <v>#N/A</v>
      </c>
      <c r="FB1492" s="665" t="e">
        <f>INDEX(DT1467:EA1468,MATCH(DR1492,DR1467:DR1468,0),MATCH(FB1483,DT1465:EA1465,0))*INDEX(AJ1473:AT1480,MATCH(FB1483,AI1473:AI1480,0),MATCH(FB1484,AJ1472:AT1472,0))</f>
        <v>#N/A</v>
      </c>
      <c r="FC1492" s="665" t="e">
        <f>INDEX(DT1467:EA1468,MATCH(DR1492,DR1467:DR1468,0),MATCH(FC1483,DT1465:EA1465,0))*INDEX(AJ1473:AT1480,MATCH(FC1483,AI1473:AI1480,0),MATCH(FC1484,AJ1472:AT1472,0))</f>
        <v>#N/A</v>
      </c>
      <c r="FD1492" s="665" t="e">
        <f>INDEX(DT1467:EA1468,MATCH(DR1492,DR1467:DR1468,0),MATCH(FD1483,DT1465:EA1465,0))*INDEX(AJ1473:AT1480,MATCH(FD1483,AI1473:AI1480,0),MATCH(FD1484,AJ1472:AT1472,0))</f>
        <v>#N/A</v>
      </c>
      <c r="FE1492" s="665" t="e">
        <f>INDEX(DT1467:EA1468,MATCH(DR1492,DR1467:DR1468,0),MATCH(FE1483,DT1465:EA1465,0))*INDEX(AJ1473:AT1480,MATCH(FE1483,AI1473:AI1480,0),MATCH(FE1484,AJ1472:AT1472,0))</f>
        <v>#N/A</v>
      </c>
      <c r="FF1492" s="665" t="e">
        <f>INDEX(DT1467:EA1468,MATCH(DR1492,DR1467:DR1468,0),MATCH(FF1483,DT1465:EA1465,0))*INDEX(AJ1473:AT1480,MATCH(FF1483,AI1473:AI1480,0),MATCH(FF1484,AJ1472:AT1472,0))</f>
        <v>#N/A</v>
      </c>
      <c r="FG1492" s="665" t="e">
        <f>INDEX(DT1467:EA1468,MATCH(DR1492,DR1467:DR1468,0),MATCH(FG1483,DT1465:EA1465,0))*INDEX(AJ1473:AT1480,MATCH(FG1483,AI1473:AI1480,0),MATCH(FG1484,AJ1472:AT1472,0))</f>
        <v>#N/A</v>
      </c>
      <c r="FH1492" s="665" t="e">
        <f>INDEX(DT1467:EA1468,MATCH(DR1492,DR1467:DR1468,0),MATCH(FH1483,DT1465:EA1465,0))*INDEX(AJ1473:AT1480,MATCH(FH1483,AI1473:AI1480,0),MATCH(FH1484,AJ1472:AT1472,0))</f>
        <v>#N/A</v>
      </c>
      <c r="FI1492" s="665" t="e">
        <f>INDEX(DT1467:EA1468,MATCH(DR1492,DR1467:DR1468,0),MATCH(FI1483,DT1465:EA1465,0))*INDEX(AJ1473:AT1480,MATCH(FI1483,AI1473:AI1480,0),MATCH(FI1484,AJ1472:AT1472,0))</f>
        <v>#N/A</v>
      </c>
      <c r="FJ1492" s="665" t="e">
        <f>INDEX(DT1467:EA1468,MATCH(DR1492,DR1467:DR1468,0),MATCH(FJ1483,DT1465:EA1465,0))*INDEX(AJ1473:AT1480,MATCH(FJ1483,AI1473:AI1480,0),MATCH(FJ1484,AJ1472:AT1472,0))</f>
        <v>#N/A</v>
      </c>
      <c r="FK1492" s="665" t="e">
        <f>INDEX(DT1467:EA1468,MATCH(DR1492,DR1467:DR1468,0),MATCH(FK1483,DT1465:EA1465,0))*INDEX(AJ1473:AT1480,MATCH(FK1483,AI1473:AI1480,0),MATCH(FK1484,AJ1472:AT1472,0))</f>
        <v>#N/A</v>
      </c>
      <c r="FL1492" s="665" t="e">
        <f>INDEX(DT1467:EA1468,MATCH(DR1492,DR1467:DR1468,0),MATCH(FL1483,DT1465:EA1465,0))*INDEX(AJ1473:AT1480,MATCH(FL1483,AI1473:AI1480,0),MATCH(FL1484,AJ1472:AT1472,0))</f>
        <v>#N/A</v>
      </c>
      <c r="FM1492" s="665" t="e">
        <f>INDEX(DT1467:EA1468,MATCH(DR1492,DR1467:DR1468,0),MATCH(FM1483,DT1465:EA1465,0))*INDEX(AJ1473:AT1480,MATCH(FM1483,AI1473:AI1480,0),MATCH(FM1484,AJ1472:AT1472,0))</f>
        <v>#N/A</v>
      </c>
      <c r="FN1492" s="665" t="e">
        <f>INDEX(DT1467:EA1468,MATCH(DR1492,DR1467:DR1468,0),MATCH(FN1483,DT1465:EA1465,0))*INDEX(AJ1473:AT1480,MATCH(FN1483,AI1473:AI1480,0),MATCH(FN1484,AJ1472:AT1472,0))</f>
        <v>#N/A</v>
      </c>
      <c r="FO1492" s="665" t="e">
        <f>INDEX(DT1467:EA1468,MATCH(DR1492,DR1467:DR1468,0),MATCH(FO1483,DT1465:EA1465,0))*INDEX(AJ1473:AT1480,MATCH(FO1483,AI1473:AI1480,0),MATCH(FO1484,AJ1472:AT1472,0))</f>
        <v>#N/A</v>
      </c>
      <c r="FP1492" s="665" t="e">
        <f>INDEX(DT1467:EA1468,MATCH(DR1492,DR1467:DR1468,0),MATCH(FP1483,DT1465:EA1465,0))*INDEX(AJ1473:AT1480,MATCH(FP1483,AI1473:AI1480,0),MATCH(FP1484,AJ1472:AT1472,0))</f>
        <v>#N/A</v>
      </c>
      <c r="FQ1492" s="665" t="e">
        <f>INDEX(DT1467:EA1468,MATCH(DR1492,DR1467:DR1468,0),MATCH(FQ1483,DT1465:EA1465,0))*INDEX(AJ1473:AT1480,MATCH(FQ1483,AI1473:AI1480,0),MATCH(FQ1484,AJ1472:AT1472,0))</f>
        <v>#N/A</v>
      </c>
      <c r="FR1492" s="665" t="e">
        <f>INDEX(DT1467:EA1468,MATCH(DR1492,DR1467:DR1468,0),MATCH(FR1483,DT1465:EA1465,0))*INDEX(AJ1473:AT1480,MATCH(FR1483,AI1473:AI1480,0),MATCH(FR1484,AJ1472:AT1472,0))</f>
        <v>#N/A</v>
      </c>
      <c r="FS1492" s="665" t="e">
        <f>INDEX(DT1467:EA1468,MATCH(DR1492,DR1467:DR1468,0),MATCH(FS1483,DT1465:EA1465,0))*INDEX(AJ1473:AT1480,MATCH(FS1483,AI1473:AI1480,0),MATCH(FS1484,AJ1472:AT1472,0))</f>
        <v>#N/A</v>
      </c>
      <c r="FT1492" s="665" t="e">
        <f>INDEX(DT1467:EA1468,MATCH(DR1492,DR1467:DR1468,0),MATCH(FT1483,DT1465:EA1465,0))*INDEX(AJ1473:AT1480,MATCH(FT1483,AI1473:AI1480,0),MATCH(FT1484,AJ1472:AT1472,0))</f>
        <v>#N/A</v>
      </c>
      <c r="FU1492" s="665" t="e">
        <f>INDEX(DT1467:EA1468,MATCH(DR1492,DR1467:DR1468,0),MATCH(FU1483,DT1465:EA1465,0))*INDEX(AJ1473:AT1480,MATCH(FU1483,AI1473:AI1480,0),MATCH(FU1484,AJ1472:AT1472,0))</f>
        <v>#N/A</v>
      </c>
      <c r="FV1492" s="665" t="e">
        <f>INDEX(DT1467:EA1468,MATCH(DR1492,DR1467:DR1468,0),MATCH(FV1483,DT1465:EA1465,0))*INDEX(AJ1473:AT1480,MATCH(FV1483,AI1473:AI1480,0),MATCH(FV1484,AJ1472:AT1472,0))</f>
        <v>#N/A</v>
      </c>
      <c r="FW1492" s="665" t="e">
        <f>INDEX(DT1467:EA1468,MATCH(DR1492,DR1467:DR1468,0),MATCH(FW1483,DT1465:EA1465,0))*INDEX(AJ1473:AT1480,MATCH(FW1483,AI1473:AI1480,0),MATCH(FW1484,AJ1472:AT1472,0))</f>
        <v>#N/A</v>
      </c>
      <c r="FX1492" s="665" t="e">
        <f>INDEX(DT1467:EA1468,MATCH(DR1492,DR1467:DR1468,0),MATCH(FX1483,DT1465:EA1465,0))*INDEX(AJ1473:AT1480,MATCH(FX1483,AI1473:AI1480,0),MATCH(FX1484,AJ1472:AT1472,0))</f>
        <v>#N/A</v>
      </c>
      <c r="FY1492" s="665" t="e">
        <f>INDEX(DT1467:EA1468,MATCH(DR1492,DR1467:DR1468,0),MATCH(FY1483,DT1465:EA1465,0))*INDEX(AJ1473:AT1480,MATCH(FY1483,AI1473:AI1480,0),MATCH(FY1484,AJ1472:AT1472,0))</f>
        <v>#N/A</v>
      </c>
      <c r="FZ1492" s="665" t="e">
        <f>INDEX(DT1467:EA1468,MATCH(DR1492,DR1467:DR1468,0),MATCH(FZ1483,DT1465:EA1465,0))*INDEX(AJ1473:AT1480,MATCH(FZ1483,AI1473:AI1480,0),MATCH(FZ1484,AJ1472:AT1472,0))</f>
        <v>#N/A</v>
      </c>
      <c r="GA1492" s="665" t="e">
        <f>INDEX(DT1467:EA1468,MATCH(DR1492,DR1467:DR1468,0),MATCH(GA1483,DT1465:EA1465,0))*INDEX(AJ1473:AT1480,MATCH(GA1483,AI1473:AI1480,0),MATCH(GA1484,AJ1472:AT1472,0))</f>
        <v>#N/A</v>
      </c>
      <c r="GB1492" s="665" t="e">
        <f>INDEX(DT1467:EA1468,MATCH(DR1492,DR1467:DR1468,0),MATCH(GB1483,DT1465:EA1465,0))*INDEX(AJ1473:AT1480,MATCH(GB1483,AI1473:AI1480,0),MATCH(GB1484,AJ1472:AT1472,0))</f>
        <v>#N/A</v>
      </c>
      <c r="GC1492" s="665" t="e">
        <f>INDEX(DT1467:EA1468,MATCH(DR1492,DR1467:DR1468,0),MATCH(GC1483,DT1465:EA1465,0))*INDEX(AJ1473:AT1480,MATCH(GC1483,AI1473:AI1480,0),MATCH(GC1484,AJ1472:AT1472,0))</f>
        <v>#N/A</v>
      </c>
      <c r="GD1492" s="665" t="e">
        <f>INDEX(DT1467:EA1468,MATCH(DR1492,DR1467:DR1468,0),MATCH(GD1483,DT1465:EA1465,0))*INDEX(AJ1473:AT1480,MATCH(GD1483,AI1473:AI1480,0),MATCH(GD1484,AJ1472:AT1472,0))</f>
        <v>#N/A</v>
      </c>
      <c r="GE1492" s="665" t="e">
        <f>INDEX(DT1467:EA1468,MATCH(DR1492,DR1467:DR1468,0),MATCH(GE1483,DT1465:EA1465,0))*INDEX(AJ1473:AT1480,MATCH(GE1483,AI1473:AI1480,0),MATCH(GE1484,AJ1472:AT1472,0))</f>
        <v>#N/A</v>
      </c>
      <c r="GF1492" s="665" t="e">
        <f>INDEX(DT1467:EA1468,MATCH(DR1492,DR1467:DR1468,0),MATCH(GF1483,DT1465:EA1465,0))*INDEX(AJ1473:AT1480,MATCH(GF1483,AI1473:AI1480,0),MATCH(GF1484,AJ1472:AT1472,0))</f>
        <v>#N/A</v>
      </c>
      <c r="GG1492" s="665" t="e">
        <f>INDEX(DT1467:EA1468,MATCH(DR1492,DR1467:DR1468,0),MATCH(GG1483,DT1465:EA1465,0))*INDEX(AJ1473:AT1480,MATCH(GG1483,AI1473:AI1480,0),MATCH(GG1484,AJ1472:AT1472,0))</f>
        <v>#N/A</v>
      </c>
      <c r="GH1492" s="665" t="e">
        <f>INDEX(DT1467:EA1468,MATCH(DR1492,DR1467:DR1468,0),MATCH(GH1483,DT1465:EA1465,0))*INDEX(AJ1473:AT1480,MATCH(GH1483,AI1473:AI1480,0),MATCH(GH1484,AJ1472:AT1472,0))</f>
        <v>#N/A</v>
      </c>
      <c r="GI1492" s="665" t="e">
        <f>INDEX(DT1467:EA1468,MATCH(DR1492,DR1467:DR1468,0),MATCH(GI1483,DT1465:EA1465,0))*INDEX(AJ1473:AT1480,MATCH(GI1483,AI1473:AI1480,0),MATCH(GI1484,AJ1472:AT1472,0))</f>
        <v>#N/A</v>
      </c>
      <c r="GJ1492" s="665" t="e">
        <f>INDEX(DT1467:EA1468,MATCH(DR1492,DR1467:DR1468,0),MATCH(GJ1483,DT1465:EA1465,0))*INDEX(AJ1473:AT1480,MATCH(GJ1483,AI1473:AI1480,0),MATCH(GJ1484,AJ1472:AT1472,0))</f>
        <v>#N/A</v>
      </c>
      <c r="GK1492" s="665" t="e">
        <f>INDEX(DT1467:EA1468,MATCH(DR1492,DR1467:DR1468,0),MATCH(GK1483,DT1465:EA1465,0))*INDEX(AJ1473:AT1480,MATCH(GK1483,AI1473:AI1480,0),MATCH(GK1484,AJ1472:AT1472,0))</f>
        <v>#N/A</v>
      </c>
      <c r="GL1492" s="665" t="e">
        <f>SUM(DS1492:GK1492)=#REF!-SUM(HB1492:HK1492)</f>
        <v>#N/A</v>
      </c>
      <c r="GN1492" s="749">
        <v>2030</v>
      </c>
      <c r="GO1492" s="664" t="e">
        <f>SUMIF(DS1472:EN1472,GO1472,DS1492:EN1492)</f>
        <v>#N/A</v>
      </c>
      <c r="GP1492" s="668" t="e">
        <f>SUMIF(DS1472:GK1472,GP1472,DS1492:GK1492)</f>
        <v>#N/A</v>
      </c>
      <c r="GQ1492" s="668" t="e">
        <f>SUMIF(DS1472:GK1472,GQ1472,DS1492:GK1492)</f>
        <v>#N/A</v>
      </c>
      <c r="GR1492" s="668" t="e">
        <f>SUMIF(DS1472:GK1472,GR1472,DS1492:GK1492)</f>
        <v>#N/A</v>
      </c>
      <c r="GS1492" s="668" t="e">
        <f>SUMIF(DS1472:GK1472,GS1472,DS1492:GK1492)</f>
        <v>#N/A</v>
      </c>
      <c r="GT1492" s="668" t="e">
        <f>SUMIF(DS1472:GK1472,GT1472,DS1492:GK1492)</f>
        <v>#N/A</v>
      </c>
      <c r="GU1492" s="668" t="e">
        <f>SUMIF(DS1472:GK1472,GU1472,DS1492:GK1492)</f>
        <v>#N/A</v>
      </c>
      <c r="GV1492" s="668" t="e">
        <f>SUMIF(DS1472:GK1472,GV1472,DS1492:GK1492)</f>
        <v>#N/A</v>
      </c>
      <c r="GW1492" s="668" t="e">
        <f>SUMIF(DS1472:GK1472,GW1472,DS1492:GK1492)</f>
        <v>#N/A</v>
      </c>
      <c r="GX1492" s="668" t="e">
        <f>SUMIF(DS1472:GK1472,GX1472,DS1492:GK1492)</f>
        <v>#N/A</v>
      </c>
      <c r="GY1492" s="668" t="e">
        <f>SUMIF(DS1472:GK1472,GY1472,DS1492:GK1492)</f>
        <v>#N/A</v>
      </c>
      <c r="GZ1492" s="646" t="e">
        <f>#REF!=SUM(GO1492:GY1492)</f>
        <v>#REF!</v>
      </c>
      <c r="HB1492" s="668" t="e">
        <f>IF(GZ1492,0,(#REF!-SUM(GO1492:GY1492))*INDEX(AK1473:AT1480,MATCH(GN1492,AI1473:AI1480,0),MATCH(HB1484,AK1472:AT1472,0)))</f>
        <v>#REF!</v>
      </c>
      <c r="HC1492" s="668" t="e">
        <f>IF(GZ1492,0,(#REF!-SUM(GO1492:GY1492))*INDEX(AK1473:AT1480,MATCH(GN1492,AI1473:AI1480,0),MATCH(HC1484,AK1472:AT1472,0)))</f>
        <v>#REF!</v>
      </c>
      <c r="HD1492" s="668" t="e">
        <f>IF(GZ1492,0,(#REF!-SUM(GO1492:GY1492))*INDEX(AK1473:AT1480,MATCH(GN1492,AI1473:AI1480,0),MATCH(HD1484,AK1472:AT1472,0)))</f>
        <v>#REF!</v>
      </c>
      <c r="HE1492" s="668" t="e">
        <f>IF(GZ1492,0,(#REF!-SUM(GO1492:GY1492))*INDEX(AK1473:AT1480,MATCH(GN1492,AI1473:AI1480,0),MATCH(HE1484,AK1472:AT1472,0)))</f>
        <v>#REF!</v>
      </c>
      <c r="HF1492" s="668" t="e">
        <f>IF(GZ1492,0,(#REF!-SUM(GO1492:GY1492))*INDEX(AK1473:AT1480,MATCH(GN1492,AI1473:AI1480,0),MATCH(HF1484,AK1472:AT1472,0)))</f>
        <v>#REF!</v>
      </c>
      <c r="HG1492" s="668" t="e">
        <f>IF(GZ1492,0,(#REF!-SUM(GO1492:GY1492))*INDEX(AK1473:AT1480,MATCH(GN1492,AI1473:AI1480,0),MATCH(HG1484,AK1472:AT1472,0)))</f>
        <v>#REF!</v>
      </c>
      <c r="HH1492" s="668" t="e">
        <f>IF(GZ1492,0,(#REF!-SUM(GO1492:GY1492))*INDEX(AK1473:AT1480,MATCH(GN1492,AI1473:AI1480,0),MATCH(HH1484,AK1472:AT1472,0)))</f>
        <v>#REF!</v>
      </c>
      <c r="HI1492" s="668" t="e">
        <f>IF(GZ1492,0,(#REF!-SUM(GO1492:GY1492))*INDEX(AK1473:AT1480,MATCH(GN1492,AI1473:AI1480,0),MATCH(HI1484,AK1472:AT1472,0)))</f>
        <v>#REF!</v>
      </c>
      <c r="HJ1492" s="668" t="e">
        <f>IF(GZ1492,0,(#REF!-SUM(GO1492:GY1492))*INDEX(AK1473:AT1480,MATCH(GN1492,AI1473:AI1480,0),MATCH(HJ1484,AK1472:AT1472,0)))</f>
        <v>#REF!</v>
      </c>
      <c r="HK1492" s="668" t="e">
        <f>IF(GZ1492,0,(#REF!-SUM(GO1492:GY1492))*INDEX(AK1473:AT1480,MATCH(GN1492,AI1473:AI1480,0),MATCH(HK1484,AK1472:AT1472,0)))</f>
        <v>#REF!</v>
      </c>
      <c r="HL1492" s="668" t="e">
        <f>(SUM(HB1492:HK1492)+SUM(GO1492:GY1492))=#REF!</f>
        <v>#REF!</v>
      </c>
    </row>
    <row r="1493" spans="1:234" hidden="1" x14ac:dyDescent="0.25">
      <c r="A1493" s="643" t="s">
        <v>208</v>
      </c>
    </row>
    <row r="1494" spans="1:234" ht="12.75" customHeight="1" x14ac:dyDescent="0.25">
      <c r="D1494" s="4" t="s">
        <v>127</v>
      </c>
      <c r="E1494" s="764" t="s">
        <v>1694</v>
      </c>
      <c r="F1494" s="764"/>
      <c r="G1494" s="764"/>
      <c r="H1494" s="764"/>
      <c r="I1494" s="764"/>
      <c r="J1494" s="764"/>
      <c r="K1494" s="764"/>
      <c r="L1494" s="764"/>
      <c r="M1494" s="764"/>
      <c r="N1494" s="764"/>
      <c r="O1494" s="764"/>
      <c r="P1494" s="764"/>
      <c r="Q1494" s="764"/>
    </row>
    <row r="1495" spans="1:234" ht="12.75" customHeight="1" x14ac:dyDescent="0.25">
      <c r="D1495" s="4"/>
      <c r="E1495" s="892" t="s">
        <v>1698</v>
      </c>
      <c r="F1495" s="892"/>
      <c r="G1495" s="892"/>
      <c r="H1495" s="892"/>
      <c r="I1495" s="892"/>
      <c r="J1495" s="892"/>
      <c r="K1495" s="892"/>
      <c r="L1495" s="892"/>
      <c r="M1495" s="892"/>
      <c r="N1495" s="892"/>
      <c r="O1495" s="892"/>
      <c r="P1495" s="892"/>
      <c r="Q1495" s="892"/>
    </row>
    <row r="1496" spans="1:234" ht="5.0999999999999996" customHeight="1" x14ac:dyDescent="0.25"/>
    <row r="1497" spans="1:234" ht="5.0999999999999996" customHeight="1" x14ac:dyDescent="0.25">
      <c r="E1497" s="676"/>
      <c r="F1497" s="677"/>
      <c r="G1497" s="677"/>
      <c r="H1497" s="677"/>
      <c r="I1497" s="677"/>
      <c r="J1497" s="677"/>
      <c r="K1497" s="677"/>
      <c r="L1497" s="677"/>
      <c r="M1497" s="677"/>
      <c r="N1497" s="677"/>
      <c r="O1497" s="677"/>
      <c r="P1497" s="677"/>
      <c r="Q1497" s="677"/>
    </row>
    <row r="1498" spans="1:234" x14ac:dyDescent="0.25">
      <c r="E1498" s="678" t="s">
        <v>1682</v>
      </c>
      <c r="F1498" s="670"/>
      <c r="G1498" s="670"/>
      <c r="H1498" s="905">
        <f>E1437</f>
        <v>0</v>
      </c>
      <c r="I1498" s="906"/>
      <c r="J1498" s="906"/>
      <c r="K1498" s="906"/>
      <c r="L1498" s="906"/>
      <c r="M1498" s="906"/>
      <c r="N1498" s="906"/>
      <c r="O1498" s="906"/>
      <c r="P1498" s="906"/>
      <c r="Q1498" s="907"/>
    </row>
    <row r="1499" spans="1:234" x14ac:dyDescent="0.25">
      <c r="E1499" s="678" t="s">
        <v>1836</v>
      </c>
      <c r="F1499" s="670"/>
      <c r="G1499" s="670"/>
      <c r="H1499" s="908" t="s">
        <v>1522</v>
      </c>
      <c r="I1499" s="909"/>
      <c r="J1499" s="909"/>
      <c r="K1499" s="909"/>
      <c r="L1499" s="909"/>
      <c r="M1499" s="909"/>
      <c r="N1499" s="909"/>
      <c r="O1499" s="909"/>
      <c r="P1499" s="909"/>
      <c r="Q1499" s="910"/>
      <c r="T1499" s="679" t="str">
        <f>IF(H1499="","",H1499)</f>
        <v/>
      </c>
    </row>
    <row r="1500" spans="1:234" x14ac:dyDescent="0.25">
      <c r="E1500" s="678" t="s">
        <v>1837</v>
      </c>
      <c r="F1500" s="670"/>
      <c r="G1500" s="670"/>
      <c r="H1500" s="905" t="str">
        <f>IF(H1499="","",INDEX(E1443:E1452,MATCH(H1499,U1443:U1452,0)))</f>
        <v/>
      </c>
      <c r="I1500" s="906"/>
      <c r="J1500" s="906"/>
      <c r="K1500" s="906"/>
      <c r="L1500" s="906"/>
      <c r="M1500" s="906"/>
      <c r="N1500" s="906"/>
      <c r="O1500" s="906"/>
      <c r="P1500" s="906"/>
      <c r="Q1500" s="907"/>
    </row>
    <row r="1501" spans="1:234" x14ac:dyDescent="0.25">
      <c r="E1501" s="678" t="s">
        <v>1838</v>
      </c>
      <c r="F1501" s="670"/>
      <c r="G1501" s="670"/>
      <c r="H1501" s="916" t="str">
        <f>IF(H1499="","",INDEX(N1443:N1452,MATCH(H1499,U1443:U1452,0)))</f>
        <v/>
      </c>
      <c r="I1501" s="916"/>
      <c r="J1501" s="916"/>
      <c r="K1501" s="916"/>
      <c r="L1501" s="916"/>
      <c r="M1501" s="916"/>
      <c r="N1501" s="916"/>
      <c r="O1501" s="916"/>
      <c r="P1501" s="916"/>
      <c r="Q1501" s="916"/>
      <c r="DR1501" s="643" t="s">
        <v>1669</v>
      </c>
    </row>
    <row r="1502" spans="1:234" x14ac:dyDescent="0.25">
      <c r="E1502" s="678"/>
      <c r="F1502" s="670"/>
      <c r="G1502" s="670"/>
      <c r="H1502" s="670"/>
      <c r="I1502" s="670"/>
      <c r="J1502" s="670"/>
      <c r="K1502" s="670"/>
      <c r="L1502" s="670"/>
      <c r="M1502" s="670"/>
      <c r="N1502" s="670"/>
      <c r="O1502" s="670"/>
      <c r="P1502" s="670"/>
      <c r="Q1502" s="670"/>
      <c r="DR1502" s="661"/>
      <c r="DS1502" s="647">
        <v>2023</v>
      </c>
      <c r="DT1502" s="647">
        <v>2024</v>
      </c>
      <c r="DU1502" s="647">
        <v>2024</v>
      </c>
      <c r="DV1502" s="647">
        <v>2024</v>
      </c>
      <c r="DW1502" s="647">
        <v>2024</v>
      </c>
      <c r="DX1502" s="647">
        <v>2024</v>
      </c>
      <c r="DY1502" s="647">
        <v>2024</v>
      </c>
      <c r="DZ1502" s="647">
        <v>2024</v>
      </c>
      <c r="EA1502" s="647">
        <v>2024</v>
      </c>
      <c r="EB1502" s="647">
        <v>2024</v>
      </c>
      <c r="EC1502" s="647">
        <v>2024</v>
      </c>
      <c r="ED1502" s="647">
        <v>2025</v>
      </c>
      <c r="EE1502" s="647">
        <v>2025</v>
      </c>
      <c r="EF1502" s="647">
        <v>2025</v>
      </c>
      <c r="EG1502" s="647">
        <v>2025</v>
      </c>
      <c r="EH1502" s="647">
        <v>2025</v>
      </c>
      <c r="EI1502" s="647">
        <v>2025</v>
      </c>
      <c r="EJ1502" s="647">
        <v>2025</v>
      </c>
      <c r="EK1502" s="647">
        <v>2025</v>
      </c>
      <c r="EL1502" s="647">
        <v>2025</v>
      </c>
      <c r="EM1502" s="647">
        <v>2025</v>
      </c>
      <c r="EN1502" s="647">
        <v>2026</v>
      </c>
      <c r="EO1502" s="647">
        <v>2026</v>
      </c>
      <c r="EP1502" s="647">
        <v>2026</v>
      </c>
      <c r="EQ1502" s="647">
        <v>2026</v>
      </c>
      <c r="ER1502" s="647">
        <v>2026</v>
      </c>
      <c r="ES1502" s="647">
        <v>2026</v>
      </c>
      <c r="ET1502" s="647">
        <v>2026</v>
      </c>
      <c r="EU1502" s="647">
        <v>2026</v>
      </c>
      <c r="EV1502" s="647">
        <v>2026</v>
      </c>
      <c r="EW1502" s="647">
        <v>2026</v>
      </c>
      <c r="EX1502" s="647">
        <v>2027</v>
      </c>
      <c r="EY1502" s="647">
        <v>2027</v>
      </c>
      <c r="EZ1502" s="647">
        <v>2027</v>
      </c>
      <c r="FA1502" s="647">
        <v>2027</v>
      </c>
      <c r="FB1502" s="647">
        <v>2027</v>
      </c>
      <c r="FC1502" s="647">
        <v>2027</v>
      </c>
      <c r="FD1502" s="647">
        <v>2027</v>
      </c>
      <c r="FE1502" s="647">
        <v>2027</v>
      </c>
      <c r="FF1502" s="647">
        <v>2027</v>
      </c>
      <c r="FG1502" s="647">
        <v>2027</v>
      </c>
      <c r="FH1502" s="647">
        <v>2028</v>
      </c>
      <c r="FI1502" s="647">
        <v>2028</v>
      </c>
      <c r="FJ1502" s="647">
        <v>2028</v>
      </c>
      <c r="FK1502" s="647">
        <v>2028</v>
      </c>
      <c r="FL1502" s="647">
        <v>2028</v>
      </c>
      <c r="FM1502" s="647">
        <v>2028</v>
      </c>
      <c r="FN1502" s="647">
        <v>2028</v>
      </c>
      <c r="FO1502" s="647">
        <v>2028</v>
      </c>
      <c r="FP1502" s="647">
        <v>2028</v>
      </c>
      <c r="FQ1502" s="647">
        <v>2028</v>
      </c>
      <c r="FR1502" s="647">
        <v>2029</v>
      </c>
      <c r="FS1502" s="647">
        <v>2029</v>
      </c>
      <c r="FT1502" s="647">
        <v>2029</v>
      </c>
      <c r="FU1502" s="647">
        <v>2029</v>
      </c>
      <c r="FV1502" s="647">
        <v>2029</v>
      </c>
      <c r="FW1502" s="647">
        <v>2029</v>
      </c>
      <c r="FX1502" s="647">
        <v>2029</v>
      </c>
      <c r="FY1502" s="647">
        <v>2029</v>
      </c>
      <c r="FZ1502" s="647">
        <v>2029</v>
      </c>
      <c r="GA1502" s="647">
        <v>2029</v>
      </c>
      <c r="GB1502" s="647">
        <v>2030</v>
      </c>
      <c r="GC1502" s="647">
        <v>2030</v>
      </c>
      <c r="GD1502" s="647">
        <v>2030</v>
      </c>
      <c r="GE1502" s="647">
        <v>2030</v>
      </c>
      <c r="GF1502" s="647">
        <v>2030</v>
      </c>
      <c r="GG1502" s="647">
        <v>2030</v>
      </c>
      <c r="GH1502" s="647">
        <v>2030</v>
      </c>
      <c r="GI1502" s="647">
        <v>2030</v>
      </c>
      <c r="GJ1502" s="647">
        <v>2030</v>
      </c>
      <c r="GK1502" s="647">
        <v>2030</v>
      </c>
      <c r="GL1502" s="747" t="s">
        <v>1662</v>
      </c>
      <c r="GO1502" s="643" t="s">
        <v>1670</v>
      </c>
    </row>
    <row r="1503" spans="1:234" s="643" customFormat="1" ht="24" customHeight="1" x14ac:dyDescent="0.25">
      <c r="B1503" s="644"/>
      <c r="C1503" s="644"/>
      <c r="D1503" s="644"/>
      <c r="E1503" s="678"/>
      <c r="F1503" s="670"/>
      <c r="G1503" s="680" t="s">
        <v>1679</v>
      </c>
      <c r="H1503" s="681" t="s">
        <v>1685</v>
      </c>
      <c r="I1503" s="681" t="s">
        <v>1651</v>
      </c>
      <c r="J1503" s="681" t="s">
        <v>1683</v>
      </c>
      <c r="K1503" s="681" t="s">
        <v>1684</v>
      </c>
      <c r="L1503" s="681" t="s">
        <v>1436</v>
      </c>
      <c r="M1503" s="683" t="s">
        <v>1690</v>
      </c>
      <c r="N1503" s="697" t="str">
        <f>IF(G1462="","/",G1462)</f>
        <v>/</v>
      </c>
      <c r="O1503" s="683" t="s">
        <v>410</v>
      </c>
      <c r="P1503" s="697" t="str">
        <f>IF(G1463="","/",G1463)</f>
        <v>/</v>
      </c>
      <c r="Q1503" s="698" t="s">
        <v>1725</v>
      </c>
      <c r="R1503" s="644"/>
      <c r="DR1503" s="662" t="s">
        <v>1665</v>
      </c>
      <c r="DS1503" s="647" t="s">
        <v>1664</v>
      </c>
      <c r="DT1503" s="647" t="str">
        <f t="shared" ref="DT1503" si="6325">E1466</f>
        <v/>
      </c>
      <c r="DU1503" s="647" t="str">
        <f t="shared" ref="DU1503" si="6326">F1466</f>
        <v/>
      </c>
      <c r="DV1503" s="647" t="str">
        <f t="shared" ref="DV1503" si="6327">G1466</f>
        <v/>
      </c>
      <c r="DW1503" s="647" t="str">
        <f t="shared" ref="DW1503" si="6328">H1466</f>
        <v/>
      </c>
      <c r="DX1503" s="647" t="str">
        <f t="shared" ref="DX1503" si="6329">I1466</f>
        <v/>
      </c>
      <c r="DY1503" s="647" t="str">
        <f t="shared" ref="DY1503" si="6330">J1466</f>
        <v/>
      </c>
      <c r="DZ1503" s="647" t="str">
        <f t="shared" ref="DZ1503" si="6331">K1466</f>
        <v/>
      </c>
      <c r="EA1503" s="647" t="str">
        <f t="shared" ref="EA1503" si="6332">L1466</f>
        <v/>
      </c>
      <c r="EB1503" s="647" t="str">
        <f t="shared" ref="EB1503" si="6333">M1466</f>
        <v/>
      </c>
      <c r="EC1503" s="647" t="str">
        <f t="shared" ref="EC1503" si="6334">N1466</f>
        <v/>
      </c>
      <c r="ED1503" s="647" t="str">
        <f t="shared" ref="ED1503" si="6335">E1466</f>
        <v/>
      </c>
      <c r="EE1503" s="647" t="str">
        <f t="shared" ref="EE1503" si="6336">F1466</f>
        <v/>
      </c>
      <c r="EF1503" s="647" t="str">
        <f t="shared" ref="EF1503" si="6337">G1466</f>
        <v/>
      </c>
      <c r="EG1503" s="647" t="str">
        <f t="shared" ref="EG1503" si="6338">H1466</f>
        <v/>
      </c>
      <c r="EH1503" s="647" t="str">
        <f t="shared" ref="EH1503" si="6339">I1466</f>
        <v/>
      </c>
      <c r="EI1503" s="647" t="str">
        <f t="shared" ref="EI1503" si="6340">J1466</f>
        <v/>
      </c>
      <c r="EJ1503" s="647" t="str">
        <f t="shared" ref="EJ1503" si="6341">K1466</f>
        <v/>
      </c>
      <c r="EK1503" s="647" t="str">
        <f t="shared" ref="EK1503" si="6342">L1466</f>
        <v/>
      </c>
      <c r="EL1503" s="647" t="str">
        <f t="shared" ref="EL1503" si="6343">M1466</f>
        <v/>
      </c>
      <c r="EM1503" s="647" t="str">
        <f t="shared" ref="EM1503" si="6344">N1466</f>
        <v/>
      </c>
      <c r="EN1503" s="647" t="str">
        <f t="shared" ref="EN1503" si="6345">E1466</f>
        <v/>
      </c>
      <c r="EO1503" s="647" t="str">
        <f t="shared" ref="EO1503" si="6346">F1466</f>
        <v/>
      </c>
      <c r="EP1503" s="647" t="str">
        <f t="shared" ref="EP1503" si="6347">G1466</f>
        <v/>
      </c>
      <c r="EQ1503" s="647" t="str">
        <f t="shared" ref="EQ1503" si="6348">H1466</f>
        <v/>
      </c>
      <c r="ER1503" s="647" t="str">
        <f t="shared" ref="ER1503" si="6349">I1466</f>
        <v/>
      </c>
      <c r="ES1503" s="647" t="str">
        <f t="shared" ref="ES1503" si="6350">J1466</f>
        <v/>
      </c>
      <c r="ET1503" s="647" t="str">
        <f t="shared" ref="ET1503" si="6351">K1466</f>
        <v/>
      </c>
      <c r="EU1503" s="647" t="str">
        <f t="shared" ref="EU1503" si="6352">L1466</f>
        <v/>
      </c>
      <c r="EV1503" s="647" t="str">
        <f t="shared" ref="EV1503" si="6353">M1466</f>
        <v/>
      </c>
      <c r="EW1503" s="647" t="str">
        <f t="shared" ref="EW1503" si="6354">N1466</f>
        <v/>
      </c>
      <c r="EX1503" s="647" t="str">
        <f t="shared" ref="EX1503" si="6355">E1466</f>
        <v/>
      </c>
      <c r="EY1503" s="647" t="str">
        <f t="shared" ref="EY1503" si="6356">F1466</f>
        <v/>
      </c>
      <c r="EZ1503" s="647" t="str">
        <f t="shared" ref="EZ1503" si="6357">G1466</f>
        <v/>
      </c>
      <c r="FA1503" s="647" t="str">
        <f t="shared" ref="FA1503" si="6358">H1466</f>
        <v/>
      </c>
      <c r="FB1503" s="647" t="str">
        <f t="shared" ref="FB1503" si="6359">I1466</f>
        <v/>
      </c>
      <c r="FC1503" s="647" t="str">
        <f t="shared" ref="FC1503" si="6360">J1466</f>
        <v/>
      </c>
      <c r="FD1503" s="647" t="str">
        <f t="shared" ref="FD1503" si="6361">K1466</f>
        <v/>
      </c>
      <c r="FE1503" s="647" t="str">
        <f t="shared" ref="FE1503" si="6362">L1466</f>
        <v/>
      </c>
      <c r="FF1503" s="647" t="str">
        <f t="shared" ref="FF1503" si="6363">M1466</f>
        <v/>
      </c>
      <c r="FG1503" s="647" t="str">
        <f t="shared" ref="FG1503" si="6364">N1466</f>
        <v/>
      </c>
      <c r="FH1503" s="647" t="str">
        <f t="shared" ref="FH1503" si="6365">E1466</f>
        <v/>
      </c>
      <c r="FI1503" s="647" t="str">
        <f t="shared" ref="FI1503" si="6366">F1466</f>
        <v/>
      </c>
      <c r="FJ1503" s="647" t="str">
        <f t="shared" ref="FJ1503" si="6367">G1466</f>
        <v/>
      </c>
      <c r="FK1503" s="647" t="str">
        <f t="shared" ref="FK1503" si="6368">H1466</f>
        <v/>
      </c>
      <c r="FL1503" s="647" t="str">
        <f t="shared" ref="FL1503" si="6369">I1466</f>
        <v/>
      </c>
      <c r="FM1503" s="647" t="str">
        <f t="shared" ref="FM1503" si="6370">J1466</f>
        <v/>
      </c>
      <c r="FN1503" s="647" t="str">
        <f t="shared" ref="FN1503" si="6371">K1466</f>
        <v/>
      </c>
      <c r="FO1503" s="647" t="str">
        <f t="shared" ref="FO1503" si="6372">L1466</f>
        <v/>
      </c>
      <c r="FP1503" s="647" t="str">
        <f t="shared" ref="FP1503" si="6373">M1466</f>
        <v/>
      </c>
      <c r="FQ1503" s="647" t="str">
        <f t="shared" ref="FQ1503" si="6374">N1466</f>
        <v/>
      </c>
      <c r="FR1503" s="647" t="str">
        <f t="shared" ref="FR1503" si="6375">E1466</f>
        <v/>
      </c>
      <c r="FS1503" s="647" t="str">
        <f t="shared" ref="FS1503" si="6376">F1466</f>
        <v/>
      </c>
      <c r="FT1503" s="647" t="str">
        <f t="shared" ref="FT1503" si="6377">G1466</f>
        <v/>
      </c>
      <c r="FU1503" s="647" t="str">
        <f t="shared" ref="FU1503" si="6378">H1466</f>
        <v/>
      </c>
      <c r="FV1503" s="647" t="str">
        <f t="shared" ref="FV1503" si="6379">I1466</f>
        <v/>
      </c>
      <c r="FW1503" s="647" t="str">
        <f t="shared" ref="FW1503" si="6380">J1466</f>
        <v/>
      </c>
      <c r="FX1503" s="647" t="str">
        <f t="shared" ref="FX1503" si="6381">K1466</f>
        <v/>
      </c>
      <c r="FY1503" s="647" t="str">
        <f t="shared" ref="FY1503" si="6382">L1466</f>
        <v/>
      </c>
      <c r="FZ1503" s="647" t="str">
        <f t="shared" ref="FZ1503" si="6383">M1466</f>
        <v/>
      </c>
      <c r="GA1503" s="647" t="str">
        <f t="shared" ref="GA1503" si="6384">N1466</f>
        <v/>
      </c>
      <c r="GB1503" s="647" t="str">
        <f t="shared" ref="GB1503" si="6385">E1466</f>
        <v/>
      </c>
      <c r="GC1503" s="647" t="str">
        <f t="shared" ref="GC1503" si="6386">F1466</f>
        <v/>
      </c>
      <c r="GD1503" s="647" t="str">
        <f t="shared" ref="GD1503" si="6387">G1466</f>
        <v/>
      </c>
      <c r="GE1503" s="647" t="str">
        <f t="shared" ref="GE1503" si="6388">H1466</f>
        <v/>
      </c>
      <c r="GF1503" s="647" t="str">
        <f t="shared" ref="GF1503" si="6389">I1466</f>
        <v/>
      </c>
      <c r="GG1503" s="647" t="str">
        <f t="shared" ref="GG1503" si="6390">J1466</f>
        <v/>
      </c>
      <c r="GH1503" s="647" t="str">
        <f t="shared" ref="GH1503" si="6391">K1466</f>
        <v/>
      </c>
      <c r="GI1503" s="647" t="str">
        <f t="shared" ref="GI1503" si="6392">L1466</f>
        <v/>
      </c>
      <c r="GJ1503" s="647" t="str">
        <f t="shared" ref="GJ1503" si="6393">M1466</f>
        <v/>
      </c>
      <c r="GK1503" s="647" t="str">
        <f t="shared" ref="GK1503" si="6394">N1466</f>
        <v/>
      </c>
      <c r="GL1503" s="748"/>
      <c r="GN1503" s="662" t="s">
        <v>1665</v>
      </c>
      <c r="GO1503" s="646" t="s">
        <v>1664</v>
      </c>
      <c r="GP1503" s="646" t="str">
        <f t="shared" ref="GP1503" si="6395">E1466</f>
        <v/>
      </c>
      <c r="GQ1503" s="646" t="str">
        <f t="shared" ref="GQ1503" si="6396">F1466</f>
        <v/>
      </c>
      <c r="GR1503" s="646" t="str">
        <f t="shared" ref="GR1503" si="6397">G1466</f>
        <v/>
      </c>
      <c r="GS1503" s="646" t="str">
        <f t="shared" ref="GS1503" si="6398">H1466</f>
        <v/>
      </c>
      <c r="GT1503" s="646" t="str">
        <f t="shared" ref="GT1503" si="6399">I1466</f>
        <v/>
      </c>
      <c r="GU1503" s="646" t="str">
        <f t="shared" ref="GU1503" si="6400">J1466</f>
        <v/>
      </c>
      <c r="GV1503" s="646" t="str">
        <f t="shared" ref="GV1503" si="6401">K1466</f>
        <v/>
      </c>
      <c r="GW1503" s="646" t="str">
        <f t="shared" ref="GW1503" si="6402">L1466</f>
        <v/>
      </c>
      <c r="GX1503" s="646" t="str">
        <f t="shared" ref="GX1503" si="6403">M1466</f>
        <v/>
      </c>
      <c r="GY1503" s="646" t="str">
        <f t="shared" ref="GY1503" si="6404">N1466</f>
        <v/>
      </c>
      <c r="GZ1503" s="646" t="s">
        <v>1662</v>
      </c>
      <c r="HM1503" s="644"/>
      <c r="HN1503" s="644"/>
      <c r="HO1503" s="644"/>
      <c r="HP1503" s="644"/>
      <c r="HQ1503" s="644"/>
      <c r="HR1503" s="644"/>
      <c r="HS1503" s="644"/>
      <c r="HT1503" s="644"/>
      <c r="HU1503" s="644"/>
      <c r="HV1503" s="644"/>
      <c r="HW1503" s="644"/>
      <c r="HX1503" s="644"/>
      <c r="HY1503" s="644"/>
      <c r="HZ1503" s="644"/>
    </row>
    <row r="1504" spans="1:234" s="643" customFormat="1" hidden="1" x14ac:dyDescent="0.25">
      <c r="A1504" s="643" t="s">
        <v>208</v>
      </c>
      <c r="B1504" s="644"/>
      <c r="C1504" s="644"/>
      <c r="D1504" s="644"/>
      <c r="E1504" s="678"/>
      <c r="F1504" s="670"/>
      <c r="G1504" s="670"/>
      <c r="H1504" s="670"/>
      <c r="I1504" s="670"/>
      <c r="J1504" s="670"/>
      <c r="K1504" s="670"/>
      <c r="L1504" s="670"/>
      <c r="M1504" s="670"/>
      <c r="N1504" s="670"/>
      <c r="O1504" s="670"/>
      <c r="P1504" s="670"/>
      <c r="Q1504" s="670"/>
      <c r="R1504" s="682"/>
      <c r="DR1504" s="749">
        <v>2023</v>
      </c>
      <c r="DS1504" s="665">
        <f t="shared" ref="DS1504:GD1507" si="6405">DS1473-DS1485</f>
        <v>0</v>
      </c>
      <c r="DT1504" s="665">
        <f t="shared" si="6405"/>
        <v>0</v>
      </c>
      <c r="DU1504" s="665">
        <f t="shared" si="6405"/>
        <v>0</v>
      </c>
      <c r="DV1504" s="665">
        <f t="shared" si="6405"/>
        <v>0</v>
      </c>
      <c r="DW1504" s="665">
        <f t="shared" si="6405"/>
        <v>0</v>
      </c>
      <c r="DX1504" s="665">
        <f t="shared" si="6405"/>
        <v>0</v>
      </c>
      <c r="DY1504" s="665">
        <f t="shared" si="6405"/>
        <v>0</v>
      </c>
      <c r="DZ1504" s="665">
        <f t="shared" si="6405"/>
        <v>0</v>
      </c>
      <c r="EA1504" s="665">
        <f t="shared" si="6405"/>
        <v>0</v>
      </c>
      <c r="EB1504" s="665">
        <f t="shared" si="6405"/>
        <v>0</v>
      </c>
      <c r="EC1504" s="665">
        <f t="shared" si="6405"/>
        <v>0</v>
      </c>
      <c r="ED1504" s="665">
        <f t="shared" si="6405"/>
        <v>0</v>
      </c>
      <c r="EE1504" s="665">
        <f t="shared" si="6405"/>
        <v>0</v>
      </c>
      <c r="EF1504" s="665">
        <f t="shared" si="6405"/>
        <v>0</v>
      </c>
      <c r="EG1504" s="665">
        <f t="shared" si="6405"/>
        <v>0</v>
      </c>
      <c r="EH1504" s="665">
        <f t="shared" si="6405"/>
        <v>0</v>
      </c>
      <c r="EI1504" s="665">
        <f t="shared" si="6405"/>
        <v>0</v>
      </c>
      <c r="EJ1504" s="665">
        <f t="shared" si="6405"/>
        <v>0</v>
      </c>
      <c r="EK1504" s="665">
        <f t="shared" si="6405"/>
        <v>0</v>
      </c>
      <c r="EL1504" s="665">
        <f t="shared" si="6405"/>
        <v>0</v>
      </c>
      <c r="EM1504" s="665">
        <f t="shared" si="6405"/>
        <v>0</v>
      </c>
      <c r="EN1504" s="665">
        <f t="shared" si="6405"/>
        <v>0</v>
      </c>
      <c r="EO1504" s="665">
        <f t="shared" si="6405"/>
        <v>0</v>
      </c>
      <c r="EP1504" s="665">
        <f t="shared" si="6405"/>
        <v>0</v>
      </c>
      <c r="EQ1504" s="665">
        <f t="shared" si="6405"/>
        <v>0</v>
      </c>
      <c r="ER1504" s="665">
        <f t="shared" si="6405"/>
        <v>0</v>
      </c>
      <c r="ES1504" s="665">
        <f t="shared" si="6405"/>
        <v>0</v>
      </c>
      <c r="ET1504" s="665">
        <f t="shared" si="6405"/>
        <v>0</v>
      </c>
      <c r="EU1504" s="665">
        <f t="shared" si="6405"/>
        <v>0</v>
      </c>
      <c r="EV1504" s="665">
        <f t="shared" si="6405"/>
        <v>0</v>
      </c>
      <c r="EW1504" s="665">
        <f t="shared" si="6405"/>
        <v>0</v>
      </c>
      <c r="EX1504" s="665">
        <f t="shared" si="6405"/>
        <v>0</v>
      </c>
      <c r="EY1504" s="665">
        <f t="shared" si="6405"/>
        <v>0</v>
      </c>
      <c r="EZ1504" s="665">
        <f t="shared" si="6405"/>
        <v>0</v>
      </c>
      <c r="FA1504" s="665">
        <f t="shared" si="6405"/>
        <v>0</v>
      </c>
      <c r="FB1504" s="665">
        <f t="shared" si="6405"/>
        <v>0</v>
      </c>
      <c r="FC1504" s="665">
        <f t="shared" si="6405"/>
        <v>0</v>
      </c>
      <c r="FD1504" s="665">
        <f t="shared" si="6405"/>
        <v>0</v>
      </c>
      <c r="FE1504" s="665">
        <f t="shared" si="6405"/>
        <v>0</v>
      </c>
      <c r="FF1504" s="665">
        <f t="shared" si="6405"/>
        <v>0</v>
      </c>
      <c r="FG1504" s="665">
        <f t="shared" si="6405"/>
        <v>0</v>
      </c>
      <c r="FH1504" s="665">
        <f t="shared" si="6405"/>
        <v>0</v>
      </c>
      <c r="FI1504" s="665">
        <f t="shared" si="6405"/>
        <v>0</v>
      </c>
      <c r="FJ1504" s="665">
        <f t="shared" si="6405"/>
        <v>0</v>
      </c>
      <c r="FK1504" s="665">
        <f t="shared" si="6405"/>
        <v>0</v>
      </c>
      <c r="FL1504" s="665">
        <f t="shared" si="6405"/>
        <v>0</v>
      </c>
      <c r="FM1504" s="665">
        <f t="shared" si="6405"/>
        <v>0</v>
      </c>
      <c r="FN1504" s="665">
        <f t="shared" si="6405"/>
        <v>0</v>
      </c>
      <c r="FO1504" s="665">
        <f t="shared" si="6405"/>
        <v>0</v>
      </c>
      <c r="FP1504" s="665">
        <f t="shared" si="6405"/>
        <v>0</v>
      </c>
      <c r="FQ1504" s="665">
        <f t="shared" si="6405"/>
        <v>0</v>
      </c>
      <c r="FR1504" s="665">
        <f t="shared" si="6405"/>
        <v>0</v>
      </c>
      <c r="FS1504" s="665">
        <f t="shared" si="6405"/>
        <v>0</v>
      </c>
      <c r="FT1504" s="665">
        <f t="shared" si="6405"/>
        <v>0</v>
      </c>
      <c r="FU1504" s="665">
        <f t="shared" si="6405"/>
        <v>0</v>
      </c>
      <c r="FV1504" s="665">
        <f t="shared" si="6405"/>
        <v>0</v>
      </c>
      <c r="FW1504" s="665">
        <f t="shared" si="6405"/>
        <v>0</v>
      </c>
      <c r="FX1504" s="665">
        <f t="shared" si="6405"/>
        <v>0</v>
      </c>
      <c r="FY1504" s="665">
        <f t="shared" si="6405"/>
        <v>0</v>
      </c>
      <c r="FZ1504" s="665">
        <f t="shared" si="6405"/>
        <v>0</v>
      </c>
      <c r="GA1504" s="665">
        <f t="shared" si="6405"/>
        <v>0</v>
      </c>
      <c r="GB1504" s="665">
        <f t="shared" si="6405"/>
        <v>0</v>
      </c>
      <c r="GC1504" s="665">
        <f t="shared" si="6405"/>
        <v>0</v>
      </c>
      <c r="GD1504" s="665">
        <f t="shared" si="6405"/>
        <v>0</v>
      </c>
      <c r="GE1504" s="665">
        <f t="shared" ref="GE1504:GK1504" si="6406">GE1473-GE1485</f>
        <v>0</v>
      </c>
      <c r="GF1504" s="665">
        <f t="shared" si="6406"/>
        <v>0</v>
      </c>
      <c r="GG1504" s="665">
        <f t="shared" si="6406"/>
        <v>0</v>
      </c>
      <c r="GH1504" s="665">
        <f t="shared" si="6406"/>
        <v>0</v>
      </c>
      <c r="GI1504" s="665">
        <f t="shared" si="6406"/>
        <v>0</v>
      </c>
      <c r="GJ1504" s="665">
        <f t="shared" si="6406"/>
        <v>0</v>
      </c>
      <c r="GK1504" s="665">
        <f t="shared" si="6406"/>
        <v>0</v>
      </c>
      <c r="GL1504" s="665" t="b">
        <f>SUM(DS1504:GK1504)+SUM(Y1467:AH1467)-SUM(HB1485:HK1485)=Q1467</f>
        <v>1</v>
      </c>
      <c r="GN1504" s="749">
        <v>2023</v>
      </c>
      <c r="GO1504" s="664">
        <f>SUMIF(DS1472:GK1472,GO1472,DS1504:GK1504)</f>
        <v>0</v>
      </c>
      <c r="GP1504" s="668">
        <f>SUMIF(DS1472:GK1472,GP1472,DS1504:GK1504)</f>
        <v>0</v>
      </c>
      <c r="GQ1504" s="668">
        <f>SUMIF(DS1472:GK1472,GQ1472,DS1504:GK1504)</f>
        <v>0</v>
      </c>
      <c r="GR1504" s="668">
        <f>SUMIF(DS1472:GK1472,GR1472,DS1504:GK1504)</f>
        <v>0</v>
      </c>
      <c r="GS1504" s="668">
        <f>SUMIF(DS1472:GK1472,GS1472,DS1504:GK1504)</f>
        <v>0</v>
      </c>
      <c r="GT1504" s="668">
        <f>SUMIF(DS1472:GK1472,GT1472,DS1504:GK1504)</f>
        <v>0</v>
      </c>
      <c r="GU1504" s="668">
        <f>SUMIF(DS1472:GK1472,GU1472,DS1504:GK1504)</f>
        <v>0</v>
      </c>
      <c r="GV1504" s="668">
        <f>SUMIF(DS1472:GK1472,GV1472,DS1504:GK1504)</f>
        <v>0</v>
      </c>
      <c r="GW1504" s="668">
        <f>SUMIF(DS1472:GK1472,GW1472,DS1504:GK1504)</f>
        <v>0</v>
      </c>
      <c r="GX1504" s="668">
        <f>SUMIF(DS1472:GK1472,GX1472,DS1504:GK1504)</f>
        <v>0</v>
      </c>
      <c r="GY1504" s="668">
        <f>SUMIF(DS1472:GK1472,GY1472,DS1504:GK1504)</f>
        <v>0</v>
      </c>
      <c r="GZ1504" s="646" t="b">
        <f>SUM(GO1504:GY1504)-SUM(HB1485:HK1485)=(Q1467-SUM(Y1467:AH1467))</f>
        <v>1</v>
      </c>
      <c r="HM1504" s="682"/>
      <c r="HN1504" s="682"/>
      <c r="HO1504" s="682"/>
      <c r="HP1504" s="682"/>
      <c r="HQ1504" s="682"/>
      <c r="HR1504" s="682"/>
      <c r="HS1504" s="682"/>
      <c r="HT1504" s="682"/>
      <c r="HU1504" s="682"/>
      <c r="HV1504" s="682"/>
      <c r="HW1504" s="682"/>
      <c r="HX1504" s="682"/>
      <c r="HY1504" s="682"/>
      <c r="HZ1504" s="682"/>
    </row>
    <row r="1505" spans="1:234" s="643" customFormat="1" x14ac:dyDescent="0.25">
      <c r="B1505" s="644"/>
      <c r="C1505" s="644"/>
      <c r="D1505" s="644"/>
      <c r="E1505" s="678"/>
      <c r="F1505" s="670"/>
      <c r="G1505" s="652">
        <v>2024</v>
      </c>
      <c r="H1505" s="656">
        <f>IF(G1505&gt;CNTR_ReportingYear,"",INDEX(E1468:N1468,MATCH(T1499,E1466:N1466,0)))</f>
        <v>0</v>
      </c>
      <c r="I1505" s="656">
        <f>IF(G1505&gt;CNTR_ReportingYear,"",INDEX(GP1505:GY1511,MATCH(G1505,GN1505:GN1511,0),MATCH(T1499,GP1503:GY1503,0))-INDEX(HB1486:HK1492,MATCH(G1505,GN1486:GN1492,0),MATCH(T1499,HB1484:HK1484,0))+INDEX(Y1467:AH1468,MATCH(G1505,D1467:D1468,0),MATCH(T1499,Y1466:AH1466,0)))</f>
        <v>0</v>
      </c>
      <c r="J1505" s="656">
        <f>IF(G1505&gt;CNTR_ReportingYear,"",SUMIFS(AX1473:DP1473,AX1472:DP1472,T1499))</f>
        <v>0</v>
      </c>
      <c r="K1505" s="656">
        <f>IF(G1505&gt;CNTR_ReportingYear,"",SUMIFS(AX1474:DP1474,AX1472:DP1472,T1499))</f>
        <v>0</v>
      </c>
      <c r="L1505" s="656">
        <f>IF(G1505&gt;CNTR_ReportingYear,"",INDEX(GP1486:GY1492,MATCH(G1505,GN1486:GN1492,0),MATCH(T1499,GP1484:GY1484,0))+INDEX(HB1486:HK1492,MATCH(G1505,GN1486:GN1492,0),MATCH(T1499,HB1484:HK1484,0)))</f>
        <v>0</v>
      </c>
      <c r="M1505" s="674"/>
      <c r="N1505" s="588" t="str">
        <f>H1503</f>
        <v>Purchase</v>
      </c>
      <c r="O1505" s="917" t="s">
        <v>1688</v>
      </c>
      <c r="P1505" s="917"/>
      <c r="Q1505" s="917"/>
      <c r="R1505" s="674"/>
      <c r="DR1505" s="749">
        <v>2024</v>
      </c>
      <c r="DS1505" s="665">
        <f t="shared" si="6405"/>
        <v>0</v>
      </c>
      <c r="DT1505" s="665">
        <f t="shared" si="6405"/>
        <v>0</v>
      </c>
      <c r="DU1505" s="665">
        <f t="shared" si="6405"/>
        <v>0</v>
      </c>
      <c r="DV1505" s="665">
        <f t="shared" si="6405"/>
        <v>0</v>
      </c>
      <c r="DW1505" s="665">
        <f t="shared" si="6405"/>
        <v>0</v>
      </c>
      <c r="DX1505" s="665">
        <f t="shared" si="6405"/>
        <v>0</v>
      </c>
      <c r="DY1505" s="665">
        <f t="shared" si="6405"/>
        <v>0</v>
      </c>
      <c r="DZ1505" s="665">
        <f t="shared" si="6405"/>
        <v>0</v>
      </c>
      <c r="EA1505" s="665">
        <f t="shared" si="6405"/>
        <v>0</v>
      </c>
      <c r="EB1505" s="665">
        <f t="shared" si="6405"/>
        <v>0</v>
      </c>
      <c r="EC1505" s="665">
        <f t="shared" si="6405"/>
        <v>0</v>
      </c>
      <c r="ED1505" s="665">
        <f t="shared" si="6405"/>
        <v>0</v>
      </c>
      <c r="EE1505" s="665">
        <f t="shared" si="6405"/>
        <v>0</v>
      </c>
      <c r="EF1505" s="665">
        <f t="shared" si="6405"/>
        <v>0</v>
      </c>
      <c r="EG1505" s="665">
        <f t="shared" si="6405"/>
        <v>0</v>
      </c>
      <c r="EH1505" s="665">
        <f t="shared" si="6405"/>
        <v>0</v>
      </c>
      <c r="EI1505" s="665">
        <f t="shared" si="6405"/>
        <v>0</v>
      </c>
      <c r="EJ1505" s="665">
        <f t="shared" si="6405"/>
        <v>0</v>
      </c>
      <c r="EK1505" s="665">
        <f t="shared" si="6405"/>
        <v>0</v>
      </c>
      <c r="EL1505" s="665">
        <f t="shared" si="6405"/>
        <v>0</v>
      </c>
      <c r="EM1505" s="665">
        <f t="shared" si="6405"/>
        <v>0</v>
      </c>
      <c r="EN1505" s="665">
        <f t="shared" si="6405"/>
        <v>0</v>
      </c>
      <c r="EO1505" s="665">
        <f t="shared" si="6405"/>
        <v>0</v>
      </c>
      <c r="EP1505" s="665">
        <f t="shared" si="6405"/>
        <v>0</v>
      </c>
      <c r="EQ1505" s="665">
        <f t="shared" si="6405"/>
        <v>0</v>
      </c>
      <c r="ER1505" s="665">
        <f t="shared" si="6405"/>
        <v>0</v>
      </c>
      <c r="ES1505" s="665">
        <f t="shared" si="6405"/>
        <v>0</v>
      </c>
      <c r="ET1505" s="665">
        <f t="shared" si="6405"/>
        <v>0</v>
      </c>
      <c r="EU1505" s="665">
        <f t="shared" si="6405"/>
        <v>0</v>
      </c>
      <c r="EV1505" s="665">
        <f t="shared" si="6405"/>
        <v>0</v>
      </c>
      <c r="EW1505" s="665">
        <f t="shared" si="6405"/>
        <v>0</v>
      </c>
      <c r="EX1505" s="665">
        <f t="shared" si="6405"/>
        <v>0</v>
      </c>
      <c r="EY1505" s="665">
        <f t="shared" si="6405"/>
        <v>0</v>
      </c>
      <c r="EZ1505" s="665">
        <f t="shared" si="6405"/>
        <v>0</v>
      </c>
      <c r="FA1505" s="665">
        <f t="shared" si="6405"/>
        <v>0</v>
      </c>
      <c r="FB1505" s="665">
        <f t="shared" si="6405"/>
        <v>0</v>
      </c>
      <c r="FC1505" s="665">
        <f t="shared" si="6405"/>
        <v>0</v>
      </c>
      <c r="FD1505" s="665">
        <f t="shared" si="6405"/>
        <v>0</v>
      </c>
      <c r="FE1505" s="665">
        <f t="shared" si="6405"/>
        <v>0</v>
      </c>
      <c r="FF1505" s="665">
        <f t="shared" si="6405"/>
        <v>0</v>
      </c>
      <c r="FG1505" s="665">
        <f t="shared" si="6405"/>
        <v>0</v>
      </c>
      <c r="FH1505" s="665">
        <f t="shared" si="6405"/>
        <v>0</v>
      </c>
      <c r="FI1505" s="665">
        <f t="shared" si="6405"/>
        <v>0</v>
      </c>
      <c r="FJ1505" s="665">
        <f t="shared" si="6405"/>
        <v>0</v>
      </c>
      <c r="FK1505" s="665">
        <f t="shared" si="6405"/>
        <v>0</v>
      </c>
      <c r="FL1505" s="665">
        <f t="shared" si="6405"/>
        <v>0</v>
      </c>
      <c r="FM1505" s="665">
        <f t="shared" si="6405"/>
        <v>0</v>
      </c>
      <c r="FN1505" s="665">
        <f t="shared" si="6405"/>
        <v>0</v>
      </c>
      <c r="FO1505" s="665">
        <f t="shared" si="6405"/>
        <v>0</v>
      </c>
      <c r="FP1505" s="665">
        <f t="shared" si="6405"/>
        <v>0</v>
      </c>
      <c r="FQ1505" s="665">
        <f t="shared" si="6405"/>
        <v>0</v>
      </c>
      <c r="FR1505" s="665">
        <f t="shared" si="6405"/>
        <v>0</v>
      </c>
      <c r="FS1505" s="665">
        <f t="shared" si="6405"/>
        <v>0</v>
      </c>
      <c r="FT1505" s="665">
        <f t="shared" si="6405"/>
        <v>0</v>
      </c>
      <c r="FU1505" s="665">
        <f t="shared" si="6405"/>
        <v>0</v>
      </c>
      <c r="FV1505" s="665">
        <f t="shared" si="6405"/>
        <v>0</v>
      </c>
      <c r="FW1505" s="665">
        <f t="shared" si="6405"/>
        <v>0</v>
      </c>
      <c r="FX1505" s="665">
        <f t="shared" si="6405"/>
        <v>0</v>
      </c>
      <c r="FY1505" s="665">
        <f t="shared" si="6405"/>
        <v>0</v>
      </c>
      <c r="FZ1505" s="665">
        <f t="shared" si="6405"/>
        <v>0</v>
      </c>
      <c r="GA1505" s="665">
        <f t="shared" si="6405"/>
        <v>0</v>
      </c>
      <c r="GB1505" s="665">
        <f t="shared" si="6405"/>
        <v>0</v>
      </c>
      <c r="GC1505" s="665">
        <f t="shared" si="6405"/>
        <v>0</v>
      </c>
      <c r="GD1505" s="665">
        <f t="shared" si="6405"/>
        <v>0</v>
      </c>
      <c r="GE1505" s="665">
        <f t="shared" ref="GE1505:GK1505" si="6407">GE1474-GE1486</f>
        <v>0</v>
      </c>
      <c r="GF1505" s="665">
        <f t="shared" si="6407"/>
        <v>0</v>
      </c>
      <c r="GG1505" s="665">
        <f t="shared" si="6407"/>
        <v>0</v>
      </c>
      <c r="GH1505" s="665">
        <f t="shared" si="6407"/>
        <v>0</v>
      </c>
      <c r="GI1505" s="665">
        <f t="shared" si="6407"/>
        <v>0</v>
      </c>
      <c r="GJ1505" s="665">
        <f t="shared" si="6407"/>
        <v>0</v>
      </c>
      <c r="GK1505" s="665">
        <f t="shared" si="6407"/>
        <v>0</v>
      </c>
      <c r="GL1505" s="665" t="b">
        <f>SUM(DS1505:GK1505)+SUM(Y1468:AH1468)-SUM(HB1486:HK1486)=Q1468</f>
        <v>1</v>
      </c>
      <c r="GN1505" s="749">
        <v>2024</v>
      </c>
      <c r="GO1505" s="664">
        <f>SUMIF(DS1472:GK1472,GO1472,DS1505:GK1505)</f>
        <v>0</v>
      </c>
      <c r="GP1505" s="668">
        <f>SUMIF(DS1472:GK1472,GP1472,DS1505:GK1505)</f>
        <v>0</v>
      </c>
      <c r="GQ1505" s="668">
        <f>SUMIF(DS1472:GK1472,GQ1472,DS1505:GK1505)</f>
        <v>0</v>
      </c>
      <c r="GR1505" s="668">
        <f>SUMIF(DS1472:GK1472,GR1472,DS1505:GK1505)</f>
        <v>0</v>
      </c>
      <c r="GS1505" s="668">
        <f>SUMIF(DS1472:GK1472,GS1472,DS1505:GK1505)</f>
        <v>0</v>
      </c>
      <c r="GT1505" s="668">
        <f>SUMIF(DS1472:GK1472,GT1472,DS1505:GK1505)</f>
        <v>0</v>
      </c>
      <c r="GU1505" s="668">
        <f>SUMIF(DS1472:GK1472,GU1472,DS1505:GK1505)</f>
        <v>0</v>
      </c>
      <c r="GV1505" s="668">
        <f>SUMIF(DS1472:GK1472,GV1472,DS1505:GK1505)</f>
        <v>0</v>
      </c>
      <c r="GW1505" s="668">
        <f>SUMIF(DS1472:GK1472,GW1472,DS1505:GK1505)</f>
        <v>0</v>
      </c>
      <c r="GX1505" s="668">
        <f>SUMIF(DS1472:GK1472,GX1472,DS1505:GK1505)</f>
        <v>0</v>
      </c>
      <c r="GY1505" s="668">
        <f>SUMIF(DS1472:GK1472,GY1472,DS1505:GK1505)</f>
        <v>0</v>
      </c>
      <c r="GZ1505" s="646" t="b">
        <f>SUM(GO1505:GY1505)-SUM(HB1486:HK1486)=(Q1468-SUM(Y1468:AH1468))</f>
        <v>1</v>
      </c>
      <c r="HM1505" s="674"/>
      <c r="HN1505" s="674"/>
      <c r="HO1505" s="674"/>
      <c r="HP1505" s="674"/>
      <c r="HQ1505" s="674"/>
      <c r="HR1505" s="674"/>
      <c r="HS1505" s="674"/>
      <c r="HT1505" s="674"/>
      <c r="HU1505" s="674"/>
      <c r="HV1505" s="674"/>
      <c r="HW1505" s="674"/>
      <c r="HX1505" s="674"/>
      <c r="HY1505" s="674"/>
      <c r="HZ1505" s="674"/>
    </row>
    <row r="1506" spans="1:234" s="643" customFormat="1" x14ac:dyDescent="0.25">
      <c r="B1506" s="644"/>
      <c r="C1506" s="644"/>
      <c r="D1506" s="644"/>
      <c r="E1506" s="678"/>
      <c r="F1506" s="670"/>
      <c r="G1506" s="644"/>
      <c r="H1506" s="644"/>
      <c r="I1506" s="644"/>
      <c r="J1506" s="644"/>
      <c r="K1506" s="644"/>
      <c r="L1506" s="644"/>
      <c r="M1506" s="674"/>
      <c r="N1506" s="588" t="str">
        <f>I1503</f>
        <v>Consumption</v>
      </c>
      <c r="O1506" s="918" t="s">
        <v>1687</v>
      </c>
      <c r="P1506" s="918"/>
      <c r="Q1506" s="918"/>
      <c r="R1506" s="674"/>
      <c r="DR1506" s="749">
        <v>2025</v>
      </c>
      <c r="DS1506" s="665" t="e">
        <f t="shared" si="6405"/>
        <v>#REF!</v>
      </c>
      <c r="DT1506" s="665" t="e">
        <f t="shared" si="6405"/>
        <v>#N/A</v>
      </c>
      <c r="DU1506" s="665" t="e">
        <f t="shared" si="6405"/>
        <v>#N/A</v>
      </c>
      <c r="DV1506" s="665" t="e">
        <f t="shared" si="6405"/>
        <v>#N/A</v>
      </c>
      <c r="DW1506" s="665" t="e">
        <f t="shared" si="6405"/>
        <v>#N/A</v>
      </c>
      <c r="DX1506" s="665" t="e">
        <f t="shared" si="6405"/>
        <v>#N/A</v>
      </c>
      <c r="DY1506" s="665" t="e">
        <f t="shared" si="6405"/>
        <v>#N/A</v>
      </c>
      <c r="DZ1506" s="665" t="e">
        <f t="shared" si="6405"/>
        <v>#N/A</v>
      </c>
      <c r="EA1506" s="665" t="e">
        <f t="shared" si="6405"/>
        <v>#N/A</v>
      </c>
      <c r="EB1506" s="665" t="e">
        <f t="shared" si="6405"/>
        <v>#N/A</v>
      </c>
      <c r="EC1506" s="665" t="e">
        <f t="shared" si="6405"/>
        <v>#N/A</v>
      </c>
      <c r="ED1506" s="665" t="e">
        <f t="shared" si="6405"/>
        <v>#N/A</v>
      </c>
      <c r="EE1506" s="665" t="e">
        <f t="shared" si="6405"/>
        <v>#N/A</v>
      </c>
      <c r="EF1506" s="665" t="e">
        <f t="shared" si="6405"/>
        <v>#N/A</v>
      </c>
      <c r="EG1506" s="665" t="e">
        <f t="shared" si="6405"/>
        <v>#N/A</v>
      </c>
      <c r="EH1506" s="665" t="e">
        <f t="shared" si="6405"/>
        <v>#N/A</v>
      </c>
      <c r="EI1506" s="665" t="e">
        <f t="shared" si="6405"/>
        <v>#N/A</v>
      </c>
      <c r="EJ1506" s="665" t="e">
        <f t="shared" si="6405"/>
        <v>#N/A</v>
      </c>
      <c r="EK1506" s="665" t="e">
        <f t="shared" si="6405"/>
        <v>#N/A</v>
      </c>
      <c r="EL1506" s="665" t="e">
        <f t="shared" si="6405"/>
        <v>#N/A</v>
      </c>
      <c r="EM1506" s="665" t="e">
        <f t="shared" si="6405"/>
        <v>#N/A</v>
      </c>
      <c r="EN1506" s="665" t="e">
        <f t="shared" si="6405"/>
        <v>#N/A</v>
      </c>
      <c r="EO1506" s="665" t="e">
        <f t="shared" si="6405"/>
        <v>#N/A</v>
      </c>
      <c r="EP1506" s="665" t="e">
        <f t="shared" si="6405"/>
        <v>#N/A</v>
      </c>
      <c r="EQ1506" s="665" t="e">
        <f t="shared" si="6405"/>
        <v>#N/A</v>
      </c>
      <c r="ER1506" s="665" t="e">
        <f t="shared" si="6405"/>
        <v>#N/A</v>
      </c>
      <c r="ES1506" s="665" t="e">
        <f t="shared" si="6405"/>
        <v>#N/A</v>
      </c>
      <c r="ET1506" s="665" t="e">
        <f t="shared" si="6405"/>
        <v>#N/A</v>
      </c>
      <c r="EU1506" s="665" t="e">
        <f t="shared" si="6405"/>
        <v>#N/A</v>
      </c>
      <c r="EV1506" s="665" t="e">
        <f t="shared" si="6405"/>
        <v>#N/A</v>
      </c>
      <c r="EW1506" s="665" t="e">
        <f t="shared" si="6405"/>
        <v>#N/A</v>
      </c>
      <c r="EX1506" s="665" t="e">
        <f t="shared" si="6405"/>
        <v>#N/A</v>
      </c>
      <c r="EY1506" s="665" t="e">
        <f t="shared" si="6405"/>
        <v>#N/A</v>
      </c>
      <c r="EZ1506" s="665" t="e">
        <f t="shared" si="6405"/>
        <v>#N/A</v>
      </c>
      <c r="FA1506" s="665" t="e">
        <f t="shared" si="6405"/>
        <v>#N/A</v>
      </c>
      <c r="FB1506" s="665" t="e">
        <f t="shared" si="6405"/>
        <v>#N/A</v>
      </c>
      <c r="FC1506" s="665" t="e">
        <f t="shared" si="6405"/>
        <v>#N/A</v>
      </c>
      <c r="FD1506" s="665" t="e">
        <f t="shared" si="6405"/>
        <v>#N/A</v>
      </c>
      <c r="FE1506" s="665" t="e">
        <f t="shared" si="6405"/>
        <v>#N/A</v>
      </c>
      <c r="FF1506" s="665" t="e">
        <f t="shared" si="6405"/>
        <v>#N/A</v>
      </c>
      <c r="FG1506" s="665" t="e">
        <f t="shared" si="6405"/>
        <v>#N/A</v>
      </c>
      <c r="FH1506" s="665" t="e">
        <f t="shared" si="6405"/>
        <v>#N/A</v>
      </c>
      <c r="FI1506" s="665" t="e">
        <f t="shared" si="6405"/>
        <v>#N/A</v>
      </c>
      <c r="FJ1506" s="665" t="e">
        <f t="shared" si="6405"/>
        <v>#N/A</v>
      </c>
      <c r="FK1506" s="665" t="e">
        <f t="shared" si="6405"/>
        <v>#N/A</v>
      </c>
      <c r="FL1506" s="665" t="e">
        <f t="shared" si="6405"/>
        <v>#N/A</v>
      </c>
      <c r="FM1506" s="665" t="e">
        <f t="shared" si="6405"/>
        <v>#N/A</v>
      </c>
      <c r="FN1506" s="665" t="e">
        <f t="shared" si="6405"/>
        <v>#N/A</v>
      </c>
      <c r="FO1506" s="665" t="e">
        <f t="shared" si="6405"/>
        <v>#N/A</v>
      </c>
      <c r="FP1506" s="665" t="e">
        <f t="shared" si="6405"/>
        <v>#N/A</v>
      </c>
      <c r="FQ1506" s="665" t="e">
        <f t="shared" si="6405"/>
        <v>#N/A</v>
      </c>
      <c r="FR1506" s="665" t="e">
        <f t="shared" si="6405"/>
        <v>#N/A</v>
      </c>
      <c r="FS1506" s="665" t="e">
        <f t="shared" si="6405"/>
        <v>#N/A</v>
      </c>
      <c r="FT1506" s="665" t="e">
        <f t="shared" si="6405"/>
        <v>#N/A</v>
      </c>
      <c r="FU1506" s="665" t="e">
        <f t="shared" si="6405"/>
        <v>#N/A</v>
      </c>
      <c r="FV1506" s="665" t="e">
        <f t="shared" si="6405"/>
        <v>#N/A</v>
      </c>
      <c r="FW1506" s="665" t="e">
        <f t="shared" si="6405"/>
        <v>#N/A</v>
      </c>
      <c r="FX1506" s="665" t="e">
        <f t="shared" si="6405"/>
        <v>#N/A</v>
      </c>
      <c r="FY1506" s="665" t="e">
        <f t="shared" si="6405"/>
        <v>#N/A</v>
      </c>
      <c r="FZ1506" s="665" t="e">
        <f t="shared" si="6405"/>
        <v>#N/A</v>
      </c>
      <c r="GA1506" s="665" t="e">
        <f t="shared" si="6405"/>
        <v>#N/A</v>
      </c>
      <c r="GB1506" s="665" t="e">
        <f t="shared" si="6405"/>
        <v>#N/A</v>
      </c>
      <c r="GC1506" s="665" t="e">
        <f t="shared" si="6405"/>
        <v>#N/A</v>
      </c>
      <c r="GD1506" s="665" t="e">
        <f t="shared" si="6405"/>
        <v>#N/A</v>
      </c>
      <c r="GE1506" s="665" t="e">
        <f t="shared" ref="GE1506:GK1506" si="6408">GE1475-GE1487</f>
        <v>#N/A</v>
      </c>
      <c r="GF1506" s="665" t="e">
        <f t="shared" si="6408"/>
        <v>#N/A</v>
      </c>
      <c r="GG1506" s="665" t="e">
        <f t="shared" si="6408"/>
        <v>#N/A</v>
      </c>
      <c r="GH1506" s="665" t="e">
        <f t="shared" si="6408"/>
        <v>#N/A</v>
      </c>
      <c r="GI1506" s="665" t="e">
        <f t="shared" si="6408"/>
        <v>#N/A</v>
      </c>
      <c r="GJ1506" s="665" t="e">
        <f t="shared" si="6408"/>
        <v>#N/A</v>
      </c>
      <c r="GK1506" s="665" t="e">
        <f t="shared" si="6408"/>
        <v>#N/A</v>
      </c>
      <c r="GL1506" s="665" t="e">
        <f>SUM(DS1506:GK1506)+SUM(#REF!)-SUM(HB1487:HK1487)=#REF!</f>
        <v>#REF!</v>
      </c>
      <c r="GN1506" s="749">
        <v>2025</v>
      </c>
      <c r="GO1506" s="664" t="e">
        <f>SUMIF(DS1472:GK1472,GO1472,DS1506:GK1506)</f>
        <v>#REF!</v>
      </c>
      <c r="GP1506" s="668" t="e">
        <f>SUMIF(DS1472:GK1472,GP1472,DS1506:GK1506)</f>
        <v>#N/A</v>
      </c>
      <c r="GQ1506" s="668" t="e">
        <f>SUMIF(DS1472:GK1472,GQ1472,DS1506:GK1506)</f>
        <v>#N/A</v>
      </c>
      <c r="GR1506" s="668" t="e">
        <f>SUMIF(DS1472:GK1472,GR1472,DS1506:GK1506)</f>
        <v>#N/A</v>
      </c>
      <c r="GS1506" s="668" t="e">
        <f>SUMIF(DS1472:GK1472,GS1472,DS1506:GK1506)</f>
        <v>#N/A</v>
      </c>
      <c r="GT1506" s="668" t="e">
        <f>SUMIF(DS1472:GK1472,GT1472,DS1506:GK1506)</f>
        <v>#N/A</v>
      </c>
      <c r="GU1506" s="668" t="e">
        <f>SUMIF(DS1472:GK1472,GU1472,DS1506:GK1506)</f>
        <v>#N/A</v>
      </c>
      <c r="GV1506" s="668" t="e">
        <f>SUMIF(DS1472:GK1472,GV1472,DS1506:GK1506)</f>
        <v>#N/A</v>
      </c>
      <c r="GW1506" s="668" t="e">
        <f>SUMIF(DS1472:GK1472,GW1472,DS1506:GK1506)</f>
        <v>#N/A</v>
      </c>
      <c r="GX1506" s="668" t="e">
        <f>SUMIF(DS1472:GK1472,GX1472,DS1506:GK1506)</f>
        <v>#N/A</v>
      </c>
      <c r="GY1506" s="668" t="e">
        <f>SUMIF(DS1472:GK1472,GY1472,DS1506:GK1506)</f>
        <v>#N/A</v>
      </c>
      <c r="GZ1506" s="646" t="e">
        <f>SUM(GO1506:GY1506)-SUM(HB1487:HK1487)=(#REF!-SUM(#REF!))</f>
        <v>#REF!</v>
      </c>
      <c r="HM1506" s="674"/>
      <c r="HN1506" s="674"/>
      <c r="HO1506" s="674"/>
      <c r="HP1506" s="674"/>
      <c r="HQ1506" s="674"/>
      <c r="HR1506" s="674"/>
      <c r="HS1506" s="674"/>
      <c r="HT1506" s="674"/>
      <c r="HU1506" s="674"/>
      <c r="HV1506" s="674"/>
      <c r="HW1506" s="674"/>
      <c r="HX1506" s="674"/>
      <c r="HY1506" s="674"/>
      <c r="HZ1506" s="674"/>
    </row>
    <row r="1507" spans="1:234" s="643" customFormat="1" x14ac:dyDescent="0.25">
      <c r="B1507" s="644"/>
      <c r="C1507" s="644"/>
      <c r="D1507" s="644"/>
      <c r="E1507" s="678"/>
      <c r="F1507" s="670"/>
      <c r="G1507" s="644"/>
      <c r="H1507" s="644"/>
      <c r="I1507" s="644"/>
      <c r="J1507" s="644"/>
      <c r="K1507" s="644"/>
      <c r="L1507" s="644"/>
      <c r="M1507" s="674"/>
      <c r="N1507" s="588" t="str">
        <f>J1503</f>
        <v>Stock (start)</v>
      </c>
      <c r="O1507" s="917" t="s">
        <v>1686</v>
      </c>
      <c r="P1507" s="917"/>
      <c r="Q1507" s="917"/>
      <c r="R1507" s="674"/>
      <c r="DR1507" s="749">
        <v>2026</v>
      </c>
      <c r="DS1507" s="665" t="e">
        <f t="shared" si="6405"/>
        <v>#REF!</v>
      </c>
      <c r="DT1507" s="665" t="e">
        <f t="shared" si="6405"/>
        <v>#N/A</v>
      </c>
      <c r="DU1507" s="665" t="e">
        <f t="shared" si="6405"/>
        <v>#N/A</v>
      </c>
      <c r="DV1507" s="665" t="e">
        <f t="shared" si="6405"/>
        <v>#N/A</v>
      </c>
      <c r="DW1507" s="665" t="e">
        <f t="shared" si="6405"/>
        <v>#N/A</v>
      </c>
      <c r="DX1507" s="665" t="e">
        <f t="shared" si="6405"/>
        <v>#N/A</v>
      </c>
      <c r="DY1507" s="665" t="e">
        <f t="shared" si="6405"/>
        <v>#N/A</v>
      </c>
      <c r="DZ1507" s="665" t="e">
        <f t="shared" si="6405"/>
        <v>#N/A</v>
      </c>
      <c r="EA1507" s="665" t="e">
        <f t="shared" si="6405"/>
        <v>#N/A</v>
      </c>
      <c r="EB1507" s="665" t="e">
        <f t="shared" si="6405"/>
        <v>#N/A</v>
      </c>
      <c r="EC1507" s="665" t="e">
        <f t="shared" si="6405"/>
        <v>#N/A</v>
      </c>
      <c r="ED1507" s="665" t="e">
        <f t="shared" si="6405"/>
        <v>#N/A</v>
      </c>
      <c r="EE1507" s="665" t="e">
        <f t="shared" si="6405"/>
        <v>#N/A</v>
      </c>
      <c r="EF1507" s="665" t="e">
        <f t="shared" si="6405"/>
        <v>#N/A</v>
      </c>
      <c r="EG1507" s="665" t="e">
        <f t="shared" si="6405"/>
        <v>#N/A</v>
      </c>
      <c r="EH1507" s="665" t="e">
        <f t="shared" si="6405"/>
        <v>#N/A</v>
      </c>
      <c r="EI1507" s="665" t="e">
        <f t="shared" si="6405"/>
        <v>#N/A</v>
      </c>
      <c r="EJ1507" s="665" t="e">
        <f t="shared" si="6405"/>
        <v>#N/A</v>
      </c>
      <c r="EK1507" s="665" t="e">
        <f t="shared" si="6405"/>
        <v>#N/A</v>
      </c>
      <c r="EL1507" s="665" t="e">
        <f t="shared" si="6405"/>
        <v>#N/A</v>
      </c>
      <c r="EM1507" s="665" t="e">
        <f t="shared" si="6405"/>
        <v>#N/A</v>
      </c>
      <c r="EN1507" s="665" t="e">
        <f t="shared" si="6405"/>
        <v>#N/A</v>
      </c>
      <c r="EO1507" s="665" t="e">
        <f t="shared" si="6405"/>
        <v>#N/A</v>
      </c>
      <c r="EP1507" s="665" t="e">
        <f t="shared" si="6405"/>
        <v>#N/A</v>
      </c>
      <c r="EQ1507" s="665" t="e">
        <f t="shared" si="6405"/>
        <v>#N/A</v>
      </c>
      <c r="ER1507" s="665" t="e">
        <f t="shared" si="6405"/>
        <v>#N/A</v>
      </c>
      <c r="ES1507" s="665" t="e">
        <f t="shared" si="6405"/>
        <v>#N/A</v>
      </c>
      <c r="ET1507" s="665" t="e">
        <f t="shared" si="6405"/>
        <v>#N/A</v>
      </c>
      <c r="EU1507" s="665" t="e">
        <f t="shared" si="6405"/>
        <v>#N/A</v>
      </c>
      <c r="EV1507" s="665" t="e">
        <f t="shared" si="6405"/>
        <v>#N/A</v>
      </c>
      <c r="EW1507" s="665" t="e">
        <f t="shared" si="6405"/>
        <v>#N/A</v>
      </c>
      <c r="EX1507" s="665" t="e">
        <f t="shared" si="6405"/>
        <v>#N/A</v>
      </c>
      <c r="EY1507" s="665" t="e">
        <f t="shared" si="6405"/>
        <v>#N/A</v>
      </c>
      <c r="EZ1507" s="665" t="e">
        <f t="shared" si="6405"/>
        <v>#N/A</v>
      </c>
      <c r="FA1507" s="665" t="e">
        <f t="shared" si="6405"/>
        <v>#N/A</v>
      </c>
      <c r="FB1507" s="665" t="e">
        <f t="shared" si="6405"/>
        <v>#N/A</v>
      </c>
      <c r="FC1507" s="665" t="e">
        <f t="shared" si="6405"/>
        <v>#N/A</v>
      </c>
      <c r="FD1507" s="665" t="e">
        <f t="shared" si="6405"/>
        <v>#N/A</v>
      </c>
      <c r="FE1507" s="665" t="e">
        <f t="shared" si="6405"/>
        <v>#N/A</v>
      </c>
      <c r="FF1507" s="665" t="e">
        <f t="shared" si="6405"/>
        <v>#N/A</v>
      </c>
      <c r="FG1507" s="665" t="e">
        <f t="shared" si="6405"/>
        <v>#N/A</v>
      </c>
      <c r="FH1507" s="665" t="e">
        <f t="shared" si="6405"/>
        <v>#N/A</v>
      </c>
      <c r="FI1507" s="665" t="e">
        <f t="shared" si="6405"/>
        <v>#N/A</v>
      </c>
      <c r="FJ1507" s="665" t="e">
        <f t="shared" si="6405"/>
        <v>#N/A</v>
      </c>
      <c r="FK1507" s="665" t="e">
        <f t="shared" si="6405"/>
        <v>#N/A</v>
      </c>
      <c r="FL1507" s="665" t="e">
        <f t="shared" si="6405"/>
        <v>#N/A</v>
      </c>
      <c r="FM1507" s="665" t="e">
        <f t="shared" si="6405"/>
        <v>#N/A</v>
      </c>
      <c r="FN1507" s="665" t="e">
        <f t="shared" si="6405"/>
        <v>#N/A</v>
      </c>
      <c r="FO1507" s="665" t="e">
        <f t="shared" si="6405"/>
        <v>#N/A</v>
      </c>
      <c r="FP1507" s="665" t="e">
        <f t="shared" si="6405"/>
        <v>#N/A</v>
      </c>
      <c r="FQ1507" s="665" t="e">
        <f t="shared" si="6405"/>
        <v>#N/A</v>
      </c>
      <c r="FR1507" s="665" t="e">
        <f t="shared" si="6405"/>
        <v>#N/A</v>
      </c>
      <c r="FS1507" s="665" t="e">
        <f t="shared" si="6405"/>
        <v>#N/A</v>
      </c>
      <c r="FT1507" s="665" t="e">
        <f t="shared" si="6405"/>
        <v>#N/A</v>
      </c>
      <c r="FU1507" s="665" t="e">
        <f t="shared" si="6405"/>
        <v>#N/A</v>
      </c>
      <c r="FV1507" s="665" t="e">
        <f t="shared" si="6405"/>
        <v>#N/A</v>
      </c>
      <c r="FW1507" s="665" t="e">
        <f t="shared" si="6405"/>
        <v>#N/A</v>
      </c>
      <c r="FX1507" s="665" t="e">
        <f t="shared" si="6405"/>
        <v>#N/A</v>
      </c>
      <c r="FY1507" s="665" t="e">
        <f t="shared" si="6405"/>
        <v>#N/A</v>
      </c>
      <c r="FZ1507" s="665" t="e">
        <f t="shared" si="6405"/>
        <v>#N/A</v>
      </c>
      <c r="GA1507" s="665" t="e">
        <f t="shared" si="6405"/>
        <v>#N/A</v>
      </c>
      <c r="GB1507" s="665" t="e">
        <f t="shared" si="6405"/>
        <v>#N/A</v>
      </c>
      <c r="GC1507" s="665" t="e">
        <f t="shared" si="6405"/>
        <v>#N/A</v>
      </c>
      <c r="GD1507" s="665" t="e">
        <f t="shared" ref="GD1507:GK1507" si="6409">GD1476-GD1488</f>
        <v>#N/A</v>
      </c>
      <c r="GE1507" s="665" t="e">
        <f t="shared" si="6409"/>
        <v>#N/A</v>
      </c>
      <c r="GF1507" s="665" t="e">
        <f t="shared" si="6409"/>
        <v>#N/A</v>
      </c>
      <c r="GG1507" s="665" t="e">
        <f t="shared" si="6409"/>
        <v>#N/A</v>
      </c>
      <c r="GH1507" s="665" t="e">
        <f t="shared" si="6409"/>
        <v>#N/A</v>
      </c>
      <c r="GI1507" s="665" t="e">
        <f t="shared" si="6409"/>
        <v>#N/A</v>
      </c>
      <c r="GJ1507" s="665" t="e">
        <f t="shared" si="6409"/>
        <v>#N/A</v>
      </c>
      <c r="GK1507" s="665" t="e">
        <f t="shared" si="6409"/>
        <v>#N/A</v>
      </c>
      <c r="GL1507" s="665" t="e">
        <f>SUM(DS1507:GK1507)+SUM(#REF!)-SUM(HB1488:HK1488)=#REF!</f>
        <v>#REF!</v>
      </c>
      <c r="GN1507" s="749">
        <v>2026</v>
      </c>
      <c r="GO1507" s="664" t="e">
        <f>SUMIF(DS1472:GK1472,GO1472,DS1507:GK1507)</f>
        <v>#REF!</v>
      </c>
      <c r="GP1507" s="668" t="e">
        <f>SUMIF(DS1472:GK1472,GP1472,DS1507:GK1507)</f>
        <v>#N/A</v>
      </c>
      <c r="GQ1507" s="668" t="e">
        <f>SUMIF(DS1472:GK1472,GQ1472,DS1507:GK1507)</f>
        <v>#N/A</v>
      </c>
      <c r="GR1507" s="668" t="e">
        <f>SUMIF(DS1472:GK1472,GR1472,DS1507:GK1507)</f>
        <v>#N/A</v>
      </c>
      <c r="GS1507" s="668" t="e">
        <f>SUMIF(DS1472:GK1472,GS1472,DS1507:GK1507)</f>
        <v>#N/A</v>
      </c>
      <c r="GT1507" s="668" t="e">
        <f>SUMIF(DS1472:GK1472,GT1472,DS1507:GK1507)</f>
        <v>#N/A</v>
      </c>
      <c r="GU1507" s="668" t="e">
        <f>SUMIF(DS1472:GK1472,GU1472,DS1507:GK1507)</f>
        <v>#N/A</v>
      </c>
      <c r="GV1507" s="668" t="e">
        <f>SUMIF(DS1472:GK1472,GV1472,DS1507:GK1507)</f>
        <v>#N/A</v>
      </c>
      <c r="GW1507" s="668" t="e">
        <f>SUMIF(DS1472:GK1472,GW1472,DS1507:GK1507)</f>
        <v>#N/A</v>
      </c>
      <c r="GX1507" s="668" t="e">
        <f>SUMIF(DS1472:GK1472,GX1472,DS1507:GK1507)</f>
        <v>#N/A</v>
      </c>
      <c r="GY1507" s="668" t="e">
        <f>SUMIF(DS1472:GK1472,GY1472,DS1507:GK1507)</f>
        <v>#N/A</v>
      </c>
      <c r="GZ1507" s="646" t="e">
        <f>SUM(GO1507:GY1507)-SUM(HB1488:HK1488)=(#REF!-SUM(#REF!))</f>
        <v>#REF!</v>
      </c>
      <c r="HM1507" s="674"/>
      <c r="HN1507" s="674"/>
      <c r="HO1507" s="674"/>
      <c r="HP1507" s="674"/>
      <c r="HQ1507" s="674"/>
      <c r="HR1507" s="674"/>
      <c r="HS1507" s="674"/>
      <c r="HT1507" s="674"/>
      <c r="HU1507" s="674"/>
      <c r="HV1507" s="674"/>
      <c r="HW1507" s="674"/>
      <c r="HX1507" s="674"/>
      <c r="HY1507" s="674"/>
      <c r="HZ1507" s="674"/>
    </row>
    <row r="1508" spans="1:234" s="643" customFormat="1" x14ac:dyDescent="0.25">
      <c r="B1508" s="644"/>
      <c r="C1508" s="644"/>
      <c r="D1508" s="644"/>
      <c r="E1508" s="678"/>
      <c r="F1508" s="670"/>
      <c r="G1508" s="644"/>
      <c r="H1508" s="644"/>
      <c r="I1508" s="644"/>
      <c r="J1508" s="644"/>
      <c r="K1508" s="644"/>
      <c r="L1508" s="644"/>
      <c r="M1508" s="674"/>
      <c r="N1508" s="588" t="str">
        <f>K1503</f>
        <v>Stock (end)</v>
      </c>
      <c r="O1508" s="917" t="s">
        <v>1692</v>
      </c>
      <c r="P1508" s="917"/>
      <c r="Q1508" s="917"/>
      <c r="R1508" s="674"/>
      <c r="DR1508" s="749">
        <v>2027</v>
      </c>
      <c r="DS1508" s="665" t="e">
        <f t="shared" ref="DS1508:GD1511" si="6410">DS1477-DS1489</f>
        <v>#REF!</v>
      </c>
      <c r="DT1508" s="665" t="e">
        <f t="shared" si="6410"/>
        <v>#N/A</v>
      </c>
      <c r="DU1508" s="665" t="e">
        <f t="shared" si="6410"/>
        <v>#N/A</v>
      </c>
      <c r="DV1508" s="665" t="e">
        <f t="shared" si="6410"/>
        <v>#N/A</v>
      </c>
      <c r="DW1508" s="665" t="e">
        <f t="shared" si="6410"/>
        <v>#N/A</v>
      </c>
      <c r="DX1508" s="665" t="e">
        <f t="shared" si="6410"/>
        <v>#N/A</v>
      </c>
      <c r="DY1508" s="665" t="e">
        <f t="shared" si="6410"/>
        <v>#N/A</v>
      </c>
      <c r="DZ1508" s="665" t="e">
        <f t="shared" si="6410"/>
        <v>#N/A</v>
      </c>
      <c r="EA1508" s="665" t="e">
        <f t="shared" si="6410"/>
        <v>#N/A</v>
      </c>
      <c r="EB1508" s="665" t="e">
        <f t="shared" si="6410"/>
        <v>#N/A</v>
      </c>
      <c r="EC1508" s="665" t="e">
        <f t="shared" si="6410"/>
        <v>#N/A</v>
      </c>
      <c r="ED1508" s="665" t="e">
        <f t="shared" si="6410"/>
        <v>#N/A</v>
      </c>
      <c r="EE1508" s="665" t="e">
        <f t="shared" si="6410"/>
        <v>#N/A</v>
      </c>
      <c r="EF1508" s="665" t="e">
        <f t="shared" si="6410"/>
        <v>#N/A</v>
      </c>
      <c r="EG1508" s="665" t="e">
        <f t="shared" si="6410"/>
        <v>#N/A</v>
      </c>
      <c r="EH1508" s="665" t="e">
        <f t="shared" si="6410"/>
        <v>#N/A</v>
      </c>
      <c r="EI1508" s="665" t="e">
        <f t="shared" si="6410"/>
        <v>#N/A</v>
      </c>
      <c r="EJ1508" s="665" t="e">
        <f t="shared" si="6410"/>
        <v>#N/A</v>
      </c>
      <c r="EK1508" s="665" t="e">
        <f t="shared" si="6410"/>
        <v>#N/A</v>
      </c>
      <c r="EL1508" s="665" t="e">
        <f t="shared" si="6410"/>
        <v>#N/A</v>
      </c>
      <c r="EM1508" s="665" t="e">
        <f t="shared" si="6410"/>
        <v>#N/A</v>
      </c>
      <c r="EN1508" s="665" t="e">
        <f t="shared" si="6410"/>
        <v>#N/A</v>
      </c>
      <c r="EO1508" s="665" t="e">
        <f t="shared" si="6410"/>
        <v>#N/A</v>
      </c>
      <c r="EP1508" s="665" t="e">
        <f t="shared" si="6410"/>
        <v>#N/A</v>
      </c>
      <c r="EQ1508" s="665" t="e">
        <f t="shared" si="6410"/>
        <v>#N/A</v>
      </c>
      <c r="ER1508" s="665" t="e">
        <f t="shared" si="6410"/>
        <v>#N/A</v>
      </c>
      <c r="ES1508" s="665" t="e">
        <f t="shared" si="6410"/>
        <v>#N/A</v>
      </c>
      <c r="ET1508" s="665" t="e">
        <f t="shared" si="6410"/>
        <v>#N/A</v>
      </c>
      <c r="EU1508" s="665" t="e">
        <f t="shared" si="6410"/>
        <v>#N/A</v>
      </c>
      <c r="EV1508" s="665" t="e">
        <f t="shared" si="6410"/>
        <v>#N/A</v>
      </c>
      <c r="EW1508" s="665" t="e">
        <f t="shared" si="6410"/>
        <v>#N/A</v>
      </c>
      <c r="EX1508" s="665" t="e">
        <f t="shared" si="6410"/>
        <v>#N/A</v>
      </c>
      <c r="EY1508" s="665" t="e">
        <f t="shared" si="6410"/>
        <v>#N/A</v>
      </c>
      <c r="EZ1508" s="665" t="e">
        <f t="shared" si="6410"/>
        <v>#N/A</v>
      </c>
      <c r="FA1508" s="665" t="e">
        <f t="shared" si="6410"/>
        <v>#N/A</v>
      </c>
      <c r="FB1508" s="665" t="e">
        <f t="shared" si="6410"/>
        <v>#N/A</v>
      </c>
      <c r="FC1508" s="665" t="e">
        <f t="shared" si="6410"/>
        <v>#N/A</v>
      </c>
      <c r="FD1508" s="665" t="e">
        <f t="shared" si="6410"/>
        <v>#N/A</v>
      </c>
      <c r="FE1508" s="665" t="e">
        <f t="shared" si="6410"/>
        <v>#N/A</v>
      </c>
      <c r="FF1508" s="665" t="e">
        <f t="shared" si="6410"/>
        <v>#N/A</v>
      </c>
      <c r="FG1508" s="665" t="e">
        <f t="shared" si="6410"/>
        <v>#N/A</v>
      </c>
      <c r="FH1508" s="665" t="e">
        <f t="shared" si="6410"/>
        <v>#N/A</v>
      </c>
      <c r="FI1508" s="665" t="e">
        <f t="shared" si="6410"/>
        <v>#N/A</v>
      </c>
      <c r="FJ1508" s="665" t="e">
        <f t="shared" si="6410"/>
        <v>#N/A</v>
      </c>
      <c r="FK1508" s="665" t="e">
        <f t="shared" si="6410"/>
        <v>#N/A</v>
      </c>
      <c r="FL1508" s="665" t="e">
        <f t="shared" si="6410"/>
        <v>#N/A</v>
      </c>
      <c r="FM1508" s="665" t="e">
        <f t="shared" si="6410"/>
        <v>#N/A</v>
      </c>
      <c r="FN1508" s="665" t="e">
        <f t="shared" si="6410"/>
        <v>#N/A</v>
      </c>
      <c r="FO1508" s="665" t="e">
        <f t="shared" si="6410"/>
        <v>#N/A</v>
      </c>
      <c r="FP1508" s="665" t="e">
        <f t="shared" si="6410"/>
        <v>#N/A</v>
      </c>
      <c r="FQ1508" s="665" t="e">
        <f t="shared" si="6410"/>
        <v>#N/A</v>
      </c>
      <c r="FR1508" s="665" t="e">
        <f t="shared" si="6410"/>
        <v>#N/A</v>
      </c>
      <c r="FS1508" s="665" t="e">
        <f t="shared" si="6410"/>
        <v>#N/A</v>
      </c>
      <c r="FT1508" s="665" t="e">
        <f t="shared" si="6410"/>
        <v>#N/A</v>
      </c>
      <c r="FU1508" s="665" t="e">
        <f t="shared" si="6410"/>
        <v>#N/A</v>
      </c>
      <c r="FV1508" s="665" t="e">
        <f t="shared" si="6410"/>
        <v>#N/A</v>
      </c>
      <c r="FW1508" s="665" t="e">
        <f t="shared" si="6410"/>
        <v>#N/A</v>
      </c>
      <c r="FX1508" s="665" t="e">
        <f t="shared" si="6410"/>
        <v>#N/A</v>
      </c>
      <c r="FY1508" s="665" t="e">
        <f t="shared" si="6410"/>
        <v>#N/A</v>
      </c>
      <c r="FZ1508" s="665" t="e">
        <f t="shared" si="6410"/>
        <v>#N/A</v>
      </c>
      <c r="GA1508" s="665" t="e">
        <f t="shared" si="6410"/>
        <v>#N/A</v>
      </c>
      <c r="GB1508" s="665" t="e">
        <f t="shared" si="6410"/>
        <v>#N/A</v>
      </c>
      <c r="GC1508" s="665" t="e">
        <f t="shared" si="6410"/>
        <v>#N/A</v>
      </c>
      <c r="GD1508" s="665" t="e">
        <f t="shared" si="6410"/>
        <v>#N/A</v>
      </c>
      <c r="GE1508" s="665" t="e">
        <f t="shared" ref="GE1508:GK1508" si="6411">GE1477-GE1489</f>
        <v>#N/A</v>
      </c>
      <c r="GF1508" s="665" t="e">
        <f t="shared" si="6411"/>
        <v>#N/A</v>
      </c>
      <c r="GG1508" s="665" t="e">
        <f t="shared" si="6411"/>
        <v>#N/A</v>
      </c>
      <c r="GH1508" s="665" t="e">
        <f t="shared" si="6411"/>
        <v>#N/A</v>
      </c>
      <c r="GI1508" s="665" t="e">
        <f t="shared" si="6411"/>
        <v>#N/A</v>
      </c>
      <c r="GJ1508" s="665" t="e">
        <f t="shared" si="6411"/>
        <v>#N/A</v>
      </c>
      <c r="GK1508" s="665" t="e">
        <f t="shared" si="6411"/>
        <v>#N/A</v>
      </c>
      <c r="GL1508" s="665" t="e">
        <f>SUM(DS1508:GK1508)+SUM(#REF!)-SUM(HB1489:HK1489)=#REF!</f>
        <v>#REF!</v>
      </c>
      <c r="GN1508" s="749">
        <v>2027</v>
      </c>
      <c r="GO1508" s="664" t="e">
        <f>SUMIF(DS1472:GK1472,GO1472,DS1508:GK1508)</f>
        <v>#REF!</v>
      </c>
      <c r="GP1508" s="668" t="e">
        <f>SUMIF(DS1472:GK1472,GP1472,DS1508:GK1508)</f>
        <v>#N/A</v>
      </c>
      <c r="GQ1508" s="668" t="e">
        <f>SUMIF(DS1472:GK1472,GQ1472,DS1508:GK1508)</f>
        <v>#N/A</v>
      </c>
      <c r="GR1508" s="668" t="e">
        <f>SUMIF(DS1472:GK1472,GR1472,DS1508:GK1508)</f>
        <v>#N/A</v>
      </c>
      <c r="GS1508" s="668" t="e">
        <f>SUMIF(DS1472:GK1472,GS1472,DS1508:GK1508)</f>
        <v>#N/A</v>
      </c>
      <c r="GT1508" s="668" t="e">
        <f>SUMIF(DS1472:GK1472,GT1472,DS1508:GK1508)</f>
        <v>#N/A</v>
      </c>
      <c r="GU1508" s="668" t="e">
        <f>SUMIF(DS1472:GK1472,GU1472,DS1508:GK1508)</f>
        <v>#N/A</v>
      </c>
      <c r="GV1508" s="668" t="e">
        <f>SUMIF(DS1472:GK1472,GV1472,DS1508:GK1508)</f>
        <v>#N/A</v>
      </c>
      <c r="GW1508" s="668" t="e">
        <f>SUMIF(DS1472:GK1472,GW1472,DS1508:GK1508)</f>
        <v>#N/A</v>
      </c>
      <c r="GX1508" s="668" t="e">
        <f>SUMIF(DS1472:GK1472,GX1472,DS1508:GK1508)</f>
        <v>#N/A</v>
      </c>
      <c r="GY1508" s="668" t="e">
        <f>SUMIF(DS1472:GK1472,GY1472,DS1508:GK1508)</f>
        <v>#N/A</v>
      </c>
      <c r="GZ1508" s="646" t="e">
        <f>SUM(GO1508:GY1508)-SUM(HB1489:HK1489)=(#REF!-SUM(#REF!))</f>
        <v>#REF!</v>
      </c>
      <c r="HM1508" s="674"/>
      <c r="HN1508" s="674"/>
      <c r="HO1508" s="674"/>
      <c r="HP1508" s="674"/>
      <c r="HQ1508" s="674"/>
      <c r="HR1508" s="674"/>
      <c r="HS1508" s="674"/>
      <c r="HT1508" s="674"/>
      <c r="HU1508" s="674"/>
      <c r="HV1508" s="674"/>
      <c r="HW1508" s="674"/>
      <c r="HX1508" s="674"/>
      <c r="HY1508" s="674"/>
      <c r="HZ1508" s="674"/>
    </row>
    <row r="1509" spans="1:234" s="643" customFormat="1" x14ac:dyDescent="0.25">
      <c r="B1509" s="644"/>
      <c r="C1509" s="644"/>
      <c r="D1509" s="644"/>
      <c r="E1509" s="678"/>
      <c r="F1509" s="670"/>
      <c r="G1509" s="644"/>
      <c r="H1509" s="644"/>
      <c r="I1509" s="644"/>
      <c r="J1509" s="644"/>
      <c r="K1509" s="644"/>
      <c r="L1509" s="644"/>
      <c r="M1509" s="674"/>
      <c r="N1509" s="589" t="str">
        <f>L1503</f>
        <v>Export</v>
      </c>
      <c r="O1509" s="919" t="s">
        <v>1689</v>
      </c>
      <c r="P1509" s="919"/>
      <c r="Q1509" s="919"/>
      <c r="R1509" s="674"/>
      <c r="DR1509" s="749">
        <v>2028</v>
      </c>
      <c r="DS1509" s="665" t="e">
        <f t="shared" si="6410"/>
        <v>#REF!</v>
      </c>
      <c r="DT1509" s="665" t="e">
        <f t="shared" si="6410"/>
        <v>#N/A</v>
      </c>
      <c r="DU1509" s="665" t="e">
        <f t="shared" si="6410"/>
        <v>#N/A</v>
      </c>
      <c r="DV1509" s="665" t="e">
        <f t="shared" si="6410"/>
        <v>#N/A</v>
      </c>
      <c r="DW1509" s="665" t="e">
        <f t="shared" si="6410"/>
        <v>#N/A</v>
      </c>
      <c r="DX1509" s="665" t="e">
        <f t="shared" si="6410"/>
        <v>#N/A</v>
      </c>
      <c r="DY1509" s="665" t="e">
        <f t="shared" si="6410"/>
        <v>#N/A</v>
      </c>
      <c r="DZ1509" s="665" t="e">
        <f t="shared" si="6410"/>
        <v>#N/A</v>
      </c>
      <c r="EA1509" s="665" t="e">
        <f t="shared" si="6410"/>
        <v>#N/A</v>
      </c>
      <c r="EB1509" s="665" t="e">
        <f t="shared" si="6410"/>
        <v>#N/A</v>
      </c>
      <c r="EC1509" s="665" t="e">
        <f t="shared" si="6410"/>
        <v>#N/A</v>
      </c>
      <c r="ED1509" s="665" t="e">
        <f t="shared" si="6410"/>
        <v>#N/A</v>
      </c>
      <c r="EE1509" s="665" t="e">
        <f t="shared" si="6410"/>
        <v>#N/A</v>
      </c>
      <c r="EF1509" s="665" t="e">
        <f t="shared" si="6410"/>
        <v>#N/A</v>
      </c>
      <c r="EG1509" s="665" t="e">
        <f t="shared" si="6410"/>
        <v>#N/A</v>
      </c>
      <c r="EH1509" s="665" t="e">
        <f t="shared" si="6410"/>
        <v>#N/A</v>
      </c>
      <c r="EI1509" s="665" t="e">
        <f t="shared" si="6410"/>
        <v>#N/A</v>
      </c>
      <c r="EJ1509" s="665" t="e">
        <f t="shared" si="6410"/>
        <v>#N/A</v>
      </c>
      <c r="EK1509" s="665" t="e">
        <f t="shared" si="6410"/>
        <v>#N/A</v>
      </c>
      <c r="EL1509" s="665" t="e">
        <f t="shared" si="6410"/>
        <v>#N/A</v>
      </c>
      <c r="EM1509" s="665" t="e">
        <f t="shared" si="6410"/>
        <v>#N/A</v>
      </c>
      <c r="EN1509" s="665" t="e">
        <f t="shared" si="6410"/>
        <v>#N/A</v>
      </c>
      <c r="EO1509" s="665" t="e">
        <f t="shared" si="6410"/>
        <v>#N/A</v>
      </c>
      <c r="EP1509" s="665" t="e">
        <f t="shared" si="6410"/>
        <v>#N/A</v>
      </c>
      <c r="EQ1509" s="665" t="e">
        <f t="shared" si="6410"/>
        <v>#N/A</v>
      </c>
      <c r="ER1509" s="665" t="e">
        <f t="shared" si="6410"/>
        <v>#N/A</v>
      </c>
      <c r="ES1509" s="665" t="e">
        <f t="shared" si="6410"/>
        <v>#N/A</v>
      </c>
      <c r="ET1509" s="665" t="e">
        <f t="shared" si="6410"/>
        <v>#N/A</v>
      </c>
      <c r="EU1509" s="665" t="e">
        <f t="shared" si="6410"/>
        <v>#N/A</v>
      </c>
      <c r="EV1509" s="665" t="e">
        <f t="shared" si="6410"/>
        <v>#N/A</v>
      </c>
      <c r="EW1509" s="665" t="e">
        <f t="shared" si="6410"/>
        <v>#N/A</v>
      </c>
      <c r="EX1509" s="665" t="e">
        <f t="shared" si="6410"/>
        <v>#N/A</v>
      </c>
      <c r="EY1509" s="665" t="e">
        <f t="shared" si="6410"/>
        <v>#N/A</v>
      </c>
      <c r="EZ1509" s="665" t="e">
        <f t="shared" si="6410"/>
        <v>#N/A</v>
      </c>
      <c r="FA1509" s="665" t="e">
        <f t="shared" si="6410"/>
        <v>#N/A</v>
      </c>
      <c r="FB1509" s="665" t="e">
        <f t="shared" si="6410"/>
        <v>#N/A</v>
      </c>
      <c r="FC1509" s="665" t="e">
        <f t="shared" si="6410"/>
        <v>#N/A</v>
      </c>
      <c r="FD1509" s="665" t="e">
        <f t="shared" si="6410"/>
        <v>#N/A</v>
      </c>
      <c r="FE1509" s="665" t="e">
        <f t="shared" si="6410"/>
        <v>#N/A</v>
      </c>
      <c r="FF1509" s="665" t="e">
        <f t="shared" si="6410"/>
        <v>#N/A</v>
      </c>
      <c r="FG1509" s="665" t="e">
        <f t="shared" si="6410"/>
        <v>#N/A</v>
      </c>
      <c r="FH1509" s="665" t="e">
        <f t="shared" si="6410"/>
        <v>#N/A</v>
      </c>
      <c r="FI1509" s="665" t="e">
        <f t="shared" si="6410"/>
        <v>#N/A</v>
      </c>
      <c r="FJ1509" s="665" t="e">
        <f t="shared" si="6410"/>
        <v>#N/A</v>
      </c>
      <c r="FK1509" s="665" t="e">
        <f t="shared" si="6410"/>
        <v>#N/A</v>
      </c>
      <c r="FL1509" s="665" t="e">
        <f t="shared" si="6410"/>
        <v>#N/A</v>
      </c>
      <c r="FM1509" s="665" t="e">
        <f t="shared" si="6410"/>
        <v>#N/A</v>
      </c>
      <c r="FN1509" s="665" t="e">
        <f t="shared" si="6410"/>
        <v>#N/A</v>
      </c>
      <c r="FO1509" s="665" t="e">
        <f t="shared" si="6410"/>
        <v>#N/A</v>
      </c>
      <c r="FP1509" s="665" t="e">
        <f t="shared" si="6410"/>
        <v>#N/A</v>
      </c>
      <c r="FQ1509" s="665" t="e">
        <f t="shared" si="6410"/>
        <v>#N/A</v>
      </c>
      <c r="FR1509" s="665" t="e">
        <f t="shared" si="6410"/>
        <v>#N/A</v>
      </c>
      <c r="FS1509" s="665" t="e">
        <f t="shared" si="6410"/>
        <v>#N/A</v>
      </c>
      <c r="FT1509" s="665" t="e">
        <f t="shared" si="6410"/>
        <v>#N/A</v>
      </c>
      <c r="FU1509" s="665" t="e">
        <f t="shared" si="6410"/>
        <v>#N/A</v>
      </c>
      <c r="FV1509" s="665" t="e">
        <f t="shared" si="6410"/>
        <v>#N/A</v>
      </c>
      <c r="FW1509" s="665" t="e">
        <f t="shared" si="6410"/>
        <v>#N/A</v>
      </c>
      <c r="FX1509" s="665" t="e">
        <f t="shared" si="6410"/>
        <v>#N/A</v>
      </c>
      <c r="FY1509" s="665" t="e">
        <f t="shared" si="6410"/>
        <v>#N/A</v>
      </c>
      <c r="FZ1509" s="665" t="e">
        <f t="shared" si="6410"/>
        <v>#N/A</v>
      </c>
      <c r="GA1509" s="665" t="e">
        <f t="shared" si="6410"/>
        <v>#N/A</v>
      </c>
      <c r="GB1509" s="665" t="e">
        <f t="shared" si="6410"/>
        <v>#N/A</v>
      </c>
      <c r="GC1509" s="665" t="e">
        <f t="shared" si="6410"/>
        <v>#N/A</v>
      </c>
      <c r="GD1509" s="665" t="e">
        <f t="shared" si="6410"/>
        <v>#N/A</v>
      </c>
      <c r="GE1509" s="665" t="e">
        <f t="shared" ref="GE1509:GK1509" si="6412">GE1478-GE1490</f>
        <v>#N/A</v>
      </c>
      <c r="GF1509" s="665" t="e">
        <f t="shared" si="6412"/>
        <v>#N/A</v>
      </c>
      <c r="GG1509" s="665" t="e">
        <f t="shared" si="6412"/>
        <v>#N/A</v>
      </c>
      <c r="GH1509" s="665" t="e">
        <f t="shared" si="6412"/>
        <v>#N/A</v>
      </c>
      <c r="GI1509" s="665" t="e">
        <f t="shared" si="6412"/>
        <v>#N/A</v>
      </c>
      <c r="GJ1509" s="665" t="e">
        <f t="shared" si="6412"/>
        <v>#N/A</v>
      </c>
      <c r="GK1509" s="665" t="e">
        <f t="shared" si="6412"/>
        <v>#N/A</v>
      </c>
      <c r="GL1509" s="665" t="e">
        <f>SUM(DS1509:GK1509)+SUM(#REF!)-SUM(HB1490:HK1490)=#REF!</f>
        <v>#REF!</v>
      </c>
      <c r="GN1509" s="749">
        <v>2028</v>
      </c>
      <c r="GO1509" s="664" t="e">
        <f>SUMIF(DS1472:GK1472,GO1472,DS1509:GK1509)</f>
        <v>#REF!</v>
      </c>
      <c r="GP1509" s="668" t="e">
        <f>SUMIF(DS1472:GK1472,GP1472,DS1509:GK1509)</f>
        <v>#N/A</v>
      </c>
      <c r="GQ1509" s="668" t="e">
        <f>SUMIF(DS1472:GK1472,GQ1472,DS1509:GK1509)</f>
        <v>#N/A</v>
      </c>
      <c r="GR1509" s="668" t="e">
        <f>SUMIF(DS1472:GK1472,GR1472,DS1509:GK1509)</f>
        <v>#N/A</v>
      </c>
      <c r="GS1509" s="668" t="e">
        <f>SUMIF(DS1472:GK1472,GS1472,DS1509:GK1509)</f>
        <v>#N/A</v>
      </c>
      <c r="GT1509" s="668" t="e">
        <f>SUMIF(DS1472:GK1472,GT1472,DS1509:GK1509)</f>
        <v>#N/A</v>
      </c>
      <c r="GU1509" s="668" t="e">
        <f>SUMIF(DS1472:GK1472,GU1472,DS1509:GK1509)</f>
        <v>#N/A</v>
      </c>
      <c r="GV1509" s="668" t="e">
        <f>SUMIF(DS1472:GK1472,GV1472,DS1509:GK1509)</f>
        <v>#N/A</v>
      </c>
      <c r="GW1509" s="668" t="e">
        <f>SUMIF(DS1472:GK1472,GW1472,DS1509:GK1509)</f>
        <v>#N/A</v>
      </c>
      <c r="GX1509" s="668" t="e">
        <f>SUMIF(DS1472:GK1472,GX1472,DS1509:GK1509)</f>
        <v>#N/A</v>
      </c>
      <c r="GY1509" s="668" t="e">
        <f>SUMIF(DS1472:GK1472,GY1472,DS1509:GK1509)</f>
        <v>#N/A</v>
      </c>
      <c r="GZ1509" s="646" t="e">
        <f>SUM(GO1509:GY1509)-SUM(HB1490:HK1490)=(#REF!-SUM(#REF!))</f>
        <v>#REF!</v>
      </c>
      <c r="HM1509" s="674"/>
      <c r="HN1509" s="674"/>
      <c r="HO1509" s="674"/>
      <c r="HP1509" s="674"/>
      <c r="HQ1509" s="674"/>
      <c r="HR1509" s="674"/>
      <c r="HS1509" s="674"/>
      <c r="HT1509" s="674"/>
      <c r="HU1509" s="674"/>
      <c r="HV1509" s="674"/>
      <c r="HW1509" s="674"/>
      <c r="HX1509" s="674"/>
      <c r="HY1509" s="674"/>
      <c r="HZ1509" s="674"/>
    </row>
    <row r="1510" spans="1:234" s="643" customFormat="1" x14ac:dyDescent="0.25">
      <c r="B1510" s="644"/>
      <c r="C1510" s="644"/>
      <c r="D1510" s="644"/>
      <c r="E1510" s="678"/>
      <c r="F1510" s="670"/>
      <c r="G1510" s="644"/>
      <c r="H1510" s="644"/>
      <c r="I1510" s="644"/>
      <c r="J1510" s="644"/>
      <c r="K1510" s="644"/>
      <c r="L1510" s="644"/>
      <c r="M1510" s="674"/>
      <c r="N1510" s="674"/>
      <c r="O1510" s="919"/>
      <c r="P1510" s="919"/>
      <c r="Q1510" s="919"/>
      <c r="R1510" s="674"/>
      <c r="DR1510" s="749">
        <v>2029</v>
      </c>
      <c r="DS1510" s="665" t="e">
        <f t="shared" si="6410"/>
        <v>#REF!</v>
      </c>
      <c r="DT1510" s="665" t="e">
        <f t="shared" si="6410"/>
        <v>#N/A</v>
      </c>
      <c r="DU1510" s="665" t="e">
        <f t="shared" si="6410"/>
        <v>#N/A</v>
      </c>
      <c r="DV1510" s="665" t="e">
        <f t="shared" si="6410"/>
        <v>#N/A</v>
      </c>
      <c r="DW1510" s="665" t="e">
        <f t="shared" si="6410"/>
        <v>#N/A</v>
      </c>
      <c r="DX1510" s="665" t="e">
        <f t="shared" si="6410"/>
        <v>#N/A</v>
      </c>
      <c r="DY1510" s="665" t="e">
        <f t="shared" si="6410"/>
        <v>#N/A</v>
      </c>
      <c r="DZ1510" s="665" t="e">
        <f t="shared" si="6410"/>
        <v>#N/A</v>
      </c>
      <c r="EA1510" s="665" t="e">
        <f t="shared" si="6410"/>
        <v>#N/A</v>
      </c>
      <c r="EB1510" s="665" t="e">
        <f t="shared" si="6410"/>
        <v>#N/A</v>
      </c>
      <c r="EC1510" s="665" t="e">
        <f t="shared" si="6410"/>
        <v>#N/A</v>
      </c>
      <c r="ED1510" s="665" t="e">
        <f t="shared" si="6410"/>
        <v>#N/A</v>
      </c>
      <c r="EE1510" s="665" t="e">
        <f t="shared" si="6410"/>
        <v>#N/A</v>
      </c>
      <c r="EF1510" s="665" t="e">
        <f t="shared" si="6410"/>
        <v>#N/A</v>
      </c>
      <c r="EG1510" s="665" t="e">
        <f t="shared" si="6410"/>
        <v>#N/A</v>
      </c>
      <c r="EH1510" s="665" t="e">
        <f t="shared" si="6410"/>
        <v>#N/A</v>
      </c>
      <c r="EI1510" s="665" t="e">
        <f t="shared" si="6410"/>
        <v>#N/A</v>
      </c>
      <c r="EJ1510" s="665" t="e">
        <f t="shared" si="6410"/>
        <v>#N/A</v>
      </c>
      <c r="EK1510" s="665" t="e">
        <f t="shared" si="6410"/>
        <v>#N/A</v>
      </c>
      <c r="EL1510" s="665" t="e">
        <f t="shared" si="6410"/>
        <v>#N/A</v>
      </c>
      <c r="EM1510" s="665" t="e">
        <f t="shared" si="6410"/>
        <v>#N/A</v>
      </c>
      <c r="EN1510" s="665" t="e">
        <f t="shared" si="6410"/>
        <v>#N/A</v>
      </c>
      <c r="EO1510" s="665" t="e">
        <f t="shared" si="6410"/>
        <v>#N/A</v>
      </c>
      <c r="EP1510" s="665" t="e">
        <f t="shared" si="6410"/>
        <v>#N/A</v>
      </c>
      <c r="EQ1510" s="665" t="e">
        <f t="shared" si="6410"/>
        <v>#N/A</v>
      </c>
      <c r="ER1510" s="665" t="e">
        <f t="shared" si="6410"/>
        <v>#N/A</v>
      </c>
      <c r="ES1510" s="665" t="e">
        <f t="shared" si="6410"/>
        <v>#N/A</v>
      </c>
      <c r="ET1510" s="665" t="e">
        <f t="shared" si="6410"/>
        <v>#N/A</v>
      </c>
      <c r="EU1510" s="665" t="e">
        <f t="shared" si="6410"/>
        <v>#N/A</v>
      </c>
      <c r="EV1510" s="665" t="e">
        <f t="shared" si="6410"/>
        <v>#N/A</v>
      </c>
      <c r="EW1510" s="665" t="e">
        <f t="shared" si="6410"/>
        <v>#N/A</v>
      </c>
      <c r="EX1510" s="665" t="e">
        <f t="shared" si="6410"/>
        <v>#N/A</v>
      </c>
      <c r="EY1510" s="665" t="e">
        <f t="shared" si="6410"/>
        <v>#N/A</v>
      </c>
      <c r="EZ1510" s="665" t="e">
        <f t="shared" si="6410"/>
        <v>#N/A</v>
      </c>
      <c r="FA1510" s="665" t="e">
        <f t="shared" si="6410"/>
        <v>#N/A</v>
      </c>
      <c r="FB1510" s="665" t="e">
        <f t="shared" si="6410"/>
        <v>#N/A</v>
      </c>
      <c r="FC1510" s="665" t="e">
        <f t="shared" si="6410"/>
        <v>#N/A</v>
      </c>
      <c r="FD1510" s="665" t="e">
        <f t="shared" si="6410"/>
        <v>#N/A</v>
      </c>
      <c r="FE1510" s="665" t="e">
        <f t="shared" si="6410"/>
        <v>#N/A</v>
      </c>
      <c r="FF1510" s="665" t="e">
        <f t="shared" si="6410"/>
        <v>#N/A</v>
      </c>
      <c r="FG1510" s="665" t="e">
        <f t="shared" si="6410"/>
        <v>#N/A</v>
      </c>
      <c r="FH1510" s="665" t="e">
        <f t="shared" si="6410"/>
        <v>#N/A</v>
      </c>
      <c r="FI1510" s="665" t="e">
        <f t="shared" si="6410"/>
        <v>#N/A</v>
      </c>
      <c r="FJ1510" s="665" t="e">
        <f t="shared" si="6410"/>
        <v>#N/A</v>
      </c>
      <c r="FK1510" s="665" t="e">
        <f t="shared" si="6410"/>
        <v>#N/A</v>
      </c>
      <c r="FL1510" s="665" t="e">
        <f t="shared" si="6410"/>
        <v>#N/A</v>
      </c>
      <c r="FM1510" s="665" t="e">
        <f t="shared" si="6410"/>
        <v>#N/A</v>
      </c>
      <c r="FN1510" s="665" t="e">
        <f t="shared" si="6410"/>
        <v>#N/A</v>
      </c>
      <c r="FO1510" s="665" t="e">
        <f t="shared" si="6410"/>
        <v>#N/A</v>
      </c>
      <c r="FP1510" s="665" t="e">
        <f t="shared" si="6410"/>
        <v>#N/A</v>
      </c>
      <c r="FQ1510" s="665" t="e">
        <f t="shared" si="6410"/>
        <v>#N/A</v>
      </c>
      <c r="FR1510" s="665" t="e">
        <f t="shared" si="6410"/>
        <v>#N/A</v>
      </c>
      <c r="FS1510" s="665" t="e">
        <f t="shared" si="6410"/>
        <v>#N/A</v>
      </c>
      <c r="FT1510" s="665" t="e">
        <f t="shared" si="6410"/>
        <v>#N/A</v>
      </c>
      <c r="FU1510" s="665" t="e">
        <f t="shared" si="6410"/>
        <v>#N/A</v>
      </c>
      <c r="FV1510" s="665" t="e">
        <f t="shared" si="6410"/>
        <v>#N/A</v>
      </c>
      <c r="FW1510" s="665" t="e">
        <f t="shared" si="6410"/>
        <v>#N/A</v>
      </c>
      <c r="FX1510" s="665" t="e">
        <f t="shared" si="6410"/>
        <v>#N/A</v>
      </c>
      <c r="FY1510" s="665" t="e">
        <f t="shared" si="6410"/>
        <v>#N/A</v>
      </c>
      <c r="FZ1510" s="665" t="e">
        <f t="shared" si="6410"/>
        <v>#N/A</v>
      </c>
      <c r="GA1510" s="665" t="e">
        <f t="shared" si="6410"/>
        <v>#N/A</v>
      </c>
      <c r="GB1510" s="665" t="e">
        <f t="shared" si="6410"/>
        <v>#N/A</v>
      </c>
      <c r="GC1510" s="665" t="e">
        <f t="shared" si="6410"/>
        <v>#N/A</v>
      </c>
      <c r="GD1510" s="665" t="e">
        <f t="shared" si="6410"/>
        <v>#N/A</v>
      </c>
      <c r="GE1510" s="665" t="e">
        <f t="shared" ref="GE1510:GK1510" si="6413">GE1479-GE1491</f>
        <v>#N/A</v>
      </c>
      <c r="GF1510" s="665" t="e">
        <f t="shared" si="6413"/>
        <v>#N/A</v>
      </c>
      <c r="GG1510" s="665" t="e">
        <f t="shared" si="6413"/>
        <v>#N/A</v>
      </c>
      <c r="GH1510" s="665" t="e">
        <f t="shared" si="6413"/>
        <v>#N/A</v>
      </c>
      <c r="GI1510" s="665" t="e">
        <f t="shared" si="6413"/>
        <v>#N/A</v>
      </c>
      <c r="GJ1510" s="665" t="e">
        <f t="shared" si="6413"/>
        <v>#N/A</v>
      </c>
      <c r="GK1510" s="665" t="e">
        <f t="shared" si="6413"/>
        <v>#N/A</v>
      </c>
      <c r="GL1510" s="665" t="e">
        <f>SUM(DS1510:GK1510)+SUM(#REF!)-SUM(HB1491:HK1491)=#REF!</f>
        <v>#REF!</v>
      </c>
      <c r="GN1510" s="749">
        <v>2029</v>
      </c>
      <c r="GO1510" s="664" t="e">
        <f>SUMIF(DS1472:GK1472,GO1472,DS1510:GK1510)</f>
        <v>#REF!</v>
      </c>
      <c r="GP1510" s="668" t="e">
        <f>SUMIF(DS1472:GK1472,GP1472,DS1510:GK1510)</f>
        <v>#N/A</v>
      </c>
      <c r="GQ1510" s="668" t="e">
        <f>SUMIF(DS1472:GK1472,GQ1472,DS1510:GK1510)</f>
        <v>#N/A</v>
      </c>
      <c r="GR1510" s="668" t="e">
        <f>SUMIF(DS1472:GK1472,GR1472,DS1510:GK1510)</f>
        <v>#N/A</v>
      </c>
      <c r="GS1510" s="668" t="e">
        <f>SUMIF(DS1472:GK1472,GS1472,DS1510:GK1510)</f>
        <v>#N/A</v>
      </c>
      <c r="GT1510" s="668" t="e">
        <f>SUMIF(DS1472:GK1472,GT1472,DS1510:GK1510)</f>
        <v>#N/A</v>
      </c>
      <c r="GU1510" s="668" t="e">
        <f>SUMIF(DS1472:GK1472,GU1472,DS1510:GK1510)</f>
        <v>#N/A</v>
      </c>
      <c r="GV1510" s="668" t="e">
        <f>SUMIF(DS1472:GK1472,GV1472,DS1510:GK1510)</f>
        <v>#N/A</v>
      </c>
      <c r="GW1510" s="668" t="e">
        <f>SUMIF(DS1472:GK1472,GW1472,DS1510:GK1510)</f>
        <v>#N/A</v>
      </c>
      <c r="GX1510" s="668" t="e">
        <f>SUMIF(DS1472:GK1472,GX1472,DS1510:GK1510)</f>
        <v>#N/A</v>
      </c>
      <c r="GY1510" s="668" t="e">
        <f>SUMIF(DS1472:GK1472,GY1472,DS1510:GK1510)</f>
        <v>#N/A</v>
      </c>
      <c r="GZ1510" s="646" t="e">
        <f>SUM(GO1510:GY1510)-SUM(HB1491:HK1491)=(#REF!-SUM(#REF!))</f>
        <v>#REF!</v>
      </c>
      <c r="HM1510" s="674"/>
      <c r="HN1510" s="674"/>
      <c r="HO1510" s="674"/>
      <c r="HP1510" s="674"/>
      <c r="HQ1510" s="674"/>
      <c r="HR1510" s="674"/>
      <c r="HS1510" s="674"/>
      <c r="HT1510" s="674"/>
      <c r="HU1510" s="674"/>
      <c r="HV1510" s="674"/>
      <c r="HW1510" s="674"/>
      <c r="HX1510" s="674"/>
      <c r="HY1510" s="674"/>
      <c r="HZ1510" s="674"/>
    </row>
    <row r="1511" spans="1:234" s="643" customFormat="1" x14ac:dyDescent="0.25">
      <c r="B1511" s="644"/>
      <c r="C1511" s="644"/>
      <c r="D1511" s="644"/>
      <c r="E1511" s="678"/>
      <c r="F1511" s="670"/>
      <c r="G1511" s="644"/>
      <c r="H1511" s="644"/>
      <c r="I1511" s="644"/>
      <c r="J1511" s="644"/>
      <c r="K1511" s="644"/>
      <c r="L1511" s="644"/>
      <c r="M1511" s="674"/>
      <c r="N1511" s="684"/>
      <c r="O1511" s="919"/>
      <c r="P1511" s="919"/>
      <c r="Q1511" s="919"/>
      <c r="R1511" s="674"/>
      <c r="DR1511" s="749">
        <v>2030</v>
      </c>
      <c r="DS1511" s="665" t="e">
        <f t="shared" si="6410"/>
        <v>#REF!</v>
      </c>
      <c r="DT1511" s="665" t="e">
        <f t="shared" si="6410"/>
        <v>#N/A</v>
      </c>
      <c r="DU1511" s="665" t="e">
        <f t="shared" si="6410"/>
        <v>#N/A</v>
      </c>
      <c r="DV1511" s="665" t="e">
        <f t="shared" si="6410"/>
        <v>#N/A</v>
      </c>
      <c r="DW1511" s="665" t="e">
        <f t="shared" si="6410"/>
        <v>#N/A</v>
      </c>
      <c r="DX1511" s="665" t="e">
        <f t="shared" si="6410"/>
        <v>#N/A</v>
      </c>
      <c r="DY1511" s="665" t="e">
        <f t="shared" si="6410"/>
        <v>#N/A</v>
      </c>
      <c r="DZ1511" s="665" t="e">
        <f t="shared" si="6410"/>
        <v>#N/A</v>
      </c>
      <c r="EA1511" s="665" t="e">
        <f t="shared" si="6410"/>
        <v>#N/A</v>
      </c>
      <c r="EB1511" s="665" t="e">
        <f t="shared" si="6410"/>
        <v>#N/A</v>
      </c>
      <c r="EC1511" s="665" t="e">
        <f t="shared" si="6410"/>
        <v>#N/A</v>
      </c>
      <c r="ED1511" s="665" t="e">
        <f t="shared" si="6410"/>
        <v>#N/A</v>
      </c>
      <c r="EE1511" s="665" t="e">
        <f t="shared" si="6410"/>
        <v>#N/A</v>
      </c>
      <c r="EF1511" s="665" t="e">
        <f t="shared" si="6410"/>
        <v>#N/A</v>
      </c>
      <c r="EG1511" s="665" t="e">
        <f t="shared" si="6410"/>
        <v>#N/A</v>
      </c>
      <c r="EH1511" s="665" t="e">
        <f t="shared" si="6410"/>
        <v>#N/A</v>
      </c>
      <c r="EI1511" s="665" t="e">
        <f t="shared" si="6410"/>
        <v>#N/A</v>
      </c>
      <c r="EJ1511" s="665" t="e">
        <f t="shared" si="6410"/>
        <v>#N/A</v>
      </c>
      <c r="EK1511" s="665" t="e">
        <f t="shared" si="6410"/>
        <v>#N/A</v>
      </c>
      <c r="EL1511" s="665" t="e">
        <f t="shared" si="6410"/>
        <v>#N/A</v>
      </c>
      <c r="EM1511" s="665" t="e">
        <f t="shared" si="6410"/>
        <v>#N/A</v>
      </c>
      <c r="EN1511" s="665" t="e">
        <f t="shared" si="6410"/>
        <v>#N/A</v>
      </c>
      <c r="EO1511" s="665" t="e">
        <f t="shared" si="6410"/>
        <v>#N/A</v>
      </c>
      <c r="EP1511" s="665" t="e">
        <f t="shared" si="6410"/>
        <v>#N/A</v>
      </c>
      <c r="EQ1511" s="665" t="e">
        <f t="shared" si="6410"/>
        <v>#N/A</v>
      </c>
      <c r="ER1511" s="665" t="e">
        <f t="shared" si="6410"/>
        <v>#N/A</v>
      </c>
      <c r="ES1511" s="665" t="e">
        <f t="shared" si="6410"/>
        <v>#N/A</v>
      </c>
      <c r="ET1511" s="665" t="e">
        <f t="shared" si="6410"/>
        <v>#N/A</v>
      </c>
      <c r="EU1511" s="665" t="e">
        <f t="shared" si="6410"/>
        <v>#N/A</v>
      </c>
      <c r="EV1511" s="665" t="e">
        <f t="shared" si="6410"/>
        <v>#N/A</v>
      </c>
      <c r="EW1511" s="665" t="e">
        <f t="shared" si="6410"/>
        <v>#N/A</v>
      </c>
      <c r="EX1511" s="665" t="e">
        <f t="shared" si="6410"/>
        <v>#N/A</v>
      </c>
      <c r="EY1511" s="665" t="e">
        <f t="shared" si="6410"/>
        <v>#N/A</v>
      </c>
      <c r="EZ1511" s="665" t="e">
        <f t="shared" si="6410"/>
        <v>#N/A</v>
      </c>
      <c r="FA1511" s="665" t="e">
        <f t="shared" si="6410"/>
        <v>#N/A</v>
      </c>
      <c r="FB1511" s="665" t="e">
        <f t="shared" si="6410"/>
        <v>#N/A</v>
      </c>
      <c r="FC1511" s="665" t="e">
        <f t="shared" si="6410"/>
        <v>#N/A</v>
      </c>
      <c r="FD1511" s="665" t="e">
        <f t="shared" si="6410"/>
        <v>#N/A</v>
      </c>
      <c r="FE1511" s="665" t="e">
        <f t="shared" si="6410"/>
        <v>#N/A</v>
      </c>
      <c r="FF1511" s="665" t="e">
        <f t="shared" si="6410"/>
        <v>#N/A</v>
      </c>
      <c r="FG1511" s="665" t="e">
        <f t="shared" si="6410"/>
        <v>#N/A</v>
      </c>
      <c r="FH1511" s="665" t="e">
        <f t="shared" si="6410"/>
        <v>#N/A</v>
      </c>
      <c r="FI1511" s="665" t="e">
        <f t="shared" si="6410"/>
        <v>#N/A</v>
      </c>
      <c r="FJ1511" s="665" t="e">
        <f t="shared" si="6410"/>
        <v>#N/A</v>
      </c>
      <c r="FK1511" s="665" t="e">
        <f t="shared" si="6410"/>
        <v>#N/A</v>
      </c>
      <c r="FL1511" s="665" t="e">
        <f t="shared" si="6410"/>
        <v>#N/A</v>
      </c>
      <c r="FM1511" s="665" t="e">
        <f t="shared" si="6410"/>
        <v>#N/A</v>
      </c>
      <c r="FN1511" s="665" t="e">
        <f t="shared" si="6410"/>
        <v>#N/A</v>
      </c>
      <c r="FO1511" s="665" t="e">
        <f t="shared" si="6410"/>
        <v>#N/A</v>
      </c>
      <c r="FP1511" s="665" t="e">
        <f t="shared" si="6410"/>
        <v>#N/A</v>
      </c>
      <c r="FQ1511" s="665" t="e">
        <f t="shared" si="6410"/>
        <v>#N/A</v>
      </c>
      <c r="FR1511" s="665" t="e">
        <f t="shared" si="6410"/>
        <v>#N/A</v>
      </c>
      <c r="FS1511" s="665" t="e">
        <f t="shared" si="6410"/>
        <v>#N/A</v>
      </c>
      <c r="FT1511" s="665" t="e">
        <f t="shared" si="6410"/>
        <v>#N/A</v>
      </c>
      <c r="FU1511" s="665" t="e">
        <f t="shared" si="6410"/>
        <v>#N/A</v>
      </c>
      <c r="FV1511" s="665" t="e">
        <f t="shared" si="6410"/>
        <v>#N/A</v>
      </c>
      <c r="FW1511" s="665" t="e">
        <f t="shared" si="6410"/>
        <v>#N/A</v>
      </c>
      <c r="FX1511" s="665" t="e">
        <f t="shared" si="6410"/>
        <v>#N/A</v>
      </c>
      <c r="FY1511" s="665" t="e">
        <f t="shared" si="6410"/>
        <v>#N/A</v>
      </c>
      <c r="FZ1511" s="665" t="e">
        <f t="shared" si="6410"/>
        <v>#N/A</v>
      </c>
      <c r="GA1511" s="665" t="e">
        <f t="shared" si="6410"/>
        <v>#N/A</v>
      </c>
      <c r="GB1511" s="665" t="e">
        <f t="shared" si="6410"/>
        <v>#N/A</v>
      </c>
      <c r="GC1511" s="665" t="e">
        <f t="shared" si="6410"/>
        <v>#N/A</v>
      </c>
      <c r="GD1511" s="665" t="e">
        <f t="shared" ref="GD1511:GK1511" si="6414">GD1480-GD1492</f>
        <v>#N/A</v>
      </c>
      <c r="GE1511" s="665" t="e">
        <f t="shared" si="6414"/>
        <v>#N/A</v>
      </c>
      <c r="GF1511" s="665" t="e">
        <f t="shared" si="6414"/>
        <v>#N/A</v>
      </c>
      <c r="GG1511" s="665" t="e">
        <f t="shared" si="6414"/>
        <v>#N/A</v>
      </c>
      <c r="GH1511" s="665" t="e">
        <f t="shared" si="6414"/>
        <v>#N/A</v>
      </c>
      <c r="GI1511" s="665" t="e">
        <f t="shared" si="6414"/>
        <v>#N/A</v>
      </c>
      <c r="GJ1511" s="665" t="e">
        <f t="shared" si="6414"/>
        <v>#N/A</v>
      </c>
      <c r="GK1511" s="665" t="e">
        <f t="shared" si="6414"/>
        <v>#N/A</v>
      </c>
      <c r="GL1511" s="665" t="e">
        <f>SUM(DS1511:GK1511)+SUM(#REF!)-SUM(HB1492:HK1492)=#REF!</f>
        <v>#REF!</v>
      </c>
      <c r="GN1511" s="749">
        <v>2030</v>
      </c>
      <c r="GO1511" s="664" t="e">
        <f>SUMIF(DS1472:GK1472,GO1472,DS1511:GK1511)</f>
        <v>#REF!</v>
      </c>
      <c r="GP1511" s="668" t="e">
        <f>SUMIF(DS1472:GK1472,GP1472,DS1511:GK1511)</f>
        <v>#N/A</v>
      </c>
      <c r="GQ1511" s="668" t="e">
        <f>SUMIF(DS1472:GK1472,GQ1472,DS1511:GK1511)</f>
        <v>#N/A</v>
      </c>
      <c r="GR1511" s="668" t="e">
        <f>SUMIF(DS1472:GK1472,GR1472,DS1511:GK1511)</f>
        <v>#N/A</v>
      </c>
      <c r="GS1511" s="668" t="e">
        <f>SUMIF(DS1472:GK1472,GS1472,DS1511:GK1511)</f>
        <v>#N/A</v>
      </c>
      <c r="GT1511" s="668" t="e">
        <f>SUMIF(DS1472:GK1472,GT1472,DS1511:GK1511)</f>
        <v>#N/A</v>
      </c>
      <c r="GU1511" s="668" t="e">
        <f>SUMIF(DS1472:GK1472,GU1472,DS1511:GK1511)</f>
        <v>#N/A</v>
      </c>
      <c r="GV1511" s="668" t="e">
        <f>SUMIF(DS1472:GK1472,GV1472,DS1511:GK1511)</f>
        <v>#N/A</v>
      </c>
      <c r="GW1511" s="668" t="e">
        <f>SUMIF(DS1472:GK1472,GW1472,DS1511:GK1511)</f>
        <v>#N/A</v>
      </c>
      <c r="GX1511" s="668" t="e">
        <f>SUMIF(DS1472:GK1472,GX1472,DS1511:GK1511)</f>
        <v>#N/A</v>
      </c>
      <c r="GY1511" s="668" t="e">
        <f>SUMIF(DS1472:GK1472,GY1472,DS1511:GK1511)</f>
        <v>#N/A</v>
      </c>
      <c r="GZ1511" s="646" t="e">
        <f>SUM(GO1511:GY1511)-SUM(HB1492:HK1492)=(#REF!-SUM(#REF!))</f>
        <v>#REF!</v>
      </c>
      <c r="HM1511" s="674"/>
      <c r="HN1511" s="674"/>
      <c r="HO1511" s="674"/>
      <c r="HP1511" s="674"/>
      <c r="HQ1511" s="674"/>
      <c r="HR1511" s="674"/>
      <c r="HS1511" s="674"/>
      <c r="HT1511" s="674"/>
      <c r="HU1511" s="674"/>
      <c r="HV1511" s="674"/>
      <c r="HW1511" s="674"/>
      <c r="HX1511" s="674"/>
      <c r="HY1511" s="674"/>
      <c r="HZ1511" s="674"/>
    </row>
    <row r="1512" spans="1:234" s="643" customFormat="1" x14ac:dyDescent="0.25">
      <c r="B1512" s="644"/>
      <c r="C1512" s="644"/>
      <c r="D1512" s="644"/>
      <c r="E1512" s="685"/>
      <c r="F1512" s="686"/>
      <c r="G1512" s="686"/>
      <c r="H1512" s="686"/>
      <c r="I1512" s="686"/>
      <c r="J1512" s="686"/>
      <c r="K1512" s="686"/>
      <c r="L1512" s="686"/>
      <c r="M1512" s="686"/>
      <c r="N1512" s="686"/>
      <c r="O1512" s="686"/>
      <c r="P1512" s="686"/>
      <c r="Q1512" s="686"/>
      <c r="R1512" s="644"/>
      <c r="HM1512" s="644"/>
      <c r="HN1512" s="644"/>
      <c r="HO1512" s="644"/>
      <c r="HP1512" s="644"/>
      <c r="HQ1512" s="644"/>
      <c r="HR1512" s="644"/>
      <c r="HS1512" s="644"/>
      <c r="HT1512" s="644"/>
      <c r="HU1512" s="644"/>
      <c r="HV1512" s="644"/>
      <c r="HW1512" s="644"/>
      <c r="HX1512" s="644"/>
      <c r="HY1512" s="644"/>
      <c r="HZ1512" s="644"/>
    </row>
    <row r="1513" spans="1:234" s="643" customFormat="1" ht="13.8" thickBot="1" x14ac:dyDescent="0.3">
      <c r="B1513" s="3"/>
      <c r="C1513" s="220"/>
      <c r="D1513" s="12"/>
      <c r="E1513" s="222"/>
      <c r="F1513" s="11"/>
      <c r="G1513" s="11"/>
      <c r="H1513" s="11"/>
      <c r="I1513" s="11"/>
      <c r="J1513" s="11"/>
      <c r="K1513" s="11"/>
      <c r="L1513" s="11"/>
      <c r="M1513" s="11"/>
      <c r="N1513" s="11"/>
      <c r="O1513" s="11"/>
      <c r="P1513" s="11"/>
      <c r="Q1513" s="11"/>
      <c r="R1513" s="644"/>
      <c r="HM1513" s="644"/>
      <c r="HN1513" s="644"/>
      <c r="HO1513" s="644"/>
      <c r="HP1513" s="644"/>
      <c r="HQ1513" s="644"/>
      <c r="HR1513" s="644"/>
      <c r="HS1513" s="644"/>
      <c r="HT1513" s="644"/>
      <c r="HU1513" s="644"/>
      <c r="HV1513" s="644"/>
      <c r="HW1513" s="644"/>
      <c r="HX1513" s="644"/>
      <c r="HY1513" s="644"/>
      <c r="HZ1513" s="644"/>
    </row>
    <row r="1515" spans="1:234" ht="19.2" customHeight="1" thickBot="1" x14ac:dyDescent="0.3">
      <c r="A1515" s="286"/>
      <c r="B1515" s="218"/>
      <c r="C1515" s="218"/>
      <c r="D1515" s="85"/>
      <c r="E1515" s="93" t="s">
        <v>1703</v>
      </c>
      <c r="F1515" s="218"/>
      <c r="G1515" s="218"/>
      <c r="H1515" s="218"/>
      <c r="I1515" s="218"/>
      <c r="J1515" s="218"/>
      <c r="K1515" s="218"/>
      <c r="L1515" s="218"/>
      <c r="M1515" s="218"/>
      <c r="N1515" s="218"/>
      <c r="O1515" s="218"/>
      <c r="P1515" s="218"/>
      <c r="Q1515" s="218"/>
    </row>
    <row r="1516" spans="1:234" ht="14.4" thickBot="1" x14ac:dyDescent="0.3">
      <c r="A1516" s="290" t="str">
        <f>IF(E1516="","","PRINT")</f>
        <v/>
      </c>
      <c r="B1516" s="82"/>
      <c r="C1516" s="225">
        <v>20</v>
      </c>
      <c r="D1516" s="82"/>
      <c r="E1516" s="889"/>
      <c r="F1516" s="890"/>
      <c r="G1516" s="890"/>
      <c r="H1516" s="890"/>
      <c r="I1516" s="890"/>
      <c r="J1516" s="891"/>
      <c r="K1516" s="689"/>
      <c r="L1516" s="690"/>
      <c r="R1516" s="689"/>
      <c r="HM1516" s="689"/>
      <c r="HN1516" s="689"/>
      <c r="HO1516" s="689"/>
      <c r="HP1516" s="689"/>
      <c r="HQ1516" s="689"/>
      <c r="HR1516" s="689"/>
      <c r="HS1516" s="689"/>
      <c r="HT1516" s="689"/>
      <c r="HU1516" s="689"/>
      <c r="HV1516" s="689"/>
      <c r="HW1516" s="689"/>
      <c r="HX1516" s="689"/>
      <c r="HY1516" s="689"/>
      <c r="HZ1516" s="689"/>
    </row>
    <row r="1518" spans="1:234" ht="12.75" customHeight="1" x14ac:dyDescent="0.25">
      <c r="D1518" s="4" t="s">
        <v>8</v>
      </c>
      <c r="E1518" s="764" t="s">
        <v>1680</v>
      </c>
      <c r="F1518" s="764"/>
      <c r="G1518" s="764"/>
      <c r="H1518" s="764"/>
      <c r="I1518" s="764"/>
      <c r="J1518" s="764"/>
      <c r="K1518" s="764"/>
      <c r="L1518" s="764"/>
      <c r="M1518" s="764"/>
      <c r="N1518" s="764"/>
      <c r="O1518" s="764"/>
      <c r="P1518" s="764"/>
      <c r="Q1518" s="764"/>
    </row>
    <row r="1519" spans="1:234" ht="12.75" customHeight="1" x14ac:dyDescent="0.25">
      <c r="D1519" s="4"/>
      <c r="E1519" s="892" t="s">
        <v>1825</v>
      </c>
      <c r="F1519" s="892"/>
      <c r="G1519" s="892"/>
      <c r="H1519" s="892"/>
      <c r="I1519" s="892"/>
      <c r="J1519" s="892"/>
      <c r="K1519" s="892"/>
      <c r="L1519" s="892"/>
      <c r="M1519" s="892"/>
      <c r="N1519" s="892"/>
      <c r="O1519" s="892"/>
      <c r="P1519" s="892"/>
      <c r="Q1519" s="892"/>
    </row>
    <row r="1520" spans="1:234" ht="5.0999999999999996" customHeight="1" x14ac:dyDescent="0.25">
      <c r="D1520" s="4"/>
      <c r="E1520" s="746"/>
      <c r="F1520" s="746"/>
      <c r="G1520" s="746"/>
      <c r="H1520" s="746"/>
      <c r="I1520" s="746"/>
      <c r="J1520" s="746"/>
      <c r="K1520" s="746"/>
      <c r="L1520" s="746"/>
      <c r="M1520" s="746"/>
      <c r="N1520" s="746"/>
    </row>
    <row r="1521" spans="2:234" ht="49.2" customHeight="1" x14ac:dyDescent="0.25">
      <c r="E1521" s="893" t="s">
        <v>1823</v>
      </c>
      <c r="F1521" s="893"/>
      <c r="G1521" s="893"/>
      <c r="H1521" s="893" t="s">
        <v>1832</v>
      </c>
      <c r="I1521" s="893"/>
      <c r="J1521" s="893"/>
      <c r="K1521" s="893"/>
      <c r="L1521" s="893"/>
      <c r="M1521" s="893"/>
      <c r="N1521" s="893" t="s">
        <v>1824</v>
      </c>
      <c r="O1521" s="893"/>
      <c r="P1521" s="893"/>
      <c r="Q1521" s="893"/>
      <c r="S1521" s="644"/>
      <c r="T1521" s="644"/>
      <c r="U1521" s="644"/>
      <c r="V1521" s="644"/>
      <c r="W1521" s="644"/>
      <c r="X1521" s="644"/>
      <c r="Y1521" s="644"/>
      <c r="Z1521" s="644"/>
      <c r="AA1521" s="644"/>
      <c r="AB1521" s="644"/>
      <c r="AC1521" s="644"/>
      <c r="AD1521" s="644"/>
      <c r="AE1521" s="644"/>
      <c r="AF1521" s="644"/>
      <c r="AG1521" s="644"/>
      <c r="AH1521" s="644"/>
      <c r="AI1521" s="644"/>
      <c r="AJ1521" s="644"/>
      <c r="AK1521" s="644"/>
      <c r="AL1521" s="644"/>
      <c r="AM1521" s="644"/>
      <c r="AN1521" s="644"/>
      <c r="AO1521" s="644"/>
      <c r="AP1521" s="644"/>
      <c r="AQ1521" s="644"/>
      <c r="AR1521" s="644"/>
      <c r="AS1521" s="644"/>
      <c r="AT1521" s="644"/>
      <c r="AU1521" s="644"/>
      <c r="AV1521" s="644"/>
      <c r="AW1521" s="644"/>
      <c r="AX1521" s="644"/>
      <c r="AY1521" s="644"/>
      <c r="AZ1521" s="644"/>
      <c r="BA1521" s="644"/>
      <c r="BB1521" s="644"/>
      <c r="BC1521" s="644"/>
      <c r="BD1521" s="644"/>
      <c r="BE1521" s="644"/>
      <c r="BF1521" s="644"/>
      <c r="BG1521" s="644"/>
      <c r="BH1521" s="644"/>
      <c r="BI1521" s="644"/>
      <c r="BJ1521" s="644"/>
      <c r="BK1521" s="644"/>
      <c r="BL1521" s="644"/>
      <c r="BM1521" s="644"/>
      <c r="BN1521" s="644"/>
      <c r="BO1521" s="644"/>
      <c r="BP1521" s="644"/>
      <c r="BQ1521" s="644"/>
      <c r="BR1521" s="644"/>
      <c r="BS1521" s="644"/>
      <c r="BT1521" s="644"/>
      <c r="BU1521" s="644"/>
      <c r="BV1521" s="644"/>
      <c r="BW1521" s="644"/>
      <c r="BX1521" s="644"/>
      <c r="BY1521" s="644"/>
      <c r="BZ1521" s="644"/>
      <c r="CA1521" s="644"/>
      <c r="CB1521" s="644"/>
      <c r="CC1521" s="644"/>
      <c r="CD1521" s="644"/>
      <c r="CE1521" s="644"/>
      <c r="CF1521" s="644"/>
      <c r="CG1521" s="644"/>
      <c r="CH1521" s="644"/>
      <c r="CI1521" s="644"/>
      <c r="CJ1521" s="644"/>
      <c r="CK1521" s="644"/>
      <c r="CL1521" s="644"/>
      <c r="CM1521" s="644"/>
      <c r="CN1521" s="644"/>
      <c r="CO1521" s="644"/>
      <c r="CP1521" s="644"/>
      <c r="CQ1521" s="644"/>
      <c r="CR1521" s="644"/>
      <c r="CS1521" s="644"/>
      <c r="CT1521" s="644"/>
      <c r="CU1521" s="644"/>
      <c r="CV1521" s="644"/>
      <c r="CW1521" s="644"/>
      <c r="CX1521" s="644"/>
      <c r="CY1521" s="644"/>
      <c r="CZ1521" s="644"/>
      <c r="DA1521" s="644"/>
      <c r="DB1521" s="644"/>
      <c r="DC1521" s="644"/>
      <c r="DD1521" s="644"/>
      <c r="DE1521" s="644"/>
      <c r="DF1521" s="644"/>
      <c r="DG1521" s="644"/>
      <c r="DH1521" s="644"/>
      <c r="DI1521" s="644"/>
      <c r="DJ1521" s="644"/>
      <c r="DK1521" s="644"/>
      <c r="DL1521" s="644"/>
      <c r="DM1521" s="644"/>
      <c r="DN1521" s="644"/>
      <c r="DO1521" s="644"/>
      <c r="DP1521" s="644"/>
      <c r="DQ1521" s="644"/>
      <c r="DR1521" s="644"/>
      <c r="DS1521" s="644"/>
      <c r="DT1521" s="644"/>
      <c r="DU1521" s="644"/>
      <c r="DV1521" s="644"/>
      <c r="DW1521" s="644"/>
      <c r="DX1521" s="644"/>
      <c r="DY1521" s="644"/>
      <c r="DZ1521" s="644"/>
      <c r="EA1521" s="644"/>
      <c r="EB1521" s="644"/>
      <c r="EC1521" s="644"/>
      <c r="ED1521" s="644"/>
      <c r="EE1521" s="644"/>
      <c r="EF1521" s="644"/>
      <c r="EG1521" s="644"/>
      <c r="EH1521" s="644"/>
      <c r="EI1521" s="644"/>
      <c r="EJ1521" s="644"/>
      <c r="EK1521" s="644"/>
      <c r="EL1521" s="644"/>
      <c r="EM1521" s="644"/>
      <c r="EN1521" s="644"/>
      <c r="EO1521" s="644"/>
      <c r="EP1521" s="644"/>
      <c r="EQ1521" s="644"/>
      <c r="ER1521" s="644"/>
      <c r="ES1521" s="644"/>
      <c r="ET1521" s="644"/>
      <c r="EU1521" s="644"/>
      <c r="EV1521" s="644"/>
      <c r="EW1521" s="644"/>
      <c r="EX1521" s="644"/>
      <c r="EY1521" s="644"/>
      <c r="EZ1521" s="644"/>
      <c r="FA1521" s="644"/>
      <c r="FB1521" s="644"/>
      <c r="FC1521" s="644"/>
      <c r="FD1521" s="644"/>
      <c r="FE1521" s="644"/>
      <c r="FF1521" s="644"/>
      <c r="FG1521" s="644"/>
      <c r="FH1521" s="644"/>
      <c r="FI1521" s="644"/>
      <c r="FJ1521" s="644"/>
      <c r="FK1521" s="644"/>
      <c r="FL1521" s="644"/>
      <c r="FM1521" s="644"/>
      <c r="FN1521" s="644"/>
      <c r="FO1521" s="644"/>
      <c r="FP1521" s="644"/>
      <c r="FQ1521" s="644"/>
      <c r="FR1521" s="644"/>
      <c r="FS1521" s="644"/>
      <c r="FT1521" s="644"/>
      <c r="FU1521" s="644"/>
      <c r="FV1521" s="644"/>
      <c r="FW1521" s="644"/>
      <c r="FX1521" s="644"/>
      <c r="FY1521" s="644"/>
      <c r="FZ1521" s="644"/>
      <c r="GA1521" s="644"/>
      <c r="GB1521" s="644"/>
      <c r="GC1521" s="644"/>
      <c r="GD1521" s="644"/>
      <c r="GE1521" s="644"/>
      <c r="GF1521" s="644"/>
      <c r="GG1521" s="644"/>
      <c r="GH1521" s="644"/>
      <c r="GI1521" s="644"/>
      <c r="GJ1521" s="644"/>
      <c r="GK1521" s="644"/>
      <c r="GL1521" s="644"/>
      <c r="GM1521" s="644"/>
      <c r="GN1521" s="644"/>
      <c r="GO1521" s="644"/>
      <c r="GP1521" s="644"/>
      <c r="GQ1521" s="644"/>
      <c r="GR1521" s="644"/>
      <c r="GS1521" s="644"/>
      <c r="GT1521" s="644"/>
      <c r="GU1521" s="644"/>
      <c r="GV1521" s="644"/>
      <c r="GW1521" s="644"/>
      <c r="GX1521" s="644"/>
      <c r="GY1521" s="644"/>
      <c r="GZ1521" s="644"/>
      <c r="HA1521" s="644"/>
      <c r="HB1521" s="644"/>
      <c r="HC1521" s="644"/>
      <c r="HD1521" s="644"/>
      <c r="HE1521" s="644"/>
      <c r="HF1521" s="644"/>
      <c r="HG1521" s="644"/>
      <c r="HH1521" s="644"/>
      <c r="HI1521" s="644"/>
      <c r="HJ1521" s="644"/>
      <c r="HK1521" s="644"/>
      <c r="HL1521" s="644"/>
    </row>
    <row r="1522" spans="2:234" x14ac:dyDescent="0.25">
      <c r="D1522" s="645">
        <v>1</v>
      </c>
      <c r="E1522" s="878"/>
      <c r="F1522" s="879"/>
      <c r="G1522" s="880"/>
      <c r="H1522" s="878"/>
      <c r="I1522" s="879"/>
      <c r="J1522" s="879"/>
      <c r="K1522" s="879"/>
      <c r="L1522" s="879"/>
      <c r="M1522" s="880"/>
      <c r="N1522" s="881"/>
      <c r="O1522" s="882"/>
      <c r="P1522" s="882"/>
      <c r="Q1522" s="883"/>
      <c r="S1522" s="644"/>
      <c r="T1522" s="644"/>
      <c r="U1522" s="644" t="str">
        <f>IF(H1522="","",D1522&amp;". "&amp;H1522)</f>
        <v/>
      </c>
      <c r="V1522" s="644"/>
      <c r="W1522" s="644"/>
      <c r="X1522" s="644"/>
      <c r="Y1522" s="644"/>
      <c r="Z1522" s="644"/>
      <c r="AA1522" s="644"/>
      <c r="AB1522" s="644"/>
      <c r="AC1522" s="644"/>
      <c r="AD1522" s="644"/>
      <c r="AE1522" s="644"/>
      <c r="AF1522" s="644"/>
      <c r="AG1522" s="644"/>
      <c r="AH1522" s="644"/>
      <c r="AI1522" s="644"/>
      <c r="AJ1522" s="644"/>
      <c r="AK1522" s="644"/>
      <c r="AL1522" s="644"/>
      <c r="AM1522" s="644"/>
      <c r="AN1522" s="644"/>
      <c r="AO1522" s="644"/>
      <c r="AP1522" s="644"/>
      <c r="AQ1522" s="644"/>
      <c r="AR1522" s="644"/>
      <c r="AS1522" s="644"/>
      <c r="AT1522" s="644"/>
      <c r="AU1522" s="644"/>
      <c r="AV1522" s="644"/>
      <c r="AW1522" s="644"/>
      <c r="AX1522" s="644"/>
      <c r="AY1522" s="644"/>
      <c r="AZ1522" s="644"/>
      <c r="BA1522" s="644"/>
      <c r="BB1522" s="644"/>
      <c r="BC1522" s="644"/>
      <c r="BD1522" s="644"/>
      <c r="BE1522" s="644"/>
      <c r="BF1522" s="644"/>
      <c r="BG1522" s="644"/>
      <c r="BH1522" s="644"/>
      <c r="BI1522" s="644"/>
      <c r="BJ1522" s="644"/>
      <c r="BK1522" s="644"/>
      <c r="BL1522" s="644"/>
      <c r="BM1522" s="644"/>
      <c r="BN1522" s="644"/>
      <c r="BO1522" s="644"/>
      <c r="BP1522" s="644"/>
      <c r="BQ1522" s="644"/>
      <c r="BR1522" s="644"/>
      <c r="BS1522" s="644"/>
      <c r="BT1522" s="644"/>
      <c r="BU1522" s="644"/>
      <c r="BV1522" s="644"/>
      <c r="BW1522" s="644"/>
      <c r="BX1522" s="644"/>
      <c r="BY1522" s="644"/>
      <c r="BZ1522" s="644"/>
      <c r="CA1522" s="644"/>
      <c r="CB1522" s="644"/>
      <c r="CC1522" s="644"/>
      <c r="CD1522" s="644"/>
      <c r="CE1522" s="644"/>
      <c r="CF1522" s="644"/>
      <c r="CG1522" s="644"/>
      <c r="CH1522" s="644"/>
      <c r="CI1522" s="644"/>
      <c r="CJ1522" s="644"/>
      <c r="CK1522" s="644"/>
      <c r="CL1522" s="644"/>
      <c r="CM1522" s="644"/>
      <c r="CN1522" s="644"/>
      <c r="CO1522" s="644"/>
      <c r="CP1522" s="644"/>
      <c r="CQ1522" s="644"/>
      <c r="CR1522" s="644"/>
      <c r="CS1522" s="644"/>
      <c r="CT1522" s="644"/>
      <c r="CU1522" s="644"/>
      <c r="CV1522" s="644"/>
      <c r="CW1522" s="644"/>
      <c r="CX1522" s="644"/>
      <c r="CY1522" s="644"/>
      <c r="CZ1522" s="644"/>
      <c r="DA1522" s="644"/>
      <c r="DB1522" s="644"/>
      <c r="DC1522" s="644"/>
      <c r="DD1522" s="644"/>
      <c r="DE1522" s="644"/>
      <c r="DF1522" s="644"/>
      <c r="DG1522" s="644"/>
      <c r="DH1522" s="644"/>
      <c r="DI1522" s="644"/>
      <c r="DJ1522" s="644"/>
      <c r="DK1522" s="644"/>
      <c r="DL1522" s="644"/>
      <c r="DM1522" s="644"/>
      <c r="DN1522" s="644"/>
      <c r="DO1522" s="644"/>
      <c r="DP1522" s="644"/>
      <c r="DQ1522" s="644"/>
      <c r="DR1522" s="644"/>
      <c r="DS1522" s="644"/>
      <c r="DT1522" s="644"/>
      <c r="DU1522" s="644"/>
      <c r="DV1522" s="644"/>
      <c r="DW1522" s="644"/>
      <c r="DX1522" s="644"/>
      <c r="DY1522" s="644"/>
      <c r="DZ1522" s="644"/>
      <c r="EA1522" s="644"/>
      <c r="EB1522" s="644"/>
      <c r="EC1522" s="644"/>
      <c r="ED1522" s="644"/>
      <c r="EE1522" s="644"/>
      <c r="EF1522" s="644"/>
      <c r="EG1522" s="644"/>
      <c r="EH1522" s="644"/>
      <c r="EI1522" s="644"/>
      <c r="EJ1522" s="644"/>
      <c r="EK1522" s="644"/>
      <c r="EL1522" s="644"/>
      <c r="EM1522" s="644"/>
      <c r="EN1522" s="644"/>
      <c r="EO1522" s="644"/>
      <c r="EP1522" s="644"/>
      <c r="EQ1522" s="644"/>
      <c r="ER1522" s="644"/>
      <c r="ES1522" s="644"/>
      <c r="ET1522" s="644"/>
      <c r="EU1522" s="644"/>
      <c r="EV1522" s="644"/>
      <c r="EW1522" s="644"/>
      <c r="EX1522" s="644"/>
      <c r="EY1522" s="644"/>
      <c r="EZ1522" s="644"/>
      <c r="FA1522" s="644"/>
      <c r="FB1522" s="644"/>
      <c r="FC1522" s="644"/>
      <c r="FD1522" s="644"/>
      <c r="FE1522" s="644"/>
      <c r="FF1522" s="644"/>
      <c r="FG1522" s="644"/>
      <c r="FH1522" s="644"/>
      <c r="FI1522" s="644"/>
      <c r="FJ1522" s="644"/>
      <c r="FK1522" s="644"/>
      <c r="FL1522" s="644"/>
      <c r="FM1522" s="644"/>
      <c r="FN1522" s="644"/>
      <c r="FO1522" s="644"/>
      <c r="FP1522" s="644"/>
      <c r="FQ1522" s="644"/>
      <c r="FR1522" s="644"/>
      <c r="FS1522" s="644"/>
      <c r="FT1522" s="644"/>
      <c r="FU1522" s="644"/>
      <c r="FV1522" s="644"/>
      <c r="FW1522" s="644"/>
      <c r="FX1522" s="644"/>
      <c r="FY1522" s="644"/>
      <c r="FZ1522" s="644"/>
      <c r="GA1522" s="644"/>
      <c r="GB1522" s="644"/>
      <c r="GC1522" s="644"/>
      <c r="GD1522" s="644"/>
      <c r="GE1522" s="644"/>
      <c r="GF1522" s="644"/>
      <c r="GG1522" s="644"/>
      <c r="GH1522" s="644"/>
      <c r="GI1522" s="644"/>
      <c r="GJ1522" s="644"/>
      <c r="GK1522" s="644"/>
      <c r="GL1522" s="644"/>
      <c r="GM1522" s="644"/>
      <c r="GN1522" s="644"/>
      <c r="GO1522" s="644"/>
      <c r="GP1522" s="644"/>
      <c r="GQ1522" s="644"/>
      <c r="GR1522" s="644"/>
      <c r="GS1522" s="644"/>
      <c r="GT1522" s="644"/>
      <c r="GU1522" s="644"/>
      <c r="GV1522" s="644"/>
      <c r="GW1522" s="644"/>
      <c r="GX1522" s="644"/>
      <c r="GY1522" s="644"/>
      <c r="GZ1522" s="644"/>
      <c r="HA1522" s="644"/>
      <c r="HB1522" s="644"/>
      <c r="HC1522" s="644"/>
      <c r="HD1522" s="644"/>
      <c r="HE1522" s="644"/>
      <c r="HF1522" s="644"/>
      <c r="HG1522" s="644"/>
      <c r="HH1522" s="644"/>
      <c r="HI1522" s="644"/>
      <c r="HJ1522" s="644"/>
      <c r="HK1522" s="644"/>
      <c r="HL1522" s="644"/>
    </row>
    <row r="1523" spans="2:234" x14ac:dyDescent="0.25">
      <c r="D1523" s="645">
        <v>2</v>
      </c>
      <c r="E1523" s="878"/>
      <c r="F1523" s="879"/>
      <c r="G1523" s="880"/>
      <c r="H1523" s="878"/>
      <c r="I1523" s="879"/>
      <c r="J1523" s="879" t="s">
        <v>1704</v>
      </c>
      <c r="K1523" s="879"/>
      <c r="L1523" s="879"/>
      <c r="M1523" s="880"/>
      <c r="N1523" s="881"/>
      <c r="O1523" s="882"/>
      <c r="P1523" s="882"/>
      <c r="Q1523" s="883"/>
      <c r="S1523" s="644"/>
      <c r="T1523" s="644"/>
      <c r="U1523" s="644" t="str">
        <f t="shared" ref="U1523:U1531" si="6415">IF(H1523="","",D1523&amp;". "&amp;H1523)</f>
        <v/>
      </c>
      <c r="V1523" s="644"/>
      <c r="W1523" s="644"/>
      <c r="X1523" s="644"/>
      <c r="Y1523" s="644"/>
      <c r="Z1523" s="644"/>
      <c r="AA1523" s="644"/>
      <c r="AB1523" s="644"/>
      <c r="AC1523" s="644"/>
      <c r="AD1523" s="644"/>
      <c r="AE1523" s="644"/>
      <c r="AF1523" s="644"/>
      <c r="AG1523" s="644"/>
      <c r="AH1523" s="644"/>
      <c r="AI1523" s="644"/>
      <c r="AJ1523" s="644"/>
      <c r="AK1523" s="644"/>
      <c r="AL1523" s="644"/>
      <c r="AM1523" s="644"/>
      <c r="AN1523" s="644"/>
      <c r="AO1523" s="644"/>
      <c r="AP1523" s="644"/>
      <c r="AQ1523" s="644"/>
      <c r="AR1523" s="644"/>
      <c r="AS1523" s="644"/>
      <c r="AT1523" s="644"/>
      <c r="AU1523" s="644"/>
      <c r="AV1523" s="644"/>
      <c r="AW1523" s="644"/>
      <c r="AX1523" s="644"/>
      <c r="AY1523" s="644"/>
      <c r="AZ1523" s="644"/>
      <c r="BA1523" s="644"/>
      <c r="BB1523" s="644"/>
      <c r="BC1523" s="644"/>
      <c r="BD1523" s="644"/>
      <c r="BE1523" s="644"/>
      <c r="BF1523" s="644"/>
      <c r="BG1523" s="644"/>
      <c r="BH1523" s="644"/>
      <c r="BI1523" s="644"/>
      <c r="BJ1523" s="644"/>
      <c r="BK1523" s="644"/>
      <c r="BL1523" s="644"/>
      <c r="BM1523" s="644"/>
      <c r="BN1523" s="644"/>
      <c r="BO1523" s="644"/>
      <c r="BP1523" s="644"/>
      <c r="BQ1523" s="644"/>
      <c r="BR1523" s="644"/>
      <c r="BS1523" s="644"/>
      <c r="BT1523" s="644"/>
      <c r="BU1523" s="644"/>
      <c r="BV1523" s="644"/>
      <c r="BW1523" s="644"/>
      <c r="BX1523" s="644"/>
      <c r="BY1523" s="644"/>
      <c r="BZ1523" s="644"/>
      <c r="CA1523" s="644"/>
      <c r="CB1523" s="644"/>
      <c r="CC1523" s="644"/>
      <c r="CD1523" s="644"/>
      <c r="CE1523" s="644"/>
      <c r="CF1523" s="644"/>
      <c r="CG1523" s="644"/>
      <c r="CH1523" s="644"/>
      <c r="CI1523" s="644"/>
      <c r="CJ1523" s="644"/>
      <c r="CK1523" s="644"/>
      <c r="CL1523" s="644"/>
      <c r="CM1523" s="644"/>
      <c r="CN1523" s="644"/>
      <c r="CO1523" s="644"/>
      <c r="CP1523" s="644"/>
      <c r="CQ1523" s="644"/>
      <c r="CR1523" s="644"/>
      <c r="CS1523" s="644"/>
      <c r="CT1523" s="644"/>
      <c r="CU1523" s="644"/>
      <c r="CV1523" s="644"/>
      <c r="CW1523" s="644"/>
      <c r="CX1523" s="644"/>
      <c r="CY1523" s="644"/>
      <c r="CZ1523" s="644"/>
      <c r="DA1523" s="644"/>
      <c r="DB1523" s="644"/>
      <c r="DC1523" s="644"/>
      <c r="DD1523" s="644"/>
      <c r="DE1523" s="644"/>
      <c r="DF1523" s="644"/>
      <c r="DG1523" s="644"/>
      <c r="DH1523" s="644"/>
      <c r="DI1523" s="644"/>
      <c r="DJ1523" s="644"/>
      <c r="DK1523" s="644"/>
      <c r="DL1523" s="644"/>
      <c r="DM1523" s="644"/>
      <c r="DN1523" s="644"/>
      <c r="DO1523" s="644"/>
      <c r="DP1523" s="644"/>
      <c r="DQ1523" s="644"/>
      <c r="DR1523" s="644"/>
      <c r="DS1523" s="644"/>
      <c r="DT1523" s="644"/>
      <c r="DU1523" s="644"/>
      <c r="DV1523" s="644"/>
      <c r="DW1523" s="644"/>
      <c r="DX1523" s="644"/>
      <c r="DY1523" s="644"/>
      <c r="DZ1523" s="644"/>
      <c r="EA1523" s="644"/>
      <c r="EB1523" s="644"/>
      <c r="EC1523" s="644"/>
      <c r="ED1523" s="644"/>
      <c r="EE1523" s="644"/>
      <c r="EF1523" s="644"/>
      <c r="EG1523" s="644"/>
      <c r="EH1523" s="644"/>
      <c r="EI1523" s="644"/>
      <c r="EJ1523" s="644"/>
      <c r="EK1523" s="644"/>
      <c r="EL1523" s="644"/>
      <c r="EM1523" s="644"/>
      <c r="EN1523" s="644"/>
      <c r="EO1523" s="644"/>
      <c r="EP1523" s="644"/>
      <c r="EQ1523" s="644"/>
      <c r="ER1523" s="644"/>
      <c r="ES1523" s="644"/>
      <c r="ET1523" s="644"/>
      <c r="EU1523" s="644"/>
      <c r="EV1523" s="644"/>
      <c r="EW1523" s="644"/>
      <c r="EX1523" s="644"/>
      <c r="EY1523" s="644"/>
      <c r="EZ1523" s="644"/>
      <c r="FA1523" s="644"/>
      <c r="FB1523" s="644"/>
      <c r="FC1523" s="644"/>
      <c r="FD1523" s="644"/>
      <c r="FE1523" s="644"/>
      <c r="FF1523" s="644"/>
      <c r="FG1523" s="644"/>
      <c r="FH1523" s="644"/>
      <c r="FI1523" s="644"/>
      <c r="FJ1523" s="644"/>
      <c r="FK1523" s="644"/>
      <c r="FL1523" s="644"/>
      <c r="FM1523" s="644"/>
      <c r="FN1523" s="644"/>
      <c r="FO1523" s="644"/>
      <c r="FP1523" s="644"/>
      <c r="FQ1523" s="644"/>
      <c r="FR1523" s="644"/>
      <c r="FS1523" s="644"/>
      <c r="FT1523" s="644"/>
      <c r="FU1523" s="644"/>
      <c r="FV1523" s="644"/>
      <c r="FW1523" s="644"/>
      <c r="FX1523" s="644"/>
      <c r="FY1523" s="644"/>
      <c r="FZ1523" s="644"/>
      <c r="GA1523" s="644"/>
      <c r="GB1523" s="644"/>
      <c r="GC1523" s="644"/>
      <c r="GD1523" s="644"/>
      <c r="GE1523" s="644"/>
      <c r="GF1523" s="644"/>
      <c r="GG1523" s="644"/>
      <c r="GH1523" s="644"/>
      <c r="GI1523" s="644"/>
      <c r="GJ1523" s="644"/>
      <c r="GK1523" s="644"/>
      <c r="GL1523" s="644"/>
      <c r="GM1523" s="644"/>
      <c r="GN1523" s="644"/>
      <c r="GO1523" s="644"/>
      <c r="GP1523" s="644"/>
      <c r="GQ1523" s="644"/>
      <c r="GR1523" s="644"/>
      <c r="GS1523" s="644"/>
      <c r="GT1523" s="644"/>
      <c r="GU1523" s="644"/>
      <c r="GV1523" s="644"/>
      <c r="GW1523" s="644"/>
      <c r="GX1523" s="644"/>
      <c r="GY1523" s="644"/>
      <c r="GZ1523" s="644"/>
      <c r="HA1523" s="644"/>
      <c r="HB1523" s="644"/>
      <c r="HC1523" s="644"/>
      <c r="HD1523" s="644"/>
      <c r="HE1523" s="644"/>
      <c r="HF1523" s="644"/>
      <c r="HG1523" s="644"/>
      <c r="HH1523" s="644"/>
      <c r="HI1523" s="644"/>
      <c r="HJ1523" s="644"/>
      <c r="HK1523" s="644"/>
      <c r="HL1523" s="644"/>
    </row>
    <row r="1524" spans="2:234" x14ac:dyDescent="0.25">
      <c r="D1524" s="645">
        <v>3</v>
      </c>
      <c r="E1524" s="878"/>
      <c r="F1524" s="879"/>
      <c r="G1524" s="880"/>
      <c r="H1524" s="878"/>
      <c r="I1524" s="879"/>
      <c r="J1524" s="879"/>
      <c r="K1524" s="879"/>
      <c r="L1524" s="879"/>
      <c r="M1524" s="880"/>
      <c r="N1524" s="881"/>
      <c r="O1524" s="882"/>
      <c r="P1524" s="882"/>
      <c r="Q1524" s="883"/>
      <c r="S1524" s="644"/>
      <c r="T1524" s="644"/>
      <c r="U1524" s="644" t="str">
        <f t="shared" si="6415"/>
        <v/>
      </c>
      <c r="V1524" s="644"/>
      <c r="W1524" s="644"/>
      <c r="X1524" s="644"/>
      <c r="Y1524" s="644"/>
      <c r="Z1524" s="644"/>
      <c r="AA1524" s="644"/>
      <c r="AB1524" s="644"/>
      <c r="AC1524" s="644"/>
      <c r="AD1524" s="644"/>
      <c r="AE1524" s="644"/>
      <c r="AF1524" s="644"/>
      <c r="AG1524" s="644"/>
      <c r="AH1524" s="644"/>
      <c r="AI1524" s="644"/>
      <c r="AJ1524" s="644"/>
      <c r="AK1524" s="644"/>
      <c r="AL1524" s="644"/>
      <c r="AM1524" s="644"/>
      <c r="AN1524" s="644"/>
      <c r="AO1524" s="644"/>
      <c r="AP1524" s="644"/>
      <c r="AQ1524" s="644"/>
      <c r="AR1524" s="644"/>
      <c r="AS1524" s="644"/>
      <c r="AT1524" s="644"/>
      <c r="AU1524" s="644"/>
      <c r="AV1524" s="644"/>
      <c r="AW1524" s="644"/>
      <c r="AX1524" s="644"/>
      <c r="AY1524" s="644"/>
      <c r="AZ1524" s="644"/>
      <c r="BA1524" s="644"/>
      <c r="BB1524" s="644"/>
      <c r="BC1524" s="644"/>
      <c r="BD1524" s="644"/>
      <c r="BE1524" s="644"/>
      <c r="BF1524" s="644"/>
      <c r="BG1524" s="644"/>
      <c r="BH1524" s="644"/>
      <c r="BI1524" s="644"/>
      <c r="BJ1524" s="644"/>
      <c r="BK1524" s="644"/>
      <c r="BL1524" s="644"/>
      <c r="BM1524" s="644"/>
      <c r="BN1524" s="644"/>
      <c r="BO1524" s="644"/>
      <c r="BP1524" s="644"/>
      <c r="BQ1524" s="644"/>
      <c r="BR1524" s="644"/>
      <c r="BS1524" s="644"/>
      <c r="BT1524" s="644"/>
      <c r="BU1524" s="644"/>
      <c r="BV1524" s="644"/>
      <c r="BW1524" s="644"/>
      <c r="BX1524" s="644"/>
      <c r="BY1524" s="644"/>
      <c r="BZ1524" s="644"/>
      <c r="CA1524" s="644"/>
      <c r="CB1524" s="644"/>
      <c r="CC1524" s="644"/>
      <c r="CD1524" s="644"/>
      <c r="CE1524" s="644"/>
      <c r="CF1524" s="644"/>
      <c r="CG1524" s="644"/>
      <c r="CH1524" s="644"/>
      <c r="CI1524" s="644"/>
      <c r="CJ1524" s="644"/>
      <c r="CK1524" s="644"/>
      <c r="CL1524" s="644"/>
      <c r="CM1524" s="644"/>
      <c r="CN1524" s="644"/>
      <c r="CO1524" s="644"/>
      <c r="CP1524" s="644"/>
      <c r="CQ1524" s="644"/>
      <c r="CR1524" s="644"/>
      <c r="CS1524" s="644"/>
      <c r="CT1524" s="644"/>
      <c r="CU1524" s="644"/>
      <c r="CV1524" s="644"/>
      <c r="CW1524" s="644"/>
      <c r="CX1524" s="644"/>
      <c r="CY1524" s="644"/>
      <c r="CZ1524" s="644"/>
      <c r="DA1524" s="644"/>
      <c r="DB1524" s="644"/>
      <c r="DC1524" s="644"/>
      <c r="DD1524" s="644"/>
      <c r="DE1524" s="644"/>
      <c r="DF1524" s="644"/>
      <c r="DG1524" s="644"/>
      <c r="DH1524" s="644"/>
      <c r="DI1524" s="644"/>
      <c r="DJ1524" s="644"/>
      <c r="DK1524" s="644"/>
      <c r="DL1524" s="644"/>
      <c r="DM1524" s="644"/>
      <c r="DN1524" s="644"/>
      <c r="DO1524" s="644"/>
      <c r="DP1524" s="644"/>
      <c r="DQ1524" s="644"/>
      <c r="DR1524" s="644"/>
      <c r="DS1524" s="644"/>
      <c r="DT1524" s="644"/>
      <c r="DU1524" s="644"/>
      <c r="DV1524" s="644"/>
      <c r="DW1524" s="644"/>
      <c r="DX1524" s="644"/>
      <c r="DY1524" s="644"/>
      <c r="DZ1524" s="644"/>
      <c r="EA1524" s="644"/>
      <c r="EB1524" s="644"/>
      <c r="EC1524" s="644"/>
      <c r="ED1524" s="644"/>
      <c r="EE1524" s="644"/>
      <c r="EF1524" s="644"/>
      <c r="EG1524" s="644"/>
      <c r="EH1524" s="644"/>
      <c r="EI1524" s="644"/>
      <c r="EJ1524" s="644"/>
      <c r="EK1524" s="644"/>
      <c r="EL1524" s="644"/>
      <c r="EM1524" s="644"/>
      <c r="EN1524" s="644"/>
      <c r="EO1524" s="644"/>
      <c r="EP1524" s="644"/>
      <c r="EQ1524" s="644"/>
      <c r="ER1524" s="644"/>
      <c r="ES1524" s="644"/>
      <c r="ET1524" s="644"/>
      <c r="EU1524" s="644"/>
      <c r="EV1524" s="644"/>
      <c r="EW1524" s="644"/>
      <c r="EX1524" s="644"/>
      <c r="EY1524" s="644"/>
      <c r="EZ1524" s="644"/>
      <c r="FA1524" s="644"/>
      <c r="FB1524" s="644"/>
      <c r="FC1524" s="644"/>
      <c r="FD1524" s="644"/>
      <c r="FE1524" s="644"/>
      <c r="FF1524" s="644"/>
      <c r="FG1524" s="644"/>
      <c r="FH1524" s="644"/>
      <c r="FI1524" s="644"/>
      <c r="FJ1524" s="644"/>
      <c r="FK1524" s="644"/>
      <c r="FL1524" s="644"/>
      <c r="FM1524" s="644"/>
      <c r="FN1524" s="644"/>
      <c r="FO1524" s="644"/>
      <c r="FP1524" s="644"/>
      <c r="FQ1524" s="644"/>
      <c r="FR1524" s="644"/>
      <c r="FS1524" s="644"/>
      <c r="FT1524" s="644"/>
      <c r="FU1524" s="644"/>
      <c r="FV1524" s="644"/>
      <c r="FW1524" s="644"/>
      <c r="FX1524" s="644"/>
      <c r="FY1524" s="644"/>
      <c r="FZ1524" s="644"/>
      <c r="GA1524" s="644"/>
      <c r="GB1524" s="644"/>
      <c r="GC1524" s="644"/>
      <c r="GD1524" s="644"/>
      <c r="GE1524" s="644"/>
      <c r="GF1524" s="644"/>
      <c r="GG1524" s="644"/>
      <c r="GH1524" s="644"/>
      <c r="GI1524" s="644"/>
      <c r="GJ1524" s="644"/>
      <c r="GK1524" s="644"/>
      <c r="GL1524" s="644"/>
      <c r="GM1524" s="644"/>
      <c r="GN1524" s="644"/>
      <c r="GO1524" s="644"/>
      <c r="GP1524" s="644"/>
      <c r="GQ1524" s="644"/>
      <c r="GR1524" s="644"/>
      <c r="GS1524" s="644"/>
      <c r="GT1524" s="644"/>
      <c r="GU1524" s="644"/>
      <c r="GV1524" s="644"/>
      <c r="GW1524" s="644"/>
      <c r="GX1524" s="644"/>
      <c r="GY1524" s="644"/>
      <c r="GZ1524" s="644"/>
      <c r="HA1524" s="644"/>
      <c r="HB1524" s="644"/>
      <c r="HC1524" s="644"/>
      <c r="HD1524" s="644"/>
      <c r="HE1524" s="644"/>
      <c r="HF1524" s="644"/>
      <c r="HG1524" s="644"/>
      <c r="HH1524" s="644"/>
      <c r="HI1524" s="644"/>
      <c r="HJ1524" s="644"/>
      <c r="HK1524" s="644"/>
      <c r="HL1524" s="644"/>
    </row>
    <row r="1525" spans="2:234" x14ac:dyDescent="0.25">
      <c r="D1525" s="645">
        <v>4</v>
      </c>
      <c r="E1525" s="878"/>
      <c r="F1525" s="879"/>
      <c r="G1525" s="880"/>
      <c r="H1525" s="878"/>
      <c r="I1525" s="879"/>
      <c r="J1525" s="879"/>
      <c r="K1525" s="879"/>
      <c r="L1525" s="879"/>
      <c r="M1525" s="880"/>
      <c r="N1525" s="881"/>
      <c r="O1525" s="882"/>
      <c r="P1525" s="882"/>
      <c r="Q1525" s="883"/>
      <c r="S1525" s="644"/>
      <c r="T1525" s="644"/>
      <c r="U1525" s="644" t="str">
        <f t="shared" si="6415"/>
        <v/>
      </c>
      <c r="V1525" s="644"/>
      <c r="W1525" s="644"/>
      <c r="X1525" s="644"/>
      <c r="Y1525" s="644"/>
      <c r="Z1525" s="644"/>
      <c r="AA1525" s="644"/>
      <c r="AB1525" s="644"/>
      <c r="AC1525" s="644"/>
      <c r="AD1525" s="644"/>
      <c r="AE1525" s="644"/>
      <c r="AF1525" s="644"/>
      <c r="AG1525" s="644"/>
      <c r="AH1525" s="644"/>
      <c r="AI1525" s="644"/>
      <c r="AJ1525" s="644"/>
      <c r="AK1525" s="644"/>
      <c r="AL1525" s="644"/>
      <c r="AM1525" s="644"/>
      <c r="AN1525" s="644"/>
      <c r="AO1525" s="644"/>
      <c r="AP1525" s="644"/>
      <c r="AQ1525" s="644"/>
      <c r="AR1525" s="644"/>
      <c r="AS1525" s="644"/>
      <c r="AT1525" s="644"/>
      <c r="AU1525" s="644"/>
      <c r="AV1525" s="644"/>
      <c r="AW1525" s="644"/>
      <c r="AX1525" s="644"/>
      <c r="AY1525" s="644"/>
      <c r="AZ1525" s="644"/>
      <c r="BA1525" s="644"/>
      <c r="BB1525" s="644"/>
      <c r="BC1525" s="644"/>
      <c r="BD1525" s="644"/>
      <c r="BE1525" s="644"/>
      <c r="BF1525" s="644"/>
      <c r="BG1525" s="644"/>
      <c r="BH1525" s="644"/>
      <c r="BI1525" s="644"/>
      <c r="BJ1525" s="644"/>
      <c r="BK1525" s="644"/>
      <c r="BL1525" s="644"/>
      <c r="BM1525" s="644"/>
      <c r="BN1525" s="644"/>
      <c r="BO1525" s="644"/>
      <c r="BP1525" s="644"/>
      <c r="BQ1525" s="644"/>
      <c r="BR1525" s="644"/>
      <c r="BS1525" s="644"/>
      <c r="BT1525" s="644"/>
      <c r="BU1525" s="644"/>
      <c r="BV1525" s="644"/>
      <c r="BW1525" s="644"/>
      <c r="BX1525" s="644"/>
      <c r="BY1525" s="644"/>
      <c r="BZ1525" s="644"/>
      <c r="CA1525" s="644"/>
      <c r="CB1525" s="644"/>
      <c r="CC1525" s="644"/>
      <c r="CD1525" s="644"/>
      <c r="CE1525" s="644"/>
      <c r="CF1525" s="644"/>
      <c r="CG1525" s="644"/>
      <c r="CH1525" s="644"/>
      <c r="CI1525" s="644"/>
      <c r="CJ1525" s="644"/>
      <c r="CK1525" s="644"/>
      <c r="CL1525" s="644"/>
      <c r="CM1525" s="644"/>
      <c r="CN1525" s="644"/>
      <c r="CO1525" s="644"/>
      <c r="CP1525" s="644"/>
      <c r="CQ1525" s="644"/>
      <c r="CR1525" s="644"/>
      <c r="CS1525" s="644"/>
      <c r="CT1525" s="644"/>
      <c r="CU1525" s="644"/>
      <c r="CV1525" s="644"/>
      <c r="CW1525" s="644"/>
      <c r="CX1525" s="644"/>
      <c r="CY1525" s="644"/>
      <c r="CZ1525" s="644"/>
      <c r="DA1525" s="644"/>
      <c r="DB1525" s="644"/>
      <c r="DC1525" s="644"/>
      <c r="DD1525" s="644"/>
      <c r="DE1525" s="644"/>
      <c r="DF1525" s="644"/>
      <c r="DG1525" s="644"/>
      <c r="DH1525" s="644"/>
      <c r="DI1525" s="644"/>
      <c r="DJ1525" s="644"/>
      <c r="DK1525" s="644"/>
      <c r="DL1525" s="644"/>
      <c r="DM1525" s="644"/>
      <c r="DN1525" s="644"/>
      <c r="DO1525" s="644"/>
      <c r="DP1525" s="644"/>
      <c r="DQ1525" s="644"/>
      <c r="DR1525" s="644"/>
      <c r="DS1525" s="644"/>
      <c r="DT1525" s="644"/>
      <c r="DU1525" s="644"/>
      <c r="DV1525" s="644"/>
      <c r="DW1525" s="644"/>
      <c r="DX1525" s="644"/>
      <c r="DY1525" s="644"/>
      <c r="DZ1525" s="644"/>
      <c r="EA1525" s="644"/>
      <c r="EB1525" s="644"/>
      <c r="EC1525" s="644"/>
      <c r="ED1525" s="644"/>
      <c r="EE1525" s="644"/>
      <c r="EF1525" s="644"/>
      <c r="EG1525" s="644"/>
      <c r="EH1525" s="644"/>
      <c r="EI1525" s="644"/>
      <c r="EJ1525" s="644"/>
      <c r="EK1525" s="644"/>
      <c r="EL1525" s="644"/>
      <c r="EM1525" s="644"/>
      <c r="EN1525" s="644"/>
      <c r="EO1525" s="644"/>
      <c r="EP1525" s="644"/>
      <c r="EQ1525" s="644"/>
      <c r="ER1525" s="644"/>
      <c r="ES1525" s="644"/>
      <c r="ET1525" s="644"/>
      <c r="EU1525" s="644"/>
      <c r="EV1525" s="644"/>
      <c r="EW1525" s="644"/>
      <c r="EX1525" s="644"/>
      <c r="EY1525" s="644"/>
      <c r="EZ1525" s="644"/>
      <c r="FA1525" s="644"/>
      <c r="FB1525" s="644"/>
      <c r="FC1525" s="644"/>
      <c r="FD1525" s="644"/>
      <c r="FE1525" s="644"/>
      <c r="FF1525" s="644"/>
      <c r="FG1525" s="644"/>
      <c r="FH1525" s="644"/>
      <c r="FI1525" s="644"/>
      <c r="FJ1525" s="644"/>
      <c r="FK1525" s="644"/>
      <c r="FL1525" s="644"/>
      <c r="FM1525" s="644"/>
      <c r="FN1525" s="644"/>
      <c r="FO1525" s="644"/>
      <c r="FP1525" s="644"/>
      <c r="FQ1525" s="644"/>
      <c r="FR1525" s="644"/>
      <c r="FS1525" s="644"/>
      <c r="FT1525" s="644"/>
      <c r="FU1525" s="644"/>
      <c r="FV1525" s="644"/>
      <c r="FW1525" s="644"/>
      <c r="FX1525" s="644"/>
      <c r="FY1525" s="644"/>
      <c r="FZ1525" s="644"/>
      <c r="GA1525" s="644"/>
      <c r="GB1525" s="644"/>
      <c r="GC1525" s="644"/>
      <c r="GD1525" s="644"/>
      <c r="GE1525" s="644"/>
      <c r="GF1525" s="644"/>
      <c r="GG1525" s="644"/>
      <c r="GH1525" s="644"/>
      <c r="GI1525" s="644"/>
      <c r="GJ1525" s="644"/>
      <c r="GK1525" s="644"/>
      <c r="GL1525" s="644"/>
      <c r="GM1525" s="644"/>
      <c r="GN1525" s="644"/>
      <c r="GO1525" s="644"/>
      <c r="GP1525" s="644"/>
      <c r="GQ1525" s="644"/>
      <c r="GR1525" s="644"/>
      <c r="GS1525" s="644"/>
      <c r="GT1525" s="644"/>
      <c r="GU1525" s="644"/>
      <c r="GV1525" s="644"/>
      <c r="GW1525" s="644"/>
      <c r="GX1525" s="644"/>
      <c r="GY1525" s="644"/>
      <c r="GZ1525" s="644"/>
      <c r="HA1525" s="644"/>
      <c r="HB1525" s="644"/>
      <c r="HC1525" s="644"/>
      <c r="HD1525" s="644"/>
      <c r="HE1525" s="644"/>
      <c r="HF1525" s="644"/>
      <c r="HG1525" s="644"/>
      <c r="HH1525" s="644"/>
      <c r="HI1525" s="644"/>
      <c r="HJ1525" s="644"/>
      <c r="HK1525" s="644"/>
      <c r="HL1525" s="644"/>
    </row>
    <row r="1526" spans="2:234" x14ac:dyDescent="0.25">
      <c r="D1526" s="645">
        <v>5</v>
      </c>
      <c r="E1526" s="878"/>
      <c r="F1526" s="879"/>
      <c r="G1526" s="880"/>
      <c r="H1526" s="878"/>
      <c r="I1526" s="879"/>
      <c r="J1526" s="879"/>
      <c r="K1526" s="879"/>
      <c r="L1526" s="879"/>
      <c r="M1526" s="880"/>
      <c r="N1526" s="881"/>
      <c r="O1526" s="882"/>
      <c r="P1526" s="882"/>
      <c r="Q1526" s="883"/>
      <c r="S1526" s="644"/>
      <c r="T1526" s="644"/>
      <c r="U1526" s="644" t="str">
        <f t="shared" si="6415"/>
        <v/>
      </c>
      <c r="V1526" s="644"/>
      <c r="W1526" s="644"/>
      <c r="X1526" s="644"/>
      <c r="Y1526" s="644"/>
      <c r="Z1526" s="644"/>
      <c r="AA1526" s="644"/>
      <c r="AB1526" s="644"/>
      <c r="AC1526" s="644"/>
      <c r="AD1526" s="644"/>
      <c r="AE1526" s="644"/>
      <c r="AF1526" s="644"/>
      <c r="AG1526" s="644"/>
      <c r="AH1526" s="644"/>
      <c r="AI1526" s="644"/>
      <c r="AJ1526" s="644"/>
      <c r="AK1526" s="644"/>
      <c r="AL1526" s="644"/>
      <c r="AM1526" s="644"/>
      <c r="AN1526" s="644"/>
      <c r="AO1526" s="644"/>
      <c r="AP1526" s="644"/>
      <c r="AQ1526" s="644"/>
      <c r="AR1526" s="644"/>
      <c r="AS1526" s="644"/>
      <c r="AT1526" s="644"/>
      <c r="AU1526" s="644"/>
      <c r="AV1526" s="644"/>
      <c r="AW1526" s="644"/>
      <c r="AX1526" s="644"/>
      <c r="AY1526" s="644"/>
      <c r="AZ1526" s="644"/>
      <c r="BA1526" s="644"/>
      <c r="BB1526" s="644"/>
      <c r="BC1526" s="644"/>
      <c r="BD1526" s="644"/>
      <c r="BE1526" s="644"/>
      <c r="BF1526" s="644"/>
      <c r="BG1526" s="644"/>
      <c r="BH1526" s="644"/>
      <c r="BI1526" s="644"/>
      <c r="BJ1526" s="644"/>
      <c r="BK1526" s="644"/>
      <c r="BL1526" s="644"/>
      <c r="BM1526" s="644"/>
      <c r="BN1526" s="644"/>
      <c r="BO1526" s="644"/>
      <c r="BP1526" s="644"/>
      <c r="BQ1526" s="644"/>
      <c r="BR1526" s="644"/>
      <c r="BS1526" s="644"/>
      <c r="BT1526" s="644"/>
      <c r="BU1526" s="644"/>
      <c r="BV1526" s="644"/>
      <c r="BW1526" s="644"/>
      <c r="BX1526" s="644"/>
      <c r="BY1526" s="644"/>
      <c r="BZ1526" s="644"/>
      <c r="CA1526" s="644"/>
      <c r="CB1526" s="644"/>
      <c r="CC1526" s="644"/>
      <c r="CD1526" s="644"/>
      <c r="CE1526" s="644"/>
      <c r="CF1526" s="644"/>
      <c r="CG1526" s="644"/>
      <c r="CH1526" s="644"/>
      <c r="CI1526" s="644"/>
      <c r="CJ1526" s="644"/>
      <c r="CK1526" s="644"/>
      <c r="CL1526" s="644"/>
      <c r="CM1526" s="644"/>
      <c r="CN1526" s="644"/>
      <c r="CO1526" s="644"/>
      <c r="CP1526" s="644"/>
      <c r="CQ1526" s="644"/>
      <c r="CR1526" s="644"/>
      <c r="CS1526" s="644"/>
      <c r="CT1526" s="644"/>
      <c r="CU1526" s="644"/>
      <c r="CV1526" s="644"/>
      <c r="CW1526" s="644"/>
      <c r="CX1526" s="644"/>
      <c r="CY1526" s="644"/>
      <c r="CZ1526" s="644"/>
      <c r="DA1526" s="644"/>
      <c r="DB1526" s="644"/>
      <c r="DC1526" s="644"/>
      <c r="DD1526" s="644"/>
      <c r="DE1526" s="644"/>
      <c r="DF1526" s="644"/>
      <c r="DG1526" s="644"/>
      <c r="DH1526" s="644"/>
      <c r="DI1526" s="644"/>
      <c r="DJ1526" s="644"/>
      <c r="DK1526" s="644"/>
      <c r="DL1526" s="644"/>
      <c r="DM1526" s="644"/>
      <c r="DN1526" s="644"/>
      <c r="DO1526" s="644"/>
      <c r="DP1526" s="644"/>
      <c r="DQ1526" s="644"/>
      <c r="DR1526" s="644"/>
      <c r="DS1526" s="644"/>
      <c r="DT1526" s="644"/>
      <c r="DU1526" s="644"/>
      <c r="DV1526" s="644"/>
      <c r="DW1526" s="644"/>
      <c r="DX1526" s="644"/>
      <c r="DY1526" s="644"/>
      <c r="DZ1526" s="644"/>
      <c r="EA1526" s="644"/>
      <c r="EB1526" s="644"/>
      <c r="EC1526" s="644"/>
      <c r="ED1526" s="644"/>
      <c r="EE1526" s="644"/>
      <c r="EF1526" s="644"/>
      <c r="EG1526" s="644"/>
      <c r="EH1526" s="644"/>
      <c r="EI1526" s="644"/>
      <c r="EJ1526" s="644"/>
      <c r="EK1526" s="644"/>
      <c r="EL1526" s="644"/>
      <c r="EM1526" s="644"/>
      <c r="EN1526" s="644"/>
      <c r="EO1526" s="644"/>
      <c r="EP1526" s="644"/>
      <c r="EQ1526" s="644"/>
      <c r="ER1526" s="644"/>
      <c r="ES1526" s="644"/>
      <c r="ET1526" s="644"/>
      <c r="EU1526" s="644"/>
      <c r="EV1526" s="644"/>
      <c r="EW1526" s="644"/>
      <c r="EX1526" s="644"/>
      <c r="EY1526" s="644"/>
      <c r="EZ1526" s="644"/>
      <c r="FA1526" s="644"/>
      <c r="FB1526" s="644"/>
      <c r="FC1526" s="644"/>
      <c r="FD1526" s="644"/>
      <c r="FE1526" s="644"/>
      <c r="FF1526" s="644"/>
      <c r="FG1526" s="644"/>
      <c r="FH1526" s="644"/>
      <c r="FI1526" s="644"/>
      <c r="FJ1526" s="644"/>
      <c r="FK1526" s="644"/>
      <c r="FL1526" s="644"/>
      <c r="FM1526" s="644"/>
      <c r="FN1526" s="644"/>
      <c r="FO1526" s="644"/>
      <c r="FP1526" s="644"/>
      <c r="FQ1526" s="644"/>
      <c r="FR1526" s="644"/>
      <c r="FS1526" s="644"/>
      <c r="FT1526" s="644"/>
      <c r="FU1526" s="644"/>
      <c r="FV1526" s="644"/>
      <c r="FW1526" s="644"/>
      <c r="FX1526" s="644"/>
      <c r="FY1526" s="644"/>
      <c r="FZ1526" s="644"/>
      <c r="GA1526" s="644"/>
      <c r="GB1526" s="644"/>
      <c r="GC1526" s="644"/>
      <c r="GD1526" s="644"/>
      <c r="GE1526" s="644"/>
      <c r="GF1526" s="644"/>
      <c r="GG1526" s="644"/>
      <c r="GH1526" s="644"/>
      <c r="GI1526" s="644"/>
      <c r="GJ1526" s="644"/>
      <c r="GK1526" s="644"/>
      <c r="GL1526" s="644"/>
      <c r="GM1526" s="644"/>
      <c r="GN1526" s="644"/>
      <c r="GO1526" s="644"/>
      <c r="GP1526" s="644"/>
      <c r="GQ1526" s="644"/>
      <c r="GR1526" s="644"/>
      <c r="GS1526" s="644"/>
      <c r="GT1526" s="644"/>
      <c r="GU1526" s="644"/>
      <c r="GV1526" s="644"/>
      <c r="GW1526" s="644"/>
      <c r="GX1526" s="644"/>
      <c r="GY1526" s="644"/>
      <c r="GZ1526" s="644"/>
      <c r="HA1526" s="644"/>
      <c r="HB1526" s="644"/>
      <c r="HC1526" s="644"/>
      <c r="HD1526" s="644"/>
      <c r="HE1526" s="644"/>
      <c r="HF1526" s="644"/>
      <c r="HG1526" s="644"/>
      <c r="HH1526" s="644"/>
      <c r="HI1526" s="644"/>
      <c r="HJ1526" s="644"/>
      <c r="HK1526" s="644"/>
      <c r="HL1526" s="644"/>
    </row>
    <row r="1527" spans="2:234" x14ac:dyDescent="0.25">
      <c r="D1527" s="645">
        <v>6</v>
      </c>
      <c r="E1527" s="878"/>
      <c r="F1527" s="879"/>
      <c r="G1527" s="880"/>
      <c r="H1527" s="878"/>
      <c r="I1527" s="879"/>
      <c r="J1527" s="879"/>
      <c r="K1527" s="879"/>
      <c r="L1527" s="879"/>
      <c r="M1527" s="880"/>
      <c r="N1527" s="881"/>
      <c r="O1527" s="882"/>
      <c r="P1527" s="882"/>
      <c r="Q1527" s="883"/>
      <c r="S1527" s="644"/>
      <c r="T1527" s="644"/>
      <c r="U1527" s="644" t="str">
        <f t="shared" si="6415"/>
        <v/>
      </c>
      <c r="V1527" s="644"/>
      <c r="W1527" s="644"/>
      <c r="X1527" s="644"/>
      <c r="Y1527" s="644"/>
      <c r="Z1527" s="644"/>
      <c r="AA1527" s="644"/>
      <c r="AB1527" s="644"/>
      <c r="AC1527" s="644"/>
      <c r="AD1527" s="644"/>
      <c r="AE1527" s="644"/>
      <c r="AF1527" s="644"/>
      <c r="AG1527" s="644"/>
      <c r="AH1527" s="644"/>
      <c r="AI1527" s="644"/>
      <c r="AJ1527" s="644"/>
      <c r="AK1527" s="644"/>
      <c r="AL1527" s="644"/>
      <c r="AM1527" s="644"/>
      <c r="AN1527" s="644"/>
      <c r="AO1527" s="644"/>
      <c r="AP1527" s="644"/>
      <c r="AQ1527" s="644"/>
      <c r="AR1527" s="644"/>
      <c r="AS1527" s="644"/>
      <c r="AT1527" s="644"/>
      <c r="AU1527" s="644"/>
      <c r="AV1527" s="644"/>
      <c r="AW1527" s="644"/>
      <c r="AX1527" s="644"/>
      <c r="AY1527" s="644"/>
      <c r="AZ1527" s="644"/>
      <c r="BA1527" s="644"/>
      <c r="BB1527" s="644"/>
      <c r="BC1527" s="644"/>
      <c r="BD1527" s="644"/>
      <c r="BE1527" s="644"/>
      <c r="BF1527" s="644"/>
      <c r="BG1527" s="644"/>
      <c r="BH1527" s="644"/>
      <c r="BI1527" s="644"/>
      <c r="BJ1527" s="644"/>
      <c r="BK1527" s="644"/>
      <c r="BL1527" s="644"/>
      <c r="BM1527" s="644"/>
      <c r="BN1527" s="644"/>
      <c r="BO1527" s="644"/>
      <c r="BP1527" s="644"/>
      <c r="BQ1527" s="644"/>
      <c r="BR1527" s="644"/>
      <c r="BS1527" s="644"/>
      <c r="BT1527" s="644"/>
      <c r="BU1527" s="644"/>
      <c r="BV1527" s="644"/>
      <c r="BW1527" s="644"/>
      <c r="BX1527" s="644"/>
      <c r="BY1527" s="644"/>
      <c r="BZ1527" s="644"/>
      <c r="CA1527" s="644"/>
      <c r="CB1527" s="644"/>
      <c r="CC1527" s="644"/>
      <c r="CD1527" s="644"/>
      <c r="CE1527" s="644"/>
      <c r="CF1527" s="644"/>
      <c r="CG1527" s="644"/>
      <c r="CH1527" s="644"/>
      <c r="CI1527" s="644"/>
      <c r="CJ1527" s="644"/>
      <c r="CK1527" s="644"/>
      <c r="CL1527" s="644"/>
      <c r="CM1527" s="644"/>
      <c r="CN1527" s="644"/>
      <c r="CO1527" s="644"/>
      <c r="CP1527" s="644"/>
      <c r="CQ1527" s="644"/>
      <c r="CR1527" s="644"/>
      <c r="CS1527" s="644"/>
      <c r="CT1527" s="644"/>
      <c r="CU1527" s="644"/>
      <c r="CV1527" s="644"/>
      <c r="CW1527" s="644"/>
      <c r="CX1527" s="644"/>
      <c r="CY1527" s="644"/>
      <c r="CZ1527" s="644"/>
      <c r="DA1527" s="644"/>
      <c r="DB1527" s="644"/>
      <c r="DC1527" s="644"/>
      <c r="DD1527" s="644"/>
      <c r="DE1527" s="644"/>
      <c r="DF1527" s="644"/>
      <c r="DG1527" s="644"/>
      <c r="DH1527" s="644"/>
      <c r="DI1527" s="644"/>
      <c r="DJ1527" s="644"/>
      <c r="DK1527" s="644"/>
      <c r="DL1527" s="644"/>
      <c r="DM1527" s="644"/>
      <c r="DN1527" s="644"/>
      <c r="DO1527" s="644"/>
      <c r="DP1527" s="644"/>
      <c r="DQ1527" s="644"/>
      <c r="DR1527" s="644"/>
      <c r="DS1527" s="644"/>
      <c r="DT1527" s="644"/>
      <c r="DU1527" s="644"/>
      <c r="DV1527" s="644"/>
      <c r="DW1527" s="644"/>
      <c r="DX1527" s="644"/>
      <c r="DY1527" s="644"/>
      <c r="DZ1527" s="644"/>
      <c r="EA1527" s="644"/>
      <c r="EB1527" s="644"/>
      <c r="EC1527" s="644"/>
      <c r="ED1527" s="644"/>
      <c r="EE1527" s="644"/>
      <c r="EF1527" s="644"/>
      <c r="EG1527" s="644"/>
      <c r="EH1527" s="644"/>
      <c r="EI1527" s="644"/>
      <c r="EJ1527" s="644"/>
      <c r="EK1527" s="644"/>
      <c r="EL1527" s="644"/>
      <c r="EM1527" s="644"/>
      <c r="EN1527" s="644"/>
      <c r="EO1527" s="644"/>
      <c r="EP1527" s="644"/>
      <c r="EQ1527" s="644"/>
      <c r="ER1527" s="644"/>
      <c r="ES1527" s="644"/>
      <c r="ET1527" s="644"/>
      <c r="EU1527" s="644"/>
      <c r="EV1527" s="644"/>
      <c r="EW1527" s="644"/>
      <c r="EX1527" s="644"/>
      <c r="EY1527" s="644"/>
      <c r="EZ1527" s="644"/>
      <c r="FA1527" s="644"/>
      <c r="FB1527" s="644"/>
      <c r="FC1527" s="644"/>
      <c r="FD1527" s="644"/>
      <c r="FE1527" s="644"/>
      <c r="FF1527" s="644"/>
      <c r="FG1527" s="644"/>
      <c r="FH1527" s="644"/>
      <c r="FI1527" s="644"/>
      <c r="FJ1527" s="644"/>
      <c r="FK1527" s="644"/>
      <c r="FL1527" s="644"/>
      <c r="FM1527" s="644"/>
      <c r="FN1527" s="644"/>
      <c r="FO1527" s="644"/>
      <c r="FP1527" s="644"/>
      <c r="FQ1527" s="644"/>
      <c r="FR1527" s="644"/>
      <c r="FS1527" s="644"/>
      <c r="FT1527" s="644"/>
      <c r="FU1527" s="644"/>
      <c r="FV1527" s="644"/>
      <c r="FW1527" s="644"/>
      <c r="FX1527" s="644"/>
      <c r="FY1527" s="644"/>
      <c r="FZ1527" s="644"/>
      <c r="GA1527" s="644"/>
      <c r="GB1527" s="644"/>
      <c r="GC1527" s="644"/>
      <c r="GD1527" s="644"/>
      <c r="GE1527" s="644"/>
      <c r="GF1527" s="644"/>
      <c r="GG1527" s="644"/>
      <c r="GH1527" s="644"/>
      <c r="GI1527" s="644"/>
      <c r="GJ1527" s="644"/>
      <c r="GK1527" s="644"/>
      <c r="GL1527" s="644"/>
      <c r="GM1527" s="644"/>
      <c r="GN1527" s="644"/>
      <c r="GO1527" s="644"/>
      <c r="GP1527" s="644"/>
      <c r="GQ1527" s="644"/>
      <c r="GR1527" s="644"/>
      <c r="GS1527" s="644"/>
      <c r="GT1527" s="644"/>
      <c r="GU1527" s="644"/>
      <c r="GV1527" s="644"/>
      <c r="GW1527" s="644"/>
      <c r="GX1527" s="644"/>
      <c r="GY1527" s="644"/>
      <c r="GZ1527" s="644"/>
      <c r="HA1527" s="644"/>
      <c r="HB1527" s="644"/>
      <c r="HC1527" s="644"/>
      <c r="HD1527" s="644"/>
      <c r="HE1527" s="644"/>
      <c r="HF1527" s="644"/>
      <c r="HG1527" s="644"/>
      <c r="HH1527" s="644"/>
      <c r="HI1527" s="644"/>
      <c r="HJ1527" s="644"/>
      <c r="HK1527" s="644"/>
      <c r="HL1527" s="644"/>
    </row>
    <row r="1528" spans="2:234" x14ac:dyDescent="0.25">
      <c r="D1528" s="645">
        <v>7</v>
      </c>
      <c r="E1528" s="878"/>
      <c r="F1528" s="879"/>
      <c r="G1528" s="880"/>
      <c r="H1528" s="878"/>
      <c r="I1528" s="879"/>
      <c r="J1528" s="879"/>
      <c r="K1528" s="879"/>
      <c r="L1528" s="879"/>
      <c r="M1528" s="880"/>
      <c r="N1528" s="881"/>
      <c r="O1528" s="882"/>
      <c r="P1528" s="882"/>
      <c r="Q1528" s="883"/>
      <c r="S1528" s="644"/>
      <c r="T1528" s="644"/>
      <c r="U1528" s="644" t="str">
        <f t="shared" si="6415"/>
        <v/>
      </c>
      <c r="V1528" s="644"/>
      <c r="W1528" s="644"/>
      <c r="X1528" s="644"/>
      <c r="Y1528" s="644"/>
      <c r="Z1528" s="644"/>
      <c r="AA1528" s="644"/>
      <c r="AB1528" s="644"/>
      <c r="AC1528" s="644"/>
      <c r="AD1528" s="644"/>
      <c r="AE1528" s="644"/>
      <c r="AF1528" s="644"/>
      <c r="AG1528" s="644"/>
      <c r="AH1528" s="644"/>
      <c r="AI1528" s="644"/>
      <c r="AJ1528" s="644"/>
      <c r="AK1528" s="644"/>
      <c r="AL1528" s="644"/>
      <c r="AM1528" s="644"/>
      <c r="AN1528" s="644"/>
      <c r="AO1528" s="644"/>
      <c r="AP1528" s="644"/>
      <c r="AQ1528" s="644"/>
      <c r="AR1528" s="644"/>
      <c r="AS1528" s="644"/>
      <c r="AT1528" s="644"/>
      <c r="AU1528" s="644"/>
      <c r="AV1528" s="644"/>
      <c r="AW1528" s="644"/>
      <c r="AX1528" s="644"/>
      <c r="AY1528" s="644"/>
      <c r="AZ1528" s="644"/>
      <c r="BA1528" s="644"/>
      <c r="BB1528" s="644"/>
      <c r="BC1528" s="644"/>
      <c r="BD1528" s="644"/>
      <c r="BE1528" s="644"/>
      <c r="BF1528" s="644"/>
      <c r="BG1528" s="644"/>
      <c r="BH1528" s="644"/>
      <c r="BI1528" s="644"/>
      <c r="BJ1528" s="644"/>
      <c r="BK1528" s="644"/>
      <c r="BL1528" s="644"/>
      <c r="BM1528" s="644"/>
      <c r="BN1528" s="644"/>
      <c r="BO1528" s="644"/>
      <c r="BP1528" s="644"/>
      <c r="BQ1528" s="644"/>
      <c r="BR1528" s="644"/>
      <c r="BS1528" s="644"/>
      <c r="BT1528" s="644"/>
      <c r="BU1528" s="644"/>
      <c r="BV1528" s="644"/>
      <c r="BW1528" s="644"/>
      <c r="BX1528" s="644"/>
      <c r="BY1528" s="644"/>
      <c r="BZ1528" s="644"/>
      <c r="CA1528" s="644"/>
      <c r="CB1528" s="644"/>
      <c r="CC1528" s="644"/>
      <c r="CD1528" s="644"/>
      <c r="CE1528" s="644"/>
      <c r="CF1528" s="644"/>
      <c r="CG1528" s="644"/>
      <c r="CH1528" s="644"/>
      <c r="CI1528" s="644"/>
      <c r="CJ1528" s="644"/>
      <c r="CK1528" s="644"/>
      <c r="CL1528" s="644"/>
      <c r="CM1528" s="644"/>
      <c r="CN1528" s="644"/>
      <c r="CO1528" s="644"/>
      <c r="CP1528" s="644"/>
      <c r="CQ1528" s="644"/>
      <c r="CR1528" s="644"/>
      <c r="CS1528" s="644"/>
      <c r="CT1528" s="644"/>
      <c r="CU1528" s="644"/>
      <c r="CV1528" s="644"/>
      <c r="CW1528" s="644"/>
      <c r="CX1528" s="644"/>
      <c r="CY1528" s="644"/>
      <c r="CZ1528" s="644"/>
      <c r="DA1528" s="644"/>
      <c r="DB1528" s="644"/>
      <c r="DC1528" s="644"/>
      <c r="DD1528" s="644"/>
      <c r="DE1528" s="644"/>
      <c r="DF1528" s="644"/>
      <c r="DG1528" s="644"/>
      <c r="DH1528" s="644"/>
      <c r="DI1528" s="644"/>
      <c r="DJ1528" s="644"/>
      <c r="DK1528" s="644"/>
      <c r="DL1528" s="644"/>
      <c r="DM1528" s="644"/>
      <c r="DN1528" s="644"/>
      <c r="DO1528" s="644"/>
      <c r="DP1528" s="644"/>
      <c r="DQ1528" s="644"/>
      <c r="DR1528" s="644"/>
      <c r="DS1528" s="644"/>
      <c r="DT1528" s="644"/>
      <c r="DU1528" s="644"/>
      <c r="DV1528" s="644"/>
      <c r="DW1528" s="644"/>
      <c r="DX1528" s="644"/>
      <c r="DY1528" s="644"/>
      <c r="DZ1528" s="644"/>
      <c r="EA1528" s="644"/>
      <c r="EB1528" s="644"/>
      <c r="EC1528" s="644"/>
      <c r="ED1528" s="644"/>
      <c r="EE1528" s="644"/>
      <c r="EF1528" s="644"/>
      <c r="EG1528" s="644"/>
      <c r="EH1528" s="644"/>
      <c r="EI1528" s="644"/>
      <c r="EJ1528" s="644"/>
      <c r="EK1528" s="644"/>
      <c r="EL1528" s="644"/>
      <c r="EM1528" s="644"/>
      <c r="EN1528" s="644"/>
      <c r="EO1528" s="644"/>
      <c r="EP1528" s="644"/>
      <c r="EQ1528" s="644"/>
      <c r="ER1528" s="644"/>
      <c r="ES1528" s="644"/>
      <c r="ET1528" s="644"/>
      <c r="EU1528" s="644"/>
      <c r="EV1528" s="644"/>
      <c r="EW1528" s="644"/>
      <c r="EX1528" s="644"/>
      <c r="EY1528" s="644"/>
      <c r="EZ1528" s="644"/>
      <c r="FA1528" s="644"/>
      <c r="FB1528" s="644"/>
      <c r="FC1528" s="644"/>
      <c r="FD1528" s="644"/>
      <c r="FE1528" s="644"/>
      <c r="FF1528" s="644"/>
      <c r="FG1528" s="644"/>
      <c r="FH1528" s="644"/>
      <c r="FI1528" s="644"/>
      <c r="FJ1528" s="644"/>
      <c r="FK1528" s="644"/>
      <c r="FL1528" s="644"/>
      <c r="FM1528" s="644"/>
      <c r="FN1528" s="644"/>
      <c r="FO1528" s="644"/>
      <c r="FP1528" s="644"/>
      <c r="FQ1528" s="644"/>
      <c r="FR1528" s="644"/>
      <c r="FS1528" s="644"/>
      <c r="FT1528" s="644"/>
      <c r="FU1528" s="644"/>
      <c r="FV1528" s="644"/>
      <c r="FW1528" s="644"/>
      <c r="FX1528" s="644"/>
      <c r="FY1528" s="644"/>
      <c r="FZ1528" s="644"/>
      <c r="GA1528" s="644"/>
      <c r="GB1528" s="644"/>
      <c r="GC1528" s="644"/>
      <c r="GD1528" s="644"/>
      <c r="GE1528" s="644"/>
      <c r="GF1528" s="644"/>
      <c r="GG1528" s="644"/>
      <c r="GH1528" s="644"/>
      <c r="GI1528" s="644"/>
      <c r="GJ1528" s="644"/>
      <c r="GK1528" s="644"/>
      <c r="GL1528" s="644"/>
      <c r="GM1528" s="644"/>
      <c r="GN1528" s="644"/>
      <c r="GO1528" s="644"/>
      <c r="GP1528" s="644"/>
      <c r="GQ1528" s="644"/>
      <c r="GR1528" s="644"/>
      <c r="GS1528" s="644"/>
      <c r="GT1528" s="644"/>
      <c r="GU1528" s="644"/>
      <c r="GV1528" s="644"/>
      <c r="GW1528" s="644"/>
      <c r="GX1528" s="644"/>
      <c r="GY1528" s="644"/>
      <c r="GZ1528" s="644"/>
      <c r="HA1528" s="644"/>
      <c r="HB1528" s="644"/>
      <c r="HC1528" s="644"/>
      <c r="HD1528" s="644"/>
      <c r="HE1528" s="644"/>
      <c r="HF1528" s="644"/>
      <c r="HG1528" s="644"/>
      <c r="HH1528" s="644"/>
      <c r="HI1528" s="644"/>
      <c r="HJ1528" s="644"/>
      <c r="HK1528" s="644"/>
      <c r="HL1528" s="644"/>
    </row>
    <row r="1529" spans="2:234" x14ac:dyDescent="0.25">
      <c r="D1529" s="645">
        <v>8</v>
      </c>
      <c r="E1529" s="878"/>
      <c r="F1529" s="879"/>
      <c r="G1529" s="880"/>
      <c r="H1529" s="878"/>
      <c r="I1529" s="879"/>
      <c r="J1529" s="879"/>
      <c r="K1529" s="879"/>
      <c r="L1529" s="879"/>
      <c r="M1529" s="880"/>
      <c r="N1529" s="881"/>
      <c r="O1529" s="882"/>
      <c r="P1529" s="882"/>
      <c r="Q1529" s="883"/>
      <c r="S1529" s="644"/>
      <c r="T1529" s="644"/>
      <c r="U1529" s="644" t="str">
        <f t="shared" si="6415"/>
        <v/>
      </c>
      <c r="V1529" s="644"/>
      <c r="W1529" s="644"/>
      <c r="X1529" s="644"/>
      <c r="Y1529" s="644"/>
      <c r="Z1529" s="644"/>
      <c r="AA1529" s="644"/>
      <c r="AB1529" s="644"/>
      <c r="AC1529" s="644"/>
      <c r="AD1529" s="644"/>
      <c r="AE1529" s="644"/>
      <c r="AF1529" s="644"/>
      <c r="AG1529" s="644"/>
      <c r="AH1529" s="644"/>
      <c r="AI1529" s="644"/>
      <c r="AJ1529" s="644"/>
      <c r="AK1529" s="644"/>
      <c r="AL1529" s="644"/>
      <c r="AM1529" s="644"/>
      <c r="AN1529" s="644"/>
      <c r="AO1529" s="644"/>
      <c r="AP1529" s="644"/>
      <c r="AQ1529" s="644"/>
      <c r="AR1529" s="644"/>
      <c r="AS1529" s="644"/>
      <c r="AT1529" s="644"/>
      <c r="AU1529" s="644"/>
      <c r="AV1529" s="644"/>
      <c r="AW1529" s="644"/>
      <c r="AX1529" s="644"/>
      <c r="AY1529" s="644"/>
      <c r="AZ1529" s="644"/>
      <c r="BA1529" s="644"/>
      <c r="BB1529" s="644"/>
      <c r="BC1529" s="644"/>
      <c r="BD1529" s="644"/>
      <c r="BE1529" s="644"/>
      <c r="BF1529" s="644"/>
      <c r="BG1529" s="644"/>
      <c r="BH1529" s="644"/>
      <c r="BI1529" s="644"/>
      <c r="BJ1529" s="644"/>
      <c r="BK1529" s="644"/>
      <c r="BL1529" s="644"/>
      <c r="BM1529" s="644"/>
      <c r="BN1529" s="644"/>
      <c r="BO1529" s="644"/>
      <c r="BP1529" s="644"/>
      <c r="BQ1529" s="644"/>
      <c r="BR1529" s="644"/>
      <c r="BS1529" s="644"/>
      <c r="BT1529" s="644"/>
      <c r="BU1529" s="644"/>
      <c r="BV1529" s="644"/>
      <c r="BW1529" s="644"/>
      <c r="BX1529" s="644"/>
      <c r="BY1529" s="644"/>
      <c r="BZ1529" s="644"/>
      <c r="CA1529" s="644"/>
      <c r="CB1529" s="644"/>
      <c r="CC1529" s="644"/>
      <c r="CD1529" s="644"/>
      <c r="CE1529" s="644"/>
      <c r="CF1529" s="644"/>
      <c r="CG1529" s="644"/>
      <c r="CH1529" s="644"/>
      <c r="CI1529" s="644"/>
      <c r="CJ1529" s="644"/>
      <c r="CK1529" s="644"/>
      <c r="CL1529" s="644"/>
      <c r="CM1529" s="644"/>
      <c r="CN1529" s="644"/>
      <c r="CO1529" s="644"/>
      <c r="CP1529" s="644"/>
      <c r="CQ1529" s="644"/>
      <c r="CR1529" s="644"/>
      <c r="CS1529" s="644"/>
      <c r="CT1529" s="644"/>
      <c r="CU1529" s="644"/>
      <c r="CV1529" s="644"/>
      <c r="CW1529" s="644"/>
      <c r="CX1529" s="644"/>
      <c r="CY1529" s="644"/>
      <c r="CZ1529" s="644"/>
      <c r="DA1529" s="644"/>
      <c r="DB1529" s="644"/>
      <c r="DC1529" s="644"/>
      <c r="DD1529" s="644"/>
      <c r="DE1529" s="644"/>
      <c r="DF1529" s="644"/>
      <c r="DG1529" s="644"/>
      <c r="DH1529" s="644"/>
      <c r="DI1529" s="644"/>
      <c r="DJ1529" s="644"/>
      <c r="DK1529" s="644"/>
      <c r="DL1529" s="644"/>
      <c r="DM1529" s="644"/>
      <c r="DN1529" s="644"/>
      <c r="DO1529" s="644"/>
      <c r="DP1529" s="644"/>
      <c r="DQ1529" s="644"/>
      <c r="DR1529" s="644"/>
      <c r="DS1529" s="644"/>
      <c r="DT1529" s="644"/>
      <c r="DU1529" s="644"/>
      <c r="DV1529" s="644"/>
      <c r="DW1529" s="644"/>
      <c r="DX1529" s="644"/>
      <c r="DY1529" s="644"/>
      <c r="DZ1529" s="644"/>
      <c r="EA1529" s="644"/>
      <c r="EB1529" s="644"/>
      <c r="EC1529" s="644"/>
      <c r="ED1529" s="644"/>
      <c r="EE1529" s="644"/>
      <c r="EF1529" s="644"/>
      <c r="EG1529" s="644"/>
      <c r="EH1529" s="644"/>
      <c r="EI1529" s="644"/>
      <c r="EJ1529" s="644"/>
      <c r="EK1529" s="644"/>
      <c r="EL1529" s="644"/>
      <c r="EM1529" s="644"/>
      <c r="EN1529" s="644"/>
      <c r="EO1529" s="644"/>
      <c r="EP1529" s="644"/>
      <c r="EQ1529" s="644"/>
      <c r="ER1529" s="644"/>
      <c r="ES1529" s="644"/>
      <c r="ET1529" s="644"/>
      <c r="EU1529" s="644"/>
      <c r="EV1529" s="644"/>
      <c r="EW1529" s="644"/>
      <c r="EX1529" s="644"/>
      <c r="EY1529" s="644"/>
      <c r="EZ1529" s="644"/>
      <c r="FA1529" s="644"/>
      <c r="FB1529" s="644"/>
      <c r="FC1529" s="644"/>
      <c r="FD1529" s="644"/>
      <c r="FE1529" s="644"/>
      <c r="FF1529" s="644"/>
      <c r="FG1529" s="644"/>
      <c r="FH1529" s="644"/>
      <c r="FI1529" s="644"/>
      <c r="FJ1529" s="644"/>
      <c r="FK1529" s="644"/>
      <c r="FL1529" s="644"/>
      <c r="FM1529" s="644"/>
      <c r="FN1529" s="644"/>
      <c r="FO1529" s="644"/>
      <c r="FP1529" s="644"/>
      <c r="FQ1529" s="644"/>
      <c r="FR1529" s="644"/>
      <c r="FS1529" s="644"/>
      <c r="FT1529" s="644"/>
      <c r="FU1529" s="644"/>
      <c r="FV1529" s="644"/>
      <c r="FW1529" s="644"/>
      <c r="FX1529" s="644"/>
      <c r="FY1529" s="644"/>
      <c r="FZ1529" s="644"/>
      <c r="GA1529" s="644"/>
      <c r="GB1529" s="644"/>
      <c r="GC1529" s="644"/>
      <c r="GD1529" s="644"/>
      <c r="GE1529" s="644"/>
      <c r="GF1529" s="644"/>
      <c r="GG1529" s="644"/>
      <c r="GH1529" s="644"/>
      <c r="GI1529" s="644"/>
      <c r="GJ1529" s="644"/>
      <c r="GK1529" s="644"/>
      <c r="GL1529" s="644"/>
      <c r="GM1529" s="644"/>
      <c r="GN1529" s="644"/>
      <c r="GO1529" s="644"/>
      <c r="GP1529" s="644"/>
      <c r="GQ1529" s="644"/>
      <c r="GR1529" s="644"/>
      <c r="GS1529" s="644"/>
      <c r="GT1529" s="644"/>
      <c r="GU1529" s="644"/>
      <c r="GV1529" s="644"/>
      <c r="GW1529" s="644"/>
      <c r="GX1529" s="644"/>
      <c r="GY1529" s="644"/>
      <c r="GZ1529" s="644"/>
      <c r="HA1529" s="644"/>
      <c r="HB1529" s="644"/>
      <c r="HC1529" s="644"/>
      <c r="HD1529" s="644"/>
      <c r="HE1529" s="644"/>
      <c r="HF1529" s="644"/>
      <c r="HG1529" s="644"/>
      <c r="HH1529" s="644"/>
      <c r="HI1529" s="644"/>
      <c r="HJ1529" s="644"/>
      <c r="HK1529" s="644"/>
      <c r="HL1529" s="644"/>
    </row>
    <row r="1530" spans="2:234" x14ac:dyDescent="0.25">
      <c r="D1530" s="645">
        <v>9</v>
      </c>
      <c r="E1530" s="878"/>
      <c r="F1530" s="879"/>
      <c r="G1530" s="880"/>
      <c r="H1530" s="878"/>
      <c r="I1530" s="879"/>
      <c r="J1530" s="879"/>
      <c r="K1530" s="879"/>
      <c r="L1530" s="879"/>
      <c r="M1530" s="880"/>
      <c r="N1530" s="881"/>
      <c r="O1530" s="882"/>
      <c r="P1530" s="882"/>
      <c r="Q1530" s="883"/>
      <c r="S1530" s="644"/>
      <c r="T1530" s="644"/>
      <c r="U1530" s="644" t="str">
        <f t="shared" si="6415"/>
        <v/>
      </c>
      <c r="V1530" s="644"/>
      <c r="W1530" s="644"/>
      <c r="X1530" s="644"/>
      <c r="Y1530" s="644"/>
      <c r="Z1530" s="644"/>
      <c r="AA1530" s="644"/>
      <c r="AB1530" s="644"/>
      <c r="AC1530" s="644"/>
      <c r="AD1530" s="644"/>
      <c r="AE1530" s="644"/>
      <c r="AF1530" s="644"/>
      <c r="AG1530" s="644"/>
      <c r="AH1530" s="644"/>
      <c r="AI1530" s="644"/>
      <c r="AJ1530" s="644"/>
      <c r="AK1530" s="644"/>
      <c r="AL1530" s="644"/>
      <c r="AM1530" s="644"/>
      <c r="AN1530" s="644"/>
      <c r="AO1530" s="644"/>
      <c r="AP1530" s="644"/>
      <c r="AQ1530" s="644"/>
      <c r="AR1530" s="644"/>
      <c r="AS1530" s="644"/>
      <c r="AT1530" s="644"/>
      <c r="AU1530" s="644"/>
      <c r="AV1530" s="644"/>
      <c r="AW1530" s="644"/>
      <c r="AX1530" s="644"/>
      <c r="AY1530" s="644"/>
      <c r="AZ1530" s="644"/>
      <c r="BA1530" s="644"/>
      <c r="BB1530" s="644"/>
      <c r="BC1530" s="644"/>
      <c r="BD1530" s="644"/>
      <c r="BE1530" s="644"/>
      <c r="BF1530" s="644"/>
      <c r="BG1530" s="644"/>
      <c r="BH1530" s="644"/>
      <c r="BI1530" s="644"/>
      <c r="BJ1530" s="644"/>
      <c r="BK1530" s="644"/>
      <c r="BL1530" s="644"/>
      <c r="BM1530" s="644"/>
      <c r="BN1530" s="644"/>
      <c r="BO1530" s="644"/>
      <c r="BP1530" s="644"/>
      <c r="BQ1530" s="644"/>
      <c r="BR1530" s="644"/>
      <c r="BS1530" s="644"/>
      <c r="BT1530" s="644"/>
      <c r="BU1530" s="644"/>
      <c r="BV1530" s="644"/>
      <c r="BW1530" s="644"/>
      <c r="BX1530" s="644"/>
      <c r="BY1530" s="644"/>
      <c r="BZ1530" s="644"/>
      <c r="CA1530" s="644"/>
      <c r="CB1530" s="644"/>
      <c r="CC1530" s="644"/>
      <c r="CD1530" s="644"/>
      <c r="CE1530" s="644"/>
      <c r="CF1530" s="644"/>
      <c r="CG1530" s="644"/>
      <c r="CH1530" s="644"/>
      <c r="CI1530" s="644"/>
      <c r="CJ1530" s="644"/>
      <c r="CK1530" s="644"/>
      <c r="CL1530" s="644"/>
      <c r="CM1530" s="644"/>
      <c r="CN1530" s="644"/>
      <c r="CO1530" s="644"/>
      <c r="CP1530" s="644"/>
      <c r="CQ1530" s="644"/>
      <c r="CR1530" s="644"/>
      <c r="CS1530" s="644"/>
      <c r="CT1530" s="644"/>
      <c r="CU1530" s="644"/>
      <c r="CV1530" s="644"/>
      <c r="CW1530" s="644"/>
      <c r="CX1530" s="644"/>
      <c r="CY1530" s="644"/>
      <c r="CZ1530" s="644"/>
      <c r="DA1530" s="644"/>
      <c r="DB1530" s="644"/>
      <c r="DC1530" s="644"/>
      <c r="DD1530" s="644"/>
      <c r="DE1530" s="644"/>
      <c r="DF1530" s="644"/>
      <c r="DG1530" s="644"/>
      <c r="DH1530" s="644"/>
      <c r="DI1530" s="644"/>
      <c r="DJ1530" s="644"/>
      <c r="DK1530" s="644"/>
      <c r="DL1530" s="644"/>
      <c r="DM1530" s="644"/>
      <c r="DN1530" s="644"/>
      <c r="DO1530" s="644"/>
      <c r="DP1530" s="644"/>
      <c r="DQ1530" s="644"/>
      <c r="DR1530" s="644"/>
      <c r="DS1530" s="644"/>
      <c r="DT1530" s="644"/>
      <c r="DU1530" s="644"/>
      <c r="DV1530" s="644"/>
      <c r="DW1530" s="644"/>
      <c r="DX1530" s="644"/>
      <c r="DY1530" s="644"/>
      <c r="DZ1530" s="644"/>
      <c r="EA1530" s="644"/>
      <c r="EB1530" s="644"/>
      <c r="EC1530" s="644"/>
      <c r="ED1530" s="644"/>
      <c r="EE1530" s="644"/>
      <c r="EF1530" s="644"/>
      <c r="EG1530" s="644"/>
      <c r="EH1530" s="644"/>
      <c r="EI1530" s="644"/>
      <c r="EJ1530" s="644"/>
      <c r="EK1530" s="644"/>
      <c r="EL1530" s="644"/>
      <c r="EM1530" s="644"/>
      <c r="EN1530" s="644"/>
      <c r="EO1530" s="644"/>
      <c r="EP1530" s="644"/>
      <c r="EQ1530" s="644"/>
      <c r="ER1530" s="644"/>
      <c r="ES1530" s="644"/>
      <c r="ET1530" s="644"/>
      <c r="EU1530" s="644"/>
      <c r="EV1530" s="644"/>
      <c r="EW1530" s="644"/>
      <c r="EX1530" s="644"/>
      <c r="EY1530" s="644"/>
      <c r="EZ1530" s="644"/>
      <c r="FA1530" s="644"/>
      <c r="FB1530" s="644"/>
      <c r="FC1530" s="644"/>
      <c r="FD1530" s="644"/>
      <c r="FE1530" s="644"/>
      <c r="FF1530" s="644"/>
      <c r="FG1530" s="644"/>
      <c r="FH1530" s="644"/>
      <c r="FI1530" s="644"/>
      <c r="FJ1530" s="644"/>
      <c r="FK1530" s="644"/>
      <c r="FL1530" s="644"/>
      <c r="FM1530" s="644"/>
      <c r="FN1530" s="644"/>
      <c r="FO1530" s="644"/>
      <c r="FP1530" s="644"/>
      <c r="FQ1530" s="644"/>
      <c r="FR1530" s="644"/>
      <c r="FS1530" s="644"/>
      <c r="FT1530" s="644"/>
      <c r="FU1530" s="644"/>
      <c r="FV1530" s="644"/>
      <c r="FW1530" s="644"/>
      <c r="FX1530" s="644"/>
      <c r="FY1530" s="644"/>
      <c r="FZ1530" s="644"/>
      <c r="GA1530" s="644"/>
      <c r="GB1530" s="644"/>
      <c r="GC1530" s="644"/>
      <c r="GD1530" s="644"/>
      <c r="GE1530" s="644"/>
      <c r="GF1530" s="644"/>
      <c r="GG1530" s="644"/>
      <c r="GH1530" s="644"/>
      <c r="GI1530" s="644"/>
      <c r="GJ1530" s="644"/>
      <c r="GK1530" s="644"/>
      <c r="GL1530" s="644"/>
      <c r="GM1530" s="644"/>
      <c r="GN1530" s="644"/>
      <c r="GO1530" s="644"/>
      <c r="GP1530" s="644"/>
      <c r="GQ1530" s="644"/>
      <c r="GR1530" s="644"/>
      <c r="GS1530" s="644"/>
      <c r="GT1530" s="644"/>
      <c r="GU1530" s="644"/>
      <c r="GV1530" s="644"/>
      <c r="GW1530" s="644"/>
      <c r="GX1530" s="644"/>
      <c r="GY1530" s="644"/>
      <c r="GZ1530" s="644"/>
      <c r="HA1530" s="644"/>
      <c r="HB1530" s="644"/>
      <c r="HC1530" s="644"/>
      <c r="HD1530" s="644"/>
      <c r="HE1530" s="644"/>
      <c r="HF1530" s="644"/>
      <c r="HG1530" s="644"/>
      <c r="HH1530" s="644"/>
      <c r="HI1530" s="644"/>
      <c r="HJ1530" s="644"/>
      <c r="HK1530" s="644"/>
      <c r="HL1530" s="644"/>
    </row>
    <row r="1531" spans="2:234" x14ac:dyDescent="0.25">
      <c r="D1531" s="645">
        <v>10</v>
      </c>
      <c r="E1531" s="878"/>
      <c r="F1531" s="879"/>
      <c r="G1531" s="880"/>
      <c r="H1531" s="878"/>
      <c r="I1531" s="879"/>
      <c r="J1531" s="879"/>
      <c r="K1531" s="879"/>
      <c r="L1531" s="879"/>
      <c r="M1531" s="880"/>
      <c r="N1531" s="881"/>
      <c r="O1531" s="882"/>
      <c r="P1531" s="882"/>
      <c r="Q1531" s="883"/>
      <c r="S1531" s="644"/>
      <c r="T1531" s="644"/>
      <c r="U1531" s="644" t="str">
        <f t="shared" si="6415"/>
        <v/>
      </c>
      <c r="V1531" s="644"/>
      <c r="W1531" s="644"/>
      <c r="X1531" s="644"/>
      <c r="Y1531" s="644"/>
      <c r="Z1531" s="644"/>
      <c r="AA1531" s="644"/>
      <c r="AB1531" s="644"/>
      <c r="AC1531" s="644"/>
      <c r="AD1531" s="644"/>
      <c r="AE1531" s="644"/>
      <c r="AF1531" s="644"/>
      <c r="AG1531" s="644"/>
      <c r="AH1531" s="644"/>
      <c r="AI1531" s="644"/>
      <c r="AJ1531" s="644"/>
      <c r="AK1531" s="644"/>
      <c r="AL1531" s="644"/>
      <c r="AM1531" s="644"/>
      <c r="AN1531" s="644"/>
      <c r="AO1531" s="644"/>
      <c r="AP1531" s="644"/>
      <c r="AQ1531" s="644"/>
      <c r="AR1531" s="644"/>
      <c r="AS1531" s="644"/>
      <c r="AT1531" s="644"/>
      <c r="AU1531" s="644"/>
      <c r="AV1531" s="644"/>
      <c r="AW1531" s="644"/>
      <c r="AX1531" s="644"/>
      <c r="AY1531" s="644"/>
      <c r="AZ1531" s="644"/>
      <c r="BA1531" s="644"/>
      <c r="BB1531" s="644"/>
      <c r="BC1531" s="644"/>
      <c r="BD1531" s="644"/>
      <c r="BE1531" s="644"/>
      <c r="BF1531" s="644"/>
      <c r="BG1531" s="644"/>
      <c r="BH1531" s="644"/>
      <c r="BI1531" s="644"/>
      <c r="BJ1531" s="644"/>
      <c r="BK1531" s="644"/>
      <c r="BL1531" s="644"/>
      <c r="BM1531" s="644"/>
      <c r="BN1531" s="644"/>
      <c r="BO1531" s="644"/>
      <c r="BP1531" s="644"/>
      <c r="BQ1531" s="644"/>
      <c r="BR1531" s="644"/>
      <c r="BS1531" s="644"/>
      <c r="BT1531" s="644"/>
      <c r="BU1531" s="644"/>
      <c r="BV1531" s="644"/>
      <c r="BW1531" s="644"/>
      <c r="BX1531" s="644"/>
      <c r="BY1531" s="644"/>
      <c r="BZ1531" s="644"/>
      <c r="CA1531" s="644"/>
      <c r="CB1531" s="644"/>
      <c r="CC1531" s="644"/>
      <c r="CD1531" s="644"/>
      <c r="CE1531" s="644"/>
      <c r="CF1531" s="644"/>
      <c r="CG1531" s="644"/>
      <c r="CH1531" s="644"/>
      <c r="CI1531" s="644"/>
      <c r="CJ1531" s="644"/>
      <c r="CK1531" s="644"/>
      <c r="CL1531" s="644"/>
      <c r="CM1531" s="644"/>
      <c r="CN1531" s="644"/>
      <c r="CO1531" s="644"/>
      <c r="CP1531" s="644"/>
      <c r="CQ1531" s="644"/>
      <c r="CR1531" s="644"/>
      <c r="CS1531" s="644"/>
      <c r="CT1531" s="644"/>
      <c r="CU1531" s="644"/>
      <c r="CV1531" s="644"/>
      <c r="CW1531" s="644"/>
      <c r="CX1531" s="644"/>
      <c r="CY1531" s="644"/>
      <c r="CZ1531" s="644"/>
      <c r="DA1531" s="644"/>
      <c r="DB1531" s="644"/>
      <c r="DC1531" s="644"/>
      <c r="DD1531" s="644"/>
      <c r="DE1531" s="644"/>
      <c r="DF1531" s="644"/>
      <c r="DG1531" s="644"/>
      <c r="DH1531" s="644"/>
      <c r="DI1531" s="644"/>
      <c r="DJ1531" s="644"/>
      <c r="DK1531" s="644"/>
      <c r="DL1531" s="644"/>
      <c r="DM1531" s="644"/>
      <c r="DN1531" s="644"/>
      <c r="DO1531" s="644"/>
      <c r="DP1531" s="644"/>
      <c r="DQ1531" s="644"/>
      <c r="DR1531" s="644"/>
      <c r="DS1531" s="644"/>
      <c r="DT1531" s="644"/>
      <c r="DU1531" s="644"/>
      <c r="DV1531" s="644"/>
      <c r="DW1531" s="644"/>
      <c r="DX1531" s="644"/>
      <c r="DY1531" s="644"/>
      <c r="DZ1531" s="644"/>
      <c r="EA1531" s="644"/>
      <c r="EB1531" s="644"/>
      <c r="EC1531" s="644"/>
      <c r="ED1531" s="644"/>
      <c r="EE1531" s="644"/>
      <c r="EF1531" s="644"/>
      <c r="EG1531" s="644"/>
      <c r="EH1531" s="644"/>
      <c r="EI1531" s="644"/>
      <c r="EJ1531" s="644"/>
      <c r="EK1531" s="644"/>
      <c r="EL1531" s="644"/>
      <c r="EM1531" s="644"/>
      <c r="EN1531" s="644"/>
      <c r="EO1531" s="644"/>
      <c r="EP1531" s="644"/>
      <c r="EQ1531" s="644"/>
      <c r="ER1531" s="644"/>
      <c r="ES1531" s="644"/>
      <c r="ET1531" s="644"/>
      <c r="EU1531" s="644"/>
      <c r="EV1531" s="644"/>
      <c r="EW1531" s="644"/>
      <c r="EX1531" s="644"/>
      <c r="EY1531" s="644"/>
      <c r="EZ1531" s="644"/>
      <c r="FA1531" s="644"/>
      <c r="FB1531" s="644"/>
      <c r="FC1531" s="644"/>
      <c r="FD1531" s="644"/>
      <c r="FE1531" s="644"/>
      <c r="FF1531" s="644"/>
      <c r="FG1531" s="644"/>
      <c r="FH1531" s="644"/>
      <c r="FI1531" s="644"/>
      <c r="FJ1531" s="644"/>
      <c r="FK1531" s="644"/>
      <c r="FL1531" s="644"/>
      <c r="FM1531" s="644"/>
      <c r="FN1531" s="644"/>
      <c r="FO1531" s="644"/>
      <c r="FP1531" s="644"/>
      <c r="FQ1531" s="644"/>
      <c r="FR1531" s="644"/>
      <c r="FS1531" s="644"/>
      <c r="FT1531" s="644"/>
      <c r="FU1531" s="644"/>
      <c r="FV1531" s="644"/>
      <c r="FW1531" s="644"/>
      <c r="FX1531" s="644"/>
      <c r="FY1531" s="644"/>
      <c r="FZ1531" s="644"/>
      <c r="GA1531" s="644"/>
      <c r="GB1531" s="644"/>
      <c r="GC1531" s="644"/>
      <c r="GD1531" s="644"/>
      <c r="GE1531" s="644"/>
      <c r="GF1531" s="644"/>
      <c r="GG1531" s="644"/>
      <c r="GH1531" s="644"/>
      <c r="GI1531" s="644"/>
      <c r="GJ1531" s="644"/>
      <c r="GK1531" s="644"/>
      <c r="GL1531" s="644"/>
      <c r="GM1531" s="644"/>
      <c r="GN1531" s="644"/>
      <c r="GO1531" s="644"/>
      <c r="GP1531" s="644"/>
      <c r="GQ1531" s="644"/>
      <c r="GR1531" s="644"/>
      <c r="GS1531" s="644"/>
      <c r="GT1531" s="644"/>
      <c r="GU1531" s="644"/>
      <c r="GV1531" s="644"/>
      <c r="GW1531" s="644"/>
      <c r="GX1531" s="644"/>
      <c r="GY1531" s="644"/>
      <c r="GZ1531" s="644"/>
      <c r="HA1531" s="644"/>
      <c r="HB1531" s="644"/>
      <c r="HC1531" s="644"/>
      <c r="HD1531" s="644"/>
      <c r="HE1531" s="644"/>
      <c r="HF1531" s="644"/>
      <c r="HG1531" s="644"/>
      <c r="HH1531" s="644"/>
      <c r="HI1531" s="644"/>
      <c r="HJ1531" s="644"/>
      <c r="HK1531" s="644"/>
      <c r="HL1531" s="644"/>
    </row>
    <row r="1533" spans="2:234" ht="12.75" customHeight="1" x14ac:dyDescent="0.25">
      <c r="D1533" s="4" t="s">
        <v>9</v>
      </c>
      <c r="E1533" s="764" t="s">
        <v>1691</v>
      </c>
      <c r="F1533" s="764"/>
      <c r="G1533" s="764"/>
      <c r="H1533" s="764"/>
      <c r="I1533" s="764"/>
      <c r="J1533" s="764"/>
      <c r="K1533" s="764"/>
      <c r="L1533" s="764"/>
      <c r="M1533" s="764"/>
      <c r="N1533" s="764"/>
      <c r="O1533" s="764"/>
      <c r="P1533" s="764"/>
      <c r="Q1533" s="764"/>
    </row>
    <row r="1534" spans="2:234" s="643" customFormat="1" x14ac:dyDescent="0.25">
      <c r="B1534" s="644"/>
      <c r="C1534" s="644"/>
      <c r="D1534" s="4"/>
      <c r="E1534" s="892" t="s">
        <v>1693</v>
      </c>
      <c r="F1534" s="892"/>
      <c r="G1534" s="892"/>
      <c r="H1534" s="892"/>
      <c r="I1534" s="892"/>
      <c r="J1534" s="892"/>
      <c r="K1534" s="892"/>
      <c r="L1534" s="892"/>
      <c r="M1534" s="892"/>
      <c r="N1534" s="892"/>
      <c r="O1534" s="892"/>
      <c r="P1534" s="892"/>
      <c r="Q1534" s="892"/>
      <c r="R1534" s="644"/>
      <c r="HM1534" s="644"/>
      <c r="HN1534" s="644"/>
      <c r="HO1534" s="644"/>
      <c r="HP1534" s="644"/>
      <c r="HQ1534" s="644"/>
      <c r="HR1534" s="644"/>
      <c r="HS1534" s="644"/>
      <c r="HT1534" s="644"/>
      <c r="HU1534" s="644"/>
      <c r="HV1534" s="644"/>
      <c r="HW1534" s="644"/>
      <c r="HX1534" s="644"/>
      <c r="HY1534" s="644"/>
      <c r="HZ1534" s="644"/>
    </row>
    <row r="1535" spans="2:234" s="643" customFormat="1" x14ac:dyDescent="0.25">
      <c r="B1535" s="644"/>
      <c r="C1535" s="644"/>
      <c r="D1535" s="4"/>
      <c r="E1535" s="752"/>
      <c r="F1535" s="588" t="s">
        <v>1671</v>
      </c>
      <c r="G1535" s="751" t="s">
        <v>1695</v>
      </c>
      <c r="H1535" s="751"/>
      <c r="I1535" s="751"/>
      <c r="J1535" s="750"/>
      <c r="K1535" s="750"/>
      <c r="L1535" s="750"/>
      <c r="M1535" s="752"/>
      <c r="N1535" s="752"/>
      <c r="O1535" s="752"/>
      <c r="P1535" s="752"/>
      <c r="Q1535" s="752"/>
      <c r="R1535" s="644"/>
      <c r="HM1535" s="644"/>
      <c r="HN1535" s="644"/>
      <c r="HO1535" s="644"/>
      <c r="HP1535" s="644"/>
      <c r="HQ1535" s="644"/>
      <c r="HR1535" s="644"/>
      <c r="HS1535" s="644"/>
      <c r="HT1535" s="644"/>
      <c r="HU1535" s="644"/>
      <c r="HV1535" s="644"/>
      <c r="HW1535" s="644"/>
      <c r="HX1535" s="644"/>
      <c r="HY1535" s="644"/>
      <c r="HZ1535" s="644"/>
    </row>
    <row r="1536" spans="2:234" s="643" customFormat="1" x14ac:dyDescent="0.25">
      <c r="B1536" s="644"/>
      <c r="C1536" s="644"/>
      <c r="D1536" s="4"/>
      <c r="E1536" s="752"/>
      <c r="F1536" s="588" t="s">
        <v>1683</v>
      </c>
      <c r="G1536" s="751" t="s">
        <v>1686</v>
      </c>
      <c r="H1536" s="751"/>
      <c r="I1536" s="751"/>
      <c r="J1536" s="750"/>
      <c r="K1536" s="750"/>
      <c r="L1536" s="750"/>
      <c r="M1536" s="752"/>
      <c r="N1536" s="752"/>
      <c r="O1536" s="752"/>
      <c r="P1536" s="752"/>
      <c r="Q1536" s="752"/>
      <c r="R1536" s="644"/>
      <c r="HM1536" s="644"/>
      <c r="HN1536" s="644"/>
      <c r="HO1536" s="644"/>
      <c r="HP1536" s="644"/>
      <c r="HQ1536" s="644"/>
      <c r="HR1536" s="644"/>
      <c r="HS1536" s="644"/>
      <c r="HT1536" s="644"/>
      <c r="HU1536" s="644"/>
      <c r="HV1536" s="644"/>
      <c r="HW1536" s="644"/>
      <c r="HX1536" s="644"/>
      <c r="HY1536" s="644"/>
      <c r="HZ1536" s="644"/>
    </row>
    <row r="1537" spans="1:234" s="643" customFormat="1" x14ac:dyDescent="0.25">
      <c r="B1537" s="644"/>
      <c r="C1537" s="644"/>
      <c r="D1537" s="4"/>
      <c r="E1537" s="752"/>
      <c r="F1537" s="588" t="s">
        <v>1681</v>
      </c>
      <c r="G1537" s="751" t="s">
        <v>1692</v>
      </c>
      <c r="H1537" s="751"/>
      <c r="I1537" s="751"/>
      <c r="J1537" s="750"/>
      <c r="K1537" s="750"/>
      <c r="L1537" s="750"/>
      <c r="M1537" s="752"/>
      <c r="N1537" s="752"/>
      <c r="O1537" s="752"/>
      <c r="P1537" s="752"/>
      <c r="Q1537" s="752"/>
      <c r="R1537" s="644"/>
      <c r="HM1537" s="644"/>
      <c r="HN1537" s="644"/>
      <c r="HO1537" s="644"/>
      <c r="HP1537" s="644"/>
      <c r="HQ1537" s="644"/>
      <c r="HR1537" s="644"/>
      <c r="HS1537" s="644"/>
      <c r="HT1537" s="644"/>
      <c r="HU1537" s="644"/>
      <c r="HV1537" s="644"/>
      <c r="HW1537" s="644"/>
      <c r="HX1537" s="644"/>
      <c r="HY1537" s="644"/>
      <c r="HZ1537" s="644"/>
    </row>
    <row r="1538" spans="1:234" s="643" customFormat="1" ht="12.75" customHeight="1" x14ac:dyDescent="0.25">
      <c r="B1538" s="644"/>
      <c r="C1538" s="644"/>
      <c r="D1538" s="4"/>
      <c r="E1538" s="752"/>
      <c r="F1538" s="588" t="s">
        <v>1436</v>
      </c>
      <c r="G1538" s="751" t="s">
        <v>1689</v>
      </c>
      <c r="H1538" s="751"/>
      <c r="I1538" s="751"/>
      <c r="J1538" s="750"/>
      <c r="K1538" s="750"/>
      <c r="L1538" s="750"/>
      <c r="M1538" s="752"/>
      <c r="N1538" s="752"/>
      <c r="O1538" s="752"/>
      <c r="P1538" s="752"/>
      <c r="Q1538" s="752"/>
      <c r="R1538" s="644"/>
      <c r="HM1538" s="644"/>
      <c r="HN1538" s="644"/>
      <c r="HO1538" s="644"/>
      <c r="HP1538" s="644"/>
      <c r="HQ1538" s="644"/>
      <c r="HR1538" s="644"/>
      <c r="HS1538" s="644"/>
      <c r="HT1538" s="644"/>
      <c r="HU1538" s="644"/>
      <c r="HV1538" s="644"/>
      <c r="HW1538" s="644"/>
      <c r="HX1538" s="644"/>
      <c r="HY1538" s="644"/>
      <c r="HZ1538" s="644"/>
    </row>
    <row r="1539" spans="1:234" s="643" customFormat="1" x14ac:dyDescent="0.25">
      <c r="B1539" s="644"/>
      <c r="C1539" s="644"/>
      <c r="D1539" s="4"/>
      <c r="E1539" s="752"/>
      <c r="F1539" s="588" t="s">
        <v>1672</v>
      </c>
      <c r="G1539" s="751" t="s">
        <v>1696</v>
      </c>
      <c r="H1539" s="751"/>
      <c r="I1539" s="751"/>
      <c r="J1539" s="750"/>
      <c r="K1539" s="750"/>
      <c r="L1539" s="750"/>
      <c r="M1539" s="752"/>
      <c r="N1539" s="752"/>
      <c r="O1539" s="752"/>
      <c r="P1539" s="752"/>
      <c r="Q1539" s="752"/>
      <c r="R1539" s="644"/>
      <c r="HM1539" s="644"/>
      <c r="HN1539" s="644"/>
      <c r="HO1539" s="644"/>
      <c r="HP1539" s="644"/>
      <c r="HQ1539" s="644"/>
      <c r="HR1539" s="644"/>
      <c r="HS1539" s="644"/>
      <c r="HT1539" s="644"/>
      <c r="HU1539" s="644"/>
      <c r="HV1539" s="644"/>
      <c r="HW1539" s="644"/>
      <c r="HX1539" s="644"/>
      <c r="HY1539" s="644"/>
      <c r="HZ1539" s="644"/>
    </row>
    <row r="1540" spans="1:234" s="643" customFormat="1" ht="10.8" customHeight="1" x14ac:dyDescent="0.25">
      <c r="B1540" s="644"/>
      <c r="C1540" s="644"/>
      <c r="D1540" s="644"/>
      <c r="E1540" s="644"/>
      <c r="F1540" s="644"/>
      <c r="G1540" s="644"/>
      <c r="H1540" s="644"/>
      <c r="I1540" s="644"/>
      <c r="J1540" s="644"/>
      <c r="K1540" s="644"/>
      <c r="L1540" s="644"/>
      <c r="M1540" s="644"/>
      <c r="N1540" s="644"/>
      <c r="O1540" s="644"/>
      <c r="P1540" s="644"/>
      <c r="Q1540" s="644"/>
      <c r="R1540" s="644"/>
      <c r="HM1540" s="644"/>
      <c r="HN1540" s="644"/>
      <c r="HO1540" s="644"/>
      <c r="HP1540" s="644"/>
      <c r="HQ1540" s="644"/>
      <c r="HR1540" s="644"/>
      <c r="HS1540" s="644"/>
      <c r="HT1540" s="644"/>
      <c r="HU1540" s="644"/>
      <c r="HV1540" s="644"/>
      <c r="HW1540" s="644"/>
      <c r="HX1540" s="644"/>
      <c r="HY1540" s="644"/>
      <c r="HZ1540" s="644"/>
    </row>
    <row r="1541" spans="1:234" s="643" customFormat="1" ht="12.6" customHeight="1" x14ac:dyDescent="0.25">
      <c r="B1541" s="644"/>
      <c r="C1541" s="644"/>
      <c r="D1541" s="644"/>
      <c r="E1541" s="894" t="s">
        <v>1702</v>
      </c>
      <c r="F1541" s="895"/>
      <c r="G1541" s="692"/>
      <c r="H1541" s="644"/>
      <c r="I1541" s="644"/>
      <c r="J1541" s="644"/>
      <c r="K1541" s="644"/>
      <c r="L1541" s="644"/>
      <c r="M1541" s="644"/>
      <c r="N1541" s="644"/>
      <c r="O1541" s="644"/>
      <c r="P1541" s="644"/>
      <c r="Q1541" s="644"/>
      <c r="R1541" s="644"/>
      <c r="HM1541" s="644"/>
      <c r="HN1541" s="644"/>
      <c r="HO1541" s="644"/>
      <c r="HP1541" s="644"/>
      <c r="HQ1541" s="644"/>
      <c r="HR1541" s="644"/>
      <c r="HS1541" s="644"/>
      <c r="HT1541" s="644"/>
      <c r="HU1541" s="644"/>
      <c r="HV1541" s="644"/>
      <c r="HW1541" s="644"/>
      <c r="HX1541" s="644"/>
      <c r="HY1541" s="644"/>
      <c r="HZ1541" s="644"/>
    </row>
    <row r="1542" spans="1:234" s="643" customFormat="1" ht="12.6" customHeight="1" x14ac:dyDescent="0.25">
      <c r="B1542" s="644"/>
      <c r="C1542" s="644"/>
      <c r="D1542" s="644"/>
      <c r="E1542" s="894" t="s">
        <v>1724</v>
      </c>
      <c r="F1542" s="895"/>
      <c r="G1542" s="693"/>
      <c r="H1542" s="691" t="s">
        <v>1708</v>
      </c>
      <c r="I1542" s="644"/>
      <c r="J1542" s="644"/>
      <c r="K1542" s="644"/>
      <c r="L1542" s="644"/>
      <c r="M1542" s="644"/>
      <c r="N1542" s="644"/>
      <c r="O1542" s="644"/>
      <c r="P1542" s="644"/>
      <c r="Q1542" s="644"/>
      <c r="R1542" s="644"/>
      <c r="HM1542" s="644"/>
      <c r="HN1542" s="644"/>
      <c r="HO1542" s="644"/>
      <c r="HP1542" s="644"/>
      <c r="HQ1542" s="644"/>
      <c r="HR1542" s="644"/>
      <c r="HS1542" s="644"/>
      <c r="HT1542" s="644"/>
      <c r="HU1542" s="644"/>
      <c r="HV1542" s="644"/>
      <c r="HW1542" s="644"/>
      <c r="HX1542" s="644"/>
      <c r="HY1542" s="644"/>
      <c r="HZ1542" s="644"/>
    </row>
    <row r="1543" spans="1:234" s="643" customFormat="1" ht="12.6" customHeight="1" x14ac:dyDescent="0.25">
      <c r="B1543" s="644"/>
      <c r="C1543" s="644"/>
      <c r="D1543" s="644"/>
      <c r="E1543" s="644"/>
      <c r="F1543" s="644"/>
      <c r="G1543" s="644"/>
      <c r="H1543" s="644"/>
      <c r="I1543" s="644"/>
      <c r="J1543" s="644"/>
      <c r="K1543" s="644"/>
      <c r="L1543" s="644"/>
      <c r="M1543" s="644"/>
      <c r="N1543" s="644"/>
      <c r="O1543" s="644"/>
      <c r="P1543" s="644"/>
      <c r="Q1543" s="644"/>
      <c r="R1543" s="644"/>
      <c r="HM1543" s="644"/>
      <c r="HN1543" s="644"/>
      <c r="HO1543" s="644"/>
      <c r="HP1543" s="644"/>
      <c r="HQ1543" s="644"/>
      <c r="HR1543" s="644"/>
      <c r="HS1543" s="644"/>
      <c r="HT1543" s="644"/>
      <c r="HU1543" s="644"/>
      <c r="HV1543" s="644"/>
      <c r="HW1543" s="644"/>
      <c r="HX1543" s="644"/>
      <c r="HY1543" s="644"/>
      <c r="HZ1543" s="644"/>
    </row>
    <row r="1544" spans="1:234" s="643" customFormat="1" x14ac:dyDescent="0.25">
      <c r="B1544" s="644"/>
      <c r="C1544" s="644"/>
      <c r="D1544" s="896" t="s">
        <v>1679</v>
      </c>
      <c r="E1544" s="897" t="s">
        <v>1671</v>
      </c>
      <c r="F1544" s="898"/>
      <c r="G1544" s="898"/>
      <c r="H1544" s="898"/>
      <c r="I1544" s="898"/>
      <c r="J1544" s="898"/>
      <c r="K1544" s="898"/>
      <c r="L1544" s="898"/>
      <c r="M1544" s="898"/>
      <c r="N1544" s="899"/>
      <c r="O1544" s="900" t="s">
        <v>1436</v>
      </c>
      <c r="P1544" s="900" t="s">
        <v>1681</v>
      </c>
      <c r="Q1544" s="900" t="s">
        <v>1672</v>
      </c>
      <c r="R1544" s="644"/>
      <c r="T1544" s="911" t="s">
        <v>1652</v>
      </c>
      <c r="U1544" s="903" t="s">
        <v>1673</v>
      </c>
      <c r="V1544" s="646" t="s">
        <v>1653</v>
      </c>
      <c r="W1544" s="646" t="s">
        <v>1653</v>
      </c>
      <c r="Y1544" s="913" t="s">
        <v>1674</v>
      </c>
      <c r="Z1544" s="914"/>
      <c r="AA1544" s="915"/>
      <c r="AT1544" s="903" t="s">
        <v>1654</v>
      </c>
      <c r="AV1544" s="643" t="s">
        <v>1655</v>
      </c>
      <c r="AW1544" s="647" t="s">
        <v>1656</v>
      </c>
      <c r="AX1544" s="647">
        <v>2023</v>
      </c>
      <c r="AY1544" s="647">
        <v>2024</v>
      </c>
      <c r="AZ1544" s="647">
        <v>2025</v>
      </c>
      <c r="BA1544" s="647">
        <v>2026</v>
      </c>
      <c r="BB1544" s="647">
        <v>2027</v>
      </c>
      <c r="BC1544" s="647">
        <v>2028</v>
      </c>
      <c r="BD1544" s="647">
        <v>2029</v>
      </c>
      <c r="BE1544" s="647">
        <v>2030</v>
      </c>
      <c r="BF1544" s="647" t="s">
        <v>1657</v>
      </c>
      <c r="BH1544" s="643" t="s">
        <v>1675</v>
      </c>
      <c r="BI1544" s="647" t="s">
        <v>1656</v>
      </c>
      <c r="BJ1544" s="647">
        <v>2023</v>
      </c>
      <c r="BK1544" s="647">
        <v>2024</v>
      </c>
      <c r="BL1544" s="647">
        <v>2025</v>
      </c>
      <c r="BM1544" s="647">
        <v>2026</v>
      </c>
      <c r="BN1544" s="647">
        <v>2027</v>
      </c>
      <c r="BO1544" s="647">
        <v>2028</v>
      </c>
      <c r="BP1544" s="647">
        <v>2029</v>
      </c>
      <c r="BQ1544" s="647">
        <v>2030</v>
      </c>
      <c r="BR1544" s="647" t="s">
        <v>1657</v>
      </c>
      <c r="BS1544" s="648"/>
      <c r="BT1544" s="648"/>
      <c r="BU1544" s="648"/>
      <c r="BV1544" s="648"/>
      <c r="BW1544" s="648"/>
      <c r="BX1544" s="648"/>
      <c r="BY1544" s="648"/>
      <c r="BZ1544" s="648"/>
      <c r="CA1544" s="648"/>
      <c r="CB1544" s="648"/>
      <c r="CC1544" s="648"/>
      <c r="CD1544" s="648"/>
      <c r="CE1544" s="648"/>
      <c r="CF1544" s="648"/>
      <c r="CG1544" s="648"/>
      <c r="CH1544" s="648"/>
      <c r="CI1544" s="648"/>
      <c r="CJ1544" s="648"/>
      <c r="CK1544" s="648"/>
      <c r="CL1544" s="648"/>
      <c r="CM1544" s="648"/>
      <c r="CN1544" s="648"/>
      <c r="CO1544" s="648"/>
      <c r="CP1544" s="648"/>
      <c r="CQ1544" s="648"/>
      <c r="CR1544" s="648"/>
      <c r="CS1544" s="648"/>
      <c r="CT1544" s="648"/>
      <c r="CU1544" s="648"/>
      <c r="CV1544" s="648"/>
      <c r="CW1544" s="648"/>
      <c r="CX1544" s="648"/>
      <c r="CY1544" s="648"/>
      <c r="CZ1544" s="648"/>
      <c r="DA1544" s="648"/>
      <c r="DB1544" s="648"/>
      <c r="DC1544" s="648"/>
      <c r="DD1544" s="648"/>
      <c r="DE1544" s="648"/>
      <c r="DF1544" s="648"/>
      <c r="DG1544" s="648"/>
      <c r="DH1544" s="648"/>
      <c r="DI1544" s="648"/>
      <c r="DJ1544" s="648"/>
      <c r="DK1544" s="648"/>
      <c r="DL1544" s="648"/>
      <c r="DM1544" s="648"/>
      <c r="DN1544" s="648"/>
      <c r="DO1544" s="648"/>
      <c r="DP1544" s="648"/>
      <c r="DR1544" s="643" t="s">
        <v>1658</v>
      </c>
      <c r="DS1544" s="647" t="s">
        <v>1656</v>
      </c>
      <c r="DT1544" s="647">
        <v>2023</v>
      </c>
      <c r="DU1544" s="647">
        <v>2024</v>
      </c>
      <c r="DV1544" s="647">
        <v>2025</v>
      </c>
      <c r="DW1544" s="647">
        <v>2026</v>
      </c>
      <c r="DX1544" s="647">
        <v>2027</v>
      </c>
      <c r="DY1544" s="647">
        <v>2028</v>
      </c>
      <c r="DZ1544" s="647">
        <v>2029</v>
      </c>
      <c r="EA1544" s="647">
        <v>2030</v>
      </c>
      <c r="EB1544" s="647" t="s">
        <v>1657</v>
      </c>
      <c r="HM1544" s="644"/>
      <c r="HN1544" s="644"/>
      <c r="HO1544" s="644"/>
      <c r="HP1544" s="644"/>
      <c r="HQ1544" s="644"/>
      <c r="HR1544" s="644"/>
      <c r="HS1544" s="644"/>
      <c r="HT1544" s="644"/>
      <c r="HU1544" s="644"/>
      <c r="HV1544" s="644"/>
      <c r="HW1544" s="644"/>
      <c r="HX1544" s="644"/>
      <c r="HY1544" s="644"/>
      <c r="HZ1544" s="644"/>
    </row>
    <row r="1545" spans="1:234" s="643" customFormat="1" ht="77.400000000000006" customHeight="1" x14ac:dyDescent="0.25">
      <c r="B1545" s="644"/>
      <c r="C1545" s="644"/>
      <c r="D1545" s="896"/>
      <c r="E1545" s="649" t="str">
        <f>INDEX(U1522:U1531,COLUMNS(E1545:E1545))</f>
        <v/>
      </c>
      <c r="F1545" s="649" t="str">
        <f>INDEX(U1522:U1531,COLUMNS(E1545:F1545))</f>
        <v/>
      </c>
      <c r="G1545" s="649" t="str">
        <f>INDEX(U1522:U1531,COLUMNS(E1545:G1545))</f>
        <v/>
      </c>
      <c r="H1545" s="649" t="str">
        <f>INDEX(U1522:U1531,COLUMNS(E1545:H1545))</f>
        <v/>
      </c>
      <c r="I1545" s="649" t="str">
        <f>INDEX(U1522:U1531,COLUMNS(E1545:I1545))</f>
        <v/>
      </c>
      <c r="J1545" s="649" t="str">
        <f>INDEX(U1522:U1531,COLUMNS(E1545:J1545))</f>
        <v/>
      </c>
      <c r="K1545" s="649" t="str">
        <f>INDEX(U1522:U1531,COLUMNS(E1545:K1545))</f>
        <v/>
      </c>
      <c r="L1545" s="649" t="str">
        <f>INDEX(U1522:U1531,COLUMNS(E1545:L1545))</f>
        <v/>
      </c>
      <c r="M1545" s="649" t="str">
        <f>INDEX(U1522:U1531,COLUMNS(E1545:M1545))</f>
        <v/>
      </c>
      <c r="N1545" s="649" t="str">
        <f>INDEX(U1522:U1531,COLUMNS(E1545:N1545))</f>
        <v/>
      </c>
      <c r="O1545" s="901"/>
      <c r="P1545" s="901"/>
      <c r="Q1545" s="902"/>
      <c r="R1545" s="644"/>
      <c r="S1545" s="650"/>
      <c r="T1545" s="912"/>
      <c r="U1545" s="904"/>
      <c r="V1545" s="647" t="s">
        <v>1676</v>
      </c>
      <c r="W1545" s="647" t="s">
        <v>1659</v>
      </c>
      <c r="Y1545" s="647" t="str">
        <f t="shared" ref="Y1545" si="6416">E1545</f>
        <v/>
      </c>
      <c r="Z1545" s="647" t="str">
        <f t="shared" ref="Z1545" si="6417">F1545</f>
        <v/>
      </c>
      <c r="AA1545" s="647" t="str">
        <f t="shared" ref="AA1545" si="6418">G1545</f>
        <v/>
      </c>
      <c r="AB1545" s="647" t="str">
        <f t="shared" ref="AB1545" si="6419">H1545</f>
        <v/>
      </c>
      <c r="AC1545" s="647" t="str">
        <f t="shared" ref="AC1545" si="6420">I1545</f>
        <v/>
      </c>
      <c r="AD1545" s="647" t="str">
        <f t="shared" ref="AD1545" si="6421">J1545</f>
        <v/>
      </c>
      <c r="AE1545" s="647" t="str">
        <f t="shared" ref="AE1545" si="6422">K1545</f>
        <v/>
      </c>
      <c r="AF1545" s="647" t="str">
        <f t="shared" ref="AF1545" si="6423">L1545</f>
        <v/>
      </c>
      <c r="AG1545" s="647" t="str">
        <f t="shared" ref="AG1545" si="6424">M1545</f>
        <v/>
      </c>
      <c r="AH1545" s="647" t="str">
        <f t="shared" ref="AH1545" si="6425">N1545</f>
        <v/>
      </c>
      <c r="AI1545" s="648"/>
      <c r="AJ1545" s="650"/>
      <c r="AK1545" s="650"/>
      <c r="AM1545" s="650"/>
      <c r="AN1545" s="650"/>
      <c r="AO1545" s="650"/>
      <c r="AP1545" s="650"/>
      <c r="AQ1545" s="650"/>
      <c r="AR1545" s="650"/>
      <c r="AS1545" s="650"/>
      <c r="AT1545" s="904"/>
      <c r="AU1545" s="650"/>
      <c r="AV1545" s="643" t="s">
        <v>1660</v>
      </c>
      <c r="AW1545" s="647">
        <v>0</v>
      </c>
      <c r="AX1545" s="647">
        <v>0</v>
      </c>
      <c r="AY1545" s="647">
        <v>0</v>
      </c>
      <c r="AZ1545" s="647">
        <v>0</v>
      </c>
      <c r="BA1545" s="647">
        <v>0</v>
      </c>
      <c r="BB1545" s="647">
        <v>0</v>
      </c>
      <c r="BC1545" s="647">
        <v>0</v>
      </c>
      <c r="BD1545" s="647">
        <v>0</v>
      </c>
      <c r="BE1545" s="647">
        <v>0</v>
      </c>
      <c r="BF1545" s="647"/>
      <c r="BG1545" s="650"/>
      <c r="BH1545" s="643" t="s">
        <v>1660</v>
      </c>
      <c r="BI1545" s="647">
        <v>0</v>
      </c>
      <c r="BJ1545" s="647">
        <v>0</v>
      </c>
      <c r="BK1545" s="647">
        <v>0</v>
      </c>
      <c r="BL1545" s="647">
        <v>0</v>
      </c>
      <c r="BM1545" s="647">
        <v>0</v>
      </c>
      <c r="BN1545" s="647">
        <v>0</v>
      </c>
      <c r="BO1545" s="647">
        <v>0</v>
      </c>
      <c r="BP1545" s="647">
        <v>0</v>
      </c>
      <c r="BQ1545" s="647">
        <v>0</v>
      </c>
      <c r="BR1545" s="647"/>
      <c r="BS1545" s="648"/>
      <c r="BT1545" s="648"/>
      <c r="BU1545" s="648"/>
      <c r="BV1545" s="648"/>
      <c r="BW1545" s="648"/>
      <c r="BX1545" s="648"/>
      <c r="BY1545" s="648"/>
      <c r="BZ1545" s="648"/>
      <c r="CA1545" s="648"/>
      <c r="CB1545" s="648"/>
      <c r="CC1545" s="648"/>
      <c r="CD1545" s="648"/>
      <c r="CE1545" s="648"/>
      <c r="CF1545" s="648"/>
      <c r="CG1545" s="648"/>
      <c r="CH1545" s="648"/>
      <c r="CI1545" s="648"/>
      <c r="CJ1545" s="648"/>
      <c r="CK1545" s="648"/>
      <c r="CL1545" s="648"/>
      <c r="CM1545" s="648"/>
      <c r="CN1545" s="648"/>
      <c r="CO1545" s="648"/>
      <c r="CP1545" s="648"/>
      <c r="CQ1545" s="648"/>
      <c r="CR1545" s="648"/>
      <c r="CS1545" s="648"/>
      <c r="CT1545" s="648"/>
      <c r="CU1545" s="648"/>
      <c r="CV1545" s="648"/>
      <c r="CW1545" s="648"/>
      <c r="CX1545" s="648"/>
      <c r="CY1545" s="648"/>
      <c r="CZ1545" s="648"/>
      <c r="DA1545" s="648"/>
      <c r="DB1545" s="648"/>
      <c r="DC1545" s="648"/>
      <c r="DD1545" s="648"/>
      <c r="DE1545" s="648"/>
      <c r="DF1545" s="648"/>
      <c r="DG1545" s="648"/>
      <c r="DH1545" s="648"/>
      <c r="DI1545" s="648"/>
      <c r="DJ1545" s="648"/>
      <c r="DK1545" s="648"/>
      <c r="DL1545" s="648"/>
      <c r="DM1545" s="648"/>
      <c r="DN1545" s="648"/>
      <c r="DO1545" s="648"/>
      <c r="DP1545" s="648"/>
      <c r="DQ1545" s="643" t="s">
        <v>1436</v>
      </c>
      <c r="DR1545" s="643" t="s">
        <v>1660</v>
      </c>
      <c r="DS1545" s="647">
        <v>0</v>
      </c>
      <c r="DT1545" s="647">
        <v>0</v>
      </c>
      <c r="DU1545" s="647">
        <v>0</v>
      </c>
      <c r="DV1545" s="647">
        <v>0</v>
      </c>
      <c r="DW1545" s="647">
        <v>0</v>
      </c>
      <c r="DX1545" s="647">
        <v>0</v>
      </c>
      <c r="DY1545" s="647">
        <v>0</v>
      </c>
      <c r="DZ1545" s="647">
        <v>0</v>
      </c>
      <c r="EA1545" s="647">
        <v>0</v>
      </c>
      <c r="EB1545" s="647"/>
      <c r="HM1545" s="644"/>
      <c r="HN1545" s="644"/>
      <c r="HO1545" s="644"/>
      <c r="HP1545" s="644"/>
      <c r="HQ1545" s="644"/>
      <c r="HR1545" s="644"/>
      <c r="HS1545" s="644"/>
      <c r="HT1545" s="644"/>
      <c r="HU1545" s="644"/>
      <c r="HV1545" s="644"/>
      <c r="HW1545" s="644"/>
      <c r="HX1545" s="644"/>
      <c r="HY1545" s="644"/>
      <c r="HZ1545" s="644"/>
    </row>
    <row r="1546" spans="1:234" s="643" customFormat="1" x14ac:dyDescent="0.25">
      <c r="B1546" s="644"/>
      <c r="C1546" s="644"/>
      <c r="D1546" s="651">
        <v>2023</v>
      </c>
      <c r="E1546" s="652"/>
      <c r="F1546" s="652"/>
      <c r="G1546" s="652"/>
      <c r="H1546" s="652"/>
      <c r="I1546" s="652"/>
      <c r="J1546" s="652"/>
      <c r="K1546" s="652"/>
      <c r="L1546" s="652"/>
      <c r="M1546" s="652"/>
      <c r="N1546" s="652"/>
      <c r="O1546" s="652"/>
      <c r="P1546" s="687"/>
      <c r="Q1546" s="653"/>
      <c r="R1546" s="644"/>
      <c r="T1546" s="646">
        <f t="shared" ref="T1546:T1547" si="6426">SUM(E1546:N1546)</f>
        <v>0</v>
      </c>
      <c r="U1546" s="646"/>
      <c r="V1546" s="646"/>
      <c r="W1546" s="646">
        <f>P1546</f>
        <v>0</v>
      </c>
      <c r="Y1546" s="646"/>
      <c r="Z1546" s="646"/>
      <c r="AA1546" s="646"/>
      <c r="AB1546" s="646"/>
      <c r="AC1546" s="646"/>
      <c r="AD1546" s="646"/>
      <c r="AE1546" s="646"/>
      <c r="AF1546" s="646"/>
      <c r="AG1546" s="646"/>
      <c r="AH1546" s="646"/>
      <c r="AT1546" s="647">
        <v>0</v>
      </c>
      <c r="AV1546" s="647">
        <v>2023</v>
      </c>
      <c r="AW1546" s="647">
        <v>0</v>
      </c>
      <c r="AX1546" s="654">
        <f>IF(AX1544=AV1546,W1546,IF(AW1546=0,MAX(AX1545-MAX(AT1546-SUM(AW1545:AW1545),0),0),AX1545))</f>
        <v>0</v>
      </c>
      <c r="AY1546" s="654">
        <f>IF(AY1544=AV1546,W1546,IF(AX1546=0,MAX(AY1545-MAX(AT1546-SUM(AW1545:AX1545),0),0),AY1545))</f>
        <v>0</v>
      </c>
      <c r="AZ1546" s="654">
        <f>IF(AZ1544=AV1546,W1546,IF(AY1546=0,MAX(AZ1545-MAX(AT1546-SUM(AW1545:AY1545),0),0),AZ1545))</f>
        <v>0</v>
      </c>
      <c r="BA1546" s="654">
        <f>IF(BA1544=AV1546,W1546,IF(AZ1546=0,MAX(BA1545-MAX(AT1546-SUM(AW1545:AZ1545),0),0),BA1545))</f>
        <v>0</v>
      </c>
      <c r="BB1546" s="654">
        <f>IF(BB1544=AV1546,W1546,IF(BA1546=0,MAX(BB1545-MAX(AT1546-SUM(AW1545:BA1545),0),0),BB1545))</f>
        <v>0</v>
      </c>
      <c r="BC1546" s="654">
        <f>IF(BC1544=AV1546,W1546,IF(BB1546=0,MAX(BC1545-MAX(AT1546-SUM(AW1545:BB1545),0),0),BC1545))</f>
        <v>0</v>
      </c>
      <c r="BD1546" s="654">
        <f>IF(BD1544=AV1546,W1546,IF(BC1546=0,MAX(BD1545-MAX(AT1546-SUM(AW1545:BC1545),0),0),BD1545))</f>
        <v>0</v>
      </c>
      <c r="BE1546" s="654">
        <f>IF(BE1544=AV1546,W1546,IF(BD1546=0,MAX(BE1545-MAX(AT1546-SUM(AW1545:BD1545),0),0),BE1545))</f>
        <v>0</v>
      </c>
      <c r="BF1546" s="654" t="b">
        <f t="shared" ref="BF1546:BF1547" si="6427">SUM(AX1546:BE1546)=P1546</f>
        <v>1</v>
      </c>
      <c r="BH1546" s="647">
        <v>2023</v>
      </c>
      <c r="BI1546" s="647">
        <v>0</v>
      </c>
      <c r="BJ1546" s="654">
        <f>IF(BH1546&gt;BJ1544,AX1545-AX1546,0)</f>
        <v>0</v>
      </c>
      <c r="BK1546" s="654">
        <f>IF(BH1546&gt;BK1544,AY1545-AY1546,0)</f>
        <v>0</v>
      </c>
      <c r="BL1546" s="654">
        <f>IF(BH1546&gt;BL1544,AZ1545-AZ1546,0)</f>
        <v>0</v>
      </c>
      <c r="BM1546" s="654">
        <f>IF(BH1546&gt;BM1544,BA1545-BA1546,0)</f>
        <v>0</v>
      </c>
      <c r="BN1546" s="654">
        <f>IF(BH1546&gt;BN1544,BB1545-BB1546,0)</f>
        <v>0</v>
      </c>
      <c r="BO1546" s="654">
        <f>IF(BH1546&gt;BO1544,BC1545-BC1546,0)</f>
        <v>0</v>
      </c>
      <c r="BP1546" s="654">
        <f>IF(BH1546&gt;BP1544,BD1545-BD1546,0)</f>
        <v>0</v>
      </c>
      <c r="BQ1546" s="654">
        <f>IF(BH1546&gt;BQ1544,BE1545-BE1546,0)</f>
        <v>0</v>
      </c>
      <c r="BR1546" s="654" t="b">
        <f>SUM(BJ1546:BQ1546)=U1546-SUM(Y1546:AH1546)</f>
        <v>1</v>
      </c>
      <c r="BS1546" s="655"/>
      <c r="BT1546" s="655"/>
      <c r="BU1546" s="655"/>
      <c r="BV1546" s="655"/>
      <c r="BW1546" s="655"/>
      <c r="BX1546" s="655"/>
      <c r="BY1546" s="655"/>
      <c r="BZ1546" s="655"/>
      <c r="CA1546" s="655"/>
      <c r="CB1546" s="655"/>
      <c r="CC1546" s="655"/>
      <c r="CD1546" s="655"/>
      <c r="CE1546" s="655"/>
      <c r="CF1546" s="655"/>
      <c r="CG1546" s="655"/>
      <c r="CH1546" s="655"/>
      <c r="CI1546" s="655"/>
      <c r="CJ1546" s="655"/>
      <c r="CK1546" s="655"/>
      <c r="CL1546" s="655"/>
      <c r="CM1546" s="655"/>
      <c r="CN1546" s="655"/>
      <c r="CO1546" s="655"/>
      <c r="CP1546" s="655"/>
      <c r="CQ1546" s="655"/>
      <c r="CR1546" s="655"/>
      <c r="CS1546" s="655"/>
      <c r="CT1546" s="655"/>
      <c r="CU1546" s="655"/>
      <c r="CV1546" s="655"/>
      <c r="CW1546" s="655"/>
      <c r="CX1546" s="655"/>
      <c r="CY1546" s="655"/>
      <c r="CZ1546" s="655"/>
      <c r="DA1546" s="655"/>
      <c r="DB1546" s="655"/>
      <c r="DC1546" s="655"/>
      <c r="DD1546" s="655"/>
      <c r="DE1546" s="655"/>
      <c r="DF1546" s="655"/>
      <c r="DG1546" s="655"/>
      <c r="DH1546" s="655"/>
      <c r="DI1546" s="655"/>
      <c r="DJ1546" s="655"/>
      <c r="DK1546" s="655"/>
      <c r="DL1546" s="655"/>
      <c r="DM1546" s="655"/>
      <c r="DN1546" s="655"/>
      <c r="DO1546" s="655"/>
      <c r="DP1546" s="655"/>
      <c r="DQ1546" s="650">
        <f>O1546</f>
        <v>0</v>
      </c>
      <c r="DR1546" s="647">
        <v>2023</v>
      </c>
      <c r="DS1546" s="647">
        <v>0</v>
      </c>
      <c r="DT1546" s="654">
        <f>IF(DR1546&gt;DT1544,IF(DQ1546&lt;=BJ1546,DQ1546,BJ1546),0)</f>
        <v>0</v>
      </c>
      <c r="DU1546" s="654">
        <f>IF(DR1546&gt;DU1544,IF(DQ1546&lt;=BK1546,DQ1546,BK1546),0)</f>
        <v>0</v>
      </c>
      <c r="DV1546" s="654">
        <f>IF(DR1546&gt;DV1544,IF(DQ1546&lt;=BL1546,DQ1546,BL1546),0)</f>
        <v>0</v>
      </c>
      <c r="DW1546" s="654">
        <f>IF(DR1546&gt;DW1544,IF(DQ1546&lt;=BM1546,DQ1546,BM1546),0)</f>
        <v>0</v>
      </c>
      <c r="DX1546" s="654">
        <f>IF(DR1546&gt;DX1544,IF(DQ1546&lt;=BN1546,DQ1546,BN1546),0)</f>
        <v>0</v>
      </c>
      <c r="DY1546" s="654">
        <f>IF(DR1546&gt;DY1544,IF(DQ1546&lt;=BO1546,DQ1546,BO1546),0)</f>
        <v>0</v>
      </c>
      <c r="DZ1546" s="654">
        <f>IF(DR1546&gt;DZ1544,IF(DQ1546&lt;=BP1546,DQ1546,BP1546),0)</f>
        <v>0</v>
      </c>
      <c r="EA1546" s="654">
        <f>IF(DR1546&gt;EA1544,IF(DQ1546&lt;=BQ1546,DQ1546,BQ1546),0)</f>
        <v>0</v>
      </c>
      <c r="EB1546" s="654" t="b">
        <f>SUM(DT1546:EA1546)+SUM(HB1564:HK1564)=O1546</f>
        <v>1</v>
      </c>
      <c r="HM1546" s="644"/>
      <c r="HN1546" s="644"/>
      <c r="HO1546" s="644"/>
      <c r="HP1546" s="644"/>
      <c r="HQ1546" s="644"/>
      <c r="HR1546" s="644"/>
      <c r="HS1546" s="644"/>
      <c r="HT1546" s="644"/>
      <c r="HU1546" s="644"/>
      <c r="HV1546" s="644"/>
      <c r="HW1546" s="644"/>
      <c r="HX1546" s="644"/>
      <c r="HY1546" s="644"/>
      <c r="HZ1546" s="644"/>
    </row>
    <row r="1547" spans="1:234" s="643" customFormat="1" x14ac:dyDescent="0.25">
      <c r="B1547" s="644"/>
      <c r="C1547" s="644"/>
      <c r="D1547" s="651">
        <v>2024</v>
      </c>
      <c r="E1547" s="687"/>
      <c r="F1547" s="687"/>
      <c r="G1547" s="687"/>
      <c r="H1547" s="687"/>
      <c r="I1547" s="687"/>
      <c r="J1547" s="687"/>
      <c r="K1547" s="687"/>
      <c r="L1547" s="687"/>
      <c r="M1547" s="687"/>
      <c r="N1547" s="687"/>
      <c r="O1547" s="687"/>
      <c r="P1547" s="687"/>
      <c r="Q1547" s="656">
        <f>SUM(E1547:N1547)-O1547+(P1546-P1547)</f>
        <v>0</v>
      </c>
      <c r="R1547" s="657"/>
      <c r="T1547" s="646">
        <f t="shared" si="6426"/>
        <v>0</v>
      </c>
      <c r="U1547" s="654">
        <f>O1547+Q1547</f>
        <v>0</v>
      </c>
      <c r="V1547" s="658">
        <f>U1547-P1546</f>
        <v>0</v>
      </c>
      <c r="W1547" s="658">
        <f t="shared" ref="W1547" si="6428">IF(V1547&gt;0,P1547,P1546+V1547+(P1547-P1546))</f>
        <v>0</v>
      </c>
      <c r="X1547" s="659"/>
      <c r="Y1547" s="660">
        <f>IF(V1547&lt;=0,0,V1547*E1547/SUM(E1547:N1547))</f>
        <v>0</v>
      </c>
      <c r="Z1547" s="660">
        <f>IF(V1547&lt;=0,0,V1547*F1547/SUM(E1547:N1547))</f>
        <v>0</v>
      </c>
      <c r="AA1547" s="660">
        <f>IF(V1547&lt;=0,0,V1547*G1547/SUM(E1547:N1547))</f>
        <v>0</v>
      </c>
      <c r="AB1547" s="660">
        <f>IF(V1547&lt;=0,0,V1547*H1547/SUM(E1547:N1547))</f>
        <v>0</v>
      </c>
      <c r="AC1547" s="660">
        <f>IF(V1547&lt;=0,0,V1547*I1547/SUM(E1547:N1547))</f>
        <v>0</v>
      </c>
      <c r="AD1547" s="660">
        <f>IF(V1547&lt;=0,0,V1547*J1547/SUM(E1547:N1547))</f>
        <v>0</v>
      </c>
      <c r="AE1547" s="660">
        <f>IF(V1547&lt;=0,0,V1547*K1547/SUM(E1547:N1547))</f>
        <v>0</v>
      </c>
      <c r="AF1547" s="660">
        <f>IF(V1547&lt;=0,0,V1547*L1547/SUM(E1547:N1547))</f>
        <v>0</v>
      </c>
      <c r="AG1547" s="660">
        <f>IF(V1547&lt;=0,0,V1547*M1547/SUM(E1547:N1547))</f>
        <v>0</v>
      </c>
      <c r="AH1547" s="660">
        <f>IF(V1547&lt;=0,0,V1547*N1547/SUM(E1547:N1547))</f>
        <v>0</v>
      </c>
      <c r="AI1547" s="659"/>
      <c r="AJ1547" s="659"/>
      <c r="AK1547" s="659"/>
      <c r="AM1547" s="659"/>
      <c r="AN1547" s="659"/>
      <c r="AO1547" s="659"/>
      <c r="AP1547" s="659"/>
      <c r="AQ1547" s="659"/>
      <c r="AR1547" s="659"/>
      <c r="AS1547" s="659"/>
      <c r="AT1547" s="647">
        <f>IF(U1547&lt;P1546,U1547,P1546)</f>
        <v>0</v>
      </c>
      <c r="AU1547" s="659"/>
      <c r="AV1547" s="647">
        <v>2024</v>
      </c>
      <c r="AW1547" s="647">
        <v>0</v>
      </c>
      <c r="AX1547" s="654">
        <f>IF(AX1544=AV1547,W1547,IF(AW1547=0,MAX(AX1546-MAX(AT1547-SUM(AW1546:AW1546),0),0),AX1546))</f>
        <v>0</v>
      </c>
      <c r="AY1547" s="654">
        <f>IF(AY1544=AV1547,W1547,IF(AX1547=0,MAX(AY1546-MAX(AT1547-SUM(AW1546:AX1546),0),0),AY1546))</f>
        <v>0</v>
      </c>
      <c r="AZ1547" s="654">
        <f>IF(AZ1544=AV1547,W1547,IF(AY1547=0,MAX(AZ1546-MAX(AT1547-SUM(AW1546:AY1546),0),0),AZ1546))</f>
        <v>0</v>
      </c>
      <c r="BA1547" s="654">
        <f>IF(BA1544=AV1547,W1547,IF(AZ1547=0,MAX(BA1546-MAX(AT1547-SUM(AW1546:AZ1546),0),0),BA1546))</f>
        <v>0</v>
      </c>
      <c r="BB1547" s="654">
        <f>IF(BB1544=AV1547,W1547,IF(BA1547=0,MAX(BB1546-MAX(AT1547-SUM(AW1546:BA1546),0),0),BB1546))</f>
        <v>0</v>
      </c>
      <c r="BC1547" s="654">
        <f>IF(BC1544=AV1547,W1547,IF(BB1547=0,MAX(BC1546-MAX(AT1547-SUM(AW1546:BB1546),0),0),BC1546))</f>
        <v>0</v>
      </c>
      <c r="BD1547" s="654">
        <f>IF(BD1544=AV1547,W1547,IF(BC1547=0,MAX(BD1546-MAX(AT1547-SUM(AW1546:BC1546),0),0),BD1546))</f>
        <v>0</v>
      </c>
      <c r="BE1547" s="654">
        <f>IF(BE1544=AV1547,W1547,IF(BD1547=0,MAX(BE1546-MAX(AT1547-SUM(AW1546:BD1546),0),0),BE1546))</f>
        <v>0</v>
      </c>
      <c r="BF1547" s="654" t="b">
        <f t="shared" si="6427"/>
        <v>1</v>
      </c>
      <c r="BH1547" s="647">
        <v>2024</v>
      </c>
      <c r="BI1547" s="647">
        <v>0</v>
      </c>
      <c r="BJ1547" s="654">
        <f>IF(BH1547&gt;BJ1544,AX1546-AX1547,0)</f>
        <v>0</v>
      </c>
      <c r="BK1547" s="654">
        <f>IF(BH1547&gt;BK1544,AY1546-AY1547,0)</f>
        <v>0</v>
      </c>
      <c r="BL1547" s="654">
        <f>IF(BH1547&gt;BL1544,AZ1546-AZ1547,0)</f>
        <v>0</v>
      </c>
      <c r="BM1547" s="654">
        <f>IF(BH1547&gt;BM1544,BA1546-BA1547,0)</f>
        <v>0</v>
      </c>
      <c r="BN1547" s="654">
        <f>IF(BH1547&gt;BN1544,BB1546-BB1547,0)</f>
        <v>0</v>
      </c>
      <c r="BO1547" s="654">
        <f>IF(BH1547&gt;BO1544,BC1546-BC1547,0)</f>
        <v>0</v>
      </c>
      <c r="BP1547" s="654">
        <f>IF(BH1547&gt;BP1544,BD1546-BD1547,0)</f>
        <v>0</v>
      </c>
      <c r="BQ1547" s="654">
        <f>IF(BH1547&gt;BQ1544,BE1546-BE1547,0)</f>
        <v>0</v>
      </c>
      <c r="BR1547" s="654" t="b">
        <f>SUM(BJ1547:BQ1547)=U1547-SUM(Y1547:AH1547)</f>
        <v>1</v>
      </c>
      <c r="BS1547" s="655"/>
      <c r="BT1547" s="655"/>
      <c r="BU1547" s="655"/>
      <c r="BV1547" s="655"/>
      <c r="BW1547" s="655"/>
      <c r="BX1547" s="655"/>
      <c r="BY1547" s="655"/>
      <c r="BZ1547" s="655"/>
      <c r="CA1547" s="655"/>
      <c r="CB1547" s="655"/>
      <c r="CC1547" s="655"/>
      <c r="CD1547" s="655"/>
      <c r="CE1547" s="655"/>
      <c r="CF1547" s="655"/>
      <c r="CG1547" s="655"/>
      <c r="CH1547" s="655"/>
      <c r="CI1547" s="655"/>
      <c r="CJ1547" s="655"/>
      <c r="CK1547" s="655"/>
      <c r="CL1547" s="655"/>
      <c r="CM1547" s="655"/>
      <c r="CN1547" s="655"/>
      <c r="CO1547" s="655"/>
      <c r="CP1547" s="655"/>
      <c r="CQ1547" s="655"/>
      <c r="CR1547" s="655"/>
      <c r="CS1547" s="655"/>
      <c r="CT1547" s="655"/>
      <c r="CU1547" s="655"/>
      <c r="CV1547" s="655"/>
      <c r="CW1547" s="655"/>
      <c r="CX1547" s="655"/>
      <c r="CY1547" s="655"/>
      <c r="CZ1547" s="655"/>
      <c r="DA1547" s="655"/>
      <c r="DB1547" s="655"/>
      <c r="DC1547" s="655"/>
      <c r="DD1547" s="655"/>
      <c r="DE1547" s="655"/>
      <c r="DF1547" s="655"/>
      <c r="DG1547" s="655"/>
      <c r="DH1547" s="655"/>
      <c r="DI1547" s="655"/>
      <c r="DJ1547" s="655"/>
      <c r="DK1547" s="655"/>
      <c r="DL1547" s="655"/>
      <c r="DM1547" s="655"/>
      <c r="DN1547" s="655"/>
      <c r="DO1547" s="655"/>
      <c r="DP1547" s="655"/>
      <c r="DQ1547" s="738">
        <f>O1547</f>
        <v>0</v>
      </c>
      <c r="DR1547" s="647">
        <v>2024</v>
      </c>
      <c r="DS1547" s="647">
        <v>0</v>
      </c>
      <c r="DT1547" s="654">
        <f>IF(DR1547&gt;DT1544,IF(DQ1547&lt;=BJ1547,DQ1547,BJ1547),0)</f>
        <v>0</v>
      </c>
      <c r="DU1547" s="654">
        <f>IF(DR1547&gt;DU1544,IF(DQ1547&lt;=BK1547,DQ1547,BK1547),0)</f>
        <v>0</v>
      </c>
      <c r="DV1547" s="654">
        <f>IF(DR1547&gt;DV1544,IF(DQ1547&lt;=BL1547,DQ1547,BL1547),0)</f>
        <v>0</v>
      </c>
      <c r="DW1547" s="654">
        <f>IF(DR1547&gt;DW1544,IF(DQ1547&lt;=BM1547,DQ1547,BM1547),0)</f>
        <v>0</v>
      </c>
      <c r="DX1547" s="654">
        <f>IF(DR1547&gt;DX1544,IF(DQ1547&lt;=BN1547,DQ1547,BN1547),0)</f>
        <v>0</v>
      </c>
      <c r="DY1547" s="654">
        <f>IF(DR1547&gt;DY1544,IF(DQ1547&lt;=BO1547,DQ1547,BO1547),0)</f>
        <v>0</v>
      </c>
      <c r="DZ1547" s="654">
        <f>IF(DR1547&gt;DZ1544,IF(DQ1547&lt;=BP1547,DQ1547,BP1547),0)</f>
        <v>0</v>
      </c>
      <c r="EA1547" s="654">
        <f>IF(DR1547&gt;EA1544,IF(DQ1547&lt;=BQ1547,DQ1547,BQ1547),0)</f>
        <v>0</v>
      </c>
      <c r="EB1547" s="654" t="b">
        <f>SUM(DT1547:EA1547)+SUM(HB1565:HK1565)=O1547</f>
        <v>1</v>
      </c>
      <c r="HM1547" s="657"/>
      <c r="HN1547" s="657"/>
      <c r="HO1547" s="657"/>
      <c r="HP1547" s="657"/>
      <c r="HQ1547" s="657"/>
      <c r="HR1547" s="657"/>
      <c r="HS1547" s="657"/>
      <c r="HT1547" s="657"/>
      <c r="HU1547" s="657"/>
      <c r="HV1547" s="657"/>
      <c r="HW1547" s="657"/>
      <c r="HX1547" s="657"/>
      <c r="HY1547" s="657"/>
      <c r="HZ1547" s="657"/>
    </row>
    <row r="1549" spans="1:234" s="643" customFormat="1" hidden="1" x14ac:dyDescent="0.25">
      <c r="A1549" s="643" t="s">
        <v>208</v>
      </c>
      <c r="B1549" s="644"/>
      <c r="C1549" s="644"/>
      <c r="D1549" s="644"/>
      <c r="E1549" s="644"/>
      <c r="F1549" s="644"/>
      <c r="G1549" s="644"/>
      <c r="H1549" s="644"/>
      <c r="I1549" s="644"/>
      <c r="J1549" s="644"/>
      <c r="K1549" s="644"/>
      <c r="L1549" s="644"/>
      <c r="M1549" s="644"/>
      <c r="N1549" s="644"/>
      <c r="O1549" s="644"/>
      <c r="P1549" s="644"/>
      <c r="Q1549" s="644"/>
      <c r="R1549" s="644"/>
      <c r="DR1549" s="643" t="s">
        <v>1677</v>
      </c>
      <c r="HM1549" s="644"/>
      <c r="HN1549" s="644"/>
      <c r="HO1549" s="644"/>
      <c r="HP1549" s="644"/>
      <c r="HQ1549" s="644"/>
      <c r="HR1549" s="644"/>
      <c r="HS1549" s="644"/>
      <c r="HT1549" s="644"/>
      <c r="HU1549" s="644"/>
      <c r="HV1549" s="644"/>
      <c r="HW1549" s="644"/>
      <c r="HX1549" s="644"/>
      <c r="HY1549" s="644"/>
      <c r="HZ1549" s="644"/>
    </row>
    <row r="1550" spans="1:234" hidden="1" x14ac:dyDescent="0.25">
      <c r="A1550" s="643" t="s">
        <v>208</v>
      </c>
      <c r="AI1550" s="913" t="s">
        <v>1661</v>
      </c>
      <c r="AJ1550" s="914"/>
      <c r="AK1550" s="914"/>
      <c r="AL1550" s="914"/>
      <c r="AM1550" s="914"/>
      <c r="AN1550" s="914"/>
      <c r="AO1550" s="914"/>
      <c r="AP1550" s="914"/>
      <c r="AQ1550" s="914"/>
      <c r="AR1550" s="914"/>
      <c r="AS1550" s="914"/>
      <c r="AT1550" s="915"/>
      <c r="AU1550" s="648"/>
      <c r="AW1550" s="661" t="s">
        <v>1656</v>
      </c>
      <c r="AX1550" s="647">
        <v>2023</v>
      </c>
      <c r="AY1550" s="647">
        <v>2024</v>
      </c>
      <c r="AZ1550" s="647">
        <v>2024</v>
      </c>
      <c r="BA1550" s="647">
        <v>2024</v>
      </c>
      <c r="BB1550" s="647">
        <v>2024</v>
      </c>
      <c r="BC1550" s="647">
        <v>2024</v>
      </c>
      <c r="BD1550" s="647">
        <v>2024</v>
      </c>
      <c r="BE1550" s="647">
        <v>2024</v>
      </c>
      <c r="BF1550" s="647">
        <v>2024</v>
      </c>
      <c r="BG1550" s="647">
        <v>2024</v>
      </c>
      <c r="BH1550" s="647">
        <v>2024</v>
      </c>
      <c r="BI1550" s="647">
        <v>2025</v>
      </c>
      <c r="BJ1550" s="647">
        <v>2025</v>
      </c>
      <c r="BK1550" s="647">
        <v>2025</v>
      </c>
      <c r="BL1550" s="647">
        <v>2025</v>
      </c>
      <c r="BM1550" s="647">
        <v>2025</v>
      </c>
      <c r="BN1550" s="647">
        <v>2025</v>
      </c>
      <c r="BO1550" s="647">
        <v>2025</v>
      </c>
      <c r="BP1550" s="647">
        <v>2025</v>
      </c>
      <c r="BQ1550" s="647">
        <v>2025</v>
      </c>
      <c r="BR1550" s="647">
        <v>2025</v>
      </c>
      <c r="BS1550" s="647">
        <v>2026</v>
      </c>
      <c r="BT1550" s="647">
        <v>2026</v>
      </c>
      <c r="BU1550" s="647">
        <v>2026</v>
      </c>
      <c r="BV1550" s="647">
        <v>2026</v>
      </c>
      <c r="BW1550" s="647">
        <v>2026</v>
      </c>
      <c r="BX1550" s="647">
        <v>2026</v>
      </c>
      <c r="BY1550" s="647">
        <v>2026</v>
      </c>
      <c r="BZ1550" s="647">
        <v>2026</v>
      </c>
      <c r="CA1550" s="647">
        <v>2026</v>
      </c>
      <c r="CB1550" s="647">
        <v>2026</v>
      </c>
      <c r="CC1550" s="647">
        <v>2027</v>
      </c>
      <c r="CD1550" s="647">
        <v>2027</v>
      </c>
      <c r="CE1550" s="647">
        <v>2027</v>
      </c>
      <c r="CF1550" s="647">
        <v>2027</v>
      </c>
      <c r="CG1550" s="647">
        <v>2027</v>
      </c>
      <c r="CH1550" s="647">
        <v>2027</v>
      </c>
      <c r="CI1550" s="647">
        <v>2027</v>
      </c>
      <c r="CJ1550" s="647">
        <v>2027</v>
      </c>
      <c r="CK1550" s="647">
        <v>2027</v>
      </c>
      <c r="CL1550" s="647">
        <v>2027</v>
      </c>
      <c r="CM1550" s="647">
        <v>2028</v>
      </c>
      <c r="CN1550" s="647">
        <v>2028</v>
      </c>
      <c r="CO1550" s="647">
        <v>2028</v>
      </c>
      <c r="CP1550" s="647">
        <v>2028</v>
      </c>
      <c r="CQ1550" s="647">
        <v>2028</v>
      </c>
      <c r="CR1550" s="647">
        <v>2028</v>
      </c>
      <c r="CS1550" s="647">
        <v>2028</v>
      </c>
      <c r="CT1550" s="647">
        <v>2028</v>
      </c>
      <c r="CU1550" s="647">
        <v>2028</v>
      </c>
      <c r="CV1550" s="647">
        <v>2028</v>
      </c>
      <c r="CW1550" s="647">
        <v>2029</v>
      </c>
      <c r="CX1550" s="647">
        <v>2029</v>
      </c>
      <c r="CY1550" s="647">
        <v>2029</v>
      </c>
      <c r="CZ1550" s="647">
        <v>2029</v>
      </c>
      <c r="DA1550" s="647">
        <v>2029</v>
      </c>
      <c r="DB1550" s="647">
        <v>2029</v>
      </c>
      <c r="DC1550" s="647">
        <v>2029</v>
      </c>
      <c r="DD1550" s="647">
        <v>2029</v>
      </c>
      <c r="DE1550" s="647">
        <v>2029</v>
      </c>
      <c r="DF1550" s="647">
        <v>2029</v>
      </c>
      <c r="DG1550" s="647">
        <v>2030</v>
      </c>
      <c r="DH1550" s="647">
        <v>2030</v>
      </c>
      <c r="DI1550" s="647">
        <v>2030</v>
      </c>
      <c r="DJ1550" s="647">
        <v>2030</v>
      </c>
      <c r="DK1550" s="647">
        <v>2030</v>
      </c>
      <c r="DL1550" s="647">
        <v>2030</v>
      </c>
      <c r="DM1550" s="647">
        <v>2030</v>
      </c>
      <c r="DN1550" s="647">
        <v>2030</v>
      </c>
      <c r="DO1550" s="647">
        <v>2030</v>
      </c>
      <c r="DP1550" s="647">
        <v>2030</v>
      </c>
      <c r="DR1550" s="661"/>
      <c r="DS1550" s="647">
        <v>2023</v>
      </c>
      <c r="DT1550" s="647">
        <v>2024</v>
      </c>
      <c r="DU1550" s="647">
        <v>2024</v>
      </c>
      <c r="DV1550" s="647">
        <v>2024</v>
      </c>
      <c r="DW1550" s="647">
        <v>2024</v>
      </c>
      <c r="DX1550" s="647">
        <v>2024</v>
      </c>
      <c r="DY1550" s="647">
        <v>2024</v>
      </c>
      <c r="DZ1550" s="647">
        <v>2024</v>
      </c>
      <c r="EA1550" s="647">
        <v>2024</v>
      </c>
      <c r="EB1550" s="647">
        <v>2024</v>
      </c>
      <c r="EC1550" s="647">
        <v>2024</v>
      </c>
      <c r="ED1550" s="647">
        <v>2025</v>
      </c>
      <c r="EE1550" s="647">
        <v>2025</v>
      </c>
      <c r="EF1550" s="647">
        <v>2025</v>
      </c>
      <c r="EG1550" s="647">
        <v>2025</v>
      </c>
      <c r="EH1550" s="647">
        <v>2025</v>
      </c>
      <c r="EI1550" s="647">
        <v>2025</v>
      </c>
      <c r="EJ1550" s="647">
        <v>2025</v>
      </c>
      <c r="EK1550" s="647">
        <v>2025</v>
      </c>
      <c r="EL1550" s="647">
        <v>2025</v>
      </c>
      <c r="EM1550" s="647">
        <v>2025</v>
      </c>
      <c r="EN1550" s="647">
        <v>2026</v>
      </c>
      <c r="EO1550" s="647">
        <v>2026</v>
      </c>
      <c r="EP1550" s="647">
        <v>2026</v>
      </c>
      <c r="EQ1550" s="647">
        <v>2026</v>
      </c>
      <c r="ER1550" s="647">
        <v>2026</v>
      </c>
      <c r="ES1550" s="647">
        <v>2026</v>
      </c>
      <c r="ET1550" s="647">
        <v>2026</v>
      </c>
      <c r="EU1550" s="647">
        <v>2026</v>
      </c>
      <c r="EV1550" s="647">
        <v>2026</v>
      </c>
      <c r="EW1550" s="647">
        <v>2026</v>
      </c>
      <c r="EX1550" s="647">
        <v>2027</v>
      </c>
      <c r="EY1550" s="647">
        <v>2027</v>
      </c>
      <c r="EZ1550" s="647">
        <v>2027</v>
      </c>
      <c r="FA1550" s="647">
        <v>2027</v>
      </c>
      <c r="FB1550" s="647">
        <v>2027</v>
      </c>
      <c r="FC1550" s="647">
        <v>2027</v>
      </c>
      <c r="FD1550" s="647">
        <v>2027</v>
      </c>
      <c r="FE1550" s="647">
        <v>2027</v>
      </c>
      <c r="FF1550" s="647">
        <v>2027</v>
      </c>
      <c r="FG1550" s="647">
        <v>2027</v>
      </c>
      <c r="FH1550" s="647">
        <v>2028</v>
      </c>
      <c r="FI1550" s="647">
        <v>2028</v>
      </c>
      <c r="FJ1550" s="647">
        <v>2028</v>
      </c>
      <c r="FK1550" s="647">
        <v>2028</v>
      </c>
      <c r="FL1550" s="647">
        <v>2028</v>
      </c>
      <c r="FM1550" s="647">
        <v>2028</v>
      </c>
      <c r="FN1550" s="647">
        <v>2028</v>
      </c>
      <c r="FO1550" s="647">
        <v>2028</v>
      </c>
      <c r="FP1550" s="647">
        <v>2028</v>
      </c>
      <c r="FQ1550" s="647">
        <v>2028</v>
      </c>
      <c r="FR1550" s="647">
        <v>2029</v>
      </c>
      <c r="FS1550" s="647">
        <v>2029</v>
      </c>
      <c r="FT1550" s="647">
        <v>2029</v>
      </c>
      <c r="FU1550" s="647">
        <v>2029</v>
      </c>
      <c r="FV1550" s="647">
        <v>2029</v>
      </c>
      <c r="FW1550" s="647">
        <v>2029</v>
      </c>
      <c r="FX1550" s="647">
        <v>2029</v>
      </c>
      <c r="FY1550" s="647">
        <v>2029</v>
      </c>
      <c r="FZ1550" s="647">
        <v>2029</v>
      </c>
      <c r="GA1550" s="647">
        <v>2029</v>
      </c>
      <c r="GB1550" s="647">
        <v>2030</v>
      </c>
      <c r="GC1550" s="647">
        <v>2030</v>
      </c>
      <c r="GD1550" s="647">
        <v>2030</v>
      </c>
      <c r="GE1550" s="647">
        <v>2030</v>
      </c>
      <c r="GF1550" s="647">
        <v>2030</v>
      </c>
      <c r="GG1550" s="647">
        <v>2030</v>
      </c>
      <c r="GH1550" s="647">
        <v>2030</v>
      </c>
      <c r="GI1550" s="647">
        <v>2030</v>
      </c>
      <c r="GJ1550" s="647">
        <v>2030</v>
      </c>
      <c r="GK1550" s="647">
        <v>2030</v>
      </c>
      <c r="GL1550" s="903" t="s">
        <v>1662</v>
      </c>
      <c r="GO1550" s="643" t="s">
        <v>1678</v>
      </c>
    </row>
    <row r="1551" spans="1:234" hidden="1" x14ac:dyDescent="0.25">
      <c r="A1551" s="643" t="s">
        <v>208</v>
      </c>
      <c r="AI1551" s="647" t="s">
        <v>1663</v>
      </c>
      <c r="AJ1551" s="647" t="s">
        <v>1664</v>
      </c>
      <c r="AK1551" s="647" t="str">
        <f t="shared" ref="AK1551" si="6429">E1545</f>
        <v/>
      </c>
      <c r="AL1551" s="647" t="str">
        <f t="shared" ref="AL1551" si="6430">F1545</f>
        <v/>
      </c>
      <c r="AM1551" s="647" t="str">
        <f t="shared" ref="AM1551" si="6431">G1545</f>
        <v/>
      </c>
      <c r="AN1551" s="647" t="str">
        <f t="shared" ref="AN1551" si="6432">H1545</f>
        <v/>
      </c>
      <c r="AO1551" s="647" t="str">
        <f t="shared" ref="AO1551" si="6433">I1545</f>
        <v/>
      </c>
      <c r="AP1551" s="647" t="str">
        <f t="shared" ref="AP1551" si="6434">J1545</f>
        <v/>
      </c>
      <c r="AQ1551" s="647" t="str">
        <f t="shared" ref="AQ1551" si="6435">K1545</f>
        <v/>
      </c>
      <c r="AR1551" s="647" t="str">
        <f t="shared" ref="AR1551" si="6436">L1545</f>
        <v/>
      </c>
      <c r="AS1551" s="647" t="str">
        <f t="shared" ref="AS1551" si="6437">M1545</f>
        <v/>
      </c>
      <c r="AT1551" s="647" t="str">
        <f t="shared" ref="AT1551" si="6438">N1545</f>
        <v/>
      </c>
      <c r="AU1551" s="648"/>
      <c r="AW1551" s="662" t="s">
        <v>1663</v>
      </c>
      <c r="AX1551" s="647" t="s">
        <v>1664</v>
      </c>
      <c r="AY1551" s="647" t="str">
        <f t="shared" ref="AY1551" si="6439">E1545</f>
        <v/>
      </c>
      <c r="AZ1551" s="647" t="str">
        <f t="shared" ref="AZ1551" si="6440">F1545</f>
        <v/>
      </c>
      <c r="BA1551" s="647" t="str">
        <f t="shared" ref="BA1551" si="6441">G1545</f>
        <v/>
      </c>
      <c r="BB1551" s="647" t="str">
        <f t="shared" ref="BB1551" si="6442">H1545</f>
        <v/>
      </c>
      <c r="BC1551" s="647" t="str">
        <f t="shared" ref="BC1551" si="6443">I1545</f>
        <v/>
      </c>
      <c r="BD1551" s="647" t="str">
        <f t="shared" ref="BD1551" si="6444">J1545</f>
        <v/>
      </c>
      <c r="BE1551" s="647" t="str">
        <f t="shared" ref="BE1551" si="6445">K1545</f>
        <v/>
      </c>
      <c r="BF1551" s="647" t="str">
        <f t="shared" ref="BF1551" si="6446">L1545</f>
        <v/>
      </c>
      <c r="BG1551" s="647" t="str">
        <f t="shared" ref="BG1551" si="6447">M1545</f>
        <v/>
      </c>
      <c r="BH1551" s="647" t="str">
        <f t="shared" ref="BH1551" si="6448">N1545</f>
        <v/>
      </c>
      <c r="BI1551" s="647" t="str">
        <f t="shared" ref="BI1551" si="6449">E1545</f>
        <v/>
      </c>
      <c r="BJ1551" s="647" t="str">
        <f t="shared" ref="BJ1551" si="6450">F1545</f>
        <v/>
      </c>
      <c r="BK1551" s="647" t="str">
        <f t="shared" ref="BK1551" si="6451">G1545</f>
        <v/>
      </c>
      <c r="BL1551" s="647" t="str">
        <f t="shared" ref="BL1551" si="6452">H1545</f>
        <v/>
      </c>
      <c r="BM1551" s="647" t="str">
        <f t="shared" ref="BM1551" si="6453">I1545</f>
        <v/>
      </c>
      <c r="BN1551" s="647" t="str">
        <f t="shared" ref="BN1551" si="6454">J1545</f>
        <v/>
      </c>
      <c r="BO1551" s="647" t="str">
        <f t="shared" ref="BO1551" si="6455">K1545</f>
        <v/>
      </c>
      <c r="BP1551" s="647" t="str">
        <f t="shared" ref="BP1551" si="6456">L1545</f>
        <v/>
      </c>
      <c r="BQ1551" s="647" t="str">
        <f t="shared" ref="BQ1551" si="6457">M1545</f>
        <v/>
      </c>
      <c r="BR1551" s="647" t="str">
        <f t="shared" ref="BR1551" si="6458">N1545</f>
        <v/>
      </c>
      <c r="BS1551" s="647" t="str">
        <f t="shared" ref="BS1551" si="6459">E1545</f>
        <v/>
      </c>
      <c r="BT1551" s="647" t="str">
        <f t="shared" ref="BT1551" si="6460">F1545</f>
        <v/>
      </c>
      <c r="BU1551" s="647" t="str">
        <f t="shared" ref="BU1551" si="6461">G1545</f>
        <v/>
      </c>
      <c r="BV1551" s="647" t="str">
        <f t="shared" ref="BV1551" si="6462">H1545</f>
        <v/>
      </c>
      <c r="BW1551" s="647" t="str">
        <f t="shared" ref="BW1551" si="6463">I1545</f>
        <v/>
      </c>
      <c r="BX1551" s="647" t="str">
        <f t="shared" ref="BX1551" si="6464">J1545</f>
        <v/>
      </c>
      <c r="BY1551" s="647" t="str">
        <f t="shared" ref="BY1551" si="6465">K1545</f>
        <v/>
      </c>
      <c r="BZ1551" s="647" t="str">
        <f t="shared" ref="BZ1551" si="6466">L1545</f>
        <v/>
      </c>
      <c r="CA1551" s="647" t="str">
        <f t="shared" ref="CA1551" si="6467">M1545</f>
        <v/>
      </c>
      <c r="CB1551" s="647" t="str">
        <f t="shared" ref="CB1551" si="6468">N1545</f>
        <v/>
      </c>
      <c r="CC1551" s="647" t="str">
        <f t="shared" ref="CC1551" si="6469">E1545</f>
        <v/>
      </c>
      <c r="CD1551" s="647" t="str">
        <f t="shared" ref="CD1551" si="6470">F1545</f>
        <v/>
      </c>
      <c r="CE1551" s="647" t="str">
        <f t="shared" ref="CE1551" si="6471">G1545</f>
        <v/>
      </c>
      <c r="CF1551" s="647" t="str">
        <f t="shared" ref="CF1551" si="6472">H1545</f>
        <v/>
      </c>
      <c r="CG1551" s="647" t="str">
        <f t="shared" ref="CG1551" si="6473">I1545</f>
        <v/>
      </c>
      <c r="CH1551" s="647" t="str">
        <f t="shared" ref="CH1551" si="6474">J1545</f>
        <v/>
      </c>
      <c r="CI1551" s="647" t="str">
        <f t="shared" ref="CI1551" si="6475">K1545</f>
        <v/>
      </c>
      <c r="CJ1551" s="647" t="str">
        <f t="shared" ref="CJ1551" si="6476">L1545</f>
        <v/>
      </c>
      <c r="CK1551" s="647" t="str">
        <f t="shared" ref="CK1551" si="6477">M1545</f>
        <v/>
      </c>
      <c r="CL1551" s="647" t="str">
        <f t="shared" ref="CL1551" si="6478">N1545</f>
        <v/>
      </c>
      <c r="CM1551" s="647" t="str">
        <f t="shared" ref="CM1551" si="6479">E1545</f>
        <v/>
      </c>
      <c r="CN1551" s="647" t="str">
        <f t="shared" ref="CN1551" si="6480">F1545</f>
        <v/>
      </c>
      <c r="CO1551" s="647" t="str">
        <f t="shared" ref="CO1551" si="6481">G1545</f>
        <v/>
      </c>
      <c r="CP1551" s="647" t="str">
        <f t="shared" ref="CP1551" si="6482">H1545</f>
        <v/>
      </c>
      <c r="CQ1551" s="647" t="str">
        <f t="shared" ref="CQ1551" si="6483">I1545</f>
        <v/>
      </c>
      <c r="CR1551" s="647" t="str">
        <f t="shared" ref="CR1551" si="6484">J1545</f>
        <v/>
      </c>
      <c r="CS1551" s="647" t="str">
        <f t="shared" ref="CS1551" si="6485">K1545</f>
        <v/>
      </c>
      <c r="CT1551" s="647" t="str">
        <f t="shared" ref="CT1551" si="6486">L1545</f>
        <v/>
      </c>
      <c r="CU1551" s="647" t="str">
        <f t="shared" ref="CU1551" si="6487">M1545</f>
        <v/>
      </c>
      <c r="CV1551" s="647" t="str">
        <f t="shared" ref="CV1551" si="6488">N1545</f>
        <v/>
      </c>
      <c r="CW1551" s="647" t="str">
        <f t="shared" ref="CW1551" si="6489">E1545</f>
        <v/>
      </c>
      <c r="CX1551" s="647" t="str">
        <f t="shared" ref="CX1551" si="6490">F1545</f>
        <v/>
      </c>
      <c r="CY1551" s="647" t="str">
        <f t="shared" ref="CY1551" si="6491">G1545</f>
        <v/>
      </c>
      <c r="CZ1551" s="647" t="str">
        <f t="shared" ref="CZ1551" si="6492">H1545</f>
        <v/>
      </c>
      <c r="DA1551" s="647" t="str">
        <f t="shared" ref="DA1551" si="6493">I1545</f>
        <v/>
      </c>
      <c r="DB1551" s="647" t="str">
        <f t="shared" ref="DB1551" si="6494">J1545</f>
        <v/>
      </c>
      <c r="DC1551" s="647" t="str">
        <f t="shared" ref="DC1551" si="6495">K1545</f>
        <v/>
      </c>
      <c r="DD1551" s="647" t="str">
        <f t="shared" ref="DD1551" si="6496">L1545</f>
        <v/>
      </c>
      <c r="DE1551" s="647" t="str">
        <f t="shared" ref="DE1551" si="6497">M1545</f>
        <v/>
      </c>
      <c r="DF1551" s="647" t="str">
        <f t="shared" ref="DF1551" si="6498">N1545</f>
        <v/>
      </c>
      <c r="DG1551" s="647" t="str">
        <f t="shared" ref="DG1551" si="6499">E1545</f>
        <v/>
      </c>
      <c r="DH1551" s="647" t="str">
        <f t="shared" ref="DH1551" si="6500">F1545</f>
        <v/>
      </c>
      <c r="DI1551" s="647" t="str">
        <f t="shared" ref="DI1551" si="6501">G1545</f>
        <v/>
      </c>
      <c r="DJ1551" s="647" t="str">
        <f t="shared" ref="DJ1551" si="6502">H1545</f>
        <v/>
      </c>
      <c r="DK1551" s="647" t="str">
        <f t="shared" ref="DK1551" si="6503">I1545</f>
        <v/>
      </c>
      <c r="DL1551" s="647" t="str">
        <f t="shared" ref="DL1551" si="6504">J1545</f>
        <v/>
      </c>
      <c r="DM1551" s="647" t="str">
        <f t="shared" ref="DM1551" si="6505">K1545</f>
        <v/>
      </c>
      <c r="DN1551" s="647" t="str">
        <f t="shared" ref="DN1551" si="6506">L1545</f>
        <v/>
      </c>
      <c r="DO1551" s="647" t="str">
        <f t="shared" ref="DO1551" si="6507">M1545</f>
        <v/>
      </c>
      <c r="DP1551" s="647" t="str">
        <f t="shared" ref="DP1551" si="6508">N1545</f>
        <v/>
      </c>
      <c r="DQ1551" s="643" t="s">
        <v>1657</v>
      </c>
      <c r="DR1551" s="662" t="s">
        <v>1665</v>
      </c>
      <c r="DS1551" s="647" t="s">
        <v>1664</v>
      </c>
      <c r="DT1551" s="647" t="str">
        <f t="shared" ref="DT1551" si="6509">E1545</f>
        <v/>
      </c>
      <c r="DU1551" s="647" t="str">
        <f t="shared" ref="DU1551" si="6510">F1545</f>
        <v/>
      </c>
      <c r="DV1551" s="647" t="str">
        <f t="shared" ref="DV1551" si="6511">G1545</f>
        <v/>
      </c>
      <c r="DW1551" s="647" t="str">
        <f t="shared" ref="DW1551" si="6512">H1545</f>
        <v/>
      </c>
      <c r="DX1551" s="647" t="str">
        <f t="shared" ref="DX1551" si="6513">I1545</f>
        <v/>
      </c>
      <c r="DY1551" s="647" t="str">
        <f t="shared" ref="DY1551" si="6514">J1545</f>
        <v/>
      </c>
      <c r="DZ1551" s="647" t="str">
        <f t="shared" ref="DZ1551" si="6515">K1545</f>
        <v/>
      </c>
      <c r="EA1551" s="647" t="str">
        <f t="shared" ref="EA1551" si="6516">L1545</f>
        <v/>
      </c>
      <c r="EB1551" s="647" t="str">
        <f t="shared" ref="EB1551" si="6517">M1545</f>
        <v/>
      </c>
      <c r="EC1551" s="647" t="str">
        <f t="shared" ref="EC1551" si="6518">N1545</f>
        <v/>
      </c>
      <c r="ED1551" s="647" t="str">
        <f t="shared" ref="ED1551" si="6519">E1545</f>
        <v/>
      </c>
      <c r="EE1551" s="647" t="str">
        <f t="shared" ref="EE1551" si="6520">F1545</f>
        <v/>
      </c>
      <c r="EF1551" s="647" t="str">
        <f t="shared" ref="EF1551" si="6521">G1545</f>
        <v/>
      </c>
      <c r="EG1551" s="647" t="str">
        <f t="shared" ref="EG1551" si="6522">H1545</f>
        <v/>
      </c>
      <c r="EH1551" s="647" t="str">
        <f t="shared" ref="EH1551" si="6523">I1545</f>
        <v/>
      </c>
      <c r="EI1551" s="647" t="str">
        <f t="shared" ref="EI1551" si="6524">J1545</f>
        <v/>
      </c>
      <c r="EJ1551" s="647" t="str">
        <f t="shared" ref="EJ1551" si="6525">K1545</f>
        <v/>
      </c>
      <c r="EK1551" s="647" t="str">
        <f t="shared" ref="EK1551" si="6526">L1545</f>
        <v/>
      </c>
      <c r="EL1551" s="647" t="str">
        <f t="shared" ref="EL1551" si="6527">M1545</f>
        <v/>
      </c>
      <c r="EM1551" s="647" t="str">
        <f t="shared" ref="EM1551" si="6528">N1545</f>
        <v/>
      </c>
      <c r="EN1551" s="647" t="str">
        <f t="shared" ref="EN1551" si="6529">E1545</f>
        <v/>
      </c>
      <c r="EO1551" s="647" t="str">
        <f t="shared" ref="EO1551" si="6530">F1545</f>
        <v/>
      </c>
      <c r="EP1551" s="647" t="str">
        <f t="shared" ref="EP1551" si="6531">G1545</f>
        <v/>
      </c>
      <c r="EQ1551" s="647" t="str">
        <f t="shared" ref="EQ1551" si="6532">H1545</f>
        <v/>
      </c>
      <c r="ER1551" s="647" t="str">
        <f t="shared" ref="ER1551" si="6533">I1545</f>
        <v/>
      </c>
      <c r="ES1551" s="647" t="str">
        <f t="shared" ref="ES1551" si="6534">J1545</f>
        <v/>
      </c>
      <c r="ET1551" s="647" t="str">
        <f t="shared" ref="ET1551" si="6535">K1545</f>
        <v/>
      </c>
      <c r="EU1551" s="647" t="str">
        <f t="shared" ref="EU1551" si="6536">L1545</f>
        <v/>
      </c>
      <c r="EV1551" s="647" t="str">
        <f t="shared" ref="EV1551" si="6537">M1545</f>
        <v/>
      </c>
      <c r="EW1551" s="647" t="str">
        <f t="shared" ref="EW1551" si="6538">N1545</f>
        <v/>
      </c>
      <c r="EX1551" s="647" t="str">
        <f t="shared" ref="EX1551" si="6539">E1545</f>
        <v/>
      </c>
      <c r="EY1551" s="647" t="str">
        <f t="shared" ref="EY1551" si="6540">F1545</f>
        <v/>
      </c>
      <c r="EZ1551" s="647" t="str">
        <f t="shared" ref="EZ1551" si="6541">G1545</f>
        <v/>
      </c>
      <c r="FA1551" s="647" t="str">
        <f t="shared" ref="FA1551" si="6542">H1545</f>
        <v/>
      </c>
      <c r="FB1551" s="647" t="str">
        <f t="shared" ref="FB1551" si="6543">I1545</f>
        <v/>
      </c>
      <c r="FC1551" s="647" t="str">
        <f t="shared" ref="FC1551" si="6544">J1545</f>
        <v/>
      </c>
      <c r="FD1551" s="647" t="str">
        <f t="shared" ref="FD1551" si="6545">K1545</f>
        <v/>
      </c>
      <c r="FE1551" s="647" t="str">
        <f t="shared" ref="FE1551" si="6546">L1545</f>
        <v/>
      </c>
      <c r="FF1551" s="647" t="str">
        <f t="shared" ref="FF1551" si="6547">M1545</f>
        <v/>
      </c>
      <c r="FG1551" s="647" t="str">
        <f t="shared" ref="FG1551" si="6548">N1545</f>
        <v/>
      </c>
      <c r="FH1551" s="647" t="str">
        <f t="shared" ref="FH1551" si="6549">E1545</f>
        <v/>
      </c>
      <c r="FI1551" s="647" t="str">
        <f t="shared" ref="FI1551" si="6550">F1545</f>
        <v/>
      </c>
      <c r="FJ1551" s="647" t="str">
        <f t="shared" ref="FJ1551" si="6551">G1545</f>
        <v/>
      </c>
      <c r="FK1551" s="647" t="str">
        <f t="shared" ref="FK1551" si="6552">H1545</f>
        <v/>
      </c>
      <c r="FL1551" s="647" t="str">
        <f t="shared" ref="FL1551" si="6553">I1545</f>
        <v/>
      </c>
      <c r="FM1551" s="647" t="str">
        <f t="shared" ref="FM1551" si="6554">J1545</f>
        <v/>
      </c>
      <c r="FN1551" s="647" t="str">
        <f t="shared" ref="FN1551" si="6555">K1545</f>
        <v/>
      </c>
      <c r="FO1551" s="647" t="str">
        <f t="shared" ref="FO1551" si="6556">L1545</f>
        <v/>
      </c>
      <c r="FP1551" s="647" t="str">
        <f t="shared" ref="FP1551" si="6557">M1545</f>
        <v/>
      </c>
      <c r="FQ1551" s="647" t="str">
        <f t="shared" ref="FQ1551" si="6558">N1545</f>
        <v/>
      </c>
      <c r="FR1551" s="647" t="str">
        <f t="shared" ref="FR1551" si="6559">E1545</f>
        <v/>
      </c>
      <c r="FS1551" s="647" t="str">
        <f t="shared" ref="FS1551" si="6560">F1545</f>
        <v/>
      </c>
      <c r="FT1551" s="647" t="str">
        <f t="shared" ref="FT1551" si="6561">G1545</f>
        <v/>
      </c>
      <c r="FU1551" s="647" t="str">
        <f t="shared" ref="FU1551" si="6562">H1545</f>
        <v/>
      </c>
      <c r="FV1551" s="647" t="str">
        <f t="shared" ref="FV1551" si="6563">I1545</f>
        <v/>
      </c>
      <c r="FW1551" s="647" t="str">
        <f t="shared" ref="FW1551" si="6564">J1545</f>
        <v/>
      </c>
      <c r="FX1551" s="647" t="str">
        <f t="shared" ref="FX1551" si="6565">K1545</f>
        <v/>
      </c>
      <c r="FY1551" s="647" t="str">
        <f t="shared" ref="FY1551" si="6566">L1545</f>
        <v/>
      </c>
      <c r="FZ1551" s="647" t="str">
        <f t="shared" ref="FZ1551" si="6567">M1545</f>
        <v/>
      </c>
      <c r="GA1551" s="647" t="str">
        <f t="shared" ref="GA1551" si="6568">N1545</f>
        <v/>
      </c>
      <c r="GB1551" s="647" t="str">
        <f t="shared" ref="GB1551" si="6569">E1545</f>
        <v/>
      </c>
      <c r="GC1551" s="647" t="str">
        <f t="shared" ref="GC1551" si="6570">F1545</f>
        <v/>
      </c>
      <c r="GD1551" s="647" t="str">
        <f t="shared" ref="GD1551" si="6571">G1545</f>
        <v/>
      </c>
      <c r="GE1551" s="647" t="str">
        <f t="shared" ref="GE1551" si="6572">H1545</f>
        <v/>
      </c>
      <c r="GF1551" s="647" t="str">
        <f t="shared" ref="GF1551" si="6573">I1545</f>
        <v/>
      </c>
      <c r="GG1551" s="647" t="str">
        <f t="shared" ref="GG1551" si="6574">J1545</f>
        <v/>
      </c>
      <c r="GH1551" s="647" t="str">
        <f t="shared" ref="GH1551" si="6575">K1545</f>
        <v/>
      </c>
      <c r="GI1551" s="647" t="str">
        <f t="shared" ref="GI1551" si="6576">L1545</f>
        <v/>
      </c>
      <c r="GJ1551" s="647" t="str">
        <f t="shared" ref="GJ1551" si="6577">M1545</f>
        <v/>
      </c>
      <c r="GK1551" s="647" t="str">
        <f t="shared" ref="GK1551" si="6578">N1545</f>
        <v/>
      </c>
      <c r="GL1551" s="904"/>
      <c r="GM1551" s="663"/>
      <c r="GN1551" s="662" t="s">
        <v>1665</v>
      </c>
      <c r="GO1551" s="646" t="s">
        <v>1664</v>
      </c>
      <c r="GP1551" s="646" t="str">
        <f t="shared" ref="GP1551" si="6579">E1545</f>
        <v/>
      </c>
      <c r="GQ1551" s="646" t="str">
        <f t="shared" ref="GQ1551" si="6580">F1545</f>
        <v/>
      </c>
      <c r="GR1551" s="646" t="str">
        <f t="shared" ref="GR1551" si="6581">G1545</f>
        <v/>
      </c>
      <c r="GS1551" s="646" t="str">
        <f t="shared" ref="GS1551" si="6582">H1545</f>
        <v/>
      </c>
      <c r="GT1551" s="646" t="str">
        <f t="shared" ref="GT1551" si="6583">I1545</f>
        <v/>
      </c>
      <c r="GU1551" s="646" t="str">
        <f t="shared" ref="GU1551" si="6584">J1545</f>
        <v/>
      </c>
      <c r="GV1551" s="646" t="str">
        <f t="shared" ref="GV1551" si="6585">K1545</f>
        <v/>
      </c>
      <c r="GW1551" s="646" t="str">
        <f t="shared" ref="GW1551" si="6586">L1545</f>
        <v/>
      </c>
      <c r="GX1551" s="646" t="str">
        <f t="shared" ref="GX1551" si="6587">M1545</f>
        <v/>
      </c>
      <c r="GY1551" s="646" t="str">
        <f t="shared" ref="GY1551" si="6588">N1545</f>
        <v/>
      </c>
      <c r="GZ1551" s="646" t="s">
        <v>1662</v>
      </c>
    </row>
    <row r="1552" spans="1:234" hidden="1" x14ac:dyDescent="0.25">
      <c r="A1552" s="643" t="s">
        <v>208</v>
      </c>
      <c r="AI1552" s="664">
        <v>2023</v>
      </c>
      <c r="AJ1552" s="664">
        <v>1</v>
      </c>
      <c r="AK1552" s="665">
        <v>0</v>
      </c>
      <c r="AL1552" s="665">
        <v>0</v>
      </c>
      <c r="AM1552" s="665">
        <v>0</v>
      </c>
      <c r="AN1552" s="665">
        <v>0</v>
      </c>
      <c r="AO1552" s="665">
        <v>0</v>
      </c>
      <c r="AP1552" s="665">
        <v>0</v>
      </c>
      <c r="AQ1552" s="665">
        <v>0</v>
      </c>
      <c r="AR1552" s="665">
        <v>0</v>
      </c>
      <c r="AS1552" s="665">
        <v>0</v>
      </c>
      <c r="AT1552" s="665">
        <v>0</v>
      </c>
      <c r="AU1552" s="666"/>
      <c r="AW1552" s="749">
        <v>2023</v>
      </c>
      <c r="AX1552" s="665">
        <f>AX1546</f>
        <v>0</v>
      </c>
      <c r="AY1552" s="665">
        <f>INDEX(AX1546:BE1547,MATCH(AW1552,AV1546:AV1547,0),MATCH(AY1550,AX1544:BE1544,0))</f>
        <v>0</v>
      </c>
      <c r="AZ1552" s="665">
        <f>INDEX(AX1546:BE1547,MATCH(AW1552,AV1546:AV1547,0),MATCH(AZ1550,AX1544:BE1544,0))*(INDEX(AK1552:AT1559,MATCH(AZ1550,AI1552:AI1559,0),MATCH(AZ1551,AK1551:AT1551,0)))</f>
        <v>0</v>
      </c>
      <c r="BA1552" s="665">
        <f>INDEX(AX1546:BE1547,MATCH(AW1552,AV1546:AV1547,0),MATCH(BA1550,AX1544:BE1544,0))*(INDEX(AK1552:AT1559,MATCH(BA1550,AI1552:AI1559,0),MATCH(BA1551,AK1551:AT1551,0)))</f>
        <v>0</v>
      </c>
      <c r="BB1552" s="665">
        <f>INDEX(AX1546:BE1547,MATCH(AW1552,AV1546:AV1547,0),MATCH(BB1550,AX1544:BE1544,0))*(INDEX(AK1552:AT1559,MATCH(BB1550,AI1552:AI1559,0),MATCH(BB1551,AK1551:AT1551,0)))</f>
        <v>0</v>
      </c>
      <c r="BC1552" s="665">
        <f>INDEX(AX1546:BE1547,MATCH(AW1552,AV1546:AV1547,0),MATCH(BC1550,AX1544:BE1544,0))*(INDEX(AK1552:AT1559,MATCH(BC1550,AI1552:AI1559,0),MATCH(BC1551,AK1551:AT1551,0)))</f>
        <v>0</v>
      </c>
      <c r="BD1552" s="665">
        <f>INDEX(AX1546:BE1547,MATCH(AW1552,AV1546:AV1547,0),MATCH(BD1550,AX1544:BE1544,0))*(INDEX(AK1552:AT1559,MATCH(BD1550,AI1552:AI1559,0),MATCH(BD1551,AK1551:AT1551,0)))</f>
        <v>0</v>
      </c>
      <c r="BE1552" s="665">
        <f>INDEX(AX1546:BE1547,MATCH(AW1552,AV1546:AV1547,0),MATCH(BE1550,AX1544:BE1544,0))*(INDEX(AK1552:AT1559,MATCH(BE1550,AI1552:AI1559,0),MATCH(BE1551,AK1551:AT1551,0)))</f>
        <v>0</v>
      </c>
      <c r="BF1552" s="665">
        <f>INDEX(AX1546:BE1547,MATCH(AW1552,AV1546:AV1547,0),MATCH(BF1550,AX1544:BE1544,0))*(INDEX(AK1552:AT1559,MATCH(BF1550,AI1552:AI1559,0),MATCH(BF1551,AK1551:AT1551,0)))</f>
        <v>0</v>
      </c>
      <c r="BG1552" s="665">
        <f>INDEX(AX1546:BE1547,MATCH(AW1552,AV1546:AV1547,0),MATCH(BG1550,AX1544:BE1544,0))*(INDEX(AK1552:AT1559,MATCH(BG1550,AI1552:AI1559,0),MATCH(BG1551,AK1551:AT1551,0)))</f>
        <v>0</v>
      </c>
      <c r="BH1552" s="665">
        <f>INDEX(AX1546:BE1547,MATCH(AW1552,AV1546:AV1547,0),MATCH(BH1550,AX1544:BE1544,0))*(INDEX(AK1552:AT1559,MATCH(BH1550,AI1552:AI1559,0),MATCH(BH1551,AK1551:AT1551,0)))</f>
        <v>0</v>
      </c>
      <c r="BI1552" s="665">
        <f>INDEX(AX1546:BE1547,MATCH(AW1552,AV1546:AV1547,0),MATCH(BI1550,AX1544:BE1544,0))*(INDEX(AK1552:AT1559,MATCH(BI1550,AI1552:AI1559,0),MATCH(BI1551,AK1551:AT1551,0)))</f>
        <v>0</v>
      </c>
      <c r="BJ1552" s="665">
        <f>INDEX(AX1546:BE1547,MATCH(AW1552,AV1546:AV1547,0),MATCH(BJ1550,AX1544:BE1544,0))*(INDEX(AK1552:AT1559,MATCH(BJ1550,AI1552:AI1559,0),MATCH(BJ1551,AK1551:AT1551,0)))</f>
        <v>0</v>
      </c>
      <c r="BK1552" s="665">
        <f>INDEX(AX1546:BE1547,MATCH(AW1552,AV1546:AV1547,0),MATCH(BK1550,AX1544:BE1544,0))*(INDEX(AK1552:AT1559,MATCH(BK1550,AI1552:AI1559,0),MATCH(BK1551,AK1551:AT1551,0)))</f>
        <v>0</v>
      </c>
      <c r="BL1552" s="665">
        <f>INDEX(AX1546:BE1547,MATCH(AW1552,AV1546:AV1547,0),MATCH(BL1550,AX1544:BE1544,0))*(INDEX(AK1552:AT1559,MATCH(BL1550,AI1552:AI1559,0),MATCH(BL1551,AK1551:AT1551,0)))</f>
        <v>0</v>
      </c>
      <c r="BM1552" s="665">
        <f>INDEX(AX1546:BE1547,MATCH(AW1552,AV1546:AV1547,0),MATCH(BM1550,AX1544:BE1544,0))*(INDEX(AK1552:AT1559,MATCH(BM1550,AI1552:AI1559,0),MATCH(BM1551,AK1551:AT1551,0)))</f>
        <v>0</v>
      </c>
      <c r="BN1552" s="665">
        <f>INDEX(AX1546:BE1547,MATCH(AW1552,AV1546:AV1547,0),MATCH(BN1550,AX1544:BE1544,0))*(INDEX(AK1552:AT1559,MATCH(BN1550,AI1552:AI1559,0),MATCH(BN1551,AK1551:AT1551,0)))</f>
        <v>0</v>
      </c>
      <c r="BO1552" s="665">
        <f>INDEX(AX1546:BE1547,MATCH(AW1552,AV1546:AV1547,0),MATCH(BO1550,AX1544:BE1544,0))*(INDEX(AK1552:AT1559,MATCH(BO1550,AI1552:AI1559,0),MATCH(BO1551,AK1551:AT1551,0)))</f>
        <v>0</v>
      </c>
      <c r="BP1552" s="665">
        <f>INDEX(AX1546:BE1547,MATCH(AW1552,AV1546:AV1547,0),MATCH(BP1550,AX1544:BE1544,0))*(INDEX(AK1552:AT1559,MATCH(BP1550,AI1552:AI1559,0),MATCH(BP1551,AK1551:AT1551,0)))</f>
        <v>0</v>
      </c>
      <c r="BQ1552" s="665">
        <f>INDEX(AX1546:BE1547,MATCH(AW1552,AV1546:AV1547,0),MATCH(BQ1550,AX1544:BE1544,0))*(INDEX(AK1552:AT1559,MATCH(BQ1550,AI1552:AI1559,0),MATCH(BQ1551,AK1551:AT1551,0)))</f>
        <v>0</v>
      </c>
      <c r="BR1552" s="665">
        <f>INDEX(AX1546:BE1547,MATCH(AW1552,AV1546:AV1547,0),MATCH(BR1550,AX1544:BE1544,0))*(INDEX(AK1552:AT1559,MATCH(BR1550,AI1552:AI1559,0),MATCH(BR1551,AK1551:AT1551,0)))</f>
        <v>0</v>
      </c>
      <c r="BS1552" s="665">
        <f>INDEX(AX1546:BE1547,MATCH(AW1552,AV1546:AV1547,0),MATCH(BS1550,AX1544:BE1544,0))*(INDEX(AK1552:AT1559,MATCH(BS1550,AI1552:AI1559,0),MATCH(BS1551,AK1551:AT1551,0)))</f>
        <v>0</v>
      </c>
      <c r="BT1552" s="665">
        <f>INDEX(AX1546:BE1547,MATCH(AW1552,AV1546:AV1547,0),MATCH(BT1550,AX1544:BE1544,0))*(INDEX(AK1552:AT1559,MATCH(BT1550,AI1552:AI1559,0),MATCH(BT1551,AK1551:AT1551,0)))</f>
        <v>0</v>
      </c>
      <c r="BU1552" s="665">
        <f>INDEX(AX1546:BE1547,MATCH(AW1552,AV1546:AV1547,0),MATCH(BU1550,AX1544:BE1544,0))*(INDEX(AK1552:AT1559,MATCH(BU1550,AI1552:AI1559,0),MATCH(BU1551,AK1551:AT1551,0)))</f>
        <v>0</v>
      </c>
      <c r="BV1552" s="665">
        <f>INDEX(AX1546:BE1547,MATCH(AW1552,AV1546:AV1547,0),MATCH(BV1550,AX1544:BE1544,0))*(INDEX(AK1552:AT1559,MATCH(BV1550,AI1552:AI1559,0),MATCH(BV1551,AK1551:AT1551,0)))</f>
        <v>0</v>
      </c>
      <c r="BW1552" s="665">
        <f>INDEX(AX1546:BE1547,MATCH(AW1552,AV1546:AV1547,0),MATCH(BW1550,AX1544:BE1544,0))*(INDEX(AK1552:AT1559,MATCH(BW1550,AI1552:AI1559,0),MATCH(BW1551,AK1551:AT1551,0)))</f>
        <v>0</v>
      </c>
      <c r="BX1552" s="665">
        <f>INDEX(AX1546:BE1547,MATCH(AW1552,AV1546:AV1547,0),MATCH(BX1550,AX1544:BE1544,0))*(INDEX(AK1552:AT1559,MATCH(BX1550,AI1552:AI1559,0),MATCH(BX1551,AK1551:AT1551,0)))</f>
        <v>0</v>
      </c>
      <c r="BY1552" s="665">
        <f>INDEX(AX1546:BE1547,MATCH(AW1552,AV1546:AV1547,0),MATCH(BY1550,AX1544:BE1544,0))*(INDEX(AK1552:AT1559,MATCH(BY1550,AI1552:AI1559,0),MATCH(BY1551,AK1551:AT1551,0)))</f>
        <v>0</v>
      </c>
      <c r="BZ1552" s="665">
        <f>INDEX(AX1546:BE1547,MATCH(AW1552,AV1546:AV1547,0),MATCH(BZ1550,AX1544:BE1544,0))*(INDEX(AK1552:AT1559,MATCH(BZ1550,AI1552:AI1559,0),MATCH(BZ1551,AK1551:AT1551,0)))</f>
        <v>0</v>
      </c>
      <c r="CA1552" s="665">
        <f>INDEX(AX1546:BE1547,MATCH(AW1552,AV1546:AV1547,0),MATCH(CA1550,AX1544:BE1544,0))*(INDEX(AK1552:AT1559,MATCH(CA1550,AI1552:AI1559,0),MATCH(CA1551,AK1551:AT1551,0)))</f>
        <v>0</v>
      </c>
      <c r="CB1552" s="665">
        <f>INDEX(AX1546:BE1547,MATCH(AW1552,AV1546:AV1547,0),MATCH(CB1550,AX1544:BE1544,0))*(INDEX(AK1552:AT1559,MATCH(CB1550,AI1552:AI1559,0),MATCH(CB1551,AK1551:AT1551,0)))</f>
        <v>0</v>
      </c>
      <c r="CC1552" s="665">
        <f>INDEX(AX1546:BE1547,MATCH(AW1552,AV1546:AV1547,0),MATCH(CC1550,AX1544:BE1544,0))*(INDEX(AK1552:AT1559,MATCH(CC1550,AI1552:AI1559,0),MATCH(CC1551,AK1551:AT1551,0)))</f>
        <v>0</v>
      </c>
      <c r="CD1552" s="665">
        <f>INDEX(AX1546:BE1547,MATCH(AW1552,AV1546:AV1547,0),MATCH(CD1550,AX1544:BE1544,0))*(INDEX(AK1552:AT1559,MATCH(CD1550,AI1552:AI1559,0),MATCH(CD1551,AK1551:AT1551,0)))</f>
        <v>0</v>
      </c>
      <c r="CE1552" s="665">
        <f>INDEX(AX1546:BE1547,MATCH(AW1552,AV1546:AV1547,0),MATCH(CE1550,AX1544:BE1544,0))*(INDEX(AK1552:AT1559,MATCH(CE1550,AI1552:AI1559,0),MATCH(CE1551,AK1551:AT1551,0)))</f>
        <v>0</v>
      </c>
      <c r="CF1552" s="665">
        <f>INDEX(AX1546:BE1547,MATCH(AW1552,AV1546:AV1547,0),MATCH(CF1550,AX1544:BE1544,0))*(INDEX(AK1552:AT1559,MATCH(CF1550,AI1552:AI1559,0),MATCH(CF1551,AK1551:AT1551,0)))</f>
        <v>0</v>
      </c>
      <c r="CG1552" s="665">
        <f>INDEX(AX1546:BE1547,MATCH(AW1552,AV1546:AV1547,0),MATCH(CG1550,AX1544:BE1544,0))*(INDEX(AK1552:AT1559,MATCH(CG1550,AI1552:AI1559,0),MATCH(CG1551,AK1551:AT1551,0)))</f>
        <v>0</v>
      </c>
      <c r="CH1552" s="665">
        <f>INDEX(AX1546:BE1547,MATCH(AW1552,AV1546:AV1547,0),MATCH(CH1550,AX1544:BE1544,0))*(INDEX(AK1552:AT1559,MATCH(CH1550,AI1552:AI1559,0),MATCH(CH1551,AK1551:AT1551,0)))</f>
        <v>0</v>
      </c>
      <c r="CI1552" s="665">
        <f>INDEX(AX1546:BE1547,MATCH(AW1552,AV1546:AV1547,0),MATCH(CI1550,AX1544:BE1544,0))*(INDEX(AK1552:AT1559,MATCH(CI1550,AI1552:AI1559,0),MATCH(CI1551,AK1551:AT1551,0)))</f>
        <v>0</v>
      </c>
      <c r="CJ1552" s="665">
        <f>INDEX(AX1546:BE1547,MATCH(AW1552,AV1546:AV1547,0),MATCH(CJ1550,AX1544:BE1544,0))*(INDEX(AK1552:AT1559,MATCH(CJ1550,AI1552:AI1559,0),MATCH(CJ1551,AK1551:AT1551,0)))</f>
        <v>0</v>
      </c>
      <c r="CK1552" s="665">
        <f>INDEX(AX1546:BE1547,MATCH(AW1552,AV1546:AV1547,0),MATCH(CK1550,AX1544:BE1544,0))*(INDEX(AK1552:AT1559,MATCH(CK1550,AI1552:AI1559,0),MATCH(CK1551,AK1551:AT1551,0)))</f>
        <v>0</v>
      </c>
      <c r="CL1552" s="665">
        <f>INDEX(AX1546:BE1547,MATCH(AW1552,AV1546:AV1547,0),MATCH(CL1550,AX1544:BE1544,0))*(INDEX(AK1552:AT1559,MATCH(CL1550,AI1552:AI1559,0),MATCH(CL1551,AK1551:AT1551,0)))</f>
        <v>0</v>
      </c>
      <c r="CM1552" s="665">
        <f>INDEX(AX1546:BE1547,MATCH(AW1552,AV1546:AV1547,0),MATCH(CM1550,AX1544:BE1544,0))*(INDEX(AK1552:AT1559,MATCH(CM1550,AI1552:AI1559,0),MATCH(CM1551,AK1551:AT1551,0)))</f>
        <v>0</v>
      </c>
      <c r="CN1552" s="665">
        <f>INDEX(AX1546:BE1547,MATCH(AW1552,AV1546:AV1547,0),MATCH(CN1550,AX1544:BE1544,0))*(INDEX(AK1552:AT1559,MATCH(CN1550,AI1552:AI1559,0),MATCH(CN1551,AK1551:AT1551,0)))</f>
        <v>0</v>
      </c>
      <c r="CO1552" s="665">
        <f>INDEX(AX1546:BE1547,MATCH(AW1552,AV1546:AV1547,0),MATCH(CO1550,AX1544:BE1544,0))*(INDEX(AK1552:AT1559,MATCH(CO1550,AI1552:AI1559,0),MATCH(CO1551,AK1551:AT1551,0)))</f>
        <v>0</v>
      </c>
      <c r="CP1552" s="665">
        <f>INDEX(AX1546:BE1547,MATCH(AW1552,AV1546:AV1547,0),MATCH(CP1550,AX1544:BE1544,0))*(INDEX(AK1552:AT1559,MATCH(CP1550,AI1552:AI1559,0),MATCH(CP1551,AK1551:AT1551,0)))</f>
        <v>0</v>
      </c>
      <c r="CQ1552" s="665">
        <f>INDEX(AX1546:BE1547,MATCH(AW1552,AV1546:AV1547,0),MATCH(CQ1550,AX1544:BE1544,0))*(INDEX(AK1552:AT1559,MATCH(CQ1550,AI1552:AI1559,0),MATCH(CQ1551,AK1551:AT1551,0)))</f>
        <v>0</v>
      </c>
      <c r="CR1552" s="665">
        <f>INDEX(AX1546:BE1547,MATCH(AW1552,AV1546:AV1547,0),MATCH(CR1550,AX1544:BE1544,0))*(INDEX(AK1552:AT1559,MATCH(CR1550,AI1552:AI1559,0),MATCH(CR1551,AK1551:AT1551,0)))</f>
        <v>0</v>
      </c>
      <c r="CS1552" s="665">
        <f>INDEX(AX1546:BE1547,MATCH(AW1552,AV1546:AV1547,0),MATCH(CS1550,AX1544:BE1544,0))*(INDEX(AK1552:AT1559,MATCH(CS1550,AI1552:AI1559,0),MATCH(CS1551,AK1551:AT1551,0)))</f>
        <v>0</v>
      </c>
      <c r="CT1552" s="665">
        <f>INDEX(AX1546:BE1547,MATCH(AW1552,AV1546:AV1547,0),MATCH(CT1550,AX1544:BE1544,0))*(INDEX(AK1552:AT1559,MATCH(CT1550,AI1552:AI1559,0),MATCH(CT1551,AK1551:AT1551,0)))</f>
        <v>0</v>
      </c>
      <c r="CU1552" s="665">
        <f>INDEX(AX1546:BE1547,MATCH(AW1552,AV1546:AV1547,0),MATCH(CU1550,AX1544:BE1544,0))*(INDEX(AK1552:AT1559,MATCH(CU1550,AI1552:AI1559,0),MATCH(CU1551,AK1551:AT1551,0)))</f>
        <v>0</v>
      </c>
      <c r="CV1552" s="665">
        <f>INDEX(AX1546:BE1547,MATCH(AW1552,AV1546:AV1547,0),MATCH(CV1550,AX1544:BE1544,0))*(INDEX(AK1552:AT1559,MATCH(CV1550,AI1552:AI1559,0),MATCH(CV1551,AK1551:AT1551,0)))</f>
        <v>0</v>
      </c>
      <c r="CW1552" s="665">
        <f>INDEX(AX1546:BE1547,MATCH(AW1552,AV1546:AV1547,0),MATCH(CW1550,AX1544:BE1544,0))*(INDEX(AK1552:AT1559,MATCH(CW1550,AI1552:AI1559,0),MATCH(CW1551,AK1551:AT1551,0)))</f>
        <v>0</v>
      </c>
      <c r="CX1552" s="665">
        <f>INDEX(AX1546:BE1547,MATCH(AW1552,AV1546:AV1547,0),MATCH(CX1550,AX1544:BE1544,0))*(INDEX(AK1552:AT1559,MATCH(CX1550,AI1552:AI1559,0),MATCH(CX1551,AK1551:AT1551,0)))</f>
        <v>0</v>
      </c>
      <c r="CY1552" s="665">
        <f>INDEX(AX1546:BE1547,MATCH(AW1552,AV1546:AV1547,0),MATCH(CY1550,AX1544:BE1544,0))*(INDEX(AK1552:AT1559,MATCH(CY1550,AI1552:AI1559,0),MATCH(CY1551,AK1551:AT1551,0)))</f>
        <v>0</v>
      </c>
      <c r="CZ1552" s="665">
        <f>INDEX(AX1546:BE1547,MATCH(AW1552,AV1546:AV1547,0),MATCH(CZ1550,AX1544:BE1544,0))*(INDEX(AK1552:AT1559,MATCH(CZ1550,AI1552:AI1559,0),MATCH(CZ1551,AK1551:AT1551,0)))</f>
        <v>0</v>
      </c>
      <c r="DA1552" s="665">
        <f>INDEX(AX1546:BE1547,MATCH(AW1552,AV1546:AV1547,0),MATCH(DA1550,AX1544:BE1544,0))*(INDEX(AK1552:AT1559,MATCH(DA1550,AI1552:AI1559,0),MATCH(DA1551,AK1551:AT1551,0)))</f>
        <v>0</v>
      </c>
      <c r="DB1552" s="665">
        <f>INDEX(AX1546:BE1547,MATCH(AW1552,AV1546:AV1547,0),MATCH(DB1550,AX1544:BE1544,0))*(INDEX(AK1552:AT1559,MATCH(DB1550,AI1552:AI1559,0),MATCH(DB1551,AK1551:AT1551,0)))</f>
        <v>0</v>
      </c>
      <c r="DC1552" s="665">
        <f>INDEX(AX1546:BE1547,MATCH(AW1552,AV1546:AV1547,0),MATCH(DC1550,AX1544:BE1544,0))*(INDEX(AK1552:AT1559,MATCH(DC1550,AI1552:AI1559,0),MATCH(DC1551,AK1551:AT1551,0)))</f>
        <v>0</v>
      </c>
      <c r="DD1552" s="665">
        <f>INDEX(AX1546:BE1547,MATCH(AW1552,AV1546:AV1547,0),MATCH(DD1550,AX1544:BE1544,0))*(INDEX(AK1552:AT1559,MATCH(DD1550,AI1552:AI1559,0),MATCH(DD1551,AK1551:AT1551,0)))</f>
        <v>0</v>
      </c>
      <c r="DE1552" s="665">
        <f>INDEX(AX1546:BE1547,MATCH(AW1552,AV1546:AV1547,0),MATCH(DE1550,AX1544:BE1544,0))*(INDEX(AK1552:AT1559,MATCH(DE1550,AI1552:AI1559,0),MATCH(DE1551,AK1551:AT1551,0)))</f>
        <v>0</v>
      </c>
      <c r="DF1552" s="665">
        <f>INDEX(AX1546:BE1547,MATCH(AW1552,AV1546:AV1547,0),MATCH(DF1550,AX1544:BE1544,0))*(INDEX(AK1552:AT1559,MATCH(DF1550,AI1552:AI1559,0),MATCH(DF1551,AK1551:AT1551,0)))</f>
        <v>0</v>
      </c>
      <c r="DG1552" s="665">
        <f>INDEX(AX1546:BE1547,MATCH(AW1552,AV1546:AV1547,0),MATCH(DG1550,AX1544:BE1544,0))*(INDEX(AK1552:AT1559,MATCH(DG1550,AI1552:AI1559,0),MATCH(DG1551,AK1551:AT1551,0)))</f>
        <v>0</v>
      </c>
      <c r="DH1552" s="665">
        <f>INDEX(AX1546:BE1547,MATCH(AW1552,AV1546:AV1547,0),MATCH(DH1550,AX1544:BE1544,0))*(INDEX(AK1552:AT1559,MATCH(DH1550,AI1552:AI1559,0),MATCH(DH1551,AK1551:AT1551,0)))</f>
        <v>0</v>
      </c>
      <c r="DI1552" s="665">
        <f>INDEX(AX1546:BE1547,MATCH(AW1552,AV1546:AV1547,0),MATCH(DI1550,AX1544:BE1544,0))*(INDEX(AK1552:AT1559,MATCH(DI1550,AI1552:AI1559,0),MATCH(DI1551,AK1551:AT1551,0)))</f>
        <v>0</v>
      </c>
      <c r="DJ1552" s="665">
        <f>INDEX(AX1546:BE1547,MATCH(AW1552,AV1546:AV1547,0),MATCH(DJ1550,AX1544:BE1544,0))*(INDEX(AK1552:AT1559,MATCH(DJ1550,AI1552:AI1559,0),MATCH(DJ1551,AK1551:AT1551,0)))</f>
        <v>0</v>
      </c>
      <c r="DK1552" s="665">
        <f>INDEX(AX1546:BE1547,MATCH(AW1552,AV1546:AV1547,0),MATCH(DK1550,AX1544:BE1544,0))*(INDEX(AK1552:AT1559,MATCH(DK1550,AI1552:AI1559,0),MATCH(DK1551,AK1551:AT1551,0)))</f>
        <v>0</v>
      </c>
      <c r="DL1552" s="665">
        <f>INDEX(AX1546:BE1547,MATCH(AW1552,AV1546:AV1547,0),MATCH(DL1550,AX1544:BE1544,0))*(INDEX(AK1552:AT1559,MATCH(DL1550,AI1552:AI1559,0),MATCH(DL1551,AK1551:AT1551,0)))</f>
        <v>0</v>
      </c>
      <c r="DM1552" s="665">
        <f>INDEX(AX1546:BE1547,MATCH(AW1552,AV1546:AV1547,0),MATCH(DM1550,AX1544:BE1544,0))*(INDEX(AK1552:AT1559,MATCH(DM1550,AI1552:AI1559,0),MATCH(DM1551,AK1551:AT1551,0)))</f>
        <v>0</v>
      </c>
      <c r="DN1552" s="665">
        <f>INDEX(AX1546:BE1547,MATCH(AW1552,AV1546:AV1547,0),MATCH(DN1550,AX1544:BE1544,0))*(INDEX(AK1552:AT1559,MATCH(DN1550,AI1552:AI1559,0),MATCH(DN1551,AK1551:AT1551,0)))</f>
        <v>0</v>
      </c>
      <c r="DO1552" s="665">
        <f>INDEX(AX1546:BE1547,MATCH(AW1552,AV1546:AV1547,0),MATCH(DO1550,AX1544:BE1544,0))*(INDEX(AK1552:AT1559,MATCH(DO1550,AI1552:AI1559,0),MATCH(DO1551,AK1551:AT1551,0)))</f>
        <v>0</v>
      </c>
      <c r="DP1552" s="665">
        <f>INDEX(AX1546:BE1547,MATCH(AW1552,AV1546:AV1547,0),MATCH(DP1550,AX1544:BE1544,0))*(INDEX(AK1552:AT1559,MATCH(DP1550,AI1552:AI1559,0),MATCH(DP1551,AK1551:AT1551,0)))</f>
        <v>0</v>
      </c>
      <c r="DQ1552" s="643" t="b">
        <f>SUM(AX1552:DP1552)=P1546</f>
        <v>1</v>
      </c>
      <c r="DR1552" s="749">
        <v>2023</v>
      </c>
      <c r="DS1552" s="665">
        <f>IF(DR1552&gt;DS1550,AX1551-AX1552,0)</f>
        <v>0</v>
      </c>
      <c r="DT1552" s="665">
        <f>IF(DR1552&gt;DT1550,AY1551-AY1552,0)</f>
        <v>0</v>
      </c>
      <c r="DU1552" s="665">
        <f>IF(DR1552&gt;DU1550,AZ1551-AZ1552,0)</f>
        <v>0</v>
      </c>
      <c r="DV1552" s="665">
        <f>IF(DR1552&gt;DV1550,BA1551-BA1552,0)</f>
        <v>0</v>
      </c>
      <c r="DW1552" s="665">
        <f>IF(DR1552&gt;DW1550,BB1551-BB1552,0)</f>
        <v>0</v>
      </c>
      <c r="DX1552" s="665">
        <f>IF(DR1552&gt;DX1550,BC1551-BC1552,0)</f>
        <v>0</v>
      </c>
      <c r="DY1552" s="665">
        <f>IF(DR1552&gt;DY1550,BD1551-BD1552,0)</f>
        <v>0</v>
      </c>
      <c r="DZ1552" s="665">
        <f>IF(DR1552&gt;DZ1550,BE1551-BE1552,0)</f>
        <v>0</v>
      </c>
      <c r="EA1552" s="665">
        <f>IF(DR1552&gt;EA1550,BF1551-BF1552,0)</f>
        <v>0</v>
      </c>
      <c r="EB1552" s="665">
        <f>IF(DR1552&gt;EB1550,BG1551-BG1552,0)</f>
        <v>0</v>
      </c>
      <c r="EC1552" s="665">
        <f>IF(DR1552&gt;EC1550,BH1551-BH1552,0)</f>
        <v>0</v>
      </c>
      <c r="ED1552" s="665">
        <f>IF(DR1552&gt;ED1550,BI1551-BI1552,0)</f>
        <v>0</v>
      </c>
      <c r="EE1552" s="665">
        <f>IF(DR1552&gt;EE1550,BJ1551-BJ1552,0)</f>
        <v>0</v>
      </c>
      <c r="EF1552" s="665">
        <f>IF(DR1552&gt;EF1550,BK1551-BK1552,0)</f>
        <v>0</v>
      </c>
      <c r="EG1552" s="665">
        <f>IF(DR1552&gt;EG1550,BL1551-BL1552,0)</f>
        <v>0</v>
      </c>
      <c r="EH1552" s="665">
        <f>IF(DR1552&gt;EH1550,BM1551-BM1552,0)</f>
        <v>0</v>
      </c>
      <c r="EI1552" s="665">
        <f>IF(DR1552&gt;EI1550,BN1551-BN1552,0)</f>
        <v>0</v>
      </c>
      <c r="EJ1552" s="665">
        <f>IF(DR1552&gt;EJ1550,BO1551-BO1552,0)</f>
        <v>0</v>
      </c>
      <c r="EK1552" s="665">
        <f>IF(DR1552&gt;EK1550,BP1551-BP1552,0)</f>
        <v>0</v>
      </c>
      <c r="EL1552" s="665">
        <f>IF(DR1552&gt;EL1550,BQ1551-BQ1552,0)</f>
        <v>0</v>
      </c>
      <c r="EM1552" s="665">
        <f>IF(DR1552&gt;EM1550,BR1551-BR1552,0)</f>
        <v>0</v>
      </c>
      <c r="EN1552" s="665">
        <f>IF(DR1552&gt;EN1550,BS1551-BS1552,0)</f>
        <v>0</v>
      </c>
      <c r="EO1552" s="665">
        <f>IF(DR1552&gt;EO1550,BT1551-BT1552,0)</f>
        <v>0</v>
      </c>
      <c r="EP1552" s="665">
        <f>IF(DR1552&gt;EP1550,BU1551-BU1552,0)</f>
        <v>0</v>
      </c>
      <c r="EQ1552" s="665">
        <f>IF(DR1552&gt;EQ1550,BV1551-BV1552,0)</f>
        <v>0</v>
      </c>
      <c r="ER1552" s="665">
        <f>IF(DR1552&gt;ER1550,BW1551-BW1552,0)</f>
        <v>0</v>
      </c>
      <c r="ES1552" s="665">
        <f>IF(DR1552&gt;ES1550,BX1551-BX1552,0)</f>
        <v>0</v>
      </c>
      <c r="ET1552" s="665">
        <f>IF(DR1552&gt;ET1550,BY1551-BY1552,0)</f>
        <v>0</v>
      </c>
      <c r="EU1552" s="665">
        <f>IF(DR1552&gt;EU1550,BZ1551-BZ1552,0)</f>
        <v>0</v>
      </c>
      <c r="EV1552" s="665">
        <f>IF(DR1552&gt;EV1550,CA1551-CA1552,0)</f>
        <v>0</v>
      </c>
      <c r="EW1552" s="665">
        <f>IF(DR1552&gt;EW1550,CB1551-CB1552,0)</f>
        <v>0</v>
      </c>
      <c r="EX1552" s="665">
        <f>IF(DR1552&gt;EX1550,CC1551-CC1552,0)</f>
        <v>0</v>
      </c>
      <c r="EY1552" s="665">
        <f>IF(DR1552&gt;EY1550,CD1551-CD1552,0)</f>
        <v>0</v>
      </c>
      <c r="EZ1552" s="665">
        <f>IF(DR1552&gt;EZ1550,CE1551-CE1552,0)</f>
        <v>0</v>
      </c>
      <c r="FA1552" s="665">
        <f>IF(DR1552&gt;FA1550,CF1551-CF1552,0)</f>
        <v>0</v>
      </c>
      <c r="FB1552" s="665">
        <f>IF(DR1552&gt;FB1550,CG1551-CG1552,0)</f>
        <v>0</v>
      </c>
      <c r="FC1552" s="665">
        <f>IF(DR1552&gt;FC1550,CH1551-CH1552,0)</f>
        <v>0</v>
      </c>
      <c r="FD1552" s="665">
        <f>IF(DR1552&gt;FD1550,CI1551-CI1552,0)</f>
        <v>0</v>
      </c>
      <c r="FE1552" s="665">
        <f>IF(DR1552&gt;FE1550,CJ1551-CJ1552,0)</f>
        <v>0</v>
      </c>
      <c r="FF1552" s="665">
        <f>IF(DR1552&gt;FF1550,CK1551-CK1552,0)</f>
        <v>0</v>
      </c>
      <c r="FG1552" s="665">
        <f>IF(DR1552&gt;FG1550,CL1551-CL1552,0)</f>
        <v>0</v>
      </c>
      <c r="FH1552" s="665">
        <f>IF(DR1552&gt;FH1550,CM1551-CM1552,0)</f>
        <v>0</v>
      </c>
      <c r="FI1552" s="665">
        <f>IF(DR1552&gt;FI1550,CN1551-CN1552,0)</f>
        <v>0</v>
      </c>
      <c r="FJ1552" s="665">
        <f>IF(DR1552&gt;FJ1550,CO1551-CO1552,0)</f>
        <v>0</v>
      </c>
      <c r="FK1552" s="665">
        <f>IF(DR1552&gt;FK1550,CP1551-CP1552,0)</f>
        <v>0</v>
      </c>
      <c r="FL1552" s="665">
        <f>IF(DR1552&gt;FL1550,CQ1551-CQ1552,0)</f>
        <v>0</v>
      </c>
      <c r="FM1552" s="665">
        <f>IF(DR1552&gt;FM1550,CR1551-CR1552,0)</f>
        <v>0</v>
      </c>
      <c r="FN1552" s="665">
        <f>IF(DR1552&gt;FN1550,CS1551-CS1552,0)</f>
        <v>0</v>
      </c>
      <c r="FO1552" s="665">
        <f>IF(DR1552&gt;FO1550,CT1551-CT1552,0)</f>
        <v>0</v>
      </c>
      <c r="FP1552" s="665">
        <f>IF(DR1552&gt;FP1550,CU1551-CU1552,0)</f>
        <v>0</v>
      </c>
      <c r="FQ1552" s="665">
        <f>IF(DR1552&gt;FQ1550,CV1551-CV1552,0)</f>
        <v>0</v>
      </c>
      <c r="FR1552" s="665">
        <f>IF(DR1552&gt;FR1550,CW1551-CW1552,0)</f>
        <v>0</v>
      </c>
      <c r="FS1552" s="665">
        <f>IF(DR1552&gt;FS1550,CX1551-CX1552,0)</f>
        <v>0</v>
      </c>
      <c r="FT1552" s="665">
        <f>IF(DR1552&gt;FT1550,CY1551-CY1552,0)</f>
        <v>0</v>
      </c>
      <c r="FU1552" s="665">
        <f>IF(DR1552&gt;FU1550,CZ1551-CZ1552,0)</f>
        <v>0</v>
      </c>
      <c r="FV1552" s="665">
        <f>IF(DR1552&gt;FV1550,DA1551-DA1552,0)</f>
        <v>0</v>
      </c>
      <c r="FW1552" s="665">
        <f>IF(DR1552&gt;FW1550,DB1551-DB1552,0)</f>
        <v>0</v>
      </c>
      <c r="FX1552" s="665">
        <f>IF(DR1552&gt;FX1550,DC1551-DC1552,0)</f>
        <v>0</v>
      </c>
      <c r="FY1552" s="665">
        <f>IF(DR1552&gt;FY1550,DD1551-DD1552,0)</f>
        <v>0</v>
      </c>
      <c r="FZ1552" s="665">
        <f>IF(DR1552&gt;FZ1550,DE1551-DE1552,0)</f>
        <v>0</v>
      </c>
      <c r="GA1552" s="665">
        <f>IF(DR1552&gt;GA1550,DF1551-DF1552,0)</f>
        <v>0</v>
      </c>
      <c r="GB1552" s="665">
        <f>IF(DR1552&gt;GB1550,DG1551-DG1552,0)</f>
        <v>0</v>
      </c>
      <c r="GC1552" s="665">
        <f>IF(DR1552&gt;GC1550,DH1551-DH1552,0)</f>
        <v>0</v>
      </c>
      <c r="GD1552" s="665">
        <f>IF(DR1552&gt;GD1550,DI1551-DI1552,0)</f>
        <v>0</v>
      </c>
      <c r="GE1552" s="665">
        <f>IF(DR1552&gt;GE1550,DJ1551-DJ1552,0)</f>
        <v>0</v>
      </c>
      <c r="GF1552" s="665">
        <f>IF(DR1552&gt;GF1550,DK1551-DK1552,0)</f>
        <v>0</v>
      </c>
      <c r="GG1552" s="665">
        <f>IF(DR1552&gt;GG1550,DL1551-DL1552,0)</f>
        <v>0</v>
      </c>
      <c r="GH1552" s="665">
        <f>IF(DR1552&gt;GH1550,DM1551-DM1552,0)</f>
        <v>0</v>
      </c>
      <c r="GI1552" s="665">
        <f>IF(DR1552&gt;GI1550,DN1551-DN1552,0)</f>
        <v>0</v>
      </c>
      <c r="GJ1552" s="665">
        <f>IF(DR1552&gt;GJ1550,DO1551-DO1552,0)</f>
        <v>0</v>
      </c>
      <c r="GK1552" s="665">
        <f>IF(DR1552&gt;GK1550,DP1551-DP1552,0)</f>
        <v>0</v>
      </c>
      <c r="GL1552" s="665" t="b">
        <f>SUM(DS1552:GK1552)+SUM(Y1546:AH1546)=U1546</f>
        <v>1</v>
      </c>
      <c r="GM1552" s="667"/>
      <c r="GN1552" s="749">
        <v>2023</v>
      </c>
      <c r="GO1552" s="664">
        <f>SUMIF(DS1551:GK1551,GO1551,DS1552:GK1552)</f>
        <v>0</v>
      </c>
      <c r="GP1552" s="668">
        <f>SUMIF(DS1551:GK1551,GP1551,DS1552:GK1552)</f>
        <v>0</v>
      </c>
      <c r="GQ1552" s="668">
        <f>SUMIF(DS1551:GK1551,GQ1551,DS1552:GK1552)</f>
        <v>0</v>
      </c>
      <c r="GR1552" s="668">
        <f>SUMIF(DS1551:GK1551,GR1551,DS1552:GK1552)</f>
        <v>0</v>
      </c>
      <c r="GS1552" s="668">
        <f>SUMIF(DS1551:GK1551,GS1551,DS1552:GK1552)</f>
        <v>0</v>
      </c>
      <c r="GT1552" s="668">
        <f>SUMIF(DS1551:GK1551,GT1551,DS1552:GK1552)</f>
        <v>0</v>
      </c>
      <c r="GU1552" s="668">
        <f>SUMIF(DS1551:GK1551,GU1551,DS1552:GK1552)</f>
        <v>0</v>
      </c>
      <c r="GV1552" s="668">
        <f>SUMIF(DS1551:GK1551,GV1551,DS1552:GK1552)</f>
        <v>0</v>
      </c>
      <c r="GW1552" s="668">
        <f>SUMIF(DS1551:GK1551,GW1551,DS1552:GK1552)</f>
        <v>0</v>
      </c>
      <c r="GX1552" s="668">
        <f>SUMIF(DS1551:GK1551,GX1551,DS1552:GK1552)</f>
        <v>0</v>
      </c>
      <c r="GY1552" s="668">
        <f>SUMIF(DS1551:GK1551,GY1551,DS1552:GK1552)</f>
        <v>0</v>
      </c>
      <c r="GZ1552" s="646" t="b">
        <f>SUM(GO1552:GY1552)=(U1546-SUM(Y1546:AH1546))</f>
        <v>1</v>
      </c>
    </row>
    <row r="1553" spans="1:234" hidden="1" x14ac:dyDescent="0.25">
      <c r="A1553" s="643" t="s">
        <v>208</v>
      </c>
      <c r="AI1553" s="664">
        <v>2024</v>
      </c>
      <c r="AJ1553" s="664">
        <v>0</v>
      </c>
      <c r="AK1553" s="665">
        <f>IFERROR(E1547/T1547,0)</f>
        <v>0</v>
      </c>
      <c r="AL1553" s="665">
        <f>IFERROR(F1547/T1547,0)</f>
        <v>0</v>
      </c>
      <c r="AM1553" s="665">
        <f>IFERROR(G1547/T1547,0)</f>
        <v>0</v>
      </c>
      <c r="AN1553" s="669">
        <f>IFERROR(H1547/T1547,0)</f>
        <v>0</v>
      </c>
      <c r="AO1553" s="669">
        <f>IFERROR(I1547/T1547,0)</f>
        <v>0</v>
      </c>
      <c r="AP1553" s="669">
        <f>IFERROR(J1547/T1547,0)</f>
        <v>0</v>
      </c>
      <c r="AQ1553" s="669">
        <f>IFERROR(K1547/T1547,0)</f>
        <v>0</v>
      </c>
      <c r="AR1553" s="669">
        <f>IFERROR(L1547/T1547,0)</f>
        <v>0</v>
      </c>
      <c r="AS1553" s="669">
        <f>IFERROR(M1547/T1547,0)</f>
        <v>0</v>
      </c>
      <c r="AT1553" s="669">
        <f>IFERROR(N1547/T1547,0)</f>
        <v>0</v>
      </c>
      <c r="AU1553" s="666"/>
      <c r="AW1553" s="749">
        <v>2024</v>
      </c>
      <c r="AX1553" s="665">
        <f>AX1547</f>
        <v>0</v>
      </c>
      <c r="AY1553" s="665">
        <f>INDEX(AX1546:BE1547,MATCH(AW1553,AV1546:AV1547,0),MATCH(AY1550,AX1544:BE1544,0))*(INDEX(AK1552:AT1559,MATCH(AY1550,AI1552:AI1559,0),MATCH(AY1551,AK1551:AT1551,0)))</f>
        <v>0</v>
      </c>
      <c r="AZ1553" s="665">
        <f>INDEX(AX1546:BE1547,MATCH(AW1553,AV1546:AV1547,0),MATCH(AZ1550,AX1544:BE1544,0))*(INDEX(AK1552:AT1559,MATCH(AZ1550,AI1552:AI1559,0),MATCH(AZ1551,AK1551:AT1551,0)))</f>
        <v>0</v>
      </c>
      <c r="BA1553" s="665">
        <f>INDEX(AX1546:BE1547,MATCH(AW1553,AV1546:AV1547,0),MATCH(BA1550,AX1544:BE1544,0))*(INDEX(AK1552:AT1559,MATCH(BA1550,AI1552:AI1559,0),MATCH(BA1551,AK1551:AT1551,0)))</f>
        <v>0</v>
      </c>
      <c r="BB1553" s="665">
        <f>INDEX(AX1546:BE1547,MATCH(AW1553,AV1546:AV1547,0),MATCH(BB1550,AX1544:BE1544,0))*(INDEX(AK1552:AT1559,MATCH(BB1550,AI1552:AI1559,0),MATCH(BB1551,AK1551:AT1551,0)))</f>
        <v>0</v>
      </c>
      <c r="BC1553" s="665">
        <f>INDEX(AX1546:BE1547,MATCH(AW1553,AV1546:AV1547,0),MATCH(BC1550,AX1544:BE1544,0))*(INDEX(AK1552:AT1559,MATCH(BC1550,AI1552:AI1559,0),MATCH(BC1551,AK1551:AT1551,0)))</f>
        <v>0</v>
      </c>
      <c r="BD1553" s="665">
        <f>INDEX(AX1546:BE1547,MATCH(AW1553,AV1546:AV1547,0),MATCH(BD1550,AX1544:BE1544,0))*(INDEX(AK1552:AT1559,MATCH(BD1550,AI1552:AI1559,0),MATCH(BD1551,AK1551:AT1551,0)))</f>
        <v>0</v>
      </c>
      <c r="BE1553" s="665">
        <f>INDEX(AX1546:BE1547,MATCH(AW1553,AV1546:AV1547,0),MATCH(BE1550,AX1544:BE1544,0))*(INDEX(AK1552:AT1559,MATCH(BE1550,AI1552:AI1559,0),MATCH(BE1551,AK1551:AT1551,0)))</f>
        <v>0</v>
      </c>
      <c r="BF1553" s="665">
        <f>INDEX(AX1546:BE1547,MATCH(AW1553,AV1546:AV1547,0),MATCH(BF1550,AX1544:BE1544,0))*(INDEX(AK1552:AT1559,MATCH(BF1550,AI1552:AI1559,0),MATCH(BF1551,AK1551:AT1551,0)))</f>
        <v>0</v>
      </c>
      <c r="BG1553" s="665">
        <f>INDEX(AX1546:BE1547,MATCH(AW1553,AV1546:AV1547,0),MATCH(BG1550,AX1544:BE1544,0))*(INDEX(AK1552:AT1559,MATCH(BG1550,AI1552:AI1559,0),MATCH(BG1551,AK1551:AT1551,0)))</f>
        <v>0</v>
      </c>
      <c r="BH1553" s="665">
        <f>INDEX(AX1546:BE1547,MATCH(AW1553,AV1546:AV1547,0),MATCH(BH1550,AX1544:BE1544,0))*(INDEX(AK1552:AT1559,MATCH(BH1550,AI1552:AI1559,0),MATCH(BH1551,AK1551:AT1551,0)))</f>
        <v>0</v>
      </c>
      <c r="BI1553" s="665">
        <f>INDEX(AX1546:BE1547,MATCH(AW1553,AV1546:AV1547,0),MATCH(BI1550,AX1544:BE1544,0))*(INDEX(AK1552:AT1559,MATCH(BI1550,AI1552:AI1559,0),MATCH(BI1551,AK1551:AT1551,0)))</f>
        <v>0</v>
      </c>
      <c r="BJ1553" s="665">
        <f>INDEX(AX1546:BE1547,MATCH(AW1553,AV1546:AV1547,0),MATCH(BJ1550,AX1544:BE1544,0))*(INDEX(AK1552:AT1559,MATCH(BJ1550,AI1552:AI1559,0),MATCH(BJ1551,AK1551:AT1551,0)))</f>
        <v>0</v>
      </c>
      <c r="BK1553" s="665">
        <f>INDEX(AX1546:BE1547,MATCH(AW1553,AV1546:AV1547,0),MATCH(BK1550,AX1544:BE1544,0))*(INDEX(AK1552:AT1559,MATCH(BK1550,AI1552:AI1559,0),MATCH(BK1551,AK1551:AT1551,0)))</f>
        <v>0</v>
      </c>
      <c r="BL1553" s="665">
        <f>INDEX(AX1546:BE1547,MATCH(AW1553,AV1546:AV1547,0),MATCH(BL1550,AX1544:BE1544,0))*(INDEX(AK1552:AT1559,MATCH(BL1550,AI1552:AI1559,0),MATCH(BL1551,AK1551:AT1551,0)))</f>
        <v>0</v>
      </c>
      <c r="BM1553" s="665">
        <f>INDEX(AX1546:BE1547,MATCH(AW1553,AV1546:AV1547,0),MATCH(BM1550,AX1544:BE1544,0))*(INDEX(AK1552:AT1559,MATCH(BM1550,AI1552:AI1559,0),MATCH(BM1551,AK1551:AT1551,0)))</f>
        <v>0</v>
      </c>
      <c r="BN1553" s="665">
        <f>INDEX(AX1546:BE1547,MATCH(AW1553,AV1546:AV1547,0),MATCH(BN1550,AX1544:BE1544,0))*(INDEX(AK1552:AT1559,MATCH(BN1550,AI1552:AI1559,0),MATCH(BN1551,AK1551:AT1551,0)))</f>
        <v>0</v>
      </c>
      <c r="BO1553" s="665">
        <f>INDEX(AX1546:BE1547,MATCH(AW1553,AV1546:AV1547,0),MATCH(BO1550,AX1544:BE1544,0))*(INDEX(AK1552:AT1559,MATCH(BO1550,AI1552:AI1559,0),MATCH(BO1551,AK1551:AT1551,0)))</f>
        <v>0</v>
      </c>
      <c r="BP1553" s="665">
        <f>INDEX(AX1546:BE1547,MATCH(AW1553,AV1546:AV1547,0),MATCH(BP1550,AX1544:BE1544,0))*(INDEX(AK1552:AT1559,MATCH(BP1550,AI1552:AI1559,0),MATCH(BP1551,AK1551:AT1551,0)))</f>
        <v>0</v>
      </c>
      <c r="BQ1553" s="665">
        <f>INDEX(AX1546:BE1547,MATCH(AW1553,AV1546:AV1547,0),MATCH(BQ1550,AX1544:BE1544,0))*(INDEX(AK1552:AT1559,MATCH(BQ1550,AI1552:AI1559,0),MATCH(BQ1551,AK1551:AT1551,0)))</f>
        <v>0</v>
      </c>
      <c r="BR1553" s="665">
        <f>INDEX(AX1546:BE1547,MATCH(AW1553,AV1546:AV1547,0),MATCH(BR1550,AX1544:BE1544,0))*(INDEX(AK1552:AT1559,MATCH(BR1550,AI1552:AI1559,0),MATCH(BR1551,AK1551:AT1551,0)))</f>
        <v>0</v>
      </c>
      <c r="BS1553" s="665">
        <f>INDEX(AX1546:BE1547,MATCH(AW1553,AV1546:AV1547,0),MATCH(BS1550,AX1544:BE1544,0))*(INDEX(AK1552:AT1559,MATCH(BS1550,AI1552:AI1559,0),MATCH(BS1551,AK1551:AT1551,0)))</f>
        <v>0</v>
      </c>
      <c r="BT1553" s="665">
        <f>INDEX(AX1546:BE1547,MATCH(AW1553,AV1546:AV1547,0),MATCH(BT1550,AX1544:BE1544,0))*(INDEX(AK1552:AT1559,MATCH(BT1550,AI1552:AI1559,0),MATCH(BT1551,AK1551:AT1551,0)))</f>
        <v>0</v>
      </c>
      <c r="BU1553" s="665">
        <f>INDEX(AX1546:BE1547,MATCH(AW1553,AV1546:AV1547,0),MATCH(BU1550,AX1544:BE1544,0))*(INDEX(AK1552:AT1559,MATCH(BU1550,AI1552:AI1559,0),MATCH(BU1551,AK1551:AT1551,0)))</f>
        <v>0</v>
      </c>
      <c r="BV1553" s="665">
        <f>INDEX(AX1546:BE1547,MATCH(AW1553,AV1546:AV1547,0),MATCH(BV1550,AX1544:BE1544,0))*(INDEX(AK1552:AT1559,MATCH(BV1550,AI1552:AI1559,0),MATCH(BV1551,AK1551:AT1551,0)))</f>
        <v>0</v>
      </c>
      <c r="BW1553" s="665">
        <f>INDEX(AX1546:BE1547,MATCH(AW1553,AV1546:AV1547,0),MATCH(BW1550,AX1544:BE1544,0))*(INDEX(AK1552:AT1559,MATCH(BW1550,AI1552:AI1559,0),MATCH(BW1551,AK1551:AT1551,0)))</f>
        <v>0</v>
      </c>
      <c r="BX1553" s="665">
        <f>INDEX(AX1546:BE1547,MATCH(AW1553,AV1546:AV1547,0),MATCH(BX1550,AX1544:BE1544,0))*(INDEX(AK1552:AT1559,MATCH(BX1550,AI1552:AI1559,0),MATCH(BX1551,AK1551:AT1551,0)))</f>
        <v>0</v>
      </c>
      <c r="BY1553" s="665">
        <f>INDEX(AX1546:BE1547,MATCH(AW1553,AV1546:AV1547,0),MATCH(BY1550,AX1544:BE1544,0))*(INDEX(AK1552:AT1559,MATCH(BY1550,AI1552:AI1559,0),MATCH(BY1551,AK1551:AT1551,0)))</f>
        <v>0</v>
      </c>
      <c r="BZ1553" s="665">
        <f>INDEX(AX1546:BE1547,MATCH(AW1553,AV1546:AV1547,0),MATCH(BZ1550,AX1544:BE1544,0))*(INDEX(AK1552:AT1559,MATCH(BZ1550,AI1552:AI1559,0),MATCH(BZ1551,AK1551:AT1551,0)))</f>
        <v>0</v>
      </c>
      <c r="CA1553" s="665">
        <f>INDEX(AX1546:BE1547,MATCH(AW1553,AV1546:AV1547,0),MATCH(CA1550,AX1544:BE1544,0))*(INDEX(AK1552:AT1559,MATCH(CA1550,AI1552:AI1559,0),MATCH(CA1551,AK1551:AT1551,0)))</f>
        <v>0</v>
      </c>
      <c r="CB1553" s="665">
        <f>INDEX(AX1546:BE1547,MATCH(AW1553,AV1546:AV1547,0),MATCH(CB1550,AX1544:BE1544,0))*(INDEX(AK1552:AT1559,MATCH(CB1550,AI1552:AI1559,0),MATCH(CB1551,AK1551:AT1551,0)))</f>
        <v>0</v>
      </c>
      <c r="CC1553" s="665">
        <f>INDEX(AX1546:BE1547,MATCH(AW1553,AV1546:AV1547,0),MATCH(CC1550,AX1544:BE1544,0))*(INDEX(AK1552:AT1559,MATCH(CC1550,AI1552:AI1559,0),MATCH(CC1551,AK1551:AT1551,0)))</f>
        <v>0</v>
      </c>
      <c r="CD1553" s="665">
        <f>INDEX(AX1546:BE1547,MATCH(AW1553,AV1546:AV1547,0),MATCH(CD1550,AX1544:BE1544,0))*(INDEX(AK1552:AT1559,MATCH(CD1550,AI1552:AI1559,0),MATCH(CD1551,AK1551:AT1551,0)))</f>
        <v>0</v>
      </c>
      <c r="CE1553" s="665">
        <f>INDEX(AX1546:BE1547,MATCH(AW1553,AV1546:AV1547,0),MATCH(CE1550,AX1544:BE1544,0))*(INDEX(AK1552:AT1559,MATCH(CE1550,AI1552:AI1559,0),MATCH(CE1551,AK1551:AT1551,0)))</f>
        <v>0</v>
      </c>
      <c r="CF1553" s="665">
        <f>INDEX(AX1546:BE1547,MATCH(AW1553,AV1546:AV1547,0),MATCH(CF1550,AX1544:BE1544,0))*(INDEX(AK1552:AT1559,MATCH(CF1550,AI1552:AI1559,0),MATCH(CF1551,AK1551:AT1551,0)))</f>
        <v>0</v>
      </c>
      <c r="CG1553" s="665">
        <f>INDEX(AX1546:BE1547,MATCH(AW1553,AV1546:AV1547,0),MATCH(CG1550,AX1544:BE1544,0))*(INDEX(AK1552:AT1559,MATCH(CG1550,AI1552:AI1559,0),MATCH(CG1551,AK1551:AT1551,0)))</f>
        <v>0</v>
      </c>
      <c r="CH1553" s="665">
        <f>INDEX(AX1546:BE1547,MATCH(AW1553,AV1546:AV1547,0),MATCH(CH1550,AX1544:BE1544,0))*(INDEX(AK1552:AT1559,MATCH(CH1550,AI1552:AI1559,0),MATCH(CH1551,AK1551:AT1551,0)))</f>
        <v>0</v>
      </c>
      <c r="CI1553" s="665">
        <f>INDEX(AX1546:BE1547,MATCH(AW1553,AV1546:AV1547,0),MATCH(CI1550,AX1544:BE1544,0))*(INDEX(AK1552:AT1559,MATCH(CI1550,AI1552:AI1559,0),MATCH(CI1551,AK1551:AT1551,0)))</f>
        <v>0</v>
      </c>
      <c r="CJ1553" s="665">
        <f>INDEX(AX1546:BE1547,MATCH(AW1553,AV1546:AV1547,0),MATCH(CJ1550,AX1544:BE1544,0))*(INDEX(AK1552:AT1559,MATCH(CJ1550,AI1552:AI1559,0),MATCH(CJ1551,AK1551:AT1551,0)))</f>
        <v>0</v>
      </c>
      <c r="CK1553" s="665">
        <f>INDEX(AX1546:BE1547,MATCH(AW1553,AV1546:AV1547,0),MATCH(CK1550,AX1544:BE1544,0))*(INDEX(AK1552:AT1559,MATCH(CK1550,AI1552:AI1559,0),MATCH(CK1551,AK1551:AT1551,0)))</f>
        <v>0</v>
      </c>
      <c r="CL1553" s="665">
        <f>INDEX(AX1546:BE1547,MATCH(AW1553,AV1546:AV1547,0),MATCH(CL1550,AX1544:BE1544,0))*(INDEX(AK1552:AT1559,MATCH(CL1550,AI1552:AI1559,0),MATCH(CL1551,AK1551:AT1551,0)))</f>
        <v>0</v>
      </c>
      <c r="CM1553" s="665">
        <f>INDEX(AX1546:BE1547,MATCH(AW1553,AV1546:AV1547,0),MATCH(CM1550,AX1544:BE1544,0))*(INDEX(AK1552:AT1559,MATCH(CM1550,AI1552:AI1559,0),MATCH(CM1551,AK1551:AT1551,0)))</f>
        <v>0</v>
      </c>
      <c r="CN1553" s="665">
        <f>INDEX(AX1546:BE1547,MATCH(AW1553,AV1546:AV1547,0),MATCH(CN1550,AX1544:BE1544,0))*(INDEX(AK1552:AT1559,MATCH(CN1550,AI1552:AI1559,0),MATCH(CN1551,AK1551:AT1551,0)))</f>
        <v>0</v>
      </c>
      <c r="CO1553" s="665">
        <f>INDEX(AX1546:BE1547,MATCH(AW1553,AV1546:AV1547,0),MATCH(CO1550,AX1544:BE1544,0))*(INDEX(AK1552:AT1559,MATCH(CO1550,AI1552:AI1559,0),MATCH(CO1551,AK1551:AT1551,0)))</f>
        <v>0</v>
      </c>
      <c r="CP1553" s="665">
        <f>INDEX(AX1546:BE1547,MATCH(AW1553,AV1546:AV1547,0),MATCH(CP1550,AX1544:BE1544,0))*(INDEX(AK1552:AT1559,MATCH(CP1550,AI1552:AI1559,0),MATCH(CP1551,AK1551:AT1551,0)))</f>
        <v>0</v>
      </c>
      <c r="CQ1553" s="665">
        <f>INDEX(AX1546:BE1547,MATCH(AW1553,AV1546:AV1547,0),MATCH(CQ1550,AX1544:BE1544,0))*(INDEX(AK1552:AT1559,MATCH(CQ1550,AI1552:AI1559,0),MATCH(CQ1551,AK1551:AT1551,0)))</f>
        <v>0</v>
      </c>
      <c r="CR1553" s="665">
        <f>INDEX(AX1546:BE1547,MATCH(AW1553,AV1546:AV1547,0),MATCH(CR1550,AX1544:BE1544,0))*(INDEX(AK1552:AT1559,MATCH(CR1550,AI1552:AI1559,0),MATCH(CR1551,AK1551:AT1551,0)))</f>
        <v>0</v>
      </c>
      <c r="CS1553" s="665">
        <f>INDEX(AX1546:BE1547,MATCH(AW1553,AV1546:AV1547,0),MATCH(CS1550,AX1544:BE1544,0))*(INDEX(AK1552:AT1559,MATCH(CS1550,AI1552:AI1559,0),MATCH(CS1551,AK1551:AT1551,0)))</f>
        <v>0</v>
      </c>
      <c r="CT1553" s="665">
        <f>INDEX(AX1546:BE1547,MATCH(AW1553,AV1546:AV1547,0),MATCH(CT1550,AX1544:BE1544,0))*(INDEX(AK1552:AT1559,MATCH(CT1550,AI1552:AI1559,0),MATCH(CT1551,AK1551:AT1551,0)))</f>
        <v>0</v>
      </c>
      <c r="CU1553" s="665">
        <f>INDEX(AX1546:BE1547,MATCH(AW1553,AV1546:AV1547,0),MATCH(CU1550,AX1544:BE1544,0))*(INDEX(AK1552:AT1559,MATCH(CU1550,AI1552:AI1559,0),MATCH(CU1551,AK1551:AT1551,0)))</f>
        <v>0</v>
      </c>
      <c r="CV1553" s="665">
        <f>INDEX(AX1546:BE1547,MATCH(AW1553,AV1546:AV1547,0),MATCH(CV1550,AX1544:BE1544,0))*(INDEX(AK1552:AT1559,MATCH(CV1550,AI1552:AI1559,0),MATCH(CV1551,AK1551:AT1551,0)))</f>
        <v>0</v>
      </c>
      <c r="CW1553" s="665">
        <f>INDEX(AX1546:BE1547,MATCH(AW1553,AV1546:AV1547,0),MATCH(CW1550,AX1544:BE1544,0))*(INDEX(AK1552:AT1559,MATCH(CW1550,AI1552:AI1559,0),MATCH(CW1551,AK1551:AT1551,0)))</f>
        <v>0</v>
      </c>
      <c r="CX1553" s="665">
        <f>INDEX(AX1546:BE1547,MATCH(AW1553,AV1546:AV1547,0),MATCH(CX1550,AX1544:BE1544,0))*(INDEX(AK1552:AT1559,MATCH(CX1550,AI1552:AI1559,0),MATCH(CX1551,AK1551:AT1551,0)))</f>
        <v>0</v>
      </c>
      <c r="CY1553" s="665">
        <f>INDEX(AX1546:BE1547,MATCH(AW1553,AV1546:AV1547,0),MATCH(CY1550,AX1544:BE1544,0))*(INDEX(AK1552:AT1559,MATCH(CY1550,AI1552:AI1559,0),MATCH(CY1551,AK1551:AT1551,0)))</f>
        <v>0</v>
      </c>
      <c r="CZ1553" s="665">
        <f>INDEX(AX1546:BE1547,MATCH(AW1553,AV1546:AV1547,0),MATCH(CZ1550,AX1544:BE1544,0))*(INDEX(AK1552:AT1559,MATCH(CZ1550,AI1552:AI1559,0),MATCH(CZ1551,AK1551:AT1551,0)))</f>
        <v>0</v>
      </c>
      <c r="DA1553" s="665">
        <f>INDEX(AX1546:BE1547,MATCH(AW1553,AV1546:AV1547,0),MATCH(DA1550,AX1544:BE1544,0))*(INDEX(AK1552:AT1559,MATCH(DA1550,AI1552:AI1559,0),MATCH(DA1551,AK1551:AT1551,0)))</f>
        <v>0</v>
      </c>
      <c r="DB1553" s="665">
        <f>INDEX(AX1546:BE1547,MATCH(AW1553,AV1546:AV1547,0),MATCH(DB1550,AX1544:BE1544,0))*(INDEX(AK1552:AT1559,MATCH(DB1550,AI1552:AI1559,0),MATCH(DB1551,AK1551:AT1551,0)))</f>
        <v>0</v>
      </c>
      <c r="DC1553" s="665">
        <f>INDEX(AX1546:BE1547,MATCH(AW1553,AV1546:AV1547,0),MATCH(DC1550,AX1544:BE1544,0))*(INDEX(AK1552:AT1559,MATCH(DC1550,AI1552:AI1559,0),MATCH(DC1551,AK1551:AT1551,0)))</f>
        <v>0</v>
      </c>
      <c r="DD1553" s="665">
        <f>INDEX(AX1546:BE1547,MATCH(AW1553,AV1546:AV1547,0),MATCH(DD1550,AX1544:BE1544,0))*(INDEX(AK1552:AT1559,MATCH(DD1550,AI1552:AI1559,0),MATCH(DD1551,AK1551:AT1551,0)))</f>
        <v>0</v>
      </c>
      <c r="DE1553" s="665">
        <f>INDEX(AX1546:BE1547,MATCH(AW1553,AV1546:AV1547,0),MATCH(DE1550,AX1544:BE1544,0))*(INDEX(AK1552:AT1559,MATCH(DE1550,AI1552:AI1559,0),MATCH(DE1551,AK1551:AT1551,0)))</f>
        <v>0</v>
      </c>
      <c r="DF1553" s="665">
        <f>INDEX(AX1546:BE1547,MATCH(AW1553,AV1546:AV1547,0),MATCH(DF1550,AX1544:BE1544,0))*(INDEX(AK1552:AT1559,MATCH(DF1550,AI1552:AI1559,0),MATCH(DF1551,AK1551:AT1551,0)))</f>
        <v>0</v>
      </c>
      <c r="DG1553" s="665">
        <f>INDEX(AX1546:BE1547,MATCH(AW1553,AV1546:AV1547,0),MATCH(DG1550,AX1544:BE1544,0))*(INDEX(AK1552:AT1559,MATCH(DG1550,AI1552:AI1559,0),MATCH(DG1551,AK1551:AT1551,0)))</f>
        <v>0</v>
      </c>
      <c r="DH1553" s="665">
        <f>INDEX(AX1546:BE1547,MATCH(AW1553,AV1546:AV1547,0),MATCH(DH1550,AX1544:BE1544,0))*(INDEX(AK1552:AT1559,MATCH(DH1550,AI1552:AI1559,0),MATCH(DH1551,AK1551:AT1551,0)))</f>
        <v>0</v>
      </c>
      <c r="DI1553" s="665">
        <f>INDEX(AX1546:BE1547,MATCH(AW1553,AV1546:AV1547,0),MATCH(DI1550,AX1544:BE1544,0))*(INDEX(AK1552:AT1559,MATCH(DI1550,AI1552:AI1559,0),MATCH(DI1551,AK1551:AT1551,0)))</f>
        <v>0</v>
      </c>
      <c r="DJ1553" s="665">
        <f>INDEX(AX1546:BE1547,MATCH(AW1553,AV1546:AV1547,0),MATCH(DJ1550,AX1544:BE1544,0))*(INDEX(AK1552:AT1559,MATCH(DJ1550,AI1552:AI1559,0),MATCH(DJ1551,AK1551:AT1551,0)))</f>
        <v>0</v>
      </c>
      <c r="DK1553" s="665">
        <f>INDEX(AX1546:BE1547,MATCH(AW1553,AV1546:AV1547,0),MATCH(DK1550,AX1544:BE1544,0))*(INDEX(AK1552:AT1559,MATCH(DK1550,AI1552:AI1559,0),MATCH(DK1551,AK1551:AT1551,0)))</f>
        <v>0</v>
      </c>
      <c r="DL1553" s="665">
        <f>INDEX(AX1546:BE1547,MATCH(AW1553,AV1546:AV1547,0),MATCH(DL1550,AX1544:BE1544,0))*(INDEX(AK1552:AT1559,MATCH(DL1550,AI1552:AI1559,0),MATCH(DL1551,AK1551:AT1551,0)))</f>
        <v>0</v>
      </c>
      <c r="DM1553" s="665">
        <f>INDEX(AX1546:BE1547,MATCH(AW1553,AV1546:AV1547,0),MATCH(DM1550,AX1544:BE1544,0))*(INDEX(AK1552:AT1559,MATCH(DM1550,AI1552:AI1559,0),MATCH(DM1551,AK1551:AT1551,0)))</f>
        <v>0</v>
      </c>
      <c r="DN1553" s="665">
        <f>INDEX(AX1546:BE1547,MATCH(AW1553,AV1546:AV1547,0),MATCH(DN1550,AX1544:BE1544,0))*(INDEX(AK1552:AT1559,MATCH(DN1550,AI1552:AI1559,0),MATCH(DN1551,AK1551:AT1551,0)))</f>
        <v>0</v>
      </c>
      <c r="DO1553" s="665">
        <f>INDEX(AX1546:BE1547,MATCH(AW1553,AV1546:AV1547,0),MATCH(DO1550,AX1544:BE1544,0))*(INDEX(AK1552:AT1559,MATCH(DO1550,AI1552:AI1559,0),MATCH(DO1551,AK1551:AT1551,0)))</f>
        <v>0</v>
      </c>
      <c r="DP1553" s="665">
        <f>INDEX(AX1546:BE1547,MATCH(AW1553,AV1546:AV1547,0),MATCH(DP1550,AX1544:BE1544,0))*(INDEX(AK1552:AT1559,MATCH(DP1550,AI1552:AI1559,0),MATCH(DP1551,AK1551:AT1551,0)))</f>
        <v>0</v>
      </c>
      <c r="DQ1553" s="643" t="b">
        <f>SUM(AX1553:DP1553)=P1547</f>
        <v>1</v>
      </c>
      <c r="DR1553" s="749">
        <v>2024</v>
      </c>
      <c r="DS1553" s="665">
        <f>IF(DR1553&gt;DS1550,AX1552-AX1553,0)</f>
        <v>0</v>
      </c>
      <c r="DT1553" s="665">
        <f>IF(DR1553&gt;DT1550,AY1552-AY1553,0)</f>
        <v>0</v>
      </c>
      <c r="DU1553" s="665">
        <f>IF(DR1553&gt;DU1550,AZ1552-AZ1553,0)</f>
        <v>0</v>
      </c>
      <c r="DV1553" s="665">
        <f>IF(DR1553&gt;DV1550,BA1552-BA1553,0)</f>
        <v>0</v>
      </c>
      <c r="DW1553" s="665">
        <f>IF(DR1553&gt;DW1550,BB1552-BB1553,0)</f>
        <v>0</v>
      </c>
      <c r="DX1553" s="665">
        <f>IF(DR1553&gt;DX1550,BC1552-BC1553,0)</f>
        <v>0</v>
      </c>
      <c r="DY1553" s="665">
        <f>IF(DR1553&gt;DY1550,BD1552-BD1553,0)</f>
        <v>0</v>
      </c>
      <c r="DZ1553" s="665">
        <f>IF(DR1553&gt;DZ1550,BE1552-BE1553,0)</f>
        <v>0</v>
      </c>
      <c r="EA1553" s="665">
        <f>IF(DR1553&gt;EA1550,BF1552-BF1553,0)</f>
        <v>0</v>
      </c>
      <c r="EB1553" s="665">
        <f>IF(DR1553&gt;EB1550,BG1552-BG1553,0)</f>
        <v>0</v>
      </c>
      <c r="EC1553" s="665">
        <f>IF(DR1553&gt;EC1550,BH1552-BH1553,0)</f>
        <v>0</v>
      </c>
      <c r="ED1553" s="665">
        <f>IF(DR1553&gt;ED1550,BI1552-BI1553,0)</f>
        <v>0</v>
      </c>
      <c r="EE1553" s="665">
        <f>IF(DR1553&gt;EE1550,BJ1552-BJ1553,0)</f>
        <v>0</v>
      </c>
      <c r="EF1553" s="665">
        <f>IF(DR1553&gt;EF1550,BK1552-BK1553,0)</f>
        <v>0</v>
      </c>
      <c r="EG1553" s="665">
        <f>IF(DR1553&gt;EG1550,BL1552-BL1553,0)</f>
        <v>0</v>
      </c>
      <c r="EH1553" s="665">
        <f>IF(DR1553&gt;EH1550,BM1552-BM1553,0)</f>
        <v>0</v>
      </c>
      <c r="EI1553" s="665">
        <f>IF(DR1553&gt;EI1550,BN1552-BN1553,0)</f>
        <v>0</v>
      </c>
      <c r="EJ1553" s="665">
        <f>IF(DR1553&gt;EJ1550,BO1552-BO1553,0)</f>
        <v>0</v>
      </c>
      <c r="EK1553" s="665">
        <f>IF(DR1553&gt;EK1550,BP1552-BP1553,0)</f>
        <v>0</v>
      </c>
      <c r="EL1553" s="665">
        <f>IF(DR1553&gt;EL1550,BQ1552-BQ1553,0)</f>
        <v>0</v>
      </c>
      <c r="EM1553" s="665">
        <f>IF(DR1553&gt;EM1550,BR1552-BR1553,0)</f>
        <v>0</v>
      </c>
      <c r="EN1553" s="665">
        <f>IF(DR1553&gt;EN1550,BS1552-BS1553,0)</f>
        <v>0</v>
      </c>
      <c r="EO1553" s="665">
        <f>IF(DR1553&gt;EO1550,BT1552-BT1553,0)</f>
        <v>0</v>
      </c>
      <c r="EP1553" s="665">
        <f>IF(DR1553&gt;EP1550,BU1552-BU1553,0)</f>
        <v>0</v>
      </c>
      <c r="EQ1553" s="665">
        <f>IF(DR1553&gt;EQ1550,BV1552-BV1553,0)</f>
        <v>0</v>
      </c>
      <c r="ER1553" s="665">
        <f>IF(DR1553&gt;ER1550,BW1552-BW1553,0)</f>
        <v>0</v>
      </c>
      <c r="ES1553" s="665">
        <f>IF(DR1553&gt;ES1550,BX1552-BX1553,0)</f>
        <v>0</v>
      </c>
      <c r="ET1553" s="665">
        <f>IF(DR1553&gt;ET1550,BY1552-BY1553,0)</f>
        <v>0</v>
      </c>
      <c r="EU1553" s="665">
        <f>IF(DR1553&gt;EU1550,BZ1552-BZ1553,0)</f>
        <v>0</v>
      </c>
      <c r="EV1553" s="665">
        <f>IF(DR1553&gt;EV1550,CA1552-CA1553,0)</f>
        <v>0</v>
      </c>
      <c r="EW1553" s="665">
        <f>IF(DR1553&gt;EW1550,CB1552-CB1553,0)</f>
        <v>0</v>
      </c>
      <c r="EX1553" s="665">
        <f>IF(DR1553&gt;EX1550,CC1552-CC1553,0)</f>
        <v>0</v>
      </c>
      <c r="EY1553" s="665">
        <f>IF(DR1553&gt;EY1550,CD1552-CD1553,0)</f>
        <v>0</v>
      </c>
      <c r="EZ1553" s="665">
        <f>IF(DR1553&gt;EZ1550,CE1552-CE1553,0)</f>
        <v>0</v>
      </c>
      <c r="FA1553" s="665">
        <f>IF(DR1553&gt;FA1550,CF1552-CF1553,0)</f>
        <v>0</v>
      </c>
      <c r="FB1553" s="665">
        <f>IF(DR1553&gt;FB1550,CG1552-CG1553,0)</f>
        <v>0</v>
      </c>
      <c r="FC1553" s="665">
        <f>IF(DR1553&gt;FC1550,CH1552-CH1553,0)</f>
        <v>0</v>
      </c>
      <c r="FD1553" s="665">
        <f>IF(DR1553&gt;FD1550,CI1552-CI1553,0)</f>
        <v>0</v>
      </c>
      <c r="FE1553" s="665">
        <f>IF(DR1553&gt;FE1550,CJ1552-CJ1553,0)</f>
        <v>0</v>
      </c>
      <c r="FF1553" s="665">
        <f>IF(DR1553&gt;FF1550,CK1552-CK1553,0)</f>
        <v>0</v>
      </c>
      <c r="FG1553" s="665">
        <f>IF(DR1553&gt;FG1550,CL1552-CL1553,0)</f>
        <v>0</v>
      </c>
      <c r="FH1553" s="665">
        <f>IF(DR1553&gt;FH1550,CM1552-CM1553,0)</f>
        <v>0</v>
      </c>
      <c r="FI1553" s="665">
        <f>IF(DR1553&gt;FI1550,CN1552-CN1553,0)</f>
        <v>0</v>
      </c>
      <c r="FJ1553" s="665">
        <f>IF(DR1553&gt;FJ1550,CO1552-CO1553,0)</f>
        <v>0</v>
      </c>
      <c r="FK1553" s="665">
        <f>IF(DR1553&gt;FK1550,CP1552-CP1553,0)</f>
        <v>0</v>
      </c>
      <c r="FL1553" s="665">
        <f>IF(DR1553&gt;FL1550,CQ1552-CQ1553,0)</f>
        <v>0</v>
      </c>
      <c r="FM1553" s="665">
        <f>IF(DR1553&gt;FM1550,CR1552-CR1553,0)</f>
        <v>0</v>
      </c>
      <c r="FN1553" s="665">
        <f>IF(DR1553&gt;FN1550,CS1552-CS1553,0)</f>
        <v>0</v>
      </c>
      <c r="FO1553" s="665">
        <f>IF(DR1553&gt;FO1550,CT1552-CT1553,0)</f>
        <v>0</v>
      </c>
      <c r="FP1553" s="665">
        <f>IF(DR1553&gt;FP1550,CU1552-CU1553,0)</f>
        <v>0</v>
      </c>
      <c r="FQ1553" s="665">
        <f>IF(DR1553&gt;FQ1550,CV1552-CV1553,0)</f>
        <v>0</v>
      </c>
      <c r="FR1553" s="665">
        <f>IF(DR1553&gt;FR1550,CW1552-CW1553,0)</f>
        <v>0</v>
      </c>
      <c r="FS1553" s="665">
        <f>IF(DR1553&gt;FS1550,CX1552-CX1553,0)</f>
        <v>0</v>
      </c>
      <c r="FT1553" s="665">
        <f>IF(DR1553&gt;FT1550,CY1552-CY1553,0)</f>
        <v>0</v>
      </c>
      <c r="FU1553" s="665">
        <f>IF(DR1553&gt;FU1550,CZ1552-CZ1553,0)</f>
        <v>0</v>
      </c>
      <c r="FV1553" s="665">
        <f>IF(DR1553&gt;FV1550,DA1552-DA1553,0)</f>
        <v>0</v>
      </c>
      <c r="FW1553" s="665">
        <f>IF(DR1553&gt;FW1550,DB1552-DB1553,0)</f>
        <v>0</v>
      </c>
      <c r="FX1553" s="665">
        <f>IF(DR1553&gt;FX1550,DC1552-DC1553,0)</f>
        <v>0</v>
      </c>
      <c r="FY1553" s="665">
        <f>IF(DR1553&gt;FY1550,DD1552-DD1553,0)</f>
        <v>0</v>
      </c>
      <c r="FZ1553" s="665">
        <f>IF(DR1553&gt;FZ1550,DE1552-DE1553,0)</f>
        <v>0</v>
      </c>
      <c r="GA1553" s="665">
        <f>IF(DR1553&gt;GA1550,DF1552-DF1553,0)</f>
        <v>0</v>
      </c>
      <c r="GB1553" s="665">
        <f>IF(DR1553&gt;GB1550,DG1552-DG1553,0)</f>
        <v>0</v>
      </c>
      <c r="GC1553" s="665">
        <f>IF(DR1553&gt;GC1550,DH1552-DH1553,0)</f>
        <v>0</v>
      </c>
      <c r="GD1553" s="665">
        <f>IF(DR1553&gt;GD1550,DI1552-DI1553,0)</f>
        <v>0</v>
      </c>
      <c r="GE1553" s="665">
        <f>IF(DR1553&gt;GE1550,DJ1552-DJ1553,0)</f>
        <v>0</v>
      </c>
      <c r="GF1553" s="665">
        <f>IF(DR1553&gt;GF1550,DK1552-DK1553,0)</f>
        <v>0</v>
      </c>
      <c r="GG1553" s="665">
        <f>IF(DR1553&gt;GG1550,DL1552-DL1553,0)</f>
        <v>0</v>
      </c>
      <c r="GH1553" s="665">
        <f>IF(DR1553&gt;GH1550,DM1552-DM1553,0)</f>
        <v>0</v>
      </c>
      <c r="GI1553" s="665">
        <f>IF(DR1553&gt;GI1550,DN1552-DN1553,0)</f>
        <v>0</v>
      </c>
      <c r="GJ1553" s="665">
        <f>IF(DR1553&gt;GJ1550,DO1552-DO1553,0)</f>
        <v>0</v>
      </c>
      <c r="GK1553" s="665">
        <f>IF(DR1553&gt;GK1550,DP1552-DP1553,0)</f>
        <v>0</v>
      </c>
      <c r="GL1553" s="665" t="b">
        <f>SUM(DS1553:GK1553)+SUM(Y1547:AH1547)=U1547</f>
        <v>1</v>
      </c>
      <c r="GM1553" s="667"/>
      <c r="GN1553" s="749">
        <v>2024</v>
      </c>
      <c r="GO1553" s="664">
        <f>SUMIF(DS1551:GK1551,GO1551,DS1553:GK1553)</f>
        <v>0</v>
      </c>
      <c r="GP1553" s="668">
        <f>SUMIF(DS1551:GK1551,GP1551,DS1553:GK1553)</f>
        <v>0</v>
      </c>
      <c r="GQ1553" s="668">
        <f>SUMIF(DS1551:GK1551,GQ1551,DS1553:GK1553)</f>
        <v>0</v>
      </c>
      <c r="GR1553" s="668">
        <f>SUMIF(DS1551:GK1551,GR1551,DS1553:GK1553)</f>
        <v>0</v>
      </c>
      <c r="GS1553" s="668">
        <f>SUMIF(DS1551:GK1551,GS1551,DS1553:GK1553)</f>
        <v>0</v>
      </c>
      <c r="GT1553" s="668">
        <f>SUMIF(DS1551:GK1551,GT1551,DS1553:GK1553)</f>
        <v>0</v>
      </c>
      <c r="GU1553" s="668">
        <f>SUMIF(DS1551:GK1551,GU1551,DS1553:GK1553)</f>
        <v>0</v>
      </c>
      <c r="GV1553" s="668">
        <f>SUMIF(DS1551:GK1551,GV1551,DS1553:GK1553)</f>
        <v>0</v>
      </c>
      <c r="GW1553" s="668">
        <f>SUMIF(DS1551:GK1551,GW1551,DS1553:GK1553)</f>
        <v>0</v>
      </c>
      <c r="GX1553" s="668">
        <f>SUMIF(DS1551:GK1551,GX1551,DS1553:GK1553)</f>
        <v>0</v>
      </c>
      <c r="GY1553" s="668">
        <f>SUMIF(DS1551:GK1551,GY1551,DS1553:GK1553)</f>
        <v>0</v>
      </c>
      <c r="GZ1553" s="646" t="b">
        <f>SUM(GO1553:GY1553)=(U1547-SUM(Y1547:AH1547))</f>
        <v>1</v>
      </c>
    </row>
    <row r="1554" spans="1:234" hidden="1" x14ac:dyDescent="0.25">
      <c r="A1554" s="643" t="s">
        <v>208</v>
      </c>
      <c r="AI1554" s="664">
        <v>2025</v>
      </c>
      <c r="AJ1554" s="664">
        <v>0</v>
      </c>
      <c r="AK1554" s="665">
        <f>IFERROR(#REF!/#REF!,0)</f>
        <v>0</v>
      </c>
      <c r="AL1554" s="665">
        <f>IFERROR(#REF!/#REF!,0)</f>
        <v>0</v>
      </c>
      <c r="AM1554" s="665">
        <f>IFERROR(#REF!/#REF!,0)</f>
        <v>0</v>
      </c>
      <c r="AN1554" s="669">
        <f>IFERROR(#REF!/#REF!,0)</f>
        <v>0</v>
      </c>
      <c r="AO1554" s="669">
        <f>IFERROR(#REF!/#REF!,0)</f>
        <v>0</v>
      </c>
      <c r="AP1554" s="669">
        <f>IFERROR(#REF!/#REF!,0)</f>
        <v>0</v>
      </c>
      <c r="AQ1554" s="669">
        <f>IFERROR(#REF!/#REF!,0)</f>
        <v>0</v>
      </c>
      <c r="AR1554" s="669">
        <f>IFERROR(#REF!/#REF!,0)</f>
        <v>0</v>
      </c>
      <c r="AS1554" s="669">
        <f>IFERROR(#REF!/#REF!,0)</f>
        <v>0</v>
      </c>
      <c r="AT1554" s="669">
        <f>IFERROR(#REF!/#REF!,0)</f>
        <v>0</v>
      </c>
      <c r="AU1554" s="666"/>
      <c r="AW1554" s="749">
        <v>2025</v>
      </c>
      <c r="AX1554" s="665" t="e">
        <f>#REF!</f>
        <v>#REF!</v>
      </c>
      <c r="AY1554" s="665" t="e">
        <f>INDEX(AX1546:BE1547,MATCH(AW1554,AV1546:AV1547,0),MATCH(AY1550,AX1544:BE1544,0))*(INDEX(AK1552:AT1559,MATCH(AY1550,AI1552:AI1559,0),MATCH(AY1551,AK1551:AT1551,0)))</f>
        <v>#N/A</v>
      </c>
      <c r="AZ1554" s="665" t="e">
        <f>INDEX(AX1546:BE1547,MATCH(AW1554,AV1546:AV1547,0),MATCH(AZ1550,AX1544:BE1544,0))*(INDEX(AK1552:AT1559,MATCH(AZ1550,AI1552:AI1559,0),MATCH(AZ1551,AK1551:AT1551,0)))</f>
        <v>#N/A</v>
      </c>
      <c r="BA1554" s="665" t="e">
        <f>INDEX(AX1546:BE1547,MATCH(AW1554,AV1546:AV1547,0),MATCH(BA1550,AX1544:BE1544,0))*(INDEX(AK1552:AT1559,MATCH(BA1550,AI1552:AI1559,0),MATCH(BA1551,AK1551:AT1551,0)))</f>
        <v>#N/A</v>
      </c>
      <c r="BB1554" s="665" t="e">
        <f>INDEX(AX1546:BE1547,MATCH(AW1554,AV1546:AV1547,0),MATCH(BB1550,AX1544:BE1544,0))*(INDEX(AK1552:AT1559,MATCH(BB1550,AI1552:AI1559,0),MATCH(BB1551,AK1551:AT1551,0)))</f>
        <v>#N/A</v>
      </c>
      <c r="BC1554" s="665" t="e">
        <f>INDEX(AX1546:BE1547,MATCH(AW1554,AV1546:AV1547,0),MATCH(BC1550,AX1544:BE1544,0))*(INDEX(AK1552:AT1559,MATCH(BC1550,AI1552:AI1559,0),MATCH(BC1551,AK1551:AT1551,0)))</f>
        <v>#N/A</v>
      </c>
      <c r="BD1554" s="665" t="e">
        <f>INDEX(AX1546:BE1547,MATCH(AW1554,AV1546:AV1547,0),MATCH(BD1550,AX1544:BE1544,0))*(INDEX(AK1552:AT1559,MATCH(BD1550,AI1552:AI1559,0),MATCH(BD1551,AK1551:AT1551,0)))</f>
        <v>#N/A</v>
      </c>
      <c r="BE1554" s="665" t="e">
        <f>INDEX(AX1546:BE1547,MATCH(AW1554,AV1546:AV1547,0),MATCH(BE1550,AX1544:BE1544,0))*(INDEX(AK1552:AT1559,MATCH(BE1550,AI1552:AI1559,0),MATCH(BE1551,AK1551:AT1551,0)))</f>
        <v>#N/A</v>
      </c>
      <c r="BF1554" s="665" t="e">
        <f>INDEX(AX1546:BE1547,MATCH(AW1554,AV1546:AV1547,0),MATCH(BF1550,AX1544:BE1544,0))*(INDEX(AK1552:AT1559,MATCH(BF1550,AI1552:AI1559,0),MATCH(BF1551,AK1551:AT1551,0)))</f>
        <v>#N/A</v>
      </c>
      <c r="BG1554" s="665" t="e">
        <f>INDEX(AX1546:BE1547,MATCH(AW1554,AV1546:AV1547,0),MATCH(BG1550,AX1544:BE1544,0))*(INDEX(AK1552:AT1559,MATCH(BG1550,AI1552:AI1559,0),MATCH(BG1551,AK1551:AT1551,0)))</f>
        <v>#N/A</v>
      </c>
      <c r="BH1554" s="665" t="e">
        <f>INDEX(AX1546:BE1547,MATCH(AW1554,AV1546:AV1547,0),MATCH(BH1550,AX1544:BE1544,0))*(INDEX(AK1552:AT1559,MATCH(BH1550,AI1552:AI1559,0),MATCH(BH1551,AK1551:AT1551,0)))</f>
        <v>#N/A</v>
      </c>
      <c r="BI1554" s="665" t="e">
        <f>INDEX(AX1546:BE1547,MATCH(AW1554,AV1546:AV1547,0),MATCH(BI1550,AX1544:BE1544,0))*(INDEX(AK1552:AT1559,MATCH(BI1550,AI1552:AI1559,0),MATCH(BI1551,AK1551:AT1551,0)))</f>
        <v>#N/A</v>
      </c>
      <c r="BJ1554" s="665" t="e">
        <f>INDEX(AX1546:BE1547,MATCH(AW1554,AV1546:AV1547,0),MATCH(BJ1550,AX1544:BE1544,0))*(INDEX(AK1552:AT1559,MATCH(BJ1550,AI1552:AI1559,0),MATCH(BJ1551,AK1551:AT1551,0)))</f>
        <v>#N/A</v>
      </c>
      <c r="BK1554" s="665" t="e">
        <f>INDEX(AX1546:BE1547,MATCH(AW1554,AV1546:AV1547,0),MATCH(BK1550,AX1544:BE1544,0))*(INDEX(AK1552:AT1559,MATCH(BK1550,AI1552:AI1559,0),MATCH(BK1551,AK1551:AT1551,0)))</f>
        <v>#N/A</v>
      </c>
      <c r="BL1554" s="665" t="e">
        <f>INDEX(AX1546:BE1547,MATCH(AW1554,AV1546:AV1547,0),MATCH(BL1550,AX1544:BE1544,0))*(INDEX(AK1552:AT1559,MATCH(BL1550,AI1552:AI1559,0),MATCH(BL1551,AK1551:AT1551,0)))</f>
        <v>#N/A</v>
      </c>
      <c r="BM1554" s="665" t="e">
        <f>INDEX(AX1546:BE1547,MATCH(AW1554,AV1546:AV1547,0),MATCH(BM1550,AX1544:BE1544,0))*(INDEX(AK1552:AT1559,MATCH(BM1550,AI1552:AI1559,0),MATCH(BM1551,AK1551:AT1551,0)))</f>
        <v>#N/A</v>
      </c>
      <c r="BN1554" s="665" t="e">
        <f>INDEX(AX1546:BE1547,MATCH(AW1554,AV1546:AV1547,0),MATCH(BN1550,AX1544:BE1544,0))*(INDEX(AK1552:AT1559,MATCH(BN1550,AI1552:AI1559,0),MATCH(BN1551,AK1551:AT1551,0)))</f>
        <v>#N/A</v>
      </c>
      <c r="BO1554" s="665" t="e">
        <f>INDEX(AX1546:BE1547,MATCH(AW1554,AV1546:AV1547,0),MATCH(BO1550,AX1544:BE1544,0))*(INDEX(AK1552:AT1559,MATCH(BO1550,AI1552:AI1559,0),MATCH(BO1551,AK1551:AT1551,0)))</f>
        <v>#N/A</v>
      </c>
      <c r="BP1554" s="665" t="e">
        <f>INDEX(AX1546:BE1547,MATCH(AW1554,AV1546:AV1547,0),MATCH(BP1550,AX1544:BE1544,0))*(INDEX(AK1552:AT1559,MATCH(BP1550,AI1552:AI1559,0),MATCH(BP1551,AK1551:AT1551,0)))</f>
        <v>#N/A</v>
      </c>
      <c r="BQ1554" s="665" t="e">
        <f>INDEX(AX1546:BE1547,MATCH(AW1554,AV1546:AV1547,0),MATCH(BQ1550,AX1544:BE1544,0))*(INDEX(AK1552:AT1559,MATCH(BQ1550,AI1552:AI1559,0),MATCH(BQ1551,AK1551:AT1551,0)))</f>
        <v>#N/A</v>
      </c>
      <c r="BR1554" s="665" t="e">
        <f>INDEX(AX1546:BE1547,MATCH(AW1554,AV1546:AV1547,0),MATCH(BR1550,AX1544:BE1544,0))*(INDEX(AK1552:AT1559,MATCH(BR1550,AI1552:AI1559,0),MATCH(BR1551,AK1551:AT1551,0)))</f>
        <v>#N/A</v>
      </c>
      <c r="BS1554" s="665" t="e">
        <f>INDEX(AX1546:BE1547,MATCH(AW1554,AV1546:AV1547,0),MATCH(BS1550,AX1544:BE1544,0))*(INDEX(AK1552:AT1559,MATCH(BS1550,AI1552:AI1559,0),MATCH(BS1551,AK1551:AT1551,0)))</f>
        <v>#N/A</v>
      </c>
      <c r="BT1554" s="665" t="e">
        <f>INDEX(AX1546:BE1547,MATCH(AW1554,AV1546:AV1547,0),MATCH(BT1550,AX1544:BE1544,0))*(INDEX(AK1552:AT1559,MATCH(BT1550,AI1552:AI1559,0),MATCH(BT1551,AK1551:AT1551,0)))</f>
        <v>#N/A</v>
      </c>
      <c r="BU1554" s="665" t="e">
        <f>INDEX(AX1546:BE1547,MATCH(AW1554,AV1546:AV1547,0),MATCH(BU1550,AX1544:BE1544,0))*(INDEX(AK1552:AT1559,MATCH(BU1550,AI1552:AI1559,0),MATCH(BU1551,AK1551:AT1551,0)))</f>
        <v>#N/A</v>
      </c>
      <c r="BV1554" s="665" t="e">
        <f>INDEX(AX1546:BE1547,MATCH(AW1554,AV1546:AV1547,0),MATCH(BV1550,AX1544:BE1544,0))*(INDEX(AK1552:AT1559,MATCH(BV1550,AI1552:AI1559,0),MATCH(BV1551,AK1551:AT1551,0)))</f>
        <v>#N/A</v>
      </c>
      <c r="BW1554" s="665" t="e">
        <f>INDEX(AX1546:BE1547,MATCH(AW1554,AV1546:AV1547,0),MATCH(BW1550,AX1544:BE1544,0))*(INDEX(AK1552:AT1559,MATCH(BW1550,AI1552:AI1559,0),MATCH(BW1551,AK1551:AT1551,0)))</f>
        <v>#N/A</v>
      </c>
      <c r="BX1554" s="665" t="e">
        <f>INDEX(AX1546:BE1547,MATCH(AW1554,AV1546:AV1547,0),MATCH(BX1550,AX1544:BE1544,0))*(INDEX(AK1552:AT1559,MATCH(BX1550,AI1552:AI1559,0),MATCH(BX1551,AK1551:AT1551,0)))</f>
        <v>#N/A</v>
      </c>
      <c r="BY1554" s="665" t="e">
        <f>INDEX(AX1546:BE1547,MATCH(AW1554,AV1546:AV1547,0),MATCH(BY1550,AX1544:BE1544,0))*(INDEX(AK1552:AT1559,MATCH(BY1550,AI1552:AI1559,0),MATCH(BY1551,AK1551:AT1551,0)))</f>
        <v>#N/A</v>
      </c>
      <c r="BZ1554" s="665" t="e">
        <f>INDEX(AX1546:BE1547,MATCH(AW1554,AV1546:AV1547,0),MATCH(BZ1550,AX1544:BE1544,0))*(INDEX(AK1552:AT1559,MATCH(BZ1550,AI1552:AI1559,0),MATCH(BZ1551,AK1551:AT1551,0)))</f>
        <v>#N/A</v>
      </c>
      <c r="CA1554" s="665" t="e">
        <f>INDEX(AX1546:BE1547,MATCH(AW1554,AV1546:AV1547,0),MATCH(CA1550,AX1544:BE1544,0))*(INDEX(AK1552:AT1559,MATCH(CA1550,AI1552:AI1559,0),MATCH(CA1551,AK1551:AT1551,0)))</f>
        <v>#N/A</v>
      </c>
      <c r="CB1554" s="665" t="e">
        <f>INDEX(AX1546:BE1547,MATCH(AW1554,AV1546:AV1547,0),MATCH(CB1550,AX1544:BE1544,0))*(INDEX(AK1552:AT1559,MATCH(CB1550,AI1552:AI1559,0),MATCH(CB1551,AK1551:AT1551,0)))</f>
        <v>#N/A</v>
      </c>
      <c r="CC1554" s="665" t="e">
        <f>INDEX(AX1546:BE1547,MATCH(AW1554,AV1546:AV1547,0),MATCH(CC1550,AX1544:BE1544,0))*(INDEX(AK1552:AT1559,MATCH(CC1550,AI1552:AI1559,0),MATCH(CC1551,AK1551:AT1551,0)))</f>
        <v>#N/A</v>
      </c>
      <c r="CD1554" s="665" t="e">
        <f>INDEX(AX1546:BE1547,MATCH(AW1554,AV1546:AV1547,0),MATCH(CD1550,AX1544:BE1544,0))*(INDEX(AK1552:AT1559,MATCH(CD1550,AI1552:AI1559,0),MATCH(CD1551,AK1551:AT1551,0)))</f>
        <v>#N/A</v>
      </c>
      <c r="CE1554" s="665" t="e">
        <f>INDEX(AX1546:BE1547,MATCH(AW1554,AV1546:AV1547,0),MATCH(CE1550,AX1544:BE1544,0))*(INDEX(AK1552:AT1559,MATCH(CE1550,AI1552:AI1559,0),MATCH(CE1551,AK1551:AT1551,0)))</f>
        <v>#N/A</v>
      </c>
      <c r="CF1554" s="665" t="e">
        <f>INDEX(AX1546:BE1547,MATCH(AW1554,AV1546:AV1547,0),MATCH(CF1550,AX1544:BE1544,0))*(INDEX(AK1552:AT1559,MATCH(CF1550,AI1552:AI1559,0),MATCH(CF1551,AK1551:AT1551,0)))</f>
        <v>#N/A</v>
      </c>
      <c r="CG1554" s="665" t="e">
        <f>INDEX(AX1546:BE1547,MATCH(AW1554,AV1546:AV1547,0),MATCH(CG1550,AX1544:BE1544,0))*(INDEX(AK1552:AT1559,MATCH(CG1550,AI1552:AI1559,0),MATCH(CG1551,AK1551:AT1551,0)))</f>
        <v>#N/A</v>
      </c>
      <c r="CH1554" s="665" t="e">
        <f>INDEX(AX1546:BE1547,MATCH(AW1554,AV1546:AV1547,0),MATCH(CH1550,AX1544:BE1544,0))*(INDEX(AK1552:AT1559,MATCH(CH1550,AI1552:AI1559,0),MATCH(CH1551,AK1551:AT1551,0)))</f>
        <v>#N/A</v>
      </c>
      <c r="CI1554" s="665" t="e">
        <f>INDEX(AX1546:BE1547,MATCH(AW1554,AV1546:AV1547,0),MATCH(CI1550,AX1544:BE1544,0))*(INDEX(AK1552:AT1559,MATCH(CI1550,AI1552:AI1559,0),MATCH(CI1551,AK1551:AT1551,0)))</f>
        <v>#N/A</v>
      </c>
      <c r="CJ1554" s="665" t="e">
        <f>INDEX(AX1546:BE1547,MATCH(AW1554,AV1546:AV1547,0),MATCH(CJ1550,AX1544:BE1544,0))*(INDEX(AK1552:AT1559,MATCH(CJ1550,AI1552:AI1559,0),MATCH(CJ1551,AK1551:AT1551,0)))</f>
        <v>#N/A</v>
      </c>
      <c r="CK1554" s="665" t="e">
        <f>INDEX(AX1546:BE1547,MATCH(AW1554,AV1546:AV1547,0),MATCH(CK1550,AX1544:BE1544,0))*(INDEX(AK1552:AT1559,MATCH(CK1550,AI1552:AI1559,0),MATCH(CK1551,AK1551:AT1551,0)))</f>
        <v>#N/A</v>
      </c>
      <c r="CL1554" s="665" t="e">
        <f>INDEX(AX1546:BE1547,MATCH(AW1554,AV1546:AV1547,0),MATCH(CL1550,AX1544:BE1544,0))*(INDEX(AK1552:AT1559,MATCH(CL1550,AI1552:AI1559,0),MATCH(CL1551,AK1551:AT1551,0)))</f>
        <v>#N/A</v>
      </c>
      <c r="CM1554" s="665" t="e">
        <f>INDEX(AX1546:BE1547,MATCH(AW1554,AV1546:AV1547,0),MATCH(CM1550,AX1544:BE1544,0))*(INDEX(AK1552:AT1559,MATCH(CM1550,AI1552:AI1559,0),MATCH(CM1551,AK1551:AT1551,0)))</f>
        <v>#N/A</v>
      </c>
      <c r="CN1554" s="665" t="e">
        <f>INDEX(AX1546:BE1547,MATCH(AW1554,AV1546:AV1547,0),MATCH(CN1550,AX1544:BE1544,0))*(INDEX(AK1552:AT1559,MATCH(CN1550,AI1552:AI1559,0),MATCH(CN1551,AK1551:AT1551,0)))</f>
        <v>#N/A</v>
      </c>
      <c r="CO1554" s="665" t="e">
        <f>INDEX(AX1546:BE1547,MATCH(AW1554,AV1546:AV1547,0),MATCH(CO1550,AX1544:BE1544,0))*(INDEX(AK1552:AT1559,MATCH(CO1550,AI1552:AI1559,0),MATCH(CO1551,AK1551:AT1551,0)))</f>
        <v>#N/A</v>
      </c>
      <c r="CP1554" s="665" t="e">
        <f>INDEX(AX1546:BE1547,MATCH(AW1554,AV1546:AV1547,0),MATCH(CP1550,AX1544:BE1544,0))*(INDEX(AK1552:AT1559,MATCH(CP1550,AI1552:AI1559,0),MATCH(CP1551,AK1551:AT1551,0)))</f>
        <v>#N/A</v>
      </c>
      <c r="CQ1554" s="665" t="e">
        <f>INDEX(AX1546:BE1547,MATCH(AW1554,AV1546:AV1547,0),MATCH(CQ1550,AX1544:BE1544,0))*(INDEX(AK1552:AT1559,MATCH(CQ1550,AI1552:AI1559,0),MATCH(CQ1551,AK1551:AT1551,0)))</f>
        <v>#N/A</v>
      </c>
      <c r="CR1554" s="665" t="e">
        <f>INDEX(AX1546:BE1547,MATCH(AW1554,AV1546:AV1547,0),MATCH(CR1550,AX1544:BE1544,0))*(INDEX(AK1552:AT1559,MATCH(CR1550,AI1552:AI1559,0),MATCH(CR1551,AK1551:AT1551,0)))</f>
        <v>#N/A</v>
      </c>
      <c r="CS1554" s="665" t="e">
        <f>INDEX(AX1546:BE1547,MATCH(AW1554,AV1546:AV1547,0),MATCH(CS1550,AX1544:BE1544,0))*(INDEX(AK1552:AT1559,MATCH(CS1550,AI1552:AI1559,0),MATCH(CS1551,AK1551:AT1551,0)))</f>
        <v>#N/A</v>
      </c>
      <c r="CT1554" s="665" t="e">
        <f>INDEX(AX1546:BE1547,MATCH(AW1554,AV1546:AV1547,0),MATCH(CT1550,AX1544:BE1544,0))*(INDEX(AK1552:AT1559,MATCH(CT1550,AI1552:AI1559,0),MATCH(CT1551,AK1551:AT1551,0)))</f>
        <v>#N/A</v>
      </c>
      <c r="CU1554" s="665" t="e">
        <f>INDEX(AX1546:BE1547,MATCH(AW1554,AV1546:AV1547,0),MATCH(CU1550,AX1544:BE1544,0))*(INDEX(AK1552:AT1559,MATCH(CU1550,AI1552:AI1559,0),MATCH(CU1551,AK1551:AT1551,0)))</f>
        <v>#N/A</v>
      </c>
      <c r="CV1554" s="665" t="e">
        <f>INDEX(AX1546:BE1547,MATCH(AW1554,AV1546:AV1547,0),MATCH(CV1550,AX1544:BE1544,0))*(INDEX(AK1552:AT1559,MATCH(CV1550,AI1552:AI1559,0),MATCH(CV1551,AK1551:AT1551,0)))</f>
        <v>#N/A</v>
      </c>
      <c r="CW1554" s="665" t="e">
        <f>INDEX(AX1546:BE1547,MATCH(AW1554,AV1546:AV1547,0),MATCH(CW1550,AX1544:BE1544,0))*(INDEX(AK1552:AT1559,MATCH(CW1550,AI1552:AI1559,0),MATCH(CW1551,AK1551:AT1551,0)))</f>
        <v>#N/A</v>
      </c>
      <c r="CX1554" s="665" t="e">
        <f>INDEX(AX1546:BE1547,MATCH(AW1554,AV1546:AV1547,0),MATCH(CX1550,AX1544:BE1544,0))*(INDEX(AK1552:AT1559,MATCH(CX1550,AI1552:AI1559,0),MATCH(CX1551,AK1551:AT1551,0)))</f>
        <v>#N/A</v>
      </c>
      <c r="CY1554" s="665" t="e">
        <f>INDEX(AX1546:BE1547,MATCH(AW1554,AV1546:AV1547,0),MATCH(CY1550,AX1544:BE1544,0))*(INDEX(AK1552:AT1559,MATCH(CY1550,AI1552:AI1559,0),MATCH(CY1551,AK1551:AT1551,0)))</f>
        <v>#N/A</v>
      </c>
      <c r="CZ1554" s="665" t="e">
        <f>INDEX(AX1546:BE1547,MATCH(AW1554,AV1546:AV1547,0),MATCH(CZ1550,AX1544:BE1544,0))*(INDEX(AK1552:AT1559,MATCH(CZ1550,AI1552:AI1559,0),MATCH(CZ1551,AK1551:AT1551,0)))</f>
        <v>#N/A</v>
      </c>
      <c r="DA1554" s="665" t="e">
        <f>INDEX(AX1546:BE1547,MATCH(AW1554,AV1546:AV1547,0),MATCH(DA1550,AX1544:BE1544,0))*(INDEX(AK1552:AT1559,MATCH(DA1550,AI1552:AI1559,0),MATCH(DA1551,AK1551:AT1551,0)))</f>
        <v>#N/A</v>
      </c>
      <c r="DB1554" s="665" t="e">
        <f>INDEX(AX1546:BE1547,MATCH(AW1554,AV1546:AV1547,0),MATCH(DB1550,AX1544:BE1544,0))*(INDEX(AK1552:AT1559,MATCH(DB1550,AI1552:AI1559,0),MATCH(DB1551,AK1551:AT1551,0)))</f>
        <v>#N/A</v>
      </c>
      <c r="DC1554" s="665" t="e">
        <f>INDEX(AX1546:BE1547,MATCH(AW1554,AV1546:AV1547,0),MATCH(DC1550,AX1544:BE1544,0))*(INDEX(AK1552:AT1559,MATCH(DC1550,AI1552:AI1559,0),MATCH(DC1551,AK1551:AT1551,0)))</f>
        <v>#N/A</v>
      </c>
      <c r="DD1554" s="665" t="e">
        <f>INDEX(AX1546:BE1547,MATCH(AW1554,AV1546:AV1547,0),MATCH(DD1550,AX1544:BE1544,0))*(INDEX(AK1552:AT1559,MATCH(DD1550,AI1552:AI1559,0),MATCH(DD1551,AK1551:AT1551,0)))</f>
        <v>#N/A</v>
      </c>
      <c r="DE1554" s="665" t="e">
        <f>INDEX(AX1546:BE1547,MATCH(AW1554,AV1546:AV1547,0),MATCH(DE1550,AX1544:BE1544,0))*(INDEX(AK1552:AT1559,MATCH(DE1550,AI1552:AI1559,0),MATCH(DE1551,AK1551:AT1551,0)))</f>
        <v>#N/A</v>
      </c>
      <c r="DF1554" s="665" t="e">
        <f>INDEX(AX1546:BE1547,MATCH(AW1554,AV1546:AV1547,0),MATCH(DF1550,AX1544:BE1544,0))*(INDEX(AK1552:AT1559,MATCH(DF1550,AI1552:AI1559,0),MATCH(DF1551,AK1551:AT1551,0)))</f>
        <v>#N/A</v>
      </c>
      <c r="DG1554" s="665" t="e">
        <f>INDEX(AX1546:BE1547,MATCH(AW1554,AV1546:AV1547,0),MATCH(DG1550,AX1544:BE1544,0))*(INDEX(AK1552:AT1559,MATCH(DG1550,AI1552:AI1559,0),MATCH(DG1551,AK1551:AT1551,0)))</f>
        <v>#N/A</v>
      </c>
      <c r="DH1554" s="665" t="e">
        <f>INDEX(AX1546:BE1547,MATCH(AW1554,AV1546:AV1547,0),MATCH(DH1550,AX1544:BE1544,0))*(INDEX(AK1552:AT1559,MATCH(DH1550,AI1552:AI1559,0),MATCH(DH1551,AK1551:AT1551,0)))</f>
        <v>#N/A</v>
      </c>
      <c r="DI1554" s="665" t="e">
        <f>INDEX(AX1546:BE1547,MATCH(AW1554,AV1546:AV1547,0),MATCH(DI1550,AX1544:BE1544,0))*(INDEX(AK1552:AT1559,MATCH(DI1550,AI1552:AI1559,0),MATCH(DI1551,AK1551:AT1551,0)))</f>
        <v>#N/A</v>
      </c>
      <c r="DJ1554" s="665" t="e">
        <f>INDEX(AX1546:BE1547,MATCH(AW1554,AV1546:AV1547,0),MATCH(DJ1550,AX1544:BE1544,0))*(INDEX(AK1552:AT1559,MATCH(DJ1550,AI1552:AI1559,0),MATCH(DJ1551,AK1551:AT1551,0)))</f>
        <v>#N/A</v>
      </c>
      <c r="DK1554" s="665" t="e">
        <f>INDEX(AX1546:BE1547,MATCH(AW1554,AV1546:AV1547,0),MATCH(DK1550,AX1544:BE1544,0))*(INDEX(AK1552:AT1559,MATCH(DK1550,AI1552:AI1559,0),MATCH(DK1551,AK1551:AT1551,0)))</f>
        <v>#N/A</v>
      </c>
      <c r="DL1554" s="665" t="e">
        <f>INDEX(AX1546:BE1547,MATCH(AW1554,AV1546:AV1547,0),MATCH(DL1550,AX1544:BE1544,0))*(INDEX(AK1552:AT1559,MATCH(DL1550,AI1552:AI1559,0),MATCH(DL1551,AK1551:AT1551,0)))</f>
        <v>#N/A</v>
      </c>
      <c r="DM1554" s="665" t="e">
        <f>INDEX(AX1546:BE1547,MATCH(AW1554,AV1546:AV1547,0),MATCH(DM1550,AX1544:BE1544,0))*(INDEX(AK1552:AT1559,MATCH(DM1550,AI1552:AI1559,0),MATCH(DM1551,AK1551:AT1551,0)))</f>
        <v>#N/A</v>
      </c>
      <c r="DN1554" s="665" t="e">
        <f>INDEX(AX1546:BE1547,MATCH(AW1554,AV1546:AV1547,0),MATCH(DN1550,AX1544:BE1544,0))*(INDEX(AK1552:AT1559,MATCH(DN1550,AI1552:AI1559,0),MATCH(DN1551,AK1551:AT1551,0)))</f>
        <v>#N/A</v>
      </c>
      <c r="DO1554" s="665" t="e">
        <f>INDEX(AX1546:BE1547,MATCH(AW1554,AV1546:AV1547,0),MATCH(DO1550,AX1544:BE1544,0))*(INDEX(AK1552:AT1559,MATCH(DO1550,AI1552:AI1559,0),MATCH(DO1551,AK1551:AT1551,0)))</f>
        <v>#N/A</v>
      </c>
      <c r="DP1554" s="665" t="e">
        <f>INDEX(AX1546:BE1547,MATCH(AW1554,AV1546:AV1547,0),MATCH(DP1550,AX1544:BE1544,0))*(INDEX(AK1552:AT1559,MATCH(DP1550,AI1552:AI1559,0),MATCH(DP1551,AK1551:AT1551,0)))</f>
        <v>#N/A</v>
      </c>
      <c r="DQ1554" s="643" t="e">
        <f>SUM(AX1554:DP1554)=#REF!</f>
        <v>#REF!</v>
      </c>
      <c r="DR1554" s="749">
        <v>2025</v>
      </c>
      <c r="DS1554" s="665" t="e">
        <f>IF(DR1554&gt;DS1550,AX1553-AX1554,0)</f>
        <v>#REF!</v>
      </c>
      <c r="DT1554" s="665" t="e">
        <f>IF(DR1554&gt;DT1550,AY1553-AY1554,0)</f>
        <v>#N/A</v>
      </c>
      <c r="DU1554" s="665" t="e">
        <f>IF(DR1554&gt;DU1550,AZ1553-AZ1554,0)</f>
        <v>#N/A</v>
      </c>
      <c r="DV1554" s="665" t="e">
        <f>IF(DR1554&gt;DV1550,BA1553-BA1554,0)</f>
        <v>#N/A</v>
      </c>
      <c r="DW1554" s="665" t="e">
        <f>IF(DR1554&gt;DW1550,BB1553-BB1554,0)</f>
        <v>#N/A</v>
      </c>
      <c r="DX1554" s="665" t="e">
        <f>IF(DR1554&gt;DX1550,BC1553-BC1554,0)</f>
        <v>#N/A</v>
      </c>
      <c r="DY1554" s="665" t="e">
        <f>IF(DR1554&gt;DY1550,BD1553-BD1554,0)</f>
        <v>#N/A</v>
      </c>
      <c r="DZ1554" s="665" t="e">
        <f>IF(DR1554&gt;DZ1550,BE1553-BE1554,0)</f>
        <v>#N/A</v>
      </c>
      <c r="EA1554" s="665" t="e">
        <f>IF(DR1554&gt;EA1550,BF1553-BF1554,0)</f>
        <v>#N/A</v>
      </c>
      <c r="EB1554" s="665" t="e">
        <f>IF(DR1554&gt;EB1550,BG1553-BG1554,0)</f>
        <v>#N/A</v>
      </c>
      <c r="EC1554" s="665" t="e">
        <f>IF(DR1554&gt;EC1550,BH1553-BH1554,0)</f>
        <v>#N/A</v>
      </c>
      <c r="ED1554" s="665">
        <f>IF(DR1554&gt;ED1550,BI1553-BI1554,0)</f>
        <v>0</v>
      </c>
      <c r="EE1554" s="665">
        <f>IF(DR1554&gt;EE1550,BJ1553-BJ1554,0)</f>
        <v>0</v>
      </c>
      <c r="EF1554" s="665">
        <f>IF(DR1554&gt;EF1550,BK1553-BK1554,0)</f>
        <v>0</v>
      </c>
      <c r="EG1554" s="665">
        <f>IF(DR1554&gt;EG1550,BL1553-BL1554,0)</f>
        <v>0</v>
      </c>
      <c r="EH1554" s="665">
        <f>IF(DR1554&gt;EH1550,BM1553-BM1554,0)</f>
        <v>0</v>
      </c>
      <c r="EI1554" s="665">
        <f>IF(DR1554&gt;EI1550,BN1553-BN1554,0)</f>
        <v>0</v>
      </c>
      <c r="EJ1554" s="665">
        <f>IF(DR1554&gt;EJ1550,BO1553-BO1554,0)</f>
        <v>0</v>
      </c>
      <c r="EK1554" s="665">
        <f>IF(DR1554&gt;EK1550,BP1553-BP1554,0)</f>
        <v>0</v>
      </c>
      <c r="EL1554" s="665">
        <f>IF(DR1554&gt;EL1550,BQ1553-BQ1554,0)</f>
        <v>0</v>
      </c>
      <c r="EM1554" s="665">
        <f>IF(DR1554&gt;EM1550,BR1553-BR1554,0)</f>
        <v>0</v>
      </c>
      <c r="EN1554" s="665">
        <f>IF(DR1554&gt;EN1550,BS1553-BS1554,0)</f>
        <v>0</v>
      </c>
      <c r="EO1554" s="665">
        <f>IF(DR1554&gt;EO1550,BT1553-BT1554,0)</f>
        <v>0</v>
      </c>
      <c r="EP1554" s="665">
        <f>IF(DR1554&gt;EP1550,BU1553-BU1554,0)</f>
        <v>0</v>
      </c>
      <c r="EQ1554" s="665">
        <f>IF(DR1554&gt;EQ1550,BV1553-BV1554,0)</f>
        <v>0</v>
      </c>
      <c r="ER1554" s="665">
        <f>IF(DR1554&gt;ER1550,BW1553-BW1554,0)</f>
        <v>0</v>
      </c>
      <c r="ES1554" s="665">
        <f>IF(DR1554&gt;ES1550,BX1553-BX1554,0)</f>
        <v>0</v>
      </c>
      <c r="ET1554" s="665">
        <f>IF(DR1554&gt;ET1550,BY1553-BY1554,0)</f>
        <v>0</v>
      </c>
      <c r="EU1554" s="665">
        <f>IF(DR1554&gt;EU1550,BZ1553-BZ1554,0)</f>
        <v>0</v>
      </c>
      <c r="EV1554" s="665">
        <f>IF(DR1554&gt;EV1550,CA1553-CA1554,0)</f>
        <v>0</v>
      </c>
      <c r="EW1554" s="665">
        <f>IF(DR1554&gt;EW1550,CB1553-CB1554,0)</f>
        <v>0</v>
      </c>
      <c r="EX1554" s="665">
        <f>IF(DR1554&gt;EX1550,CC1553-CC1554,0)</f>
        <v>0</v>
      </c>
      <c r="EY1554" s="665">
        <f>IF(DR1554&gt;EY1550,CD1553-CD1554,0)</f>
        <v>0</v>
      </c>
      <c r="EZ1554" s="665">
        <f>IF(DR1554&gt;EZ1550,CE1553-CE1554,0)</f>
        <v>0</v>
      </c>
      <c r="FA1554" s="665">
        <f>IF(DR1554&gt;FA1550,CF1553-CF1554,0)</f>
        <v>0</v>
      </c>
      <c r="FB1554" s="665">
        <f>IF(DR1554&gt;FB1550,CG1553-CG1554,0)</f>
        <v>0</v>
      </c>
      <c r="FC1554" s="665">
        <f>IF(DR1554&gt;FC1550,CH1553-CH1554,0)</f>
        <v>0</v>
      </c>
      <c r="FD1554" s="665">
        <f>IF(DR1554&gt;FD1550,CI1553-CI1554,0)</f>
        <v>0</v>
      </c>
      <c r="FE1554" s="665">
        <f>IF(DR1554&gt;FE1550,CJ1553-CJ1554,0)</f>
        <v>0</v>
      </c>
      <c r="FF1554" s="665">
        <f>IF(DR1554&gt;FF1550,CK1553-CK1554,0)</f>
        <v>0</v>
      </c>
      <c r="FG1554" s="665">
        <f>IF(DR1554&gt;FG1550,CL1553-CL1554,0)</f>
        <v>0</v>
      </c>
      <c r="FH1554" s="665">
        <f>IF(DR1554&gt;FH1550,CM1553-CM1554,0)</f>
        <v>0</v>
      </c>
      <c r="FI1554" s="665">
        <f>IF(DR1554&gt;FI1550,CN1553-CN1554,0)</f>
        <v>0</v>
      </c>
      <c r="FJ1554" s="665">
        <f>IF(DR1554&gt;FJ1550,CO1553-CO1554,0)</f>
        <v>0</v>
      </c>
      <c r="FK1554" s="665">
        <f>IF(DR1554&gt;FK1550,CP1553-CP1554,0)</f>
        <v>0</v>
      </c>
      <c r="FL1554" s="665">
        <f>IF(DR1554&gt;FL1550,CQ1553-CQ1554,0)</f>
        <v>0</v>
      </c>
      <c r="FM1554" s="665">
        <f>IF(DR1554&gt;FM1550,CR1553-CR1554,0)</f>
        <v>0</v>
      </c>
      <c r="FN1554" s="665">
        <f>IF(DR1554&gt;FN1550,CS1553-CS1554,0)</f>
        <v>0</v>
      </c>
      <c r="FO1554" s="665">
        <f>IF(DR1554&gt;FO1550,CT1553-CT1554,0)</f>
        <v>0</v>
      </c>
      <c r="FP1554" s="665">
        <f>IF(DR1554&gt;FP1550,CU1553-CU1554,0)</f>
        <v>0</v>
      </c>
      <c r="FQ1554" s="665">
        <f>IF(DR1554&gt;FQ1550,CV1553-CV1554,0)</f>
        <v>0</v>
      </c>
      <c r="FR1554" s="665">
        <f>IF(DR1554&gt;FR1550,CW1553-CW1554,0)</f>
        <v>0</v>
      </c>
      <c r="FS1554" s="665">
        <f>IF(DR1554&gt;FS1550,CX1553-CX1554,0)</f>
        <v>0</v>
      </c>
      <c r="FT1554" s="665">
        <f>IF(DR1554&gt;FT1550,CY1553-CY1554,0)</f>
        <v>0</v>
      </c>
      <c r="FU1554" s="665">
        <f>IF(DR1554&gt;FU1550,CZ1553-CZ1554,0)</f>
        <v>0</v>
      </c>
      <c r="FV1554" s="665">
        <f>IF(DR1554&gt;FV1550,DA1553-DA1554,0)</f>
        <v>0</v>
      </c>
      <c r="FW1554" s="665">
        <f>IF(DR1554&gt;FW1550,DB1553-DB1554,0)</f>
        <v>0</v>
      </c>
      <c r="FX1554" s="665">
        <f>IF(DR1554&gt;FX1550,DC1553-DC1554,0)</f>
        <v>0</v>
      </c>
      <c r="FY1554" s="665">
        <f>IF(DR1554&gt;FY1550,DD1553-DD1554,0)</f>
        <v>0</v>
      </c>
      <c r="FZ1554" s="665">
        <f>IF(DR1554&gt;FZ1550,DE1553-DE1554,0)</f>
        <v>0</v>
      </c>
      <c r="GA1554" s="665">
        <f>IF(DR1554&gt;GA1550,DF1553-DF1554,0)</f>
        <v>0</v>
      </c>
      <c r="GB1554" s="665">
        <f>IF(DR1554&gt;GB1550,DG1553-DG1554,0)</f>
        <v>0</v>
      </c>
      <c r="GC1554" s="665">
        <f>IF(DR1554&gt;GC1550,DH1553-DH1554,0)</f>
        <v>0</v>
      </c>
      <c r="GD1554" s="665">
        <f>IF(DR1554&gt;GD1550,DI1553-DI1554,0)</f>
        <v>0</v>
      </c>
      <c r="GE1554" s="665">
        <f>IF(DR1554&gt;GE1550,DJ1553-DJ1554,0)</f>
        <v>0</v>
      </c>
      <c r="GF1554" s="665">
        <f>IF(DR1554&gt;GF1550,DK1553-DK1554,0)</f>
        <v>0</v>
      </c>
      <c r="GG1554" s="665">
        <f>IF(DR1554&gt;GG1550,DL1553-DL1554,0)</f>
        <v>0</v>
      </c>
      <c r="GH1554" s="665">
        <f>IF(DR1554&gt;GH1550,DM1553-DM1554,0)</f>
        <v>0</v>
      </c>
      <c r="GI1554" s="665">
        <f>IF(DR1554&gt;GI1550,DN1553-DN1554,0)</f>
        <v>0</v>
      </c>
      <c r="GJ1554" s="665">
        <f>IF(DR1554&gt;GJ1550,DO1553-DO1554,0)</f>
        <v>0</v>
      </c>
      <c r="GK1554" s="665">
        <f>IF(DR1554&gt;GK1550,DP1553-DP1554,0)</f>
        <v>0</v>
      </c>
      <c r="GL1554" s="665" t="e">
        <f>SUM(DS1554:GK1554)+SUM(#REF!)=#REF!</f>
        <v>#REF!</v>
      </c>
      <c r="GM1554" s="667"/>
      <c r="GN1554" s="749">
        <v>2025</v>
      </c>
      <c r="GO1554" s="664" t="e">
        <f>SUMIF(DS1551:GK1551,GO1551,DS1554:GK1554)</f>
        <v>#REF!</v>
      </c>
      <c r="GP1554" s="668" t="e">
        <f>SUMIF(DS1551:GK1551,GP1551,DS1554:GK1554)</f>
        <v>#N/A</v>
      </c>
      <c r="GQ1554" s="668" t="e">
        <f>SUMIF(DS1551:GK1551,GQ1551,DS1554:GK1554)</f>
        <v>#N/A</v>
      </c>
      <c r="GR1554" s="668" t="e">
        <f>SUMIF(DS1551:GK1551,GR1551,DS1554:GK1554)</f>
        <v>#N/A</v>
      </c>
      <c r="GS1554" s="668" t="e">
        <f>SUMIF(DS1551:GK1551,GS1551,DS1554:GK1554)</f>
        <v>#N/A</v>
      </c>
      <c r="GT1554" s="668" t="e">
        <f>SUMIF(DS1551:GK1551,GT1551,DS1554:GK1554)</f>
        <v>#N/A</v>
      </c>
      <c r="GU1554" s="668" t="e">
        <f>SUMIF(DS1551:GK1551,GU1551,DS1554:GK1554)</f>
        <v>#N/A</v>
      </c>
      <c r="GV1554" s="668" t="e">
        <f>SUMIF(DS1551:GK1551,GV1551,DS1554:GK1554)</f>
        <v>#N/A</v>
      </c>
      <c r="GW1554" s="668" t="e">
        <f>SUMIF(DS1551:GK1551,GW1551,DS1554:GK1554)</f>
        <v>#N/A</v>
      </c>
      <c r="GX1554" s="668" t="e">
        <f>SUMIF(DS1551:GK1551,GX1551,DS1554:GK1554)</f>
        <v>#N/A</v>
      </c>
      <c r="GY1554" s="668" t="e">
        <f>SUMIF(DS1551:GK1551,GY1551,DS1554:GK1554)</f>
        <v>#N/A</v>
      </c>
      <c r="GZ1554" s="646" t="e">
        <f>SUM(GO1554:GY1554)=(#REF!-SUM(#REF!))</f>
        <v>#REF!</v>
      </c>
    </row>
    <row r="1555" spans="1:234" hidden="1" x14ac:dyDescent="0.25">
      <c r="A1555" s="643" t="s">
        <v>208</v>
      </c>
      <c r="AI1555" s="664">
        <v>2026</v>
      </c>
      <c r="AJ1555" s="664">
        <v>0</v>
      </c>
      <c r="AK1555" s="665">
        <f>IFERROR(#REF!/#REF!,0)</f>
        <v>0</v>
      </c>
      <c r="AL1555" s="665">
        <f>IFERROR(#REF!/#REF!,0)</f>
        <v>0</v>
      </c>
      <c r="AM1555" s="665">
        <f>IFERROR(#REF!/#REF!,0)</f>
        <v>0</v>
      </c>
      <c r="AN1555" s="669">
        <f>IFERROR(#REF!/#REF!,0)</f>
        <v>0</v>
      </c>
      <c r="AO1555" s="669">
        <f>IFERROR(#REF!/#REF!,0)</f>
        <v>0</v>
      </c>
      <c r="AP1555" s="669">
        <f>IFERROR(#REF!/#REF!,0)</f>
        <v>0</v>
      </c>
      <c r="AQ1555" s="669">
        <f>IFERROR(#REF!/#REF!,0)</f>
        <v>0</v>
      </c>
      <c r="AR1555" s="669">
        <f>IFERROR(#REF!/#REF!,0)</f>
        <v>0</v>
      </c>
      <c r="AS1555" s="669">
        <f>IFERROR(#REF!/#REF!,0)</f>
        <v>0</v>
      </c>
      <c r="AT1555" s="669">
        <f>IFERROR(#REF!/#REF!,0)</f>
        <v>0</v>
      </c>
      <c r="AU1555" s="666"/>
      <c r="AW1555" s="749">
        <v>2026</v>
      </c>
      <c r="AX1555" s="665" t="e">
        <f>#REF!</f>
        <v>#REF!</v>
      </c>
      <c r="AY1555" s="665" t="e">
        <f>INDEX(AX1546:BE1547,MATCH(AW1555,AV1546:AV1547,0),MATCH(AY1550,AX1544:BE1544,0))*(INDEX(AK1552:AT1559,MATCH(AY1550,AI1552:AI1559,0),MATCH(AY1551,AK1551:AT1551,0)))</f>
        <v>#N/A</v>
      </c>
      <c r="AZ1555" s="665" t="e">
        <f>INDEX(AX1546:BE1547,MATCH(AW1555,AV1546:AV1547,0),MATCH(AZ1550,AX1544:BE1544,0))*(INDEX(AK1552:AT1559,MATCH(AZ1550,AI1552:AI1559,0),MATCH(AZ1551,AK1551:AT1551,0)))</f>
        <v>#N/A</v>
      </c>
      <c r="BA1555" s="665" t="e">
        <f>INDEX(AX1546:BE1547,MATCH(AW1555,AV1546:AV1547,0),MATCH(BA1550,AX1544:BE1544,0))*(INDEX(AK1552:AT1559,MATCH(BA1550,AI1552:AI1559,0),MATCH(BA1551,AK1551:AT1551,0)))</f>
        <v>#N/A</v>
      </c>
      <c r="BB1555" s="665" t="e">
        <f>INDEX(AX1546:BE1547,MATCH(AW1555,AV1546:AV1547,0),MATCH(BB1550,AX1544:BE1544,0))*(INDEX(AK1552:AT1559,MATCH(BB1550,AI1552:AI1559,0),MATCH(BB1551,AK1551:AT1551,0)))</f>
        <v>#N/A</v>
      </c>
      <c r="BC1555" s="665" t="e">
        <f>INDEX(AX1546:BE1547,MATCH(AW1555,AV1546:AV1547,0),MATCH(BC1550,AX1544:BE1544,0))*(INDEX(AK1552:AT1559,MATCH(BC1550,AI1552:AI1559,0),MATCH(BC1551,AK1551:AT1551,0)))</f>
        <v>#N/A</v>
      </c>
      <c r="BD1555" s="665" t="e">
        <f>INDEX(AX1546:BE1547,MATCH(AW1555,AV1546:AV1547,0),MATCH(BD1550,AX1544:BE1544,0))*(INDEX(AK1552:AT1559,MATCH(BD1550,AI1552:AI1559,0),MATCH(BD1551,AK1551:AT1551,0)))</f>
        <v>#N/A</v>
      </c>
      <c r="BE1555" s="665" t="e">
        <f>INDEX(AX1546:BE1547,MATCH(AW1555,AV1546:AV1547,0),MATCH(BE1550,AX1544:BE1544,0))*(INDEX(AK1552:AT1559,MATCH(BE1550,AI1552:AI1559,0),MATCH(BE1551,AK1551:AT1551,0)))</f>
        <v>#N/A</v>
      </c>
      <c r="BF1555" s="665" t="e">
        <f>INDEX(AX1546:BE1547,MATCH(AW1555,AV1546:AV1547,0),MATCH(BF1550,AX1544:BE1544,0))*(INDEX(AK1552:AT1559,MATCH(BF1550,AI1552:AI1559,0),MATCH(BF1551,AK1551:AT1551,0)))</f>
        <v>#N/A</v>
      </c>
      <c r="BG1555" s="665" t="e">
        <f>INDEX(AX1546:BE1547,MATCH(AW1555,AV1546:AV1547,0),MATCH(BG1550,AX1544:BE1544,0))*(INDEX(AK1552:AT1559,MATCH(BG1550,AI1552:AI1559,0),MATCH(BG1551,AK1551:AT1551,0)))</f>
        <v>#N/A</v>
      </c>
      <c r="BH1555" s="665" t="e">
        <f>INDEX(AX1546:BE1547,MATCH(AW1555,AV1546:AV1547,0),MATCH(BH1550,AX1544:BE1544,0))*(INDEX(AK1552:AT1559,MATCH(BH1550,AI1552:AI1559,0),MATCH(BH1551,AK1551:AT1551,0)))</f>
        <v>#N/A</v>
      </c>
      <c r="BI1555" s="665" t="e">
        <f>INDEX(AX1546:BE1547,MATCH(AW1555,AV1546:AV1547,0),MATCH(BI1550,AX1544:BE1544,0))*(INDEX(AK1552:AT1559,MATCH(BI1550,AI1552:AI1559,0),MATCH(BI1551,AK1551:AT1551,0)))</f>
        <v>#N/A</v>
      </c>
      <c r="BJ1555" s="665" t="e">
        <f>INDEX(AX1546:BE1547,MATCH(AW1555,AV1546:AV1547,0),MATCH(BJ1550,AX1544:BE1544,0))*(INDEX(AK1552:AT1559,MATCH(BJ1550,AI1552:AI1559,0),MATCH(BJ1551,AK1551:AT1551,0)))</f>
        <v>#N/A</v>
      </c>
      <c r="BK1555" s="665" t="e">
        <f>INDEX(AX1546:BE1547,MATCH(AW1555,AV1546:AV1547,0),MATCH(BK1550,AX1544:BE1544,0))*(INDEX(AK1552:AT1559,MATCH(BK1550,AI1552:AI1559,0),MATCH(BK1551,AK1551:AT1551,0)))</f>
        <v>#N/A</v>
      </c>
      <c r="BL1555" s="665" t="e">
        <f>INDEX(AX1546:BE1547,MATCH(AW1555,AV1546:AV1547,0),MATCH(BL1550,AX1544:BE1544,0))*(INDEX(AK1552:AT1559,MATCH(BL1550,AI1552:AI1559,0),MATCH(BL1551,AK1551:AT1551,0)))</f>
        <v>#N/A</v>
      </c>
      <c r="BM1555" s="665" t="e">
        <f>INDEX(AX1546:BE1547,MATCH(AW1555,AV1546:AV1547,0),MATCH(BM1550,AX1544:BE1544,0))*(INDEX(AK1552:AT1559,MATCH(BM1550,AI1552:AI1559,0),MATCH(BM1551,AK1551:AT1551,0)))</f>
        <v>#N/A</v>
      </c>
      <c r="BN1555" s="665" t="e">
        <f>INDEX(AX1546:BE1547,MATCH(AW1555,AV1546:AV1547,0),MATCH(BN1550,AX1544:BE1544,0))*(INDEX(AK1552:AT1559,MATCH(BN1550,AI1552:AI1559,0),MATCH(BN1551,AK1551:AT1551,0)))</f>
        <v>#N/A</v>
      </c>
      <c r="BO1555" s="665" t="e">
        <f>INDEX(AX1546:BE1547,MATCH(AW1555,AV1546:AV1547,0),MATCH(BO1550,AX1544:BE1544,0))*(INDEX(AK1552:AT1559,MATCH(BO1550,AI1552:AI1559,0),MATCH(BO1551,AK1551:AT1551,0)))</f>
        <v>#N/A</v>
      </c>
      <c r="BP1555" s="665" t="e">
        <f>INDEX(AX1546:BE1547,MATCH(AW1555,AV1546:AV1547,0),MATCH(BP1550,AX1544:BE1544,0))*(INDEX(AK1552:AT1559,MATCH(BP1550,AI1552:AI1559,0),MATCH(BP1551,AK1551:AT1551,0)))</f>
        <v>#N/A</v>
      </c>
      <c r="BQ1555" s="665" t="e">
        <f>INDEX(AX1546:BE1547,MATCH(AW1555,AV1546:AV1547,0),MATCH(BQ1550,AX1544:BE1544,0))*(INDEX(AK1552:AT1559,MATCH(BQ1550,AI1552:AI1559,0),MATCH(BQ1551,AK1551:AT1551,0)))</f>
        <v>#N/A</v>
      </c>
      <c r="BR1555" s="665" t="e">
        <f>INDEX(AX1546:BE1547,MATCH(AW1555,AV1546:AV1547,0),MATCH(BR1550,AX1544:BE1544,0))*(INDEX(AK1552:AT1559,MATCH(BR1550,AI1552:AI1559,0),MATCH(BR1551,AK1551:AT1551,0)))</f>
        <v>#N/A</v>
      </c>
      <c r="BS1555" s="665" t="e">
        <f>INDEX(AX1546:BE1547,MATCH(AW1555,AV1546:AV1547,0),MATCH(BS1550,AX1544:BE1544,0))*(INDEX(AK1552:AT1559,MATCH(BS1550,AI1552:AI1559,0),MATCH(BS1551,AK1551:AT1551,0)))</f>
        <v>#N/A</v>
      </c>
      <c r="BT1555" s="665" t="e">
        <f>INDEX(AX1546:BE1547,MATCH(AW1555,AV1546:AV1547,0),MATCH(BT1550,AX1544:BE1544,0))*(INDEX(AK1552:AT1559,MATCH(BT1550,AI1552:AI1559,0),MATCH(BT1551,AK1551:AT1551,0)))</f>
        <v>#N/A</v>
      </c>
      <c r="BU1555" s="665" t="e">
        <f>INDEX(AX1546:BE1547,MATCH(AW1555,AV1546:AV1547,0),MATCH(BU1550,AX1544:BE1544,0))*(INDEX(AK1552:AT1559,MATCH(BU1550,AI1552:AI1559,0),MATCH(BU1551,AK1551:AT1551,0)))</f>
        <v>#N/A</v>
      </c>
      <c r="BV1555" s="665" t="e">
        <f>INDEX(AX1546:BE1547,MATCH(AW1555,AV1546:AV1547,0),MATCH(BV1550,AX1544:BE1544,0))*(INDEX(AK1552:AT1559,MATCH(BV1550,AI1552:AI1559,0),MATCH(BV1551,AK1551:AT1551,0)))</f>
        <v>#N/A</v>
      </c>
      <c r="BW1555" s="665" t="e">
        <f>INDEX(AX1546:BE1547,MATCH(AW1555,AV1546:AV1547,0),MATCH(BW1550,AX1544:BE1544,0))*(INDEX(AK1552:AT1559,MATCH(BW1550,AI1552:AI1559,0),MATCH(BW1551,AK1551:AT1551,0)))</f>
        <v>#N/A</v>
      </c>
      <c r="BX1555" s="665" t="e">
        <f>INDEX(AX1546:BE1547,MATCH(AW1555,AV1546:AV1547,0),MATCH(BX1550,AX1544:BE1544,0))*(INDEX(AK1552:AT1559,MATCH(BX1550,AI1552:AI1559,0),MATCH(BX1551,AK1551:AT1551,0)))</f>
        <v>#N/A</v>
      </c>
      <c r="BY1555" s="665" t="e">
        <f>INDEX(AX1546:BE1547,MATCH(AW1555,AV1546:AV1547,0),MATCH(BY1550,AX1544:BE1544,0))*(INDEX(AK1552:AT1559,MATCH(BY1550,AI1552:AI1559,0),MATCH(BY1551,AK1551:AT1551,0)))</f>
        <v>#N/A</v>
      </c>
      <c r="BZ1555" s="665" t="e">
        <f>INDEX(AX1546:BE1547,MATCH(AW1555,AV1546:AV1547,0),MATCH(BZ1550,AX1544:BE1544,0))*(INDEX(AK1552:AT1559,MATCH(BZ1550,AI1552:AI1559,0),MATCH(BZ1551,AK1551:AT1551,0)))</f>
        <v>#N/A</v>
      </c>
      <c r="CA1555" s="665" t="e">
        <f>INDEX(AX1546:BE1547,MATCH(AW1555,AV1546:AV1547,0),MATCH(CA1550,AX1544:BE1544,0))*(INDEX(AK1552:AT1559,MATCH(CA1550,AI1552:AI1559,0),MATCH(CA1551,AK1551:AT1551,0)))</f>
        <v>#N/A</v>
      </c>
      <c r="CB1555" s="665" t="e">
        <f>INDEX(AX1546:BE1547,MATCH(AW1555,AV1546:AV1547,0),MATCH(CB1550,AX1544:BE1544,0))*(INDEX(AK1552:AT1559,MATCH(CB1550,AI1552:AI1559,0),MATCH(CB1551,AK1551:AT1551,0)))</f>
        <v>#N/A</v>
      </c>
      <c r="CC1555" s="665" t="e">
        <f>INDEX(AX1546:BE1547,MATCH(AW1555,AV1546:AV1547,0),MATCH(CC1550,AX1544:BE1544,0))*(INDEX(AK1552:AT1559,MATCH(CC1550,AI1552:AI1559,0),MATCH(CC1551,AK1551:AT1551,0)))</f>
        <v>#N/A</v>
      </c>
      <c r="CD1555" s="665" t="e">
        <f>INDEX(AX1546:BE1547,MATCH(AW1555,AV1546:AV1547,0),MATCH(CD1550,AX1544:BE1544,0))*(INDEX(AK1552:AT1559,MATCH(CD1550,AI1552:AI1559,0),MATCH(CD1551,AK1551:AT1551,0)))</f>
        <v>#N/A</v>
      </c>
      <c r="CE1555" s="665" t="e">
        <f>INDEX(AX1546:BE1547,MATCH(AW1555,AV1546:AV1547,0),MATCH(CE1550,AX1544:BE1544,0))*(INDEX(AK1552:AT1559,MATCH(CE1550,AI1552:AI1559,0),MATCH(CE1551,AK1551:AT1551,0)))</f>
        <v>#N/A</v>
      </c>
      <c r="CF1555" s="665" t="e">
        <f>INDEX(AX1546:BE1547,MATCH(AW1555,AV1546:AV1547,0),MATCH(CF1550,AX1544:BE1544,0))*(INDEX(AK1552:AT1559,MATCH(CF1550,AI1552:AI1559,0),MATCH(CF1551,AK1551:AT1551,0)))</f>
        <v>#N/A</v>
      </c>
      <c r="CG1555" s="665" t="e">
        <f>INDEX(AX1546:BE1547,MATCH(AW1555,AV1546:AV1547,0),MATCH(CG1550,AX1544:BE1544,0))*(INDEX(AK1552:AT1559,MATCH(CG1550,AI1552:AI1559,0),MATCH(CG1551,AK1551:AT1551,0)))</f>
        <v>#N/A</v>
      </c>
      <c r="CH1555" s="665" t="e">
        <f>INDEX(AX1546:BE1547,MATCH(AW1555,AV1546:AV1547,0),MATCH(CH1550,AX1544:BE1544,0))*(INDEX(AK1552:AT1559,MATCH(CH1550,AI1552:AI1559,0),MATCH(CH1551,AK1551:AT1551,0)))</f>
        <v>#N/A</v>
      </c>
      <c r="CI1555" s="665" t="e">
        <f>INDEX(AX1546:BE1547,MATCH(AW1555,AV1546:AV1547,0),MATCH(CI1550,AX1544:BE1544,0))*(INDEX(AK1552:AT1559,MATCH(CI1550,AI1552:AI1559,0),MATCH(CI1551,AK1551:AT1551,0)))</f>
        <v>#N/A</v>
      </c>
      <c r="CJ1555" s="665" t="e">
        <f>INDEX(AX1546:BE1547,MATCH(AW1555,AV1546:AV1547,0),MATCH(CJ1550,AX1544:BE1544,0))*(INDEX(AK1552:AT1559,MATCH(CJ1550,AI1552:AI1559,0),MATCH(CJ1551,AK1551:AT1551,0)))</f>
        <v>#N/A</v>
      </c>
      <c r="CK1555" s="665" t="e">
        <f>INDEX(AX1546:BE1547,MATCH(AW1555,AV1546:AV1547,0),MATCH(CK1550,AX1544:BE1544,0))*(INDEX(AK1552:AT1559,MATCH(CK1550,AI1552:AI1559,0),MATCH(CK1551,AK1551:AT1551,0)))</f>
        <v>#N/A</v>
      </c>
      <c r="CL1555" s="665" t="e">
        <f>INDEX(AX1546:BE1547,MATCH(AW1555,AV1546:AV1547,0),MATCH(CL1550,AX1544:BE1544,0))*(INDEX(AK1552:AT1559,MATCH(CL1550,AI1552:AI1559,0),MATCH(CL1551,AK1551:AT1551,0)))</f>
        <v>#N/A</v>
      </c>
      <c r="CM1555" s="665" t="e">
        <f>INDEX(AX1546:BE1547,MATCH(AW1555,AV1546:AV1547,0),MATCH(CM1550,AX1544:BE1544,0))*(INDEX(AK1552:AT1559,MATCH(CM1550,AI1552:AI1559,0),MATCH(CM1551,AK1551:AT1551,0)))</f>
        <v>#N/A</v>
      </c>
      <c r="CN1555" s="665" t="e">
        <f>INDEX(AX1546:BE1547,MATCH(AW1555,AV1546:AV1547,0),MATCH(CN1550,AX1544:BE1544,0))*(INDEX(AK1552:AT1559,MATCH(CN1550,AI1552:AI1559,0),MATCH(CN1551,AK1551:AT1551,0)))</f>
        <v>#N/A</v>
      </c>
      <c r="CO1555" s="665" t="e">
        <f>INDEX(AX1546:BE1547,MATCH(AW1555,AV1546:AV1547,0),MATCH(CO1550,AX1544:BE1544,0))*(INDEX(AK1552:AT1559,MATCH(CO1550,AI1552:AI1559,0),MATCH(CO1551,AK1551:AT1551,0)))</f>
        <v>#N/A</v>
      </c>
      <c r="CP1555" s="665" t="e">
        <f>INDEX(AX1546:BE1547,MATCH(AW1555,AV1546:AV1547,0),MATCH(CP1550,AX1544:BE1544,0))*(INDEX(AK1552:AT1559,MATCH(CP1550,AI1552:AI1559,0),MATCH(CP1551,AK1551:AT1551,0)))</f>
        <v>#N/A</v>
      </c>
      <c r="CQ1555" s="665" t="e">
        <f>INDEX(AX1546:BE1547,MATCH(AW1555,AV1546:AV1547,0),MATCH(CQ1550,AX1544:BE1544,0))*(INDEX(AK1552:AT1559,MATCH(CQ1550,AI1552:AI1559,0),MATCH(CQ1551,AK1551:AT1551,0)))</f>
        <v>#N/A</v>
      </c>
      <c r="CR1555" s="665" t="e">
        <f>INDEX(AX1546:BE1547,MATCH(AW1555,AV1546:AV1547,0),MATCH(CR1550,AX1544:BE1544,0))*(INDEX(AK1552:AT1559,MATCH(CR1550,AI1552:AI1559,0),MATCH(CR1551,AK1551:AT1551,0)))</f>
        <v>#N/A</v>
      </c>
      <c r="CS1555" s="665" t="e">
        <f>INDEX(AX1546:BE1547,MATCH(AW1555,AV1546:AV1547,0),MATCH(CS1550,AX1544:BE1544,0))*(INDEX(AK1552:AT1559,MATCH(CS1550,AI1552:AI1559,0),MATCH(CS1551,AK1551:AT1551,0)))</f>
        <v>#N/A</v>
      </c>
      <c r="CT1555" s="665" t="e">
        <f>INDEX(AX1546:BE1547,MATCH(AW1555,AV1546:AV1547,0),MATCH(CT1550,AX1544:BE1544,0))*(INDEX(AK1552:AT1559,MATCH(CT1550,AI1552:AI1559,0),MATCH(CT1551,AK1551:AT1551,0)))</f>
        <v>#N/A</v>
      </c>
      <c r="CU1555" s="665" t="e">
        <f>INDEX(AX1546:BE1547,MATCH(AW1555,AV1546:AV1547,0),MATCH(CU1550,AX1544:BE1544,0))*(INDEX(AK1552:AT1559,MATCH(CU1550,AI1552:AI1559,0),MATCH(CU1551,AK1551:AT1551,0)))</f>
        <v>#N/A</v>
      </c>
      <c r="CV1555" s="665" t="e">
        <f>INDEX(AX1546:BE1547,MATCH(AW1555,AV1546:AV1547,0),MATCH(CV1550,AX1544:BE1544,0))*(INDEX(AK1552:AT1559,MATCH(CV1550,AI1552:AI1559,0),MATCH(CV1551,AK1551:AT1551,0)))</f>
        <v>#N/A</v>
      </c>
      <c r="CW1555" s="665" t="e">
        <f>INDEX(AX1546:BE1547,MATCH(AW1555,AV1546:AV1547,0),MATCH(CW1550,AX1544:BE1544,0))*(INDEX(AK1552:AT1559,MATCH(CW1550,AI1552:AI1559,0),MATCH(CW1551,AK1551:AT1551,0)))</f>
        <v>#N/A</v>
      </c>
      <c r="CX1555" s="665" t="e">
        <f>INDEX(AX1546:BE1547,MATCH(AW1555,AV1546:AV1547,0),MATCH(CX1550,AX1544:BE1544,0))*(INDEX(AK1552:AT1559,MATCH(CX1550,AI1552:AI1559,0),MATCH(CX1551,AK1551:AT1551,0)))</f>
        <v>#N/A</v>
      </c>
      <c r="CY1555" s="665" t="e">
        <f>INDEX(AX1546:BE1547,MATCH(AW1555,AV1546:AV1547,0),MATCH(CY1550,AX1544:BE1544,0))*(INDEX(AK1552:AT1559,MATCH(CY1550,AI1552:AI1559,0),MATCH(CY1551,AK1551:AT1551,0)))</f>
        <v>#N/A</v>
      </c>
      <c r="CZ1555" s="665" t="e">
        <f>INDEX(AX1546:BE1547,MATCH(AW1555,AV1546:AV1547,0),MATCH(CZ1550,AX1544:BE1544,0))*(INDEX(AK1552:AT1559,MATCH(CZ1550,AI1552:AI1559,0),MATCH(CZ1551,AK1551:AT1551,0)))</f>
        <v>#N/A</v>
      </c>
      <c r="DA1555" s="665" t="e">
        <f>INDEX(AX1546:BE1547,MATCH(AW1555,AV1546:AV1547,0),MATCH(DA1550,AX1544:BE1544,0))*(INDEX(AK1552:AT1559,MATCH(DA1550,AI1552:AI1559,0),MATCH(DA1551,AK1551:AT1551,0)))</f>
        <v>#N/A</v>
      </c>
      <c r="DB1555" s="665" t="e">
        <f>INDEX(AX1546:BE1547,MATCH(AW1555,AV1546:AV1547,0),MATCH(DB1550,AX1544:BE1544,0))*(INDEX(AK1552:AT1559,MATCH(DB1550,AI1552:AI1559,0),MATCH(DB1551,AK1551:AT1551,0)))</f>
        <v>#N/A</v>
      </c>
      <c r="DC1555" s="665" t="e">
        <f>INDEX(AX1546:BE1547,MATCH(AW1555,AV1546:AV1547,0),MATCH(DC1550,AX1544:BE1544,0))*(INDEX(AK1552:AT1559,MATCH(DC1550,AI1552:AI1559,0),MATCH(DC1551,AK1551:AT1551,0)))</f>
        <v>#N/A</v>
      </c>
      <c r="DD1555" s="665" t="e">
        <f>INDEX(AX1546:BE1547,MATCH(AW1555,AV1546:AV1547,0),MATCH(DD1550,AX1544:BE1544,0))*(INDEX(AK1552:AT1559,MATCH(DD1550,AI1552:AI1559,0),MATCH(DD1551,AK1551:AT1551,0)))</f>
        <v>#N/A</v>
      </c>
      <c r="DE1555" s="665" t="e">
        <f>INDEX(AX1546:BE1547,MATCH(AW1555,AV1546:AV1547,0),MATCH(DE1550,AX1544:BE1544,0))*(INDEX(AK1552:AT1559,MATCH(DE1550,AI1552:AI1559,0),MATCH(DE1551,AK1551:AT1551,0)))</f>
        <v>#N/A</v>
      </c>
      <c r="DF1555" s="665" t="e">
        <f>INDEX(AX1546:BE1547,MATCH(AW1555,AV1546:AV1547,0),MATCH(DF1550,AX1544:BE1544,0))*(INDEX(AK1552:AT1559,MATCH(DF1550,AI1552:AI1559,0),MATCH(DF1551,AK1551:AT1551,0)))</f>
        <v>#N/A</v>
      </c>
      <c r="DG1555" s="665" t="e">
        <f>INDEX(AX1546:BE1547,MATCH(AW1555,AV1546:AV1547,0),MATCH(DG1550,AX1544:BE1544,0))*(INDEX(AK1552:AT1559,MATCH(DG1550,AI1552:AI1559,0),MATCH(DG1551,AK1551:AT1551,0)))</f>
        <v>#N/A</v>
      </c>
      <c r="DH1555" s="665" t="e">
        <f>INDEX(AX1546:BE1547,MATCH(AW1555,AV1546:AV1547,0),MATCH(DH1550,AX1544:BE1544,0))*(INDEX(AK1552:AT1559,MATCH(DH1550,AI1552:AI1559,0),MATCH(DH1551,AK1551:AT1551,0)))</f>
        <v>#N/A</v>
      </c>
      <c r="DI1555" s="665" t="e">
        <f>INDEX(AX1546:BE1547,MATCH(AW1555,AV1546:AV1547,0),MATCH(DI1550,AX1544:BE1544,0))*(INDEX(AK1552:AT1559,MATCH(DI1550,AI1552:AI1559,0),MATCH(DI1551,AK1551:AT1551,0)))</f>
        <v>#N/A</v>
      </c>
      <c r="DJ1555" s="665" t="e">
        <f>INDEX(AX1546:BE1547,MATCH(AW1555,AV1546:AV1547,0),MATCH(DJ1550,AX1544:BE1544,0))*(INDEX(AK1552:AT1559,MATCH(DJ1550,AI1552:AI1559,0),MATCH(DJ1551,AK1551:AT1551,0)))</f>
        <v>#N/A</v>
      </c>
      <c r="DK1555" s="665" t="e">
        <f>INDEX(AX1546:BE1547,MATCH(AW1555,AV1546:AV1547,0),MATCH(DK1550,AX1544:BE1544,0))*(INDEX(AK1552:AT1559,MATCH(DK1550,AI1552:AI1559,0),MATCH(DK1551,AK1551:AT1551,0)))</f>
        <v>#N/A</v>
      </c>
      <c r="DL1555" s="665" t="e">
        <f>INDEX(AX1546:BE1547,MATCH(AW1555,AV1546:AV1547,0),MATCH(DL1550,AX1544:BE1544,0))*(INDEX(AK1552:AT1559,MATCH(DL1550,AI1552:AI1559,0),MATCH(DL1551,AK1551:AT1551,0)))</f>
        <v>#N/A</v>
      </c>
      <c r="DM1555" s="665" t="e">
        <f>INDEX(AX1546:BE1547,MATCH(AW1555,AV1546:AV1547,0),MATCH(DM1550,AX1544:BE1544,0))*(INDEX(AK1552:AT1559,MATCH(DM1550,AI1552:AI1559,0),MATCH(DM1551,AK1551:AT1551,0)))</f>
        <v>#N/A</v>
      </c>
      <c r="DN1555" s="665" t="e">
        <f>INDEX(AX1546:BE1547,MATCH(AW1555,AV1546:AV1547,0),MATCH(DN1550,AX1544:BE1544,0))*(INDEX(AK1552:AT1559,MATCH(DN1550,AI1552:AI1559,0),MATCH(DN1551,AK1551:AT1551,0)))</f>
        <v>#N/A</v>
      </c>
      <c r="DO1555" s="665" t="e">
        <f>INDEX(AX1546:BE1547,MATCH(AW1555,AV1546:AV1547,0),MATCH(DO1550,AX1544:BE1544,0))*(INDEX(AK1552:AT1559,MATCH(DO1550,AI1552:AI1559,0),MATCH(DO1551,AK1551:AT1551,0)))</f>
        <v>#N/A</v>
      </c>
      <c r="DP1555" s="665" t="e">
        <f>INDEX(AX1546:BE1547,MATCH(AW1555,AV1546:AV1547,0),MATCH(DP1550,AX1544:BE1544,0))*(INDEX(AK1552:AT1559,MATCH(DP1550,AI1552:AI1559,0),MATCH(DP1551,AK1551:AT1551,0)))</f>
        <v>#N/A</v>
      </c>
      <c r="DQ1555" s="643" t="e">
        <f>SUM(AX1555:DP1555)=#REF!</f>
        <v>#REF!</v>
      </c>
      <c r="DR1555" s="749">
        <v>2026</v>
      </c>
      <c r="DS1555" s="665" t="e">
        <f>IF(DR1555&gt;DS1550,AX1554-AX1555,0)</f>
        <v>#REF!</v>
      </c>
      <c r="DT1555" s="665" t="e">
        <f>IF(DR1555&gt;DT1550,AY1554-AY1555,0)</f>
        <v>#N/A</v>
      </c>
      <c r="DU1555" s="665" t="e">
        <f>IF(DR1555&gt;DU1550,AZ1554-AZ1555,0)</f>
        <v>#N/A</v>
      </c>
      <c r="DV1555" s="665" t="e">
        <f>IF(DR1555&gt;DV1550,BA1554-BA1555,0)</f>
        <v>#N/A</v>
      </c>
      <c r="DW1555" s="665" t="e">
        <f>IF(DR1555&gt;DW1550,BB1554-BB1555,0)</f>
        <v>#N/A</v>
      </c>
      <c r="DX1555" s="665" t="e">
        <f>IF(DR1555&gt;DX1550,BC1554-BC1555,0)</f>
        <v>#N/A</v>
      </c>
      <c r="DY1555" s="665" t="e">
        <f>IF(DR1555&gt;DY1550,BD1554-BD1555,0)</f>
        <v>#N/A</v>
      </c>
      <c r="DZ1555" s="665" t="e">
        <f>IF(DR1555&gt;DZ1550,BE1554-BE1555,0)</f>
        <v>#N/A</v>
      </c>
      <c r="EA1555" s="665" t="e">
        <f>IF(DR1555&gt;EA1550,BF1554-BF1555,0)</f>
        <v>#N/A</v>
      </c>
      <c r="EB1555" s="665" t="e">
        <f>IF(DR1555&gt;EB1550,BG1554-BG1555,0)</f>
        <v>#N/A</v>
      </c>
      <c r="EC1555" s="665" t="e">
        <f>IF(DR1555&gt;EC1550,BH1554-BH1555,0)</f>
        <v>#N/A</v>
      </c>
      <c r="ED1555" s="665" t="e">
        <f>IF(DR1555&gt;ED1550,BI1554-BI1555,0)</f>
        <v>#N/A</v>
      </c>
      <c r="EE1555" s="665" t="e">
        <f>IF(DR1555&gt;EE1550,BJ1554-BJ1555,0)</f>
        <v>#N/A</v>
      </c>
      <c r="EF1555" s="665" t="e">
        <f>IF(DR1555&gt;EF1550,BK1554-BK1555,0)</f>
        <v>#N/A</v>
      </c>
      <c r="EG1555" s="665" t="e">
        <f>IF(DR1555&gt;EG1550,BL1554-BL1555,0)</f>
        <v>#N/A</v>
      </c>
      <c r="EH1555" s="665" t="e">
        <f>IF(DR1555&gt;EH1550,BM1554-BM1555,0)</f>
        <v>#N/A</v>
      </c>
      <c r="EI1555" s="665" t="e">
        <f>IF(DR1555&gt;EI1550,BN1554-BN1555,0)</f>
        <v>#N/A</v>
      </c>
      <c r="EJ1555" s="665" t="e">
        <f>IF(DR1555&gt;EJ1550,BO1554-BO1555,0)</f>
        <v>#N/A</v>
      </c>
      <c r="EK1555" s="665" t="e">
        <f>IF(DR1555&gt;EK1550,BP1554-BP1555,0)</f>
        <v>#N/A</v>
      </c>
      <c r="EL1555" s="665" t="e">
        <f>IF(DR1555&gt;EL1550,BQ1554-BQ1555,0)</f>
        <v>#N/A</v>
      </c>
      <c r="EM1555" s="665" t="e">
        <f>IF(DR1555&gt;EM1550,BR1554-BR1555,0)</f>
        <v>#N/A</v>
      </c>
      <c r="EN1555" s="665">
        <f>IF(DR1555&gt;EN1550,BS1554-BS1555,0)</f>
        <v>0</v>
      </c>
      <c r="EO1555" s="665">
        <f>IF(DR1555&gt;EO1550,BT1554-BT1555,0)</f>
        <v>0</v>
      </c>
      <c r="EP1555" s="665">
        <f>IF(DR1555&gt;EP1550,BU1554-BU1555,0)</f>
        <v>0</v>
      </c>
      <c r="EQ1555" s="665">
        <f>IF(DR1555&gt;EQ1550,BV1554-BV1555,0)</f>
        <v>0</v>
      </c>
      <c r="ER1555" s="665">
        <f>IF(DR1555&gt;ER1550,BW1554-BW1555,0)</f>
        <v>0</v>
      </c>
      <c r="ES1555" s="665">
        <f>IF(DR1555&gt;ES1550,BX1554-BX1555,0)</f>
        <v>0</v>
      </c>
      <c r="ET1555" s="665">
        <f>IF(DR1555&gt;ET1550,BY1554-BY1555,0)</f>
        <v>0</v>
      </c>
      <c r="EU1555" s="665">
        <f>IF(DR1555&gt;EU1550,BZ1554-BZ1555,0)</f>
        <v>0</v>
      </c>
      <c r="EV1555" s="665">
        <f>IF(DR1555&gt;EV1550,CA1554-CA1555,0)</f>
        <v>0</v>
      </c>
      <c r="EW1555" s="665">
        <f>IF(DR1555&gt;EW1550,CB1554-CB1555,0)</f>
        <v>0</v>
      </c>
      <c r="EX1555" s="665">
        <f>IF(DR1555&gt;EX1550,CC1554-CC1555,0)</f>
        <v>0</v>
      </c>
      <c r="EY1555" s="665">
        <f>IF(DR1555&gt;EY1550,CD1554-CD1555,0)</f>
        <v>0</v>
      </c>
      <c r="EZ1555" s="665">
        <f>IF(DR1555&gt;EZ1550,CE1554-CE1555,0)</f>
        <v>0</v>
      </c>
      <c r="FA1555" s="665">
        <f>IF(DR1555&gt;FA1550,CF1554-CF1555,0)</f>
        <v>0</v>
      </c>
      <c r="FB1555" s="665">
        <f>IF(DR1555&gt;FB1550,CG1554-CG1555,0)</f>
        <v>0</v>
      </c>
      <c r="FC1555" s="665">
        <f>IF(DR1555&gt;FC1550,CH1554-CH1555,0)</f>
        <v>0</v>
      </c>
      <c r="FD1555" s="665">
        <f>IF(DR1555&gt;FD1550,CI1554-CI1555,0)</f>
        <v>0</v>
      </c>
      <c r="FE1555" s="665">
        <f>IF(DR1555&gt;FE1550,CJ1554-CJ1555,0)</f>
        <v>0</v>
      </c>
      <c r="FF1555" s="665">
        <f>IF(DR1555&gt;FF1550,CK1554-CK1555,0)</f>
        <v>0</v>
      </c>
      <c r="FG1555" s="665">
        <f>IF(DR1555&gt;FG1550,CL1554-CL1555,0)</f>
        <v>0</v>
      </c>
      <c r="FH1555" s="665">
        <f>IF(DR1555&gt;FH1550,CM1554-CM1555,0)</f>
        <v>0</v>
      </c>
      <c r="FI1555" s="665">
        <f>IF(DR1555&gt;FI1550,CN1554-CN1555,0)</f>
        <v>0</v>
      </c>
      <c r="FJ1555" s="665">
        <f>IF(DR1555&gt;FJ1550,CO1554-CO1555,0)</f>
        <v>0</v>
      </c>
      <c r="FK1555" s="665">
        <f>IF(DR1555&gt;FK1550,CP1554-CP1555,0)</f>
        <v>0</v>
      </c>
      <c r="FL1555" s="665">
        <f>IF(DR1555&gt;FL1550,CQ1554-CQ1555,0)</f>
        <v>0</v>
      </c>
      <c r="FM1555" s="665">
        <f>IF(DR1555&gt;FM1550,CR1554-CR1555,0)</f>
        <v>0</v>
      </c>
      <c r="FN1555" s="665">
        <f>IF(DR1555&gt;FN1550,CS1554-CS1555,0)</f>
        <v>0</v>
      </c>
      <c r="FO1555" s="665">
        <f>IF(DR1555&gt;FO1550,CT1554-CT1555,0)</f>
        <v>0</v>
      </c>
      <c r="FP1555" s="665">
        <f>IF(DR1555&gt;FP1550,CU1554-CU1555,0)</f>
        <v>0</v>
      </c>
      <c r="FQ1555" s="665">
        <f>IF(DR1555&gt;FQ1550,CV1554-CV1555,0)</f>
        <v>0</v>
      </c>
      <c r="FR1555" s="665">
        <f>IF(DR1555&gt;FR1550,CW1554-CW1555,0)</f>
        <v>0</v>
      </c>
      <c r="FS1555" s="665">
        <f>IF(DR1555&gt;FS1550,CX1554-CX1555,0)</f>
        <v>0</v>
      </c>
      <c r="FT1555" s="665">
        <f>IF(DR1555&gt;FT1550,CY1554-CY1555,0)</f>
        <v>0</v>
      </c>
      <c r="FU1555" s="665">
        <f>IF(DR1555&gt;FU1550,CZ1554-CZ1555,0)</f>
        <v>0</v>
      </c>
      <c r="FV1555" s="665">
        <f>IF(DR1555&gt;FV1550,DA1554-DA1555,0)</f>
        <v>0</v>
      </c>
      <c r="FW1555" s="665">
        <f>IF(DR1555&gt;FW1550,DB1554-DB1555,0)</f>
        <v>0</v>
      </c>
      <c r="FX1555" s="665">
        <f>IF(DR1555&gt;FX1550,DC1554-DC1555,0)</f>
        <v>0</v>
      </c>
      <c r="FY1555" s="665">
        <f>IF(DR1555&gt;FY1550,DD1554-DD1555,0)</f>
        <v>0</v>
      </c>
      <c r="FZ1555" s="665">
        <f>IF(DR1555&gt;FZ1550,DE1554-DE1555,0)</f>
        <v>0</v>
      </c>
      <c r="GA1555" s="665">
        <f>IF(DR1555&gt;GA1550,DF1554-DF1555,0)</f>
        <v>0</v>
      </c>
      <c r="GB1555" s="665">
        <f>IF(DR1555&gt;GB1550,DG1554-DG1555,0)</f>
        <v>0</v>
      </c>
      <c r="GC1555" s="665">
        <f>IF(DR1555&gt;GC1550,DH1554-DH1555,0)</f>
        <v>0</v>
      </c>
      <c r="GD1555" s="665">
        <f>IF(DR1555&gt;GD1550,DI1554-DI1555,0)</f>
        <v>0</v>
      </c>
      <c r="GE1555" s="665">
        <f>IF(DR1555&gt;GE1550,DJ1554-DJ1555,0)</f>
        <v>0</v>
      </c>
      <c r="GF1555" s="665">
        <f>IF(DR1555&gt;GF1550,DK1554-DK1555,0)</f>
        <v>0</v>
      </c>
      <c r="GG1555" s="665">
        <f>IF(DR1555&gt;GG1550,DL1554-DL1555,0)</f>
        <v>0</v>
      </c>
      <c r="GH1555" s="665">
        <f>IF(DR1555&gt;GH1550,DM1554-DM1555,0)</f>
        <v>0</v>
      </c>
      <c r="GI1555" s="665">
        <f>IF(DR1555&gt;GI1550,DN1554-DN1555,0)</f>
        <v>0</v>
      </c>
      <c r="GJ1555" s="665">
        <f>IF(DR1555&gt;GJ1550,DO1554-DO1555,0)</f>
        <v>0</v>
      </c>
      <c r="GK1555" s="665">
        <f>IF(DR1555&gt;GK1550,DP1554-DP1555,0)</f>
        <v>0</v>
      </c>
      <c r="GL1555" s="665" t="e">
        <f>SUM(DS1555:GK1555)+SUM(#REF!)=#REF!</f>
        <v>#REF!</v>
      </c>
      <c r="GM1555" s="667"/>
      <c r="GN1555" s="749">
        <v>2026</v>
      </c>
      <c r="GO1555" s="664" t="e">
        <f>SUMIF(DS1551:GK1551,GO1551,DS1555:GK1555)</f>
        <v>#REF!</v>
      </c>
      <c r="GP1555" s="668" t="e">
        <f>SUMIF(DS1551:GK1551,GP1551,DS1555:GK1555)</f>
        <v>#N/A</v>
      </c>
      <c r="GQ1555" s="668" t="e">
        <f>SUMIF(DS1551:GK1551,GQ1551,DS1555:GK1555)</f>
        <v>#N/A</v>
      </c>
      <c r="GR1555" s="668" t="e">
        <f>SUMIF(DS1551:GK1551,GR1551,DS1555:GK1555)</f>
        <v>#N/A</v>
      </c>
      <c r="GS1555" s="668" t="e">
        <f>SUMIF(DS1551:GK1551,GS1551,DS1555:GK1555)</f>
        <v>#N/A</v>
      </c>
      <c r="GT1555" s="668" t="e">
        <f>SUMIF(DS1551:GK1551,GT1551,DS1555:GK1555)</f>
        <v>#N/A</v>
      </c>
      <c r="GU1555" s="668" t="e">
        <f>SUMIF(DS1551:GK1551,GU1551,DS1555:GK1555)</f>
        <v>#N/A</v>
      </c>
      <c r="GV1555" s="668" t="e">
        <f>SUMIF(DS1551:GK1551,GV1551,DS1555:GK1555)</f>
        <v>#N/A</v>
      </c>
      <c r="GW1555" s="668" t="e">
        <f>SUMIF(DS1551:GK1551,GW1551,DS1555:GK1555)</f>
        <v>#N/A</v>
      </c>
      <c r="GX1555" s="668" t="e">
        <f>SUMIF(DS1551:GK1551,GX1551,DS1555:GK1555)</f>
        <v>#N/A</v>
      </c>
      <c r="GY1555" s="668" t="e">
        <f>SUMIF(DS1551:GK1551,GY1551,DS1555:GK1555)</f>
        <v>#N/A</v>
      </c>
      <c r="GZ1555" s="646" t="e">
        <f>SUM(GO1555:GY1555)=(#REF!-SUM(#REF!))</f>
        <v>#REF!</v>
      </c>
    </row>
    <row r="1556" spans="1:234" hidden="1" x14ac:dyDescent="0.25">
      <c r="A1556" s="643" t="s">
        <v>208</v>
      </c>
      <c r="AI1556" s="664">
        <v>2027</v>
      </c>
      <c r="AJ1556" s="664">
        <v>0</v>
      </c>
      <c r="AK1556" s="665">
        <f>IFERROR(#REF!/#REF!,0)</f>
        <v>0</v>
      </c>
      <c r="AL1556" s="665">
        <f>IFERROR(#REF!/#REF!,0)</f>
        <v>0</v>
      </c>
      <c r="AM1556" s="665">
        <f>IFERROR(#REF!/#REF!,0)</f>
        <v>0</v>
      </c>
      <c r="AN1556" s="669">
        <f>IFERROR(#REF!/#REF!,0)</f>
        <v>0</v>
      </c>
      <c r="AO1556" s="669">
        <f>IFERROR(#REF!/#REF!,0)</f>
        <v>0</v>
      </c>
      <c r="AP1556" s="669">
        <f>IFERROR(#REF!/#REF!,0)</f>
        <v>0</v>
      </c>
      <c r="AQ1556" s="669">
        <f>IFERROR(#REF!/#REF!,0)</f>
        <v>0</v>
      </c>
      <c r="AR1556" s="669">
        <f>IFERROR(#REF!/#REF!,0)</f>
        <v>0</v>
      </c>
      <c r="AS1556" s="669">
        <f>IFERROR(#REF!/#REF!,0)</f>
        <v>0</v>
      </c>
      <c r="AT1556" s="669">
        <f>IFERROR(#REF!/#REF!,0)</f>
        <v>0</v>
      </c>
      <c r="AU1556" s="666"/>
      <c r="AW1556" s="749">
        <v>2027</v>
      </c>
      <c r="AX1556" s="665" t="e">
        <f>#REF!</f>
        <v>#REF!</v>
      </c>
      <c r="AY1556" s="665" t="e">
        <f>INDEX(AX1546:BE1547,MATCH(AW1556,AV1546:AV1547,0),MATCH(AY1550,AX1544:BE1544,0))*(INDEX(AK1552:AT1559,MATCH(AY1550,AI1552:AI1559,0),MATCH(AY1551,AK1551:AT1551,0)))</f>
        <v>#N/A</v>
      </c>
      <c r="AZ1556" s="665" t="e">
        <f>INDEX(AX1546:BE1547,MATCH(AW1556,AV1546:AV1547,0),MATCH(AZ1550,AX1544:BE1544,0))*(INDEX(AK1552:AT1559,MATCH(AZ1550,AI1552:AI1559,0),MATCH(AZ1551,AK1551:AT1551,0)))</f>
        <v>#N/A</v>
      </c>
      <c r="BA1556" s="665" t="e">
        <f>INDEX(AX1546:BE1547,MATCH(AW1556,AV1546:AV1547,0),MATCH(BA1550,AX1544:BE1544,0))*(INDEX(AK1552:AT1559,MATCH(BA1550,AI1552:AI1559,0),MATCH(BA1551,AK1551:AT1551,0)))</f>
        <v>#N/A</v>
      </c>
      <c r="BB1556" s="665" t="e">
        <f>INDEX(AX1546:BE1547,MATCH(AW1556,AV1546:AV1547,0),MATCH(BB1550,AX1544:BE1544,0))*(INDEX(AK1552:AT1559,MATCH(BB1550,AI1552:AI1559,0),MATCH(BB1551,AK1551:AT1551,0)))</f>
        <v>#N/A</v>
      </c>
      <c r="BC1556" s="665" t="e">
        <f>INDEX(AX1546:BE1547,MATCH(AW1556,AV1546:AV1547,0),MATCH(BC1550,AX1544:BE1544,0))*(INDEX(AK1552:AT1559,MATCH(BC1550,AI1552:AI1559,0),MATCH(BC1551,AK1551:AT1551,0)))</f>
        <v>#N/A</v>
      </c>
      <c r="BD1556" s="665" t="e">
        <f>INDEX(AX1546:BE1547,MATCH(AW1556,AV1546:AV1547,0),MATCH(BD1550,AX1544:BE1544,0))*(INDEX(AK1552:AT1559,MATCH(BD1550,AI1552:AI1559,0),MATCH(BD1551,AK1551:AT1551,0)))</f>
        <v>#N/A</v>
      </c>
      <c r="BE1556" s="665" t="e">
        <f>INDEX(AX1546:BE1547,MATCH(AW1556,AV1546:AV1547,0),MATCH(BE1550,AX1544:BE1544,0))*(INDEX(AK1552:AT1559,MATCH(BE1550,AI1552:AI1559,0),MATCH(BE1551,AK1551:AT1551,0)))</f>
        <v>#N/A</v>
      </c>
      <c r="BF1556" s="665" t="e">
        <f>INDEX(AX1546:BE1547,MATCH(AW1556,AV1546:AV1547,0),MATCH(BF1550,AX1544:BE1544,0))*(INDEX(AK1552:AT1559,MATCH(BF1550,AI1552:AI1559,0),MATCH(BF1551,AK1551:AT1551,0)))</f>
        <v>#N/A</v>
      </c>
      <c r="BG1556" s="665" t="e">
        <f>INDEX(AX1546:BE1547,MATCH(AW1556,AV1546:AV1547,0),MATCH(BG1550,AX1544:BE1544,0))*(INDEX(AK1552:AT1559,MATCH(BG1550,AI1552:AI1559,0),MATCH(BG1551,AK1551:AT1551,0)))</f>
        <v>#N/A</v>
      </c>
      <c r="BH1556" s="665" t="e">
        <f>INDEX(AX1546:BE1547,MATCH(AW1556,AV1546:AV1547,0),MATCH(BH1550,AX1544:BE1544,0))*(INDEX(AK1552:AT1559,MATCH(BH1550,AI1552:AI1559,0),MATCH(BH1551,AK1551:AT1551,0)))</f>
        <v>#N/A</v>
      </c>
      <c r="BI1556" s="665" t="e">
        <f>INDEX(AX1546:BE1547,MATCH(AW1556,AV1546:AV1547,0),MATCH(BI1550,AX1544:BE1544,0))*(INDEX(AK1552:AT1559,MATCH(BI1550,AI1552:AI1559,0),MATCH(BI1551,AK1551:AT1551,0)))</f>
        <v>#N/A</v>
      </c>
      <c r="BJ1556" s="665" t="e">
        <f>INDEX(AX1546:BE1547,MATCH(AW1556,AV1546:AV1547,0),MATCH(BJ1550,AX1544:BE1544,0))*(INDEX(AK1552:AT1559,MATCH(BJ1550,AI1552:AI1559,0),MATCH(BJ1551,AK1551:AT1551,0)))</f>
        <v>#N/A</v>
      </c>
      <c r="BK1556" s="665" t="e">
        <f>INDEX(AX1546:BE1547,MATCH(AW1556,AV1546:AV1547,0),MATCH(BK1550,AX1544:BE1544,0))*(INDEX(AK1552:AT1559,MATCH(BK1550,AI1552:AI1559,0),MATCH(BK1551,AK1551:AT1551,0)))</f>
        <v>#N/A</v>
      </c>
      <c r="BL1556" s="665" t="e">
        <f>INDEX(AX1546:BE1547,MATCH(AW1556,AV1546:AV1547,0),MATCH(BL1550,AX1544:BE1544,0))*(INDEX(AK1552:AT1559,MATCH(BL1550,AI1552:AI1559,0),MATCH(BL1551,AK1551:AT1551,0)))</f>
        <v>#N/A</v>
      </c>
      <c r="BM1556" s="665" t="e">
        <f>INDEX(AX1546:BE1547,MATCH(AW1556,AV1546:AV1547,0),MATCH(BM1550,AX1544:BE1544,0))*(INDEX(AK1552:AT1559,MATCH(BM1550,AI1552:AI1559,0),MATCH(BM1551,AK1551:AT1551,0)))</f>
        <v>#N/A</v>
      </c>
      <c r="BN1556" s="665" t="e">
        <f>INDEX(AX1546:BE1547,MATCH(AW1556,AV1546:AV1547,0),MATCH(BN1550,AX1544:BE1544,0))*(INDEX(AK1552:AT1559,MATCH(BN1550,AI1552:AI1559,0),MATCH(BN1551,AK1551:AT1551,0)))</f>
        <v>#N/A</v>
      </c>
      <c r="BO1556" s="665" t="e">
        <f>INDEX(AX1546:BE1547,MATCH(AW1556,AV1546:AV1547,0),MATCH(BO1550,AX1544:BE1544,0))*(INDEX(AK1552:AT1559,MATCH(BO1550,AI1552:AI1559,0),MATCH(BO1551,AK1551:AT1551,0)))</f>
        <v>#N/A</v>
      </c>
      <c r="BP1556" s="665" t="e">
        <f>INDEX(AX1546:BE1547,MATCH(AW1556,AV1546:AV1547,0),MATCH(BP1550,AX1544:BE1544,0))*(INDEX(AK1552:AT1559,MATCH(BP1550,AI1552:AI1559,0),MATCH(BP1551,AK1551:AT1551,0)))</f>
        <v>#N/A</v>
      </c>
      <c r="BQ1556" s="665" t="e">
        <f>INDEX(AX1546:BE1547,MATCH(AW1556,AV1546:AV1547,0),MATCH(BQ1550,AX1544:BE1544,0))*(INDEX(AK1552:AT1559,MATCH(BQ1550,AI1552:AI1559,0),MATCH(BQ1551,AK1551:AT1551,0)))</f>
        <v>#N/A</v>
      </c>
      <c r="BR1556" s="665" t="e">
        <f>INDEX(AX1546:BE1547,MATCH(AW1556,AV1546:AV1547,0),MATCH(BR1550,AX1544:BE1544,0))*(INDEX(AK1552:AT1559,MATCH(BR1550,AI1552:AI1559,0),MATCH(BR1551,AK1551:AT1551,0)))</f>
        <v>#N/A</v>
      </c>
      <c r="BS1556" s="665" t="e">
        <f>INDEX(AX1546:BE1547,MATCH(AW1556,AV1546:AV1547,0),MATCH(BS1550,AX1544:BE1544,0))*(INDEX(AK1552:AT1559,MATCH(BS1550,AI1552:AI1559,0),MATCH(BS1551,AK1551:AT1551,0)))</f>
        <v>#N/A</v>
      </c>
      <c r="BT1556" s="665" t="e">
        <f>INDEX(AX1546:BE1547,MATCH(AW1556,AV1546:AV1547,0),MATCH(BT1550,AX1544:BE1544,0))*(INDEX(AK1552:AT1559,MATCH(BT1550,AI1552:AI1559,0),MATCH(BT1551,AK1551:AT1551,0)))</f>
        <v>#N/A</v>
      </c>
      <c r="BU1556" s="665" t="e">
        <f>INDEX(AX1546:BE1547,MATCH(AW1556,AV1546:AV1547,0),MATCH(BU1550,AX1544:BE1544,0))*(INDEX(AK1552:AT1559,MATCH(BU1550,AI1552:AI1559,0),MATCH(BU1551,AK1551:AT1551,0)))</f>
        <v>#N/A</v>
      </c>
      <c r="BV1556" s="665" t="e">
        <f>INDEX(AX1546:BE1547,MATCH(AW1556,AV1546:AV1547,0),MATCH(BV1550,AX1544:BE1544,0))*(INDEX(AK1552:AT1559,MATCH(BV1550,AI1552:AI1559,0),MATCH(BV1551,AK1551:AT1551,0)))</f>
        <v>#N/A</v>
      </c>
      <c r="BW1556" s="665" t="e">
        <f>INDEX(AX1546:BE1547,MATCH(AW1556,AV1546:AV1547,0),MATCH(BW1550,AX1544:BE1544,0))*(INDEX(AK1552:AT1559,MATCH(BW1550,AI1552:AI1559,0),MATCH(BW1551,AK1551:AT1551,0)))</f>
        <v>#N/A</v>
      </c>
      <c r="BX1556" s="665" t="e">
        <f>INDEX(AX1546:BE1547,MATCH(AW1556,AV1546:AV1547,0),MATCH(BX1550,AX1544:BE1544,0))*(INDEX(AK1552:AT1559,MATCH(BX1550,AI1552:AI1559,0),MATCH(BX1551,AK1551:AT1551,0)))</f>
        <v>#N/A</v>
      </c>
      <c r="BY1556" s="665" t="e">
        <f>INDEX(AX1546:BE1547,MATCH(AW1556,AV1546:AV1547,0),MATCH(BY1550,AX1544:BE1544,0))*(INDEX(AK1552:AT1559,MATCH(BY1550,AI1552:AI1559,0),MATCH(BY1551,AK1551:AT1551,0)))</f>
        <v>#N/A</v>
      </c>
      <c r="BZ1556" s="665" t="e">
        <f>INDEX(AX1546:BE1547,MATCH(AW1556,AV1546:AV1547,0),MATCH(BZ1550,AX1544:BE1544,0))*(INDEX(AK1552:AT1559,MATCH(BZ1550,AI1552:AI1559,0),MATCH(BZ1551,AK1551:AT1551,0)))</f>
        <v>#N/A</v>
      </c>
      <c r="CA1556" s="665" t="e">
        <f>INDEX(AX1546:BE1547,MATCH(AW1556,AV1546:AV1547,0),MATCH(CA1550,AX1544:BE1544,0))*(INDEX(AK1552:AT1559,MATCH(CA1550,AI1552:AI1559,0),MATCH(CA1551,AK1551:AT1551,0)))</f>
        <v>#N/A</v>
      </c>
      <c r="CB1556" s="665" t="e">
        <f>INDEX(AX1546:BE1547,MATCH(AW1556,AV1546:AV1547,0),MATCH(CB1550,AX1544:BE1544,0))*(INDEX(AK1552:AT1559,MATCH(CB1550,AI1552:AI1559,0),MATCH(CB1551,AK1551:AT1551,0)))</f>
        <v>#N/A</v>
      </c>
      <c r="CC1556" s="665" t="e">
        <f>INDEX(AX1546:BE1547,MATCH(AW1556,AV1546:AV1547,0),MATCH(CC1550,AX1544:BE1544,0))*(INDEX(AK1552:AT1559,MATCH(CC1550,AI1552:AI1559,0),MATCH(CC1551,AK1551:AT1551,0)))</f>
        <v>#N/A</v>
      </c>
      <c r="CD1556" s="665" t="e">
        <f>INDEX(AX1546:BE1547,MATCH(AW1556,AV1546:AV1547,0),MATCH(CD1550,AX1544:BE1544,0))*(INDEX(AK1552:AT1559,MATCH(CD1550,AI1552:AI1559,0),MATCH(CD1551,AK1551:AT1551,0)))</f>
        <v>#N/A</v>
      </c>
      <c r="CE1556" s="665" t="e">
        <f>INDEX(AX1546:BE1547,MATCH(AW1556,AV1546:AV1547,0),MATCH(CE1550,AX1544:BE1544,0))*(INDEX(AK1552:AT1559,MATCH(CE1550,AI1552:AI1559,0),MATCH(CE1551,AK1551:AT1551,0)))</f>
        <v>#N/A</v>
      </c>
      <c r="CF1556" s="665" t="e">
        <f>INDEX(AX1546:BE1547,MATCH(AW1556,AV1546:AV1547,0),MATCH(CF1550,AX1544:BE1544,0))*(INDEX(AK1552:AT1559,MATCH(CF1550,AI1552:AI1559,0),MATCH(CF1551,AK1551:AT1551,0)))</f>
        <v>#N/A</v>
      </c>
      <c r="CG1556" s="665" t="e">
        <f>INDEX(AX1546:BE1547,MATCH(AW1556,AV1546:AV1547,0),MATCH(CG1550,AX1544:BE1544,0))*(INDEX(AK1552:AT1559,MATCH(CG1550,AI1552:AI1559,0),MATCH(CG1551,AK1551:AT1551,0)))</f>
        <v>#N/A</v>
      </c>
      <c r="CH1556" s="665" t="e">
        <f>INDEX(AX1546:BE1547,MATCH(AW1556,AV1546:AV1547,0),MATCH(CH1550,AX1544:BE1544,0))*(INDEX(AK1552:AT1559,MATCH(CH1550,AI1552:AI1559,0),MATCH(CH1551,AK1551:AT1551,0)))</f>
        <v>#N/A</v>
      </c>
      <c r="CI1556" s="665" t="e">
        <f>INDEX(AX1546:BE1547,MATCH(AW1556,AV1546:AV1547,0),MATCH(CI1550,AX1544:BE1544,0))*(INDEX(AK1552:AT1559,MATCH(CI1550,AI1552:AI1559,0),MATCH(CI1551,AK1551:AT1551,0)))</f>
        <v>#N/A</v>
      </c>
      <c r="CJ1556" s="665" t="e">
        <f>INDEX(AX1546:BE1547,MATCH(AW1556,AV1546:AV1547,0),MATCH(CJ1550,AX1544:BE1544,0))*(INDEX(AK1552:AT1559,MATCH(CJ1550,AI1552:AI1559,0),MATCH(CJ1551,AK1551:AT1551,0)))</f>
        <v>#N/A</v>
      </c>
      <c r="CK1556" s="665" t="e">
        <f>INDEX(AX1546:BE1547,MATCH(AW1556,AV1546:AV1547,0),MATCH(CK1550,AX1544:BE1544,0))*(INDEX(AK1552:AT1559,MATCH(CK1550,AI1552:AI1559,0),MATCH(CK1551,AK1551:AT1551,0)))</f>
        <v>#N/A</v>
      </c>
      <c r="CL1556" s="665" t="e">
        <f>INDEX(AX1546:BE1547,MATCH(AW1556,AV1546:AV1547,0),MATCH(CL1550,AX1544:BE1544,0))*(INDEX(AK1552:AT1559,MATCH(CL1550,AI1552:AI1559,0),MATCH(CL1551,AK1551:AT1551,0)))</f>
        <v>#N/A</v>
      </c>
      <c r="CM1556" s="665" t="e">
        <f>INDEX(AX1546:BE1547,MATCH(AW1556,AV1546:AV1547,0),MATCH(CM1550,AX1544:BE1544,0))*(INDEX(AK1552:AT1559,MATCH(CM1550,AI1552:AI1559,0),MATCH(CM1551,AK1551:AT1551,0)))</f>
        <v>#N/A</v>
      </c>
      <c r="CN1556" s="665" t="e">
        <f>INDEX(AX1546:BE1547,MATCH(AW1556,AV1546:AV1547,0),MATCH(CN1550,AX1544:BE1544,0))*(INDEX(AK1552:AT1559,MATCH(CN1550,AI1552:AI1559,0),MATCH(CN1551,AK1551:AT1551,0)))</f>
        <v>#N/A</v>
      </c>
      <c r="CO1556" s="665" t="e">
        <f>INDEX(AX1546:BE1547,MATCH(AW1556,AV1546:AV1547,0),MATCH(CO1550,AX1544:BE1544,0))*(INDEX(AK1552:AT1559,MATCH(CO1550,AI1552:AI1559,0),MATCH(CO1551,AK1551:AT1551,0)))</f>
        <v>#N/A</v>
      </c>
      <c r="CP1556" s="665" t="e">
        <f>INDEX(AX1546:BE1547,MATCH(AW1556,AV1546:AV1547,0),MATCH(CP1550,AX1544:BE1544,0))*(INDEX(AK1552:AT1559,MATCH(CP1550,AI1552:AI1559,0),MATCH(CP1551,AK1551:AT1551,0)))</f>
        <v>#N/A</v>
      </c>
      <c r="CQ1556" s="665" t="e">
        <f>INDEX(AX1546:BE1547,MATCH(AW1556,AV1546:AV1547,0),MATCH(CQ1550,AX1544:BE1544,0))*(INDEX(AK1552:AT1559,MATCH(CQ1550,AI1552:AI1559,0),MATCH(CQ1551,AK1551:AT1551,0)))</f>
        <v>#N/A</v>
      </c>
      <c r="CR1556" s="665" t="e">
        <f>INDEX(AX1546:BE1547,MATCH(AW1556,AV1546:AV1547,0),MATCH(CR1550,AX1544:BE1544,0))*(INDEX(AK1552:AT1559,MATCH(CR1550,AI1552:AI1559,0),MATCH(CR1551,AK1551:AT1551,0)))</f>
        <v>#N/A</v>
      </c>
      <c r="CS1556" s="665" t="e">
        <f>INDEX(AX1546:BE1547,MATCH(AW1556,AV1546:AV1547,0),MATCH(CS1550,AX1544:BE1544,0))*(INDEX(AK1552:AT1559,MATCH(CS1550,AI1552:AI1559,0),MATCH(CS1551,AK1551:AT1551,0)))</f>
        <v>#N/A</v>
      </c>
      <c r="CT1556" s="665" t="e">
        <f>INDEX(AX1546:BE1547,MATCH(AW1556,AV1546:AV1547,0),MATCH(CT1550,AX1544:BE1544,0))*(INDEX(AK1552:AT1559,MATCH(CT1550,AI1552:AI1559,0),MATCH(CT1551,AK1551:AT1551,0)))</f>
        <v>#N/A</v>
      </c>
      <c r="CU1556" s="665" t="e">
        <f>INDEX(AX1546:BE1547,MATCH(AW1556,AV1546:AV1547,0),MATCH(CU1550,AX1544:BE1544,0))*(INDEX(AK1552:AT1559,MATCH(CU1550,AI1552:AI1559,0),MATCH(CU1551,AK1551:AT1551,0)))</f>
        <v>#N/A</v>
      </c>
      <c r="CV1556" s="665" t="e">
        <f>INDEX(AX1546:BE1547,MATCH(AW1556,AV1546:AV1547,0),MATCH(CV1550,AX1544:BE1544,0))*(INDEX(AK1552:AT1559,MATCH(CV1550,AI1552:AI1559,0),MATCH(CV1551,AK1551:AT1551,0)))</f>
        <v>#N/A</v>
      </c>
      <c r="CW1556" s="665" t="e">
        <f>INDEX(AX1546:BE1547,MATCH(AW1556,AV1546:AV1547,0),MATCH(CW1550,AX1544:BE1544,0))*(INDEX(AK1552:AT1559,MATCH(CW1550,AI1552:AI1559,0),MATCH(CW1551,AK1551:AT1551,0)))</f>
        <v>#N/A</v>
      </c>
      <c r="CX1556" s="665" t="e">
        <f>INDEX(AX1546:BE1547,MATCH(AW1556,AV1546:AV1547,0),MATCH(CX1550,AX1544:BE1544,0))*(INDEX(AK1552:AT1559,MATCH(CX1550,AI1552:AI1559,0),MATCH(CX1551,AK1551:AT1551,0)))</f>
        <v>#N/A</v>
      </c>
      <c r="CY1556" s="665" t="e">
        <f>INDEX(AX1546:BE1547,MATCH(AW1556,AV1546:AV1547,0),MATCH(CY1550,AX1544:BE1544,0))*(INDEX(AK1552:AT1559,MATCH(CY1550,AI1552:AI1559,0),MATCH(CY1551,AK1551:AT1551,0)))</f>
        <v>#N/A</v>
      </c>
      <c r="CZ1556" s="665" t="e">
        <f>INDEX(AX1546:BE1547,MATCH(AW1556,AV1546:AV1547,0),MATCH(CZ1550,AX1544:BE1544,0))*(INDEX(AK1552:AT1559,MATCH(CZ1550,AI1552:AI1559,0),MATCH(CZ1551,AK1551:AT1551,0)))</f>
        <v>#N/A</v>
      </c>
      <c r="DA1556" s="665" t="e">
        <f>INDEX(AX1546:BE1547,MATCH(AW1556,AV1546:AV1547,0),MATCH(DA1550,AX1544:BE1544,0))*(INDEX(AK1552:AT1559,MATCH(DA1550,AI1552:AI1559,0),MATCH(DA1551,AK1551:AT1551,0)))</f>
        <v>#N/A</v>
      </c>
      <c r="DB1556" s="665" t="e">
        <f>INDEX(AX1546:BE1547,MATCH(AW1556,AV1546:AV1547,0),MATCH(DB1550,AX1544:BE1544,0))*(INDEX(AK1552:AT1559,MATCH(DB1550,AI1552:AI1559,0),MATCH(DB1551,AK1551:AT1551,0)))</f>
        <v>#N/A</v>
      </c>
      <c r="DC1556" s="665" t="e">
        <f>INDEX(AX1546:BE1547,MATCH(AW1556,AV1546:AV1547,0),MATCH(DC1550,AX1544:BE1544,0))*(INDEX(AK1552:AT1559,MATCH(DC1550,AI1552:AI1559,0),MATCH(DC1551,AK1551:AT1551,0)))</f>
        <v>#N/A</v>
      </c>
      <c r="DD1556" s="665" t="e">
        <f>INDEX(AX1546:BE1547,MATCH(AW1556,AV1546:AV1547,0),MATCH(DD1550,AX1544:BE1544,0))*(INDEX(AK1552:AT1559,MATCH(DD1550,AI1552:AI1559,0),MATCH(DD1551,AK1551:AT1551,0)))</f>
        <v>#N/A</v>
      </c>
      <c r="DE1556" s="665" t="e">
        <f>INDEX(AX1546:BE1547,MATCH(AW1556,AV1546:AV1547,0),MATCH(DE1550,AX1544:BE1544,0))*(INDEX(AK1552:AT1559,MATCH(DE1550,AI1552:AI1559,0),MATCH(DE1551,AK1551:AT1551,0)))</f>
        <v>#N/A</v>
      </c>
      <c r="DF1556" s="665" t="e">
        <f>INDEX(AX1546:BE1547,MATCH(AW1556,AV1546:AV1547,0),MATCH(DF1550,AX1544:BE1544,0))*(INDEX(AK1552:AT1559,MATCH(DF1550,AI1552:AI1559,0),MATCH(DF1551,AK1551:AT1551,0)))</f>
        <v>#N/A</v>
      </c>
      <c r="DG1556" s="665" t="e">
        <f>INDEX(AX1546:BE1547,MATCH(AW1556,AV1546:AV1547,0),MATCH(DG1550,AX1544:BE1544,0))*(INDEX(AK1552:AT1559,MATCH(DG1550,AI1552:AI1559,0),MATCH(DG1551,AK1551:AT1551,0)))</f>
        <v>#N/A</v>
      </c>
      <c r="DH1556" s="665" t="e">
        <f>INDEX(AX1546:BE1547,MATCH(AW1556,AV1546:AV1547,0),MATCH(DH1550,AX1544:BE1544,0))*(INDEX(AK1552:AT1559,MATCH(DH1550,AI1552:AI1559,0),MATCH(DH1551,AK1551:AT1551,0)))</f>
        <v>#N/A</v>
      </c>
      <c r="DI1556" s="665" t="e">
        <f>INDEX(AX1546:BE1547,MATCH(AW1556,AV1546:AV1547,0),MATCH(DI1550,AX1544:BE1544,0))*(INDEX(AK1552:AT1559,MATCH(DI1550,AI1552:AI1559,0),MATCH(DI1551,AK1551:AT1551,0)))</f>
        <v>#N/A</v>
      </c>
      <c r="DJ1556" s="665" t="e">
        <f>INDEX(AX1546:BE1547,MATCH(AW1556,AV1546:AV1547,0),MATCH(DJ1550,AX1544:BE1544,0))*(INDEX(AK1552:AT1559,MATCH(DJ1550,AI1552:AI1559,0),MATCH(DJ1551,AK1551:AT1551,0)))</f>
        <v>#N/A</v>
      </c>
      <c r="DK1556" s="665" t="e">
        <f>INDEX(AX1546:BE1547,MATCH(AW1556,AV1546:AV1547,0),MATCH(DK1550,AX1544:BE1544,0))*(INDEX(AK1552:AT1559,MATCH(DK1550,AI1552:AI1559,0),MATCH(DK1551,AK1551:AT1551,0)))</f>
        <v>#N/A</v>
      </c>
      <c r="DL1556" s="665" t="e">
        <f>INDEX(AX1546:BE1547,MATCH(AW1556,AV1546:AV1547,0),MATCH(DL1550,AX1544:BE1544,0))*(INDEX(AK1552:AT1559,MATCH(DL1550,AI1552:AI1559,0),MATCH(DL1551,AK1551:AT1551,0)))</f>
        <v>#N/A</v>
      </c>
      <c r="DM1556" s="665" t="e">
        <f>INDEX(AX1546:BE1547,MATCH(AW1556,AV1546:AV1547,0),MATCH(DM1550,AX1544:BE1544,0))*(INDEX(AK1552:AT1559,MATCH(DM1550,AI1552:AI1559,0),MATCH(DM1551,AK1551:AT1551,0)))</f>
        <v>#N/A</v>
      </c>
      <c r="DN1556" s="665" t="e">
        <f>INDEX(AX1546:BE1547,MATCH(AW1556,AV1546:AV1547,0),MATCH(DN1550,AX1544:BE1544,0))*(INDEX(AK1552:AT1559,MATCH(DN1550,AI1552:AI1559,0),MATCH(DN1551,AK1551:AT1551,0)))</f>
        <v>#N/A</v>
      </c>
      <c r="DO1556" s="665" t="e">
        <f>INDEX(AX1546:BE1547,MATCH(AW1556,AV1546:AV1547,0),MATCH(DO1550,AX1544:BE1544,0))*(INDEX(AK1552:AT1559,MATCH(DO1550,AI1552:AI1559,0),MATCH(DO1551,AK1551:AT1551,0)))</f>
        <v>#N/A</v>
      </c>
      <c r="DP1556" s="665" t="e">
        <f>INDEX(AX1546:BE1547,MATCH(AW1556,AV1546:AV1547,0),MATCH(DP1550,AX1544:BE1544,0))*(INDEX(AK1552:AT1559,MATCH(DP1550,AI1552:AI1559,0),MATCH(DP1551,AK1551:AT1551,0)))</f>
        <v>#N/A</v>
      </c>
      <c r="DQ1556" s="643" t="e">
        <f>SUM(AX1556:DP1556)=#REF!</f>
        <v>#REF!</v>
      </c>
      <c r="DR1556" s="749">
        <v>2027</v>
      </c>
      <c r="DS1556" s="665" t="e">
        <f>IF(DR1556&gt;DS1550,AX1555-AX1556,0)</f>
        <v>#REF!</v>
      </c>
      <c r="DT1556" s="665" t="e">
        <f>IF(DR1556&gt;DT1550,AY1555-AY1556,0)</f>
        <v>#N/A</v>
      </c>
      <c r="DU1556" s="665" t="e">
        <f>IF(DR1556&gt;DU1550,AZ1555-AZ1556,0)</f>
        <v>#N/A</v>
      </c>
      <c r="DV1556" s="665" t="e">
        <f>IF(DR1556&gt;DV1550,BA1555-BA1556,0)</f>
        <v>#N/A</v>
      </c>
      <c r="DW1556" s="665" t="e">
        <f>IF(DR1556&gt;DW1550,BB1555-BB1556,0)</f>
        <v>#N/A</v>
      </c>
      <c r="DX1556" s="665" t="e">
        <f>IF(DR1556&gt;DX1550,BC1555-BC1556,0)</f>
        <v>#N/A</v>
      </c>
      <c r="DY1556" s="665" t="e">
        <f>IF(DR1556&gt;DY1550,BD1555-BD1556,0)</f>
        <v>#N/A</v>
      </c>
      <c r="DZ1556" s="665" t="e">
        <f>IF(DR1556&gt;DZ1550,BE1555-BE1556,0)</f>
        <v>#N/A</v>
      </c>
      <c r="EA1556" s="665" t="e">
        <f>IF(DR1556&gt;EA1550,BF1555-BF1556,0)</f>
        <v>#N/A</v>
      </c>
      <c r="EB1556" s="665" t="e">
        <f>IF(DR1556&gt;EB1550,BG1555-BG1556,0)</f>
        <v>#N/A</v>
      </c>
      <c r="EC1556" s="665" t="e">
        <f>IF(DR1556&gt;EC1550,BH1555-BH1556,0)</f>
        <v>#N/A</v>
      </c>
      <c r="ED1556" s="665" t="e">
        <f>IF(DR1556&gt;ED1550,BI1555-BI1556,0)</f>
        <v>#N/A</v>
      </c>
      <c r="EE1556" s="665" t="e">
        <f>IF(DR1556&gt;EE1550,BJ1555-BJ1556,0)</f>
        <v>#N/A</v>
      </c>
      <c r="EF1556" s="665" t="e">
        <f>IF(DR1556&gt;EF1550,BK1555-BK1556,0)</f>
        <v>#N/A</v>
      </c>
      <c r="EG1556" s="665" t="e">
        <f>IF(DR1556&gt;EG1550,BL1555-BL1556,0)</f>
        <v>#N/A</v>
      </c>
      <c r="EH1556" s="665" t="e">
        <f>IF(DR1556&gt;EH1550,BM1555-BM1556,0)</f>
        <v>#N/A</v>
      </c>
      <c r="EI1556" s="665" t="e">
        <f>IF(DR1556&gt;EI1550,BN1555-BN1556,0)</f>
        <v>#N/A</v>
      </c>
      <c r="EJ1556" s="665" t="e">
        <f>IF(DR1556&gt;EJ1550,BO1555-BO1556,0)</f>
        <v>#N/A</v>
      </c>
      <c r="EK1556" s="665" t="e">
        <f>IF(DR1556&gt;EK1550,BP1555-BP1556,0)</f>
        <v>#N/A</v>
      </c>
      <c r="EL1556" s="665" t="e">
        <f>IF(DR1556&gt;EL1550,BQ1555-BQ1556,0)</f>
        <v>#N/A</v>
      </c>
      <c r="EM1556" s="665" t="e">
        <f>IF(DR1556&gt;EM1550,BR1555-BR1556,0)</f>
        <v>#N/A</v>
      </c>
      <c r="EN1556" s="665" t="e">
        <f>IF(DR1556&gt;EN1550,BS1555-BS1556,0)</f>
        <v>#N/A</v>
      </c>
      <c r="EO1556" s="665" t="e">
        <f>IF(DR1556&gt;EO1550,BT1555-BT1556,0)</f>
        <v>#N/A</v>
      </c>
      <c r="EP1556" s="665" t="e">
        <f>IF(DR1556&gt;EP1550,BU1555-BU1556,0)</f>
        <v>#N/A</v>
      </c>
      <c r="EQ1556" s="665" t="e">
        <f>IF(DR1556&gt;EQ1550,BV1555-BV1556,0)</f>
        <v>#N/A</v>
      </c>
      <c r="ER1556" s="665" t="e">
        <f>IF(DR1556&gt;ER1550,BW1555-BW1556,0)</f>
        <v>#N/A</v>
      </c>
      <c r="ES1556" s="665" t="e">
        <f>IF(DR1556&gt;ES1550,BX1555-BX1556,0)</f>
        <v>#N/A</v>
      </c>
      <c r="ET1556" s="665" t="e">
        <f>IF(DR1556&gt;ET1550,BY1555-BY1556,0)</f>
        <v>#N/A</v>
      </c>
      <c r="EU1556" s="665" t="e">
        <f>IF(DR1556&gt;EU1550,BZ1555-BZ1556,0)</f>
        <v>#N/A</v>
      </c>
      <c r="EV1556" s="665" t="e">
        <f>IF(DR1556&gt;EV1550,CA1555-CA1556,0)</f>
        <v>#N/A</v>
      </c>
      <c r="EW1556" s="665" t="e">
        <f>IF(DR1556&gt;EW1550,CB1555-CB1556,0)</f>
        <v>#N/A</v>
      </c>
      <c r="EX1556" s="665">
        <f>IF(DR1556&gt;EX1550,CC1555-CC1556,0)</f>
        <v>0</v>
      </c>
      <c r="EY1556" s="665">
        <f>IF(DR1556&gt;EY1550,CD1555-CD1556,0)</f>
        <v>0</v>
      </c>
      <c r="EZ1556" s="665">
        <f>IF(DR1556&gt;EZ1550,CE1555-CE1556,0)</f>
        <v>0</v>
      </c>
      <c r="FA1556" s="665">
        <f>IF(DR1556&gt;FA1550,CF1555-CF1556,0)</f>
        <v>0</v>
      </c>
      <c r="FB1556" s="665">
        <f>IF(DR1556&gt;FB1550,CG1555-CG1556,0)</f>
        <v>0</v>
      </c>
      <c r="FC1556" s="665">
        <f>IF(DR1556&gt;FC1550,CH1555-CH1556,0)</f>
        <v>0</v>
      </c>
      <c r="FD1556" s="665">
        <f>IF(DR1556&gt;FD1550,CI1555-CI1556,0)</f>
        <v>0</v>
      </c>
      <c r="FE1556" s="665">
        <f>IF(DR1556&gt;FE1550,CJ1555-CJ1556,0)</f>
        <v>0</v>
      </c>
      <c r="FF1556" s="665">
        <f>IF(DR1556&gt;FF1550,CK1555-CK1556,0)</f>
        <v>0</v>
      </c>
      <c r="FG1556" s="665">
        <f>IF(DR1556&gt;FG1550,CL1555-CL1556,0)</f>
        <v>0</v>
      </c>
      <c r="FH1556" s="665">
        <f>IF(DR1556&gt;FH1550,CM1555-CM1556,0)</f>
        <v>0</v>
      </c>
      <c r="FI1556" s="665">
        <f>IF(DR1556&gt;FI1550,CN1555-CN1556,0)</f>
        <v>0</v>
      </c>
      <c r="FJ1556" s="665">
        <f>IF(DR1556&gt;FJ1550,CO1555-CO1556,0)</f>
        <v>0</v>
      </c>
      <c r="FK1556" s="665">
        <f>IF(DR1556&gt;FK1550,CP1555-CP1556,0)</f>
        <v>0</v>
      </c>
      <c r="FL1556" s="665">
        <f>IF(DR1556&gt;FL1550,CQ1555-CQ1556,0)</f>
        <v>0</v>
      </c>
      <c r="FM1556" s="665">
        <f>IF(DR1556&gt;FM1550,CR1555-CR1556,0)</f>
        <v>0</v>
      </c>
      <c r="FN1556" s="665">
        <f>IF(DR1556&gt;FN1550,CS1555-CS1556,0)</f>
        <v>0</v>
      </c>
      <c r="FO1556" s="665">
        <f>IF(DR1556&gt;FO1550,CT1555-CT1556,0)</f>
        <v>0</v>
      </c>
      <c r="FP1556" s="665">
        <f>IF(DR1556&gt;FP1550,CU1555-CU1556,0)</f>
        <v>0</v>
      </c>
      <c r="FQ1556" s="665">
        <f>IF(DR1556&gt;FQ1550,CV1555-CV1556,0)</f>
        <v>0</v>
      </c>
      <c r="FR1556" s="665">
        <f>IF(DR1556&gt;FR1550,CW1555-CW1556,0)</f>
        <v>0</v>
      </c>
      <c r="FS1556" s="665">
        <f>IF(DR1556&gt;FS1550,CX1555-CX1556,0)</f>
        <v>0</v>
      </c>
      <c r="FT1556" s="665">
        <f>IF(DR1556&gt;FT1550,CY1555-CY1556,0)</f>
        <v>0</v>
      </c>
      <c r="FU1556" s="665">
        <f>IF(DR1556&gt;FU1550,CZ1555-CZ1556,0)</f>
        <v>0</v>
      </c>
      <c r="FV1556" s="665">
        <f>IF(DR1556&gt;FV1550,DA1555-DA1556,0)</f>
        <v>0</v>
      </c>
      <c r="FW1556" s="665">
        <f>IF(DR1556&gt;FW1550,DB1555-DB1556,0)</f>
        <v>0</v>
      </c>
      <c r="FX1556" s="665">
        <f>IF(DR1556&gt;FX1550,DC1555-DC1556,0)</f>
        <v>0</v>
      </c>
      <c r="FY1556" s="665">
        <f>IF(DR1556&gt;FY1550,DD1555-DD1556,0)</f>
        <v>0</v>
      </c>
      <c r="FZ1556" s="665">
        <f>IF(DR1556&gt;FZ1550,DE1555-DE1556,0)</f>
        <v>0</v>
      </c>
      <c r="GA1556" s="665">
        <f>IF(DR1556&gt;GA1550,DF1555-DF1556,0)</f>
        <v>0</v>
      </c>
      <c r="GB1556" s="665">
        <f>IF(DR1556&gt;GB1550,DG1555-DG1556,0)</f>
        <v>0</v>
      </c>
      <c r="GC1556" s="665">
        <f>IF(DR1556&gt;GC1550,DH1555-DH1556,0)</f>
        <v>0</v>
      </c>
      <c r="GD1556" s="665">
        <f>IF(DR1556&gt;GD1550,DI1555-DI1556,0)</f>
        <v>0</v>
      </c>
      <c r="GE1556" s="665">
        <f>IF(DR1556&gt;GE1550,DJ1555-DJ1556,0)</f>
        <v>0</v>
      </c>
      <c r="GF1556" s="665">
        <f>IF(DR1556&gt;GF1550,DK1555-DK1556,0)</f>
        <v>0</v>
      </c>
      <c r="GG1556" s="665">
        <f>IF(DR1556&gt;GG1550,DL1555-DL1556,0)</f>
        <v>0</v>
      </c>
      <c r="GH1556" s="665">
        <f>IF(DR1556&gt;GH1550,DM1555-DM1556,0)</f>
        <v>0</v>
      </c>
      <c r="GI1556" s="665">
        <f>IF(DR1556&gt;GI1550,DN1555-DN1556,0)</f>
        <v>0</v>
      </c>
      <c r="GJ1556" s="665">
        <f>IF(DR1556&gt;GJ1550,DO1555-DO1556,0)</f>
        <v>0</v>
      </c>
      <c r="GK1556" s="665">
        <f>IF(DR1556&gt;GK1550,DP1555-DP1556,0)</f>
        <v>0</v>
      </c>
      <c r="GL1556" s="665" t="e">
        <f>SUM(DS1556:GK1556)+SUM(#REF!)=#REF!</f>
        <v>#REF!</v>
      </c>
      <c r="GM1556" s="667"/>
      <c r="GN1556" s="749">
        <v>2027</v>
      </c>
      <c r="GO1556" s="664" t="e">
        <f>SUMIF(DS1551:GK1551,GO1551,DS1556:GK1556)</f>
        <v>#REF!</v>
      </c>
      <c r="GP1556" s="668" t="e">
        <f>SUMIF(DS1551:GK1551,GP1551,DS1556:GK1556)</f>
        <v>#N/A</v>
      </c>
      <c r="GQ1556" s="668" t="e">
        <f>SUMIF(DS1551:GK1551,GQ1551,DS1556:GK1556)</f>
        <v>#N/A</v>
      </c>
      <c r="GR1556" s="668" t="e">
        <f>SUMIF(DS1551:GK1551,GR1551,DS1556:GK1556)</f>
        <v>#N/A</v>
      </c>
      <c r="GS1556" s="668" t="e">
        <f>SUMIF(DS1551:GK1551,GS1551,DS1556:GK1556)</f>
        <v>#N/A</v>
      </c>
      <c r="GT1556" s="668" t="e">
        <f>SUMIF(DS1551:GK1551,GT1551,DS1556:GK1556)</f>
        <v>#N/A</v>
      </c>
      <c r="GU1556" s="668" t="e">
        <f>SUMIF(DS1551:GK1551,GU1551,DS1556:GK1556)</f>
        <v>#N/A</v>
      </c>
      <c r="GV1556" s="668" t="e">
        <f>SUMIF(DS1551:GK1551,GV1551,DS1556:GK1556)</f>
        <v>#N/A</v>
      </c>
      <c r="GW1556" s="668" t="e">
        <f>SUMIF(DS1551:GK1551,GW1551,DS1556:GK1556)</f>
        <v>#N/A</v>
      </c>
      <c r="GX1556" s="668" t="e">
        <f>SUMIF(DS1551:GK1551,GX1551,DS1556:GK1556)</f>
        <v>#N/A</v>
      </c>
      <c r="GY1556" s="668" t="e">
        <f>SUMIF(DS1551:GK1551,GY1551,DS1556:GK1556)</f>
        <v>#N/A</v>
      </c>
      <c r="GZ1556" s="646" t="e">
        <f>SUM(GO1556:GY1556)=(#REF!-SUM(#REF!))</f>
        <v>#REF!</v>
      </c>
    </row>
    <row r="1557" spans="1:234" hidden="1" x14ac:dyDescent="0.25">
      <c r="A1557" s="643" t="s">
        <v>208</v>
      </c>
      <c r="AI1557" s="664">
        <v>2028</v>
      </c>
      <c r="AJ1557" s="664">
        <v>0</v>
      </c>
      <c r="AK1557" s="665">
        <f>IFERROR(#REF!/#REF!,0)</f>
        <v>0</v>
      </c>
      <c r="AL1557" s="665">
        <f>IFERROR(#REF!/#REF!,0)</f>
        <v>0</v>
      </c>
      <c r="AM1557" s="665">
        <f>IFERROR(#REF!/#REF!,0)</f>
        <v>0</v>
      </c>
      <c r="AN1557" s="669">
        <f>IFERROR(#REF!/#REF!,0)</f>
        <v>0</v>
      </c>
      <c r="AO1557" s="669">
        <f>IFERROR(#REF!/#REF!,0)</f>
        <v>0</v>
      </c>
      <c r="AP1557" s="669">
        <f>IFERROR(#REF!/#REF!,0)</f>
        <v>0</v>
      </c>
      <c r="AQ1557" s="669">
        <f>IFERROR(#REF!/#REF!,0)</f>
        <v>0</v>
      </c>
      <c r="AR1557" s="669">
        <f>IFERROR(#REF!/#REF!,0)</f>
        <v>0</v>
      </c>
      <c r="AS1557" s="669">
        <f>IFERROR(#REF!/#REF!,0)</f>
        <v>0</v>
      </c>
      <c r="AT1557" s="669">
        <f>IFERROR(#REF!/#REF!,0)</f>
        <v>0</v>
      </c>
      <c r="AU1557" s="666"/>
      <c r="AW1557" s="749">
        <v>2028</v>
      </c>
      <c r="AX1557" s="665" t="e">
        <f>#REF!</f>
        <v>#REF!</v>
      </c>
      <c r="AY1557" s="665" t="e">
        <f>INDEX(AX1546:BE1547,MATCH(AW1557,AV1546:AV1547,0),MATCH(AY1550,AX1544:BE1544,0))*(INDEX(AK1552:AT1559,MATCH(AY1550,AI1552:AI1559,0),MATCH(AY1551,AK1551:AT1551,0)))</f>
        <v>#N/A</v>
      </c>
      <c r="AZ1557" s="665" t="e">
        <f>INDEX(AX1546:BE1547,MATCH(AW1557,AV1546:AV1547,0),MATCH(AZ1550,AX1544:BE1544,0))*(INDEX(AK1552:AT1559,MATCH(AZ1550,AI1552:AI1559,0),MATCH(AZ1551,AK1551:AT1551,0)))</f>
        <v>#N/A</v>
      </c>
      <c r="BA1557" s="665" t="e">
        <f>INDEX(AX1546:BE1547,MATCH(AW1557,AV1546:AV1547,0),MATCH(BA1550,AX1544:BE1544,0))*(INDEX(AK1552:AT1559,MATCH(BA1550,AI1552:AI1559,0),MATCH(BA1551,AK1551:AT1551,0)))</f>
        <v>#N/A</v>
      </c>
      <c r="BB1557" s="665" t="e">
        <f>INDEX(AX1546:BE1547,MATCH(AW1557,AV1546:AV1547,0),MATCH(BB1550,AX1544:BE1544,0))*(INDEX(AK1552:AT1559,MATCH(BB1550,AI1552:AI1559,0),MATCH(BB1551,AK1551:AT1551,0)))</f>
        <v>#N/A</v>
      </c>
      <c r="BC1557" s="665" t="e">
        <f>INDEX(AX1546:BE1547,MATCH(AW1557,AV1546:AV1547,0),MATCH(BC1550,AX1544:BE1544,0))*(INDEX(AK1552:AT1559,MATCH(BC1550,AI1552:AI1559,0),MATCH(BC1551,AK1551:AT1551,0)))</f>
        <v>#N/A</v>
      </c>
      <c r="BD1557" s="665" t="e">
        <f>INDEX(AX1546:BE1547,MATCH(AW1557,AV1546:AV1547,0),MATCH(BD1550,AX1544:BE1544,0))*(INDEX(AK1552:AT1559,MATCH(BD1550,AI1552:AI1559,0),MATCH(BD1551,AK1551:AT1551,0)))</f>
        <v>#N/A</v>
      </c>
      <c r="BE1557" s="665" t="e">
        <f>INDEX(AX1546:BE1547,MATCH(AW1557,AV1546:AV1547,0),MATCH(BE1550,AX1544:BE1544,0))*(INDEX(AK1552:AT1559,MATCH(BE1550,AI1552:AI1559,0),MATCH(BE1551,AK1551:AT1551,0)))</f>
        <v>#N/A</v>
      </c>
      <c r="BF1557" s="665" t="e">
        <f>INDEX(AX1546:BE1547,MATCH(AW1557,AV1546:AV1547,0),MATCH(BF1550,AX1544:BE1544,0))*(INDEX(AK1552:AT1559,MATCH(BF1550,AI1552:AI1559,0),MATCH(BF1551,AK1551:AT1551,0)))</f>
        <v>#N/A</v>
      </c>
      <c r="BG1557" s="665" t="e">
        <f>INDEX(AX1546:BE1547,MATCH(AW1557,AV1546:AV1547,0),MATCH(BG1550,AX1544:BE1544,0))*(INDEX(AK1552:AT1559,MATCH(BG1550,AI1552:AI1559,0),MATCH(BG1551,AK1551:AT1551,0)))</f>
        <v>#N/A</v>
      </c>
      <c r="BH1557" s="665" t="e">
        <f>INDEX(AX1546:BE1547,MATCH(AW1557,AV1546:AV1547,0),MATCH(BH1550,AX1544:BE1544,0))*(INDEX(AK1552:AT1559,MATCH(BH1550,AI1552:AI1559,0),MATCH(BH1551,AK1551:AT1551,0)))</f>
        <v>#N/A</v>
      </c>
      <c r="BI1557" s="665" t="e">
        <f>INDEX(AX1546:BE1547,MATCH(AW1557,AV1546:AV1547,0),MATCH(BI1550,AX1544:BE1544,0))*(INDEX(AK1552:AT1559,MATCH(BI1550,AI1552:AI1559,0),MATCH(BI1551,AK1551:AT1551,0)))</f>
        <v>#N/A</v>
      </c>
      <c r="BJ1557" s="665" t="e">
        <f>INDEX(AX1546:BE1547,MATCH(AW1557,AV1546:AV1547,0),MATCH(BJ1550,AX1544:BE1544,0))*(INDEX(AK1552:AT1559,MATCH(BJ1550,AI1552:AI1559,0),MATCH(BJ1551,AK1551:AT1551,0)))</f>
        <v>#N/A</v>
      </c>
      <c r="BK1557" s="665" t="e">
        <f>INDEX(AX1546:BE1547,MATCH(AW1557,AV1546:AV1547,0),MATCH(BK1550,AX1544:BE1544,0))*(INDEX(AK1552:AT1559,MATCH(BK1550,AI1552:AI1559,0),MATCH(BK1551,AK1551:AT1551,0)))</f>
        <v>#N/A</v>
      </c>
      <c r="BL1557" s="665" t="e">
        <f>INDEX(AX1546:BE1547,MATCH(AW1557,AV1546:AV1547,0),MATCH(BL1550,AX1544:BE1544,0))*(INDEX(AK1552:AT1559,MATCH(BL1550,AI1552:AI1559,0),MATCH(BL1551,AK1551:AT1551,0)))</f>
        <v>#N/A</v>
      </c>
      <c r="BM1557" s="665" t="e">
        <f>INDEX(AX1546:BE1547,MATCH(AW1557,AV1546:AV1547,0),MATCH(BM1550,AX1544:BE1544,0))*(INDEX(AK1552:AT1559,MATCH(BM1550,AI1552:AI1559,0),MATCH(BM1551,AK1551:AT1551,0)))</f>
        <v>#N/A</v>
      </c>
      <c r="BN1557" s="665" t="e">
        <f>INDEX(AX1546:BE1547,MATCH(AW1557,AV1546:AV1547,0),MATCH(BN1550,AX1544:BE1544,0))*(INDEX(AK1552:AT1559,MATCH(BN1550,AI1552:AI1559,0),MATCH(BN1551,AK1551:AT1551,0)))</f>
        <v>#N/A</v>
      </c>
      <c r="BO1557" s="665" t="e">
        <f>INDEX(AX1546:BE1547,MATCH(AW1557,AV1546:AV1547,0),MATCH(BO1550,AX1544:BE1544,0))*(INDEX(AK1552:AT1559,MATCH(BO1550,AI1552:AI1559,0),MATCH(BO1551,AK1551:AT1551,0)))</f>
        <v>#N/A</v>
      </c>
      <c r="BP1557" s="665" t="e">
        <f>INDEX(AX1546:BE1547,MATCH(AW1557,AV1546:AV1547,0),MATCH(BP1550,AX1544:BE1544,0))*(INDEX(AK1552:AT1559,MATCH(BP1550,AI1552:AI1559,0),MATCH(BP1551,AK1551:AT1551,0)))</f>
        <v>#N/A</v>
      </c>
      <c r="BQ1557" s="665" t="e">
        <f>INDEX(AX1546:BE1547,MATCH(AW1557,AV1546:AV1547,0),MATCH(BQ1550,AX1544:BE1544,0))*(INDEX(AK1552:AT1559,MATCH(BQ1550,AI1552:AI1559,0),MATCH(BQ1551,AK1551:AT1551,0)))</f>
        <v>#N/A</v>
      </c>
      <c r="BR1557" s="665" t="e">
        <f>INDEX(AX1546:BE1547,MATCH(AW1557,AV1546:AV1547,0),MATCH(BR1550,AX1544:BE1544,0))*(INDEX(AK1552:AT1559,MATCH(BR1550,AI1552:AI1559,0),MATCH(BR1551,AK1551:AT1551,0)))</f>
        <v>#N/A</v>
      </c>
      <c r="BS1557" s="665" t="e">
        <f>INDEX(AX1546:BE1547,MATCH(AW1557,AV1546:AV1547,0),MATCH(BS1550,AX1544:BE1544,0))*(INDEX(AK1552:AT1559,MATCH(BS1550,AI1552:AI1559,0),MATCH(BS1551,AK1551:AT1551,0)))</f>
        <v>#N/A</v>
      </c>
      <c r="BT1557" s="665" t="e">
        <f>INDEX(AX1546:BE1547,MATCH(AW1557,AV1546:AV1547,0),MATCH(BT1550,AX1544:BE1544,0))*(INDEX(AK1552:AT1559,MATCH(BT1550,AI1552:AI1559,0),MATCH(BT1551,AK1551:AT1551,0)))</f>
        <v>#N/A</v>
      </c>
      <c r="BU1557" s="665" t="e">
        <f>INDEX(AX1546:BE1547,MATCH(AW1557,AV1546:AV1547,0),MATCH(BU1550,AX1544:BE1544,0))*(INDEX(AK1552:AT1559,MATCH(BU1550,AI1552:AI1559,0),MATCH(BU1551,AK1551:AT1551,0)))</f>
        <v>#N/A</v>
      </c>
      <c r="BV1557" s="665" t="e">
        <f>INDEX(AX1546:BE1547,MATCH(AW1557,AV1546:AV1547,0),MATCH(BV1550,AX1544:BE1544,0))*(INDEX(AK1552:AT1559,MATCH(BV1550,AI1552:AI1559,0),MATCH(BV1551,AK1551:AT1551,0)))</f>
        <v>#N/A</v>
      </c>
      <c r="BW1557" s="665" t="e">
        <f>INDEX(AX1546:BE1547,MATCH(AW1557,AV1546:AV1547,0),MATCH(BW1550,AX1544:BE1544,0))*(INDEX(AK1552:AT1559,MATCH(BW1550,AI1552:AI1559,0),MATCH(BW1551,AK1551:AT1551,0)))</f>
        <v>#N/A</v>
      </c>
      <c r="BX1557" s="665" t="e">
        <f>INDEX(AX1546:BE1547,MATCH(AW1557,AV1546:AV1547,0),MATCH(BX1550,AX1544:BE1544,0))*(INDEX(AK1552:AT1559,MATCH(BX1550,AI1552:AI1559,0),MATCH(BX1551,AK1551:AT1551,0)))</f>
        <v>#N/A</v>
      </c>
      <c r="BY1557" s="665" t="e">
        <f>INDEX(AX1546:BE1547,MATCH(AW1557,AV1546:AV1547,0),MATCH(BY1550,AX1544:BE1544,0))*(INDEX(AK1552:AT1559,MATCH(BY1550,AI1552:AI1559,0),MATCH(BY1551,AK1551:AT1551,0)))</f>
        <v>#N/A</v>
      </c>
      <c r="BZ1557" s="665" t="e">
        <f>INDEX(AX1546:BE1547,MATCH(AW1557,AV1546:AV1547,0),MATCH(BZ1550,AX1544:BE1544,0))*(INDEX(AK1552:AT1559,MATCH(BZ1550,AI1552:AI1559,0),MATCH(BZ1551,AK1551:AT1551,0)))</f>
        <v>#N/A</v>
      </c>
      <c r="CA1557" s="665" t="e">
        <f>INDEX(AX1546:BE1547,MATCH(AW1557,AV1546:AV1547,0),MATCH(CA1550,AX1544:BE1544,0))*(INDEX(AK1552:AT1559,MATCH(CA1550,AI1552:AI1559,0),MATCH(CA1551,AK1551:AT1551,0)))</f>
        <v>#N/A</v>
      </c>
      <c r="CB1557" s="665" t="e">
        <f>INDEX(AX1546:BE1547,MATCH(AW1557,AV1546:AV1547,0),MATCH(CB1550,AX1544:BE1544,0))*(INDEX(AK1552:AT1559,MATCH(CB1550,AI1552:AI1559,0),MATCH(CB1551,AK1551:AT1551,0)))</f>
        <v>#N/A</v>
      </c>
      <c r="CC1557" s="665" t="e">
        <f>INDEX(AX1546:BE1547,MATCH(AW1557,AV1546:AV1547,0),MATCH(CC1550,AX1544:BE1544,0))*(INDEX(AK1552:AT1559,MATCH(CC1550,AI1552:AI1559,0),MATCH(CC1551,AK1551:AT1551,0)))</f>
        <v>#N/A</v>
      </c>
      <c r="CD1557" s="665" t="e">
        <f>INDEX(AX1546:BE1547,MATCH(AW1557,AV1546:AV1547,0),MATCH(CD1550,AX1544:BE1544,0))*(INDEX(AK1552:AT1559,MATCH(CD1550,AI1552:AI1559,0),MATCH(CD1551,AK1551:AT1551,0)))</f>
        <v>#N/A</v>
      </c>
      <c r="CE1557" s="665" t="e">
        <f>INDEX(AX1546:BE1547,MATCH(AW1557,AV1546:AV1547,0),MATCH(CE1550,AX1544:BE1544,0))*(INDEX(AK1552:AT1559,MATCH(CE1550,AI1552:AI1559,0),MATCH(CE1551,AK1551:AT1551,0)))</f>
        <v>#N/A</v>
      </c>
      <c r="CF1557" s="665" t="e">
        <f>INDEX(AX1546:BE1547,MATCH(AW1557,AV1546:AV1547,0),MATCH(CF1550,AX1544:BE1544,0))*(INDEX(AK1552:AT1559,MATCH(CF1550,AI1552:AI1559,0),MATCH(CF1551,AK1551:AT1551,0)))</f>
        <v>#N/A</v>
      </c>
      <c r="CG1557" s="665" t="e">
        <f>INDEX(AX1546:BE1547,MATCH(AW1557,AV1546:AV1547,0),MATCH(CG1550,AX1544:BE1544,0))*(INDEX(AK1552:AT1559,MATCH(CG1550,AI1552:AI1559,0),MATCH(CG1551,AK1551:AT1551,0)))</f>
        <v>#N/A</v>
      </c>
      <c r="CH1557" s="665" t="e">
        <f>INDEX(AX1546:BE1547,MATCH(AW1557,AV1546:AV1547,0),MATCH(CH1550,AX1544:BE1544,0))*(INDEX(AK1552:AT1559,MATCH(CH1550,AI1552:AI1559,0),MATCH(CH1551,AK1551:AT1551,0)))</f>
        <v>#N/A</v>
      </c>
      <c r="CI1557" s="665" t="e">
        <f>INDEX(AX1546:BE1547,MATCH(AW1557,AV1546:AV1547,0),MATCH(CI1550,AX1544:BE1544,0))*(INDEX(AK1552:AT1559,MATCH(CI1550,AI1552:AI1559,0),MATCH(CI1551,AK1551:AT1551,0)))</f>
        <v>#N/A</v>
      </c>
      <c r="CJ1557" s="665" t="e">
        <f>INDEX(AX1546:BE1547,MATCH(AW1557,AV1546:AV1547,0),MATCH(CJ1550,AX1544:BE1544,0))*(INDEX(AK1552:AT1559,MATCH(CJ1550,AI1552:AI1559,0),MATCH(CJ1551,AK1551:AT1551,0)))</f>
        <v>#N/A</v>
      </c>
      <c r="CK1557" s="665" t="e">
        <f>INDEX(AX1546:BE1547,MATCH(AW1557,AV1546:AV1547,0),MATCH(CK1550,AX1544:BE1544,0))*(INDEX(AK1552:AT1559,MATCH(CK1550,AI1552:AI1559,0),MATCH(CK1551,AK1551:AT1551,0)))</f>
        <v>#N/A</v>
      </c>
      <c r="CL1557" s="665" t="e">
        <f>INDEX(AX1546:BE1547,MATCH(AW1557,AV1546:AV1547,0),MATCH(CL1550,AX1544:BE1544,0))*(INDEX(AK1552:AT1559,MATCH(CL1550,AI1552:AI1559,0),MATCH(CL1551,AK1551:AT1551,0)))</f>
        <v>#N/A</v>
      </c>
      <c r="CM1557" s="665" t="e">
        <f>INDEX(AX1546:BE1547,MATCH(AW1557,AV1546:AV1547,0),MATCH(CM1550,AX1544:BE1544,0))*(INDEX(AK1552:AT1559,MATCH(CM1550,AI1552:AI1559,0),MATCH(CM1551,AK1551:AT1551,0)))</f>
        <v>#N/A</v>
      </c>
      <c r="CN1557" s="665" t="e">
        <f>INDEX(AX1546:BE1547,MATCH(AW1557,AV1546:AV1547,0),MATCH(CN1550,AX1544:BE1544,0))*(INDEX(AK1552:AT1559,MATCH(CN1550,AI1552:AI1559,0),MATCH(CN1551,AK1551:AT1551,0)))</f>
        <v>#N/A</v>
      </c>
      <c r="CO1557" s="665" t="e">
        <f>INDEX(AX1546:BE1547,MATCH(AW1557,AV1546:AV1547,0),MATCH(CO1550,AX1544:BE1544,0))*(INDEX(AK1552:AT1559,MATCH(CO1550,AI1552:AI1559,0),MATCH(CO1551,AK1551:AT1551,0)))</f>
        <v>#N/A</v>
      </c>
      <c r="CP1557" s="665" t="e">
        <f>INDEX(AX1546:BE1547,MATCH(AW1557,AV1546:AV1547,0),MATCH(CP1550,AX1544:BE1544,0))*(INDEX(AK1552:AT1559,MATCH(CP1550,AI1552:AI1559,0),MATCH(CP1551,AK1551:AT1551,0)))</f>
        <v>#N/A</v>
      </c>
      <c r="CQ1557" s="665" t="e">
        <f>INDEX(AX1546:BE1547,MATCH(AW1557,AV1546:AV1547,0),MATCH(CQ1550,AX1544:BE1544,0))*(INDEX(AK1552:AT1559,MATCH(CQ1550,AI1552:AI1559,0),MATCH(CQ1551,AK1551:AT1551,0)))</f>
        <v>#N/A</v>
      </c>
      <c r="CR1557" s="665" t="e">
        <f>INDEX(AX1546:BE1547,MATCH(AW1557,AV1546:AV1547,0),MATCH(CR1550,AX1544:BE1544,0))*(INDEX(AK1552:AT1559,MATCH(CR1550,AI1552:AI1559,0),MATCH(CR1551,AK1551:AT1551,0)))</f>
        <v>#N/A</v>
      </c>
      <c r="CS1557" s="665" t="e">
        <f>INDEX(AX1546:BE1547,MATCH(AW1557,AV1546:AV1547,0),MATCH(CS1550,AX1544:BE1544,0))*(INDEX(AK1552:AT1559,MATCH(CS1550,AI1552:AI1559,0),MATCH(CS1551,AK1551:AT1551,0)))</f>
        <v>#N/A</v>
      </c>
      <c r="CT1557" s="665" t="e">
        <f>INDEX(AX1546:BE1547,MATCH(AW1557,AV1546:AV1547,0),MATCH(CT1550,AX1544:BE1544,0))*(INDEX(AK1552:AT1559,MATCH(CT1550,AI1552:AI1559,0),MATCH(CT1551,AK1551:AT1551,0)))</f>
        <v>#N/A</v>
      </c>
      <c r="CU1557" s="665" t="e">
        <f>INDEX(AX1546:BE1547,MATCH(AW1557,AV1546:AV1547,0),MATCH(CU1550,AX1544:BE1544,0))*(INDEX(AK1552:AT1559,MATCH(CU1550,AI1552:AI1559,0),MATCH(CU1551,AK1551:AT1551,0)))</f>
        <v>#N/A</v>
      </c>
      <c r="CV1557" s="665" t="e">
        <f>INDEX(AX1546:BE1547,MATCH(AW1557,AV1546:AV1547,0),MATCH(CV1550,AX1544:BE1544,0))*(INDEX(AK1552:AT1559,MATCH(CV1550,AI1552:AI1559,0),MATCH(CV1551,AK1551:AT1551,0)))</f>
        <v>#N/A</v>
      </c>
      <c r="CW1557" s="665" t="e">
        <f>INDEX(AX1546:BE1547,MATCH(AW1557,AV1546:AV1547,0),MATCH(CW1550,AX1544:BE1544,0))*(INDEX(AK1552:AT1559,MATCH(CW1550,AI1552:AI1559,0),MATCH(CW1551,AK1551:AT1551,0)))</f>
        <v>#N/A</v>
      </c>
      <c r="CX1557" s="665" t="e">
        <f>INDEX(AX1546:BE1547,MATCH(AW1557,AV1546:AV1547,0),MATCH(CX1550,AX1544:BE1544,0))*(INDEX(AK1552:AT1559,MATCH(CX1550,AI1552:AI1559,0),MATCH(CX1551,AK1551:AT1551,0)))</f>
        <v>#N/A</v>
      </c>
      <c r="CY1557" s="665" t="e">
        <f>INDEX(AX1546:BE1547,MATCH(AW1557,AV1546:AV1547,0),MATCH(CY1550,AX1544:BE1544,0))*(INDEX(AK1552:AT1559,MATCH(CY1550,AI1552:AI1559,0),MATCH(CY1551,AK1551:AT1551,0)))</f>
        <v>#N/A</v>
      </c>
      <c r="CZ1557" s="665" t="e">
        <f>INDEX(AX1546:BE1547,MATCH(AW1557,AV1546:AV1547,0),MATCH(CZ1550,AX1544:BE1544,0))*(INDEX(AK1552:AT1559,MATCH(CZ1550,AI1552:AI1559,0),MATCH(CZ1551,AK1551:AT1551,0)))</f>
        <v>#N/A</v>
      </c>
      <c r="DA1557" s="665" t="e">
        <f>INDEX(AX1546:BE1547,MATCH(AW1557,AV1546:AV1547,0),MATCH(DA1550,AX1544:BE1544,0))*(INDEX(AK1552:AT1559,MATCH(DA1550,AI1552:AI1559,0),MATCH(DA1551,AK1551:AT1551,0)))</f>
        <v>#N/A</v>
      </c>
      <c r="DB1557" s="665" t="e">
        <f>INDEX(AX1546:BE1547,MATCH(AW1557,AV1546:AV1547,0),MATCH(DB1550,AX1544:BE1544,0))*(INDEX(AK1552:AT1559,MATCH(DB1550,AI1552:AI1559,0),MATCH(DB1551,AK1551:AT1551,0)))</f>
        <v>#N/A</v>
      </c>
      <c r="DC1557" s="665" t="e">
        <f>INDEX(AX1546:BE1547,MATCH(AW1557,AV1546:AV1547,0),MATCH(DC1550,AX1544:BE1544,0))*(INDEX(AK1552:AT1559,MATCH(DC1550,AI1552:AI1559,0),MATCH(DC1551,AK1551:AT1551,0)))</f>
        <v>#N/A</v>
      </c>
      <c r="DD1557" s="665" t="e">
        <f>INDEX(AX1546:BE1547,MATCH(AW1557,AV1546:AV1547,0),MATCH(DD1550,AX1544:BE1544,0))*(INDEX(AK1552:AT1559,MATCH(DD1550,AI1552:AI1559,0),MATCH(DD1551,AK1551:AT1551,0)))</f>
        <v>#N/A</v>
      </c>
      <c r="DE1557" s="665" t="e">
        <f>INDEX(AX1546:BE1547,MATCH(AW1557,AV1546:AV1547,0),MATCH(DE1550,AX1544:BE1544,0))*(INDEX(AK1552:AT1559,MATCH(DE1550,AI1552:AI1559,0),MATCH(DE1551,AK1551:AT1551,0)))</f>
        <v>#N/A</v>
      </c>
      <c r="DF1557" s="665" t="e">
        <f>INDEX(AX1546:BE1547,MATCH(AW1557,AV1546:AV1547,0),MATCH(DF1550,AX1544:BE1544,0))*(INDEX(AK1552:AT1559,MATCH(DF1550,AI1552:AI1559,0),MATCH(DF1551,AK1551:AT1551,0)))</f>
        <v>#N/A</v>
      </c>
      <c r="DG1557" s="665" t="e">
        <f>INDEX(AX1546:BE1547,MATCH(AW1557,AV1546:AV1547,0),MATCH(DG1550,AX1544:BE1544,0))*(INDEX(AK1552:AT1559,MATCH(DG1550,AI1552:AI1559,0),MATCH(DG1551,AK1551:AT1551,0)))</f>
        <v>#N/A</v>
      </c>
      <c r="DH1557" s="665" t="e">
        <f>INDEX(AX1546:BE1547,MATCH(AW1557,AV1546:AV1547,0),MATCH(DH1550,AX1544:BE1544,0))*(INDEX(AK1552:AT1559,MATCH(DH1550,AI1552:AI1559,0),MATCH(DH1551,AK1551:AT1551,0)))</f>
        <v>#N/A</v>
      </c>
      <c r="DI1557" s="665" t="e">
        <f>INDEX(AX1546:BE1547,MATCH(AW1557,AV1546:AV1547,0),MATCH(DI1550,AX1544:BE1544,0))*(INDEX(AK1552:AT1559,MATCH(DI1550,AI1552:AI1559,0),MATCH(DI1551,AK1551:AT1551,0)))</f>
        <v>#N/A</v>
      </c>
      <c r="DJ1557" s="665" t="e">
        <f>INDEX(AX1546:BE1547,MATCH(AW1557,AV1546:AV1547,0),MATCH(DJ1550,AX1544:BE1544,0))*(INDEX(AK1552:AT1559,MATCH(DJ1550,AI1552:AI1559,0),MATCH(DJ1551,AK1551:AT1551,0)))</f>
        <v>#N/A</v>
      </c>
      <c r="DK1557" s="665" t="e">
        <f>INDEX(AX1546:BE1547,MATCH(AW1557,AV1546:AV1547,0),MATCH(DK1550,AX1544:BE1544,0))*(INDEX(AK1552:AT1559,MATCH(DK1550,AI1552:AI1559,0),MATCH(DK1551,AK1551:AT1551,0)))</f>
        <v>#N/A</v>
      </c>
      <c r="DL1557" s="665" t="e">
        <f>INDEX(AX1546:BE1547,MATCH(AW1557,AV1546:AV1547,0),MATCH(DL1550,AX1544:BE1544,0))*(INDEX(AK1552:AT1559,MATCH(DL1550,AI1552:AI1559,0),MATCH(DL1551,AK1551:AT1551,0)))</f>
        <v>#N/A</v>
      </c>
      <c r="DM1557" s="665" t="e">
        <f>INDEX(AX1546:BE1547,MATCH(AW1557,AV1546:AV1547,0),MATCH(DM1550,AX1544:BE1544,0))*(INDEX(AK1552:AT1559,MATCH(DM1550,AI1552:AI1559,0),MATCH(DM1551,AK1551:AT1551,0)))</f>
        <v>#N/A</v>
      </c>
      <c r="DN1557" s="665" t="e">
        <f>INDEX(AX1546:BE1547,MATCH(AW1557,AV1546:AV1547,0),MATCH(DN1550,AX1544:BE1544,0))*(INDEX(AK1552:AT1559,MATCH(DN1550,AI1552:AI1559,0),MATCH(DN1551,AK1551:AT1551,0)))</f>
        <v>#N/A</v>
      </c>
      <c r="DO1557" s="665" t="e">
        <f>INDEX(AX1546:BE1547,MATCH(AW1557,AV1546:AV1547,0),MATCH(DO1550,AX1544:BE1544,0))*(INDEX(AK1552:AT1559,MATCH(DO1550,AI1552:AI1559,0),MATCH(DO1551,AK1551:AT1551,0)))</f>
        <v>#N/A</v>
      </c>
      <c r="DP1557" s="665" t="e">
        <f>INDEX(AX1546:BE1547,MATCH(AW1557,AV1546:AV1547,0),MATCH(DP1550,AX1544:BE1544,0))*(INDEX(AK1552:AT1559,MATCH(DP1550,AI1552:AI1559,0),MATCH(DP1551,AK1551:AT1551,0)))</f>
        <v>#N/A</v>
      </c>
      <c r="DQ1557" s="643" t="e">
        <f>SUM(AX1557:DP1557)=#REF!</f>
        <v>#REF!</v>
      </c>
      <c r="DR1557" s="749">
        <v>2028</v>
      </c>
      <c r="DS1557" s="665" t="e">
        <f>IF(DR1557&gt;DS1550,AX1556-AX1557,0)</f>
        <v>#REF!</v>
      </c>
      <c r="DT1557" s="665" t="e">
        <f>IF(DR1557&gt;DT1550,AY1556-AY1557,0)</f>
        <v>#N/A</v>
      </c>
      <c r="DU1557" s="665" t="e">
        <f>IF(DR1557&gt;DU1550,AZ1556-AZ1557,0)</f>
        <v>#N/A</v>
      </c>
      <c r="DV1557" s="665" t="e">
        <f>IF(DR1557&gt;DV1550,BA1556-BA1557,0)</f>
        <v>#N/A</v>
      </c>
      <c r="DW1557" s="665" t="e">
        <f>IF(DR1557&gt;DW1550,BB1556-BB1557,0)</f>
        <v>#N/A</v>
      </c>
      <c r="DX1557" s="665" t="e">
        <f>IF(DR1557&gt;DX1550,BC1556-BC1557,0)</f>
        <v>#N/A</v>
      </c>
      <c r="DY1557" s="665" t="e">
        <f>IF(DR1557&gt;DY1550,BD1556-BD1557,0)</f>
        <v>#N/A</v>
      </c>
      <c r="DZ1557" s="665" t="e">
        <f>IF(DR1557&gt;DZ1550,BE1556-BE1557,0)</f>
        <v>#N/A</v>
      </c>
      <c r="EA1557" s="665" t="e">
        <f>IF(DR1557&gt;EA1550,BF1556-BF1557,0)</f>
        <v>#N/A</v>
      </c>
      <c r="EB1557" s="665" t="e">
        <f>IF(DR1557&gt;EB1550,BG1556-BG1557,0)</f>
        <v>#N/A</v>
      </c>
      <c r="EC1557" s="665" t="e">
        <f>IF(DR1557&gt;EC1550,BH1556-BH1557,0)</f>
        <v>#N/A</v>
      </c>
      <c r="ED1557" s="665" t="e">
        <f>IF(DR1557&gt;ED1550,BI1556-BI1557,0)</f>
        <v>#N/A</v>
      </c>
      <c r="EE1557" s="665" t="e">
        <f>IF(DR1557&gt;EE1550,BJ1556-BJ1557,0)</f>
        <v>#N/A</v>
      </c>
      <c r="EF1557" s="665" t="e">
        <f>IF(DR1557&gt;EF1550,BK1556-BK1557,0)</f>
        <v>#N/A</v>
      </c>
      <c r="EG1557" s="665" t="e">
        <f>IF(DR1557&gt;EG1550,BL1556-BL1557,0)</f>
        <v>#N/A</v>
      </c>
      <c r="EH1557" s="665" t="e">
        <f>IF(DR1557&gt;EH1550,BM1556-BM1557,0)</f>
        <v>#N/A</v>
      </c>
      <c r="EI1557" s="665" t="e">
        <f>IF(DR1557&gt;EI1550,BN1556-BN1557,0)</f>
        <v>#N/A</v>
      </c>
      <c r="EJ1557" s="665" t="e">
        <f>IF(DR1557&gt;EJ1550,BO1556-BO1557,0)</f>
        <v>#N/A</v>
      </c>
      <c r="EK1557" s="665" t="e">
        <f>IF(DR1557&gt;EK1550,BP1556-BP1557,0)</f>
        <v>#N/A</v>
      </c>
      <c r="EL1557" s="665" t="e">
        <f>IF(DR1557&gt;EL1550,BQ1556-BQ1557,0)</f>
        <v>#N/A</v>
      </c>
      <c r="EM1557" s="665" t="e">
        <f>IF(DR1557&gt;EM1550,BR1556-BR1557,0)</f>
        <v>#N/A</v>
      </c>
      <c r="EN1557" s="665" t="e">
        <f>IF(DR1557&gt;EN1550,BS1556-BS1557,0)</f>
        <v>#N/A</v>
      </c>
      <c r="EO1557" s="665" t="e">
        <f>IF(DR1557&gt;EO1550,BT1556-BT1557,0)</f>
        <v>#N/A</v>
      </c>
      <c r="EP1557" s="665" t="e">
        <f>IF(DR1557&gt;EP1550,BU1556-BU1557,0)</f>
        <v>#N/A</v>
      </c>
      <c r="EQ1557" s="665" t="e">
        <f>IF(DR1557&gt;EQ1550,BV1556-BV1557,0)</f>
        <v>#N/A</v>
      </c>
      <c r="ER1557" s="665" t="e">
        <f>IF(DR1557&gt;ER1550,BW1556-BW1557,0)</f>
        <v>#N/A</v>
      </c>
      <c r="ES1557" s="665" t="e">
        <f>IF(DR1557&gt;ES1550,BX1556-BX1557,0)</f>
        <v>#N/A</v>
      </c>
      <c r="ET1557" s="665" t="e">
        <f>IF(DR1557&gt;ET1550,BY1556-BY1557,0)</f>
        <v>#N/A</v>
      </c>
      <c r="EU1557" s="665" t="e">
        <f>IF(DR1557&gt;EU1550,BZ1556-BZ1557,0)</f>
        <v>#N/A</v>
      </c>
      <c r="EV1557" s="665" t="e">
        <f>IF(DR1557&gt;EV1550,CA1556-CA1557,0)</f>
        <v>#N/A</v>
      </c>
      <c r="EW1557" s="665" t="e">
        <f>IF(DR1557&gt;EW1550,CB1556-CB1557,0)</f>
        <v>#N/A</v>
      </c>
      <c r="EX1557" s="665" t="e">
        <f>IF(DR1557&gt;EX1550,CC1556-CC1557,0)</f>
        <v>#N/A</v>
      </c>
      <c r="EY1557" s="665" t="e">
        <f>IF(DR1557&gt;EY1550,CD1556-CD1557,0)</f>
        <v>#N/A</v>
      </c>
      <c r="EZ1557" s="665" t="e">
        <f>IF(DR1557&gt;EZ1550,CE1556-CE1557,0)</f>
        <v>#N/A</v>
      </c>
      <c r="FA1557" s="665" t="e">
        <f>IF(DR1557&gt;FA1550,CF1556-CF1557,0)</f>
        <v>#N/A</v>
      </c>
      <c r="FB1557" s="665" t="e">
        <f>IF(DR1557&gt;FB1550,CG1556-CG1557,0)</f>
        <v>#N/A</v>
      </c>
      <c r="FC1557" s="665" t="e">
        <f>IF(DR1557&gt;FC1550,CH1556-CH1557,0)</f>
        <v>#N/A</v>
      </c>
      <c r="FD1557" s="665" t="e">
        <f>IF(DR1557&gt;FD1550,CI1556-CI1557,0)</f>
        <v>#N/A</v>
      </c>
      <c r="FE1557" s="665" t="e">
        <f>IF(DR1557&gt;FE1550,CJ1556-CJ1557,0)</f>
        <v>#N/A</v>
      </c>
      <c r="FF1557" s="665" t="e">
        <f>IF(DR1557&gt;FF1550,CK1556-CK1557,0)</f>
        <v>#N/A</v>
      </c>
      <c r="FG1557" s="665" t="e">
        <f>IF(DR1557&gt;FG1550,CL1556-CL1557,0)</f>
        <v>#N/A</v>
      </c>
      <c r="FH1557" s="665">
        <f>IF(DR1557&gt;FH1550,CM1556-CM1557,0)</f>
        <v>0</v>
      </c>
      <c r="FI1557" s="665">
        <f>IF(DR1557&gt;FI1550,CN1556-CN1557,0)</f>
        <v>0</v>
      </c>
      <c r="FJ1557" s="665">
        <f>IF(DR1557&gt;FJ1550,CO1556-CO1557,0)</f>
        <v>0</v>
      </c>
      <c r="FK1557" s="665">
        <f>IF(DR1557&gt;FK1550,CP1556-CP1557,0)</f>
        <v>0</v>
      </c>
      <c r="FL1557" s="665">
        <f>IF(DR1557&gt;FL1550,CQ1556-CQ1557,0)</f>
        <v>0</v>
      </c>
      <c r="FM1557" s="665">
        <f>IF(DR1557&gt;FM1550,CR1556-CR1557,0)</f>
        <v>0</v>
      </c>
      <c r="FN1557" s="665">
        <f>IF(DR1557&gt;FN1550,CS1556-CS1557,0)</f>
        <v>0</v>
      </c>
      <c r="FO1557" s="665">
        <f>IF(DR1557&gt;FO1550,CT1556-CT1557,0)</f>
        <v>0</v>
      </c>
      <c r="FP1557" s="665">
        <f>IF(DR1557&gt;FP1550,CU1556-CU1557,0)</f>
        <v>0</v>
      </c>
      <c r="FQ1557" s="665">
        <f>IF(DR1557&gt;FQ1550,CV1556-CV1557,0)</f>
        <v>0</v>
      </c>
      <c r="FR1557" s="665">
        <f>IF(DR1557&gt;FR1550,CW1556-CW1557,0)</f>
        <v>0</v>
      </c>
      <c r="FS1557" s="665">
        <f>IF(DR1557&gt;FS1550,CX1556-CX1557,0)</f>
        <v>0</v>
      </c>
      <c r="FT1557" s="665">
        <f>IF(DR1557&gt;FT1550,CY1556-CY1557,0)</f>
        <v>0</v>
      </c>
      <c r="FU1557" s="665">
        <f>IF(DR1557&gt;FU1550,CZ1556-CZ1557,0)</f>
        <v>0</v>
      </c>
      <c r="FV1557" s="665">
        <f>IF(DR1557&gt;FV1550,DA1556-DA1557,0)</f>
        <v>0</v>
      </c>
      <c r="FW1557" s="665">
        <f>IF(DR1557&gt;FW1550,DB1556-DB1557,0)</f>
        <v>0</v>
      </c>
      <c r="FX1557" s="665">
        <f>IF(DR1557&gt;FX1550,DC1556-DC1557,0)</f>
        <v>0</v>
      </c>
      <c r="FY1557" s="665">
        <f>IF(DR1557&gt;FY1550,DD1556-DD1557,0)</f>
        <v>0</v>
      </c>
      <c r="FZ1557" s="665">
        <f>IF(DR1557&gt;FZ1550,DE1556-DE1557,0)</f>
        <v>0</v>
      </c>
      <c r="GA1557" s="665">
        <f>IF(DR1557&gt;GA1550,DF1556-DF1557,0)</f>
        <v>0</v>
      </c>
      <c r="GB1557" s="665">
        <f>IF(DR1557&gt;GB1550,DG1556-DG1557,0)</f>
        <v>0</v>
      </c>
      <c r="GC1557" s="665">
        <f>IF(DR1557&gt;GC1550,DH1556-DH1557,0)</f>
        <v>0</v>
      </c>
      <c r="GD1557" s="665">
        <f>IF(DR1557&gt;GD1550,DI1556-DI1557,0)</f>
        <v>0</v>
      </c>
      <c r="GE1557" s="665">
        <f>IF(DR1557&gt;GE1550,DJ1556-DJ1557,0)</f>
        <v>0</v>
      </c>
      <c r="GF1557" s="665">
        <f>IF(DR1557&gt;GF1550,DK1556-DK1557,0)</f>
        <v>0</v>
      </c>
      <c r="GG1557" s="665">
        <f>IF(DR1557&gt;GG1550,DL1556-DL1557,0)</f>
        <v>0</v>
      </c>
      <c r="GH1557" s="665">
        <f>IF(DR1557&gt;GH1550,DM1556-DM1557,0)</f>
        <v>0</v>
      </c>
      <c r="GI1557" s="665">
        <f>IF(DR1557&gt;GI1550,DN1556-DN1557,0)</f>
        <v>0</v>
      </c>
      <c r="GJ1557" s="665">
        <f>IF(DR1557&gt;GJ1550,DO1556-DO1557,0)</f>
        <v>0</v>
      </c>
      <c r="GK1557" s="665">
        <f>IF(DR1557&gt;GK1550,DP1556-DP1557,0)</f>
        <v>0</v>
      </c>
      <c r="GL1557" s="665" t="e">
        <f>SUM(DS1557:GK1557)+SUM(#REF!)=#REF!</f>
        <v>#REF!</v>
      </c>
      <c r="GM1557" s="667"/>
      <c r="GN1557" s="749">
        <v>2028</v>
      </c>
      <c r="GO1557" s="664" t="e">
        <f>SUMIF(DS1551:GK1551,GO1551,DS1557:GK1557)</f>
        <v>#REF!</v>
      </c>
      <c r="GP1557" s="668" t="e">
        <f>SUMIF(DS1551:GK1551,GP1551,DS1557:GK1557)</f>
        <v>#N/A</v>
      </c>
      <c r="GQ1557" s="668" t="e">
        <f>SUMIF(DS1551:GK1551,GQ1551,DS1557:GK1557)</f>
        <v>#N/A</v>
      </c>
      <c r="GR1557" s="668" t="e">
        <f>SUMIF(DS1551:GK1551,GR1551,DS1557:GK1557)</f>
        <v>#N/A</v>
      </c>
      <c r="GS1557" s="668" t="e">
        <f>SUMIF(DS1551:GK1551,GS1551,DS1557:GK1557)</f>
        <v>#N/A</v>
      </c>
      <c r="GT1557" s="668" t="e">
        <f>SUMIF(DS1551:GK1551,GT1551,DS1557:GK1557)</f>
        <v>#N/A</v>
      </c>
      <c r="GU1557" s="668" t="e">
        <f>SUMIF(DS1551:GK1551,GU1551,DS1557:GK1557)</f>
        <v>#N/A</v>
      </c>
      <c r="GV1557" s="668" t="e">
        <f>SUMIF(DS1551:GK1551,GV1551,DS1557:GK1557)</f>
        <v>#N/A</v>
      </c>
      <c r="GW1557" s="668" t="e">
        <f>SUMIF(DS1551:GK1551,GW1551,DS1557:GK1557)</f>
        <v>#N/A</v>
      </c>
      <c r="GX1557" s="668" t="e">
        <f>SUMIF(DS1551:GK1551,GX1551,DS1557:GK1557)</f>
        <v>#N/A</v>
      </c>
      <c r="GY1557" s="668" t="e">
        <f>SUMIF(DS1551:GK1551,GY1551,DS1557:GK1557)</f>
        <v>#N/A</v>
      </c>
      <c r="GZ1557" s="646" t="e">
        <f>SUM(GO1557:GY1557)=(#REF!-SUM(#REF!))</f>
        <v>#REF!</v>
      </c>
    </row>
    <row r="1558" spans="1:234" ht="15.75" hidden="1" customHeight="1" x14ac:dyDescent="0.25">
      <c r="A1558" s="643" t="s">
        <v>208</v>
      </c>
      <c r="AI1558" s="664">
        <v>2029</v>
      </c>
      <c r="AJ1558" s="664">
        <v>0</v>
      </c>
      <c r="AK1558" s="665">
        <f>IFERROR(#REF!/#REF!,0)</f>
        <v>0</v>
      </c>
      <c r="AL1558" s="665">
        <f>IFERROR(#REF!/#REF!,0)</f>
        <v>0</v>
      </c>
      <c r="AM1558" s="665">
        <f>IFERROR(#REF!/#REF!,0)</f>
        <v>0</v>
      </c>
      <c r="AN1558" s="669">
        <f>IFERROR(#REF!/#REF!,0)</f>
        <v>0</v>
      </c>
      <c r="AO1558" s="669">
        <f>IFERROR(#REF!/#REF!,0)</f>
        <v>0</v>
      </c>
      <c r="AP1558" s="669">
        <f>IFERROR(#REF!/#REF!,0)</f>
        <v>0</v>
      </c>
      <c r="AQ1558" s="669">
        <f>IFERROR(#REF!/#REF!,0)</f>
        <v>0</v>
      </c>
      <c r="AR1558" s="669">
        <f>IFERROR(#REF!/#REF!,0)</f>
        <v>0</v>
      </c>
      <c r="AS1558" s="669">
        <f>IFERROR(#REF!/#REF!,0)</f>
        <v>0</v>
      </c>
      <c r="AT1558" s="669">
        <f>IFERROR(#REF!/#REF!,0)</f>
        <v>0</v>
      </c>
      <c r="AU1558" s="666"/>
      <c r="AW1558" s="749">
        <v>2029</v>
      </c>
      <c r="AX1558" s="665" t="e">
        <f>#REF!</f>
        <v>#REF!</v>
      </c>
      <c r="AY1558" s="665" t="e">
        <f>INDEX(AX1546:BE1547,MATCH(AW1558,AV1546:AV1547,0),MATCH(AY1550,AX1544:BE1544,0))*(INDEX(AK1552:AT1559,MATCH(AY1550,AI1552:AI1559,0),MATCH(AY1551,AK1551:AT1551,0)))</f>
        <v>#N/A</v>
      </c>
      <c r="AZ1558" s="665" t="e">
        <f>INDEX(AX1546:BE1547,MATCH(AW1558,AV1546:AV1547,0),MATCH(AZ1550,AX1544:BE1544,0))*(INDEX(AK1552:AT1559,MATCH(AZ1550,AI1552:AI1559,0),MATCH(AZ1551,AK1551:AT1551,0)))</f>
        <v>#N/A</v>
      </c>
      <c r="BA1558" s="665" t="e">
        <f>INDEX(AX1546:BE1547,MATCH(AW1558,AV1546:AV1547,0),MATCH(BA1550,AX1544:BE1544,0))*(INDEX(AK1552:AT1559,MATCH(BA1550,AI1552:AI1559,0),MATCH(BA1551,AK1551:AT1551,0)))</f>
        <v>#N/A</v>
      </c>
      <c r="BB1558" s="665" t="e">
        <f>INDEX(AX1546:BE1547,MATCH(AW1558,AV1546:AV1547,0),MATCH(BB1550,AX1544:BE1544,0))*(INDEX(AK1552:AT1559,MATCH(BB1550,AI1552:AI1559,0),MATCH(BB1551,AK1551:AT1551,0)))</f>
        <v>#N/A</v>
      </c>
      <c r="BC1558" s="665" t="e">
        <f>INDEX(AX1546:BE1547,MATCH(AW1558,AV1546:AV1547,0),MATCH(BC1550,AX1544:BE1544,0))*(INDEX(AK1552:AT1559,MATCH(BC1550,AI1552:AI1559,0),MATCH(BC1551,AK1551:AT1551,0)))</f>
        <v>#N/A</v>
      </c>
      <c r="BD1558" s="665" t="e">
        <f>INDEX(AX1546:BE1547,MATCH(AW1558,AV1546:AV1547,0),MATCH(BD1550,AX1544:BE1544,0))*(INDEX(AK1552:AT1559,MATCH(BD1550,AI1552:AI1559,0),MATCH(BD1551,AK1551:AT1551,0)))</f>
        <v>#N/A</v>
      </c>
      <c r="BE1558" s="665" t="e">
        <f>INDEX(AX1546:BE1547,MATCH(AW1558,AV1546:AV1547,0),MATCH(BE1550,AX1544:BE1544,0))*(INDEX(AK1552:AT1559,MATCH(BE1550,AI1552:AI1559,0),MATCH(BE1551,AK1551:AT1551,0)))</f>
        <v>#N/A</v>
      </c>
      <c r="BF1558" s="665" t="e">
        <f>INDEX(AX1546:BE1547,MATCH(AW1558,AV1546:AV1547,0),MATCH(BF1550,AX1544:BE1544,0))*(INDEX(AK1552:AT1559,MATCH(BF1550,AI1552:AI1559,0),MATCH(BF1551,AK1551:AT1551,0)))</f>
        <v>#N/A</v>
      </c>
      <c r="BG1558" s="665" t="e">
        <f>INDEX(AX1546:BE1547,MATCH(AW1558,AV1546:AV1547,0),MATCH(BG1550,AX1544:BE1544,0))*(INDEX(AK1552:AT1559,MATCH(BG1550,AI1552:AI1559,0),MATCH(BG1551,AK1551:AT1551,0)))</f>
        <v>#N/A</v>
      </c>
      <c r="BH1558" s="665" t="e">
        <f>INDEX(AX1546:BE1547,MATCH(AW1558,AV1546:AV1547,0),MATCH(BH1550,AX1544:BE1544,0))*(INDEX(AK1552:AT1559,MATCH(BH1550,AI1552:AI1559,0),MATCH(BH1551,AK1551:AT1551,0)))</f>
        <v>#N/A</v>
      </c>
      <c r="BI1558" s="665" t="e">
        <f>INDEX(AX1546:BE1547,MATCH(AW1558,AV1546:AV1547,0),MATCH(BI1550,AX1544:BE1544,0))*(INDEX(AK1552:AT1559,MATCH(BI1550,AI1552:AI1559,0),MATCH(BI1551,AK1551:AT1551,0)))</f>
        <v>#N/A</v>
      </c>
      <c r="BJ1558" s="665" t="e">
        <f>INDEX(AX1546:BE1547,MATCH(AW1558,AV1546:AV1547,0),MATCH(BJ1550,AX1544:BE1544,0))*(INDEX(AK1552:AT1559,MATCH(BJ1550,AI1552:AI1559,0),MATCH(BJ1551,AK1551:AT1551,0)))</f>
        <v>#N/A</v>
      </c>
      <c r="BK1558" s="665" t="e">
        <f>INDEX(AX1546:BE1547,MATCH(AW1558,AV1546:AV1547,0),MATCH(BK1550,AX1544:BE1544,0))*(INDEX(AK1552:AT1559,MATCH(BK1550,AI1552:AI1559,0),MATCH(BK1551,AK1551:AT1551,0)))</f>
        <v>#N/A</v>
      </c>
      <c r="BL1558" s="665" t="e">
        <f>INDEX(AX1546:BE1547,MATCH(AW1558,AV1546:AV1547,0),MATCH(BL1550,AX1544:BE1544,0))*(INDEX(AK1552:AT1559,MATCH(BL1550,AI1552:AI1559,0),MATCH(BL1551,AK1551:AT1551,0)))</f>
        <v>#N/A</v>
      </c>
      <c r="BM1558" s="665" t="e">
        <f>INDEX(AX1546:BE1547,MATCH(AW1558,AV1546:AV1547,0),MATCH(BM1550,AX1544:BE1544,0))*(INDEX(AK1552:AT1559,MATCH(BM1550,AI1552:AI1559,0),MATCH(BM1551,AK1551:AT1551,0)))</f>
        <v>#N/A</v>
      </c>
      <c r="BN1558" s="665" t="e">
        <f>INDEX(AX1546:BE1547,MATCH(AW1558,AV1546:AV1547,0),MATCH(BN1550,AX1544:BE1544,0))*(INDEX(AK1552:AT1559,MATCH(BN1550,AI1552:AI1559,0),MATCH(BN1551,AK1551:AT1551,0)))</f>
        <v>#N/A</v>
      </c>
      <c r="BO1558" s="665" t="e">
        <f>INDEX(AX1546:BE1547,MATCH(AW1558,AV1546:AV1547,0),MATCH(BO1550,AX1544:BE1544,0))*(INDEX(AK1552:AT1559,MATCH(BO1550,AI1552:AI1559,0),MATCH(BO1551,AK1551:AT1551,0)))</f>
        <v>#N/A</v>
      </c>
      <c r="BP1558" s="665" t="e">
        <f>INDEX(AX1546:BE1547,MATCH(AW1558,AV1546:AV1547,0),MATCH(BP1550,AX1544:BE1544,0))*(INDEX(AK1552:AT1559,MATCH(BP1550,AI1552:AI1559,0),MATCH(BP1551,AK1551:AT1551,0)))</f>
        <v>#N/A</v>
      </c>
      <c r="BQ1558" s="665" t="e">
        <f>INDEX(AX1546:BE1547,MATCH(AW1558,AV1546:AV1547,0),MATCH(BQ1550,AX1544:BE1544,0))*(INDEX(AK1552:AT1559,MATCH(BQ1550,AI1552:AI1559,0),MATCH(BQ1551,AK1551:AT1551,0)))</f>
        <v>#N/A</v>
      </c>
      <c r="BR1558" s="665" t="e">
        <f>INDEX(AX1546:BE1547,MATCH(AW1558,AV1546:AV1547,0),MATCH(BR1550,AX1544:BE1544,0))*(INDEX(AK1552:AT1559,MATCH(BR1550,AI1552:AI1559,0),MATCH(BR1551,AK1551:AT1551,0)))</f>
        <v>#N/A</v>
      </c>
      <c r="BS1558" s="665" t="e">
        <f>INDEX(AX1546:BE1547,MATCH(AW1558,AV1546:AV1547,0),MATCH(BS1550,AX1544:BE1544,0))*(INDEX(AK1552:AT1559,MATCH(BS1550,AI1552:AI1559,0),MATCH(BS1551,AK1551:AT1551,0)))</f>
        <v>#N/A</v>
      </c>
      <c r="BT1558" s="665" t="e">
        <f>INDEX(AX1546:BE1547,MATCH(AW1558,AV1546:AV1547,0),MATCH(BT1550,AX1544:BE1544,0))*(INDEX(AK1552:AT1559,MATCH(BT1550,AI1552:AI1559,0),MATCH(BT1551,AK1551:AT1551,0)))</f>
        <v>#N/A</v>
      </c>
      <c r="BU1558" s="665" t="e">
        <f>INDEX(AX1546:BE1547,MATCH(AW1558,AV1546:AV1547,0),MATCH(BU1550,AX1544:BE1544,0))*(INDEX(AK1552:AT1559,MATCH(BU1550,AI1552:AI1559,0),MATCH(BU1551,AK1551:AT1551,0)))</f>
        <v>#N/A</v>
      </c>
      <c r="BV1558" s="665" t="e">
        <f>INDEX(AX1546:BE1547,MATCH(AW1558,AV1546:AV1547,0),MATCH(BV1550,AX1544:BE1544,0))*(INDEX(AK1552:AT1559,MATCH(BV1550,AI1552:AI1559,0),MATCH(BV1551,AK1551:AT1551,0)))</f>
        <v>#N/A</v>
      </c>
      <c r="BW1558" s="665" t="e">
        <f>INDEX(AX1546:BE1547,MATCH(AW1558,AV1546:AV1547,0),MATCH(BW1550,AX1544:BE1544,0))*(INDEX(AK1552:AT1559,MATCH(BW1550,AI1552:AI1559,0),MATCH(BW1551,AK1551:AT1551,0)))</f>
        <v>#N/A</v>
      </c>
      <c r="BX1558" s="665" t="e">
        <f>INDEX(AX1546:BE1547,MATCH(AW1558,AV1546:AV1547,0),MATCH(BX1550,AX1544:BE1544,0))*(INDEX(AK1552:AT1559,MATCH(BX1550,AI1552:AI1559,0),MATCH(BX1551,AK1551:AT1551,0)))</f>
        <v>#N/A</v>
      </c>
      <c r="BY1558" s="665" t="e">
        <f>INDEX(AX1546:BE1547,MATCH(AW1558,AV1546:AV1547,0),MATCH(BY1550,AX1544:BE1544,0))*(INDEX(AK1552:AT1559,MATCH(BY1550,AI1552:AI1559,0),MATCH(BY1551,AK1551:AT1551,0)))</f>
        <v>#N/A</v>
      </c>
      <c r="BZ1558" s="665" t="e">
        <f>INDEX(AX1546:BE1547,MATCH(AW1558,AV1546:AV1547,0),MATCH(BZ1550,AX1544:BE1544,0))*(INDEX(AK1552:AT1559,MATCH(BZ1550,AI1552:AI1559,0),MATCH(BZ1551,AK1551:AT1551,0)))</f>
        <v>#N/A</v>
      </c>
      <c r="CA1558" s="665" t="e">
        <f>INDEX(AX1546:BE1547,MATCH(AW1558,AV1546:AV1547,0),MATCH(CA1550,AX1544:BE1544,0))*(INDEX(AK1552:AT1559,MATCH(CA1550,AI1552:AI1559,0),MATCH(CA1551,AK1551:AT1551,0)))</f>
        <v>#N/A</v>
      </c>
      <c r="CB1558" s="665" t="e">
        <f>INDEX(AX1546:BE1547,MATCH(AW1558,AV1546:AV1547,0),MATCH(CB1550,AX1544:BE1544,0))*(INDEX(AK1552:AT1559,MATCH(CB1550,AI1552:AI1559,0),MATCH(CB1551,AK1551:AT1551,0)))</f>
        <v>#N/A</v>
      </c>
      <c r="CC1558" s="665" t="e">
        <f>INDEX(AX1546:BE1547,MATCH(AW1558,AV1546:AV1547,0),MATCH(CC1550,AX1544:BE1544,0))*(INDEX(AK1552:AT1559,MATCH(CC1550,AI1552:AI1559,0),MATCH(CC1551,AK1551:AT1551,0)))</f>
        <v>#N/A</v>
      </c>
      <c r="CD1558" s="665" t="e">
        <f>INDEX(AX1546:BE1547,MATCH(AW1558,AV1546:AV1547,0),MATCH(CD1550,AX1544:BE1544,0))*(INDEX(AK1552:AT1559,MATCH(CD1550,AI1552:AI1559,0),MATCH(CD1551,AK1551:AT1551,0)))</f>
        <v>#N/A</v>
      </c>
      <c r="CE1558" s="665" t="e">
        <f>INDEX(AX1546:BE1547,MATCH(AW1558,AV1546:AV1547,0),MATCH(CE1550,AX1544:BE1544,0))*(INDEX(AK1552:AT1559,MATCH(CE1550,AI1552:AI1559,0),MATCH(CE1551,AK1551:AT1551,0)))</f>
        <v>#N/A</v>
      </c>
      <c r="CF1558" s="665" t="e">
        <f>INDEX(AX1546:BE1547,MATCH(AW1558,AV1546:AV1547,0),MATCH(CF1550,AX1544:BE1544,0))*(INDEX(AK1552:AT1559,MATCH(CF1550,AI1552:AI1559,0),MATCH(CF1551,AK1551:AT1551,0)))</f>
        <v>#N/A</v>
      </c>
      <c r="CG1558" s="665" t="e">
        <f>INDEX(AX1546:BE1547,MATCH(AW1558,AV1546:AV1547,0),MATCH(CG1550,AX1544:BE1544,0))*(INDEX(AK1552:AT1559,MATCH(CG1550,AI1552:AI1559,0),MATCH(CG1551,AK1551:AT1551,0)))</f>
        <v>#N/A</v>
      </c>
      <c r="CH1558" s="665" t="e">
        <f>INDEX(AX1546:BE1547,MATCH(AW1558,AV1546:AV1547,0),MATCH(CH1550,AX1544:BE1544,0))*(INDEX(AK1552:AT1559,MATCH(CH1550,AI1552:AI1559,0),MATCH(CH1551,AK1551:AT1551,0)))</f>
        <v>#N/A</v>
      </c>
      <c r="CI1558" s="665" t="e">
        <f>INDEX(AX1546:BE1547,MATCH(AW1558,AV1546:AV1547,0),MATCH(CI1550,AX1544:BE1544,0))*(INDEX(AK1552:AT1559,MATCH(CI1550,AI1552:AI1559,0),MATCH(CI1551,AK1551:AT1551,0)))</f>
        <v>#N/A</v>
      </c>
      <c r="CJ1558" s="665" t="e">
        <f>INDEX(AX1546:BE1547,MATCH(AW1558,AV1546:AV1547,0),MATCH(CJ1550,AX1544:BE1544,0))*(INDEX(AK1552:AT1559,MATCH(CJ1550,AI1552:AI1559,0),MATCH(CJ1551,AK1551:AT1551,0)))</f>
        <v>#N/A</v>
      </c>
      <c r="CK1558" s="665" t="e">
        <f>INDEX(AX1546:BE1547,MATCH(AW1558,AV1546:AV1547,0),MATCH(CK1550,AX1544:BE1544,0))*(INDEX(AK1552:AT1559,MATCH(CK1550,AI1552:AI1559,0),MATCH(CK1551,AK1551:AT1551,0)))</f>
        <v>#N/A</v>
      </c>
      <c r="CL1558" s="665" t="e">
        <f>INDEX(AX1546:BE1547,MATCH(AW1558,AV1546:AV1547,0),MATCH(CL1550,AX1544:BE1544,0))*(INDEX(AK1552:AT1559,MATCH(CL1550,AI1552:AI1559,0),MATCH(CL1551,AK1551:AT1551,0)))</f>
        <v>#N/A</v>
      </c>
      <c r="CM1558" s="665" t="e">
        <f>INDEX(AX1546:BE1547,MATCH(AW1558,AV1546:AV1547,0),MATCH(CM1550,AX1544:BE1544,0))*(INDEX(AK1552:AT1559,MATCH(CM1550,AI1552:AI1559,0),MATCH(CM1551,AK1551:AT1551,0)))</f>
        <v>#N/A</v>
      </c>
      <c r="CN1558" s="665" t="e">
        <f>INDEX(AX1546:BE1547,MATCH(AW1558,AV1546:AV1547,0),MATCH(CN1550,AX1544:BE1544,0))*(INDEX(AK1552:AT1559,MATCH(CN1550,AI1552:AI1559,0),MATCH(CN1551,AK1551:AT1551,0)))</f>
        <v>#N/A</v>
      </c>
      <c r="CO1558" s="665" t="e">
        <f>INDEX(AX1546:BE1547,MATCH(AW1558,AV1546:AV1547,0),MATCH(CO1550,AX1544:BE1544,0))*(INDEX(AK1552:AT1559,MATCH(CO1550,AI1552:AI1559,0),MATCH(CO1551,AK1551:AT1551,0)))</f>
        <v>#N/A</v>
      </c>
      <c r="CP1558" s="665" t="e">
        <f>INDEX(AX1546:BE1547,MATCH(AW1558,AV1546:AV1547,0),MATCH(CP1550,AX1544:BE1544,0))*(INDEX(AK1552:AT1559,MATCH(CP1550,AI1552:AI1559,0),MATCH(CP1551,AK1551:AT1551,0)))</f>
        <v>#N/A</v>
      </c>
      <c r="CQ1558" s="665" t="e">
        <f>INDEX(AX1546:BE1547,MATCH(AW1558,AV1546:AV1547,0),MATCH(CQ1550,AX1544:BE1544,0))*(INDEX(AK1552:AT1559,MATCH(CQ1550,AI1552:AI1559,0),MATCH(CQ1551,AK1551:AT1551,0)))</f>
        <v>#N/A</v>
      </c>
      <c r="CR1558" s="665" t="e">
        <f>INDEX(AX1546:BE1547,MATCH(AW1558,AV1546:AV1547,0),MATCH(CR1550,AX1544:BE1544,0))*(INDEX(AK1552:AT1559,MATCH(CR1550,AI1552:AI1559,0),MATCH(CR1551,AK1551:AT1551,0)))</f>
        <v>#N/A</v>
      </c>
      <c r="CS1558" s="665" t="e">
        <f>INDEX(AX1546:BE1547,MATCH(AW1558,AV1546:AV1547,0),MATCH(CS1550,AX1544:BE1544,0))*(INDEX(AK1552:AT1559,MATCH(CS1550,AI1552:AI1559,0),MATCH(CS1551,AK1551:AT1551,0)))</f>
        <v>#N/A</v>
      </c>
      <c r="CT1558" s="665" t="e">
        <f>INDEX(AX1546:BE1547,MATCH(AW1558,AV1546:AV1547,0),MATCH(CT1550,AX1544:BE1544,0))*(INDEX(AK1552:AT1559,MATCH(CT1550,AI1552:AI1559,0),MATCH(CT1551,AK1551:AT1551,0)))</f>
        <v>#N/A</v>
      </c>
      <c r="CU1558" s="665" t="e">
        <f>INDEX(AX1546:BE1547,MATCH(AW1558,AV1546:AV1547,0),MATCH(CU1550,AX1544:BE1544,0))*(INDEX(AK1552:AT1559,MATCH(CU1550,AI1552:AI1559,0),MATCH(CU1551,AK1551:AT1551,0)))</f>
        <v>#N/A</v>
      </c>
      <c r="CV1558" s="665" t="e">
        <f>INDEX(AX1546:BE1547,MATCH(AW1558,AV1546:AV1547,0),MATCH(CV1550,AX1544:BE1544,0))*(INDEX(AK1552:AT1559,MATCH(CV1550,AI1552:AI1559,0),MATCH(CV1551,AK1551:AT1551,0)))</f>
        <v>#N/A</v>
      </c>
      <c r="CW1558" s="665" t="e">
        <f>INDEX(AX1546:BE1547,MATCH(AW1558,AV1546:AV1547,0),MATCH(CW1550,AX1544:BE1544,0))*(INDEX(AK1552:AT1559,MATCH(CW1550,AI1552:AI1559,0),MATCH(CW1551,AK1551:AT1551,0)))</f>
        <v>#N/A</v>
      </c>
      <c r="CX1558" s="665" t="e">
        <f>INDEX(AX1546:BE1547,MATCH(AW1558,AV1546:AV1547,0),MATCH(CX1550,AX1544:BE1544,0))*(INDEX(AK1552:AT1559,MATCH(CX1550,AI1552:AI1559,0),MATCH(CX1551,AK1551:AT1551,0)))</f>
        <v>#N/A</v>
      </c>
      <c r="CY1558" s="665" t="e">
        <f>INDEX(AX1546:BE1547,MATCH(AW1558,AV1546:AV1547,0),MATCH(CY1550,AX1544:BE1544,0))*(INDEX(AK1552:AT1559,MATCH(CY1550,AI1552:AI1559,0),MATCH(CY1551,AK1551:AT1551,0)))</f>
        <v>#N/A</v>
      </c>
      <c r="CZ1558" s="665" t="e">
        <f>INDEX(AX1546:BE1547,MATCH(AW1558,AV1546:AV1547,0),MATCH(CZ1550,AX1544:BE1544,0))*(INDEX(AK1552:AT1559,MATCH(CZ1550,AI1552:AI1559,0),MATCH(CZ1551,AK1551:AT1551,0)))</f>
        <v>#N/A</v>
      </c>
      <c r="DA1558" s="665" t="e">
        <f>INDEX(AX1546:BE1547,MATCH(AW1558,AV1546:AV1547,0),MATCH(DA1550,AX1544:BE1544,0))*(INDEX(AK1552:AT1559,MATCH(DA1550,AI1552:AI1559,0),MATCH(DA1551,AK1551:AT1551,0)))</f>
        <v>#N/A</v>
      </c>
      <c r="DB1558" s="665" t="e">
        <f>INDEX(AX1546:BE1547,MATCH(AW1558,AV1546:AV1547,0),MATCH(DB1550,AX1544:BE1544,0))*(INDEX(AK1552:AT1559,MATCH(DB1550,AI1552:AI1559,0),MATCH(DB1551,AK1551:AT1551,0)))</f>
        <v>#N/A</v>
      </c>
      <c r="DC1558" s="665" t="e">
        <f>INDEX(AX1546:BE1547,MATCH(AW1558,AV1546:AV1547,0),MATCH(DC1550,AX1544:BE1544,0))*(INDEX(AK1552:AT1559,MATCH(DC1550,AI1552:AI1559,0),MATCH(DC1551,AK1551:AT1551,0)))</f>
        <v>#N/A</v>
      </c>
      <c r="DD1558" s="665" t="e">
        <f>INDEX(AX1546:BE1547,MATCH(AW1558,AV1546:AV1547,0),MATCH(DD1550,AX1544:BE1544,0))*(INDEX(AK1552:AT1559,MATCH(DD1550,AI1552:AI1559,0),MATCH(DD1551,AK1551:AT1551,0)))</f>
        <v>#N/A</v>
      </c>
      <c r="DE1558" s="665" t="e">
        <f>INDEX(AX1546:BE1547,MATCH(AW1558,AV1546:AV1547,0),MATCH(DE1550,AX1544:BE1544,0))*(INDEX(AK1552:AT1559,MATCH(DE1550,AI1552:AI1559,0),MATCH(DE1551,AK1551:AT1551,0)))</f>
        <v>#N/A</v>
      </c>
      <c r="DF1558" s="665" t="e">
        <f>INDEX(AX1546:BE1547,MATCH(AW1558,AV1546:AV1547,0),MATCH(DF1550,AX1544:BE1544,0))*(INDEX(AK1552:AT1559,MATCH(DF1550,AI1552:AI1559,0),MATCH(DF1551,AK1551:AT1551,0)))</f>
        <v>#N/A</v>
      </c>
      <c r="DG1558" s="665" t="e">
        <f>INDEX(AX1546:BE1547,MATCH(AW1558,AV1546:AV1547,0),MATCH(DG1550,AX1544:BE1544,0))*(INDEX(AK1552:AT1559,MATCH(DG1550,AI1552:AI1559,0),MATCH(DG1551,AK1551:AT1551,0)))</f>
        <v>#N/A</v>
      </c>
      <c r="DH1558" s="665" t="e">
        <f>INDEX(AX1546:BE1547,MATCH(AW1558,AV1546:AV1547,0),MATCH(DH1550,AX1544:BE1544,0))*(INDEX(AK1552:AT1559,MATCH(DH1550,AI1552:AI1559,0),MATCH(DH1551,AK1551:AT1551,0)))</f>
        <v>#N/A</v>
      </c>
      <c r="DI1558" s="665" t="e">
        <f>INDEX(AX1546:BE1547,MATCH(AW1558,AV1546:AV1547,0),MATCH(DI1550,AX1544:BE1544,0))*(INDEX(AK1552:AT1559,MATCH(DI1550,AI1552:AI1559,0),MATCH(DI1551,AK1551:AT1551,0)))</f>
        <v>#N/A</v>
      </c>
      <c r="DJ1558" s="665" t="e">
        <f>INDEX(AX1546:BE1547,MATCH(AW1558,AV1546:AV1547,0),MATCH(DJ1550,AX1544:BE1544,0))*(INDEX(AK1552:AT1559,MATCH(DJ1550,AI1552:AI1559,0),MATCH(DJ1551,AK1551:AT1551,0)))</f>
        <v>#N/A</v>
      </c>
      <c r="DK1558" s="665" t="e">
        <f>INDEX(AX1546:BE1547,MATCH(AW1558,AV1546:AV1547,0),MATCH(DK1550,AX1544:BE1544,0))*(INDEX(AK1552:AT1559,MATCH(DK1550,AI1552:AI1559,0),MATCH(DK1551,AK1551:AT1551,0)))</f>
        <v>#N/A</v>
      </c>
      <c r="DL1558" s="665" t="e">
        <f>INDEX(AX1546:BE1547,MATCH(AW1558,AV1546:AV1547,0),MATCH(DL1550,AX1544:BE1544,0))*(INDEX(AK1552:AT1559,MATCH(DL1550,AI1552:AI1559,0),MATCH(DL1551,AK1551:AT1551,0)))</f>
        <v>#N/A</v>
      </c>
      <c r="DM1558" s="665" t="e">
        <f>INDEX(AX1546:BE1547,MATCH(AW1558,AV1546:AV1547,0),MATCH(DM1550,AX1544:BE1544,0))*(INDEX(AK1552:AT1559,MATCH(DM1550,AI1552:AI1559,0),MATCH(DM1551,AK1551:AT1551,0)))</f>
        <v>#N/A</v>
      </c>
      <c r="DN1558" s="665" t="e">
        <f>INDEX(AX1546:BE1547,MATCH(AW1558,AV1546:AV1547,0),MATCH(DN1550,AX1544:BE1544,0))*(INDEX(AK1552:AT1559,MATCH(DN1550,AI1552:AI1559,0),MATCH(DN1551,AK1551:AT1551,0)))</f>
        <v>#N/A</v>
      </c>
      <c r="DO1558" s="665" t="e">
        <f>INDEX(AX1546:BE1547,MATCH(AW1558,AV1546:AV1547,0),MATCH(DO1550,AX1544:BE1544,0))*(INDEX(AK1552:AT1559,MATCH(DO1550,AI1552:AI1559,0),MATCH(DO1551,AK1551:AT1551,0)))</f>
        <v>#N/A</v>
      </c>
      <c r="DP1558" s="665" t="e">
        <f>INDEX(AX1546:BE1547,MATCH(AW1558,AV1546:AV1547,0),MATCH(DP1550,AX1544:BE1544,0))*(INDEX(AK1552:AT1559,MATCH(DP1550,AI1552:AI1559,0),MATCH(DP1551,AK1551:AT1551,0)))</f>
        <v>#N/A</v>
      </c>
      <c r="DQ1558" s="643" t="e">
        <f>SUM(AX1558:DP1558)=#REF!</f>
        <v>#REF!</v>
      </c>
      <c r="DR1558" s="749">
        <v>2029</v>
      </c>
      <c r="DS1558" s="665" t="e">
        <f>IF(DR1558&gt;DS1550,AX1557-AX1558,0)</f>
        <v>#REF!</v>
      </c>
      <c r="DT1558" s="665" t="e">
        <f>IF(DR1558&gt;DT1550,AY1557-AY1558,0)</f>
        <v>#N/A</v>
      </c>
      <c r="DU1558" s="665" t="e">
        <f>IF(DR1558&gt;DU1550,AZ1557-AZ1558,0)</f>
        <v>#N/A</v>
      </c>
      <c r="DV1558" s="665" t="e">
        <f>IF(DR1558&gt;DV1550,BA1557-BA1558,0)</f>
        <v>#N/A</v>
      </c>
      <c r="DW1558" s="665" t="e">
        <f>IF(DR1558&gt;DW1550,BB1557-BB1558,0)</f>
        <v>#N/A</v>
      </c>
      <c r="DX1558" s="665" t="e">
        <f>IF(DR1558&gt;DX1550,BC1557-BC1558,0)</f>
        <v>#N/A</v>
      </c>
      <c r="DY1558" s="665" t="e">
        <f>IF(DR1558&gt;DY1550,BD1557-BD1558,0)</f>
        <v>#N/A</v>
      </c>
      <c r="DZ1558" s="665" t="e">
        <f>IF(DR1558&gt;DZ1550,BE1557-BE1558,0)</f>
        <v>#N/A</v>
      </c>
      <c r="EA1558" s="665" t="e">
        <f>IF(DR1558&gt;EA1550,BF1557-BF1558,0)</f>
        <v>#N/A</v>
      </c>
      <c r="EB1558" s="665" t="e">
        <f>IF(DR1558&gt;EB1550,BG1557-BG1558,0)</f>
        <v>#N/A</v>
      </c>
      <c r="EC1558" s="665" t="e">
        <f>IF(DR1558&gt;EC1550,BH1557-BH1558,0)</f>
        <v>#N/A</v>
      </c>
      <c r="ED1558" s="665" t="e">
        <f>IF(DR1558&gt;ED1550,BI1557-BI1558,0)</f>
        <v>#N/A</v>
      </c>
      <c r="EE1558" s="665" t="e">
        <f>IF(DR1558&gt;EE1550,BJ1557-BJ1558,0)</f>
        <v>#N/A</v>
      </c>
      <c r="EF1558" s="665" t="e">
        <f>IF(DR1558&gt;EF1550,BK1557-BK1558,0)</f>
        <v>#N/A</v>
      </c>
      <c r="EG1558" s="665" t="e">
        <f>IF(DR1558&gt;EG1550,BL1557-BL1558,0)</f>
        <v>#N/A</v>
      </c>
      <c r="EH1558" s="665" t="e">
        <f>IF(DR1558&gt;EH1550,BM1557-BM1558,0)</f>
        <v>#N/A</v>
      </c>
      <c r="EI1558" s="665" t="e">
        <f>IF(DR1558&gt;EI1550,BN1557-BN1558,0)</f>
        <v>#N/A</v>
      </c>
      <c r="EJ1558" s="665" t="e">
        <f>IF(DR1558&gt;EJ1550,BO1557-BO1558,0)</f>
        <v>#N/A</v>
      </c>
      <c r="EK1558" s="665" t="e">
        <f>IF(DR1558&gt;EK1550,BP1557-BP1558,0)</f>
        <v>#N/A</v>
      </c>
      <c r="EL1558" s="665" t="e">
        <f>IF(DR1558&gt;EL1550,BQ1557-BQ1558,0)</f>
        <v>#N/A</v>
      </c>
      <c r="EM1558" s="665" t="e">
        <f>IF(DR1558&gt;EM1550,BR1557-BR1558,0)</f>
        <v>#N/A</v>
      </c>
      <c r="EN1558" s="665" t="e">
        <f>IF(DR1558&gt;EN1550,BS1557-BS1558,0)</f>
        <v>#N/A</v>
      </c>
      <c r="EO1558" s="665" t="e">
        <f>IF(DR1558&gt;EO1550,BT1557-BT1558,0)</f>
        <v>#N/A</v>
      </c>
      <c r="EP1558" s="665" t="e">
        <f>IF(DR1558&gt;EP1550,BU1557-BU1558,0)</f>
        <v>#N/A</v>
      </c>
      <c r="EQ1558" s="665" t="e">
        <f>IF(DR1558&gt;EQ1550,BV1557-BV1558,0)</f>
        <v>#N/A</v>
      </c>
      <c r="ER1558" s="665" t="e">
        <f>IF(DR1558&gt;ER1550,BW1557-BW1558,0)</f>
        <v>#N/A</v>
      </c>
      <c r="ES1558" s="665" t="e">
        <f>IF(DR1558&gt;ES1550,BX1557-BX1558,0)</f>
        <v>#N/A</v>
      </c>
      <c r="ET1558" s="665" t="e">
        <f>IF(DR1558&gt;ET1550,BY1557-BY1558,0)</f>
        <v>#N/A</v>
      </c>
      <c r="EU1558" s="665" t="e">
        <f>IF(DR1558&gt;EU1550,BZ1557-BZ1558,0)</f>
        <v>#N/A</v>
      </c>
      <c r="EV1558" s="665" t="e">
        <f>IF(DR1558&gt;EV1550,CA1557-CA1558,0)</f>
        <v>#N/A</v>
      </c>
      <c r="EW1558" s="665" t="e">
        <f>IF(DR1558&gt;EW1550,CB1557-CB1558,0)</f>
        <v>#N/A</v>
      </c>
      <c r="EX1558" s="665" t="e">
        <f>IF(DR1558&gt;EX1550,CC1557-CC1558,0)</f>
        <v>#N/A</v>
      </c>
      <c r="EY1558" s="665" t="e">
        <f>IF(DR1558&gt;EY1550,CD1557-CD1558,0)</f>
        <v>#N/A</v>
      </c>
      <c r="EZ1558" s="665" t="e">
        <f>IF(DR1558&gt;EZ1550,CE1557-CE1558,0)</f>
        <v>#N/A</v>
      </c>
      <c r="FA1558" s="665" t="e">
        <f>IF(DR1558&gt;FA1550,CF1557-CF1558,0)</f>
        <v>#N/A</v>
      </c>
      <c r="FB1558" s="665" t="e">
        <f>IF(DR1558&gt;FB1550,CG1557-CG1558,0)</f>
        <v>#N/A</v>
      </c>
      <c r="FC1558" s="665" t="e">
        <f>IF(DR1558&gt;FC1550,CH1557-CH1558,0)</f>
        <v>#N/A</v>
      </c>
      <c r="FD1558" s="665" t="e">
        <f>IF(DR1558&gt;FD1550,CI1557-CI1558,0)</f>
        <v>#N/A</v>
      </c>
      <c r="FE1558" s="665" t="e">
        <f>IF(DR1558&gt;FE1550,CJ1557-CJ1558,0)</f>
        <v>#N/A</v>
      </c>
      <c r="FF1558" s="665" t="e">
        <f>IF(DR1558&gt;FF1550,CK1557-CK1558,0)</f>
        <v>#N/A</v>
      </c>
      <c r="FG1558" s="665" t="e">
        <f>IF(DR1558&gt;FG1550,CL1557-CL1558,0)</f>
        <v>#N/A</v>
      </c>
      <c r="FH1558" s="665" t="e">
        <f>IF(DR1558&gt;FH1550,CM1557-CM1558,0)</f>
        <v>#N/A</v>
      </c>
      <c r="FI1558" s="665" t="e">
        <f>IF(DR1558&gt;FI1550,CN1557-CN1558,0)</f>
        <v>#N/A</v>
      </c>
      <c r="FJ1558" s="665" t="e">
        <f>IF(DR1558&gt;FJ1550,CO1557-CO1558,0)</f>
        <v>#N/A</v>
      </c>
      <c r="FK1558" s="665" t="e">
        <f>IF(DR1558&gt;FK1550,CP1557-CP1558,0)</f>
        <v>#N/A</v>
      </c>
      <c r="FL1558" s="665" t="e">
        <f>IF(DR1558&gt;FL1550,CQ1557-CQ1558,0)</f>
        <v>#N/A</v>
      </c>
      <c r="FM1558" s="665" t="e">
        <f>IF(DR1558&gt;FM1550,CR1557-CR1558,0)</f>
        <v>#N/A</v>
      </c>
      <c r="FN1558" s="665" t="e">
        <f>IF(DR1558&gt;FN1550,CS1557-CS1558,0)</f>
        <v>#N/A</v>
      </c>
      <c r="FO1558" s="665" t="e">
        <f>IF(DR1558&gt;FO1550,CT1557-CT1558,0)</f>
        <v>#N/A</v>
      </c>
      <c r="FP1558" s="665" t="e">
        <f>IF(DR1558&gt;FP1550,CU1557-CU1558,0)</f>
        <v>#N/A</v>
      </c>
      <c r="FQ1558" s="665" t="e">
        <f>IF(DR1558&gt;FQ1550,CV1557-CV1558,0)</f>
        <v>#N/A</v>
      </c>
      <c r="FR1558" s="665">
        <f>IF(DR1558&gt;FR1550,CW1557-CW1558,0)</f>
        <v>0</v>
      </c>
      <c r="FS1558" s="665">
        <f>IF(DR1558&gt;FS1550,CX1557-CX1558,0)</f>
        <v>0</v>
      </c>
      <c r="FT1558" s="665">
        <f>IF(DR1558&gt;FT1550,CY1557-CY1558,0)</f>
        <v>0</v>
      </c>
      <c r="FU1558" s="665">
        <f>IF(DR1558&gt;FU1550,CZ1557-CZ1558,0)</f>
        <v>0</v>
      </c>
      <c r="FV1558" s="665">
        <f>IF(DR1558&gt;FV1550,DA1557-DA1558,0)</f>
        <v>0</v>
      </c>
      <c r="FW1558" s="665">
        <f>IF(DR1558&gt;FW1550,DB1557-DB1558,0)</f>
        <v>0</v>
      </c>
      <c r="FX1558" s="665">
        <f>IF(DR1558&gt;FX1550,DC1557-DC1558,0)</f>
        <v>0</v>
      </c>
      <c r="FY1558" s="665">
        <f>IF(DR1558&gt;FY1550,DD1557-DD1558,0)</f>
        <v>0</v>
      </c>
      <c r="FZ1558" s="665">
        <f>IF(DR1558&gt;FZ1550,DE1557-DE1558,0)</f>
        <v>0</v>
      </c>
      <c r="GA1558" s="665">
        <f>IF(DR1558&gt;GA1550,DF1557-DF1558,0)</f>
        <v>0</v>
      </c>
      <c r="GB1558" s="665">
        <f>IF(DR1558&gt;GB1550,DG1557-DG1558,0)</f>
        <v>0</v>
      </c>
      <c r="GC1558" s="665">
        <f>IF(DR1558&gt;GC1550,DH1557-DH1558,0)</f>
        <v>0</v>
      </c>
      <c r="GD1558" s="665">
        <f>IF(DR1558&gt;GD1550,DI1557-DI1558,0)</f>
        <v>0</v>
      </c>
      <c r="GE1558" s="665">
        <f>IF(DR1558&gt;GE1550,DJ1557-DJ1558,0)</f>
        <v>0</v>
      </c>
      <c r="GF1558" s="665">
        <f>IF(DR1558&gt;GF1550,DK1557-DK1558,0)</f>
        <v>0</v>
      </c>
      <c r="GG1558" s="665">
        <f>IF(DR1558&gt;GG1550,DL1557-DL1558,0)</f>
        <v>0</v>
      </c>
      <c r="GH1558" s="665">
        <f>IF(DR1558&gt;GH1550,DM1557-DM1558,0)</f>
        <v>0</v>
      </c>
      <c r="GI1558" s="665">
        <f>IF(DR1558&gt;GI1550,DN1557-DN1558,0)</f>
        <v>0</v>
      </c>
      <c r="GJ1558" s="665">
        <f>IF(DR1558&gt;GJ1550,DO1557-DO1558,0)</f>
        <v>0</v>
      </c>
      <c r="GK1558" s="665">
        <f>IF(DR1558&gt;GK1550,DP1557-DP1558,0)</f>
        <v>0</v>
      </c>
      <c r="GL1558" s="665" t="e">
        <f>SUM(DS1558:GK1558)+SUM(#REF!)=#REF!</f>
        <v>#REF!</v>
      </c>
      <c r="GM1558" s="667"/>
      <c r="GN1558" s="749">
        <v>2029</v>
      </c>
      <c r="GO1558" s="664" t="e">
        <f>SUMIF(DS1551:GK1551,GO1551,DS1558:GK1558)</f>
        <v>#REF!</v>
      </c>
      <c r="GP1558" s="668" t="e">
        <f>SUMIF(DS1551:GK1551,GP1551,DS1558:GK1558)</f>
        <v>#N/A</v>
      </c>
      <c r="GQ1558" s="668" t="e">
        <f>SUMIF(DS1551:GK1551,GQ1551,DS1558:GK1558)</f>
        <v>#N/A</v>
      </c>
      <c r="GR1558" s="668" t="e">
        <f>SUMIF(DS1551:GK1551,GR1551,DS1558:GK1558)</f>
        <v>#N/A</v>
      </c>
      <c r="GS1558" s="668" t="e">
        <f>SUMIF(DS1551:GK1551,GS1551,DS1558:GK1558)</f>
        <v>#N/A</v>
      </c>
      <c r="GT1558" s="668" t="e">
        <f>SUMIF(DS1551:GK1551,GT1551,DS1558:GK1558)</f>
        <v>#N/A</v>
      </c>
      <c r="GU1558" s="668" t="e">
        <f>SUMIF(DS1551:GK1551,GU1551,DS1558:GK1558)</f>
        <v>#N/A</v>
      </c>
      <c r="GV1558" s="668" t="e">
        <f>SUMIF(DS1551:GK1551,GV1551,DS1558:GK1558)</f>
        <v>#N/A</v>
      </c>
      <c r="GW1558" s="668" t="e">
        <f>SUMIF(DS1551:GK1551,GW1551,DS1558:GK1558)</f>
        <v>#N/A</v>
      </c>
      <c r="GX1558" s="668" t="e">
        <f>SUMIF(DS1551:GK1551,GX1551,DS1558:GK1558)</f>
        <v>#N/A</v>
      </c>
      <c r="GY1558" s="668" t="e">
        <f>SUMIF(DS1551:GK1551,GY1551,DS1558:GK1558)</f>
        <v>#N/A</v>
      </c>
      <c r="GZ1558" s="646" t="e">
        <f>SUM(GO1558:GY1558)=(#REF!-SUM(#REF!))</f>
        <v>#REF!</v>
      </c>
    </row>
    <row r="1559" spans="1:234" hidden="1" x14ac:dyDescent="0.25">
      <c r="A1559" s="643" t="s">
        <v>208</v>
      </c>
      <c r="AI1559" s="664">
        <v>2030</v>
      </c>
      <c r="AJ1559" s="664">
        <v>0</v>
      </c>
      <c r="AK1559" s="665">
        <f>IFERROR(#REF!/#REF!,0)</f>
        <v>0</v>
      </c>
      <c r="AL1559" s="665">
        <f>IFERROR(#REF!/#REF!,0)</f>
        <v>0</v>
      </c>
      <c r="AM1559" s="665">
        <f>IFERROR(#REF!/#REF!,0)</f>
        <v>0</v>
      </c>
      <c r="AN1559" s="669">
        <f>IFERROR(#REF!/#REF!,0)</f>
        <v>0</v>
      </c>
      <c r="AO1559" s="669">
        <f>IFERROR(#REF!/#REF!,0)</f>
        <v>0</v>
      </c>
      <c r="AP1559" s="669">
        <f>IFERROR(#REF!/#REF!,0)</f>
        <v>0</v>
      </c>
      <c r="AQ1559" s="669">
        <f>IFERROR(#REF!/#REF!,0)</f>
        <v>0</v>
      </c>
      <c r="AR1559" s="669">
        <f>IFERROR(#REF!/#REF!,0)</f>
        <v>0</v>
      </c>
      <c r="AS1559" s="669">
        <f>IFERROR(#REF!/#REF!,0)</f>
        <v>0</v>
      </c>
      <c r="AT1559" s="669">
        <f>IFERROR(#REF!/#REF!,0)</f>
        <v>0</v>
      </c>
      <c r="AU1559" s="666"/>
      <c r="AW1559" s="749">
        <v>2030</v>
      </c>
      <c r="AX1559" s="665" t="e">
        <f>#REF!</f>
        <v>#REF!</v>
      </c>
      <c r="AY1559" s="665" t="e">
        <f>INDEX(AX1546:BE1547,MATCH(AW1559,AV1546:AV1547,0),MATCH(AY1550,AX1544:BE1544,0))*(INDEX(AK1552:AT1559,MATCH(AY1550,AI1552:AI1559,0),MATCH(AY1551,AK1551:AT1551,0)))</f>
        <v>#N/A</v>
      </c>
      <c r="AZ1559" s="665" t="e">
        <f>INDEX(AX1546:BE1547,MATCH(AW1559,AV1546:AV1547,0),MATCH(AZ1550,AX1544:BE1544,0))*(INDEX(AK1552:AT1559,MATCH(AZ1550,AI1552:AI1559,0),MATCH(AZ1551,AK1551:AT1551,0)))</f>
        <v>#N/A</v>
      </c>
      <c r="BA1559" s="665" t="e">
        <f>INDEX(AX1546:BE1547,MATCH(AW1559,AV1546:AV1547,0),MATCH(BA1550,AX1544:BE1544,0))*(INDEX(AK1552:AT1559,MATCH(BA1550,AI1552:AI1559,0),MATCH(BA1551,AK1551:AT1551,0)))</f>
        <v>#N/A</v>
      </c>
      <c r="BB1559" s="665" t="e">
        <f>INDEX(AX1546:BE1547,MATCH(AW1559,AV1546:AV1547,0),MATCH(BB1550,AX1544:BE1544,0))*(INDEX(AK1552:AT1559,MATCH(BB1550,AI1552:AI1559,0),MATCH(BB1551,AK1551:AT1551,0)))</f>
        <v>#N/A</v>
      </c>
      <c r="BC1559" s="665" t="e">
        <f>INDEX(AX1546:BE1547,MATCH(AW1559,AV1546:AV1547,0),MATCH(BC1550,AX1544:BE1544,0))*(INDEX(AK1552:AT1559,MATCH(BC1550,AI1552:AI1559,0),MATCH(BC1551,AK1551:AT1551,0)))</f>
        <v>#N/A</v>
      </c>
      <c r="BD1559" s="665" t="e">
        <f>INDEX(AX1546:BE1547,MATCH(AW1559,AV1546:AV1547,0),MATCH(BD1550,AX1544:BE1544,0))*(INDEX(AK1552:AT1559,MATCH(BD1550,AI1552:AI1559,0),MATCH(BD1551,AK1551:AT1551,0)))</f>
        <v>#N/A</v>
      </c>
      <c r="BE1559" s="665" t="e">
        <f>INDEX(AX1546:BE1547,MATCH(AW1559,AV1546:AV1547,0),MATCH(BE1550,AX1544:BE1544,0))*(INDEX(AK1552:AT1559,MATCH(BE1550,AI1552:AI1559,0),MATCH(BE1551,AK1551:AT1551,0)))</f>
        <v>#N/A</v>
      </c>
      <c r="BF1559" s="665" t="e">
        <f>INDEX(AX1546:BE1547,MATCH(AW1559,AV1546:AV1547,0),MATCH(BF1550,AX1544:BE1544,0))*(INDEX(AK1552:AT1559,MATCH(BF1550,AI1552:AI1559,0),MATCH(BF1551,AK1551:AT1551,0)))</f>
        <v>#N/A</v>
      </c>
      <c r="BG1559" s="665" t="e">
        <f>INDEX(AX1546:BE1547,MATCH(AW1559,AV1546:AV1547,0),MATCH(BG1550,AX1544:BE1544,0))*(INDEX(AK1552:AT1559,MATCH(BG1550,AI1552:AI1559,0),MATCH(BG1551,AK1551:AT1551,0)))</f>
        <v>#N/A</v>
      </c>
      <c r="BH1559" s="665" t="e">
        <f>INDEX(AX1546:BE1547,MATCH(AW1559,AV1546:AV1547,0),MATCH(BH1550,AX1544:BE1544,0))*(INDEX(AK1552:AT1559,MATCH(BH1550,AI1552:AI1559,0),MATCH(BH1551,AK1551:AT1551,0)))</f>
        <v>#N/A</v>
      </c>
      <c r="BI1559" s="665" t="e">
        <f>INDEX(AX1546:BE1547,MATCH(AW1559,AV1546:AV1547,0),MATCH(BI1550,AX1544:BE1544,0))*(INDEX(AK1552:AT1559,MATCH(BI1550,AI1552:AI1559,0),MATCH(BI1551,AK1551:AT1551,0)))</f>
        <v>#N/A</v>
      </c>
      <c r="BJ1559" s="665" t="e">
        <f>INDEX(AX1546:BE1547,MATCH(AW1559,AV1546:AV1547,0),MATCH(BJ1550,AX1544:BE1544,0))*(INDEX(AK1552:AT1559,MATCH(BJ1550,AI1552:AI1559,0),MATCH(BJ1551,AK1551:AT1551,0)))</f>
        <v>#N/A</v>
      </c>
      <c r="BK1559" s="665" t="e">
        <f>INDEX(AX1546:BE1547,MATCH(AW1559,AV1546:AV1547,0),MATCH(BK1550,AX1544:BE1544,0))*(INDEX(AK1552:AT1559,MATCH(BK1550,AI1552:AI1559,0),MATCH(BK1551,AK1551:AT1551,0)))</f>
        <v>#N/A</v>
      </c>
      <c r="BL1559" s="665" t="e">
        <f>INDEX(AX1546:BE1547,MATCH(AW1559,AV1546:AV1547,0),MATCH(BL1550,AX1544:BE1544,0))*(INDEX(AK1552:AT1559,MATCH(BL1550,AI1552:AI1559,0),MATCH(BL1551,AK1551:AT1551,0)))</f>
        <v>#N/A</v>
      </c>
      <c r="BM1559" s="665" t="e">
        <f>INDEX(AX1546:BE1547,MATCH(AW1559,AV1546:AV1547,0),MATCH(BM1550,AX1544:BE1544,0))*(INDEX(AK1552:AT1559,MATCH(BM1550,AI1552:AI1559,0),MATCH(BM1551,AK1551:AT1551,0)))</f>
        <v>#N/A</v>
      </c>
      <c r="BN1559" s="665" t="e">
        <f>INDEX(AX1546:BE1547,MATCH(AW1559,AV1546:AV1547,0),MATCH(BN1550,AX1544:BE1544,0))*(INDEX(AK1552:AT1559,MATCH(BN1550,AI1552:AI1559,0),MATCH(BN1551,AK1551:AT1551,0)))</f>
        <v>#N/A</v>
      </c>
      <c r="BO1559" s="665" t="e">
        <f>INDEX(AX1546:BE1547,MATCH(AW1559,AV1546:AV1547,0),MATCH(BO1550,AX1544:BE1544,0))*(INDEX(AK1552:AT1559,MATCH(BO1550,AI1552:AI1559,0),MATCH(BO1551,AK1551:AT1551,0)))</f>
        <v>#N/A</v>
      </c>
      <c r="BP1559" s="665" t="e">
        <f>INDEX(AX1546:BE1547,MATCH(AW1559,AV1546:AV1547,0),MATCH(BP1550,AX1544:BE1544,0))*(INDEX(AK1552:AT1559,MATCH(BP1550,AI1552:AI1559,0),MATCH(BP1551,AK1551:AT1551,0)))</f>
        <v>#N/A</v>
      </c>
      <c r="BQ1559" s="665" t="e">
        <f>INDEX(AX1546:BE1547,MATCH(AW1559,AV1546:AV1547,0),MATCH(BQ1550,AX1544:BE1544,0))*(INDEX(AK1552:AT1559,MATCH(BQ1550,AI1552:AI1559,0),MATCH(BQ1551,AK1551:AT1551,0)))</f>
        <v>#N/A</v>
      </c>
      <c r="BR1559" s="665" t="e">
        <f>INDEX(AX1546:BE1547,MATCH(AW1559,AV1546:AV1547,0),MATCH(BR1550,AX1544:BE1544,0))*(INDEX(AK1552:AT1559,MATCH(BR1550,AI1552:AI1559,0),MATCH(BR1551,AK1551:AT1551,0)))</f>
        <v>#N/A</v>
      </c>
      <c r="BS1559" s="665" t="e">
        <f>INDEX(AX1546:BE1547,MATCH(AW1559,AV1546:AV1547,0),MATCH(BS1550,AX1544:BE1544,0))*(INDEX(AK1552:AT1559,MATCH(BS1550,AI1552:AI1559,0),MATCH(BS1551,AK1551:AT1551,0)))</f>
        <v>#N/A</v>
      </c>
      <c r="BT1559" s="665" t="e">
        <f>INDEX(AX1546:BE1547,MATCH(AW1559,AV1546:AV1547,0),MATCH(BT1550,AX1544:BE1544,0))*(INDEX(AK1552:AT1559,MATCH(BT1550,AI1552:AI1559,0),MATCH(BT1551,AK1551:AT1551,0)))</f>
        <v>#N/A</v>
      </c>
      <c r="BU1559" s="665" t="e">
        <f>INDEX(AX1546:BE1547,MATCH(AW1559,AV1546:AV1547,0),MATCH(BU1550,AX1544:BE1544,0))*(INDEX(AK1552:AT1559,MATCH(BU1550,AI1552:AI1559,0),MATCH(BU1551,AK1551:AT1551,0)))</f>
        <v>#N/A</v>
      </c>
      <c r="BV1559" s="665" t="e">
        <f>INDEX(AX1546:BE1547,MATCH(AW1559,AV1546:AV1547,0),MATCH(BV1550,AX1544:BE1544,0))*(INDEX(AK1552:AT1559,MATCH(BV1550,AI1552:AI1559,0),MATCH(BV1551,AK1551:AT1551,0)))</f>
        <v>#N/A</v>
      </c>
      <c r="BW1559" s="665" t="e">
        <f>INDEX(AX1546:BE1547,MATCH(AW1559,AV1546:AV1547,0),MATCH(BW1550,AX1544:BE1544,0))*(INDEX(AK1552:AT1559,MATCH(BW1550,AI1552:AI1559,0),MATCH(BW1551,AK1551:AT1551,0)))</f>
        <v>#N/A</v>
      </c>
      <c r="BX1559" s="665" t="e">
        <f>INDEX(AX1546:BE1547,MATCH(AW1559,AV1546:AV1547,0),MATCH(BX1550,AX1544:BE1544,0))*(INDEX(AK1552:AT1559,MATCH(BX1550,AI1552:AI1559,0),MATCH(BX1551,AK1551:AT1551,0)))</f>
        <v>#N/A</v>
      </c>
      <c r="BY1559" s="665" t="e">
        <f>INDEX(AX1546:BE1547,MATCH(AW1559,AV1546:AV1547,0),MATCH(BY1550,AX1544:BE1544,0))*(INDEX(AK1552:AT1559,MATCH(BY1550,AI1552:AI1559,0),MATCH(BY1551,AK1551:AT1551,0)))</f>
        <v>#N/A</v>
      </c>
      <c r="BZ1559" s="665" t="e">
        <f>INDEX(AX1546:BE1547,MATCH(AW1559,AV1546:AV1547,0),MATCH(BZ1550,AX1544:BE1544,0))*(INDEX(AK1552:AT1559,MATCH(BZ1550,AI1552:AI1559,0),MATCH(BZ1551,AK1551:AT1551,0)))</f>
        <v>#N/A</v>
      </c>
      <c r="CA1559" s="665" t="e">
        <f>INDEX(AX1546:BE1547,MATCH(AW1559,AV1546:AV1547,0),MATCH(CA1550,AX1544:BE1544,0))*(INDEX(AK1552:AT1559,MATCH(CA1550,AI1552:AI1559,0),MATCH(CA1551,AK1551:AT1551,0)))</f>
        <v>#N/A</v>
      </c>
      <c r="CB1559" s="665" t="e">
        <f>INDEX(AX1546:BE1547,MATCH(AW1559,AV1546:AV1547,0),MATCH(CB1550,AX1544:BE1544,0))*(INDEX(AK1552:AT1559,MATCH(CB1550,AI1552:AI1559,0),MATCH(CB1551,AK1551:AT1551,0)))</f>
        <v>#N/A</v>
      </c>
      <c r="CC1559" s="665" t="e">
        <f>INDEX(AX1546:BE1547,MATCH(AW1559,AV1546:AV1547,0),MATCH(CC1550,AX1544:BE1544,0))*(INDEX(AK1552:AT1559,MATCH(CC1550,AI1552:AI1559,0),MATCH(CC1551,AK1551:AT1551,0)))</f>
        <v>#N/A</v>
      </c>
      <c r="CD1559" s="665" t="e">
        <f>INDEX(AX1546:BE1547,MATCH(AW1559,AV1546:AV1547,0),MATCH(CD1550,AX1544:BE1544,0))*(INDEX(AK1552:AT1559,MATCH(CD1550,AI1552:AI1559,0),MATCH(CD1551,AK1551:AT1551,0)))</f>
        <v>#N/A</v>
      </c>
      <c r="CE1559" s="665" t="e">
        <f>INDEX(AX1546:BE1547,MATCH(AW1559,AV1546:AV1547,0),MATCH(CE1550,AX1544:BE1544,0))*(INDEX(AK1552:AT1559,MATCH(CE1550,AI1552:AI1559,0),MATCH(CE1551,AK1551:AT1551,0)))</f>
        <v>#N/A</v>
      </c>
      <c r="CF1559" s="665" t="e">
        <f>INDEX(AX1546:BE1547,MATCH(AW1559,AV1546:AV1547,0),MATCH(CF1550,AX1544:BE1544,0))*(INDEX(AK1552:AT1559,MATCH(CF1550,AI1552:AI1559,0),MATCH(CF1551,AK1551:AT1551,0)))</f>
        <v>#N/A</v>
      </c>
      <c r="CG1559" s="665" t="e">
        <f>INDEX(AX1546:BE1547,MATCH(AW1559,AV1546:AV1547,0),MATCH(CG1550,AX1544:BE1544,0))*(INDEX(AK1552:AT1559,MATCH(CG1550,AI1552:AI1559,0),MATCH(CG1551,AK1551:AT1551,0)))</f>
        <v>#N/A</v>
      </c>
      <c r="CH1559" s="665" t="e">
        <f>INDEX(AX1546:BE1547,MATCH(AW1559,AV1546:AV1547,0),MATCH(CH1550,AX1544:BE1544,0))*(INDEX(AK1552:AT1559,MATCH(CH1550,AI1552:AI1559,0),MATCH(CH1551,AK1551:AT1551,0)))</f>
        <v>#N/A</v>
      </c>
      <c r="CI1559" s="665" t="e">
        <f>INDEX(AX1546:BE1547,MATCH(AW1559,AV1546:AV1547,0),MATCH(CI1550,AX1544:BE1544,0))*(INDEX(AK1552:AT1559,MATCH(CI1550,AI1552:AI1559,0),MATCH(CI1551,AK1551:AT1551,0)))</f>
        <v>#N/A</v>
      </c>
      <c r="CJ1559" s="665" t="e">
        <f>INDEX(AX1546:BE1547,MATCH(AW1559,AV1546:AV1547,0),MATCH(CJ1550,AX1544:BE1544,0))*(INDEX(AK1552:AT1559,MATCH(CJ1550,AI1552:AI1559,0),MATCH(CJ1551,AK1551:AT1551,0)))</f>
        <v>#N/A</v>
      </c>
      <c r="CK1559" s="665" t="e">
        <f>INDEX(AX1546:BE1547,MATCH(AW1559,AV1546:AV1547,0),MATCH(CK1550,AX1544:BE1544,0))*(INDEX(AK1552:AT1559,MATCH(CK1550,AI1552:AI1559,0),MATCH(CK1551,AK1551:AT1551,0)))</f>
        <v>#N/A</v>
      </c>
      <c r="CL1559" s="665" t="e">
        <f>INDEX(AX1546:BE1547,MATCH(AW1559,AV1546:AV1547,0),MATCH(CL1550,AX1544:BE1544,0))*(INDEX(AK1552:AT1559,MATCH(CL1550,AI1552:AI1559,0),MATCH(CL1551,AK1551:AT1551,0)))</f>
        <v>#N/A</v>
      </c>
      <c r="CM1559" s="665" t="e">
        <f>INDEX(AX1546:BE1547,MATCH(AW1559,AV1546:AV1547,0),MATCH(CM1550,AX1544:BE1544,0))*(INDEX(AK1552:AT1559,MATCH(CM1550,AI1552:AI1559,0),MATCH(CM1551,AK1551:AT1551,0)))</f>
        <v>#N/A</v>
      </c>
      <c r="CN1559" s="665" t="e">
        <f>INDEX(AX1546:BE1547,MATCH(AW1559,AV1546:AV1547,0),MATCH(CN1550,AX1544:BE1544,0))*(INDEX(AK1552:AT1559,MATCH(CN1550,AI1552:AI1559,0),MATCH(CN1551,AK1551:AT1551,0)))</f>
        <v>#N/A</v>
      </c>
      <c r="CO1559" s="665" t="e">
        <f>INDEX(AX1546:BE1547,MATCH(AW1559,AV1546:AV1547,0),MATCH(CO1550,AX1544:BE1544,0))*(INDEX(AK1552:AT1559,MATCH(CO1550,AI1552:AI1559,0),MATCH(CO1551,AK1551:AT1551,0)))</f>
        <v>#N/A</v>
      </c>
      <c r="CP1559" s="665" t="e">
        <f>INDEX(AX1546:BE1547,MATCH(AW1559,AV1546:AV1547,0),MATCH(CP1550,AX1544:BE1544,0))*(INDEX(AK1552:AT1559,MATCH(CP1550,AI1552:AI1559,0),MATCH(CP1551,AK1551:AT1551,0)))</f>
        <v>#N/A</v>
      </c>
      <c r="CQ1559" s="665" t="e">
        <f>INDEX(AX1546:BE1547,MATCH(AW1559,AV1546:AV1547,0),MATCH(CQ1550,AX1544:BE1544,0))*(INDEX(AK1552:AT1559,MATCH(CQ1550,AI1552:AI1559,0),MATCH(CQ1551,AK1551:AT1551,0)))</f>
        <v>#N/A</v>
      </c>
      <c r="CR1559" s="665" t="e">
        <f>INDEX(AX1546:BE1547,MATCH(AW1559,AV1546:AV1547,0),MATCH(CR1550,AX1544:BE1544,0))*(INDEX(AK1552:AT1559,MATCH(CR1550,AI1552:AI1559,0),MATCH(CR1551,AK1551:AT1551,0)))</f>
        <v>#N/A</v>
      </c>
      <c r="CS1559" s="665" t="e">
        <f>INDEX(AX1546:BE1547,MATCH(AW1559,AV1546:AV1547,0),MATCH(CS1550,AX1544:BE1544,0))*(INDEX(AK1552:AT1559,MATCH(CS1550,AI1552:AI1559,0),MATCH(CS1551,AK1551:AT1551,0)))</f>
        <v>#N/A</v>
      </c>
      <c r="CT1559" s="665" t="e">
        <f>INDEX(AX1546:BE1547,MATCH(AW1559,AV1546:AV1547,0),MATCH(CT1550,AX1544:BE1544,0))*(INDEX(AK1552:AT1559,MATCH(CT1550,AI1552:AI1559,0),MATCH(CT1551,AK1551:AT1551,0)))</f>
        <v>#N/A</v>
      </c>
      <c r="CU1559" s="665" t="e">
        <f>INDEX(AX1546:BE1547,MATCH(AW1559,AV1546:AV1547,0),MATCH(CU1550,AX1544:BE1544,0))*(INDEX(AK1552:AT1559,MATCH(CU1550,AI1552:AI1559,0),MATCH(CU1551,AK1551:AT1551,0)))</f>
        <v>#N/A</v>
      </c>
      <c r="CV1559" s="665" t="e">
        <f>INDEX(AX1546:BE1547,MATCH(AW1559,AV1546:AV1547,0),MATCH(CV1550,AX1544:BE1544,0))*(INDEX(AK1552:AT1559,MATCH(CV1550,AI1552:AI1559,0),MATCH(CV1551,AK1551:AT1551,0)))</f>
        <v>#N/A</v>
      </c>
      <c r="CW1559" s="665" t="e">
        <f>INDEX(AX1546:BE1547,MATCH(AW1559,AV1546:AV1547,0),MATCH(CW1550,AX1544:BE1544,0))*(INDEX(AK1552:AT1559,MATCH(CW1550,AI1552:AI1559,0),MATCH(CW1551,AK1551:AT1551,0)))</f>
        <v>#N/A</v>
      </c>
      <c r="CX1559" s="665" t="e">
        <f>INDEX(AX1546:BE1547,MATCH(AW1559,AV1546:AV1547,0),MATCH(CX1550,AX1544:BE1544,0))*(INDEX(AK1552:AT1559,MATCH(CX1550,AI1552:AI1559,0),MATCH(CX1551,AK1551:AT1551,0)))</f>
        <v>#N/A</v>
      </c>
      <c r="CY1559" s="665" t="e">
        <f>INDEX(AX1546:BE1547,MATCH(AW1559,AV1546:AV1547,0),MATCH(CY1550,AX1544:BE1544,0))*(INDEX(AK1552:AT1559,MATCH(CY1550,AI1552:AI1559,0),MATCH(CY1551,AK1551:AT1551,0)))</f>
        <v>#N/A</v>
      </c>
      <c r="CZ1559" s="665" t="e">
        <f>INDEX(AX1546:BE1547,MATCH(AW1559,AV1546:AV1547,0),MATCH(CZ1550,AX1544:BE1544,0))*(INDEX(AK1552:AT1559,MATCH(CZ1550,AI1552:AI1559,0),MATCH(CZ1551,AK1551:AT1551,0)))</f>
        <v>#N/A</v>
      </c>
      <c r="DA1559" s="665" t="e">
        <f>INDEX(AX1546:BE1547,MATCH(AW1559,AV1546:AV1547,0),MATCH(DA1550,AX1544:BE1544,0))*(INDEX(AK1552:AT1559,MATCH(DA1550,AI1552:AI1559,0),MATCH(DA1551,AK1551:AT1551,0)))</f>
        <v>#N/A</v>
      </c>
      <c r="DB1559" s="665" t="e">
        <f>INDEX(AX1546:BE1547,MATCH(AW1559,AV1546:AV1547,0),MATCH(DB1550,AX1544:BE1544,0))*(INDEX(AK1552:AT1559,MATCH(DB1550,AI1552:AI1559,0),MATCH(DB1551,AK1551:AT1551,0)))</f>
        <v>#N/A</v>
      </c>
      <c r="DC1559" s="665" t="e">
        <f>INDEX(AX1546:BE1547,MATCH(AW1559,AV1546:AV1547,0),MATCH(DC1550,AX1544:BE1544,0))*(INDEX(AK1552:AT1559,MATCH(DC1550,AI1552:AI1559,0),MATCH(DC1551,AK1551:AT1551,0)))</f>
        <v>#N/A</v>
      </c>
      <c r="DD1559" s="665" t="e">
        <f>INDEX(AX1546:BE1547,MATCH(AW1559,AV1546:AV1547,0),MATCH(DD1550,AX1544:BE1544,0))*(INDEX(AK1552:AT1559,MATCH(DD1550,AI1552:AI1559,0),MATCH(DD1551,AK1551:AT1551,0)))</f>
        <v>#N/A</v>
      </c>
      <c r="DE1559" s="665" t="e">
        <f>INDEX(AX1546:BE1547,MATCH(AW1559,AV1546:AV1547,0),MATCH(DE1550,AX1544:BE1544,0))*(INDEX(AK1552:AT1559,MATCH(DE1550,AI1552:AI1559,0),MATCH(DE1551,AK1551:AT1551,0)))</f>
        <v>#N/A</v>
      </c>
      <c r="DF1559" s="665" t="e">
        <f>INDEX(AX1546:BE1547,MATCH(AW1559,AV1546:AV1547,0),MATCH(DF1550,AX1544:BE1544,0))*(INDEX(AK1552:AT1559,MATCH(DF1550,AI1552:AI1559,0),MATCH(DF1551,AK1551:AT1551,0)))</f>
        <v>#N/A</v>
      </c>
      <c r="DG1559" s="665" t="e">
        <f>INDEX(AX1546:BE1547,MATCH(AW1559,AV1546:AV1547,0),MATCH(DG1550,AX1544:BE1544,0))*(INDEX(AK1552:AT1559,MATCH(DG1550,AI1552:AI1559,0),MATCH(DG1551,AK1551:AT1551,0)))</f>
        <v>#N/A</v>
      </c>
      <c r="DH1559" s="665" t="e">
        <f>INDEX(AX1546:BE1547,MATCH(AW1559,AV1546:AV1547,0),MATCH(DH1550,AX1544:BE1544,0))*(INDEX(AK1552:AT1559,MATCH(DH1550,AI1552:AI1559,0),MATCH(DH1551,AK1551:AT1551,0)))</f>
        <v>#N/A</v>
      </c>
      <c r="DI1559" s="665" t="e">
        <f>INDEX(AX1546:BE1547,MATCH(AW1559,AV1546:AV1547,0),MATCH(DI1550,AX1544:BE1544,0))*(INDEX(AK1552:AT1559,MATCH(DI1550,AI1552:AI1559,0),MATCH(DI1551,AK1551:AT1551,0)))</f>
        <v>#N/A</v>
      </c>
      <c r="DJ1559" s="665" t="e">
        <f>INDEX(AX1546:BE1547,MATCH(AW1559,AV1546:AV1547,0),MATCH(DJ1550,AX1544:BE1544,0))*(INDEX(AK1552:AT1559,MATCH(DJ1550,AI1552:AI1559,0),MATCH(DJ1551,AK1551:AT1551,0)))</f>
        <v>#N/A</v>
      </c>
      <c r="DK1559" s="665" t="e">
        <f>INDEX(AX1546:BE1547,MATCH(AW1559,AV1546:AV1547,0),MATCH(DK1550,AX1544:BE1544,0))*(INDEX(AK1552:AT1559,MATCH(DK1550,AI1552:AI1559,0),MATCH(DK1551,AK1551:AT1551,0)))</f>
        <v>#N/A</v>
      </c>
      <c r="DL1559" s="665" t="e">
        <f>INDEX(AX1546:BE1547,MATCH(AW1559,AV1546:AV1547,0),MATCH(DL1550,AX1544:BE1544,0))*(INDEX(AK1552:AT1559,MATCH(DL1550,AI1552:AI1559,0),MATCH(DL1551,AK1551:AT1551,0)))</f>
        <v>#N/A</v>
      </c>
      <c r="DM1559" s="665" t="e">
        <f>INDEX(AX1546:BE1547,MATCH(AW1559,AV1546:AV1547,0),MATCH(DM1550,AX1544:BE1544,0))*(INDEX(AK1552:AT1559,MATCH(DM1550,AI1552:AI1559,0),MATCH(DM1551,AK1551:AT1551,0)))</f>
        <v>#N/A</v>
      </c>
      <c r="DN1559" s="665" t="e">
        <f>INDEX(AX1546:BE1547,MATCH(AW1559,AV1546:AV1547,0),MATCH(DN1550,AX1544:BE1544,0))*(INDEX(AK1552:AT1559,MATCH(DN1550,AI1552:AI1559,0),MATCH(DN1551,AK1551:AT1551,0)))</f>
        <v>#N/A</v>
      </c>
      <c r="DO1559" s="665" t="e">
        <f>INDEX(AX1546:BE1547,MATCH(AW1559,AV1546:AV1547,0),MATCH(DO1550,AX1544:BE1544,0))*(INDEX(AK1552:AT1559,MATCH(DO1550,AI1552:AI1559,0),MATCH(DO1551,AK1551:AT1551,0)))</f>
        <v>#N/A</v>
      </c>
      <c r="DP1559" s="665" t="e">
        <f>INDEX(AX1546:BE1547,MATCH(AW1559,AV1546:AV1547,0),MATCH(DP1550,AX1544:BE1544,0))*(INDEX(AK1552:AT1559,MATCH(DP1550,AI1552:AI1559,0),MATCH(DP1551,AK1551:AT1551,0)))</f>
        <v>#N/A</v>
      </c>
      <c r="DQ1559" s="643" t="e">
        <f>SUM(AX1559:DP1559)=#REF!</f>
        <v>#REF!</v>
      </c>
      <c r="DR1559" s="749">
        <v>2030</v>
      </c>
      <c r="DS1559" s="665" t="e">
        <f>IF(DR1559&gt;DS1550,AX1558-AX1559,0)</f>
        <v>#REF!</v>
      </c>
      <c r="DT1559" s="665" t="e">
        <f>IF(DR1559&gt;DT1550,AY1558-AY1559,0)</f>
        <v>#N/A</v>
      </c>
      <c r="DU1559" s="665" t="e">
        <f>IF(DR1559&gt;DU1550,AZ1558-AZ1559,0)</f>
        <v>#N/A</v>
      </c>
      <c r="DV1559" s="665" t="e">
        <f>IF(DR1559&gt;DV1550,BA1558-BA1559,0)</f>
        <v>#N/A</v>
      </c>
      <c r="DW1559" s="665" t="e">
        <f>IF(DR1559&gt;DW1550,BB1558-BB1559,0)</f>
        <v>#N/A</v>
      </c>
      <c r="DX1559" s="665" t="e">
        <f>IF(DR1559&gt;DX1550,BC1558-BC1559,0)</f>
        <v>#N/A</v>
      </c>
      <c r="DY1559" s="665" t="e">
        <f>IF(DR1559&gt;DY1550,BD1558-BD1559,0)</f>
        <v>#N/A</v>
      </c>
      <c r="DZ1559" s="665" t="e">
        <f>IF(DR1559&gt;DZ1550,BE1558-BE1559,0)</f>
        <v>#N/A</v>
      </c>
      <c r="EA1559" s="665" t="e">
        <f>IF(DR1559&gt;EA1550,BF1558-BF1559,0)</f>
        <v>#N/A</v>
      </c>
      <c r="EB1559" s="665" t="e">
        <f>IF(DR1559&gt;EB1550,BG1558-BG1559,0)</f>
        <v>#N/A</v>
      </c>
      <c r="EC1559" s="665" t="e">
        <f>IF(DR1559&gt;EC1550,BH1558-BH1559,0)</f>
        <v>#N/A</v>
      </c>
      <c r="ED1559" s="665" t="e">
        <f>IF(DR1559&gt;ED1550,BI1558-BI1559,0)</f>
        <v>#N/A</v>
      </c>
      <c r="EE1559" s="665" t="e">
        <f>IF(DR1559&gt;EE1550,BJ1558-BJ1559,0)</f>
        <v>#N/A</v>
      </c>
      <c r="EF1559" s="665" t="e">
        <f>IF(DR1559&gt;EF1550,BK1558-BK1559,0)</f>
        <v>#N/A</v>
      </c>
      <c r="EG1559" s="665" t="e">
        <f>IF(DR1559&gt;EG1550,BL1558-BL1559,0)</f>
        <v>#N/A</v>
      </c>
      <c r="EH1559" s="665" t="e">
        <f>IF(DR1559&gt;EH1550,BM1558-BM1559,0)</f>
        <v>#N/A</v>
      </c>
      <c r="EI1559" s="665" t="e">
        <f>IF(DR1559&gt;EI1550,BN1558-BN1559,0)</f>
        <v>#N/A</v>
      </c>
      <c r="EJ1559" s="665" t="e">
        <f>IF(DR1559&gt;EJ1550,BO1558-BO1559,0)</f>
        <v>#N/A</v>
      </c>
      <c r="EK1559" s="665" t="e">
        <f>IF(DR1559&gt;EK1550,BP1558-BP1559,0)</f>
        <v>#N/A</v>
      </c>
      <c r="EL1559" s="665" t="e">
        <f>IF(DR1559&gt;EL1550,BQ1558-BQ1559,0)</f>
        <v>#N/A</v>
      </c>
      <c r="EM1559" s="665" t="e">
        <f>IF(DR1559&gt;EM1550,BR1558-BR1559,0)</f>
        <v>#N/A</v>
      </c>
      <c r="EN1559" s="665" t="e">
        <f>IF(DR1559&gt;EN1550,BS1558-BS1559,0)</f>
        <v>#N/A</v>
      </c>
      <c r="EO1559" s="665" t="e">
        <f>IF(DR1559&gt;EO1550,BT1558-BT1559,0)</f>
        <v>#N/A</v>
      </c>
      <c r="EP1559" s="665" t="e">
        <f>IF(DR1559&gt;EP1550,BU1558-BU1559,0)</f>
        <v>#N/A</v>
      </c>
      <c r="EQ1559" s="665" t="e">
        <f>IF(DR1559&gt;EQ1550,BV1558-BV1559,0)</f>
        <v>#N/A</v>
      </c>
      <c r="ER1559" s="665" t="e">
        <f>IF(DR1559&gt;ER1550,BW1558-BW1559,0)</f>
        <v>#N/A</v>
      </c>
      <c r="ES1559" s="665" t="e">
        <f>IF(DR1559&gt;ES1550,BX1558-BX1559,0)</f>
        <v>#N/A</v>
      </c>
      <c r="ET1559" s="665" t="e">
        <f>IF(DR1559&gt;ET1550,BY1558-BY1559,0)</f>
        <v>#N/A</v>
      </c>
      <c r="EU1559" s="665" t="e">
        <f>IF(DR1559&gt;EU1550,BZ1558-BZ1559,0)</f>
        <v>#N/A</v>
      </c>
      <c r="EV1559" s="665" t="e">
        <f>IF(DR1559&gt;EV1550,CA1558-CA1559,0)</f>
        <v>#N/A</v>
      </c>
      <c r="EW1559" s="665" t="e">
        <f>IF(DR1559&gt;EW1550,CB1558-CB1559,0)</f>
        <v>#N/A</v>
      </c>
      <c r="EX1559" s="665" t="e">
        <f>IF(DR1559&gt;EX1550,CC1558-CC1559,0)</f>
        <v>#N/A</v>
      </c>
      <c r="EY1559" s="665" t="e">
        <f>IF(DR1559&gt;EY1550,CD1558-CD1559,0)</f>
        <v>#N/A</v>
      </c>
      <c r="EZ1559" s="665" t="e">
        <f>IF(DR1559&gt;EZ1550,CE1558-CE1559,0)</f>
        <v>#N/A</v>
      </c>
      <c r="FA1559" s="665" t="e">
        <f>IF(DR1559&gt;FA1550,CF1558-CF1559,0)</f>
        <v>#N/A</v>
      </c>
      <c r="FB1559" s="665" t="e">
        <f>IF(DR1559&gt;FB1550,CG1558-CG1559,0)</f>
        <v>#N/A</v>
      </c>
      <c r="FC1559" s="665" t="e">
        <f>IF(DR1559&gt;FC1550,CH1558-CH1559,0)</f>
        <v>#N/A</v>
      </c>
      <c r="FD1559" s="665" t="e">
        <f>IF(DR1559&gt;FD1550,CI1558-CI1559,0)</f>
        <v>#N/A</v>
      </c>
      <c r="FE1559" s="665" t="e">
        <f>IF(DR1559&gt;FE1550,CJ1558-CJ1559,0)</f>
        <v>#N/A</v>
      </c>
      <c r="FF1559" s="665" t="e">
        <f>IF(DR1559&gt;FF1550,CK1558-CK1559,0)</f>
        <v>#N/A</v>
      </c>
      <c r="FG1559" s="665" t="e">
        <f>IF(DR1559&gt;FG1550,CL1558-CL1559,0)</f>
        <v>#N/A</v>
      </c>
      <c r="FH1559" s="665" t="e">
        <f>IF(DR1559&gt;FH1550,CM1558-CM1559,0)</f>
        <v>#N/A</v>
      </c>
      <c r="FI1559" s="665" t="e">
        <f>IF(DR1559&gt;FI1550,CN1558-CN1559,0)</f>
        <v>#N/A</v>
      </c>
      <c r="FJ1559" s="665" t="e">
        <f>IF(DR1559&gt;FJ1550,CO1558-CO1559,0)</f>
        <v>#N/A</v>
      </c>
      <c r="FK1559" s="665" t="e">
        <f>IF(DR1559&gt;FK1550,CP1558-CP1559,0)</f>
        <v>#N/A</v>
      </c>
      <c r="FL1559" s="665" t="e">
        <f>IF(DR1559&gt;FL1550,CQ1558-CQ1559,0)</f>
        <v>#N/A</v>
      </c>
      <c r="FM1559" s="665" t="e">
        <f>IF(DR1559&gt;FM1550,CR1558-CR1559,0)</f>
        <v>#N/A</v>
      </c>
      <c r="FN1559" s="665" t="e">
        <f>IF(DR1559&gt;FN1550,CS1558-CS1559,0)</f>
        <v>#N/A</v>
      </c>
      <c r="FO1559" s="665" t="e">
        <f>IF(DR1559&gt;FO1550,CT1558-CT1559,0)</f>
        <v>#N/A</v>
      </c>
      <c r="FP1559" s="665" t="e">
        <f>IF(DR1559&gt;FP1550,CU1558-CU1559,0)</f>
        <v>#N/A</v>
      </c>
      <c r="FQ1559" s="665" t="e">
        <f>IF(DR1559&gt;FQ1550,CV1558-CV1559,0)</f>
        <v>#N/A</v>
      </c>
      <c r="FR1559" s="665" t="e">
        <f>IF(DR1559&gt;FR1550,CW1558-CW1559,0)</f>
        <v>#N/A</v>
      </c>
      <c r="FS1559" s="665" t="e">
        <f>IF(DR1559&gt;FS1550,CX1558-CX1559,0)</f>
        <v>#N/A</v>
      </c>
      <c r="FT1559" s="665" t="e">
        <f>IF(DR1559&gt;FT1550,CY1558-CY1559,0)</f>
        <v>#N/A</v>
      </c>
      <c r="FU1559" s="665" t="e">
        <f>IF(DR1559&gt;FU1550,CZ1558-CZ1559,0)</f>
        <v>#N/A</v>
      </c>
      <c r="FV1559" s="665" t="e">
        <f>IF(DR1559&gt;FV1550,DA1558-DA1559,0)</f>
        <v>#N/A</v>
      </c>
      <c r="FW1559" s="665" t="e">
        <f>IF(DR1559&gt;FW1550,DB1558-DB1559,0)</f>
        <v>#N/A</v>
      </c>
      <c r="FX1559" s="665" t="e">
        <f>IF(DR1559&gt;FX1550,DC1558-DC1559,0)</f>
        <v>#N/A</v>
      </c>
      <c r="FY1559" s="665" t="e">
        <f>IF(DR1559&gt;FY1550,DD1558-DD1559,0)</f>
        <v>#N/A</v>
      </c>
      <c r="FZ1559" s="665" t="e">
        <f>IF(DR1559&gt;FZ1550,DE1558-DE1559,0)</f>
        <v>#N/A</v>
      </c>
      <c r="GA1559" s="665" t="e">
        <f>IF(DR1559&gt;GA1550,DF1558-DF1559,0)</f>
        <v>#N/A</v>
      </c>
      <c r="GB1559" s="665">
        <f>IF(DR1559&gt;GB1550,DG1558-DG1559,0)</f>
        <v>0</v>
      </c>
      <c r="GC1559" s="665">
        <f>IF(DR1559&gt;GC1550,DH1558-DH1559,0)</f>
        <v>0</v>
      </c>
      <c r="GD1559" s="665">
        <f>IF(DR1559&gt;GD1550,DI1558-DI1559,0)</f>
        <v>0</v>
      </c>
      <c r="GE1559" s="665">
        <f>IF(DR1559&gt;GE1550,DJ1558-DJ1559,0)</f>
        <v>0</v>
      </c>
      <c r="GF1559" s="665">
        <f>IF(DR1559&gt;GF1550,DK1558-DK1559,0)</f>
        <v>0</v>
      </c>
      <c r="GG1559" s="665">
        <f>IF(DR1559&gt;GG1550,DL1558-DL1559,0)</f>
        <v>0</v>
      </c>
      <c r="GH1559" s="665">
        <f>IF(DR1559&gt;GH1550,DM1558-DM1559,0)</f>
        <v>0</v>
      </c>
      <c r="GI1559" s="665">
        <f>IF(DR1559&gt;GI1550,DN1558-DN1559,0)</f>
        <v>0</v>
      </c>
      <c r="GJ1559" s="665">
        <f>IF(DR1559&gt;GJ1550,DO1558-DO1559,0)</f>
        <v>0</v>
      </c>
      <c r="GK1559" s="665">
        <f>IF(DR1559&gt;GK1550,DP1558-DP1559,0)</f>
        <v>0</v>
      </c>
      <c r="GL1559" s="665" t="e">
        <f>SUM(DS1559:GK1559)+SUM(#REF!)=#REF!</f>
        <v>#REF!</v>
      </c>
      <c r="GM1559" s="667"/>
      <c r="GN1559" s="749">
        <v>2030</v>
      </c>
      <c r="GO1559" s="664" t="e">
        <f>SUMIF(DS1551:GK1551,GO1551,DS1559:GK1559)</f>
        <v>#REF!</v>
      </c>
      <c r="GP1559" s="668" t="e">
        <f>SUMIF(DS1551:GK1551,GP1551,DS1559:GK1559)</f>
        <v>#N/A</v>
      </c>
      <c r="GQ1559" s="668" t="e">
        <f>SUMIF(DS1551:GK1551,GQ1551,DS1559:GK1559)</f>
        <v>#N/A</v>
      </c>
      <c r="GR1559" s="668" t="e">
        <f>SUMIF(DS1551:GK1551,GR1551,DS1559:GK1559)</f>
        <v>#N/A</v>
      </c>
      <c r="GS1559" s="668" t="e">
        <f>SUMIF(DS1551:GK1551,GS1551,DS1559:GK1559)</f>
        <v>#N/A</v>
      </c>
      <c r="GT1559" s="668" t="e">
        <f>SUMIF(DS1551:GK1551,GT1551,DS1559:GK1559)</f>
        <v>#N/A</v>
      </c>
      <c r="GU1559" s="668" t="e">
        <f>SUMIF(DS1551:GK1551,GU1551,DS1559:GK1559)</f>
        <v>#N/A</v>
      </c>
      <c r="GV1559" s="668" t="e">
        <f>SUMIF(DS1551:GK1551,GV1551,DS1559:GK1559)</f>
        <v>#N/A</v>
      </c>
      <c r="GW1559" s="668" t="e">
        <f>SUMIF(DS1551:GK1551,GW1551,DS1559:GK1559)</f>
        <v>#N/A</v>
      </c>
      <c r="GX1559" s="668" t="e">
        <f>SUMIF(DS1551:GK1551,GX1551,DS1559:GK1559)</f>
        <v>#N/A</v>
      </c>
      <c r="GY1559" s="668" t="e">
        <f>SUMIF(DS1551:GK1551,GY1551,DS1559:GK1559)</f>
        <v>#N/A</v>
      </c>
      <c r="GZ1559" s="646" t="e">
        <f>SUM(GO1559:GY1559)=(#REF!-SUM(#REF!))</f>
        <v>#REF!</v>
      </c>
    </row>
    <row r="1560" spans="1:234" hidden="1" x14ac:dyDescent="0.25">
      <c r="A1560" s="643" t="s">
        <v>208</v>
      </c>
      <c r="GM1560" s="663"/>
      <c r="GN1560" s="663"/>
    </row>
    <row r="1561" spans="1:234" hidden="1" x14ac:dyDescent="0.25">
      <c r="A1561" s="643" t="s">
        <v>208</v>
      </c>
      <c r="G1561" s="670"/>
      <c r="H1561" s="671"/>
      <c r="I1561" s="671"/>
      <c r="J1561" s="671"/>
      <c r="K1561" s="671"/>
      <c r="L1561" s="671"/>
      <c r="M1561" s="671"/>
      <c r="N1561" s="671"/>
      <c r="O1561" s="671"/>
      <c r="P1561" s="671"/>
      <c r="Q1561" s="671"/>
      <c r="R1561" s="671"/>
      <c r="S1561" s="672"/>
      <c r="DR1561" s="643" t="s">
        <v>1666</v>
      </c>
      <c r="GM1561" s="672"/>
      <c r="GN1561" s="672"/>
      <c r="GO1561" s="672"/>
      <c r="GP1561" s="672"/>
      <c r="GQ1561" s="672"/>
      <c r="GR1561" s="672"/>
      <c r="GS1561" s="672"/>
      <c r="GT1561" s="672"/>
      <c r="GU1561" s="672"/>
      <c r="GV1561" s="672"/>
      <c r="GW1561" s="672"/>
      <c r="GX1561" s="672"/>
      <c r="GY1561" s="672"/>
      <c r="HM1561" s="671"/>
      <c r="HN1561" s="671"/>
      <c r="HO1561" s="671"/>
      <c r="HP1561" s="671"/>
      <c r="HQ1561" s="671"/>
      <c r="HR1561" s="671"/>
      <c r="HS1561" s="671"/>
      <c r="HT1561" s="671"/>
      <c r="HU1561" s="671"/>
      <c r="HV1561" s="671"/>
      <c r="HW1561" s="671"/>
      <c r="HX1561" s="671"/>
      <c r="HY1561" s="671"/>
      <c r="HZ1561" s="671"/>
    </row>
    <row r="1562" spans="1:234" hidden="1" x14ac:dyDescent="0.25">
      <c r="A1562" s="643" t="s">
        <v>208</v>
      </c>
      <c r="G1562" s="670"/>
      <c r="H1562" s="673"/>
      <c r="I1562" s="673"/>
      <c r="J1562" s="673"/>
      <c r="K1562" s="673"/>
      <c r="L1562" s="673"/>
      <c r="M1562" s="673"/>
      <c r="N1562" s="673"/>
      <c r="O1562" s="673"/>
      <c r="P1562" s="673"/>
      <c r="Q1562" s="673"/>
      <c r="R1562" s="673"/>
      <c r="S1562" s="648"/>
      <c r="DR1562" s="661"/>
      <c r="DS1562" s="647">
        <v>2023</v>
      </c>
      <c r="DT1562" s="647">
        <v>2024</v>
      </c>
      <c r="DU1562" s="647">
        <v>2024</v>
      </c>
      <c r="DV1562" s="647">
        <v>2024</v>
      </c>
      <c r="DW1562" s="647">
        <v>2024</v>
      </c>
      <c r="DX1562" s="647">
        <v>2024</v>
      </c>
      <c r="DY1562" s="647">
        <v>2024</v>
      </c>
      <c r="DZ1562" s="647">
        <v>2024</v>
      </c>
      <c r="EA1562" s="647">
        <v>2024</v>
      </c>
      <c r="EB1562" s="647">
        <v>2024</v>
      </c>
      <c r="EC1562" s="647">
        <v>2024</v>
      </c>
      <c r="ED1562" s="647">
        <v>2025</v>
      </c>
      <c r="EE1562" s="647">
        <v>2025</v>
      </c>
      <c r="EF1562" s="647">
        <v>2025</v>
      </c>
      <c r="EG1562" s="647">
        <v>2025</v>
      </c>
      <c r="EH1562" s="647">
        <v>2025</v>
      </c>
      <c r="EI1562" s="647">
        <v>2025</v>
      </c>
      <c r="EJ1562" s="647">
        <v>2025</v>
      </c>
      <c r="EK1562" s="647">
        <v>2025</v>
      </c>
      <c r="EL1562" s="647">
        <v>2025</v>
      </c>
      <c r="EM1562" s="647">
        <v>2025</v>
      </c>
      <c r="EN1562" s="647">
        <v>2026</v>
      </c>
      <c r="EO1562" s="647">
        <v>2026</v>
      </c>
      <c r="EP1562" s="647">
        <v>2026</v>
      </c>
      <c r="EQ1562" s="647">
        <v>2026</v>
      </c>
      <c r="ER1562" s="647">
        <v>2026</v>
      </c>
      <c r="ES1562" s="647">
        <v>2026</v>
      </c>
      <c r="ET1562" s="647">
        <v>2026</v>
      </c>
      <c r="EU1562" s="647">
        <v>2026</v>
      </c>
      <c r="EV1562" s="647">
        <v>2026</v>
      </c>
      <c r="EW1562" s="647">
        <v>2026</v>
      </c>
      <c r="EX1562" s="647">
        <v>2027</v>
      </c>
      <c r="EY1562" s="647">
        <v>2027</v>
      </c>
      <c r="EZ1562" s="647">
        <v>2027</v>
      </c>
      <c r="FA1562" s="647">
        <v>2027</v>
      </c>
      <c r="FB1562" s="647">
        <v>2027</v>
      </c>
      <c r="FC1562" s="647">
        <v>2027</v>
      </c>
      <c r="FD1562" s="647">
        <v>2027</v>
      </c>
      <c r="FE1562" s="647">
        <v>2027</v>
      </c>
      <c r="FF1562" s="647">
        <v>2027</v>
      </c>
      <c r="FG1562" s="647">
        <v>2027</v>
      </c>
      <c r="FH1562" s="647">
        <v>2028</v>
      </c>
      <c r="FI1562" s="647">
        <v>2028</v>
      </c>
      <c r="FJ1562" s="647">
        <v>2028</v>
      </c>
      <c r="FK1562" s="647">
        <v>2028</v>
      </c>
      <c r="FL1562" s="647">
        <v>2028</v>
      </c>
      <c r="FM1562" s="647">
        <v>2028</v>
      </c>
      <c r="FN1562" s="647">
        <v>2028</v>
      </c>
      <c r="FO1562" s="647">
        <v>2028</v>
      </c>
      <c r="FP1562" s="647">
        <v>2028</v>
      </c>
      <c r="FQ1562" s="647">
        <v>2028</v>
      </c>
      <c r="FR1562" s="647">
        <v>2029</v>
      </c>
      <c r="FS1562" s="647">
        <v>2029</v>
      </c>
      <c r="FT1562" s="647">
        <v>2029</v>
      </c>
      <c r="FU1562" s="647">
        <v>2029</v>
      </c>
      <c r="FV1562" s="647">
        <v>2029</v>
      </c>
      <c r="FW1562" s="647">
        <v>2029</v>
      </c>
      <c r="FX1562" s="647">
        <v>2029</v>
      </c>
      <c r="FY1562" s="647">
        <v>2029</v>
      </c>
      <c r="FZ1562" s="647">
        <v>2029</v>
      </c>
      <c r="GA1562" s="647">
        <v>2029</v>
      </c>
      <c r="GB1562" s="647">
        <v>2030</v>
      </c>
      <c r="GC1562" s="647">
        <v>2030</v>
      </c>
      <c r="GD1562" s="647">
        <v>2030</v>
      </c>
      <c r="GE1562" s="647">
        <v>2030</v>
      </c>
      <c r="GF1562" s="647">
        <v>2030</v>
      </c>
      <c r="GG1562" s="647">
        <v>2030</v>
      </c>
      <c r="GH1562" s="647">
        <v>2030</v>
      </c>
      <c r="GI1562" s="647">
        <v>2030</v>
      </c>
      <c r="GJ1562" s="647">
        <v>2030</v>
      </c>
      <c r="GK1562" s="647">
        <v>2030</v>
      </c>
      <c r="GL1562" s="903" t="s">
        <v>1662</v>
      </c>
      <c r="GM1562" s="648"/>
      <c r="GN1562" s="648"/>
      <c r="GO1562" s="648" t="s">
        <v>1667</v>
      </c>
      <c r="GP1562" s="648"/>
      <c r="GQ1562" s="648"/>
      <c r="GR1562" s="648"/>
      <c r="GS1562" s="648"/>
      <c r="GT1562" s="648"/>
      <c r="GU1562" s="648"/>
      <c r="GV1562" s="648"/>
      <c r="GW1562" s="648"/>
      <c r="GX1562" s="648"/>
      <c r="GY1562" s="648"/>
      <c r="HB1562" s="643" t="s">
        <v>1668</v>
      </c>
      <c r="HM1562" s="673"/>
      <c r="HN1562" s="673"/>
      <c r="HO1562" s="673"/>
      <c r="HP1562" s="673"/>
      <c r="HQ1562" s="673"/>
      <c r="HR1562" s="673"/>
      <c r="HS1562" s="673"/>
      <c r="HT1562" s="673"/>
      <c r="HU1562" s="673"/>
      <c r="HV1562" s="673"/>
      <c r="HW1562" s="673"/>
      <c r="HX1562" s="673"/>
      <c r="HY1562" s="673"/>
      <c r="HZ1562" s="673"/>
    </row>
    <row r="1563" spans="1:234" hidden="1" x14ac:dyDescent="0.25">
      <c r="A1563" s="643" t="s">
        <v>208</v>
      </c>
      <c r="G1563" s="670"/>
      <c r="H1563" s="670"/>
      <c r="I1563" s="674"/>
      <c r="J1563" s="674"/>
      <c r="K1563" s="674"/>
      <c r="L1563" s="674"/>
      <c r="M1563" s="674"/>
      <c r="N1563" s="674"/>
      <c r="O1563" s="674"/>
      <c r="P1563" s="674"/>
      <c r="Q1563" s="674"/>
      <c r="R1563" s="674"/>
      <c r="S1563" s="675"/>
      <c r="DR1563" s="662" t="s">
        <v>1665</v>
      </c>
      <c r="DS1563" s="647" t="s">
        <v>1664</v>
      </c>
      <c r="DT1563" s="647" t="str">
        <f t="shared" ref="DT1563" si="6589">E1545</f>
        <v/>
      </c>
      <c r="DU1563" s="647" t="str">
        <f t="shared" ref="DU1563" si="6590">F1545</f>
        <v/>
      </c>
      <c r="DV1563" s="647" t="str">
        <f t="shared" ref="DV1563" si="6591">G1545</f>
        <v/>
      </c>
      <c r="DW1563" s="647" t="str">
        <f t="shared" ref="DW1563" si="6592">H1545</f>
        <v/>
      </c>
      <c r="DX1563" s="647" t="str">
        <f t="shared" ref="DX1563" si="6593">I1545</f>
        <v/>
      </c>
      <c r="DY1563" s="647" t="str">
        <f t="shared" ref="DY1563" si="6594">J1545</f>
        <v/>
      </c>
      <c r="DZ1563" s="647" t="str">
        <f t="shared" ref="DZ1563" si="6595">K1545</f>
        <v/>
      </c>
      <c r="EA1563" s="647" t="str">
        <f t="shared" ref="EA1563" si="6596">L1545</f>
        <v/>
      </c>
      <c r="EB1563" s="647" t="str">
        <f t="shared" ref="EB1563" si="6597">M1545</f>
        <v/>
      </c>
      <c r="EC1563" s="647" t="str">
        <f t="shared" ref="EC1563" si="6598">N1545</f>
        <v/>
      </c>
      <c r="ED1563" s="647" t="str">
        <f t="shared" ref="ED1563" si="6599">E1545</f>
        <v/>
      </c>
      <c r="EE1563" s="647" t="str">
        <f t="shared" ref="EE1563" si="6600">F1545</f>
        <v/>
      </c>
      <c r="EF1563" s="647" t="str">
        <f t="shared" ref="EF1563" si="6601">G1545</f>
        <v/>
      </c>
      <c r="EG1563" s="647" t="str">
        <f t="shared" ref="EG1563" si="6602">H1545</f>
        <v/>
      </c>
      <c r="EH1563" s="647" t="str">
        <f t="shared" ref="EH1563" si="6603">I1545</f>
        <v/>
      </c>
      <c r="EI1563" s="647" t="str">
        <f t="shared" ref="EI1563" si="6604">J1545</f>
        <v/>
      </c>
      <c r="EJ1563" s="647" t="str">
        <f t="shared" ref="EJ1563" si="6605">K1545</f>
        <v/>
      </c>
      <c r="EK1563" s="647" t="str">
        <f t="shared" ref="EK1563" si="6606">L1545</f>
        <v/>
      </c>
      <c r="EL1563" s="647" t="str">
        <f t="shared" ref="EL1563" si="6607">M1545</f>
        <v/>
      </c>
      <c r="EM1563" s="647" t="str">
        <f t="shared" ref="EM1563" si="6608">N1545</f>
        <v/>
      </c>
      <c r="EN1563" s="647" t="str">
        <f t="shared" ref="EN1563" si="6609">E1545</f>
        <v/>
      </c>
      <c r="EO1563" s="647" t="str">
        <f t="shared" ref="EO1563" si="6610">F1545</f>
        <v/>
      </c>
      <c r="EP1563" s="647" t="str">
        <f t="shared" ref="EP1563" si="6611">G1545</f>
        <v/>
      </c>
      <c r="EQ1563" s="647" t="str">
        <f t="shared" ref="EQ1563" si="6612">H1545</f>
        <v/>
      </c>
      <c r="ER1563" s="647" t="str">
        <f t="shared" ref="ER1563" si="6613">I1545</f>
        <v/>
      </c>
      <c r="ES1563" s="647" t="str">
        <f t="shared" ref="ES1563" si="6614">J1545</f>
        <v/>
      </c>
      <c r="ET1563" s="647" t="str">
        <f t="shared" ref="ET1563" si="6615">K1545</f>
        <v/>
      </c>
      <c r="EU1563" s="647" t="str">
        <f t="shared" ref="EU1563" si="6616">L1545</f>
        <v/>
      </c>
      <c r="EV1563" s="647" t="str">
        <f t="shared" ref="EV1563" si="6617">M1545</f>
        <v/>
      </c>
      <c r="EW1563" s="647" t="str">
        <f t="shared" ref="EW1563" si="6618">N1545</f>
        <v/>
      </c>
      <c r="EX1563" s="647" t="str">
        <f t="shared" ref="EX1563" si="6619">E1545</f>
        <v/>
      </c>
      <c r="EY1563" s="647" t="str">
        <f t="shared" ref="EY1563" si="6620">F1545</f>
        <v/>
      </c>
      <c r="EZ1563" s="647" t="str">
        <f t="shared" ref="EZ1563" si="6621">G1545</f>
        <v/>
      </c>
      <c r="FA1563" s="647" t="str">
        <f t="shared" ref="FA1563" si="6622">H1545</f>
        <v/>
      </c>
      <c r="FB1563" s="647" t="str">
        <f t="shared" ref="FB1563" si="6623">I1545</f>
        <v/>
      </c>
      <c r="FC1563" s="647" t="str">
        <f t="shared" ref="FC1563" si="6624">J1545</f>
        <v/>
      </c>
      <c r="FD1563" s="647" t="str">
        <f t="shared" ref="FD1563" si="6625">K1545</f>
        <v/>
      </c>
      <c r="FE1563" s="647" t="str">
        <f t="shared" ref="FE1563" si="6626">L1545</f>
        <v/>
      </c>
      <c r="FF1563" s="647" t="str">
        <f t="shared" ref="FF1563" si="6627">M1545</f>
        <v/>
      </c>
      <c r="FG1563" s="647" t="str">
        <f t="shared" ref="FG1563" si="6628">N1545</f>
        <v/>
      </c>
      <c r="FH1563" s="647" t="str">
        <f t="shared" ref="FH1563" si="6629">E1545</f>
        <v/>
      </c>
      <c r="FI1563" s="647" t="str">
        <f t="shared" ref="FI1563" si="6630">F1545</f>
        <v/>
      </c>
      <c r="FJ1563" s="647" t="str">
        <f t="shared" ref="FJ1563" si="6631">G1545</f>
        <v/>
      </c>
      <c r="FK1563" s="647" t="str">
        <f t="shared" ref="FK1563" si="6632">H1545</f>
        <v/>
      </c>
      <c r="FL1563" s="647" t="str">
        <f t="shared" ref="FL1563" si="6633">I1545</f>
        <v/>
      </c>
      <c r="FM1563" s="647" t="str">
        <f t="shared" ref="FM1563" si="6634">J1545</f>
        <v/>
      </c>
      <c r="FN1563" s="647" t="str">
        <f t="shared" ref="FN1563" si="6635">K1545</f>
        <v/>
      </c>
      <c r="FO1563" s="647" t="str">
        <f t="shared" ref="FO1563" si="6636">L1545</f>
        <v/>
      </c>
      <c r="FP1563" s="647" t="str">
        <f t="shared" ref="FP1563" si="6637">M1545</f>
        <v/>
      </c>
      <c r="FQ1563" s="647" t="str">
        <f t="shared" ref="FQ1563" si="6638">N1545</f>
        <v/>
      </c>
      <c r="FR1563" s="647" t="str">
        <f t="shared" ref="FR1563" si="6639">E1545</f>
        <v/>
      </c>
      <c r="FS1563" s="647" t="str">
        <f t="shared" ref="FS1563" si="6640">F1545</f>
        <v/>
      </c>
      <c r="FT1563" s="647" t="str">
        <f t="shared" ref="FT1563" si="6641">G1545</f>
        <v/>
      </c>
      <c r="FU1563" s="647" t="str">
        <f t="shared" ref="FU1563" si="6642">H1545</f>
        <v/>
      </c>
      <c r="FV1563" s="647" t="str">
        <f t="shared" ref="FV1563" si="6643">I1545</f>
        <v/>
      </c>
      <c r="FW1563" s="647" t="str">
        <f t="shared" ref="FW1563" si="6644">J1545</f>
        <v/>
      </c>
      <c r="FX1563" s="647" t="str">
        <f t="shared" ref="FX1563" si="6645">K1545</f>
        <v/>
      </c>
      <c r="FY1563" s="647" t="str">
        <f t="shared" ref="FY1563" si="6646">L1545</f>
        <v/>
      </c>
      <c r="FZ1563" s="647" t="str">
        <f t="shared" ref="FZ1563" si="6647">M1545</f>
        <v/>
      </c>
      <c r="GA1563" s="647" t="str">
        <f t="shared" ref="GA1563" si="6648">N1545</f>
        <v/>
      </c>
      <c r="GB1563" s="647" t="str">
        <f t="shared" ref="GB1563" si="6649">E1545</f>
        <v/>
      </c>
      <c r="GC1563" s="647" t="str">
        <f t="shared" ref="GC1563" si="6650">F1545</f>
        <v/>
      </c>
      <c r="GD1563" s="647" t="str">
        <f t="shared" ref="GD1563" si="6651">G1545</f>
        <v/>
      </c>
      <c r="GE1563" s="647" t="str">
        <f t="shared" ref="GE1563" si="6652">H1545</f>
        <v/>
      </c>
      <c r="GF1563" s="647" t="str">
        <f t="shared" ref="GF1563" si="6653">I1545</f>
        <v/>
      </c>
      <c r="GG1563" s="647" t="str">
        <f t="shared" ref="GG1563" si="6654">J1545</f>
        <v/>
      </c>
      <c r="GH1563" s="647" t="str">
        <f t="shared" ref="GH1563" si="6655">K1545</f>
        <v/>
      </c>
      <c r="GI1563" s="647" t="str">
        <f t="shared" ref="GI1563" si="6656">L1545</f>
        <v/>
      </c>
      <c r="GJ1563" s="647" t="str">
        <f t="shared" ref="GJ1563" si="6657">M1545</f>
        <v/>
      </c>
      <c r="GK1563" s="647" t="str">
        <f t="shared" ref="GK1563" si="6658">N1545</f>
        <v/>
      </c>
      <c r="GL1563" s="904"/>
      <c r="GM1563" s="667"/>
      <c r="GN1563" s="662" t="s">
        <v>1665</v>
      </c>
      <c r="GO1563" s="646" t="s">
        <v>1664</v>
      </c>
      <c r="GP1563" s="646" t="str">
        <f t="shared" ref="GP1563" si="6659">E1545</f>
        <v/>
      </c>
      <c r="GQ1563" s="646" t="str">
        <f t="shared" ref="GQ1563" si="6660">F1545</f>
        <v/>
      </c>
      <c r="GR1563" s="646" t="str">
        <f t="shared" ref="GR1563" si="6661">G1545</f>
        <v/>
      </c>
      <c r="GS1563" s="646" t="str">
        <f t="shared" ref="GS1563" si="6662">H1545</f>
        <v/>
      </c>
      <c r="GT1563" s="646" t="str">
        <f t="shared" ref="GT1563" si="6663">I1545</f>
        <v/>
      </c>
      <c r="GU1563" s="646" t="str">
        <f t="shared" ref="GU1563" si="6664">J1545</f>
        <v/>
      </c>
      <c r="GV1563" s="646" t="str">
        <f t="shared" ref="GV1563" si="6665">K1545</f>
        <v/>
      </c>
      <c r="GW1563" s="646" t="str">
        <f t="shared" ref="GW1563" si="6666">L1545</f>
        <v/>
      </c>
      <c r="GX1563" s="646" t="str">
        <f t="shared" ref="GX1563" si="6667">M1545</f>
        <v/>
      </c>
      <c r="GY1563" s="646" t="str">
        <f t="shared" ref="GY1563" si="6668">N1545</f>
        <v/>
      </c>
      <c r="GZ1563" s="646" t="s">
        <v>1662</v>
      </c>
      <c r="HB1563" s="646" t="str">
        <f t="shared" ref="HB1563" si="6669">E1545</f>
        <v/>
      </c>
      <c r="HC1563" s="646" t="str">
        <f t="shared" ref="HC1563" si="6670">F1545</f>
        <v/>
      </c>
      <c r="HD1563" s="646" t="str">
        <f t="shared" ref="HD1563" si="6671">G1545</f>
        <v/>
      </c>
      <c r="HE1563" s="646" t="str">
        <f t="shared" ref="HE1563" si="6672">H1545</f>
        <v/>
      </c>
      <c r="HF1563" s="646" t="str">
        <f t="shared" ref="HF1563" si="6673">I1545</f>
        <v/>
      </c>
      <c r="HG1563" s="646" t="str">
        <f t="shared" ref="HG1563" si="6674">J1545</f>
        <v/>
      </c>
      <c r="HH1563" s="646" t="str">
        <f t="shared" ref="HH1563" si="6675">K1545</f>
        <v/>
      </c>
      <c r="HI1563" s="646" t="str">
        <f t="shared" ref="HI1563" si="6676">L1545</f>
        <v/>
      </c>
      <c r="HJ1563" s="646" t="str">
        <f t="shared" ref="HJ1563" si="6677">M1545</f>
        <v/>
      </c>
      <c r="HK1563" s="646" t="str">
        <f t="shared" ref="HK1563" si="6678">N1545</f>
        <v/>
      </c>
      <c r="HL1563" s="646" t="s">
        <v>1662</v>
      </c>
      <c r="HM1563" s="674"/>
      <c r="HN1563" s="674"/>
      <c r="HO1563" s="674"/>
      <c r="HP1563" s="674"/>
      <c r="HQ1563" s="674"/>
      <c r="HR1563" s="674"/>
      <c r="HS1563" s="674"/>
      <c r="HT1563" s="674"/>
      <c r="HU1563" s="674"/>
      <c r="HV1563" s="674"/>
      <c r="HW1563" s="674"/>
      <c r="HX1563" s="674"/>
      <c r="HY1563" s="674"/>
      <c r="HZ1563" s="674"/>
    </row>
    <row r="1564" spans="1:234" hidden="1" x14ac:dyDescent="0.25">
      <c r="A1564" s="643" t="s">
        <v>208</v>
      </c>
      <c r="G1564" s="670"/>
      <c r="H1564" s="670"/>
      <c r="I1564" s="674"/>
      <c r="J1564" s="674"/>
      <c r="K1564" s="674"/>
      <c r="L1564" s="674"/>
      <c r="M1564" s="674"/>
      <c r="N1564" s="674"/>
      <c r="O1564" s="674"/>
      <c r="P1564" s="674"/>
      <c r="Q1564" s="674"/>
      <c r="R1564" s="674"/>
      <c r="S1564" s="675"/>
      <c r="DR1564" s="749">
        <v>2023</v>
      </c>
      <c r="DS1564" s="665">
        <f>INDEX(DT1546:EA1547,MATCH(DR1564,DR1546:DR1547,0),MATCH(DS1562,DT1544:EA1544,0))*INDEX(AJ1552:AT1559,MATCH(DS1562,AI1552:AI1559,0),MATCH(DS1563,AJ1551:AT1551,0))</f>
        <v>0</v>
      </c>
      <c r="DT1564" s="665">
        <f>INDEX(DT1546:EA1547,MATCH(DR1564,DR1546:DR1547,0),MATCH(DT1562,DT1544:EA1544,0))*INDEX(AJ1552:AT1559,MATCH(DT1562,AI1552:AI1559,0),MATCH(DT1563,AJ1551:AT1551,0))</f>
        <v>0</v>
      </c>
      <c r="DU1564" s="665">
        <f>INDEX(DT1546:EA1547,MATCH(DR1564,DR1546:DR1547,0),MATCH(DU1562,DT1544:EA1544,0))*INDEX(AJ1552:AT1559,MATCH(DU1562,AI1552:AI1559,0),MATCH(DU1563,AJ1551:AT1551,0))</f>
        <v>0</v>
      </c>
      <c r="DV1564" s="665">
        <f>INDEX(DT1546:EA1547,MATCH(DR1564,DR1546:DR1547,0),MATCH(DV1562,DT1544:EA1544,0))*INDEX(AJ1552:AT1559,MATCH(DV1562,AI1552:AI1559,0),MATCH(DV1563,AJ1551:AT1551,0))</f>
        <v>0</v>
      </c>
      <c r="DW1564" s="665">
        <f>INDEX(DT1546:EA1547,MATCH(DR1564,DR1546:DR1547,0),MATCH(DW1562,DT1544:EA1544,0))*INDEX(AJ1552:AT1559,MATCH(DW1562,AI1552:AI1559,0),MATCH(DW1563,AJ1551:AT1551,0))</f>
        <v>0</v>
      </c>
      <c r="DX1564" s="665">
        <f>INDEX(DT1546:EA1547,MATCH(DR1564,DR1546:DR1547,0),MATCH(DX1562,DT1544:EA1544,0))*INDEX(AJ1552:AT1559,MATCH(DX1562,AI1552:AI1559,0),MATCH(DX1563,AJ1551:AT1551,0))</f>
        <v>0</v>
      </c>
      <c r="DY1564" s="665">
        <f>INDEX(DT1546:EA1547,MATCH(DR1564,DR1546:DR1547,0),MATCH(DY1562,DT1544:EA1544,0))*INDEX(AJ1552:AT1559,MATCH(DY1562,AI1552:AI1559,0),MATCH(DY1563,AJ1551:AT1551,0))</f>
        <v>0</v>
      </c>
      <c r="DZ1564" s="665">
        <f>INDEX(DT1546:EA1547,MATCH(DR1564,DR1546:DR1547,0),MATCH(DZ1562,DT1544:EA1544,0))*INDEX(AJ1552:AT1559,MATCH(DZ1562,AI1552:AI1559,0),MATCH(DZ1563,AJ1551:AT1551,0))</f>
        <v>0</v>
      </c>
      <c r="EA1564" s="665">
        <f>INDEX(DT1546:EA1547,MATCH(DR1564,DR1546:DR1547,0),MATCH(EA1562,DT1544:EA1544,0))*INDEX(AJ1552:AT1559,MATCH(EA1562,AI1552:AI1559,0),MATCH(EA1563,AJ1551:AT1551,0))</f>
        <v>0</v>
      </c>
      <c r="EB1564" s="665">
        <f>INDEX(DT1546:EA1547,MATCH(DR1564,DR1546:DR1547,0),MATCH(EB1562,DT1544:EA1544,0))*INDEX(AJ1552:AT1559,MATCH(EB1562,AI1552:AI1559,0),MATCH(EB1563,AJ1551:AT1551,0))</f>
        <v>0</v>
      </c>
      <c r="EC1564" s="665">
        <f>INDEX(DT1546:EA1547,MATCH(DR1564,DR1546:DR1547,0),MATCH(EC1562,DT1544:EA1544,0))*INDEX(AJ1552:AT1559,MATCH(EC1562,AI1552:AI1559,0),MATCH(EC1563,AJ1551:AT1551,0))</f>
        <v>0</v>
      </c>
      <c r="ED1564" s="665">
        <f>INDEX(DT1546:EA1547,MATCH(DR1564,DR1546:DR1547,0),MATCH(ED1562,DT1544:EA1544,0))*INDEX(AJ1552:AT1559,MATCH(ED1562,AI1552:AI1559,0),MATCH(ED1563,AJ1551:AT1551,0))</f>
        <v>0</v>
      </c>
      <c r="EE1564" s="665">
        <f>INDEX(DT1546:EA1547,MATCH(DR1564,DR1546:DR1547,0),MATCH(EE1562,DT1544:EA1544,0))*INDEX(AJ1552:AT1559,MATCH(EE1562,AI1552:AI1559,0),MATCH(EE1563,AJ1551:AT1551,0))</f>
        <v>0</v>
      </c>
      <c r="EF1564" s="665">
        <f>INDEX(DT1546:EA1547,MATCH(DR1564,DR1546:DR1547,0),MATCH(EF1562,DT1544:EA1544,0))*INDEX(AJ1552:AT1559,MATCH(EF1562,AI1552:AI1559,0),MATCH(EF1563,AJ1551:AT1551,0))</f>
        <v>0</v>
      </c>
      <c r="EG1564" s="665">
        <f>INDEX(DT1546:EA1547,MATCH(DR1564,DR1546:DR1547,0),MATCH(EG1562,DT1544:EA1544,0))*INDEX(AJ1552:AT1559,MATCH(EG1562,AI1552:AI1559,0),MATCH(EG1563,AJ1551:AT1551,0))</f>
        <v>0</v>
      </c>
      <c r="EH1564" s="665">
        <f>INDEX(DT1546:EA1547,MATCH(DR1564,DR1546:DR1547,0),MATCH(EH1562,DT1544:EA1544,0))*INDEX(AJ1552:AT1559,MATCH(EH1562,AI1552:AI1559,0),MATCH(EH1563,AJ1551:AT1551,0))</f>
        <v>0</v>
      </c>
      <c r="EI1564" s="665">
        <f>INDEX(DT1546:EA1547,MATCH(DR1564,DR1546:DR1547,0),MATCH(EI1562,DT1544:EA1544,0))*INDEX(AJ1552:AT1559,MATCH(EI1562,AI1552:AI1559,0),MATCH(EI1563,AJ1551:AT1551,0))</f>
        <v>0</v>
      </c>
      <c r="EJ1564" s="665">
        <f>INDEX(DT1546:EA1547,MATCH(DR1564,DR1546:DR1547,0),MATCH(EJ1562,DT1544:EA1544,0))*INDEX(AJ1552:AT1559,MATCH(EJ1562,AI1552:AI1559,0),MATCH(EJ1563,AJ1551:AT1551,0))</f>
        <v>0</v>
      </c>
      <c r="EK1564" s="665">
        <f>INDEX(DT1546:EA1547,MATCH(DR1564,DR1546:DR1547,0),MATCH(EK1562,DT1544:EA1544,0))*INDEX(AJ1552:AT1559,MATCH(EK1562,AI1552:AI1559,0),MATCH(EK1563,AJ1551:AT1551,0))</f>
        <v>0</v>
      </c>
      <c r="EL1564" s="665">
        <f>INDEX(DT1546:EA1547,MATCH(DR1564,DR1546:DR1547,0),MATCH(EL1562,DT1544:EA1544,0))*INDEX(AJ1552:AT1559,MATCH(EL1562,AI1552:AI1559,0),MATCH(EL1563,AJ1551:AT1551,0))</f>
        <v>0</v>
      </c>
      <c r="EM1564" s="665">
        <f>INDEX(DT1546:EA1547,MATCH(DR1564,DR1546:DR1547,0),MATCH(EM1562,DT1544:EA1544,0))*INDEX(AJ1552:AT1559,MATCH(EM1562,AI1552:AI1559,0),MATCH(EM1563,AJ1551:AT1551,0))</f>
        <v>0</v>
      </c>
      <c r="EN1564" s="665">
        <f>INDEX(DT1546:EA1547,MATCH(DR1564,DR1546:DR1547,0),MATCH(EN1562,DT1544:EA1544,0))*INDEX(AJ1552:AT1559,MATCH(EN1562,AI1552:AI1559,0),MATCH(EN1563,AJ1551:AT1551,0))</f>
        <v>0</v>
      </c>
      <c r="EO1564" s="665">
        <f>INDEX(DT1546:EA1547,MATCH(DR1564,DR1546:DR1547,0),MATCH(EO1562,DT1544:EA1544,0))*INDEX(AJ1552:AT1559,MATCH(EO1562,AI1552:AI1559,0),MATCH(EO1563,AJ1551:AT1551,0))</f>
        <v>0</v>
      </c>
      <c r="EP1564" s="665">
        <f>INDEX(DT1546:EA1547,MATCH(DR1564,DR1546:DR1547,0),MATCH(EP1562,DT1544:EA1544,0))*INDEX(AJ1552:AT1559,MATCH(EP1562,AI1552:AI1559,0),MATCH(EP1563,AJ1551:AT1551,0))</f>
        <v>0</v>
      </c>
      <c r="EQ1564" s="665">
        <f>INDEX(DT1546:EA1547,MATCH(DR1564,DR1546:DR1547,0),MATCH(EQ1562,DT1544:EA1544,0))*INDEX(AJ1552:AT1559,MATCH(EQ1562,AI1552:AI1559,0),MATCH(EQ1563,AJ1551:AT1551,0))</f>
        <v>0</v>
      </c>
      <c r="ER1564" s="665">
        <f>INDEX(DT1546:EA1547,MATCH(DR1564,DR1546:DR1547,0),MATCH(ER1562,DT1544:EA1544,0))*INDEX(AJ1552:AT1559,MATCH(ER1562,AI1552:AI1559,0),MATCH(ER1563,AJ1551:AT1551,0))</f>
        <v>0</v>
      </c>
      <c r="ES1564" s="665">
        <f>INDEX(DT1546:EA1547,MATCH(DR1564,DR1546:DR1547,0),MATCH(ES1562,DT1544:EA1544,0))*INDEX(AJ1552:AT1559,MATCH(ES1562,AI1552:AI1559,0),MATCH(ES1563,AJ1551:AT1551,0))</f>
        <v>0</v>
      </c>
      <c r="ET1564" s="665">
        <f>INDEX(DT1546:EA1547,MATCH(DR1564,DR1546:DR1547,0),MATCH(ET1562,DT1544:EA1544,0))*INDEX(AJ1552:AT1559,MATCH(ET1562,AI1552:AI1559,0),MATCH(ET1563,AJ1551:AT1551,0))</f>
        <v>0</v>
      </c>
      <c r="EU1564" s="665">
        <f>INDEX(DT1546:EA1547,MATCH(DR1564,DR1546:DR1547,0),MATCH(EU1562,DT1544:EA1544,0))*INDEX(AJ1552:AT1559,MATCH(EU1562,AI1552:AI1559,0),MATCH(EU1563,AJ1551:AT1551,0))</f>
        <v>0</v>
      </c>
      <c r="EV1564" s="665">
        <f>INDEX(DT1546:EA1547,MATCH(DR1564,DR1546:DR1547,0),MATCH(EV1562,DT1544:EA1544,0))*INDEX(AJ1552:AT1559,MATCH(EV1562,AI1552:AI1559,0),MATCH(EV1563,AJ1551:AT1551,0))</f>
        <v>0</v>
      </c>
      <c r="EW1564" s="665">
        <f>INDEX(DT1546:EA1547,MATCH(DR1564,DR1546:DR1547,0),MATCH(EW1562,DT1544:EA1544,0))*INDEX(AJ1552:AT1559,MATCH(EW1562,AI1552:AI1559,0),MATCH(EW1563,AJ1551:AT1551,0))</f>
        <v>0</v>
      </c>
      <c r="EX1564" s="665">
        <f>INDEX(DT1546:EA1547,MATCH(DR1564,DR1546:DR1547,0),MATCH(EX1562,DT1544:EA1544,0))*INDEX(AJ1552:AT1559,MATCH(EX1562,AI1552:AI1559,0),MATCH(EX1563,AJ1551:AT1551,0))</f>
        <v>0</v>
      </c>
      <c r="EY1564" s="665">
        <f>INDEX(DT1546:EA1547,MATCH(DR1564,DR1546:DR1547,0),MATCH(EY1562,DT1544:EA1544,0))*INDEX(AJ1552:AT1559,MATCH(EY1562,AI1552:AI1559,0),MATCH(EY1563,AJ1551:AT1551,0))</f>
        <v>0</v>
      </c>
      <c r="EZ1564" s="665">
        <f>INDEX(DT1546:EA1547,MATCH(DR1564,DR1546:DR1547,0),MATCH(EZ1562,DT1544:EA1544,0))*INDEX(AJ1552:AT1559,MATCH(EZ1562,AI1552:AI1559,0),MATCH(EZ1563,AJ1551:AT1551,0))</f>
        <v>0</v>
      </c>
      <c r="FA1564" s="665">
        <f>INDEX(DT1546:EA1547,MATCH(DR1564,DR1546:DR1547,0),MATCH(FA1562,DT1544:EA1544,0))*INDEX(AJ1552:AT1559,MATCH(FA1562,AI1552:AI1559,0),MATCH(FA1563,AJ1551:AT1551,0))</f>
        <v>0</v>
      </c>
      <c r="FB1564" s="665">
        <f>INDEX(DT1546:EA1547,MATCH(DR1564,DR1546:DR1547,0),MATCH(FB1562,DT1544:EA1544,0))*INDEX(AJ1552:AT1559,MATCH(FB1562,AI1552:AI1559,0),MATCH(FB1563,AJ1551:AT1551,0))</f>
        <v>0</v>
      </c>
      <c r="FC1564" s="665">
        <f>INDEX(DT1546:EA1547,MATCH(DR1564,DR1546:DR1547,0),MATCH(FC1562,DT1544:EA1544,0))*INDEX(AJ1552:AT1559,MATCH(FC1562,AI1552:AI1559,0),MATCH(FC1563,AJ1551:AT1551,0))</f>
        <v>0</v>
      </c>
      <c r="FD1564" s="665">
        <f>INDEX(DT1546:EA1547,MATCH(DR1564,DR1546:DR1547,0),MATCH(FD1562,DT1544:EA1544,0))*INDEX(AJ1552:AT1559,MATCH(FD1562,AI1552:AI1559,0),MATCH(FD1563,AJ1551:AT1551,0))</f>
        <v>0</v>
      </c>
      <c r="FE1564" s="665">
        <f>INDEX(DT1546:EA1547,MATCH(DR1564,DR1546:DR1547,0),MATCH(FE1562,DT1544:EA1544,0))*INDEX(AJ1552:AT1559,MATCH(FE1562,AI1552:AI1559,0),MATCH(FE1563,AJ1551:AT1551,0))</f>
        <v>0</v>
      </c>
      <c r="FF1564" s="665">
        <f>INDEX(DT1546:EA1547,MATCH(DR1564,DR1546:DR1547,0),MATCH(FF1562,DT1544:EA1544,0))*INDEX(AJ1552:AT1559,MATCH(FF1562,AI1552:AI1559,0),MATCH(FF1563,AJ1551:AT1551,0))</f>
        <v>0</v>
      </c>
      <c r="FG1564" s="665">
        <f>INDEX(DT1546:EA1547,MATCH(DR1564,DR1546:DR1547,0),MATCH(FG1562,DT1544:EA1544,0))*INDEX(AJ1552:AT1559,MATCH(FG1562,AI1552:AI1559,0),MATCH(FG1563,AJ1551:AT1551,0))</f>
        <v>0</v>
      </c>
      <c r="FH1564" s="665">
        <f>INDEX(DT1546:EA1547,MATCH(DR1564,DR1546:DR1547,0),MATCH(FH1562,DT1544:EA1544,0))*INDEX(AJ1552:AT1559,MATCH(FH1562,AI1552:AI1559,0),MATCH(FH1563,AJ1551:AT1551,0))</f>
        <v>0</v>
      </c>
      <c r="FI1564" s="665">
        <f>INDEX(DT1546:EA1547,MATCH(DR1564,DR1546:DR1547,0),MATCH(FI1562,DT1544:EA1544,0))*INDEX(AJ1552:AT1559,MATCH(FI1562,AI1552:AI1559,0),MATCH(FI1563,AJ1551:AT1551,0))</f>
        <v>0</v>
      </c>
      <c r="FJ1564" s="665">
        <f>INDEX(DT1546:EA1547,MATCH(DR1564,DR1546:DR1547,0),MATCH(FJ1562,DT1544:EA1544,0))*INDEX(AJ1552:AT1559,MATCH(FJ1562,AI1552:AI1559,0),MATCH(FJ1563,AJ1551:AT1551,0))</f>
        <v>0</v>
      </c>
      <c r="FK1564" s="665">
        <f>INDEX(DT1546:EA1547,MATCH(DR1564,DR1546:DR1547,0),MATCH(FK1562,DT1544:EA1544,0))*INDEX(AJ1552:AT1559,MATCH(FK1562,AI1552:AI1559,0),MATCH(FK1563,AJ1551:AT1551,0))</f>
        <v>0</v>
      </c>
      <c r="FL1564" s="665">
        <f>INDEX(DT1546:EA1547,MATCH(DR1564,DR1546:DR1547,0),MATCH(FL1562,DT1544:EA1544,0))*INDEX(AJ1552:AT1559,MATCH(FL1562,AI1552:AI1559,0),MATCH(FL1563,AJ1551:AT1551,0))</f>
        <v>0</v>
      </c>
      <c r="FM1564" s="665">
        <f>INDEX(DT1546:EA1547,MATCH(DR1564,DR1546:DR1547,0),MATCH(FM1562,DT1544:EA1544,0))*INDEX(AJ1552:AT1559,MATCH(FM1562,AI1552:AI1559,0),MATCH(FM1563,AJ1551:AT1551,0))</f>
        <v>0</v>
      </c>
      <c r="FN1564" s="665">
        <f>INDEX(DT1546:EA1547,MATCH(DR1564,DR1546:DR1547,0),MATCH(FN1562,DT1544:EA1544,0))*INDEX(AJ1552:AT1559,MATCH(FN1562,AI1552:AI1559,0),MATCH(FN1563,AJ1551:AT1551,0))</f>
        <v>0</v>
      </c>
      <c r="FO1564" s="665">
        <f>INDEX(DT1546:EA1547,MATCH(DR1564,DR1546:DR1547,0),MATCH(FO1562,DT1544:EA1544,0))*INDEX(AJ1552:AT1559,MATCH(FO1562,AI1552:AI1559,0),MATCH(FO1563,AJ1551:AT1551,0))</f>
        <v>0</v>
      </c>
      <c r="FP1564" s="665">
        <f>INDEX(DT1546:EA1547,MATCH(DR1564,DR1546:DR1547,0),MATCH(FP1562,DT1544:EA1544,0))*INDEX(AJ1552:AT1559,MATCH(FP1562,AI1552:AI1559,0),MATCH(FP1563,AJ1551:AT1551,0))</f>
        <v>0</v>
      </c>
      <c r="FQ1564" s="665">
        <f>INDEX(DT1546:EA1547,MATCH(DR1564,DR1546:DR1547,0),MATCH(FQ1562,DT1544:EA1544,0))*INDEX(AJ1552:AT1559,MATCH(FQ1562,AI1552:AI1559,0),MATCH(FQ1563,AJ1551:AT1551,0))</f>
        <v>0</v>
      </c>
      <c r="FR1564" s="665">
        <f>INDEX(DT1546:EA1547,MATCH(DR1564,DR1546:DR1547,0),MATCH(FR1562,DT1544:EA1544,0))*INDEX(AJ1552:AT1559,MATCH(FR1562,AI1552:AI1559,0),MATCH(FR1563,AJ1551:AT1551,0))</f>
        <v>0</v>
      </c>
      <c r="FS1564" s="665">
        <f>INDEX(DT1546:EA1547,MATCH(DR1564,DR1546:DR1547,0),MATCH(FS1562,DT1544:EA1544,0))*INDEX(AJ1552:AT1559,MATCH(FS1562,AI1552:AI1559,0),MATCH(FS1563,AJ1551:AT1551,0))</f>
        <v>0</v>
      </c>
      <c r="FT1564" s="665">
        <f>INDEX(DT1546:EA1547,MATCH(DR1564,DR1546:DR1547,0),MATCH(FT1562,DT1544:EA1544,0))*INDEX(AJ1552:AT1559,MATCH(FT1562,AI1552:AI1559,0),MATCH(FT1563,AJ1551:AT1551,0))</f>
        <v>0</v>
      </c>
      <c r="FU1564" s="665">
        <f>INDEX(DT1546:EA1547,MATCH(DR1564,DR1546:DR1547,0),MATCH(FU1562,DT1544:EA1544,0))*INDEX(AJ1552:AT1559,MATCH(FU1562,AI1552:AI1559,0),MATCH(FU1563,AJ1551:AT1551,0))</f>
        <v>0</v>
      </c>
      <c r="FV1564" s="665">
        <f>INDEX(DT1546:EA1547,MATCH(DR1564,DR1546:DR1547,0),MATCH(FV1562,DT1544:EA1544,0))*INDEX(AJ1552:AT1559,MATCH(FV1562,AI1552:AI1559,0),MATCH(FV1563,AJ1551:AT1551,0))</f>
        <v>0</v>
      </c>
      <c r="FW1564" s="665">
        <f>INDEX(DT1546:EA1547,MATCH(DR1564,DR1546:DR1547,0),MATCH(FW1562,DT1544:EA1544,0))*INDEX(AJ1552:AT1559,MATCH(FW1562,AI1552:AI1559,0),MATCH(FW1563,AJ1551:AT1551,0))</f>
        <v>0</v>
      </c>
      <c r="FX1564" s="665">
        <f>INDEX(DT1546:EA1547,MATCH(DR1564,DR1546:DR1547,0),MATCH(FX1562,DT1544:EA1544,0))*INDEX(AJ1552:AT1559,MATCH(FX1562,AI1552:AI1559,0),MATCH(FX1563,AJ1551:AT1551,0))</f>
        <v>0</v>
      </c>
      <c r="FY1564" s="665">
        <f>INDEX(DT1546:EA1547,MATCH(DR1564,DR1546:DR1547,0),MATCH(FY1562,DT1544:EA1544,0))*INDEX(AJ1552:AT1559,MATCH(FY1562,AI1552:AI1559,0),MATCH(FY1563,AJ1551:AT1551,0))</f>
        <v>0</v>
      </c>
      <c r="FZ1564" s="665">
        <f>INDEX(DT1546:EA1547,MATCH(DR1564,DR1546:DR1547,0),MATCH(FZ1562,DT1544:EA1544,0))*INDEX(AJ1552:AT1559,MATCH(FZ1562,AI1552:AI1559,0),MATCH(FZ1563,AJ1551:AT1551,0))</f>
        <v>0</v>
      </c>
      <c r="GA1564" s="665">
        <f>INDEX(DT1546:EA1547,MATCH(DR1564,DR1546:DR1547,0),MATCH(GA1562,DT1544:EA1544,0))*INDEX(AJ1552:AT1559,MATCH(GA1562,AI1552:AI1559,0),MATCH(GA1563,AJ1551:AT1551,0))</f>
        <v>0</v>
      </c>
      <c r="GB1564" s="665">
        <f>INDEX(DT1546:EA1547,MATCH(DR1564,DR1546:DR1547,0),MATCH(GB1562,DT1544:EA1544,0))*INDEX(AJ1552:AT1559,MATCH(GB1562,AI1552:AI1559,0),MATCH(GB1563,AJ1551:AT1551,0))</f>
        <v>0</v>
      </c>
      <c r="GC1564" s="665">
        <f>INDEX(DT1546:EA1547,MATCH(DR1564,DR1546:DR1547,0),MATCH(GC1562,DT1544:EA1544,0))*INDEX(AJ1552:AT1559,MATCH(GC1562,AI1552:AI1559,0),MATCH(GC1563,AJ1551:AT1551,0))</f>
        <v>0</v>
      </c>
      <c r="GD1564" s="665">
        <f>INDEX(DT1546:EA1547,MATCH(DR1564,DR1546:DR1547,0),MATCH(GD1562,DT1544:EA1544,0))*INDEX(AJ1552:AT1559,MATCH(GD1562,AI1552:AI1559,0),MATCH(GD1563,AJ1551:AT1551,0))</f>
        <v>0</v>
      </c>
      <c r="GE1564" s="665">
        <f>INDEX(DT1546:EA1547,MATCH(DR1564,DR1546:DR1547,0),MATCH(GE1562,DT1544:EA1544,0))*INDEX(AJ1552:AT1559,MATCH(GE1562,AI1552:AI1559,0),MATCH(GE1563,AJ1551:AT1551,0))</f>
        <v>0</v>
      </c>
      <c r="GF1564" s="665">
        <f>INDEX(DT1546:EA1547,MATCH(DR1564,DR1546:DR1547,0),MATCH(GF1562,DT1544:EA1544,0))*INDEX(AJ1552:AT1559,MATCH(GF1562,AI1552:AI1559,0),MATCH(GF1563,AJ1551:AT1551,0))</f>
        <v>0</v>
      </c>
      <c r="GG1564" s="665">
        <f>INDEX(DT1546:EA1547,MATCH(DR1564,DR1546:DR1547,0),MATCH(GG1562,DT1544:EA1544,0))*INDEX(AJ1552:AT1559,MATCH(GG1562,AI1552:AI1559,0),MATCH(GG1563,AJ1551:AT1551,0))</f>
        <v>0</v>
      </c>
      <c r="GH1564" s="665">
        <f>INDEX(DT1546:EA1547,MATCH(DR1564,DR1546:DR1547,0),MATCH(GH1562,DT1544:EA1544,0))*INDEX(AJ1552:AT1559,MATCH(GH1562,AI1552:AI1559,0),MATCH(GH1563,AJ1551:AT1551,0))</f>
        <v>0</v>
      </c>
      <c r="GI1564" s="665">
        <f>INDEX(DT1546:EA1547,MATCH(DR1564,DR1546:DR1547,0),MATCH(GI1562,DT1544:EA1544,0))*INDEX(AJ1552:AT1559,MATCH(GI1562,AI1552:AI1559,0),MATCH(GI1563,AJ1551:AT1551,0))</f>
        <v>0</v>
      </c>
      <c r="GJ1564" s="665">
        <f>INDEX(DT1546:EA1547,MATCH(DR1564,DR1546:DR1547,0),MATCH(GJ1562,DT1544:EA1544,0))*INDEX(AJ1552:AT1559,MATCH(GJ1562,AI1552:AI1559,0),MATCH(GJ1563,AJ1551:AT1551,0))</f>
        <v>0</v>
      </c>
      <c r="GK1564" s="665">
        <f>INDEX(DT1546:EA1547,MATCH(DR1564,DR1546:DR1547,0),MATCH(GK1562,DT1544:EA1544,0))*INDEX(AJ1552:AT1559,MATCH(GK1562,AI1552:AI1559,0),MATCH(GK1563,AJ1551:AT1551,0))</f>
        <v>0</v>
      </c>
      <c r="GL1564" s="665" t="b">
        <f>SUM(DS1564:GK1564)=O1546-SUM(HB1564:HK1564)</f>
        <v>1</v>
      </c>
      <c r="GM1564" s="667"/>
      <c r="GN1564" s="749">
        <v>2023</v>
      </c>
      <c r="GO1564" s="664">
        <f>SUMIF(DS1551:EN1551,GO1551,DS1564:EN1564)</f>
        <v>0</v>
      </c>
      <c r="GP1564" s="668">
        <f>SUMIF(DS1551:GK1551,GP1551,DS1564:GK1564)</f>
        <v>0</v>
      </c>
      <c r="GQ1564" s="668">
        <f>SUMIF(DS1551:GK1551,GQ1551,DS1564:GK1564)</f>
        <v>0</v>
      </c>
      <c r="GR1564" s="668">
        <f>SUMIF(DS1551:GK1551,GR1551,DS1564:GK1564)</f>
        <v>0</v>
      </c>
      <c r="GS1564" s="668">
        <f>SUMIF(DS1551:GK1551,GS1551,DS1564:GK1564)</f>
        <v>0</v>
      </c>
      <c r="GT1564" s="668">
        <f>SUMIF(DS1551:GK1551,GT1551,DS1564:GK1564)</f>
        <v>0</v>
      </c>
      <c r="GU1564" s="668">
        <f>SUMIF(DS1551:GK1551,GU1551,DS1564:GK1564)</f>
        <v>0</v>
      </c>
      <c r="GV1564" s="668">
        <f>SUMIF(DS1551:GK1551,GV1551,DS1564:GK1564)</f>
        <v>0</v>
      </c>
      <c r="GW1564" s="668">
        <f>SUMIF(DS1551:GK1551,GW1551,DS1564:GK1564)</f>
        <v>0</v>
      </c>
      <c r="GX1564" s="668">
        <f>SUMIF(DS1551:GK1551,GX1551,DS1564:GK1564)</f>
        <v>0</v>
      </c>
      <c r="GY1564" s="668">
        <f>SUMIF(DS1551:GK1551,GY1551,DS1564:GK1564)</f>
        <v>0</v>
      </c>
      <c r="GZ1564" s="646" t="b">
        <f>O1546=SUM(GO1564:GY1564)</f>
        <v>1</v>
      </c>
      <c r="HB1564" s="668">
        <f>IF(GZ1564,0,(O1546-SUM(GO1564:GY1564))*INDEX(AK1552:AT1559,MATCH(GN1564,AI1552:AI1559,0),MATCH(HB1563,AK1551:AT1551,0)))</f>
        <v>0</v>
      </c>
      <c r="HC1564" s="668">
        <f>IF(GZ1564,0,(O1546-SUM(GO1564:GY1564))*INDEX(AK1552:AT1559,MATCH(GN1564,AI1552:AI1559,0),MATCH(HC1563,AK1551:AT1551,0)))</f>
        <v>0</v>
      </c>
      <c r="HD1564" s="668">
        <f>IF(GZ1564,0,(O1546-SUM(GO1564:GY1564))*INDEX(AK1552:AT1559,MATCH(GN1564,AI1552:AI1559,0),MATCH(HD1563,AK1551:AT1551,0)))</f>
        <v>0</v>
      </c>
      <c r="HE1564" s="668">
        <f>IF(GZ1564,0,(O1546-SUM(GO1564:GY1564))*INDEX(AK1552:AT1559,MATCH(GN1564,AI1552:AI1559,0),MATCH(HE1563,AK1551:AT1551,0)))</f>
        <v>0</v>
      </c>
      <c r="HF1564" s="668">
        <f>IF(GZ1564,0,(O1546-SUM(GO1564:GY1564))*INDEX(AK1552:AT1559,MATCH(GN1564,AI1552:AI1559,0),MATCH(HF1563,AK1551:AT1551,0)))</f>
        <v>0</v>
      </c>
      <c r="HG1564" s="668">
        <f>IF(GZ1564,0,(O1546-SUM(GO1564:GY1564))*INDEX(AK1552:AT1559,MATCH(GN1564,AI1552:AI1559,0),MATCH(HG1563,AK1551:AT1551,0)))</f>
        <v>0</v>
      </c>
      <c r="HH1564" s="668">
        <f>IF(GZ1564,0,(O1546-SUM(GO1564:GY1564))*INDEX(AK1552:AT1559,MATCH(GN1564,AI1552:AI1559,0),MATCH(HH1563,AK1551:AT1551,0)))</f>
        <v>0</v>
      </c>
      <c r="HI1564" s="668">
        <f>IF(GZ1564,0,(O1546-SUM(GO1564:GY1564))*INDEX(AK1552:AT1559,MATCH(GN1564,AI1552:AI1559,0),MATCH(HI1563,AK1551:AT1551,0)))</f>
        <v>0</v>
      </c>
      <c r="HJ1564" s="668">
        <f>IF(GZ1564,0,(O1546-SUM(GO1564:GY1564))*INDEX(AK1552:AT1559,MATCH(GN1564,AI1552:AI1559,0),MATCH(HJ1563,AK1551:AT1551,0)))</f>
        <v>0</v>
      </c>
      <c r="HK1564" s="668">
        <f>IF(GZ1564,0,(O1546-SUM(GO1564:GY1564))*INDEX(AK1552:AT1559,MATCH(GN1564,AI1552:AI1559,0),MATCH(HK1563,AK1551:AT1551,0)))</f>
        <v>0</v>
      </c>
      <c r="HL1564" s="668" t="b">
        <f>(SUM(HB1564:HK1564)+SUM(GO1564:GY1564))=O1546</f>
        <v>1</v>
      </c>
      <c r="HM1564" s="674"/>
      <c r="HN1564" s="674"/>
      <c r="HO1564" s="674"/>
      <c r="HP1564" s="674"/>
      <c r="HQ1564" s="674"/>
      <c r="HR1564" s="674"/>
      <c r="HS1564" s="674"/>
      <c r="HT1564" s="674"/>
      <c r="HU1564" s="674"/>
      <c r="HV1564" s="674"/>
      <c r="HW1564" s="674"/>
      <c r="HX1564" s="674"/>
      <c r="HY1564" s="674"/>
      <c r="HZ1564" s="674"/>
    </row>
    <row r="1565" spans="1:234" hidden="1" x14ac:dyDescent="0.25">
      <c r="A1565" s="643" t="s">
        <v>208</v>
      </c>
      <c r="G1565" s="670"/>
      <c r="H1565" s="670"/>
      <c r="I1565" s="674"/>
      <c r="J1565" s="674"/>
      <c r="K1565" s="674"/>
      <c r="L1565" s="674"/>
      <c r="M1565" s="674"/>
      <c r="N1565" s="674"/>
      <c r="O1565" s="674"/>
      <c r="P1565" s="674"/>
      <c r="Q1565" s="674"/>
      <c r="R1565" s="674"/>
      <c r="S1565" s="675"/>
      <c r="DR1565" s="749">
        <v>2024</v>
      </c>
      <c r="DS1565" s="665">
        <f>INDEX(DT1546:EA1547,MATCH(DR1565,DR1546:DR1547,0),MATCH(DS1562,DT1544:EA1544,0))*INDEX(AJ1552:AT1559,MATCH(DS1562,AI1552:AI1559,0),MATCH(DS1563,AJ1551:AT1551,0))</f>
        <v>0</v>
      </c>
      <c r="DT1565" s="665">
        <f>INDEX(DT1546:EA1547,MATCH(DR1565,DR1546:DR1547,0),MATCH(DT1562,DT1544:EA1544,0))*INDEX(AJ1552:AT1559,MATCH(DT1562,AI1552:AI1559,0),MATCH(DT1563,AJ1551:AT1551,0))</f>
        <v>0</v>
      </c>
      <c r="DU1565" s="665">
        <f>INDEX(DT1546:EA1547,MATCH(DR1565,DR1546:DR1547,0),MATCH(DU1562,DT1544:EA1544,0))*INDEX(AJ1552:AT1559,MATCH(DU1562,AI1552:AI1559,0),MATCH(DU1563,AJ1551:AT1551,0))</f>
        <v>0</v>
      </c>
      <c r="DV1565" s="665">
        <f>INDEX(DT1546:EA1547,MATCH(DR1565,DR1546:DR1547,0),MATCH(DV1562,DT1544:EA1544,0))*INDEX(AJ1552:AT1559,MATCH(DV1562,AI1552:AI1559,0),MATCH(DV1563,AJ1551:AT1551,0))</f>
        <v>0</v>
      </c>
      <c r="DW1565" s="665">
        <f>INDEX(DT1546:EA1547,MATCH(DR1565,DR1546:DR1547,0),MATCH(DW1562,DT1544:EA1544,0))*INDEX(AJ1552:AT1559,MATCH(DW1562,AI1552:AI1559,0),MATCH(DW1563,AJ1551:AT1551,0))</f>
        <v>0</v>
      </c>
      <c r="DX1565" s="665">
        <f>INDEX(DT1546:EA1547,MATCH(DR1565,DR1546:DR1547,0),MATCH(DX1562,DT1544:EA1544,0))*INDEX(AJ1552:AT1559,MATCH(DX1562,AI1552:AI1559,0),MATCH(DX1563,AJ1551:AT1551,0))</f>
        <v>0</v>
      </c>
      <c r="DY1565" s="665">
        <f>INDEX(DT1546:EA1547,MATCH(DR1565,DR1546:DR1547,0),MATCH(DY1562,DT1544:EA1544,0))*INDEX(AJ1552:AT1559,MATCH(DY1562,AI1552:AI1559,0),MATCH(DY1563,AJ1551:AT1551,0))</f>
        <v>0</v>
      </c>
      <c r="DZ1565" s="665">
        <f>INDEX(DT1546:EA1547,MATCH(DR1565,DR1546:DR1547,0),MATCH(DZ1562,DT1544:EA1544,0))*INDEX(AJ1552:AT1559,MATCH(DZ1562,AI1552:AI1559,0),MATCH(DZ1563,AJ1551:AT1551,0))</f>
        <v>0</v>
      </c>
      <c r="EA1565" s="665">
        <f>INDEX(DT1546:EA1547,MATCH(DR1565,DR1546:DR1547,0),MATCH(EA1562,DT1544:EA1544,0))*INDEX(AJ1552:AT1559,MATCH(EA1562,AI1552:AI1559,0),MATCH(EA1563,AJ1551:AT1551,0))</f>
        <v>0</v>
      </c>
      <c r="EB1565" s="665">
        <f>INDEX(DT1546:EA1547,MATCH(DR1565,DR1546:DR1547,0),MATCH(EB1562,DT1544:EA1544,0))*INDEX(AJ1552:AT1559,MATCH(EB1562,AI1552:AI1559,0),MATCH(EB1563,AJ1551:AT1551,0))</f>
        <v>0</v>
      </c>
      <c r="EC1565" s="665">
        <f>INDEX(DT1546:EA1547,MATCH(DR1565,DR1546:DR1547,0),MATCH(EC1562,DT1544:EA1544,0))*INDEX(AJ1552:AT1559,MATCH(EC1562,AI1552:AI1559,0),MATCH(EC1563,AJ1551:AT1551,0))</f>
        <v>0</v>
      </c>
      <c r="ED1565" s="665">
        <f>INDEX(DT1546:EA1547,MATCH(DR1565,DR1546:DR1547,0),MATCH(ED1562,DT1544:EA1544,0))*INDEX(AJ1552:AT1559,MATCH(ED1562,AI1552:AI1559,0),MATCH(ED1563,AJ1551:AT1551,0))</f>
        <v>0</v>
      </c>
      <c r="EE1565" s="665">
        <f>INDEX(DT1546:EA1547,MATCH(DR1565,DR1546:DR1547,0),MATCH(EE1562,DT1544:EA1544,0))*INDEX(AJ1552:AT1559,MATCH(EE1562,AI1552:AI1559,0),MATCH(EE1563,AJ1551:AT1551,0))</f>
        <v>0</v>
      </c>
      <c r="EF1565" s="665">
        <f>INDEX(DT1546:EA1547,MATCH(DR1565,DR1546:DR1547,0),MATCH(EF1562,DT1544:EA1544,0))*INDEX(AJ1552:AT1559,MATCH(EF1562,AI1552:AI1559,0),MATCH(EF1563,AJ1551:AT1551,0))</f>
        <v>0</v>
      </c>
      <c r="EG1565" s="665">
        <f>INDEX(DT1546:EA1547,MATCH(DR1565,DR1546:DR1547,0),MATCH(EG1562,DT1544:EA1544,0))*INDEX(AJ1552:AT1559,MATCH(EG1562,AI1552:AI1559,0),MATCH(EG1563,AJ1551:AT1551,0))</f>
        <v>0</v>
      </c>
      <c r="EH1565" s="665">
        <f>INDEX(DT1546:EA1547,MATCH(DR1565,DR1546:DR1547,0),MATCH(EH1562,DT1544:EA1544,0))*INDEX(AJ1552:AT1559,MATCH(EH1562,AI1552:AI1559,0),MATCH(EH1563,AJ1551:AT1551,0))</f>
        <v>0</v>
      </c>
      <c r="EI1565" s="665">
        <f>INDEX(DT1546:EA1547,MATCH(DR1565,DR1546:DR1547,0),MATCH(EI1562,DT1544:EA1544,0))*INDEX(AJ1552:AT1559,MATCH(EI1562,AI1552:AI1559,0),MATCH(EI1563,AJ1551:AT1551,0))</f>
        <v>0</v>
      </c>
      <c r="EJ1565" s="665">
        <f>INDEX(DT1546:EA1547,MATCH(DR1565,DR1546:DR1547,0),MATCH(EJ1562,DT1544:EA1544,0))*INDEX(AJ1552:AT1559,MATCH(EJ1562,AI1552:AI1559,0),MATCH(EJ1563,AJ1551:AT1551,0))</f>
        <v>0</v>
      </c>
      <c r="EK1565" s="665">
        <f>INDEX(DT1546:EA1547,MATCH(DR1565,DR1546:DR1547,0),MATCH(EK1562,DT1544:EA1544,0))*INDEX(AJ1552:AT1559,MATCH(EK1562,AI1552:AI1559,0),MATCH(EK1563,AJ1551:AT1551,0))</f>
        <v>0</v>
      </c>
      <c r="EL1565" s="665">
        <f>INDEX(DT1546:EA1547,MATCH(DR1565,DR1546:DR1547,0),MATCH(EL1562,DT1544:EA1544,0))*INDEX(AJ1552:AT1559,MATCH(EL1562,AI1552:AI1559,0),MATCH(EL1563,AJ1551:AT1551,0))</f>
        <v>0</v>
      </c>
      <c r="EM1565" s="665">
        <f>INDEX(DT1546:EA1547,MATCH(DR1565,DR1546:DR1547,0),MATCH(EM1562,DT1544:EA1544,0))*INDEX(AJ1552:AT1559,MATCH(EM1562,AI1552:AI1559,0),MATCH(EM1563,AJ1551:AT1551,0))</f>
        <v>0</v>
      </c>
      <c r="EN1565" s="665">
        <f>INDEX(DT1546:EA1547,MATCH(DR1565,DR1546:DR1547,0),MATCH(EN1562,DT1544:EA1544,0))*INDEX(AJ1552:AT1559,MATCH(EN1562,AI1552:AI1559,0),MATCH(EN1563,AJ1551:AT1551,0))</f>
        <v>0</v>
      </c>
      <c r="EO1565" s="665">
        <f>INDEX(DT1546:EA1547,MATCH(DR1565,DR1546:DR1547,0),MATCH(EO1562,DT1544:EA1544,0))*INDEX(AJ1552:AT1559,MATCH(EO1562,AI1552:AI1559,0),MATCH(EO1563,AJ1551:AT1551,0))</f>
        <v>0</v>
      </c>
      <c r="EP1565" s="665">
        <f>INDEX(DT1546:EA1547,MATCH(DR1565,DR1546:DR1547,0),MATCH(EP1562,DT1544:EA1544,0))*INDEX(AJ1552:AT1559,MATCH(EP1562,AI1552:AI1559,0),MATCH(EP1563,AJ1551:AT1551,0))</f>
        <v>0</v>
      </c>
      <c r="EQ1565" s="665">
        <f>INDEX(DT1546:EA1547,MATCH(DR1565,DR1546:DR1547,0),MATCH(EQ1562,DT1544:EA1544,0))*INDEX(AJ1552:AT1559,MATCH(EQ1562,AI1552:AI1559,0),MATCH(EQ1563,AJ1551:AT1551,0))</f>
        <v>0</v>
      </c>
      <c r="ER1565" s="665">
        <f>INDEX(DT1546:EA1547,MATCH(DR1565,DR1546:DR1547,0),MATCH(ER1562,DT1544:EA1544,0))*INDEX(AJ1552:AT1559,MATCH(ER1562,AI1552:AI1559,0),MATCH(ER1563,AJ1551:AT1551,0))</f>
        <v>0</v>
      </c>
      <c r="ES1565" s="665">
        <f>INDEX(DT1546:EA1547,MATCH(DR1565,DR1546:DR1547,0),MATCH(ES1562,DT1544:EA1544,0))*INDEX(AJ1552:AT1559,MATCH(ES1562,AI1552:AI1559,0),MATCH(ES1563,AJ1551:AT1551,0))</f>
        <v>0</v>
      </c>
      <c r="ET1565" s="665">
        <f>INDEX(DT1546:EA1547,MATCH(DR1565,DR1546:DR1547,0),MATCH(ET1562,DT1544:EA1544,0))*INDEX(AJ1552:AT1559,MATCH(ET1562,AI1552:AI1559,0),MATCH(ET1563,AJ1551:AT1551,0))</f>
        <v>0</v>
      </c>
      <c r="EU1565" s="665">
        <f>INDEX(DT1546:EA1547,MATCH(DR1565,DR1546:DR1547,0),MATCH(EU1562,DT1544:EA1544,0))*INDEX(AJ1552:AT1559,MATCH(EU1562,AI1552:AI1559,0),MATCH(EU1563,AJ1551:AT1551,0))</f>
        <v>0</v>
      </c>
      <c r="EV1565" s="665">
        <f>INDEX(DT1546:EA1547,MATCH(DR1565,DR1546:DR1547,0),MATCH(EV1562,DT1544:EA1544,0))*INDEX(AJ1552:AT1559,MATCH(EV1562,AI1552:AI1559,0),MATCH(EV1563,AJ1551:AT1551,0))</f>
        <v>0</v>
      </c>
      <c r="EW1565" s="665">
        <f>INDEX(DT1546:EA1547,MATCH(DR1565,DR1546:DR1547,0),MATCH(EW1562,DT1544:EA1544,0))*INDEX(AJ1552:AT1559,MATCH(EW1562,AI1552:AI1559,0),MATCH(EW1563,AJ1551:AT1551,0))</f>
        <v>0</v>
      </c>
      <c r="EX1565" s="665">
        <f>INDEX(DT1546:EA1547,MATCH(DR1565,DR1546:DR1547,0),MATCH(EX1562,DT1544:EA1544,0))*INDEX(AJ1552:AT1559,MATCH(EX1562,AI1552:AI1559,0),MATCH(EX1563,AJ1551:AT1551,0))</f>
        <v>0</v>
      </c>
      <c r="EY1565" s="665">
        <f>INDEX(DT1546:EA1547,MATCH(DR1565,DR1546:DR1547,0),MATCH(EY1562,DT1544:EA1544,0))*INDEX(AJ1552:AT1559,MATCH(EY1562,AI1552:AI1559,0),MATCH(EY1563,AJ1551:AT1551,0))</f>
        <v>0</v>
      </c>
      <c r="EZ1565" s="665">
        <f>INDEX(DT1546:EA1547,MATCH(DR1565,DR1546:DR1547,0),MATCH(EZ1562,DT1544:EA1544,0))*INDEX(AJ1552:AT1559,MATCH(EZ1562,AI1552:AI1559,0),MATCH(EZ1563,AJ1551:AT1551,0))</f>
        <v>0</v>
      </c>
      <c r="FA1565" s="665">
        <f>INDEX(DT1546:EA1547,MATCH(DR1565,DR1546:DR1547,0),MATCH(FA1562,DT1544:EA1544,0))*INDEX(AJ1552:AT1559,MATCH(FA1562,AI1552:AI1559,0),MATCH(FA1563,AJ1551:AT1551,0))</f>
        <v>0</v>
      </c>
      <c r="FB1565" s="665">
        <f>INDEX(DT1546:EA1547,MATCH(DR1565,DR1546:DR1547,0),MATCH(FB1562,DT1544:EA1544,0))*INDEX(AJ1552:AT1559,MATCH(FB1562,AI1552:AI1559,0),MATCH(FB1563,AJ1551:AT1551,0))</f>
        <v>0</v>
      </c>
      <c r="FC1565" s="665">
        <f>INDEX(DT1546:EA1547,MATCH(DR1565,DR1546:DR1547,0),MATCH(FC1562,DT1544:EA1544,0))*INDEX(AJ1552:AT1559,MATCH(FC1562,AI1552:AI1559,0),MATCH(FC1563,AJ1551:AT1551,0))</f>
        <v>0</v>
      </c>
      <c r="FD1565" s="665">
        <f>INDEX(DT1546:EA1547,MATCH(DR1565,DR1546:DR1547,0),MATCH(FD1562,DT1544:EA1544,0))*INDEX(AJ1552:AT1559,MATCH(FD1562,AI1552:AI1559,0),MATCH(FD1563,AJ1551:AT1551,0))</f>
        <v>0</v>
      </c>
      <c r="FE1565" s="665">
        <f>INDEX(DT1546:EA1547,MATCH(DR1565,DR1546:DR1547,0),MATCH(FE1562,DT1544:EA1544,0))*INDEX(AJ1552:AT1559,MATCH(FE1562,AI1552:AI1559,0),MATCH(FE1563,AJ1551:AT1551,0))</f>
        <v>0</v>
      </c>
      <c r="FF1565" s="665">
        <f>INDEX(DT1546:EA1547,MATCH(DR1565,DR1546:DR1547,0),MATCH(FF1562,DT1544:EA1544,0))*INDEX(AJ1552:AT1559,MATCH(FF1562,AI1552:AI1559,0),MATCH(FF1563,AJ1551:AT1551,0))</f>
        <v>0</v>
      </c>
      <c r="FG1565" s="665">
        <f>INDEX(DT1546:EA1547,MATCH(DR1565,DR1546:DR1547,0),MATCH(FG1562,DT1544:EA1544,0))*INDEX(AJ1552:AT1559,MATCH(FG1562,AI1552:AI1559,0),MATCH(FG1563,AJ1551:AT1551,0))</f>
        <v>0</v>
      </c>
      <c r="FH1565" s="665">
        <f>INDEX(DT1546:EA1547,MATCH(DR1565,DR1546:DR1547,0),MATCH(FH1562,DT1544:EA1544,0))*INDEX(AJ1552:AT1559,MATCH(FH1562,AI1552:AI1559,0),MATCH(FH1563,AJ1551:AT1551,0))</f>
        <v>0</v>
      </c>
      <c r="FI1565" s="665">
        <f>INDEX(DT1546:EA1547,MATCH(DR1565,DR1546:DR1547,0),MATCH(FI1562,DT1544:EA1544,0))*INDEX(AJ1552:AT1559,MATCH(FI1562,AI1552:AI1559,0),MATCH(FI1563,AJ1551:AT1551,0))</f>
        <v>0</v>
      </c>
      <c r="FJ1565" s="665">
        <f>INDEX(DT1546:EA1547,MATCH(DR1565,DR1546:DR1547,0),MATCH(FJ1562,DT1544:EA1544,0))*INDEX(AJ1552:AT1559,MATCH(FJ1562,AI1552:AI1559,0),MATCH(FJ1563,AJ1551:AT1551,0))</f>
        <v>0</v>
      </c>
      <c r="FK1565" s="665">
        <f>INDEX(DT1546:EA1547,MATCH(DR1565,DR1546:DR1547,0),MATCH(FK1562,DT1544:EA1544,0))*INDEX(AJ1552:AT1559,MATCH(FK1562,AI1552:AI1559,0),MATCH(FK1563,AJ1551:AT1551,0))</f>
        <v>0</v>
      </c>
      <c r="FL1565" s="665">
        <f>INDEX(DT1546:EA1547,MATCH(DR1565,DR1546:DR1547,0),MATCH(FL1562,DT1544:EA1544,0))*INDEX(AJ1552:AT1559,MATCH(FL1562,AI1552:AI1559,0),MATCH(FL1563,AJ1551:AT1551,0))</f>
        <v>0</v>
      </c>
      <c r="FM1565" s="665">
        <f>INDEX(DT1546:EA1547,MATCH(DR1565,DR1546:DR1547,0),MATCH(FM1562,DT1544:EA1544,0))*INDEX(AJ1552:AT1559,MATCH(FM1562,AI1552:AI1559,0),MATCH(FM1563,AJ1551:AT1551,0))</f>
        <v>0</v>
      </c>
      <c r="FN1565" s="665">
        <f>INDEX(DT1546:EA1547,MATCH(DR1565,DR1546:DR1547,0),MATCH(FN1562,DT1544:EA1544,0))*INDEX(AJ1552:AT1559,MATCH(FN1562,AI1552:AI1559,0),MATCH(FN1563,AJ1551:AT1551,0))</f>
        <v>0</v>
      </c>
      <c r="FO1565" s="665">
        <f>INDEX(DT1546:EA1547,MATCH(DR1565,DR1546:DR1547,0),MATCH(FO1562,DT1544:EA1544,0))*INDEX(AJ1552:AT1559,MATCH(FO1562,AI1552:AI1559,0),MATCH(FO1563,AJ1551:AT1551,0))</f>
        <v>0</v>
      </c>
      <c r="FP1565" s="665">
        <f>INDEX(DT1546:EA1547,MATCH(DR1565,DR1546:DR1547,0),MATCH(FP1562,DT1544:EA1544,0))*INDEX(AJ1552:AT1559,MATCH(FP1562,AI1552:AI1559,0),MATCH(FP1563,AJ1551:AT1551,0))</f>
        <v>0</v>
      </c>
      <c r="FQ1565" s="665">
        <f>INDEX(DT1546:EA1547,MATCH(DR1565,DR1546:DR1547,0),MATCH(FQ1562,DT1544:EA1544,0))*INDEX(AJ1552:AT1559,MATCH(FQ1562,AI1552:AI1559,0),MATCH(FQ1563,AJ1551:AT1551,0))</f>
        <v>0</v>
      </c>
      <c r="FR1565" s="665">
        <f>INDEX(DT1546:EA1547,MATCH(DR1565,DR1546:DR1547,0),MATCH(FR1562,DT1544:EA1544,0))*INDEX(AJ1552:AT1559,MATCH(FR1562,AI1552:AI1559,0),MATCH(FR1563,AJ1551:AT1551,0))</f>
        <v>0</v>
      </c>
      <c r="FS1565" s="665">
        <f>INDEX(DT1546:EA1547,MATCH(DR1565,DR1546:DR1547,0),MATCH(FS1562,DT1544:EA1544,0))*INDEX(AJ1552:AT1559,MATCH(FS1562,AI1552:AI1559,0),MATCH(FS1563,AJ1551:AT1551,0))</f>
        <v>0</v>
      </c>
      <c r="FT1565" s="665">
        <f>INDEX(DT1546:EA1547,MATCH(DR1565,DR1546:DR1547,0),MATCH(FT1562,DT1544:EA1544,0))*INDEX(AJ1552:AT1559,MATCH(FT1562,AI1552:AI1559,0),MATCH(FT1563,AJ1551:AT1551,0))</f>
        <v>0</v>
      </c>
      <c r="FU1565" s="665">
        <f>INDEX(DT1546:EA1547,MATCH(DR1565,DR1546:DR1547,0),MATCH(FU1562,DT1544:EA1544,0))*INDEX(AJ1552:AT1559,MATCH(FU1562,AI1552:AI1559,0),MATCH(FU1563,AJ1551:AT1551,0))</f>
        <v>0</v>
      </c>
      <c r="FV1565" s="665">
        <f>INDEX(DT1546:EA1547,MATCH(DR1565,DR1546:DR1547,0),MATCH(FV1562,DT1544:EA1544,0))*INDEX(AJ1552:AT1559,MATCH(FV1562,AI1552:AI1559,0),MATCH(FV1563,AJ1551:AT1551,0))</f>
        <v>0</v>
      </c>
      <c r="FW1565" s="665">
        <f>INDEX(DT1546:EA1547,MATCH(DR1565,DR1546:DR1547,0),MATCH(FW1562,DT1544:EA1544,0))*INDEX(AJ1552:AT1559,MATCH(FW1562,AI1552:AI1559,0),MATCH(FW1563,AJ1551:AT1551,0))</f>
        <v>0</v>
      </c>
      <c r="FX1565" s="665">
        <f>INDEX(DT1546:EA1547,MATCH(DR1565,DR1546:DR1547,0),MATCH(FX1562,DT1544:EA1544,0))*INDEX(AJ1552:AT1559,MATCH(FX1562,AI1552:AI1559,0),MATCH(FX1563,AJ1551:AT1551,0))</f>
        <v>0</v>
      </c>
      <c r="FY1565" s="665">
        <f>INDEX(DT1546:EA1547,MATCH(DR1565,DR1546:DR1547,0),MATCH(FY1562,DT1544:EA1544,0))*INDEX(AJ1552:AT1559,MATCH(FY1562,AI1552:AI1559,0),MATCH(FY1563,AJ1551:AT1551,0))</f>
        <v>0</v>
      </c>
      <c r="FZ1565" s="665">
        <f>INDEX(DT1546:EA1547,MATCH(DR1565,DR1546:DR1547,0),MATCH(FZ1562,DT1544:EA1544,0))*INDEX(AJ1552:AT1559,MATCH(FZ1562,AI1552:AI1559,0),MATCH(FZ1563,AJ1551:AT1551,0))</f>
        <v>0</v>
      </c>
      <c r="GA1565" s="665">
        <f>INDEX(DT1546:EA1547,MATCH(DR1565,DR1546:DR1547,0),MATCH(GA1562,DT1544:EA1544,0))*INDEX(AJ1552:AT1559,MATCH(GA1562,AI1552:AI1559,0),MATCH(GA1563,AJ1551:AT1551,0))</f>
        <v>0</v>
      </c>
      <c r="GB1565" s="665">
        <f>INDEX(DT1546:EA1547,MATCH(DR1565,DR1546:DR1547,0),MATCH(GB1562,DT1544:EA1544,0))*INDEX(AJ1552:AT1559,MATCH(GB1562,AI1552:AI1559,0),MATCH(GB1563,AJ1551:AT1551,0))</f>
        <v>0</v>
      </c>
      <c r="GC1565" s="665">
        <f>INDEX(DT1546:EA1547,MATCH(DR1565,DR1546:DR1547,0),MATCH(GC1562,DT1544:EA1544,0))*INDEX(AJ1552:AT1559,MATCH(GC1562,AI1552:AI1559,0),MATCH(GC1563,AJ1551:AT1551,0))</f>
        <v>0</v>
      </c>
      <c r="GD1565" s="665">
        <f>INDEX(DT1546:EA1547,MATCH(DR1565,DR1546:DR1547,0),MATCH(GD1562,DT1544:EA1544,0))*INDEX(AJ1552:AT1559,MATCH(GD1562,AI1552:AI1559,0),MATCH(GD1563,AJ1551:AT1551,0))</f>
        <v>0</v>
      </c>
      <c r="GE1565" s="665">
        <f>INDEX(DT1546:EA1547,MATCH(DR1565,DR1546:DR1547,0),MATCH(GE1562,DT1544:EA1544,0))*INDEX(AJ1552:AT1559,MATCH(GE1562,AI1552:AI1559,0),MATCH(GE1563,AJ1551:AT1551,0))</f>
        <v>0</v>
      </c>
      <c r="GF1565" s="665">
        <f>INDEX(DT1546:EA1547,MATCH(DR1565,DR1546:DR1547,0),MATCH(GF1562,DT1544:EA1544,0))*INDEX(AJ1552:AT1559,MATCH(GF1562,AI1552:AI1559,0),MATCH(GF1563,AJ1551:AT1551,0))</f>
        <v>0</v>
      </c>
      <c r="GG1565" s="665">
        <f>INDEX(DT1546:EA1547,MATCH(DR1565,DR1546:DR1547,0),MATCH(GG1562,DT1544:EA1544,0))*INDEX(AJ1552:AT1559,MATCH(GG1562,AI1552:AI1559,0),MATCH(GG1563,AJ1551:AT1551,0))</f>
        <v>0</v>
      </c>
      <c r="GH1565" s="665">
        <f>INDEX(DT1546:EA1547,MATCH(DR1565,DR1546:DR1547,0),MATCH(GH1562,DT1544:EA1544,0))*INDEX(AJ1552:AT1559,MATCH(GH1562,AI1552:AI1559,0),MATCH(GH1563,AJ1551:AT1551,0))</f>
        <v>0</v>
      </c>
      <c r="GI1565" s="665">
        <f>INDEX(DT1546:EA1547,MATCH(DR1565,DR1546:DR1547,0),MATCH(GI1562,DT1544:EA1544,0))*INDEX(AJ1552:AT1559,MATCH(GI1562,AI1552:AI1559,0),MATCH(GI1563,AJ1551:AT1551,0))</f>
        <v>0</v>
      </c>
      <c r="GJ1565" s="665">
        <f>INDEX(DT1546:EA1547,MATCH(DR1565,DR1546:DR1547,0),MATCH(GJ1562,DT1544:EA1544,0))*INDEX(AJ1552:AT1559,MATCH(GJ1562,AI1552:AI1559,0),MATCH(GJ1563,AJ1551:AT1551,0))</f>
        <v>0</v>
      </c>
      <c r="GK1565" s="665">
        <f>INDEX(DT1546:EA1547,MATCH(DR1565,DR1546:DR1547,0),MATCH(GK1562,DT1544:EA1544,0))*INDEX(AJ1552:AT1559,MATCH(GK1562,AI1552:AI1559,0),MATCH(GK1563,AJ1551:AT1551,0))</f>
        <v>0</v>
      </c>
      <c r="GL1565" s="665" t="b">
        <f>SUM(DS1565:GK1565)=O1547-SUM(HB1565:HK1565)</f>
        <v>1</v>
      </c>
      <c r="GM1565" s="667"/>
      <c r="GN1565" s="749">
        <v>2024</v>
      </c>
      <c r="GO1565" s="664">
        <f>SUMIF(DS1551:EN1551,GO1551,DS1565:EN1565)</f>
        <v>0</v>
      </c>
      <c r="GP1565" s="668">
        <f>SUMIF(DS1551:GK1551,GP1551,DS1565:GK1565)</f>
        <v>0</v>
      </c>
      <c r="GQ1565" s="668">
        <f>SUMIF(DS1551:GK1551,GQ1551,DS1565:GK1565)</f>
        <v>0</v>
      </c>
      <c r="GR1565" s="668">
        <f>SUMIF(DS1551:GK1551,GR1551,DS1565:GK1565)</f>
        <v>0</v>
      </c>
      <c r="GS1565" s="668">
        <f>SUMIF(DS1551:GK1551,GS1551,DS1565:GK1565)</f>
        <v>0</v>
      </c>
      <c r="GT1565" s="668">
        <f>SUMIF(DS1551:GK1551,GT1551,DS1565:GK1565)</f>
        <v>0</v>
      </c>
      <c r="GU1565" s="668">
        <f>SUMIF(DS1551:GK1551,GU1551,DS1565:GK1565)</f>
        <v>0</v>
      </c>
      <c r="GV1565" s="668">
        <f>SUMIF(DS1551:GK1551,GV1551,DS1565:GK1565)</f>
        <v>0</v>
      </c>
      <c r="GW1565" s="668">
        <f>SUMIF(DS1551:GK1551,GW1551,DS1565:GK1565)</f>
        <v>0</v>
      </c>
      <c r="GX1565" s="668">
        <f>SUMIF(DS1551:GK1551,GX1551,DS1565:GK1565)</f>
        <v>0</v>
      </c>
      <c r="GY1565" s="668">
        <f>SUMIF(DS1551:GK1551,GY1551,DS1565:GK1565)</f>
        <v>0</v>
      </c>
      <c r="GZ1565" s="646" t="b">
        <f>O1547=SUM(GO1565:GY1565)</f>
        <v>1</v>
      </c>
      <c r="HB1565" s="668">
        <f>IF(GZ1565,0,(O1547-SUM(GO1565:GY1565))*INDEX(AK1552:AT1559,MATCH(GN1565,AI1552:AI1559,0),MATCH(HB1563,AK1551:AT1551,0)))</f>
        <v>0</v>
      </c>
      <c r="HC1565" s="668">
        <f>IF(GZ1565,0,(O1547-SUM(GO1565:GY1565))*INDEX(AK1552:AT1559,MATCH(GN1565,AI1552:AI1559,0),MATCH(HC1563,AK1551:AT1551,0)))</f>
        <v>0</v>
      </c>
      <c r="HD1565" s="668">
        <f>IF(GZ1565,0,(O1547-SUM(GO1565:GY1565))*INDEX(AK1552:AT1559,MATCH(GN1565,AI1552:AI1559,0),MATCH(HD1563,AK1551:AT1551,0)))</f>
        <v>0</v>
      </c>
      <c r="HE1565" s="668">
        <f>IF(GZ1565,0,(O1547-SUM(GO1565:GY1565))*INDEX(AK1552:AT1559,MATCH(GN1565,AI1552:AI1559,0),MATCH(HE1563,AK1551:AT1551,0)))</f>
        <v>0</v>
      </c>
      <c r="HF1565" s="668">
        <f>IF(GZ1565,0,(O1547-SUM(GO1565:GY1565))*INDEX(AK1552:AT1559,MATCH(GN1565,AI1552:AI1559,0),MATCH(HF1563,AK1551:AT1551,0)))</f>
        <v>0</v>
      </c>
      <c r="HG1565" s="668">
        <f>IF(GZ1565,0,(O1547-SUM(GO1565:GY1565))*INDEX(AK1552:AT1559,MATCH(GN1565,AI1552:AI1559,0),MATCH(HG1563,AK1551:AT1551,0)))</f>
        <v>0</v>
      </c>
      <c r="HH1565" s="668">
        <f>IF(GZ1565,0,(O1547-SUM(GO1565:GY1565))*INDEX(AK1552:AT1559,MATCH(GN1565,AI1552:AI1559,0),MATCH(HH1563,AK1551:AT1551,0)))</f>
        <v>0</v>
      </c>
      <c r="HI1565" s="668">
        <f>IF(GZ1565,0,(O1547-SUM(GO1565:GY1565))*INDEX(AK1552:AT1559,MATCH(GN1565,AI1552:AI1559,0),MATCH(HI1563,AK1551:AT1551,0)))</f>
        <v>0</v>
      </c>
      <c r="HJ1565" s="668">
        <f>IF(GZ1565,0,(O1547-SUM(GO1565:GY1565))*INDEX(AK1552:AT1559,MATCH(GN1565,AI1552:AI1559,0),MATCH(HJ1563,AK1551:AT1551,0)))</f>
        <v>0</v>
      </c>
      <c r="HK1565" s="668">
        <f>IF(GZ1565,0,(O1547-SUM(GO1565:GY1565))*INDEX(AK1552:AT1559,MATCH(GN1565,AI1552:AI1559,0),MATCH(HK1563,AK1551:AT1551,0)))</f>
        <v>0</v>
      </c>
      <c r="HL1565" s="668" t="b">
        <f>(SUM(HB1565:HK1565)+SUM(GO1565:GY1565))=O1547</f>
        <v>1</v>
      </c>
      <c r="HM1565" s="674"/>
      <c r="HN1565" s="674"/>
      <c r="HO1565" s="674"/>
      <c r="HP1565" s="674"/>
      <c r="HQ1565" s="674"/>
      <c r="HR1565" s="674"/>
      <c r="HS1565" s="674"/>
      <c r="HT1565" s="674"/>
      <c r="HU1565" s="674"/>
      <c r="HV1565" s="674"/>
      <c r="HW1565" s="674"/>
      <c r="HX1565" s="674"/>
      <c r="HY1565" s="674"/>
      <c r="HZ1565" s="674"/>
    </row>
    <row r="1566" spans="1:234" hidden="1" x14ac:dyDescent="0.25">
      <c r="A1566" s="643" t="s">
        <v>208</v>
      </c>
      <c r="G1566" s="670"/>
      <c r="H1566" s="670"/>
      <c r="I1566" s="674"/>
      <c r="J1566" s="674"/>
      <c r="K1566" s="674"/>
      <c r="L1566" s="674"/>
      <c r="M1566" s="674"/>
      <c r="N1566" s="674"/>
      <c r="O1566" s="674"/>
      <c r="P1566" s="674"/>
      <c r="Q1566" s="674"/>
      <c r="R1566" s="674"/>
      <c r="S1566" s="675"/>
      <c r="DR1566" s="749">
        <v>2025</v>
      </c>
      <c r="DS1566" s="665" t="e">
        <f>INDEX(DT1546:EA1547,MATCH(DR1566,DR1546:DR1547,0),MATCH(DS1562,DT1544:EA1544,0))*INDEX(AJ1552:AT1559,MATCH(DS1562,AI1552:AI1559,0),MATCH(DS1563,AJ1551:AT1551,0))</f>
        <v>#N/A</v>
      </c>
      <c r="DT1566" s="665" t="e">
        <f>INDEX(DT1546:EA1547,MATCH(DR1566,DR1546:DR1547,0),MATCH(DT1562,DT1544:EA1544,0))*INDEX(AJ1552:AT1559,MATCH(DT1562,AI1552:AI1559,0),MATCH(DT1563,AJ1551:AT1551,0))</f>
        <v>#N/A</v>
      </c>
      <c r="DU1566" s="665" t="e">
        <f>INDEX(DT1546:EA1547,MATCH(DR1566,DR1546:DR1547,0),MATCH(DU1562,DT1544:EA1544,0))*INDEX(AJ1552:AT1559,MATCH(DU1562,AI1552:AI1559,0),MATCH(DU1563,AJ1551:AT1551,0))</f>
        <v>#N/A</v>
      </c>
      <c r="DV1566" s="665" t="e">
        <f>INDEX(DT1546:EA1547,MATCH(DR1566,DR1546:DR1547,0),MATCH(DV1562,DT1544:EA1544,0))*INDEX(AJ1552:AT1559,MATCH(DV1562,AI1552:AI1559,0),MATCH(DV1563,AJ1551:AT1551,0))</f>
        <v>#N/A</v>
      </c>
      <c r="DW1566" s="665" t="e">
        <f>INDEX(DT1546:EA1547,MATCH(DR1566,DR1546:DR1547,0),MATCH(DW1562,DT1544:EA1544,0))*INDEX(AJ1552:AT1559,MATCH(DW1562,AI1552:AI1559,0),MATCH(DW1563,AJ1551:AT1551,0))</f>
        <v>#N/A</v>
      </c>
      <c r="DX1566" s="665" t="e">
        <f>INDEX(DT1546:EA1547,MATCH(DR1566,DR1546:DR1547,0),MATCH(DX1562,DT1544:EA1544,0))*INDEX(AJ1552:AT1559,MATCH(DX1562,AI1552:AI1559,0),MATCH(DX1563,AJ1551:AT1551,0))</f>
        <v>#N/A</v>
      </c>
      <c r="DY1566" s="665" t="e">
        <f>INDEX(DT1546:EA1547,MATCH(DR1566,DR1546:DR1547,0),MATCH(DY1562,DT1544:EA1544,0))*INDEX(AJ1552:AT1559,MATCH(DY1562,AI1552:AI1559,0),MATCH(DY1563,AJ1551:AT1551,0))</f>
        <v>#N/A</v>
      </c>
      <c r="DZ1566" s="665" t="e">
        <f>INDEX(DT1546:EA1547,MATCH(DR1566,DR1546:DR1547,0),MATCH(DZ1562,DT1544:EA1544,0))*INDEX(AJ1552:AT1559,MATCH(DZ1562,AI1552:AI1559,0),MATCH(DZ1563,AJ1551:AT1551,0))</f>
        <v>#N/A</v>
      </c>
      <c r="EA1566" s="665" t="e">
        <f>INDEX(DT1546:EA1547,MATCH(DR1566,DR1546:DR1547,0),MATCH(EA1562,DT1544:EA1544,0))*INDEX(AJ1552:AT1559,MATCH(EA1562,AI1552:AI1559,0),MATCH(EA1563,AJ1551:AT1551,0))</f>
        <v>#N/A</v>
      </c>
      <c r="EB1566" s="665" t="e">
        <f>INDEX(DT1546:EA1547,MATCH(DR1566,DR1546:DR1547,0),MATCH(EB1562,DT1544:EA1544,0))*INDEX(AJ1552:AT1559,MATCH(EB1562,AI1552:AI1559,0),MATCH(EB1563,AJ1551:AT1551,0))</f>
        <v>#N/A</v>
      </c>
      <c r="EC1566" s="665" t="e">
        <f>INDEX(DT1546:EA1547,MATCH(DR1566,DR1546:DR1547,0),MATCH(EC1562,DT1544:EA1544,0))*INDEX(AJ1552:AT1559,MATCH(EC1562,AI1552:AI1559,0),MATCH(EC1563,AJ1551:AT1551,0))</f>
        <v>#N/A</v>
      </c>
      <c r="ED1566" s="665" t="e">
        <f>INDEX(DT1546:EA1547,MATCH(DR1566,DR1546:DR1547,0),MATCH(ED1562,DT1544:EA1544,0))*INDEX(AJ1552:AT1559,MATCH(ED1562,AI1552:AI1559,0),MATCH(ED1563,AJ1551:AT1551,0))</f>
        <v>#N/A</v>
      </c>
      <c r="EE1566" s="665" t="e">
        <f>INDEX(DT1546:EA1547,MATCH(DR1566,DR1546:DR1547,0),MATCH(EE1562,DT1544:EA1544,0))*INDEX(AJ1552:AT1559,MATCH(EE1562,AI1552:AI1559,0),MATCH(EE1563,AJ1551:AT1551,0))</f>
        <v>#N/A</v>
      </c>
      <c r="EF1566" s="665" t="e">
        <f>INDEX(DT1546:EA1547,MATCH(DR1566,DR1546:DR1547,0),MATCH(EF1562,DT1544:EA1544,0))*INDEX(AJ1552:AT1559,MATCH(EF1562,AI1552:AI1559,0),MATCH(EF1563,AJ1551:AT1551,0))</f>
        <v>#N/A</v>
      </c>
      <c r="EG1566" s="665" t="e">
        <f>INDEX(DT1546:EA1547,MATCH(DR1566,DR1546:DR1547,0),MATCH(EG1562,DT1544:EA1544,0))*INDEX(AJ1552:AT1559,MATCH(EG1562,AI1552:AI1559,0),MATCH(EG1563,AJ1551:AT1551,0))</f>
        <v>#N/A</v>
      </c>
      <c r="EH1566" s="665" t="e">
        <f>INDEX(DT1546:EA1547,MATCH(DR1566,DR1546:DR1547,0),MATCH(EH1562,DT1544:EA1544,0))*INDEX(AJ1552:AT1559,MATCH(EH1562,AI1552:AI1559,0),MATCH(EH1563,AJ1551:AT1551,0))</f>
        <v>#N/A</v>
      </c>
      <c r="EI1566" s="665" t="e">
        <f>INDEX(DT1546:EA1547,MATCH(DR1566,DR1546:DR1547,0),MATCH(EI1562,DT1544:EA1544,0))*INDEX(AJ1552:AT1559,MATCH(EI1562,AI1552:AI1559,0),MATCH(EI1563,AJ1551:AT1551,0))</f>
        <v>#N/A</v>
      </c>
      <c r="EJ1566" s="665" t="e">
        <f>INDEX(DT1546:EA1547,MATCH(DR1566,DR1546:DR1547,0),MATCH(EJ1562,DT1544:EA1544,0))*INDEX(AJ1552:AT1559,MATCH(EJ1562,AI1552:AI1559,0),MATCH(EJ1563,AJ1551:AT1551,0))</f>
        <v>#N/A</v>
      </c>
      <c r="EK1566" s="665" t="e">
        <f>INDEX(DT1546:EA1547,MATCH(DR1566,DR1546:DR1547,0),MATCH(EK1562,DT1544:EA1544,0))*INDEX(AJ1552:AT1559,MATCH(EK1562,AI1552:AI1559,0),MATCH(EK1563,AJ1551:AT1551,0))</f>
        <v>#N/A</v>
      </c>
      <c r="EL1566" s="665" t="e">
        <f>INDEX(DT1546:EA1547,MATCH(DR1566,DR1546:DR1547,0),MATCH(EL1562,DT1544:EA1544,0))*INDEX(AJ1552:AT1559,MATCH(EL1562,AI1552:AI1559,0),MATCH(EL1563,AJ1551:AT1551,0))</f>
        <v>#N/A</v>
      </c>
      <c r="EM1566" s="665" t="e">
        <f>INDEX(DT1546:EA1547,MATCH(DR1566,DR1546:DR1547,0),MATCH(EM1562,DT1544:EA1544,0))*INDEX(AJ1552:AT1559,MATCH(EM1562,AI1552:AI1559,0),MATCH(EM1563,AJ1551:AT1551,0))</f>
        <v>#N/A</v>
      </c>
      <c r="EN1566" s="665" t="e">
        <f>INDEX(DT1546:EA1547,MATCH(DR1566,DR1546:DR1547,0),MATCH(EN1562,DT1544:EA1544,0))*INDEX(AJ1552:AT1559,MATCH(EN1562,AI1552:AI1559,0),MATCH(EN1563,AJ1551:AT1551,0))</f>
        <v>#N/A</v>
      </c>
      <c r="EO1566" s="665" t="e">
        <f>INDEX(DT1546:EA1547,MATCH(DR1566,DR1546:DR1547,0),MATCH(EO1562,DT1544:EA1544,0))*INDEX(AJ1552:AT1559,MATCH(EO1562,AI1552:AI1559,0),MATCH(EO1563,AJ1551:AT1551,0))</f>
        <v>#N/A</v>
      </c>
      <c r="EP1566" s="665" t="e">
        <f>INDEX(DT1546:EA1547,MATCH(DR1566,DR1546:DR1547,0),MATCH(EP1562,DT1544:EA1544,0))*INDEX(AJ1552:AT1559,MATCH(EP1562,AI1552:AI1559,0),MATCH(EP1563,AJ1551:AT1551,0))</f>
        <v>#N/A</v>
      </c>
      <c r="EQ1566" s="665" t="e">
        <f>INDEX(DT1546:EA1547,MATCH(DR1566,DR1546:DR1547,0),MATCH(EQ1562,DT1544:EA1544,0))*INDEX(AJ1552:AT1559,MATCH(EQ1562,AI1552:AI1559,0),MATCH(EQ1563,AJ1551:AT1551,0))</f>
        <v>#N/A</v>
      </c>
      <c r="ER1566" s="665" t="e">
        <f>INDEX(DT1546:EA1547,MATCH(DR1566,DR1546:DR1547,0),MATCH(ER1562,DT1544:EA1544,0))*INDEX(AJ1552:AT1559,MATCH(ER1562,AI1552:AI1559,0),MATCH(ER1563,AJ1551:AT1551,0))</f>
        <v>#N/A</v>
      </c>
      <c r="ES1566" s="665" t="e">
        <f>INDEX(DT1546:EA1547,MATCH(DR1566,DR1546:DR1547,0),MATCH(ES1562,DT1544:EA1544,0))*INDEX(AJ1552:AT1559,MATCH(ES1562,AI1552:AI1559,0),MATCH(ES1563,AJ1551:AT1551,0))</f>
        <v>#N/A</v>
      </c>
      <c r="ET1566" s="665" t="e">
        <f>INDEX(DT1546:EA1547,MATCH(DR1566,DR1546:DR1547,0),MATCH(ET1562,DT1544:EA1544,0))*INDEX(AJ1552:AT1559,MATCH(ET1562,AI1552:AI1559,0),MATCH(ET1563,AJ1551:AT1551,0))</f>
        <v>#N/A</v>
      </c>
      <c r="EU1566" s="665" t="e">
        <f>INDEX(DT1546:EA1547,MATCH(DR1566,DR1546:DR1547,0),MATCH(EU1562,DT1544:EA1544,0))*INDEX(AJ1552:AT1559,MATCH(EU1562,AI1552:AI1559,0),MATCH(EU1563,AJ1551:AT1551,0))</f>
        <v>#N/A</v>
      </c>
      <c r="EV1566" s="665" t="e">
        <f>INDEX(DT1546:EA1547,MATCH(DR1566,DR1546:DR1547,0),MATCH(EV1562,DT1544:EA1544,0))*INDEX(AJ1552:AT1559,MATCH(EV1562,AI1552:AI1559,0),MATCH(EV1563,AJ1551:AT1551,0))</f>
        <v>#N/A</v>
      </c>
      <c r="EW1566" s="665" t="e">
        <f>INDEX(DT1546:EA1547,MATCH(DR1566,DR1546:DR1547,0),MATCH(EW1562,DT1544:EA1544,0))*INDEX(AJ1552:AT1559,MATCH(EW1562,AI1552:AI1559,0),MATCH(EW1563,AJ1551:AT1551,0))</f>
        <v>#N/A</v>
      </c>
      <c r="EX1566" s="665" t="e">
        <f>INDEX(DT1546:EA1547,MATCH(DR1566,DR1546:DR1547,0),MATCH(EX1562,DT1544:EA1544,0))*INDEX(AJ1552:AT1559,MATCH(EX1562,AI1552:AI1559,0),MATCH(EX1563,AJ1551:AT1551,0))</f>
        <v>#N/A</v>
      </c>
      <c r="EY1566" s="665" t="e">
        <f>INDEX(DT1546:EA1547,MATCH(DR1566,DR1546:DR1547,0),MATCH(EY1562,DT1544:EA1544,0))*INDEX(AJ1552:AT1559,MATCH(EY1562,AI1552:AI1559,0),MATCH(EY1563,AJ1551:AT1551,0))</f>
        <v>#N/A</v>
      </c>
      <c r="EZ1566" s="665" t="e">
        <f>INDEX(DT1546:EA1547,MATCH(DR1566,DR1546:DR1547,0),MATCH(EZ1562,DT1544:EA1544,0))*INDEX(AJ1552:AT1559,MATCH(EZ1562,AI1552:AI1559,0),MATCH(EZ1563,AJ1551:AT1551,0))</f>
        <v>#N/A</v>
      </c>
      <c r="FA1566" s="665" t="e">
        <f>INDEX(DT1546:EA1547,MATCH(DR1566,DR1546:DR1547,0),MATCH(FA1562,DT1544:EA1544,0))*INDEX(AJ1552:AT1559,MATCH(FA1562,AI1552:AI1559,0),MATCH(FA1563,AJ1551:AT1551,0))</f>
        <v>#N/A</v>
      </c>
      <c r="FB1566" s="665" t="e">
        <f>INDEX(DT1546:EA1547,MATCH(DR1566,DR1546:DR1547,0),MATCH(FB1562,DT1544:EA1544,0))*INDEX(AJ1552:AT1559,MATCH(FB1562,AI1552:AI1559,0),MATCH(FB1563,AJ1551:AT1551,0))</f>
        <v>#N/A</v>
      </c>
      <c r="FC1566" s="665" t="e">
        <f>INDEX(DT1546:EA1547,MATCH(DR1566,DR1546:DR1547,0),MATCH(FC1562,DT1544:EA1544,0))*INDEX(AJ1552:AT1559,MATCH(FC1562,AI1552:AI1559,0),MATCH(FC1563,AJ1551:AT1551,0))</f>
        <v>#N/A</v>
      </c>
      <c r="FD1566" s="665" t="e">
        <f>INDEX(DT1546:EA1547,MATCH(DR1566,DR1546:DR1547,0),MATCH(FD1562,DT1544:EA1544,0))*INDEX(AJ1552:AT1559,MATCH(FD1562,AI1552:AI1559,0),MATCH(FD1563,AJ1551:AT1551,0))</f>
        <v>#N/A</v>
      </c>
      <c r="FE1566" s="665" t="e">
        <f>INDEX(DT1546:EA1547,MATCH(DR1566,DR1546:DR1547,0),MATCH(FE1562,DT1544:EA1544,0))*INDEX(AJ1552:AT1559,MATCH(FE1562,AI1552:AI1559,0),MATCH(FE1563,AJ1551:AT1551,0))</f>
        <v>#N/A</v>
      </c>
      <c r="FF1566" s="665" t="e">
        <f>INDEX(DT1546:EA1547,MATCH(DR1566,DR1546:DR1547,0),MATCH(FF1562,DT1544:EA1544,0))*INDEX(AJ1552:AT1559,MATCH(FF1562,AI1552:AI1559,0),MATCH(FF1563,AJ1551:AT1551,0))</f>
        <v>#N/A</v>
      </c>
      <c r="FG1566" s="665" t="e">
        <f>INDEX(DT1546:EA1547,MATCH(DR1566,DR1546:DR1547,0),MATCH(FG1562,DT1544:EA1544,0))*INDEX(AJ1552:AT1559,MATCH(FG1562,AI1552:AI1559,0),MATCH(FG1563,AJ1551:AT1551,0))</f>
        <v>#N/A</v>
      </c>
      <c r="FH1566" s="665" t="e">
        <f>INDEX(DT1546:EA1547,MATCH(DR1566,DR1546:DR1547,0),MATCH(FH1562,DT1544:EA1544,0))*INDEX(AJ1552:AT1559,MATCH(FH1562,AI1552:AI1559,0),MATCH(FH1563,AJ1551:AT1551,0))</f>
        <v>#N/A</v>
      </c>
      <c r="FI1566" s="665" t="e">
        <f>INDEX(DT1546:EA1547,MATCH(DR1566,DR1546:DR1547,0),MATCH(FI1562,DT1544:EA1544,0))*INDEX(AJ1552:AT1559,MATCH(FI1562,AI1552:AI1559,0),MATCH(FI1563,AJ1551:AT1551,0))</f>
        <v>#N/A</v>
      </c>
      <c r="FJ1566" s="665" t="e">
        <f>INDEX(DT1546:EA1547,MATCH(DR1566,DR1546:DR1547,0),MATCH(FJ1562,DT1544:EA1544,0))*INDEX(AJ1552:AT1559,MATCH(FJ1562,AI1552:AI1559,0),MATCH(FJ1563,AJ1551:AT1551,0))</f>
        <v>#N/A</v>
      </c>
      <c r="FK1566" s="665" t="e">
        <f>INDEX(DT1546:EA1547,MATCH(DR1566,DR1546:DR1547,0),MATCH(FK1562,DT1544:EA1544,0))*INDEX(AJ1552:AT1559,MATCH(FK1562,AI1552:AI1559,0),MATCH(FK1563,AJ1551:AT1551,0))</f>
        <v>#N/A</v>
      </c>
      <c r="FL1566" s="665" t="e">
        <f>INDEX(DT1546:EA1547,MATCH(DR1566,DR1546:DR1547,0),MATCH(FL1562,DT1544:EA1544,0))*INDEX(AJ1552:AT1559,MATCH(FL1562,AI1552:AI1559,0),MATCH(FL1563,AJ1551:AT1551,0))</f>
        <v>#N/A</v>
      </c>
      <c r="FM1566" s="665" t="e">
        <f>INDEX(DT1546:EA1547,MATCH(DR1566,DR1546:DR1547,0),MATCH(FM1562,DT1544:EA1544,0))*INDEX(AJ1552:AT1559,MATCH(FM1562,AI1552:AI1559,0),MATCH(FM1563,AJ1551:AT1551,0))</f>
        <v>#N/A</v>
      </c>
      <c r="FN1566" s="665" t="e">
        <f>INDEX(DT1546:EA1547,MATCH(DR1566,DR1546:DR1547,0),MATCH(FN1562,DT1544:EA1544,0))*INDEX(AJ1552:AT1559,MATCH(FN1562,AI1552:AI1559,0),MATCH(FN1563,AJ1551:AT1551,0))</f>
        <v>#N/A</v>
      </c>
      <c r="FO1566" s="665" t="e">
        <f>INDEX(DT1546:EA1547,MATCH(DR1566,DR1546:DR1547,0),MATCH(FO1562,DT1544:EA1544,0))*INDEX(AJ1552:AT1559,MATCH(FO1562,AI1552:AI1559,0),MATCH(FO1563,AJ1551:AT1551,0))</f>
        <v>#N/A</v>
      </c>
      <c r="FP1566" s="665" t="e">
        <f>INDEX(DT1546:EA1547,MATCH(DR1566,DR1546:DR1547,0),MATCH(FP1562,DT1544:EA1544,0))*INDEX(AJ1552:AT1559,MATCH(FP1562,AI1552:AI1559,0),MATCH(FP1563,AJ1551:AT1551,0))</f>
        <v>#N/A</v>
      </c>
      <c r="FQ1566" s="665" t="e">
        <f>INDEX(DT1546:EA1547,MATCH(DR1566,DR1546:DR1547,0),MATCH(FQ1562,DT1544:EA1544,0))*INDEX(AJ1552:AT1559,MATCH(FQ1562,AI1552:AI1559,0),MATCH(FQ1563,AJ1551:AT1551,0))</f>
        <v>#N/A</v>
      </c>
      <c r="FR1566" s="665" t="e">
        <f>INDEX(DT1546:EA1547,MATCH(DR1566,DR1546:DR1547,0),MATCH(FR1562,DT1544:EA1544,0))*INDEX(AJ1552:AT1559,MATCH(FR1562,AI1552:AI1559,0),MATCH(FR1563,AJ1551:AT1551,0))</f>
        <v>#N/A</v>
      </c>
      <c r="FS1566" s="665" t="e">
        <f>INDEX(DT1546:EA1547,MATCH(DR1566,DR1546:DR1547,0),MATCH(FS1562,DT1544:EA1544,0))*INDEX(AJ1552:AT1559,MATCH(FS1562,AI1552:AI1559,0),MATCH(FS1563,AJ1551:AT1551,0))</f>
        <v>#N/A</v>
      </c>
      <c r="FT1566" s="665" t="e">
        <f>INDEX(DT1546:EA1547,MATCH(DR1566,DR1546:DR1547,0),MATCH(FT1562,DT1544:EA1544,0))*INDEX(AJ1552:AT1559,MATCH(FT1562,AI1552:AI1559,0),MATCH(FT1563,AJ1551:AT1551,0))</f>
        <v>#N/A</v>
      </c>
      <c r="FU1566" s="665" t="e">
        <f>INDEX(DT1546:EA1547,MATCH(DR1566,DR1546:DR1547,0),MATCH(FU1562,DT1544:EA1544,0))*INDEX(AJ1552:AT1559,MATCH(FU1562,AI1552:AI1559,0),MATCH(FU1563,AJ1551:AT1551,0))</f>
        <v>#N/A</v>
      </c>
      <c r="FV1566" s="665" t="e">
        <f>INDEX(DT1546:EA1547,MATCH(DR1566,DR1546:DR1547,0),MATCH(FV1562,DT1544:EA1544,0))*INDEX(AJ1552:AT1559,MATCH(FV1562,AI1552:AI1559,0),MATCH(FV1563,AJ1551:AT1551,0))</f>
        <v>#N/A</v>
      </c>
      <c r="FW1566" s="665" t="e">
        <f>INDEX(DT1546:EA1547,MATCH(DR1566,DR1546:DR1547,0),MATCH(FW1562,DT1544:EA1544,0))*INDEX(AJ1552:AT1559,MATCH(FW1562,AI1552:AI1559,0),MATCH(FW1563,AJ1551:AT1551,0))</f>
        <v>#N/A</v>
      </c>
      <c r="FX1566" s="665" t="e">
        <f>INDEX(DT1546:EA1547,MATCH(DR1566,DR1546:DR1547,0),MATCH(FX1562,DT1544:EA1544,0))*INDEX(AJ1552:AT1559,MATCH(FX1562,AI1552:AI1559,0),MATCH(FX1563,AJ1551:AT1551,0))</f>
        <v>#N/A</v>
      </c>
      <c r="FY1566" s="665" t="e">
        <f>INDEX(DT1546:EA1547,MATCH(DR1566,DR1546:DR1547,0),MATCH(FY1562,DT1544:EA1544,0))*INDEX(AJ1552:AT1559,MATCH(FY1562,AI1552:AI1559,0),MATCH(FY1563,AJ1551:AT1551,0))</f>
        <v>#N/A</v>
      </c>
      <c r="FZ1566" s="665" t="e">
        <f>INDEX(DT1546:EA1547,MATCH(DR1566,DR1546:DR1547,0),MATCH(FZ1562,DT1544:EA1544,0))*INDEX(AJ1552:AT1559,MATCH(FZ1562,AI1552:AI1559,0),MATCH(FZ1563,AJ1551:AT1551,0))</f>
        <v>#N/A</v>
      </c>
      <c r="GA1566" s="665" t="e">
        <f>INDEX(DT1546:EA1547,MATCH(DR1566,DR1546:DR1547,0),MATCH(GA1562,DT1544:EA1544,0))*INDEX(AJ1552:AT1559,MATCH(GA1562,AI1552:AI1559,0),MATCH(GA1563,AJ1551:AT1551,0))</f>
        <v>#N/A</v>
      </c>
      <c r="GB1566" s="665" t="e">
        <f>INDEX(DT1546:EA1547,MATCH(DR1566,DR1546:DR1547,0),MATCH(GB1562,DT1544:EA1544,0))*INDEX(AJ1552:AT1559,MATCH(GB1562,AI1552:AI1559,0),MATCH(GB1563,AJ1551:AT1551,0))</f>
        <v>#N/A</v>
      </c>
      <c r="GC1566" s="665" t="e">
        <f>INDEX(DT1546:EA1547,MATCH(DR1566,DR1546:DR1547,0),MATCH(GC1562,DT1544:EA1544,0))*INDEX(AJ1552:AT1559,MATCH(GC1562,AI1552:AI1559,0),MATCH(GC1563,AJ1551:AT1551,0))</f>
        <v>#N/A</v>
      </c>
      <c r="GD1566" s="665" t="e">
        <f>INDEX(DT1546:EA1547,MATCH(DR1566,DR1546:DR1547,0),MATCH(GD1562,DT1544:EA1544,0))*INDEX(AJ1552:AT1559,MATCH(GD1562,AI1552:AI1559,0),MATCH(GD1563,AJ1551:AT1551,0))</f>
        <v>#N/A</v>
      </c>
      <c r="GE1566" s="665" t="e">
        <f>INDEX(DT1546:EA1547,MATCH(DR1566,DR1546:DR1547,0),MATCH(GE1562,DT1544:EA1544,0))*INDEX(AJ1552:AT1559,MATCH(GE1562,AI1552:AI1559,0),MATCH(GE1563,AJ1551:AT1551,0))</f>
        <v>#N/A</v>
      </c>
      <c r="GF1566" s="665" t="e">
        <f>INDEX(DT1546:EA1547,MATCH(DR1566,DR1546:DR1547,0),MATCH(GF1562,DT1544:EA1544,0))*INDEX(AJ1552:AT1559,MATCH(GF1562,AI1552:AI1559,0),MATCH(GF1563,AJ1551:AT1551,0))</f>
        <v>#N/A</v>
      </c>
      <c r="GG1566" s="665" t="e">
        <f>INDEX(DT1546:EA1547,MATCH(DR1566,DR1546:DR1547,0),MATCH(GG1562,DT1544:EA1544,0))*INDEX(AJ1552:AT1559,MATCH(GG1562,AI1552:AI1559,0),MATCH(GG1563,AJ1551:AT1551,0))</f>
        <v>#N/A</v>
      </c>
      <c r="GH1566" s="665" t="e">
        <f>INDEX(DT1546:EA1547,MATCH(DR1566,DR1546:DR1547,0),MATCH(GH1562,DT1544:EA1544,0))*INDEX(AJ1552:AT1559,MATCH(GH1562,AI1552:AI1559,0),MATCH(GH1563,AJ1551:AT1551,0))</f>
        <v>#N/A</v>
      </c>
      <c r="GI1566" s="665" t="e">
        <f>INDEX(DT1546:EA1547,MATCH(DR1566,DR1546:DR1547,0),MATCH(GI1562,DT1544:EA1544,0))*INDEX(AJ1552:AT1559,MATCH(GI1562,AI1552:AI1559,0),MATCH(GI1563,AJ1551:AT1551,0))</f>
        <v>#N/A</v>
      </c>
      <c r="GJ1566" s="665" t="e">
        <f>INDEX(DT1546:EA1547,MATCH(DR1566,DR1546:DR1547,0),MATCH(GJ1562,DT1544:EA1544,0))*INDEX(AJ1552:AT1559,MATCH(GJ1562,AI1552:AI1559,0),MATCH(GJ1563,AJ1551:AT1551,0))</f>
        <v>#N/A</v>
      </c>
      <c r="GK1566" s="665" t="e">
        <f>INDEX(DT1546:EA1547,MATCH(DR1566,DR1546:DR1547,0),MATCH(GK1562,DT1544:EA1544,0))*INDEX(AJ1552:AT1559,MATCH(GK1562,AI1552:AI1559,0),MATCH(GK1563,AJ1551:AT1551,0))</f>
        <v>#N/A</v>
      </c>
      <c r="GL1566" s="665" t="e">
        <f>SUM(DS1566:GK1566)=#REF!-SUM(HB1566:HK1566)</f>
        <v>#N/A</v>
      </c>
      <c r="GM1566" s="667"/>
      <c r="GN1566" s="749">
        <v>2025</v>
      </c>
      <c r="GO1566" s="664" t="e">
        <f>SUMIF(DS1551:EN1551,GO1551,DS1566:EN1566)</f>
        <v>#N/A</v>
      </c>
      <c r="GP1566" s="668" t="e">
        <f>SUMIF(DS1551:GK1551,GP1551,DS1566:GK1566)</f>
        <v>#N/A</v>
      </c>
      <c r="GQ1566" s="668" t="e">
        <f>SUMIF(DS1551:GK1551,GQ1551,DS1566:GK1566)</f>
        <v>#N/A</v>
      </c>
      <c r="GR1566" s="668" t="e">
        <f>SUMIF(DS1551:GK1551,GR1551,DS1566:GK1566)</f>
        <v>#N/A</v>
      </c>
      <c r="GS1566" s="668" t="e">
        <f>SUMIF(DS1551:GK1551,GS1551,DS1566:GK1566)</f>
        <v>#N/A</v>
      </c>
      <c r="GT1566" s="668" t="e">
        <f>SUMIF(DS1551:GK1551,GT1551,DS1566:GK1566)</f>
        <v>#N/A</v>
      </c>
      <c r="GU1566" s="668" t="e">
        <f>SUMIF(DS1551:GK1551,GU1551,DS1566:GK1566)</f>
        <v>#N/A</v>
      </c>
      <c r="GV1566" s="668" t="e">
        <f>SUMIF(DS1551:GK1551,GV1551,DS1566:GK1566)</f>
        <v>#N/A</v>
      </c>
      <c r="GW1566" s="668" t="e">
        <f>SUMIF(DS1551:GK1551,GW1551,DS1566:GK1566)</f>
        <v>#N/A</v>
      </c>
      <c r="GX1566" s="668" t="e">
        <f>SUMIF(DS1551:GK1551,GX1551,DS1566:GK1566)</f>
        <v>#N/A</v>
      </c>
      <c r="GY1566" s="668" t="e">
        <f>SUMIF(DS1551:GK1551,GY1551,DS1566:GK1566)</f>
        <v>#N/A</v>
      </c>
      <c r="GZ1566" s="646" t="e">
        <f>#REF!=SUM(GO1566:GY1566)</f>
        <v>#REF!</v>
      </c>
      <c r="HB1566" s="668" t="e">
        <f>IF(GZ1566,0,(#REF!-SUM(GO1566:GY1566))*INDEX(AK1552:AT1559,MATCH(GN1566,AI1552:AI1559,0),MATCH(HB1563,AK1551:AT1551,0)))</f>
        <v>#REF!</v>
      </c>
      <c r="HC1566" s="668" t="e">
        <f>IF(GZ1566,0,(#REF!-SUM(GO1566:GY1566))*INDEX(AK1552:AT1559,MATCH(GN1566,AI1552:AI1559,0),MATCH(HC1563,AK1551:AT1551,0)))</f>
        <v>#REF!</v>
      </c>
      <c r="HD1566" s="668" t="e">
        <f>IF(GZ1566,0,(#REF!-SUM(GO1566:GY1566))*INDEX(AK1552:AT1559,MATCH(GN1566,AI1552:AI1559,0),MATCH(HD1563,AK1551:AT1551,0)))</f>
        <v>#REF!</v>
      </c>
      <c r="HE1566" s="668" t="e">
        <f>IF(GZ1566,0,(#REF!-SUM(GO1566:GY1566))*INDEX(AK1552:AT1559,MATCH(GN1566,AI1552:AI1559,0),MATCH(HE1563,AK1551:AT1551,0)))</f>
        <v>#REF!</v>
      </c>
      <c r="HF1566" s="668" t="e">
        <f>IF(GZ1566,0,(#REF!-SUM(GO1566:GY1566))*INDEX(AK1552:AT1559,MATCH(GN1566,AI1552:AI1559,0),MATCH(HF1563,AK1551:AT1551,0)))</f>
        <v>#REF!</v>
      </c>
      <c r="HG1566" s="668" t="e">
        <f>IF(GZ1566,0,(#REF!-SUM(GO1566:GY1566))*INDEX(AK1552:AT1559,MATCH(GN1566,AI1552:AI1559,0),MATCH(HG1563,AK1551:AT1551,0)))</f>
        <v>#REF!</v>
      </c>
      <c r="HH1566" s="668" t="e">
        <f>IF(GZ1566,0,(#REF!-SUM(GO1566:GY1566))*INDEX(AK1552:AT1559,MATCH(GN1566,AI1552:AI1559,0),MATCH(HH1563,AK1551:AT1551,0)))</f>
        <v>#REF!</v>
      </c>
      <c r="HI1566" s="668" t="e">
        <f>IF(GZ1566,0,(#REF!-SUM(GO1566:GY1566))*INDEX(AK1552:AT1559,MATCH(GN1566,AI1552:AI1559,0),MATCH(HI1563,AK1551:AT1551,0)))</f>
        <v>#REF!</v>
      </c>
      <c r="HJ1566" s="668" t="e">
        <f>IF(GZ1566,0,(#REF!-SUM(GO1566:GY1566))*INDEX(AK1552:AT1559,MATCH(GN1566,AI1552:AI1559,0),MATCH(HJ1563,AK1551:AT1551,0)))</f>
        <v>#REF!</v>
      </c>
      <c r="HK1566" s="668" t="e">
        <f>IF(GZ1566,0,(#REF!-SUM(GO1566:GY1566))*INDEX(AK1552:AT1559,MATCH(GN1566,AI1552:AI1559,0),MATCH(HK1563,AK1551:AT1551,0)))</f>
        <v>#REF!</v>
      </c>
      <c r="HL1566" s="668" t="e">
        <f>(SUM(HB1566:HK1566)+SUM(GO1566:GY1566))=#REF!</f>
        <v>#REF!</v>
      </c>
      <c r="HM1566" s="674"/>
      <c r="HN1566" s="674"/>
      <c r="HO1566" s="674"/>
      <c r="HP1566" s="674"/>
      <c r="HQ1566" s="674"/>
      <c r="HR1566" s="674"/>
      <c r="HS1566" s="674"/>
      <c r="HT1566" s="674"/>
      <c r="HU1566" s="674"/>
      <c r="HV1566" s="674"/>
      <c r="HW1566" s="674"/>
      <c r="HX1566" s="674"/>
      <c r="HY1566" s="674"/>
      <c r="HZ1566" s="674"/>
    </row>
    <row r="1567" spans="1:234" hidden="1" x14ac:dyDescent="0.25">
      <c r="A1567" s="643" t="s">
        <v>208</v>
      </c>
      <c r="G1567" s="670"/>
      <c r="H1567" s="670"/>
      <c r="I1567" s="674"/>
      <c r="J1567" s="674"/>
      <c r="K1567" s="674"/>
      <c r="L1567" s="674"/>
      <c r="M1567" s="674"/>
      <c r="N1567" s="674"/>
      <c r="O1567" s="674"/>
      <c r="P1567" s="674"/>
      <c r="Q1567" s="674"/>
      <c r="R1567" s="674"/>
      <c r="S1567" s="675"/>
      <c r="DR1567" s="749">
        <v>2026</v>
      </c>
      <c r="DS1567" s="665" t="e">
        <f>INDEX(DT1546:EA1547,MATCH(DR1567,DR1546:DR1547,0),MATCH(DS1562,DT1544:EA1544,0))*INDEX(AJ1552:AT1559,MATCH(DS1562,AI1552:AI1559,0),MATCH(DS1563,AJ1551:AT1551,0))</f>
        <v>#N/A</v>
      </c>
      <c r="DT1567" s="665" t="e">
        <f>INDEX(DT1546:EA1547,MATCH(DR1567,DR1546:DR1547,0),MATCH(DT1562,DT1544:EA1544,0))*INDEX(AJ1552:AT1559,MATCH(DT1562,AI1552:AI1559,0),MATCH(DT1563,AJ1551:AT1551,0))</f>
        <v>#N/A</v>
      </c>
      <c r="DU1567" s="665" t="e">
        <f>INDEX(DT1546:EA1547,MATCH(DR1567,DR1546:DR1547,0),MATCH(DU1562,DT1544:EA1544,0))*INDEX(AJ1552:AT1559,MATCH(DU1562,AI1552:AI1559,0),MATCH(DU1563,AJ1551:AT1551,0))</f>
        <v>#N/A</v>
      </c>
      <c r="DV1567" s="665" t="e">
        <f>INDEX(DT1546:EA1547,MATCH(DR1567,DR1546:DR1547,0),MATCH(DV1562,DT1544:EA1544,0))*INDEX(AJ1552:AT1559,MATCH(DV1562,AI1552:AI1559,0),MATCH(DV1563,AJ1551:AT1551,0))</f>
        <v>#N/A</v>
      </c>
      <c r="DW1567" s="665" t="e">
        <f>INDEX(DT1546:EA1547,MATCH(DR1567,DR1546:DR1547,0),MATCH(DW1562,DT1544:EA1544,0))*INDEX(AJ1552:AT1559,MATCH(DW1562,AI1552:AI1559,0),MATCH(DW1563,AJ1551:AT1551,0))</f>
        <v>#N/A</v>
      </c>
      <c r="DX1567" s="665" t="e">
        <f>INDEX(DT1546:EA1547,MATCH(DR1567,DR1546:DR1547,0),MATCH(DX1562,DT1544:EA1544,0))*INDEX(AJ1552:AT1559,MATCH(DX1562,AI1552:AI1559,0),MATCH(DX1563,AJ1551:AT1551,0))</f>
        <v>#N/A</v>
      </c>
      <c r="DY1567" s="665" t="e">
        <f>INDEX(DT1546:EA1547,MATCH(DR1567,DR1546:DR1547,0),MATCH(DY1562,DT1544:EA1544,0))*INDEX(AJ1552:AT1559,MATCH(DY1562,AI1552:AI1559,0),MATCH(DY1563,AJ1551:AT1551,0))</f>
        <v>#N/A</v>
      </c>
      <c r="DZ1567" s="665" t="e">
        <f>INDEX(DT1546:EA1547,MATCH(DR1567,DR1546:DR1547,0),MATCH(DZ1562,DT1544:EA1544,0))*INDEX(AJ1552:AT1559,MATCH(DZ1562,AI1552:AI1559,0),MATCH(DZ1563,AJ1551:AT1551,0))</f>
        <v>#N/A</v>
      </c>
      <c r="EA1567" s="665" t="e">
        <f>INDEX(DT1546:EA1547,MATCH(DR1567,DR1546:DR1547,0),MATCH(EA1562,DT1544:EA1544,0))*INDEX(AJ1552:AT1559,MATCH(EA1562,AI1552:AI1559,0),MATCH(EA1563,AJ1551:AT1551,0))</f>
        <v>#N/A</v>
      </c>
      <c r="EB1567" s="665" t="e">
        <f>INDEX(DT1546:EA1547,MATCH(DR1567,DR1546:DR1547,0),MATCH(EB1562,DT1544:EA1544,0))*INDEX(AJ1552:AT1559,MATCH(EB1562,AI1552:AI1559,0),MATCH(EB1563,AJ1551:AT1551,0))</f>
        <v>#N/A</v>
      </c>
      <c r="EC1567" s="665" t="e">
        <f>INDEX(DT1546:EA1547,MATCH(DR1567,DR1546:DR1547,0),MATCH(EC1562,DT1544:EA1544,0))*INDEX(AJ1552:AT1559,MATCH(EC1562,AI1552:AI1559,0),MATCH(EC1563,AJ1551:AT1551,0))</f>
        <v>#N/A</v>
      </c>
      <c r="ED1567" s="665" t="e">
        <f>INDEX(DT1546:EA1547,MATCH(DR1567,DR1546:DR1547,0),MATCH(ED1562,DT1544:EA1544,0))*INDEX(AJ1552:AT1559,MATCH(ED1562,AI1552:AI1559,0),MATCH(ED1563,AJ1551:AT1551,0))</f>
        <v>#N/A</v>
      </c>
      <c r="EE1567" s="665" t="e">
        <f>INDEX(DT1546:EA1547,MATCH(DR1567,DR1546:DR1547,0),MATCH(EE1562,DT1544:EA1544,0))*INDEX(AJ1552:AT1559,MATCH(EE1562,AI1552:AI1559,0),MATCH(EE1563,AJ1551:AT1551,0))</f>
        <v>#N/A</v>
      </c>
      <c r="EF1567" s="665" t="e">
        <f>INDEX(DT1546:EA1547,MATCH(DR1567,DR1546:DR1547,0),MATCH(EF1562,DT1544:EA1544,0))*INDEX(AJ1552:AT1559,MATCH(EF1562,AI1552:AI1559,0),MATCH(EF1563,AJ1551:AT1551,0))</f>
        <v>#N/A</v>
      </c>
      <c r="EG1567" s="665" t="e">
        <f>INDEX(DT1546:EA1547,MATCH(DR1567,DR1546:DR1547,0),MATCH(EG1562,DT1544:EA1544,0))*INDEX(AJ1552:AT1559,MATCH(EG1562,AI1552:AI1559,0),MATCH(EG1563,AJ1551:AT1551,0))</f>
        <v>#N/A</v>
      </c>
      <c r="EH1567" s="665" t="e">
        <f>INDEX(DT1546:EA1547,MATCH(DR1567,DR1546:DR1547,0),MATCH(EH1562,DT1544:EA1544,0))*INDEX(AJ1552:AT1559,MATCH(EH1562,AI1552:AI1559,0),MATCH(EH1563,AJ1551:AT1551,0))</f>
        <v>#N/A</v>
      </c>
      <c r="EI1567" s="665" t="e">
        <f>INDEX(DT1546:EA1547,MATCH(DR1567,DR1546:DR1547,0),MATCH(EI1562,DT1544:EA1544,0))*INDEX(AJ1552:AT1559,MATCH(EI1562,AI1552:AI1559,0),MATCH(EI1563,AJ1551:AT1551,0))</f>
        <v>#N/A</v>
      </c>
      <c r="EJ1567" s="665" t="e">
        <f>INDEX(DT1546:EA1547,MATCH(DR1567,DR1546:DR1547,0),MATCH(EJ1562,DT1544:EA1544,0))*INDEX(AJ1552:AT1559,MATCH(EJ1562,AI1552:AI1559,0),MATCH(EJ1563,AJ1551:AT1551,0))</f>
        <v>#N/A</v>
      </c>
      <c r="EK1567" s="665" t="e">
        <f>INDEX(DT1546:EA1547,MATCH(DR1567,DR1546:DR1547,0),MATCH(EK1562,DT1544:EA1544,0))*INDEX(AJ1552:AT1559,MATCH(EK1562,AI1552:AI1559,0),MATCH(EK1563,AJ1551:AT1551,0))</f>
        <v>#N/A</v>
      </c>
      <c r="EL1567" s="665" t="e">
        <f>INDEX(DT1546:EA1547,MATCH(DR1567,DR1546:DR1547,0),MATCH(EL1562,DT1544:EA1544,0))*INDEX(AJ1552:AT1559,MATCH(EL1562,AI1552:AI1559,0),MATCH(EL1563,AJ1551:AT1551,0))</f>
        <v>#N/A</v>
      </c>
      <c r="EM1567" s="665" t="e">
        <f>INDEX(DT1546:EA1547,MATCH(DR1567,DR1546:DR1547,0),MATCH(EM1562,DT1544:EA1544,0))*INDEX(AJ1552:AT1559,MATCH(EM1562,AI1552:AI1559,0),MATCH(EM1563,AJ1551:AT1551,0))</f>
        <v>#N/A</v>
      </c>
      <c r="EN1567" s="665" t="e">
        <f>INDEX(DT1546:EA1547,MATCH(DR1567,DR1546:DR1547,0),MATCH(EN1562,DT1544:EA1544,0))*INDEX(AJ1552:AT1559,MATCH(EN1562,AI1552:AI1559,0),MATCH(EN1563,AJ1551:AT1551,0))</f>
        <v>#N/A</v>
      </c>
      <c r="EO1567" s="665" t="e">
        <f>INDEX(DT1546:EA1547,MATCH(DR1567,DR1546:DR1547,0),MATCH(EO1562,DT1544:EA1544,0))*INDEX(AJ1552:AT1559,MATCH(EO1562,AI1552:AI1559,0),MATCH(EO1563,AJ1551:AT1551,0))</f>
        <v>#N/A</v>
      </c>
      <c r="EP1567" s="665" t="e">
        <f>INDEX(DT1546:EA1547,MATCH(DR1567,DR1546:DR1547,0),MATCH(EP1562,DT1544:EA1544,0))*INDEX(AJ1552:AT1559,MATCH(EP1562,AI1552:AI1559,0),MATCH(EP1563,AJ1551:AT1551,0))</f>
        <v>#N/A</v>
      </c>
      <c r="EQ1567" s="665" t="e">
        <f>INDEX(DT1546:EA1547,MATCH(DR1567,DR1546:DR1547,0),MATCH(EQ1562,DT1544:EA1544,0))*INDEX(AJ1552:AT1559,MATCH(EQ1562,AI1552:AI1559,0),MATCH(EQ1563,AJ1551:AT1551,0))</f>
        <v>#N/A</v>
      </c>
      <c r="ER1567" s="665" t="e">
        <f>INDEX(DT1546:EA1547,MATCH(DR1567,DR1546:DR1547,0),MATCH(ER1562,DT1544:EA1544,0))*INDEX(AJ1552:AT1559,MATCH(ER1562,AI1552:AI1559,0),MATCH(ER1563,AJ1551:AT1551,0))</f>
        <v>#N/A</v>
      </c>
      <c r="ES1567" s="665" t="e">
        <f>INDEX(DT1546:EA1547,MATCH(DR1567,DR1546:DR1547,0),MATCH(ES1562,DT1544:EA1544,0))*INDEX(AJ1552:AT1559,MATCH(ES1562,AI1552:AI1559,0),MATCH(ES1563,AJ1551:AT1551,0))</f>
        <v>#N/A</v>
      </c>
      <c r="ET1567" s="665" t="e">
        <f>INDEX(DT1546:EA1547,MATCH(DR1567,DR1546:DR1547,0),MATCH(ET1562,DT1544:EA1544,0))*INDEX(AJ1552:AT1559,MATCH(ET1562,AI1552:AI1559,0),MATCH(ET1563,AJ1551:AT1551,0))</f>
        <v>#N/A</v>
      </c>
      <c r="EU1567" s="665" t="e">
        <f>INDEX(DT1546:EA1547,MATCH(DR1567,DR1546:DR1547,0),MATCH(EU1562,DT1544:EA1544,0))*INDEX(AJ1552:AT1559,MATCH(EU1562,AI1552:AI1559,0),MATCH(EU1563,AJ1551:AT1551,0))</f>
        <v>#N/A</v>
      </c>
      <c r="EV1567" s="665" t="e">
        <f>INDEX(DT1546:EA1547,MATCH(DR1567,DR1546:DR1547,0),MATCH(EV1562,DT1544:EA1544,0))*INDEX(AJ1552:AT1559,MATCH(EV1562,AI1552:AI1559,0),MATCH(EV1563,AJ1551:AT1551,0))</f>
        <v>#N/A</v>
      </c>
      <c r="EW1567" s="665" t="e">
        <f>INDEX(DT1546:EA1547,MATCH(DR1567,DR1546:DR1547,0),MATCH(EW1562,DT1544:EA1544,0))*INDEX(AJ1552:AT1559,MATCH(EW1562,AI1552:AI1559,0),MATCH(EW1563,AJ1551:AT1551,0))</f>
        <v>#N/A</v>
      </c>
      <c r="EX1567" s="665" t="e">
        <f>INDEX(DT1546:EA1547,MATCH(DR1567,DR1546:DR1547,0),MATCH(EX1562,DT1544:EA1544,0))*INDEX(AJ1552:AT1559,MATCH(EX1562,AI1552:AI1559,0),MATCH(EX1563,AJ1551:AT1551,0))</f>
        <v>#N/A</v>
      </c>
      <c r="EY1567" s="665" t="e">
        <f>INDEX(DT1546:EA1547,MATCH(DR1567,DR1546:DR1547,0),MATCH(EY1562,DT1544:EA1544,0))*INDEX(AJ1552:AT1559,MATCH(EY1562,AI1552:AI1559,0),MATCH(EY1563,AJ1551:AT1551,0))</f>
        <v>#N/A</v>
      </c>
      <c r="EZ1567" s="665" t="e">
        <f>INDEX(DT1546:EA1547,MATCH(DR1567,DR1546:DR1547,0),MATCH(EZ1562,DT1544:EA1544,0))*INDEX(AJ1552:AT1559,MATCH(EZ1562,AI1552:AI1559,0),MATCH(EZ1563,AJ1551:AT1551,0))</f>
        <v>#N/A</v>
      </c>
      <c r="FA1567" s="665" t="e">
        <f>INDEX(DT1546:EA1547,MATCH(DR1567,DR1546:DR1547,0),MATCH(FA1562,DT1544:EA1544,0))*INDEX(AJ1552:AT1559,MATCH(FA1562,AI1552:AI1559,0),MATCH(FA1563,AJ1551:AT1551,0))</f>
        <v>#N/A</v>
      </c>
      <c r="FB1567" s="665" t="e">
        <f>INDEX(DT1546:EA1547,MATCH(DR1567,DR1546:DR1547,0),MATCH(FB1562,DT1544:EA1544,0))*INDEX(AJ1552:AT1559,MATCH(FB1562,AI1552:AI1559,0),MATCH(FB1563,AJ1551:AT1551,0))</f>
        <v>#N/A</v>
      </c>
      <c r="FC1567" s="665" t="e">
        <f>INDEX(DT1546:EA1547,MATCH(DR1567,DR1546:DR1547,0),MATCH(FC1562,DT1544:EA1544,0))*INDEX(AJ1552:AT1559,MATCH(FC1562,AI1552:AI1559,0),MATCH(FC1563,AJ1551:AT1551,0))</f>
        <v>#N/A</v>
      </c>
      <c r="FD1567" s="665" t="e">
        <f>INDEX(DT1546:EA1547,MATCH(DR1567,DR1546:DR1547,0),MATCH(FD1562,DT1544:EA1544,0))*INDEX(AJ1552:AT1559,MATCH(FD1562,AI1552:AI1559,0),MATCH(FD1563,AJ1551:AT1551,0))</f>
        <v>#N/A</v>
      </c>
      <c r="FE1567" s="665" t="e">
        <f>INDEX(DT1546:EA1547,MATCH(DR1567,DR1546:DR1547,0),MATCH(FE1562,DT1544:EA1544,0))*INDEX(AJ1552:AT1559,MATCH(FE1562,AI1552:AI1559,0),MATCH(FE1563,AJ1551:AT1551,0))</f>
        <v>#N/A</v>
      </c>
      <c r="FF1567" s="665" t="e">
        <f>INDEX(DT1546:EA1547,MATCH(DR1567,DR1546:DR1547,0),MATCH(FF1562,DT1544:EA1544,0))*INDEX(AJ1552:AT1559,MATCH(FF1562,AI1552:AI1559,0),MATCH(FF1563,AJ1551:AT1551,0))</f>
        <v>#N/A</v>
      </c>
      <c r="FG1567" s="665" t="e">
        <f>INDEX(DT1546:EA1547,MATCH(DR1567,DR1546:DR1547,0),MATCH(FG1562,DT1544:EA1544,0))*INDEX(AJ1552:AT1559,MATCH(FG1562,AI1552:AI1559,0),MATCH(FG1563,AJ1551:AT1551,0))</f>
        <v>#N/A</v>
      </c>
      <c r="FH1567" s="665" t="e">
        <f>INDEX(DT1546:EA1547,MATCH(DR1567,DR1546:DR1547,0),MATCH(FH1562,DT1544:EA1544,0))*INDEX(AJ1552:AT1559,MATCH(FH1562,AI1552:AI1559,0),MATCH(FH1563,AJ1551:AT1551,0))</f>
        <v>#N/A</v>
      </c>
      <c r="FI1567" s="665" t="e">
        <f>INDEX(DT1546:EA1547,MATCH(DR1567,DR1546:DR1547,0),MATCH(FI1562,DT1544:EA1544,0))*INDEX(AJ1552:AT1559,MATCH(FI1562,AI1552:AI1559,0),MATCH(FI1563,AJ1551:AT1551,0))</f>
        <v>#N/A</v>
      </c>
      <c r="FJ1567" s="665" t="e">
        <f>INDEX(DT1546:EA1547,MATCH(DR1567,DR1546:DR1547,0),MATCH(FJ1562,DT1544:EA1544,0))*INDEX(AJ1552:AT1559,MATCH(FJ1562,AI1552:AI1559,0),MATCH(FJ1563,AJ1551:AT1551,0))</f>
        <v>#N/A</v>
      </c>
      <c r="FK1567" s="665" t="e">
        <f>INDEX(DT1546:EA1547,MATCH(DR1567,DR1546:DR1547,0),MATCH(FK1562,DT1544:EA1544,0))*INDEX(AJ1552:AT1559,MATCH(FK1562,AI1552:AI1559,0),MATCH(FK1563,AJ1551:AT1551,0))</f>
        <v>#N/A</v>
      </c>
      <c r="FL1567" s="665" t="e">
        <f>INDEX(DT1546:EA1547,MATCH(DR1567,DR1546:DR1547,0),MATCH(FL1562,DT1544:EA1544,0))*INDEX(AJ1552:AT1559,MATCH(FL1562,AI1552:AI1559,0),MATCH(FL1563,AJ1551:AT1551,0))</f>
        <v>#N/A</v>
      </c>
      <c r="FM1567" s="665" t="e">
        <f>INDEX(DT1546:EA1547,MATCH(DR1567,DR1546:DR1547,0),MATCH(FM1562,DT1544:EA1544,0))*INDEX(AJ1552:AT1559,MATCH(FM1562,AI1552:AI1559,0),MATCH(FM1563,AJ1551:AT1551,0))</f>
        <v>#N/A</v>
      </c>
      <c r="FN1567" s="665" t="e">
        <f>INDEX(DT1546:EA1547,MATCH(DR1567,DR1546:DR1547,0),MATCH(FN1562,DT1544:EA1544,0))*INDEX(AJ1552:AT1559,MATCH(FN1562,AI1552:AI1559,0),MATCH(FN1563,AJ1551:AT1551,0))</f>
        <v>#N/A</v>
      </c>
      <c r="FO1567" s="665" t="e">
        <f>INDEX(DT1546:EA1547,MATCH(DR1567,DR1546:DR1547,0),MATCH(FO1562,DT1544:EA1544,0))*INDEX(AJ1552:AT1559,MATCH(FO1562,AI1552:AI1559,0),MATCH(FO1563,AJ1551:AT1551,0))</f>
        <v>#N/A</v>
      </c>
      <c r="FP1567" s="665" t="e">
        <f>INDEX(DT1546:EA1547,MATCH(DR1567,DR1546:DR1547,0),MATCH(FP1562,DT1544:EA1544,0))*INDEX(AJ1552:AT1559,MATCH(FP1562,AI1552:AI1559,0),MATCH(FP1563,AJ1551:AT1551,0))</f>
        <v>#N/A</v>
      </c>
      <c r="FQ1567" s="665" t="e">
        <f>INDEX(DT1546:EA1547,MATCH(DR1567,DR1546:DR1547,0),MATCH(FQ1562,DT1544:EA1544,0))*INDEX(AJ1552:AT1559,MATCH(FQ1562,AI1552:AI1559,0),MATCH(FQ1563,AJ1551:AT1551,0))</f>
        <v>#N/A</v>
      </c>
      <c r="FR1567" s="665" t="e">
        <f>INDEX(DT1546:EA1547,MATCH(DR1567,DR1546:DR1547,0),MATCH(FR1562,DT1544:EA1544,0))*INDEX(AJ1552:AT1559,MATCH(FR1562,AI1552:AI1559,0),MATCH(FR1563,AJ1551:AT1551,0))</f>
        <v>#N/A</v>
      </c>
      <c r="FS1567" s="665" t="e">
        <f>INDEX(DT1546:EA1547,MATCH(DR1567,DR1546:DR1547,0),MATCH(FS1562,DT1544:EA1544,0))*INDEX(AJ1552:AT1559,MATCH(FS1562,AI1552:AI1559,0),MATCH(FS1563,AJ1551:AT1551,0))</f>
        <v>#N/A</v>
      </c>
      <c r="FT1567" s="665" t="e">
        <f>INDEX(DT1546:EA1547,MATCH(DR1567,DR1546:DR1547,0),MATCH(FT1562,DT1544:EA1544,0))*INDEX(AJ1552:AT1559,MATCH(FT1562,AI1552:AI1559,0),MATCH(FT1563,AJ1551:AT1551,0))</f>
        <v>#N/A</v>
      </c>
      <c r="FU1567" s="665" t="e">
        <f>INDEX(DT1546:EA1547,MATCH(DR1567,DR1546:DR1547,0),MATCH(FU1562,DT1544:EA1544,0))*INDEX(AJ1552:AT1559,MATCH(FU1562,AI1552:AI1559,0),MATCH(FU1563,AJ1551:AT1551,0))</f>
        <v>#N/A</v>
      </c>
      <c r="FV1567" s="665" t="e">
        <f>INDEX(DT1546:EA1547,MATCH(DR1567,DR1546:DR1547,0),MATCH(FV1562,DT1544:EA1544,0))*INDEX(AJ1552:AT1559,MATCH(FV1562,AI1552:AI1559,0),MATCH(FV1563,AJ1551:AT1551,0))</f>
        <v>#N/A</v>
      </c>
      <c r="FW1567" s="665" t="e">
        <f>INDEX(DT1546:EA1547,MATCH(DR1567,DR1546:DR1547,0),MATCH(FW1562,DT1544:EA1544,0))*INDEX(AJ1552:AT1559,MATCH(FW1562,AI1552:AI1559,0),MATCH(FW1563,AJ1551:AT1551,0))</f>
        <v>#N/A</v>
      </c>
      <c r="FX1567" s="665" t="e">
        <f>INDEX(DT1546:EA1547,MATCH(DR1567,DR1546:DR1547,0),MATCH(FX1562,DT1544:EA1544,0))*INDEX(AJ1552:AT1559,MATCH(FX1562,AI1552:AI1559,0),MATCH(FX1563,AJ1551:AT1551,0))</f>
        <v>#N/A</v>
      </c>
      <c r="FY1567" s="665" t="e">
        <f>INDEX(DT1546:EA1547,MATCH(DR1567,DR1546:DR1547,0),MATCH(FY1562,DT1544:EA1544,0))*INDEX(AJ1552:AT1559,MATCH(FY1562,AI1552:AI1559,0),MATCH(FY1563,AJ1551:AT1551,0))</f>
        <v>#N/A</v>
      </c>
      <c r="FZ1567" s="665" t="e">
        <f>INDEX(DT1546:EA1547,MATCH(DR1567,DR1546:DR1547,0),MATCH(FZ1562,DT1544:EA1544,0))*INDEX(AJ1552:AT1559,MATCH(FZ1562,AI1552:AI1559,0),MATCH(FZ1563,AJ1551:AT1551,0))</f>
        <v>#N/A</v>
      </c>
      <c r="GA1567" s="665" t="e">
        <f>INDEX(DT1546:EA1547,MATCH(DR1567,DR1546:DR1547,0),MATCH(GA1562,DT1544:EA1544,0))*INDEX(AJ1552:AT1559,MATCH(GA1562,AI1552:AI1559,0),MATCH(GA1563,AJ1551:AT1551,0))</f>
        <v>#N/A</v>
      </c>
      <c r="GB1567" s="665" t="e">
        <f>INDEX(DT1546:EA1547,MATCH(DR1567,DR1546:DR1547,0),MATCH(GB1562,DT1544:EA1544,0))*INDEX(AJ1552:AT1559,MATCH(GB1562,AI1552:AI1559,0),MATCH(GB1563,AJ1551:AT1551,0))</f>
        <v>#N/A</v>
      </c>
      <c r="GC1567" s="665" t="e">
        <f>INDEX(DT1546:EA1547,MATCH(DR1567,DR1546:DR1547,0),MATCH(GC1562,DT1544:EA1544,0))*INDEX(AJ1552:AT1559,MATCH(GC1562,AI1552:AI1559,0),MATCH(GC1563,AJ1551:AT1551,0))</f>
        <v>#N/A</v>
      </c>
      <c r="GD1567" s="665" t="e">
        <f>INDEX(DT1546:EA1547,MATCH(DR1567,DR1546:DR1547,0),MATCH(GD1562,DT1544:EA1544,0))*INDEX(AJ1552:AT1559,MATCH(GD1562,AI1552:AI1559,0),MATCH(GD1563,AJ1551:AT1551,0))</f>
        <v>#N/A</v>
      </c>
      <c r="GE1567" s="665" t="e">
        <f>INDEX(DT1546:EA1547,MATCH(DR1567,DR1546:DR1547,0),MATCH(GE1562,DT1544:EA1544,0))*INDEX(AJ1552:AT1559,MATCH(GE1562,AI1552:AI1559,0),MATCH(GE1563,AJ1551:AT1551,0))</f>
        <v>#N/A</v>
      </c>
      <c r="GF1567" s="665" t="e">
        <f>INDEX(DT1546:EA1547,MATCH(DR1567,DR1546:DR1547,0),MATCH(GF1562,DT1544:EA1544,0))*INDEX(AJ1552:AT1559,MATCH(GF1562,AI1552:AI1559,0),MATCH(GF1563,AJ1551:AT1551,0))</f>
        <v>#N/A</v>
      </c>
      <c r="GG1567" s="665" t="e">
        <f>INDEX(DT1546:EA1547,MATCH(DR1567,DR1546:DR1547,0),MATCH(GG1562,DT1544:EA1544,0))*INDEX(AJ1552:AT1559,MATCH(GG1562,AI1552:AI1559,0),MATCH(GG1563,AJ1551:AT1551,0))</f>
        <v>#N/A</v>
      </c>
      <c r="GH1567" s="665" t="e">
        <f>INDEX(DT1546:EA1547,MATCH(DR1567,DR1546:DR1547,0),MATCH(GH1562,DT1544:EA1544,0))*INDEX(AJ1552:AT1559,MATCH(GH1562,AI1552:AI1559,0),MATCH(GH1563,AJ1551:AT1551,0))</f>
        <v>#N/A</v>
      </c>
      <c r="GI1567" s="665" t="e">
        <f>INDEX(DT1546:EA1547,MATCH(DR1567,DR1546:DR1547,0),MATCH(GI1562,DT1544:EA1544,0))*INDEX(AJ1552:AT1559,MATCH(GI1562,AI1552:AI1559,0),MATCH(GI1563,AJ1551:AT1551,0))</f>
        <v>#N/A</v>
      </c>
      <c r="GJ1567" s="665" t="e">
        <f>INDEX(DT1546:EA1547,MATCH(DR1567,DR1546:DR1547,0),MATCH(GJ1562,DT1544:EA1544,0))*INDEX(AJ1552:AT1559,MATCH(GJ1562,AI1552:AI1559,0),MATCH(GJ1563,AJ1551:AT1551,0))</f>
        <v>#N/A</v>
      </c>
      <c r="GK1567" s="665" t="e">
        <f>INDEX(DT1546:EA1547,MATCH(DR1567,DR1546:DR1547,0),MATCH(GK1562,DT1544:EA1544,0))*INDEX(AJ1552:AT1559,MATCH(GK1562,AI1552:AI1559,0),MATCH(GK1563,AJ1551:AT1551,0))</f>
        <v>#N/A</v>
      </c>
      <c r="GL1567" s="665" t="e">
        <f>SUM(DS1567:GK1567)=#REF!-SUM(HB1567:HK1567)</f>
        <v>#N/A</v>
      </c>
      <c r="GM1567" s="667"/>
      <c r="GN1567" s="749">
        <v>2026</v>
      </c>
      <c r="GO1567" s="664" t="e">
        <f>SUMIF(DS1551:EN1551,GO1551,DS1567:EN1567)</f>
        <v>#N/A</v>
      </c>
      <c r="GP1567" s="668" t="e">
        <f>SUMIF(DS1551:GK1551,GP1551,DS1567:GK1567)</f>
        <v>#N/A</v>
      </c>
      <c r="GQ1567" s="668" t="e">
        <f>SUMIF(DS1551:GK1551,GQ1551,DS1567:GK1567)</f>
        <v>#N/A</v>
      </c>
      <c r="GR1567" s="668" t="e">
        <f>SUMIF(DS1551:GK1551,GR1551,DS1567:GK1567)</f>
        <v>#N/A</v>
      </c>
      <c r="GS1567" s="668" t="e">
        <f>SUMIF(DS1551:GK1551,GS1551,DS1567:GK1567)</f>
        <v>#N/A</v>
      </c>
      <c r="GT1567" s="668" t="e">
        <f>SUMIF(DS1551:GK1551,GT1551,DS1567:GK1567)</f>
        <v>#N/A</v>
      </c>
      <c r="GU1567" s="668" t="e">
        <f>SUMIF(DS1551:GK1551,GU1551,DS1567:GK1567)</f>
        <v>#N/A</v>
      </c>
      <c r="GV1567" s="668" t="e">
        <f>SUMIF(DS1551:GK1551,GV1551,DS1567:GK1567)</f>
        <v>#N/A</v>
      </c>
      <c r="GW1567" s="668" t="e">
        <f>SUMIF(DS1551:GK1551,GW1551,DS1567:GK1567)</f>
        <v>#N/A</v>
      </c>
      <c r="GX1567" s="668" t="e">
        <f>SUMIF(DS1551:GK1551,GX1551,DS1567:GK1567)</f>
        <v>#N/A</v>
      </c>
      <c r="GY1567" s="668" t="e">
        <f>SUMIF(DS1551:GK1551,GY1551,DS1567:GK1567)</f>
        <v>#N/A</v>
      </c>
      <c r="GZ1567" s="646" t="e">
        <f>#REF!=SUM(GO1567:GY1567)</f>
        <v>#REF!</v>
      </c>
      <c r="HB1567" s="668" t="e">
        <f>IF(GZ1567,0,(#REF!-SUM(GO1567:GY1567))*INDEX(AK1552:AT1559,MATCH(GN1567,AI1552:AI1559,0),MATCH(HB1563,AK1551:AT1551,0)))</f>
        <v>#REF!</v>
      </c>
      <c r="HC1567" s="668" t="e">
        <f>IF(GZ1567,0,(#REF!-SUM(GO1567:GY1567))*INDEX(AK1552:AT1559,MATCH(GN1567,AI1552:AI1559,0),MATCH(HC1563,AK1551:AT1551,0)))</f>
        <v>#REF!</v>
      </c>
      <c r="HD1567" s="668" t="e">
        <f>IF(GZ1567,0,(#REF!-SUM(GO1567:GY1567))*INDEX(AK1552:AT1559,MATCH(GN1567,AI1552:AI1559,0),MATCH(HD1563,AK1551:AT1551,0)))</f>
        <v>#REF!</v>
      </c>
      <c r="HE1567" s="668" t="e">
        <f>IF(GZ1567,0,(#REF!-SUM(GO1567:GY1567))*INDEX(AK1552:AT1559,MATCH(GN1567,AI1552:AI1559,0),MATCH(HE1563,AK1551:AT1551,0)))</f>
        <v>#REF!</v>
      </c>
      <c r="HF1567" s="668" t="e">
        <f>IF(GZ1567,0,(#REF!-SUM(GO1567:GY1567))*INDEX(AK1552:AT1559,MATCH(GN1567,AI1552:AI1559,0),MATCH(HF1563,AK1551:AT1551,0)))</f>
        <v>#REF!</v>
      </c>
      <c r="HG1567" s="668" t="e">
        <f>IF(GZ1567,0,(#REF!-SUM(GO1567:GY1567))*INDEX(AK1552:AT1559,MATCH(GN1567,AI1552:AI1559,0),MATCH(HG1563,AK1551:AT1551,0)))</f>
        <v>#REF!</v>
      </c>
      <c r="HH1567" s="668" t="e">
        <f>IF(GZ1567,0,(#REF!-SUM(GO1567:GY1567))*INDEX(AK1552:AT1559,MATCH(GN1567,AI1552:AI1559,0),MATCH(HH1563,AK1551:AT1551,0)))</f>
        <v>#REF!</v>
      </c>
      <c r="HI1567" s="668" t="e">
        <f>IF(GZ1567,0,(#REF!-SUM(GO1567:GY1567))*INDEX(AK1552:AT1559,MATCH(GN1567,AI1552:AI1559,0),MATCH(HI1563,AK1551:AT1551,0)))</f>
        <v>#REF!</v>
      </c>
      <c r="HJ1567" s="668" t="e">
        <f>IF(GZ1567,0,(#REF!-SUM(GO1567:GY1567))*INDEX(AK1552:AT1559,MATCH(GN1567,AI1552:AI1559,0),MATCH(HJ1563,AK1551:AT1551,0)))</f>
        <v>#REF!</v>
      </c>
      <c r="HK1567" s="668" t="e">
        <f>IF(GZ1567,0,(#REF!-SUM(GO1567:GY1567))*INDEX(AK1552:AT1559,MATCH(GN1567,AI1552:AI1559,0),MATCH(HK1563,AK1551:AT1551,0)))</f>
        <v>#REF!</v>
      </c>
      <c r="HL1567" s="668" t="e">
        <f>(SUM(HB1567:HK1567)+SUM(GO1567:GY1567))=#REF!</f>
        <v>#REF!</v>
      </c>
      <c r="HM1567" s="674"/>
      <c r="HN1567" s="674"/>
      <c r="HO1567" s="674"/>
      <c r="HP1567" s="674"/>
      <c r="HQ1567" s="674"/>
      <c r="HR1567" s="674"/>
      <c r="HS1567" s="674"/>
      <c r="HT1567" s="674"/>
      <c r="HU1567" s="674"/>
      <c r="HV1567" s="674"/>
      <c r="HW1567" s="674"/>
      <c r="HX1567" s="674"/>
      <c r="HY1567" s="674"/>
      <c r="HZ1567" s="674"/>
    </row>
    <row r="1568" spans="1:234" hidden="1" x14ac:dyDescent="0.25">
      <c r="A1568" s="643" t="s">
        <v>208</v>
      </c>
      <c r="G1568" s="670"/>
      <c r="H1568" s="670"/>
      <c r="I1568" s="674"/>
      <c r="J1568" s="674"/>
      <c r="K1568" s="674"/>
      <c r="L1568" s="674"/>
      <c r="M1568" s="674"/>
      <c r="N1568" s="674"/>
      <c r="O1568" s="674"/>
      <c r="P1568" s="674"/>
      <c r="Q1568" s="674"/>
      <c r="R1568" s="674"/>
      <c r="S1568" s="675"/>
      <c r="DR1568" s="749">
        <v>2027</v>
      </c>
      <c r="DS1568" s="665" t="e">
        <f>INDEX(DT1546:EA1547,MATCH(DR1568,DR1546:DR1547,0),MATCH(DS1562,DT1544:EA1544,0))*INDEX(AJ1552:AT1559,MATCH(DS1562,AI1552:AI1559,0),MATCH(DS1563,AJ1551:AT1551,0))</f>
        <v>#N/A</v>
      </c>
      <c r="DT1568" s="665" t="e">
        <f>INDEX(DT1546:EA1547,MATCH(DR1568,DR1546:DR1547,0),MATCH(DT1562,DT1544:EA1544,0))*INDEX(AJ1552:AT1559,MATCH(DT1562,AI1552:AI1559,0),MATCH(DT1563,AJ1551:AT1551,0))</f>
        <v>#N/A</v>
      </c>
      <c r="DU1568" s="665" t="e">
        <f>INDEX(DT1546:EA1547,MATCH(DR1568,DR1546:DR1547,0),MATCH(DU1562,DT1544:EA1544,0))*INDEX(AJ1552:AT1559,MATCH(DU1562,AI1552:AI1559,0),MATCH(DU1563,AJ1551:AT1551,0))</f>
        <v>#N/A</v>
      </c>
      <c r="DV1568" s="665" t="e">
        <f>INDEX(DT1546:EA1547,MATCH(DR1568,DR1546:DR1547,0),MATCH(DV1562,DT1544:EA1544,0))*INDEX(AJ1552:AT1559,MATCH(DV1562,AI1552:AI1559,0),MATCH(DV1563,AJ1551:AT1551,0))</f>
        <v>#N/A</v>
      </c>
      <c r="DW1568" s="665" t="e">
        <f>INDEX(DT1546:EA1547,MATCH(DR1568,DR1546:DR1547,0),MATCH(DW1562,DT1544:EA1544,0))*INDEX(AJ1552:AT1559,MATCH(DW1562,AI1552:AI1559,0),MATCH(DW1563,AJ1551:AT1551,0))</f>
        <v>#N/A</v>
      </c>
      <c r="DX1568" s="665" t="e">
        <f>INDEX(DT1546:EA1547,MATCH(DR1568,DR1546:DR1547,0),MATCH(DX1562,DT1544:EA1544,0))*INDEX(AJ1552:AT1559,MATCH(DX1562,AI1552:AI1559,0),MATCH(DX1563,AJ1551:AT1551,0))</f>
        <v>#N/A</v>
      </c>
      <c r="DY1568" s="665" t="e">
        <f>INDEX(DT1546:EA1547,MATCH(DR1568,DR1546:DR1547,0),MATCH(DY1562,DT1544:EA1544,0))*INDEX(AJ1552:AT1559,MATCH(DY1562,AI1552:AI1559,0),MATCH(DY1563,AJ1551:AT1551,0))</f>
        <v>#N/A</v>
      </c>
      <c r="DZ1568" s="665" t="e">
        <f>INDEX(DT1546:EA1547,MATCH(DR1568,DR1546:DR1547,0),MATCH(DZ1562,DT1544:EA1544,0))*INDEX(AJ1552:AT1559,MATCH(DZ1562,AI1552:AI1559,0),MATCH(DZ1563,AJ1551:AT1551,0))</f>
        <v>#N/A</v>
      </c>
      <c r="EA1568" s="665" t="e">
        <f>INDEX(DT1546:EA1547,MATCH(DR1568,DR1546:DR1547,0),MATCH(EA1562,DT1544:EA1544,0))*INDEX(AJ1552:AT1559,MATCH(EA1562,AI1552:AI1559,0),MATCH(EA1563,AJ1551:AT1551,0))</f>
        <v>#N/A</v>
      </c>
      <c r="EB1568" s="665" t="e">
        <f>INDEX(DT1546:EA1547,MATCH(DR1568,DR1546:DR1547,0),MATCH(EB1562,DT1544:EA1544,0))*INDEX(AJ1552:AT1559,MATCH(EB1562,AI1552:AI1559,0),MATCH(EB1563,AJ1551:AT1551,0))</f>
        <v>#N/A</v>
      </c>
      <c r="EC1568" s="665" t="e">
        <f>INDEX(DT1546:EA1547,MATCH(DR1568,DR1546:DR1547,0),MATCH(EC1562,DT1544:EA1544,0))*INDEX(AJ1552:AT1559,MATCH(EC1562,AI1552:AI1559,0),MATCH(EC1563,AJ1551:AT1551,0))</f>
        <v>#N/A</v>
      </c>
      <c r="ED1568" s="665" t="e">
        <f>INDEX(DT1546:EA1547,MATCH(DR1568,DR1546:DR1547,0),MATCH(ED1562,DT1544:EA1544,0))*INDEX(AJ1552:AT1559,MATCH(ED1562,AI1552:AI1559,0),MATCH(ED1563,AJ1551:AT1551,0))</f>
        <v>#N/A</v>
      </c>
      <c r="EE1568" s="665" t="e">
        <f>INDEX(DT1546:EA1547,MATCH(DR1568,DR1546:DR1547,0),MATCH(EE1562,DT1544:EA1544,0))*INDEX(AJ1552:AT1559,MATCH(EE1562,AI1552:AI1559,0),MATCH(EE1563,AJ1551:AT1551,0))</f>
        <v>#N/A</v>
      </c>
      <c r="EF1568" s="665" t="e">
        <f>INDEX(DT1546:EA1547,MATCH(DR1568,DR1546:DR1547,0),MATCH(EF1562,DT1544:EA1544,0))*INDEX(AJ1552:AT1559,MATCH(EF1562,AI1552:AI1559,0),MATCH(EF1563,AJ1551:AT1551,0))</f>
        <v>#N/A</v>
      </c>
      <c r="EG1568" s="665" t="e">
        <f>INDEX(DT1546:EA1547,MATCH(DR1568,DR1546:DR1547,0),MATCH(EG1562,DT1544:EA1544,0))*INDEX(AJ1552:AT1559,MATCH(EG1562,AI1552:AI1559,0),MATCH(EG1563,AJ1551:AT1551,0))</f>
        <v>#N/A</v>
      </c>
      <c r="EH1568" s="665" t="e">
        <f>INDEX(DT1546:EA1547,MATCH(DR1568,DR1546:DR1547,0),MATCH(EH1562,DT1544:EA1544,0))*INDEX(AJ1552:AT1559,MATCH(EH1562,AI1552:AI1559,0),MATCH(EH1563,AJ1551:AT1551,0))</f>
        <v>#N/A</v>
      </c>
      <c r="EI1568" s="665" t="e">
        <f>INDEX(DT1546:EA1547,MATCH(DR1568,DR1546:DR1547,0),MATCH(EI1562,DT1544:EA1544,0))*INDEX(AJ1552:AT1559,MATCH(EI1562,AI1552:AI1559,0),MATCH(EI1563,AJ1551:AT1551,0))</f>
        <v>#N/A</v>
      </c>
      <c r="EJ1568" s="665" t="e">
        <f>INDEX(DT1546:EA1547,MATCH(DR1568,DR1546:DR1547,0),MATCH(EJ1562,DT1544:EA1544,0))*INDEX(AJ1552:AT1559,MATCH(EJ1562,AI1552:AI1559,0),MATCH(EJ1563,AJ1551:AT1551,0))</f>
        <v>#N/A</v>
      </c>
      <c r="EK1568" s="665" t="e">
        <f>INDEX(DT1546:EA1547,MATCH(DR1568,DR1546:DR1547,0),MATCH(EK1562,DT1544:EA1544,0))*INDEX(AJ1552:AT1559,MATCH(EK1562,AI1552:AI1559,0),MATCH(EK1563,AJ1551:AT1551,0))</f>
        <v>#N/A</v>
      </c>
      <c r="EL1568" s="665" t="e">
        <f>INDEX(DT1546:EA1547,MATCH(DR1568,DR1546:DR1547,0),MATCH(EL1562,DT1544:EA1544,0))*INDEX(AJ1552:AT1559,MATCH(EL1562,AI1552:AI1559,0),MATCH(EL1563,AJ1551:AT1551,0))</f>
        <v>#N/A</v>
      </c>
      <c r="EM1568" s="665" t="e">
        <f>INDEX(DT1546:EA1547,MATCH(DR1568,DR1546:DR1547,0),MATCH(EM1562,DT1544:EA1544,0))*INDEX(AJ1552:AT1559,MATCH(EM1562,AI1552:AI1559,0),MATCH(EM1563,AJ1551:AT1551,0))</f>
        <v>#N/A</v>
      </c>
      <c r="EN1568" s="665" t="e">
        <f>INDEX(DT1546:EA1547,MATCH(DR1568,DR1546:DR1547,0),MATCH(EN1562,DT1544:EA1544,0))*INDEX(AJ1552:AT1559,MATCH(EN1562,AI1552:AI1559,0),MATCH(EN1563,AJ1551:AT1551,0))</f>
        <v>#N/A</v>
      </c>
      <c r="EO1568" s="665" t="e">
        <f>INDEX(DT1546:EA1547,MATCH(DR1568,DR1546:DR1547,0),MATCH(EO1562,DT1544:EA1544,0))*INDEX(AJ1552:AT1559,MATCH(EO1562,AI1552:AI1559,0),MATCH(EO1563,AJ1551:AT1551,0))</f>
        <v>#N/A</v>
      </c>
      <c r="EP1568" s="665" t="e">
        <f>INDEX(DT1546:EA1547,MATCH(DR1568,DR1546:DR1547,0),MATCH(EP1562,DT1544:EA1544,0))*INDEX(AJ1552:AT1559,MATCH(EP1562,AI1552:AI1559,0),MATCH(EP1563,AJ1551:AT1551,0))</f>
        <v>#N/A</v>
      </c>
      <c r="EQ1568" s="665" t="e">
        <f>INDEX(DT1546:EA1547,MATCH(DR1568,DR1546:DR1547,0),MATCH(EQ1562,DT1544:EA1544,0))*INDEX(AJ1552:AT1559,MATCH(EQ1562,AI1552:AI1559,0),MATCH(EQ1563,AJ1551:AT1551,0))</f>
        <v>#N/A</v>
      </c>
      <c r="ER1568" s="665" t="e">
        <f>INDEX(DT1546:EA1547,MATCH(DR1568,DR1546:DR1547,0),MATCH(ER1562,DT1544:EA1544,0))*INDEX(AJ1552:AT1559,MATCH(ER1562,AI1552:AI1559,0),MATCH(ER1563,AJ1551:AT1551,0))</f>
        <v>#N/A</v>
      </c>
      <c r="ES1568" s="665" t="e">
        <f>INDEX(DT1546:EA1547,MATCH(DR1568,DR1546:DR1547,0),MATCH(ES1562,DT1544:EA1544,0))*INDEX(AJ1552:AT1559,MATCH(ES1562,AI1552:AI1559,0),MATCH(ES1563,AJ1551:AT1551,0))</f>
        <v>#N/A</v>
      </c>
      <c r="ET1568" s="665" t="e">
        <f>INDEX(DT1546:EA1547,MATCH(DR1568,DR1546:DR1547,0),MATCH(ET1562,DT1544:EA1544,0))*INDEX(AJ1552:AT1559,MATCH(ET1562,AI1552:AI1559,0),MATCH(ET1563,AJ1551:AT1551,0))</f>
        <v>#N/A</v>
      </c>
      <c r="EU1568" s="665" t="e">
        <f>INDEX(DT1546:EA1547,MATCH(DR1568,DR1546:DR1547,0),MATCH(EU1562,DT1544:EA1544,0))*INDEX(AJ1552:AT1559,MATCH(EU1562,AI1552:AI1559,0),MATCH(EU1563,AJ1551:AT1551,0))</f>
        <v>#N/A</v>
      </c>
      <c r="EV1568" s="665" t="e">
        <f>INDEX(DT1546:EA1547,MATCH(DR1568,DR1546:DR1547,0),MATCH(EV1562,DT1544:EA1544,0))*INDEX(AJ1552:AT1559,MATCH(EV1562,AI1552:AI1559,0),MATCH(EV1563,AJ1551:AT1551,0))</f>
        <v>#N/A</v>
      </c>
      <c r="EW1568" s="665" t="e">
        <f>INDEX(DT1546:EA1547,MATCH(DR1568,DR1546:DR1547,0),MATCH(EW1562,DT1544:EA1544,0))*INDEX(AJ1552:AT1559,MATCH(EW1562,AI1552:AI1559,0),MATCH(EW1563,AJ1551:AT1551,0))</f>
        <v>#N/A</v>
      </c>
      <c r="EX1568" s="665" t="e">
        <f>INDEX(DT1546:EA1547,MATCH(DR1568,DR1546:DR1547,0),MATCH(EX1562,DT1544:EA1544,0))*INDEX(AJ1552:AT1559,MATCH(EX1562,AI1552:AI1559,0),MATCH(EX1563,AJ1551:AT1551,0))</f>
        <v>#N/A</v>
      </c>
      <c r="EY1568" s="665" t="e">
        <f>INDEX(DT1546:EA1547,MATCH(DR1568,DR1546:DR1547,0),MATCH(EY1562,DT1544:EA1544,0))*INDEX(AJ1552:AT1559,MATCH(EY1562,AI1552:AI1559,0),MATCH(EY1563,AJ1551:AT1551,0))</f>
        <v>#N/A</v>
      </c>
      <c r="EZ1568" s="665" t="e">
        <f>INDEX(DT1546:EA1547,MATCH(DR1568,DR1546:DR1547,0),MATCH(EZ1562,DT1544:EA1544,0))*INDEX(AJ1552:AT1559,MATCH(EZ1562,AI1552:AI1559,0),MATCH(EZ1563,AJ1551:AT1551,0))</f>
        <v>#N/A</v>
      </c>
      <c r="FA1568" s="665" t="e">
        <f>INDEX(DT1546:EA1547,MATCH(DR1568,DR1546:DR1547,0),MATCH(FA1562,DT1544:EA1544,0))*INDEX(AJ1552:AT1559,MATCH(FA1562,AI1552:AI1559,0),MATCH(FA1563,AJ1551:AT1551,0))</f>
        <v>#N/A</v>
      </c>
      <c r="FB1568" s="665" t="e">
        <f>INDEX(DT1546:EA1547,MATCH(DR1568,DR1546:DR1547,0),MATCH(FB1562,DT1544:EA1544,0))*INDEX(AJ1552:AT1559,MATCH(FB1562,AI1552:AI1559,0),MATCH(FB1563,AJ1551:AT1551,0))</f>
        <v>#N/A</v>
      </c>
      <c r="FC1568" s="665" t="e">
        <f>INDEX(DT1546:EA1547,MATCH(DR1568,DR1546:DR1547,0),MATCH(FC1562,DT1544:EA1544,0))*INDEX(AJ1552:AT1559,MATCH(FC1562,AI1552:AI1559,0),MATCH(FC1563,AJ1551:AT1551,0))</f>
        <v>#N/A</v>
      </c>
      <c r="FD1568" s="665" t="e">
        <f>INDEX(DT1546:EA1547,MATCH(DR1568,DR1546:DR1547,0),MATCH(FD1562,DT1544:EA1544,0))*INDEX(AJ1552:AT1559,MATCH(FD1562,AI1552:AI1559,0),MATCH(FD1563,AJ1551:AT1551,0))</f>
        <v>#N/A</v>
      </c>
      <c r="FE1568" s="665" t="e">
        <f>INDEX(DT1546:EA1547,MATCH(DR1568,DR1546:DR1547,0),MATCH(FE1562,DT1544:EA1544,0))*INDEX(AJ1552:AT1559,MATCH(FE1562,AI1552:AI1559,0),MATCH(FE1563,AJ1551:AT1551,0))</f>
        <v>#N/A</v>
      </c>
      <c r="FF1568" s="665" t="e">
        <f>INDEX(DT1546:EA1547,MATCH(DR1568,DR1546:DR1547,0),MATCH(FF1562,DT1544:EA1544,0))*INDEX(AJ1552:AT1559,MATCH(FF1562,AI1552:AI1559,0),MATCH(FF1563,AJ1551:AT1551,0))</f>
        <v>#N/A</v>
      </c>
      <c r="FG1568" s="665" t="e">
        <f>INDEX(DT1546:EA1547,MATCH(DR1568,DR1546:DR1547,0),MATCH(FG1562,DT1544:EA1544,0))*INDEX(AJ1552:AT1559,MATCH(FG1562,AI1552:AI1559,0),MATCH(FG1563,AJ1551:AT1551,0))</f>
        <v>#N/A</v>
      </c>
      <c r="FH1568" s="665" t="e">
        <f>INDEX(DT1546:EA1547,MATCH(DR1568,DR1546:DR1547,0),MATCH(FH1562,DT1544:EA1544,0))*INDEX(AJ1552:AT1559,MATCH(FH1562,AI1552:AI1559,0),MATCH(FH1563,AJ1551:AT1551,0))</f>
        <v>#N/A</v>
      </c>
      <c r="FI1568" s="665" t="e">
        <f>INDEX(DT1546:EA1547,MATCH(DR1568,DR1546:DR1547,0),MATCH(FI1562,DT1544:EA1544,0))*INDEX(AJ1552:AT1559,MATCH(FI1562,AI1552:AI1559,0),MATCH(FI1563,AJ1551:AT1551,0))</f>
        <v>#N/A</v>
      </c>
      <c r="FJ1568" s="665" t="e">
        <f>INDEX(DT1546:EA1547,MATCH(DR1568,DR1546:DR1547,0),MATCH(FJ1562,DT1544:EA1544,0))*INDEX(AJ1552:AT1559,MATCH(FJ1562,AI1552:AI1559,0),MATCH(FJ1563,AJ1551:AT1551,0))</f>
        <v>#N/A</v>
      </c>
      <c r="FK1568" s="665" t="e">
        <f>INDEX(DT1546:EA1547,MATCH(DR1568,DR1546:DR1547,0),MATCH(FK1562,DT1544:EA1544,0))*INDEX(AJ1552:AT1559,MATCH(FK1562,AI1552:AI1559,0),MATCH(FK1563,AJ1551:AT1551,0))</f>
        <v>#N/A</v>
      </c>
      <c r="FL1568" s="665" t="e">
        <f>INDEX(DT1546:EA1547,MATCH(DR1568,DR1546:DR1547,0),MATCH(FL1562,DT1544:EA1544,0))*INDEX(AJ1552:AT1559,MATCH(FL1562,AI1552:AI1559,0),MATCH(FL1563,AJ1551:AT1551,0))</f>
        <v>#N/A</v>
      </c>
      <c r="FM1568" s="665" t="e">
        <f>INDEX(DT1546:EA1547,MATCH(DR1568,DR1546:DR1547,0),MATCH(FM1562,DT1544:EA1544,0))*INDEX(AJ1552:AT1559,MATCH(FM1562,AI1552:AI1559,0),MATCH(FM1563,AJ1551:AT1551,0))</f>
        <v>#N/A</v>
      </c>
      <c r="FN1568" s="665" t="e">
        <f>INDEX(DT1546:EA1547,MATCH(DR1568,DR1546:DR1547,0),MATCH(FN1562,DT1544:EA1544,0))*INDEX(AJ1552:AT1559,MATCH(FN1562,AI1552:AI1559,0),MATCH(FN1563,AJ1551:AT1551,0))</f>
        <v>#N/A</v>
      </c>
      <c r="FO1568" s="665" t="e">
        <f>INDEX(DT1546:EA1547,MATCH(DR1568,DR1546:DR1547,0),MATCH(FO1562,DT1544:EA1544,0))*INDEX(AJ1552:AT1559,MATCH(FO1562,AI1552:AI1559,0),MATCH(FO1563,AJ1551:AT1551,0))</f>
        <v>#N/A</v>
      </c>
      <c r="FP1568" s="665" t="e">
        <f>INDEX(DT1546:EA1547,MATCH(DR1568,DR1546:DR1547,0),MATCH(FP1562,DT1544:EA1544,0))*INDEX(AJ1552:AT1559,MATCH(FP1562,AI1552:AI1559,0),MATCH(FP1563,AJ1551:AT1551,0))</f>
        <v>#N/A</v>
      </c>
      <c r="FQ1568" s="665" t="e">
        <f>INDEX(DT1546:EA1547,MATCH(DR1568,DR1546:DR1547,0),MATCH(FQ1562,DT1544:EA1544,0))*INDEX(AJ1552:AT1559,MATCH(FQ1562,AI1552:AI1559,0),MATCH(FQ1563,AJ1551:AT1551,0))</f>
        <v>#N/A</v>
      </c>
      <c r="FR1568" s="665" t="e">
        <f>INDEX(DT1546:EA1547,MATCH(DR1568,DR1546:DR1547,0),MATCH(FR1562,DT1544:EA1544,0))*INDEX(AJ1552:AT1559,MATCH(FR1562,AI1552:AI1559,0),MATCH(FR1563,AJ1551:AT1551,0))</f>
        <v>#N/A</v>
      </c>
      <c r="FS1568" s="665" t="e">
        <f>INDEX(DT1546:EA1547,MATCH(DR1568,DR1546:DR1547,0),MATCH(FS1562,DT1544:EA1544,0))*INDEX(AJ1552:AT1559,MATCH(FS1562,AI1552:AI1559,0),MATCH(FS1563,AJ1551:AT1551,0))</f>
        <v>#N/A</v>
      </c>
      <c r="FT1568" s="665" t="e">
        <f>INDEX(DT1546:EA1547,MATCH(DR1568,DR1546:DR1547,0),MATCH(FT1562,DT1544:EA1544,0))*INDEX(AJ1552:AT1559,MATCH(FT1562,AI1552:AI1559,0),MATCH(FT1563,AJ1551:AT1551,0))</f>
        <v>#N/A</v>
      </c>
      <c r="FU1568" s="665" t="e">
        <f>INDEX(DT1546:EA1547,MATCH(DR1568,DR1546:DR1547,0),MATCH(FU1562,DT1544:EA1544,0))*INDEX(AJ1552:AT1559,MATCH(FU1562,AI1552:AI1559,0),MATCH(FU1563,AJ1551:AT1551,0))</f>
        <v>#N/A</v>
      </c>
      <c r="FV1568" s="665" t="e">
        <f>INDEX(DT1546:EA1547,MATCH(DR1568,DR1546:DR1547,0),MATCH(FV1562,DT1544:EA1544,0))*INDEX(AJ1552:AT1559,MATCH(FV1562,AI1552:AI1559,0),MATCH(FV1563,AJ1551:AT1551,0))</f>
        <v>#N/A</v>
      </c>
      <c r="FW1568" s="665" t="e">
        <f>INDEX(DT1546:EA1547,MATCH(DR1568,DR1546:DR1547,0),MATCH(FW1562,DT1544:EA1544,0))*INDEX(AJ1552:AT1559,MATCH(FW1562,AI1552:AI1559,0),MATCH(FW1563,AJ1551:AT1551,0))</f>
        <v>#N/A</v>
      </c>
      <c r="FX1568" s="665" t="e">
        <f>INDEX(DT1546:EA1547,MATCH(DR1568,DR1546:DR1547,0),MATCH(FX1562,DT1544:EA1544,0))*INDEX(AJ1552:AT1559,MATCH(FX1562,AI1552:AI1559,0),MATCH(FX1563,AJ1551:AT1551,0))</f>
        <v>#N/A</v>
      </c>
      <c r="FY1568" s="665" t="e">
        <f>INDEX(DT1546:EA1547,MATCH(DR1568,DR1546:DR1547,0),MATCH(FY1562,DT1544:EA1544,0))*INDEX(AJ1552:AT1559,MATCH(FY1562,AI1552:AI1559,0),MATCH(FY1563,AJ1551:AT1551,0))</f>
        <v>#N/A</v>
      </c>
      <c r="FZ1568" s="665" t="e">
        <f>INDEX(DT1546:EA1547,MATCH(DR1568,DR1546:DR1547,0),MATCH(FZ1562,DT1544:EA1544,0))*INDEX(AJ1552:AT1559,MATCH(FZ1562,AI1552:AI1559,0),MATCH(FZ1563,AJ1551:AT1551,0))</f>
        <v>#N/A</v>
      </c>
      <c r="GA1568" s="665" t="e">
        <f>INDEX(DT1546:EA1547,MATCH(DR1568,DR1546:DR1547,0),MATCH(GA1562,DT1544:EA1544,0))*INDEX(AJ1552:AT1559,MATCH(GA1562,AI1552:AI1559,0),MATCH(GA1563,AJ1551:AT1551,0))</f>
        <v>#N/A</v>
      </c>
      <c r="GB1568" s="665" t="e">
        <f>INDEX(DT1546:EA1547,MATCH(DR1568,DR1546:DR1547,0),MATCH(GB1562,DT1544:EA1544,0))*INDEX(AJ1552:AT1559,MATCH(GB1562,AI1552:AI1559,0),MATCH(GB1563,AJ1551:AT1551,0))</f>
        <v>#N/A</v>
      </c>
      <c r="GC1568" s="665" t="e">
        <f>INDEX(DT1546:EA1547,MATCH(DR1568,DR1546:DR1547,0),MATCH(GC1562,DT1544:EA1544,0))*INDEX(AJ1552:AT1559,MATCH(GC1562,AI1552:AI1559,0),MATCH(GC1563,AJ1551:AT1551,0))</f>
        <v>#N/A</v>
      </c>
      <c r="GD1568" s="665" t="e">
        <f>INDEX(DT1546:EA1547,MATCH(DR1568,DR1546:DR1547,0),MATCH(GD1562,DT1544:EA1544,0))*INDEX(AJ1552:AT1559,MATCH(GD1562,AI1552:AI1559,0),MATCH(GD1563,AJ1551:AT1551,0))</f>
        <v>#N/A</v>
      </c>
      <c r="GE1568" s="665" t="e">
        <f>INDEX(DT1546:EA1547,MATCH(DR1568,DR1546:DR1547,0),MATCH(GE1562,DT1544:EA1544,0))*INDEX(AJ1552:AT1559,MATCH(GE1562,AI1552:AI1559,0),MATCH(GE1563,AJ1551:AT1551,0))</f>
        <v>#N/A</v>
      </c>
      <c r="GF1568" s="665" t="e">
        <f>INDEX(DT1546:EA1547,MATCH(DR1568,DR1546:DR1547,0),MATCH(GF1562,DT1544:EA1544,0))*INDEX(AJ1552:AT1559,MATCH(GF1562,AI1552:AI1559,0),MATCH(GF1563,AJ1551:AT1551,0))</f>
        <v>#N/A</v>
      </c>
      <c r="GG1568" s="665" t="e">
        <f>INDEX(DT1546:EA1547,MATCH(DR1568,DR1546:DR1547,0),MATCH(GG1562,DT1544:EA1544,0))*INDEX(AJ1552:AT1559,MATCH(GG1562,AI1552:AI1559,0),MATCH(GG1563,AJ1551:AT1551,0))</f>
        <v>#N/A</v>
      </c>
      <c r="GH1568" s="665" t="e">
        <f>INDEX(DT1546:EA1547,MATCH(DR1568,DR1546:DR1547,0),MATCH(GH1562,DT1544:EA1544,0))*INDEX(AJ1552:AT1559,MATCH(GH1562,AI1552:AI1559,0),MATCH(GH1563,AJ1551:AT1551,0))</f>
        <v>#N/A</v>
      </c>
      <c r="GI1568" s="665" t="e">
        <f>INDEX(DT1546:EA1547,MATCH(DR1568,DR1546:DR1547,0),MATCH(GI1562,DT1544:EA1544,0))*INDEX(AJ1552:AT1559,MATCH(GI1562,AI1552:AI1559,0),MATCH(GI1563,AJ1551:AT1551,0))</f>
        <v>#N/A</v>
      </c>
      <c r="GJ1568" s="665" t="e">
        <f>INDEX(DT1546:EA1547,MATCH(DR1568,DR1546:DR1547,0),MATCH(GJ1562,DT1544:EA1544,0))*INDEX(AJ1552:AT1559,MATCH(GJ1562,AI1552:AI1559,0),MATCH(GJ1563,AJ1551:AT1551,0))</f>
        <v>#N/A</v>
      </c>
      <c r="GK1568" s="665" t="e">
        <f>INDEX(DT1546:EA1547,MATCH(DR1568,DR1546:DR1547,0),MATCH(GK1562,DT1544:EA1544,0))*INDEX(AJ1552:AT1559,MATCH(GK1562,AI1552:AI1559,0),MATCH(GK1563,AJ1551:AT1551,0))</f>
        <v>#N/A</v>
      </c>
      <c r="GL1568" s="665" t="e">
        <f>SUM(DS1568:GK1568)=#REF!-SUM(HB1568:HK1568)</f>
        <v>#N/A</v>
      </c>
      <c r="GM1568" s="667"/>
      <c r="GN1568" s="749">
        <v>2027</v>
      </c>
      <c r="GO1568" s="664" t="e">
        <f>SUMIF(DS1551:EN1551,GO1551,DS1568:EN1568)</f>
        <v>#N/A</v>
      </c>
      <c r="GP1568" s="668" t="e">
        <f>SUMIF(DS1551:GK1551,GP1551,DS1568:GK1568)</f>
        <v>#N/A</v>
      </c>
      <c r="GQ1568" s="668" t="e">
        <f>SUMIF(DS1551:GK1551,GQ1551,DS1568:GK1568)</f>
        <v>#N/A</v>
      </c>
      <c r="GR1568" s="668" t="e">
        <f>SUMIF(DS1551:GK1551,GR1551,DS1568:GK1568)</f>
        <v>#N/A</v>
      </c>
      <c r="GS1568" s="668" t="e">
        <f>SUMIF(DS1551:GK1551,GS1551,DS1568:GK1568)</f>
        <v>#N/A</v>
      </c>
      <c r="GT1568" s="668" t="e">
        <f>SUMIF(DS1551:GK1551,GT1551,DS1568:GK1568)</f>
        <v>#N/A</v>
      </c>
      <c r="GU1568" s="668" t="e">
        <f>SUMIF(DS1551:GK1551,GU1551,DS1568:GK1568)</f>
        <v>#N/A</v>
      </c>
      <c r="GV1568" s="668" t="e">
        <f>SUMIF(DS1551:GK1551,GV1551,DS1568:GK1568)</f>
        <v>#N/A</v>
      </c>
      <c r="GW1568" s="668" t="e">
        <f>SUMIF(DS1551:GK1551,GW1551,DS1568:GK1568)</f>
        <v>#N/A</v>
      </c>
      <c r="GX1568" s="668" t="e">
        <f>SUMIF(DS1551:GK1551,GX1551,DS1568:GK1568)</f>
        <v>#N/A</v>
      </c>
      <c r="GY1568" s="668" t="e">
        <f>SUMIF(DS1551:GK1551,GY1551,DS1568:GK1568)</f>
        <v>#N/A</v>
      </c>
      <c r="GZ1568" s="646" t="e">
        <f>#REF!=SUM(GO1568:GY1568)</f>
        <v>#REF!</v>
      </c>
      <c r="HB1568" s="668" t="e">
        <f>IF(GZ1568,0,(#REF!-SUM(GO1568:GY1568))*INDEX(AK1552:AT1559,MATCH(GN1568,AI1552:AI1559,0),MATCH(HB1563,AK1551:AT1551,0)))</f>
        <v>#REF!</v>
      </c>
      <c r="HC1568" s="668" t="e">
        <f>IF(GZ1568,0,(#REF!-SUM(GO1568:GY1568))*INDEX(AK1552:AT1559,MATCH(GN1568,AI1552:AI1559,0),MATCH(HC1563,AK1551:AT1551,0)))</f>
        <v>#REF!</v>
      </c>
      <c r="HD1568" s="668" t="e">
        <f>IF(GZ1568,0,(#REF!-SUM(GO1568:GY1568))*INDEX(AK1552:AT1559,MATCH(GN1568,AI1552:AI1559,0),MATCH(HD1563,AK1551:AT1551,0)))</f>
        <v>#REF!</v>
      </c>
      <c r="HE1568" s="668" t="e">
        <f>IF(GZ1568,0,(#REF!-SUM(GO1568:GY1568))*INDEX(AK1552:AT1559,MATCH(GN1568,AI1552:AI1559,0),MATCH(HE1563,AK1551:AT1551,0)))</f>
        <v>#REF!</v>
      </c>
      <c r="HF1568" s="668" t="e">
        <f>IF(GZ1568,0,(#REF!-SUM(GO1568:GY1568))*INDEX(AK1552:AT1559,MATCH(GN1568,AI1552:AI1559,0),MATCH(HF1563,AK1551:AT1551,0)))</f>
        <v>#REF!</v>
      </c>
      <c r="HG1568" s="668" t="e">
        <f>IF(GZ1568,0,(#REF!-SUM(GO1568:GY1568))*INDEX(AK1552:AT1559,MATCH(GN1568,AI1552:AI1559,0),MATCH(HG1563,AK1551:AT1551,0)))</f>
        <v>#REF!</v>
      </c>
      <c r="HH1568" s="668" t="e">
        <f>IF(GZ1568,0,(#REF!-SUM(GO1568:GY1568))*INDEX(AK1552:AT1559,MATCH(GN1568,AI1552:AI1559,0),MATCH(HH1563,AK1551:AT1551,0)))</f>
        <v>#REF!</v>
      </c>
      <c r="HI1568" s="668" t="e">
        <f>IF(GZ1568,0,(#REF!-SUM(GO1568:GY1568))*INDEX(AK1552:AT1559,MATCH(GN1568,AI1552:AI1559,0),MATCH(HI1563,AK1551:AT1551,0)))</f>
        <v>#REF!</v>
      </c>
      <c r="HJ1568" s="668" t="e">
        <f>IF(GZ1568,0,(#REF!-SUM(GO1568:GY1568))*INDEX(AK1552:AT1559,MATCH(GN1568,AI1552:AI1559,0),MATCH(HJ1563,AK1551:AT1551,0)))</f>
        <v>#REF!</v>
      </c>
      <c r="HK1568" s="668" t="e">
        <f>IF(GZ1568,0,(#REF!-SUM(GO1568:GY1568))*INDEX(AK1552:AT1559,MATCH(GN1568,AI1552:AI1559,0),MATCH(HK1563,AK1551:AT1551,0)))</f>
        <v>#REF!</v>
      </c>
      <c r="HL1568" s="668" t="e">
        <f>(SUM(HB1568:HK1568)+SUM(GO1568:GY1568))=#REF!</f>
        <v>#REF!</v>
      </c>
      <c r="HM1568" s="674"/>
      <c r="HN1568" s="674"/>
      <c r="HO1568" s="674"/>
      <c r="HP1568" s="674"/>
      <c r="HQ1568" s="674"/>
      <c r="HR1568" s="674"/>
      <c r="HS1568" s="674"/>
      <c r="HT1568" s="674"/>
      <c r="HU1568" s="674"/>
      <c r="HV1568" s="674"/>
      <c r="HW1568" s="674"/>
      <c r="HX1568" s="674"/>
      <c r="HY1568" s="674"/>
      <c r="HZ1568" s="674"/>
    </row>
    <row r="1569" spans="1:234" hidden="1" x14ac:dyDescent="0.25">
      <c r="A1569" s="643" t="s">
        <v>208</v>
      </c>
      <c r="G1569" s="670"/>
      <c r="H1569" s="670"/>
      <c r="I1569" s="674"/>
      <c r="J1569" s="674"/>
      <c r="K1569" s="674"/>
      <c r="L1569" s="674"/>
      <c r="M1569" s="674"/>
      <c r="N1569" s="674"/>
      <c r="O1569" s="674"/>
      <c r="P1569" s="674"/>
      <c r="Q1569" s="674"/>
      <c r="R1569" s="674"/>
      <c r="S1569" s="675"/>
      <c r="DR1569" s="749">
        <v>2028</v>
      </c>
      <c r="DS1569" s="665" t="e">
        <f>INDEX(DT1546:EA1547,MATCH(DR1569,DR1546:DR1547,0),MATCH(DS1562,DT1544:EA1544,0))*INDEX(AJ1552:AT1559,MATCH(DS1562,AI1552:AI1559,0),MATCH(DS1563,AJ1551:AT1551,0))</f>
        <v>#N/A</v>
      </c>
      <c r="DT1569" s="665" t="e">
        <f>INDEX(DT1546:EA1547,MATCH(DR1569,DR1546:DR1547,0),MATCH(DT1562,DT1544:EA1544,0))*INDEX(AJ1552:AT1559,MATCH(DT1562,AI1552:AI1559,0),MATCH(DT1563,AJ1551:AT1551,0))</f>
        <v>#N/A</v>
      </c>
      <c r="DU1569" s="665" t="e">
        <f>INDEX(DT1546:EA1547,MATCH(DR1569,DR1546:DR1547,0),MATCH(DU1562,DT1544:EA1544,0))*INDEX(AJ1552:AT1559,MATCH(DU1562,AI1552:AI1559,0),MATCH(DU1563,AJ1551:AT1551,0))</f>
        <v>#N/A</v>
      </c>
      <c r="DV1569" s="665" t="e">
        <f>INDEX(DT1546:EA1547,MATCH(DR1569,DR1546:DR1547,0),MATCH(DV1562,DT1544:EA1544,0))*INDEX(AJ1552:AT1559,MATCH(DV1562,AI1552:AI1559,0),MATCH(DV1563,AJ1551:AT1551,0))</f>
        <v>#N/A</v>
      </c>
      <c r="DW1569" s="665" t="e">
        <f>INDEX(DT1546:EA1547,MATCH(DR1569,DR1546:DR1547,0),MATCH(DW1562,DT1544:EA1544,0))*INDEX(AJ1552:AT1559,MATCH(DW1562,AI1552:AI1559,0),MATCH(DW1563,AJ1551:AT1551,0))</f>
        <v>#N/A</v>
      </c>
      <c r="DX1569" s="665" t="e">
        <f>INDEX(DT1546:EA1547,MATCH(DR1569,DR1546:DR1547,0),MATCH(DX1562,DT1544:EA1544,0))*INDEX(AJ1552:AT1559,MATCH(DX1562,AI1552:AI1559,0),MATCH(DX1563,AJ1551:AT1551,0))</f>
        <v>#N/A</v>
      </c>
      <c r="DY1569" s="665" t="e">
        <f>INDEX(DT1546:EA1547,MATCH(DR1569,DR1546:DR1547,0),MATCH(DY1562,DT1544:EA1544,0))*INDEX(AJ1552:AT1559,MATCH(DY1562,AI1552:AI1559,0),MATCH(DY1563,AJ1551:AT1551,0))</f>
        <v>#N/A</v>
      </c>
      <c r="DZ1569" s="665" t="e">
        <f>INDEX(DT1546:EA1547,MATCH(DR1569,DR1546:DR1547,0),MATCH(DZ1562,DT1544:EA1544,0))*INDEX(AJ1552:AT1559,MATCH(DZ1562,AI1552:AI1559,0),MATCH(DZ1563,AJ1551:AT1551,0))</f>
        <v>#N/A</v>
      </c>
      <c r="EA1569" s="665" t="e">
        <f>INDEX(DT1546:EA1547,MATCH(DR1569,DR1546:DR1547,0),MATCH(EA1562,DT1544:EA1544,0))*INDEX(AJ1552:AT1559,MATCH(EA1562,AI1552:AI1559,0),MATCH(EA1563,AJ1551:AT1551,0))</f>
        <v>#N/A</v>
      </c>
      <c r="EB1569" s="665" t="e">
        <f>INDEX(DT1546:EA1547,MATCH(DR1569,DR1546:DR1547,0),MATCH(EB1562,DT1544:EA1544,0))*INDEX(AJ1552:AT1559,MATCH(EB1562,AI1552:AI1559,0),MATCH(EB1563,AJ1551:AT1551,0))</f>
        <v>#N/A</v>
      </c>
      <c r="EC1569" s="665" t="e">
        <f>INDEX(DT1546:EA1547,MATCH(DR1569,DR1546:DR1547,0),MATCH(EC1562,DT1544:EA1544,0))*INDEX(AJ1552:AT1559,MATCH(EC1562,AI1552:AI1559,0),MATCH(EC1563,AJ1551:AT1551,0))</f>
        <v>#N/A</v>
      </c>
      <c r="ED1569" s="665" t="e">
        <f>INDEX(DT1546:EA1547,MATCH(DR1569,DR1546:DR1547,0),MATCH(ED1562,DT1544:EA1544,0))*INDEX(AJ1552:AT1559,MATCH(ED1562,AI1552:AI1559,0),MATCH(ED1563,AJ1551:AT1551,0))</f>
        <v>#N/A</v>
      </c>
      <c r="EE1569" s="665" t="e">
        <f>INDEX(DT1546:EA1547,MATCH(DR1569,DR1546:DR1547,0),MATCH(EE1562,DT1544:EA1544,0))*INDEX(AJ1552:AT1559,MATCH(EE1562,AI1552:AI1559,0),MATCH(EE1563,AJ1551:AT1551,0))</f>
        <v>#N/A</v>
      </c>
      <c r="EF1569" s="665" t="e">
        <f>INDEX(DT1546:EA1547,MATCH(DR1569,DR1546:DR1547,0),MATCH(EF1562,DT1544:EA1544,0))*INDEX(AJ1552:AT1559,MATCH(EF1562,AI1552:AI1559,0),MATCH(EF1563,AJ1551:AT1551,0))</f>
        <v>#N/A</v>
      </c>
      <c r="EG1569" s="665" t="e">
        <f>INDEX(DT1546:EA1547,MATCH(DR1569,DR1546:DR1547,0),MATCH(EG1562,DT1544:EA1544,0))*INDEX(AJ1552:AT1559,MATCH(EG1562,AI1552:AI1559,0),MATCH(EG1563,AJ1551:AT1551,0))</f>
        <v>#N/A</v>
      </c>
      <c r="EH1569" s="665" t="e">
        <f>INDEX(DT1546:EA1547,MATCH(DR1569,DR1546:DR1547,0),MATCH(EH1562,DT1544:EA1544,0))*INDEX(AJ1552:AT1559,MATCH(EH1562,AI1552:AI1559,0),MATCH(EH1563,AJ1551:AT1551,0))</f>
        <v>#N/A</v>
      </c>
      <c r="EI1569" s="665" t="e">
        <f>INDEX(DT1546:EA1547,MATCH(DR1569,DR1546:DR1547,0),MATCH(EI1562,DT1544:EA1544,0))*INDEX(AJ1552:AT1559,MATCH(EI1562,AI1552:AI1559,0),MATCH(EI1563,AJ1551:AT1551,0))</f>
        <v>#N/A</v>
      </c>
      <c r="EJ1569" s="665" t="e">
        <f>INDEX(DT1546:EA1547,MATCH(DR1569,DR1546:DR1547,0),MATCH(EJ1562,DT1544:EA1544,0))*INDEX(AJ1552:AT1559,MATCH(EJ1562,AI1552:AI1559,0),MATCH(EJ1563,AJ1551:AT1551,0))</f>
        <v>#N/A</v>
      </c>
      <c r="EK1569" s="665" t="e">
        <f>INDEX(DT1546:EA1547,MATCH(DR1569,DR1546:DR1547,0),MATCH(EK1562,DT1544:EA1544,0))*INDEX(AJ1552:AT1559,MATCH(EK1562,AI1552:AI1559,0),MATCH(EK1563,AJ1551:AT1551,0))</f>
        <v>#N/A</v>
      </c>
      <c r="EL1569" s="665" t="e">
        <f>INDEX(DT1546:EA1547,MATCH(DR1569,DR1546:DR1547,0),MATCH(EL1562,DT1544:EA1544,0))*INDEX(AJ1552:AT1559,MATCH(EL1562,AI1552:AI1559,0),MATCH(EL1563,AJ1551:AT1551,0))</f>
        <v>#N/A</v>
      </c>
      <c r="EM1569" s="665" t="e">
        <f>INDEX(DT1546:EA1547,MATCH(DR1569,DR1546:DR1547,0),MATCH(EM1562,DT1544:EA1544,0))*INDEX(AJ1552:AT1559,MATCH(EM1562,AI1552:AI1559,0),MATCH(EM1563,AJ1551:AT1551,0))</f>
        <v>#N/A</v>
      </c>
      <c r="EN1569" s="665" t="e">
        <f>INDEX(DT1546:EA1547,MATCH(DR1569,DR1546:DR1547,0),MATCH(EN1562,DT1544:EA1544,0))*INDEX(AJ1552:AT1559,MATCH(EN1562,AI1552:AI1559,0),MATCH(EN1563,AJ1551:AT1551,0))</f>
        <v>#N/A</v>
      </c>
      <c r="EO1569" s="665" t="e">
        <f>INDEX(DT1546:EA1547,MATCH(DR1569,DR1546:DR1547,0),MATCH(EO1562,DT1544:EA1544,0))*INDEX(AJ1552:AT1559,MATCH(EO1562,AI1552:AI1559,0),MATCH(EO1563,AJ1551:AT1551,0))</f>
        <v>#N/A</v>
      </c>
      <c r="EP1569" s="665" t="e">
        <f>INDEX(DT1546:EA1547,MATCH(DR1569,DR1546:DR1547,0),MATCH(EP1562,DT1544:EA1544,0))*INDEX(AJ1552:AT1559,MATCH(EP1562,AI1552:AI1559,0),MATCH(EP1563,AJ1551:AT1551,0))</f>
        <v>#N/A</v>
      </c>
      <c r="EQ1569" s="665" t="e">
        <f>INDEX(DT1546:EA1547,MATCH(DR1569,DR1546:DR1547,0),MATCH(EQ1562,DT1544:EA1544,0))*INDEX(AJ1552:AT1559,MATCH(EQ1562,AI1552:AI1559,0),MATCH(EQ1563,AJ1551:AT1551,0))</f>
        <v>#N/A</v>
      </c>
      <c r="ER1569" s="665" t="e">
        <f>INDEX(DT1546:EA1547,MATCH(DR1569,DR1546:DR1547,0),MATCH(ER1562,DT1544:EA1544,0))*INDEX(AJ1552:AT1559,MATCH(ER1562,AI1552:AI1559,0),MATCH(ER1563,AJ1551:AT1551,0))</f>
        <v>#N/A</v>
      </c>
      <c r="ES1569" s="665" t="e">
        <f>INDEX(DT1546:EA1547,MATCH(DR1569,DR1546:DR1547,0),MATCH(ES1562,DT1544:EA1544,0))*INDEX(AJ1552:AT1559,MATCH(ES1562,AI1552:AI1559,0),MATCH(ES1563,AJ1551:AT1551,0))</f>
        <v>#N/A</v>
      </c>
      <c r="ET1569" s="665" t="e">
        <f>INDEX(DT1546:EA1547,MATCH(DR1569,DR1546:DR1547,0),MATCH(ET1562,DT1544:EA1544,0))*INDEX(AJ1552:AT1559,MATCH(ET1562,AI1552:AI1559,0),MATCH(ET1563,AJ1551:AT1551,0))</f>
        <v>#N/A</v>
      </c>
      <c r="EU1569" s="665" t="e">
        <f>INDEX(DT1546:EA1547,MATCH(DR1569,DR1546:DR1547,0),MATCH(EU1562,DT1544:EA1544,0))*INDEX(AJ1552:AT1559,MATCH(EU1562,AI1552:AI1559,0),MATCH(EU1563,AJ1551:AT1551,0))</f>
        <v>#N/A</v>
      </c>
      <c r="EV1569" s="665" t="e">
        <f>INDEX(DT1546:EA1547,MATCH(DR1569,DR1546:DR1547,0),MATCH(EV1562,DT1544:EA1544,0))*INDEX(AJ1552:AT1559,MATCH(EV1562,AI1552:AI1559,0),MATCH(EV1563,AJ1551:AT1551,0))</f>
        <v>#N/A</v>
      </c>
      <c r="EW1569" s="665" t="e">
        <f>INDEX(DT1546:EA1547,MATCH(DR1569,DR1546:DR1547,0),MATCH(EW1562,DT1544:EA1544,0))*INDEX(AJ1552:AT1559,MATCH(EW1562,AI1552:AI1559,0),MATCH(EW1563,AJ1551:AT1551,0))</f>
        <v>#N/A</v>
      </c>
      <c r="EX1569" s="665" t="e">
        <f>INDEX(DT1546:EA1547,MATCH(DR1569,DR1546:DR1547,0),MATCH(EX1562,DT1544:EA1544,0))*INDEX(AJ1552:AT1559,MATCH(EX1562,AI1552:AI1559,0),MATCH(EX1563,AJ1551:AT1551,0))</f>
        <v>#N/A</v>
      </c>
      <c r="EY1569" s="665" t="e">
        <f>INDEX(DT1546:EA1547,MATCH(DR1569,DR1546:DR1547,0),MATCH(EY1562,DT1544:EA1544,0))*INDEX(AJ1552:AT1559,MATCH(EY1562,AI1552:AI1559,0),MATCH(EY1563,AJ1551:AT1551,0))</f>
        <v>#N/A</v>
      </c>
      <c r="EZ1569" s="665" t="e">
        <f>INDEX(DT1546:EA1547,MATCH(DR1569,DR1546:DR1547,0),MATCH(EZ1562,DT1544:EA1544,0))*INDEX(AJ1552:AT1559,MATCH(EZ1562,AI1552:AI1559,0),MATCH(EZ1563,AJ1551:AT1551,0))</f>
        <v>#N/A</v>
      </c>
      <c r="FA1569" s="665" t="e">
        <f>INDEX(DT1546:EA1547,MATCH(DR1569,DR1546:DR1547,0),MATCH(FA1562,DT1544:EA1544,0))*INDEX(AJ1552:AT1559,MATCH(FA1562,AI1552:AI1559,0),MATCH(FA1563,AJ1551:AT1551,0))</f>
        <v>#N/A</v>
      </c>
      <c r="FB1569" s="665" t="e">
        <f>INDEX(DT1546:EA1547,MATCH(DR1569,DR1546:DR1547,0),MATCH(FB1562,DT1544:EA1544,0))*INDEX(AJ1552:AT1559,MATCH(FB1562,AI1552:AI1559,0),MATCH(FB1563,AJ1551:AT1551,0))</f>
        <v>#N/A</v>
      </c>
      <c r="FC1569" s="665" t="e">
        <f>INDEX(DT1546:EA1547,MATCH(DR1569,DR1546:DR1547,0),MATCH(FC1562,DT1544:EA1544,0))*INDEX(AJ1552:AT1559,MATCH(FC1562,AI1552:AI1559,0),MATCH(FC1563,AJ1551:AT1551,0))</f>
        <v>#N/A</v>
      </c>
      <c r="FD1569" s="665" t="e">
        <f>INDEX(DT1546:EA1547,MATCH(DR1569,DR1546:DR1547,0),MATCH(FD1562,DT1544:EA1544,0))*INDEX(AJ1552:AT1559,MATCH(FD1562,AI1552:AI1559,0),MATCH(FD1563,AJ1551:AT1551,0))</f>
        <v>#N/A</v>
      </c>
      <c r="FE1569" s="665" t="e">
        <f>INDEX(DT1546:EA1547,MATCH(DR1569,DR1546:DR1547,0),MATCH(FE1562,DT1544:EA1544,0))*INDEX(AJ1552:AT1559,MATCH(FE1562,AI1552:AI1559,0),MATCH(FE1563,AJ1551:AT1551,0))</f>
        <v>#N/A</v>
      </c>
      <c r="FF1569" s="665" t="e">
        <f>INDEX(DT1546:EA1547,MATCH(DR1569,DR1546:DR1547,0),MATCH(FF1562,DT1544:EA1544,0))*INDEX(AJ1552:AT1559,MATCH(FF1562,AI1552:AI1559,0),MATCH(FF1563,AJ1551:AT1551,0))</f>
        <v>#N/A</v>
      </c>
      <c r="FG1569" s="665" t="e">
        <f>INDEX(DT1546:EA1547,MATCH(DR1569,DR1546:DR1547,0),MATCH(FG1562,DT1544:EA1544,0))*INDEX(AJ1552:AT1559,MATCH(FG1562,AI1552:AI1559,0),MATCH(FG1563,AJ1551:AT1551,0))</f>
        <v>#N/A</v>
      </c>
      <c r="FH1569" s="665" t="e">
        <f>INDEX(DT1546:EA1547,MATCH(DR1569,DR1546:DR1547,0),MATCH(FH1562,DT1544:EA1544,0))*INDEX(AJ1552:AT1559,MATCH(FH1562,AI1552:AI1559,0),MATCH(FH1563,AJ1551:AT1551,0))</f>
        <v>#N/A</v>
      </c>
      <c r="FI1569" s="665" t="e">
        <f>INDEX(DT1546:EA1547,MATCH(DR1569,DR1546:DR1547,0),MATCH(FI1562,DT1544:EA1544,0))*INDEX(AJ1552:AT1559,MATCH(FI1562,AI1552:AI1559,0),MATCH(FI1563,AJ1551:AT1551,0))</f>
        <v>#N/A</v>
      </c>
      <c r="FJ1569" s="665" t="e">
        <f>INDEX(DT1546:EA1547,MATCH(DR1569,DR1546:DR1547,0),MATCH(FJ1562,DT1544:EA1544,0))*INDEX(AJ1552:AT1559,MATCH(FJ1562,AI1552:AI1559,0),MATCH(FJ1563,AJ1551:AT1551,0))</f>
        <v>#N/A</v>
      </c>
      <c r="FK1569" s="665" t="e">
        <f>INDEX(DT1546:EA1547,MATCH(DR1569,DR1546:DR1547,0),MATCH(FK1562,DT1544:EA1544,0))*INDEX(AJ1552:AT1559,MATCH(FK1562,AI1552:AI1559,0),MATCH(FK1563,AJ1551:AT1551,0))</f>
        <v>#N/A</v>
      </c>
      <c r="FL1569" s="665" t="e">
        <f>INDEX(DT1546:EA1547,MATCH(DR1569,DR1546:DR1547,0),MATCH(FL1562,DT1544:EA1544,0))*INDEX(AJ1552:AT1559,MATCH(FL1562,AI1552:AI1559,0),MATCH(FL1563,AJ1551:AT1551,0))</f>
        <v>#N/A</v>
      </c>
      <c r="FM1569" s="665" t="e">
        <f>INDEX(DT1546:EA1547,MATCH(DR1569,DR1546:DR1547,0),MATCH(FM1562,DT1544:EA1544,0))*INDEX(AJ1552:AT1559,MATCH(FM1562,AI1552:AI1559,0),MATCH(FM1563,AJ1551:AT1551,0))</f>
        <v>#N/A</v>
      </c>
      <c r="FN1569" s="665" t="e">
        <f>INDEX(DT1546:EA1547,MATCH(DR1569,DR1546:DR1547,0),MATCH(FN1562,DT1544:EA1544,0))*INDEX(AJ1552:AT1559,MATCH(FN1562,AI1552:AI1559,0),MATCH(FN1563,AJ1551:AT1551,0))</f>
        <v>#N/A</v>
      </c>
      <c r="FO1569" s="665" t="e">
        <f>INDEX(DT1546:EA1547,MATCH(DR1569,DR1546:DR1547,0),MATCH(FO1562,DT1544:EA1544,0))*INDEX(AJ1552:AT1559,MATCH(FO1562,AI1552:AI1559,0),MATCH(FO1563,AJ1551:AT1551,0))</f>
        <v>#N/A</v>
      </c>
      <c r="FP1569" s="665" t="e">
        <f>INDEX(DT1546:EA1547,MATCH(DR1569,DR1546:DR1547,0),MATCH(FP1562,DT1544:EA1544,0))*INDEX(AJ1552:AT1559,MATCH(FP1562,AI1552:AI1559,0),MATCH(FP1563,AJ1551:AT1551,0))</f>
        <v>#N/A</v>
      </c>
      <c r="FQ1569" s="665" t="e">
        <f>INDEX(DT1546:EA1547,MATCH(DR1569,DR1546:DR1547,0),MATCH(FQ1562,DT1544:EA1544,0))*INDEX(AJ1552:AT1559,MATCH(FQ1562,AI1552:AI1559,0),MATCH(FQ1563,AJ1551:AT1551,0))</f>
        <v>#N/A</v>
      </c>
      <c r="FR1569" s="665" t="e">
        <f>INDEX(DT1546:EA1547,MATCH(DR1569,DR1546:DR1547,0),MATCH(FR1562,DT1544:EA1544,0))*INDEX(AJ1552:AT1559,MATCH(FR1562,AI1552:AI1559,0),MATCH(FR1563,AJ1551:AT1551,0))</f>
        <v>#N/A</v>
      </c>
      <c r="FS1569" s="665" t="e">
        <f>INDEX(DT1546:EA1547,MATCH(DR1569,DR1546:DR1547,0),MATCH(FS1562,DT1544:EA1544,0))*INDEX(AJ1552:AT1559,MATCH(FS1562,AI1552:AI1559,0),MATCH(FS1563,AJ1551:AT1551,0))</f>
        <v>#N/A</v>
      </c>
      <c r="FT1569" s="665" t="e">
        <f>INDEX(DT1546:EA1547,MATCH(DR1569,DR1546:DR1547,0),MATCH(FT1562,DT1544:EA1544,0))*INDEX(AJ1552:AT1559,MATCH(FT1562,AI1552:AI1559,0),MATCH(FT1563,AJ1551:AT1551,0))</f>
        <v>#N/A</v>
      </c>
      <c r="FU1569" s="665" t="e">
        <f>INDEX(DT1546:EA1547,MATCH(DR1569,DR1546:DR1547,0),MATCH(FU1562,DT1544:EA1544,0))*INDEX(AJ1552:AT1559,MATCH(FU1562,AI1552:AI1559,0),MATCH(FU1563,AJ1551:AT1551,0))</f>
        <v>#N/A</v>
      </c>
      <c r="FV1569" s="665" t="e">
        <f>INDEX(DT1546:EA1547,MATCH(DR1569,DR1546:DR1547,0),MATCH(FV1562,DT1544:EA1544,0))*INDEX(AJ1552:AT1559,MATCH(FV1562,AI1552:AI1559,0),MATCH(FV1563,AJ1551:AT1551,0))</f>
        <v>#N/A</v>
      </c>
      <c r="FW1569" s="665" t="e">
        <f>INDEX(DT1546:EA1547,MATCH(DR1569,DR1546:DR1547,0),MATCH(FW1562,DT1544:EA1544,0))*INDEX(AJ1552:AT1559,MATCH(FW1562,AI1552:AI1559,0),MATCH(FW1563,AJ1551:AT1551,0))</f>
        <v>#N/A</v>
      </c>
      <c r="FX1569" s="665" t="e">
        <f>INDEX(DT1546:EA1547,MATCH(DR1569,DR1546:DR1547,0),MATCH(FX1562,DT1544:EA1544,0))*INDEX(AJ1552:AT1559,MATCH(FX1562,AI1552:AI1559,0),MATCH(FX1563,AJ1551:AT1551,0))</f>
        <v>#N/A</v>
      </c>
      <c r="FY1569" s="665" t="e">
        <f>INDEX(DT1546:EA1547,MATCH(DR1569,DR1546:DR1547,0),MATCH(FY1562,DT1544:EA1544,0))*INDEX(AJ1552:AT1559,MATCH(FY1562,AI1552:AI1559,0),MATCH(FY1563,AJ1551:AT1551,0))</f>
        <v>#N/A</v>
      </c>
      <c r="FZ1569" s="665" t="e">
        <f>INDEX(DT1546:EA1547,MATCH(DR1569,DR1546:DR1547,0),MATCH(FZ1562,DT1544:EA1544,0))*INDEX(AJ1552:AT1559,MATCH(FZ1562,AI1552:AI1559,0),MATCH(FZ1563,AJ1551:AT1551,0))</f>
        <v>#N/A</v>
      </c>
      <c r="GA1569" s="665" t="e">
        <f>INDEX(DT1546:EA1547,MATCH(DR1569,DR1546:DR1547,0),MATCH(GA1562,DT1544:EA1544,0))*INDEX(AJ1552:AT1559,MATCH(GA1562,AI1552:AI1559,0),MATCH(GA1563,AJ1551:AT1551,0))</f>
        <v>#N/A</v>
      </c>
      <c r="GB1569" s="665" t="e">
        <f>INDEX(DT1546:EA1547,MATCH(DR1569,DR1546:DR1547,0),MATCH(GB1562,DT1544:EA1544,0))*INDEX(AJ1552:AT1559,MATCH(GB1562,AI1552:AI1559,0),MATCH(GB1563,AJ1551:AT1551,0))</f>
        <v>#N/A</v>
      </c>
      <c r="GC1569" s="665" t="e">
        <f>INDEX(DT1546:EA1547,MATCH(DR1569,DR1546:DR1547,0),MATCH(GC1562,DT1544:EA1544,0))*INDEX(AJ1552:AT1559,MATCH(GC1562,AI1552:AI1559,0),MATCH(GC1563,AJ1551:AT1551,0))</f>
        <v>#N/A</v>
      </c>
      <c r="GD1569" s="665" t="e">
        <f>INDEX(DT1546:EA1547,MATCH(DR1569,DR1546:DR1547,0),MATCH(GD1562,DT1544:EA1544,0))*INDEX(AJ1552:AT1559,MATCH(GD1562,AI1552:AI1559,0),MATCH(GD1563,AJ1551:AT1551,0))</f>
        <v>#N/A</v>
      </c>
      <c r="GE1569" s="665" t="e">
        <f>INDEX(DT1546:EA1547,MATCH(DR1569,DR1546:DR1547,0),MATCH(GE1562,DT1544:EA1544,0))*INDEX(AJ1552:AT1559,MATCH(GE1562,AI1552:AI1559,0),MATCH(GE1563,AJ1551:AT1551,0))</f>
        <v>#N/A</v>
      </c>
      <c r="GF1569" s="665" t="e">
        <f>INDEX(DT1546:EA1547,MATCH(DR1569,DR1546:DR1547,0),MATCH(GF1562,DT1544:EA1544,0))*INDEX(AJ1552:AT1559,MATCH(GF1562,AI1552:AI1559,0),MATCH(GF1563,AJ1551:AT1551,0))</f>
        <v>#N/A</v>
      </c>
      <c r="GG1569" s="665" t="e">
        <f>INDEX(DT1546:EA1547,MATCH(DR1569,DR1546:DR1547,0),MATCH(GG1562,DT1544:EA1544,0))*INDEX(AJ1552:AT1559,MATCH(GG1562,AI1552:AI1559,0),MATCH(GG1563,AJ1551:AT1551,0))</f>
        <v>#N/A</v>
      </c>
      <c r="GH1569" s="665" t="e">
        <f>INDEX(DT1546:EA1547,MATCH(DR1569,DR1546:DR1547,0),MATCH(GH1562,DT1544:EA1544,0))*INDEX(AJ1552:AT1559,MATCH(GH1562,AI1552:AI1559,0),MATCH(GH1563,AJ1551:AT1551,0))</f>
        <v>#N/A</v>
      </c>
      <c r="GI1569" s="665" t="e">
        <f>INDEX(DT1546:EA1547,MATCH(DR1569,DR1546:DR1547,0),MATCH(GI1562,DT1544:EA1544,0))*INDEX(AJ1552:AT1559,MATCH(GI1562,AI1552:AI1559,0),MATCH(GI1563,AJ1551:AT1551,0))</f>
        <v>#N/A</v>
      </c>
      <c r="GJ1569" s="665" t="e">
        <f>INDEX(DT1546:EA1547,MATCH(DR1569,DR1546:DR1547,0),MATCH(GJ1562,DT1544:EA1544,0))*INDEX(AJ1552:AT1559,MATCH(GJ1562,AI1552:AI1559,0),MATCH(GJ1563,AJ1551:AT1551,0))</f>
        <v>#N/A</v>
      </c>
      <c r="GK1569" s="665" t="e">
        <f>INDEX(DT1546:EA1547,MATCH(DR1569,DR1546:DR1547,0),MATCH(GK1562,DT1544:EA1544,0))*INDEX(AJ1552:AT1559,MATCH(GK1562,AI1552:AI1559,0),MATCH(GK1563,AJ1551:AT1551,0))</f>
        <v>#N/A</v>
      </c>
      <c r="GL1569" s="665" t="e">
        <f>SUM(DS1569:GK1569)=#REF!-SUM(HB1569:HK1569)</f>
        <v>#N/A</v>
      </c>
      <c r="GM1569" s="667"/>
      <c r="GN1569" s="749">
        <v>2028</v>
      </c>
      <c r="GO1569" s="664" t="e">
        <f>SUMIF(DS1551:EN1551,GO1551,DS1569:EN1569)</f>
        <v>#N/A</v>
      </c>
      <c r="GP1569" s="668" t="e">
        <f>SUMIF(DS1551:GK1551,GP1551,DS1569:GK1569)</f>
        <v>#N/A</v>
      </c>
      <c r="GQ1569" s="668" t="e">
        <f>SUMIF(DS1551:GK1551,GQ1551,DS1569:GK1569)</f>
        <v>#N/A</v>
      </c>
      <c r="GR1569" s="668" t="e">
        <f>SUMIF(DS1551:GK1551,GR1551,DS1569:GK1569)</f>
        <v>#N/A</v>
      </c>
      <c r="GS1569" s="668" t="e">
        <f>SUMIF(DS1551:GK1551,GS1551,DS1569:GK1569)</f>
        <v>#N/A</v>
      </c>
      <c r="GT1569" s="668" t="e">
        <f>SUMIF(DS1551:GK1551,GT1551,DS1569:GK1569)</f>
        <v>#N/A</v>
      </c>
      <c r="GU1569" s="668" t="e">
        <f>SUMIF(DS1551:GK1551,GU1551,DS1569:GK1569)</f>
        <v>#N/A</v>
      </c>
      <c r="GV1569" s="668" t="e">
        <f>SUMIF(DS1551:GK1551,GV1551,DS1569:GK1569)</f>
        <v>#N/A</v>
      </c>
      <c r="GW1569" s="668" t="e">
        <f>SUMIF(DS1551:GK1551,GW1551,DS1569:GK1569)</f>
        <v>#N/A</v>
      </c>
      <c r="GX1569" s="668" t="e">
        <f>SUMIF(DS1551:GK1551,GX1551,DS1569:GK1569)</f>
        <v>#N/A</v>
      </c>
      <c r="GY1569" s="668" t="e">
        <f>SUMIF(DS1551:GK1551,GY1551,DS1569:GK1569)</f>
        <v>#N/A</v>
      </c>
      <c r="GZ1569" s="646" t="e">
        <f>#REF!=SUM(GO1569:GY1569)</f>
        <v>#REF!</v>
      </c>
      <c r="HB1569" s="668" t="e">
        <f>IF(GZ1569,0,(#REF!-SUM(GO1569:GY1569))*INDEX(AK1552:AT1559,MATCH(GN1569,AI1552:AI1559,0),MATCH(HB1563,AK1551:AT1551,0)))</f>
        <v>#REF!</v>
      </c>
      <c r="HC1569" s="668" t="e">
        <f>IF(GZ1569,0,(#REF!-SUM(GO1569:GY1569))*INDEX(AK1552:AT1559,MATCH(GN1569,AI1552:AI1559,0),MATCH(HC1563,AK1551:AT1551,0)))</f>
        <v>#REF!</v>
      </c>
      <c r="HD1569" s="668" t="e">
        <f>IF(GZ1569,0,(#REF!-SUM(GO1569:GY1569))*INDEX(AK1552:AT1559,MATCH(GN1569,AI1552:AI1559,0),MATCH(HD1563,AK1551:AT1551,0)))</f>
        <v>#REF!</v>
      </c>
      <c r="HE1569" s="668" t="e">
        <f>IF(GZ1569,0,(#REF!-SUM(GO1569:GY1569))*INDEX(AK1552:AT1559,MATCH(GN1569,AI1552:AI1559,0),MATCH(HE1563,AK1551:AT1551,0)))</f>
        <v>#REF!</v>
      </c>
      <c r="HF1569" s="668" t="e">
        <f>IF(GZ1569,0,(#REF!-SUM(GO1569:GY1569))*INDEX(AK1552:AT1559,MATCH(GN1569,AI1552:AI1559,0),MATCH(HF1563,AK1551:AT1551,0)))</f>
        <v>#REF!</v>
      </c>
      <c r="HG1569" s="668" t="e">
        <f>IF(GZ1569,0,(#REF!-SUM(GO1569:GY1569))*INDEX(AK1552:AT1559,MATCH(GN1569,AI1552:AI1559,0),MATCH(HG1563,AK1551:AT1551,0)))</f>
        <v>#REF!</v>
      </c>
      <c r="HH1569" s="668" t="e">
        <f>IF(GZ1569,0,(#REF!-SUM(GO1569:GY1569))*INDEX(AK1552:AT1559,MATCH(GN1569,AI1552:AI1559,0),MATCH(HH1563,AK1551:AT1551,0)))</f>
        <v>#REF!</v>
      </c>
      <c r="HI1569" s="668" t="e">
        <f>IF(GZ1569,0,(#REF!-SUM(GO1569:GY1569))*INDEX(AK1552:AT1559,MATCH(GN1569,AI1552:AI1559,0),MATCH(HI1563,AK1551:AT1551,0)))</f>
        <v>#REF!</v>
      </c>
      <c r="HJ1569" s="668" t="e">
        <f>IF(GZ1569,0,(#REF!-SUM(GO1569:GY1569))*INDEX(AK1552:AT1559,MATCH(GN1569,AI1552:AI1559,0),MATCH(HJ1563,AK1551:AT1551,0)))</f>
        <v>#REF!</v>
      </c>
      <c r="HK1569" s="668" t="e">
        <f>IF(GZ1569,0,(#REF!-SUM(GO1569:GY1569))*INDEX(AK1552:AT1559,MATCH(GN1569,AI1552:AI1559,0),MATCH(HK1563,AK1551:AT1551,0)))</f>
        <v>#REF!</v>
      </c>
      <c r="HL1569" s="668" t="e">
        <f>(SUM(HB1569:HK1569)+SUM(GO1569:GY1569))=#REF!</f>
        <v>#REF!</v>
      </c>
      <c r="HM1569" s="674"/>
      <c r="HN1569" s="674"/>
      <c r="HO1569" s="674"/>
      <c r="HP1569" s="674"/>
      <c r="HQ1569" s="674"/>
      <c r="HR1569" s="674"/>
      <c r="HS1569" s="674"/>
      <c r="HT1569" s="674"/>
      <c r="HU1569" s="674"/>
      <c r="HV1569" s="674"/>
      <c r="HW1569" s="674"/>
      <c r="HX1569" s="674"/>
      <c r="HY1569" s="674"/>
      <c r="HZ1569" s="674"/>
    </row>
    <row r="1570" spans="1:234" hidden="1" x14ac:dyDescent="0.25">
      <c r="A1570" s="643" t="s">
        <v>208</v>
      </c>
      <c r="S1570" s="663"/>
      <c r="DR1570" s="749">
        <v>2029</v>
      </c>
      <c r="DS1570" s="665" t="e">
        <f>INDEX(DT1546:EA1547,MATCH(DR1570,DR1546:DR1547,0),MATCH(DS1562,DT1544:EA1544,0))*INDEX(AJ1552:AT1559,MATCH(DS1562,AI1552:AI1559,0),MATCH(DS1563,AJ1551:AT1551,0))</f>
        <v>#N/A</v>
      </c>
      <c r="DT1570" s="665" t="e">
        <f>INDEX(DT1546:EA1547,MATCH(DR1570,DR1546:DR1547,0),MATCH(DT1562,DT1544:EA1544,0))*INDEX(AJ1552:AT1559,MATCH(DT1562,AI1552:AI1559,0),MATCH(DT1563,AJ1551:AT1551,0))</f>
        <v>#N/A</v>
      </c>
      <c r="DU1570" s="665" t="e">
        <f>INDEX(DT1546:EA1547,MATCH(DR1570,DR1546:DR1547,0),MATCH(DU1562,DT1544:EA1544,0))*INDEX(AJ1552:AT1559,MATCH(DU1562,AI1552:AI1559,0),MATCH(DU1563,AJ1551:AT1551,0))</f>
        <v>#N/A</v>
      </c>
      <c r="DV1570" s="665" t="e">
        <f>INDEX(DT1546:EA1547,MATCH(DR1570,DR1546:DR1547,0),MATCH(DV1562,DT1544:EA1544,0))*INDEX(AJ1552:AT1559,MATCH(DV1562,AI1552:AI1559,0),MATCH(DV1563,AJ1551:AT1551,0))</f>
        <v>#N/A</v>
      </c>
      <c r="DW1570" s="665" t="e">
        <f>INDEX(DT1546:EA1547,MATCH(DR1570,DR1546:DR1547,0),MATCH(DW1562,DT1544:EA1544,0))*INDEX(AJ1552:AT1559,MATCH(DW1562,AI1552:AI1559,0),MATCH(DW1563,AJ1551:AT1551,0))</f>
        <v>#N/A</v>
      </c>
      <c r="DX1570" s="665" t="e">
        <f>INDEX(DT1546:EA1547,MATCH(DR1570,DR1546:DR1547,0),MATCH(DX1562,DT1544:EA1544,0))*INDEX(AJ1552:AT1559,MATCH(DX1562,AI1552:AI1559,0),MATCH(DX1563,AJ1551:AT1551,0))</f>
        <v>#N/A</v>
      </c>
      <c r="DY1570" s="665" t="e">
        <f>INDEX(DT1546:EA1547,MATCH(DR1570,DR1546:DR1547,0),MATCH(DY1562,DT1544:EA1544,0))*INDEX(AJ1552:AT1559,MATCH(DY1562,AI1552:AI1559,0),MATCH(DY1563,AJ1551:AT1551,0))</f>
        <v>#N/A</v>
      </c>
      <c r="DZ1570" s="665" t="e">
        <f>INDEX(DT1546:EA1547,MATCH(DR1570,DR1546:DR1547,0),MATCH(DZ1562,DT1544:EA1544,0))*INDEX(AJ1552:AT1559,MATCH(DZ1562,AI1552:AI1559,0),MATCH(DZ1563,AJ1551:AT1551,0))</f>
        <v>#N/A</v>
      </c>
      <c r="EA1570" s="665" t="e">
        <f>INDEX(DT1546:EA1547,MATCH(DR1570,DR1546:DR1547,0),MATCH(EA1562,DT1544:EA1544,0))*INDEX(AJ1552:AT1559,MATCH(EA1562,AI1552:AI1559,0),MATCH(EA1563,AJ1551:AT1551,0))</f>
        <v>#N/A</v>
      </c>
      <c r="EB1570" s="665" t="e">
        <f>INDEX(DT1546:EA1547,MATCH(DR1570,DR1546:DR1547,0),MATCH(EB1562,DT1544:EA1544,0))*INDEX(AJ1552:AT1559,MATCH(EB1562,AI1552:AI1559,0),MATCH(EB1563,AJ1551:AT1551,0))</f>
        <v>#N/A</v>
      </c>
      <c r="EC1570" s="665" t="e">
        <f>INDEX(DT1546:EA1547,MATCH(DR1570,DR1546:DR1547,0),MATCH(EC1562,DT1544:EA1544,0))*INDEX(AJ1552:AT1559,MATCH(EC1562,AI1552:AI1559,0),MATCH(EC1563,AJ1551:AT1551,0))</f>
        <v>#N/A</v>
      </c>
      <c r="ED1570" s="665" t="e">
        <f>INDEX(DT1546:EA1547,MATCH(DR1570,DR1546:DR1547,0),MATCH(ED1562,DT1544:EA1544,0))*INDEX(AJ1552:AT1559,MATCH(ED1562,AI1552:AI1559,0),MATCH(ED1563,AJ1551:AT1551,0))</f>
        <v>#N/A</v>
      </c>
      <c r="EE1570" s="665" t="e">
        <f>INDEX(DT1546:EA1547,MATCH(DR1570,DR1546:DR1547,0),MATCH(EE1562,DT1544:EA1544,0))*INDEX(AJ1552:AT1559,MATCH(EE1562,AI1552:AI1559,0),MATCH(EE1563,AJ1551:AT1551,0))</f>
        <v>#N/A</v>
      </c>
      <c r="EF1570" s="665" t="e">
        <f>INDEX(DT1546:EA1547,MATCH(DR1570,DR1546:DR1547,0),MATCH(EF1562,DT1544:EA1544,0))*INDEX(AJ1552:AT1559,MATCH(EF1562,AI1552:AI1559,0),MATCH(EF1563,AJ1551:AT1551,0))</f>
        <v>#N/A</v>
      </c>
      <c r="EG1570" s="665" t="e">
        <f>INDEX(DT1546:EA1547,MATCH(DR1570,DR1546:DR1547,0),MATCH(EG1562,DT1544:EA1544,0))*INDEX(AJ1552:AT1559,MATCH(EG1562,AI1552:AI1559,0),MATCH(EG1563,AJ1551:AT1551,0))</f>
        <v>#N/A</v>
      </c>
      <c r="EH1570" s="665" t="e">
        <f>INDEX(DT1546:EA1547,MATCH(DR1570,DR1546:DR1547,0),MATCH(EH1562,DT1544:EA1544,0))*INDEX(AJ1552:AT1559,MATCH(EH1562,AI1552:AI1559,0),MATCH(EH1563,AJ1551:AT1551,0))</f>
        <v>#N/A</v>
      </c>
      <c r="EI1570" s="665" t="e">
        <f>INDEX(DT1546:EA1547,MATCH(DR1570,DR1546:DR1547,0),MATCH(EI1562,DT1544:EA1544,0))*INDEX(AJ1552:AT1559,MATCH(EI1562,AI1552:AI1559,0),MATCH(EI1563,AJ1551:AT1551,0))</f>
        <v>#N/A</v>
      </c>
      <c r="EJ1570" s="665" t="e">
        <f>INDEX(DT1546:EA1547,MATCH(DR1570,DR1546:DR1547,0),MATCH(EJ1562,DT1544:EA1544,0))*INDEX(AJ1552:AT1559,MATCH(EJ1562,AI1552:AI1559,0),MATCH(EJ1563,AJ1551:AT1551,0))</f>
        <v>#N/A</v>
      </c>
      <c r="EK1570" s="665" t="e">
        <f>INDEX(DT1546:EA1547,MATCH(DR1570,DR1546:DR1547,0),MATCH(EK1562,DT1544:EA1544,0))*INDEX(AJ1552:AT1559,MATCH(EK1562,AI1552:AI1559,0),MATCH(EK1563,AJ1551:AT1551,0))</f>
        <v>#N/A</v>
      </c>
      <c r="EL1570" s="665" t="e">
        <f>INDEX(DT1546:EA1547,MATCH(DR1570,DR1546:DR1547,0),MATCH(EL1562,DT1544:EA1544,0))*INDEX(AJ1552:AT1559,MATCH(EL1562,AI1552:AI1559,0),MATCH(EL1563,AJ1551:AT1551,0))</f>
        <v>#N/A</v>
      </c>
      <c r="EM1570" s="665" t="e">
        <f>INDEX(DT1546:EA1547,MATCH(DR1570,DR1546:DR1547,0),MATCH(EM1562,DT1544:EA1544,0))*INDEX(AJ1552:AT1559,MATCH(EM1562,AI1552:AI1559,0),MATCH(EM1563,AJ1551:AT1551,0))</f>
        <v>#N/A</v>
      </c>
      <c r="EN1570" s="665" t="e">
        <f>INDEX(DT1546:EA1547,MATCH(DR1570,DR1546:DR1547,0),MATCH(EN1562,DT1544:EA1544,0))*INDEX(AJ1552:AT1559,MATCH(EN1562,AI1552:AI1559,0),MATCH(EN1563,AJ1551:AT1551,0))</f>
        <v>#N/A</v>
      </c>
      <c r="EO1570" s="665" t="e">
        <f>INDEX(DT1546:EA1547,MATCH(DR1570,DR1546:DR1547,0),MATCH(EO1562,DT1544:EA1544,0))*INDEX(AJ1552:AT1559,MATCH(EO1562,AI1552:AI1559,0),MATCH(EO1563,AJ1551:AT1551,0))</f>
        <v>#N/A</v>
      </c>
      <c r="EP1570" s="665" t="e">
        <f>INDEX(DT1546:EA1547,MATCH(DR1570,DR1546:DR1547,0),MATCH(EP1562,DT1544:EA1544,0))*INDEX(AJ1552:AT1559,MATCH(EP1562,AI1552:AI1559,0),MATCH(EP1563,AJ1551:AT1551,0))</f>
        <v>#N/A</v>
      </c>
      <c r="EQ1570" s="665" t="e">
        <f>INDEX(DT1546:EA1547,MATCH(DR1570,DR1546:DR1547,0),MATCH(EQ1562,DT1544:EA1544,0))*INDEX(AJ1552:AT1559,MATCH(EQ1562,AI1552:AI1559,0),MATCH(EQ1563,AJ1551:AT1551,0))</f>
        <v>#N/A</v>
      </c>
      <c r="ER1570" s="665" t="e">
        <f>INDEX(DT1546:EA1547,MATCH(DR1570,DR1546:DR1547,0),MATCH(ER1562,DT1544:EA1544,0))*INDEX(AJ1552:AT1559,MATCH(ER1562,AI1552:AI1559,0),MATCH(ER1563,AJ1551:AT1551,0))</f>
        <v>#N/A</v>
      </c>
      <c r="ES1570" s="665" t="e">
        <f>INDEX(DT1546:EA1547,MATCH(DR1570,DR1546:DR1547,0),MATCH(ES1562,DT1544:EA1544,0))*INDEX(AJ1552:AT1559,MATCH(ES1562,AI1552:AI1559,0),MATCH(ES1563,AJ1551:AT1551,0))</f>
        <v>#N/A</v>
      </c>
      <c r="ET1570" s="665" t="e">
        <f>INDEX(DT1546:EA1547,MATCH(DR1570,DR1546:DR1547,0),MATCH(ET1562,DT1544:EA1544,0))*INDEX(AJ1552:AT1559,MATCH(ET1562,AI1552:AI1559,0),MATCH(ET1563,AJ1551:AT1551,0))</f>
        <v>#N/A</v>
      </c>
      <c r="EU1570" s="665" t="e">
        <f>INDEX(DT1546:EA1547,MATCH(DR1570,DR1546:DR1547,0),MATCH(EU1562,DT1544:EA1544,0))*INDEX(AJ1552:AT1559,MATCH(EU1562,AI1552:AI1559,0),MATCH(EU1563,AJ1551:AT1551,0))</f>
        <v>#N/A</v>
      </c>
      <c r="EV1570" s="665" t="e">
        <f>INDEX(DT1546:EA1547,MATCH(DR1570,DR1546:DR1547,0),MATCH(EV1562,DT1544:EA1544,0))*INDEX(AJ1552:AT1559,MATCH(EV1562,AI1552:AI1559,0),MATCH(EV1563,AJ1551:AT1551,0))</f>
        <v>#N/A</v>
      </c>
      <c r="EW1570" s="665" t="e">
        <f>INDEX(DT1546:EA1547,MATCH(DR1570,DR1546:DR1547,0),MATCH(EW1562,DT1544:EA1544,0))*INDEX(AJ1552:AT1559,MATCH(EW1562,AI1552:AI1559,0),MATCH(EW1563,AJ1551:AT1551,0))</f>
        <v>#N/A</v>
      </c>
      <c r="EX1570" s="665" t="e">
        <f>INDEX(DT1546:EA1547,MATCH(DR1570,DR1546:DR1547,0),MATCH(EX1562,DT1544:EA1544,0))*INDEX(AJ1552:AT1559,MATCH(EX1562,AI1552:AI1559,0),MATCH(EX1563,AJ1551:AT1551,0))</f>
        <v>#N/A</v>
      </c>
      <c r="EY1570" s="665" t="e">
        <f>INDEX(DT1546:EA1547,MATCH(DR1570,DR1546:DR1547,0),MATCH(EY1562,DT1544:EA1544,0))*INDEX(AJ1552:AT1559,MATCH(EY1562,AI1552:AI1559,0),MATCH(EY1563,AJ1551:AT1551,0))</f>
        <v>#N/A</v>
      </c>
      <c r="EZ1570" s="665" t="e">
        <f>INDEX(DT1546:EA1547,MATCH(DR1570,DR1546:DR1547,0),MATCH(EZ1562,DT1544:EA1544,0))*INDEX(AJ1552:AT1559,MATCH(EZ1562,AI1552:AI1559,0),MATCH(EZ1563,AJ1551:AT1551,0))</f>
        <v>#N/A</v>
      </c>
      <c r="FA1570" s="665" t="e">
        <f>INDEX(DT1546:EA1547,MATCH(DR1570,DR1546:DR1547,0),MATCH(FA1562,DT1544:EA1544,0))*INDEX(AJ1552:AT1559,MATCH(FA1562,AI1552:AI1559,0),MATCH(FA1563,AJ1551:AT1551,0))</f>
        <v>#N/A</v>
      </c>
      <c r="FB1570" s="665" t="e">
        <f>INDEX(DT1546:EA1547,MATCH(DR1570,DR1546:DR1547,0),MATCH(FB1562,DT1544:EA1544,0))*INDEX(AJ1552:AT1559,MATCH(FB1562,AI1552:AI1559,0),MATCH(FB1563,AJ1551:AT1551,0))</f>
        <v>#N/A</v>
      </c>
      <c r="FC1570" s="665" t="e">
        <f>INDEX(DT1546:EA1547,MATCH(DR1570,DR1546:DR1547,0),MATCH(FC1562,DT1544:EA1544,0))*INDEX(AJ1552:AT1559,MATCH(FC1562,AI1552:AI1559,0),MATCH(FC1563,AJ1551:AT1551,0))</f>
        <v>#N/A</v>
      </c>
      <c r="FD1570" s="665" t="e">
        <f>INDEX(DT1546:EA1547,MATCH(DR1570,DR1546:DR1547,0),MATCH(FD1562,DT1544:EA1544,0))*INDEX(AJ1552:AT1559,MATCH(FD1562,AI1552:AI1559,0),MATCH(FD1563,AJ1551:AT1551,0))</f>
        <v>#N/A</v>
      </c>
      <c r="FE1570" s="665" t="e">
        <f>INDEX(DT1546:EA1547,MATCH(DR1570,DR1546:DR1547,0),MATCH(FE1562,DT1544:EA1544,0))*INDEX(AJ1552:AT1559,MATCH(FE1562,AI1552:AI1559,0),MATCH(FE1563,AJ1551:AT1551,0))</f>
        <v>#N/A</v>
      </c>
      <c r="FF1570" s="665" t="e">
        <f>INDEX(DT1546:EA1547,MATCH(DR1570,DR1546:DR1547,0),MATCH(FF1562,DT1544:EA1544,0))*INDEX(AJ1552:AT1559,MATCH(FF1562,AI1552:AI1559,0),MATCH(FF1563,AJ1551:AT1551,0))</f>
        <v>#N/A</v>
      </c>
      <c r="FG1570" s="665" t="e">
        <f>INDEX(DT1546:EA1547,MATCH(DR1570,DR1546:DR1547,0),MATCH(FG1562,DT1544:EA1544,0))*INDEX(AJ1552:AT1559,MATCH(FG1562,AI1552:AI1559,0),MATCH(FG1563,AJ1551:AT1551,0))</f>
        <v>#N/A</v>
      </c>
      <c r="FH1570" s="665" t="e">
        <f>INDEX(DT1546:EA1547,MATCH(DR1570,DR1546:DR1547,0),MATCH(FH1562,DT1544:EA1544,0))*INDEX(AJ1552:AT1559,MATCH(FH1562,AI1552:AI1559,0),MATCH(FH1563,AJ1551:AT1551,0))</f>
        <v>#N/A</v>
      </c>
      <c r="FI1570" s="665" t="e">
        <f>INDEX(DT1546:EA1547,MATCH(DR1570,DR1546:DR1547,0),MATCH(FI1562,DT1544:EA1544,0))*INDEX(AJ1552:AT1559,MATCH(FI1562,AI1552:AI1559,0),MATCH(FI1563,AJ1551:AT1551,0))</f>
        <v>#N/A</v>
      </c>
      <c r="FJ1570" s="665" t="e">
        <f>INDEX(DT1546:EA1547,MATCH(DR1570,DR1546:DR1547,0),MATCH(FJ1562,DT1544:EA1544,0))*INDEX(AJ1552:AT1559,MATCH(FJ1562,AI1552:AI1559,0),MATCH(FJ1563,AJ1551:AT1551,0))</f>
        <v>#N/A</v>
      </c>
      <c r="FK1570" s="665" t="e">
        <f>INDEX(DT1546:EA1547,MATCH(DR1570,DR1546:DR1547,0),MATCH(FK1562,DT1544:EA1544,0))*INDEX(AJ1552:AT1559,MATCH(FK1562,AI1552:AI1559,0),MATCH(FK1563,AJ1551:AT1551,0))</f>
        <v>#N/A</v>
      </c>
      <c r="FL1570" s="665" t="e">
        <f>INDEX(DT1546:EA1547,MATCH(DR1570,DR1546:DR1547,0),MATCH(FL1562,DT1544:EA1544,0))*INDEX(AJ1552:AT1559,MATCH(FL1562,AI1552:AI1559,0),MATCH(FL1563,AJ1551:AT1551,0))</f>
        <v>#N/A</v>
      </c>
      <c r="FM1570" s="665" t="e">
        <f>INDEX(DT1546:EA1547,MATCH(DR1570,DR1546:DR1547,0),MATCH(FM1562,DT1544:EA1544,0))*INDEX(AJ1552:AT1559,MATCH(FM1562,AI1552:AI1559,0),MATCH(FM1563,AJ1551:AT1551,0))</f>
        <v>#N/A</v>
      </c>
      <c r="FN1570" s="665" t="e">
        <f>INDEX(DT1546:EA1547,MATCH(DR1570,DR1546:DR1547,0),MATCH(FN1562,DT1544:EA1544,0))*INDEX(AJ1552:AT1559,MATCH(FN1562,AI1552:AI1559,0),MATCH(FN1563,AJ1551:AT1551,0))</f>
        <v>#N/A</v>
      </c>
      <c r="FO1570" s="665" t="e">
        <f>INDEX(DT1546:EA1547,MATCH(DR1570,DR1546:DR1547,0),MATCH(FO1562,DT1544:EA1544,0))*INDEX(AJ1552:AT1559,MATCH(FO1562,AI1552:AI1559,0),MATCH(FO1563,AJ1551:AT1551,0))</f>
        <v>#N/A</v>
      </c>
      <c r="FP1570" s="665" t="e">
        <f>INDEX(DT1546:EA1547,MATCH(DR1570,DR1546:DR1547,0),MATCH(FP1562,DT1544:EA1544,0))*INDEX(AJ1552:AT1559,MATCH(FP1562,AI1552:AI1559,0),MATCH(FP1563,AJ1551:AT1551,0))</f>
        <v>#N/A</v>
      </c>
      <c r="FQ1570" s="665" t="e">
        <f>INDEX(DT1546:EA1547,MATCH(DR1570,DR1546:DR1547,0),MATCH(FQ1562,DT1544:EA1544,0))*INDEX(AJ1552:AT1559,MATCH(FQ1562,AI1552:AI1559,0),MATCH(FQ1563,AJ1551:AT1551,0))</f>
        <v>#N/A</v>
      </c>
      <c r="FR1570" s="665" t="e">
        <f>INDEX(DT1546:EA1547,MATCH(DR1570,DR1546:DR1547,0),MATCH(FR1562,DT1544:EA1544,0))*INDEX(AJ1552:AT1559,MATCH(FR1562,AI1552:AI1559,0),MATCH(FR1563,AJ1551:AT1551,0))</f>
        <v>#N/A</v>
      </c>
      <c r="FS1570" s="665" t="e">
        <f>INDEX(DT1546:EA1547,MATCH(DR1570,DR1546:DR1547,0),MATCH(FS1562,DT1544:EA1544,0))*INDEX(AJ1552:AT1559,MATCH(FS1562,AI1552:AI1559,0),MATCH(FS1563,AJ1551:AT1551,0))</f>
        <v>#N/A</v>
      </c>
      <c r="FT1570" s="665" t="e">
        <f>INDEX(DT1546:EA1547,MATCH(DR1570,DR1546:DR1547,0),MATCH(FT1562,DT1544:EA1544,0))*INDEX(AJ1552:AT1559,MATCH(FT1562,AI1552:AI1559,0),MATCH(FT1563,AJ1551:AT1551,0))</f>
        <v>#N/A</v>
      </c>
      <c r="FU1570" s="665" t="e">
        <f>INDEX(DT1546:EA1547,MATCH(DR1570,DR1546:DR1547,0),MATCH(FU1562,DT1544:EA1544,0))*INDEX(AJ1552:AT1559,MATCH(FU1562,AI1552:AI1559,0),MATCH(FU1563,AJ1551:AT1551,0))</f>
        <v>#N/A</v>
      </c>
      <c r="FV1570" s="665" t="e">
        <f>INDEX(DT1546:EA1547,MATCH(DR1570,DR1546:DR1547,0),MATCH(FV1562,DT1544:EA1544,0))*INDEX(AJ1552:AT1559,MATCH(FV1562,AI1552:AI1559,0),MATCH(FV1563,AJ1551:AT1551,0))</f>
        <v>#N/A</v>
      </c>
      <c r="FW1570" s="665" t="e">
        <f>INDEX(DT1546:EA1547,MATCH(DR1570,DR1546:DR1547,0),MATCH(FW1562,DT1544:EA1544,0))*INDEX(AJ1552:AT1559,MATCH(FW1562,AI1552:AI1559,0),MATCH(FW1563,AJ1551:AT1551,0))</f>
        <v>#N/A</v>
      </c>
      <c r="FX1570" s="665" t="e">
        <f>INDEX(DT1546:EA1547,MATCH(DR1570,DR1546:DR1547,0),MATCH(FX1562,DT1544:EA1544,0))*INDEX(AJ1552:AT1559,MATCH(FX1562,AI1552:AI1559,0),MATCH(FX1563,AJ1551:AT1551,0))</f>
        <v>#N/A</v>
      </c>
      <c r="FY1570" s="665" t="e">
        <f>INDEX(DT1546:EA1547,MATCH(DR1570,DR1546:DR1547,0),MATCH(FY1562,DT1544:EA1544,0))*INDEX(AJ1552:AT1559,MATCH(FY1562,AI1552:AI1559,0),MATCH(FY1563,AJ1551:AT1551,0))</f>
        <v>#N/A</v>
      </c>
      <c r="FZ1570" s="665" t="e">
        <f>INDEX(DT1546:EA1547,MATCH(DR1570,DR1546:DR1547,0),MATCH(FZ1562,DT1544:EA1544,0))*INDEX(AJ1552:AT1559,MATCH(FZ1562,AI1552:AI1559,0),MATCH(FZ1563,AJ1551:AT1551,0))</f>
        <v>#N/A</v>
      </c>
      <c r="GA1570" s="665" t="e">
        <f>INDEX(DT1546:EA1547,MATCH(DR1570,DR1546:DR1547,0),MATCH(GA1562,DT1544:EA1544,0))*INDEX(AJ1552:AT1559,MATCH(GA1562,AI1552:AI1559,0),MATCH(GA1563,AJ1551:AT1551,0))</f>
        <v>#N/A</v>
      </c>
      <c r="GB1570" s="665" t="e">
        <f>INDEX(DT1546:EA1547,MATCH(DR1570,DR1546:DR1547,0),MATCH(GB1562,DT1544:EA1544,0))*INDEX(AJ1552:AT1559,MATCH(GB1562,AI1552:AI1559,0),MATCH(GB1563,AJ1551:AT1551,0))</f>
        <v>#N/A</v>
      </c>
      <c r="GC1570" s="665" t="e">
        <f>INDEX(DT1546:EA1547,MATCH(DR1570,DR1546:DR1547,0),MATCH(GC1562,DT1544:EA1544,0))*INDEX(AJ1552:AT1559,MATCH(GC1562,AI1552:AI1559,0),MATCH(GC1563,AJ1551:AT1551,0))</f>
        <v>#N/A</v>
      </c>
      <c r="GD1570" s="665" t="e">
        <f>INDEX(DT1546:EA1547,MATCH(DR1570,DR1546:DR1547,0),MATCH(GD1562,DT1544:EA1544,0))*INDEX(AJ1552:AT1559,MATCH(GD1562,AI1552:AI1559,0),MATCH(GD1563,AJ1551:AT1551,0))</f>
        <v>#N/A</v>
      </c>
      <c r="GE1570" s="665" t="e">
        <f>INDEX(DT1546:EA1547,MATCH(DR1570,DR1546:DR1547,0),MATCH(GE1562,DT1544:EA1544,0))*INDEX(AJ1552:AT1559,MATCH(GE1562,AI1552:AI1559,0),MATCH(GE1563,AJ1551:AT1551,0))</f>
        <v>#N/A</v>
      </c>
      <c r="GF1570" s="665" t="e">
        <f>INDEX(DT1546:EA1547,MATCH(DR1570,DR1546:DR1547,0),MATCH(GF1562,DT1544:EA1544,0))*INDEX(AJ1552:AT1559,MATCH(GF1562,AI1552:AI1559,0),MATCH(GF1563,AJ1551:AT1551,0))</f>
        <v>#N/A</v>
      </c>
      <c r="GG1570" s="665" t="e">
        <f>INDEX(DT1546:EA1547,MATCH(DR1570,DR1546:DR1547,0),MATCH(GG1562,DT1544:EA1544,0))*INDEX(AJ1552:AT1559,MATCH(GG1562,AI1552:AI1559,0),MATCH(GG1563,AJ1551:AT1551,0))</f>
        <v>#N/A</v>
      </c>
      <c r="GH1570" s="665" t="e">
        <f>INDEX(DT1546:EA1547,MATCH(DR1570,DR1546:DR1547,0),MATCH(GH1562,DT1544:EA1544,0))*INDEX(AJ1552:AT1559,MATCH(GH1562,AI1552:AI1559,0),MATCH(GH1563,AJ1551:AT1551,0))</f>
        <v>#N/A</v>
      </c>
      <c r="GI1570" s="665" t="e">
        <f>INDEX(DT1546:EA1547,MATCH(DR1570,DR1546:DR1547,0),MATCH(GI1562,DT1544:EA1544,0))*INDEX(AJ1552:AT1559,MATCH(GI1562,AI1552:AI1559,0),MATCH(GI1563,AJ1551:AT1551,0))</f>
        <v>#N/A</v>
      </c>
      <c r="GJ1570" s="665" t="e">
        <f>INDEX(DT1546:EA1547,MATCH(DR1570,DR1546:DR1547,0),MATCH(GJ1562,DT1544:EA1544,0))*INDEX(AJ1552:AT1559,MATCH(GJ1562,AI1552:AI1559,0),MATCH(GJ1563,AJ1551:AT1551,0))</f>
        <v>#N/A</v>
      </c>
      <c r="GK1570" s="665" t="e">
        <f>INDEX(DT1546:EA1547,MATCH(DR1570,DR1546:DR1547,0),MATCH(GK1562,DT1544:EA1544,0))*INDEX(AJ1552:AT1559,MATCH(GK1562,AI1552:AI1559,0),MATCH(GK1563,AJ1551:AT1551,0))</f>
        <v>#N/A</v>
      </c>
      <c r="GL1570" s="665" t="e">
        <f>SUM(DS1570:GK1570)=#REF!-SUM(HB1570:HK1570)</f>
        <v>#N/A</v>
      </c>
      <c r="GM1570" s="667"/>
      <c r="GN1570" s="749">
        <v>2029</v>
      </c>
      <c r="GO1570" s="664" t="e">
        <f>SUMIF(DS1551:EN1551,GO1551,DS1570:EN1570)</f>
        <v>#N/A</v>
      </c>
      <c r="GP1570" s="668" t="e">
        <f>SUMIF(DS1551:GK1551,GP1551,DS1570:GK1570)</f>
        <v>#N/A</v>
      </c>
      <c r="GQ1570" s="668" t="e">
        <f>SUMIF(DS1551:GK1551,GQ1551,DS1570:GK1570)</f>
        <v>#N/A</v>
      </c>
      <c r="GR1570" s="668" t="e">
        <f>SUMIF(DS1551:GK1551,GR1551,DS1570:GK1570)</f>
        <v>#N/A</v>
      </c>
      <c r="GS1570" s="668" t="e">
        <f>SUMIF(DS1551:GK1551,GS1551,DS1570:GK1570)</f>
        <v>#N/A</v>
      </c>
      <c r="GT1570" s="668" t="e">
        <f>SUMIF(DS1551:GK1551,GT1551,DS1570:GK1570)</f>
        <v>#N/A</v>
      </c>
      <c r="GU1570" s="668" t="e">
        <f>SUMIF(DS1551:GK1551,GU1551,DS1570:GK1570)</f>
        <v>#N/A</v>
      </c>
      <c r="GV1570" s="668" t="e">
        <f>SUMIF(DS1551:GK1551,GV1551,DS1570:GK1570)</f>
        <v>#N/A</v>
      </c>
      <c r="GW1570" s="668" t="e">
        <f>SUMIF(DS1551:GK1551,GW1551,DS1570:GK1570)</f>
        <v>#N/A</v>
      </c>
      <c r="GX1570" s="668" t="e">
        <f>SUMIF(DS1551:GK1551,GX1551,DS1570:GK1570)</f>
        <v>#N/A</v>
      </c>
      <c r="GY1570" s="668" t="e">
        <f>SUMIF(DS1551:GK1551,GY1551,DS1570:GK1570)</f>
        <v>#N/A</v>
      </c>
      <c r="GZ1570" s="646" t="e">
        <f>#REF!=SUM(GO1570:GY1570)</f>
        <v>#REF!</v>
      </c>
      <c r="HB1570" s="668" t="e">
        <f>IF(GZ1570,0,(#REF!-SUM(GO1570:GY1570))*INDEX(AK1552:AT1559,MATCH(GN1570,AI1552:AI1559,0),MATCH(HB1563,AK1551:AT1551,0)))</f>
        <v>#REF!</v>
      </c>
      <c r="HC1570" s="668" t="e">
        <f>IF(GZ1570,0,(#REF!-SUM(GO1570:GY1570))*INDEX(AK1552:AT1559,MATCH(GN1570,AI1552:AI1559,0),MATCH(HC1563,AK1551:AT1551,0)))</f>
        <v>#REF!</v>
      </c>
      <c r="HD1570" s="668" t="e">
        <f>IF(GZ1570,0,(#REF!-SUM(GO1570:GY1570))*INDEX(AK1552:AT1559,MATCH(GN1570,AI1552:AI1559,0),MATCH(HD1563,AK1551:AT1551,0)))</f>
        <v>#REF!</v>
      </c>
      <c r="HE1570" s="668" t="e">
        <f>IF(GZ1570,0,(#REF!-SUM(GO1570:GY1570))*INDEX(AK1552:AT1559,MATCH(GN1570,AI1552:AI1559,0),MATCH(HE1563,AK1551:AT1551,0)))</f>
        <v>#REF!</v>
      </c>
      <c r="HF1570" s="668" t="e">
        <f>IF(GZ1570,0,(#REF!-SUM(GO1570:GY1570))*INDEX(AK1552:AT1559,MATCH(GN1570,AI1552:AI1559,0),MATCH(HF1563,AK1551:AT1551,0)))</f>
        <v>#REF!</v>
      </c>
      <c r="HG1570" s="668" t="e">
        <f>IF(GZ1570,0,(#REF!-SUM(GO1570:GY1570))*INDEX(AK1552:AT1559,MATCH(GN1570,AI1552:AI1559,0),MATCH(HG1563,AK1551:AT1551,0)))</f>
        <v>#REF!</v>
      </c>
      <c r="HH1570" s="668" t="e">
        <f>IF(GZ1570,0,(#REF!-SUM(GO1570:GY1570))*INDEX(AK1552:AT1559,MATCH(GN1570,AI1552:AI1559,0),MATCH(HH1563,AK1551:AT1551,0)))</f>
        <v>#REF!</v>
      </c>
      <c r="HI1570" s="668" t="e">
        <f>IF(GZ1570,0,(#REF!-SUM(GO1570:GY1570))*INDEX(AK1552:AT1559,MATCH(GN1570,AI1552:AI1559,0),MATCH(HI1563,AK1551:AT1551,0)))</f>
        <v>#REF!</v>
      </c>
      <c r="HJ1570" s="668" t="e">
        <f>IF(GZ1570,0,(#REF!-SUM(GO1570:GY1570))*INDEX(AK1552:AT1559,MATCH(GN1570,AI1552:AI1559,0),MATCH(HJ1563,AK1551:AT1551,0)))</f>
        <v>#REF!</v>
      </c>
      <c r="HK1570" s="668" t="e">
        <f>IF(GZ1570,0,(#REF!-SUM(GO1570:GY1570))*INDEX(AK1552:AT1559,MATCH(GN1570,AI1552:AI1559,0),MATCH(HK1563,AK1551:AT1551,0)))</f>
        <v>#REF!</v>
      </c>
      <c r="HL1570" s="668" t="e">
        <f>(SUM(HB1570:HK1570)+SUM(GO1570:GY1570))=#REF!</f>
        <v>#REF!</v>
      </c>
    </row>
    <row r="1571" spans="1:234" hidden="1" x14ac:dyDescent="0.25">
      <c r="A1571" s="643" t="s">
        <v>208</v>
      </c>
      <c r="DR1571" s="749">
        <v>2030</v>
      </c>
      <c r="DS1571" s="665" t="e">
        <f>INDEX(DT1546:EA1547,MATCH(DR1571,DR1546:DR1547,0),MATCH(DS1562,DT1544:EA1544,0))*INDEX(AJ1552:AT1559,MATCH(DS1562,AI1552:AI1559,0),MATCH(DS1563,AJ1551:AT1551,0))</f>
        <v>#N/A</v>
      </c>
      <c r="DT1571" s="665" t="e">
        <f>INDEX(DT1546:EA1547,MATCH(DR1571,DR1546:DR1547,0),MATCH(DT1562,DT1544:EA1544,0))*INDEX(AJ1552:AT1559,MATCH(DT1562,AI1552:AI1559,0),MATCH(DT1563,AJ1551:AT1551,0))</f>
        <v>#N/A</v>
      </c>
      <c r="DU1571" s="665" t="e">
        <f>INDEX(DT1546:EA1547,MATCH(DR1571,DR1546:DR1547,0),MATCH(DU1562,DT1544:EA1544,0))*INDEX(AJ1552:AT1559,MATCH(DU1562,AI1552:AI1559,0),MATCH(DU1563,AJ1551:AT1551,0))</f>
        <v>#N/A</v>
      </c>
      <c r="DV1571" s="665" t="e">
        <f>INDEX(DT1546:EA1547,MATCH(DR1571,DR1546:DR1547,0),MATCH(DV1562,DT1544:EA1544,0))*INDEX(AJ1552:AT1559,MATCH(DV1562,AI1552:AI1559,0),MATCH(DV1563,AJ1551:AT1551,0))</f>
        <v>#N/A</v>
      </c>
      <c r="DW1571" s="665" t="e">
        <f>INDEX(DT1546:EA1547,MATCH(DR1571,DR1546:DR1547,0),MATCH(DW1562,DT1544:EA1544,0))*INDEX(AJ1552:AT1559,MATCH(DW1562,AI1552:AI1559,0),MATCH(DW1563,AJ1551:AT1551,0))</f>
        <v>#N/A</v>
      </c>
      <c r="DX1571" s="665" t="e">
        <f>INDEX(DT1546:EA1547,MATCH(DR1571,DR1546:DR1547,0),MATCH(DX1562,DT1544:EA1544,0))*INDEX(AJ1552:AT1559,MATCH(DX1562,AI1552:AI1559,0),MATCH(DX1563,AJ1551:AT1551,0))</f>
        <v>#N/A</v>
      </c>
      <c r="DY1571" s="665" t="e">
        <f>INDEX(DT1546:EA1547,MATCH(DR1571,DR1546:DR1547,0),MATCH(DY1562,DT1544:EA1544,0))*INDEX(AJ1552:AT1559,MATCH(DY1562,AI1552:AI1559,0),MATCH(DY1563,AJ1551:AT1551,0))</f>
        <v>#N/A</v>
      </c>
      <c r="DZ1571" s="665" t="e">
        <f>INDEX(DT1546:EA1547,MATCH(DR1571,DR1546:DR1547,0),MATCH(DZ1562,DT1544:EA1544,0))*INDEX(AJ1552:AT1559,MATCH(DZ1562,AI1552:AI1559,0),MATCH(DZ1563,AJ1551:AT1551,0))</f>
        <v>#N/A</v>
      </c>
      <c r="EA1571" s="665" t="e">
        <f>INDEX(DT1546:EA1547,MATCH(DR1571,DR1546:DR1547,0),MATCH(EA1562,DT1544:EA1544,0))*INDEX(AJ1552:AT1559,MATCH(EA1562,AI1552:AI1559,0),MATCH(EA1563,AJ1551:AT1551,0))</f>
        <v>#N/A</v>
      </c>
      <c r="EB1571" s="665" t="e">
        <f>INDEX(DT1546:EA1547,MATCH(DR1571,DR1546:DR1547,0),MATCH(EB1562,DT1544:EA1544,0))*INDEX(AJ1552:AT1559,MATCH(EB1562,AI1552:AI1559,0),MATCH(EB1563,AJ1551:AT1551,0))</f>
        <v>#N/A</v>
      </c>
      <c r="EC1571" s="665" t="e">
        <f>INDEX(DT1546:EA1547,MATCH(DR1571,DR1546:DR1547,0),MATCH(EC1562,DT1544:EA1544,0))*INDEX(AJ1552:AT1559,MATCH(EC1562,AI1552:AI1559,0),MATCH(EC1563,AJ1551:AT1551,0))</f>
        <v>#N/A</v>
      </c>
      <c r="ED1571" s="665" t="e">
        <f>INDEX(DT1546:EA1547,MATCH(DR1571,DR1546:DR1547,0),MATCH(ED1562,DT1544:EA1544,0))*INDEX(AJ1552:AT1559,MATCH(ED1562,AI1552:AI1559,0),MATCH(ED1563,AJ1551:AT1551,0))</f>
        <v>#N/A</v>
      </c>
      <c r="EE1571" s="665" t="e">
        <f>INDEX(DT1546:EA1547,MATCH(DR1571,DR1546:DR1547,0),MATCH(EE1562,DT1544:EA1544,0))*INDEX(AJ1552:AT1559,MATCH(EE1562,AI1552:AI1559,0),MATCH(EE1563,AJ1551:AT1551,0))</f>
        <v>#N/A</v>
      </c>
      <c r="EF1571" s="665" t="e">
        <f>INDEX(DT1546:EA1547,MATCH(DR1571,DR1546:DR1547,0),MATCH(EF1562,DT1544:EA1544,0))*INDEX(AJ1552:AT1559,MATCH(EF1562,AI1552:AI1559,0),MATCH(EF1563,AJ1551:AT1551,0))</f>
        <v>#N/A</v>
      </c>
      <c r="EG1571" s="665" t="e">
        <f>INDEX(DT1546:EA1547,MATCH(DR1571,DR1546:DR1547,0),MATCH(EG1562,DT1544:EA1544,0))*INDEX(AJ1552:AT1559,MATCH(EG1562,AI1552:AI1559,0),MATCH(EG1563,AJ1551:AT1551,0))</f>
        <v>#N/A</v>
      </c>
      <c r="EH1571" s="665" t="e">
        <f>INDEX(DT1546:EA1547,MATCH(DR1571,DR1546:DR1547,0),MATCH(EH1562,DT1544:EA1544,0))*INDEX(AJ1552:AT1559,MATCH(EH1562,AI1552:AI1559,0),MATCH(EH1563,AJ1551:AT1551,0))</f>
        <v>#N/A</v>
      </c>
      <c r="EI1571" s="665" t="e">
        <f>INDEX(DT1546:EA1547,MATCH(DR1571,DR1546:DR1547,0),MATCH(EI1562,DT1544:EA1544,0))*INDEX(AJ1552:AT1559,MATCH(EI1562,AI1552:AI1559,0),MATCH(EI1563,AJ1551:AT1551,0))</f>
        <v>#N/A</v>
      </c>
      <c r="EJ1571" s="665" t="e">
        <f>INDEX(DT1546:EA1547,MATCH(DR1571,DR1546:DR1547,0),MATCH(EJ1562,DT1544:EA1544,0))*INDEX(AJ1552:AT1559,MATCH(EJ1562,AI1552:AI1559,0),MATCH(EJ1563,AJ1551:AT1551,0))</f>
        <v>#N/A</v>
      </c>
      <c r="EK1571" s="665" t="e">
        <f>INDEX(DT1546:EA1547,MATCH(DR1571,DR1546:DR1547,0),MATCH(EK1562,DT1544:EA1544,0))*INDEX(AJ1552:AT1559,MATCH(EK1562,AI1552:AI1559,0),MATCH(EK1563,AJ1551:AT1551,0))</f>
        <v>#N/A</v>
      </c>
      <c r="EL1571" s="665" t="e">
        <f>INDEX(DT1546:EA1547,MATCH(DR1571,DR1546:DR1547,0),MATCH(EL1562,DT1544:EA1544,0))*INDEX(AJ1552:AT1559,MATCH(EL1562,AI1552:AI1559,0),MATCH(EL1563,AJ1551:AT1551,0))</f>
        <v>#N/A</v>
      </c>
      <c r="EM1571" s="665" t="e">
        <f>INDEX(DT1546:EA1547,MATCH(DR1571,DR1546:DR1547,0),MATCH(EM1562,DT1544:EA1544,0))*INDEX(AJ1552:AT1559,MATCH(EM1562,AI1552:AI1559,0),MATCH(EM1563,AJ1551:AT1551,0))</f>
        <v>#N/A</v>
      </c>
      <c r="EN1571" s="665" t="e">
        <f>INDEX(DT1546:EA1547,MATCH(DR1571,DR1546:DR1547,0),MATCH(EN1562,DT1544:EA1544,0))*INDEX(AJ1552:AT1559,MATCH(EN1562,AI1552:AI1559,0),MATCH(EN1563,AJ1551:AT1551,0))</f>
        <v>#N/A</v>
      </c>
      <c r="EO1571" s="665" t="e">
        <f>INDEX(DT1546:EA1547,MATCH(DR1571,DR1546:DR1547,0),MATCH(EO1562,DT1544:EA1544,0))*INDEX(AJ1552:AT1559,MATCH(EO1562,AI1552:AI1559,0),MATCH(EO1563,AJ1551:AT1551,0))</f>
        <v>#N/A</v>
      </c>
      <c r="EP1571" s="665" t="e">
        <f>INDEX(DT1546:EA1547,MATCH(DR1571,DR1546:DR1547,0),MATCH(EP1562,DT1544:EA1544,0))*INDEX(AJ1552:AT1559,MATCH(EP1562,AI1552:AI1559,0),MATCH(EP1563,AJ1551:AT1551,0))</f>
        <v>#N/A</v>
      </c>
      <c r="EQ1571" s="665" t="e">
        <f>INDEX(DT1546:EA1547,MATCH(DR1571,DR1546:DR1547,0),MATCH(EQ1562,DT1544:EA1544,0))*INDEX(AJ1552:AT1559,MATCH(EQ1562,AI1552:AI1559,0),MATCH(EQ1563,AJ1551:AT1551,0))</f>
        <v>#N/A</v>
      </c>
      <c r="ER1571" s="665" t="e">
        <f>INDEX(DT1546:EA1547,MATCH(DR1571,DR1546:DR1547,0),MATCH(ER1562,DT1544:EA1544,0))*INDEX(AJ1552:AT1559,MATCH(ER1562,AI1552:AI1559,0),MATCH(ER1563,AJ1551:AT1551,0))</f>
        <v>#N/A</v>
      </c>
      <c r="ES1571" s="665" t="e">
        <f>INDEX(DT1546:EA1547,MATCH(DR1571,DR1546:DR1547,0),MATCH(ES1562,DT1544:EA1544,0))*INDEX(AJ1552:AT1559,MATCH(ES1562,AI1552:AI1559,0),MATCH(ES1563,AJ1551:AT1551,0))</f>
        <v>#N/A</v>
      </c>
      <c r="ET1571" s="665" t="e">
        <f>INDEX(DT1546:EA1547,MATCH(DR1571,DR1546:DR1547,0),MATCH(ET1562,DT1544:EA1544,0))*INDEX(AJ1552:AT1559,MATCH(ET1562,AI1552:AI1559,0),MATCH(ET1563,AJ1551:AT1551,0))</f>
        <v>#N/A</v>
      </c>
      <c r="EU1571" s="665" t="e">
        <f>INDEX(DT1546:EA1547,MATCH(DR1571,DR1546:DR1547,0),MATCH(EU1562,DT1544:EA1544,0))*INDEX(AJ1552:AT1559,MATCH(EU1562,AI1552:AI1559,0),MATCH(EU1563,AJ1551:AT1551,0))</f>
        <v>#N/A</v>
      </c>
      <c r="EV1571" s="665" t="e">
        <f>INDEX(DT1546:EA1547,MATCH(DR1571,DR1546:DR1547,0),MATCH(EV1562,DT1544:EA1544,0))*INDEX(AJ1552:AT1559,MATCH(EV1562,AI1552:AI1559,0),MATCH(EV1563,AJ1551:AT1551,0))</f>
        <v>#N/A</v>
      </c>
      <c r="EW1571" s="665" t="e">
        <f>INDEX(DT1546:EA1547,MATCH(DR1571,DR1546:DR1547,0),MATCH(EW1562,DT1544:EA1544,0))*INDEX(AJ1552:AT1559,MATCH(EW1562,AI1552:AI1559,0),MATCH(EW1563,AJ1551:AT1551,0))</f>
        <v>#N/A</v>
      </c>
      <c r="EX1571" s="665" t="e">
        <f>INDEX(DT1546:EA1547,MATCH(DR1571,DR1546:DR1547,0),MATCH(EX1562,DT1544:EA1544,0))*INDEX(AJ1552:AT1559,MATCH(EX1562,AI1552:AI1559,0),MATCH(EX1563,AJ1551:AT1551,0))</f>
        <v>#N/A</v>
      </c>
      <c r="EY1571" s="665" t="e">
        <f>INDEX(DT1546:EA1547,MATCH(DR1571,DR1546:DR1547,0),MATCH(EY1562,DT1544:EA1544,0))*INDEX(AJ1552:AT1559,MATCH(EY1562,AI1552:AI1559,0),MATCH(EY1563,AJ1551:AT1551,0))</f>
        <v>#N/A</v>
      </c>
      <c r="EZ1571" s="665" t="e">
        <f>INDEX(DT1546:EA1547,MATCH(DR1571,DR1546:DR1547,0),MATCH(EZ1562,DT1544:EA1544,0))*INDEX(AJ1552:AT1559,MATCH(EZ1562,AI1552:AI1559,0),MATCH(EZ1563,AJ1551:AT1551,0))</f>
        <v>#N/A</v>
      </c>
      <c r="FA1571" s="665" t="e">
        <f>INDEX(DT1546:EA1547,MATCH(DR1571,DR1546:DR1547,0),MATCH(FA1562,DT1544:EA1544,0))*INDEX(AJ1552:AT1559,MATCH(FA1562,AI1552:AI1559,0),MATCH(FA1563,AJ1551:AT1551,0))</f>
        <v>#N/A</v>
      </c>
      <c r="FB1571" s="665" t="e">
        <f>INDEX(DT1546:EA1547,MATCH(DR1571,DR1546:DR1547,0),MATCH(FB1562,DT1544:EA1544,0))*INDEX(AJ1552:AT1559,MATCH(FB1562,AI1552:AI1559,0),MATCH(FB1563,AJ1551:AT1551,0))</f>
        <v>#N/A</v>
      </c>
      <c r="FC1571" s="665" t="e">
        <f>INDEX(DT1546:EA1547,MATCH(DR1571,DR1546:DR1547,0),MATCH(FC1562,DT1544:EA1544,0))*INDEX(AJ1552:AT1559,MATCH(FC1562,AI1552:AI1559,0),MATCH(FC1563,AJ1551:AT1551,0))</f>
        <v>#N/A</v>
      </c>
      <c r="FD1571" s="665" t="e">
        <f>INDEX(DT1546:EA1547,MATCH(DR1571,DR1546:DR1547,0),MATCH(FD1562,DT1544:EA1544,0))*INDEX(AJ1552:AT1559,MATCH(FD1562,AI1552:AI1559,0),MATCH(FD1563,AJ1551:AT1551,0))</f>
        <v>#N/A</v>
      </c>
      <c r="FE1571" s="665" t="e">
        <f>INDEX(DT1546:EA1547,MATCH(DR1571,DR1546:DR1547,0),MATCH(FE1562,DT1544:EA1544,0))*INDEX(AJ1552:AT1559,MATCH(FE1562,AI1552:AI1559,0),MATCH(FE1563,AJ1551:AT1551,0))</f>
        <v>#N/A</v>
      </c>
      <c r="FF1571" s="665" t="e">
        <f>INDEX(DT1546:EA1547,MATCH(DR1571,DR1546:DR1547,0),MATCH(FF1562,DT1544:EA1544,0))*INDEX(AJ1552:AT1559,MATCH(FF1562,AI1552:AI1559,0),MATCH(FF1563,AJ1551:AT1551,0))</f>
        <v>#N/A</v>
      </c>
      <c r="FG1571" s="665" t="e">
        <f>INDEX(DT1546:EA1547,MATCH(DR1571,DR1546:DR1547,0),MATCH(FG1562,DT1544:EA1544,0))*INDEX(AJ1552:AT1559,MATCH(FG1562,AI1552:AI1559,0),MATCH(FG1563,AJ1551:AT1551,0))</f>
        <v>#N/A</v>
      </c>
      <c r="FH1571" s="665" t="e">
        <f>INDEX(DT1546:EA1547,MATCH(DR1571,DR1546:DR1547,0),MATCH(FH1562,DT1544:EA1544,0))*INDEX(AJ1552:AT1559,MATCH(FH1562,AI1552:AI1559,0),MATCH(FH1563,AJ1551:AT1551,0))</f>
        <v>#N/A</v>
      </c>
      <c r="FI1571" s="665" t="e">
        <f>INDEX(DT1546:EA1547,MATCH(DR1571,DR1546:DR1547,0),MATCH(FI1562,DT1544:EA1544,0))*INDEX(AJ1552:AT1559,MATCH(FI1562,AI1552:AI1559,0),MATCH(FI1563,AJ1551:AT1551,0))</f>
        <v>#N/A</v>
      </c>
      <c r="FJ1571" s="665" t="e">
        <f>INDEX(DT1546:EA1547,MATCH(DR1571,DR1546:DR1547,0),MATCH(FJ1562,DT1544:EA1544,0))*INDEX(AJ1552:AT1559,MATCH(FJ1562,AI1552:AI1559,0),MATCH(FJ1563,AJ1551:AT1551,0))</f>
        <v>#N/A</v>
      </c>
      <c r="FK1571" s="665" t="e">
        <f>INDEX(DT1546:EA1547,MATCH(DR1571,DR1546:DR1547,0),MATCH(FK1562,DT1544:EA1544,0))*INDEX(AJ1552:AT1559,MATCH(FK1562,AI1552:AI1559,0),MATCH(FK1563,AJ1551:AT1551,0))</f>
        <v>#N/A</v>
      </c>
      <c r="FL1571" s="665" t="e">
        <f>INDEX(DT1546:EA1547,MATCH(DR1571,DR1546:DR1547,0),MATCH(FL1562,DT1544:EA1544,0))*INDEX(AJ1552:AT1559,MATCH(FL1562,AI1552:AI1559,0),MATCH(FL1563,AJ1551:AT1551,0))</f>
        <v>#N/A</v>
      </c>
      <c r="FM1571" s="665" t="e">
        <f>INDEX(DT1546:EA1547,MATCH(DR1571,DR1546:DR1547,0),MATCH(FM1562,DT1544:EA1544,0))*INDEX(AJ1552:AT1559,MATCH(FM1562,AI1552:AI1559,0),MATCH(FM1563,AJ1551:AT1551,0))</f>
        <v>#N/A</v>
      </c>
      <c r="FN1571" s="665" t="e">
        <f>INDEX(DT1546:EA1547,MATCH(DR1571,DR1546:DR1547,0),MATCH(FN1562,DT1544:EA1544,0))*INDEX(AJ1552:AT1559,MATCH(FN1562,AI1552:AI1559,0),MATCH(FN1563,AJ1551:AT1551,0))</f>
        <v>#N/A</v>
      </c>
      <c r="FO1571" s="665" t="e">
        <f>INDEX(DT1546:EA1547,MATCH(DR1571,DR1546:DR1547,0),MATCH(FO1562,DT1544:EA1544,0))*INDEX(AJ1552:AT1559,MATCH(FO1562,AI1552:AI1559,0),MATCH(FO1563,AJ1551:AT1551,0))</f>
        <v>#N/A</v>
      </c>
      <c r="FP1571" s="665" t="e">
        <f>INDEX(DT1546:EA1547,MATCH(DR1571,DR1546:DR1547,0),MATCH(FP1562,DT1544:EA1544,0))*INDEX(AJ1552:AT1559,MATCH(FP1562,AI1552:AI1559,0),MATCH(FP1563,AJ1551:AT1551,0))</f>
        <v>#N/A</v>
      </c>
      <c r="FQ1571" s="665" t="e">
        <f>INDEX(DT1546:EA1547,MATCH(DR1571,DR1546:DR1547,0),MATCH(FQ1562,DT1544:EA1544,0))*INDEX(AJ1552:AT1559,MATCH(FQ1562,AI1552:AI1559,0),MATCH(FQ1563,AJ1551:AT1551,0))</f>
        <v>#N/A</v>
      </c>
      <c r="FR1571" s="665" t="e">
        <f>INDEX(DT1546:EA1547,MATCH(DR1571,DR1546:DR1547,0),MATCH(FR1562,DT1544:EA1544,0))*INDEX(AJ1552:AT1559,MATCH(FR1562,AI1552:AI1559,0),MATCH(FR1563,AJ1551:AT1551,0))</f>
        <v>#N/A</v>
      </c>
      <c r="FS1571" s="665" t="e">
        <f>INDEX(DT1546:EA1547,MATCH(DR1571,DR1546:DR1547,0),MATCH(FS1562,DT1544:EA1544,0))*INDEX(AJ1552:AT1559,MATCH(FS1562,AI1552:AI1559,0),MATCH(FS1563,AJ1551:AT1551,0))</f>
        <v>#N/A</v>
      </c>
      <c r="FT1571" s="665" t="e">
        <f>INDEX(DT1546:EA1547,MATCH(DR1571,DR1546:DR1547,0),MATCH(FT1562,DT1544:EA1544,0))*INDEX(AJ1552:AT1559,MATCH(FT1562,AI1552:AI1559,0),MATCH(FT1563,AJ1551:AT1551,0))</f>
        <v>#N/A</v>
      </c>
      <c r="FU1571" s="665" t="e">
        <f>INDEX(DT1546:EA1547,MATCH(DR1571,DR1546:DR1547,0),MATCH(FU1562,DT1544:EA1544,0))*INDEX(AJ1552:AT1559,MATCH(FU1562,AI1552:AI1559,0),MATCH(FU1563,AJ1551:AT1551,0))</f>
        <v>#N/A</v>
      </c>
      <c r="FV1571" s="665" t="e">
        <f>INDEX(DT1546:EA1547,MATCH(DR1571,DR1546:DR1547,0),MATCH(FV1562,DT1544:EA1544,0))*INDEX(AJ1552:AT1559,MATCH(FV1562,AI1552:AI1559,0),MATCH(FV1563,AJ1551:AT1551,0))</f>
        <v>#N/A</v>
      </c>
      <c r="FW1571" s="665" t="e">
        <f>INDEX(DT1546:EA1547,MATCH(DR1571,DR1546:DR1547,0),MATCH(FW1562,DT1544:EA1544,0))*INDEX(AJ1552:AT1559,MATCH(FW1562,AI1552:AI1559,0),MATCH(FW1563,AJ1551:AT1551,0))</f>
        <v>#N/A</v>
      </c>
      <c r="FX1571" s="665" t="e">
        <f>INDEX(DT1546:EA1547,MATCH(DR1571,DR1546:DR1547,0),MATCH(FX1562,DT1544:EA1544,0))*INDEX(AJ1552:AT1559,MATCH(FX1562,AI1552:AI1559,0),MATCH(FX1563,AJ1551:AT1551,0))</f>
        <v>#N/A</v>
      </c>
      <c r="FY1571" s="665" t="e">
        <f>INDEX(DT1546:EA1547,MATCH(DR1571,DR1546:DR1547,0),MATCH(FY1562,DT1544:EA1544,0))*INDEX(AJ1552:AT1559,MATCH(FY1562,AI1552:AI1559,0),MATCH(FY1563,AJ1551:AT1551,0))</f>
        <v>#N/A</v>
      </c>
      <c r="FZ1571" s="665" t="e">
        <f>INDEX(DT1546:EA1547,MATCH(DR1571,DR1546:DR1547,0),MATCH(FZ1562,DT1544:EA1544,0))*INDEX(AJ1552:AT1559,MATCH(FZ1562,AI1552:AI1559,0),MATCH(FZ1563,AJ1551:AT1551,0))</f>
        <v>#N/A</v>
      </c>
      <c r="GA1571" s="665" t="e">
        <f>INDEX(DT1546:EA1547,MATCH(DR1571,DR1546:DR1547,0),MATCH(GA1562,DT1544:EA1544,0))*INDEX(AJ1552:AT1559,MATCH(GA1562,AI1552:AI1559,0),MATCH(GA1563,AJ1551:AT1551,0))</f>
        <v>#N/A</v>
      </c>
      <c r="GB1571" s="665" t="e">
        <f>INDEX(DT1546:EA1547,MATCH(DR1571,DR1546:DR1547,0),MATCH(GB1562,DT1544:EA1544,0))*INDEX(AJ1552:AT1559,MATCH(GB1562,AI1552:AI1559,0),MATCH(GB1563,AJ1551:AT1551,0))</f>
        <v>#N/A</v>
      </c>
      <c r="GC1571" s="665" t="e">
        <f>INDEX(DT1546:EA1547,MATCH(DR1571,DR1546:DR1547,0),MATCH(GC1562,DT1544:EA1544,0))*INDEX(AJ1552:AT1559,MATCH(GC1562,AI1552:AI1559,0),MATCH(GC1563,AJ1551:AT1551,0))</f>
        <v>#N/A</v>
      </c>
      <c r="GD1571" s="665" t="e">
        <f>INDEX(DT1546:EA1547,MATCH(DR1571,DR1546:DR1547,0),MATCH(GD1562,DT1544:EA1544,0))*INDEX(AJ1552:AT1559,MATCH(GD1562,AI1552:AI1559,0),MATCH(GD1563,AJ1551:AT1551,0))</f>
        <v>#N/A</v>
      </c>
      <c r="GE1571" s="665" t="e">
        <f>INDEX(DT1546:EA1547,MATCH(DR1571,DR1546:DR1547,0),MATCH(GE1562,DT1544:EA1544,0))*INDEX(AJ1552:AT1559,MATCH(GE1562,AI1552:AI1559,0),MATCH(GE1563,AJ1551:AT1551,0))</f>
        <v>#N/A</v>
      </c>
      <c r="GF1571" s="665" t="e">
        <f>INDEX(DT1546:EA1547,MATCH(DR1571,DR1546:DR1547,0),MATCH(GF1562,DT1544:EA1544,0))*INDEX(AJ1552:AT1559,MATCH(GF1562,AI1552:AI1559,0),MATCH(GF1563,AJ1551:AT1551,0))</f>
        <v>#N/A</v>
      </c>
      <c r="GG1571" s="665" t="e">
        <f>INDEX(DT1546:EA1547,MATCH(DR1571,DR1546:DR1547,0),MATCH(GG1562,DT1544:EA1544,0))*INDEX(AJ1552:AT1559,MATCH(GG1562,AI1552:AI1559,0),MATCH(GG1563,AJ1551:AT1551,0))</f>
        <v>#N/A</v>
      </c>
      <c r="GH1571" s="665" t="e">
        <f>INDEX(DT1546:EA1547,MATCH(DR1571,DR1546:DR1547,0),MATCH(GH1562,DT1544:EA1544,0))*INDEX(AJ1552:AT1559,MATCH(GH1562,AI1552:AI1559,0),MATCH(GH1563,AJ1551:AT1551,0))</f>
        <v>#N/A</v>
      </c>
      <c r="GI1571" s="665" t="e">
        <f>INDEX(DT1546:EA1547,MATCH(DR1571,DR1546:DR1547,0),MATCH(GI1562,DT1544:EA1544,0))*INDEX(AJ1552:AT1559,MATCH(GI1562,AI1552:AI1559,0),MATCH(GI1563,AJ1551:AT1551,0))</f>
        <v>#N/A</v>
      </c>
      <c r="GJ1571" s="665" t="e">
        <f>INDEX(DT1546:EA1547,MATCH(DR1571,DR1546:DR1547,0),MATCH(GJ1562,DT1544:EA1544,0))*INDEX(AJ1552:AT1559,MATCH(GJ1562,AI1552:AI1559,0),MATCH(GJ1563,AJ1551:AT1551,0))</f>
        <v>#N/A</v>
      </c>
      <c r="GK1571" s="665" t="e">
        <f>INDEX(DT1546:EA1547,MATCH(DR1571,DR1546:DR1547,0),MATCH(GK1562,DT1544:EA1544,0))*INDEX(AJ1552:AT1559,MATCH(GK1562,AI1552:AI1559,0),MATCH(GK1563,AJ1551:AT1551,0))</f>
        <v>#N/A</v>
      </c>
      <c r="GL1571" s="665" t="e">
        <f>SUM(DS1571:GK1571)=#REF!-SUM(HB1571:HK1571)</f>
        <v>#N/A</v>
      </c>
      <c r="GN1571" s="749">
        <v>2030</v>
      </c>
      <c r="GO1571" s="664" t="e">
        <f>SUMIF(DS1551:EN1551,GO1551,DS1571:EN1571)</f>
        <v>#N/A</v>
      </c>
      <c r="GP1571" s="668" t="e">
        <f>SUMIF(DS1551:GK1551,GP1551,DS1571:GK1571)</f>
        <v>#N/A</v>
      </c>
      <c r="GQ1571" s="668" t="e">
        <f>SUMIF(DS1551:GK1551,GQ1551,DS1571:GK1571)</f>
        <v>#N/A</v>
      </c>
      <c r="GR1571" s="668" t="e">
        <f>SUMIF(DS1551:GK1551,GR1551,DS1571:GK1571)</f>
        <v>#N/A</v>
      </c>
      <c r="GS1571" s="668" t="e">
        <f>SUMIF(DS1551:GK1551,GS1551,DS1571:GK1571)</f>
        <v>#N/A</v>
      </c>
      <c r="GT1571" s="668" t="e">
        <f>SUMIF(DS1551:GK1551,GT1551,DS1571:GK1571)</f>
        <v>#N/A</v>
      </c>
      <c r="GU1571" s="668" t="e">
        <f>SUMIF(DS1551:GK1551,GU1551,DS1571:GK1571)</f>
        <v>#N/A</v>
      </c>
      <c r="GV1571" s="668" t="e">
        <f>SUMIF(DS1551:GK1551,GV1551,DS1571:GK1571)</f>
        <v>#N/A</v>
      </c>
      <c r="GW1571" s="668" t="e">
        <f>SUMIF(DS1551:GK1551,GW1551,DS1571:GK1571)</f>
        <v>#N/A</v>
      </c>
      <c r="GX1571" s="668" t="e">
        <f>SUMIF(DS1551:GK1551,GX1551,DS1571:GK1571)</f>
        <v>#N/A</v>
      </c>
      <c r="GY1571" s="668" t="e">
        <f>SUMIF(DS1551:GK1551,GY1551,DS1571:GK1571)</f>
        <v>#N/A</v>
      </c>
      <c r="GZ1571" s="646" t="e">
        <f>#REF!=SUM(GO1571:GY1571)</f>
        <v>#REF!</v>
      </c>
      <c r="HB1571" s="668" t="e">
        <f>IF(GZ1571,0,(#REF!-SUM(GO1571:GY1571))*INDEX(AK1552:AT1559,MATCH(GN1571,AI1552:AI1559,0),MATCH(HB1563,AK1551:AT1551,0)))</f>
        <v>#REF!</v>
      </c>
      <c r="HC1571" s="668" t="e">
        <f>IF(GZ1571,0,(#REF!-SUM(GO1571:GY1571))*INDEX(AK1552:AT1559,MATCH(GN1571,AI1552:AI1559,0),MATCH(HC1563,AK1551:AT1551,0)))</f>
        <v>#REF!</v>
      </c>
      <c r="HD1571" s="668" t="e">
        <f>IF(GZ1571,0,(#REF!-SUM(GO1571:GY1571))*INDEX(AK1552:AT1559,MATCH(GN1571,AI1552:AI1559,0),MATCH(HD1563,AK1551:AT1551,0)))</f>
        <v>#REF!</v>
      </c>
      <c r="HE1571" s="668" t="e">
        <f>IF(GZ1571,0,(#REF!-SUM(GO1571:GY1571))*INDEX(AK1552:AT1559,MATCH(GN1571,AI1552:AI1559,0),MATCH(HE1563,AK1551:AT1551,0)))</f>
        <v>#REF!</v>
      </c>
      <c r="HF1571" s="668" t="e">
        <f>IF(GZ1571,0,(#REF!-SUM(GO1571:GY1571))*INDEX(AK1552:AT1559,MATCH(GN1571,AI1552:AI1559,0),MATCH(HF1563,AK1551:AT1551,0)))</f>
        <v>#REF!</v>
      </c>
      <c r="HG1571" s="668" t="e">
        <f>IF(GZ1571,0,(#REF!-SUM(GO1571:GY1571))*INDEX(AK1552:AT1559,MATCH(GN1571,AI1552:AI1559,0),MATCH(HG1563,AK1551:AT1551,0)))</f>
        <v>#REF!</v>
      </c>
      <c r="HH1571" s="668" t="e">
        <f>IF(GZ1571,0,(#REF!-SUM(GO1571:GY1571))*INDEX(AK1552:AT1559,MATCH(GN1571,AI1552:AI1559,0),MATCH(HH1563,AK1551:AT1551,0)))</f>
        <v>#REF!</v>
      </c>
      <c r="HI1571" s="668" t="e">
        <f>IF(GZ1571,0,(#REF!-SUM(GO1571:GY1571))*INDEX(AK1552:AT1559,MATCH(GN1571,AI1552:AI1559,0),MATCH(HI1563,AK1551:AT1551,0)))</f>
        <v>#REF!</v>
      </c>
      <c r="HJ1571" s="668" t="e">
        <f>IF(GZ1571,0,(#REF!-SUM(GO1571:GY1571))*INDEX(AK1552:AT1559,MATCH(GN1571,AI1552:AI1559,0),MATCH(HJ1563,AK1551:AT1551,0)))</f>
        <v>#REF!</v>
      </c>
      <c r="HK1571" s="668" t="e">
        <f>IF(GZ1571,0,(#REF!-SUM(GO1571:GY1571))*INDEX(AK1552:AT1559,MATCH(GN1571,AI1552:AI1559,0),MATCH(HK1563,AK1551:AT1551,0)))</f>
        <v>#REF!</v>
      </c>
      <c r="HL1571" s="668" t="e">
        <f>(SUM(HB1571:HK1571)+SUM(GO1571:GY1571))=#REF!</f>
        <v>#REF!</v>
      </c>
    </row>
    <row r="1572" spans="1:234" hidden="1" x14ac:dyDescent="0.25">
      <c r="A1572" s="643" t="s">
        <v>208</v>
      </c>
    </row>
    <row r="1573" spans="1:234" ht="12.75" customHeight="1" x14ac:dyDescent="0.25">
      <c r="D1573" s="4" t="s">
        <v>127</v>
      </c>
      <c r="E1573" s="764" t="s">
        <v>1694</v>
      </c>
      <c r="F1573" s="764"/>
      <c r="G1573" s="764"/>
      <c r="H1573" s="764"/>
      <c r="I1573" s="764"/>
      <c r="J1573" s="764"/>
      <c r="K1573" s="764"/>
      <c r="L1573" s="764"/>
      <c r="M1573" s="764"/>
      <c r="N1573" s="764"/>
      <c r="O1573" s="764"/>
      <c r="P1573" s="764"/>
      <c r="Q1573" s="764"/>
    </row>
    <row r="1574" spans="1:234" ht="12.75" customHeight="1" x14ac:dyDescent="0.25">
      <c r="D1574" s="4"/>
      <c r="E1574" s="892" t="s">
        <v>1698</v>
      </c>
      <c r="F1574" s="892"/>
      <c r="G1574" s="892"/>
      <c r="H1574" s="892"/>
      <c r="I1574" s="892"/>
      <c r="J1574" s="892"/>
      <c r="K1574" s="892"/>
      <c r="L1574" s="892"/>
      <c r="M1574" s="892"/>
      <c r="N1574" s="892"/>
      <c r="O1574" s="892"/>
      <c r="P1574" s="892"/>
      <c r="Q1574" s="892"/>
    </row>
    <row r="1575" spans="1:234" ht="5.0999999999999996" customHeight="1" x14ac:dyDescent="0.25"/>
    <row r="1576" spans="1:234" ht="5.0999999999999996" customHeight="1" x14ac:dyDescent="0.25">
      <c r="E1576" s="676"/>
      <c r="F1576" s="677"/>
      <c r="G1576" s="677"/>
      <c r="H1576" s="677"/>
      <c r="I1576" s="677"/>
      <c r="J1576" s="677"/>
      <c r="K1576" s="677"/>
      <c r="L1576" s="677"/>
      <c r="M1576" s="677"/>
      <c r="N1576" s="677"/>
      <c r="O1576" s="677"/>
      <c r="P1576" s="677"/>
      <c r="Q1576" s="677"/>
    </row>
    <row r="1577" spans="1:234" x14ac:dyDescent="0.25">
      <c r="E1577" s="678" t="s">
        <v>1682</v>
      </c>
      <c r="F1577" s="670"/>
      <c r="G1577" s="670"/>
      <c r="H1577" s="905">
        <f>E1516</f>
        <v>0</v>
      </c>
      <c r="I1577" s="906"/>
      <c r="J1577" s="906"/>
      <c r="K1577" s="906"/>
      <c r="L1577" s="906"/>
      <c r="M1577" s="906"/>
      <c r="N1577" s="906"/>
      <c r="O1577" s="906"/>
      <c r="P1577" s="906"/>
      <c r="Q1577" s="907"/>
    </row>
    <row r="1578" spans="1:234" x14ac:dyDescent="0.25">
      <c r="E1578" s="678" t="s">
        <v>1836</v>
      </c>
      <c r="F1578" s="670"/>
      <c r="G1578" s="670"/>
      <c r="H1578" s="908" t="s">
        <v>1522</v>
      </c>
      <c r="I1578" s="909"/>
      <c r="J1578" s="909"/>
      <c r="K1578" s="909"/>
      <c r="L1578" s="909"/>
      <c r="M1578" s="909"/>
      <c r="N1578" s="909"/>
      <c r="O1578" s="909"/>
      <c r="P1578" s="909"/>
      <c r="Q1578" s="910"/>
      <c r="T1578" s="679" t="str">
        <f>IF(H1578="","",H1578)</f>
        <v/>
      </c>
    </row>
    <row r="1579" spans="1:234" x14ac:dyDescent="0.25">
      <c r="E1579" s="678" t="s">
        <v>1837</v>
      </c>
      <c r="F1579" s="670"/>
      <c r="G1579" s="670"/>
      <c r="H1579" s="905" t="str">
        <f>IF(H1578="","",INDEX(E1522:E1531,MATCH(H1578,U1522:U1531,0)))</f>
        <v/>
      </c>
      <c r="I1579" s="906"/>
      <c r="J1579" s="906"/>
      <c r="K1579" s="906"/>
      <c r="L1579" s="906"/>
      <c r="M1579" s="906"/>
      <c r="N1579" s="906"/>
      <c r="O1579" s="906"/>
      <c r="P1579" s="906"/>
      <c r="Q1579" s="907"/>
    </row>
    <row r="1580" spans="1:234" x14ac:dyDescent="0.25">
      <c r="E1580" s="678" t="s">
        <v>1838</v>
      </c>
      <c r="F1580" s="670"/>
      <c r="G1580" s="670"/>
      <c r="H1580" s="916" t="str">
        <f>IF(H1578="","",INDEX(N1522:N1531,MATCH(H1578,U1522:U1531,0)))</f>
        <v/>
      </c>
      <c r="I1580" s="916"/>
      <c r="J1580" s="916"/>
      <c r="K1580" s="916"/>
      <c r="L1580" s="916"/>
      <c r="M1580" s="916"/>
      <c r="N1580" s="916"/>
      <c r="O1580" s="916"/>
      <c r="P1580" s="916"/>
      <c r="Q1580" s="916"/>
      <c r="DR1580" s="643" t="s">
        <v>1669</v>
      </c>
    </row>
    <row r="1581" spans="1:234" x14ac:dyDescent="0.25">
      <c r="E1581" s="678"/>
      <c r="F1581" s="670"/>
      <c r="G1581" s="670"/>
      <c r="H1581" s="670"/>
      <c r="I1581" s="670"/>
      <c r="J1581" s="670"/>
      <c r="K1581" s="670"/>
      <c r="L1581" s="670"/>
      <c r="M1581" s="670"/>
      <c r="N1581" s="670"/>
      <c r="O1581" s="670"/>
      <c r="P1581" s="670"/>
      <c r="Q1581" s="670"/>
      <c r="DR1581" s="661"/>
      <c r="DS1581" s="647">
        <v>2023</v>
      </c>
      <c r="DT1581" s="647">
        <v>2024</v>
      </c>
      <c r="DU1581" s="647">
        <v>2024</v>
      </c>
      <c r="DV1581" s="647">
        <v>2024</v>
      </c>
      <c r="DW1581" s="647">
        <v>2024</v>
      </c>
      <c r="DX1581" s="647">
        <v>2024</v>
      </c>
      <c r="DY1581" s="647">
        <v>2024</v>
      </c>
      <c r="DZ1581" s="647">
        <v>2024</v>
      </c>
      <c r="EA1581" s="647">
        <v>2024</v>
      </c>
      <c r="EB1581" s="647">
        <v>2024</v>
      </c>
      <c r="EC1581" s="647">
        <v>2024</v>
      </c>
      <c r="ED1581" s="647">
        <v>2025</v>
      </c>
      <c r="EE1581" s="647">
        <v>2025</v>
      </c>
      <c r="EF1581" s="647">
        <v>2025</v>
      </c>
      <c r="EG1581" s="647">
        <v>2025</v>
      </c>
      <c r="EH1581" s="647">
        <v>2025</v>
      </c>
      <c r="EI1581" s="647">
        <v>2025</v>
      </c>
      <c r="EJ1581" s="647">
        <v>2025</v>
      </c>
      <c r="EK1581" s="647">
        <v>2025</v>
      </c>
      <c r="EL1581" s="647">
        <v>2025</v>
      </c>
      <c r="EM1581" s="647">
        <v>2025</v>
      </c>
      <c r="EN1581" s="647">
        <v>2026</v>
      </c>
      <c r="EO1581" s="647">
        <v>2026</v>
      </c>
      <c r="EP1581" s="647">
        <v>2026</v>
      </c>
      <c r="EQ1581" s="647">
        <v>2026</v>
      </c>
      <c r="ER1581" s="647">
        <v>2026</v>
      </c>
      <c r="ES1581" s="647">
        <v>2026</v>
      </c>
      <c r="ET1581" s="647">
        <v>2026</v>
      </c>
      <c r="EU1581" s="647">
        <v>2026</v>
      </c>
      <c r="EV1581" s="647">
        <v>2026</v>
      </c>
      <c r="EW1581" s="647">
        <v>2026</v>
      </c>
      <c r="EX1581" s="647">
        <v>2027</v>
      </c>
      <c r="EY1581" s="647">
        <v>2027</v>
      </c>
      <c r="EZ1581" s="647">
        <v>2027</v>
      </c>
      <c r="FA1581" s="647">
        <v>2027</v>
      </c>
      <c r="FB1581" s="647">
        <v>2027</v>
      </c>
      <c r="FC1581" s="647">
        <v>2027</v>
      </c>
      <c r="FD1581" s="647">
        <v>2027</v>
      </c>
      <c r="FE1581" s="647">
        <v>2027</v>
      </c>
      <c r="FF1581" s="647">
        <v>2027</v>
      </c>
      <c r="FG1581" s="647">
        <v>2027</v>
      </c>
      <c r="FH1581" s="647">
        <v>2028</v>
      </c>
      <c r="FI1581" s="647">
        <v>2028</v>
      </c>
      <c r="FJ1581" s="647">
        <v>2028</v>
      </c>
      <c r="FK1581" s="647">
        <v>2028</v>
      </c>
      <c r="FL1581" s="647">
        <v>2028</v>
      </c>
      <c r="FM1581" s="647">
        <v>2028</v>
      </c>
      <c r="FN1581" s="647">
        <v>2028</v>
      </c>
      <c r="FO1581" s="647">
        <v>2028</v>
      </c>
      <c r="FP1581" s="647">
        <v>2028</v>
      </c>
      <c r="FQ1581" s="647">
        <v>2028</v>
      </c>
      <c r="FR1581" s="647">
        <v>2029</v>
      </c>
      <c r="FS1581" s="647">
        <v>2029</v>
      </c>
      <c r="FT1581" s="647">
        <v>2029</v>
      </c>
      <c r="FU1581" s="647">
        <v>2029</v>
      </c>
      <c r="FV1581" s="647">
        <v>2029</v>
      </c>
      <c r="FW1581" s="647">
        <v>2029</v>
      </c>
      <c r="FX1581" s="647">
        <v>2029</v>
      </c>
      <c r="FY1581" s="647">
        <v>2029</v>
      </c>
      <c r="FZ1581" s="647">
        <v>2029</v>
      </c>
      <c r="GA1581" s="647">
        <v>2029</v>
      </c>
      <c r="GB1581" s="647">
        <v>2030</v>
      </c>
      <c r="GC1581" s="647">
        <v>2030</v>
      </c>
      <c r="GD1581" s="647">
        <v>2030</v>
      </c>
      <c r="GE1581" s="647">
        <v>2030</v>
      </c>
      <c r="GF1581" s="647">
        <v>2030</v>
      </c>
      <c r="GG1581" s="647">
        <v>2030</v>
      </c>
      <c r="GH1581" s="647">
        <v>2030</v>
      </c>
      <c r="GI1581" s="647">
        <v>2030</v>
      </c>
      <c r="GJ1581" s="647">
        <v>2030</v>
      </c>
      <c r="GK1581" s="647">
        <v>2030</v>
      </c>
      <c r="GL1581" s="747" t="s">
        <v>1662</v>
      </c>
      <c r="GO1581" s="643" t="s">
        <v>1670</v>
      </c>
    </row>
    <row r="1582" spans="1:234" s="643" customFormat="1" ht="24" customHeight="1" x14ac:dyDescent="0.25">
      <c r="B1582" s="644"/>
      <c r="C1582" s="644"/>
      <c r="D1582" s="644"/>
      <c r="E1582" s="678"/>
      <c r="F1582" s="670"/>
      <c r="G1582" s="680" t="s">
        <v>1679</v>
      </c>
      <c r="H1582" s="681" t="s">
        <v>1685</v>
      </c>
      <c r="I1582" s="681" t="s">
        <v>1651</v>
      </c>
      <c r="J1582" s="681" t="s">
        <v>1683</v>
      </c>
      <c r="K1582" s="681" t="s">
        <v>1684</v>
      </c>
      <c r="L1582" s="681" t="s">
        <v>1436</v>
      </c>
      <c r="M1582" s="683" t="s">
        <v>1690</v>
      </c>
      <c r="N1582" s="697" t="str">
        <f>IF(G1541="","/",G1541)</f>
        <v>/</v>
      </c>
      <c r="O1582" s="683" t="s">
        <v>410</v>
      </c>
      <c r="P1582" s="697" t="str">
        <f>IF(G1542="","/",G1542)</f>
        <v>/</v>
      </c>
      <c r="Q1582" s="698" t="s">
        <v>1725</v>
      </c>
      <c r="R1582" s="644"/>
      <c r="DR1582" s="662" t="s">
        <v>1665</v>
      </c>
      <c r="DS1582" s="647" t="s">
        <v>1664</v>
      </c>
      <c r="DT1582" s="647" t="str">
        <f t="shared" ref="DT1582" si="6679">E1545</f>
        <v/>
      </c>
      <c r="DU1582" s="647" t="str">
        <f t="shared" ref="DU1582" si="6680">F1545</f>
        <v/>
      </c>
      <c r="DV1582" s="647" t="str">
        <f t="shared" ref="DV1582" si="6681">G1545</f>
        <v/>
      </c>
      <c r="DW1582" s="647" t="str">
        <f t="shared" ref="DW1582" si="6682">H1545</f>
        <v/>
      </c>
      <c r="DX1582" s="647" t="str">
        <f t="shared" ref="DX1582" si="6683">I1545</f>
        <v/>
      </c>
      <c r="DY1582" s="647" t="str">
        <f t="shared" ref="DY1582" si="6684">J1545</f>
        <v/>
      </c>
      <c r="DZ1582" s="647" t="str">
        <f t="shared" ref="DZ1582" si="6685">K1545</f>
        <v/>
      </c>
      <c r="EA1582" s="647" t="str">
        <f t="shared" ref="EA1582" si="6686">L1545</f>
        <v/>
      </c>
      <c r="EB1582" s="647" t="str">
        <f t="shared" ref="EB1582" si="6687">M1545</f>
        <v/>
      </c>
      <c r="EC1582" s="647" t="str">
        <f t="shared" ref="EC1582" si="6688">N1545</f>
        <v/>
      </c>
      <c r="ED1582" s="647" t="str">
        <f t="shared" ref="ED1582" si="6689">E1545</f>
        <v/>
      </c>
      <c r="EE1582" s="647" t="str">
        <f t="shared" ref="EE1582" si="6690">F1545</f>
        <v/>
      </c>
      <c r="EF1582" s="647" t="str">
        <f t="shared" ref="EF1582" si="6691">G1545</f>
        <v/>
      </c>
      <c r="EG1582" s="647" t="str">
        <f t="shared" ref="EG1582" si="6692">H1545</f>
        <v/>
      </c>
      <c r="EH1582" s="647" t="str">
        <f t="shared" ref="EH1582" si="6693">I1545</f>
        <v/>
      </c>
      <c r="EI1582" s="647" t="str">
        <f t="shared" ref="EI1582" si="6694">J1545</f>
        <v/>
      </c>
      <c r="EJ1582" s="647" t="str">
        <f t="shared" ref="EJ1582" si="6695">K1545</f>
        <v/>
      </c>
      <c r="EK1582" s="647" t="str">
        <f t="shared" ref="EK1582" si="6696">L1545</f>
        <v/>
      </c>
      <c r="EL1582" s="647" t="str">
        <f t="shared" ref="EL1582" si="6697">M1545</f>
        <v/>
      </c>
      <c r="EM1582" s="647" t="str">
        <f t="shared" ref="EM1582" si="6698">N1545</f>
        <v/>
      </c>
      <c r="EN1582" s="647" t="str">
        <f t="shared" ref="EN1582" si="6699">E1545</f>
        <v/>
      </c>
      <c r="EO1582" s="647" t="str">
        <f t="shared" ref="EO1582" si="6700">F1545</f>
        <v/>
      </c>
      <c r="EP1582" s="647" t="str">
        <f t="shared" ref="EP1582" si="6701">G1545</f>
        <v/>
      </c>
      <c r="EQ1582" s="647" t="str">
        <f t="shared" ref="EQ1582" si="6702">H1545</f>
        <v/>
      </c>
      <c r="ER1582" s="647" t="str">
        <f t="shared" ref="ER1582" si="6703">I1545</f>
        <v/>
      </c>
      <c r="ES1582" s="647" t="str">
        <f t="shared" ref="ES1582" si="6704">J1545</f>
        <v/>
      </c>
      <c r="ET1582" s="647" t="str">
        <f t="shared" ref="ET1582" si="6705">K1545</f>
        <v/>
      </c>
      <c r="EU1582" s="647" t="str">
        <f t="shared" ref="EU1582" si="6706">L1545</f>
        <v/>
      </c>
      <c r="EV1582" s="647" t="str">
        <f t="shared" ref="EV1582" si="6707">M1545</f>
        <v/>
      </c>
      <c r="EW1582" s="647" t="str">
        <f t="shared" ref="EW1582" si="6708">N1545</f>
        <v/>
      </c>
      <c r="EX1582" s="647" t="str">
        <f t="shared" ref="EX1582" si="6709">E1545</f>
        <v/>
      </c>
      <c r="EY1582" s="647" t="str">
        <f t="shared" ref="EY1582" si="6710">F1545</f>
        <v/>
      </c>
      <c r="EZ1582" s="647" t="str">
        <f t="shared" ref="EZ1582" si="6711">G1545</f>
        <v/>
      </c>
      <c r="FA1582" s="647" t="str">
        <f t="shared" ref="FA1582" si="6712">H1545</f>
        <v/>
      </c>
      <c r="FB1582" s="647" t="str">
        <f t="shared" ref="FB1582" si="6713">I1545</f>
        <v/>
      </c>
      <c r="FC1582" s="647" t="str">
        <f t="shared" ref="FC1582" si="6714">J1545</f>
        <v/>
      </c>
      <c r="FD1582" s="647" t="str">
        <f t="shared" ref="FD1582" si="6715">K1545</f>
        <v/>
      </c>
      <c r="FE1582" s="647" t="str">
        <f t="shared" ref="FE1582" si="6716">L1545</f>
        <v/>
      </c>
      <c r="FF1582" s="647" t="str">
        <f t="shared" ref="FF1582" si="6717">M1545</f>
        <v/>
      </c>
      <c r="FG1582" s="647" t="str">
        <f t="shared" ref="FG1582" si="6718">N1545</f>
        <v/>
      </c>
      <c r="FH1582" s="647" t="str">
        <f t="shared" ref="FH1582" si="6719">E1545</f>
        <v/>
      </c>
      <c r="FI1582" s="647" t="str">
        <f t="shared" ref="FI1582" si="6720">F1545</f>
        <v/>
      </c>
      <c r="FJ1582" s="647" t="str">
        <f t="shared" ref="FJ1582" si="6721">G1545</f>
        <v/>
      </c>
      <c r="FK1582" s="647" t="str">
        <f t="shared" ref="FK1582" si="6722">H1545</f>
        <v/>
      </c>
      <c r="FL1582" s="647" t="str">
        <f t="shared" ref="FL1582" si="6723">I1545</f>
        <v/>
      </c>
      <c r="FM1582" s="647" t="str">
        <f t="shared" ref="FM1582" si="6724">J1545</f>
        <v/>
      </c>
      <c r="FN1582" s="647" t="str">
        <f t="shared" ref="FN1582" si="6725">K1545</f>
        <v/>
      </c>
      <c r="FO1582" s="647" t="str">
        <f t="shared" ref="FO1582" si="6726">L1545</f>
        <v/>
      </c>
      <c r="FP1582" s="647" t="str">
        <f t="shared" ref="FP1582" si="6727">M1545</f>
        <v/>
      </c>
      <c r="FQ1582" s="647" t="str">
        <f t="shared" ref="FQ1582" si="6728">N1545</f>
        <v/>
      </c>
      <c r="FR1582" s="647" t="str">
        <f t="shared" ref="FR1582" si="6729">E1545</f>
        <v/>
      </c>
      <c r="FS1582" s="647" t="str">
        <f t="shared" ref="FS1582" si="6730">F1545</f>
        <v/>
      </c>
      <c r="FT1582" s="647" t="str">
        <f t="shared" ref="FT1582" si="6731">G1545</f>
        <v/>
      </c>
      <c r="FU1582" s="647" t="str">
        <f t="shared" ref="FU1582" si="6732">H1545</f>
        <v/>
      </c>
      <c r="FV1582" s="647" t="str">
        <f t="shared" ref="FV1582" si="6733">I1545</f>
        <v/>
      </c>
      <c r="FW1582" s="647" t="str">
        <f t="shared" ref="FW1582" si="6734">J1545</f>
        <v/>
      </c>
      <c r="FX1582" s="647" t="str">
        <f t="shared" ref="FX1582" si="6735">K1545</f>
        <v/>
      </c>
      <c r="FY1582" s="647" t="str">
        <f t="shared" ref="FY1582" si="6736">L1545</f>
        <v/>
      </c>
      <c r="FZ1582" s="647" t="str">
        <f t="shared" ref="FZ1582" si="6737">M1545</f>
        <v/>
      </c>
      <c r="GA1582" s="647" t="str">
        <f t="shared" ref="GA1582" si="6738">N1545</f>
        <v/>
      </c>
      <c r="GB1582" s="647" t="str">
        <f t="shared" ref="GB1582" si="6739">E1545</f>
        <v/>
      </c>
      <c r="GC1582" s="647" t="str">
        <f t="shared" ref="GC1582" si="6740">F1545</f>
        <v/>
      </c>
      <c r="GD1582" s="647" t="str">
        <f t="shared" ref="GD1582" si="6741">G1545</f>
        <v/>
      </c>
      <c r="GE1582" s="647" t="str">
        <f t="shared" ref="GE1582" si="6742">H1545</f>
        <v/>
      </c>
      <c r="GF1582" s="647" t="str">
        <f t="shared" ref="GF1582" si="6743">I1545</f>
        <v/>
      </c>
      <c r="GG1582" s="647" t="str">
        <f t="shared" ref="GG1582" si="6744">J1545</f>
        <v/>
      </c>
      <c r="GH1582" s="647" t="str">
        <f t="shared" ref="GH1582" si="6745">K1545</f>
        <v/>
      </c>
      <c r="GI1582" s="647" t="str">
        <f t="shared" ref="GI1582" si="6746">L1545</f>
        <v/>
      </c>
      <c r="GJ1582" s="647" t="str">
        <f t="shared" ref="GJ1582" si="6747">M1545</f>
        <v/>
      </c>
      <c r="GK1582" s="647" t="str">
        <f t="shared" ref="GK1582" si="6748">N1545</f>
        <v/>
      </c>
      <c r="GL1582" s="748"/>
      <c r="GN1582" s="662" t="s">
        <v>1665</v>
      </c>
      <c r="GO1582" s="646" t="s">
        <v>1664</v>
      </c>
      <c r="GP1582" s="646" t="str">
        <f t="shared" ref="GP1582" si="6749">E1545</f>
        <v/>
      </c>
      <c r="GQ1582" s="646" t="str">
        <f t="shared" ref="GQ1582" si="6750">F1545</f>
        <v/>
      </c>
      <c r="GR1582" s="646" t="str">
        <f t="shared" ref="GR1582" si="6751">G1545</f>
        <v/>
      </c>
      <c r="GS1582" s="646" t="str">
        <f t="shared" ref="GS1582" si="6752">H1545</f>
        <v/>
      </c>
      <c r="GT1582" s="646" t="str">
        <f t="shared" ref="GT1582" si="6753">I1545</f>
        <v/>
      </c>
      <c r="GU1582" s="646" t="str">
        <f t="shared" ref="GU1582" si="6754">J1545</f>
        <v/>
      </c>
      <c r="GV1582" s="646" t="str">
        <f t="shared" ref="GV1582" si="6755">K1545</f>
        <v/>
      </c>
      <c r="GW1582" s="646" t="str">
        <f t="shared" ref="GW1582" si="6756">L1545</f>
        <v/>
      </c>
      <c r="GX1582" s="646" t="str">
        <f t="shared" ref="GX1582" si="6757">M1545</f>
        <v/>
      </c>
      <c r="GY1582" s="646" t="str">
        <f t="shared" ref="GY1582" si="6758">N1545</f>
        <v/>
      </c>
      <c r="GZ1582" s="646" t="s">
        <v>1662</v>
      </c>
      <c r="HM1582" s="644"/>
      <c r="HN1582" s="644"/>
      <c r="HO1582" s="644"/>
      <c r="HP1582" s="644"/>
      <c r="HQ1582" s="644"/>
      <c r="HR1582" s="644"/>
      <c r="HS1582" s="644"/>
      <c r="HT1582" s="644"/>
      <c r="HU1582" s="644"/>
      <c r="HV1582" s="644"/>
      <c r="HW1582" s="644"/>
      <c r="HX1582" s="644"/>
      <c r="HY1582" s="644"/>
      <c r="HZ1582" s="644"/>
    </row>
    <row r="1583" spans="1:234" s="643" customFormat="1" hidden="1" x14ac:dyDescent="0.25">
      <c r="A1583" s="643" t="s">
        <v>208</v>
      </c>
      <c r="B1583" s="644"/>
      <c r="C1583" s="644"/>
      <c r="D1583" s="644"/>
      <c r="E1583" s="678"/>
      <c r="F1583" s="670"/>
      <c r="G1583" s="670"/>
      <c r="H1583" s="670"/>
      <c r="I1583" s="670"/>
      <c r="J1583" s="670"/>
      <c r="K1583" s="670"/>
      <c r="L1583" s="670"/>
      <c r="M1583" s="670"/>
      <c r="N1583" s="670"/>
      <c r="O1583" s="670"/>
      <c r="P1583" s="670"/>
      <c r="Q1583" s="670"/>
      <c r="R1583" s="682"/>
      <c r="DR1583" s="749">
        <v>2023</v>
      </c>
      <c r="DS1583" s="665">
        <f t="shared" ref="DS1583:GD1586" si="6759">DS1552-DS1564</f>
        <v>0</v>
      </c>
      <c r="DT1583" s="665">
        <f t="shared" si="6759"/>
        <v>0</v>
      </c>
      <c r="DU1583" s="665">
        <f t="shared" si="6759"/>
        <v>0</v>
      </c>
      <c r="DV1583" s="665">
        <f t="shared" si="6759"/>
        <v>0</v>
      </c>
      <c r="DW1583" s="665">
        <f t="shared" si="6759"/>
        <v>0</v>
      </c>
      <c r="DX1583" s="665">
        <f t="shared" si="6759"/>
        <v>0</v>
      </c>
      <c r="DY1583" s="665">
        <f t="shared" si="6759"/>
        <v>0</v>
      </c>
      <c r="DZ1583" s="665">
        <f t="shared" si="6759"/>
        <v>0</v>
      </c>
      <c r="EA1583" s="665">
        <f t="shared" si="6759"/>
        <v>0</v>
      </c>
      <c r="EB1583" s="665">
        <f t="shared" si="6759"/>
        <v>0</v>
      </c>
      <c r="EC1583" s="665">
        <f t="shared" si="6759"/>
        <v>0</v>
      </c>
      <c r="ED1583" s="665">
        <f t="shared" si="6759"/>
        <v>0</v>
      </c>
      <c r="EE1583" s="665">
        <f t="shared" si="6759"/>
        <v>0</v>
      </c>
      <c r="EF1583" s="665">
        <f t="shared" si="6759"/>
        <v>0</v>
      </c>
      <c r="EG1583" s="665">
        <f t="shared" si="6759"/>
        <v>0</v>
      </c>
      <c r="EH1583" s="665">
        <f t="shared" si="6759"/>
        <v>0</v>
      </c>
      <c r="EI1583" s="665">
        <f t="shared" si="6759"/>
        <v>0</v>
      </c>
      <c r="EJ1583" s="665">
        <f t="shared" si="6759"/>
        <v>0</v>
      </c>
      <c r="EK1583" s="665">
        <f t="shared" si="6759"/>
        <v>0</v>
      </c>
      <c r="EL1583" s="665">
        <f t="shared" si="6759"/>
        <v>0</v>
      </c>
      <c r="EM1583" s="665">
        <f t="shared" si="6759"/>
        <v>0</v>
      </c>
      <c r="EN1583" s="665">
        <f t="shared" si="6759"/>
        <v>0</v>
      </c>
      <c r="EO1583" s="665">
        <f t="shared" si="6759"/>
        <v>0</v>
      </c>
      <c r="EP1583" s="665">
        <f t="shared" si="6759"/>
        <v>0</v>
      </c>
      <c r="EQ1583" s="665">
        <f t="shared" si="6759"/>
        <v>0</v>
      </c>
      <c r="ER1583" s="665">
        <f t="shared" si="6759"/>
        <v>0</v>
      </c>
      <c r="ES1583" s="665">
        <f t="shared" si="6759"/>
        <v>0</v>
      </c>
      <c r="ET1583" s="665">
        <f t="shared" si="6759"/>
        <v>0</v>
      </c>
      <c r="EU1583" s="665">
        <f t="shared" si="6759"/>
        <v>0</v>
      </c>
      <c r="EV1583" s="665">
        <f t="shared" si="6759"/>
        <v>0</v>
      </c>
      <c r="EW1583" s="665">
        <f t="shared" si="6759"/>
        <v>0</v>
      </c>
      <c r="EX1583" s="665">
        <f t="shared" si="6759"/>
        <v>0</v>
      </c>
      <c r="EY1583" s="665">
        <f t="shared" si="6759"/>
        <v>0</v>
      </c>
      <c r="EZ1583" s="665">
        <f t="shared" si="6759"/>
        <v>0</v>
      </c>
      <c r="FA1583" s="665">
        <f t="shared" si="6759"/>
        <v>0</v>
      </c>
      <c r="FB1583" s="665">
        <f t="shared" si="6759"/>
        <v>0</v>
      </c>
      <c r="FC1583" s="665">
        <f t="shared" si="6759"/>
        <v>0</v>
      </c>
      <c r="FD1583" s="665">
        <f t="shared" si="6759"/>
        <v>0</v>
      </c>
      <c r="FE1583" s="665">
        <f t="shared" si="6759"/>
        <v>0</v>
      </c>
      <c r="FF1583" s="665">
        <f t="shared" si="6759"/>
        <v>0</v>
      </c>
      <c r="FG1583" s="665">
        <f t="shared" si="6759"/>
        <v>0</v>
      </c>
      <c r="FH1583" s="665">
        <f t="shared" si="6759"/>
        <v>0</v>
      </c>
      <c r="FI1583" s="665">
        <f t="shared" si="6759"/>
        <v>0</v>
      </c>
      <c r="FJ1583" s="665">
        <f t="shared" si="6759"/>
        <v>0</v>
      </c>
      <c r="FK1583" s="665">
        <f t="shared" si="6759"/>
        <v>0</v>
      </c>
      <c r="FL1583" s="665">
        <f t="shared" si="6759"/>
        <v>0</v>
      </c>
      <c r="FM1583" s="665">
        <f t="shared" si="6759"/>
        <v>0</v>
      </c>
      <c r="FN1583" s="665">
        <f t="shared" si="6759"/>
        <v>0</v>
      </c>
      <c r="FO1583" s="665">
        <f t="shared" si="6759"/>
        <v>0</v>
      </c>
      <c r="FP1583" s="665">
        <f t="shared" si="6759"/>
        <v>0</v>
      </c>
      <c r="FQ1583" s="665">
        <f t="shared" si="6759"/>
        <v>0</v>
      </c>
      <c r="FR1583" s="665">
        <f t="shared" si="6759"/>
        <v>0</v>
      </c>
      <c r="FS1583" s="665">
        <f t="shared" si="6759"/>
        <v>0</v>
      </c>
      <c r="FT1583" s="665">
        <f t="shared" si="6759"/>
        <v>0</v>
      </c>
      <c r="FU1583" s="665">
        <f t="shared" si="6759"/>
        <v>0</v>
      </c>
      <c r="FV1583" s="665">
        <f t="shared" si="6759"/>
        <v>0</v>
      </c>
      <c r="FW1583" s="665">
        <f t="shared" si="6759"/>
        <v>0</v>
      </c>
      <c r="FX1583" s="665">
        <f t="shared" si="6759"/>
        <v>0</v>
      </c>
      <c r="FY1583" s="665">
        <f t="shared" si="6759"/>
        <v>0</v>
      </c>
      <c r="FZ1583" s="665">
        <f t="shared" si="6759"/>
        <v>0</v>
      </c>
      <c r="GA1583" s="665">
        <f t="shared" si="6759"/>
        <v>0</v>
      </c>
      <c r="GB1583" s="665">
        <f t="shared" si="6759"/>
        <v>0</v>
      </c>
      <c r="GC1583" s="665">
        <f t="shared" si="6759"/>
        <v>0</v>
      </c>
      <c r="GD1583" s="665">
        <f t="shared" si="6759"/>
        <v>0</v>
      </c>
      <c r="GE1583" s="665">
        <f t="shared" ref="GE1583:GK1583" si="6760">GE1552-GE1564</f>
        <v>0</v>
      </c>
      <c r="GF1583" s="665">
        <f t="shared" si="6760"/>
        <v>0</v>
      </c>
      <c r="GG1583" s="665">
        <f t="shared" si="6760"/>
        <v>0</v>
      </c>
      <c r="GH1583" s="665">
        <f t="shared" si="6760"/>
        <v>0</v>
      </c>
      <c r="GI1583" s="665">
        <f t="shared" si="6760"/>
        <v>0</v>
      </c>
      <c r="GJ1583" s="665">
        <f t="shared" si="6760"/>
        <v>0</v>
      </c>
      <c r="GK1583" s="665">
        <f t="shared" si="6760"/>
        <v>0</v>
      </c>
      <c r="GL1583" s="665" t="b">
        <f>SUM(DS1583:GK1583)+SUM(Y1546:AH1546)-SUM(HB1564:HK1564)=Q1546</f>
        <v>1</v>
      </c>
      <c r="GN1583" s="749">
        <v>2023</v>
      </c>
      <c r="GO1583" s="664">
        <f>SUMIF(DS1551:GK1551,GO1551,DS1583:GK1583)</f>
        <v>0</v>
      </c>
      <c r="GP1583" s="668">
        <f>SUMIF(DS1551:GK1551,GP1551,DS1583:GK1583)</f>
        <v>0</v>
      </c>
      <c r="GQ1583" s="668">
        <f>SUMIF(DS1551:GK1551,GQ1551,DS1583:GK1583)</f>
        <v>0</v>
      </c>
      <c r="GR1583" s="668">
        <f>SUMIF(DS1551:GK1551,GR1551,DS1583:GK1583)</f>
        <v>0</v>
      </c>
      <c r="GS1583" s="668">
        <f>SUMIF(DS1551:GK1551,GS1551,DS1583:GK1583)</f>
        <v>0</v>
      </c>
      <c r="GT1583" s="668">
        <f>SUMIF(DS1551:GK1551,GT1551,DS1583:GK1583)</f>
        <v>0</v>
      </c>
      <c r="GU1583" s="668">
        <f>SUMIF(DS1551:GK1551,GU1551,DS1583:GK1583)</f>
        <v>0</v>
      </c>
      <c r="GV1583" s="668">
        <f>SUMIF(DS1551:GK1551,GV1551,DS1583:GK1583)</f>
        <v>0</v>
      </c>
      <c r="GW1583" s="668">
        <f>SUMIF(DS1551:GK1551,GW1551,DS1583:GK1583)</f>
        <v>0</v>
      </c>
      <c r="GX1583" s="668">
        <f>SUMIF(DS1551:GK1551,GX1551,DS1583:GK1583)</f>
        <v>0</v>
      </c>
      <c r="GY1583" s="668">
        <f>SUMIF(DS1551:GK1551,GY1551,DS1583:GK1583)</f>
        <v>0</v>
      </c>
      <c r="GZ1583" s="646" t="b">
        <f>SUM(GO1583:GY1583)-SUM(HB1564:HK1564)=(Q1546-SUM(Y1546:AH1546))</f>
        <v>1</v>
      </c>
      <c r="HM1583" s="682"/>
      <c r="HN1583" s="682"/>
      <c r="HO1583" s="682"/>
      <c r="HP1583" s="682"/>
      <c r="HQ1583" s="682"/>
      <c r="HR1583" s="682"/>
      <c r="HS1583" s="682"/>
      <c r="HT1583" s="682"/>
      <c r="HU1583" s="682"/>
      <c r="HV1583" s="682"/>
      <c r="HW1583" s="682"/>
      <c r="HX1583" s="682"/>
      <c r="HY1583" s="682"/>
      <c r="HZ1583" s="682"/>
    </row>
    <row r="1584" spans="1:234" s="643" customFormat="1" x14ac:dyDescent="0.25">
      <c r="B1584" s="644"/>
      <c r="C1584" s="644"/>
      <c r="D1584" s="644"/>
      <c r="E1584" s="678"/>
      <c r="F1584" s="670"/>
      <c r="G1584" s="652">
        <v>2024</v>
      </c>
      <c r="H1584" s="656">
        <f>IF(G1584&gt;CNTR_ReportingYear,"",INDEX(E1547:N1547,MATCH(T1578,E1545:N1545,0)))</f>
        <v>0</v>
      </c>
      <c r="I1584" s="656">
        <f>IF(G1584&gt;CNTR_ReportingYear,"",INDEX(GP1584:GY1590,MATCH(G1584,GN1584:GN1590,0),MATCH(T1578,GP1582:GY1582,0))-INDEX(HB1565:HK1571,MATCH(G1584,GN1565:GN1571,0),MATCH(T1578,HB1563:HK1563,0))+INDEX(Y1546:AH1547,MATCH(G1584,D1546:D1547,0),MATCH(T1578,Y1545:AH1545,0)))</f>
        <v>0</v>
      </c>
      <c r="J1584" s="656">
        <f>IF(G1584&gt;CNTR_ReportingYear,"",SUMIFS(AX1552:DP1552,AX1551:DP1551,T1578))</f>
        <v>0</v>
      </c>
      <c r="K1584" s="656">
        <f>IF(G1584&gt;CNTR_ReportingYear,"",SUMIFS(AX1553:DP1553,AX1551:DP1551,T1578))</f>
        <v>0</v>
      </c>
      <c r="L1584" s="656">
        <f>IF(G1584&gt;CNTR_ReportingYear,"",INDEX(GP1565:GY1571,MATCH(G1584,GN1565:GN1571,0),MATCH(T1578,GP1563:GY1563,0))+INDEX(HB1565:HK1571,MATCH(G1584,GN1565:GN1571,0),MATCH(T1578,HB1563:HK1563,0)))</f>
        <v>0</v>
      </c>
      <c r="M1584" s="674"/>
      <c r="N1584" s="588" t="str">
        <f>H1582</f>
        <v>Purchase</v>
      </c>
      <c r="O1584" s="917" t="s">
        <v>1688</v>
      </c>
      <c r="P1584" s="917"/>
      <c r="Q1584" s="917"/>
      <c r="R1584" s="674"/>
      <c r="DR1584" s="749">
        <v>2024</v>
      </c>
      <c r="DS1584" s="665">
        <f t="shared" si="6759"/>
        <v>0</v>
      </c>
      <c r="DT1584" s="665">
        <f t="shared" si="6759"/>
        <v>0</v>
      </c>
      <c r="DU1584" s="665">
        <f t="shared" si="6759"/>
        <v>0</v>
      </c>
      <c r="DV1584" s="665">
        <f t="shared" si="6759"/>
        <v>0</v>
      </c>
      <c r="DW1584" s="665">
        <f t="shared" si="6759"/>
        <v>0</v>
      </c>
      <c r="DX1584" s="665">
        <f t="shared" si="6759"/>
        <v>0</v>
      </c>
      <c r="DY1584" s="665">
        <f t="shared" si="6759"/>
        <v>0</v>
      </c>
      <c r="DZ1584" s="665">
        <f t="shared" si="6759"/>
        <v>0</v>
      </c>
      <c r="EA1584" s="665">
        <f t="shared" si="6759"/>
        <v>0</v>
      </c>
      <c r="EB1584" s="665">
        <f t="shared" si="6759"/>
        <v>0</v>
      </c>
      <c r="EC1584" s="665">
        <f t="shared" si="6759"/>
        <v>0</v>
      </c>
      <c r="ED1584" s="665">
        <f t="shared" si="6759"/>
        <v>0</v>
      </c>
      <c r="EE1584" s="665">
        <f t="shared" si="6759"/>
        <v>0</v>
      </c>
      <c r="EF1584" s="665">
        <f t="shared" si="6759"/>
        <v>0</v>
      </c>
      <c r="EG1584" s="665">
        <f t="shared" si="6759"/>
        <v>0</v>
      </c>
      <c r="EH1584" s="665">
        <f t="shared" si="6759"/>
        <v>0</v>
      </c>
      <c r="EI1584" s="665">
        <f t="shared" si="6759"/>
        <v>0</v>
      </c>
      <c r="EJ1584" s="665">
        <f t="shared" si="6759"/>
        <v>0</v>
      </c>
      <c r="EK1584" s="665">
        <f t="shared" si="6759"/>
        <v>0</v>
      </c>
      <c r="EL1584" s="665">
        <f t="shared" si="6759"/>
        <v>0</v>
      </c>
      <c r="EM1584" s="665">
        <f t="shared" si="6759"/>
        <v>0</v>
      </c>
      <c r="EN1584" s="665">
        <f t="shared" si="6759"/>
        <v>0</v>
      </c>
      <c r="EO1584" s="665">
        <f t="shared" si="6759"/>
        <v>0</v>
      </c>
      <c r="EP1584" s="665">
        <f t="shared" si="6759"/>
        <v>0</v>
      </c>
      <c r="EQ1584" s="665">
        <f t="shared" si="6759"/>
        <v>0</v>
      </c>
      <c r="ER1584" s="665">
        <f t="shared" si="6759"/>
        <v>0</v>
      </c>
      <c r="ES1584" s="665">
        <f t="shared" si="6759"/>
        <v>0</v>
      </c>
      <c r="ET1584" s="665">
        <f t="shared" si="6759"/>
        <v>0</v>
      </c>
      <c r="EU1584" s="665">
        <f t="shared" si="6759"/>
        <v>0</v>
      </c>
      <c r="EV1584" s="665">
        <f t="shared" si="6759"/>
        <v>0</v>
      </c>
      <c r="EW1584" s="665">
        <f t="shared" si="6759"/>
        <v>0</v>
      </c>
      <c r="EX1584" s="665">
        <f t="shared" si="6759"/>
        <v>0</v>
      </c>
      <c r="EY1584" s="665">
        <f t="shared" si="6759"/>
        <v>0</v>
      </c>
      <c r="EZ1584" s="665">
        <f t="shared" si="6759"/>
        <v>0</v>
      </c>
      <c r="FA1584" s="665">
        <f t="shared" si="6759"/>
        <v>0</v>
      </c>
      <c r="FB1584" s="665">
        <f t="shared" si="6759"/>
        <v>0</v>
      </c>
      <c r="FC1584" s="665">
        <f t="shared" si="6759"/>
        <v>0</v>
      </c>
      <c r="FD1584" s="665">
        <f t="shared" si="6759"/>
        <v>0</v>
      </c>
      <c r="FE1584" s="665">
        <f t="shared" si="6759"/>
        <v>0</v>
      </c>
      <c r="FF1584" s="665">
        <f t="shared" si="6759"/>
        <v>0</v>
      </c>
      <c r="FG1584" s="665">
        <f t="shared" si="6759"/>
        <v>0</v>
      </c>
      <c r="FH1584" s="665">
        <f t="shared" si="6759"/>
        <v>0</v>
      </c>
      <c r="FI1584" s="665">
        <f t="shared" si="6759"/>
        <v>0</v>
      </c>
      <c r="FJ1584" s="665">
        <f t="shared" si="6759"/>
        <v>0</v>
      </c>
      <c r="FK1584" s="665">
        <f t="shared" si="6759"/>
        <v>0</v>
      </c>
      <c r="FL1584" s="665">
        <f t="shared" si="6759"/>
        <v>0</v>
      </c>
      <c r="FM1584" s="665">
        <f t="shared" si="6759"/>
        <v>0</v>
      </c>
      <c r="FN1584" s="665">
        <f t="shared" si="6759"/>
        <v>0</v>
      </c>
      <c r="FO1584" s="665">
        <f t="shared" si="6759"/>
        <v>0</v>
      </c>
      <c r="FP1584" s="665">
        <f t="shared" si="6759"/>
        <v>0</v>
      </c>
      <c r="FQ1584" s="665">
        <f t="shared" si="6759"/>
        <v>0</v>
      </c>
      <c r="FR1584" s="665">
        <f t="shared" si="6759"/>
        <v>0</v>
      </c>
      <c r="FS1584" s="665">
        <f t="shared" si="6759"/>
        <v>0</v>
      </c>
      <c r="FT1584" s="665">
        <f t="shared" si="6759"/>
        <v>0</v>
      </c>
      <c r="FU1584" s="665">
        <f t="shared" si="6759"/>
        <v>0</v>
      </c>
      <c r="FV1584" s="665">
        <f t="shared" si="6759"/>
        <v>0</v>
      </c>
      <c r="FW1584" s="665">
        <f t="shared" si="6759"/>
        <v>0</v>
      </c>
      <c r="FX1584" s="665">
        <f t="shared" si="6759"/>
        <v>0</v>
      </c>
      <c r="FY1584" s="665">
        <f t="shared" si="6759"/>
        <v>0</v>
      </c>
      <c r="FZ1584" s="665">
        <f t="shared" si="6759"/>
        <v>0</v>
      </c>
      <c r="GA1584" s="665">
        <f t="shared" si="6759"/>
        <v>0</v>
      </c>
      <c r="GB1584" s="665">
        <f t="shared" si="6759"/>
        <v>0</v>
      </c>
      <c r="GC1584" s="665">
        <f t="shared" si="6759"/>
        <v>0</v>
      </c>
      <c r="GD1584" s="665">
        <f t="shared" si="6759"/>
        <v>0</v>
      </c>
      <c r="GE1584" s="665">
        <f t="shared" ref="GE1584:GK1584" si="6761">GE1553-GE1565</f>
        <v>0</v>
      </c>
      <c r="GF1584" s="665">
        <f t="shared" si="6761"/>
        <v>0</v>
      </c>
      <c r="GG1584" s="665">
        <f t="shared" si="6761"/>
        <v>0</v>
      </c>
      <c r="GH1584" s="665">
        <f t="shared" si="6761"/>
        <v>0</v>
      </c>
      <c r="GI1584" s="665">
        <f t="shared" si="6761"/>
        <v>0</v>
      </c>
      <c r="GJ1584" s="665">
        <f t="shared" si="6761"/>
        <v>0</v>
      </c>
      <c r="GK1584" s="665">
        <f t="shared" si="6761"/>
        <v>0</v>
      </c>
      <c r="GL1584" s="665" t="b">
        <f>SUM(DS1584:GK1584)+SUM(Y1547:AH1547)-SUM(HB1565:HK1565)=Q1547</f>
        <v>1</v>
      </c>
      <c r="GN1584" s="749">
        <v>2024</v>
      </c>
      <c r="GO1584" s="664">
        <f>SUMIF(DS1551:GK1551,GO1551,DS1584:GK1584)</f>
        <v>0</v>
      </c>
      <c r="GP1584" s="668">
        <f>SUMIF(DS1551:GK1551,GP1551,DS1584:GK1584)</f>
        <v>0</v>
      </c>
      <c r="GQ1584" s="668">
        <f>SUMIF(DS1551:GK1551,GQ1551,DS1584:GK1584)</f>
        <v>0</v>
      </c>
      <c r="GR1584" s="668">
        <f>SUMIF(DS1551:GK1551,GR1551,DS1584:GK1584)</f>
        <v>0</v>
      </c>
      <c r="GS1584" s="668">
        <f>SUMIF(DS1551:GK1551,GS1551,DS1584:GK1584)</f>
        <v>0</v>
      </c>
      <c r="GT1584" s="668">
        <f>SUMIF(DS1551:GK1551,GT1551,DS1584:GK1584)</f>
        <v>0</v>
      </c>
      <c r="GU1584" s="668">
        <f>SUMIF(DS1551:GK1551,GU1551,DS1584:GK1584)</f>
        <v>0</v>
      </c>
      <c r="GV1584" s="668">
        <f>SUMIF(DS1551:GK1551,GV1551,DS1584:GK1584)</f>
        <v>0</v>
      </c>
      <c r="GW1584" s="668">
        <f>SUMIF(DS1551:GK1551,GW1551,DS1584:GK1584)</f>
        <v>0</v>
      </c>
      <c r="GX1584" s="668">
        <f>SUMIF(DS1551:GK1551,GX1551,DS1584:GK1584)</f>
        <v>0</v>
      </c>
      <c r="GY1584" s="668">
        <f>SUMIF(DS1551:GK1551,GY1551,DS1584:GK1584)</f>
        <v>0</v>
      </c>
      <c r="GZ1584" s="646" t="b">
        <f>SUM(GO1584:GY1584)-SUM(HB1565:HK1565)=(Q1547-SUM(Y1547:AH1547))</f>
        <v>1</v>
      </c>
      <c r="HM1584" s="674"/>
      <c r="HN1584" s="674"/>
      <c r="HO1584" s="674"/>
      <c r="HP1584" s="674"/>
      <c r="HQ1584" s="674"/>
      <c r="HR1584" s="674"/>
      <c r="HS1584" s="674"/>
      <c r="HT1584" s="674"/>
      <c r="HU1584" s="674"/>
      <c r="HV1584" s="674"/>
      <c r="HW1584" s="674"/>
      <c r="HX1584" s="674"/>
      <c r="HY1584" s="674"/>
      <c r="HZ1584" s="674"/>
    </row>
    <row r="1585" spans="2:234" s="643" customFormat="1" x14ac:dyDescent="0.25">
      <c r="B1585" s="644"/>
      <c r="C1585" s="644"/>
      <c r="D1585" s="644"/>
      <c r="E1585" s="678"/>
      <c r="F1585" s="670"/>
      <c r="G1585" s="644"/>
      <c r="H1585" s="644"/>
      <c r="I1585" s="644"/>
      <c r="J1585" s="644"/>
      <c r="K1585" s="644"/>
      <c r="L1585" s="644"/>
      <c r="M1585" s="674"/>
      <c r="N1585" s="588" t="str">
        <f>I1582</f>
        <v>Consumption</v>
      </c>
      <c r="O1585" s="918" t="s">
        <v>1687</v>
      </c>
      <c r="P1585" s="918"/>
      <c r="Q1585" s="918"/>
      <c r="R1585" s="674"/>
      <c r="DR1585" s="749">
        <v>2025</v>
      </c>
      <c r="DS1585" s="665" t="e">
        <f t="shared" si="6759"/>
        <v>#REF!</v>
      </c>
      <c r="DT1585" s="665" t="e">
        <f t="shared" si="6759"/>
        <v>#N/A</v>
      </c>
      <c r="DU1585" s="665" t="e">
        <f t="shared" si="6759"/>
        <v>#N/A</v>
      </c>
      <c r="DV1585" s="665" t="e">
        <f t="shared" si="6759"/>
        <v>#N/A</v>
      </c>
      <c r="DW1585" s="665" t="e">
        <f t="shared" si="6759"/>
        <v>#N/A</v>
      </c>
      <c r="DX1585" s="665" t="e">
        <f t="shared" si="6759"/>
        <v>#N/A</v>
      </c>
      <c r="DY1585" s="665" t="e">
        <f t="shared" si="6759"/>
        <v>#N/A</v>
      </c>
      <c r="DZ1585" s="665" t="e">
        <f t="shared" si="6759"/>
        <v>#N/A</v>
      </c>
      <c r="EA1585" s="665" t="e">
        <f t="shared" si="6759"/>
        <v>#N/A</v>
      </c>
      <c r="EB1585" s="665" t="e">
        <f t="shared" si="6759"/>
        <v>#N/A</v>
      </c>
      <c r="EC1585" s="665" t="e">
        <f t="shared" si="6759"/>
        <v>#N/A</v>
      </c>
      <c r="ED1585" s="665" t="e">
        <f t="shared" si="6759"/>
        <v>#N/A</v>
      </c>
      <c r="EE1585" s="665" t="e">
        <f t="shared" si="6759"/>
        <v>#N/A</v>
      </c>
      <c r="EF1585" s="665" t="e">
        <f t="shared" si="6759"/>
        <v>#N/A</v>
      </c>
      <c r="EG1585" s="665" t="e">
        <f t="shared" si="6759"/>
        <v>#N/A</v>
      </c>
      <c r="EH1585" s="665" t="e">
        <f t="shared" si="6759"/>
        <v>#N/A</v>
      </c>
      <c r="EI1585" s="665" t="e">
        <f t="shared" si="6759"/>
        <v>#N/A</v>
      </c>
      <c r="EJ1585" s="665" t="e">
        <f t="shared" si="6759"/>
        <v>#N/A</v>
      </c>
      <c r="EK1585" s="665" t="e">
        <f t="shared" si="6759"/>
        <v>#N/A</v>
      </c>
      <c r="EL1585" s="665" t="e">
        <f t="shared" si="6759"/>
        <v>#N/A</v>
      </c>
      <c r="EM1585" s="665" t="e">
        <f t="shared" si="6759"/>
        <v>#N/A</v>
      </c>
      <c r="EN1585" s="665" t="e">
        <f t="shared" si="6759"/>
        <v>#N/A</v>
      </c>
      <c r="EO1585" s="665" t="e">
        <f t="shared" si="6759"/>
        <v>#N/A</v>
      </c>
      <c r="EP1585" s="665" t="e">
        <f t="shared" si="6759"/>
        <v>#N/A</v>
      </c>
      <c r="EQ1585" s="665" t="e">
        <f t="shared" si="6759"/>
        <v>#N/A</v>
      </c>
      <c r="ER1585" s="665" t="e">
        <f t="shared" si="6759"/>
        <v>#N/A</v>
      </c>
      <c r="ES1585" s="665" t="e">
        <f t="shared" si="6759"/>
        <v>#N/A</v>
      </c>
      <c r="ET1585" s="665" t="e">
        <f t="shared" si="6759"/>
        <v>#N/A</v>
      </c>
      <c r="EU1585" s="665" t="e">
        <f t="shared" si="6759"/>
        <v>#N/A</v>
      </c>
      <c r="EV1585" s="665" t="e">
        <f t="shared" si="6759"/>
        <v>#N/A</v>
      </c>
      <c r="EW1585" s="665" t="e">
        <f t="shared" si="6759"/>
        <v>#N/A</v>
      </c>
      <c r="EX1585" s="665" t="e">
        <f t="shared" si="6759"/>
        <v>#N/A</v>
      </c>
      <c r="EY1585" s="665" t="e">
        <f t="shared" si="6759"/>
        <v>#N/A</v>
      </c>
      <c r="EZ1585" s="665" t="e">
        <f t="shared" si="6759"/>
        <v>#N/A</v>
      </c>
      <c r="FA1585" s="665" t="e">
        <f t="shared" si="6759"/>
        <v>#N/A</v>
      </c>
      <c r="FB1585" s="665" t="e">
        <f t="shared" si="6759"/>
        <v>#N/A</v>
      </c>
      <c r="FC1585" s="665" t="e">
        <f t="shared" si="6759"/>
        <v>#N/A</v>
      </c>
      <c r="FD1585" s="665" t="e">
        <f t="shared" si="6759"/>
        <v>#N/A</v>
      </c>
      <c r="FE1585" s="665" t="e">
        <f t="shared" si="6759"/>
        <v>#N/A</v>
      </c>
      <c r="FF1585" s="665" t="e">
        <f t="shared" si="6759"/>
        <v>#N/A</v>
      </c>
      <c r="FG1585" s="665" t="e">
        <f t="shared" si="6759"/>
        <v>#N/A</v>
      </c>
      <c r="FH1585" s="665" t="e">
        <f t="shared" si="6759"/>
        <v>#N/A</v>
      </c>
      <c r="FI1585" s="665" t="e">
        <f t="shared" si="6759"/>
        <v>#N/A</v>
      </c>
      <c r="FJ1585" s="665" t="e">
        <f t="shared" si="6759"/>
        <v>#N/A</v>
      </c>
      <c r="FK1585" s="665" t="e">
        <f t="shared" si="6759"/>
        <v>#N/A</v>
      </c>
      <c r="FL1585" s="665" t="e">
        <f t="shared" si="6759"/>
        <v>#N/A</v>
      </c>
      <c r="FM1585" s="665" t="e">
        <f t="shared" si="6759"/>
        <v>#N/A</v>
      </c>
      <c r="FN1585" s="665" t="e">
        <f t="shared" si="6759"/>
        <v>#N/A</v>
      </c>
      <c r="FO1585" s="665" t="e">
        <f t="shared" si="6759"/>
        <v>#N/A</v>
      </c>
      <c r="FP1585" s="665" t="e">
        <f t="shared" si="6759"/>
        <v>#N/A</v>
      </c>
      <c r="FQ1585" s="665" t="e">
        <f t="shared" si="6759"/>
        <v>#N/A</v>
      </c>
      <c r="FR1585" s="665" t="e">
        <f t="shared" si="6759"/>
        <v>#N/A</v>
      </c>
      <c r="FS1585" s="665" t="e">
        <f t="shared" si="6759"/>
        <v>#N/A</v>
      </c>
      <c r="FT1585" s="665" t="e">
        <f t="shared" si="6759"/>
        <v>#N/A</v>
      </c>
      <c r="FU1585" s="665" t="e">
        <f t="shared" si="6759"/>
        <v>#N/A</v>
      </c>
      <c r="FV1585" s="665" t="e">
        <f t="shared" si="6759"/>
        <v>#N/A</v>
      </c>
      <c r="FW1585" s="665" t="e">
        <f t="shared" si="6759"/>
        <v>#N/A</v>
      </c>
      <c r="FX1585" s="665" t="e">
        <f t="shared" si="6759"/>
        <v>#N/A</v>
      </c>
      <c r="FY1585" s="665" t="e">
        <f t="shared" si="6759"/>
        <v>#N/A</v>
      </c>
      <c r="FZ1585" s="665" t="e">
        <f t="shared" si="6759"/>
        <v>#N/A</v>
      </c>
      <c r="GA1585" s="665" t="e">
        <f t="shared" si="6759"/>
        <v>#N/A</v>
      </c>
      <c r="GB1585" s="665" t="e">
        <f t="shared" si="6759"/>
        <v>#N/A</v>
      </c>
      <c r="GC1585" s="665" t="e">
        <f t="shared" si="6759"/>
        <v>#N/A</v>
      </c>
      <c r="GD1585" s="665" t="e">
        <f t="shared" si="6759"/>
        <v>#N/A</v>
      </c>
      <c r="GE1585" s="665" t="e">
        <f t="shared" ref="GE1585:GK1585" si="6762">GE1554-GE1566</f>
        <v>#N/A</v>
      </c>
      <c r="GF1585" s="665" t="e">
        <f t="shared" si="6762"/>
        <v>#N/A</v>
      </c>
      <c r="GG1585" s="665" t="e">
        <f t="shared" si="6762"/>
        <v>#N/A</v>
      </c>
      <c r="GH1585" s="665" t="e">
        <f t="shared" si="6762"/>
        <v>#N/A</v>
      </c>
      <c r="GI1585" s="665" t="e">
        <f t="shared" si="6762"/>
        <v>#N/A</v>
      </c>
      <c r="GJ1585" s="665" t="e">
        <f t="shared" si="6762"/>
        <v>#N/A</v>
      </c>
      <c r="GK1585" s="665" t="e">
        <f t="shared" si="6762"/>
        <v>#N/A</v>
      </c>
      <c r="GL1585" s="665" t="e">
        <f>SUM(DS1585:GK1585)+SUM(#REF!)-SUM(HB1566:HK1566)=#REF!</f>
        <v>#REF!</v>
      </c>
      <c r="GN1585" s="749">
        <v>2025</v>
      </c>
      <c r="GO1585" s="664" t="e">
        <f>SUMIF(DS1551:GK1551,GO1551,DS1585:GK1585)</f>
        <v>#REF!</v>
      </c>
      <c r="GP1585" s="668" t="e">
        <f>SUMIF(DS1551:GK1551,GP1551,DS1585:GK1585)</f>
        <v>#N/A</v>
      </c>
      <c r="GQ1585" s="668" t="e">
        <f>SUMIF(DS1551:GK1551,GQ1551,DS1585:GK1585)</f>
        <v>#N/A</v>
      </c>
      <c r="GR1585" s="668" t="e">
        <f>SUMIF(DS1551:GK1551,GR1551,DS1585:GK1585)</f>
        <v>#N/A</v>
      </c>
      <c r="GS1585" s="668" t="e">
        <f>SUMIF(DS1551:GK1551,GS1551,DS1585:GK1585)</f>
        <v>#N/A</v>
      </c>
      <c r="GT1585" s="668" t="e">
        <f>SUMIF(DS1551:GK1551,GT1551,DS1585:GK1585)</f>
        <v>#N/A</v>
      </c>
      <c r="GU1585" s="668" t="e">
        <f>SUMIF(DS1551:GK1551,GU1551,DS1585:GK1585)</f>
        <v>#N/A</v>
      </c>
      <c r="GV1585" s="668" t="e">
        <f>SUMIF(DS1551:GK1551,GV1551,DS1585:GK1585)</f>
        <v>#N/A</v>
      </c>
      <c r="GW1585" s="668" t="e">
        <f>SUMIF(DS1551:GK1551,GW1551,DS1585:GK1585)</f>
        <v>#N/A</v>
      </c>
      <c r="GX1585" s="668" t="e">
        <f>SUMIF(DS1551:GK1551,GX1551,DS1585:GK1585)</f>
        <v>#N/A</v>
      </c>
      <c r="GY1585" s="668" t="e">
        <f>SUMIF(DS1551:GK1551,GY1551,DS1585:GK1585)</f>
        <v>#N/A</v>
      </c>
      <c r="GZ1585" s="646" t="e">
        <f>SUM(GO1585:GY1585)-SUM(HB1566:HK1566)=(#REF!-SUM(#REF!))</f>
        <v>#REF!</v>
      </c>
      <c r="HM1585" s="674"/>
      <c r="HN1585" s="674"/>
      <c r="HO1585" s="674"/>
      <c r="HP1585" s="674"/>
      <c r="HQ1585" s="674"/>
      <c r="HR1585" s="674"/>
      <c r="HS1585" s="674"/>
      <c r="HT1585" s="674"/>
      <c r="HU1585" s="674"/>
      <c r="HV1585" s="674"/>
      <c r="HW1585" s="674"/>
      <c r="HX1585" s="674"/>
      <c r="HY1585" s="674"/>
      <c r="HZ1585" s="674"/>
    </row>
    <row r="1586" spans="2:234" s="643" customFormat="1" x14ac:dyDescent="0.25">
      <c r="B1586" s="644"/>
      <c r="C1586" s="644"/>
      <c r="D1586" s="644"/>
      <c r="E1586" s="678"/>
      <c r="F1586" s="670"/>
      <c r="G1586" s="644"/>
      <c r="H1586" s="644"/>
      <c r="I1586" s="644"/>
      <c r="J1586" s="644"/>
      <c r="K1586" s="644"/>
      <c r="L1586" s="644"/>
      <c r="M1586" s="674"/>
      <c r="N1586" s="588" t="str">
        <f>J1582</f>
        <v>Stock (start)</v>
      </c>
      <c r="O1586" s="917" t="s">
        <v>1686</v>
      </c>
      <c r="P1586" s="917"/>
      <c r="Q1586" s="917"/>
      <c r="R1586" s="674"/>
      <c r="DR1586" s="749">
        <v>2026</v>
      </c>
      <c r="DS1586" s="665" t="e">
        <f t="shared" si="6759"/>
        <v>#REF!</v>
      </c>
      <c r="DT1586" s="665" t="e">
        <f t="shared" si="6759"/>
        <v>#N/A</v>
      </c>
      <c r="DU1586" s="665" t="e">
        <f t="shared" si="6759"/>
        <v>#N/A</v>
      </c>
      <c r="DV1586" s="665" t="e">
        <f t="shared" si="6759"/>
        <v>#N/A</v>
      </c>
      <c r="DW1586" s="665" t="e">
        <f t="shared" si="6759"/>
        <v>#N/A</v>
      </c>
      <c r="DX1586" s="665" t="e">
        <f t="shared" si="6759"/>
        <v>#N/A</v>
      </c>
      <c r="DY1586" s="665" t="e">
        <f t="shared" si="6759"/>
        <v>#N/A</v>
      </c>
      <c r="DZ1586" s="665" t="e">
        <f t="shared" si="6759"/>
        <v>#N/A</v>
      </c>
      <c r="EA1586" s="665" t="e">
        <f t="shared" si="6759"/>
        <v>#N/A</v>
      </c>
      <c r="EB1586" s="665" t="e">
        <f t="shared" si="6759"/>
        <v>#N/A</v>
      </c>
      <c r="EC1586" s="665" t="e">
        <f t="shared" si="6759"/>
        <v>#N/A</v>
      </c>
      <c r="ED1586" s="665" t="e">
        <f t="shared" si="6759"/>
        <v>#N/A</v>
      </c>
      <c r="EE1586" s="665" t="e">
        <f t="shared" si="6759"/>
        <v>#N/A</v>
      </c>
      <c r="EF1586" s="665" t="e">
        <f t="shared" si="6759"/>
        <v>#N/A</v>
      </c>
      <c r="EG1586" s="665" t="e">
        <f t="shared" si="6759"/>
        <v>#N/A</v>
      </c>
      <c r="EH1586" s="665" t="e">
        <f t="shared" si="6759"/>
        <v>#N/A</v>
      </c>
      <c r="EI1586" s="665" t="e">
        <f t="shared" si="6759"/>
        <v>#N/A</v>
      </c>
      <c r="EJ1586" s="665" t="e">
        <f t="shared" si="6759"/>
        <v>#N/A</v>
      </c>
      <c r="EK1586" s="665" t="e">
        <f t="shared" si="6759"/>
        <v>#N/A</v>
      </c>
      <c r="EL1586" s="665" t="e">
        <f t="shared" si="6759"/>
        <v>#N/A</v>
      </c>
      <c r="EM1586" s="665" t="e">
        <f t="shared" si="6759"/>
        <v>#N/A</v>
      </c>
      <c r="EN1586" s="665" t="e">
        <f t="shared" si="6759"/>
        <v>#N/A</v>
      </c>
      <c r="EO1586" s="665" t="e">
        <f t="shared" si="6759"/>
        <v>#N/A</v>
      </c>
      <c r="EP1586" s="665" t="e">
        <f t="shared" si="6759"/>
        <v>#N/A</v>
      </c>
      <c r="EQ1586" s="665" t="e">
        <f t="shared" si="6759"/>
        <v>#N/A</v>
      </c>
      <c r="ER1586" s="665" t="e">
        <f t="shared" si="6759"/>
        <v>#N/A</v>
      </c>
      <c r="ES1586" s="665" t="e">
        <f t="shared" si="6759"/>
        <v>#N/A</v>
      </c>
      <c r="ET1586" s="665" t="e">
        <f t="shared" si="6759"/>
        <v>#N/A</v>
      </c>
      <c r="EU1586" s="665" t="e">
        <f t="shared" si="6759"/>
        <v>#N/A</v>
      </c>
      <c r="EV1586" s="665" t="e">
        <f t="shared" si="6759"/>
        <v>#N/A</v>
      </c>
      <c r="EW1586" s="665" t="e">
        <f t="shared" si="6759"/>
        <v>#N/A</v>
      </c>
      <c r="EX1586" s="665" t="e">
        <f t="shared" si="6759"/>
        <v>#N/A</v>
      </c>
      <c r="EY1586" s="665" t="e">
        <f t="shared" si="6759"/>
        <v>#N/A</v>
      </c>
      <c r="EZ1586" s="665" t="e">
        <f t="shared" si="6759"/>
        <v>#N/A</v>
      </c>
      <c r="FA1586" s="665" t="e">
        <f t="shared" si="6759"/>
        <v>#N/A</v>
      </c>
      <c r="FB1586" s="665" t="e">
        <f t="shared" si="6759"/>
        <v>#N/A</v>
      </c>
      <c r="FC1586" s="665" t="e">
        <f t="shared" si="6759"/>
        <v>#N/A</v>
      </c>
      <c r="FD1586" s="665" t="e">
        <f t="shared" si="6759"/>
        <v>#N/A</v>
      </c>
      <c r="FE1586" s="665" t="e">
        <f t="shared" si="6759"/>
        <v>#N/A</v>
      </c>
      <c r="FF1586" s="665" t="e">
        <f t="shared" si="6759"/>
        <v>#N/A</v>
      </c>
      <c r="FG1586" s="665" t="e">
        <f t="shared" si="6759"/>
        <v>#N/A</v>
      </c>
      <c r="FH1586" s="665" t="e">
        <f t="shared" si="6759"/>
        <v>#N/A</v>
      </c>
      <c r="FI1586" s="665" t="e">
        <f t="shared" si="6759"/>
        <v>#N/A</v>
      </c>
      <c r="FJ1586" s="665" t="e">
        <f t="shared" si="6759"/>
        <v>#N/A</v>
      </c>
      <c r="FK1586" s="665" t="e">
        <f t="shared" si="6759"/>
        <v>#N/A</v>
      </c>
      <c r="FL1586" s="665" t="e">
        <f t="shared" si="6759"/>
        <v>#N/A</v>
      </c>
      <c r="FM1586" s="665" t="e">
        <f t="shared" si="6759"/>
        <v>#N/A</v>
      </c>
      <c r="FN1586" s="665" t="e">
        <f t="shared" si="6759"/>
        <v>#N/A</v>
      </c>
      <c r="FO1586" s="665" t="e">
        <f t="shared" si="6759"/>
        <v>#N/A</v>
      </c>
      <c r="FP1586" s="665" t="e">
        <f t="shared" si="6759"/>
        <v>#N/A</v>
      </c>
      <c r="FQ1586" s="665" t="e">
        <f t="shared" si="6759"/>
        <v>#N/A</v>
      </c>
      <c r="FR1586" s="665" t="e">
        <f t="shared" si="6759"/>
        <v>#N/A</v>
      </c>
      <c r="FS1586" s="665" t="e">
        <f t="shared" si="6759"/>
        <v>#N/A</v>
      </c>
      <c r="FT1586" s="665" t="e">
        <f t="shared" si="6759"/>
        <v>#N/A</v>
      </c>
      <c r="FU1586" s="665" t="e">
        <f t="shared" si="6759"/>
        <v>#N/A</v>
      </c>
      <c r="FV1586" s="665" t="e">
        <f t="shared" si="6759"/>
        <v>#N/A</v>
      </c>
      <c r="FW1586" s="665" t="e">
        <f t="shared" si="6759"/>
        <v>#N/A</v>
      </c>
      <c r="FX1586" s="665" t="e">
        <f t="shared" si="6759"/>
        <v>#N/A</v>
      </c>
      <c r="FY1586" s="665" t="e">
        <f t="shared" si="6759"/>
        <v>#N/A</v>
      </c>
      <c r="FZ1586" s="665" t="e">
        <f t="shared" si="6759"/>
        <v>#N/A</v>
      </c>
      <c r="GA1586" s="665" t="e">
        <f t="shared" si="6759"/>
        <v>#N/A</v>
      </c>
      <c r="GB1586" s="665" t="e">
        <f t="shared" si="6759"/>
        <v>#N/A</v>
      </c>
      <c r="GC1586" s="665" t="e">
        <f t="shared" si="6759"/>
        <v>#N/A</v>
      </c>
      <c r="GD1586" s="665" t="e">
        <f t="shared" ref="GD1586:GK1586" si="6763">GD1555-GD1567</f>
        <v>#N/A</v>
      </c>
      <c r="GE1586" s="665" t="e">
        <f t="shared" si="6763"/>
        <v>#N/A</v>
      </c>
      <c r="GF1586" s="665" t="e">
        <f t="shared" si="6763"/>
        <v>#N/A</v>
      </c>
      <c r="GG1586" s="665" t="e">
        <f t="shared" si="6763"/>
        <v>#N/A</v>
      </c>
      <c r="GH1586" s="665" t="e">
        <f t="shared" si="6763"/>
        <v>#N/A</v>
      </c>
      <c r="GI1586" s="665" t="e">
        <f t="shared" si="6763"/>
        <v>#N/A</v>
      </c>
      <c r="GJ1586" s="665" t="e">
        <f t="shared" si="6763"/>
        <v>#N/A</v>
      </c>
      <c r="GK1586" s="665" t="e">
        <f t="shared" si="6763"/>
        <v>#N/A</v>
      </c>
      <c r="GL1586" s="665" t="e">
        <f>SUM(DS1586:GK1586)+SUM(#REF!)-SUM(HB1567:HK1567)=#REF!</f>
        <v>#REF!</v>
      </c>
      <c r="GN1586" s="749">
        <v>2026</v>
      </c>
      <c r="GO1586" s="664" t="e">
        <f>SUMIF(DS1551:GK1551,GO1551,DS1586:GK1586)</f>
        <v>#REF!</v>
      </c>
      <c r="GP1586" s="668" t="e">
        <f>SUMIF(DS1551:GK1551,GP1551,DS1586:GK1586)</f>
        <v>#N/A</v>
      </c>
      <c r="GQ1586" s="668" t="e">
        <f>SUMIF(DS1551:GK1551,GQ1551,DS1586:GK1586)</f>
        <v>#N/A</v>
      </c>
      <c r="GR1586" s="668" t="e">
        <f>SUMIF(DS1551:GK1551,GR1551,DS1586:GK1586)</f>
        <v>#N/A</v>
      </c>
      <c r="GS1586" s="668" t="e">
        <f>SUMIF(DS1551:GK1551,GS1551,DS1586:GK1586)</f>
        <v>#N/A</v>
      </c>
      <c r="GT1586" s="668" t="e">
        <f>SUMIF(DS1551:GK1551,GT1551,DS1586:GK1586)</f>
        <v>#N/A</v>
      </c>
      <c r="GU1586" s="668" t="e">
        <f>SUMIF(DS1551:GK1551,GU1551,DS1586:GK1586)</f>
        <v>#N/A</v>
      </c>
      <c r="GV1586" s="668" t="e">
        <f>SUMIF(DS1551:GK1551,GV1551,DS1586:GK1586)</f>
        <v>#N/A</v>
      </c>
      <c r="GW1586" s="668" t="e">
        <f>SUMIF(DS1551:GK1551,GW1551,DS1586:GK1586)</f>
        <v>#N/A</v>
      </c>
      <c r="GX1586" s="668" t="e">
        <f>SUMIF(DS1551:GK1551,GX1551,DS1586:GK1586)</f>
        <v>#N/A</v>
      </c>
      <c r="GY1586" s="668" t="e">
        <f>SUMIF(DS1551:GK1551,GY1551,DS1586:GK1586)</f>
        <v>#N/A</v>
      </c>
      <c r="GZ1586" s="646" t="e">
        <f>SUM(GO1586:GY1586)-SUM(HB1567:HK1567)=(#REF!-SUM(#REF!))</f>
        <v>#REF!</v>
      </c>
      <c r="HM1586" s="674"/>
      <c r="HN1586" s="674"/>
      <c r="HO1586" s="674"/>
      <c r="HP1586" s="674"/>
      <c r="HQ1586" s="674"/>
      <c r="HR1586" s="674"/>
      <c r="HS1586" s="674"/>
      <c r="HT1586" s="674"/>
      <c r="HU1586" s="674"/>
      <c r="HV1586" s="674"/>
      <c r="HW1586" s="674"/>
      <c r="HX1586" s="674"/>
      <c r="HY1586" s="674"/>
      <c r="HZ1586" s="674"/>
    </row>
    <row r="1587" spans="2:234" s="643" customFormat="1" x14ac:dyDescent="0.25">
      <c r="B1587" s="644"/>
      <c r="C1587" s="644"/>
      <c r="D1587" s="644"/>
      <c r="E1587" s="678"/>
      <c r="F1587" s="670"/>
      <c r="G1587" s="644"/>
      <c r="H1587" s="644"/>
      <c r="I1587" s="644"/>
      <c r="J1587" s="644"/>
      <c r="K1587" s="644"/>
      <c r="L1587" s="644"/>
      <c r="M1587" s="674"/>
      <c r="N1587" s="588" t="str">
        <f>K1582</f>
        <v>Stock (end)</v>
      </c>
      <c r="O1587" s="917" t="s">
        <v>1692</v>
      </c>
      <c r="P1587" s="917"/>
      <c r="Q1587" s="917"/>
      <c r="R1587" s="674"/>
      <c r="DR1587" s="749">
        <v>2027</v>
      </c>
      <c r="DS1587" s="665" t="e">
        <f t="shared" ref="DS1587:GD1590" si="6764">DS1556-DS1568</f>
        <v>#REF!</v>
      </c>
      <c r="DT1587" s="665" t="e">
        <f t="shared" si="6764"/>
        <v>#N/A</v>
      </c>
      <c r="DU1587" s="665" t="e">
        <f t="shared" si="6764"/>
        <v>#N/A</v>
      </c>
      <c r="DV1587" s="665" t="e">
        <f t="shared" si="6764"/>
        <v>#N/A</v>
      </c>
      <c r="DW1587" s="665" t="e">
        <f t="shared" si="6764"/>
        <v>#N/A</v>
      </c>
      <c r="DX1587" s="665" t="e">
        <f t="shared" si="6764"/>
        <v>#N/A</v>
      </c>
      <c r="DY1587" s="665" t="e">
        <f t="shared" si="6764"/>
        <v>#N/A</v>
      </c>
      <c r="DZ1587" s="665" t="e">
        <f t="shared" si="6764"/>
        <v>#N/A</v>
      </c>
      <c r="EA1587" s="665" t="e">
        <f t="shared" si="6764"/>
        <v>#N/A</v>
      </c>
      <c r="EB1587" s="665" t="e">
        <f t="shared" si="6764"/>
        <v>#N/A</v>
      </c>
      <c r="EC1587" s="665" t="e">
        <f t="shared" si="6764"/>
        <v>#N/A</v>
      </c>
      <c r="ED1587" s="665" t="e">
        <f t="shared" si="6764"/>
        <v>#N/A</v>
      </c>
      <c r="EE1587" s="665" t="e">
        <f t="shared" si="6764"/>
        <v>#N/A</v>
      </c>
      <c r="EF1587" s="665" t="e">
        <f t="shared" si="6764"/>
        <v>#N/A</v>
      </c>
      <c r="EG1587" s="665" t="e">
        <f t="shared" si="6764"/>
        <v>#N/A</v>
      </c>
      <c r="EH1587" s="665" t="e">
        <f t="shared" si="6764"/>
        <v>#N/A</v>
      </c>
      <c r="EI1587" s="665" t="e">
        <f t="shared" si="6764"/>
        <v>#N/A</v>
      </c>
      <c r="EJ1587" s="665" t="e">
        <f t="shared" si="6764"/>
        <v>#N/A</v>
      </c>
      <c r="EK1587" s="665" t="e">
        <f t="shared" si="6764"/>
        <v>#N/A</v>
      </c>
      <c r="EL1587" s="665" t="e">
        <f t="shared" si="6764"/>
        <v>#N/A</v>
      </c>
      <c r="EM1587" s="665" t="e">
        <f t="shared" si="6764"/>
        <v>#N/A</v>
      </c>
      <c r="EN1587" s="665" t="e">
        <f t="shared" si="6764"/>
        <v>#N/A</v>
      </c>
      <c r="EO1587" s="665" t="e">
        <f t="shared" si="6764"/>
        <v>#N/A</v>
      </c>
      <c r="EP1587" s="665" t="e">
        <f t="shared" si="6764"/>
        <v>#N/A</v>
      </c>
      <c r="EQ1587" s="665" t="e">
        <f t="shared" si="6764"/>
        <v>#N/A</v>
      </c>
      <c r="ER1587" s="665" t="e">
        <f t="shared" si="6764"/>
        <v>#N/A</v>
      </c>
      <c r="ES1587" s="665" t="e">
        <f t="shared" si="6764"/>
        <v>#N/A</v>
      </c>
      <c r="ET1587" s="665" t="e">
        <f t="shared" si="6764"/>
        <v>#N/A</v>
      </c>
      <c r="EU1587" s="665" t="e">
        <f t="shared" si="6764"/>
        <v>#N/A</v>
      </c>
      <c r="EV1587" s="665" t="e">
        <f t="shared" si="6764"/>
        <v>#N/A</v>
      </c>
      <c r="EW1587" s="665" t="e">
        <f t="shared" si="6764"/>
        <v>#N/A</v>
      </c>
      <c r="EX1587" s="665" t="e">
        <f t="shared" si="6764"/>
        <v>#N/A</v>
      </c>
      <c r="EY1587" s="665" t="e">
        <f t="shared" si="6764"/>
        <v>#N/A</v>
      </c>
      <c r="EZ1587" s="665" t="e">
        <f t="shared" si="6764"/>
        <v>#N/A</v>
      </c>
      <c r="FA1587" s="665" t="e">
        <f t="shared" si="6764"/>
        <v>#N/A</v>
      </c>
      <c r="FB1587" s="665" t="e">
        <f t="shared" si="6764"/>
        <v>#N/A</v>
      </c>
      <c r="FC1587" s="665" t="e">
        <f t="shared" si="6764"/>
        <v>#N/A</v>
      </c>
      <c r="FD1587" s="665" t="e">
        <f t="shared" si="6764"/>
        <v>#N/A</v>
      </c>
      <c r="FE1587" s="665" t="e">
        <f t="shared" si="6764"/>
        <v>#N/A</v>
      </c>
      <c r="FF1587" s="665" t="e">
        <f t="shared" si="6764"/>
        <v>#N/A</v>
      </c>
      <c r="FG1587" s="665" t="e">
        <f t="shared" si="6764"/>
        <v>#N/A</v>
      </c>
      <c r="FH1587" s="665" t="e">
        <f t="shared" si="6764"/>
        <v>#N/A</v>
      </c>
      <c r="FI1587" s="665" t="e">
        <f t="shared" si="6764"/>
        <v>#N/A</v>
      </c>
      <c r="FJ1587" s="665" t="e">
        <f t="shared" si="6764"/>
        <v>#N/A</v>
      </c>
      <c r="FK1587" s="665" t="e">
        <f t="shared" si="6764"/>
        <v>#N/A</v>
      </c>
      <c r="FL1587" s="665" t="e">
        <f t="shared" si="6764"/>
        <v>#N/A</v>
      </c>
      <c r="FM1587" s="665" t="e">
        <f t="shared" si="6764"/>
        <v>#N/A</v>
      </c>
      <c r="FN1587" s="665" t="e">
        <f t="shared" si="6764"/>
        <v>#N/A</v>
      </c>
      <c r="FO1587" s="665" t="e">
        <f t="shared" si="6764"/>
        <v>#N/A</v>
      </c>
      <c r="FP1587" s="665" t="e">
        <f t="shared" si="6764"/>
        <v>#N/A</v>
      </c>
      <c r="FQ1587" s="665" t="e">
        <f t="shared" si="6764"/>
        <v>#N/A</v>
      </c>
      <c r="FR1587" s="665" t="e">
        <f t="shared" si="6764"/>
        <v>#N/A</v>
      </c>
      <c r="FS1587" s="665" t="e">
        <f t="shared" si="6764"/>
        <v>#N/A</v>
      </c>
      <c r="FT1587" s="665" t="e">
        <f t="shared" si="6764"/>
        <v>#N/A</v>
      </c>
      <c r="FU1587" s="665" t="e">
        <f t="shared" si="6764"/>
        <v>#N/A</v>
      </c>
      <c r="FV1587" s="665" t="e">
        <f t="shared" si="6764"/>
        <v>#N/A</v>
      </c>
      <c r="FW1587" s="665" t="e">
        <f t="shared" si="6764"/>
        <v>#N/A</v>
      </c>
      <c r="FX1587" s="665" t="e">
        <f t="shared" si="6764"/>
        <v>#N/A</v>
      </c>
      <c r="FY1587" s="665" t="e">
        <f t="shared" si="6764"/>
        <v>#N/A</v>
      </c>
      <c r="FZ1587" s="665" t="e">
        <f t="shared" si="6764"/>
        <v>#N/A</v>
      </c>
      <c r="GA1587" s="665" t="e">
        <f t="shared" si="6764"/>
        <v>#N/A</v>
      </c>
      <c r="GB1587" s="665" t="e">
        <f t="shared" si="6764"/>
        <v>#N/A</v>
      </c>
      <c r="GC1587" s="665" t="e">
        <f t="shared" si="6764"/>
        <v>#N/A</v>
      </c>
      <c r="GD1587" s="665" t="e">
        <f t="shared" si="6764"/>
        <v>#N/A</v>
      </c>
      <c r="GE1587" s="665" t="e">
        <f t="shared" ref="GE1587:GK1587" si="6765">GE1556-GE1568</f>
        <v>#N/A</v>
      </c>
      <c r="GF1587" s="665" t="e">
        <f t="shared" si="6765"/>
        <v>#N/A</v>
      </c>
      <c r="GG1587" s="665" t="e">
        <f t="shared" si="6765"/>
        <v>#N/A</v>
      </c>
      <c r="GH1587" s="665" t="e">
        <f t="shared" si="6765"/>
        <v>#N/A</v>
      </c>
      <c r="GI1587" s="665" t="e">
        <f t="shared" si="6765"/>
        <v>#N/A</v>
      </c>
      <c r="GJ1587" s="665" t="e">
        <f t="shared" si="6765"/>
        <v>#N/A</v>
      </c>
      <c r="GK1587" s="665" t="e">
        <f t="shared" si="6765"/>
        <v>#N/A</v>
      </c>
      <c r="GL1587" s="665" t="e">
        <f>SUM(DS1587:GK1587)+SUM(#REF!)-SUM(HB1568:HK1568)=#REF!</f>
        <v>#REF!</v>
      </c>
      <c r="GN1587" s="749">
        <v>2027</v>
      </c>
      <c r="GO1587" s="664" t="e">
        <f>SUMIF(DS1551:GK1551,GO1551,DS1587:GK1587)</f>
        <v>#REF!</v>
      </c>
      <c r="GP1587" s="668" t="e">
        <f>SUMIF(DS1551:GK1551,GP1551,DS1587:GK1587)</f>
        <v>#N/A</v>
      </c>
      <c r="GQ1587" s="668" t="e">
        <f>SUMIF(DS1551:GK1551,GQ1551,DS1587:GK1587)</f>
        <v>#N/A</v>
      </c>
      <c r="GR1587" s="668" t="e">
        <f>SUMIF(DS1551:GK1551,GR1551,DS1587:GK1587)</f>
        <v>#N/A</v>
      </c>
      <c r="GS1587" s="668" t="e">
        <f>SUMIF(DS1551:GK1551,GS1551,DS1587:GK1587)</f>
        <v>#N/A</v>
      </c>
      <c r="GT1587" s="668" t="e">
        <f>SUMIF(DS1551:GK1551,GT1551,DS1587:GK1587)</f>
        <v>#N/A</v>
      </c>
      <c r="GU1587" s="668" t="e">
        <f>SUMIF(DS1551:GK1551,GU1551,DS1587:GK1587)</f>
        <v>#N/A</v>
      </c>
      <c r="GV1587" s="668" t="e">
        <f>SUMIF(DS1551:GK1551,GV1551,DS1587:GK1587)</f>
        <v>#N/A</v>
      </c>
      <c r="GW1587" s="668" t="e">
        <f>SUMIF(DS1551:GK1551,GW1551,DS1587:GK1587)</f>
        <v>#N/A</v>
      </c>
      <c r="GX1587" s="668" t="e">
        <f>SUMIF(DS1551:GK1551,GX1551,DS1587:GK1587)</f>
        <v>#N/A</v>
      </c>
      <c r="GY1587" s="668" t="e">
        <f>SUMIF(DS1551:GK1551,GY1551,DS1587:GK1587)</f>
        <v>#N/A</v>
      </c>
      <c r="GZ1587" s="646" t="e">
        <f>SUM(GO1587:GY1587)-SUM(HB1568:HK1568)=(#REF!-SUM(#REF!))</f>
        <v>#REF!</v>
      </c>
      <c r="HM1587" s="674"/>
      <c r="HN1587" s="674"/>
      <c r="HO1587" s="674"/>
      <c r="HP1587" s="674"/>
      <c r="HQ1587" s="674"/>
      <c r="HR1587" s="674"/>
      <c r="HS1587" s="674"/>
      <c r="HT1587" s="674"/>
      <c r="HU1587" s="674"/>
      <c r="HV1587" s="674"/>
      <c r="HW1587" s="674"/>
      <c r="HX1587" s="674"/>
      <c r="HY1587" s="674"/>
      <c r="HZ1587" s="674"/>
    </row>
    <row r="1588" spans="2:234" s="643" customFormat="1" x14ac:dyDescent="0.25">
      <c r="B1588" s="644"/>
      <c r="C1588" s="644"/>
      <c r="D1588" s="644"/>
      <c r="E1588" s="678"/>
      <c r="F1588" s="670"/>
      <c r="G1588" s="644"/>
      <c r="H1588" s="644"/>
      <c r="I1588" s="644"/>
      <c r="J1588" s="644"/>
      <c r="K1588" s="644"/>
      <c r="L1588" s="644"/>
      <c r="M1588" s="674"/>
      <c r="N1588" s="589" t="str">
        <f>L1582</f>
        <v>Export</v>
      </c>
      <c r="O1588" s="919" t="s">
        <v>1689</v>
      </c>
      <c r="P1588" s="919"/>
      <c r="Q1588" s="919"/>
      <c r="R1588" s="674"/>
      <c r="DR1588" s="749">
        <v>2028</v>
      </c>
      <c r="DS1588" s="665" t="e">
        <f t="shared" si="6764"/>
        <v>#REF!</v>
      </c>
      <c r="DT1588" s="665" t="e">
        <f t="shared" si="6764"/>
        <v>#N/A</v>
      </c>
      <c r="DU1588" s="665" t="e">
        <f t="shared" si="6764"/>
        <v>#N/A</v>
      </c>
      <c r="DV1588" s="665" t="e">
        <f t="shared" si="6764"/>
        <v>#N/A</v>
      </c>
      <c r="DW1588" s="665" t="e">
        <f t="shared" si="6764"/>
        <v>#N/A</v>
      </c>
      <c r="DX1588" s="665" t="e">
        <f t="shared" si="6764"/>
        <v>#N/A</v>
      </c>
      <c r="DY1588" s="665" t="e">
        <f t="shared" si="6764"/>
        <v>#N/A</v>
      </c>
      <c r="DZ1588" s="665" t="e">
        <f t="shared" si="6764"/>
        <v>#N/A</v>
      </c>
      <c r="EA1588" s="665" t="e">
        <f t="shared" si="6764"/>
        <v>#N/A</v>
      </c>
      <c r="EB1588" s="665" t="e">
        <f t="shared" si="6764"/>
        <v>#N/A</v>
      </c>
      <c r="EC1588" s="665" t="e">
        <f t="shared" si="6764"/>
        <v>#N/A</v>
      </c>
      <c r="ED1588" s="665" t="e">
        <f t="shared" si="6764"/>
        <v>#N/A</v>
      </c>
      <c r="EE1588" s="665" t="e">
        <f t="shared" si="6764"/>
        <v>#N/A</v>
      </c>
      <c r="EF1588" s="665" t="e">
        <f t="shared" si="6764"/>
        <v>#N/A</v>
      </c>
      <c r="EG1588" s="665" t="e">
        <f t="shared" si="6764"/>
        <v>#N/A</v>
      </c>
      <c r="EH1588" s="665" t="e">
        <f t="shared" si="6764"/>
        <v>#N/A</v>
      </c>
      <c r="EI1588" s="665" t="e">
        <f t="shared" si="6764"/>
        <v>#N/A</v>
      </c>
      <c r="EJ1588" s="665" t="e">
        <f t="shared" si="6764"/>
        <v>#N/A</v>
      </c>
      <c r="EK1588" s="665" t="e">
        <f t="shared" si="6764"/>
        <v>#N/A</v>
      </c>
      <c r="EL1588" s="665" t="e">
        <f t="shared" si="6764"/>
        <v>#N/A</v>
      </c>
      <c r="EM1588" s="665" t="e">
        <f t="shared" si="6764"/>
        <v>#N/A</v>
      </c>
      <c r="EN1588" s="665" t="e">
        <f t="shared" si="6764"/>
        <v>#N/A</v>
      </c>
      <c r="EO1588" s="665" t="e">
        <f t="shared" si="6764"/>
        <v>#N/A</v>
      </c>
      <c r="EP1588" s="665" t="e">
        <f t="shared" si="6764"/>
        <v>#N/A</v>
      </c>
      <c r="EQ1588" s="665" t="e">
        <f t="shared" si="6764"/>
        <v>#N/A</v>
      </c>
      <c r="ER1588" s="665" t="e">
        <f t="shared" si="6764"/>
        <v>#N/A</v>
      </c>
      <c r="ES1588" s="665" t="e">
        <f t="shared" si="6764"/>
        <v>#N/A</v>
      </c>
      <c r="ET1588" s="665" t="e">
        <f t="shared" si="6764"/>
        <v>#N/A</v>
      </c>
      <c r="EU1588" s="665" t="e">
        <f t="shared" si="6764"/>
        <v>#N/A</v>
      </c>
      <c r="EV1588" s="665" t="e">
        <f t="shared" si="6764"/>
        <v>#N/A</v>
      </c>
      <c r="EW1588" s="665" t="e">
        <f t="shared" si="6764"/>
        <v>#N/A</v>
      </c>
      <c r="EX1588" s="665" t="e">
        <f t="shared" si="6764"/>
        <v>#N/A</v>
      </c>
      <c r="EY1588" s="665" t="e">
        <f t="shared" si="6764"/>
        <v>#N/A</v>
      </c>
      <c r="EZ1588" s="665" t="e">
        <f t="shared" si="6764"/>
        <v>#N/A</v>
      </c>
      <c r="FA1588" s="665" t="e">
        <f t="shared" si="6764"/>
        <v>#N/A</v>
      </c>
      <c r="FB1588" s="665" t="e">
        <f t="shared" si="6764"/>
        <v>#N/A</v>
      </c>
      <c r="FC1588" s="665" t="e">
        <f t="shared" si="6764"/>
        <v>#N/A</v>
      </c>
      <c r="FD1588" s="665" t="e">
        <f t="shared" si="6764"/>
        <v>#N/A</v>
      </c>
      <c r="FE1588" s="665" t="e">
        <f t="shared" si="6764"/>
        <v>#N/A</v>
      </c>
      <c r="FF1588" s="665" t="e">
        <f t="shared" si="6764"/>
        <v>#N/A</v>
      </c>
      <c r="FG1588" s="665" t="e">
        <f t="shared" si="6764"/>
        <v>#N/A</v>
      </c>
      <c r="FH1588" s="665" t="e">
        <f t="shared" si="6764"/>
        <v>#N/A</v>
      </c>
      <c r="FI1588" s="665" t="e">
        <f t="shared" si="6764"/>
        <v>#N/A</v>
      </c>
      <c r="FJ1588" s="665" t="e">
        <f t="shared" si="6764"/>
        <v>#N/A</v>
      </c>
      <c r="FK1588" s="665" t="e">
        <f t="shared" si="6764"/>
        <v>#N/A</v>
      </c>
      <c r="FL1588" s="665" t="e">
        <f t="shared" si="6764"/>
        <v>#N/A</v>
      </c>
      <c r="FM1588" s="665" t="e">
        <f t="shared" si="6764"/>
        <v>#N/A</v>
      </c>
      <c r="FN1588" s="665" t="e">
        <f t="shared" si="6764"/>
        <v>#N/A</v>
      </c>
      <c r="FO1588" s="665" t="e">
        <f t="shared" si="6764"/>
        <v>#N/A</v>
      </c>
      <c r="FP1588" s="665" t="e">
        <f t="shared" si="6764"/>
        <v>#N/A</v>
      </c>
      <c r="FQ1588" s="665" t="e">
        <f t="shared" si="6764"/>
        <v>#N/A</v>
      </c>
      <c r="FR1588" s="665" t="e">
        <f t="shared" si="6764"/>
        <v>#N/A</v>
      </c>
      <c r="FS1588" s="665" t="e">
        <f t="shared" si="6764"/>
        <v>#N/A</v>
      </c>
      <c r="FT1588" s="665" t="e">
        <f t="shared" si="6764"/>
        <v>#N/A</v>
      </c>
      <c r="FU1588" s="665" t="e">
        <f t="shared" si="6764"/>
        <v>#N/A</v>
      </c>
      <c r="FV1588" s="665" t="e">
        <f t="shared" si="6764"/>
        <v>#N/A</v>
      </c>
      <c r="FW1588" s="665" t="e">
        <f t="shared" si="6764"/>
        <v>#N/A</v>
      </c>
      <c r="FX1588" s="665" t="e">
        <f t="shared" si="6764"/>
        <v>#N/A</v>
      </c>
      <c r="FY1588" s="665" t="e">
        <f t="shared" si="6764"/>
        <v>#N/A</v>
      </c>
      <c r="FZ1588" s="665" t="e">
        <f t="shared" si="6764"/>
        <v>#N/A</v>
      </c>
      <c r="GA1588" s="665" t="e">
        <f t="shared" si="6764"/>
        <v>#N/A</v>
      </c>
      <c r="GB1588" s="665" t="e">
        <f t="shared" si="6764"/>
        <v>#N/A</v>
      </c>
      <c r="GC1588" s="665" t="e">
        <f t="shared" si="6764"/>
        <v>#N/A</v>
      </c>
      <c r="GD1588" s="665" t="e">
        <f t="shared" si="6764"/>
        <v>#N/A</v>
      </c>
      <c r="GE1588" s="665" t="e">
        <f t="shared" ref="GE1588:GK1588" si="6766">GE1557-GE1569</f>
        <v>#N/A</v>
      </c>
      <c r="GF1588" s="665" t="e">
        <f t="shared" si="6766"/>
        <v>#N/A</v>
      </c>
      <c r="GG1588" s="665" t="e">
        <f t="shared" si="6766"/>
        <v>#N/A</v>
      </c>
      <c r="GH1588" s="665" t="e">
        <f t="shared" si="6766"/>
        <v>#N/A</v>
      </c>
      <c r="GI1588" s="665" t="e">
        <f t="shared" si="6766"/>
        <v>#N/A</v>
      </c>
      <c r="GJ1588" s="665" t="e">
        <f t="shared" si="6766"/>
        <v>#N/A</v>
      </c>
      <c r="GK1588" s="665" t="e">
        <f t="shared" si="6766"/>
        <v>#N/A</v>
      </c>
      <c r="GL1588" s="665" t="e">
        <f>SUM(DS1588:GK1588)+SUM(#REF!)-SUM(HB1569:HK1569)=#REF!</f>
        <v>#REF!</v>
      </c>
      <c r="GN1588" s="749">
        <v>2028</v>
      </c>
      <c r="GO1588" s="664" t="e">
        <f>SUMIF(DS1551:GK1551,GO1551,DS1588:GK1588)</f>
        <v>#REF!</v>
      </c>
      <c r="GP1588" s="668" t="e">
        <f>SUMIF(DS1551:GK1551,GP1551,DS1588:GK1588)</f>
        <v>#N/A</v>
      </c>
      <c r="GQ1588" s="668" t="e">
        <f>SUMIF(DS1551:GK1551,GQ1551,DS1588:GK1588)</f>
        <v>#N/A</v>
      </c>
      <c r="GR1588" s="668" t="e">
        <f>SUMIF(DS1551:GK1551,GR1551,DS1588:GK1588)</f>
        <v>#N/A</v>
      </c>
      <c r="GS1588" s="668" t="e">
        <f>SUMIF(DS1551:GK1551,GS1551,DS1588:GK1588)</f>
        <v>#N/A</v>
      </c>
      <c r="GT1588" s="668" t="e">
        <f>SUMIF(DS1551:GK1551,GT1551,DS1588:GK1588)</f>
        <v>#N/A</v>
      </c>
      <c r="GU1588" s="668" t="e">
        <f>SUMIF(DS1551:GK1551,GU1551,DS1588:GK1588)</f>
        <v>#N/A</v>
      </c>
      <c r="GV1588" s="668" t="e">
        <f>SUMIF(DS1551:GK1551,GV1551,DS1588:GK1588)</f>
        <v>#N/A</v>
      </c>
      <c r="GW1588" s="668" t="e">
        <f>SUMIF(DS1551:GK1551,GW1551,DS1588:GK1588)</f>
        <v>#N/A</v>
      </c>
      <c r="GX1588" s="668" t="e">
        <f>SUMIF(DS1551:GK1551,GX1551,DS1588:GK1588)</f>
        <v>#N/A</v>
      </c>
      <c r="GY1588" s="668" t="e">
        <f>SUMIF(DS1551:GK1551,GY1551,DS1588:GK1588)</f>
        <v>#N/A</v>
      </c>
      <c r="GZ1588" s="646" t="e">
        <f>SUM(GO1588:GY1588)-SUM(HB1569:HK1569)=(#REF!-SUM(#REF!))</f>
        <v>#REF!</v>
      </c>
      <c r="HM1588" s="674"/>
      <c r="HN1588" s="674"/>
      <c r="HO1588" s="674"/>
      <c r="HP1588" s="674"/>
      <c r="HQ1588" s="674"/>
      <c r="HR1588" s="674"/>
      <c r="HS1588" s="674"/>
      <c r="HT1588" s="674"/>
      <c r="HU1588" s="674"/>
      <c r="HV1588" s="674"/>
      <c r="HW1588" s="674"/>
      <c r="HX1588" s="674"/>
      <c r="HY1588" s="674"/>
      <c r="HZ1588" s="674"/>
    </row>
    <row r="1589" spans="2:234" s="643" customFormat="1" x14ac:dyDescent="0.25">
      <c r="B1589" s="644"/>
      <c r="C1589" s="644"/>
      <c r="D1589" s="644"/>
      <c r="E1589" s="678"/>
      <c r="F1589" s="670"/>
      <c r="G1589" s="644"/>
      <c r="H1589" s="644"/>
      <c r="I1589" s="644"/>
      <c r="J1589" s="644"/>
      <c r="K1589" s="644"/>
      <c r="L1589" s="644"/>
      <c r="M1589" s="674"/>
      <c r="N1589" s="674"/>
      <c r="O1589" s="919"/>
      <c r="P1589" s="919"/>
      <c r="Q1589" s="919"/>
      <c r="R1589" s="674"/>
      <c r="DR1589" s="749">
        <v>2029</v>
      </c>
      <c r="DS1589" s="665" t="e">
        <f t="shared" si="6764"/>
        <v>#REF!</v>
      </c>
      <c r="DT1589" s="665" t="e">
        <f t="shared" si="6764"/>
        <v>#N/A</v>
      </c>
      <c r="DU1589" s="665" t="e">
        <f t="shared" si="6764"/>
        <v>#N/A</v>
      </c>
      <c r="DV1589" s="665" t="e">
        <f t="shared" si="6764"/>
        <v>#N/A</v>
      </c>
      <c r="DW1589" s="665" t="e">
        <f t="shared" si="6764"/>
        <v>#N/A</v>
      </c>
      <c r="DX1589" s="665" t="e">
        <f t="shared" si="6764"/>
        <v>#N/A</v>
      </c>
      <c r="DY1589" s="665" t="e">
        <f t="shared" si="6764"/>
        <v>#N/A</v>
      </c>
      <c r="DZ1589" s="665" t="e">
        <f t="shared" si="6764"/>
        <v>#N/A</v>
      </c>
      <c r="EA1589" s="665" t="e">
        <f t="shared" si="6764"/>
        <v>#N/A</v>
      </c>
      <c r="EB1589" s="665" t="e">
        <f t="shared" si="6764"/>
        <v>#N/A</v>
      </c>
      <c r="EC1589" s="665" t="e">
        <f t="shared" si="6764"/>
        <v>#N/A</v>
      </c>
      <c r="ED1589" s="665" t="e">
        <f t="shared" si="6764"/>
        <v>#N/A</v>
      </c>
      <c r="EE1589" s="665" t="e">
        <f t="shared" si="6764"/>
        <v>#N/A</v>
      </c>
      <c r="EF1589" s="665" t="e">
        <f t="shared" si="6764"/>
        <v>#N/A</v>
      </c>
      <c r="EG1589" s="665" t="e">
        <f t="shared" si="6764"/>
        <v>#N/A</v>
      </c>
      <c r="EH1589" s="665" t="e">
        <f t="shared" si="6764"/>
        <v>#N/A</v>
      </c>
      <c r="EI1589" s="665" t="e">
        <f t="shared" si="6764"/>
        <v>#N/A</v>
      </c>
      <c r="EJ1589" s="665" t="e">
        <f t="shared" si="6764"/>
        <v>#N/A</v>
      </c>
      <c r="EK1589" s="665" t="e">
        <f t="shared" si="6764"/>
        <v>#N/A</v>
      </c>
      <c r="EL1589" s="665" t="e">
        <f t="shared" si="6764"/>
        <v>#N/A</v>
      </c>
      <c r="EM1589" s="665" t="e">
        <f t="shared" si="6764"/>
        <v>#N/A</v>
      </c>
      <c r="EN1589" s="665" t="e">
        <f t="shared" si="6764"/>
        <v>#N/A</v>
      </c>
      <c r="EO1589" s="665" t="e">
        <f t="shared" si="6764"/>
        <v>#N/A</v>
      </c>
      <c r="EP1589" s="665" t="e">
        <f t="shared" si="6764"/>
        <v>#N/A</v>
      </c>
      <c r="EQ1589" s="665" t="e">
        <f t="shared" si="6764"/>
        <v>#N/A</v>
      </c>
      <c r="ER1589" s="665" t="e">
        <f t="shared" si="6764"/>
        <v>#N/A</v>
      </c>
      <c r="ES1589" s="665" t="e">
        <f t="shared" si="6764"/>
        <v>#N/A</v>
      </c>
      <c r="ET1589" s="665" t="e">
        <f t="shared" si="6764"/>
        <v>#N/A</v>
      </c>
      <c r="EU1589" s="665" t="e">
        <f t="shared" si="6764"/>
        <v>#N/A</v>
      </c>
      <c r="EV1589" s="665" t="e">
        <f t="shared" si="6764"/>
        <v>#N/A</v>
      </c>
      <c r="EW1589" s="665" t="e">
        <f t="shared" si="6764"/>
        <v>#N/A</v>
      </c>
      <c r="EX1589" s="665" t="e">
        <f t="shared" si="6764"/>
        <v>#N/A</v>
      </c>
      <c r="EY1589" s="665" t="e">
        <f t="shared" si="6764"/>
        <v>#N/A</v>
      </c>
      <c r="EZ1589" s="665" t="e">
        <f t="shared" si="6764"/>
        <v>#N/A</v>
      </c>
      <c r="FA1589" s="665" t="e">
        <f t="shared" si="6764"/>
        <v>#N/A</v>
      </c>
      <c r="FB1589" s="665" t="e">
        <f t="shared" si="6764"/>
        <v>#N/A</v>
      </c>
      <c r="FC1589" s="665" t="e">
        <f t="shared" si="6764"/>
        <v>#N/A</v>
      </c>
      <c r="FD1589" s="665" t="e">
        <f t="shared" si="6764"/>
        <v>#N/A</v>
      </c>
      <c r="FE1589" s="665" t="e">
        <f t="shared" si="6764"/>
        <v>#N/A</v>
      </c>
      <c r="FF1589" s="665" t="e">
        <f t="shared" si="6764"/>
        <v>#N/A</v>
      </c>
      <c r="FG1589" s="665" t="e">
        <f t="shared" si="6764"/>
        <v>#N/A</v>
      </c>
      <c r="FH1589" s="665" t="e">
        <f t="shared" si="6764"/>
        <v>#N/A</v>
      </c>
      <c r="FI1589" s="665" t="e">
        <f t="shared" si="6764"/>
        <v>#N/A</v>
      </c>
      <c r="FJ1589" s="665" t="e">
        <f t="shared" si="6764"/>
        <v>#N/A</v>
      </c>
      <c r="FK1589" s="665" t="e">
        <f t="shared" si="6764"/>
        <v>#N/A</v>
      </c>
      <c r="FL1589" s="665" t="e">
        <f t="shared" si="6764"/>
        <v>#N/A</v>
      </c>
      <c r="FM1589" s="665" t="e">
        <f t="shared" si="6764"/>
        <v>#N/A</v>
      </c>
      <c r="FN1589" s="665" t="e">
        <f t="shared" si="6764"/>
        <v>#N/A</v>
      </c>
      <c r="FO1589" s="665" t="e">
        <f t="shared" si="6764"/>
        <v>#N/A</v>
      </c>
      <c r="FP1589" s="665" t="e">
        <f t="shared" si="6764"/>
        <v>#N/A</v>
      </c>
      <c r="FQ1589" s="665" t="e">
        <f t="shared" si="6764"/>
        <v>#N/A</v>
      </c>
      <c r="FR1589" s="665" t="e">
        <f t="shared" si="6764"/>
        <v>#N/A</v>
      </c>
      <c r="FS1589" s="665" t="e">
        <f t="shared" si="6764"/>
        <v>#N/A</v>
      </c>
      <c r="FT1589" s="665" t="e">
        <f t="shared" si="6764"/>
        <v>#N/A</v>
      </c>
      <c r="FU1589" s="665" t="e">
        <f t="shared" si="6764"/>
        <v>#N/A</v>
      </c>
      <c r="FV1589" s="665" t="e">
        <f t="shared" si="6764"/>
        <v>#N/A</v>
      </c>
      <c r="FW1589" s="665" t="e">
        <f t="shared" si="6764"/>
        <v>#N/A</v>
      </c>
      <c r="FX1589" s="665" t="e">
        <f t="shared" si="6764"/>
        <v>#N/A</v>
      </c>
      <c r="FY1589" s="665" t="e">
        <f t="shared" si="6764"/>
        <v>#N/A</v>
      </c>
      <c r="FZ1589" s="665" t="e">
        <f t="shared" si="6764"/>
        <v>#N/A</v>
      </c>
      <c r="GA1589" s="665" t="e">
        <f t="shared" si="6764"/>
        <v>#N/A</v>
      </c>
      <c r="GB1589" s="665" t="e">
        <f t="shared" si="6764"/>
        <v>#N/A</v>
      </c>
      <c r="GC1589" s="665" t="e">
        <f t="shared" si="6764"/>
        <v>#N/A</v>
      </c>
      <c r="GD1589" s="665" t="e">
        <f t="shared" si="6764"/>
        <v>#N/A</v>
      </c>
      <c r="GE1589" s="665" t="e">
        <f t="shared" ref="GE1589:GK1589" si="6767">GE1558-GE1570</f>
        <v>#N/A</v>
      </c>
      <c r="GF1589" s="665" t="e">
        <f t="shared" si="6767"/>
        <v>#N/A</v>
      </c>
      <c r="GG1589" s="665" t="e">
        <f t="shared" si="6767"/>
        <v>#N/A</v>
      </c>
      <c r="GH1589" s="665" t="e">
        <f t="shared" si="6767"/>
        <v>#N/A</v>
      </c>
      <c r="GI1589" s="665" t="e">
        <f t="shared" si="6767"/>
        <v>#N/A</v>
      </c>
      <c r="GJ1589" s="665" t="e">
        <f t="shared" si="6767"/>
        <v>#N/A</v>
      </c>
      <c r="GK1589" s="665" t="e">
        <f t="shared" si="6767"/>
        <v>#N/A</v>
      </c>
      <c r="GL1589" s="665" t="e">
        <f>SUM(DS1589:GK1589)+SUM(#REF!)-SUM(HB1570:HK1570)=#REF!</f>
        <v>#REF!</v>
      </c>
      <c r="GN1589" s="749">
        <v>2029</v>
      </c>
      <c r="GO1589" s="664" t="e">
        <f>SUMIF(DS1551:GK1551,GO1551,DS1589:GK1589)</f>
        <v>#REF!</v>
      </c>
      <c r="GP1589" s="668" t="e">
        <f>SUMIF(DS1551:GK1551,GP1551,DS1589:GK1589)</f>
        <v>#N/A</v>
      </c>
      <c r="GQ1589" s="668" t="e">
        <f>SUMIF(DS1551:GK1551,GQ1551,DS1589:GK1589)</f>
        <v>#N/A</v>
      </c>
      <c r="GR1589" s="668" t="e">
        <f>SUMIF(DS1551:GK1551,GR1551,DS1589:GK1589)</f>
        <v>#N/A</v>
      </c>
      <c r="GS1589" s="668" t="e">
        <f>SUMIF(DS1551:GK1551,GS1551,DS1589:GK1589)</f>
        <v>#N/A</v>
      </c>
      <c r="GT1589" s="668" t="e">
        <f>SUMIF(DS1551:GK1551,GT1551,DS1589:GK1589)</f>
        <v>#N/A</v>
      </c>
      <c r="GU1589" s="668" t="e">
        <f>SUMIF(DS1551:GK1551,GU1551,DS1589:GK1589)</f>
        <v>#N/A</v>
      </c>
      <c r="GV1589" s="668" t="e">
        <f>SUMIF(DS1551:GK1551,GV1551,DS1589:GK1589)</f>
        <v>#N/A</v>
      </c>
      <c r="GW1589" s="668" t="e">
        <f>SUMIF(DS1551:GK1551,GW1551,DS1589:GK1589)</f>
        <v>#N/A</v>
      </c>
      <c r="GX1589" s="668" t="e">
        <f>SUMIF(DS1551:GK1551,GX1551,DS1589:GK1589)</f>
        <v>#N/A</v>
      </c>
      <c r="GY1589" s="668" t="e">
        <f>SUMIF(DS1551:GK1551,GY1551,DS1589:GK1589)</f>
        <v>#N/A</v>
      </c>
      <c r="GZ1589" s="646" t="e">
        <f>SUM(GO1589:GY1589)-SUM(HB1570:HK1570)=(#REF!-SUM(#REF!))</f>
        <v>#REF!</v>
      </c>
      <c r="HM1589" s="674"/>
      <c r="HN1589" s="674"/>
      <c r="HO1589" s="674"/>
      <c r="HP1589" s="674"/>
      <c r="HQ1589" s="674"/>
      <c r="HR1589" s="674"/>
      <c r="HS1589" s="674"/>
      <c r="HT1589" s="674"/>
      <c r="HU1589" s="674"/>
      <c r="HV1589" s="674"/>
      <c r="HW1589" s="674"/>
      <c r="HX1589" s="674"/>
      <c r="HY1589" s="674"/>
      <c r="HZ1589" s="674"/>
    </row>
    <row r="1590" spans="2:234" s="643" customFormat="1" x14ac:dyDescent="0.25">
      <c r="B1590" s="644"/>
      <c r="C1590" s="644"/>
      <c r="D1590" s="644"/>
      <c r="E1590" s="678"/>
      <c r="F1590" s="670"/>
      <c r="G1590" s="644"/>
      <c r="H1590" s="644"/>
      <c r="I1590" s="644"/>
      <c r="J1590" s="644"/>
      <c r="K1590" s="644"/>
      <c r="L1590" s="644"/>
      <c r="M1590" s="674"/>
      <c r="N1590" s="684"/>
      <c r="O1590" s="919"/>
      <c r="P1590" s="919"/>
      <c r="Q1590" s="919"/>
      <c r="R1590" s="674"/>
      <c r="DR1590" s="749">
        <v>2030</v>
      </c>
      <c r="DS1590" s="665" t="e">
        <f t="shared" si="6764"/>
        <v>#REF!</v>
      </c>
      <c r="DT1590" s="665" t="e">
        <f t="shared" si="6764"/>
        <v>#N/A</v>
      </c>
      <c r="DU1590" s="665" t="e">
        <f t="shared" si="6764"/>
        <v>#N/A</v>
      </c>
      <c r="DV1590" s="665" t="e">
        <f t="shared" si="6764"/>
        <v>#N/A</v>
      </c>
      <c r="DW1590" s="665" t="e">
        <f t="shared" si="6764"/>
        <v>#N/A</v>
      </c>
      <c r="DX1590" s="665" t="e">
        <f t="shared" si="6764"/>
        <v>#N/A</v>
      </c>
      <c r="DY1590" s="665" t="e">
        <f t="shared" si="6764"/>
        <v>#N/A</v>
      </c>
      <c r="DZ1590" s="665" t="e">
        <f t="shared" si="6764"/>
        <v>#N/A</v>
      </c>
      <c r="EA1590" s="665" t="e">
        <f t="shared" si="6764"/>
        <v>#N/A</v>
      </c>
      <c r="EB1590" s="665" t="e">
        <f t="shared" si="6764"/>
        <v>#N/A</v>
      </c>
      <c r="EC1590" s="665" t="e">
        <f t="shared" si="6764"/>
        <v>#N/A</v>
      </c>
      <c r="ED1590" s="665" t="e">
        <f t="shared" si="6764"/>
        <v>#N/A</v>
      </c>
      <c r="EE1590" s="665" t="e">
        <f t="shared" si="6764"/>
        <v>#N/A</v>
      </c>
      <c r="EF1590" s="665" t="e">
        <f t="shared" si="6764"/>
        <v>#N/A</v>
      </c>
      <c r="EG1590" s="665" t="e">
        <f t="shared" si="6764"/>
        <v>#N/A</v>
      </c>
      <c r="EH1590" s="665" t="e">
        <f t="shared" si="6764"/>
        <v>#N/A</v>
      </c>
      <c r="EI1590" s="665" t="e">
        <f t="shared" si="6764"/>
        <v>#N/A</v>
      </c>
      <c r="EJ1590" s="665" t="e">
        <f t="shared" si="6764"/>
        <v>#N/A</v>
      </c>
      <c r="EK1590" s="665" t="e">
        <f t="shared" si="6764"/>
        <v>#N/A</v>
      </c>
      <c r="EL1590" s="665" t="e">
        <f t="shared" si="6764"/>
        <v>#N/A</v>
      </c>
      <c r="EM1590" s="665" t="e">
        <f t="shared" si="6764"/>
        <v>#N/A</v>
      </c>
      <c r="EN1590" s="665" t="e">
        <f t="shared" si="6764"/>
        <v>#N/A</v>
      </c>
      <c r="EO1590" s="665" t="e">
        <f t="shared" si="6764"/>
        <v>#N/A</v>
      </c>
      <c r="EP1590" s="665" t="e">
        <f t="shared" si="6764"/>
        <v>#N/A</v>
      </c>
      <c r="EQ1590" s="665" t="e">
        <f t="shared" si="6764"/>
        <v>#N/A</v>
      </c>
      <c r="ER1590" s="665" t="e">
        <f t="shared" si="6764"/>
        <v>#N/A</v>
      </c>
      <c r="ES1590" s="665" t="e">
        <f t="shared" si="6764"/>
        <v>#N/A</v>
      </c>
      <c r="ET1590" s="665" t="e">
        <f t="shared" si="6764"/>
        <v>#N/A</v>
      </c>
      <c r="EU1590" s="665" t="e">
        <f t="shared" si="6764"/>
        <v>#N/A</v>
      </c>
      <c r="EV1590" s="665" t="e">
        <f t="shared" si="6764"/>
        <v>#N/A</v>
      </c>
      <c r="EW1590" s="665" t="e">
        <f t="shared" si="6764"/>
        <v>#N/A</v>
      </c>
      <c r="EX1590" s="665" t="e">
        <f t="shared" si="6764"/>
        <v>#N/A</v>
      </c>
      <c r="EY1590" s="665" t="e">
        <f t="shared" si="6764"/>
        <v>#N/A</v>
      </c>
      <c r="EZ1590" s="665" t="e">
        <f t="shared" si="6764"/>
        <v>#N/A</v>
      </c>
      <c r="FA1590" s="665" t="e">
        <f t="shared" si="6764"/>
        <v>#N/A</v>
      </c>
      <c r="FB1590" s="665" t="e">
        <f t="shared" si="6764"/>
        <v>#N/A</v>
      </c>
      <c r="FC1590" s="665" t="e">
        <f t="shared" si="6764"/>
        <v>#N/A</v>
      </c>
      <c r="FD1590" s="665" t="e">
        <f t="shared" si="6764"/>
        <v>#N/A</v>
      </c>
      <c r="FE1590" s="665" t="e">
        <f t="shared" si="6764"/>
        <v>#N/A</v>
      </c>
      <c r="FF1590" s="665" t="e">
        <f t="shared" si="6764"/>
        <v>#N/A</v>
      </c>
      <c r="FG1590" s="665" t="e">
        <f t="shared" si="6764"/>
        <v>#N/A</v>
      </c>
      <c r="FH1590" s="665" t="e">
        <f t="shared" si="6764"/>
        <v>#N/A</v>
      </c>
      <c r="FI1590" s="665" t="e">
        <f t="shared" si="6764"/>
        <v>#N/A</v>
      </c>
      <c r="FJ1590" s="665" t="e">
        <f t="shared" si="6764"/>
        <v>#N/A</v>
      </c>
      <c r="FK1590" s="665" t="e">
        <f t="shared" si="6764"/>
        <v>#N/A</v>
      </c>
      <c r="FL1590" s="665" t="e">
        <f t="shared" si="6764"/>
        <v>#N/A</v>
      </c>
      <c r="FM1590" s="665" t="e">
        <f t="shared" si="6764"/>
        <v>#N/A</v>
      </c>
      <c r="FN1590" s="665" t="e">
        <f t="shared" si="6764"/>
        <v>#N/A</v>
      </c>
      <c r="FO1590" s="665" t="e">
        <f t="shared" si="6764"/>
        <v>#N/A</v>
      </c>
      <c r="FP1590" s="665" t="e">
        <f t="shared" si="6764"/>
        <v>#N/A</v>
      </c>
      <c r="FQ1590" s="665" t="e">
        <f t="shared" si="6764"/>
        <v>#N/A</v>
      </c>
      <c r="FR1590" s="665" t="e">
        <f t="shared" si="6764"/>
        <v>#N/A</v>
      </c>
      <c r="FS1590" s="665" t="e">
        <f t="shared" si="6764"/>
        <v>#N/A</v>
      </c>
      <c r="FT1590" s="665" t="e">
        <f t="shared" si="6764"/>
        <v>#N/A</v>
      </c>
      <c r="FU1590" s="665" t="e">
        <f t="shared" si="6764"/>
        <v>#N/A</v>
      </c>
      <c r="FV1590" s="665" t="e">
        <f t="shared" si="6764"/>
        <v>#N/A</v>
      </c>
      <c r="FW1590" s="665" t="e">
        <f t="shared" si="6764"/>
        <v>#N/A</v>
      </c>
      <c r="FX1590" s="665" t="e">
        <f t="shared" si="6764"/>
        <v>#N/A</v>
      </c>
      <c r="FY1590" s="665" t="e">
        <f t="shared" si="6764"/>
        <v>#N/A</v>
      </c>
      <c r="FZ1590" s="665" t="e">
        <f t="shared" si="6764"/>
        <v>#N/A</v>
      </c>
      <c r="GA1590" s="665" t="e">
        <f t="shared" si="6764"/>
        <v>#N/A</v>
      </c>
      <c r="GB1590" s="665" t="e">
        <f t="shared" si="6764"/>
        <v>#N/A</v>
      </c>
      <c r="GC1590" s="665" t="e">
        <f t="shared" si="6764"/>
        <v>#N/A</v>
      </c>
      <c r="GD1590" s="665" t="e">
        <f t="shared" ref="GD1590:GK1590" si="6768">GD1559-GD1571</f>
        <v>#N/A</v>
      </c>
      <c r="GE1590" s="665" t="e">
        <f t="shared" si="6768"/>
        <v>#N/A</v>
      </c>
      <c r="GF1590" s="665" t="e">
        <f t="shared" si="6768"/>
        <v>#N/A</v>
      </c>
      <c r="GG1590" s="665" t="e">
        <f t="shared" si="6768"/>
        <v>#N/A</v>
      </c>
      <c r="GH1590" s="665" t="e">
        <f t="shared" si="6768"/>
        <v>#N/A</v>
      </c>
      <c r="GI1590" s="665" t="e">
        <f t="shared" si="6768"/>
        <v>#N/A</v>
      </c>
      <c r="GJ1590" s="665" t="e">
        <f t="shared" si="6768"/>
        <v>#N/A</v>
      </c>
      <c r="GK1590" s="665" t="e">
        <f t="shared" si="6768"/>
        <v>#N/A</v>
      </c>
      <c r="GL1590" s="665" t="e">
        <f>SUM(DS1590:GK1590)+SUM(#REF!)-SUM(HB1571:HK1571)=#REF!</f>
        <v>#REF!</v>
      </c>
      <c r="GN1590" s="749">
        <v>2030</v>
      </c>
      <c r="GO1590" s="664" t="e">
        <f>SUMIF(DS1551:GK1551,GO1551,DS1590:GK1590)</f>
        <v>#REF!</v>
      </c>
      <c r="GP1590" s="668" t="e">
        <f>SUMIF(DS1551:GK1551,GP1551,DS1590:GK1590)</f>
        <v>#N/A</v>
      </c>
      <c r="GQ1590" s="668" t="e">
        <f>SUMIF(DS1551:GK1551,GQ1551,DS1590:GK1590)</f>
        <v>#N/A</v>
      </c>
      <c r="GR1590" s="668" t="e">
        <f>SUMIF(DS1551:GK1551,GR1551,DS1590:GK1590)</f>
        <v>#N/A</v>
      </c>
      <c r="GS1590" s="668" t="e">
        <f>SUMIF(DS1551:GK1551,GS1551,DS1590:GK1590)</f>
        <v>#N/A</v>
      </c>
      <c r="GT1590" s="668" t="e">
        <f>SUMIF(DS1551:GK1551,GT1551,DS1590:GK1590)</f>
        <v>#N/A</v>
      </c>
      <c r="GU1590" s="668" t="e">
        <f>SUMIF(DS1551:GK1551,GU1551,DS1590:GK1590)</f>
        <v>#N/A</v>
      </c>
      <c r="GV1590" s="668" t="e">
        <f>SUMIF(DS1551:GK1551,GV1551,DS1590:GK1590)</f>
        <v>#N/A</v>
      </c>
      <c r="GW1590" s="668" t="e">
        <f>SUMIF(DS1551:GK1551,GW1551,DS1590:GK1590)</f>
        <v>#N/A</v>
      </c>
      <c r="GX1590" s="668" t="e">
        <f>SUMIF(DS1551:GK1551,GX1551,DS1590:GK1590)</f>
        <v>#N/A</v>
      </c>
      <c r="GY1590" s="668" t="e">
        <f>SUMIF(DS1551:GK1551,GY1551,DS1590:GK1590)</f>
        <v>#N/A</v>
      </c>
      <c r="GZ1590" s="646" t="e">
        <f>SUM(GO1590:GY1590)-SUM(HB1571:HK1571)=(#REF!-SUM(#REF!))</f>
        <v>#REF!</v>
      </c>
      <c r="HM1590" s="674"/>
      <c r="HN1590" s="674"/>
      <c r="HO1590" s="674"/>
      <c r="HP1590" s="674"/>
      <c r="HQ1590" s="674"/>
      <c r="HR1590" s="674"/>
      <c r="HS1590" s="674"/>
      <c r="HT1590" s="674"/>
      <c r="HU1590" s="674"/>
      <c r="HV1590" s="674"/>
      <c r="HW1590" s="674"/>
      <c r="HX1590" s="674"/>
      <c r="HY1590" s="674"/>
      <c r="HZ1590" s="674"/>
    </row>
    <row r="1591" spans="2:234" s="643" customFormat="1" x14ac:dyDescent="0.25">
      <c r="B1591" s="644"/>
      <c r="C1591" s="644"/>
      <c r="D1591" s="644"/>
      <c r="E1591" s="685"/>
      <c r="F1591" s="686"/>
      <c r="G1591" s="686"/>
      <c r="H1591" s="686"/>
      <c r="I1591" s="686"/>
      <c r="J1591" s="686"/>
      <c r="K1591" s="686"/>
      <c r="L1591" s="686"/>
      <c r="M1591" s="686"/>
      <c r="N1591" s="686"/>
      <c r="O1591" s="686"/>
      <c r="P1591" s="686"/>
      <c r="Q1591" s="686"/>
      <c r="R1591" s="644"/>
      <c r="HM1591" s="644"/>
      <c r="HN1591" s="644"/>
      <c r="HO1591" s="644"/>
      <c r="HP1591" s="644"/>
      <c r="HQ1591" s="644"/>
      <c r="HR1591" s="644"/>
      <c r="HS1591" s="644"/>
      <c r="HT1591" s="644"/>
      <c r="HU1591" s="644"/>
      <c r="HV1591" s="644"/>
      <c r="HW1591" s="644"/>
      <c r="HX1591" s="644"/>
      <c r="HY1591" s="644"/>
      <c r="HZ1591" s="644"/>
    </row>
    <row r="1592" spans="2:234" s="643" customFormat="1" ht="13.8" thickBot="1" x14ac:dyDescent="0.3">
      <c r="B1592" s="3"/>
      <c r="C1592" s="220"/>
      <c r="D1592" s="12"/>
      <c r="E1592" s="222"/>
      <c r="F1592" s="11"/>
      <c r="G1592" s="11"/>
      <c r="H1592" s="11"/>
      <c r="I1592" s="11"/>
      <c r="J1592" s="11"/>
      <c r="K1592" s="11"/>
      <c r="L1592" s="11"/>
      <c r="M1592" s="11"/>
      <c r="N1592" s="11"/>
      <c r="O1592" s="11"/>
      <c r="P1592" s="11"/>
      <c r="Q1592" s="11"/>
      <c r="R1592" s="644"/>
      <c r="HM1592" s="644"/>
      <c r="HN1592" s="644"/>
      <c r="HO1592" s="644"/>
      <c r="HP1592" s="644"/>
      <c r="HQ1592" s="644"/>
      <c r="HR1592" s="644"/>
      <c r="HS1592" s="644"/>
      <c r="HT1592" s="644"/>
      <c r="HU1592" s="644"/>
      <c r="HV1592" s="644"/>
      <c r="HW1592" s="644"/>
      <c r="HX1592" s="644"/>
      <c r="HY1592" s="644"/>
      <c r="HZ1592" s="644"/>
    </row>
  </sheetData>
  <sheetProtection formatCells="0" formatColumns="0" formatRows="0"/>
  <mergeCells count="1269">
    <mergeCell ref="T122:T123"/>
    <mergeCell ref="U122:U123"/>
    <mergeCell ref="Y122:AA122"/>
    <mergeCell ref="AT122:AT123"/>
    <mergeCell ref="AI128:AT128"/>
    <mergeCell ref="GL128:GL129"/>
    <mergeCell ref="E111:Q111"/>
    <mergeCell ref="E112:Q112"/>
    <mergeCell ref="E119:F119"/>
    <mergeCell ref="E120:F120"/>
    <mergeCell ref="H158:Q158"/>
    <mergeCell ref="O162:Q162"/>
    <mergeCell ref="O163:Q163"/>
    <mergeCell ref="O164:Q164"/>
    <mergeCell ref="O165:Q165"/>
    <mergeCell ref="O166:Q168"/>
    <mergeCell ref="GL140:GL141"/>
    <mergeCell ref="E151:Q151"/>
    <mergeCell ref="E152:Q152"/>
    <mergeCell ref="H155:Q155"/>
    <mergeCell ref="H156:Q156"/>
    <mergeCell ref="H157:Q157"/>
    <mergeCell ref="E106:G106"/>
    <mergeCell ref="H106:M106"/>
    <mergeCell ref="N106:Q106"/>
    <mergeCell ref="E107:G107"/>
    <mergeCell ref="H107:M107"/>
    <mergeCell ref="N107:Q107"/>
    <mergeCell ref="E104:G104"/>
    <mergeCell ref="H104:M104"/>
    <mergeCell ref="N104:Q104"/>
    <mergeCell ref="E105:G105"/>
    <mergeCell ref="H105:M105"/>
    <mergeCell ref="N105:Q105"/>
    <mergeCell ref="D122:D123"/>
    <mergeCell ref="E122:N122"/>
    <mergeCell ref="O122:O123"/>
    <mergeCell ref="P122:P123"/>
    <mergeCell ref="Q122:Q123"/>
    <mergeCell ref="E108:G108"/>
    <mergeCell ref="H108:M108"/>
    <mergeCell ref="N108:Q108"/>
    <mergeCell ref="E109:G109"/>
    <mergeCell ref="H109:M109"/>
    <mergeCell ref="N109:Q109"/>
    <mergeCell ref="E94:J94"/>
    <mergeCell ref="E96:Q96"/>
    <mergeCell ref="E97:Q97"/>
    <mergeCell ref="E99:G99"/>
    <mergeCell ref="H99:M99"/>
    <mergeCell ref="N99:Q99"/>
    <mergeCell ref="H79:Q79"/>
    <mergeCell ref="O83:Q83"/>
    <mergeCell ref="O84:Q84"/>
    <mergeCell ref="O85:Q85"/>
    <mergeCell ref="O86:Q86"/>
    <mergeCell ref="O87:Q89"/>
    <mergeCell ref="E102:G102"/>
    <mergeCell ref="H102:M102"/>
    <mergeCell ref="N102:Q102"/>
    <mergeCell ref="E103:G103"/>
    <mergeCell ref="H103:M103"/>
    <mergeCell ref="N103:Q103"/>
    <mergeCell ref="E100:G100"/>
    <mergeCell ref="H100:M100"/>
    <mergeCell ref="N100:Q100"/>
    <mergeCell ref="E101:G101"/>
    <mergeCell ref="H101:M101"/>
    <mergeCell ref="N101:Q101"/>
    <mergeCell ref="E32:Q32"/>
    <mergeCell ref="E33:Q33"/>
    <mergeCell ref="E40:F40"/>
    <mergeCell ref="E41:F41"/>
    <mergeCell ref="D43:D44"/>
    <mergeCell ref="E43:N43"/>
    <mergeCell ref="O43:O44"/>
    <mergeCell ref="P43:P44"/>
    <mergeCell ref="Q43:Q44"/>
    <mergeCell ref="GL61:GL62"/>
    <mergeCell ref="E72:Q72"/>
    <mergeCell ref="E73:Q73"/>
    <mergeCell ref="H76:Q76"/>
    <mergeCell ref="H77:Q77"/>
    <mergeCell ref="H78:Q78"/>
    <mergeCell ref="T43:T44"/>
    <mergeCell ref="U43:U44"/>
    <mergeCell ref="Y43:AA43"/>
    <mergeCell ref="AT43:AT44"/>
    <mergeCell ref="AI49:AT49"/>
    <mergeCell ref="GL49:GL50"/>
    <mergeCell ref="E25:G25"/>
    <mergeCell ref="H25:M25"/>
    <mergeCell ref="N25:Q25"/>
    <mergeCell ref="E26:G26"/>
    <mergeCell ref="H26:M26"/>
    <mergeCell ref="N26:Q26"/>
    <mergeCell ref="E23:G23"/>
    <mergeCell ref="H23:M23"/>
    <mergeCell ref="N23:Q23"/>
    <mergeCell ref="E24:G24"/>
    <mergeCell ref="H24:M24"/>
    <mergeCell ref="N24:Q24"/>
    <mergeCell ref="E29:G29"/>
    <mergeCell ref="H29:M29"/>
    <mergeCell ref="N29:Q29"/>
    <mergeCell ref="E30:G30"/>
    <mergeCell ref="H30:M30"/>
    <mergeCell ref="N30:Q30"/>
    <mergeCell ref="E27:G27"/>
    <mergeCell ref="H27:M27"/>
    <mergeCell ref="N27:Q27"/>
    <mergeCell ref="E28:G28"/>
    <mergeCell ref="H28:M28"/>
    <mergeCell ref="N28:Q28"/>
    <mergeCell ref="B2:D3"/>
    <mergeCell ref="E2:F2"/>
    <mergeCell ref="E3:F3"/>
    <mergeCell ref="C5:K5"/>
    <mergeCell ref="D9:Q9"/>
    <mergeCell ref="E21:G21"/>
    <mergeCell ref="H21:M21"/>
    <mergeCell ref="N21:Q21"/>
    <mergeCell ref="D10:Q10"/>
    <mergeCell ref="D7:H7"/>
    <mergeCell ref="E22:G22"/>
    <mergeCell ref="H22:M22"/>
    <mergeCell ref="N22:Q22"/>
    <mergeCell ref="D11:Q11"/>
    <mergeCell ref="D12:Q12"/>
    <mergeCell ref="E15:J15"/>
    <mergeCell ref="E17:Q17"/>
    <mergeCell ref="E18:Q18"/>
    <mergeCell ref="E20:G20"/>
    <mergeCell ref="H20:M20"/>
    <mergeCell ref="N20:Q20"/>
    <mergeCell ref="E180:G180"/>
    <mergeCell ref="H180:M180"/>
    <mergeCell ref="N180:Q180"/>
    <mergeCell ref="E181:G181"/>
    <mergeCell ref="H181:M181"/>
    <mergeCell ref="N181:Q181"/>
    <mergeCell ref="E182:G182"/>
    <mergeCell ref="H182:M182"/>
    <mergeCell ref="N182:Q182"/>
    <mergeCell ref="E173:J173"/>
    <mergeCell ref="E175:Q175"/>
    <mergeCell ref="E176:Q176"/>
    <mergeCell ref="E178:G178"/>
    <mergeCell ref="H178:M178"/>
    <mergeCell ref="N178:Q178"/>
    <mergeCell ref="E179:G179"/>
    <mergeCell ref="H179:M179"/>
    <mergeCell ref="N179:Q179"/>
    <mergeCell ref="E186:G186"/>
    <mergeCell ref="H186:M186"/>
    <mergeCell ref="N186:Q186"/>
    <mergeCell ref="E187:G187"/>
    <mergeCell ref="H187:M187"/>
    <mergeCell ref="N187:Q187"/>
    <mergeCell ref="E188:G188"/>
    <mergeCell ref="H188:M188"/>
    <mergeCell ref="N188:Q188"/>
    <mergeCell ref="E183:G183"/>
    <mergeCell ref="H183:M183"/>
    <mergeCell ref="N183:Q183"/>
    <mergeCell ref="E184:G184"/>
    <mergeCell ref="H184:M184"/>
    <mergeCell ref="N184:Q184"/>
    <mergeCell ref="E185:G185"/>
    <mergeCell ref="H185:M185"/>
    <mergeCell ref="N185:Q185"/>
    <mergeCell ref="T201:T202"/>
    <mergeCell ref="U201:U202"/>
    <mergeCell ref="Y201:AA201"/>
    <mergeCell ref="AT201:AT202"/>
    <mergeCell ref="AI207:AT207"/>
    <mergeCell ref="GL207:GL208"/>
    <mergeCell ref="GL219:GL220"/>
    <mergeCell ref="E230:Q230"/>
    <mergeCell ref="E231:Q231"/>
    <mergeCell ref="E190:Q190"/>
    <mergeCell ref="E191:Q191"/>
    <mergeCell ref="E198:F198"/>
    <mergeCell ref="E199:F199"/>
    <mergeCell ref="D201:D202"/>
    <mergeCell ref="E201:N201"/>
    <mergeCell ref="O201:O202"/>
    <mergeCell ref="P201:P202"/>
    <mergeCell ref="Q201:Q202"/>
    <mergeCell ref="E252:J252"/>
    <mergeCell ref="E254:Q254"/>
    <mergeCell ref="E255:Q255"/>
    <mergeCell ref="E257:G257"/>
    <mergeCell ref="H257:M257"/>
    <mergeCell ref="N257:Q257"/>
    <mergeCell ref="E258:G258"/>
    <mergeCell ref="H258:M258"/>
    <mergeCell ref="N258:Q258"/>
    <mergeCell ref="H234:Q234"/>
    <mergeCell ref="H235:Q235"/>
    <mergeCell ref="H236:Q236"/>
    <mergeCell ref="H237:Q237"/>
    <mergeCell ref="O241:Q241"/>
    <mergeCell ref="O242:Q242"/>
    <mergeCell ref="O243:Q243"/>
    <mergeCell ref="O244:Q244"/>
    <mergeCell ref="O245:Q247"/>
    <mergeCell ref="E262:G262"/>
    <mergeCell ref="H262:M262"/>
    <mergeCell ref="N262:Q262"/>
    <mergeCell ref="E263:G263"/>
    <mergeCell ref="H263:M263"/>
    <mergeCell ref="N263:Q263"/>
    <mergeCell ref="E264:G264"/>
    <mergeCell ref="H264:M264"/>
    <mergeCell ref="N264:Q264"/>
    <mergeCell ref="E259:G259"/>
    <mergeCell ref="H259:M259"/>
    <mergeCell ref="N259:Q259"/>
    <mergeCell ref="E260:G260"/>
    <mergeCell ref="H260:M260"/>
    <mergeCell ref="N260:Q260"/>
    <mergeCell ref="E261:G261"/>
    <mergeCell ref="H261:M261"/>
    <mergeCell ref="N261:Q261"/>
    <mergeCell ref="E269:Q269"/>
    <mergeCell ref="E270:Q270"/>
    <mergeCell ref="E277:F277"/>
    <mergeCell ref="E278:F278"/>
    <mergeCell ref="D280:D281"/>
    <mergeCell ref="E280:N280"/>
    <mergeCell ref="O280:O281"/>
    <mergeCell ref="P280:P281"/>
    <mergeCell ref="Q280:Q281"/>
    <mergeCell ref="E265:G265"/>
    <mergeCell ref="H265:M265"/>
    <mergeCell ref="N265:Q265"/>
    <mergeCell ref="E266:G266"/>
    <mergeCell ref="H266:M266"/>
    <mergeCell ref="N266:Q266"/>
    <mergeCell ref="E267:G267"/>
    <mergeCell ref="H267:M267"/>
    <mergeCell ref="N267:Q267"/>
    <mergeCell ref="H313:Q313"/>
    <mergeCell ref="H314:Q314"/>
    <mergeCell ref="H315:Q315"/>
    <mergeCell ref="H316:Q316"/>
    <mergeCell ref="O320:Q320"/>
    <mergeCell ref="O321:Q321"/>
    <mergeCell ref="O322:Q322"/>
    <mergeCell ref="O323:Q323"/>
    <mergeCell ref="O324:Q326"/>
    <mergeCell ref="T280:T281"/>
    <mergeCell ref="U280:U281"/>
    <mergeCell ref="Y280:AA280"/>
    <mergeCell ref="AT280:AT281"/>
    <mergeCell ref="AI286:AT286"/>
    <mergeCell ref="GL286:GL287"/>
    <mergeCell ref="GL298:GL299"/>
    <mergeCell ref="E309:Q309"/>
    <mergeCell ref="E310:Q310"/>
    <mergeCell ref="E338:G338"/>
    <mergeCell ref="H338:M338"/>
    <mergeCell ref="N338:Q338"/>
    <mergeCell ref="E339:G339"/>
    <mergeCell ref="H339:M339"/>
    <mergeCell ref="N339:Q339"/>
    <mergeCell ref="E340:G340"/>
    <mergeCell ref="H340:M340"/>
    <mergeCell ref="N340:Q340"/>
    <mergeCell ref="E331:J331"/>
    <mergeCell ref="E333:Q333"/>
    <mergeCell ref="E334:Q334"/>
    <mergeCell ref="E336:G336"/>
    <mergeCell ref="H336:M336"/>
    <mergeCell ref="N336:Q336"/>
    <mergeCell ref="E337:G337"/>
    <mergeCell ref="H337:M337"/>
    <mergeCell ref="N337:Q337"/>
    <mergeCell ref="E344:G344"/>
    <mergeCell ref="H344:M344"/>
    <mergeCell ref="N344:Q344"/>
    <mergeCell ref="E345:G345"/>
    <mergeCell ref="H345:M345"/>
    <mergeCell ref="N345:Q345"/>
    <mergeCell ref="E346:G346"/>
    <mergeCell ref="H346:M346"/>
    <mergeCell ref="N346:Q346"/>
    <mergeCell ref="E341:G341"/>
    <mergeCell ref="H341:M341"/>
    <mergeCell ref="N341:Q341"/>
    <mergeCell ref="E342:G342"/>
    <mergeCell ref="H342:M342"/>
    <mergeCell ref="N342:Q342"/>
    <mergeCell ref="E343:G343"/>
    <mergeCell ref="H343:M343"/>
    <mergeCell ref="N343:Q343"/>
    <mergeCell ref="T359:T360"/>
    <mergeCell ref="U359:U360"/>
    <mergeCell ref="Y359:AA359"/>
    <mergeCell ref="AT359:AT360"/>
    <mergeCell ref="AI365:AT365"/>
    <mergeCell ref="GL365:GL366"/>
    <mergeCell ref="GL377:GL378"/>
    <mergeCell ref="E388:Q388"/>
    <mergeCell ref="E389:Q389"/>
    <mergeCell ref="E348:Q348"/>
    <mergeCell ref="E349:Q349"/>
    <mergeCell ref="E356:F356"/>
    <mergeCell ref="E357:F357"/>
    <mergeCell ref="D359:D360"/>
    <mergeCell ref="E359:N359"/>
    <mergeCell ref="O359:O360"/>
    <mergeCell ref="P359:P360"/>
    <mergeCell ref="Q359:Q360"/>
    <mergeCell ref="E410:J410"/>
    <mergeCell ref="E412:Q412"/>
    <mergeCell ref="E413:Q413"/>
    <mergeCell ref="E415:G415"/>
    <mergeCell ref="H415:M415"/>
    <mergeCell ref="N415:Q415"/>
    <mergeCell ref="E416:G416"/>
    <mergeCell ref="H416:M416"/>
    <mergeCell ref="N416:Q416"/>
    <mergeCell ref="H392:Q392"/>
    <mergeCell ref="H393:Q393"/>
    <mergeCell ref="H394:Q394"/>
    <mergeCell ref="H395:Q395"/>
    <mergeCell ref="O399:Q399"/>
    <mergeCell ref="O400:Q400"/>
    <mergeCell ref="O401:Q401"/>
    <mergeCell ref="O402:Q402"/>
    <mergeCell ref="O403:Q405"/>
    <mergeCell ref="E420:G420"/>
    <mergeCell ref="H420:M420"/>
    <mergeCell ref="N420:Q420"/>
    <mergeCell ref="E421:G421"/>
    <mergeCell ref="H421:M421"/>
    <mergeCell ref="N421:Q421"/>
    <mergeCell ref="E422:G422"/>
    <mergeCell ref="H422:M422"/>
    <mergeCell ref="N422:Q422"/>
    <mergeCell ref="E417:G417"/>
    <mergeCell ref="H417:M417"/>
    <mergeCell ref="N417:Q417"/>
    <mergeCell ref="E418:G418"/>
    <mergeCell ref="H418:M418"/>
    <mergeCell ref="N418:Q418"/>
    <mergeCell ref="E419:G419"/>
    <mergeCell ref="H419:M419"/>
    <mergeCell ref="N419:Q419"/>
    <mergeCell ref="E427:Q427"/>
    <mergeCell ref="E428:Q428"/>
    <mergeCell ref="E435:F435"/>
    <mergeCell ref="E436:F436"/>
    <mergeCell ref="D438:D439"/>
    <mergeCell ref="E438:N438"/>
    <mergeCell ref="O438:O439"/>
    <mergeCell ref="P438:P439"/>
    <mergeCell ref="Q438:Q439"/>
    <mergeCell ref="E423:G423"/>
    <mergeCell ref="H423:M423"/>
    <mergeCell ref="N423:Q423"/>
    <mergeCell ref="E424:G424"/>
    <mergeCell ref="H424:M424"/>
    <mergeCell ref="N424:Q424"/>
    <mergeCell ref="E425:G425"/>
    <mergeCell ref="H425:M425"/>
    <mergeCell ref="N425:Q425"/>
    <mergeCell ref="H471:Q471"/>
    <mergeCell ref="H472:Q472"/>
    <mergeCell ref="H473:Q473"/>
    <mergeCell ref="H474:Q474"/>
    <mergeCell ref="O478:Q478"/>
    <mergeCell ref="O479:Q479"/>
    <mergeCell ref="O480:Q480"/>
    <mergeCell ref="O481:Q481"/>
    <mergeCell ref="O482:Q484"/>
    <mergeCell ref="T438:T439"/>
    <mergeCell ref="U438:U439"/>
    <mergeCell ref="Y438:AA438"/>
    <mergeCell ref="AT438:AT439"/>
    <mergeCell ref="AI444:AT444"/>
    <mergeCell ref="GL444:GL445"/>
    <mergeCell ref="GL456:GL457"/>
    <mergeCell ref="E467:Q467"/>
    <mergeCell ref="E468:Q468"/>
    <mergeCell ref="E496:G496"/>
    <mergeCell ref="H496:M496"/>
    <mergeCell ref="N496:Q496"/>
    <mergeCell ref="E497:G497"/>
    <mergeCell ref="H497:M497"/>
    <mergeCell ref="N497:Q497"/>
    <mergeCell ref="E498:G498"/>
    <mergeCell ref="H498:M498"/>
    <mergeCell ref="N498:Q498"/>
    <mergeCell ref="E489:J489"/>
    <mergeCell ref="E491:Q491"/>
    <mergeCell ref="E492:Q492"/>
    <mergeCell ref="E494:G494"/>
    <mergeCell ref="H494:M494"/>
    <mergeCell ref="N494:Q494"/>
    <mergeCell ref="E495:G495"/>
    <mergeCell ref="H495:M495"/>
    <mergeCell ref="N495:Q495"/>
    <mergeCell ref="E502:G502"/>
    <mergeCell ref="H502:M502"/>
    <mergeCell ref="N502:Q502"/>
    <mergeCell ref="E503:G503"/>
    <mergeCell ref="H503:M503"/>
    <mergeCell ref="N503:Q503"/>
    <mergeCell ref="E504:G504"/>
    <mergeCell ref="H504:M504"/>
    <mergeCell ref="N504:Q504"/>
    <mergeCell ref="E499:G499"/>
    <mergeCell ref="H499:M499"/>
    <mergeCell ref="N499:Q499"/>
    <mergeCell ref="E500:G500"/>
    <mergeCell ref="H500:M500"/>
    <mergeCell ref="N500:Q500"/>
    <mergeCell ref="E501:G501"/>
    <mergeCell ref="H501:M501"/>
    <mergeCell ref="N501:Q501"/>
    <mergeCell ref="T517:T518"/>
    <mergeCell ref="U517:U518"/>
    <mergeCell ref="Y517:AA517"/>
    <mergeCell ref="AT517:AT518"/>
    <mergeCell ref="AI523:AT523"/>
    <mergeCell ref="GL523:GL524"/>
    <mergeCell ref="GL535:GL536"/>
    <mergeCell ref="E546:Q546"/>
    <mergeCell ref="E547:Q547"/>
    <mergeCell ref="E506:Q506"/>
    <mergeCell ref="E507:Q507"/>
    <mergeCell ref="E514:F514"/>
    <mergeCell ref="E515:F515"/>
    <mergeCell ref="D517:D518"/>
    <mergeCell ref="E517:N517"/>
    <mergeCell ref="O517:O518"/>
    <mergeCell ref="P517:P518"/>
    <mergeCell ref="Q517:Q518"/>
    <mergeCell ref="E568:J568"/>
    <mergeCell ref="E570:Q570"/>
    <mergeCell ref="E571:Q571"/>
    <mergeCell ref="E573:G573"/>
    <mergeCell ref="H573:M573"/>
    <mergeCell ref="N573:Q573"/>
    <mergeCell ref="E574:G574"/>
    <mergeCell ref="H574:M574"/>
    <mergeCell ref="N574:Q574"/>
    <mergeCell ref="H550:Q550"/>
    <mergeCell ref="H551:Q551"/>
    <mergeCell ref="H552:Q552"/>
    <mergeCell ref="H553:Q553"/>
    <mergeCell ref="O557:Q557"/>
    <mergeCell ref="O558:Q558"/>
    <mergeCell ref="O559:Q559"/>
    <mergeCell ref="O560:Q560"/>
    <mergeCell ref="O561:Q563"/>
    <mergeCell ref="E578:G578"/>
    <mergeCell ref="H578:M578"/>
    <mergeCell ref="N578:Q578"/>
    <mergeCell ref="E579:G579"/>
    <mergeCell ref="H579:M579"/>
    <mergeCell ref="N579:Q579"/>
    <mergeCell ref="E580:G580"/>
    <mergeCell ref="H580:M580"/>
    <mergeCell ref="N580:Q580"/>
    <mergeCell ref="E575:G575"/>
    <mergeCell ref="H575:M575"/>
    <mergeCell ref="N575:Q575"/>
    <mergeCell ref="E576:G576"/>
    <mergeCell ref="H576:M576"/>
    <mergeCell ref="N576:Q576"/>
    <mergeCell ref="E577:G577"/>
    <mergeCell ref="H577:M577"/>
    <mergeCell ref="N577:Q577"/>
    <mergeCell ref="E585:Q585"/>
    <mergeCell ref="E586:Q586"/>
    <mergeCell ref="E593:F593"/>
    <mergeCell ref="E594:F594"/>
    <mergeCell ref="D596:D597"/>
    <mergeCell ref="E596:N596"/>
    <mergeCell ref="O596:O597"/>
    <mergeCell ref="P596:P597"/>
    <mergeCell ref="Q596:Q597"/>
    <mergeCell ref="E581:G581"/>
    <mergeCell ref="H581:M581"/>
    <mergeCell ref="N581:Q581"/>
    <mergeCell ref="E582:G582"/>
    <mergeCell ref="H582:M582"/>
    <mergeCell ref="N582:Q582"/>
    <mergeCell ref="E583:G583"/>
    <mergeCell ref="H583:M583"/>
    <mergeCell ref="N583:Q583"/>
    <mergeCell ref="H629:Q629"/>
    <mergeCell ref="H630:Q630"/>
    <mergeCell ref="H631:Q631"/>
    <mergeCell ref="H632:Q632"/>
    <mergeCell ref="O636:Q636"/>
    <mergeCell ref="O637:Q637"/>
    <mergeCell ref="O638:Q638"/>
    <mergeCell ref="O639:Q639"/>
    <mergeCell ref="O640:Q642"/>
    <mergeCell ref="T596:T597"/>
    <mergeCell ref="U596:U597"/>
    <mergeCell ref="Y596:AA596"/>
    <mergeCell ref="AT596:AT597"/>
    <mergeCell ref="AI602:AT602"/>
    <mergeCell ref="GL602:GL603"/>
    <mergeCell ref="GL614:GL615"/>
    <mergeCell ref="E625:Q625"/>
    <mergeCell ref="E626:Q626"/>
    <mergeCell ref="E654:G654"/>
    <mergeCell ref="H654:M654"/>
    <mergeCell ref="N654:Q654"/>
    <mergeCell ref="E655:G655"/>
    <mergeCell ref="H655:M655"/>
    <mergeCell ref="N655:Q655"/>
    <mergeCell ref="E656:G656"/>
    <mergeCell ref="H656:M656"/>
    <mergeCell ref="N656:Q656"/>
    <mergeCell ref="E647:J647"/>
    <mergeCell ref="E649:Q649"/>
    <mergeCell ref="E650:Q650"/>
    <mergeCell ref="E652:G652"/>
    <mergeCell ref="H652:M652"/>
    <mergeCell ref="N652:Q652"/>
    <mergeCell ref="E653:G653"/>
    <mergeCell ref="H653:M653"/>
    <mergeCell ref="N653:Q653"/>
    <mergeCell ref="E660:G660"/>
    <mergeCell ref="H660:M660"/>
    <mergeCell ref="N660:Q660"/>
    <mergeCell ref="E661:G661"/>
    <mergeCell ref="H661:M661"/>
    <mergeCell ref="N661:Q661"/>
    <mergeCell ref="E662:G662"/>
    <mergeCell ref="H662:M662"/>
    <mergeCell ref="N662:Q662"/>
    <mergeCell ref="E657:G657"/>
    <mergeCell ref="H657:M657"/>
    <mergeCell ref="N657:Q657"/>
    <mergeCell ref="E658:G658"/>
    <mergeCell ref="H658:M658"/>
    <mergeCell ref="N658:Q658"/>
    <mergeCell ref="E659:G659"/>
    <mergeCell ref="H659:M659"/>
    <mergeCell ref="N659:Q659"/>
    <mergeCell ref="T675:T676"/>
    <mergeCell ref="U675:U676"/>
    <mergeCell ref="Y675:AA675"/>
    <mergeCell ref="AT675:AT676"/>
    <mergeCell ref="AI681:AT681"/>
    <mergeCell ref="GL681:GL682"/>
    <mergeCell ref="GL693:GL694"/>
    <mergeCell ref="E704:Q704"/>
    <mergeCell ref="E705:Q705"/>
    <mergeCell ref="E664:Q664"/>
    <mergeCell ref="E665:Q665"/>
    <mergeCell ref="E672:F672"/>
    <mergeCell ref="E673:F673"/>
    <mergeCell ref="D675:D676"/>
    <mergeCell ref="E675:N675"/>
    <mergeCell ref="O675:O676"/>
    <mergeCell ref="P675:P676"/>
    <mergeCell ref="Q675:Q676"/>
    <mergeCell ref="E726:J726"/>
    <mergeCell ref="E728:Q728"/>
    <mergeCell ref="E729:Q729"/>
    <mergeCell ref="E731:G731"/>
    <mergeCell ref="H731:M731"/>
    <mergeCell ref="N731:Q731"/>
    <mergeCell ref="E732:G732"/>
    <mergeCell ref="H732:M732"/>
    <mergeCell ref="N732:Q732"/>
    <mergeCell ref="H708:Q708"/>
    <mergeCell ref="H709:Q709"/>
    <mergeCell ref="H710:Q710"/>
    <mergeCell ref="H711:Q711"/>
    <mergeCell ref="O715:Q715"/>
    <mergeCell ref="O716:Q716"/>
    <mergeCell ref="O717:Q717"/>
    <mergeCell ref="O718:Q718"/>
    <mergeCell ref="O719:Q721"/>
    <mergeCell ref="E736:G736"/>
    <mergeCell ref="H736:M736"/>
    <mergeCell ref="N736:Q736"/>
    <mergeCell ref="E737:G737"/>
    <mergeCell ref="H737:M737"/>
    <mergeCell ref="N737:Q737"/>
    <mergeCell ref="E738:G738"/>
    <mergeCell ref="H738:M738"/>
    <mergeCell ref="N738:Q738"/>
    <mergeCell ref="E733:G733"/>
    <mergeCell ref="H733:M733"/>
    <mergeCell ref="N733:Q733"/>
    <mergeCell ref="E734:G734"/>
    <mergeCell ref="H734:M734"/>
    <mergeCell ref="N734:Q734"/>
    <mergeCell ref="E735:G735"/>
    <mergeCell ref="H735:M735"/>
    <mergeCell ref="N735:Q735"/>
    <mergeCell ref="E743:Q743"/>
    <mergeCell ref="E744:Q744"/>
    <mergeCell ref="E751:F751"/>
    <mergeCell ref="E752:F752"/>
    <mergeCell ref="D754:D755"/>
    <mergeCell ref="E754:N754"/>
    <mergeCell ref="O754:O755"/>
    <mergeCell ref="P754:P755"/>
    <mergeCell ref="Q754:Q755"/>
    <mergeCell ref="E739:G739"/>
    <mergeCell ref="H739:M739"/>
    <mergeCell ref="N739:Q739"/>
    <mergeCell ref="E740:G740"/>
    <mergeCell ref="H740:M740"/>
    <mergeCell ref="N740:Q740"/>
    <mergeCell ref="E741:G741"/>
    <mergeCell ref="H741:M741"/>
    <mergeCell ref="N741:Q741"/>
    <mergeCell ref="H787:Q787"/>
    <mergeCell ref="H788:Q788"/>
    <mergeCell ref="H789:Q789"/>
    <mergeCell ref="H790:Q790"/>
    <mergeCell ref="O794:Q794"/>
    <mergeCell ref="O795:Q795"/>
    <mergeCell ref="O796:Q796"/>
    <mergeCell ref="O797:Q797"/>
    <mergeCell ref="O798:Q800"/>
    <mergeCell ref="T754:T755"/>
    <mergeCell ref="U754:U755"/>
    <mergeCell ref="Y754:AA754"/>
    <mergeCell ref="AT754:AT755"/>
    <mergeCell ref="AI760:AT760"/>
    <mergeCell ref="GL760:GL761"/>
    <mergeCell ref="GL772:GL773"/>
    <mergeCell ref="E783:Q783"/>
    <mergeCell ref="E784:Q784"/>
    <mergeCell ref="E812:G812"/>
    <mergeCell ref="H812:M812"/>
    <mergeCell ref="N812:Q812"/>
    <mergeCell ref="E813:G813"/>
    <mergeCell ref="H813:M813"/>
    <mergeCell ref="N813:Q813"/>
    <mergeCell ref="E814:G814"/>
    <mergeCell ref="H814:M814"/>
    <mergeCell ref="N814:Q814"/>
    <mergeCell ref="E805:J805"/>
    <mergeCell ref="E807:Q807"/>
    <mergeCell ref="E808:Q808"/>
    <mergeCell ref="E810:G810"/>
    <mergeCell ref="H810:M810"/>
    <mergeCell ref="N810:Q810"/>
    <mergeCell ref="E811:G811"/>
    <mergeCell ref="H811:M811"/>
    <mergeCell ref="N811:Q811"/>
    <mergeCell ref="E818:G818"/>
    <mergeCell ref="H818:M818"/>
    <mergeCell ref="N818:Q818"/>
    <mergeCell ref="E819:G819"/>
    <mergeCell ref="H819:M819"/>
    <mergeCell ref="N819:Q819"/>
    <mergeCell ref="E820:G820"/>
    <mergeCell ref="H820:M820"/>
    <mergeCell ref="N820:Q820"/>
    <mergeCell ref="E815:G815"/>
    <mergeCell ref="H815:M815"/>
    <mergeCell ref="N815:Q815"/>
    <mergeCell ref="E816:G816"/>
    <mergeCell ref="H816:M816"/>
    <mergeCell ref="N816:Q816"/>
    <mergeCell ref="E817:G817"/>
    <mergeCell ref="H817:M817"/>
    <mergeCell ref="N817:Q817"/>
    <mergeCell ref="T833:T834"/>
    <mergeCell ref="U833:U834"/>
    <mergeCell ref="Y833:AA833"/>
    <mergeCell ref="AT833:AT834"/>
    <mergeCell ref="AI839:AT839"/>
    <mergeCell ref="GL839:GL840"/>
    <mergeCell ref="GL851:GL852"/>
    <mergeCell ref="E862:Q862"/>
    <mergeCell ref="E863:Q863"/>
    <mergeCell ref="E822:Q822"/>
    <mergeCell ref="E823:Q823"/>
    <mergeCell ref="E830:F830"/>
    <mergeCell ref="E831:F831"/>
    <mergeCell ref="D833:D834"/>
    <mergeCell ref="E833:N833"/>
    <mergeCell ref="O833:O834"/>
    <mergeCell ref="P833:P834"/>
    <mergeCell ref="Q833:Q834"/>
    <mergeCell ref="E884:J884"/>
    <mergeCell ref="E886:Q886"/>
    <mergeCell ref="E887:Q887"/>
    <mergeCell ref="E889:G889"/>
    <mergeCell ref="H889:M889"/>
    <mergeCell ref="N889:Q889"/>
    <mergeCell ref="E890:G890"/>
    <mergeCell ref="H890:M890"/>
    <mergeCell ref="N890:Q890"/>
    <mergeCell ref="H866:Q866"/>
    <mergeCell ref="H867:Q867"/>
    <mergeCell ref="H868:Q868"/>
    <mergeCell ref="H869:Q869"/>
    <mergeCell ref="O873:Q873"/>
    <mergeCell ref="O874:Q874"/>
    <mergeCell ref="O875:Q875"/>
    <mergeCell ref="O876:Q876"/>
    <mergeCell ref="O877:Q879"/>
    <mergeCell ref="E894:G894"/>
    <mergeCell ref="H894:M894"/>
    <mergeCell ref="N894:Q894"/>
    <mergeCell ref="E895:G895"/>
    <mergeCell ref="H895:M895"/>
    <mergeCell ref="N895:Q895"/>
    <mergeCell ref="E896:G896"/>
    <mergeCell ref="H896:M896"/>
    <mergeCell ref="N896:Q896"/>
    <mergeCell ref="E891:G891"/>
    <mergeCell ref="H891:M891"/>
    <mergeCell ref="N891:Q891"/>
    <mergeCell ref="E892:G892"/>
    <mergeCell ref="H892:M892"/>
    <mergeCell ref="N892:Q892"/>
    <mergeCell ref="E893:G893"/>
    <mergeCell ref="H893:M893"/>
    <mergeCell ref="N893:Q893"/>
    <mergeCell ref="E901:Q901"/>
    <mergeCell ref="E902:Q902"/>
    <mergeCell ref="E909:F909"/>
    <mergeCell ref="E910:F910"/>
    <mergeCell ref="D912:D913"/>
    <mergeCell ref="E912:N912"/>
    <mergeCell ref="O912:O913"/>
    <mergeCell ref="P912:P913"/>
    <mergeCell ref="Q912:Q913"/>
    <mergeCell ref="E897:G897"/>
    <mergeCell ref="H897:M897"/>
    <mergeCell ref="N897:Q897"/>
    <mergeCell ref="E898:G898"/>
    <mergeCell ref="H898:M898"/>
    <mergeCell ref="N898:Q898"/>
    <mergeCell ref="E899:G899"/>
    <mergeCell ref="H899:M899"/>
    <mergeCell ref="N899:Q899"/>
    <mergeCell ref="H945:Q945"/>
    <mergeCell ref="H946:Q946"/>
    <mergeCell ref="H947:Q947"/>
    <mergeCell ref="H948:Q948"/>
    <mergeCell ref="O952:Q952"/>
    <mergeCell ref="O953:Q953"/>
    <mergeCell ref="O954:Q954"/>
    <mergeCell ref="O955:Q955"/>
    <mergeCell ref="O956:Q958"/>
    <mergeCell ref="T912:T913"/>
    <mergeCell ref="U912:U913"/>
    <mergeCell ref="Y912:AA912"/>
    <mergeCell ref="AT912:AT913"/>
    <mergeCell ref="AI918:AT918"/>
    <mergeCell ref="GL918:GL919"/>
    <mergeCell ref="GL930:GL931"/>
    <mergeCell ref="E941:Q941"/>
    <mergeCell ref="E942:Q942"/>
    <mergeCell ref="E970:G970"/>
    <mergeCell ref="H970:M970"/>
    <mergeCell ref="N970:Q970"/>
    <mergeCell ref="E971:G971"/>
    <mergeCell ref="H971:M971"/>
    <mergeCell ref="N971:Q971"/>
    <mergeCell ref="E972:G972"/>
    <mergeCell ref="H972:M972"/>
    <mergeCell ref="N972:Q972"/>
    <mergeCell ref="E963:J963"/>
    <mergeCell ref="E965:Q965"/>
    <mergeCell ref="E966:Q966"/>
    <mergeCell ref="E968:G968"/>
    <mergeCell ref="H968:M968"/>
    <mergeCell ref="N968:Q968"/>
    <mergeCell ref="E969:G969"/>
    <mergeCell ref="H969:M969"/>
    <mergeCell ref="N969:Q969"/>
    <mergeCell ref="E976:G976"/>
    <mergeCell ref="H976:M976"/>
    <mergeCell ref="N976:Q976"/>
    <mergeCell ref="E977:G977"/>
    <mergeCell ref="H977:M977"/>
    <mergeCell ref="N977:Q977"/>
    <mergeCell ref="E978:G978"/>
    <mergeCell ref="H978:M978"/>
    <mergeCell ref="N978:Q978"/>
    <mergeCell ref="E973:G973"/>
    <mergeCell ref="H973:M973"/>
    <mergeCell ref="N973:Q973"/>
    <mergeCell ref="E974:G974"/>
    <mergeCell ref="H974:M974"/>
    <mergeCell ref="N974:Q974"/>
    <mergeCell ref="E975:G975"/>
    <mergeCell ref="H975:M975"/>
    <mergeCell ref="N975:Q975"/>
    <mergeCell ref="T991:T992"/>
    <mergeCell ref="U991:U992"/>
    <mergeCell ref="Y991:AA991"/>
    <mergeCell ref="AT991:AT992"/>
    <mergeCell ref="AI997:AT997"/>
    <mergeCell ref="GL997:GL998"/>
    <mergeCell ref="GL1009:GL1010"/>
    <mergeCell ref="E1020:Q1020"/>
    <mergeCell ref="E1021:Q1021"/>
    <mergeCell ref="E980:Q980"/>
    <mergeCell ref="E981:Q981"/>
    <mergeCell ref="E988:F988"/>
    <mergeCell ref="E989:F989"/>
    <mergeCell ref="D991:D992"/>
    <mergeCell ref="E991:N991"/>
    <mergeCell ref="O991:O992"/>
    <mergeCell ref="P991:P992"/>
    <mergeCell ref="Q991:Q992"/>
    <mergeCell ref="E1042:J1042"/>
    <mergeCell ref="E1044:Q1044"/>
    <mergeCell ref="E1045:Q1045"/>
    <mergeCell ref="E1047:G1047"/>
    <mergeCell ref="H1047:M1047"/>
    <mergeCell ref="N1047:Q1047"/>
    <mergeCell ref="E1048:G1048"/>
    <mergeCell ref="H1048:M1048"/>
    <mergeCell ref="N1048:Q1048"/>
    <mergeCell ref="H1024:Q1024"/>
    <mergeCell ref="H1025:Q1025"/>
    <mergeCell ref="H1026:Q1026"/>
    <mergeCell ref="H1027:Q1027"/>
    <mergeCell ref="O1031:Q1031"/>
    <mergeCell ref="O1032:Q1032"/>
    <mergeCell ref="O1033:Q1033"/>
    <mergeCell ref="O1034:Q1034"/>
    <mergeCell ref="O1035:Q1037"/>
    <mergeCell ref="E1052:G1052"/>
    <mergeCell ref="H1052:M1052"/>
    <mergeCell ref="N1052:Q1052"/>
    <mergeCell ref="E1053:G1053"/>
    <mergeCell ref="H1053:M1053"/>
    <mergeCell ref="N1053:Q1053"/>
    <mergeCell ref="E1054:G1054"/>
    <mergeCell ref="H1054:M1054"/>
    <mergeCell ref="N1054:Q1054"/>
    <mergeCell ref="E1049:G1049"/>
    <mergeCell ref="H1049:M1049"/>
    <mergeCell ref="N1049:Q1049"/>
    <mergeCell ref="E1050:G1050"/>
    <mergeCell ref="H1050:M1050"/>
    <mergeCell ref="N1050:Q1050"/>
    <mergeCell ref="E1051:G1051"/>
    <mergeCell ref="H1051:M1051"/>
    <mergeCell ref="N1051:Q1051"/>
    <mergeCell ref="E1059:Q1059"/>
    <mergeCell ref="E1060:Q1060"/>
    <mergeCell ref="E1067:F1067"/>
    <mergeCell ref="E1068:F1068"/>
    <mergeCell ref="D1070:D1071"/>
    <mergeCell ref="E1070:N1070"/>
    <mergeCell ref="O1070:O1071"/>
    <mergeCell ref="P1070:P1071"/>
    <mergeCell ref="Q1070:Q1071"/>
    <mergeCell ref="E1055:G1055"/>
    <mergeCell ref="H1055:M1055"/>
    <mergeCell ref="N1055:Q1055"/>
    <mergeCell ref="E1056:G1056"/>
    <mergeCell ref="H1056:M1056"/>
    <mergeCell ref="N1056:Q1056"/>
    <mergeCell ref="E1057:G1057"/>
    <mergeCell ref="H1057:M1057"/>
    <mergeCell ref="N1057:Q1057"/>
    <mergeCell ref="H1103:Q1103"/>
    <mergeCell ref="H1104:Q1104"/>
    <mergeCell ref="H1105:Q1105"/>
    <mergeCell ref="H1106:Q1106"/>
    <mergeCell ref="O1110:Q1110"/>
    <mergeCell ref="O1111:Q1111"/>
    <mergeCell ref="O1112:Q1112"/>
    <mergeCell ref="O1113:Q1113"/>
    <mergeCell ref="O1114:Q1116"/>
    <mergeCell ref="T1070:T1071"/>
    <mergeCell ref="U1070:U1071"/>
    <mergeCell ref="Y1070:AA1070"/>
    <mergeCell ref="AT1070:AT1071"/>
    <mergeCell ref="AI1076:AT1076"/>
    <mergeCell ref="GL1076:GL1077"/>
    <mergeCell ref="GL1088:GL1089"/>
    <mergeCell ref="E1099:Q1099"/>
    <mergeCell ref="E1100:Q1100"/>
    <mergeCell ref="E1128:G1128"/>
    <mergeCell ref="H1128:M1128"/>
    <mergeCell ref="N1128:Q1128"/>
    <mergeCell ref="E1129:G1129"/>
    <mergeCell ref="H1129:M1129"/>
    <mergeCell ref="N1129:Q1129"/>
    <mergeCell ref="E1130:G1130"/>
    <mergeCell ref="H1130:M1130"/>
    <mergeCell ref="N1130:Q1130"/>
    <mergeCell ref="E1121:J1121"/>
    <mergeCell ref="E1123:Q1123"/>
    <mergeCell ref="E1124:Q1124"/>
    <mergeCell ref="E1126:G1126"/>
    <mergeCell ref="H1126:M1126"/>
    <mergeCell ref="N1126:Q1126"/>
    <mergeCell ref="E1127:G1127"/>
    <mergeCell ref="H1127:M1127"/>
    <mergeCell ref="N1127:Q1127"/>
    <mergeCell ref="E1134:G1134"/>
    <mergeCell ref="H1134:M1134"/>
    <mergeCell ref="N1134:Q1134"/>
    <mergeCell ref="E1135:G1135"/>
    <mergeCell ref="H1135:M1135"/>
    <mergeCell ref="N1135:Q1135"/>
    <mergeCell ref="E1136:G1136"/>
    <mergeCell ref="H1136:M1136"/>
    <mergeCell ref="N1136:Q1136"/>
    <mergeCell ref="E1131:G1131"/>
    <mergeCell ref="H1131:M1131"/>
    <mergeCell ref="N1131:Q1131"/>
    <mergeCell ref="E1132:G1132"/>
    <mergeCell ref="H1132:M1132"/>
    <mergeCell ref="N1132:Q1132"/>
    <mergeCell ref="E1133:G1133"/>
    <mergeCell ref="H1133:M1133"/>
    <mergeCell ref="N1133:Q1133"/>
    <mergeCell ref="T1149:T1150"/>
    <mergeCell ref="U1149:U1150"/>
    <mergeCell ref="Y1149:AA1149"/>
    <mergeCell ref="AT1149:AT1150"/>
    <mergeCell ref="AI1155:AT1155"/>
    <mergeCell ref="GL1155:GL1156"/>
    <mergeCell ref="GL1167:GL1168"/>
    <mergeCell ref="E1178:Q1178"/>
    <mergeCell ref="E1179:Q1179"/>
    <mergeCell ref="E1138:Q1138"/>
    <mergeCell ref="E1139:Q1139"/>
    <mergeCell ref="E1146:F1146"/>
    <mergeCell ref="E1147:F1147"/>
    <mergeCell ref="D1149:D1150"/>
    <mergeCell ref="E1149:N1149"/>
    <mergeCell ref="O1149:O1150"/>
    <mergeCell ref="P1149:P1150"/>
    <mergeCell ref="Q1149:Q1150"/>
    <mergeCell ref="E1200:J1200"/>
    <mergeCell ref="E1202:Q1202"/>
    <mergeCell ref="E1203:Q1203"/>
    <mergeCell ref="E1205:G1205"/>
    <mergeCell ref="H1205:M1205"/>
    <mergeCell ref="N1205:Q1205"/>
    <mergeCell ref="E1206:G1206"/>
    <mergeCell ref="H1206:M1206"/>
    <mergeCell ref="N1206:Q1206"/>
    <mergeCell ref="H1182:Q1182"/>
    <mergeCell ref="H1183:Q1183"/>
    <mergeCell ref="H1184:Q1184"/>
    <mergeCell ref="H1185:Q1185"/>
    <mergeCell ref="O1189:Q1189"/>
    <mergeCell ref="O1190:Q1190"/>
    <mergeCell ref="O1191:Q1191"/>
    <mergeCell ref="O1192:Q1192"/>
    <mergeCell ref="O1193:Q1195"/>
    <mergeCell ref="E1210:G1210"/>
    <mergeCell ref="H1210:M1210"/>
    <mergeCell ref="N1210:Q1210"/>
    <mergeCell ref="E1211:G1211"/>
    <mergeCell ref="H1211:M1211"/>
    <mergeCell ref="N1211:Q1211"/>
    <mergeCell ref="E1212:G1212"/>
    <mergeCell ref="H1212:M1212"/>
    <mergeCell ref="N1212:Q1212"/>
    <mergeCell ref="E1207:G1207"/>
    <mergeCell ref="H1207:M1207"/>
    <mergeCell ref="N1207:Q1207"/>
    <mergeCell ref="E1208:G1208"/>
    <mergeCell ref="H1208:M1208"/>
    <mergeCell ref="N1208:Q1208"/>
    <mergeCell ref="E1209:G1209"/>
    <mergeCell ref="H1209:M1209"/>
    <mergeCell ref="N1209:Q1209"/>
    <mergeCell ref="E1217:Q1217"/>
    <mergeCell ref="E1218:Q1218"/>
    <mergeCell ref="E1225:F1225"/>
    <mergeCell ref="E1226:F1226"/>
    <mergeCell ref="D1228:D1229"/>
    <mergeCell ref="E1228:N1228"/>
    <mergeCell ref="O1228:O1229"/>
    <mergeCell ref="P1228:P1229"/>
    <mergeCell ref="Q1228:Q1229"/>
    <mergeCell ref="E1213:G1213"/>
    <mergeCell ref="H1213:M1213"/>
    <mergeCell ref="N1213:Q1213"/>
    <mergeCell ref="E1214:G1214"/>
    <mergeCell ref="H1214:M1214"/>
    <mergeCell ref="N1214:Q1214"/>
    <mergeCell ref="E1215:G1215"/>
    <mergeCell ref="H1215:M1215"/>
    <mergeCell ref="N1215:Q1215"/>
    <mergeCell ref="H1261:Q1261"/>
    <mergeCell ref="H1262:Q1262"/>
    <mergeCell ref="H1263:Q1263"/>
    <mergeCell ref="H1264:Q1264"/>
    <mergeCell ref="O1268:Q1268"/>
    <mergeCell ref="O1269:Q1269"/>
    <mergeCell ref="O1270:Q1270"/>
    <mergeCell ref="O1271:Q1271"/>
    <mergeCell ref="O1272:Q1274"/>
    <mergeCell ref="T1228:T1229"/>
    <mergeCell ref="U1228:U1229"/>
    <mergeCell ref="Y1228:AA1228"/>
    <mergeCell ref="AT1228:AT1229"/>
    <mergeCell ref="AI1234:AT1234"/>
    <mergeCell ref="GL1234:GL1235"/>
    <mergeCell ref="GL1246:GL1247"/>
    <mergeCell ref="E1257:Q1257"/>
    <mergeCell ref="E1258:Q1258"/>
    <mergeCell ref="E1286:G1286"/>
    <mergeCell ref="H1286:M1286"/>
    <mergeCell ref="N1286:Q1286"/>
    <mergeCell ref="E1287:G1287"/>
    <mergeCell ref="H1287:M1287"/>
    <mergeCell ref="N1287:Q1287"/>
    <mergeCell ref="E1288:G1288"/>
    <mergeCell ref="H1288:M1288"/>
    <mergeCell ref="N1288:Q1288"/>
    <mergeCell ref="E1279:J1279"/>
    <mergeCell ref="E1281:Q1281"/>
    <mergeCell ref="E1282:Q1282"/>
    <mergeCell ref="E1284:G1284"/>
    <mergeCell ref="H1284:M1284"/>
    <mergeCell ref="N1284:Q1284"/>
    <mergeCell ref="E1285:G1285"/>
    <mergeCell ref="H1285:M1285"/>
    <mergeCell ref="N1285:Q1285"/>
    <mergeCell ref="E1292:G1292"/>
    <mergeCell ref="H1292:M1292"/>
    <mergeCell ref="N1292:Q1292"/>
    <mergeCell ref="E1293:G1293"/>
    <mergeCell ref="H1293:M1293"/>
    <mergeCell ref="N1293:Q1293"/>
    <mergeCell ref="E1294:G1294"/>
    <mergeCell ref="H1294:M1294"/>
    <mergeCell ref="N1294:Q1294"/>
    <mergeCell ref="E1289:G1289"/>
    <mergeCell ref="H1289:M1289"/>
    <mergeCell ref="N1289:Q1289"/>
    <mergeCell ref="E1290:G1290"/>
    <mergeCell ref="H1290:M1290"/>
    <mergeCell ref="N1290:Q1290"/>
    <mergeCell ref="E1291:G1291"/>
    <mergeCell ref="H1291:M1291"/>
    <mergeCell ref="N1291:Q1291"/>
    <mergeCell ref="T1307:T1308"/>
    <mergeCell ref="U1307:U1308"/>
    <mergeCell ref="Y1307:AA1307"/>
    <mergeCell ref="AT1307:AT1308"/>
    <mergeCell ref="AI1313:AT1313"/>
    <mergeCell ref="GL1313:GL1314"/>
    <mergeCell ref="GL1325:GL1326"/>
    <mergeCell ref="E1336:Q1336"/>
    <mergeCell ref="E1337:Q1337"/>
    <mergeCell ref="E1296:Q1296"/>
    <mergeCell ref="E1297:Q1297"/>
    <mergeCell ref="E1304:F1304"/>
    <mergeCell ref="E1305:F1305"/>
    <mergeCell ref="D1307:D1308"/>
    <mergeCell ref="E1307:N1307"/>
    <mergeCell ref="O1307:O1308"/>
    <mergeCell ref="P1307:P1308"/>
    <mergeCell ref="Q1307:Q1308"/>
    <mergeCell ref="E1358:J1358"/>
    <mergeCell ref="E1360:Q1360"/>
    <mergeCell ref="E1361:Q1361"/>
    <mergeCell ref="E1363:G1363"/>
    <mergeCell ref="H1363:M1363"/>
    <mergeCell ref="N1363:Q1363"/>
    <mergeCell ref="E1364:G1364"/>
    <mergeCell ref="H1364:M1364"/>
    <mergeCell ref="N1364:Q1364"/>
    <mergeCell ref="H1340:Q1340"/>
    <mergeCell ref="H1341:Q1341"/>
    <mergeCell ref="H1342:Q1342"/>
    <mergeCell ref="H1343:Q1343"/>
    <mergeCell ref="O1347:Q1347"/>
    <mergeCell ref="O1348:Q1348"/>
    <mergeCell ref="O1349:Q1349"/>
    <mergeCell ref="O1350:Q1350"/>
    <mergeCell ref="O1351:Q1353"/>
    <mergeCell ref="E1368:G1368"/>
    <mergeCell ref="H1368:M1368"/>
    <mergeCell ref="N1368:Q1368"/>
    <mergeCell ref="E1369:G1369"/>
    <mergeCell ref="H1369:M1369"/>
    <mergeCell ref="N1369:Q1369"/>
    <mergeCell ref="E1370:G1370"/>
    <mergeCell ref="H1370:M1370"/>
    <mergeCell ref="N1370:Q1370"/>
    <mergeCell ref="E1365:G1365"/>
    <mergeCell ref="H1365:M1365"/>
    <mergeCell ref="N1365:Q1365"/>
    <mergeCell ref="E1366:G1366"/>
    <mergeCell ref="H1366:M1366"/>
    <mergeCell ref="N1366:Q1366"/>
    <mergeCell ref="E1367:G1367"/>
    <mergeCell ref="H1367:M1367"/>
    <mergeCell ref="N1367:Q1367"/>
    <mergeCell ref="E1375:Q1375"/>
    <mergeCell ref="E1376:Q1376"/>
    <mergeCell ref="E1383:F1383"/>
    <mergeCell ref="E1384:F1384"/>
    <mergeCell ref="D1386:D1387"/>
    <mergeCell ref="E1386:N1386"/>
    <mergeCell ref="O1386:O1387"/>
    <mergeCell ref="P1386:P1387"/>
    <mergeCell ref="Q1386:Q1387"/>
    <mergeCell ref="E1371:G1371"/>
    <mergeCell ref="H1371:M1371"/>
    <mergeCell ref="N1371:Q1371"/>
    <mergeCell ref="E1372:G1372"/>
    <mergeCell ref="H1372:M1372"/>
    <mergeCell ref="N1372:Q1372"/>
    <mergeCell ref="E1373:G1373"/>
    <mergeCell ref="H1373:M1373"/>
    <mergeCell ref="N1373:Q1373"/>
    <mergeCell ref="H1419:Q1419"/>
    <mergeCell ref="H1420:Q1420"/>
    <mergeCell ref="H1421:Q1421"/>
    <mergeCell ref="H1422:Q1422"/>
    <mergeCell ref="O1426:Q1426"/>
    <mergeCell ref="O1427:Q1427"/>
    <mergeCell ref="O1428:Q1428"/>
    <mergeCell ref="O1429:Q1429"/>
    <mergeCell ref="O1430:Q1432"/>
    <mergeCell ref="T1386:T1387"/>
    <mergeCell ref="U1386:U1387"/>
    <mergeCell ref="Y1386:AA1386"/>
    <mergeCell ref="AT1386:AT1387"/>
    <mergeCell ref="AI1392:AT1392"/>
    <mergeCell ref="GL1392:GL1393"/>
    <mergeCell ref="GL1404:GL1405"/>
    <mergeCell ref="E1415:Q1415"/>
    <mergeCell ref="E1416:Q1416"/>
    <mergeCell ref="E1444:G1444"/>
    <mergeCell ref="H1444:M1444"/>
    <mergeCell ref="N1444:Q1444"/>
    <mergeCell ref="E1445:G1445"/>
    <mergeCell ref="H1445:M1445"/>
    <mergeCell ref="N1445:Q1445"/>
    <mergeCell ref="E1446:G1446"/>
    <mergeCell ref="H1446:M1446"/>
    <mergeCell ref="N1446:Q1446"/>
    <mergeCell ref="E1437:J1437"/>
    <mergeCell ref="E1439:Q1439"/>
    <mergeCell ref="E1440:Q1440"/>
    <mergeCell ref="E1442:G1442"/>
    <mergeCell ref="H1442:M1442"/>
    <mergeCell ref="N1442:Q1442"/>
    <mergeCell ref="E1443:G1443"/>
    <mergeCell ref="H1443:M1443"/>
    <mergeCell ref="N1443:Q1443"/>
    <mergeCell ref="E1450:G1450"/>
    <mergeCell ref="H1450:M1450"/>
    <mergeCell ref="N1450:Q1450"/>
    <mergeCell ref="E1451:G1451"/>
    <mergeCell ref="H1451:M1451"/>
    <mergeCell ref="N1451:Q1451"/>
    <mergeCell ref="E1452:G1452"/>
    <mergeCell ref="H1452:M1452"/>
    <mergeCell ref="N1452:Q1452"/>
    <mergeCell ref="E1447:G1447"/>
    <mergeCell ref="H1447:M1447"/>
    <mergeCell ref="N1447:Q1447"/>
    <mergeCell ref="E1448:G1448"/>
    <mergeCell ref="H1448:M1448"/>
    <mergeCell ref="N1448:Q1448"/>
    <mergeCell ref="E1449:G1449"/>
    <mergeCell ref="H1449:M1449"/>
    <mergeCell ref="N1449:Q1449"/>
    <mergeCell ref="T1465:T1466"/>
    <mergeCell ref="U1465:U1466"/>
    <mergeCell ref="Y1465:AA1465"/>
    <mergeCell ref="AT1465:AT1466"/>
    <mergeCell ref="AI1471:AT1471"/>
    <mergeCell ref="GL1471:GL1472"/>
    <mergeCell ref="GL1483:GL1484"/>
    <mergeCell ref="E1494:Q1494"/>
    <mergeCell ref="E1495:Q1495"/>
    <mergeCell ref="E1454:Q1454"/>
    <mergeCell ref="E1455:Q1455"/>
    <mergeCell ref="E1462:F1462"/>
    <mergeCell ref="E1463:F1463"/>
    <mergeCell ref="D1465:D1466"/>
    <mergeCell ref="E1465:N1465"/>
    <mergeCell ref="O1465:O1466"/>
    <mergeCell ref="P1465:P1466"/>
    <mergeCell ref="Q1465:Q1466"/>
    <mergeCell ref="E1516:J1516"/>
    <mergeCell ref="E1518:Q1518"/>
    <mergeCell ref="E1519:Q1519"/>
    <mergeCell ref="E1521:G1521"/>
    <mergeCell ref="H1521:M1521"/>
    <mergeCell ref="N1521:Q1521"/>
    <mergeCell ref="E1522:G1522"/>
    <mergeCell ref="H1522:M1522"/>
    <mergeCell ref="N1522:Q1522"/>
    <mergeCell ref="H1498:Q1498"/>
    <mergeCell ref="H1499:Q1499"/>
    <mergeCell ref="H1500:Q1500"/>
    <mergeCell ref="H1501:Q1501"/>
    <mergeCell ref="O1505:Q1505"/>
    <mergeCell ref="O1506:Q1506"/>
    <mergeCell ref="O1507:Q1507"/>
    <mergeCell ref="O1508:Q1508"/>
    <mergeCell ref="O1509:Q1511"/>
    <mergeCell ref="E1526:G1526"/>
    <mergeCell ref="H1526:M1526"/>
    <mergeCell ref="N1526:Q1526"/>
    <mergeCell ref="E1527:G1527"/>
    <mergeCell ref="H1527:M1527"/>
    <mergeCell ref="N1527:Q1527"/>
    <mergeCell ref="E1528:G1528"/>
    <mergeCell ref="H1528:M1528"/>
    <mergeCell ref="N1528:Q1528"/>
    <mergeCell ref="E1523:G1523"/>
    <mergeCell ref="H1523:M1523"/>
    <mergeCell ref="N1523:Q1523"/>
    <mergeCell ref="E1524:G1524"/>
    <mergeCell ref="H1524:M1524"/>
    <mergeCell ref="N1524:Q1524"/>
    <mergeCell ref="E1525:G1525"/>
    <mergeCell ref="H1525:M1525"/>
    <mergeCell ref="N1525:Q1525"/>
    <mergeCell ref="E1533:Q1533"/>
    <mergeCell ref="E1534:Q1534"/>
    <mergeCell ref="E1541:F1541"/>
    <mergeCell ref="E1542:F1542"/>
    <mergeCell ref="D1544:D1545"/>
    <mergeCell ref="E1544:N1544"/>
    <mergeCell ref="O1544:O1545"/>
    <mergeCell ref="P1544:P1545"/>
    <mergeCell ref="Q1544:Q1545"/>
    <mergeCell ref="E1529:G1529"/>
    <mergeCell ref="H1529:M1529"/>
    <mergeCell ref="N1529:Q1529"/>
    <mergeCell ref="E1530:G1530"/>
    <mergeCell ref="H1530:M1530"/>
    <mergeCell ref="N1530:Q1530"/>
    <mergeCell ref="E1531:G1531"/>
    <mergeCell ref="H1531:M1531"/>
    <mergeCell ref="N1531:Q1531"/>
    <mergeCell ref="H1577:Q1577"/>
    <mergeCell ref="H1578:Q1578"/>
    <mergeCell ref="H1579:Q1579"/>
    <mergeCell ref="H1580:Q1580"/>
    <mergeCell ref="O1584:Q1584"/>
    <mergeCell ref="O1585:Q1585"/>
    <mergeCell ref="O1586:Q1586"/>
    <mergeCell ref="O1587:Q1587"/>
    <mergeCell ref="O1588:Q1590"/>
    <mergeCell ref="T1544:T1545"/>
    <mergeCell ref="U1544:U1545"/>
    <mergeCell ref="Y1544:AA1544"/>
    <mergeCell ref="AT1544:AT1545"/>
    <mergeCell ref="AI1550:AT1550"/>
    <mergeCell ref="GL1550:GL1551"/>
    <mergeCell ref="GL1562:GL1563"/>
    <mergeCell ref="E1573:Q1573"/>
    <mergeCell ref="E1574:Q1574"/>
  </mergeCells>
  <conditionalFormatting sqref="E15:J15">
    <cfRule type="expression" dxfId="68" priority="46" stopIfTrue="1">
      <formula>$CJ15=TRUE</formula>
    </cfRule>
  </conditionalFormatting>
  <conditionalFormatting sqref="E94:J94">
    <cfRule type="expression" dxfId="67" priority="38" stopIfTrue="1">
      <formula>$CJ94=TRUE</formula>
    </cfRule>
  </conditionalFormatting>
  <conditionalFormatting sqref="E173:J173">
    <cfRule type="expression" dxfId="66" priority="36" stopIfTrue="1">
      <formula>$CJ173=TRUE</formula>
    </cfRule>
  </conditionalFormatting>
  <conditionalFormatting sqref="E252:J252">
    <cfRule type="expression" dxfId="65" priority="34" stopIfTrue="1">
      <formula>$CJ252=TRUE</formula>
    </cfRule>
  </conditionalFormatting>
  <conditionalFormatting sqref="E331:J331">
    <cfRule type="expression" dxfId="64" priority="32" stopIfTrue="1">
      <formula>$CJ331=TRUE</formula>
    </cfRule>
  </conditionalFormatting>
  <conditionalFormatting sqref="E410:J410">
    <cfRule type="expression" dxfId="63" priority="30" stopIfTrue="1">
      <formula>$CJ410=TRUE</formula>
    </cfRule>
  </conditionalFormatting>
  <conditionalFormatting sqref="E489:J489">
    <cfRule type="expression" dxfId="62" priority="28" stopIfTrue="1">
      <formula>$CJ489=TRUE</formula>
    </cfRule>
  </conditionalFormatting>
  <conditionalFormatting sqref="E568:J568">
    <cfRule type="expression" dxfId="61" priority="26" stopIfTrue="1">
      <formula>$CJ568=TRUE</formula>
    </cfRule>
  </conditionalFormatting>
  <conditionalFormatting sqref="E647:J647">
    <cfRule type="expression" dxfId="60" priority="24" stopIfTrue="1">
      <formula>$CJ647=TRUE</formula>
    </cfRule>
  </conditionalFormatting>
  <conditionalFormatting sqref="E726:J726">
    <cfRule type="expression" dxfId="59" priority="22" stopIfTrue="1">
      <formula>$CJ726=TRUE</formula>
    </cfRule>
  </conditionalFormatting>
  <conditionalFormatting sqref="E805:J805">
    <cfRule type="expression" dxfId="58" priority="20" stopIfTrue="1">
      <formula>$CJ805=TRUE</formula>
    </cfRule>
  </conditionalFormatting>
  <conditionalFormatting sqref="E884:J884">
    <cfRule type="expression" dxfId="57" priority="18" stopIfTrue="1">
      <formula>$CJ884=TRUE</formula>
    </cfRule>
  </conditionalFormatting>
  <conditionalFormatting sqref="E963:J963">
    <cfRule type="expression" dxfId="56" priority="16" stopIfTrue="1">
      <formula>$CJ963=TRUE</formula>
    </cfRule>
  </conditionalFormatting>
  <conditionalFormatting sqref="E1042:J1042">
    <cfRule type="expression" dxfId="55" priority="14" stopIfTrue="1">
      <formula>$CJ1042=TRUE</formula>
    </cfRule>
  </conditionalFormatting>
  <conditionalFormatting sqref="E1121:J1121">
    <cfRule type="expression" dxfId="54" priority="12" stopIfTrue="1">
      <formula>$CJ1121=TRUE</formula>
    </cfRule>
  </conditionalFormatting>
  <conditionalFormatting sqref="E1200:J1200">
    <cfRule type="expression" dxfId="53" priority="10" stopIfTrue="1">
      <formula>$CJ1200=TRUE</formula>
    </cfRule>
  </conditionalFormatting>
  <conditionalFormatting sqref="E1279:J1279">
    <cfRule type="expression" dxfId="52" priority="8" stopIfTrue="1">
      <formula>$CJ1279=TRUE</formula>
    </cfRule>
  </conditionalFormatting>
  <conditionalFormatting sqref="E1358:J1358">
    <cfRule type="expression" dxfId="51" priority="6" stopIfTrue="1">
      <formula>$CJ1358=TRUE</formula>
    </cfRule>
  </conditionalFormatting>
  <conditionalFormatting sqref="E1437:J1437">
    <cfRule type="expression" dxfId="50" priority="4" stopIfTrue="1">
      <formula>$CJ1437=TRUE</formula>
    </cfRule>
  </conditionalFormatting>
  <conditionalFormatting sqref="E1516:J1516">
    <cfRule type="expression" dxfId="49" priority="2" stopIfTrue="1">
      <formula>$CJ1516=TRUE</formula>
    </cfRule>
  </conditionalFormatting>
  <conditionalFormatting sqref="G41">
    <cfRule type="expression" dxfId="48" priority="45">
      <formula>$G$40="1000Nm³"</formula>
    </cfRule>
  </conditionalFormatting>
  <conditionalFormatting sqref="G120">
    <cfRule type="expression" dxfId="47" priority="37">
      <formula>$G$119="1000Nm³"</formula>
    </cfRule>
  </conditionalFormatting>
  <conditionalFormatting sqref="G199">
    <cfRule type="expression" dxfId="46" priority="35">
      <formula>$G$198="1000Nm³"</formula>
    </cfRule>
  </conditionalFormatting>
  <conditionalFormatting sqref="G278">
    <cfRule type="expression" dxfId="45" priority="33">
      <formula>$G$277="1000Nm³"</formula>
    </cfRule>
  </conditionalFormatting>
  <conditionalFormatting sqref="G357">
    <cfRule type="expression" dxfId="44" priority="31">
      <formula>$G$356="1000Nm³"</formula>
    </cfRule>
  </conditionalFormatting>
  <conditionalFormatting sqref="G436">
    <cfRule type="expression" dxfId="43" priority="29">
      <formula>$G$435="1000Nm³"</formula>
    </cfRule>
  </conditionalFormatting>
  <conditionalFormatting sqref="G515">
    <cfRule type="expression" dxfId="42" priority="27">
      <formula>$G$514="1000Nm³"</formula>
    </cfRule>
  </conditionalFormatting>
  <conditionalFormatting sqref="G594">
    <cfRule type="expression" dxfId="41" priority="25">
      <formula>$G$593="1000Nm³"</formula>
    </cfRule>
  </conditionalFormatting>
  <conditionalFormatting sqref="G673">
    <cfRule type="expression" dxfId="40" priority="23">
      <formula>$G$672="1000Nm³"</formula>
    </cfRule>
  </conditionalFormatting>
  <conditionalFormatting sqref="G752">
    <cfRule type="expression" dxfId="39" priority="21">
      <formula>$G$751="1000Nm³"</formula>
    </cfRule>
  </conditionalFormatting>
  <conditionalFormatting sqref="G831">
    <cfRule type="expression" dxfId="38" priority="19">
      <formula>$G$830="1000Nm³"</formula>
    </cfRule>
  </conditionalFormatting>
  <conditionalFormatting sqref="G910">
    <cfRule type="expression" dxfId="37" priority="17">
      <formula>$G$909="1000Nm³"</formula>
    </cfRule>
  </conditionalFormatting>
  <conditionalFormatting sqref="G989">
    <cfRule type="expression" dxfId="36" priority="15">
      <formula>$G$988="1000Nm³"</formula>
    </cfRule>
  </conditionalFormatting>
  <conditionalFormatting sqref="G1068">
    <cfRule type="expression" dxfId="35" priority="13">
      <formula>$G$1067="1000Nm³"</formula>
    </cfRule>
  </conditionalFormatting>
  <conditionalFormatting sqref="G1147">
    <cfRule type="expression" dxfId="34" priority="11">
      <formula>$G$1146="1000Nm³"</formula>
    </cfRule>
  </conditionalFormatting>
  <conditionalFormatting sqref="G1226">
    <cfRule type="expression" dxfId="33" priority="9">
      <formula>$G$1225="1000Nm³"</formula>
    </cfRule>
  </conditionalFormatting>
  <conditionalFormatting sqref="G1305">
    <cfRule type="expression" dxfId="32" priority="7">
      <formula>$G$1304="1000Nm³"</formula>
    </cfRule>
  </conditionalFormatting>
  <conditionalFormatting sqref="G1384">
    <cfRule type="expression" dxfId="31" priority="5">
      <formula>$G$1383="1000Nm³"</formula>
    </cfRule>
  </conditionalFormatting>
  <conditionalFormatting sqref="G1463">
    <cfRule type="expression" dxfId="30" priority="3">
      <formula>$G$1462="1000Nm³"</formula>
    </cfRule>
  </conditionalFormatting>
  <conditionalFormatting sqref="G1542">
    <cfRule type="expression" dxfId="29" priority="1">
      <formula>$G$1541="1000Nm³"</formula>
    </cfRule>
  </conditionalFormatting>
  <dataValidations count="4">
    <dataValidation showInputMessage="1" showErrorMessage="1" sqref="H40:J42 G41:G42 H119:J121 G120:G121 H198:J200 G199:G200 H277:J279 G278:G279 H356:J358 G357:G358 H435:J437 G436:G437 H514:J516 G515:G516 H593:J595 G594:G595 H672:J674 G673:G674 H751:J753 G752:G753 H830:J832 G831:G832 H909:J911 G910:G911 H988:J990 G989:G990 H1067:J1069 G1068:G1069 H1146:J1148 G1147:G1148 H1225:J1227 G1226:G1227 H1304:J1306 G1305:G1306 H1383:J1385 G1384:G1385 H1462:J1464 G1463:G1464 H1541:J1543 G1542:G1543" xr:uid="{079F5F79-64CF-45CF-87D0-8565D2625E83}"/>
    <dataValidation type="list" allowBlank="1" showInputMessage="1" showErrorMessage="1" sqref="H77:Q77 H156:Q156 H235:Q235 H314:Q314 H393:Q393 H472:Q472 H551:Q551 H630:Q630 H709:Q709 H788:Q788 H867:Q867 H946:Q946 H1025:Q1025 H1104:Q1104 H1183:Q1183 H1262:Q1262 H1341:Q1341 H1420:Q1420 H1499:Q1499 H1578:Q1578" xr:uid="{123C0A99-0434-4CB0-917D-30B8660D24B1}">
      <formula1>$U21:$U30</formula1>
    </dataValidation>
    <dataValidation allowBlank="1" showInputMessage="1" sqref="E15:J15 E94:J94 E173:J173 E252:J252 E331:J331 E410:J410 E489:J489 E568:J568 E647:J647 E726:J726 E805:J805 E884:J884 E963:J963 E1042:J1042 E1121:J1121 E1200:J1200 E1279:J1279 E1358:J1358 E1437:J1437 E1516:J1516" xr:uid="{B71BB14E-9E40-4F40-9E8B-4329AEAA2200}"/>
    <dataValidation type="list" allowBlank="1" showInputMessage="1" showErrorMessage="1" sqref="G61 G140 G219 G298 G377 G456 G535 G614 G693 G772 G851 G930 G1009 G1088 G1167 G1246 G1325 G1404 G1483 G1562" xr:uid="{8B1B7269-E1CC-479C-8F19-3B8670F949CE}">
      <formula1>$E$44:$G$44</formula1>
    </dataValidation>
  </dataValidations>
  <hyperlinks>
    <hyperlink ref="D12" r:id="rId1" xr:uid="{183A8E6E-8833-4BFB-8522-27606D56B9FF}"/>
    <hyperlink ref="G2" location="'Annex Xa'!E15" display="Fuel 1" xr:uid="{F50EBE3E-2AAF-4E3D-B127-33B8A1D8BE83}"/>
    <hyperlink ref="H2" location="'Annex Xa'!E94" display="Fuel 2" xr:uid="{C02A066F-533D-4ABF-8DC9-451A71435C9B}"/>
    <hyperlink ref="E2" location="'Annex Xa'!C5" display="Top of sheet" xr:uid="{F7E9CEAB-B919-4CB3-97B4-2F43015D7E9D}"/>
    <hyperlink ref="E3" location="'Annex Xa'!C172" display="End of sheet" xr:uid="{9B76DDDC-DB4E-4237-9CFF-3D31D91DFCFE}"/>
    <hyperlink ref="I2" location="'Annex Xa'!E173" display="Fuel 3" xr:uid="{2C2A354E-B08A-4157-822C-BFA60A5AA8E4}"/>
    <hyperlink ref="J2" location="'Annex Xa'!E252" display="Fuel 4" xr:uid="{8D8E1FCB-D969-48EF-A2C8-7917893AFE78}"/>
    <hyperlink ref="K2" location="'Annex Xa'!E331" display="Fuel 5" xr:uid="{5B99C514-BED0-4D55-8D22-5EB7E04F8BE3}"/>
    <hyperlink ref="L2" location="'Annex Xa'!E410" display="Fuel 6" xr:uid="{EFC57E24-BB3E-4408-81A3-F8227E445011}"/>
    <hyperlink ref="M2" location="'Annex Xa'!E489" display="Fuel 7" xr:uid="{D9BC8CAC-A7E0-4D87-8451-1A5FA94DD54C}"/>
    <hyperlink ref="N2" location="'Annex Xa'!E568" display="Fuel 8" xr:uid="{80DED481-2421-40D7-B9B9-2BBDE11ACE97}"/>
    <hyperlink ref="O2" location="'Annex Xa'!E647" display="Fuel 9" xr:uid="{583399AB-2CD6-41D0-BC95-40BCE7A5A164}"/>
    <hyperlink ref="P2" location="'Annex Xa'!E726" display="Fuel 10" xr:uid="{0BAD38DD-A7D9-4D34-B84A-744F99470F8B}"/>
    <hyperlink ref="G3" location="'Annex Xa'!E805" display="Fuel 11" xr:uid="{B2E7D92F-09E6-4DFB-A4B9-B5B53A0F226F}"/>
    <hyperlink ref="H3" location="'Annex Xa'!E884" display="Fuel 12" xr:uid="{797E3613-3721-469A-A55C-F066F43158E7}"/>
    <hyperlink ref="I3" location="'Annex Xa'!E963" display="Fuel 13" xr:uid="{26B7B99B-498E-4557-A175-52B78CCD287F}"/>
    <hyperlink ref="J3" location="'Annex Xa'!E1042" display="Fuel 14" xr:uid="{5A4A8105-E312-49AC-9F74-5667F580AAD8}"/>
    <hyperlink ref="K3" location="'Annex Xa'!E1121" display="Fuel 15" xr:uid="{D5823DC9-8085-4F47-BDBF-E21C06D1BD3E}"/>
    <hyperlink ref="L3" location="'Annex Xa'!E1200" display="Fuel 16" xr:uid="{0CBC53D7-053B-4676-BA1F-862CBDC0C878}"/>
    <hyperlink ref="M3" location="'Annex Xa'!E1279" display="Fuel 17" xr:uid="{446DA8B8-11C3-43F5-8FBE-0DA684E5313C}"/>
    <hyperlink ref="N3" location="'Annex Xa'!E1358" display="Fuel 18" xr:uid="{EB1BB537-5699-4A52-9DD4-D6DD38BFAB0D}"/>
    <hyperlink ref="O3" location="'Annex Xa'!E1437" display="Fuel 19" xr:uid="{87C92E62-83FF-4783-A174-46D57C844290}"/>
    <hyperlink ref="P3" location="'Annex Xa'!E1516" display="Fuel 20" xr:uid="{99626294-2B16-4BE8-96ED-020228249B54}"/>
    <hyperlink ref="E3:F3" location="'Annex Xa'!E1595" display="End of sheet" xr:uid="{E1256650-B655-491E-BC31-815C55AE45AA}"/>
    <hyperlink ref="E2:F2" location="'Annex Xa'!D7" display="Top of sheet" xr:uid="{3DD9E623-DFD8-4698-B23E-42CF2E1F8A3E}"/>
  </hyperlinks>
  <pageMargins left="0.7" right="0.7" top="0.78740157499999996" bottom="0.78740157499999996"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C5D09523-ADF6-40A1-A22A-E8D55F5F4408}">
          <x14:formula1>
            <xm:f>'Scroll-down lists'!$C$9:$C$117</xm:f>
          </x14:formula1>
          <xm:sqref>I22:I30 H21:H30 I101:I109 H100:H109 I180:I188 H179:H188 I259:I267 H258:H267 I338:I346 H337:H346 I417:I425 H416:H425 I496:I504 H495:H504 I575:I583 H574:H583 I654:I662 H653:H662 I733:I741 H732:H741 I812:I820 H811:H820 I891:I899 H890:H899 I970:I978 H969:H978 I1049:I1057 H1048:H1057 I1128:I1136 H1127:H1136 I1207:I1215 H1206:H1215 I1286:I1294 H1285:H1294 I1365:I1373 H1364:H1373 I1444:I1452 H1443:H1452 I1523:I1531 H1522:H1531</xm:sqref>
        </x14:dataValidation>
        <x14:dataValidation type="list" showInputMessage="1" showErrorMessage="1" xr:uid="{1764E506-7B48-4FF3-BD78-575B10D83C70}">
          <x14:formula1>
            <xm:f>'Scroll-down lists'!$B$4:$B$6</xm:f>
          </x14:formula1>
          <xm:sqref>G40 G119 G198 G277 G356 G435 G514 G593 G672 G751 G830 G909 G988 G1067 G1146 G1225 G1304 G1383 G1462 G1541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17389-364A-4ACC-ACC1-70663DC80420}">
  <dimension ref="B3:C117"/>
  <sheetViews>
    <sheetView workbookViewId="0">
      <selection activeCell="D34" sqref="D34"/>
    </sheetView>
  </sheetViews>
  <sheetFormatPr baseColWidth="10" defaultRowHeight="13.2" x14ac:dyDescent="0.25"/>
  <cols>
    <col min="3" max="3" width="43.77734375" customWidth="1"/>
  </cols>
  <sheetData>
    <row r="3" spans="2:3" x14ac:dyDescent="0.25">
      <c r="B3" s="695" t="s">
        <v>1707</v>
      </c>
    </row>
    <row r="4" spans="2:3" x14ac:dyDescent="0.25">
      <c r="B4" t="s">
        <v>1706</v>
      </c>
    </row>
    <row r="5" spans="2:3" x14ac:dyDescent="0.25">
      <c r="B5" t="s">
        <v>1705</v>
      </c>
    </row>
    <row r="7" spans="2:3" x14ac:dyDescent="0.25">
      <c r="B7" s="926" t="s">
        <v>1839</v>
      </c>
      <c r="C7" s="926"/>
    </row>
    <row r="8" spans="2:3" x14ac:dyDescent="0.25">
      <c r="B8" s="694" t="s">
        <v>1722</v>
      </c>
      <c r="C8" s="694" t="s">
        <v>1037</v>
      </c>
    </row>
    <row r="9" spans="2:3" x14ac:dyDescent="0.25">
      <c r="B9" s="696" t="s">
        <v>1723</v>
      </c>
    </row>
    <row r="10" spans="2:3" x14ac:dyDescent="0.25">
      <c r="B10" s="696" t="s">
        <v>1723</v>
      </c>
      <c r="C10" s="696" t="s">
        <v>1727</v>
      </c>
    </row>
    <row r="11" spans="2:3" x14ac:dyDescent="0.25">
      <c r="B11" s="696" t="s">
        <v>1723</v>
      </c>
      <c r="C11" s="696" t="s">
        <v>1728</v>
      </c>
    </row>
    <row r="12" spans="2:3" x14ac:dyDescent="0.25">
      <c r="B12" s="696" t="s">
        <v>1723</v>
      </c>
      <c r="C12" s="696" t="s">
        <v>1729</v>
      </c>
    </row>
    <row r="13" spans="2:3" x14ac:dyDescent="0.25">
      <c r="B13" s="696" t="s">
        <v>1723</v>
      </c>
      <c r="C13" s="696" t="s">
        <v>1730</v>
      </c>
    </row>
    <row r="14" spans="2:3" x14ac:dyDescent="0.25">
      <c r="B14" s="696" t="s">
        <v>1723</v>
      </c>
      <c r="C14" s="696" t="s">
        <v>1731</v>
      </c>
    </row>
    <row r="15" spans="2:3" x14ac:dyDescent="0.25">
      <c r="B15" t="s">
        <v>1821</v>
      </c>
      <c r="C15" t="s">
        <v>1750</v>
      </c>
    </row>
    <row r="16" spans="2:3" x14ac:dyDescent="0.25">
      <c r="B16" t="s">
        <v>1821</v>
      </c>
      <c r="C16" t="s">
        <v>1751</v>
      </c>
    </row>
    <row r="17" spans="2:3" x14ac:dyDescent="0.25">
      <c r="B17" t="s">
        <v>1821</v>
      </c>
      <c r="C17" t="s">
        <v>1752</v>
      </c>
    </row>
    <row r="18" spans="2:3" x14ac:dyDescent="0.25">
      <c r="B18" t="s">
        <v>1821</v>
      </c>
      <c r="C18" t="s">
        <v>1808</v>
      </c>
    </row>
    <row r="19" spans="2:3" x14ac:dyDescent="0.25">
      <c r="B19" t="s">
        <v>1721</v>
      </c>
      <c r="C19" t="s">
        <v>1718</v>
      </c>
    </row>
    <row r="20" spans="2:3" x14ac:dyDescent="0.25">
      <c r="B20" t="s">
        <v>1732</v>
      </c>
      <c r="C20" t="s">
        <v>1737</v>
      </c>
    </row>
    <row r="21" spans="2:3" x14ac:dyDescent="0.25">
      <c r="B21" t="s">
        <v>1821</v>
      </c>
      <c r="C21" t="s">
        <v>1753</v>
      </c>
    </row>
    <row r="22" spans="2:3" x14ac:dyDescent="0.25">
      <c r="B22" t="s">
        <v>1721</v>
      </c>
      <c r="C22" t="s">
        <v>1710</v>
      </c>
    </row>
    <row r="23" spans="2:3" x14ac:dyDescent="0.25">
      <c r="B23" t="s">
        <v>1821</v>
      </c>
      <c r="C23" t="s">
        <v>1754</v>
      </c>
    </row>
    <row r="24" spans="2:3" x14ac:dyDescent="0.25">
      <c r="B24" t="s">
        <v>1721</v>
      </c>
      <c r="C24" t="s">
        <v>1714</v>
      </c>
    </row>
    <row r="25" spans="2:3" x14ac:dyDescent="0.25">
      <c r="B25" t="s">
        <v>1821</v>
      </c>
      <c r="C25" t="s">
        <v>1755</v>
      </c>
    </row>
    <row r="26" spans="2:3" x14ac:dyDescent="0.25">
      <c r="B26" t="s">
        <v>1821</v>
      </c>
      <c r="C26" t="s">
        <v>1756</v>
      </c>
    </row>
    <row r="27" spans="2:3" x14ac:dyDescent="0.25">
      <c r="B27" t="s">
        <v>1821</v>
      </c>
      <c r="C27" t="s">
        <v>1757</v>
      </c>
    </row>
    <row r="28" spans="2:3" x14ac:dyDescent="0.25">
      <c r="B28" t="s">
        <v>1732</v>
      </c>
      <c r="C28" t="s">
        <v>1742</v>
      </c>
    </row>
    <row r="29" spans="2:3" x14ac:dyDescent="0.25">
      <c r="B29" t="s">
        <v>1821</v>
      </c>
      <c r="C29" t="s">
        <v>1758</v>
      </c>
    </row>
    <row r="30" spans="2:3" x14ac:dyDescent="0.25">
      <c r="B30" t="s">
        <v>1821</v>
      </c>
      <c r="C30" t="s">
        <v>1809</v>
      </c>
    </row>
    <row r="31" spans="2:3" x14ac:dyDescent="0.25">
      <c r="B31" t="s">
        <v>1732</v>
      </c>
      <c r="C31" t="s">
        <v>1741</v>
      </c>
    </row>
    <row r="32" spans="2:3" x14ac:dyDescent="0.25">
      <c r="B32" t="s">
        <v>1821</v>
      </c>
      <c r="C32" t="s">
        <v>1759</v>
      </c>
    </row>
    <row r="33" spans="2:3" x14ac:dyDescent="0.25">
      <c r="B33" t="s">
        <v>1821</v>
      </c>
      <c r="C33" t="s">
        <v>1760</v>
      </c>
    </row>
    <row r="34" spans="2:3" x14ac:dyDescent="0.25">
      <c r="B34" t="s">
        <v>1732</v>
      </c>
      <c r="C34" t="s">
        <v>1739</v>
      </c>
    </row>
    <row r="35" spans="2:3" x14ac:dyDescent="0.25">
      <c r="B35" t="s">
        <v>1821</v>
      </c>
      <c r="C35" t="s">
        <v>1761</v>
      </c>
    </row>
    <row r="36" spans="2:3" x14ac:dyDescent="0.25">
      <c r="B36" t="s">
        <v>1821</v>
      </c>
      <c r="C36" t="s">
        <v>1762</v>
      </c>
    </row>
    <row r="37" spans="2:3" x14ac:dyDescent="0.25">
      <c r="B37" t="s">
        <v>1821</v>
      </c>
      <c r="C37" t="s">
        <v>1763</v>
      </c>
    </row>
    <row r="38" spans="2:3" x14ac:dyDescent="0.25">
      <c r="B38" t="s">
        <v>1821</v>
      </c>
      <c r="C38" t="s">
        <v>1764</v>
      </c>
    </row>
    <row r="39" spans="2:3" x14ac:dyDescent="0.25">
      <c r="B39" t="s">
        <v>1821</v>
      </c>
      <c r="C39" t="s">
        <v>1765</v>
      </c>
    </row>
    <row r="40" spans="2:3" x14ac:dyDescent="0.25">
      <c r="B40" t="s">
        <v>1821</v>
      </c>
      <c r="C40" t="s">
        <v>1766</v>
      </c>
    </row>
    <row r="41" spans="2:3" x14ac:dyDescent="0.25">
      <c r="B41" t="s">
        <v>1721</v>
      </c>
      <c r="C41" t="s">
        <v>1850</v>
      </c>
    </row>
    <row r="42" spans="2:3" x14ac:dyDescent="0.25">
      <c r="B42" t="s">
        <v>1821</v>
      </c>
      <c r="C42" t="s">
        <v>1767</v>
      </c>
    </row>
    <row r="43" spans="2:3" x14ac:dyDescent="0.25">
      <c r="B43" t="s">
        <v>1821</v>
      </c>
      <c r="C43" t="s">
        <v>1768</v>
      </c>
    </row>
    <row r="44" spans="2:3" x14ac:dyDescent="0.25">
      <c r="B44" t="s">
        <v>1821</v>
      </c>
      <c r="C44" t="s">
        <v>1769</v>
      </c>
    </row>
    <row r="45" spans="2:3" x14ac:dyDescent="0.25">
      <c r="B45" t="s">
        <v>1821</v>
      </c>
      <c r="C45" t="s">
        <v>1770</v>
      </c>
    </row>
    <row r="46" spans="2:3" x14ac:dyDescent="0.25">
      <c r="B46" t="s">
        <v>1721</v>
      </c>
      <c r="C46" t="s">
        <v>1713</v>
      </c>
    </row>
    <row r="47" spans="2:3" x14ac:dyDescent="0.25">
      <c r="B47" t="s">
        <v>1721</v>
      </c>
      <c r="C47" t="s">
        <v>1711</v>
      </c>
    </row>
    <row r="48" spans="2:3" x14ac:dyDescent="0.25">
      <c r="B48" t="s">
        <v>1821</v>
      </c>
      <c r="C48" t="s">
        <v>1771</v>
      </c>
    </row>
    <row r="49" spans="2:3" x14ac:dyDescent="0.25">
      <c r="B49" t="s">
        <v>1732</v>
      </c>
      <c r="C49" t="s">
        <v>1733</v>
      </c>
    </row>
    <row r="50" spans="2:3" x14ac:dyDescent="0.25">
      <c r="B50" t="s">
        <v>1821</v>
      </c>
      <c r="C50" t="s">
        <v>1772</v>
      </c>
    </row>
    <row r="51" spans="2:3" x14ac:dyDescent="0.25">
      <c r="B51" t="s">
        <v>1821</v>
      </c>
      <c r="C51" t="s">
        <v>1773</v>
      </c>
    </row>
    <row r="52" spans="2:3" x14ac:dyDescent="0.25">
      <c r="B52" t="s">
        <v>1821</v>
      </c>
      <c r="C52" t="s">
        <v>1774</v>
      </c>
    </row>
    <row r="53" spans="2:3" x14ac:dyDescent="0.25">
      <c r="B53" t="s">
        <v>1732</v>
      </c>
      <c r="C53" t="s">
        <v>1743</v>
      </c>
    </row>
    <row r="54" spans="2:3" x14ac:dyDescent="0.25">
      <c r="B54" t="s">
        <v>1821</v>
      </c>
      <c r="C54" t="s">
        <v>1775</v>
      </c>
    </row>
    <row r="55" spans="2:3" x14ac:dyDescent="0.25">
      <c r="B55" t="s">
        <v>1821</v>
      </c>
      <c r="C55" t="s">
        <v>1776</v>
      </c>
    </row>
    <row r="56" spans="2:3" x14ac:dyDescent="0.25">
      <c r="B56" t="s">
        <v>1821</v>
      </c>
      <c r="C56" t="s">
        <v>1777</v>
      </c>
    </row>
    <row r="57" spans="2:3" x14ac:dyDescent="0.25">
      <c r="B57" t="s">
        <v>1821</v>
      </c>
      <c r="C57" t="s">
        <v>1778</v>
      </c>
    </row>
    <row r="58" spans="2:3" x14ac:dyDescent="0.25">
      <c r="B58" t="s">
        <v>1732</v>
      </c>
      <c r="C58" t="s">
        <v>1745</v>
      </c>
    </row>
    <row r="59" spans="2:3" x14ac:dyDescent="0.25">
      <c r="B59" t="s">
        <v>1732</v>
      </c>
      <c r="C59" t="s">
        <v>1736</v>
      </c>
    </row>
    <row r="60" spans="2:3" x14ac:dyDescent="0.25">
      <c r="B60" t="s">
        <v>1821</v>
      </c>
      <c r="C60" t="s">
        <v>1779</v>
      </c>
    </row>
    <row r="61" spans="2:3" x14ac:dyDescent="0.25">
      <c r="B61" t="s">
        <v>1732</v>
      </c>
      <c r="C61" t="s">
        <v>1744</v>
      </c>
    </row>
    <row r="62" spans="2:3" x14ac:dyDescent="0.25">
      <c r="B62" t="s">
        <v>1821</v>
      </c>
      <c r="C62" t="s">
        <v>1780</v>
      </c>
    </row>
    <row r="63" spans="2:3" x14ac:dyDescent="0.25">
      <c r="B63" t="s">
        <v>1732</v>
      </c>
      <c r="C63" t="s">
        <v>1735</v>
      </c>
    </row>
    <row r="64" spans="2:3" x14ac:dyDescent="0.25">
      <c r="B64" t="s">
        <v>1821</v>
      </c>
      <c r="C64" t="s">
        <v>1810</v>
      </c>
    </row>
    <row r="65" spans="2:3" x14ac:dyDescent="0.25">
      <c r="B65" t="s">
        <v>1821</v>
      </c>
      <c r="C65" t="s">
        <v>1781</v>
      </c>
    </row>
    <row r="66" spans="2:3" x14ac:dyDescent="0.25">
      <c r="B66" t="s">
        <v>1821</v>
      </c>
      <c r="C66" t="s">
        <v>1811</v>
      </c>
    </row>
    <row r="67" spans="2:3" x14ac:dyDescent="0.25">
      <c r="B67" t="s">
        <v>1821</v>
      </c>
      <c r="C67" t="s">
        <v>1782</v>
      </c>
    </row>
    <row r="68" spans="2:3" x14ac:dyDescent="0.25">
      <c r="B68" t="s">
        <v>1821</v>
      </c>
      <c r="C68" t="s">
        <v>1783</v>
      </c>
    </row>
    <row r="69" spans="2:3" x14ac:dyDescent="0.25">
      <c r="B69" t="s">
        <v>1821</v>
      </c>
      <c r="C69" t="s">
        <v>1784</v>
      </c>
    </row>
    <row r="70" spans="2:3" x14ac:dyDescent="0.25">
      <c r="B70" t="s">
        <v>1821</v>
      </c>
      <c r="C70" t="s">
        <v>1785</v>
      </c>
    </row>
    <row r="71" spans="2:3" x14ac:dyDescent="0.25">
      <c r="B71" t="s">
        <v>1732</v>
      </c>
      <c r="C71" t="s">
        <v>1734</v>
      </c>
    </row>
    <row r="72" spans="2:3" x14ac:dyDescent="0.25">
      <c r="B72" t="s">
        <v>1821</v>
      </c>
      <c r="C72" t="s">
        <v>1786</v>
      </c>
    </row>
    <row r="73" spans="2:3" x14ac:dyDescent="0.25">
      <c r="B73" t="s">
        <v>1721</v>
      </c>
      <c r="C73" t="s">
        <v>1720</v>
      </c>
    </row>
    <row r="74" spans="2:3" x14ac:dyDescent="0.25">
      <c r="B74" t="s">
        <v>1821</v>
      </c>
      <c r="C74" t="s">
        <v>1787</v>
      </c>
    </row>
    <row r="75" spans="2:3" x14ac:dyDescent="0.25">
      <c r="B75" t="s">
        <v>1821</v>
      </c>
      <c r="C75" t="s">
        <v>1788</v>
      </c>
    </row>
    <row r="76" spans="2:3" x14ac:dyDescent="0.25">
      <c r="B76" t="s">
        <v>1732</v>
      </c>
      <c r="C76" t="s">
        <v>1822</v>
      </c>
    </row>
    <row r="77" spans="2:3" x14ac:dyDescent="0.25">
      <c r="B77" t="s">
        <v>1732</v>
      </c>
      <c r="C77" t="s">
        <v>1740</v>
      </c>
    </row>
    <row r="78" spans="2:3" x14ac:dyDescent="0.25">
      <c r="B78" t="s">
        <v>1821</v>
      </c>
      <c r="C78" t="s">
        <v>1789</v>
      </c>
    </row>
    <row r="79" spans="2:3" x14ac:dyDescent="0.25">
      <c r="B79" t="s">
        <v>1721</v>
      </c>
      <c r="C79" t="s">
        <v>1716</v>
      </c>
    </row>
    <row r="80" spans="2:3" x14ac:dyDescent="0.25">
      <c r="B80" t="s">
        <v>1821</v>
      </c>
      <c r="C80" t="s">
        <v>1790</v>
      </c>
    </row>
    <row r="81" spans="2:3" x14ac:dyDescent="0.25">
      <c r="B81" t="s">
        <v>1821</v>
      </c>
      <c r="C81" t="s">
        <v>1791</v>
      </c>
    </row>
    <row r="82" spans="2:3" x14ac:dyDescent="0.25">
      <c r="B82" t="s">
        <v>1821</v>
      </c>
      <c r="C82" t="s">
        <v>1792</v>
      </c>
    </row>
    <row r="83" spans="2:3" x14ac:dyDescent="0.25">
      <c r="B83" t="s">
        <v>1721</v>
      </c>
      <c r="C83" t="s">
        <v>1709</v>
      </c>
    </row>
    <row r="84" spans="2:3" x14ac:dyDescent="0.25">
      <c r="B84" t="s">
        <v>1721</v>
      </c>
      <c r="C84" t="s">
        <v>1712</v>
      </c>
    </row>
    <row r="85" spans="2:3" x14ac:dyDescent="0.25">
      <c r="B85" t="s">
        <v>1732</v>
      </c>
      <c r="C85" t="s">
        <v>1746</v>
      </c>
    </row>
    <row r="86" spans="2:3" x14ac:dyDescent="0.25">
      <c r="B86" t="s">
        <v>1821</v>
      </c>
      <c r="C86" t="s">
        <v>1812</v>
      </c>
    </row>
    <row r="87" spans="2:3" x14ac:dyDescent="0.25">
      <c r="B87" t="s">
        <v>1732</v>
      </c>
      <c r="C87" t="s">
        <v>1747</v>
      </c>
    </row>
    <row r="88" spans="2:3" x14ac:dyDescent="0.25">
      <c r="B88" t="s">
        <v>1821</v>
      </c>
      <c r="C88" t="s">
        <v>1807</v>
      </c>
    </row>
    <row r="89" spans="2:3" x14ac:dyDescent="0.25">
      <c r="B89" t="s">
        <v>1821</v>
      </c>
      <c r="C89" t="s">
        <v>1793</v>
      </c>
    </row>
    <row r="90" spans="2:3" x14ac:dyDescent="0.25">
      <c r="B90" t="s">
        <v>1821</v>
      </c>
      <c r="C90" t="s">
        <v>1794</v>
      </c>
    </row>
    <row r="91" spans="2:3" x14ac:dyDescent="0.25">
      <c r="B91" t="s">
        <v>1821</v>
      </c>
      <c r="C91" t="s">
        <v>1795</v>
      </c>
    </row>
    <row r="92" spans="2:3" x14ac:dyDescent="0.25">
      <c r="B92" t="s">
        <v>1732</v>
      </c>
      <c r="C92" t="s">
        <v>1749</v>
      </c>
    </row>
    <row r="93" spans="2:3" x14ac:dyDescent="0.25">
      <c r="B93" t="s">
        <v>1732</v>
      </c>
      <c r="C93" t="s">
        <v>1738</v>
      </c>
    </row>
    <row r="94" spans="2:3" x14ac:dyDescent="0.25">
      <c r="B94" t="s">
        <v>1821</v>
      </c>
      <c r="C94" t="s">
        <v>1796</v>
      </c>
    </row>
    <row r="95" spans="2:3" x14ac:dyDescent="0.25">
      <c r="B95" t="s">
        <v>1721</v>
      </c>
      <c r="C95" t="s">
        <v>1715</v>
      </c>
    </row>
    <row r="96" spans="2:3" x14ac:dyDescent="0.25">
      <c r="B96" t="s">
        <v>1721</v>
      </c>
      <c r="C96" t="s">
        <v>1717</v>
      </c>
    </row>
    <row r="97" spans="2:3" x14ac:dyDescent="0.25">
      <c r="B97" t="s">
        <v>1821</v>
      </c>
      <c r="C97" t="s">
        <v>1797</v>
      </c>
    </row>
    <row r="98" spans="2:3" x14ac:dyDescent="0.25">
      <c r="B98" t="s">
        <v>1821</v>
      </c>
      <c r="C98" t="s">
        <v>1798</v>
      </c>
    </row>
    <row r="99" spans="2:3" x14ac:dyDescent="0.25">
      <c r="B99" t="s">
        <v>1821</v>
      </c>
      <c r="C99" t="s">
        <v>1799</v>
      </c>
    </row>
    <row r="100" spans="2:3" x14ac:dyDescent="0.25">
      <c r="B100" t="s">
        <v>1821</v>
      </c>
      <c r="C100" t="s">
        <v>1813</v>
      </c>
    </row>
    <row r="101" spans="2:3" x14ac:dyDescent="0.25">
      <c r="B101" t="s">
        <v>1821</v>
      </c>
      <c r="C101" t="s">
        <v>1814</v>
      </c>
    </row>
    <row r="102" spans="2:3" x14ac:dyDescent="0.25">
      <c r="B102" t="s">
        <v>1732</v>
      </c>
      <c r="C102" t="s">
        <v>1835</v>
      </c>
    </row>
    <row r="103" spans="2:3" x14ac:dyDescent="0.25">
      <c r="B103" t="s">
        <v>1732</v>
      </c>
      <c r="C103" t="s">
        <v>1748</v>
      </c>
    </row>
    <row r="104" spans="2:3" x14ac:dyDescent="0.25">
      <c r="B104" t="s">
        <v>1821</v>
      </c>
      <c r="C104" t="s">
        <v>1800</v>
      </c>
    </row>
    <row r="105" spans="2:3" x14ac:dyDescent="0.25">
      <c r="B105" t="s">
        <v>1821</v>
      </c>
      <c r="C105" t="s">
        <v>1801</v>
      </c>
    </row>
    <row r="106" spans="2:3" x14ac:dyDescent="0.25">
      <c r="B106" t="s">
        <v>1821</v>
      </c>
      <c r="C106" t="s">
        <v>1815</v>
      </c>
    </row>
    <row r="107" spans="2:3" x14ac:dyDescent="0.25">
      <c r="B107" t="s">
        <v>1821</v>
      </c>
      <c r="C107" t="s">
        <v>1802</v>
      </c>
    </row>
    <row r="108" spans="2:3" x14ac:dyDescent="0.25">
      <c r="B108" t="s">
        <v>1821</v>
      </c>
      <c r="C108" t="s">
        <v>1816</v>
      </c>
    </row>
    <row r="109" spans="2:3" x14ac:dyDescent="0.25">
      <c r="B109" t="s">
        <v>1821</v>
      </c>
      <c r="C109" t="s">
        <v>1803</v>
      </c>
    </row>
    <row r="110" spans="2:3" x14ac:dyDescent="0.25">
      <c r="B110" t="s">
        <v>1821</v>
      </c>
      <c r="C110" t="s">
        <v>1804</v>
      </c>
    </row>
    <row r="111" spans="2:3" x14ac:dyDescent="0.25">
      <c r="B111" t="s">
        <v>1821</v>
      </c>
      <c r="C111" t="s">
        <v>1817</v>
      </c>
    </row>
    <row r="112" spans="2:3" x14ac:dyDescent="0.25">
      <c r="B112" t="s">
        <v>1821</v>
      </c>
      <c r="C112" t="s">
        <v>1805</v>
      </c>
    </row>
    <row r="113" spans="2:3" x14ac:dyDescent="0.25">
      <c r="B113" t="s">
        <v>1821</v>
      </c>
      <c r="C113" t="s">
        <v>1806</v>
      </c>
    </row>
    <row r="114" spans="2:3" x14ac:dyDescent="0.25">
      <c r="B114" t="s">
        <v>1721</v>
      </c>
      <c r="C114" t="s">
        <v>1719</v>
      </c>
    </row>
    <row r="115" spans="2:3" x14ac:dyDescent="0.25">
      <c r="B115" t="s">
        <v>1821</v>
      </c>
      <c r="C115" t="s">
        <v>1818</v>
      </c>
    </row>
    <row r="116" spans="2:3" x14ac:dyDescent="0.25">
      <c r="B116" t="s">
        <v>1821</v>
      </c>
      <c r="C116" t="s">
        <v>1819</v>
      </c>
    </row>
    <row r="117" spans="2:3" x14ac:dyDescent="0.25">
      <c r="B117" t="s">
        <v>1821</v>
      </c>
      <c r="C117" t="s">
        <v>1820</v>
      </c>
    </row>
  </sheetData>
  <mergeCells count="1">
    <mergeCell ref="B7:C7"/>
  </mergeCells>
  <phoneticPr fontId="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2"/>
    <pageSetUpPr fitToPage="1"/>
  </sheetPr>
  <dimension ref="A2:AR1033"/>
  <sheetViews>
    <sheetView zoomScale="85" zoomScaleNormal="85" workbookViewId="0">
      <selection activeCell="E24" sqref="E24"/>
    </sheetView>
  </sheetViews>
  <sheetFormatPr baseColWidth="10" defaultColWidth="11.44140625" defaultRowHeight="13.2" outlineLevelRow="1" x14ac:dyDescent="0.25"/>
  <cols>
    <col min="1" max="1" width="23.33203125" style="28" customWidth="1"/>
    <col min="2" max="42" width="12.6640625" style="28" customWidth="1"/>
    <col min="43" max="16384" width="11.44140625" style="28"/>
  </cols>
  <sheetData>
    <row r="2" spans="1:11" x14ac:dyDescent="0.25">
      <c r="A2" s="24" t="s">
        <v>382</v>
      </c>
      <c r="B2" s="24" t="b">
        <v>1</v>
      </c>
      <c r="C2" s="24" t="b">
        <v>0</v>
      </c>
    </row>
    <row r="3" spans="1:11" x14ac:dyDescent="0.25">
      <c r="A3" s="24" t="s">
        <v>655</v>
      </c>
      <c r="B3" s="31">
        <v>2021</v>
      </c>
      <c r="C3" s="31">
        <f>B3+1</f>
        <v>2022</v>
      </c>
      <c r="D3" s="31">
        <f t="shared" ref="D3:K3" si="0">C3+1</f>
        <v>2023</v>
      </c>
      <c r="E3" s="31">
        <f t="shared" si="0"/>
        <v>2024</v>
      </c>
      <c r="F3" s="31">
        <f t="shared" si="0"/>
        <v>2025</v>
      </c>
      <c r="G3" s="31">
        <f t="shared" si="0"/>
        <v>2026</v>
      </c>
      <c r="H3" s="31">
        <f t="shared" si="0"/>
        <v>2027</v>
      </c>
      <c r="I3" s="31">
        <f t="shared" si="0"/>
        <v>2028</v>
      </c>
      <c r="J3" s="31">
        <f t="shared" si="0"/>
        <v>2029</v>
      </c>
      <c r="K3" s="31">
        <f t="shared" si="0"/>
        <v>2030</v>
      </c>
    </row>
    <row r="4" spans="1:11" x14ac:dyDescent="0.25">
      <c r="A4" s="24" t="s">
        <v>569</v>
      </c>
      <c r="B4" s="24" t="str">
        <f>Translations!$B$342</f>
        <v>Combustion</v>
      </c>
    </row>
    <row r="5" spans="1:11" x14ac:dyDescent="0.25">
      <c r="A5" s="24" t="s">
        <v>570</v>
      </c>
      <c r="B5" s="24" t="str">
        <f>Translations!$B$838</f>
        <v>Process Emissions</v>
      </c>
    </row>
    <row r="6" spans="1:11" x14ac:dyDescent="0.25">
      <c r="A6" s="24" t="s">
        <v>571</v>
      </c>
      <c r="B6" s="24" t="str">
        <f>Translations!$B$362</f>
        <v>Mass balance</v>
      </c>
    </row>
    <row r="7" spans="1:11" x14ac:dyDescent="0.25">
      <c r="A7" s="24" t="s">
        <v>520</v>
      </c>
      <c r="B7" s="24" t="s">
        <v>521</v>
      </c>
    </row>
    <row r="8" spans="1:11" x14ac:dyDescent="0.25">
      <c r="A8" s="24" t="s">
        <v>166</v>
      </c>
      <c r="B8" s="24" t="s">
        <v>17</v>
      </c>
    </row>
    <row r="9" spans="1:11" x14ac:dyDescent="0.25">
      <c r="A9" s="24" t="s">
        <v>19</v>
      </c>
      <c r="B9" s="24" t="s">
        <v>20</v>
      </c>
    </row>
    <row r="10" spans="1:11" x14ac:dyDescent="0.25">
      <c r="A10" s="24" t="s">
        <v>26</v>
      </c>
      <c r="B10" s="24" t="s">
        <v>33</v>
      </c>
    </row>
    <row r="11" spans="1:11" x14ac:dyDescent="0.25">
      <c r="A11" s="24" t="s">
        <v>27</v>
      </c>
      <c r="B11" s="24" t="s">
        <v>32</v>
      </c>
    </row>
    <row r="12" spans="1:11" x14ac:dyDescent="0.25">
      <c r="A12" s="24" t="s">
        <v>906</v>
      </c>
      <c r="B12" s="24" t="s">
        <v>907</v>
      </c>
    </row>
    <row r="13" spans="1:11" x14ac:dyDescent="0.25">
      <c r="A13" s="24" t="s">
        <v>1636</v>
      </c>
      <c r="B13" s="24" t="s">
        <v>1639</v>
      </c>
    </row>
    <row r="14" spans="1:11" x14ac:dyDescent="0.25">
      <c r="A14" s="24" t="s">
        <v>1637</v>
      </c>
      <c r="B14" s="24" t="s">
        <v>1638</v>
      </c>
    </row>
    <row r="15" spans="1:11" x14ac:dyDescent="0.25">
      <c r="A15" s="24" t="s">
        <v>28</v>
      </c>
      <c r="B15" s="24" t="s">
        <v>31</v>
      </c>
    </row>
    <row r="16" spans="1:11" x14ac:dyDescent="0.25">
      <c r="A16" s="24" t="s">
        <v>29</v>
      </c>
      <c r="B16" s="24" t="s">
        <v>30</v>
      </c>
    </row>
    <row r="17" spans="1:3" x14ac:dyDescent="0.25">
      <c r="A17" s="24" t="s">
        <v>445</v>
      </c>
      <c r="B17" s="24" t="str">
        <f>Translations!$B$673</f>
        <v>Value</v>
      </c>
    </row>
    <row r="18" spans="1:3" x14ac:dyDescent="0.25">
      <c r="A18" s="24" t="s">
        <v>446</v>
      </c>
      <c r="B18" s="24" t="str">
        <f>Translations!$B$158</f>
        <v>Unit</v>
      </c>
    </row>
    <row r="19" spans="1:3" x14ac:dyDescent="0.25">
      <c r="A19" s="24" t="s">
        <v>753</v>
      </c>
      <c r="B19" s="24" t="s">
        <v>754</v>
      </c>
    </row>
    <row r="20" spans="1:3" x14ac:dyDescent="0.25">
      <c r="A20" s="24" t="s">
        <v>258</v>
      </c>
      <c r="B20" s="24" t="s">
        <v>260</v>
      </c>
    </row>
    <row r="21" spans="1:3" x14ac:dyDescent="0.25">
      <c r="A21" s="24" t="s">
        <v>259</v>
      </c>
      <c r="B21" s="24" t="s">
        <v>261</v>
      </c>
    </row>
    <row r="22" spans="1:3" x14ac:dyDescent="0.25">
      <c r="A22" s="24" t="s">
        <v>725</v>
      </c>
      <c r="B22" s="24" t="s">
        <v>726</v>
      </c>
    </row>
    <row r="23" spans="1:3" x14ac:dyDescent="0.25">
      <c r="A23" s="24" t="s">
        <v>727</v>
      </c>
      <c r="B23" s="24" t="s">
        <v>728</v>
      </c>
    </row>
    <row r="24" spans="1:3" x14ac:dyDescent="0.25">
      <c r="A24" s="24" t="s">
        <v>604</v>
      </c>
      <c r="B24" s="24" t="s">
        <v>605</v>
      </c>
    </row>
    <row r="25" spans="1:3" x14ac:dyDescent="0.25">
      <c r="A25" s="24" t="s">
        <v>1381</v>
      </c>
      <c r="B25" s="24" t="s">
        <v>1382</v>
      </c>
    </row>
    <row r="26" spans="1:3" x14ac:dyDescent="0.25">
      <c r="A26" s="24" t="s">
        <v>1385</v>
      </c>
      <c r="B26" s="24" t="s">
        <v>1383</v>
      </c>
    </row>
    <row r="27" spans="1:3" x14ac:dyDescent="0.25">
      <c r="A27" s="24" t="s">
        <v>1386</v>
      </c>
      <c r="B27" s="24" t="s">
        <v>1384</v>
      </c>
    </row>
    <row r="28" spans="1:3" x14ac:dyDescent="0.25">
      <c r="A28" s="24" t="s">
        <v>444</v>
      </c>
      <c r="B28" s="1" t="str">
        <f>Translations!$B$1275</f>
        <v>Type I default values</v>
      </c>
      <c r="C28" s="1" t="str">
        <f>Translations!$B$1276</f>
        <v>Type II default values</v>
      </c>
    </row>
    <row r="29" spans="1:3" x14ac:dyDescent="0.25">
      <c r="A29" s="24" t="s">
        <v>610</v>
      </c>
      <c r="B29" s="1" t="str">
        <f>Translations!$B$1277</f>
        <v>Type I biomass fraction</v>
      </c>
      <c r="C29" s="1" t="str">
        <f>Translations!$B$1278</f>
        <v>Type II biomass fraction</v>
      </c>
    </row>
    <row r="30" spans="1:3" s="17" customFormat="1" x14ac:dyDescent="0.25">
      <c r="A30" s="24" t="s">
        <v>585</v>
      </c>
      <c r="B30" s="16" t="s">
        <v>586</v>
      </c>
    </row>
    <row r="31" spans="1:3" s="17" customFormat="1" x14ac:dyDescent="0.25">
      <c r="A31" s="24" t="s">
        <v>587</v>
      </c>
      <c r="B31" s="16" t="s">
        <v>588</v>
      </c>
    </row>
    <row r="32" spans="1:3" s="17" customFormat="1" x14ac:dyDescent="0.25">
      <c r="A32" s="25" t="s">
        <v>583</v>
      </c>
      <c r="B32" s="16" t="s">
        <v>584</v>
      </c>
    </row>
    <row r="33" spans="1:7" s="17" customFormat="1" x14ac:dyDescent="0.25">
      <c r="A33" s="24" t="s">
        <v>592</v>
      </c>
      <c r="B33" s="1" t="str">
        <f>Translations!$B$839</f>
        <v>1000Nm3</v>
      </c>
      <c r="C33" s="143"/>
      <c r="D33" s="20"/>
      <c r="E33" s="20"/>
      <c r="F33" s="20"/>
      <c r="G33" s="20"/>
    </row>
    <row r="34" spans="1:7" s="17" customFormat="1" x14ac:dyDescent="0.25">
      <c r="A34" s="24" t="s">
        <v>590</v>
      </c>
      <c r="B34" s="16" t="str">
        <f>EUconst_GJ &amp; "/" &amp;EUconst_t</f>
        <v>GJ/t</v>
      </c>
    </row>
    <row r="35" spans="1:7" s="17" customFormat="1" x14ac:dyDescent="0.25">
      <c r="A35" s="24" t="s">
        <v>589</v>
      </c>
      <c r="B35" s="16" t="str">
        <f>"tCO2/"&amp;EUconst_t</f>
        <v>tCO2/t</v>
      </c>
    </row>
    <row r="36" spans="1:7" s="17" customFormat="1" x14ac:dyDescent="0.25">
      <c r="A36" s="24" t="s">
        <v>594</v>
      </c>
      <c r="B36" s="16" t="str">
        <f>"tCO2/"&amp;EUconst_TJ</f>
        <v>tCO2/TJ</v>
      </c>
    </row>
    <row r="37" spans="1:7" s="17" customFormat="1" x14ac:dyDescent="0.25">
      <c r="A37" s="24" t="s">
        <v>619</v>
      </c>
      <c r="B37" s="16" t="str">
        <f>"tCO2/"&amp;EUconst_kNm3</f>
        <v>tCO2/1000Nm3</v>
      </c>
    </row>
    <row r="38" spans="1:7" s="17" customFormat="1" x14ac:dyDescent="0.25">
      <c r="A38" s="24" t="s">
        <v>593</v>
      </c>
      <c r="B38" s="1" t="str">
        <f>Translations!$B$840</f>
        <v>GJ/1000Nm3</v>
      </c>
      <c r="C38" s="143"/>
      <c r="D38" s="20"/>
      <c r="E38" s="20"/>
      <c r="F38" s="20"/>
      <c r="G38" s="20"/>
    </row>
    <row r="39" spans="1:7" s="17" customFormat="1" x14ac:dyDescent="0.25">
      <c r="A39" s="24" t="s">
        <v>81</v>
      </c>
      <c r="B39" s="1" t="str">
        <f>Translations!$B$841</f>
        <v>tC</v>
      </c>
      <c r="C39" s="143"/>
      <c r="D39" s="20"/>
      <c r="E39" s="20"/>
      <c r="F39" s="20"/>
      <c r="G39" s="20"/>
    </row>
    <row r="40" spans="1:7" s="17" customFormat="1" x14ac:dyDescent="0.25">
      <c r="A40" s="24" t="s">
        <v>611</v>
      </c>
      <c r="B40" s="1" t="str">
        <f>Translations!$B$842</f>
        <v>tC/t</v>
      </c>
      <c r="C40" s="143"/>
      <c r="D40" s="20"/>
      <c r="E40" s="20"/>
      <c r="F40" s="20"/>
      <c r="G40" s="20"/>
    </row>
    <row r="41" spans="1:7" s="17" customFormat="1" x14ac:dyDescent="0.25">
      <c r="A41" s="24" t="s">
        <v>78</v>
      </c>
      <c r="B41" s="1" t="str">
        <f>Translations!$B$843</f>
        <v>tC/1000Nm3</v>
      </c>
      <c r="C41" s="143"/>
      <c r="D41" s="20"/>
      <c r="E41" s="20"/>
      <c r="F41" s="20"/>
      <c r="G41" s="20"/>
    </row>
    <row r="42" spans="1:7" s="17" customFormat="1" x14ac:dyDescent="0.25">
      <c r="A42" s="24" t="s">
        <v>595</v>
      </c>
      <c r="B42" s="1" t="str">
        <f>EUconst_t</f>
        <v>t</v>
      </c>
      <c r="C42" s="1" t="str">
        <f>EUconst_kNm3</f>
        <v>1000Nm3</v>
      </c>
      <c r="D42" s="20"/>
      <c r="E42" s="20"/>
      <c r="F42" s="20"/>
      <c r="G42" s="20"/>
    </row>
    <row r="43" spans="1:7" s="17" customFormat="1" x14ac:dyDescent="0.25">
      <c r="A43" s="24" t="s">
        <v>443</v>
      </c>
      <c r="B43" s="1" t="str">
        <f>EUconst_t</f>
        <v>t</v>
      </c>
      <c r="C43" s="1" t="str">
        <f>EUconst_kNm3</f>
        <v>1000Nm3</v>
      </c>
      <c r="D43" s="1" t="str">
        <f>EUconst_NA</f>
        <v>n.a.</v>
      </c>
      <c r="E43" s="20"/>
      <c r="F43" s="20"/>
      <c r="G43" s="20"/>
    </row>
    <row r="44" spans="1:7" s="17" customFormat="1" x14ac:dyDescent="0.25">
      <c r="A44" s="24" t="s">
        <v>617</v>
      </c>
      <c r="B44" s="1" t="str">
        <f>EUconst_tCO2pTJ</f>
        <v>tCO2/TJ</v>
      </c>
      <c r="C44" s="1" t="str">
        <f>EUconst_tCO2pt</f>
        <v>tCO2/t</v>
      </c>
      <c r="D44" s="1" t="str">
        <f>EUconst_NA</f>
        <v>n.a.</v>
      </c>
      <c r="E44" s="20"/>
      <c r="F44" s="20"/>
      <c r="G44" s="20"/>
    </row>
    <row r="45" spans="1:7" s="17" customFormat="1" x14ac:dyDescent="0.25">
      <c r="A45" s="24" t="s">
        <v>288</v>
      </c>
      <c r="B45" s="1" t="str">
        <f>Translations!$B$842</f>
        <v>tC/t</v>
      </c>
      <c r="C45" s="1" t="str">
        <f>Translations!$B$843</f>
        <v>tC/1000Nm3</v>
      </c>
      <c r="D45" s="1" t="str">
        <f>EUconst_NA</f>
        <v>n.a.</v>
      </c>
      <c r="E45" s="20"/>
      <c r="F45" s="20"/>
      <c r="G45" s="20"/>
    </row>
    <row r="46" spans="1:7" s="17" customFormat="1" x14ac:dyDescent="0.25">
      <c r="A46" s="24" t="s">
        <v>80</v>
      </c>
      <c r="B46" s="1" t="str">
        <f>Translations!$B$842</f>
        <v>tC/t</v>
      </c>
      <c r="C46" s="1" t="str">
        <f>Translations!$B$843</f>
        <v>tC/1000Nm3</v>
      </c>
      <c r="D46" s="20"/>
      <c r="E46" s="20"/>
      <c r="F46" s="20"/>
      <c r="G46" s="20"/>
    </row>
    <row r="47" spans="1:7" s="17" customFormat="1" x14ac:dyDescent="0.25">
      <c r="A47" s="24" t="s">
        <v>628</v>
      </c>
      <c r="B47" s="18" t="str">
        <f>Translations!$B$844</f>
        <v>h/year</v>
      </c>
      <c r="C47" s="1"/>
      <c r="D47" s="1"/>
      <c r="E47" s="20"/>
      <c r="F47" s="20"/>
      <c r="G47" s="20"/>
    </row>
    <row r="48" spans="1:7" s="17" customFormat="1" x14ac:dyDescent="0.25">
      <c r="A48" s="24" t="s">
        <v>625</v>
      </c>
      <c r="B48" s="18" t="str">
        <f>Translations!$B$845</f>
        <v>1000Nm3/h</v>
      </c>
      <c r="C48" s="1"/>
      <c r="D48" s="1"/>
      <c r="E48" s="20"/>
      <c r="F48" s="20"/>
      <c r="G48" s="20"/>
    </row>
    <row r="49" spans="1:7" s="17" customFormat="1" x14ac:dyDescent="0.25">
      <c r="A49" s="24" t="s">
        <v>626</v>
      </c>
      <c r="B49" s="18" t="str">
        <f>Translations!$B$846</f>
        <v>g/Nm3</v>
      </c>
      <c r="C49" s="1"/>
      <c r="D49" s="1"/>
      <c r="E49" s="20"/>
      <c r="F49" s="20"/>
      <c r="G49" s="20"/>
    </row>
    <row r="50" spans="1:7" s="17" customFormat="1" x14ac:dyDescent="0.25">
      <c r="A50" s="24" t="s">
        <v>629</v>
      </c>
      <c r="B50" s="18" t="str">
        <f>Translations!$B$847</f>
        <v>1000Nm3/year</v>
      </c>
      <c r="C50" s="1"/>
      <c r="D50" s="1"/>
      <c r="E50" s="20"/>
      <c r="F50" s="20"/>
      <c r="G50" s="20"/>
    </row>
    <row r="51" spans="1:7" s="17" customFormat="1" x14ac:dyDescent="0.25">
      <c r="A51" s="24" t="s">
        <v>393</v>
      </c>
      <c r="B51" s="1" t="s">
        <v>394</v>
      </c>
      <c r="C51" s="143"/>
      <c r="D51" s="20"/>
      <c r="E51" s="20"/>
      <c r="F51" s="20"/>
      <c r="G51" s="20"/>
    </row>
    <row r="52" spans="1:7" s="17" customFormat="1" x14ac:dyDescent="0.25">
      <c r="A52" s="24" t="s">
        <v>395</v>
      </c>
      <c r="B52" s="1" t="s">
        <v>396</v>
      </c>
      <c r="C52" s="143"/>
      <c r="D52" s="20"/>
      <c r="E52" s="20"/>
      <c r="F52" s="20"/>
      <c r="G52" s="20"/>
    </row>
    <row r="53" spans="1:7" s="17" customFormat="1" x14ac:dyDescent="0.25">
      <c r="A53" s="24" t="s">
        <v>836</v>
      </c>
      <c r="B53" s="1" t="s">
        <v>837</v>
      </c>
      <c r="C53" s="143"/>
      <c r="D53" s="20"/>
      <c r="E53" s="20"/>
      <c r="F53" s="20"/>
      <c r="G53" s="20"/>
    </row>
    <row r="54" spans="1:7" s="17" customFormat="1" x14ac:dyDescent="0.25">
      <c r="A54" s="24" t="s">
        <v>397</v>
      </c>
      <c r="B54" s="1" t="s">
        <v>398</v>
      </c>
      <c r="C54" s="143"/>
      <c r="D54" s="20"/>
      <c r="E54" s="20"/>
      <c r="F54" s="20"/>
      <c r="G54" s="20"/>
    </row>
    <row r="55" spans="1:7" s="17" customFormat="1" x14ac:dyDescent="0.25">
      <c r="A55" s="24" t="s">
        <v>904</v>
      </c>
      <c r="B55" s="1" t="s">
        <v>905</v>
      </c>
      <c r="C55" s="143"/>
      <c r="D55" s="20"/>
      <c r="E55" s="20"/>
      <c r="F55" s="20"/>
      <c r="G55" s="20"/>
    </row>
    <row r="56" spans="1:7" s="17" customFormat="1" x14ac:dyDescent="0.25">
      <c r="A56" s="24" t="s">
        <v>399</v>
      </c>
      <c r="B56" s="1" t="s">
        <v>400</v>
      </c>
      <c r="C56" s="143"/>
      <c r="D56" s="20"/>
      <c r="E56" s="20"/>
      <c r="F56" s="20"/>
      <c r="G56" s="20"/>
    </row>
    <row r="57" spans="1:7" s="17" customFormat="1" x14ac:dyDescent="0.25">
      <c r="A57" s="24" t="s">
        <v>401</v>
      </c>
      <c r="B57" s="1" t="s">
        <v>402</v>
      </c>
      <c r="C57" s="143"/>
      <c r="D57" s="20"/>
      <c r="E57" s="20"/>
      <c r="F57" s="20"/>
      <c r="G57" s="20"/>
    </row>
    <row r="58" spans="1:7" x14ac:dyDescent="0.25">
      <c r="A58" s="24" t="s">
        <v>34</v>
      </c>
      <c r="B58" s="24" t="str">
        <f>Translations!$B$177</f>
        <v xml:space="preserve">&lt;&lt;&lt; Click here to proceed to next sheet &gt;&gt;&gt; </v>
      </c>
    </row>
    <row r="59" spans="1:7" x14ac:dyDescent="0.25">
      <c r="A59" s="24" t="s">
        <v>459</v>
      </c>
      <c r="B59" s="24" t="str">
        <f>Translations!$B$178</f>
        <v>Source Stream</v>
      </c>
    </row>
    <row r="60" spans="1:7" x14ac:dyDescent="0.25">
      <c r="A60" s="24" t="s">
        <v>460</v>
      </c>
      <c r="B60" s="24" t="str">
        <f>Translations!$B$179</f>
        <v>Measurement Point</v>
      </c>
    </row>
    <row r="61" spans="1:7" x14ac:dyDescent="0.25">
      <c r="A61" s="24" t="s">
        <v>731</v>
      </c>
      <c r="B61" s="24" t="str">
        <f>Translations!$B$74</f>
        <v>Operator</v>
      </c>
      <c r="C61" s="24" t="str">
        <f>Translations!$B$180</f>
        <v>Trade partner</v>
      </c>
    </row>
    <row r="62" spans="1:7" x14ac:dyDescent="0.25">
      <c r="A62" s="24" t="s">
        <v>235</v>
      </c>
      <c r="B62" s="24" t="str">
        <f>Translations!$B$181</f>
        <v>Batch</v>
      </c>
      <c r="C62" s="24" t="str">
        <f>Translations!$B$142</f>
        <v>Continual</v>
      </c>
    </row>
    <row r="63" spans="1:7" x14ac:dyDescent="0.25">
      <c r="A63" s="24" t="s">
        <v>537</v>
      </c>
      <c r="B63" s="24" t="str">
        <f>Translations!$B$848</f>
        <v xml:space="preserve">Detailed instructions for data entries in this tool can be found at the top of this sheet. </v>
      </c>
      <c r="C63" s="24"/>
    </row>
    <row r="64" spans="1:7" x14ac:dyDescent="0.25">
      <c r="A64" s="24" t="s">
        <v>164</v>
      </c>
      <c r="B64" s="24" t="str">
        <f>Translations!$B$157</f>
        <v>n.a.</v>
      </c>
    </row>
    <row r="65" spans="1:2" x14ac:dyDescent="0.25">
      <c r="A65" s="24" t="s">
        <v>606</v>
      </c>
      <c r="B65" s="24" t="str">
        <f>Translations!$B$182</f>
        <v>relevant</v>
      </c>
    </row>
    <row r="66" spans="1:2" x14ac:dyDescent="0.25">
      <c r="A66" s="24" t="s">
        <v>607</v>
      </c>
      <c r="B66" s="24" t="str">
        <f>Translations!$B$183</f>
        <v>not relevant</v>
      </c>
    </row>
    <row r="67" spans="1:2" x14ac:dyDescent="0.25">
      <c r="A67" s="24" t="s">
        <v>747</v>
      </c>
      <c r="B67" s="24" t="str">
        <f>Translations!$B$184</f>
        <v>not applicable!</v>
      </c>
    </row>
    <row r="68" spans="1:2" x14ac:dyDescent="0.25">
      <c r="A68" s="24" t="s">
        <v>749</v>
      </c>
      <c r="B68" s="24" t="str">
        <f>Translations!$B$849</f>
        <v>Uncertainty</v>
      </c>
    </row>
    <row r="69" spans="1:2" x14ac:dyDescent="0.25">
      <c r="A69" s="24" t="s">
        <v>243</v>
      </c>
      <c r="B69" s="24" t="str">
        <f>Translations!$B$185</f>
        <v>(n.a.; use estimation based on best practice)</v>
      </c>
    </row>
    <row r="70" spans="1:2" x14ac:dyDescent="0.25">
      <c r="A70" s="24" t="s">
        <v>34</v>
      </c>
      <c r="B70" s="24" t="str">
        <f>Translations!$B$177</f>
        <v xml:space="preserve">&lt;&lt;&lt; Click here to proceed to next sheet &gt;&gt;&gt; </v>
      </c>
    </row>
    <row r="71" spans="1:2" x14ac:dyDescent="0.25">
      <c r="A71" s="24" t="s">
        <v>804</v>
      </c>
      <c r="B71" s="24" t="str">
        <f>Translations!$B$850</f>
        <v>For detailed guidance please click here to see text at the top of the sheet!</v>
      </c>
    </row>
    <row r="72" spans="1:2" x14ac:dyDescent="0.25">
      <c r="A72" s="24" t="s">
        <v>35</v>
      </c>
      <c r="B72" s="24" t="str">
        <f>Translations!$B$186</f>
        <v>Please enter data in this section</v>
      </c>
    </row>
    <row r="73" spans="1:2" x14ac:dyDescent="0.25">
      <c r="A73" s="24" t="s">
        <v>461</v>
      </c>
      <c r="B73" s="24" t="str">
        <f>Translations!$B$187</f>
        <v>Please go to the next points below</v>
      </c>
    </row>
    <row r="74" spans="1:2" x14ac:dyDescent="0.25">
      <c r="A74" s="24" t="s">
        <v>808</v>
      </c>
      <c r="B74" s="24" t="str">
        <f>Translations!$B$851</f>
        <v>Please go to sheet "F_PFC" for this source stream</v>
      </c>
    </row>
    <row r="75" spans="1:2" x14ac:dyDescent="0.25">
      <c r="A75" s="24" t="s">
        <v>356</v>
      </c>
      <c r="B75" s="24" t="str">
        <f>Translations!$B$188</f>
        <v>Please justify why historic data is not available or inappropriate</v>
      </c>
    </row>
    <row r="76" spans="1:2" x14ac:dyDescent="0.25">
      <c r="A76" s="24" t="s">
        <v>750</v>
      </c>
      <c r="B76" s="24" t="str">
        <f>Translations!$B$189</f>
        <v>No tier</v>
      </c>
    </row>
    <row r="77" spans="1:2" x14ac:dyDescent="0.25">
      <c r="A77" s="24" t="s">
        <v>613</v>
      </c>
      <c r="B77" s="24" t="str">
        <f>Translations!$B$852</f>
        <v>inconsistent!</v>
      </c>
    </row>
    <row r="78" spans="1:2" x14ac:dyDescent="0.25">
      <c r="A78" s="24" t="s">
        <v>614</v>
      </c>
      <c r="B78" s="24" t="str">
        <f>Translations!$B$853</f>
        <v>incomplete!</v>
      </c>
    </row>
    <row r="79" spans="1:2" x14ac:dyDescent="0.25">
      <c r="A79" s="24" t="s">
        <v>355</v>
      </c>
      <c r="B79" s="24" t="str">
        <f>Translations!$B$190</f>
        <v>This rule does not apply for installations with N2O activities!</v>
      </c>
    </row>
    <row r="80" spans="1:2" x14ac:dyDescent="0.25">
      <c r="A80" s="24" t="s">
        <v>281</v>
      </c>
      <c r="B80" s="24" t="str">
        <f>Translations!$B$191</f>
        <v>De-minimis threshold exceeded!</v>
      </c>
    </row>
    <row r="81" spans="1:32" x14ac:dyDescent="0.25">
      <c r="A81" s="24" t="s">
        <v>282</v>
      </c>
      <c r="B81" s="24" t="str">
        <f>Translations!$B$192</f>
        <v>Minor threshold exceeded!</v>
      </c>
    </row>
    <row r="82" spans="1:32" x14ac:dyDescent="0.25">
      <c r="A82" s="24" t="s">
        <v>976</v>
      </c>
      <c r="B82" s="24" t="str">
        <f>Translations!$B$193</f>
        <v>Sum not within 5% of annual emissions (section 6.c)!</v>
      </c>
    </row>
    <row r="83" spans="1:32" x14ac:dyDescent="0.25">
      <c r="A83" s="24" t="s">
        <v>980</v>
      </c>
      <c r="B83" s="24" t="str">
        <f>Translations!$B$194</f>
        <v>Use by Competent Authority only</v>
      </c>
      <c r="C83" s="24" t="str">
        <f>Translations!$B$195</f>
        <v>To be filled in by operator</v>
      </c>
      <c r="E83" s="34"/>
    </row>
    <row r="84" spans="1:32" s="17" customFormat="1" x14ac:dyDescent="0.25">
      <c r="A84" s="24" t="s">
        <v>359</v>
      </c>
      <c r="B84" s="1" t="str">
        <f>Translations!$B$196</f>
        <v>Austria</v>
      </c>
      <c r="C84" s="1" t="str">
        <f>Translations!$B$197</f>
        <v>Belgium</v>
      </c>
      <c r="D84" s="16" t="str">
        <f>Translations!$B$198</f>
        <v>Bulgaria</v>
      </c>
      <c r="E84" s="18" t="str">
        <f>Translations!$B$199</f>
        <v>Croatia</v>
      </c>
      <c r="F84" s="16" t="str">
        <f>Translations!$B$200</f>
        <v>Cyprus</v>
      </c>
      <c r="G84" s="16" t="str">
        <f>Translations!$B$201</f>
        <v>Czech Republic</v>
      </c>
      <c r="H84" s="16" t="str">
        <f>Translations!$B$202</f>
        <v>Denmark</v>
      </c>
      <c r="I84" s="16" t="str">
        <f>Translations!$B$203</f>
        <v>Estonia</v>
      </c>
      <c r="J84" s="16" t="str">
        <f>Translations!$B$204</f>
        <v>Finland</v>
      </c>
      <c r="K84" s="16" t="str">
        <f>Translations!$B$205</f>
        <v>France</v>
      </c>
      <c r="L84" s="16" t="str">
        <f>Translations!$B$206</f>
        <v>Germany</v>
      </c>
      <c r="M84" s="16" t="str">
        <f>Translations!$B$207</f>
        <v>Greece</v>
      </c>
      <c r="N84" s="16" t="str">
        <f>Translations!$B$208</f>
        <v>Hungary</v>
      </c>
      <c r="O84" s="16" t="str">
        <f>Translations!$B$209</f>
        <v>Iceland</v>
      </c>
      <c r="P84" s="16" t="str">
        <f>Translations!$B$210</f>
        <v>Ireland</v>
      </c>
      <c r="Q84" s="16" t="str">
        <f>Translations!$B$211</f>
        <v>Italy</v>
      </c>
      <c r="R84" s="16" t="str">
        <f>Translations!$B$212</f>
        <v>Latvia</v>
      </c>
      <c r="S84" s="16" t="str">
        <f>Translations!$B$213</f>
        <v>Liechtenstein</v>
      </c>
      <c r="T84" s="16" t="str">
        <f>Translations!$B$214</f>
        <v>Lithuania</v>
      </c>
      <c r="U84" s="16" t="str">
        <f>Translations!$B$215</f>
        <v>Luxembourg</v>
      </c>
      <c r="V84" s="16" t="str">
        <f>Translations!$B$216</f>
        <v>Malta</v>
      </c>
      <c r="W84" s="16" t="str">
        <f>Translations!$B$217</f>
        <v>Netherlands</v>
      </c>
      <c r="X84" s="16" t="str">
        <f>Translations!$B$218</f>
        <v>Norway</v>
      </c>
      <c r="Y84" s="16" t="str">
        <f>Translations!$B$219</f>
        <v>Poland</v>
      </c>
      <c r="Z84" s="16" t="str">
        <f>Translations!$B$220</f>
        <v>Portugal</v>
      </c>
      <c r="AA84" s="16" t="str">
        <f>Translations!$B$221</f>
        <v>Romania</v>
      </c>
      <c r="AB84" s="16" t="str">
        <f>Translations!$B$222</f>
        <v>Slovakia</v>
      </c>
      <c r="AC84" s="16" t="str">
        <f>Translations!$B$223</f>
        <v>Slovenia</v>
      </c>
      <c r="AD84" s="16" t="str">
        <f>Translations!$B$224</f>
        <v>Spain</v>
      </c>
      <c r="AE84" s="16" t="str">
        <f>Translations!$B$225</f>
        <v>Sweden</v>
      </c>
      <c r="AF84" s="16" t="str">
        <f>Translations!$B$226</f>
        <v>United Kingdom</v>
      </c>
    </row>
    <row r="85" spans="1:32" s="17" customFormat="1" x14ac:dyDescent="0.25">
      <c r="A85" s="24" t="s">
        <v>360</v>
      </c>
      <c r="B85" s="1" t="s">
        <v>340</v>
      </c>
      <c r="C85" s="1" t="s">
        <v>341</v>
      </c>
      <c r="D85" s="16" t="s">
        <v>342</v>
      </c>
      <c r="E85" s="18" t="s">
        <v>269</v>
      </c>
      <c r="F85" s="16" t="s">
        <v>343</v>
      </c>
      <c r="G85" s="16" t="s">
        <v>344</v>
      </c>
      <c r="H85" s="16" t="s">
        <v>345</v>
      </c>
      <c r="I85" s="16" t="s">
        <v>346</v>
      </c>
      <c r="J85" s="16" t="s">
        <v>347</v>
      </c>
      <c r="K85" s="16" t="s">
        <v>348</v>
      </c>
      <c r="L85" s="16" t="s">
        <v>349</v>
      </c>
      <c r="M85" s="16" t="s">
        <v>350</v>
      </c>
      <c r="N85" s="16" t="s">
        <v>351</v>
      </c>
      <c r="O85" s="16" t="s">
        <v>361</v>
      </c>
      <c r="P85" s="16" t="s">
        <v>352</v>
      </c>
      <c r="Q85" s="16" t="s">
        <v>353</v>
      </c>
      <c r="R85" s="16" t="s">
        <v>354</v>
      </c>
      <c r="S85" s="16" t="s">
        <v>273</v>
      </c>
      <c r="T85" s="16" t="s">
        <v>130</v>
      </c>
      <c r="U85" s="16" t="s">
        <v>131</v>
      </c>
      <c r="V85" s="16" t="s">
        <v>132</v>
      </c>
      <c r="W85" s="16" t="s">
        <v>133</v>
      </c>
      <c r="X85" s="16" t="s">
        <v>148</v>
      </c>
      <c r="Y85" s="16" t="s">
        <v>134</v>
      </c>
      <c r="Z85" s="16" t="s">
        <v>135</v>
      </c>
      <c r="AA85" s="16" t="s">
        <v>136</v>
      </c>
      <c r="AB85" s="16" t="s">
        <v>137</v>
      </c>
      <c r="AC85" s="16" t="s">
        <v>138</v>
      </c>
      <c r="AD85" s="16" t="s">
        <v>139</v>
      </c>
      <c r="AE85" s="16" t="s">
        <v>140</v>
      </c>
      <c r="AF85" s="16" t="s">
        <v>141</v>
      </c>
    </row>
    <row r="86" spans="1:32" x14ac:dyDescent="0.25">
      <c r="A86" s="24" t="s">
        <v>468</v>
      </c>
      <c r="B86" s="1" t="str">
        <f>Translations!$B$71</f>
        <v>submitted to competent authority</v>
      </c>
      <c r="C86" s="1" t="str">
        <f>Translations!$B$73</f>
        <v>approved by competent authority</v>
      </c>
      <c r="D86" s="1" t="str">
        <f>Translations!$B$227</f>
        <v>rejected by competent authority</v>
      </c>
      <c r="E86" s="1" t="str">
        <f>Translations!$B$72</f>
        <v>returned with remarks</v>
      </c>
      <c r="F86" s="1" t="str">
        <f>Translations!$B$228</f>
        <v>working draft</v>
      </c>
      <c r="G86" s="1"/>
    </row>
    <row r="87" spans="1:32" x14ac:dyDescent="0.25">
      <c r="A87" s="24" t="s">
        <v>196</v>
      </c>
      <c r="B87" s="24" t="str">
        <f>Translations!$B$854</f>
        <v>Relevant sections: 7(b), 8</v>
      </c>
    </row>
    <row r="88" spans="1:32" x14ac:dyDescent="0.25">
      <c r="A88" s="24" t="s">
        <v>197</v>
      </c>
      <c r="B88" s="24" t="str">
        <f>Translations!$B$855</f>
        <v>Relevant sections: 7(c), 9</v>
      </c>
    </row>
    <row r="89" spans="1:32" x14ac:dyDescent="0.25">
      <c r="A89" s="24" t="s">
        <v>198</v>
      </c>
      <c r="B89" s="24" t="str">
        <f>Translations!$B$856</f>
        <v>Relevant sections: 10</v>
      </c>
    </row>
    <row r="90" spans="1:32" x14ac:dyDescent="0.25">
      <c r="A90" s="24" t="s">
        <v>199</v>
      </c>
      <c r="B90" s="24" t="str">
        <f>Translations!$B$855</f>
        <v>Relevant sections: 7(c), 9</v>
      </c>
    </row>
    <row r="91" spans="1:32" x14ac:dyDescent="0.25">
      <c r="A91" s="24" t="s">
        <v>200</v>
      </c>
      <c r="B91" s="24" t="str">
        <f>Translations!$B$857</f>
        <v>Relevant sections: 7(b), 11, 12</v>
      </c>
    </row>
    <row r="92" spans="1:32" x14ac:dyDescent="0.25">
      <c r="A92" s="24" t="s">
        <v>201</v>
      </c>
      <c r="B92" s="24" t="s">
        <v>1700</v>
      </c>
    </row>
    <row r="93" spans="1:32" x14ac:dyDescent="0.25">
      <c r="A93" s="24" t="s">
        <v>536</v>
      </c>
      <c r="B93" s="25" t="s">
        <v>65</v>
      </c>
      <c r="C93" s="24" t="s">
        <v>66</v>
      </c>
      <c r="D93" s="94" t="str">
        <f>Translations!$B$229</f>
        <v>CO2 transfer</v>
      </c>
      <c r="E93" s="94" t="str">
        <f>Translations!$B$1279</f>
        <v>N2O transfer</v>
      </c>
    </row>
    <row r="94" spans="1:32" x14ac:dyDescent="0.25">
      <c r="A94" s="24" t="s">
        <v>151</v>
      </c>
      <c r="B94" s="94" t="str">
        <f>Translations!$B$858</f>
        <v>PFC Emissions</v>
      </c>
    </row>
    <row r="95" spans="1:32" x14ac:dyDescent="0.25">
      <c r="A95" s="24" t="s">
        <v>903</v>
      </c>
      <c r="B95" s="24" t="str">
        <f>Translations!$B$837</f>
        <v>Fall-back</v>
      </c>
    </row>
    <row r="96" spans="1:32" x14ac:dyDescent="0.25">
      <c r="A96" s="24" t="s">
        <v>217</v>
      </c>
      <c r="B96" s="100" t="str">
        <f>Translations!$B$230</f>
        <v>Receiving inherent CO2</v>
      </c>
      <c r="C96" s="100" t="str">
        <f>Translations!$B$231</f>
        <v>Exporting inherent CO2 to ETS installation</v>
      </c>
      <c r="D96" s="100" t="str">
        <f>Translations!$B$232</f>
        <v>Exporting inherent CO2 to non-ETS consumer</v>
      </c>
      <c r="E96" s="100" t="str">
        <f>Translations!$B$233</f>
        <v>Receiving transferred CO2</v>
      </c>
      <c r="F96" s="100" t="str">
        <f>Translations!$B$234</f>
        <v>Exporting transferred CO2</v>
      </c>
      <c r="G96" s="509" t="s">
        <v>1640</v>
      </c>
      <c r="H96" s="509" t="str">
        <f>Translations!$B$1281</f>
        <v>Receiving transferred N2O</v>
      </c>
      <c r="I96" s="509" t="str">
        <f>Translations!$B$1282</f>
        <v>Exporting transferred N2O</v>
      </c>
    </row>
    <row r="97" spans="1:5" x14ac:dyDescent="0.25">
      <c r="A97" s="24" t="s">
        <v>218</v>
      </c>
      <c r="B97" s="100" t="str">
        <f>Translations!$B$235</f>
        <v>Use of own instruments</v>
      </c>
      <c r="C97" s="100" t="str">
        <f>Translations!$B$236</f>
        <v>use of other installation's instruments</v>
      </c>
      <c r="D97" s="100" t="str">
        <f>Translations!$B$237</f>
        <v>Use both partners' instruments</v>
      </c>
    </row>
    <row r="98" spans="1:5" x14ac:dyDescent="0.25">
      <c r="A98" s="24" t="s">
        <v>798</v>
      </c>
      <c r="B98" s="94" t="str">
        <f>Translations!$B$238</f>
        <v>Method A</v>
      </c>
      <c r="C98" s="18" t="str">
        <f>Translations!$B$239</f>
        <v>Method B</v>
      </c>
    </row>
    <row r="99" spans="1:5" x14ac:dyDescent="0.25">
      <c r="A99" s="24" t="s">
        <v>1641</v>
      </c>
      <c r="B99" s="427" t="s">
        <v>1642</v>
      </c>
      <c r="C99" s="427" t="s">
        <v>1644</v>
      </c>
      <c r="D99" s="427" t="s">
        <v>1643</v>
      </c>
    </row>
    <row r="100" spans="1:5" x14ac:dyDescent="0.25">
      <c r="A100" s="24" t="s">
        <v>1649</v>
      </c>
      <c r="B100" s="427" t="s">
        <v>1645</v>
      </c>
      <c r="C100" s="427" t="s">
        <v>1646</v>
      </c>
      <c r="D100" s="427" t="s">
        <v>1647</v>
      </c>
      <c r="E100" s="427" t="s">
        <v>1648</v>
      </c>
    </row>
    <row r="102" spans="1:5" s="35" customFormat="1" x14ac:dyDescent="0.25"/>
    <row r="104" spans="1:5" s="17" customFormat="1" x14ac:dyDescent="0.25">
      <c r="A104" s="36" t="str">
        <f>Translations!$B$240</f>
        <v>AnnexIActivities</v>
      </c>
    </row>
    <row r="105" spans="1:5" s="17" customFormat="1" x14ac:dyDescent="0.25">
      <c r="A105" s="24" t="str">
        <f>Translations!$B$113</f>
        <v>Combustion of fuels</v>
      </c>
    </row>
    <row r="106" spans="1:5" s="17" customFormat="1" x14ac:dyDescent="0.25">
      <c r="A106" s="25" t="str">
        <f>Translations!$B$241</f>
        <v xml:space="preserve">Refining of mineral oil </v>
      </c>
    </row>
    <row r="107" spans="1:5" s="17" customFormat="1" x14ac:dyDescent="0.25">
      <c r="A107" s="25" t="str">
        <f>Translations!$B$242</f>
        <v>Production of coke</v>
      </c>
    </row>
    <row r="108" spans="1:5" s="17" customFormat="1" x14ac:dyDescent="0.25">
      <c r="A108" s="25" t="str">
        <f>Translations!$B$243</f>
        <v>Metal ore roasting or sintering</v>
      </c>
    </row>
    <row r="109" spans="1:5" s="17" customFormat="1" x14ac:dyDescent="0.25">
      <c r="A109" s="25" t="str">
        <f>Translations!$B$244</f>
        <v>Production of pig iron or steel</v>
      </c>
    </row>
    <row r="110" spans="1:5" s="17" customFormat="1" x14ac:dyDescent="0.25">
      <c r="A110" s="25" t="str">
        <f>Translations!$B$245</f>
        <v>Production or processing of ferrous metals</v>
      </c>
    </row>
    <row r="111" spans="1:5" s="17" customFormat="1" x14ac:dyDescent="0.25">
      <c r="A111" s="25" t="str">
        <f>Translations!$B$246</f>
        <v>Production of primary aluminium</v>
      </c>
    </row>
    <row r="112" spans="1:5" s="17" customFormat="1" x14ac:dyDescent="0.25">
      <c r="A112" s="25" t="str">
        <f>Translations!$B$247</f>
        <v>Production of secondary aluminium</v>
      </c>
    </row>
    <row r="113" spans="1:1" s="17" customFormat="1" x14ac:dyDescent="0.25">
      <c r="A113" s="25" t="str">
        <f>Translations!$B$248</f>
        <v>Production or processing of non-ferrous metals</v>
      </c>
    </row>
    <row r="114" spans="1:1" s="17" customFormat="1" x14ac:dyDescent="0.25">
      <c r="A114" s="25" t="str">
        <f>Translations!$B$111</f>
        <v>Production of cement clinker</v>
      </c>
    </row>
    <row r="115" spans="1:1" s="17" customFormat="1" x14ac:dyDescent="0.25">
      <c r="A115" s="25" t="str">
        <f>Translations!$B$249</f>
        <v>Production of lime, or calcination of dolomite/magnesite</v>
      </c>
    </row>
    <row r="116" spans="1:1" s="17" customFormat="1" x14ac:dyDescent="0.25">
      <c r="A116" s="25" t="str">
        <f>Translations!$B$250</f>
        <v>Manufacture of glass</v>
      </c>
    </row>
    <row r="117" spans="1:1" s="17" customFormat="1" x14ac:dyDescent="0.25">
      <c r="A117" s="25" t="str">
        <f>Translations!$B$251</f>
        <v>Manufacture of ceramics</v>
      </c>
    </row>
    <row r="118" spans="1:1" s="17" customFormat="1" x14ac:dyDescent="0.25">
      <c r="A118" s="25" t="str">
        <f>Translations!$B$252</f>
        <v>Manufacture of mineral wool</v>
      </c>
    </row>
    <row r="119" spans="1:1" s="17" customFormat="1" x14ac:dyDescent="0.25">
      <c r="A119" s="25" t="str">
        <f>Translations!$B$253</f>
        <v>Production or processing of gypsum or plasterboard</v>
      </c>
    </row>
    <row r="120" spans="1:1" s="17" customFormat="1" x14ac:dyDescent="0.25">
      <c r="A120" s="25" t="str">
        <f>Translations!$B$254</f>
        <v>Production of pulp</v>
      </c>
    </row>
    <row r="121" spans="1:1" s="17" customFormat="1" x14ac:dyDescent="0.25">
      <c r="A121" s="25" t="str">
        <f>Translations!$B$255</f>
        <v>Production of paper or cardboard</v>
      </c>
    </row>
    <row r="122" spans="1:1" s="17" customFormat="1" x14ac:dyDescent="0.25">
      <c r="A122" s="25" t="str">
        <f>Translations!$B$256</f>
        <v>Production of carbon black</v>
      </c>
    </row>
    <row r="123" spans="1:1" s="17" customFormat="1" x14ac:dyDescent="0.25">
      <c r="A123" s="25" t="str">
        <f>Translations!$B$257</f>
        <v>Production of nitric acid</v>
      </c>
    </row>
    <row r="124" spans="1:1" s="17" customFormat="1" x14ac:dyDescent="0.25">
      <c r="A124" s="25" t="str">
        <f>Translations!$B$258</f>
        <v>Production of adipic acid</v>
      </c>
    </row>
    <row r="125" spans="1:1" s="17" customFormat="1" x14ac:dyDescent="0.25">
      <c r="A125" s="25" t="str">
        <f>Translations!$B$259</f>
        <v>Production of glyoxal and glyoxylic acid</v>
      </c>
    </row>
    <row r="126" spans="1:1" s="17" customFormat="1" x14ac:dyDescent="0.25">
      <c r="A126" s="25" t="str">
        <f>Translations!$B$260</f>
        <v>Production of ammonia</v>
      </c>
    </row>
    <row r="127" spans="1:1" s="17" customFormat="1" x14ac:dyDescent="0.25">
      <c r="A127" s="24" t="str">
        <f>Translations!$B$261</f>
        <v>Production of bulk chemicals</v>
      </c>
    </row>
    <row r="128" spans="1:1" s="17" customFormat="1" x14ac:dyDescent="0.25">
      <c r="A128" s="25" t="str">
        <f>Translations!$B$262</f>
        <v>Production of hydrogen and synthesis gas</v>
      </c>
    </row>
    <row r="129" spans="1:1" s="17" customFormat="1" x14ac:dyDescent="0.25">
      <c r="A129" s="25" t="str">
        <f>Translations!$B$263</f>
        <v>Production of soda ash and sodium bicarbonate</v>
      </c>
    </row>
    <row r="130" spans="1:1" s="17" customFormat="1" x14ac:dyDescent="0.25">
      <c r="A130" s="25" t="str">
        <f>Translations!$B$264</f>
        <v>Capture of greenhouse gases under Directive 2009/31/EC</v>
      </c>
    </row>
    <row r="131" spans="1:1" s="17" customFormat="1" x14ac:dyDescent="0.25">
      <c r="A131" s="25" t="str">
        <f>Translations!$B$265</f>
        <v>Transport of greenhouse gases under Directive 2009/31/EC</v>
      </c>
    </row>
    <row r="132" spans="1:1" s="17" customFormat="1" x14ac:dyDescent="0.25">
      <c r="A132" s="25" t="str">
        <f>Translations!$B$266</f>
        <v>Storage of greenhouse gases under Directive 2009/31/EC</v>
      </c>
    </row>
    <row r="133" spans="1:1" s="17" customFormat="1" x14ac:dyDescent="0.25">
      <c r="A133" s="20"/>
    </row>
    <row r="134" spans="1:1" s="17" customFormat="1" x14ac:dyDescent="0.25">
      <c r="A134" s="34" t="str">
        <f>Translations!$B$267</f>
        <v>SpecifiedEmissions2</v>
      </c>
    </row>
    <row r="135" spans="1:1" s="17" customFormat="1" x14ac:dyDescent="0.25">
      <c r="A135" s="25" t="s">
        <v>65</v>
      </c>
    </row>
    <row r="136" spans="1:1" s="17" customFormat="1" x14ac:dyDescent="0.25">
      <c r="A136" s="25" t="s">
        <v>66</v>
      </c>
    </row>
    <row r="137" spans="1:1" s="17" customFormat="1" x14ac:dyDescent="0.25">
      <c r="A137" s="25" t="str">
        <f>Translations!$B$268</f>
        <v>PFCs</v>
      </c>
    </row>
    <row r="138" spans="1:1" s="17" customFormat="1" x14ac:dyDescent="0.25">
      <c r="A138" s="25" t="str">
        <f>Translations!$B$269</f>
        <v>CO2 &amp; N2O</v>
      </c>
    </row>
    <row r="139" spans="1:1" s="17" customFormat="1" x14ac:dyDescent="0.25">
      <c r="A139" s="25" t="str">
        <f>Translations!$B$270</f>
        <v>CO2 &amp; PFCs</v>
      </c>
    </row>
    <row r="140" spans="1:1" s="17" customFormat="1" x14ac:dyDescent="0.25"/>
    <row r="141" spans="1:1" s="17" customFormat="1" x14ac:dyDescent="0.25">
      <c r="A141" s="34" t="str">
        <f>Translations!$B$271</f>
        <v>SourceCategory</v>
      </c>
    </row>
    <row r="142" spans="1:1" s="17" customFormat="1" x14ac:dyDescent="0.25">
      <c r="A142" s="25" t="str">
        <f>Translations!$B$135</f>
        <v>Major</v>
      </c>
    </row>
    <row r="143" spans="1:1" s="17" customFormat="1" x14ac:dyDescent="0.25">
      <c r="A143" s="25" t="str">
        <f>Translations!$B$272</f>
        <v>Minor</v>
      </c>
    </row>
    <row r="144" spans="1:1" s="17" customFormat="1" x14ac:dyDescent="0.25">
      <c r="A144" s="25" t="str">
        <f>Translations!$B$273</f>
        <v>De-minimis</v>
      </c>
    </row>
    <row r="145" spans="1:3" s="17" customFormat="1" x14ac:dyDescent="0.25"/>
    <row r="146" spans="1:3" s="17" customFormat="1" x14ac:dyDescent="0.25">
      <c r="A146" s="34" t="str">
        <f>Translations!$B$274</f>
        <v>SourceCategoryCEMS</v>
      </c>
    </row>
    <row r="147" spans="1:3" s="17" customFormat="1" x14ac:dyDescent="0.25">
      <c r="A147" s="25" t="str">
        <f>Translations!$B$135</f>
        <v>Major</v>
      </c>
    </row>
    <row r="148" spans="1:3" s="17" customFormat="1" x14ac:dyDescent="0.25">
      <c r="A148" s="25" t="str">
        <f>Translations!$B$272</f>
        <v>Minor</v>
      </c>
    </row>
    <row r="149" spans="1:3" s="17" customFormat="1" x14ac:dyDescent="0.25">
      <c r="A149" s="34"/>
    </row>
    <row r="150" spans="1:3" s="17" customFormat="1" x14ac:dyDescent="0.25">
      <c r="A150" s="34"/>
    </row>
    <row r="151" spans="1:3" s="17" customFormat="1" x14ac:dyDescent="0.25">
      <c r="A151" s="34" t="str">
        <f>Translations!$B$275</f>
        <v>AnalysisFrequency</v>
      </c>
    </row>
    <row r="152" spans="1:3" s="17" customFormat="1" x14ac:dyDescent="0.25">
      <c r="A152" s="25" t="str">
        <f>Translations!$B$276</f>
        <v>Continuous</v>
      </c>
      <c r="C152" s="20"/>
    </row>
    <row r="153" spans="1:3" s="17" customFormat="1" x14ac:dyDescent="0.25">
      <c r="A153" s="25" t="str">
        <f>Translations!$B$277</f>
        <v>Daily</v>
      </c>
    </row>
    <row r="154" spans="1:3" s="17" customFormat="1" x14ac:dyDescent="0.25">
      <c r="A154" s="25" t="str">
        <f>Translations!$B$159</f>
        <v>Weekly</v>
      </c>
    </row>
    <row r="155" spans="1:3" s="17" customFormat="1" x14ac:dyDescent="0.25">
      <c r="A155" s="25" t="str">
        <f>Translations!$B$278</f>
        <v>Monthly</v>
      </c>
    </row>
    <row r="156" spans="1:3" s="17" customFormat="1" x14ac:dyDescent="0.25">
      <c r="A156" s="25" t="str">
        <f>Translations!$B$279</f>
        <v>Quarterly</v>
      </c>
    </row>
    <row r="157" spans="1:3" s="17" customFormat="1" x14ac:dyDescent="0.25">
      <c r="A157" s="25" t="str">
        <f>Translations!$B$280</f>
        <v>Biannual</v>
      </c>
    </row>
    <row r="158" spans="1:3" s="17" customFormat="1" x14ac:dyDescent="0.25">
      <c r="A158" s="25" t="str">
        <f>Translations!$B$281</f>
        <v>Annual</v>
      </c>
    </row>
    <row r="159" spans="1:3" s="17" customFormat="1" x14ac:dyDescent="0.25">
      <c r="A159" s="25"/>
    </row>
    <row r="160" spans="1:3" s="17" customFormat="1" x14ac:dyDescent="0.25">
      <c r="A160" s="20"/>
    </row>
    <row r="161" spans="1:1" s="17" customFormat="1" x14ac:dyDescent="0.25">
      <c r="A161" s="34" t="str">
        <f>Translations!$B$282</f>
        <v>OperationType</v>
      </c>
    </row>
    <row r="162" spans="1:1" s="17" customFormat="1" x14ac:dyDescent="0.25">
      <c r="A162" s="25" t="str">
        <f>Translations!$B$283</f>
        <v>Typical operation</v>
      </c>
    </row>
    <row r="163" spans="1:1" s="17" customFormat="1" x14ac:dyDescent="0.25">
      <c r="A163" s="25" t="str">
        <f>Translations!$B$284</f>
        <v>Non-typical operation</v>
      </c>
    </row>
    <row r="164" spans="1:1" s="17" customFormat="1" x14ac:dyDescent="0.25">
      <c r="A164" s="25" t="str">
        <f>Translations!$B$161</f>
        <v>Typical and non-typical operation</v>
      </c>
    </row>
    <row r="165" spans="1:1" s="17" customFormat="1" x14ac:dyDescent="0.25"/>
    <row r="166" spans="1:1" s="17" customFormat="1" x14ac:dyDescent="0.25">
      <c r="A166" s="34" t="str">
        <f>Translations!$B$285</f>
        <v>PFCMethods</v>
      </c>
    </row>
    <row r="167" spans="1:1" s="17" customFormat="1" x14ac:dyDescent="0.25">
      <c r="A167" s="25" t="str">
        <f>Translations!$B$286</f>
        <v>Method A - Slope Method</v>
      </c>
    </row>
    <row r="168" spans="1:1" s="17" customFormat="1" x14ac:dyDescent="0.25">
      <c r="A168" s="25" t="str">
        <f>Translations!$B$287</f>
        <v>Method B - Overvoltage Method</v>
      </c>
    </row>
    <row r="169" spans="1:1" s="17" customFormat="1" x14ac:dyDescent="0.25"/>
    <row r="170" spans="1:1" s="17" customFormat="1" x14ac:dyDescent="0.25">
      <c r="A170" s="34" t="str">
        <f>Translations!$B$288</f>
        <v>PFCCellTypes</v>
      </c>
    </row>
    <row r="171" spans="1:1" s="17" customFormat="1" x14ac:dyDescent="0.25">
      <c r="A171" s="57" t="str">
        <f>Translations!$B$859</f>
        <v>Material - Centre Worked Pre-Bake (CWPB)</v>
      </c>
    </row>
    <row r="172" spans="1:1" s="17" customFormat="1" x14ac:dyDescent="0.25">
      <c r="A172" s="57" t="str">
        <f>Translations!$B$860</f>
        <v>Material - Vertical Stud Søderberg (VSS)</v>
      </c>
    </row>
    <row r="173" spans="1:1" s="17" customFormat="1" x14ac:dyDescent="0.25">
      <c r="A173" s="57" t="str">
        <f>Translations!$B$861</f>
        <v>Material - Side-Worked Pre-Bake (SWPB)</v>
      </c>
    </row>
    <row r="174" spans="1:1" s="17" customFormat="1" x14ac:dyDescent="0.25">
      <c r="A174" s="57" t="str">
        <f>Translations!$B$862</f>
        <v>Material - Horizontal Stud Søderberg (HSS)</v>
      </c>
    </row>
    <row r="175" spans="1:1" s="17" customFormat="1" x14ac:dyDescent="0.25"/>
    <row r="176" spans="1:1" s="17" customFormat="1" x14ac:dyDescent="0.25">
      <c r="A176" s="34" t="s">
        <v>810</v>
      </c>
    </row>
    <row r="177" spans="1:3" s="17" customFormat="1" x14ac:dyDescent="0.25">
      <c r="A177" s="24" t="str">
        <f>Translations!$B$863</f>
        <v>1/(cell-day)</v>
      </c>
    </row>
    <row r="178" spans="1:3" s="17" customFormat="1" x14ac:dyDescent="0.25">
      <c r="A178" s="24" t="str">
        <f>Translations!$B$864</f>
        <v>min</v>
      </c>
    </row>
    <row r="179" spans="1:3" s="17" customFormat="1" x14ac:dyDescent="0.25">
      <c r="A179" s="24" t="str">
        <f>Translations!$B$865</f>
        <v>(kgCF4/tAl)/(min/cell-day)</v>
      </c>
    </row>
    <row r="180" spans="1:3" s="17" customFormat="1" x14ac:dyDescent="0.25">
      <c r="A180" s="24" t="s">
        <v>812</v>
      </c>
    </row>
    <row r="181" spans="1:3" s="17" customFormat="1" x14ac:dyDescent="0.25">
      <c r="A181" s="24" t="s">
        <v>0</v>
      </c>
    </row>
    <row r="182" spans="1:3" s="17" customFormat="1" x14ac:dyDescent="0.25">
      <c r="A182" s="24" t="str">
        <f>Translations!$B$866</f>
        <v>(kg CF4)/(t Al mV)</v>
      </c>
    </row>
    <row r="183" spans="1:3" s="17" customFormat="1" x14ac:dyDescent="0.25">
      <c r="A183" s="24" t="str">
        <f>Translations!$B$867</f>
        <v>tC2F6 / tCF4</v>
      </c>
    </row>
    <row r="184" spans="1:3" s="17" customFormat="1" x14ac:dyDescent="0.25"/>
    <row r="185" spans="1:3" s="17" customFormat="1" x14ac:dyDescent="0.25">
      <c r="A185" s="36" t="str">
        <f>Translations!$B$289</f>
        <v>MeteringDevices</v>
      </c>
    </row>
    <row r="186" spans="1:3" s="17" customFormat="1" x14ac:dyDescent="0.25">
      <c r="A186" s="25" t="str">
        <f>Translations!$B$136</f>
        <v>Rotary meter</v>
      </c>
      <c r="C186" s="20"/>
    </row>
    <row r="187" spans="1:3" s="17" customFormat="1" x14ac:dyDescent="0.25">
      <c r="A187" s="25" t="str">
        <f>Translations!$B$290</f>
        <v>Turbine meter</v>
      </c>
      <c r="C187" s="20"/>
    </row>
    <row r="188" spans="1:3" s="17" customFormat="1" x14ac:dyDescent="0.25">
      <c r="A188" s="25" t="str">
        <f>Translations!$B$291</f>
        <v>Bellows meter</v>
      </c>
      <c r="C188" s="20"/>
    </row>
    <row r="189" spans="1:3" s="17" customFormat="1" x14ac:dyDescent="0.25">
      <c r="A189" s="25" t="str">
        <f>Translations!$B$292</f>
        <v>Orifice meter</v>
      </c>
      <c r="C189" s="20"/>
    </row>
    <row r="190" spans="1:3" s="17" customFormat="1" x14ac:dyDescent="0.25">
      <c r="A190" s="25" t="str">
        <f>Translations!$B$293</f>
        <v>Venturi meter</v>
      </c>
      <c r="C190" s="20"/>
    </row>
    <row r="191" spans="1:3" s="17" customFormat="1" x14ac:dyDescent="0.25">
      <c r="A191" s="25" t="str">
        <f>Translations!$B$294</f>
        <v>Ultrasonic meter</v>
      </c>
      <c r="C191" s="20"/>
    </row>
    <row r="192" spans="1:3" s="17" customFormat="1" x14ac:dyDescent="0.25">
      <c r="A192" s="25" t="str">
        <f>Translations!$B$295</f>
        <v>Vortex meter</v>
      </c>
      <c r="C192" s="39"/>
    </row>
    <row r="193" spans="1:1" s="17" customFormat="1" x14ac:dyDescent="0.25">
      <c r="A193" s="25" t="str">
        <f>Translations!$B$296</f>
        <v>Coriolis meter</v>
      </c>
    </row>
    <row r="194" spans="1:1" s="17" customFormat="1" x14ac:dyDescent="0.25">
      <c r="A194" s="25" t="str">
        <f>Translations!$B$868</f>
        <v>Oval gear meter</v>
      </c>
    </row>
    <row r="195" spans="1:1" s="17" customFormat="1" x14ac:dyDescent="0.25">
      <c r="A195" s="25" t="str">
        <f>Translations!$B$297</f>
        <v>Electronic volume conversion instrument (EVCI)</v>
      </c>
    </row>
    <row r="196" spans="1:1" s="17" customFormat="1" x14ac:dyDescent="0.25">
      <c r="A196" s="25" t="str">
        <f>Translations!$B$298</f>
        <v>Gas Chromatograph</v>
      </c>
    </row>
    <row r="197" spans="1:1" s="17" customFormat="1" x14ac:dyDescent="0.25">
      <c r="A197" s="24" t="str">
        <f>Translations!$B$137</f>
        <v>Weigh bridge</v>
      </c>
    </row>
    <row r="198" spans="1:1" s="17" customFormat="1" x14ac:dyDescent="0.25">
      <c r="A198" s="24" t="str">
        <f>Translations!$B$299</f>
        <v>Weighing conveyor belt</v>
      </c>
    </row>
    <row r="199" spans="1:1" s="17" customFormat="1" x14ac:dyDescent="0.25">
      <c r="A199" s="25"/>
    </row>
    <row r="200" spans="1:1" s="17" customFormat="1" x14ac:dyDescent="0.25"/>
    <row r="201" spans="1:1" s="17" customFormat="1" x14ac:dyDescent="0.25">
      <c r="A201" s="34" t="str">
        <f>Translations!$B$300</f>
        <v>MeasurementTiers</v>
      </c>
    </row>
    <row r="202" spans="1:1" s="17" customFormat="1" x14ac:dyDescent="0.25">
      <c r="A202" s="26">
        <v>1</v>
      </c>
    </row>
    <row r="203" spans="1:1" s="17" customFormat="1" x14ac:dyDescent="0.25">
      <c r="A203" s="26">
        <v>2</v>
      </c>
    </row>
    <row r="204" spans="1:1" s="17" customFormat="1" x14ac:dyDescent="0.25">
      <c r="A204" s="26">
        <v>3</v>
      </c>
    </row>
    <row r="205" spans="1:1" s="17" customFormat="1" x14ac:dyDescent="0.25">
      <c r="A205" s="26">
        <v>4</v>
      </c>
    </row>
    <row r="206" spans="1:1" s="17" customFormat="1" x14ac:dyDescent="0.25"/>
    <row r="207" spans="1:1" s="17" customFormat="1" x14ac:dyDescent="0.25">
      <c r="A207" s="34" t="str">
        <f>Translations!$B$301</f>
        <v>PFCTiers</v>
      </c>
    </row>
    <row r="208" spans="1:1" s="17" customFormat="1" x14ac:dyDescent="0.25">
      <c r="A208" s="26">
        <v>1</v>
      </c>
    </row>
    <row r="209" spans="1:1" s="17" customFormat="1" x14ac:dyDescent="0.25">
      <c r="A209" s="26">
        <v>2</v>
      </c>
    </row>
    <row r="210" spans="1:1" s="17" customFormat="1" x14ac:dyDescent="0.25"/>
    <row r="211" spans="1:1" s="17" customFormat="1" x14ac:dyDescent="0.25">
      <c r="A211" s="34" t="str">
        <f>Translations!$B$302</f>
        <v>BiomassTiers</v>
      </c>
    </row>
    <row r="212" spans="1:1" s="17" customFormat="1" x14ac:dyDescent="0.25">
      <c r="A212" s="26">
        <v>1</v>
      </c>
    </row>
    <row r="213" spans="1:1" s="17" customFormat="1" x14ac:dyDescent="0.25">
      <c r="A213" s="26">
        <v>2</v>
      </c>
    </row>
    <row r="214" spans="1:1" s="17" customFormat="1" x14ac:dyDescent="0.25">
      <c r="A214" s="29" t="s">
        <v>1616</v>
      </c>
    </row>
    <row r="215" spans="1:1" s="17" customFormat="1" x14ac:dyDescent="0.25">
      <c r="A215" s="29" t="s">
        <v>1617</v>
      </c>
    </row>
    <row r="216" spans="1:1" s="17" customFormat="1" x14ac:dyDescent="0.25">
      <c r="A216" s="25" t="str">
        <f>EUconst_NoTier</f>
        <v>No tier</v>
      </c>
    </row>
    <row r="217" spans="1:1" s="17" customFormat="1" x14ac:dyDescent="0.25">
      <c r="A217" s="25" t="str">
        <f>EUconst_NA</f>
        <v>n.a.</v>
      </c>
    </row>
    <row r="218" spans="1:1" s="17" customFormat="1" x14ac:dyDescent="0.25">
      <c r="A218" s="37"/>
    </row>
    <row r="219" spans="1:1" s="17" customFormat="1" x14ac:dyDescent="0.25">
      <c r="A219" s="34" t="s">
        <v>1650</v>
      </c>
    </row>
    <row r="220" spans="1:1" s="17" customFormat="1" x14ac:dyDescent="0.25">
      <c r="A220" s="26">
        <v>1</v>
      </c>
    </row>
    <row r="221" spans="1:1" s="17" customFormat="1" x14ac:dyDescent="0.25">
      <c r="A221" s="25" t="str">
        <f>EUconst_NA</f>
        <v>n.a.</v>
      </c>
    </row>
    <row r="222" spans="1:1" s="17" customFormat="1" x14ac:dyDescent="0.25">
      <c r="A222" s="34" t="str">
        <f>Translations!$B$303</f>
        <v>ConversionFactorTiers</v>
      </c>
    </row>
    <row r="223" spans="1:1" s="17" customFormat="1" x14ac:dyDescent="0.25">
      <c r="A223" s="26">
        <v>1</v>
      </c>
    </row>
    <row r="224" spans="1:1" s="17" customFormat="1" x14ac:dyDescent="0.25">
      <c r="A224" s="26">
        <v>2</v>
      </c>
    </row>
    <row r="225" spans="1:3" x14ac:dyDescent="0.25">
      <c r="A225" s="25" t="str">
        <f>EUconst_NoTier</f>
        <v>No tier</v>
      </c>
      <c r="C225" s="17"/>
    </row>
    <row r="226" spans="1:3" x14ac:dyDescent="0.25">
      <c r="A226" s="25" t="str">
        <f>EUconst_NA</f>
        <v>n.a.</v>
      </c>
      <c r="C226" s="17"/>
    </row>
    <row r="228" spans="1:3" x14ac:dyDescent="0.25">
      <c r="A228" s="34" t="str">
        <f>Translations!$B$304</f>
        <v>ActivityDataTiers</v>
      </c>
    </row>
    <row r="229" spans="1:3" x14ac:dyDescent="0.25">
      <c r="A229" s="38">
        <v>1</v>
      </c>
    </row>
    <row r="230" spans="1:3" x14ac:dyDescent="0.25">
      <c r="A230" s="26">
        <v>2</v>
      </c>
    </row>
    <row r="231" spans="1:3" x14ac:dyDescent="0.25">
      <c r="A231" s="26">
        <v>3</v>
      </c>
    </row>
    <row r="232" spans="1:3" x14ac:dyDescent="0.25">
      <c r="A232" s="26">
        <v>4</v>
      </c>
    </row>
    <row r="233" spans="1:3" x14ac:dyDescent="0.25">
      <c r="A233" s="25" t="str">
        <f>EUconst_NoTier</f>
        <v>No tier</v>
      </c>
    </row>
    <row r="234" spans="1:3" x14ac:dyDescent="0.25">
      <c r="A234" s="25" t="str">
        <f>EUconst_NA</f>
        <v>n.a.</v>
      </c>
    </row>
    <row r="235" spans="1:3" x14ac:dyDescent="0.25">
      <c r="A235" s="17"/>
    </row>
    <row r="236" spans="1:3" x14ac:dyDescent="0.25">
      <c r="A236" s="34" t="str">
        <f>Translations!$B$305</f>
        <v>NCVTiers</v>
      </c>
    </row>
    <row r="237" spans="1:3" x14ac:dyDescent="0.25">
      <c r="A237" s="26">
        <v>1</v>
      </c>
    </row>
    <row r="238" spans="1:3" x14ac:dyDescent="0.25">
      <c r="A238" s="25" t="s">
        <v>552</v>
      </c>
    </row>
    <row r="239" spans="1:3" x14ac:dyDescent="0.25">
      <c r="A239" s="25" t="str">
        <f>Translations!$B$306</f>
        <v>2b</v>
      </c>
    </row>
    <row r="240" spans="1:3" x14ac:dyDescent="0.25">
      <c r="A240" s="26">
        <v>3</v>
      </c>
    </row>
    <row r="241" spans="1:1" x14ac:dyDescent="0.25">
      <c r="A241" s="25" t="str">
        <f>EUconst_NoTier</f>
        <v>No tier</v>
      </c>
    </row>
    <row r="242" spans="1:1" x14ac:dyDescent="0.25">
      <c r="A242" s="25" t="str">
        <f>EUconst_NA</f>
        <v>n.a.</v>
      </c>
    </row>
    <row r="243" spans="1:1" x14ac:dyDescent="0.25">
      <c r="A243" s="20"/>
    </row>
    <row r="244" spans="1:1" x14ac:dyDescent="0.25">
      <c r="A244" s="34" t="str">
        <f>Translations!$B$307</f>
        <v>EFTiers</v>
      </c>
    </row>
    <row r="245" spans="1:1" x14ac:dyDescent="0.25">
      <c r="A245" s="26">
        <v>1</v>
      </c>
    </row>
    <row r="246" spans="1:1" x14ac:dyDescent="0.25">
      <c r="A246" s="26">
        <v>2</v>
      </c>
    </row>
    <row r="247" spans="1:1" x14ac:dyDescent="0.25">
      <c r="A247" s="25" t="s">
        <v>552</v>
      </c>
    </row>
    <row r="248" spans="1:1" x14ac:dyDescent="0.25">
      <c r="A248" s="25" t="str">
        <f>Translations!$B$306</f>
        <v>2b</v>
      </c>
    </row>
    <row r="249" spans="1:1" x14ac:dyDescent="0.25">
      <c r="A249" s="26">
        <v>3</v>
      </c>
    </row>
    <row r="250" spans="1:1" x14ac:dyDescent="0.25">
      <c r="A250" s="25" t="str">
        <f>EUconst_NoTier</f>
        <v>No tier</v>
      </c>
    </row>
    <row r="252" spans="1:1" x14ac:dyDescent="0.25">
      <c r="A252" s="34" t="str">
        <f>Translations!$B$308</f>
        <v>CarbonContentTiers</v>
      </c>
    </row>
    <row r="253" spans="1:1" x14ac:dyDescent="0.25">
      <c r="A253" s="26">
        <v>1</v>
      </c>
    </row>
    <row r="254" spans="1:1" x14ac:dyDescent="0.25">
      <c r="A254" s="25" t="s">
        <v>552</v>
      </c>
    </row>
    <row r="255" spans="1:1" x14ac:dyDescent="0.25">
      <c r="A255" s="25" t="str">
        <f>Translations!$B$306</f>
        <v>2b</v>
      </c>
    </row>
    <row r="256" spans="1:1" x14ac:dyDescent="0.25">
      <c r="A256" s="26">
        <v>3</v>
      </c>
    </row>
    <row r="257" spans="1:1" x14ac:dyDescent="0.25">
      <c r="A257" s="25" t="str">
        <f>EUconst_NoTier</f>
        <v>No tier</v>
      </c>
    </row>
    <row r="258" spans="1:1" x14ac:dyDescent="0.25">
      <c r="A258" s="25" t="str">
        <f>EUconst_NA</f>
        <v>n.a.</v>
      </c>
    </row>
    <row r="260" spans="1:1" x14ac:dyDescent="0.25">
      <c r="A260" s="28" t="s">
        <v>967</v>
      </c>
    </row>
    <row r="261" spans="1:1" x14ac:dyDescent="0.25">
      <c r="A261" s="29" t="str">
        <f>EUconst_GJpt</f>
        <v>GJ/t</v>
      </c>
    </row>
    <row r="262" spans="1:1" x14ac:dyDescent="0.25">
      <c r="A262" s="29" t="str">
        <f>EUconst_GJpkNm3</f>
        <v>GJ/1000Nm3</v>
      </c>
    </row>
    <row r="263" spans="1:1" x14ac:dyDescent="0.25">
      <c r="A263" s="26" t="str">
        <f>EUconst_NA</f>
        <v>n.a.</v>
      </c>
    </row>
    <row r="265" spans="1:1" x14ac:dyDescent="0.25">
      <c r="A265" s="28" t="s">
        <v>966</v>
      </c>
    </row>
    <row r="266" spans="1:1" x14ac:dyDescent="0.25">
      <c r="A266" s="29" t="str">
        <f>EUconst_tCO2pTJ</f>
        <v>tCO2/TJ</v>
      </c>
    </row>
    <row r="267" spans="1:1" x14ac:dyDescent="0.25">
      <c r="A267" s="29" t="str">
        <f>EUconst_tCO2pt</f>
        <v>tCO2/t</v>
      </c>
    </row>
    <row r="268" spans="1:1" x14ac:dyDescent="0.25">
      <c r="A268" s="29" t="str">
        <f>EUconst_tCO2pkNm3</f>
        <v>tCO2/1000Nm3</v>
      </c>
    </row>
    <row r="270" spans="1:1" x14ac:dyDescent="0.25">
      <c r="A270" s="28" t="s">
        <v>755</v>
      </c>
    </row>
    <row r="271" spans="1:1" x14ac:dyDescent="0.25">
      <c r="A271" s="29" t="s">
        <v>0</v>
      </c>
    </row>
    <row r="272" spans="1:1" x14ac:dyDescent="0.25">
      <c r="A272" s="29"/>
    </row>
    <row r="275" spans="1:14" s="35" customFormat="1" x14ac:dyDescent="0.25"/>
    <row r="277" spans="1:14" ht="13.8" thickBot="1" x14ac:dyDescent="0.3">
      <c r="B277" s="28" t="str">
        <f>Translations!$B$309</f>
        <v>Directive Annex I</v>
      </c>
      <c r="D277" s="17"/>
      <c r="E277" s="927" t="str">
        <f>Translations!$B$310</f>
        <v>Special activities</v>
      </c>
      <c r="F277" s="927"/>
      <c r="G277" s="927"/>
      <c r="H277" s="927"/>
      <c r="L277" s="640" t="s">
        <v>1519</v>
      </c>
      <c r="M277" s="28" t="str">
        <f>Translations!$B$110</f>
        <v>GHG emitted</v>
      </c>
      <c r="N277" s="640" t="s">
        <v>1130</v>
      </c>
    </row>
    <row r="278" spans="1:14" x14ac:dyDescent="0.25">
      <c r="A278" s="8">
        <v>1</v>
      </c>
      <c r="B278" s="192" t="str">
        <f>IF(LEN(Translations!$B$311)&gt;250,LEFT(Translations!$B$311,250),Translations!$B$311)</f>
        <v>Combustion of fuels in installations with a total rated thermal input exceeding 20 MW (except in installations for the incineration of hazardous or municipal waste)</v>
      </c>
      <c r="C278" s="193" t="str">
        <f t="shared" ref="C278:C305" si="1">INDEX(AnnexIActivities,A278)</f>
        <v>Combustion of fuels</v>
      </c>
      <c r="D278" s="194"/>
      <c r="E278" s="200"/>
      <c r="F278" s="201"/>
      <c r="G278" s="201"/>
      <c r="H278" s="505"/>
      <c r="I278" s="505"/>
      <c r="J278" s="505"/>
      <c r="K278" s="202"/>
      <c r="L278" s="504"/>
      <c r="M278" s="378" t="s">
        <v>65</v>
      </c>
      <c r="N278" s="381">
        <v>1</v>
      </c>
    </row>
    <row r="279" spans="1:14" x14ac:dyDescent="0.25">
      <c r="A279" s="9">
        <v>2</v>
      </c>
      <c r="B279" s="195" t="str">
        <f>Translations!$B$241</f>
        <v xml:space="preserve">Refining of mineral oil </v>
      </c>
      <c r="C279" s="172" t="str">
        <f t="shared" si="1"/>
        <v xml:space="preserve">Refining of mineral oil </v>
      </c>
      <c r="D279" s="196"/>
      <c r="E279" s="203" t="str">
        <f>IFERROR(IF(INDEX($B$309:$B$378,$L279+COLUMNS($E277:E277)-1)&lt;&gt;$C279,"",INDEX(EUConst_TierActivityListNames,$L279+COLUMNS($E277:E277)-1)),"")</f>
        <v>Refineries: Mass balance</v>
      </c>
      <c r="F279" s="140" t="str">
        <f>IFERROR(IF(INDEX($B$309:$B$378,$L279+COLUMNS($E277:F277)-1)&lt;&gt;$C279,"",INDEX(EUConst_TierActivityListNames,$L279+COLUMNS($E277:F277)-1)),"")</f>
        <v>Refineries: Catalytic cracker regeneration</v>
      </c>
      <c r="G279" s="140" t="str">
        <f>IFERROR(IF(INDEX($B$309:$B$378,$L279+COLUMNS($E277:G277)-1)&lt;&gt;$C279,"",INDEX(EUConst_TierActivityListNames,$L279+COLUMNS($E277:G277)-1)),"")</f>
        <v>Refineries: Hydrogen production</v>
      </c>
      <c r="H279" s="140" t="str">
        <f>IFERROR(IF(INDEX($B$309:$B$378,$L279+COLUMNS($E277:H277)-1)&lt;&gt;$C279,"",INDEX(EUConst_TierActivityListNames,$L279+COLUMNS($E277:H277)-1)),"")</f>
        <v/>
      </c>
      <c r="I279" s="140" t="str">
        <f>IFERROR(IF(INDEX($B$309:$B$378,$L279+COLUMNS($E277:I277)-1)&lt;&gt;$C279,"",INDEX(EUConst_TierActivityListNames,$L279+COLUMNS($E277:I277)-1)),"")</f>
        <v/>
      </c>
      <c r="J279" s="140" t="str">
        <f>IFERROR(IF(INDEX($B$309:$B$378,$L279+COLUMNS($E277:J277)-1)&lt;&gt;$C279,"",INDEX(EUConst_TierActivityListNames,$L279+COLUMNS($E277:J277)-1)),"")</f>
        <v/>
      </c>
      <c r="K279" s="204" t="str">
        <f>IFERROR(IF(INDEX($B$309:$B$378,$L279+COLUMNS($E277:K277)-1)&lt;&gt;$C279,"",INDEX(EUConst_TierActivityListNames,$L279+COLUMNS($E277:K277)-1)),"")</f>
        <v/>
      </c>
      <c r="L279" s="504">
        <f>IFERROR(MATCH(C279,$B$309:$B$378,0),"")</f>
        <v>10</v>
      </c>
      <c r="M279" s="379" t="s">
        <v>65</v>
      </c>
      <c r="N279" s="382">
        <v>2</v>
      </c>
    </row>
    <row r="280" spans="1:14" x14ac:dyDescent="0.25">
      <c r="A280" s="9">
        <v>3</v>
      </c>
      <c r="B280" s="195" t="str">
        <f>Translations!$B$242</f>
        <v>Production of coke</v>
      </c>
      <c r="C280" s="172" t="str">
        <f t="shared" si="1"/>
        <v>Production of coke</v>
      </c>
      <c r="D280" s="196"/>
      <c r="E280" s="203" t="str">
        <f>IFERROR(IF(INDEX($B$309:$B$378,$L280+COLUMNS($E278:E278)-1)&lt;&gt;$C280,"",INDEX(EUConst_TierActivityListNames,$L280+COLUMNS($E278:E278)-1)),"")</f>
        <v>Coke: Fuel as process input</v>
      </c>
      <c r="F280" s="140" t="str">
        <f>IFERROR(IF(INDEX($B$309:$B$378,$L280+COLUMNS($E278:F278)-1)&lt;&gt;$C280,"",INDEX(EUConst_TierActivityListNames,$L280+COLUMNS($E278:F278)-1)),"")</f>
        <v>Coke: Process (method A): carbonate only</v>
      </c>
      <c r="G280" s="140" t="str">
        <f>IFERROR(IF(INDEX($B$309:$B$378,$L280+COLUMNS($E278:G278)-1)&lt;&gt;$C280,"",INDEX(EUConst_TierActivityListNames,$L280+COLUMNS($E278:G278)-1)),"")</f>
        <v>Coke: Process (method A): mixed (carbonate + non-carbonate)</v>
      </c>
      <c r="H280" s="140" t="str">
        <f>IFERROR(IF(INDEX($B$309:$B$378,$L280+COLUMNS($E278:H278)-1)&lt;&gt;$C280,"",INDEX(EUConst_TierActivityListNames,$L280+COLUMNS($E278:H278)-1)),"")</f>
        <v>Coke: Process (method A): non-carbonate</v>
      </c>
      <c r="I280" s="140" t="str">
        <f>IFERROR(IF(INDEX($B$309:$B$378,$L280+COLUMNS($E278:I278)-1)&lt;&gt;$C280,"",INDEX(EUConst_TierActivityListNames,$L280+COLUMNS($E278:I278)-1)),"")</f>
        <v>Coke: Process (method B): oxide output</v>
      </c>
      <c r="J280" s="140" t="str">
        <f>IFERROR(IF(INDEX($B$309:$B$378,$L280+COLUMNS($E278:J278)-1)&lt;&gt;$C280,"",INDEX(EUConst_TierActivityListNames,$L280+COLUMNS($E278:J278)-1)),"")</f>
        <v>Coke: Mass balance</v>
      </c>
      <c r="K280" s="204" t="str">
        <f>IFERROR(IF(INDEX($B$309:$B$378,$L280+COLUMNS($E278:K278)-1)&lt;&gt;$C280,"",INDEX(EUConst_TierActivityListNames,$L280+COLUMNS($E278:K278)-1)),"")</f>
        <v/>
      </c>
      <c r="L280" s="504">
        <f t="shared" ref="L280:L305" si="2">IFERROR(MATCH(C280,$B$309:$B$378,0),"")</f>
        <v>13</v>
      </c>
      <c r="M280" s="379" t="s">
        <v>65</v>
      </c>
      <c r="N280" s="382">
        <v>2</v>
      </c>
    </row>
    <row r="281" spans="1:14" x14ac:dyDescent="0.25">
      <c r="A281" s="9">
        <v>4</v>
      </c>
      <c r="B281" s="195" t="str">
        <f>IF(LEN(Translations!$B$312)&gt;250,LEFT(Translations!$B$312,250),Translations!$B$312)</f>
        <v xml:space="preserve">Metal ore (including sulphide ore) roasting or sintering, including pelletisation </v>
      </c>
      <c r="C281" s="172" t="str">
        <f t="shared" si="1"/>
        <v>Metal ore roasting or sintering</v>
      </c>
      <c r="D281" s="196"/>
      <c r="E281" s="203" t="str">
        <f>IFERROR(IF(INDEX($B$309:$B$378,$L281+COLUMNS($E279:E279)-1)&lt;&gt;$C281,"",INDEX(EUConst_TierActivityListNames,$L281+COLUMNS($E279:E279)-1)),"")</f>
        <v>Metal ore: Process (method A): carbonate only</v>
      </c>
      <c r="F281" s="140" t="str">
        <f>IFERROR(IF(INDEX($B$309:$B$378,$L281+COLUMNS($E279:F279)-1)&lt;&gt;$C281,"",INDEX(EUConst_TierActivityListNames,$L281+COLUMNS($E279:F279)-1)),"")</f>
        <v>Metal ore: Process (method A): mixed (carbonate + non-carbonate)</v>
      </c>
      <c r="G281" s="140" t="str">
        <f>IFERROR(IF(INDEX($B$309:$B$378,$L281+COLUMNS($E279:G279)-1)&lt;&gt;$C281,"",INDEX(EUConst_TierActivityListNames,$L281+COLUMNS($E279:G279)-1)),"")</f>
        <v>Metal ore: Process (method A): non-carbonate</v>
      </c>
      <c r="H281" s="140" t="str">
        <f>IFERROR(IF(INDEX($B$309:$B$378,$L281+COLUMNS($E279:H279)-1)&lt;&gt;$C281,"",INDEX(EUConst_TierActivityListNames,$L281+COLUMNS($E279:H279)-1)),"")</f>
        <v>Metal ore: Process (method B): oxide output</v>
      </c>
      <c r="I281" s="140" t="str">
        <f>IFERROR(IF(INDEX($B$309:$B$378,$L281+COLUMNS($E279:I279)-1)&lt;&gt;$C281,"",INDEX(EUConst_TierActivityListNames,$L281+COLUMNS($E279:I279)-1)),"")</f>
        <v>Metal ore: Mass balance</v>
      </c>
      <c r="J281" s="140" t="str">
        <f>IFERROR(IF(INDEX($B$309:$B$378,$L281+COLUMNS($E279:J279)-1)&lt;&gt;$C281,"",INDEX(EUConst_TierActivityListNames,$L281+COLUMNS($E279:J279)-1)),"")</f>
        <v/>
      </c>
      <c r="K281" s="204" t="str">
        <f>IFERROR(IF(INDEX($B$309:$B$378,$L281+COLUMNS($E279:K279)-1)&lt;&gt;$C281,"",INDEX(EUConst_TierActivityListNames,$L281+COLUMNS($E279:K279)-1)),"")</f>
        <v/>
      </c>
      <c r="L281" s="504">
        <f t="shared" si="2"/>
        <v>19</v>
      </c>
      <c r="M281" s="379" t="s">
        <v>65</v>
      </c>
      <c r="N281" s="382">
        <v>2</v>
      </c>
    </row>
    <row r="282" spans="1:14" x14ac:dyDescent="0.25">
      <c r="A282" s="9">
        <v>5</v>
      </c>
      <c r="B282" s="195" t="str">
        <f>IF(LEN(Translations!$B$313)&gt;250,LEFT(Translations!$B$313,250),Translations!$B$313)</f>
        <v xml:space="preserve">Production of pig iron or steel (primary or secondary fusion) including continuous casting, with a capacity exceeding 2,5 tonnes per hour </v>
      </c>
      <c r="C282" s="172" t="str">
        <f t="shared" si="1"/>
        <v>Production of pig iron or steel</v>
      </c>
      <c r="D282" s="196"/>
      <c r="E282" s="203" t="str">
        <f>IFERROR(IF(INDEX($B$309:$B$378,$L282+COLUMNS($E280:E280)-1)&lt;&gt;$C282,"",INDEX(EUConst_TierActivityListNames,$L282+COLUMNS($E280:E280)-1)),"")</f>
        <v>Iron &amp; steel: Fuel as process input</v>
      </c>
      <c r="F282" s="140" t="str">
        <f>IFERROR(IF(INDEX($B$309:$B$378,$L282+COLUMNS($E280:F280)-1)&lt;&gt;$C282,"",INDEX(EUConst_TierActivityListNames,$L282+COLUMNS($E280:F280)-1)),"")</f>
        <v>Iron &amp; steel: Process (method A): carbonate only</v>
      </c>
      <c r="G282" s="140" t="str">
        <f>IFERROR(IF(INDEX($B$309:$B$378,$L282+COLUMNS($E280:G280)-1)&lt;&gt;$C282,"",INDEX(EUConst_TierActivityListNames,$L282+COLUMNS($E280:G280)-1)),"")</f>
        <v>Iron &amp; steel: Process (method A): mixed (carbonate + non-carbonate)</v>
      </c>
      <c r="H282" s="140" t="str">
        <f>IFERROR(IF(INDEX($B$309:$B$378,$L282+COLUMNS($E280:H280)-1)&lt;&gt;$C282,"",INDEX(EUConst_TierActivityListNames,$L282+COLUMNS($E280:H280)-1)),"")</f>
        <v>Iron &amp; steel: Process (method A): non-carbonate</v>
      </c>
      <c r="I282" s="140" t="str">
        <f>IFERROR(IF(INDEX($B$309:$B$378,$L282+COLUMNS($E280:I280)-1)&lt;&gt;$C282,"",INDEX(EUConst_TierActivityListNames,$L282+COLUMNS($E280:I280)-1)),"")</f>
        <v>Iron &amp; steel: Process (method B): oxide output</v>
      </c>
      <c r="J282" s="140" t="str">
        <f>IFERROR(IF(INDEX($B$309:$B$378,$L282+COLUMNS($E280:J280)-1)&lt;&gt;$C282,"",INDEX(EUConst_TierActivityListNames,$L282+COLUMNS($E280:J280)-1)),"")</f>
        <v>Iron &amp; steel: Mass balance</v>
      </c>
      <c r="K282" s="204" t="str">
        <f>IFERROR(IF(INDEX($B$309:$B$378,$L282+COLUMNS($E280:K280)-1)&lt;&gt;$C282,"",INDEX(EUConst_TierActivityListNames,$L282+COLUMNS($E280:K280)-1)),"")</f>
        <v/>
      </c>
      <c r="L282" s="504">
        <f t="shared" si="2"/>
        <v>24</v>
      </c>
      <c r="M282" s="379" t="s">
        <v>65</v>
      </c>
      <c r="N282" s="382">
        <v>2</v>
      </c>
    </row>
    <row r="283" spans="1:14" x14ac:dyDescent="0.25">
      <c r="A283" s="9">
        <v>6</v>
      </c>
      <c r="B283" s="195" t="str">
        <f>IF(LEN(Translations!$B$314)&gt;250,LEFT(Translations!$B$314,250),Translations!$B$314)</f>
        <v>Production or processing of ferrous metals (including ferro-alloys) where combustion units with a total rated thermal input exceeding 20 MW are operated. Processing includes, inter alia, rolling mills, re-heaters, annealing furnaces, smitheries, foun</v>
      </c>
      <c r="C283" s="172" t="str">
        <f t="shared" si="1"/>
        <v>Production or processing of ferrous metals</v>
      </c>
      <c r="D283" s="196"/>
      <c r="E283" s="203" t="str">
        <f>IFERROR(IF(INDEX($B$309:$B$378,$L283+COLUMNS($E281:E281)-1)&lt;&gt;$C283,"",INDEX(EUConst_TierActivityListNames,$L283+COLUMNS($E281:E281)-1)),"")</f>
        <v>(Non) ferrous, sec. aluminium: Process (method A): carbonate only</v>
      </c>
      <c r="F283" s="140" t="str">
        <f>IFERROR(IF(INDEX($B$309:$B$378,$L283+COLUMNS($E281:F281)-1)&lt;&gt;$C283,"",INDEX(EUConst_TierActivityListNames,$L283+COLUMNS($E281:F281)-1)),"")</f>
        <v>(Non) ferrous, sec. aluminium: Process (method A): mixed (carbonate + non-carbonate)</v>
      </c>
      <c r="G283" s="140" t="str">
        <f>IFERROR(IF(INDEX($B$309:$B$378,$L283+COLUMNS($E281:G281)-1)&lt;&gt;$C283,"",INDEX(EUConst_TierActivityListNames,$L283+COLUMNS($E281:G281)-1)),"")</f>
        <v>(Non) ferrous, sec. aluminium: Process (method A): non-carbonate</v>
      </c>
      <c r="H283" s="140" t="str">
        <f>IFERROR(IF(INDEX($B$309:$B$378,$L283+COLUMNS($E281:H281)-1)&lt;&gt;$C283,"",INDEX(EUConst_TierActivityListNames,$L283+COLUMNS($E281:H281)-1)),"")</f>
        <v>(Non) ferrous, sec. aluminium: Process (method B): oxide output</v>
      </c>
      <c r="I283" s="140" t="str">
        <f>IFERROR(IF(INDEX($B$309:$B$378,$L283+COLUMNS($E281:I281)-1)&lt;&gt;$C283,"",INDEX(EUConst_TierActivityListNames,$L283+COLUMNS($E281:I281)-1)),"")</f>
        <v>(Non) ferrous, sec. aluminium: Mass balance methodology</v>
      </c>
      <c r="J283" s="140" t="str">
        <f>IFERROR(IF(INDEX($B$309:$B$378,$L283+COLUMNS($E281:J281)-1)&lt;&gt;$C283,"",INDEX(EUConst_TierActivityListNames,$L283+COLUMNS($E281:J281)-1)),"")</f>
        <v/>
      </c>
      <c r="K283" s="204" t="str">
        <f>IFERROR(IF(INDEX($B$309:$B$378,$L283+COLUMNS($E281:K281)-1)&lt;&gt;$C283,"",INDEX(EUConst_TierActivityListNames,$L283+COLUMNS($E281:K281)-1)),"")</f>
        <v/>
      </c>
      <c r="L283" s="504">
        <f t="shared" si="2"/>
        <v>53</v>
      </c>
      <c r="M283" s="379" t="s">
        <v>65</v>
      </c>
      <c r="N283" s="382">
        <v>2</v>
      </c>
    </row>
    <row r="284" spans="1:14" x14ac:dyDescent="0.25">
      <c r="A284" s="9">
        <v>7</v>
      </c>
      <c r="B284" s="195" t="str">
        <f>Translations!$B$246</f>
        <v>Production of primary aluminium</v>
      </c>
      <c r="C284" s="172" t="str">
        <f t="shared" si="1"/>
        <v>Production of primary aluminium</v>
      </c>
      <c r="D284" s="196"/>
      <c r="E284" s="203" t="str">
        <f>IFERROR(IF(INDEX($B$309:$B$378,$L284+COLUMNS($E282:E282)-1)&lt;&gt;$C284,"",INDEX(EUConst_TierActivityListNames,$L284+COLUMNS($E282:E282)-1)),"")</f>
        <v>Primary aluminium: Mass balance methodology</v>
      </c>
      <c r="F284" s="140" t="str">
        <f>IFERROR(IF(INDEX($B$309:$B$378,$L284+COLUMNS($E282:F282)-1)&lt;&gt;$C284,"",INDEX(EUConst_TierActivityListNames,$L284+COLUMNS($E282:F282)-1)),"")</f>
        <v>Primary aluminium: PFC emissions (slope method)</v>
      </c>
      <c r="G284" s="140" t="str">
        <f>IFERROR(IF(INDEX($B$309:$B$378,$L284+COLUMNS($E282:G282)-1)&lt;&gt;$C284,"",INDEX(EUConst_TierActivityListNames,$L284+COLUMNS($E282:G282)-1)),"")</f>
        <v>Primary aluminium: PFC emissions (overvoltage method)</v>
      </c>
      <c r="H284" s="140" t="str">
        <f>IFERROR(IF(INDEX($B$309:$B$378,$L284+COLUMNS($E282:H282)-1)&lt;&gt;$C284,"",INDEX(EUConst_TierActivityListNames,$L284+COLUMNS($E282:H282)-1)),"")</f>
        <v/>
      </c>
      <c r="I284" s="140" t="str">
        <f>IFERROR(IF(INDEX($B$309:$B$378,$L284+COLUMNS($E282:I282)-1)&lt;&gt;$C284,"",INDEX(EUConst_TierActivityListNames,$L284+COLUMNS($E282:I282)-1)),"")</f>
        <v/>
      </c>
      <c r="J284" s="140" t="str">
        <f>IFERROR(IF(INDEX($B$309:$B$378,$L284+COLUMNS($E282:J282)-1)&lt;&gt;$C284,"",INDEX(EUConst_TierActivityListNames,$L284+COLUMNS($E282:J282)-1)),"")</f>
        <v/>
      </c>
      <c r="K284" s="204" t="str">
        <f>IFERROR(IF(INDEX($B$309:$B$378,$L284+COLUMNS($E282:K282)-1)&lt;&gt;$C284,"",INDEX(EUConst_TierActivityListNames,$L284+COLUMNS($E282:K282)-1)),"")</f>
        <v/>
      </c>
      <c r="L284" s="504">
        <f t="shared" si="2"/>
        <v>59</v>
      </c>
      <c r="M284" s="379" t="str">
        <f>Translations!$B$270</f>
        <v>CO2 &amp; PFCs</v>
      </c>
      <c r="N284" s="382">
        <v>2</v>
      </c>
    </row>
    <row r="285" spans="1:14" x14ac:dyDescent="0.25">
      <c r="A285" s="9">
        <v>8</v>
      </c>
      <c r="B285" s="195" t="str">
        <f>IF(LEN(Translations!$B$315)&gt;250,LEFT(Translations!$B$315,250),Translations!$B$315)</f>
        <v>Production of secondary aluminium where combustion units with a total rated thermal input exceeding 20 MW are operated</v>
      </c>
      <c r="C285" s="172" t="str">
        <f t="shared" si="1"/>
        <v>Production of secondary aluminium</v>
      </c>
      <c r="D285" s="196"/>
      <c r="E285" s="496" t="str">
        <f t="shared" ref="E285:K285" si="3">IF(E283="","",E283)</f>
        <v>(Non) ferrous, sec. aluminium: Process (method A): carbonate only</v>
      </c>
      <c r="F285" s="496" t="str">
        <f t="shared" si="3"/>
        <v>(Non) ferrous, sec. aluminium: Process (method A): mixed (carbonate + non-carbonate)</v>
      </c>
      <c r="G285" s="496" t="str">
        <f t="shared" si="3"/>
        <v>(Non) ferrous, sec. aluminium: Process (method A): non-carbonate</v>
      </c>
      <c r="H285" s="496" t="str">
        <f t="shared" si="3"/>
        <v>(Non) ferrous, sec. aluminium: Process (method B): oxide output</v>
      </c>
      <c r="I285" s="496" t="str">
        <f t="shared" si="3"/>
        <v>(Non) ferrous, sec. aluminium: Mass balance methodology</v>
      </c>
      <c r="J285" s="496" t="str">
        <f t="shared" si="3"/>
        <v/>
      </c>
      <c r="K285" s="496" t="str">
        <f t="shared" si="3"/>
        <v/>
      </c>
      <c r="L285" s="504" t="str">
        <f t="shared" si="2"/>
        <v/>
      </c>
      <c r="M285" s="379" t="s">
        <v>65</v>
      </c>
      <c r="N285" s="382">
        <v>2</v>
      </c>
    </row>
    <row r="286" spans="1:14" x14ac:dyDescent="0.25">
      <c r="A286" s="9">
        <v>9</v>
      </c>
      <c r="B286" s="195" t="str">
        <f>IF(LEN(Translations!$B$316)&gt;250,LEFT(Translations!$B$316,250),Translations!$B$316)</f>
        <v>Production or processing of non-ferrous metals, including production of alloys, refining, foundry casting, etc., where combustion units with a total rated thermal input (including fuels used as reducing agents) exceeding 20 MW are operated</v>
      </c>
      <c r="C286" s="172" t="str">
        <f t="shared" si="1"/>
        <v>Production or processing of non-ferrous metals</v>
      </c>
      <c r="D286" s="196"/>
      <c r="E286" s="496" t="str">
        <f t="shared" ref="E286:K286" si="4">E285</f>
        <v>(Non) ferrous, sec. aluminium: Process (method A): carbonate only</v>
      </c>
      <c r="F286" s="496" t="str">
        <f t="shared" si="4"/>
        <v>(Non) ferrous, sec. aluminium: Process (method A): mixed (carbonate + non-carbonate)</v>
      </c>
      <c r="G286" s="496" t="str">
        <f t="shared" si="4"/>
        <v>(Non) ferrous, sec. aluminium: Process (method A): non-carbonate</v>
      </c>
      <c r="H286" s="496" t="str">
        <f t="shared" si="4"/>
        <v>(Non) ferrous, sec. aluminium: Process (method B): oxide output</v>
      </c>
      <c r="I286" s="496" t="str">
        <f t="shared" si="4"/>
        <v>(Non) ferrous, sec. aluminium: Mass balance methodology</v>
      </c>
      <c r="J286" s="496" t="str">
        <f t="shared" si="4"/>
        <v/>
      </c>
      <c r="K286" s="496" t="str">
        <f t="shared" si="4"/>
        <v/>
      </c>
      <c r="L286" s="504" t="str">
        <f t="shared" si="2"/>
        <v/>
      </c>
      <c r="M286" s="379" t="s">
        <v>65</v>
      </c>
      <c r="N286" s="382">
        <v>2</v>
      </c>
    </row>
    <row r="287" spans="1:14" x14ac:dyDescent="0.25">
      <c r="A287" s="9">
        <v>10</v>
      </c>
      <c r="B287" s="195" t="str">
        <f>IF(LEN(Translations!$B$317)&gt;250,LEFT(Translations!$B$317,250),Translations!$B$317)</f>
        <v xml:space="preserve">Production of cement clinker in rotary kilns with a production capacity exceeding 500 tonnes per day or in other furnaces with a production capacity exceeding 50 tonnes per day </v>
      </c>
      <c r="C287" s="172" t="str">
        <f t="shared" si="1"/>
        <v>Production of cement clinker</v>
      </c>
      <c r="D287" s="196"/>
      <c r="E287" s="203" t="str">
        <f>IFERROR(IF(INDEX($B$309:$B$378,$L287+COLUMNS($E285:E285)-1)&lt;&gt;$C287,"",INDEX(EUConst_TierActivityListNames,$L287+COLUMNS($E285:E285)-1)),"")</f>
        <v>Cement clinker: Kiln input based (Method A)</v>
      </c>
      <c r="F287" s="140" t="str">
        <f>IFERROR(IF(INDEX($B$309:$B$378,$L287+COLUMNS($E285:F285)-1)&lt;&gt;$C287,"",INDEX(EUConst_TierActivityListNames,$L287+COLUMNS($E285:F285)-1)),"")</f>
        <v>Cement clinker: Clinker output (Method B)</v>
      </c>
      <c r="G287" s="140" t="str">
        <f>IFERROR(IF(INDEX($B$309:$B$378,$L287+COLUMNS($E285:G285)-1)&lt;&gt;$C287,"",INDEX(EUConst_TierActivityListNames,$L287+COLUMNS($E285:G285)-1)),"")</f>
        <v>Cement clinker: CKD</v>
      </c>
      <c r="H287" s="140" t="str">
        <f>IFERROR(IF(INDEX($B$309:$B$378,$L287+COLUMNS($E285:H285)-1)&lt;&gt;$C287,"",INDEX(EUConst_TierActivityListNames,$L287+COLUMNS($E285:H285)-1)),"")</f>
        <v>Cement clinker: Non-carbonate carbon</v>
      </c>
      <c r="I287" s="140" t="str">
        <f>IFERROR(IF(INDEX($B$309:$B$378,$L287+COLUMNS($E285:I285)-1)&lt;&gt;$C287,"",INDEX(EUConst_TierActivityListNames,$L287+COLUMNS($E285:I285)-1)),"")</f>
        <v/>
      </c>
      <c r="J287" s="140" t="str">
        <f>IFERROR(IF(INDEX($B$309:$B$378,$L287+COLUMNS($E285:J285)-1)&lt;&gt;$C287,"",INDEX(EUConst_TierActivityListNames,$L287+COLUMNS($E285:J285)-1)),"")</f>
        <v/>
      </c>
      <c r="K287" s="204" t="str">
        <f>IFERROR(IF(INDEX($B$309:$B$378,$L287+COLUMNS($E285:K285)-1)&lt;&gt;$C287,"",INDEX(EUConst_TierActivityListNames,$L287+COLUMNS($E285:K285)-1)),"")</f>
        <v/>
      </c>
      <c r="L287" s="504">
        <f t="shared" si="2"/>
        <v>30</v>
      </c>
      <c r="M287" s="379" t="s">
        <v>65</v>
      </c>
      <c r="N287" s="382">
        <v>2</v>
      </c>
    </row>
    <row r="288" spans="1:14" x14ac:dyDescent="0.25">
      <c r="A288" s="9">
        <v>11</v>
      </c>
      <c r="B288" s="195" t="str">
        <f>IF(LEN(Translations!$B$318)&gt;250,LEFT(Translations!$B$318,250),Translations!$B$318)</f>
        <v xml:space="preserve">Production of lime or calcination of dolomite or magnesite in rotary kilns or in other furnaces with a production capacity exceeding 50 tonnes per day </v>
      </c>
      <c r="C288" s="172" t="str">
        <f t="shared" si="1"/>
        <v>Production of lime, or calcination of dolomite/magnesite</v>
      </c>
      <c r="D288" s="196"/>
      <c r="E288" s="203" t="str">
        <f>IFERROR(IF(INDEX($B$309:$B$378,$L288+COLUMNS($E286:E286)-1)&lt;&gt;$C288,"",INDEX(EUConst_TierActivityListNames,$L288+COLUMNS($E286:E286)-1)),"")</f>
        <v>Lime / dolomite / magnesite: Process (method A): carbonate only</v>
      </c>
      <c r="F288" s="140" t="str">
        <f>IFERROR(IF(INDEX($B$309:$B$378,$L288+COLUMNS($E286:F286)-1)&lt;&gt;$C288,"",INDEX(EUConst_TierActivityListNames,$L288+COLUMNS($E286:F286)-1)),"")</f>
        <v>Lime / dolomite / magnesite: Process (method A): mixed (carbonate + non-carbonate)</v>
      </c>
      <c r="G288" s="140" t="str">
        <f>IFERROR(IF(INDEX($B$309:$B$378,$L288+COLUMNS($E286:G286)-1)&lt;&gt;$C288,"",INDEX(EUConst_TierActivityListNames,$L288+COLUMNS($E286:G286)-1)),"")</f>
        <v>Lime / dolomite / magnesite: Process (method A): non-carbonate</v>
      </c>
      <c r="H288" s="140" t="str">
        <f>IFERROR(IF(INDEX($B$309:$B$378,$L288+COLUMNS($E286:H286)-1)&lt;&gt;$C288,"",INDEX(EUConst_TierActivityListNames,$L288+COLUMNS($E286:H286)-1)),"")</f>
        <v>Lime / dolomite / magnesite: Process (method B): oxide output</v>
      </c>
      <c r="I288" s="140" t="str">
        <f>IFERROR(IF(INDEX($B$309:$B$378,$L288+COLUMNS($E286:I286)-1)&lt;&gt;$C288,"",INDEX(EUConst_TierActivityListNames,$L288+COLUMNS($E286:I286)-1)),"")</f>
        <v>Lime / dolomite / magnesite: Kiln dust (Method B)</v>
      </c>
      <c r="J288" s="140" t="str">
        <f>IFERROR(IF(INDEX($B$309:$B$378,$L288+COLUMNS($E286:J286)-1)&lt;&gt;$C288,"",INDEX(EUConst_TierActivityListNames,$L288+COLUMNS($E286:J286)-1)),"")</f>
        <v/>
      </c>
      <c r="K288" s="204" t="str">
        <f>IFERROR(IF(INDEX($B$309:$B$378,$L288+COLUMNS($E286:K286)-1)&lt;&gt;$C288,"",INDEX(EUConst_TierActivityListNames,$L288+COLUMNS($E286:K286)-1)),"")</f>
        <v/>
      </c>
      <c r="L288" s="504">
        <f t="shared" si="2"/>
        <v>34</v>
      </c>
      <c r="M288" s="379" t="s">
        <v>65</v>
      </c>
      <c r="N288" s="382">
        <v>2</v>
      </c>
    </row>
    <row r="289" spans="1:14" x14ac:dyDescent="0.25">
      <c r="A289" s="9">
        <v>12</v>
      </c>
      <c r="B289" s="195" t="str">
        <f>IF(LEN(Translations!$B$319)&gt;250,LEFT(Translations!$B$319,250),Translations!$B$319)</f>
        <v xml:space="preserve">Manufacture of glass including glass fibre with a melting capacity exceeding 20 tonnes per day </v>
      </c>
      <c r="C289" s="172" t="str">
        <f t="shared" si="1"/>
        <v>Manufacture of glass</v>
      </c>
      <c r="D289" s="196"/>
      <c r="E289" s="203" t="str">
        <f>IFERROR(IF(INDEX($B$309:$B$378,$L289+COLUMNS($E287:E287)-1)&lt;&gt;$C289,"",INDEX(EUConst_TierActivityListNames,$L289+COLUMNS($E287:E287)-1)),"")</f>
        <v>Glass and mineral wool: Process (method A): carbonate only</v>
      </c>
      <c r="F289" s="140" t="str">
        <f>IFERROR(IF(INDEX($B$309:$B$378,$L289+COLUMNS($E287:F287)-1)&lt;&gt;$C289,"",INDEX(EUConst_TierActivityListNames,$L289+COLUMNS($E287:F287)-1)),"")</f>
        <v>Glass and mineral wool: Process (method A): mixed (carbonate + non-carbonate)</v>
      </c>
      <c r="G289" s="140" t="str">
        <f>IFERROR(IF(INDEX($B$309:$B$378,$L289+COLUMNS($E287:G287)-1)&lt;&gt;$C289,"",INDEX(EUConst_TierActivityListNames,$L289+COLUMNS($E287:G287)-1)),"")</f>
        <v>Glass and mineral wool: Process (method A): non-carbonate</v>
      </c>
      <c r="H289" s="140" t="str">
        <f>IFERROR(IF(INDEX($B$309:$B$378,$L289+COLUMNS($E287:H287)-1)&lt;&gt;$C289,"",INDEX(EUConst_TierActivityListNames,$L289+COLUMNS($E287:H287)-1)),"")</f>
        <v/>
      </c>
      <c r="I289" s="140" t="str">
        <f>IFERROR(IF(INDEX($B$309:$B$378,$L289+COLUMNS($E287:I287)-1)&lt;&gt;$C289,"",INDEX(EUConst_TierActivityListNames,$L289+COLUMNS($E287:I287)-1)),"")</f>
        <v/>
      </c>
      <c r="J289" s="140" t="str">
        <f>IFERROR(IF(INDEX($B$309:$B$378,$L289+COLUMNS($E287:J287)-1)&lt;&gt;$C289,"",INDEX(EUConst_TierActivityListNames,$L289+COLUMNS($E287:J287)-1)),"")</f>
        <v/>
      </c>
      <c r="K289" s="204" t="str">
        <f>IFERROR(IF(INDEX($B$309:$B$378,$L289+COLUMNS($E287:K287)-1)&lt;&gt;$C289,"",INDEX(EUConst_TierActivityListNames,$L289+COLUMNS($E287:K287)-1)),"")</f>
        <v/>
      </c>
      <c r="L289" s="504">
        <f t="shared" si="2"/>
        <v>39</v>
      </c>
      <c r="M289" s="379" t="s">
        <v>65</v>
      </c>
      <c r="N289" s="382">
        <v>2</v>
      </c>
    </row>
    <row r="290" spans="1:14" x14ac:dyDescent="0.25">
      <c r="A290" s="9">
        <v>13</v>
      </c>
      <c r="B290" s="195" t="str">
        <f>IF(LEN(Translations!$B$320)&gt;250,LEFT(Translations!$B$320,250),Translations!$B$320)</f>
        <v xml:space="preserve">Manufacture of ceramic products by firing, in particular roofing tiles, bricks, refractory bricks, tiles, stoneware or porcelain, with a production capacity exceeding 75 tonnes per day </v>
      </c>
      <c r="C290" s="172" t="str">
        <f t="shared" si="1"/>
        <v>Manufacture of ceramics</v>
      </c>
      <c r="D290" s="196"/>
      <c r="E290" s="203" t="str">
        <f>IFERROR(IF(INDEX($B$309:$B$378,$L290+COLUMNS($E288:E288)-1)&lt;&gt;$C290,"",INDEX(EUConst_TierActivityListNames,$L290+COLUMNS($E288:E288)-1)),"")</f>
        <v>Ceramics: Process (method A): carbonate only</v>
      </c>
      <c r="F290" s="140" t="str">
        <f>IFERROR(IF(INDEX($B$309:$B$378,$L290+COLUMNS($E288:F288)-1)&lt;&gt;$C290,"",INDEX(EUConst_TierActivityListNames,$L290+COLUMNS($E288:F288)-1)),"")</f>
        <v>Ceramics: Process (method A): mixed (carbonate + non-carbonate)</v>
      </c>
      <c r="G290" s="140" t="str">
        <f>IFERROR(IF(INDEX($B$309:$B$378,$L290+COLUMNS($E288:G288)-1)&lt;&gt;$C290,"",INDEX(EUConst_TierActivityListNames,$L290+COLUMNS($E288:G288)-1)),"")</f>
        <v>Ceramics: Process (method A): non-carbonate</v>
      </c>
      <c r="H290" s="140" t="str">
        <f>IFERROR(IF(INDEX($B$309:$B$378,$L290+COLUMNS($E288:H288)-1)&lt;&gt;$C290,"",INDEX(EUConst_TierActivityListNames,$L290+COLUMNS($E288:H288)-1)),"")</f>
        <v>Ceramics: Process (method B): oxide output</v>
      </c>
      <c r="I290" s="140" t="str">
        <f>IFERROR(IF(INDEX($B$309:$B$378,$L290+COLUMNS($E288:I288)-1)&lt;&gt;$C290,"",INDEX(EUConst_TierActivityListNames,$L290+COLUMNS($E288:I288)-1)),"")</f>
        <v>Ceramics: Scrubbing</v>
      </c>
      <c r="J290" s="140" t="str">
        <f>IFERROR(IF(INDEX($B$309:$B$378,$L290+COLUMNS($E288:J288)-1)&lt;&gt;$C290,"",INDEX(EUConst_TierActivityListNames,$L290+COLUMNS($E288:J288)-1)),"")</f>
        <v/>
      </c>
      <c r="K290" s="204" t="str">
        <f>IFERROR(IF(INDEX($B$309:$B$378,$L290+COLUMNS($E288:K288)-1)&lt;&gt;$C290,"",INDEX(EUConst_TierActivityListNames,$L290+COLUMNS($E288:K288)-1)),"")</f>
        <v/>
      </c>
      <c r="L290" s="504">
        <f t="shared" si="2"/>
        <v>42</v>
      </c>
      <c r="M290" s="379" t="s">
        <v>65</v>
      </c>
      <c r="N290" s="382">
        <v>2</v>
      </c>
    </row>
    <row r="291" spans="1:14" x14ac:dyDescent="0.25">
      <c r="A291" s="9">
        <v>14</v>
      </c>
      <c r="B291" s="195" t="str">
        <f>IF(LEN(Translations!$B$321)&gt;250,LEFT(Translations!$B$321,250),Translations!$B$321)</f>
        <v xml:space="preserve">Manufacture of mineral wool insulation material using glass, rock or slag with a melting capacity exceeding 20 tonnes per day </v>
      </c>
      <c r="C291" s="172" t="str">
        <f t="shared" si="1"/>
        <v>Manufacture of mineral wool</v>
      </c>
      <c r="D291" s="196"/>
      <c r="E291" s="506" t="str">
        <f t="shared" ref="E291:K291" si="5">IF(E289="","",E289)</f>
        <v>Glass and mineral wool: Process (method A): carbonate only</v>
      </c>
      <c r="F291" s="496" t="str">
        <f t="shared" si="5"/>
        <v>Glass and mineral wool: Process (method A): mixed (carbonate + non-carbonate)</v>
      </c>
      <c r="G291" s="496" t="str">
        <f t="shared" si="5"/>
        <v>Glass and mineral wool: Process (method A): non-carbonate</v>
      </c>
      <c r="H291" s="496" t="str">
        <f t="shared" si="5"/>
        <v/>
      </c>
      <c r="I291" s="496" t="str">
        <f t="shared" si="5"/>
        <v/>
      </c>
      <c r="J291" s="496" t="str">
        <f t="shared" si="5"/>
        <v/>
      </c>
      <c r="K291" s="507" t="str">
        <f t="shared" si="5"/>
        <v/>
      </c>
      <c r="L291" s="504" t="str">
        <f t="shared" si="2"/>
        <v/>
      </c>
      <c r="M291" s="379" t="s">
        <v>65</v>
      </c>
      <c r="N291" s="382">
        <v>2</v>
      </c>
    </row>
    <row r="292" spans="1:14" x14ac:dyDescent="0.25">
      <c r="A292" s="9">
        <v>15</v>
      </c>
      <c r="B292" s="195" t="str">
        <f>IF(LEN(Translations!$B$322)&gt;250,LEFT(Translations!$B$322,250),Translations!$B$322)</f>
        <v xml:space="preserve">Drying or calcination of gypsum or production of plaster boards and other gypsum products, where combustion units with a total rated thermal input exceeding 20 MW are operated </v>
      </c>
      <c r="C292" s="172" t="str">
        <f t="shared" si="1"/>
        <v>Production or processing of gypsum or plasterboard</v>
      </c>
      <c r="D292" s="196"/>
      <c r="E292" s="203" t="str">
        <f>IFERROR(IF(INDEX($B$309:$B$378,$L292+COLUMNS($E290:E290)-1)&lt;&gt;$C292,"",INDEX(EUConst_TierActivityListNames,$L292+COLUMNS($E290:E290)-1)),"")</f>
        <v/>
      </c>
      <c r="F292" s="140" t="str">
        <f>IFERROR(IF(INDEX($B$309:$B$378,$L292+COLUMNS($E290:F290)-1)&lt;&gt;$C292,"",INDEX(EUConst_TierActivityListNames,$L292+COLUMNS($E290:F290)-1)),"")</f>
        <v/>
      </c>
      <c r="G292" s="140" t="str">
        <f>IFERROR(IF(INDEX($B$309:$B$378,$L292+COLUMNS($E290:G290)-1)&lt;&gt;$C292,"",INDEX(EUConst_TierActivityListNames,$L292+COLUMNS($E290:G290)-1)),"")</f>
        <v/>
      </c>
      <c r="H292" s="140" t="str">
        <f>IFERROR(IF(INDEX($B$309:$B$378,$L292+COLUMNS($E290:H290)-1)&lt;&gt;$C292,"",INDEX(EUConst_TierActivityListNames,$L292+COLUMNS($E290:H290)-1)),"")</f>
        <v/>
      </c>
      <c r="I292" s="140" t="str">
        <f>IFERROR(IF(INDEX($B$309:$B$378,$L292+COLUMNS($E290:I290)-1)&lt;&gt;$C292,"",INDEX(EUConst_TierActivityListNames,$L292+COLUMNS($E290:I290)-1)),"")</f>
        <v/>
      </c>
      <c r="J292" s="140" t="str">
        <f>IFERROR(IF(INDEX($B$309:$B$378,$L292+COLUMNS($E290:J290)-1)&lt;&gt;$C292,"",INDEX(EUConst_TierActivityListNames,$L292+COLUMNS($E290:J290)-1)),"")</f>
        <v/>
      </c>
      <c r="K292" s="204" t="str">
        <f>IFERROR(IF(INDEX($B$309:$B$378,$L292+COLUMNS($E290:K290)-1)&lt;&gt;$C292,"",INDEX(EUConst_TierActivityListNames,$L292+COLUMNS($E290:K290)-1)),"")</f>
        <v/>
      </c>
      <c r="L292" s="504" t="str">
        <f t="shared" si="2"/>
        <v/>
      </c>
      <c r="M292" s="379" t="s">
        <v>65</v>
      </c>
      <c r="N292" s="382">
        <v>2</v>
      </c>
    </row>
    <row r="293" spans="1:14" x14ac:dyDescent="0.25">
      <c r="A293" s="9">
        <v>16</v>
      </c>
      <c r="B293" s="195" t="str">
        <f>Translations!$B$323</f>
        <v xml:space="preserve">Production of pulp from timber or other fibrous materials </v>
      </c>
      <c r="C293" s="172" t="str">
        <f t="shared" si="1"/>
        <v>Production of pulp</v>
      </c>
      <c r="D293" s="196"/>
      <c r="E293" s="203" t="str">
        <f>IFERROR(IF(INDEX($B$309:$B$378,$L293+COLUMNS($E291:E291)-1)&lt;&gt;$C293,"",INDEX(EUConst_TierActivityListNames,$L293+COLUMNS($E291:E291)-1)),"")</f>
        <v>Pulp &amp; paper: Make up chemicals</v>
      </c>
      <c r="F293" s="140" t="str">
        <f>IFERROR(IF(INDEX($B$309:$B$378,$L293+COLUMNS($E291:F291)-1)&lt;&gt;$C293,"",INDEX(EUConst_TierActivityListNames,$L293+COLUMNS($E291:F291)-1)),"")</f>
        <v/>
      </c>
      <c r="G293" s="140" t="str">
        <f>IFERROR(IF(INDEX($B$309:$B$378,$L293+COLUMNS($E291:G291)-1)&lt;&gt;$C293,"",INDEX(EUConst_TierActivityListNames,$L293+COLUMNS($E291:G291)-1)),"")</f>
        <v/>
      </c>
      <c r="H293" s="140" t="str">
        <f>IFERROR(IF(INDEX($B$309:$B$378,$L293+COLUMNS($E291:H291)-1)&lt;&gt;$C293,"",INDEX(EUConst_TierActivityListNames,$L293+COLUMNS($E291:H291)-1)),"")</f>
        <v/>
      </c>
      <c r="I293" s="140" t="str">
        <f>IFERROR(IF(INDEX($B$309:$B$378,$L293+COLUMNS($E291:I291)-1)&lt;&gt;$C293,"",INDEX(EUConst_TierActivityListNames,$L293+COLUMNS($E291:I291)-1)),"")</f>
        <v/>
      </c>
      <c r="J293" s="140" t="str">
        <f>IFERROR(IF(INDEX($B$309:$B$378,$L293+COLUMNS($E291:J291)-1)&lt;&gt;$C293,"",INDEX(EUConst_TierActivityListNames,$L293+COLUMNS($E291:J291)-1)),"")</f>
        <v/>
      </c>
      <c r="K293" s="204" t="str">
        <f>IFERROR(IF(INDEX($B$309:$B$378,$L293+COLUMNS($E291:K291)-1)&lt;&gt;$C293,"",INDEX(EUConst_TierActivityListNames,$L293+COLUMNS($E291:K291)-1)),"")</f>
        <v/>
      </c>
      <c r="L293" s="504">
        <f t="shared" si="2"/>
        <v>47</v>
      </c>
      <c r="M293" s="379" t="s">
        <v>65</v>
      </c>
      <c r="N293" s="382">
        <v>2</v>
      </c>
    </row>
    <row r="294" spans="1:14" x14ac:dyDescent="0.25">
      <c r="A294" s="9">
        <v>17</v>
      </c>
      <c r="B294" s="195" t="str">
        <f>IF(LEN(Translations!$B$324)&gt;250,LEFT(Translations!$B$324,250),Translations!$B$324)</f>
        <v xml:space="preserve">Production of paper or cardboard with a production capacity exceeding 20 tonnes per day </v>
      </c>
      <c r="C294" s="172" t="str">
        <f t="shared" si="1"/>
        <v>Production of paper or cardboard</v>
      </c>
      <c r="D294" s="196"/>
      <c r="E294" s="506" t="str">
        <f>IF(E293="","",E293)</f>
        <v>Pulp &amp; paper: Make up chemicals</v>
      </c>
      <c r="F294" s="496" t="str">
        <f t="shared" ref="F294:K294" si="6">IF(F293="","",F293)</f>
        <v/>
      </c>
      <c r="G294" s="496" t="str">
        <f t="shared" si="6"/>
        <v/>
      </c>
      <c r="H294" s="496" t="str">
        <f t="shared" si="6"/>
        <v/>
      </c>
      <c r="I294" s="496" t="str">
        <f t="shared" si="6"/>
        <v/>
      </c>
      <c r="J294" s="496" t="str">
        <f t="shared" si="6"/>
        <v/>
      </c>
      <c r="K294" s="507" t="str">
        <f t="shared" si="6"/>
        <v/>
      </c>
      <c r="L294" s="504" t="str">
        <f t="shared" si="2"/>
        <v/>
      </c>
      <c r="M294" s="379" t="s">
        <v>65</v>
      </c>
      <c r="N294" s="382">
        <v>2</v>
      </c>
    </row>
    <row r="295" spans="1:14" x14ac:dyDescent="0.25">
      <c r="A295" s="9">
        <v>18</v>
      </c>
      <c r="B295" s="195" t="str">
        <f>IF(LEN(Translations!$B$325)&gt;250,LEFT(Translations!$B$325,250),Translations!$B$325)</f>
        <v xml:space="preserve">Production of carbon black involving the carbonisation of organic substances such as oils, tars, cracker and distillation residues, where combustion units with a total rated thermal input exceeding 20 MW are operated </v>
      </c>
      <c r="C295" s="172" t="str">
        <f t="shared" si="1"/>
        <v>Production of carbon black</v>
      </c>
      <c r="D295" s="196"/>
      <c r="E295" s="203" t="str">
        <f>IFERROR(IF(INDEX($B$309:$B$378,$L295+COLUMNS($E293:E293)-1)&lt;&gt;$C295,"",INDEX(EUConst_TierActivityListNames,$L295+COLUMNS($E293:E293)-1)),"")</f>
        <v>Carbon black: Mass balance methodology</v>
      </c>
      <c r="F295" s="140" t="str">
        <f>IFERROR(IF(INDEX($B$309:$B$378,$L295+COLUMNS($E293:F293)-1)&lt;&gt;$C295,"",INDEX(EUConst_TierActivityListNames,$L295+COLUMNS($E293:F293)-1)),"")</f>
        <v/>
      </c>
      <c r="G295" s="140" t="str">
        <f>IFERROR(IF(INDEX($B$309:$B$378,$L295+COLUMNS($E293:G293)-1)&lt;&gt;$C295,"",INDEX(EUConst_TierActivityListNames,$L295+COLUMNS($E293:G293)-1)),"")</f>
        <v/>
      </c>
      <c r="H295" s="140" t="str">
        <f>IFERROR(IF(INDEX($B$309:$B$378,$L295+COLUMNS($E293:H293)-1)&lt;&gt;$C295,"",INDEX(EUConst_TierActivityListNames,$L295+COLUMNS($E293:H293)-1)),"")</f>
        <v/>
      </c>
      <c r="I295" s="140" t="str">
        <f>IFERROR(IF(INDEX($B$309:$B$378,$L295+COLUMNS($E293:I293)-1)&lt;&gt;$C295,"",INDEX(EUConst_TierActivityListNames,$L295+COLUMNS($E293:I293)-1)),"")</f>
        <v/>
      </c>
      <c r="J295" s="140" t="str">
        <f>IFERROR(IF(INDEX($B$309:$B$378,$L295+COLUMNS($E293:J293)-1)&lt;&gt;$C295,"",INDEX(EUConst_TierActivityListNames,$L295+COLUMNS($E293:J293)-1)),"")</f>
        <v/>
      </c>
      <c r="K295" s="204" t="str">
        <f>IFERROR(IF(INDEX($B$309:$B$378,$L295+COLUMNS($E293:K293)-1)&lt;&gt;$C295,"",INDEX(EUConst_TierActivityListNames,$L295+COLUMNS($E293:K293)-1)),"")</f>
        <v/>
      </c>
      <c r="L295" s="504">
        <f t="shared" si="2"/>
        <v>48</v>
      </c>
      <c r="M295" s="379" t="s">
        <v>65</v>
      </c>
      <c r="N295" s="382">
        <v>2</v>
      </c>
    </row>
    <row r="296" spans="1:14" x14ac:dyDescent="0.25">
      <c r="A296" s="9">
        <v>19</v>
      </c>
      <c r="B296" s="195" t="str">
        <f>Translations!$B$257</f>
        <v>Production of nitric acid</v>
      </c>
      <c r="C296" s="172" t="str">
        <f t="shared" si="1"/>
        <v>Production of nitric acid</v>
      </c>
      <c r="D296" s="196"/>
      <c r="E296" s="203" t="str">
        <f>IFERROR(IF(INDEX($B$309:$B$378,$L296+COLUMNS($E294:E294)-1)&lt;&gt;$C296,"",INDEX(EUConst_TierActivityListNames,$L296+COLUMNS($E294:E294)-1)),"")</f>
        <v/>
      </c>
      <c r="F296" s="140" t="str">
        <f>IFERROR(IF(INDEX($B$309:$B$378,$L296+COLUMNS($E294:F294)-1)&lt;&gt;$C296,"",INDEX(EUConst_TierActivityListNames,$L296+COLUMNS($E294:F294)-1)),"")</f>
        <v/>
      </c>
      <c r="G296" s="140" t="str">
        <f>IFERROR(IF(INDEX($B$309:$B$378,$L296+COLUMNS($E294:G294)-1)&lt;&gt;$C296,"",INDEX(EUConst_TierActivityListNames,$L296+COLUMNS($E294:G294)-1)),"")</f>
        <v/>
      </c>
      <c r="H296" s="140" t="str">
        <f>IFERROR(IF(INDEX($B$309:$B$378,$L296+COLUMNS($E294:H294)-1)&lt;&gt;$C296,"",INDEX(EUConst_TierActivityListNames,$L296+COLUMNS($E294:H294)-1)),"")</f>
        <v/>
      </c>
      <c r="I296" s="140" t="str">
        <f>IFERROR(IF(INDEX($B$309:$B$378,$L296+COLUMNS($E294:I294)-1)&lt;&gt;$C296,"",INDEX(EUConst_TierActivityListNames,$L296+COLUMNS($E294:I294)-1)),"")</f>
        <v/>
      </c>
      <c r="J296" s="140" t="str">
        <f>IFERROR(IF(INDEX($B$309:$B$378,$L296+COLUMNS($E294:J294)-1)&lt;&gt;$C296,"",INDEX(EUConst_TierActivityListNames,$L296+COLUMNS($E294:J294)-1)),"")</f>
        <v/>
      </c>
      <c r="K296" s="204" t="str">
        <f>IFERROR(IF(INDEX($B$309:$B$378,$L296+COLUMNS($E294:K294)-1)&lt;&gt;$C296,"",INDEX(EUConst_TierActivityListNames,$L296+COLUMNS($E294:K294)-1)),"")</f>
        <v/>
      </c>
      <c r="L296" s="504" t="str">
        <f t="shared" si="2"/>
        <v/>
      </c>
      <c r="M296" s="379" t="str">
        <f>Translations!$B$269</f>
        <v>CO2 &amp; N2O</v>
      </c>
      <c r="N296" s="383">
        <v>2</v>
      </c>
    </row>
    <row r="297" spans="1:14" x14ac:dyDescent="0.25">
      <c r="A297" s="9">
        <v>20</v>
      </c>
      <c r="B297" s="195" t="str">
        <f>Translations!$B$258</f>
        <v>Production of adipic acid</v>
      </c>
      <c r="C297" s="172" t="str">
        <f t="shared" si="1"/>
        <v>Production of adipic acid</v>
      </c>
      <c r="D297" s="196"/>
      <c r="E297" s="203" t="str">
        <f>IFERROR(IF(INDEX($B$309:$B$378,$L297+COLUMNS($E295:E295)-1)&lt;&gt;$C297,"",INDEX(EUConst_TierActivityListNames,$L297+COLUMNS($E295:E295)-1)),"")</f>
        <v/>
      </c>
      <c r="F297" s="140" t="str">
        <f>IFERROR(IF(INDEX($B$309:$B$378,$L297+COLUMNS($E295:F295)-1)&lt;&gt;$C297,"",INDEX(EUConst_TierActivityListNames,$L297+COLUMNS($E295:F295)-1)),"")</f>
        <v/>
      </c>
      <c r="G297" s="140" t="str">
        <f>IFERROR(IF(INDEX($B$309:$B$378,$L297+COLUMNS($E295:G295)-1)&lt;&gt;$C297,"",INDEX(EUConst_TierActivityListNames,$L297+COLUMNS($E295:G295)-1)),"")</f>
        <v/>
      </c>
      <c r="H297" s="140" t="str">
        <f>IFERROR(IF(INDEX($B$309:$B$378,$L297+COLUMNS($E295:H295)-1)&lt;&gt;$C297,"",INDEX(EUConst_TierActivityListNames,$L297+COLUMNS($E295:H295)-1)),"")</f>
        <v/>
      </c>
      <c r="I297" s="140" t="str">
        <f>IFERROR(IF(INDEX($B$309:$B$378,$L297+COLUMNS($E295:I295)-1)&lt;&gt;$C297,"",INDEX(EUConst_TierActivityListNames,$L297+COLUMNS($E295:I295)-1)),"")</f>
        <v/>
      </c>
      <c r="J297" s="140" t="str">
        <f>IFERROR(IF(INDEX($B$309:$B$378,$L297+COLUMNS($E295:J295)-1)&lt;&gt;$C297,"",INDEX(EUConst_TierActivityListNames,$L297+COLUMNS($E295:J295)-1)),"")</f>
        <v/>
      </c>
      <c r="K297" s="204" t="str">
        <f>IFERROR(IF(INDEX($B$309:$B$378,$L297+COLUMNS($E295:K295)-1)&lt;&gt;$C297,"",INDEX(EUConst_TierActivityListNames,$L297+COLUMNS($E295:K295)-1)),"")</f>
        <v/>
      </c>
      <c r="L297" s="504" t="str">
        <f t="shared" si="2"/>
        <v/>
      </c>
      <c r="M297" s="379" t="str">
        <f>Translations!$B$269</f>
        <v>CO2 &amp; N2O</v>
      </c>
      <c r="N297" s="383">
        <v>2</v>
      </c>
    </row>
    <row r="298" spans="1:14" x14ac:dyDescent="0.25">
      <c r="A298" s="9">
        <v>21</v>
      </c>
      <c r="B298" s="195" t="str">
        <f>Translations!$B$259</f>
        <v>Production of glyoxal and glyoxylic acid</v>
      </c>
      <c r="C298" s="172" t="str">
        <f t="shared" si="1"/>
        <v>Production of glyoxal and glyoxylic acid</v>
      </c>
      <c r="D298" s="196"/>
      <c r="E298" s="203" t="str">
        <f>IFERROR(IF(INDEX($B$309:$B$378,$L298+COLUMNS($E296:E296)-1)&lt;&gt;$C298,"",INDEX(EUConst_TierActivityListNames,$L298+COLUMNS($E296:E296)-1)),"")</f>
        <v/>
      </c>
      <c r="F298" s="140" t="str">
        <f>IFERROR(IF(INDEX($B$309:$B$378,$L298+COLUMNS($E296:F296)-1)&lt;&gt;$C298,"",INDEX(EUConst_TierActivityListNames,$L298+COLUMNS($E296:F296)-1)),"")</f>
        <v/>
      </c>
      <c r="G298" s="140" t="str">
        <f>IFERROR(IF(INDEX($B$309:$B$378,$L298+COLUMNS($E296:G296)-1)&lt;&gt;$C298,"",INDEX(EUConst_TierActivityListNames,$L298+COLUMNS($E296:G296)-1)),"")</f>
        <v/>
      </c>
      <c r="H298" s="140" t="str">
        <f>IFERROR(IF(INDEX($B$309:$B$378,$L298+COLUMNS($E296:H296)-1)&lt;&gt;$C298,"",INDEX(EUConst_TierActivityListNames,$L298+COLUMNS($E296:H296)-1)),"")</f>
        <v/>
      </c>
      <c r="I298" s="140" t="str">
        <f>IFERROR(IF(INDEX($B$309:$B$378,$L298+COLUMNS($E296:I296)-1)&lt;&gt;$C298,"",INDEX(EUConst_TierActivityListNames,$L298+COLUMNS($E296:I296)-1)),"")</f>
        <v/>
      </c>
      <c r="J298" s="140" t="str">
        <f>IFERROR(IF(INDEX($B$309:$B$378,$L298+COLUMNS($E296:J296)-1)&lt;&gt;$C298,"",INDEX(EUConst_TierActivityListNames,$L298+COLUMNS($E296:J296)-1)),"")</f>
        <v/>
      </c>
      <c r="K298" s="204" t="str">
        <f>IFERROR(IF(INDEX($B$309:$B$378,$L298+COLUMNS($E296:K296)-1)&lt;&gt;$C298,"",INDEX(EUConst_TierActivityListNames,$L298+COLUMNS($E296:K296)-1)),"")</f>
        <v/>
      </c>
      <c r="L298" s="504" t="str">
        <f t="shared" si="2"/>
        <v/>
      </c>
      <c r="M298" s="379" t="str">
        <f>Translations!$B$269</f>
        <v>CO2 &amp; N2O</v>
      </c>
      <c r="N298" s="383">
        <v>2</v>
      </c>
    </row>
    <row r="299" spans="1:14" x14ac:dyDescent="0.25">
      <c r="A299" s="9">
        <v>22</v>
      </c>
      <c r="B299" s="195" t="str">
        <f>Translations!$B$260</f>
        <v>Production of ammonia</v>
      </c>
      <c r="C299" s="172" t="str">
        <f t="shared" si="1"/>
        <v>Production of ammonia</v>
      </c>
      <c r="D299" s="196"/>
      <c r="E299" s="203" t="str">
        <f>IFERROR(IF(INDEX($B$309:$B$378,$L299+COLUMNS($E297:E297)-1)&lt;&gt;$C299,"",INDEX(EUConst_TierActivityListNames,$L299+COLUMNS($E297:E297)-1)),"")</f>
        <v>Ammonia: Fuel as process input</v>
      </c>
      <c r="F299" s="140" t="str">
        <f>IFERROR(IF(INDEX($B$309:$B$378,$L299+COLUMNS($E297:F297)-1)&lt;&gt;$C299,"",INDEX(EUConst_TierActivityListNames,$L299+COLUMNS($E297:F297)-1)),"")</f>
        <v/>
      </c>
      <c r="G299" s="140" t="str">
        <f>IFERROR(IF(INDEX($B$309:$B$378,$L299+COLUMNS($E297:G297)-1)&lt;&gt;$C299,"",INDEX(EUConst_TierActivityListNames,$L299+COLUMNS($E297:G297)-1)),"")</f>
        <v/>
      </c>
      <c r="H299" s="140" t="str">
        <f>IFERROR(IF(INDEX($B$309:$B$378,$L299+COLUMNS($E297:H297)-1)&lt;&gt;$C299,"",INDEX(EUConst_TierActivityListNames,$L299+COLUMNS($E297:H297)-1)),"")</f>
        <v/>
      </c>
      <c r="I299" s="140" t="str">
        <f>IFERROR(IF(INDEX($B$309:$B$378,$L299+COLUMNS($E297:I297)-1)&lt;&gt;$C299,"",INDEX(EUConst_TierActivityListNames,$L299+COLUMNS($E297:I297)-1)),"")</f>
        <v/>
      </c>
      <c r="J299" s="140" t="str">
        <f>IFERROR(IF(INDEX($B$309:$B$378,$L299+COLUMNS($E297:J297)-1)&lt;&gt;$C299,"",INDEX(EUConst_TierActivityListNames,$L299+COLUMNS($E297:J297)-1)),"")</f>
        <v/>
      </c>
      <c r="K299" s="204" t="str">
        <f>IFERROR(IF(INDEX($B$309:$B$378,$L299+COLUMNS($E297:K297)-1)&lt;&gt;$C299,"",INDEX(EUConst_TierActivityListNames,$L299+COLUMNS($E297:K297)-1)),"")</f>
        <v/>
      </c>
      <c r="L299" s="504">
        <f t="shared" si="2"/>
        <v>49</v>
      </c>
      <c r="M299" s="379" t="s">
        <v>65</v>
      </c>
      <c r="N299" s="382">
        <v>2</v>
      </c>
    </row>
    <row r="300" spans="1:14" x14ac:dyDescent="0.25">
      <c r="A300" s="9">
        <v>23</v>
      </c>
      <c r="B300" s="195" t="str">
        <f>IF(LEN(Translations!$B$326)&gt;250,LEFT(Translations!$B$326,250),Translations!$B$326)</f>
        <v xml:space="preserve">Production of bulk organic chemicals by cracking, reforming, partial or full oxidation or by similar processes, with a production capacity exceeding 100 tonnes per day </v>
      </c>
      <c r="C300" s="172" t="str">
        <f t="shared" si="1"/>
        <v>Production of bulk chemicals</v>
      </c>
      <c r="D300" s="196"/>
      <c r="E300" s="203" t="str">
        <f>IFERROR(IF(INDEX($B$309:$B$378,$L300+COLUMNS($E298:E298)-1)&lt;&gt;$C300,"",INDEX(EUConst_TierActivityListNames,$L300+COLUMNS($E298:E298)-1)),"")</f>
        <v>Bulk organic chemicals: Mass balance methodology</v>
      </c>
      <c r="F300" s="140" t="str">
        <f>IFERROR(IF(INDEX($B$309:$B$378,$L300+COLUMNS($E298:F298)-1)&lt;&gt;$C300,"",INDEX(EUConst_TierActivityListNames,$L300+COLUMNS($E298:F298)-1)),"")</f>
        <v/>
      </c>
      <c r="G300" s="140" t="str">
        <f>IFERROR(IF(INDEX($B$309:$B$378,$L300+COLUMNS($E298:G298)-1)&lt;&gt;$C300,"",INDEX(EUConst_TierActivityListNames,$L300+COLUMNS($E298:G298)-1)),"")</f>
        <v/>
      </c>
      <c r="H300" s="140" t="str">
        <f>IFERROR(IF(INDEX($B$309:$B$378,$L300+COLUMNS($E298:H298)-1)&lt;&gt;$C300,"",INDEX(EUConst_TierActivityListNames,$L300+COLUMNS($E298:H298)-1)),"")</f>
        <v/>
      </c>
      <c r="I300" s="140" t="str">
        <f>IFERROR(IF(INDEX($B$309:$B$378,$L300+COLUMNS($E298:I298)-1)&lt;&gt;$C300,"",INDEX(EUConst_TierActivityListNames,$L300+COLUMNS($E298:I298)-1)),"")</f>
        <v/>
      </c>
      <c r="J300" s="140" t="str">
        <f>IFERROR(IF(INDEX($B$309:$B$378,$L300+COLUMNS($E298:J298)-1)&lt;&gt;$C300,"",INDEX(EUConst_TierActivityListNames,$L300+COLUMNS($E298:J298)-1)),"")</f>
        <v/>
      </c>
      <c r="K300" s="204" t="str">
        <f>IFERROR(IF(INDEX($B$309:$B$378,$L300+COLUMNS($E298:K298)-1)&lt;&gt;$C300,"",INDEX(EUConst_TierActivityListNames,$L300+COLUMNS($E298:K298)-1)),"")</f>
        <v/>
      </c>
      <c r="L300" s="504">
        <f t="shared" si="2"/>
        <v>52</v>
      </c>
      <c r="M300" s="379" t="s">
        <v>65</v>
      </c>
      <c r="N300" s="382">
        <v>2</v>
      </c>
    </row>
    <row r="301" spans="1:14" x14ac:dyDescent="0.25">
      <c r="A301" s="9">
        <v>24</v>
      </c>
      <c r="B301" s="195" t="str">
        <f>IF(LEN(Translations!$B$327)&gt;250,LEFT(Translations!$B$327,250),Translations!$B$327)</f>
        <v xml:space="preserve">Production of hydrogen (H2) and synthesis gas by reforming or partial oxidation with a production capacity exceeding 25 tonnes per day </v>
      </c>
      <c r="C301" s="172" t="str">
        <f t="shared" si="1"/>
        <v>Production of hydrogen and synthesis gas</v>
      </c>
      <c r="D301" s="196"/>
      <c r="E301" s="203" t="str">
        <f>IFERROR(IF(INDEX($B$309:$B$378,$L301+COLUMNS($E299:E299)-1)&lt;&gt;$C301,"",INDEX(EUConst_TierActivityListNames,$L301+COLUMNS($E299:E299)-1)),"")</f>
        <v>Hydrogen and synthesis gas: Fuel as process input</v>
      </c>
      <c r="F301" s="140" t="str">
        <f>IFERROR(IF(INDEX($B$309:$B$378,$L301+COLUMNS($E299:F299)-1)&lt;&gt;$C301,"",INDEX(EUConst_TierActivityListNames,$L301+COLUMNS($E299:F299)-1)),"")</f>
        <v>Hydrogen and synthesis gas: Mass balance methodology</v>
      </c>
      <c r="G301" s="140" t="str">
        <f>IFERROR(IF(INDEX($B$309:$B$378,$L301+COLUMNS($E299:G299)-1)&lt;&gt;$C301,"",INDEX(EUConst_TierActivityListNames,$L301+COLUMNS($E299:G299)-1)),"")</f>
        <v/>
      </c>
      <c r="H301" s="140" t="str">
        <f>IFERROR(IF(INDEX($B$309:$B$378,$L301+COLUMNS($E299:H299)-1)&lt;&gt;$C301,"",INDEX(EUConst_TierActivityListNames,$L301+COLUMNS($E299:H299)-1)),"")</f>
        <v/>
      </c>
      <c r="I301" s="140" t="str">
        <f>IFERROR(IF(INDEX($B$309:$B$378,$L301+COLUMNS($E299:I299)-1)&lt;&gt;$C301,"",INDEX(EUConst_TierActivityListNames,$L301+COLUMNS($E299:I299)-1)),"")</f>
        <v/>
      </c>
      <c r="J301" s="140" t="str">
        <f>IFERROR(IF(INDEX($B$309:$B$378,$L301+COLUMNS($E299:J299)-1)&lt;&gt;$C301,"",INDEX(EUConst_TierActivityListNames,$L301+COLUMNS($E299:J299)-1)),"")</f>
        <v/>
      </c>
      <c r="K301" s="204" t="str">
        <f>IFERROR(IF(INDEX($B$309:$B$378,$L301+COLUMNS($E299:K299)-1)&lt;&gt;$C301,"",INDEX(EUConst_TierActivityListNames,$L301+COLUMNS($E299:K299)-1)),"")</f>
        <v/>
      </c>
      <c r="L301" s="504">
        <f t="shared" si="2"/>
        <v>50</v>
      </c>
      <c r="M301" s="379" t="s">
        <v>65</v>
      </c>
      <c r="N301" s="382">
        <v>2</v>
      </c>
    </row>
    <row r="302" spans="1:14" x14ac:dyDescent="0.25">
      <c r="A302" s="9">
        <v>25</v>
      </c>
      <c r="B302" s="195" t="str">
        <f>Translations!$B$328</f>
        <v xml:space="preserve">Production of soda ash (Na2CO3) and sodium bicarbonate (NaHCO3) </v>
      </c>
      <c r="C302" s="172" t="str">
        <f t="shared" si="1"/>
        <v>Production of soda ash and sodium bicarbonate</v>
      </c>
      <c r="D302" s="196"/>
      <c r="E302" s="203" t="str">
        <f>IFERROR(IF(INDEX($B$309:$B$378,$L302+COLUMNS($E300:E300)-1)&lt;&gt;$C302,"",INDEX(EUConst_TierActivityListNames,$L302+COLUMNS($E300:E300)-1)),"")</f>
        <v>Soda ash / sodium bicarbonate: Mass balance methodology</v>
      </c>
      <c r="F302" s="140" t="str">
        <f>IFERROR(IF(INDEX($B$309:$B$378,$L302+COLUMNS($E300:F300)-1)&lt;&gt;$C302,"",INDEX(EUConst_TierActivityListNames,$L302+COLUMNS($E300:F300)-1)),"")</f>
        <v/>
      </c>
      <c r="G302" s="140" t="str">
        <f>IFERROR(IF(INDEX($B$309:$B$378,$L302+COLUMNS($E300:G300)-1)&lt;&gt;$C302,"",INDEX(EUConst_TierActivityListNames,$L302+COLUMNS($E300:G300)-1)),"")</f>
        <v/>
      </c>
      <c r="H302" s="140" t="str">
        <f>IFERROR(IF(INDEX($B$309:$B$378,$L302+COLUMNS($E300:H300)-1)&lt;&gt;$C302,"",INDEX(EUConst_TierActivityListNames,$L302+COLUMNS($E300:H300)-1)),"")</f>
        <v/>
      </c>
      <c r="I302" s="140" t="str">
        <f>IFERROR(IF(INDEX($B$309:$B$378,$L302+COLUMNS($E300:I300)-1)&lt;&gt;$C302,"",INDEX(EUConst_TierActivityListNames,$L302+COLUMNS($E300:I300)-1)),"")</f>
        <v/>
      </c>
      <c r="J302" s="140" t="str">
        <f>IFERROR(IF(INDEX($B$309:$B$378,$L302+COLUMNS($E300:J300)-1)&lt;&gt;$C302,"",INDEX(EUConst_TierActivityListNames,$L302+COLUMNS($E300:J300)-1)),"")</f>
        <v/>
      </c>
      <c r="K302" s="204" t="str">
        <f>IFERROR(IF(INDEX($B$309:$B$378,$L302+COLUMNS($E300:K300)-1)&lt;&gt;$C302,"",INDEX(EUConst_TierActivityListNames,$L302+COLUMNS($E300:K300)-1)),"")</f>
        <v/>
      </c>
      <c r="L302" s="504">
        <f t="shared" si="2"/>
        <v>58</v>
      </c>
      <c r="M302" s="379" t="s">
        <v>65</v>
      </c>
      <c r="N302" s="382">
        <v>2</v>
      </c>
    </row>
    <row r="303" spans="1:14" x14ac:dyDescent="0.25">
      <c r="A303" s="9">
        <v>26</v>
      </c>
      <c r="B303" s="195" t="str">
        <f>IF(LEN(Translations!$B$329)&gt;250,LEFT(Translations!$B$329,250),Translations!$B$329)</f>
        <v>Capture of greenhouse gases from installations covered by this Directive for the purpose of transport and geological storage in a storage site permitted under Directive 2009/31/EC</v>
      </c>
      <c r="C303" s="172" t="str">
        <f t="shared" si="1"/>
        <v>Capture of greenhouse gases under Directive 2009/31/EC</v>
      </c>
      <c r="D303" s="196"/>
      <c r="E303" s="203" t="str">
        <f>IFERROR(IF(INDEX($B$309:$B$378,$L303+COLUMNS($E301:E301)-1)&lt;&gt;$C303,"",INDEX(EUConst_TierActivityListNames,$L303+COLUMNS($E301:E301)-1)),"")</f>
        <v>CCS: Capture: CO2 transferred</v>
      </c>
      <c r="F303" s="140" t="str">
        <f>IFERROR(IF(INDEX($B$309:$B$378,$L303+COLUMNS($E301:F301)-1)&lt;&gt;$C303,"",INDEX(EUConst_TierActivityListNames,$L303+COLUMNS($E301:F301)-1)),"")</f>
        <v/>
      </c>
      <c r="G303" s="140" t="str">
        <f>IFERROR(IF(INDEX($B$309:$B$378,$L303+COLUMNS($E301:G301)-1)&lt;&gt;$C303,"",INDEX(EUConst_TierActivityListNames,$L303+COLUMNS($E301:G301)-1)),"")</f>
        <v/>
      </c>
      <c r="H303" s="140" t="str">
        <f>IFERROR(IF(INDEX($B$309:$B$378,$L303+COLUMNS($E301:H301)-1)&lt;&gt;$C303,"",INDEX(EUConst_TierActivityListNames,$L303+COLUMNS($E301:H301)-1)),"")</f>
        <v/>
      </c>
      <c r="I303" s="140" t="str">
        <f>IFERROR(IF(INDEX($B$309:$B$378,$L303+COLUMNS($E301:I301)-1)&lt;&gt;$C303,"",INDEX(EUConst_TierActivityListNames,$L303+COLUMNS($E301:I301)-1)),"")</f>
        <v/>
      </c>
      <c r="J303" s="140" t="str">
        <f>IFERROR(IF(INDEX($B$309:$B$378,$L303+COLUMNS($E301:J301)-1)&lt;&gt;$C303,"",INDEX(EUConst_TierActivityListNames,$L303+COLUMNS($E301:J301)-1)),"")</f>
        <v/>
      </c>
      <c r="K303" s="204" t="str">
        <f>IFERROR(IF(INDEX($B$309:$B$378,$L303+COLUMNS($E301:K301)-1)&lt;&gt;$C303,"",INDEX(EUConst_TierActivityListNames,$L303+COLUMNS($E301:K301)-1)),"")</f>
        <v/>
      </c>
      <c r="L303" s="504">
        <f t="shared" si="2"/>
        <v>62</v>
      </c>
      <c r="M303" s="379" t="s">
        <v>65</v>
      </c>
      <c r="N303" s="382">
        <v>2</v>
      </c>
    </row>
    <row r="304" spans="1:14" x14ac:dyDescent="0.25">
      <c r="A304" s="9">
        <v>27</v>
      </c>
      <c r="B304" s="195" t="str">
        <f>IF(LEN(Translations!$B$330)&gt;250,LEFT(Translations!$B$330,250),Translations!$B$330)</f>
        <v>Transport of greenhouse gases by pipelines for geological storage in a storage site permitted under Directive 2009/31/EC</v>
      </c>
      <c r="C304" s="172" t="str">
        <f t="shared" si="1"/>
        <v>Transport of greenhouse gases under Directive 2009/31/EC</v>
      </c>
      <c r="D304" s="196"/>
      <c r="E304" s="203" t="str">
        <f>IFERROR(IF(INDEX($B$309:$B$378,$L304+COLUMNS($E302:E302)-1)&lt;&gt;$C304,"",INDEX(EUConst_TierActivityListNames,$L304+COLUMNS($E302:E302)-1)),"")</f>
        <v>CCS: Transport: CO2 transferred</v>
      </c>
      <c r="F304" s="140" t="str">
        <f>IFERROR(IF(INDEX($B$309:$B$378,$L304+COLUMNS($E302:F302)-1)&lt;&gt;$C304,"",INDEX(EUConst_TierActivityListNames,$L304+COLUMNS($E302:F302)-1)),"")</f>
        <v>CCS: Transport: CO2 vented</v>
      </c>
      <c r="G304" s="140" t="str">
        <f>IFERROR(IF(INDEX($B$309:$B$378,$L304+COLUMNS($E302:G302)-1)&lt;&gt;$C304,"",INDEX(EUConst_TierActivityListNames,$L304+COLUMNS($E302:G302)-1)),"")</f>
        <v>CCS: Transport: CO2 leaked</v>
      </c>
      <c r="H304" s="140" t="str">
        <f>IFERROR(IF(INDEX($B$309:$B$378,$L304+COLUMNS($E302:H302)-1)&lt;&gt;$C304,"",INDEX(EUConst_TierActivityListNames,$L304+COLUMNS($E302:H302)-1)),"")</f>
        <v>CCS: Transport: CO2 fugitive</v>
      </c>
      <c r="I304" s="140" t="str">
        <f>IFERROR(IF(INDEX($B$309:$B$378,$L304+COLUMNS($E302:I302)-1)&lt;&gt;$C304,"",INDEX(EUConst_TierActivityListNames,$L304+COLUMNS($E302:I302)-1)),"")</f>
        <v/>
      </c>
      <c r="J304" s="140" t="str">
        <f>IFERROR(IF(INDEX($B$309:$B$378,$L304+COLUMNS($E302:J302)-1)&lt;&gt;$C304,"",INDEX(EUConst_TierActivityListNames,$L304+COLUMNS($E302:J302)-1)),"")</f>
        <v/>
      </c>
      <c r="K304" s="204" t="str">
        <f>IFERROR(IF(INDEX($B$309:$B$378,$L304+COLUMNS($E302:K302)-1)&lt;&gt;$C304,"",INDEX(EUConst_TierActivityListNames,$L304+COLUMNS($E302:K302)-1)),"")</f>
        <v/>
      </c>
      <c r="L304" s="504">
        <f t="shared" si="2"/>
        <v>63</v>
      </c>
      <c r="M304" s="379" t="s">
        <v>65</v>
      </c>
      <c r="N304" s="382">
        <v>2</v>
      </c>
    </row>
    <row r="305" spans="1:26" ht="13.8" thickBot="1" x14ac:dyDescent="0.3">
      <c r="A305" s="9">
        <v>28</v>
      </c>
      <c r="B305" s="197" t="str">
        <f>IF(LEN(Translations!$B$331)&gt;250,LEFT(Translations!$B$331,250),Translations!$B$331)</f>
        <v>Geological storage of greenhouse gases in a storage site permitted under Directive 2009/31/EC</v>
      </c>
      <c r="C305" s="198" t="str">
        <f t="shared" si="1"/>
        <v>Storage of greenhouse gases under Directive 2009/31/EC</v>
      </c>
      <c r="D305" s="199"/>
      <c r="E305" s="205" t="str">
        <f>IFERROR(IF(INDEX($B$309:$B$378,$L305+COLUMNS($E303:E303)-1)&lt;&gt;$C305,"",INDEX(EUConst_TierActivityListNames,$L305+COLUMNS($E303:E303)-1)),"")</f>
        <v>CCS: Storage: CO2 transferred</v>
      </c>
      <c r="F305" s="206" t="str">
        <f>IFERROR(IF(INDEX($B$309:$B$378,$L305+COLUMNS($E303:F303)-1)&lt;&gt;$C305,"",INDEX(EUConst_TierActivityListNames,$L305+COLUMNS($E303:F303)-1)),"")</f>
        <v>CCS: Storage: CO2 vented</v>
      </c>
      <c r="G305" s="206" t="str">
        <f>IFERROR(IF(INDEX($B$309:$B$378,$L305+COLUMNS($E303:G303)-1)&lt;&gt;$C305,"",INDEX(EUConst_TierActivityListNames,$L305+COLUMNS($E303:G303)-1)),"")</f>
        <v>CCS: Storage: CO2 leaked</v>
      </c>
      <c r="H305" s="206" t="str">
        <f>IFERROR(IF(INDEX($B$309:$B$378,$L305+COLUMNS($E303:H303)-1)&lt;&gt;$C305,"",INDEX(EUConst_TierActivityListNames,$L305+COLUMNS($E303:H303)-1)),"")</f>
        <v>CCS: Storage: CO2 fugitive</v>
      </c>
      <c r="I305" s="206" t="str">
        <f>IFERROR(IF(INDEX($B$309:$B$378,$L305+COLUMNS($E303:I303)-1)&lt;&gt;$C305,"",INDEX(EUConst_TierActivityListNames,$L305+COLUMNS($E303:I303)-1)),"")</f>
        <v/>
      </c>
      <c r="J305" s="206" t="str">
        <f>IFERROR(IF(INDEX($B$309:$B$378,$L305+COLUMNS($E303:J303)-1)&lt;&gt;$C305,"",INDEX(EUConst_TierActivityListNames,$L305+COLUMNS($E303:J303)-1)),"")</f>
        <v/>
      </c>
      <c r="K305" s="207" t="str">
        <f>IFERROR(IF(INDEX($B$309:$B$378,$L305+COLUMNS($E303:K303)-1)&lt;&gt;$C305,"",INDEX(EUConst_TierActivityListNames,$L305+COLUMNS($E303:K303)-1)),"")</f>
        <v/>
      </c>
      <c r="L305" s="504">
        <f t="shared" si="2"/>
        <v>67</v>
      </c>
      <c r="M305" s="380" t="s">
        <v>65</v>
      </c>
      <c r="N305" s="384">
        <v>2</v>
      </c>
    </row>
    <row r="307" spans="1:26" s="40" customFormat="1" x14ac:dyDescent="0.25">
      <c r="B307" s="41" t="str">
        <f>Translations!$B$332</f>
        <v>Activity data</v>
      </c>
      <c r="C307" s="41"/>
      <c r="D307" s="42"/>
      <c r="E307" s="42"/>
      <c r="F307" s="42"/>
      <c r="G307" s="43" t="str">
        <f>Translations!$B$333</f>
        <v>Tier</v>
      </c>
      <c r="H307" s="43" t="str">
        <f>Translations!$B$333</f>
        <v>Tier</v>
      </c>
      <c r="I307" s="43" t="str">
        <f>Translations!$B$333</f>
        <v>Tier</v>
      </c>
      <c r="J307" s="43" t="str">
        <f>Translations!$B$333</f>
        <v>Tier</v>
      </c>
      <c r="K307" s="43" t="str">
        <f>Translations!$B$333</f>
        <v>Tier</v>
      </c>
      <c r="L307" s="43" t="str">
        <f>Translations!$B$333</f>
        <v>Tier</v>
      </c>
      <c r="M307" s="43" t="str">
        <f>Translations!$B$333</f>
        <v>Tier</v>
      </c>
      <c r="N307" s="43" t="str">
        <f>Translations!$B$333</f>
        <v>Tier</v>
      </c>
      <c r="O307" s="43" t="str">
        <f>Translations!$B$333</f>
        <v>Tier</v>
      </c>
      <c r="P307" s="43" t="str">
        <f>Translations!$B$333</f>
        <v>Tier</v>
      </c>
    </row>
    <row r="308" spans="1:26" s="40" customFormat="1" ht="12.75" customHeight="1" outlineLevel="1" x14ac:dyDescent="0.25">
      <c r="B308" s="41" t="str">
        <f>Translations!$B$334</f>
        <v>Activity</v>
      </c>
      <c r="C308" s="41" t="str">
        <f>Translations!$B$335</f>
        <v>Short name</v>
      </c>
      <c r="D308" s="41" t="str">
        <f>Translations!$B$336</f>
        <v>Sub-activity</v>
      </c>
      <c r="E308" s="41" t="str">
        <f>Translations!$B$138</f>
        <v>Parameter</v>
      </c>
      <c r="F308" s="41" t="str">
        <f>Translations!$B$337</f>
        <v>Source type</v>
      </c>
      <c r="G308" s="43" t="str">
        <f>Translations!$B$338</f>
        <v>Minimum</v>
      </c>
      <c r="H308" s="43">
        <v>1</v>
      </c>
      <c r="I308" s="43">
        <v>2</v>
      </c>
      <c r="J308" s="43" t="s">
        <v>552</v>
      </c>
      <c r="K308" s="43" t="str">
        <f>Translations!$B$306</f>
        <v>2b</v>
      </c>
      <c r="L308" s="43">
        <v>3</v>
      </c>
      <c r="M308" s="43" t="s">
        <v>1616</v>
      </c>
      <c r="N308" s="43" t="s">
        <v>1617</v>
      </c>
      <c r="O308" s="43">
        <v>4</v>
      </c>
      <c r="P308" s="43" t="str">
        <f>Translations!$B$339</f>
        <v>Highest</v>
      </c>
      <c r="Q308" s="137"/>
      <c r="Z308" s="40" t="str">
        <f>Translations!$B$340</f>
        <v>make grey?</v>
      </c>
    </row>
    <row r="309" spans="1:26" ht="12.75" customHeight="1" outlineLevel="1" x14ac:dyDescent="0.25">
      <c r="A309" s="28">
        <v>1</v>
      </c>
      <c r="B309" s="526" t="str">
        <f>C278</f>
        <v>Combustion of fuels</v>
      </c>
      <c r="C309" s="526" t="str">
        <f>Translations!$B$342</f>
        <v>Combustion</v>
      </c>
      <c r="D309" s="526" t="str">
        <f>Translations!$B$343</f>
        <v>Commercial standard fuels</v>
      </c>
      <c r="E309" s="526" t="str">
        <f>Translations!$B$141</f>
        <v>Amount of fuel [t] or [Nm3]</v>
      </c>
      <c r="F309" s="527" t="str">
        <f>EUconst_Fuel</f>
        <v>Combustion</v>
      </c>
      <c r="G309" s="525">
        <v>2</v>
      </c>
      <c r="H309" s="528" t="str">
        <f>Translations!$B$344</f>
        <v>± 7,5%</v>
      </c>
      <c r="I309" s="528" t="str">
        <f>Translations!$B$345</f>
        <v>± 5,0%</v>
      </c>
      <c r="J309" s="32"/>
      <c r="K309" s="32"/>
      <c r="L309" s="528" t="str">
        <f>Translations!$B$346</f>
        <v>± 2,5%</v>
      </c>
      <c r="M309" s="528"/>
      <c r="N309" s="528"/>
      <c r="O309" s="528" t="str">
        <f>Translations!$B$347</f>
        <v>± 1,5%</v>
      </c>
      <c r="P309" s="525">
        <f t="shared" ref="P309:P340" si="7">COUNTA(H309:O309)</f>
        <v>4</v>
      </c>
      <c r="Q309" s="529" t="str">
        <f t="shared" ref="Q309:Q340" si="8">C309 &amp; ": " &amp;D309</f>
        <v>Combustion: Commercial standard fuels</v>
      </c>
      <c r="R309" s="32"/>
      <c r="S309" s="32" t="str">
        <f t="shared" ref="S309:S333" si="9">EUconst_CNTR_ActivityData&amp;Q309</f>
        <v>ActivityData_Combustion: Commercial standard fuels</v>
      </c>
      <c r="Z309" s="28" t="b">
        <f>IF(G309=EUconst_NA,TRUE,FALSE)</f>
        <v>0</v>
      </c>
    </row>
    <row r="310" spans="1:26" ht="12.75" customHeight="1" outlineLevel="1" x14ac:dyDescent="0.25">
      <c r="A310" s="28">
        <f>A309+1</f>
        <v>2</v>
      </c>
      <c r="B310" s="526" t="str">
        <f t="shared" ref="B310:B317" si="10">B309</f>
        <v>Combustion of fuels</v>
      </c>
      <c r="C310" s="526" t="str">
        <f>Translations!$B$342</f>
        <v>Combustion</v>
      </c>
      <c r="D310" s="526" t="str">
        <f>Translations!$B$348</f>
        <v>Other gaseous &amp; liquid fuels</v>
      </c>
      <c r="E310" s="526" t="str">
        <f>Translations!$B$141</f>
        <v>Amount of fuel [t] or [Nm3]</v>
      </c>
      <c r="F310" s="527" t="str">
        <f>EUconst_Fuel</f>
        <v>Combustion</v>
      </c>
      <c r="G310" s="525">
        <v>2</v>
      </c>
      <c r="H310" s="528" t="str">
        <f>Translations!$B$344</f>
        <v>± 7,5%</v>
      </c>
      <c r="I310" s="528" t="str">
        <f>Translations!$B$345</f>
        <v>± 5,0%</v>
      </c>
      <c r="J310" s="32"/>
      <c r="K310" s="32"/>
      <c r="L310" s="528" t="str">
        <f>Translations!$B$346</f>
        <v>± 2,5%</v>
      </c>
      <c r="M310" s="528"/>
      <c r="N310" s="528"/>
      <c r="O310" s="528" t="str">
        <f>Translations!$B$347</f>
        <v>± 1,5%</v>
      </c>
      <c r="P310" s="525">
        <f t="shared" si="7"/>
        <v>4</v>
      </c>
      <c r="Q310" s="529" t="str">
        <f t="shared" si="8"/>
        <v>Combustion: Other gaseous &amp; liquid fuels</v>
      </c>
      <c r="R310" s="32"/>
      <c r="S310" s="32" t="str">
        <f t="shared" si="9"/>
        <v>ActivityData_Combustion: Other gaseous &amp; liquid fuels</v>
      </c>
      <c r="Z310" s="28" t="b">
        <f>IF(G310=EUconst_NA,TRUE,FALSE)</f>
        <v>0</v>
      </c>
    </row>
    <row r="311" spans="1:26" ht="12.75" customHeight="1" outlineLevel="1" x14ac:dyDescent="0.25">
      <c r="A311" s="28">
        <f t="shared" ref="A311:A374" si="11">A310+1</f>
        <v>3</v>
      </c>
      <c r="B311" s="526" t="str">
        <f t="shared" si="10"/>
        <v>Combustion of fuels</v>
      </c>
      <c r="C311" s="526" t="str">
        <f>Translations!$B$342</f>
        <v>Combustion</v>
      </c>
      <c r="D311" s="526" t="str">
        <f>Translations!$B$349</f>
        <v>Solid fuels</v>
      </c>
      <c r="E311" s="526" t="str">
        <f>Translations!$B$350</f>
        <v>Amount of fuel [t]</v>
      </c>
      <c r="F311" s="527" t="str">
        <f>EUconst_Fuel</f>
        <v>Combustion</v>
      </c>
      <c r="G311" s="525">
        <v>1</v>
      </c>
      <c r="H311" s="528" t="str">
        <f>Translations!$B$344</f>
        <v>± 7,5%</v>
      </c>
      <c r="I311" s="528" t="str">
        <f>Translations!$B$345</f>
        <v>± 5,0%</v>
      </c>
      <c r="J311" s="32"/>
      <c r="K311" s="32"/>
      <c r="L311" s="528" t="str">
        <f>Translations!$B$346</f>
        <v>± 2,5%</v>
      </c>
      <c r="M311" s="528"/>
      <c r="N311" s="528"/>
      <c r="O311" s="528" t="str">
        <f>Translations!$B$347</f>
        <v>± 1,5%</v>
      </c>
      <c r="P311" s="525">
        <f t="shared" si="7"/>
        <v>4</v>
      </c>
      <c r="Q311" s="529" t="str">
        <f t="shared" si="8"/>
        <v>Combustion: Solid fuels</v>
      </c>
      <c r="R311" s="32"/>
      <c r="S311" s="32" t="str">
        <f t="shared" si="9"/>
        <v>ActivityData_Combustion: Solid fuels</v>
      </c>
      <c r="Z311" s="28" t="b">
        <f>IF(G311=EUconst_NA,TRUE,FALSE)</f>
        <v>0</v>
      </c>
    </row>
    <row r="312" spans="1:26" ht="12.75" customHeight="1" outlineLevel="1" x14ac:dyDescent="0.25">
      <c r="A312" s="28">
        <f t="shared" si="11"/>
        <v>4</v>
      </c>
      <c r="B312" s="526" t="str">
        <f t="shared" si="10"/>
        <v>Combustion of fuels</v>
      </c>
      <c r="C312" s="526" t="str">
        <f>Translations!$B$342</f>
        <v>Combustion</v>
      </c>
      <c r="D312" s="526" t="s">
        <v>1622</v>
      </c>
      <c r="E312" s="526" t="str">
        <f>Translations!$B$350</f>
        <v>Amount of fuel [t]</v>
      </c>
      <c r="F312" s="527" t="str">
        <f>EUconst_Fuel</f>
        <v>Combustion</v>
      </c>
      <c r="G312" s="525">
        <v>1</v>
      </c>
      <c r="H312" s="528" t="str">
        <f>Translations!$B$344</f>
        <v>± 7,5%</v>
      </c>
      <c r="I312" s="528" t="str">
        <f>Translations!$B$345</f>
        <v>± 5,0%</v>
      </c>
      <c r="J312" s="32"/>
      <c r="K312" s="32"/>
      <c r="L312" s="528" t="str">
        <f>Translations!$B$346</f>
        <v>± 2,5%</v>
      </c>
      <c r="M312" s="528"/>
      <c r="N312" s="528"/>
      <c r="O312" s="528" t="str">
        <f>Translations!$B$347</f>
        <v>± 1,5%</v>
      </c>
      <c r="P312" s="525">
        <f t="shared" si="7"/>
        <v>4</v>
      </c>
      <c r="Q312" s="529" t="str">
        <f t="shared" si="8"/>
        <v>Combustion: Waste</v>
      </c>
      <c r="R312" s="32"/>
      <c r="S312" s="32" t="str">
        <f t="shared" ref="S312" si="12">EUconst_CNTR_ActivityData&amp;Q312</f>
        <v>ActivityData_Combustion: Waste</v>
      </c>
    </row>
    <row r="313" spans="1:26" ht="12.75" customHeight="1" outlineLevel="1" x14ac:dyDescent="0.25">
      <c r="A313" s="28">
        <f t="shared" si="11"/>
        <v>5</v>
      </c>
      <c r="B313" s="526" t="str">
        <f>B311</f>
        <v>Combustion of fuels</v>
      </c>
      <c r="C313" s="526" t="str">
        <f>Translations!$B$342</f>
        <v>Combustion</v>
      </c>
      <c r="D313" s="526" t="str">
        <f>Translations!$B$351</f>
        <v>Gas Processing Terminals</v>
      </c>
      <c r="E313" s="526" t="str">
        <f>Translations!$B$352</f>
        <v>Each input and output material [t]</v>
      </c>
      <c r="F313" s="527" t="str">
        <f>EUconst_MassBalance</f>
        <v>Mass balance</v>
      </c>
      <c r="G313" s="525">
        <v>1</v>
      </c>
      <c r="H313" s="528" t="str">
        <f>Translations!$B$344</f>
        <v>± 7,5%</v>
      </c>
      <c r="I313" s="528" t="str">
        <f>Translations!$B$345</f>
        <v>± 5,0%</v>
      </c>
      <c r="J313" s="32"/>
      <c r="K313" s="32"/>
      <c r="L313" s="528" t="str">
        <f>Translations!$B$346</f>
        <v>± 2,5%</v>
      </c>
      <c r="M313" s="528"/>
      <c r="N313" s="528"/>
      <c r="O313" s="528" t="str">
        <f>Translations!$B$347</f>
        <v>± 1,5%</v>
      </c>
      <c r="P313" s="525">
        <f t="shared" si="7"/>
        <v>4</v>
      </c>
      <c r="Q313" s="529" t="str">
        <f t="shared" si="8"/>
        <v>Combustion: Gas Processing Terminals</v>
      </c>
      <c r="R313" s="32"/>
      <c r="S313" s="32" t="str">
        <f t="shared" si="9"/>
        <v>ActivityData_Combustion: Gas Processing Terminals</v>
      </c>
      <c r="W313" s="145"/>
      <c r="Z313" s="28" t="b">
        <f t="shared" ref="Z313:Z344" si="13">IF(G313=EUconst_NA,TRUE,FALSE)</f>
        <v>0</v>
      </c>
    </row>
    <row r="314" spans="1:26" ht="12.75" customHeight="1" outlineLevel="1" x14ac:dyDescent="0.25">
      <c r="A314" s="28">
        <f t="shared" si="11"/>
        <v>6</v>
      </c>
      <c r="B314" s="526" t="str">
        <f>B311</f>
        <v>Combustion of fuels</v>
      </c>
      <c r="C314" s="526" t="str">
        <f>Translations!$B$342</f>
        <v>Combustion</v>
      </c>
      <c r="D314" s="526" t="str">
        <f>Translations!$B$353</f>
        <v>Flares</v>
      </c>
      <c r="E314" s="526" t="str">
        <f>Translations!$B$354</f>
        <v>Amount of flare gas [Nm3]</v>
      </c>
      <c r="F314" s="527" t="str">
        <f>EUconst_Fuel</f>
        <v>Combustion</v>
      </c>
      <c r="G314" s="525">
        <v>1</v>
      </c>
      <c r="H314" s="528" t="str">
        <f>Translations!$B$355</f>
        <v>± 17,5%</v>
      </c>
      <c r="I314" s="528" t="str">
        <f>Translations!$B$356</f>
        <v>± 12,5%</v>
      </c>
      <c r="J314" s="32"/>
      <c r="K314" s="32"/>
      <c r="L314" s="528" t="str">
        <f>Translations!$B$344</f>
        <v>± 7,5%</v>
      </c>
      <c r="M314" s="528"/>
      <c r="N314" s="528"/>
      <c r="O314" s="528"/>
      <c r="P314" s="525">
        <f t="shared" si="7"/>
        <v>3</v>
      </c>
      <c r="Q314" s="529" t="str">
        <f t="shared" si="8"/>
        <v>Combustion: Flares</v>
      </c>
      <c r="R314" s="32"/>
      <c r="S314" s="32" t="str">
        <f t="shared" si="9"/>
        <v>ActivityData_Combustion: Flares</v>
      </c>
      <c r="Z314" s="28" t="b">
        <f t="shared" si="13"/>
        <v>0</v>
      </c>
    </row>
    <row r="315" spans="1:26" ht="12.75" customHeight="1" outlineLevel="1" x14ac:dyDescent="0.25">
      <c r="A315" s="28">
        <f t="shared" si="11"/>
        <v>7</v>
      </c>
      <c r="B315" s="526" t="str">
        <f t="shared" si="10"/>
        <v>Combustion of fuels</v>
      </c>
      <c r="C315" s="526" t="str">
        <f>Translations!$B$342</f>
        <v>Combustion</v>
      </c>
      <c r="D315" s="526" t="str">
        <f>Translations!$B$357</f>
        <v>Scrubbing (carbonate)</v>
      </c>
      <c r="E315" s="526" t="str">
        <f>Translations!$B$358</f>
        <v>Amount carbonate consumed [t]</v>
      </c>
      <c r="F315" s="527" t="str">
        <f>EUconst_ProcessCarbonate</f>
        <v>Process Emissions</v>
      </c>
      <c r="G315" s="525">
        <v>1</v>
      </c>
      <c r="H315" s="528" t="str">
        <f>Translations!$B$344</f>
        <v>± 7,5%</v>
      </c>
      <c r="I315" s="530"/>
      <c r="J315" s="32"/>
      <c r="K315" s="32"/>
      <c r="L315" s="530"/>
      <c r="M315" s="530"/>
      <c r="N315" s="530"/>
      <c r="O315" s="530"/>
      <c r="P315" s="525">
        <f t="shared" si="7"/>
        <v>1</v>
      </c>
      <c r="Q315" s="529" t="str">
        <f t="shared" si="8"/>
        <v>Combustion: Scrubbing (carbonate)</v>
      </c>
      <c r="R315" s="32"/>
      <c r="S315" s="32" t="str">
        <f t="shared" si="9"/>
        <v>ActivityData_Combustion: Scrubbing (carbonate)</v>
      </c>
      <c r="Z315" s="28" t="b">
        <f t="shared" si="13"/>
        <v>0</v>
      </c>
    </row>
    <row r="316" spans="1:26" ht="12.75" customHeight="1" outlineLevel="1" x14ac:dyDescent="0.25">
      <c r="A316" s="28">
        <f t="shared" si="11"/>
        <v>8</v>
      </c>
      <c r="B316" s="526" t="str">
        <f t="shared" si="10"/>
        <v>Combustion of fuels</v>
      </c>
      <c r="C316" s="526" t="str">
        <f>Translations!$B$342</f>
        <v>Combustion</v>
      </c>
      <c r="D316" s="526" t="str">
        <f>Translations!$B$359</f>
        <v>Scrubbing (gypsum)</v>
      </c>
      <c r="E316" s="526" t="str">
        <f>Translations!$B$360</f>
        <v>Amount gypsum produced [t]</v>
      </c>
      <c r="F316" s="527" t="str">
        <f>F315</f>
        <v>Process Emissions</v>
      </c>
      <c r="G316" s="525">
        <v>1</v>
      </c>
      <c r="H316" s="528" t="str">
        <f>Translations!$B$344</f>
        <v>± 7,5%</v>
      </c>
      <c r="I316" s="530"/>
      <c r="J316" s="32"/>
      <c r="K316" s="32"/>
      <c r="L316" s="530"/>
      <c r="M316" s="530"/>
      <c r="N316" s="530"/>
      <c r="O316" s="530"/>
      <c r="P316" s="525">
        <f t="shared" si="7"/>
        <v>1</v>
      </c>
      <c r="Q316" s="529" t="str">
        <f t="shared" si="8"/>
        <v>Combustion: Scrubbing (gypsum)</v>
      </c>
      <c r="R316" s="32"/>
      <c r="S316" s="32" t="str">
        <f t="shared" si="9"/>
        <v>ActivityData_Combustion: Scrubbing (gypsum)</v>
      </c>
      <c r="Z316" s="28" t="b">
        <f t="shared" si="13"/>
        <v>0</v>
      </c>
    </row>
    <row r="317" spans="1:26" ht="12.75" customHeight="1" outlineLevel="1" x14ac:dyDescent="0.25">
      <c r="A317" s="28">
        <f t="shared" si="11"/>
        <v>9</v>
      </c>
      <c r="B317" s="526" t="str">
        <f t="shared" si="10"/>
        <v>Combustion of fuels</v>
      </c>
      <c r="C317" s="526" t="str">
        <f>Translations!$B$342</f>
        <v>Combustion</v>
      </c>
      <c r="D317" s="526" t="str">
        <f>Translations!$B$1283</f>
        <v>Scrubbing (urea)</v>
      </c>
      <c r="E317" s="526" t="str">
        <f>Translations!$B$1284</f>
        <v>Amount urea consumed [t]</v>
      </c>
      <c r="F317" s="527" t="str">
        <f>F316</f>
        <v>Process Emissions</v>
      </c>
      <c r="G317" s="525">
        <v>1</v>
      </c>
      <c r="H317" s="528" t="str">
        <f>Translations!$B$344</f>
        <v>± 7,5%</v>
      </c>
      <c r="I317" s="530"/>
      <c r="J317" s="32"/>
      <c r="K317" s="32"/>
      <c r="L317" s="530"/>
      <c r="M317" s="530"/>
      <c r="N317" s="530"/>
      <c r="O317" s="530"/>
      <c r="P317" s="525">
        <f t="shared" si="7"/>
        <v>1</v>
      </c>
      <c r="Q317" s="529" t="str">
        <f t="shared" si="8"/>
        <v>Combustion: Scrubbing (urea)</v>
      </c>
      <c r="R317" s="32"/>
      <c r="S317" s="32" t="str">
        <f>EUconst_CNTR_ActivityData&amp;Q317</f>
        <v>ActivityData_Combustion: Scrubbing (urea)</v>
      </c>
      <c r="Z317" s="28" t="b">
        <f t="shared" si="13"/>
        <v>0</v>
      </c>
    </row>
    <row r="318" spans="1:26" ht="12.75" customHeight="1" outlineLevel="1" x14ac:dyDescent="0.25">
      <c r="A318" s="28">
        <f t="shared" si="11"/>
        <v>10</v>
      </c>
      <c r="B318" s="526" t="str">
        <f>C279</f>
        <v xml:space="preserve">Refining of mineral oil </v>
      </c>
      <c r="C318" s="526" t="str">
        <f>Translations!$B$361</f>
        <v>Refineries</v>
      </c>
      <c r="D318" s="526" t="str">
        <f>Translations!$B$362</f>
        <v>Mass balance</v>
      </c>
      <c r="E318" s="526" t="str">
        <f>Translations!$B$352</f>
        <v>Each input and output material [t]</v>
      </c>
      <c r="F318" s="527" t="str">
        <f>EUconst_MassBalance</f>
        <v>Mass balance</v>
      </c>
      <c r="G318" s="525">
        <v>1</v>
      </c>
      <c r="H318" s="528" t="str">
        <f>Translations!$B$344</f>
        <v>± 7,5%</v>
      </c>
      <c r="I318" s="528" t="str">
        <f>Translations!$B$345</f>
        <v>± 5,0%</v>
      </c>
      <c r="J318" s="32"/>
      <c r="K318" s="32"/>
      <c r="L318" s="528" t="str">
        <f>Translations!$B$346</f>
        <v>± 2,5%</v>
      </c>
      <c r="M318" s="528"/>
      <c r="N318" s="528"/>
      <c r="O318" s="528" t="str">
        <f>Translations!$B$347</f>
        <v>± 1,5%</v>
      </c>
      <c r="P318" s="525">
        <f t="shared" si="7"/>
        <v>4</v>
      </c>
      <c r="Q318" s="529" t="str">
        <f t="shared" si="8"/>
        <v>Refineries: Mass balance</v>
      </c>
      <c r="R318" s="32"/>
      <c r="S318" s="32" t="str">
        <f t="shared" si="9"/>
        <v>ActivityData_Refineries: Mass balance</v>
      </c>
      <c r="W318" s="145"/>
      <c r="Z318" s="28" t="b">
        <f t="shared" si="13"/>
        <v>0</v>
      </c>
    </row>
    <row r="319" spans="1:26" ht="12.75" customHeight="1" outlineLevel="1" x14ac:dyDescent="0.25">
      <c r="A319" s="28">
        <f t="shared" si="11"/>
        <v>11</v>
      </c>
      <c r="B319" s="526" t="str">
        <f>B318</f>
        <v xml:space="preserve">Refining of mineral oil </v>
      </c>
      <c r="C319" s="526" t="str">
        <f>Translations!$B$361</f>
        <v>Refineries</v>
      </c>
      <c r="D319" s="526" t="str">
        <f>Translations!$B$363</f>
        <v>Catalytic cracker regeneration</v>
      </c>
      <c r="E319" s="526" t="str">
        <f>Translations!$B$364</f>
        <v>Uncertainty requirements apply separately for each emission source</v>
      </c>
      <c r="F319" s="527" t="str">
        <f>EUconst_MassBalance</f>
        <v>Mass balance</v>
      </c>
      <c r="G319" s="525">
        <v>1</v>
      </c>
      <c r="H319" s="528" t="str">
        <f>Translations!$B$1285</f>
        <v>± 10,0% (as t CO2)</v>
      </c>
      <c r="I319" s="528" t="str">
        <f>Translations!$B$1286</f>
        <v>± 7,5% (as t CO2)</v>
      </c>
      <c r="J319" s="32"/>
      <c r="K319" s="32"/>
      <c r="L319" s="528" t="str">
        <f>Translations!$B$1287</f>
        <v>± 5,0% (as t CO2)</v>
      </c>
      <c r="M319" s="528"/>
      <c r="N319" s="528"/>
      <c r="O319" s="528" t="str">
        <f>Translations!$B$1288</f>
        <v>± 2,5% (as t CO2)</v>
      </c>
      <c r="P319" s="525">
        <f t="shared" si="7"/>
        <v>4</v>
      </c>
      <c r="Q319" s="529" t="str">
        <f t="shared" si="8"/>
        <v>Refineries: Catalytic cracker regeneration</v>
      </c>
      <c r="R319" s="32"/>
      <c r="S319" s="32" t="str">
        <f t="shared" si="9"/>
        <v>ActivityData_Refineries: Catalytic cracker regeneration</v>
      </c>
      <c r="Z319" s="28" t="b">
        <f t="shared" si="13"/>
        <v>0</v>
      </c>
    </row>
    <row r="320" spans="1:26" ht="12.75" customHeight="1" outlineLevel="1" x14ac:dyDescent="0.25">
      <c r="A320" s="28">
        <f t="shared" si="11"/>
        <v>12</v>
      </c>
      <c r="B320" s="526" t="str">
        <f>B319</f>
        <v xml:space="preserve">Refining of mineral oil </v>
      </c>
      <c r="C320" s="526" t="str">
        <f>Translations!$B$361</f>
        <v>Refineries</v>
      </c>
      <c r="D320" s="526" t="str">
        <f>Translations!$B$365</f>
        <v>Hydrogen production</v>
      </c>
      <c r="E320" s="526" t="str">
        <f>Translations!$B$366</f>
        <v>Hydrocarbon feed [t]</v>
      </c>
      <c r="F320" s="527" t="str">
        <f>EUconst_MassBalance</f>
        <v>Mass balance</v>
      </c>
      <c r="G320" s="525">
        <v>1</v>
      </c>
      <c r="H320" s="528" t="str">
        <f>Translations!$B$344</f>
        <v>± 7,5%</v>
      </c>
      <c r="I320" s="531" t="str">
        <f>Translations!$B$345</f>
        <v>± 5,0%</v>
      </c>
      <c r="J320" s="532"/>
      <c r="K320" s="532"/>
      <c r="L320" s="531" t="str">
        <f>Translations!$B$346</f>
        <v>± 2,5%</v>
      </c>
      <c r="M320" s="531"/>
      <c r="N320" s="531"/>
      <c r="O320" s="531" t="str">
        <f>Translations!$B$347</f>
        <v>± 1,5%</v>
      </c>
      <c r="P320" s="525">
        <f t="shared" si="7"/>
        <v>4</v>
      </c>
      <c r="Q320" s="529" t="str">
        <f t="shared" si="8"/>
        <v>Refineries: Hydrogen production</v>
      </c>
      <c r="R320" s="32"/>
      <c r="S320" s="32" t="str">
        <f t="shared" si="9"/>
        <v>ActivityData_Refineries: Hydrogen production</v>
      </c>
      <c r="X320" s="21"/>
      <c r="Z320" s="28" t="b">
        <f t="shared" si="13"/>
        <v>0</v>
      </c>
    </row>
    <row r="321" spans="1:26" ht="12.75" customHeight="1" outlineLevel="1" x14ac:dyDescent="0.25">
      <c r="A321" s="28">
        <f t="shared" si="11"/>
        <v>13</v>
      </c>
      <c r="B321" s="526" t="str">
        <f>C280</f>
        <v>Production of coke</v>
      </c>
      <c r="C321" s="526" t="str">
        <f>Translations!$B$367</f>
        <v>Coke</v>
      </c>
      <c r="D321" s="526" t="str">
        <f>Translations!$B$368</f>
        <v>Fuel as process input</v>
      </c>
      <c r="E321" s="526" t="str">
        <f>Translations!$B$141</f>
        <v>Amount of fuel [t] or [Nm3]</v>
      </c>
      <c r="F321" s="527" t="str">
        <f>EUconst_Fuel</f>
        <v>Combustion</v>
      </c>
      <c r="G321" s="525">
        <v>1</v>
      </c>
      <c r="H321" s="528" t="str">
        <f>Translations!$B$344</f>
        <v>± 7,5%</v>
      </c>
      <c r="I321" s="528" t="str">
        <f>Translations!$B$345</f>
        <v>± 5,0%</v>
      </c>
      <c r="J321" s="32"/>
      <c r="K321" s="32"/>
      <c r="L321" s="528" t="str">
        <f>Translations!$B$346</f>
        <v>± 2,5%</v>
      </c>
      <c r="M321" s="528"/>
      <c r="N321" s="528"/>
      <c r="O321" s="528" t="str">
        <f>Translations!$B$347</f>
        <v>± 1,5%</v>
      </c>
      <c r="P321" s="525">
        <f t="shared" si="7"/>
        <v>4</v>
      </c>
      <c r="Q321" s="529" t="str">
        <f t="shared" si="8"/>
        <v>Coke: Fuel as process input</v>
      </c>
      <c r="R321" s="32"/>
      <c r="S321" s="32" t="str">
        <f t="shared" si="9"/>
        <v>ActivityData_Coke: Fuel as process input</v>
      </c>
      <c r="W321" s="145"/>
      <c r="X321" s="21"/>
      <c r="Z321" s="28" t="b">
        <f t="shared" si="13"/>
        <v>0</v>
      </c>
    </row>
    <row r="322" spans="1:26" ht="12.75" customHeight="1" outlineLevel="1" x14ac:dyDescent="0.25">
      <c r="A322" s="28">
        <f t="shared" si="11"/>
        <v>14</v>
      </c>
      <c r="B322" s="526" t="str">
        <f>B321</f>
        <v>Production of coke</v>
      </c>
      <c r="C322" s="526" t="str">
        <f>Translations!$B$367</f>
        <v>Coke</v>
      </c>
      <c r="D322" s="533" t="str">
        <f>Translations!$B$1289</f>
        <v>Process (method A): carbonate only</v>
      </c>
      <c r="E322" s="533" t="str">
        <f>Translations!$B$1290</f>
        <v>Process input [t]</v>
      </c>
      <c r="F322" s="527" t="str">
        <f>EUconst_ProcessCarbonate</f>
        <v>Process Emissions</v>
      </c>
      <c r="G322" s="525">
        <v>1</v>
      </c>
      <c r="H322" s="528" t="str">
        <f>Translations!$B$344</f>
        <v>± 7,5%</v>
      </c>
      <c r="I322" s="528" t="str">
        <f>Translations!$B$345</f>
        <v>± 5,0%</v>
      </c>
      <c r="J322" s="32"/>
      <c r="K322" s="32"/>
      <c r="L322" s="528" t="str">
        <f>Translations!$B$346</f>
        <v>± 2,5%</v>
      </c>
      <c r="M322" s="528"/>
      <c r="N322" s="528"/>
      <c r="O322" s="530"/>
      <c r="P322" s="525">
        <f t="shared" si="7"/>
        <v>3</v>
      </c>
      <c r="Q322" s="529" t="str">
        <f t="shared" si="8"/>
        <v>Coke: Process (method A): carbonate only</v>
      </c>
      <c r="R322" s="32"/>
      <c r="S322" s="32" t="str">
        <f t="shared" si="9"/>
        <v>ActivityData_Coke: Process (method A): carbonate only</v>
      </c>
      <c r="W322" s="145"/>
      <c r="X322" s="21"/>
      <c r="Z322" s="28" t="b">
        <f t="shared" si="13"/>
        <v>0</v>
      </c>
    </row>
    <row r="323" spans="1:26" ht="12.75" customHeight="1" outlineLevel="1" x14ac:dyDescent="0.25">
      <c r="A323" s="28">
        <f t="shared" si="11"/>
        <v>15</v>
      </c>
      <c r="B323" s="533" t="str">
        <f>B322</f>
        <v>Production of coke</v>
      </c>
      <c r="C323" s="533" t="str">
        <f>Translations!$B$367</f>
        <v>Coke</v>
      </c>
      <c r="D323" s="533" t="str">
        <f>Translations!$B$1291</f>
        <v>Process (method A): mixed (carbonate + non-carbonate)</v>
      </c>
      <c r="E323" s="533" t="str">
        <f>Translations!$B$1290</f>
        <v>Process input [t]</v>
      </c>
      <c r="F323" s="527" t="str">
        <f>EUconst_ProcessCarbonate</f>
        <v>Process Emissions</v>
      </c>
      <c r="G323" s="525">
        <v>1</v>
      </c>
      <c r="H323" s="528" t="str">
        <f>Translations!$B$344</f>
        <v>± 7,5%</v>
      </c>
      <c r="I323" s="528" t="str">
        <f>Translations!$B$345</f>
        <v>± 5,0%</v>
      </c>
      <c r="J323" s="32"/>
      <c r="K323" s="32"/>
      <c r="L323" s="528" t="str">
        <f>Translations!$B$346</f>
        <v>± 2,5%</v>
      </c>
      <c r="M323" s="528"/>
      <c r="N323" s="528"/>
      <c r="O323" s="530"/>
      <c r="P323" s="525">
        <f t="shared" si="7"/>
        <v>3</v>
      </c>
      <c r="Q323" s="529" t="str">
        <f t="shared" si="8"/>
        <v>Coke: Process (method A): mixed (carbonate + non-carbonate)</v>
      </c>
      <c r="R323" s="32"/>
      <c r="S323" s="32" t="str">
        <f>EUconst_CNTR_ActivityData&amp;Q323</f>
        <v>ActivityData_Coke: Process (method A): mixed (carbonate + non-carbonate)</v>
      </c>
      <c r="W323" s="145"/>
      <c r="X323" s="21"/>
      <c r="Z323" s="28" t="b">
        <f t="shared" si="13"/>
        <v>0</v>
      </c>
    </row>
    <row r="324" spans="1:26" ht="12.75" customHeight="1" outlineLevel="1" x14ac:dyDescent="0.25">
      <c r="A324" s="28">
        <f t="shared" si="11"/>
        <v>16</v>
      </c>
      <c r="B324" s="533" t="str">
        <f>B323</f>
        <v>Production of coke</v>
      </c>
      <c r="C324" s="533" t="str">
        <f>Translations!$B$367</f>
        <v>Coke</v>
      </c>
      <c r="D324" s="533" t="str">
        <f>Translations!$B$1292</f>
        <v>Process (method A): non-carbonate</v>
      </c>
      <c r="E324" s="533" t="str">
        <f>Translations!$B$1290</f>
        <v>Process input [t]</v>
      </c>
      <c r="F324" s="527" t="str">
        <f>EUconst_ProcessCarbonate</f>
        <v>Process Emissions</v>
      </c>
      <c r="G324" s="525">
        <v>1</v>
      </c>
      <c r="H324" s="528" t="str">
        <f>Translations!$B$344</f>
        <v>± 7,5%</v>
      </c>
      <c r="I324" s="528" t="str">
        <f>Translations!$B$345</f>
        <v>± 5,0%</v>
      </c>
      <c r="J324" s="32"/>
      <c r="K324" s="32"/>
      <c r="L324" s="528" t="str">
        <f>Translations!$B$346</f>
        <v>± 2,5%</v>
      </c>
      <c r="M324" s="528"/>
      <c r="N324" s="528"/>
      <c r="O324" s="530"/>
      <c r="P324" s="525">
        <f t="shared" si="7"/>
        <v>3</v>
      </c>
      <c r="Q324" s="529" t="str">
        <f t="shared" si="8"/>
        <v>Coke: Process (method A): non-carbonate</v>
      </c>
      <c r="R324" s="32"/>
      <c r="S324" s="32" t="str">
        <f>EUconst_CNTR_ActivityData&amp;Q324</f>
        <v>ActivityData_Coke: Process (method A): non-carbonate</v>
      </c>
      <c r="W324" s="145"/>
      <c r="X324" s="21"/>
      <c r="Z324" s="28" t="b">
        <f t="shared" si="13"/>
        <v>0</v>
      </c>
    </row>
    <row r="325" spans="1:26" ht="12.75" customHeight="1" outlineLevel="1" x14ac:dyDescent="0.25">
      <c r="A325" s="28">
        <f t="shared" si="11"/>
        <v>17</v>
      </c>
      <c r="B325" s="526" t="str">
        <f>B322</f>
        <v>Production of coke</v>
      </c>
      <c r="C325" s="526" t="str">
        <f>Translations!$B$367</f>
        <v>Coke</v>
      </c>
      <c r="D325" s="526" t="str">
        <f>Translations!$B$1293</f>
        <v>Process (method B): oxide output</v>
      </c>
      <c r="E325" s="526" t="str">
        <f>Translations!$B$372</f>
        <v>Oxide output [t]</v>
      </c>
      <c r="F325" s="527" t="str">
        <f>EUconst_ProcessCarbonate</f>
        <v>Process Emissions</v>
      </c>
      <c r="G325" s="525">
        <v>1</v>
      </c>
      <c r="H325" s="528" t="str">
        <f>Translations!$B$345</f>
        <v>± 5,0%</v>
      </c>
      <c r="I325" s="528" t="str">
        <f>Translations!$B$346</f>
        <v>± 2,5%</v>
      </c>
      <c r="J325" s="32"/>
      <c r="K325" s="32"/>
      <c r="L325" s="530"/>
      <c r="M325" s="530"/>
      <c r="N325" s="530"/>
      <c r="O325" s="530"/>
      <c r="P325" s="525">
        <f t="shared" si="7"/>
        <v>2</v>
      </c>
      <c r="Q325" s="529" t="str">
        <f t="shared" si="8"/>
        <v>Coke: Process (method B): oxide output</v>
      </c>
      <c r="R325" s="32"/>
      <c r="S325" s="32" t="str">
        <f t="shared" si="9"/>
        <v>ActivityData_Coke: Process (method B): oxide output</v>
      </c>
      <c r="W325" s="145"/>
      <c r="X325" s="21"/>
      <c r="Z325" s="28" t="b">
        <f t="shared" si="13"/>
        <v>0</v>
      </c>
    </row>
    <row r="326" spans="1:26" ht="12.75" customHeight="1" outlineLevel="1" x14ac:dyDescent="0.25">
      <c r="A326" s="28">
        <f t="shared" si="11"/>
        <v>18</v>
      </c>
      <c r="B326" s="526" t="str">
        <f>B325</f>
        <v>Production of coke</v>
      </c>
      <c r="C326" s="526" t="str">
        <f>Translations!$B$367</f>
        <v>Coke</v>
      </c>
      <c r="D326" s="526" t="str">
        <f>Translations!$B$362</f>
        <v>Mass balance</v>
      </c>
      <c r="E326" s="526" t="str">
        <f>Translations!$B$352</f>
        <v>Each input and output material [t]</v>
      </c>
      <c r="F326" s="527" t="str">
        <f>EUconst_MassBalance</f>
        <v>Mass balance</v>
      </c>
      <c r="G326" s="525">
        <v>1</v>
      </c>
      <c r="H326" s="528" t="str">
        <f>Translations!$B$344</f>
        <v>± 7,5%</v>
      </c>
      <c r="I326" s="528" t="str">
        <f>Translations!$B$345</f>
        <v>± 5,0%</v>
      </c>
      <c r="J326" s="32"/>
      <c r="K326" s="32"/>
      <c r="L326" s="528" t="str">
        <f>Translations!$B$346</f>
        <v>± 2,5%</v>
      </c>
      <c r="M326" s="528"/>
      <c r="N326" s="528"/>
      <c r="O326" s="528" t="str">
        <f>Translations!$B$347</f>
        <v>± 1,5%</v>
      </c>
      <c r="P326" s="525">
        <f t="shared" si="7"/>
        <v>4</v>
      </c>
      <c r="Q326" s="529" t="str">
        <f t="shared" si="8"/>
        <v>Coke: Mass balance</v>
      </c>
      <c r="R326" s="32"/>
      <c r="S326" s="32" t="str">
        <f t="shared" si="9"/>
        <v>ActivityData_Coke: Mass balance</v>
      </c>
      <c r="X326" s="21"/>
      <c r="Z326" s="28" t="b">
        <f t="shared" si="13"/>
        <v>0</v>
      </c>
    </row>
    <row r="327" spans="1:26" ht="12.75" customHeight="1" outlineLevel="1" x14ac:dyDescent="0.25">
      <c r="A327" s="28">
        <f t="shared" si="11"/>
        <v>19</v>
      </c>
      <c r="B327" s="526" t="str">
        <f>C281</f>
        <v>Metal ore roasting or sintering</v>
      </c>
      <c r="C327" s="526" t="str">
        <f>Translations!$B$374</f>
        <v>Metal ore</v>
      </c>
      <c r="D327" s="533" t="str">
        <f>Translations!$B$1289</f>
        <v>Process (method A): carbonate only</v>
      </c>
      <c r="E327" s="533" t="str">
        <f>Translations!$B$1290</f>
        <v>Process input [t]</v>
      </c>
      <c r="F327" s="527" t="str">
        <f>EUconst_ProcessCarbonate</f>
        <v>Process Emissions</v>
      </c>
      <c r="G327" s="525">
        <v>1</v>
      </c>
      <c r="H327" s="528" t="str">
        <f>Translations!$B$345</f>
        <v>± 5,0%</v>
      </c>
      <c r="I327" s="528" t="str">
        <f>Translations!$B$346</f>
        <v>± 2,5%</v>
      </c>
      <c r="J327" s="32"/>
      <c r="K327" s="32"/>
      <c r="L327" s="530"/>
      <c r="M327" s="530"/>
      <c r="N327" s="530"/>
      <c r="O327" s="530"/>
      <c r="P327" s="525">
        <f t="shared" si="7"/>
        <v>2</v>
      </c>
      <c r="Q327" s="529" t="str">
        <f t="shared" si="8"/>
        <v>Metal ore: Process (method A): carbonate only</v>
      </c>
      <c r="R327" s="32"/>
      <c r="S327" s="32" t="str">
        <f t="shared" si="9"/>
        <v>ActivityData_Metal ore: Process (method A): carbonate only</v>
      </c>
      <c r="X327" s="21"/>
      <c r="Z327" s="28" t="b">
        <f t="shared" si="13"/>
        <v>0</v>
      </c>
    </row>
    <row r="328" spans="1:26" ht="12.75" customHeight="1" outlineLevel="1" x14ac:dyDescent="0.25">
      <c r="A328" s="28">
        <f t="shared" si="11"/>
        <v>20</v>
      </c>
      <c r="B328" s="533" t="str">
        <f>B327</f>
        <v>Metal ore roasting or sintering</v>
      </c>
      <c r="C328" s="533" t="str">
        <f>Translations!$B$374</f>
        <v>Metal ore</v>
      </c>
      <c r="D328" s="533" t="str">
        <f>Translations!$B$1291</f>
        <v>Process (method A): mixed (carbonate + non-carbonate)</v>
      </c>
      <c r="E328" s="533" t="str">
        <f>Translations!$B$1290</f>
        <v>Process input [t]</v>
      </c>
      <c r="F328" s="527" t="str">
        <f>EUconst_ProcessCarbonate</f>
        <v>Process Emissions</v>
      </c>
      <c r="G328" s="525">
        <v>1</v>
      </c>
      <c r="H328" s="528" t="str">
        <f>Translations!$B$344</f>
        <v>± 7,5%</v>
      </c>
      <c r="I328" s="528" t="str">
        <f>Translations!$B$345</f>
        <v>± 5,0%</v>
      </c>
      <c r="J328" s="32"/>
      <c r="K328" s="32"/>
      <c r="L328" s="528" t="str">
        <f>Translations!$B$346</f>
        <v>± 2,5%</v>
      </c>
      <c r="M328" s="528"/>
      <c r="N328" s="528"/>
      <c r="O328" s="530"/>
      <c r="P328" s="525">
        <f t="shared" si="7"/>
        <v>3</v>
      </c>
      <c r="Q328" s="529" t="str">
        <f t="shared" si="8"/>
        <v>Metal ore: Process (method A): mixed (carbonate + non-carbonate)</v>
      </c>
      <c r="R328" s="32"/>
      <c r="S328" s="32" t="str">
        <f>EUconst_CNTR_ActivityData&amp;Q328</f>
        <v>ActivityData_Metal ore: Process (method A): mixed (carbonate + non-carbonate)</v>
      </c>
      <c r="W328" s="145"/>
      <c r="X328" s="21"/>
      <c r="Z328" s="28" t="b">
        <f t="shared" si="13"/>
        <v>0</v>
      </c>
    </row>
    <row r="329" spans="1:26" ht="12.75" customHeight="1" outlineLevel="1" x14ac:dyDescent="0.25">
      <c r="A329" s="28">
        <f t="shared" si="11"/>
        <v>21</v>
      </c>
      <c r="B329" s="533" t="str">
        <f>B328</f>
        <v>Metal ore roasting or sintering</v>
      </c>
      <c r="C329" s="533" t="str">
        <f>Translations!$B$374</f>
        <v>Metal ore</v>
      </c>
      <c r="D329" s="533" t="str">
        <f>Translations!$B$1292</f>
        <v>Process (method A): non-carbonate</v>
      </c>
      <c r="E329" s="533" t="str">
        <f>Translations!$B$1290</f>
        <v>Process input [t]</v>
      </c>
      <c r="F329" s="527" t="str">
        <f>EUconst_ProcessCarbonate</f>
        <v>Process Emissions</v>
      </c>
      <c r="G329" s="525">
        <v>1</v>
      </c>
      <c r="H329" s="528" t="str">
        <f>Translations!$B$344</f>
        <v>± 7,5%</v>
      </c>
      <c r="I329" s="528" t="str">
        <f>Translations!$B$345</f>
        <v>± 5,0%</v>
      </c>
      <c r="J329" s="32"/>
      <c r="K329" s="32"/>
      <c r="L329" s="528" t="str">
        <f>Translations!$B$346</f>
        <v>± 2,5%</v>
      </c>
      <c r="M329" s="528"/>
      <c r="N329" s="528"/>
      <c r="O329" s="530"/>
      <c r="P329" s="525">
        <f t="shared" si="7"/>
        <v>3</v>
      </c>
      <c r="Q329" s="529" t="str">
        <f t="shared" si="8"/>
        <v>Metal ore: Process (method A): non-carbonate</v>
      </c>
      <c r="R329" s="32"/>
      <c r="S329" s="32" t="str">
        <f>EUconst_CNTR_ActivityData&amp;Q329</f>
        <v>ActivityData_Metal ore: Process (method A): non-carbonate</v>
      </c>
      <c r="W329" s="145"/>
      <c r="X329" s="21"/>
      <c r="Z329" s="28" t="b">
        <f t="shared" si="13"/>
        <v>0</v>
      </c>
    </row>
    <row r="330" spans="1:26" ht="12.75" customHeight="1" outlineLevel="1" x14ac:dyDescent="0.25">
      <c r="A330" s="28">
        <f t="shared" si="11"/>
        <v>22</v>
      </c>
      <c r="B330" s="533" t="str">
        <f>B329</f>
        <v>Metal ore roasting or sintering</v>
      </c>
      <c r="C330" s="533" t="str">
        <f>Translations!$B$374</f>
        <v>Metal ore</v>
      </c>
      <c r="D330" s="533" t="str">
        <f>Translations!$B$1293</f>
        <v>Process (method B): oxide output</v>
      </c>
      <c r="E330" s="533" t="str">
        <f>Translations!$B$372</f>
        <v>Oxide output [t]</v>
      </c>
      <c r="F330" s="527" t="str">
        <f>EUconst_ProcessCarbonate</f>
        <v>Process Emissions</v>
      </c>
      <c r="G330" s="525">
        <v>1</v>
      </c>
      <c r="H330" s="528" t="str">
        <f>Translations!$B$345</f>
        <v>± 5,0%</v>
      </c>
      <c r="I330" s="528" t="str">
        <f>Translations!$B$346</f>
        <v>± 2,5%</v>
      </c>
      <c r="J330" s="32"/>
      <c r="K330" s="32"/>
      <c r="L330" s="530"/>
      <c r="M330" s="530"/>
      <c r="N330" s="530"/>
      <c r="O330" s="530"/>
      <c r="P330" s="525">
        <f t="shared" si="7"/>
        <v>2</v>
      </c>
      <c r="Q330" s="529" t="str">
        <f t="shared" si="8"/>
        <v>Metal ore: Process (method B): oxide output</v>
      </c>
      <c r="R330" s="32"/>
      <c r="S330" s="32" t="str">
        <f>EUconst_CNTR_ActivityData&amp;Q330</f>
        <v>ActivityData_Metal ore: Process (method B): oxide output</v>
      </c>
      <c r="W330" s="145"/>
      <c r="X330" s="21"/>
      <c r="Z330" s="28" t="b">
        <f t="shared" si="13"/>
        <v>0</v>
      </c>
    </row>
    <row r="331" spans="1:26" ht="12.75" customHeight="1" outlineLevel="1" x14ac:dyDescent="0.25">
      <c r="A331" s="28">
        <f t="shared" si="11"/>
        <v>23</v>
      </c>
      <c r="B331" s="526" t="str">
        <f>B327</f>
        <v>Metal ore roasting or sintering</v>
      </c>
      <c r="C331" s="526" t="str">
        <f>Translations!$B$374</f>
        <v>Metal ore</v>
      </c>
      <c r="D331" s="526" t="str">
        <f>Translations!$B$362</f>
        <v>Mass balance</v>
      </c>
      <c r="E331" s="526" t="str">
        <f>Translations!$B$352</f>
        <v>Each input and output material [t]</v>
      </c>
      <c r="F331" s="527" t="str">
        <f>EUconst_MassBalance</f>
        <v>Mass balance</v>
      </c>
      <c r="G331" s="525">
        <v>1</v>
      </c>
      <c r="H331" s="528" t="str">
        <f>Translations!$B$344</f>
        <v>± 7,5%</v>
      </c>
      <c r="I331" s="528" t="str">
        <f>Translations!$B$345</f>
        <v>± 5,0%</v>
      </c>
      <c r="J331" s="32"/>
      <c r="K331" s="32"/>
      <c r="L331" s="528" t="str">
        <f>Translations!$B$346</f>
        <v>± 2,5%</v>
      </c>
      <c r="M331" s="528"/>
      <c r="N331" s="528"/>
      <c r="O331" s="528" t="str">
        <f>Translations!$B$347</f>
        <v>± 1,5%</v>
      </c>
      <c r="P331" s="525">
        <f t="shared" si="7"/>
        <v>4</v>
      </c>
      <c r="Q331" s="529" t="str">
        <f t="shared" si="8"/>
        <v>Metal ore: Mass balance</v>
      </c>
      <c r="R331" s="32"/>
      <c r="S331" s="32" t="str">
        <f t="shared" si="9"/>
        <v>ActivityData_Metal ore: Mass balance</v>
      </c>
      <c r="X331" s="21"/>
      <c r="Z331" s="28" t="b">
        <f t="shared" si="13"/>
        <v>0</v>
      </c>
    </row>
    <row r="332" spans="1:26" ht="12.75" customHeight="1" outlineLevel="1" x14ac:dyDescent="0.25">
      <c r="A332" s="28">
        <f t="shared" si="11"/>
        <v>24</v>
      </c>
      <c r="B332" s="526" t="str">
        <f>C282</f>
        <v>Production of pig iron or steel</v>
      </c>
      <c r="C332" s="526" t="str">
        <f>Translations!$B$378</f>
        <v>Iron &amp; steel</v>
      </c>
      <c r="D332" s="526" t="str">
        <f>Translations!$B$368</f>
        <v>Fuel as process input</v>
      </c>
      <c r="E332" s="526" t="str">
        <f>Translations!$B$379</f>
        <v>Each mass flow into and from the installation [t]</v>
      </c>
      <c r="F332" s="527" t="str">
        <f>EUconst_Fuel</f>
        <v>Combustion</v>
      </c>
      <c r="G332" s="525">
        <v>1</v>
      </c>
      <c r="H332" s="528" t="str">
        <f>Translations!$B$344</f>
        <v>± 7,5%</v>
      </c>
      <c r="I332" s="528" t="str">
        <f>Translations!$B$345</f>
        <v>± 5,0%</v>
      </c>
      <c r="J332" s="32"/>
      <c r="K332" s="32"/>
      <c r="L332" s="528" t="str">
        <f>Translations!$B$346</f>
        <v>± 2,5%</v>
      </c>
      <c r="M332" s="528"/>
      <c r="N332" s="528"/>
      <c r="O332" s="528" t="str">
        <f>Translations!$B$347</f>
        <v>± 1,5%</v>
      </c>
      <c r="P332" s="525">
        <f t="shared" si="7"/>
        <v>4</v>
      </c>
      <c r="Q332" s="529" t="str">
        <f t="shared" si="8"/>
        <v>Iron &amp; steel: Fuel as process input</v>
      </c>
      <c r="R332" s="32"/>
      <c r="S332" s="32" t="str">
        <f t="shared" si="9"/>
        <v>ActivityData_Iron &amp; steel: Fuel as process input</v>
      </c>
      <c r="X332" s="21"/>
      <c r="Z332" s="28" t="b">
        <f t="shared" si="13"/>
        <v>0</v>
      </c>
    </row>
    <row r="333" spans="1:26" ht="12.75" customHeight="1" outlineLevel="1" x14ac:dyDescent="0.25">
      <c r="A333" s="28">
        <f t="shared" si="11"/>
        <v>25</v>
      </c>
      <c r="B333" s="526" t="str">
        <f>B332</f>
        <v>Production of pig iron or steel</v>
      </c>
      <c r="C333" s="526" t="str">
        <f>Translations!$B$378</f>
        <v>Iron &amp; steel</v>
      </c>
      <c r="D333" s="533" t="str">
        <f>Translations!$B$1289</f>
        <v>Process (method A): carbonate only</v>
      </c>
      <c r="E333" s="533" t="str">
        <f>Translations!$B$1290</f>
        <v>Process input [t]</v>
      </c>
      <c r="F333" s="527" t="str">
        <f>EUconst_ProcessCarbonate</f>
        <v>Process Emissions</v>
      </c>
      <c r="G333" s="525">
        <v>1</v>
      </c>
      <c r="H333" s="528" t="str">
        <f>Translations!$B$344</f>
        <v>± 7,5%</v>
      </c>
      <c r="I333" s="528" t="str">
        <f>Translations!$B$345</f>
        <v>± 5,0%</v>
      </c>
      <c r="J333" s="32"/>
      <c r="K333" s="32"/>
      <c r="L333" s="528" t="str">
        <f>Translations!$B$346</f>
        <v>± 2,5%</v>
      </c>
      <c r="M333" s="528"/>
      <c r="N333" s="528"/>
      <c r="O333" s="528"/>
      <c r="P333" s="525">
        <f t="shared" si="7"/>
        <v>3</v>
      </c>
      <c r="Q333" s="529" t="str">
        <f t="shared" si="8"/>
        <v>Iron &amp; steel: Process (method A): carbonate only</v>
      </c>
      <c r="R333" s="32"/>
      <c r="S333" s="32" t="str">
        <f t="shared" si="9"/>
        <v>ActivityData_Iron &amp; steel: Process (method A): carbonate only</v>
      </c>
      <c r="W333" s="145"/>
      <c r="X333" s="21"/>
      <c r="Z333" s="28" t="b">
        <f t="shared" si="13"/>
        <v>0</v>
      </c>
    </row>
    <row r="334" spans="1:26" ht="12.75" customHeight="1" outlineLevel="1" x14ac:dyDescent="0.25">
      <c r="A334" s="28">
        <f t="shared" si="11"/>
        <v>26</v>
      </c>
      <c r="B334" s="533" t="str">
        <f>B333</f>
        <v>Production of pig iron or steel</v>
      </c>
      <c r="C334" s="533" t="str">
        <f>Translations!$B$378</f>
        <v>Iron &amp; steel</v>
      </c>
      <c r="D334" s="533" t="str">
        <f>Translations!$B$1291</f>
        <v>Process (method A): mixed (carbonate + non-carbonate)</v>
      </c>
      <c r="E334" s="533" t="str">
        <f>Translations!$B$1290</f>
        <v>Process input [t]</v>
      </c>
      <c r="F334" s="527" t="str">
        <f>EUconst_ProcessCarbonate</f>
        <v>Process Emissions</v>
      </c>
      <c r="G334" s="525">
        <v>1</v>
      </c>
      <c r="H334" s="528" t="str">
        <f>Translations!$B$344</f>
        <v>± 7,5%</v>
      </c>
      <c r="I334" s="528" t="str">
        <f>Translations!$B$345</f>
        <v>± 5,0%</v>
      </c>
      <c r="J334" s="32"/>
      <c r="K334" s="32"/>
      <c r="L334" s="528" t="str">
        <f>Translations!$B$346</f>
        <v>± 2,5%</v>
      </c>
      <c r="M334" s="528"/>
      <c r="N334" s="528"/>
      <c r="O334" s="528"/>
      <c r="P334" s="525">
        <f t="shared" si="7"/>
        <v>3</v>
      </c>
      <c r="Q334" s="529" t="str">
        <f t="shared" si="8"/>
        <v>Iron &amp; steel: Process (method A): mixed (carbonate + non-carbonate)</v>
      </c>
      <c r="R334" s="32"/>
      <c r="S334" s="32" t="str">
        <f t="shared" ref="S334:S369" si="14">EUconst_CNTR_ActivityData&amp;Q334</f>
        <v>ActivityData_Iron &amp; steel: Process (method A): mixed (carbonate + non-carbonate)</v>
      </c>
      <c r="W334" s="145"/>
      <c r="X334" s="21"/>
      <c r="Z334" s="28" t="b">
        <f t="shared" si="13"/>
        <v>0</v>
      </c>
    </row>
    <row r="335" spans="1:26" ht="12.75" customHeight="1" outlineLevel="1" x14ac:dyDescent="0.25">
      <c r="A335" s="28">
        <f t="shared" si="11"/>
        <v>27</v>
      </c>
      <c r="B335" s="533" t="str">
        <f>B334</f>
        <v>Production of pig iron or steel</v>
      </c>
      <c r="C335" s="533" t="str">
        <f>Translations!$B$378</f>
        <v>Iron &amp; steel</v>
      </c>
      <c r="D335" s="533" t="str">
        <f>Translations!$B$1292</f>
        <v>Process (method A): non-carbonate</v>
      </c>
      <c r="E335" s="533" t="str">
        <f>Translations!$B$1290</f>
        <v>Process input [t]</v>
      </c>
      <c r="F335" s="527" t="str">
        <f>EUconst_ProcessCarbonate</f>
        <v>Process Emissions</v>
      </c>
      <c r="G335" s="525">
        <v>1</v>
      </c>
      <c r="H335" s="528" t="str">
        <f>Translations!$B$344</f>
        <v>± 7,5%</v>
      </c>
      <c r="I335" s="528" t="str">
        <f>Translations!$B$345</f>
        <v>± 5,0%</v>
      </c>
      <c r="J335" s="32"/>
      <c r="K335" s="32"/>
      <c r="L335" s="528" t="str">
        <f>Translations!$B$346</f>
        <v>± 2,5%</v>
      </c>
      <c r="M335" s="528"/>
      <c r="N335" s="528"/>
      <c r="O335" s="528"/>
      <c r="P335" s="525">
        <f t="shared" si="7"/>
        <v>3</v>
      </c>
      <c r="Q335" s="529" t="str">
        <f t="shared" si="8"/>
        <v>Iron &amp; steel: Process (method A): non-carbonate</v>
      </c>
      <c r="R335" s="32"/>
      <c r="S335" s="32" t="str">
        <f t="shared" si="14"/>
        <v>ActivityData_Iron &amp; steel: Process (method A): non-carbonate</v>
      </c>
      <c r="W335" s="145"/>
      <c r="X335" s="21"/>
      <c r="Z335" s="28" t="b">
        <f t="shared" si="13"/>
        <v>0</v>
      </c>
    </row>
    <row r="336" spans="1:26" ht="12.75" customHeight="1" outlineLevel="1" x14ac:dyDescent="0.25">
      <c r="A336" s="28">
        <f t="shared" si="11"/>
        <v>28</v>
      </c>
      <c r="B336" s="533" t="str">
        <f>B335</f>
        <v>Production of pig iron or steel</v>
      </c>
      <c r="C336" s="533" t="str">
        <f>Translations!$B$378</f>
        <v>Iron &amp; steel</v>
      </c>
      <c r="D336" s="533" t="str">
        <f>Translations!$B$1293</f>
        <v>Process (method B): oxide output</v>
      </c>
      <c r="E336" s="533" t="str">
        <f>Translations!$B$372</f>
        <v>Oxide output [t]</v>
      </c>
      <c r="F336" s="527" t="str">
        <f>EUconst_ProcessCarbonate</f>
        <v>Process Emissions</v>
      </c>
      <c r="G336" s="525">
        <v>1</v>
      </c>
      <c r="H336" s="528" t="str">
        <f>Translations!$B$345</f>
        <v>± 5,0%</v>
      </c>
      <c r="I336" s="528" t="str">
        <f>Translations!$B$346</f>
        <v>± 2,5%</v>
      </c>
      <c r="J336" s="32"/>
      <c r="K336" s="32"/>
      <c r="L336" s="530"/>
      <c r="M336" s="530"/>
      <c r="N336" s="530"/>
      <c r="O336" s="528"/>
      <c r="P336" s="525">
        <f t="shared" si="7"/>
        <v>2</v>
      </c>
      <c r="Q336" s="529" t="str">
        <f t="shared" si="8"/>
        <v>Iron &amp; steel: Process (method B): oxide output</v>
      </c>
      <c r="R336" s="32"/>
      <c r="S336" s="32" t="str">
        <f t="shared" si="14"/>
        <v>ActivityData_Iron &amp; steel: Process (method B): oxide output</v>
      </c>
      <c r="W336" s="145"/>
      <c r="X336" s="21"/>
      <c r="Z336" s="28" t="b">
        <f t="shared" si="13"/>
        <v>0</v>
      </c>
    </row>
    <row r="337" spans="1:26" ht="12.75" customHeight="1" outlineLevel="1" x14ac:dyDescent="0.25">
      <c r="A337" s="28">
        <f t="shared" si="11"/>
        <v>29</v>
      </c>
      <c r="B337" s="526" t="str">
        <f>B332</f>
        <v>Production of pig iron or steel</v>
      </c>
      <c r="C337" s="526" t="str">
        <f>Translations!$B$378</f>
        <v>Iron &amp; steel</v>
      </c>
      <c r="D337" s="526" t="str">
        <f>Translations!$B$362</f>
        <v>Mass balance</v>
      </c>
      <c r="E337" s="526" t="str">
        <f>Translations!$B$352</f>
        <v>Each input and output material [t]</v>
      </c>
      <c r="F337" s="527" t="str">
        <f>EUconst_MassBalance</f>
        <v>Mass balance</v>
      </c>
      <c r="G337" s="525">
        <v>1</v>
      </c>
      <c r="H337" s="528" t="str">
        <f>Translations!$B$344</f>
        <v>± 7,5%</v>
      </c>
      <c r="I337" s="528" t="str">
        <f>Translations!$B$345</f>
        <v>± 5,0%</v>
      </c>
      <c r="J337" s="32"/>
      <c r="K337" s="32"/>
      <c r="L337" s="528" t="str">
        <f>Translations!$B$346</f>
        <v>± 2,5%</v>
      </c>
      <c r="M337" s="528"/>
      <c r="N337" s="528"/>
      <c r="O337" s="528" t="str">
        <f>Translations!$B$347</f>
        <v>± 1,5%</v>
      </c>
      <c r="P337" s="525">
        <f t="shared" si="7"/>
        <v>4</v>
      </c>
      <c r="Q337" s="529" t="str">
        <f t="shared" si="8"/>
        <v>Iron &amp; steel: Mass balance</v>
      </c>
      <c r="R337" s="32"/>
      <c r="S337" s="32" t="str">
        <f t="shared" si="14"/>
        <v>ActivityData_Iron &amp; steel: Mass balance</v>
      </c>
      <c r="X337" s="21"/>
      <c r="Z337" s="28" t="b">
        <f t="shared" si="13"/>
        <v>0</v>
      </c>
    </row>
    <row r="338" spans="1:26" ht="12.75" customHeight="1" outlineLevel="1" x14ac:dyDescent="0.25">
      <c r="A338" s="28">
        <f t="shared" si="11"/>
        <v>30</v>
      </c>
      <c r="B338" s="526" t="str">
        <f>C287</f>
        <v>Production of cement clinker</v>
      </c>
      <c r="C338" s="526" t="str">
        <f>Translations!$B$380</f>
        <v>Cement clinker</v>
      </c>
      <c r="D338" s="526" t="str">
        <f>Translations!$B$381</f>
        <v>Kiln input based (Method A)</v>
      </c>
      <c r="E338" s="526" t="str">
        <f>Translations!$B$382</f>
        <v>Each relevant kiln input [t]</v>
      </c>
      <c r="F338" s="527" t="str">
        <f t="shared" ref="F338:F355" si="15">EUconst_ProcessCarbonate</f>
        <v>Process Emissions</v>
      </c>
      <c r="G338" s="525">
        <v>1</v>
      </c>
      <c r="H338" s="528" t="str">
        <f>Translations!$B$344</f>
        <v>± 7,5%</v>
      </c>
      <c r="I338" s="528" t="str">
        <f>Translations!$B$345</f>
        <v>± 5,0%</v>
      </c>
      <c r="J338" s="32"/>
      <c r="K338" s="32"/>
      <c r="L338" s="528" t="str">
        <f>Translations!$B$346</f>
        <v>± 2,5%</v>
      </c>
      <c r="M338" s="528"/>
      <c r="N338" s="528"/>
      <c r="O338" s="530"/>
      <c r="P338" s="525">
        <f t="shared" si="7"/>
        <v>3</v>
      </c>
      <c r="Q338" s="529" t="str">
        <f t="shared" si="8"/>
        <v>Cement clinker: Kiln input based (Method A)</v>
      </c>
      <c r="R338" s="32"/>
      <c r="S338" s="32" t="str">
        <f t="shared" si="14"/>
        <v>ActivityData_Cement clinker: Kiln input based (Method A)</v>
      </c>
      <c r="X338" s="21"/>
      <c r="Z338" s="28" t="b">
        <f t="shared" si="13"/>
        <v>0</v>
      </c>
    </row>
    <row r="339" spans="1:26" ht="12.75" customHeight="1" outlineLevel="1" x14ac:dyDescent="0.25">
      <c r="A339" s="28">
        <f t="shared" si="11"/>
        <v>31</v>
      </c>
      <c r="B339" s="526" t="str">
        <f>B338</f>
        <v>Production of cement clinker</v>
      </c>
      <c r="C339" s="526" t="str">
        <f>Translations!$B$380</f>
        <v>Cement clinker</v>
      </c>
      <c r="D339" s="526" t="str">
        <f>Translations!$B$383</f>
        <v>Clinker output (Method B)</v>
      </c>
      <c r="E339" s="526" t="str">
        <f>Translations!$B$384</f>
        <v>Clinker produced [t]</v>
      </c>
      <c r="F339" s="527" t="str">
        <f t="shared" si="15"/>
        <v>Process Emissions</v>
      </c>
      <c r="G339" s="525">
        <v>1</v>
      </c>
      <c r="H339" s="528" t="str">
        <f>Translations!$B$345</f>
        <v>± 5,0%</v>
      </c>
      <c r="I339" s="528" t="str">
        <f>Translations!$B$346</f>
        <v>± 2,5%</v>
      </c>
      <c r="J339" s="32"/>
      <c r="K339" s="32"/>
      <c r="L339" s="530"/>
      <c r="M339" s="530"/>
      <c r="N339" s="530"/>
      <c r="O339" s="530"/>
      <c r="P339" s="525">
        <f t="shared" si="7"/>
        <v>2</v>
      </c>
      <c r="Q339" s="529" t="str">
        <f t="shared" si="8"/>
        <v>Cement clinker: Clinker output (Method B)</v>
      </c>
      <c r="R339" s="32"/>
      <c r="S339" s="32" t="str">
        <f t="shared" si="14"/>
        <v>ActivityData_Cement clinker: Clinker output (Method B)</v>
      </c>
      <c r="X339" s="21"/>
      <c r="Z339" s="28" t="b">
        <f t="shared" si="13"/>
        <v>0</v>
      </c>
    </row>
    <row r="340" spans="1:26" ht="12.75" customHeight="1" outlineLevel="1" x14ac:dyDescent="0.25">
      <c r="A340" s="28">
        <f t="shared" si="11"/>
        <v>32</v>
      </c>
      <c r="B340" s="526" t="str">
        <f>B339</f>
        <v>Production of cement clinker</v>
      </c>
      <c r="C340" s="526" t="str">
        <f>Translations!$B$380</f>
        <v>Cement clinker</v>
      </c>
      <c r="D340" s="526" t="str">
        <f>Translations!$B$385</f>
        <v>CKD</v>
      </c>
      <c r="E340" s="526" t="str">
        <f>Translations!$B$386</f>
        <v>CKD or bypass dust [t]</v>
      </c>
      <c r="F340" s="527" t="str">
        <f t="shared" si="15"/>
        <v>Process Emissions</v>
      </c>
      <c r="G340" s="525">
        <v>1</v>
      </c>
      <c r="H340" s="534" t="str">
        <f>EUconst_MsgTierCKD</f>
        <v>(n.a.; use estimation based on best practice)</v>
      </c>
      <c r="I340" s="528" t="str">
        <f>Translations!$B$344</f>
        <v>± 7,5%</v>
      </c>
      <c r="J340" s="32"/>
      <c r="K340" s="32"/>
      <c r="L340" s="530"/>
      <c r="M340" s="530"/>
      <c r="N340" s="530"/>
      <c r="O340" s="530"/>
      <c r="P340" s="525">
        <f t="shared" si="7"/>
        <v>2</v>
      </c>
      <c r="Q340" s="529" t="str">
        <f t="shared" si="8"/>
        <v>Cement clinker: CKD</v>
      </c>
      <c r="R340" s="32"/>
      <c r="S340" s="32" t="str">
        <f t="shared" si="14"/>
        <v>ActivityData_Cement clinker: CKD</v>
      </c>
      <c r="X340" s="21"/>
      <c r="Z340" s="28" t="b">
        <f t="shared" si="13"/>
        <v>0</v>
      </c>
    </row>
    <row r="341" spans="1:26" ht="12.75" customHeight="1" outlineLevel="1" x14ac:dyDescent="0.25">
      <c r="A341" s="28">
        <f t="shared" si="11"/>
        <v>33</v>
      </c>
      <c r="B341" s="526" t="str">
        <f>B340</f>
        <v>Production of cement clinker</v>
      </c>
      <c r="C341" s="526" t="str">
        <f>Translations!$B$380</f>
        <v>Cement clinker</v>
      </c>
      <c r="D341" s="526" t="str">
        <f>Translations!$B$387</f>
        <v>Non-carbonate carbon</v>
      </c>
      <c r="E341" s="526" t="str">
        <f>Translations!$B$388</f>
        <v>Each raw material [t]</v>
      </c>
      <c r="F341" s="527" t="str">
        <f t="shared" si="15"/>
        <v>Process Emissions</v>
      </c>
      <c r="G341" s="525">
        <v>1</v>
      </c>
      <c r="H341" s="528" t="str">
        <f>Translations!$B$389</f>
        <v>± 15,0%</v>
      </c>
      <c r="I341" s="528" t="str">
        <f>Translations!$B$344</f>
        <v>± 7,5%</v>
      </c>
      <c r="J341" s="32"/>
      <c r="K341" s="32"/>
      <c r="L341" s="530"/>
      <c r="M341" s="530"/>
      <c r="N341" s="530"/>
      <c r="O341" s="530"/>
      <c r="P341" s="525">
        <f t="shared" ref="P341:P369" si="16">COUNTA(H341:O341)</f>
        <v>2</v>
      </c>
      <c r="Q341" s="529" t="str">
        <f t="shared" ref="Q341:Q369" si="17">C341 &amp; ": " &amp;D341</f>
        <v>Cement clinker: Non-carbonate carbon</v>
      </c>
      <c r="R341" s="32"/>
      <c r="S341" s="32" t="str">
        <f t="shared" si="14"/>
        <v>ActivityData_Cement clinker: Non-carbonate carbon</v>
      </c>
      <c r="Z341" s="28" t="b">
        <f t="shared" si="13"/>
        <v>0</v>
      </c>
    </row>
    <row r="342" spans="1:26" ht="12.75" customHeight="1" outlineLevel="1" x14ac:dyDescent="0.25">
      <c r="A342" s="28">
        <f t="shared" si="11"/>
        <v>34</v>
      </c>
      <c r="B342" s="526" t="str">
        <f>C288</f>
        <v>Production of lime, or calcination of dolomite/magnesite</v>
      </c>
      <c r="C342" s="526" t="str">
        <f>Translations!$B$391</f>
        <v>Lime / dolomite / magnesite</v>
      </c>
      <c r="D342" s="533" t="str">
        <f>Translations!$B$1289</f>
        <v>Process (method A): carbonate only</v>
      </c>
      <c r="E342" s="533" t="str">
        <f>Translations!$B$1290</f>
        <v>Process input [t]</v>
      </c>
      <c r="F342" s="527" t="str">
        <f t="shared" si="15"/>
        <v>Process Emissions</v>
      </c>
      <c r="G342" s="525">
        <v>1</v>
      </c>
      <c r="H342" s="528" t="str">
        <f>Translations!$B$344</f>
        <v>± 7,5%</v>
      </c>
      <c r="I342" s="528" t="str">
        <f>Translations!$B$345</f>
        <v>± 5,0%</v>
      </c>
      <c r="J342" s="32"/>
      <c r="K342" s="32"/>
      <c r="L342" s="528" t="str">
        <f>Translations!$B$346</f>
        <v>± 2,5%</v>
      </c>
      <c r="M342" s="528"/>
      <c r="N342" s="528"/>
      <c r="O342" s="530"/>
      <c r="P342" s="525">
        <f t="shared" si="16"/>
        <v>3</v>
      </c>
      <c r="Q342" s="529" t="str">
        <f t="shared" si="17"/>
        <v>Lime / dolomite / magnesite: Process (method A): carbonate only</v>
      </c>
      <c r="R342" s="32"/>
      <c r="S342" s="32" t="str">
        <f t="shared" si="14"/>
        <v>ActivityData_Lime / dolomite / magnesite: Process (method A): carbonate only</v>
      </c>
      <c r="Z342" s="28" t="b">
        <f t="shared" si="13"/>
        <v>0</v>
      </c>
    </row>
    <row r="343" spans="1:26" ht="12.75" customHeight="1" outlineLevel="1" x14ac:dyDescent="0.25">
      <c r="A343" s="28">
        <f t="shared" si="11"/>
        <v>35</v>
      </c>
      <c r="B343" s="533" t="str">
        <f>B342</f>
        <v>Production of lime, or calcination of dolomite/magnesite</v>
      </c>
      <c r="C343" s="533" t="str">
        <f>Translations!$B$391</f>
        <v>Lime / dolomite / magnesite</v>
      </c>
      <c r="D343" s="533" t="str">
        <f>Translations!$B$1291</f>
        <v>Process (method A): mixed (carbonate + non-carbonate)</v>
      </c>
      <c r="E343" s="533" t="str">
        <f>Translations!$B$1290</f>
        <v>Process input [t]</v>
      </c>
      <c r="F343" s="527" t="str">
        <f t="shared" si="15"/>
        <v>Process Emissions</v>
      </c>
      <c r="G343" s="525">
        <v>1</v>
      </c>
      <c r="H343" s="528" t="str">
        <f>Translations!$B$344</f>
        <v>± 7,5%</v>
      </c>
      <c r="I343" s="528" t="str">
        <f>Translations!$B$345</f>
        <v>± 5,0%</v>
      </c>
      <c r="J343" s="32"/>
      <c r="K343" s="32"/>
      <c r="L343" s="528" t="str">
        <f>Translations!$B$346</f>
        <v>± 2,5%</v>
      </c>
      <c r="M343" s="528"/>
      <c r="N343" s="528"/>
      <c r="O343" s="530"/>
      <c r="P343" s="525">
        <f t="shared" si="16"/>
        <v>3</v>
      </c>
      <c r="Q343" s="529" t="str">
        <f t="shared" si="17"/>
        <v>Lime / dolomite / magnesite: Process (method A): mixed (carbonate + non-carbonate)</v>
      </c>
      <c r="R343" s="32"/>
      <c r="S343" s="32" t="str">
        <f t="shared" si="14"/>
        <v>ActivityData_Lime / dolomite / magnesite: Process (method A): mixed (carbonate + non-carbonate)</v>
      </c>
      <c r="Z343" s="28" t="b">
        <f t="shared" si="13"/>
        <v>0</v>
      </c>
    </row>
    <row r="344" spans="1:26" ht="12.75" customHeight="1" outlineLevel="1" x14ac:dyDescent="0.25">
      <c r="A344" s="28">
        <f t="shared" si="11"/>
        <v>36</v>
      </c>
      <c r="B344" s="533" t="str">
        <f>B343</f>
        <v>Production of lime, or calcination of dolomite/magnesite</v>
      </c>
      <c r="C344" s="533" t="str">
        <f>Translations!$B$391</f>
        <v>Lime / dolomite / magnesite</v>
      </c>
      <c r="D344" s="533" t="str">
        <f>Translations!$B$1292</f>
        <v>Process (method A): non-carbonate</v>
      </c>
      <c r="E344" s="533" t="str">
        <f>Translations!$B$1290</f>
        <v>Process input [t]</v>
      </c>
      <c r="F344" s="527" t="str">
        <f t="shared" si="15"/>
        <v>Process Emissions</v>
      </c>
      <c r="G344" s="525">
        <v>1</v>
      </c>
      <c r="H344" s="528" t="str">
        <f>Translations!$B$344</f>
        <v>± 7,5%</v>
      </c>
      <c r="I344" s="528" t="str">
        <f>Translations!$B$345</f>
        <v>± 5,0%</v>
      </c>
      <c r="J344" s="32"/>
      <c r="K344" s="32"/>
      <c r="L344" s="528" t="str">
        <f>Translations!$B$346</f>
        <v>± 2,5%</v>
      </c>
      <c r="M344" s="528"/>
      <c r="N344" s="528"/>
      <c r="O344" s="530"/>
      <c r="P344" s="525">
        <f t="shared" si="16"/>
        <v>3</v>
      </c>
      <c r="Q344" s="529" t="str">
        <f t="shared" si="17"/>
        <v>Lime / dolomite / magnesite: Process (method A): non-carbonate</v>
      </c>
      <c r="R344" s="32"/>
      <c r="S344" s="32" t="str">
        <f t="shared" si="14"/>
        <v>ActivityData_Lime / dolomite / magnesite: Process (method A): non-carbonate</v>
      </c>
      <c r="Z344" s="28" t="b">
        <f t="shared" si="13"/>
        <v>0</v>
      </c>
    </row>
    <row r="345" spans="1:26" ht="12.75" customHeight="1" outlineLevel="1" x14ac:dyDescent="0.25">
      <c r="A345" s="28">
        <f t="shared" si="11"/>
        <v>37</v>
      </c>
      <c r="B345" s="526" t="str">
        <f>B342</f>
        <v>Production of lime, or calcination of dolomite/magnesite</v>
      </c>
      <c r="C345" s="526" t="str">
        <f>Translations!$B$391</f>
        <v>Lime / dolomite / magnesite</v>
      </c>
      <c r="D345" s="533" t="str">
        <f>Translations!$B$1293</f>
        <v>Process (method B): oxide output</v>
      </c>
      <c r="E345" s="533" t="str">
        <f>Translations!$B$372</f>
        <v>Oxide output [t]</v>
      </c>
      <c r="F345" s="527" t="str">
        <f t="shared" si="15"/>
        <v>Process Emissions</v>
      </c>
      <c r="G345" s="525">
        <v>1</v>
      </c>
      <c r="H345" s="528" t="str">
        <f>Translations!$B$345</f>
        <v>± 5,0%</v>
      </c>
      <c r="I345" s="528" t="str">
        <f>Translations!$B$346</f>
        <v>± 2,5%</v>
      </c>
      <c r="J345" s="32"/>
      <c r="K345" s="32"/>
      <c r="L345" s="530"/>
      <c r="M345" s="530"/>
      <c r="N345" s="530"/>
      <c r="O345" s="530"/>
      <c r="P345" s="525">
        <f t="shared" si="16"/>
        <v>2</v>
      </c>
      <c r="Q345" s="529" t="str">
        <f t="shared" si="17"/>
        <v>Lime / dolomite / magnesite: Process (method B): oxide output</v>
      </c>
      <c r="R345" s="32"/>
      <c r="S345" s="32" t="str">
        <f t="shared" si="14"/>
        <v>ActivityData_Lime / dolomite / magnesite: Process (method B): oxide output</v>
      </c>
      <c r="Z345" s="28" t="b">
        <f t="shared" ref="Z345:Z369" si="18">IF(G345=EUconst_NA,TRUE,FALSE)</f>
        <v>0</v>
      </c>
    </row>
    <row r="346" spans="1:26" ht="12.75" customHeight="1" outlineLevel="1" x14ac:dyDescent="0.25">
      <c r="A346" s="28">
        <f t="shared" si="11"/>
        <v>38</v>
      </c>
      <c r="B346" s="526" t="str">
        <f>B345</f>
        <v>Production of lime, or calcination of dolomite/magnesite</v>
      </c>
      <c r="C346" s="526" t="str">
        <f>Translations!$B$391</f>
        <v>Lime / dolomite / magnesite</v>
      </c>
      <c r="D346" s="526" t="str">
        <f>Translations!$B$395</f>
        <v>Kiln dust (Method B)</v>
      </c>
      <c r="E346" s="526" t="str">
        <f>Translations!$B$396</f>
        <v>Kiln dust [t]</v>
      </c>
      <c r="F346" s="527" t="str">
        <f t="shared" si="15"/>
        <v>Process Emissions</v>
      </c>
      <c r="G346" s="525">
        <v>1</v>
      </c>
      <c r="H346" s="534" t="str">
        <f>EUconst_MsgTierCKD</f>
        <v>(n.a.; use estimation based on best practice)</v>
      </c>
      <c r="I346" s="528" t="str">
        <f>Translations!$B$344</f>
        <v>± 7,5%</v>
      </c>
      <c r="J346" s="32"/>
      <c r="K346" s="32"/>
      <c r="L346" s="530"/>
      <c r="M346" s="530"/>
      <c r="N346" s="530"/>
      <c r="O346" s="530"/>
      <c r="P346" s="525">
        <f t="shared" si="16"/>
        <v>2</v>
      </c>
      <c r="Q346" s="529" t="str">
        <f t="shared" si="17"/>
        <v>Lime / dolomite / magnesite: Kiln dust (Method B)</v>
      </c>
      <c r="R346" s="32"/>
      <c r="S346" s="32" t="str">
        <f t="shared" si="14"/>
        <v>ActivityData_Lime / dolomite / magnesite: Kiln dust (Method B)</v>
      </c>
      <c r="Z346" s="28" t="b">
        <f t="shared" si="18"/>
        <v>0</v>
      </c>
    </row>
    <row r="347" spans="1:26" ht="12.75" customHeight="1" outlineLevel="1" x14ac:dyDescent="0.25">
      <c r="A347" s="28">
        <f t="shared" si="11"/>
        <v>39</v>
      </c>
      <c r="B347" s="526" t="str">
        <f>C289</f>
        <v>Manufacture of glass</v>
      </c>
      <c r="C347" s="526" t="str">
        <f>Translations!$B$398</f>
        <v>Glass and mineral wool</v>
      </c>
      <c r="D347" s="533" t="str">
        <f>Translations!$B$1289</f>
        <v>Process (method A): carbonate only</v>
      </c>
      <c r="E347" s="533" t="str">
        <f>Translations!$B$1290</f>
        <v>Process input [t]</v>
      </c>
      <c r="F347" s="527" t="str">
        <f t="shared" si="15"/>
        <v>Process Emissions</v>
      </c>
      <c r="G347" s="525">
        <v>1</v>
      </c>
      <c r="H347" s="528" t="str">
        <f>Translations!$B$346</f>
        <v>± 2,5%</v>
      </c>
      <c r="I347" s="528" t="str">
        <f>Translations!$B$347</f>
        <v>± 1,5%</v>
      </c>
      <c r="J347" s="32"/>
      <c r="K347" s="32"/>
      <c r="L347" s="528"/>
      <c r="M347" s="528"/>
      <c r="N347" s="528"/>
      <c r="O347" s="528"/>
      <c r="P347" s="525">
        <f t="shared" si="16"/>
        <v>2</v>
      </c>
      <c r="Q347" s="529" t="str">
        <f t="shared" si="17"/>
        <v>Glass and mineral wool: Process (method A): carbonate only</v>
      </c>
      <c r="R347" s="32"/>
      <c r="S347" s="32" t="str">
        <f t="shared" si="14"/>
        <v>ActivityData_Glass and mineral wool: Process (method A): carbonate only</v>
      </c>
      <c r="Z347" s="28" t="b">
        <f t="shared" si="18"/>
        <v>0</v>
      </c>
    </row>
    <row r="348" spans="1:26" ht="12.75" customHeight="1" outlineLevel="1" x14ac:dyDescent="0.25">
      <c r="A348" s="28">
        <f t="shared" si="11"/>
        <v>40</v>
      </c>
      <c r="B348" s="533" t="str">
        <f>B347</f>
        <v>Manufacture of glass</v>
      </c>
      <c r="C348" s="533" t="str">
        <f>Translations!$B$398</f>
        <v>Glass and mineral wool</v>
      </c>
      <c r="D348" s="533" t="str">
        <f>Translations!$B$1291</f>
        <v>Process (method A): mixed (carbonate + non-carbonate)</v>
      </c>
      <c r="E348" s="533" t="str">
        <f>Translations!$B$1290</f>
        <v>Process input [t]</v>
      </c>
      <c r="F348" s="527" t="str">
        <f t="shared" si="15"/>
        <v>Process Emissions</v>
      </c>
      <c r="G348" s="525">
        <v>1</v>
      </c>
      <c r="H348" s="528" t="str">
        <f>Translations!$B$346</f>
        <v>± 2,5%</v>
      </c>
      <c r="I348" s="528" t="str">
        <f>Translations!$B$347</f>
        <v>± 1,5%</v>
      </c>
      <c r="J348" s="32"/>
      <c r="K348" s="32"/>
      <c r="L348" s="528"/>
      <c r="M348" s="528"/>
      <c r="N348" s="528"/>
      <c r="O348" s="528"/>
      <c r="P348" s="525">
        <f t="shared" si="16"/>
        <v>2</v>
      </c>
      <c r="Q348" s="529" t="str">
        <f t="shared" si="17"/>
        <v>Glass and mineral wool: Process (method A): mixed (carbonate + non-carbonate)</v>
      </c>
      <c r="R348" s="32"/>
      <c r="S348" s="32" t="str">
        <f t="shared" si="14"/>
        <v>ActivityData_Glass and mineral wool: Process (method A): mixed (carbonate + non-carbonate)</v>
      </c>
      <c r="Z348" s="28" t="b">
        <f t="shared" si="18"/>
        <v>0</v>
      </c>
    </row>
    <row r="349" spans="1:26" ht="12.75" customHeight="1" outlineLevel="1" x14ac:dyDescent="0.25">
      <c r="A349" s="28">
        <f t="shared" si="11"/>
        <v>41</v>
      </c>
      <c r="B349" s="533" t="str">
        <f>B348</f>
        <v>Manufacture of glass</v>
      </c>
      <c r="C349" s="533" t="str">
        <f>Translations!$B$398</f>
        <v>Glass and mineral wool</v>
      </c>
      <c r="D349" s="533" t="str">
        <f>Translations!$B$1292</f>
        <v>Process (method A): non-carbonate</v>
      </c>
      <c r="E349" s="533" t="str">
        <f>Translations!$B$1290</f>
        <v>Process input [t]</v>
      </c>
      <c r="F349" s="527" t="str">
        <f t="shared" si="15"/>
        <v>Process Emissions</v>
      </c>
      <c r="G349" s="525">
        <v>1</v>
      </c>
      <c r="H349" s="528" t="str">
        <f>Translations!$B$346</f>
        <v>± 2,5%</v>
      </c>
      <c r="I349" s="528" t="str">
        <f>Translations!$B$347</f>
        <v>± 1,5%</v>
      </c>
      <c r="J349" s="32"/>
      <c r="K349" s="32"/>
      <c r="L349" s="528"/>
      <c r="M349" s="528"/>
      <c r="N349" s="528"/>
      <c r="O349" s="528"/>
      <c r="P349" s="525">
        <f t="shared" si="16"/>
        <v>2</v>
      </c>
      <c r="Q349" s="529" t="str">
        <f t="shared" si="17"/>
        <v>Glass and mineral wool: Process (method A): non-carbonate</v>
      </c>
      <c r="R349" s="32"/>
      <c r="S349" s="32" t="str">
        <f t="shared" si="14"/>
        <v>ActivityData_Glass and mineral wool: Process (method A): non-carbonate</v>
      </c>
      <c r="Z349" s="28" t="b">
        <f t="shared" si="18"/>
        <v>0</v>
      </c>
    </row>
    <row r="350" spans="1:26" ht="12.75" customHeight="1" outlineLevel="1" x14ac:dyDescent="0.25">
      <c r="A350" s="28">
        <f t="shared" si="11"/>
        <v>42</v>
      </c>
      <c r="B350" s="526" t="str">
        <f>C290</f>
        <v>Manufacture of ceramics</v>
      </c>
      <c r="C350" s="526" t="str">
        <f>Translations!$B$402</f>
        <v>Ceramics</v>
      </c>
      <c r="D350" s="533" t="str">
        <f>Translations!$B$1289</f>
        <v>Process (method A): carbonate only</v>
      </c>
      <c r="E350" s="533" t="str">
        <f>Translations!$B$1290</f>
        <v>Process input [t]</v>
      </c>
      <c r="F350" s="527" t="str">
        <f t="shared" si="15"/>
        <v>Process Emissions</v>
      </c>
      <c r="G350" s="525">
        <v>1</v>
      </c>
      <c r="H350" s="528" t="str">
        <f>Translations!$B$344</f>
        <v>± 7,5%</v>
      </c>
      <c r="I350" s="528" t="str">
        <f>Translations!$B$345</f>
        <v>± 5,0%</v>
      </c>
      <c r="J350" s="32"/>
      <c r="K350" s="32"/>
      <c r="L350" s="528" t="str">
        <f>Translations!$B$346</f>
        <v>± 2,5%</v>
      </c>
      <c r="M350" s="528"/>
      <c r="N350" s="528"/>
      <c r="O350" s="528"/>
      <c r="P350" s="525">
        <f t="shared" si="16"/>
        <v>3</v>
      </c>
      <c r="Q350" s="529" t="str">
        <f t="shared" si="17"/>
        <v>Ceramics: Process (method A): carbonate only</v>
      </c>
      <c r="R350" s="32"/>
      <c r="S350" s="32" t="str">
        <f t="shared" si="14"/>
        <v>ActivityData_Ceramics: Process (method A): carbonate only</v>
      </c>
      <c r="Z350" s="28" t="b">
        <f t="shared" si="18"/>
        <v>0</v>
      </c>
    </row>
    <row r="351" spans="1:26" ht="12.75" customHeight="1" outlineLevel="1" x14ac:dyDescent="0.25">
      <c r="A351" s="28">
        <f t="shared" si="11"/>
        <v>43</v>
      </c>
      <c r="B351" s="533" t="str">
        <f>B350</f>
        <v>Manufacture of ceramics</v>
      </c>
      <c r="C351" s="533" t="str">
        <f>Translations!$B$402</f>
        <v>Ceramics</v>
      </c>
      <c r="D351" s="533" t="str">
        <f>Translations!$B$1291</f>
        <v>Process (method A): mixed (carbonate + non-carbonate)</v>
      </c>
      <c r="E351" s="533" t="str">
        <f>Translations!$B$1290</f>
        <v>Process input [t]</v>
      </c>
      <c r="F351" s="527" t="str">
        <f t="shared" si="15"/>
        <v>Process Emissions</v>
      </c>
      <c r="G351" s="525">
        <v>1</v>
      </c>
      <c r="H351" s="528" t="str">
        <f>Translations!$B$344</f>
        <v>± 7,5%</v>
      </c>
      <c r="I351" s="528" t="str">
        <f>Translations!$B$345</f>
        <v>± 5,0%</v>
      </c>
      <c r="J351" s="32"/>
      <c r="K351" s="32"/>
      <c r="L351" s="528" t="str">
        <f>Translations!$B$346</f>
        <v>± 2,5%</v>
      </c>
      <c r="M351" s="528"/>
      <c r="N351" s="528"/>
      <c r="O351" s="530"/>
      <c r="P351" s="525">
        <f t="shared" si="16"/>
        <v>3</v>
      </c>
      <c r="Q351" s="529" t="str">
        <f t="shared" si="17"/>
        <v>Ceramics: Process (method A): mixed (carbonate + non-carbonate)</v>
      </c>
      <c r="R351" s="32"/>
      <c r="S351" s="32" t="str">
        <f t="shared" si="14"/>
        <v>ActivityData_Ceramics: Process (method A): mixed (carbonate + non-carbonate)</v>
      </c>
      <c r="W351" s="145"/>
      <c r="X351" s="21"/>
      <c r="Z351" s="28" t="b">
        <f t="shared" si="18"/>
        <v>0</v>
      </c>
    </row>
    <row r="352" spans="1:26" ht="12.75" customHeight="1" outlineLevel="1" x14ac:dyDescent="0.25">
      <c r="A352" s="28">
        <f t="shared" si="11"/>
        <v>44</v>
      </c>
      <c r="B352" s="533" t="str">
        <f>B351</f>
        <v>Manufacture of ceramics</v>
      </c>
      <c r="C352" s="533" t="str">
        <f>Translations!$B$402</f>
        <v>Ceramics</v>
      </c>
      <c r="D352" s="533" t="str">
        <f>Translations!$B$1292</f>
        <v>Process (method A): non-carbonate</v>
      </c>
      <c r="E352" s="533" t="str">
        <f>Translations!$B$1290</f>
        <v>Process input [t]</v>
      </c>
      <c r="F352" s="527" t="str">
        <f t="shared" si="15"/>
        <v>Process Emissions</v>
      </c>
      <c r="G352" s="525">
        <v>1</v>
      </c>
      <c r="H352" s="528" t="str">
        <f>Translations!$B$344</f>
        <v>± 7,5%</v>
      </c>
      <c r="I352" s="528" t="str">
        <f>Translations!$B$344</f>
        <v>± 7,5%</v>
      </c>
      <c r="J352" s="32"/>
      <c r="K352" s="32"/>
      <c r="L352" s="528" t="str">
        <f>Translations!$B$346</f>
        <v>± 2,5%</v>
      </c>
      <c r="M352" s="528"/>
      <c r="N352" s="528"/>
      <c r="O352" s="530"/>
      <c r="P352" s="525">
        <f t="shared" si="16"/>
        <v>3</v>
      </c>
      <c r="Q352" s="529" t="str">
        <f t="shared" si="17"/>
        <v>Ceramics: Process (method A): non-carbonate</v>
      </c>
      <c r="R352" s="32"/>
      <c r="S352" s="32" t="str">
        <f t="shared" si="14"/>
        <v>ActivityData_Ceramics: Process (method A): non-carbonate</v>
      </c>
      <c r="W352" s="145"/>
      <c r="X352" s="21"/>
      <c r="Z352" s="28" t="b">
        <f t="shared" si="18"/>
        <v>0</v>
      </c>
    </row>
    <row r="353" spans="1:26" ht="12.75" customHeight="1" outlineLevel="1" x14ac:dyDescent="0.25">
      <c r="A353" s="28">
        <f t="shared" si="11"/>
        <v>45</v>
      </c>
      <c r="B353" s="526" t="str">
        <f>B352</f>
        <v>Manufacture of ceramics</v>
      </c>
      <c r="C353" s="526" t="str">
        <f>Translations!$B$402</f>
        <v>Ceramics</v>
      </c>
      <c r="D353" s="533" t="str">
        <f>Translations!$B$1293</f>
        <v>Process (method B): oxide output</v>
      </c>
      <c r="E353" s="526" t="str">
        <f>Translations!$B$405</f>
        <v>Gross production including rejected products and cullet from the kilns and shipment [t]</v>
      </c>
      <c r="F353" s="527" t="str">
        <f t="shared" si="15"/>
        <v>Process Emissions</v>
      </c>
      <c r="G353" s="525">
        <v>1</v>
      </c>
      <c r="H353" s="528" t="str">
        <f>Translations!$B$344</f>
        <v>± 7,5%</v>
      </c>
      <c r="I353" s="528" t="str">
        <f>Translations!$B$345</f>
        <v>± 5,0%</v>
      </c>
      <c r="J353" s="32"/>
      <c r="K353" s="32"/>
      <c r="L353" s="528" t="str">
        <f>Translations!$B$346</f>
        <v>± 2,5%</v>
      </c>
      <c r="M353" s="528"/>
      <c r="N353" s="528"/>
      <c r="O353" s="528"/>
      <c r="P353" s="525">
        <f t="shared" si="16"/>
        <v>3</v>
      </c>
      <c r="Q353" s="529" t="str">
        <f t="shared" si="17"/>
        <v>Ceramics: Process (method B): oxide output</v>
      </c>
      <c r="R353" s="32"/>
      <c r="S353" s="32" t="str">
        <f t="shared" si="14"/>
        <v>ActivityData_Ceramics: Process (method B): oxide output</v>
      </c>
      <c r="Z353" s="28" t="b">
        <f t="shared" si="18"/>
        <v>0</v>
      </c>
    </row>
    <row r="354" spans="1:26" ht="12.75" customHeight="1" outlineLevel="1" x14ac:dyDescent="0.25">
      <c r="A354" s="28">
        <f t="shared" si="11"/>
        <v>46</v>
      </c>
      <c r="B354" s="526" t="str">
        <f>B353</f>
        <v>Manufacture of ceramics</v>
      </c>
      <c r="C354" s="526" t="str">
        <f>Translations!$B$402</f>
        <v>Ceramics</v>
      </c>
      <c r="D354" s="526" t="str">
        <f>Translations!$B$406</f>
        <v>Scrubbing</v>
      </c>
      <c r="E354" s="526" t="str">
        <f>Translations!$B$407</f>
        <v>Dry CaCO3 consumed [t]</v>
      </c>
      <c r="F354" s="527" t="str">
        <f t="shared" si="15"/>
        <v>Process Emissions</v>
      </c>
      <c r="G354" s="525">
        <v>1</v>
      </c>
      <c r="H354" s="528" t="str">
        <f>Translations!$B$344</f>
        <v>± 7,5%</v>
      </c>
      <c r="I354" s="528"/>
      <c r="J354" s="32"/>
      <c r="K354" s="32"/>
      <c r="L354" s="528"/>
      <c r="M354" s="528"/>
      <c r="N354" s="528"/>
      <c r="O354" s="528"/>
      <c r="P354" s="525">
        <f t="shared" si="16"/>
        <v>1</v>
      </c>
      <c r="Q354" s="529" t="str">
        <f t="shared" si="17"/>
        <v>Ceramics: Scrubbing</v>
      </c>
      <c r="R354" s="32"/>
      <c r="S354" s="32" t="str">
        <f t="shared" si="14"/>
        <v>ActivityData_Ceramics: Scrubbing</v>
      </c>
      <c r="Z354" s="28" t="b">
        <f t="shared" si="18"/>
        <v>0</v>
      </c>
    </row>
    <row r="355" spans="1:26" ht="12.75" customHeight="1" outlineLevel="1" x14ac:dyDescent="0.25">
      <c r="A355" s="28">
        <f t="shared" si="11"/>
        <v>47</v>
      </c>
      <c r="B355" s="526" t="str">
        <f>C293</f>
        <v>Production of pulp</v>
      </c>
      <c r="C355" s="526" t="str">
        <f>Translations!$B$409</f>
        <v>Pulp &amp; paper</v>
      </c>
      <c r="D355" s="526" t="str">
        <f>Translations!$B$410</f>
        <v>Make up chemicals</v>
      </c>
      <c r="E355" s="526" t="str">
        <f>Translations!$B$411</f>
        <v>Amount of CaCO3 and Na2CO3 [t]</v>
      </c>
      <c r="F355" s="527" t="str">
        <f t="shared" si="15"/>
        <v>Process Emissions</v>
      </c>
      <c r="G355" s="525">
        <v>1</v>
      </c>
      <c r="H355" s="528" t="str">
        <f>Translations!$B$346</f>
        <v>± 2,5%</v>
      </c>
      <c r="I355" s="528" t="str">
        <f>Translations!$B$347</f>
        <v>± 1,5%</v>
      </c>
      <c r="J355" s="32"/>
      <c r="K355" s="32"/>
      <c r="L355" s="528"/>
      <c r="M355" s="528"/>
      <c r="N355" s="528"/>
      <c r="O355" s="528"/>
      <c r="P355" s="525">
        <f t="shared" si="16"/>
        <v>2</v>
      </c>
      <c r="Q355" s="529" t="str">
        <f t="shared" si="17"/>
        <v>Pulp &amp; paper: Make up chemicals</v>
      </c>
      <c r="R355" s="32"/>
      <c r="S355" s="32" t="str">
        <f t="shared" si="14"/>
        <v>ActivityData_Pulp &amp; paper: Make up chemicals</v>
      </c>
      <c r="Z355" s="28" t="b">
        <f t="shared" si="18"/>
        <v>0</v>
      </c>
    </row>
    <row r="356" spans="1:26" ht="12.75" customHeight="1" outlineLevel="1" x14ac:dyDescent="0.25">
      <c r="A356" s="28">
        <f t="shared" si="11"/>
        <v>48</v>
      </c>
      <c r="B356" s="526" t="str">
        <f>C295</f>
        <v>Production of carbon black</v>
      </c>
      <c r="C356" s="526" t="str">
        <f>Translations!$B$412</f>
        <v>Carbon black</v>
      </c>
      <c r="D356" s="526" t="str">
        <f>Translations!$B$413</f>
        <v>Mass balance methodology</v>
      </c>
      <c r="E356" s="526" t="str">
        <f>Translations!$B$413</f>
        <v>Mass balance methodology</v>
      </c>
      <c r="F356" s="527" t="str">
        <f>EUconst_MassBalance</f>
        <v>Mass balance</v>
      </c>
      <c r="G356" s="525">
        <v>1</v>
      </c>
      <c r="H356" s="528" t="str">
        <f>Translations!$B$344</f>
        <v>± 7,5%</v>
      </c>
      <c r="I356" s="528" t="str">
        <f>Translations!$B$345</f>
        <v>± 5,0%</v>
      </c>
      <c r="J356" s="32"/>
      <c r="K356" s="32"/>
      <c r="L356" s="528" t="str">
        <f>Translations!$B$346</f>
        <v>± 2,5%</v>
      </c>
      <c r="M356" s="528"/>
      <c r="N356" s="528"/>
      <c r="O356" s="528" t="str">
        <f>Translations!$B$347</f>
        <v>± 1,5%</v>
      </c>
      <c r="P356" s="525">
        <f t="shared" si="16"/>
        <v>4</v>
      </c>
      <c r="Q356" s="529" t="str">
        <f t="shared" si="17"/>
        <v>Carbon black: Mass balance methodology</v>
      </c>
      <c r="R356" s="32"/>
      <c r="S356" s="32" t="str">
        <f t="shared" si="14"/>
        <v>ActivityData_Carbon black: Mass balance methodology</v>
      </c>
      <c r="Z356" s="28" t="b">
        <f t="shared" si="18"/>
        <v>0</v>
      </c>
    </row>
    <row r="357" spans="1:26" ht="12.75" customHeight="1" outlineLevel="1" x14ac:dyDescent="0.25">
      <c r="A357" s="28">
        <f t="shared" si="11"/>
        <v>49</v>
      </c>
      <c r="B357" s="526" t="str">
        <f>C299</f>
        <v>Production of ammonia</v>
      </c>
      <c r="C357" s="526" t="str">
        <f>Translations!$B$414</f>
        <v>Ammonia</v>
      </c>
      <c r="D357" s="526" t="str">
        <f>Translations!$B$368</f>
        <v>Fuel as process input</v>
      </c>
      <c r="E357" s="526" t="str">
        <f>Translations!$B$415</f>
        <v>Amount fuel used as process input [t] or [Nm3]</v>
      </c>
      <c r="F357" s="527" t="str">
        <f>EUconst_Fuel</f>
        <v>Combustion</v>
      </c>
      <c r="G357" s="525">
        <v>2</v>
      </c>
      <c r="H357" s="528" t="str">
        <f>Translations!$B$344</f>
        <v>± 7,5%</v>
      </c>
      <c r="I357" s="528" t="str">
        <f>Translations!$B$345</f>
        <v>± 5,0%</v>
      </c>
      <c r="J357" s="32"/>
      <c r="K357" s="32"/>
      <c r="L357" s="528" t="str">
        <f>Translations!$B$346</f>
        <v>± 2,5%</v>
      </c>
      <c r="M357" s="528"/>
      <c r="N357" s="528"/>
      <c r="O357" s="528" t="str">
        <f>Translations!$B$347</f>
        <v>± 1,5%</v>
      </c>
      <c r="P357" s="525">
        <f t="shared" si="16"/>
        <v>4</v>
      </c>
      <c r="Q357" s="529" t="str">
        <f t="shared" si="17"/>
        <v>Ammonia: Fuel as process input</v>
      </c>
      <c r="R357" s="32"/>
      <c r="S357" s="32" t="str">
        <f t="shared" si="14"/>
        <v>ActivityData_Ammonia: Fuel as process input</v>
      </c>
      <c r="Z357" s="28" t="b">
        <f t="shared" si="18"/>
        <v>0</v>
      </c>
    </row>
    <row r="358" spans="1:26" ht="12.75" customHeight="1" outlineLevel="1" x14ac:dyDescent="0.25">
      <c r="A358" s="28">
        <f t="shared" si="11"/>
        <v>50</v>
      </c>
      <c r="B358" s="526" t="str">
        <f>C301</f>
        <v>Production of hydrogen and synthesis gas</v>
      </c>
      <c r="C358" s="526" t="str">
        <f>Translations!$B$416</f>
        <v>Hydrogen and synthesis gas</v>
      </c>
      <c r="D358" s="526" t="str">
        <f>Translations!$B$368</f>
        <v>Fuel as process input</v>
      </c>
      <c r="E358" s="526" t="str">
        <f>Translations!$B$417</f>
        <v>Amount fuel used as process input for hydrogen production [t] or [Nm3]</v>
      </c>
      <c r="F358" s="527" t="str">
        <f>EUconst_Fuel</f>
        <v>Combustion</v>
      </c>
      <c r="G358" s="525">
        <v>2</v>
      </c>
      <c r="H358" s="528" t="str">
        <f>Translations!$B$344</f>
        <v>± 7,5%</v>
      </c>
      <c r="I358" s="528" t="str">
        <f>Translations!$B$345</f>
        <v>± 5,0%</v>
      </c>
      <c r="J358" s="32"/>
      <c r="K358" s="32"/>
      <c r="L358" s="528" t="str">
        <f>Translations!$B$346</f>
        <v>± 2,5%</v>
      </c>
      <c r="M358" s="528"/>
      <c r="N358" s="528"/>
      <c r="O358" s="528" t="str">
        <f>Translations!$B$347</f>
        <v>± 1,5%</v>
      </c>
      <c r="P358" s="525">
        <f t="shared" si="16"/>
        <v>4</v>
      </c>
      <c r="Q358" s="529" t="str">
        <f t="shared" si="17"/>
        <v>Hydrogen and synthesis gas: Fuel as process input</v>
      </c>
      <c r="R358" s="32"/>
      <c r="S358" s="32" t="str">
        <f t="shared" si="14"/>
        <v>ActivityData_Hydrogen and synthesis gas: Fuel as process input</v>
      </c>
      <c r="Z358" s="28" t="b">
        <f t="shared" si="18"/>
        <v>0</v>
      </c>
    </row>
    <row r="359" spans="1:26" ht="12.75" customHeight="1" outlineLevel="1" x14ac:dyDescent="0.25">
      <c r="A359" s="28">
        <f t="shared" si="11"/>
        <v>51</v>
      </c>
      <c r="B359" s="526" t="str">
        <f>B358</f>
        <v>Production of hydrogen and synthesis gas</v>
      </c>
      <c r="C359" s="526" t="str">
        <f>Translations!$B$416</f>
        <v>Hydrogen and synthesis gas</v>
      </c>
      <c r="D359" s="526" t="str">
        <f>Translations!$B$413</f>
        <v>Mass balance methodology</v>
      </c>
      <c r="E359" s="526" t="str">
        <f>Translations!$B$352</f>
        <v>Each input and output material [t]</v>
      </c>
      <c r="F359" s="527" t="str">
        <f>EUconst_MassBalance</f>
        <v>Mass balance</v>
      </c>
      <c r="G359" s="525">
        <v>1</v>
      </c>
      <c r="H359" s="528" t="str">
        <f>Translations!$B$344</f>
        <v>± 7,5%</v>
      </c>
      <c r="I359" s="528" t="str">
        <f>Translations!$B$345</f>
        <v>± 5,0%</v>
      </c>
      <c r="J359" s="32"/>
      <c r="K359" s="32"/>
      <c r="L359" s="528" t="str">
        <f>Translations!$B$346</f>
        <v>± 2,5%</v>
      </c>
      <c r="M359" s="528"/>
      <c r="N359" s="528"/>
      <c r="O359" s="528" t="str">
        <f>Translations!$B$347</f>
        <v>± 1,5%</v>
      </c>
      <c r="P359" s="525">
        <f t="shared" si="16"/>
        <v>4</v>
      </c>
      <c r="Q359" s="529" t="str">
        <f t="shared" si="17"/>
        <v>Hydrogen and synthesis gas: Mass balance methodology</v>
      </c>
      <c r="R359" s="32"/>
      <c r="S359" s="32" t="str">
        <f t="shared" si="14"/>
        <v>ActivityData_Hydrogen and synthesis gas: Mass balance methodology</v>
      </c>
      <c r="Z359" s="28" t="b">
        <f t="shared" si="18"/>
        <v>0</v>
      </c>
    </row>
    <row r="360" spans="1:26" ht="12.75" customHeight="1" outlineLevel="1" x14ac:dyDescent="0.25">
      <c r="A360" s="28">
        <f t="shared" si="11"/>
        <v>52</v>
      </c>
      <c r="B360" s="526" t="str">
        <f>C300</f>
        <v>Production of bulk chemicals</v>
      </c>
      <c r="C360" s="526" t="str">
        <f>Translations!$B$419</f>
        <v>Bulk organic chemicals</v>
      </c>
      <c r="D360" s="526" t="str">
        <f>Translations!$B$413</f>
        <v>Mass balance methodology</v>
      </c>
      <c r="E360" s="526" t="str">
        <f>Translations!$B$352</f>
        <v>Each input and output material [t]</v>
      </c>
      <c r="F360" s="527" t="str">
        <f>EUconst_MassBalance</f>
        <v>Mass balance</v>
      </c>
      <c r="G360" s="525">
        <v>1</v>
      </c>
      <c r="H360" s="528" t="str">
        <f>Translations!$B$344</f>
        <v>± 7,5%</v>
      </c>
      <c r="I360" s="528" t="str">
        <f>Translations!$B$345</f>
        <v>± 5,0%</v>
      </c>
      <c r="J360" s="32"/>
      <c r="K360" s="32"/>
      <c r="L360" s="528" t="str">
        <f>Translations!$B$346</f>
        <v>± 2,5%</v>
      </c>
      <c r="M360" s="528"/>
      <c r="N360" s="528"/>
      <c r="O360" s="528" t="str">
        <f>Translations!$B$347</f>
        <v>± 1,5%</v>
      </c>
      <c r="P360" s="525">
        <f t="shared" si="16"/>
        <v>4</v>
      </c>
      <c r="Q360" s="529" t="str">
        <f t="shared" si="17"/>
        <v>Bulk organic chemicals: Mass balance methodology</v>
      </c>
      <c r="R360" s="32"/>
      <c r="S360" s="32" t="str">
        <f t="shared" si="14"/>
        <v>ActivityData_Bulk organic chemicals: Mass balance methodology</v>
      </c>
      <c r="Z360" s="28" t="b">
        <f t="shared" si="18"/>
        <v>0</v>
      </c>
    </row>
    <row r="361" spans="1:26" ht="12.75" customHeight="1" outlineLevel="1" x14ac:dyDescent="0.25">
      <c r="A361" s="28">
        <f t="shared" si="11"/>
        <v>53</v>
      </c>
      <c r="B361" s="526" t="str">
        <f>C283</f>
        <v>Production or processing of ferrous metals</v>
      </c>
      <c r="C361" s="526" t="str">
        <f>Translations!$B$421</f>
        <v>(Non) ferrous, sec. aluminium</v>
      </c>
      <c r="D361" s="533" t="str">
        <f>Translations!$B$1289</f>
        <v>Process (method A): carbonate only</v>
      </c>
      <c r="E361" s="533" t="str">
        <f>Translations!$B$1290</f>
        <v>Process input [t]</v>
      </c>
      <c r="F361" s="527" t="str">
        <f>EUconst_ProcessCarbonate</f>
        <v>Process Emissions</v>
      </c>
      <c r="G361" s="525">
        <v>1</v>
      </c>
      <c r="H361" s="528" t="str">
        <f>Translations!$B$345</f>
        <v>± 5,0%</v>
      </c>
      <c r="I361" s="528" t="str">
        <f>Translations!$B$346</f>
        <v>± 2,5%</v>
      </c>
      <c r="J361" s="32"/>
      <c r="K361" s="32"/>
      <c r="L361" s="528"/>
      <c r="M361" s="528"/>
      <c r="N361" s="528"/>
      <c r="O361" s="528"/>
      <c r="P361" s="525">
        <f t="shared" si="16"/>
        <v>2</v>
      </c>
      <c r="Q361" s="529" t="str">
        <f t="shared" si="17"/>
        <v>(Non) ferrous, sec. aluminium: Process (method A): carbonate only</v>
      </c>
      <c r="R361" s="32"/>
      <c r="S361" s="32" t="str">
        <f t="shared" si="14"/>
        <v>ActivityData_(Non) ferrous, sec. aluminium: Process (method A): carbonate only</v>
      </c>
      <c r="Z361" s="28" t="b">
        <f t="shared" si="18"/>
        <v>0</v>
      </c>
    </row>
    <row r="362" spans="1:26" ht="12.75" customHeight="1" outlineLevel="1" x14ac:dyDescent="0.25">
      <c r="A362" s="28">
        <f t="shared" si="11"/>
        <v>54</v>
      </c>
      <c r="B362" s="526" t="str">
        <f>B361</f>
        <v>Production or processing of ferrous metals</v>
      </c>
      <c r="C362" s="526" t="str">
        <f>Translations!$B$421</f>
        <v>(Non) ferrous, sec. aluminium</v>
      </c>
      <c r="D362" s="533" t="str">
        <f>Translations!$B$1291</f>
        <v>Process (method A): mixed (carbonate + non-carbonate)</v>
      </c>
      <c r="E362" s="533" t="str">
        <f>Translations!$B$1290</f>
        <v>Process input [t]</v>
      </c>
      <c r="F362" s="527" t="str">
        <f>EUconst_ProcessCarbonate</f>
        <v>Process Emissions</v>
      </c>
      <c r="G362" s="525">
        <v>1</v>
      </c>
      <c r="H362" s="528" t="str">
        <f>Translations!$B$345</f>
        <v>± 5,0%</v>
      </c>
      <c r="I362" s="528" t="str">
        <f>Translations!$B$346</f>
        <v>± 2,5%</v>
      </c>
      <c r="J362" s="32"/>
      <c r="K362" s="32"/>
      <c r="L362" s="528"/>
      <c r="M362" s="528"/>
      <c r="N362" s="528"/>
      <c r="O362" s="528"/>
      <c r="P362" s="525">
        <f t="shared" si="16"/>
        <v>2</v>
      </c>
      <c r="Q362" s="529" t="str">
        <f t="shared" si="17"/>
        <v>(Non) ferrous, sec. aluminium: Process (method A): mixed (carbonate + non-carbonate)</v>
      </c>
      <c r="R362" s="32"/>
      <c r="S362" s="32" t="str">
        <f t="shared" si="14"/>
        <v>ActivityData_(Non) ferrous, sec. aluminium: Process (method A): mixed (carbonate + non-carbonate)</v>
      </c>
      <c r="Z362" s="28" t="b">
        <f t="shared" si="18"/>
        <v>0</v>
      </c>
    </row>
    <row r="363" spans="1:26" ht="12.75" customHeight="1" outlineLevel="1" x14ac:dyDescent="0.25">
      <c r="A363" s="28">
        <f t="shared" si="11"/>
        <v>55</v>
      </c>
      <c r="B363" s="526" t="str">
        <f>B362</f>
        <v>Production or processing of ferrous metals</v>
      </c>
      <c r="C363" s="526" t="str">
        <f>Translations!$B$421</f>
        <v>(Non) ferrous, sec. aluminium</v>
      </c>
      <c r="D363" s="533" t="str">
        <f>Translations!$B$1292</f>
        <v>Process (method A): non-carbonate</v>
      </c>
      <c r="E363" s="533" t="str">
        <f>Translations!$B$1290</f>
        <v>Process input [t]</v>
      </c>
      <c r="F363" s="527" t="str">
        <f>EUconst_ProcessCarbonate</f>
        <v>Process Emissions</v>
      </c>
      <c r="G363" s="525">
        <v>1</v>
      </c>
      <c r="H363" s="528" t="str">
        <f>Translations!$B$345</f>
        <v>± 5,0%</v>
      </c>
      <c r="I363" s="528" t="str">
        <f>Translations!$B$346</f>
        <v>± 2,5%</v>
      </c>
      <c r="J363" s="32"/>
      <c r="K363" s="32"/>
      <c r="L363" s="528"/>
      <c r="M363" s="528"/>
      <c r="N363" s="528"/>
      <c r="O363" s="528"/>
      <c r="P363" s="525">
        <f t="shared" si="16"/>
        <v>2</v>
      </c>
      <c r="Q363" s="529" t="str">
        <f t="shared" si="17"/>
        <v>(Non) ferrous, sec. aluminium: Process (method A): non-carbonate</v>
      </c>
      <c r="R363" s="32"/>
      <c r="S363" s="32" t="str">
        <f t="shared" si="14"/>
        <v>ActivityData_(Non) ferrous, sec. aluminium: Process (method A): non-carbonate</v>
      </c>
      <c r="Z363" s="28" t="b">
        <f t="shared" si="18"/>
        <v>0</v>
      </c>
    </row>
    <row r="364" spans="1:26" ht="12.75" customHeight="1" outlineLevel="1" x14ac:dyDescent="0.25">
      <c r="A364" s="28">
        <f t="shared" si="11"/>
        <v>56</v>
      </c>
      <c r="B364" s="526" t="str">
        <f>B363</f>
        <v>Production or processing of ferrous metals</v>
      </c>
      <c r="C364" s="526" t="str">
        <f>Translations!$B$421</f>
        <v>(Non) ferrous, sec. aluminium</v>
      </c>
      <c r="D364" s="533" t="str">
        <f>Translations!$B$1293</f>
        <v>Process (method B): oxide output</v>
      </c>
      <c r="E364" s="533" t="str">
        <f>Translations!$B$372</f>
        <v>Oxide output [t]</v>
      </c>
      <c r="F364" s="527" t="str">
        <f>EUconst_ProcessCarbonate</f>
        <v>Process Emissions</v>
      </c>
      <c r="G364" s="525">
        <v>1</v>
      </c>
      <c r="H364" s="528" t="str">
        <f>Translations!$B$345</f>
        <v>± 5,0%</v>
      </c>
      <c r="I364" s="528" t="str">
        <f>Translations!$B$346</f>
        <v>± 2,5%</v>
      </c>
      <c r="J364" s="32"/>
      <c r="K364" s="32"/>
      <c r="L364" s="528"/>
      <c r="M364" s="528"/>
      <c r="N364" s="528"/>
      <c r="O364" s="528"/>
      <c r="P364" s="525">
        <f t="shared" si="16"/>
        <v>2</v>
      </c>
      <c r="Q364" s="529" t="str">
        <f t="shared" si="17"/>
        <v>(Non) ferrous, sec. aluminium: Process (method B): oxide output</v>
      </c>
      <c r="R364" s="32"/>
      <c r="S364" s="32" t="str">
        <f t="shared" si="14"/>
        <v>ActivityData_(Non) ferrous, sec. aluminium: Process (method B): oxide output</v>
      </c>
      <c r="Z364" s="28" t="b">
        <f t="shared" si="18"/>
        <v>0</v>
      </c>
    </row>
    <row r="365" spans="1:26" ht="12.75" customHeight="1" outlineLevel="1" x14ac:dyDescent="0.25">
      <c r="A365" s="28">
        <f t="shared" si="11"/>
        <v>57</v>
      </c>
      <c r="B365" s="526" t="str">
        <f>B364</f>
        <v>Production or processing of ferrous metals</v>
      </c>
      <c r="C365" s="526" t="str">
        <f>Translations!$B$421</f>
        <v>(Non) ferrous, sec. aluminium</v>
      </c>
      <c r="D365" s="526" t="str">
        <f>Translations!$B$413</f>
        <v>Mass balance methodology</v>
      </c>
      <c r="E365" s="526" t="str">
        <f>Translations!$B$352</f>
        <v>Each input and output material [t]</v>
      </c>
      <c r="F365" s="527" t="str">
        <f>EUconst_MassBalance</f>
        <v>Mass balance</v>
      </c>
      <c r="G365" s="525">
        <v>1</v>
      </c>
      <c r="H365" s="528" t="str">
        <f>Translations!$B$344</f>
        <v>± 7,5%</v>
      </c>
      <c r="I365" s="528" t="str">
        <f>Translations!$B$345</f>
        <v>± 5,0%</v>
      </c>
      <c r="J365" s="32"/>
      <c r="K365" s="32"/>
      <c r="L365" s="528" t="str">
        <f>Translations!$B$346</f>
        <v>± 2,5%</v>
      </c>
      <c r="M365" s="528"/>
      <c r="N365" s="528"/>
      <c r="O365" s="528" t="str">
        <f>Translations!$B$347</f>
        <v>± 1,5%</v>
      </c>
      <c r="P365" s="525">
        <f t="shared" si="16"/>
        <v>4</v>
      </c>
      <c r="Q365" s="529" t="str">
        <f t="shared" si="17"/>
        <v>(Non) ferrous, sec. aluminium: Mass balance methodology</v>
      </c>
      <c r="R365" s="32"/>
      <c r="S365" s="32" t="str">
        <f t="shared" si="14"/>
        <v>ActivityData_(Non) ferrous, sec. aluminium: Mass balance methodology</v>
      </c>
      <c r="Z365" s="28" t="b">
        <f t="shared" si="18"/>
        <v>0</v>
      </c>
    </row>
    <row r="366" spans="1:26" ht="12.75" customHeight="1" outlineLevel="1" x14ac:dyDescent="0.25">
      <c r="A366" s="28">
        <f t="shared" si="11"/>
        <v>58</v>
      </c>
      <c r="B366" s="526" t="str">
        <f>C302</f>
        <v>Production of soda ash and sodium bicarbonate</v>
      </c>
      <c r="C366" s="526" t="str">
        <f>Translations!$B$424</f>
        <v>Soda ash / sodium bicarbonate</v>
      </c>
      <c r="D366" s="526" t="str">
        <f>Translations!$B$413</f>
        <v>Mass balance methodology</v>
      </c>
      <c r="E366" s="526" t="str">
        <f>Translations!$B$352</f>
        <v>Each input and output material [t]</v>
      </c>
      <c r="F366" s="527" t="str">
        <f>EUconst_MassBalance</f>
        <v>Mass balance</v>
      </c>
      <c r="G366" s="525">
        <v>1</v>
      </c>
      <c r="H366" s="528" t="str">
        <f>Translations!$B$344</f>
        <v>± 7,5%</v>
      </c>
      <c r="I366" s="528" t="str">
        <f>Translations!$B$345</f>
        <v>± 5,0%</v>
      </c>
      <c r="J366" s="32"/>
      <c r="K366" s="32"/>
      <c r="L366" s="528" t="str">
        <f>Translations!$B$346</f>
        <v>± 2,5%</v>
      </c>
      <c r="M366" s="528"/>
      <c r="N366" s="528"/>
      <c r="O366" s="528" t="str">
        <f>Translations!$B$347</f>
        <v>± 1,5%</v>
      </c>
      <c r="P366" s="525">
        <f t="shared" si="16"/>
        <v>4</v>
      </c>
      <c r="Q366" s="529" t="str">
        <f t="shared" si="17"/>
        <v>Soda ash / sodium bicarbonate: Mass balance methodology</v>
      </c>
      <c r="R366" s="32"/>
      <c r="S366" s="32" t="str">
        <f t="shared" si="14"/>
        <v>ActivityData_Soda ash / sodium bicarbonate: Mass balance methodology</v>
      </c>
      <c r="W366" s="145"/>
      <c r="Z366" s="28" t="b">
        <f t="shared" si="18"/>
        <v>0</v>
      </c>
    </row>
    <row r="367" spans="1:26" ht="12.75" customHeight="1" outlineLevel="1" x14ac:dyDescent="0.25">
      <c r="A367" s="28">
        <f t="shared" si="11"/>
        <v>59</v>
      </c>
      <c r="B367" s="526" t="str">
        <f>C284</f>
        <v>Production of primary aluminium</v>
      </c>
      <c r="C367" s="526" t="str">
        <f>Translations!$B$426</f>
        <v>Primary aluminium</v>
      </c>
      <c r="D367" s="526" t="str">
        <f>Translations!$B$413</f>
        <v>Mass balance methodology</v>
      </c>
      <c r="E367" s="526" t="str">
        <f>Translations!$B$352</f>
        <v>Each input and output material [t]</v>
      </c>
      <c r="F367" s="527" t="str">
        <f>EUconst_MassBalance</f>
        <v>Mass balance</v>
      </c>
      <c r="G367" s="525">
        <v>1</v>
      </c>
      <c r="H367" s="528" t="str">
        <f>Translations!$B$344</f>
        <v>± 7,5%</v>
      </c>
      <c r="I367" s="528" t="str">
        <f>Translations!$B$345</f>
        <v>± 5,0%</v>
      </c>
      <c r="J367" s="32"/>
      <c r="K367" s="32"/>
      <c r="L367" s="528" t="str">
        <f>Translations!$B$346</f>
        <v>± 2,5%</v>
      </c>
      <c r="M367" s="528"/>
      <c r="N367" s="528"/>
      <c r="O367" s="528" t="str">
        <f>Translations!$B$347</f>
        <v>± 1,5%</v>
      </c>
      <c r="P367" s="525">
        <f t="shared" si="16"/>
        <v>4</v>
      </c>
      <c r="Q367" s="529" t="str">
        <f t="shared" si="17"/>
        <v>Primary aluminium: Mass balance methodology</v>
      </c>
      <c r="R367" s="32"/>
      <c r="S367" s="32" t="str">
        <f t="shared" si="14"/>
        <v>ActivityData_Primary aluminium: Mass balance methodology</v>
      </c>
      <c r="Z367" s="28" t="b">
        <f t="shared" si="18"/>
        <v>0</v>
      </c>
    </row>
    <row r="368" spans="1:26" ht="12.75" customHeight="1" outlineLevel="1" x14ac:dyDescent="0.25">
      <c r="A368" s="28">
        <f t="shared" si="11"/>
        <v>60</v>
      </c>
      <c r="B368" s="526" t="str">
        <f>B367</f>
        <v>Production of primary aluminium</v>
      </c>
      <c r="C368" s="526" t="str">
        <f>Translations!$B$426</f>
        <v>Primary aluminium</v>
      </c>
      <c r="D368" s="526" t="str">
        <f>Translations!$B$427</f>
        <v>PFC emissions (slope method)</v>
      </c>
      <c r="E368" s="526" t="str">
        <f>Translations!$B$428</f>
        <v>primary aluminium production in [t], anode effect minutes in [number anode effects/cell day] and [anode effect minutes/ occurrence]</v>
      </c>
      <c r="F368" s="527" t="str">
        <f>EUconst_ProcessPFC</f>
        <v>PFC Emissions</v>
      </c>
      <c r="G368" s="525">
        <v>1</v>
      </c>
      <c r="H368" s="528" t="str">
        <f>Translations!$B$346</f>
        <v>± 2,5%</v>
      </c>
      <c r="I368" s="528" t="str">
        <f>Translations!$B$347</f>
        <v>± 1,5%</v>
      </c>
      <c r="J368" s="32"/>
      <c r="K368" s="32"/>
      <c r="L368" s="530"/>
      <c r="M368" s="530"/>
      <c r="N368" s="530"/>
      <c r="O368" s="530"/>
      <c r="P368" s="525">
        <f t="shared" si="16"/>
        <v>2</v>
      </c>
      <c r="Q368" s="529" t="str">
        <f t="shared" si="17"/>
        <v>Primary aluminium: PFC emissions (slope method)</v>
      </c>
      <c r="R368" s="32"/>
      <c r="S368" s="32" t="str">
        <f t="shared" si="14"/>
        <v>ActivityData_Primary aluminium: PFC emissions (slope method)</v>
      </c>
      <c r="Z368" s="28" t="b">
        <f t="shared" si="18"/>
        <v>0</v>
      </c>
    </row>
    <row r="369" spans="1:42" ht="12.75" customHeight="1" outlineLevel="1" x14ac:dyDescent="0.25">
      <c r="A369" s="28">
        <f t="shared" si="11"/>
        <v>61</v>
      </c>
      <c r="B369" s="526" t="str">
        <f>B368</f>
        <v>Production of primary aluminium</v>
      </c>
      <c r="C369" s="526" t="str">
        <f>Translations!$B$426</f>
        <v>Primary aluminium</v>
      </c>
      <c r="D369" s="526" t="str">
        <f>Translations!$B$429</f>
        <v>PFC emissions (overvoltage method)</v>
      </c>
      <c r="E369" s="526" t="str">
        <f>Translations!$B$430</f>
        <v>primary aluminium production in [t], anode effect overvoltage [mV] and current efficiency [-]</v>
      </c>
      <c r="F369" s="527" t="str">
        <f>EUconst_ProcessPFC</f>
        <v>PFC Emissions</v>
      </c>
      <c r="G369" s="525">
        <v>1</v>
      </c>
      <c r="H369" s="528" t="str">
        <f>Translations!$B$346</f>
        <v>± 2,5%</v>
      </c>
      <c r="I369" s="528" t="str">
        <f>Translations!$B$347</f>
        <v>± 1,5%</v>
      </c>
      <c r="J369" s="32"/>
      <c r="K369" s="32"/>
      <c r="L369" s="530"/>
      <c r="M369" s="530"/>
      <c r="N369" s="530"/>
      <c r="O369" s="530"/>
      <c r="P369" s="525">
        <f t="shared" si="16"/>
        <v>2</v>
      </c>
      <c r="Q369" s="529" t="str">
        <f t="shared" si="17"/>
        <v>Primary aluminium: PFC emissions (overvoltage method)</v>
      </c>
      <c r="R369" s="32"/>
      <c r="S369" s="32" t="str">
        <f t="shared" si="14"/>
        <v>ActivityData_Primary aluminium: PFC emissions (overvoltage method)</v>
      </c>
      <c r="Z369" s="28" t="b">
        <f t="shared" si="18"/>
        <v>0</v>
      </c>
    </row>
    <row r="370" spans="1:42" ht="12.75" customHeight="1" outlineLevel="1" x14ac:dyDescent="0.25">
      <c r="A370" s="28">
        <f t="shared" si="11"/>
        <v>62</v>
      </c>
      <c r="B370" s="526" t="str">
        <f>C303</f>
        <v>Capture of greenhouse gases under Directive 2009/31/EC</v>
      </c>
      <c r="C370" s="526" t="s">
        <v>1623</v>
      </c>
      <c r="D370" s="526" t="s">
        <v>1626</v>
      </c>
      <c r="E370" s="526" t="s">
        <v>1627</v>
      </c>
      <c r="F370" s="527" t="str">
        <f>EUconst_MassBalance</f>
        <v>Mass balance</v>
      </c>
      <c r="G370" s="567">
        <v>1</v>
      </c>
      <c r="H370" s="528" t="s">
        <v>473</v>
      </c>
      <c r="I370" s="528" t="s">
        <v>474</v>
      </c>
      <c r="J370" s="32"/>
      <c r="K370" s="32"/>
      <c r="L370" s="528" t="s">
        <v>475</v>
      </c>
      <c r="M370" s="528"/>
      <c r="N370" s="528"/>
      <c r="O370" s="528" t="s">
        <v>476</v>
      </c>
      <c r="P370" s="567">
        <f t="shared" ref="P370:P378" si="19">COUNTA(H370:O370)</f>
        <v>4</v>
      </c>
      <c r="Q370" s="529" t="str">
        <f t="shared" ref="Q370:Q378" si="20">C370 &amp; ": " &amp;D370</f>
        <v>CCS: Capture: CO2 transferred</v>
      </c>
      <c r="R370" s="32"/>
      <c r="S370" s="32" t="str">
        <f t="shared" ref="S370:S378" si="21">EUconst_CNTR_ActivityData&amp;Q370</f>
        <v>ActivityData_CCS: Capture: CO2 transferred</v>
      </c>
      <c r="Z370" s="28" t="b">
        <f t="shared" ref="Z370:Z378" si="22">IF(G370=EUconst_NA,TRUE,FALSE)</f>
        <v>0</v>
      </c>
    </row>
    <row r="371" spans="1:42" ht="12.75" customHeight="1" outlineLevel="1" x14ac:dyDescent="0.25">
      <c r="A371" s="28">
        <f t="shared" si="11"/>
        <v>63</v>
      </c>
      <c r="B371" s="526" t="str">
        <f>C304</f>
        <v>Transport of greenhouse gases under Directive 2009/31/EC</v>
      </c>
      <c r="C371" s="526" t="s">
        <v>1624</v>
      </c>
      <c r="D371" s="526" t="s">
        <v>1626</v>
      </c>
      <c r="E371" s="526" t="s">
        <v>1627</v>
      </c>
      <c r="F371" s="527" t="str">
        <f>EUconst_MassBalance</f>
        <v>Mass balance</v>
      </c>
      <c r="G371" s="567">
        <v>1</v>
      </c>
      <c r="H371" s="528" t="s">
        <v>473</v>
      </c>
      <c r="I371" s="528" t="s">
        <v>474</v>
      </c>
      <c r="J371" s="32"/>
      <c r="K371" s="32"/>
      <c r="L371" s="528" t="s">
        <v>475</v>
      </c>
      <c r="M371" s="528"/>
      <c r="N371" s="528"/>
      <c r="O371" s="528" t="s">
        <v>476</v>
      </c>
      <c r="P371" s="567">
        <f t="shared" si="19"/>
        <v>4</v>
      </c>
      <c r="Q371" s="529" t="str">
        <f t="shared" si="20"/>
        <v>CCS: Transport: CO2 transferred</v>
      </c>
      <c r="R371" s="32"/>
      <c r="S371" s="32" t="str">
        <f t="shared" si="21"/>
        <v>ActivityData_CCS: Transport: CO2 transferred</v>
      </c>
      <c r="Z371" s="28" t="b">
        <f t="shared" si="22"/>
        <v>0</v>
      </c>
    </row>
    <row r="372" spans="1:42" ht="12.75" customHeight="1" outlineLevel="1" x14ac:dyDescent="0.25">
      <c r="A372" s="28">
        <f t="shared" si="11"/>
        <v>64</v>
      </c>
      <c r="B372" s="526" t="str">
        <f>B371</f>
        <v>Transport of greenhouse gases under Directive 2009/31/EC</v>
      </c>
      <c r="C372" s="526" t="str">
        <f>C371</f>
        <v>CCS: Transport</v>
      </c>
      <c r="D372" s="526" t="s">
        <v>1628</v>
      </c>
      <c r="E372" s="526" t="s">
        <v>1627</v>
      </c>
      <c r="F372" s="527" t="str">
        <f>EUconst_ProcessCarbonate</f>
        <v>Process Emissions</v>
      </c>
      <c r="G372" s="567">
        <v>1</v>
      </c>
      <c r="H372" s="528" t="s">
        <v>477</v>
      </c>
      <c r="I372" s="528" t="s">
        <v>478</v>
      </c>
      <c r="J372" s="32"/>
      <c r="K372" s="32"/>
      <c r="L372" s="528" t="s">
        <v>473</v>
      </c>
      <c r="M372" s="530"/>
      <c r="N372" s="530"/>
      <c r="O372" s="530"/>
      <c r="P372" s="567">
        <f t="shared" si="19"/>
        <v>3</v>
      </c>
      <c r="Q372" s="529" t="str">
        <f t="shared" si="20"/>
        <v>CCS: Transport: CO2 vented</v>
      </c>
      <c r="R372" s="32"/>
      <c r="S372" s="32" t="str">
        <f t="shared" si="21"/>
        <v>ActivityData_CCS: Transport: CO2 vented</v>
      </c>
      <c r="Z372" s="28" t="b">
        <f t="shared" si="22"/>
        <v>0</v>
      </c>
    </row>
    <row r="373" spans="1:42" ht="12.75" customHeight="1" outlineLevel="1" x14ac:dyDescent="0.25">
      <c r="A373" s="28">
        <f t="shared" si="11"/>
        <v>65</v>
      </c>
      <c r="B373" s="526" t="str">
        <f>B372</f>
        <v>Transport of greenhouse gases under Directive 2009/31/EC</v>
      </c>
      <c r="C373" s="526" t="str">
        <f t="shared" ref="C373:C374" si="23">C372</f>
        <v>CCS: Transport</v>
      </c>
      <c r="D373" s="526" t="s">
        <v>1629</v>
      </c>
      <c r="E373" s="526" t="s">
        <v>1627</v>
      </c>
      <c r="F373" s="527" t="str">
        <f>EUconst_ProcessCarbonate</f>
        <v>Process Emissions</v>
      </c>
      <c r="G373" s="567">
        <v>1</v>
      </c>
      <c r="H373" s="528" t="s">
        <v>477</v>
      </c>
      <c r="I373" s="528" t="s">
        <v>478</v>
      </c>
      <c r="J373" s="32"/>
      <c r="K373" s="32"/>
      <c r="L373" s="528" t="s">
        <v>473</v>
      </c>
      <c r="M373" s="530"/>
      <c r="N373" s="530"/>
      <c r="O373" s="530"/>
      <c r="P373" s="567">
        <f t="shared" si="19"/>
        <v>3</v>
      </c>
      <c r="Q373" s="529" t="str">
        <f t="shared" si="20"/>
        <v>CCS: Transport: CO2 leaked</v>
      </c>
      <c r="R373" s="32"/>
      <c r="S373" s="32" t="str">
        <f t="shared" si="21"/>
        <v>ActivityData_CCS: Transport: CO2 leaked</v>
      </c>
      <c r="Z373" s="28" t="b">
        <f t="shared" si="22"/>
        <v>0</v>
      </c>
    </row>
    <row r="374" spans="1:42" ht="12.75" customHeight="1" outlineLevel="1" x14ac:dyDescent="0.25">
      <c r="A374" s="28">
        <f t="shared" si="11"/>
        <v>66</v>
      </c>
      <c r="B374" s="526" t="str">
        <f>B373</f>
        <v>Transport of greenhouse gases under Directive 2009/31/EC</v>
      </c>
      <c r="C374" s="526" t="str">
        <f t="shared" si="23"/>
        <v>CCS: Transport</v>
      </c>
      <c r="D374" s="526" t="s">
        <v>1630</v>
      </c>
      <c r="E374" s="526" t="s">
        <v>1627</v>
      </c>
      <c r="F374" s="527" t="str">
        <f>EUconst_ProcessCarbonate</f>
        <v>Process Emissions</v>
      </c>
      <c r="G374" s="567">
        <v>1</v>
      </c>
      <c r="H374" s="528" t="s">
        <v>477</v>
      </c>
      <c r="I374" s="528" t="s">
        <v>478</v>
      </c>
      <c r="J374" s="32"/>
      <c r="K374" s="32"/>
      <c r="L374" s="528" t="s">
        <v>473</v>
      </c>
      <c r="M374" s="530"/>
      <c r="N374" s="530"/>
      <c r="O374" s="530"/>
      <c r="P374" s="567">
        <f t="shared" si="19"/>
        <v>3</v>
      </c>
      <c r="Q374" s="529" t="str">
        <f t="shared" si="20"/>
        <v>CCS: Transport: CO2 fugitive</v>
      </c>
      <c r="R374" s="32"/>
      <c r="S374" s="32" t="str">
        <f t="shared" si="21"/>
        <v>ActivityData_CCS: Transport: CO2 fugitive</v>
      </c>
      <c r="Z374" s="28" t="b">
        <f t="shared" si="22"/>
        <v>0</v>
      </c>
    </row>
    <row r="375" spans="1:42" ht="12.75" customHeight="1" outlineLevel="1" x14ac:dyDescent="0.25">
      <c r="A375" s="28">
        <f t="shared" ref="A375:A378" si="24">A374+1</f>
        <v>67</v>
      </c>
      <c r="B375" s="526" t="str">
        <f>C305</f>
        <v>Storage of greenhouse gases under Directive 2009/31/EC</v>
      </c>
      <c r="C375" s="526" t="s">
        <v>1625</v>
      </c>
      <c r="D375" s="526" t="s">
        <v>1626</v>
      </c>
      <c r="E375" s="526" t="s">
        <v>1627</v>
      </c>
      <c r="F375" s="527" t="str">
        <f>EUconst_MassBalance</f>
        <v>Mass balance</v>
      </c>
      <c r="G375" s="567">
        <v>2</v>
      </c>
      <c r="H375" s="528" t="s">
        <v>473</v>
      </c>
      <c r="I375" s="528" t="s">
        <v>474</v>
      </c>
      <c r="J375" s="32"/>
      <c r="K375" s="32"/>
      <c r="L375" s="528" t="s">
        <v>475</v>
      </c>
      <c r="M375" s="528"/>
      <c r="N375" s="528"/>
      <c r="O375" s="528" t="s">
        <v>476</v>
      </c>
      <c r="P375" s="567">
        <f t="shared" si="19"/>
        <v>4</v>
      </c>
      <c r="Q375" s="529" t="str">
        <f t="shared" si="20"/>
        <v>CCS: Storage: CO2 transferred</v>
      </c>
      <c r="R375" s="32"/>
      <c r="S375" s="32" t="str">
        <f t="shared" si="21"/>
        <v>ActivityData_CCS: Storage: CO2 transferred</v>
      </c>
      <c r="Z375" s="28" t="b">
        <f t="shared" si="22"/>
        <v>0</v>
      </c>
    </row>
    <row r="376" spans="1:42" ht="12.75" customHeight="1" outlineLevel="1" x14ac:dyDescent="0.25">
      <c r="A376" s="28">
        <f t="shared" si="24"/>
        <v>68</v>
      </c>
      <c r="B376" s="526" t="str">
        <f>B375</f>
        <v>Storage of greenhouse gases under Directive 2009/31/EC</v>
      </c>
      <c r="C376" s="526" t="str">
        <f t="shared" ref="C376:C378" si="25">C375</f>
        <v>CCS: Storage</v>
      </c>
      <c r="D376" s="526" t="s">
        <v>1628</v>
      </c>
      <c r="E376" s="526" t="s">
        <v>1627</v>
      </c>
      <c r="F376" s="527" t="str">
        <f>EUconst_ProcessCarbonate</f>
        <v>Process Emissions</v>
      </c>
      <c r="G376" s="567">
        <v>2</v>
      </c>
      <c r="H376" s="528" t="s">
        <v>477</v>
      </c>
      <c r="I376" s="528" t="s">
        <v>478</v>
      </c>
      <c r="J376" s="32"/>
      <c r="K376" s="32"/>
      <c r="L376" s="528" t="s">
        <v>473</v>
      </c>
      <c r="M376" s="530"/>
      <c r="N376" s="530"/>
      <c r="O376" s="530"/>
      <c r="P376" s="567">
        <f t="shared" si="19"/>
        <v>3</v>
      </c>
      <c r="Q376" s="529" t="str">
        <f t="shared" si="20"/>
        <v>CCS: Storage: CO2 vented</v>
      </c>
      <c r="R376" s="32"/>
      <c r="S376" s="32" t="str">
        <f t="shared" si="21"/>
        <v>ActivityData_CCS: Storage: CO2 vented</v>
      </c>
      <c r="Z376" s="28" t="b">
        <f t="shared" si="22"/>
        <v>0</v>
      </c>
    </row>
    <row r="377" spans="1:42" ht="12.75" customHeight="1" outlineLevel="1" x14ac:dyDescent="0.25">
      <c r="A377" s="28">
        <f t="shared" si="24"/>
        <v>69</v>
      </c>
      <c r="B377" s="526" t="str">
        <f t="shared" ref="B377:B378" si="26">B376</f>
        <v>Storage of greenhouse gases under Directive 2009/31/EC</v>
      </c>
      <c r="C377" s="526" t="str">
        <f t="shared" si="25"/>
        <v>CCS: Storage</v>
      </c>
      <c r="D377" s="526" t="s">
        <v>1629</v>
      </c>
      <c r="E377" s="526" t="s">
        <v>1627</v>
      </c>
      <c r="F377" s="527" t="str">
        <f>EUconst_ProcessCarbonate</f>
        <v>Process Emissions</v>
      </c>
      <c r="G377" s="567">
        <v>2</v>
      </c>
      <c r="H377" s="528" t="s">
        <v>477</v>
      </c>
      <c r="I377" s="528" t="s">
        <v>478</v>
      </c>
      <c r="J377" s="32"/>
      <c r="K377" s="32"/>
      <c r="L377" s="528" t="s">
        <v>473</v>
      </c>
      <c r="M377" s="530"/>
      <c r="N377" s="530"/>
      <c r="O377" s="530"/>
      <c r="P377" s="567">
        <f t="shared" si="19"/>
        <v>3</v>
      </c>
      <c r="Q377" s="529" t="str">
        <f t="shared" si="20"/>
        <v>CCS: Storage: CO2 leaked</v>
      </c>
      <c r="R377" s="32"/>
      <c r="S377" s="32" t="str">
        <f t="shared" si="21"/>
        <v>ActivityData_CCS: Storage: CO2 leaked</v>
      </c>
      <c r="Z377" s="28" t="b">
        <f t="shared" si="22"/>
        <v>0</v>
      </c>
    </row>
    <row r="378" spans="1:42" ht="12.75" customHeight="1" outlineLevel="1" x14ac:dyDescent="0.25">
      <c r="A378" s="28">
        <f t="shared" si="24"/>
        <v>70</v>
      </c>
      <c r="B378" s="526" t="str">
        <f t="shared" si="26"/>
        <v>Storage of greenhouse gases under Directive 2009/31/EC</v>
      </c>
      <c r="C378" s="526" t="str">
        <f t="shared" si="25"/>
        <v>CCS: Storage</v>
      </c>
      <c r="D378" s="526" t="s">
        <v>1630</v>
      </c>
      <c r="E378" s="526" t="s">
        <v>1627</v>
      </c>
      <c r="F378" s="527" t="str">
        <f>EUconst_ProcessCarbonate</f>
        <v>Process Emissions</v>
      </c>
      <c r="G378" s="567">
        <v>2</v>
      </c>
      <c r="H378" s="528" t="s">
        <v>477</v>
      </c>
      <c r="I378" s="528" t="s">
        <v>478</v>
      </c>
      <c r="J378" s="32"/>
      <c r="K378" s="32"/>
      <c r="L378" s="528" t="s">
        <v>473</v>
      </c>
      <c r="M378" s="530"/>
      <c r="N378" s="530"/>
      <c r="O378" s="530"/>
      <c r="P378" s="567">
        <f t="shared" si="19"/>
        <v>3</v>
      </c>
      <c r="Q378" s="529" t="str">
        <f t="shared" si="20"/>
        <v>CCS: Storage: CO2 fugitive</v>
      </c>
      <c r="R378" s="32"/>
      <c r="S378" s="32" t="str">
        <f t="shared" si="21"/>
        <v>ActivityData_CCS: Storage: CO2 fugitive</v>
      </c>
      <c r="Z378" s="28" t="b">
        <f t="shared" si="22"/>
        <v>0</v>
      </c>
    </row>
    <row r="379" spans="1:42" ht="12.75" customHeight="1" outlineLevel="1" x14ac:dyDescent="0.25">
      <c r="B379" s="24"/>
      <c r="C379" s="24"/>
      <c r="D379" s="24"/>
      <c r="E379" s="24"/>
      <c r="F379" s="48"/>
      <c r="G379" s="24"/>
      <c r="H379" s="29"/>
      <c r="I379" s="29"/>
      <c r="J379" s="24"/>
      <c r="K379" s="24"/>
      <c r="L379" s="29"/>
      <c r="M379" s="29"/>
      <c r="N379" s="29"/>
      <c r="O379" s="29"/>
      <c r="P379" s="31"/>
      <c r="Q379" s="24"/>
      <c r="R379" s="24"/>
      <c r="S379" s="24"/>
      <c r="Z379" s="28" t="b">
        <f>IF(G379=EUconst_NA,TRUE,FALSE)</f>
        <v>0</v>
      </c>
    </row>
    <row r="380" spans="1:42" s="40" customFormat="1" ht="12.75" customHeight="1" outlineLevel="1" x14ac:dyDescent="0.25">
      <c r="A380" s="40" t="s">
        <v>1520</v>
      </c>
      <c r="B380" s="41" t="str">
        <f>Translations!$B$432</f>
        <v>Emission factor</v>
      </c>
      <c r="C380" s="41" t="str">
        <f>Translations!$B$335</f>
        <v>Short name</v>
      </c>
      <c r="D380" s="41" t="str">
        <f>Translations!$B$336</f>
        <v>Sub-activity</v>
      </c>
      <c r="E380" s="41" t="str">
        <f>Translations!$B$138</f>
        <v>Parameter</v>
      </c>
      <c r="F380" s="500" t="str">
        <f>Translations!$B$337</f>
        <v>Source type</v>
      </c>
      <c r="G380" s="43" t="str">
        <f>Translations!$B$338</f>
        <v>Minimum</v>
      </c>
      <c r="H380" s="43">
        <v>1</v>
      </c>
      <c r="I380" s="43">
        <v>2</v>
      </c>
      <c r="J380" s="43" t="s">
        <v>552</v>
      </c>
      <c r="K380" s="43" t="str">
        <f>Translations!$B$306</f>
        <v>2b</v>
      </c>
      <c r="L380" s="43">
        <v>3</v>
      </c>
      <c r="M380" s="43" t="s">
        <v>1616</v>
      </c>
      <c r="N380" s="43" t="s">
        <v>1617</v>
      </c>
      <c r="O380" s="43">
        <v>4</v>
      </c>
      <c r="P380" s="43" t="str">
        <f>Translations!$B$339</f>
        <v>Highest</v>
      </c>
      <c r="Q380" s="44"/>
      <c r="Z380" s="40" t="str">
        <f>Translations!$B$340</f>
        <v>make grey?</v>
      </c>
      <c r="AK380" s="40" t="s">
        <v>1521</v>
      </c>
      <c r="AL380" s="81">
        <v>1</v>
      </c>
      <c r="AM380" s="81">
        <v>2</v>
      </c>
      <c r="AN380" s="81" t="s">
        <v>552</v>
      </c>
      <c r="AO380" s="81" t="str">
        <f>Translations!$B$306</f>
        <v>2b</v>
      </c>
      <c r="AP380" s="81">
        <v>3</v>
      </c>
    </row>
    <row r="381" spans="1:42" ht="12.75" customHeight="1" outlineLevel="1" x14ac:dyDescent="0.25">
      <c r="A381" s="28">
        <v>1</v>
      </c>
      <c r="B381" s="535" t="str">
        <f t="shared" ref="B381:D400" si="27">B309</f>
        <v>Combustion of fuels</v>
      </c>
      <c r="C381" s="32" t="str">
        <f t="shared" si="27"/>
        <v>Combustion</v>
      </c>
      <c r="D381" s="32" t="str">
        <f t="shared" si="27"/>
        <v>Commercial standard fuels</v>
      </c>
      <c r="E381" s="32"/>
      <c r="F381" s="527" t="str">
        <f t="shared" ref="F381:F412" si="28">F309</f>
        <v>Combustion</v>
      </c>
      <c r="G381" s="525" t="s">
        <v>165</v>
      </c>
      <c r="H381" s="536" t="str">
        <f>Translations!$B$1275</f>
        <v>Type I default values</v>
      </c>
      <c r="I381" s="536"/>
      <c r="J381" s="536" t="str">
        <f>Translations!$B$1276</f>
        <v>Type II default values</v>
      </c>
      <c r="K381" s="536" t="str">
        <f>Translations!$B$1294</f>
        <v>Established proxies (if applicable)</v>
      </c>
      <c r="L381" s="536" t="str">
        <f>Translations!$B$156</f>
        <v>Laboratory analyses</v>
      </c>
      <c r="M381" s="536"/>
      <c r="N381" s="536"/>
      <c r="O381" s="537"/>
      <c r="P381" s="525" t="str">
        <f>G381</f>
        <v>2a/2b</v>
      </c>
      <c r="Q381" s="529" t="str">
        <f t="shared" ref="Q381:Q412" si="29">C381 &amp; ": " &amp;D381</f>
        <v>Combustion: Commercial standard fuels</v>
      </c>
      <c r="R381" s="24"/>
      <c r="S381" s="32" t="str">
        <f t="shared" ref="S381:S390" si="30">EUconst_CNTR_EF&amp;Q381</f>
        <v>EF_Combustion: Commercial standard fuels</v>
      </c>
      <c r="Z381" s="28" t="b">
        <f t="shared" ref="Z381:Z412" si="31">IF(G381=EUconst_NA,TRUE,FALSE)</f>
        <v>0</v>
      </c>
      <c r="AL381" s="427">
        <v>1</v>
      </c>
      <c r="AM381" s="427" t="s">
        <v>1522</v>
      </c>
      <c r="AN381" s="427">
        <v>1</v>
      </c>
      <c r="AO381" s="427">
        <v>2</v>
      </c>
      <c r="AP381" s="427">
        <v>2</v>
      </c>
    </row>
    <row r="382" spans="1:42" ht="12.75" customHeight="1" outlineLevel="1" x14ac:dyDescent="0.25">
      <c r="A382" s="28">
        <f>A381+1</f>
        <v>2</v>
      </c>
      <c r="B382" s="538" t="str">
        <f t="shared" si="27"/>
        <v>Combustion of fuels</v>
      </c>
      <c r="C382" s="526" t="str">
        <f t="shared" si="27"/>
        <v>Combustion</v>
      </c>
      <c r="D382" s="526" t="str">
        <f t="shared" si="27"/>
        <v>Other gaseous &amp; liquid fuels</v>
      </c>
      <c r="E382" s="526"/>
      <c r="F382" s="527" t="str">
        <f t="shared" si="28"/>
        <v>Combustion</v>
      </c>
      <c r="G382" s="525" t="s">
        <v>165</v>
      </c>
      <c r="H382" s="536" t="str">
        <f>Translations!$B$1275</f>
        <v>Type I default values</v>
      </c>
      <c r="I382" s="536"/>
      <c r="J382" s="536" t="str">
        <f>Translations!$B$1276</f>
        <v>Type II default values</v>
      </c>
      <c r="K382" s="536" t="str">
        <f>Translations!$B$1294</f>
        <v>Established proxies (if applicable)</v>
      </c>
      <c r="L382" s="536" t="str">
        <f>Translations!$B$156</f>
        <v>Laboratory analyses</v>
      </c>
      <c r="M382" s="536"/>
      <c r="N382" s="536"/>
      <c r="O382" s="537"/>
      <c r="P382" s="525">
        <f t="shared" ref="P382:P413" si="32">IF(G382=EUconst_NA,EUconst_NA,IF(ISBLANK(J382),COUNTA(H382:O382),COUNTA(H382,J382,L382)))</f>
        <v>3</v>
      </c>
      <c r="Q382" s="529" t="str">
        <f t="shared" si="29"/>
        <v>Combustion: Other gaseous &amp; liquid fuels</v>
      </c>
      <c r="R382" s="24"/>
      <c r="S382" s="32" t="str">
        <f t="shared" si="30"/>
        <v>EF_Combustion: Other gaseous &amp; liquid fuels</v>
      </c>
      <c r="Z382" s="28" t="b">
        <f t="shared" si="31"/>
        <v>0</v>
      </c>
      <c r="AL382" s="427">
        <v>1</v>
      </c>
      <c r="AM382" s="427" t="s">
        <v>1522</v>
      </c>
      <c r="AN382" s="427">
        <v>1</v>
      </c>
      <c r="AO382" s="427">
        <v>2</v>
      </c>
      <c r="AP382" s="427">
        <v>2</v>
      </c>
    </row>
    <row r="383" spans="1:42" ht="12.75" customHeight="1" outlineLevel="1" x14ac:dyDescent="0.25">
      <c r="A383" s="28">
        <f t="shared" ref="A383:A446" si="33">A382+1</f>
        <v>3</v>
      </c>
      <c r="B383" s="538" t="str">
        <f t="shared" si="27"/>
        <v>Combustion of fuels</v>
      </c>
      <c r="C383" s="526" t="str">
        <f t="shared" si="27"/>
        <v>Combustion</v>
      </c>
      <c r="D383" s="526" t="str">
        <f t="shared" si="27"/>
        <v>Solid fuels</v>
      </c>
      <c r="E383" s="526"/>
      <c r="F383" s="527" t="str">
        <f t="shared" si="28"/>
        <v>Combustion</v>
      </c>
      <c r="G383" s="525" t="s">
        <v>165</v>
      </c>
      <c r="H383" s="536" t="str">
        <f>Translations!$B$1275</f>
        <v>Type I default values</v>
      </c>
      <c r="I383" s="536"/>
      <c r="J383" s="536" t="str">
        <f>Translations!$B$1276</f>
        <v>Type II default values</v>
      </c>
      <c r="K383" s="536" t="str">
        <f>Translations!$B$1294</f>
        <v>Established proxies (if applicable)</v>
      </c>
      <c r="L383" s="536" t="str">
        <f>Translations!$B$156</f>
        <v>Laboratory analyses</v>
      </c>
      <c r="M383" s="536"/>
      <c r="N383" s="536"/>
      <c r="O383" s="537"/>
      <c r="P383" s="525">
        <f t="shared" si="32"/>
        <v>3</v>
      </c>
      <c r="Q383" s="529" t="str">
        <f t="shared" si="29"/>
        <v>Combustion: Solid fuels</v>
      </c>
      <c r="R383" s="24"/>
      <c r="S383" s="32" t="str">
        <f t="shared" si="30"/>
        <v>EF_Combustion: Solid fuels</v>
      </c>
      <c r="Z383" s="28" t="b">
        <f t="shared" si="31"/>
        <v>0</v>
      </c>
      <c r="AL383" s="427">
        <v>1</v>
      </c>
      <c r="AM383" s="427" t="s">
        <v>1522</v>
      </c>
      <c r="AN383" s="427">
        <v>1</v>
      </c>
      <c r="AO383" s="427">
        <v>2</v>
      </c>
      <c r="AP383" s="427">
        <v>2</v>
      </c>
    </row>
    <row r="384" spans="1:42" ht="12.75" customHeight="1" outlineLevel="1" x14ac:dyDescent="0.25">
      <c r="A384" s="28">
        <f t="shared" si="33"/>
        <v>4</v>
      </c>
      <c r="B384" s="538" t="str">
        <f t="shared" si="27"/>
        <v>Combustion of fuels</v>
      </c>
      <c r="C384" s="526" t="str">
        <f t="shared" si="27"/>
        <v>Combustion</v>
      </c>
      <c r="D384" s="526" t="str">
        <f t="shared" si="27"/>
        <v>Waste</v>
      </c>
      <c r="E384" s="526"/>
      <c r="F384" s="527" t="str">
        <f t="shared" si="28"/>
        <v>Combustion</v>
      </c>
      <c r="G384" s="525" t="s">
        <v>165</v>
      </c>
      <c r="H384" s="536" t="str">
        <f>Translations!$B$1275</f>
        <v>Type I default values</v>
      </c>
      <c r="I384" s="536"/>
      <c r="J384" s="536" t="str">
        <f>Translations!$B$1276</f>
        <v>Type II default values</v>
      </c>
      <c r="K384" s="536" t="str">
        <f>Translations!$B$1294</f>
        <v>Established proxies (if applicable)</v>
      </c>
      <c r="L384" s="536" t="str">
        <f>Translations!$B$156</f>
        <v>Laboratory analyses</v>
      </c>
      <c r="M384" s="536"/>
      <c r="N384" s="536"/>
      <c r="O384" s="537"/>
      <c r="P384" s="525">
        <f t="shared" si="32"/>
        <v>3</v>
      </c>
      <c r="Q384" s="529" t="str">
        <f t="shared" si="29"/>
        <v>Combustion: Waste</v>
      </c>
      <c r="R384" s="24"/>
      <c r="S384" s="32" t="str">
        <f t="shared" ref="S384" si="34">EUconst_CNTR_EF&amp;Q384</f>
        <v>EF_Combustion: Waste</v>
      </c>
      <c r="Z384" s="28" t="b">
        <f t="shared" si="31"/>
        <v>0</v>
      </c>
      <c r="AL384" s="427">
        <v>1</v>
      </c>
      <c r="AM384" s="427" t="s">
        <v>1522</v>
      </c>
      <c r="AN384" s="427">
        <v>1</v>
      </c>
      <c r="AO384" s="427">
        <v>2</v>
      </c>
      <c r="AP384" s="427">
        <v>2</v>
      </c>
    </row>
    <row r="385" spans="1:42" ht="12.75" customHeight="1" outlineLevel="1" x14ac:dyDescent="0.25">
      <c r="A385" s="28">
        <f t="shared" si="33"/>
        <v>5</v>
      </c>
      <c r="B385" s="538" t="str">
        <f t="shared" si="27"/>
        <v>Combustion of fuels</v>
      </c>
      <c r="C385" s="526" t="str">
        <f t="shared" si="27"/>
        <v>Combustion</v>
      </c>
      <c r="D385" s="526" t="str">
        <f t="shared" si="27"/>
        <v>Gas Processing Terminals</v>
      </c>
      <c r="E385" s="526"/>
      <c r="F385" s="527" t="str">
        <f t="shared" si="28"/>
        <v>Mass balance</v>
      </c>
      <c r="G385" s="525" t="str">
        <f>EUconst_NA</f>
        <v>n.a.</v>
      </c>
      <c r="H385" s="536"/>
      <c r="I385" s="536"/>
      <c r="J385" s="527"/>
      <c r="K385" s="527"/>
      <c r="L385" s="536"/>
      <c r="M385" s="536"/>
      <c r="N385" s="536"/>
      <c r="O385" s="537"/>
      <c r="P385" s="525" t="str">
        <f t="shared" si="32"/>
        <v>n.a.</v>
      </c>
      <c r="Q385" s="529" t="str">
        <f t="shared" si="29"/>
        <v>Combustion: Gas Processing Terminals</v>
      </c>
      <c r="R385" s="24"/>
      <c r="S385" s="32" t="str">
        <f t="shared" si="30"/>
        <v>EF_Combustion: Gas Processing Terminals</v>
      </c>
      <c r="W385" s="145"/>
      <c r="Z385" s="28" t="b">
        <f t="shared" si="31"/>
        <v>1</v>
      </c>
      <c r="AL385" s="427" t="s">
        <v>1522</v>
      </c>
      <c r="AM385" s="427" t="s">
        <v>1522</v>
      </c>
      <c r="AN385" s="427" t="s">
        <v>1522</v>
      </c>
      <c r="AO385" s="427" t="s">
        <v>1522</v>
      </c>
      <c r="AP385" s="427" t="s">
        <v>1522</v>
      </c>
    </row>
    <row r="386" spans="1:42" ht="12.75" customHeight="1" outlineLevel="1" x14ac:dyDescent="0.25">
      <c r="A386" s="28">
        <f t="shared" si="33"/>
        <v>6</v>
      </c>
      <c r="B386" s="538" t="str">
        <f t="shared" si="27"/>
        <v>Combustion of fuels</v>
      </c>
      <c r="C386" s="526" t="str">
        <f t="shared" si="27"/>
        <v>Combustion</v>
      </c>
      <c r="D386" s="526" t="str">
        <f t="shared" si="27"/>
        <v>Flares</v>
      </c>
      <c r="E386" s="526"/>
      <c r="F386" s="527" t="str">
        <f t="shared" si="28"/>
        <v>Combustion</v>
      </c>
      <c r="G386" s="525">
        <v>1</v>
      </c>
      <c r="H386" s="536" t="str">
        <f>Translations!$B$438</f>
        <v>0.00393 t CO2/Nm3</v>
      </c>
      <c r="I386" s="536"/>
      <c r="J386" s="536" t="str">
        <f>Translations!$B$1276</f>
        <v>Type II default values</v>
      </c>
      <c r="K386" s="536" t="str">
        <f>Translations!$B$1295</f>
        <v>Installation-specific factors</v>
      </c>
      <c r="L386" s="536" t="str">
        <f>Translations!$B$156</f>
        <v>Laboratory analyses</v>
      </c>
      <c r="M386" s="536"/>
      <c r="N386" s="536"/>
      <c r="O386" s="537"/>
      <c r="P386" s="525">
        <f t="shared" si="32"/>
        <v>3</v>
      </c>
      <c r="Q386" s="529" t="str">
        <f t="shared" si="29"/>
        <v>Combustion: Flares</v>
      </c>
      <c r="R386" s="24"/>
      <c r="S386" s="32" t="str">
        <f t="shared" si="30"/>
        <v>EF_Combustion: Flares</v>
      </c>
      <c r="Z386" s="28" t="b">
        <f t="shared" si="31"/>
        <v>0</v>
      </c>
      <c r="AL386" s="427">
        <v>1</v>
      </c>
      <c r="AM386" s="427" t="s">
        <v>1522</v>
      </c>
      <c r="AN386" s="427">
        <v>1</v>
      </c>
      <c r="AO386" s="427" t="str">
        <f>Translations!$B$1295</f>
        <v>Installation-specific factors</v>
      </c>
      <c r="AP386" s="427">
        <v>2</v>
      </c>
    </row>
    <row r="387" spans="1:42" ht="12.75" customHeight="1" outlineLevel="1" x14ac:dyDescent="0.25">
      <c r="A387" s="28">
        <f t="shared" si="33"/>
        <v>7</v>
      </c>
      <c r="B387" s="538" t="str">
        <f t="shared" si="27"/>
        <v>Combustion of fuels</v>
      </c>
      <c r="C387" s="526" t="str">
        <f t="shared" si="27"/>
        <v>Combustion</v>
      </c>
      <c r="D387" s="526" t="str">
        <f t="shared" si="27"/>
        <v>Scrubbing (carbonate)</v>
      </c>
      <c r="E387" s="526"/>
      <c r="F387" s="527" t="str">
        <f t="shared" si="28"/>
        <v>Process Emissions</v>
      </c>
      <c r="G387" s="525">
        <v>1</v>
      </c>
      <c r="H387" s="539" t="str">
        <f>Translations!$B$452</f>
        <v>Best practice</v>
      </c>
      <c r="I387" s="536"/>
      <c r="J387" s="527"/>
      <c r="K387" s="527"/>
      <c r="L387" s="536"/>
      <c r="M387" s="536"/>
      <c r="N387" s="536"/>
      <c r="O387" s="537"/>
      <c r="P387" s="525">
        <f t="shared" si="32"/>
        <v>1</v>
      </c>
      <c r="Q387" s="529" t="str">
        <f t="shared" si="29"/>
        <v>Combustion: Scrubbing (carbonate)</v>
      </c>
      <c r="R387" s="24"/>
      <c r="S387" s="32" t="str">
        <f t="shared" si="30"/>
        <v>EF_Combustion: Scrubbing (carbonate)</v>
      </c>
      <c r="Z387" s="28" t="b">
        <f t="shared" si="31"/>
        <v>0</v>
      </c>
      <c r="AL387" s="427">
        <v>2</v>
      </c>
      <c r="AM387" s="427" t="s">
        <v>1522</v>
      </c>
      <c r="AN387" s="427" t="s">
        <v>1522</v>
      </c>
      <c r="AO387" s="427" t="s">
        <v>1522</v>
      </c>
      <c r="AP387" s="427" t="s">
        <v>1522</v>
      </c>
    </row>
    <row r="388" spans="1:42" ht="12.75" customHeight="1" outlineLevel="1" x14ac:dyDescent="0.25">
      <c r="A388" s="28">
        <f t="shared" si="33"/>
        <v>8</v>
      </c>
      <c r="B388" s="538" t="str">
        <f t="shared" si="27"/>
        <v>Combustion of fuels</v>
      </c>
      <c r="C388" s="526" t="str">
        <f t="shared" si="27"/>
        <v>Combustion</v>
      </c>
      <c r="D388" s="526" t="str">
        <f t="shared" si="27"/>
        <v>Scrubbing (gypsum)</v>
      </c>
      <c r="E388" s="526"/>
      <c r="F388" s="527" t="str">
        <f t="shared" si="28"/>
        <v>Process Emissions</v>
      </c>
      <c r="G388" s="525">
        <v>1</v>
      </c>
      <c r="H388" s="536" t="str">
        <f>Translations!$B$1296</f>
        <v>0.2558 t CO2/t gypsum</v>
      </c>
      <c r="I388" s="536"/>
      <c r="J388" s="527"/>
      <c r="K388" s="527"/>
      <c r="L388" s="536"/>
      <c r="M388" s="536"/>
      <c r="N388" s="536"/>
      <c r="O388" s="537"/>
      <c r="P388" s="525">
        <f t="shared" si="32"/>
        <v>1</v>
      </c>
      <c r="Q388" s="529" t="str">
        <f t="shared" si="29"/>
        <v>Combustion: Scrubbing (gypsum)</v>
      </c>
      <c r="R388" s="24"/>
      <c r="S388" s="32" t="str">
        <f t="shared" si="30"/>
        <v>EF_Combustion: Scrubbing (gypsum)</v>
      </c>
      <c r="Z388" s="28" t="b">
        <f t="shared" si="31"/>
        <v>0</v>
      </c>
      <c r="AL388" s="427">
        <v>1</v>
      </c>
      <c r="AM388" s="427" t="s">
        <v>1522</v>
      </c>
      <c r="AN388" s="427" t="s">
        <v>1522</v>
      </c>
      <c r="AO388" s="427" t="s">
        <v>1522</v>
      </c>
      <c r="AP388" s="427" t="s">
        <v>1522</v>
      </c>
    </row>
    <row r="389" spans="1:42" ht="12.75" customHeight="1" outlineLevel="1" x14ac:dyDescent="0.25">
      <c r="A389" s="28">
        <f t="shared" si="33"/>
        <v>9</v>
      </c>
      <c r="B389" s="538" t="str">
        <f t="shared" si="27"/>
        <v>Combustion of fuels</v>
      </c>
      <c r="C389" s="526" t="str">
        <f t="shared" si="27"/>
        <v>Combustion</v>
      </c>
      <c r="D389" s="526" t="str">
        <f t="shared" si="27"/>
        <v>Scrubbing (urea)</v>
      </c>
      <c r="E389" s="526"/>
      <c r="F389" s="527" t="str">
        <f t="shared" si="28"/>
        <v>Process Emissions</v>
      </c>
      <c r="G389" s="525">
        <v>1</v>
      </c>
      <c r="H389" s="536" t="str">
        <f>Translations!$B$1297</f>
        <v>0,7328 t CO2/t urea</v>
      </c>
      <c r="I389" s="536"/>
      <c r="J389" s="527"/>
      <c r="K389" s="527"/>
      <c r="L389" s="536"/>
      <c r="M389" s="536"/>
      <c r="N389" s="536"/>
      <c r="O389" s="537"/>
      <c r="P389" s="525">
        <f t="shared" si="32"/>
        <v>1</v>
      </c>
      <c r="Q389" s="529" t="str">
        <f t="shared" si="29"/>
        <v>Combustion: Scrubbing (urea)</v>
      </c>
      <c r="R389" s="24"/>
      <c r="S389" s="32" t="str">
        <f t="shared" si="30"/>
        <v>EF_Combustion: Scrubbing (urea)</v>
      </c>
      <c r="Z389" s="28" t="b">
        <f t="shared" si="31"/>
        <v>0</v>
      </c>
      <c r="AL389" s="427">
        <v>1</v>
      </c>
      <c r="AM389" s="427" t="s">
        <v>1522</v>
      </c>
      <c r="AN389" s="427" t="s">
        <v>1522</v>
      </c>
      <c r="AO389" s="427" t="s">
        <v>1522</v>
      </c>
      <c r="AP389" s="427" t="s">
        <v>1522</v>
      </c>
    </row>
    <row r="390" spans="1:42" ht="12.75" customHeight="1" outlineLevel="1" x14ac:dyDescent="0.25">
      <c r="A390" s="28">
        <f t="shared" si="33"/>
        <v>10</v>
      </c>
      <c r="B390" s="538" t="str">
        <f t="shared" si="27"/>
        <v xml:space="preserve">Refining of mineral oil </v>
      </c>
      <c r="C390" s="526" t="str">
        <f t="shared" si="27"/>
        <v>Refineries</v>
      </c>
      <c r="D390" s="526" t="str">
        <f t="shared" si="27"/>
        <v>Mass balance</v>
      </c>
      <c r="E390" s="526"/>
      <c r="F390" s="527" t="str">
        <f t="shared" si="28"/>
        <v>Mass balance</v>
      </c>
      <c r="G390" s="525" t="str">
        <f>EUconst_NA</f>
        <v>n.a.</v>
      </c>
      <c r="H390" s="536"/>
      <c r="I390" s="536"/>
      <c r="J390" s="527"/>
      <c r="K390" s="527"/>
      <c r="L390" s="536"/>
      <c r="M390" s="536"/>
      <c r="N390" s="536"/>
      <c r="O390" s="537"/>
      <c r="P390" s="525" t="str">
        <f t="shared" si="32"/>
        <v>n.a.</v>
      </c>
      <c r="Q390" s="529" t="str">
        <f t="shared" si="29"/>
        <v>Refineries: Mass balance</v>
      </c>
      <c r="R390" s="24"/>
      <c r="S390" s="32" t="str">
        <f t="shared" si="30"/>
        <v>EF_Refineries: Mass balance</v>
      </c>
      <c r="W390" s="145"/>
      <c r="Z390" s="28" t="b">
        <f t="shared" si="31"/>
        <v>1</v>
      </c>
      <c r="AL390" s="427" t="s">
        <v>1522</v>
      </c>
      <c r="AM390" s="427" t="s">
        <v>1522</v>
      </c>
      <c r="AN390" s="427" t="s">
        <v>1522</v>
      </c>
      <c r="AO390" s="427" t="s">
        <v>1522</v>
      </c>
      <c r="AP390" s="427" t="s">
        <v>1522</v>
      </c>
    </row>
    <row r="391" spans="1:42" ht="12.75" customHeight="1" outlineLevel="1" x14ac:dyDescent="0.25">
      <c r="A391" s="28">
        <f t="shared" si="33"/>
        <v>11</v>
      </c>
      <c r="B391" s="538" t="str">
        <f t="shared" si="27"/>
        <v xml:space="preserve">Refining of mineral oil </v>
      </c>
      <c r="C391" s="526" t="str">
        <f t="shared" si="27"/>
        <v>Refineries</v>
      </c>
      <c r="D391" s="526" t="str">
        <f t="shared" si="27"/>
        <v>Catalytic cracker regeneration</v>
      </c>
      <c r="E391" s="526"/>
      <c r="F391" s="527" t="str">
        <f t="shared" si="28"/>
        <v>Mass balance</v>
      </c>
      <c r="G391" s="525" t="str">
        <f>EUconst_NA</f>
        <v>n.a.</v>
      </c>
      <c r="H391" s="536"/>
      <c r="I391" s="536"/>
      <c r="J391" s="527"/>
      <c r="K391" s="527"/>
      <c r="L391" s="536"/>
      <c r="M391" s="536"/>
      <c r="N391" s="536"/>
      <c r="O391" s="537"/>
      <c r="P391" s="525" t="str">
        <f t="shared" si="32"/>
        <v>n.a.</v>
      </c>
      <c r="Q391" s="529" t="str">
        <f t="shared" si="29"/>
        <v>Refineries: Catalytic cracker regeneration</v>
      </c>
      <c r="R391" s="24"/>
      <c r="S391" s="32" t="str">
        <f t="shared" ref="S391:S396" si="35">EUconst_CNTR_EF&amp;Q391</f>
        <v>EF_Refineries: Catalytic cracker regeneration</v>
      </c>
      <c r="Z391" s="28" t="b">
        <f t="shared" si="31"/>
        <v>1</v>
      </c>
      <c r="AL391" s="427" t="s">
        <v>1522</v>
      </c>
      <c r="AM391" s="427" t="s">
        <v>1522</v>
      </c>
      <c r="AN391" s="427" t="s">
        <v>1522</v>
      </c>
      <c r="AO391" s="427" t="s">
        <v>1522</v>
      </c>
      <c r="AP391" s="427" t="s">
        <v>1522</v>
      </c>
    </row>
    <row r="392" spans="1:42" ht="12.75" customHeight="1" outlineLevel="1" x14ac:dyDescent="0.25">
      <c r="A392" s="28">
        <f t="shared" si="33"/>
        <v>12</v>
      </c>
      <c r="B392" s="538" t="str">
        <f t="shared" si="27"/>
        <v xml:space="preserve">Refining of mineral oil </v>
      </c>
      <c r="C392" s="526" t="str">
        <f t="shared" si="27"/>
        <v>Refineries</v>
      </c>
      <c r="D392" s="526" t="str">
        <f t="shared" si="27"/>
        <v>Hydrogen production</v>
      </c>
      <c r="E392" s="540"/>
      <c r="F392" s="527" t="str">
        <f t="shared" si="28"/>
        <v>Mass balance</v>
      </c>
      <c r="G392" s="525" t="str">
        <f>EUconst_NA</f>
        <v>n.a.</v>
      </c>
      <c r="H392" s="536"/>
      <c r="I392" s="536"/>
      <c r="J392" s="527"/>
      <c r="K392" s="527"/>
      <c r="L392" s="536"/>
      <c r="M392" s="536"/>
      <c r="N392" s="536"/>
      <c r="O392" s="537"/>
      <c r="P392" s="525" t="str">
        <f t="shared" si="32"/>
        <v>n.a.</v>
      </c>
      <c r="Q392" s="529" t="str">
        <f t="shared" si="29"/>
        <v>Refineries: Hydrogen production</v>
      </c>
      <c r="R392" s="24"/>
      <c r="S392" s="32" t="str">
        <f t="shared" si="35"/>
        <v>EF_Refineries: Hydrogen production</v>
      </c>
      <c r="X392" s="21"/>
      <c r="Z392" s="28" t="b">
        <f t="shared" si="31"/>
        <v>1</v>
      </c>
      <c r="AL392" s="427">
        <v>1</v>
      </c>
      <c r="AM392" s="427" t="s">
        <v>1522</v>
      </c>
      <c r="AN392" s="427">
        <v>1</v>
      </c>
      <c r="AO392" s="427">
        <v>2</v>
      </c>
      <c r="AP392" s="427">
        <v>2</v>
      </c>
    </row>
    <row r="393" spans="1:42" ht="12.75" customHeight="1" outlineLevel="1" x14ac:dyDescent="0.25">
      <c r="A393" s="28">
        <f t="shared" si="33"/>
        <v>13</v>
      </c>
      <c r="B393" s="538" t="str">
        <f t="shared" si="27"/>
        <v>Production of coke</v>
      </c>
      <c r="C393" s="526" t="str">
        <f t="shared" si="27"/>
        <v>Coke</v>
      </c>
      <c r="D393" s="526" t="str">
        <f t="shared" si="27"/>
        <v>Fuel as process input</v>
      </c>
      <c r="E393" s="526"/>
      <c r="F393" s="527" t="str">
        <f t="shared" si="28"/>
        <v>Combustion</v>
      </c>
      <c r="G393" s="525" t="s">
        <v>165</v>
      </c>
      <c r="H393" s="541" t="str">
        <f>Translations!$B$1275</f>
        <v>Type I default values</v>
      </c>
      <c r="I393" s="537" t="str">
        <f>Translations!$B$1276</f>
        <v>Type II default values</v>
      </c>
      <c r="J393" s="537"/>
      <c r="K393" s="537"/>
      <c r="L393" s="541" t="str">
        <f>Translations!$B$156</f>
        <v>Laboratory analyses</v>
      </c>
      <c r="M393" s="541"/>
      <c r="N393" s="541"/>
      <c r="O393" s="528"/>
      <c r="P393" s="525">
        <f t="shared" si="32"/>
        <v>3</v>
      </c>
      <c r="Q393" s="529" t="str">
        <f t="shared" si="29"/>
        <v>Coke: Fuel as process input</v>
      </c>
      <c r="R393" s="24"/>
      <c r="S393" s="32" t="str">
        <f t="shared" si="35"/>
        <v>EF_Coke: Fuel as process input</v>
      </c>
      <c r="W393" s="145"/>
      <c r="X393" s="21"/>
      <c r="Z393" s="28" t="b">
        <f t="shared" si="31"/>
        <v>0</v>
      </c>
      <c r="AL393" s="427">
        <v>1</v>
      </c>
      <c r="AM393" s="427">
        <v>1</v>
      </c>
      <c r="AN393" s="427" t="s">
        <v>1522</v>
      </c>
      <c r="AO393" s="427" t="s">
        <v>1522</v>
      </c>
      <c r="AP393" s="427">
        <v>2</v>
      </c>
    </row>
    <row r="394" spans="1:42" ht="12.75" customHeight="1" outlineLevel="1" x14ac:dyDescent="0.25">
      <c r="A394" s="28">
        <f t="shared" si="33"/>
        <v>14</v>
      </c>
      <c r="B394" s="538" t="str">
        <f t="shared" si="27"/>
        <v>Production of coke</v>
      </c>
      <c r="C394" s="526" t="str">
        <f t="shared" si="27"/>
        <v>Coke</v>
      </c>
      <c r="D394" s="526" t="str">
        <f t="shared" si="27"/>
        <v>Process (method A): carbonate only</v>
      </c>
      <c r="E394" s="533"/>
      <c r="F394" s="527" t="str">
        <f t="shared" si="28"/>
        <v>Process Emissions</v>
      </c>
      <c r="G394" s="525">
        <v>1</v>
      </c>
      <c r="H394" s="539" t="str">
        <f>Translations!$B$1275</f>
        <v>Type I default values</v>
      </c>
      <c r="I394" s="539" t="str">
        <f>Translations!$B$1276</f>
        <v>Type II default values</v>
      </c>
      <c r="J394" s="539"/>
      <c r="K394" s="539"/>
      <c r="L394" s="539" t="str">
        <f>Translations!$B$156</f>
        <v>Laboratory analyses</v>
      </c>
      <c r="M394" s="539"/>
      <c r="N394" s="539"/>
      <c r="O394" s="530"/>
      <c r="P394" s="525">
        <f t="shared" si="32"/>
        <v>3</v>
      </c>
      <c r="Q394" s="529" t="str">
        <f t="shared" si="29"/>
        <v>Coke: Process (method A): carbonate only</v>
      </c>
      <c r="R394" s="24"/>
      <c r="S394" s="32" t="str">
        <f t="shared" si="35"/>
        <v>EF_Coke: Process (method A): carbonate only</v>
      </c>
      <c r="W394" s="145"/>
      <c r="X394" s="21"/>
      <c r="Z394" s="28" t="b">
        <f t="shared" si="31"/>
        <v>0</v>
      </c>
      <c r="AL394" s="427">
        <v>1</v>
      </c>
      <c r="AM394" s="427">
        <v>1</v>
      </c>
      <c r="AN394" s="427" t="s">
        <v>1522</v>
      </c>
      <c r="AO394" s="427" t="s">
        <v>1522</v>
      </c>
      <c r="AP394" s="427">
        <v>2</v>
      </c>
    </row>
    <row r="395" spans="1:42" ht="12.75" customHeight="1" outlineLevel="1" x14ac:dyDescent="0.25">
      <c r="A395" s="28">
        <f t="shared" si="33"/>
        <v>15</v>
      </c>
      <c r="B395" s="538" t="str">
        <f t="shared" si="27"/>
        <v>Production of coke</v>
      </c>
      <c r="C395" s="526" t="str">
        <f t="shared" si="27"/>
        <v>Coke</v>
      </c>
      <c r="D395" s="526" t="str">
        <f t="shared" si="27"/>
        <v>Process (method A): mixed (carbonate + non-carbonate)</v>
      </c>
      <c r="E395" s="533"/>
      <c r="F395" s="527" t="str">
        <f t="shared" si="28"/>
        <v>Process Emissions</v>
      </c>
      <c r="G395" s="525">
        <v>1</v>
      </c>
      <c r="H395" s="539" t="str">
        <f>EUconst_NA</f>
        <v>n.a.</v>
      </c>
      <c r="I395" s="539" t="str">
        <f>EUconst_NA</f>
        <v>n.a.</v>
      </c>
      <c r="J395" s="539"/>
      <c r="K395" s="539"/>
      <c r="L395" s="539" t="str">
        <f>Translations!$B$156</f>
        <v>Laboratory analyses</v>
      </c>
      <c r="M395" s="539"/>
      <c r="N395" s="539"/>
      <c r="O395" s="530"/>
      <c r="P395" s="525">
        <f t="shared" si="32"/>
        <v>3</v>
      </c>
      <c r="Q395" s="529" t="str">
        <f t="shared" si="29"/>
        <v>Coke: Process (method A): mixed (carbonate + non-carbonate)</v>
      </c>
      <c r="R395" s="24"/>
      <c r="S395" s="32" t="str">
        <f t="shared" si="35"/>
        <v>EF_Coke: Process (method A): mixed (carbonate + non-carbonate)</v>
      </c>
      <c r="W395" s="145"/>
      <c r="X395" s="21"/>
      <c r="Z395" s="28" t="b">
        <f t="shared" si="31"/>
        <v>0</v>
      </c>
      <c r="AL395" s="427" t="str">
        <f>EUconst_NA</f>
        <v>n.a.</v>
      </c>
      <c r="AM395" s="427" t="str">
        <f>EUconst_NA</f>
        <v>n.a.</v>
      </c>
      <c r="AN395" s="427" t="s">
        <v>1522</v>
      </c>
      <c r="AO395" s="427" t="s">
        <v>1522</v>
      </c>
      <c r="AP395" s="427">
        <v>2</v>
      </c>
    </row>
    <row r="396" spans="1:42" ht="12.75" customHeight="1" outlineLevel="1" x14ac:dyDescent="0.25">
      <c r="A396" s="28">
        <f t="shared" si="33"/>
        <v>16</v>
      </c>
      <c r="B396" s="538" t="str">
        <f t="shared" si="27"/>
        <v>Production of coke</v>
      </c>
      <c r="C396" s="526" t="str">
        <f t="shared" si="27"/>
        <v>Coke</v>
      </c>
      <c r="D396" s="526" t="str">
        <f t="shared" si="27"/>
        <v>Process (method A): non-carbonate</v>
      </c>
      <c r="E396" s="533"/>
      <c r="F396" s="527" t="str">
        <f t="shared" si="28"/>
        <v>Process Emissions</v>
      </c>
      <c r="G396" s="525">
        <v>1</v>
      </c>
      <c r="H396" s="539" t="str">
        <f>Translations!$B$1275</f>
        <v>Type I default values</v>
      </c>
      <c r="I396" s="539" t="str">
        <f>Translations!$B$1276</f>
        <v>Type II default values</v>
      </c>
      <c r="J396" s="539"/>
      <c r="K396" s="539"/>
      <c r="L396" s="539" t="str">
        <f>Translations!$B$156</f>
        <v>Laboratory analyses</v>
      </c>
      <c r="M396" s="539"/>
      <c r="N396" s="539"/>
      <c r="O396" s="530"/>
      <c r="P396" s="525">
        <f t="shared" si="32"/>
        <v>3</v>
      </c>
      <c r="Q396" s="529" t="str">
        <f t="shared" si="29"/>
        <v>Coke: Process (method A): non-carbonate</v>
      </c>
      <c r="R396" s="24"/>
      <c r="S396" s="32" t="str">
        <f t="shared" si="35"/>
        <v>EF_Coke: Process (method A): non-carbonate</v>
      </c>
      <c r="W396" s="145"/>
      <c r="X396" s="21"/>
      <c r="Z396" s="28" t="b">
        <f t="shared" si="31"/>
        <v>0</v>
      </c>
      <c r="AL396" s="427">
        <v>1</v>
      </c>
      <c r="AM396" s="427">
        <v>1</v>
      </c>
      <c r="AN396" s="427" t="s">
        <v>1522</v>
      </c>
      <c r="AO396" s="427" t="s">
        <v>1522</v>
      </c>
      <c r="AP396" s="427">
        <v>2</v>
      </c>
    </row>
    <row r="397" spans="1:42" ht="12.75" customHeight="1" outlineLevel="1" x14ac:dyDescent="0.25">
      <c r="A397" s="28">
        <f t="shared" si="33"/>
        <v>17</v>
      </c>
      <c r="B397" s="538" t="str">
        <f t="shared" si="27"/>
        <v>Production of coke</v>
      </c>
      <c r="C397" s="526" t="str">
        <f t="shared" si="27"/>
        <v>Coke</v>
      </c>
      <c r="D397" s="526" t="str">
        <f t="shared" si="27"/>
        <v>Process (method B): oxide output</v>
      </c>
      <c r="E397" s="540"/>
      <c r="F397" s="527" t="str">
        <f t="shared" si="28"/>
        <v>Process Emissions</v>
      </c>
      <c r="G397" s="525">
        <v>1</v>
      </c>
      <c r="H397" s="541" t="str">
        <f>Translations!$B$1275</f>
        <v>Type I default values</v>
      </c>
      <c r="I397" s="537" t="str">
        <f>Translations!$B$1276</f>
        <v>Type II default values</v>
      </c>
      <c r="J397" s="537"/>
      <c r="K397" s="537"/>
      <c r="L397" s="541" t="str">
        <f>Translations!$B$156</f>
        <v>Laboratory analyses</v>
      </c>
      <c r="M397" s="541"/>
      <c r="N397" s="541"/>
      <c r="O397" s="530"/>
      <c r="P397" s="525">
        <f t="shared" si="32"/>
        <v>3</v>
      </c>
      <c r="Q397" s="529" t="str">
        <f t="shared" si="29"/>
        <v>Coke: Process (method B): oxide output</v>
      </c>
      <c r="R397" s="24"/>
      <c r="S397" s="32" t="str">
        <f t="shared" ref="S397:S441" si="36">EUconst_CNTR_EF&amp;Q397</f>
        <v>EF_Coke: Process (method B): oxide output</v>
      </c>
      <c r="W397" s="145"/>
      <c r="X397" s="21"/>
      <c r="Z397" s="28" t="b">
        <f t="shared" si="31"/>
        <v>0</v>
      </c>
      <c r="AL397" s="427">
        <v>1</v>
      </c>
      <c r="AM397" s="427">
        <v>1</v>
      </c>
      <c r="AN397" s="427" t="s">
        <v>1522</v>
      </c>
      <c r="AO397" s="427" t="s">
        <v>1522</v>
      </c>
      <c r="AP397" s="427">
        <v>2</v>
      </c>
    </row>
    <row r="398" spans="1:42" ht="12.75" customHeight="1" outlineLevel="1" x14ac:dyDescent="0.25">
      <c r="A398" s="28">
        <f t="shared" si="33"/>
        <v>18</v>
      </c>
      <c r="B398" s="538" t="str">
        <f t="shared" si="27"/>
        <v>Production of coke</v>
      </c>
      <c r="C398" s="526" t="str">
        <f t="shared" si="27"/>
        <v>Coke</v>
      </c>
      <c r="D398" s="526" t="str">
        <f t="shared" si="27"/>
        <v>Mass balance</v>
      </c>
      <c r="E398" s="526"/>
      <c r="F398" s="527" t="str">
        <f t="shared" si="28"/>
        <v>Mass balance</v>
      </c>
      <c r="G398" s="525" t="str">
        <f>EUconst_NA</f>
        <v>n.a.</v>
      </c>
      <c r="H398" s="536"/>
      <c r="I398" s="536"/>
      <c r="J398" s="527"/>
      <c r="K398" s="527"/>
      <c r="L398" s="536"/>
      <c r="M398" s="536"/>
      <c r="N398" s="536"/>
      <c r="O398" s="537"/>
      <c r="P398" s="525" t="str">
        <f t="shared" si="32"/>
        <v>n.a.</v>
      </c>
      <c r="Q398" s="529" t="str">
        <f t="shared" si="29"/>
        <v>Coke: Mass balance</v>
      </c>
      <c r="R398" s="24"/>
      <c r="S398" s="32" t="str">
        <f t="shared" si="36"/>
        <v>EF_Coke: Mass balance</v>
      </c>
      <c r="X398" s="21"/>
      <c r="Z398" s="28" t="b">
        <f t="shared" si="31"/>
        <v>1</v>
      </c>
      <c r="AL398" s="427" t="s">
        <v>1522</v>
      </c>
      <c r="AM398" s="427" t="s">
        <v>1522</v>
      </c>
      <c r="AN398" s="427" t="s">
        <v>1522</v>
      </c>
      <c r="AO398" s="427" t="s">
        <v>1522</v>
      </c>
      <c r="AP398" s="427" t="s">
        <v>1522</v>
      </c>
    </row>
    <row r="399" spans="1:42" ht="12.75" customHeight="1" outlineLevel="1" x14ac:dyDescent="0.25">
      <c r="A399" s="28">
        <f t="shared" si="33"/>
        <v>19</v>
      </c>
      <c r="B399" s="538" t="str">
        <f t="shared" si="27"/>
        <v>Metal ore roasting or sintering</v>
      </c>
      <c r="C399" s="526" t="str">
        <f t="shared" si="27"/>
        <v>Metal ore</v>
      </c>
      <c r="D399" s="526" t="str">
        <f t="shared" si="27"/>
        <v>Process (method A): carbonate only</v>
      </c>
      <c r="E399" s="533"/>
      <c r="F399" s="527" t="str">
        <f t="shared" si="28"/>
        <v>Process Emissions</v>
      </c>
      <c r="G399" s="525">
        <v>1</v>
      </c>
      <c r="H399" s="539" t="str">
        <f>Translations!$B$1275</f>
        <v>Type I default values</v>
      </c>
      <c r="I399" s="539" t="str">
        <f>Translations!$B$1276</f>
        <v>Type II default values</v>
      </c>
      <c r="J399" s="539"/>
      <c r="K399" s="539"/>
      <c r="L399" s="539" t="str">
        <f>Translations!$B$156</f>
        <v>Laboratory analyses</v>
      </c>
      <c r="M399" s="539"/>
      <c r="N399" s="539"/>
      <c r="O399" s="530"/>
      <c r="P399" s="525">
        <f t="shared" si="32"/>
        <v>3</v>
      </c>
      <c r="Q399" s="529" t="str">
        <f t="shared" si="29"/>
        <v>Metal ore: Process (method A): carbonate only</v>
      </c>
      <c r="R399" s="24"/>
      <c r="S399" s="32" t="str">
        <f t="shared" si="36"/>
        <v>EF_Metal ore: Process (method A): carbonate only</v>
      </c>
      <c r="X399" s="21"/>
      <c r="Z399" s="28" t="b">
        <f t="shared" si="31"/>
        <v>0</v>
      </c>
      <c r="AL399" s="427">
        <v>1</v>
      </c>
      <c r="AM399" s="427">
        <v>1</v>
      </c>
      <c r="AN399" s="427" t="s">
        <v>1522</v>
      </c>
      <c r="AO399" s="427" t="s">
        <v>1522</v>
      </c>
      <c r="AP399" s="427">
        <v>2</v>
      </c>
    </row>
    <row r="400" spans="1:42" ht="12.75" customHeight="1" outlineLevel="1" x14ac:dyDescent="0.25">
      <c r="A400" s="28">
        <f t="shared" si="33"/>
        <v>20</v>
      </c>
      <c r="B400" s="538" t="str">
        <f t="shared" si="27"/>
        <v>Metal ore roasting or sintering</v>
      </c>
      <c r="C400" s="526" t="str">
        <f t="shared" si="27"/>
        <v>Metal ore</v>
      </c>
      <c r="D400" s="526" t="str">
        <f t="shared" si="27"/>
        <v>Process (method A): mixed (carbonate + non-carbonate)</v>
      </c>
      <c r="E400" s="533"/>
      <c r="F400" s="527" t="str">
        <f t="shared" si="28"/>
        <v>Process Emissions</v>
      </c>
      <c r="G400" s="525">
        <v>1</v>
      </c>
      <c r="H400" s="539" t="str">
        <f>EUconst_NA</f>
        <v>n.a.</v>
      </c>
      <c r="I400" s="539" t="str">
        <f>EUconst_NA</f>
        <v>n.a.</v>
      </c>
      <c r="J400" s="539"/>
      <c r="K400" s="539"/>
      <c r="L400" s="539" t="str">
        <f>Translations!$B$156</f>
        <v>Laboratory analyses</v>
      </c>
      <c r="M400" s="539"/>
      <c r="N400" s="539"/>
      <c r="O400" s="530"/>
      <c r="P400" s="525">
        <f t="shared" si="32"/>
        <v>3</v>
      </c>
      <c r="Q400" s="529" t="str">
        <f t="shared" si="29"/>
        <v>Metal ore: Process (method A): mixed (carbonate + non-carbonate)</v>
      </c>
      <c r="R400" s="24"/>
      <c r="S400" s="32" t="str">
        <f t="shared" si="36"/>
        <v>EF_Metal ore: Process (method A): mixed (carbonate + non-carbonate)</v>
      </c>
      <c r="W400" s="145"/>
      <c r="X400" s="21"/>
      <c r="Z400" s="28" t="b">
        <f t="shared" si="31"/>
        <v>0</v>
      </c>
      <c r="AL400" s="427" t="str">
        <f>EUconst_NA</f>
        <v>n.a.</v>
      </c>
      <c r="AM400" s="427" t="str">
        <f>EUconst_NA</f>
        <v>n.a.</v>
      </c>
      <c r="AN400" s="427" t="s">
        <v>1522</v>
      </c>
      <c r="AO400" s="427" t="s">
        <v>1522</v>
      </c>
      <c r="AP400" s="427">
        <v>2</v>
      </c>
    </row>
    <row r="401" spans="1:42" ht="12.75" customHeight="1" outlineLevel="1" x14ac:dyDescent="0.25">
      <c r="A401" s="28">
        <f t="shared" si="33"/>
        <v>21</v>
      </c>
      <c r="B401" s="538" t="str">
        <f t="shared" ref="B401:D420" si="37">B329</f>
        <v>Metal ore roasting or sintering</v>
      </c>
      <c r="C401" s="526" t="str">
        <f t="shared" si="37"/>
        <v>Metal ore</v>
      </c>
      <c r="D401" s="526" t="str">
        <f t="shared" si="37"/>
        <v>Process (method A): non-carbonate</v>
      </c>
      <c r="E401" s="533"/>
      <c r="F401" s="527" t="str">
        <f t="shared" si="28"/>
        <v>Process Emissions</v>
      </c>
      <c r="G401" s="525">
        <v>1</v>
      </c>
      <c r="H401" s="539" t="str">
        <f>Translations!$B$1275</f>
        <v>Type I default values</v>
      </c>
      <c r="I401" s="539" t="str">
        <f>Translations!$B$1276</f>
        <v>Type II default values</v>
      </c>
      <c r="J401" s="539"/>
      <c r="K401" s="539"/>
      <c r="L401" s="539" t="str">
        <f>Translations!$B$156</f>
        <v>Laboratory analyses</v>
      </c>
      <c r="M401" s="539"/>
      <c r="N401" s="539"/>
      <c r="O401" s="530"/>
      <c r="P401" s="525">
        <f t="shared" si="32"/>
        <v>3</v>
      </c>
      <c r="Q401" s="529" t="str">
        <f t="shared" si="29"/>
        <v>Metal ore: Process (method A): non-carbonate</v>
      </c>
      <c r="R401" s="24"/>
      <c r="S401" s="32" t="str">
        <f t="shared" si="36"/>
        <v>EF_Metal ore: Process (method A): non-carbonate</v>
      </c>
      <c r="W401" s="145"/>
      <c r="X401" s="21"/>
      <c r="Z401" s="28" t="b">
        <f t="shared" si="31"/>
        <v>0</v>
      </c>
      <c r="AL401" s="427">
        <v>1</v>
      </c>
      <c r="AM401" s="427">
        <v>1</v>
      </c>
      <c r="AN401" s="427" t="s">
        <v>1522</v>
      </c>
      <c r="AO401" s="427" t="s">
        <v>1522</v>
      </c>
      <c r="AP401" s="427">
        <v>2</v>
      </c>
    </row>
    <row r="402" spans="1:42" ht="12.75" customHeight="1" outlineLevel="1" x14ac:dyDescent="0.25">
      <c r="A402" s="28">
        <f t="shared" si="33"/>
        <v>22</v>
      </c>
      <c r="B402" s="538" t="str">
        <f t="shared" si="37"/>
        <v>Metal ore roasting or sintering</v>
      </c>
      <c r="C402" s="526" t="str">
        <f t="shared" si="37"/>
        <v>Metal ore</v>
      </c>
      <c r="D402" s="526" t="str">
        <f t="shared" si="37"/>
        <v>Process (method B): oxide output</v>
      </c>
      <c r="E402" s="533"/>
      <c r="F402" s="527" t="str">
        <f t="shared" si="28"/>
        <v>Process Emissions</v>
      </c>
      <c r="G402" s="525">
        <v>1</v>
      </c>
      <c r="H402" s="541" t="str">
        <f>Translations!$B$1275</f>
        <v>Type I default values</v>
      </c>
      <c r="I402" s="537" t="str">
        <f>Translations!$B$1276</f>
        <v>Type II default values</v>
      </c>
      <c r="J402" s="537"/>
      <c r="K402" s="537"/>
      <c r="L402" s="541" t="str">
        <f>Translations!$B$156</f>
        <v>Laboratory analyses</v>
      </c>
      <c r="M402" s="541"/>
      <c r="N402" s="541"/>
      <c r="O402" s="530"/>
      <c r="P402" s="525">
        <f t="shared" si="32"/>
        <v>3</v>
      </c>
      <c r="Q402" s="529" t="str">
        <f t="shared" si="29"/>
        <v>Metal ore: Process (method B): oxide output</v>
      </c>
      <c r="R402" s="24"/>
      <c r="S402" s="32" t="str">
        <f t="shared" si="36"/>
        <v>EF_Metal ore: Process (method B): oxide output</v>
      </c>
      <c r="W402" s="145"/>
      <c r="X402" s="21"/>
      <c r="Z402" s="28" t="b">
        <f t="shared" si="31"/>
        <v>0</v>
      </c>
      <c r="AL402" s="427">
        <v>1</v>
      </c>
      <c r="AM402" s="427">
        <v>1</v>
      </c>
      <c r="AN402" s="427" t="s">
        <v>1522</v>
      </c>
      <c r="AO402" s="427" t="s">
        <v>1522</v>
      </c>
      <c r="AP402" s="427">
        <v>2</v>
      </c>
    </row>
    <row r="403" spans="1:42" ht="12.75" customHeight="1" outlineLevel="1" x14ac:dyDescent="0.25">
      <c r="A403" s="28">
        <f t="shared" si="33"/>
        <v>23</v>
      </c>
      <c r="B403" s="538" t="str">
        <f t="shared" si="37"/>
        <v>Metal ore roasting or sintering</v>
      </c>
      <c r="C403" s="526" t="str">
        <f t="shared" si="37"/>
        <v>Metal ore</v>
      </c>
      <c r="D403" s="526" t="str">
        <f t="shared" si="37"/>
        <v>Mass balance</v>
      </c>
      <c r="E403" s="526"/>
      <c r="F403" s="527" t="str">
        <f t="shared" si="28"/>
        <v>Mass balance</v>
      </c>
      <c r="G403" s="525" t="str">
        <f>EUconst_NA</f>
        <v>n.a.</v>
      </c>
      <c r="H403" s="536"/>
      <c r="I403" s="536"/>
      <c r="J403" s="527"/>
      <c r="K403" s="527"/>
      <c r="L403" s="536"/>
      <c r="M403" s="536"/>
      <c r="N403" s="536"/>
      <c r="O403" s="537"/>
      <c r="P403" s="525" t="str">
        <f t="shared" si="32"/>
        <v>n.a.</v>
      </c>
      <c r="Q403" s="529" t="str">
        <f t="shared" si="29"/>
        <v>Metal ore: Mass balance</v>
      </c>
      <c r="R403" s="24"/>
      <c r="S403" s="32" t="str">
        <f t="shared" si="36"/>
        <v>EF_Metal ore: Mass balance</v>
      </c>
      <c r="X403" s="21"/>
      <c r="Z403" s="28" t="b">
        <f t="shared" si="31"/>
        <v>1</v>
      </c>
      <c r="AL403" s="427" t="s">
        <v>1522</v>
      </c>
      <c r="AM403" s="427" t="s">
        <v>1522</v>
      </c>
      <c r="AN403" s="427" t="s">
        <v>1522</v>
      </c>
      <c r="AO403" s="427" t="s">
        <v>1522</v>
      </c>
      <c r="AP403" s="427" t="s">
        <v>1522</v>
      </c>
    </row>
    <row r="404" spans="1:42" ht="12.75" customHeight="1" outlineLevel="1" x14ac:dyDescent="0.25">
      <c r="A404" s="28">
        <f t="shared" si="33"/>
        <v>24</v>
      </c>
      <c r="B404" s="538" t="str">
        <f t="shared" si="37"/>
        <v>Production of pig iron or steel</v>
      </c>
      <c r="C404" s="526" t="str">
        <f t="shared" si="37"/>
        <v>Iron &amp; steel</v>
      </c>
      <c r="D404" s="526" t="str">
        <f t="shared" si="37"/>
        <v>Fuel as process input</v>
      </c>
      <c r="E404" s="526"/>
      <c r="F404" s="527" t="str">
        <f t="shared" si="28"/>
        <v>Combustion</v>
      </c>
      <c r="G404" s="525">
        <v>2</v>
      </c>
      <c r="H404" s="541" t="str">
        <f>Translations!$B$1275</f>
        <v>Type I default values</v>
      </c>
      <c r="I404" s="541"/>
      <c r="J404" s="537" t="str">
        <f>Translations!$B$1276</f>
        <v>Type II default values</v>
      </c>
      <c r="K404" s="537" t="str">
        <f>Translations!$B$1294</f>
        <v>Established proxies (if applicable)</v>
      </c>
      <c r="L404" s="541" t="str">
        <f>Translations!$B$156</f>
        <v>Laboratory analyses</v>
      </c>
      <c r="M404" s="541"/>
      <c r="N404" s="541"/>
      <c r="O404" s="541"/>
      <c r="P404" s="525">
        <f t="shared" si="32"/>
        <v>3</v>
      </c>
      <c r="Q404" s="529" t="str">
        <f t="shared" si="29"/>
        <v>Iron &amp; steel: Fuel as process input</v>
      </c>
      <c r="R404" s="24"/>
      <c r="S404" s="32" t="str">
        <f t="shared" si="36"/>
        <v>EF_Iron &amp; steel: Fuel as process input</v>
      </c>
      <c r="X404" s="21"/>
      <c r="Z404" s="28" t="b">
        <f t="shared" si="31"/>
        <v>0</v>
      </c>
      <c r="AL404" s="427">
        <v>1</v>
      </c>
      <c r="AM404" s="427" t="s">
        <v>1522</v>
      </c>
      <c r="AN404" s="427">
        <v>1</v>
      </c>
      <c r="AO404" s="427">
        <v>2</v>
      </c>
      <c r="AP404" s="427">
        <v>2</v>
      </c>
    </row>
    <row r="405" spans="1:42" ht="12.75" customHeight="1" outlineLevel="1" x14ac:dyDescent="0.25">
      <c r="A405" s="28">
        <f t="shared" si="33"/>
        <v>25</v>
      </c>
      <c r="B405" s="538" t="str">
        <f t="shared" si="37"/>
        <v>Production of pig iron or steel</v>
      </c>
      <c r="C405" s="526" t="str">
        <f t="shared" si="37"/>
        <v>Iron &amp; steel</v>
      </c>
      <c r="D405" s="526" t="str">
        <f t="shared" si="37"/>
        <v>Process (method A): carbonate only</v>
      </c>
      <c r="E405" s="533"/>
      <c r="F405" s="527" t="str">
        <f t="shared" si="28"/>
        <v>Process Emissions</v>
      </c>
      <c r="G405" s="525">
        <v>1</v>
      </c>
      <c r="H405" s="539" t="str">
        <f>Translations!$B$1275</f>
        <v>Type I default values</v>
      </c>
      <c r="I405" s="539" t="str">
        <f>Translations!$B$1276</f>
        <v>Type II default values</v>
      </c>
      <c r="J405" s="539"/>
      <c r="K405" s="539"/>
      <c r="L405" s="539" t="str">
        <f>Translations!$B$156</f>
        <v>Laboratory analyses</v>
      </c>
      <c r="M405" s="539"/>
      <c r="N405" s="539"/>
      <c r="O405" s="541"/>
      <c r="P405" s="525">
        <f t="shared" si="32"/>
        <v>3</v>
      </c>
      <c r="Q405" s="529" t="str">
        <f t="shared" si="29"/>
        <v>Iron &amp; steel: Process (method A): carbonate only</v>
      </c>
      <c r="R405" s="24"/>
      <c r="S405" s="32" t="str">
        <f t="shared" si="36"/>
        <v>EF_Iron &amp; steel: Process (method A): carbonate only</v>
      </c>
      <c r="W405" s="145"/>
      <c r="X405" s="21"/>
      <c r="Z405" s="28" t="b">
        <f t="shared" si="31"/>
        <v>0</v>
      </c>
      <c r="AL405" s="427">
        <v>1</v>
      </c>
      <c r="AM405" s="427">
        <v>1</v>
      </c>
      <c r="AN405" s="427" t="s">
        <v>1522</v>
      </c>
      <c r="AO405" s="427" t="s">
        <v>1522</v>
      </c>
      <c r="AP405" s="427">
        <v>2</v>
      </c>
    </row>
    <row r="406" spans="1:42" ht="12.75" customHeight="1" outlineLevel="1" x14ac:dyDescent="0.25">
      <c r="A406" s="28">
        <f t="shared" si="33"/>
        <v>26</v>
      </c>
      <c r="B406" s="538" t="str">
        <f t="shared" si="37"/>
        <v>Production of pig iron or steel</v>
      </c>
      <c r="C406" s="526" t="str">
        <f t="shared" si="37"/>
        <v>Iron &amp; steel</v>
      </c>
      <c r="D406" s="526" t="str">
        <f t="shared" si="37"/>
        <v>Process (method A): mixed (carbonate + non-carbonate)</v>
      </c>
      <c r="E406" s="533"/>
      <c r="F406" s="527" t="str">
        <f t="shared" si="28"/>
        <v>Process Emissions</v>
      </c>
      <c r="G406" s="525">
        <v>1</v>
      </c>
      <c r="H406" s="539" t="str">
        <f>EUconst_NA</f>
        <v>n.a.</v>
      </c>
      <c r="I406" s="539" t="str">
        <f>EUconst_NA</f>
        <v>n.a.</v>
      </c>
      <c r="J406" s="539"/>
      <c r="K406" s="539"/>
      <c r="L406" s="539" t="str">
        <f>Translations!$B$156</f>
        <v>Laboratory analyses</v>
      </c>
      <c r="M406" s="539"/>
      <c r="N406" s="539"/>
      <c r="O406" s="541"/>
      <c r="P406" s="525">
        <f t="shared" si="32"/>
        <v>3</v>
      </c>
      <c r="Q406" s="529" t="str">
        <f t="shared" si="29"/>
        <v>Iron &amp; steel: Process (method A): mixed (carbonate + non-carbonate)</v>
      </c>
      <c r="R406" s="24"/>
      <c r="S406" s="32" t="str">
        <f t="shared" si="36"/>
        <v>EF_Iron &amp; steel: Process (method A): mixed (carbonate + non-carbonate)</v>
      </c>
      <c r="W406" s="145"/>
      <c r="X406" s="21"/>
      <c r="Z406" s="28" t="b">
        <f t="shared" si="31"/>
        <v>0</v>
      </c>
      <c r="AL406" s="427"/>
      <c r="AM406" s="427"/>
      <c r="AN406" s="427" t="s">
        <v>1522</v>
      </c>
      <c r="AO406" s="427" t="s">
        <v>1522</v>
      </c>
      <c r="AP406" s="427" t="s">
        <v>1522</v>
      </c>
    </row>
    <row r="407" spans="1:42" ht="12.75" customHeight="1" outlineLevel="1" x14ac:dyDescent="0.25">
      <c r="A407" s="28">
        <f t="shared" si="33"/>
        <v>27</v>
      </c>
      <c r="B407" s="538" t="str">
        <f t="shared" si="37"/>
        <v>Production of pig iron or steel</v>
      </c>
      <c r="C407" s="526" t="str">
        <f t="shared" si="37"/>
        <v>Iron &amp; steel</v>
      </c>
      <c r="D407" s="526" t="str">
        <f t="shared" si="37"/>
        <v>Process (method A): non-carbonate</v>
      </c>
      <c r="E407" s="533"/>
      <c r="F407" s="527" t="str">
        <f t="shared" si="28"/>
        <v>Process Emissions</v>
      </c>
      <c r="G407" s="525">
        <v>1</v>
      </c>
      <c r="H407" s="539" t="str">
        <f>Translations!$B$1275</f>
        <v>Type I default values</v>
      </c>
      <c r="I407" s="539" t="str">
        <f>Translations!$B$1276</f>
        <v>Type II default values</v>
      </c>
      <c r="J407" s="539"/>
      <c r="K407" s="539"/>
      <c r="L407" s="539" t="str">
        <f>Translations!$B$156</f>
        <v>Laboratory analyses</v>
      </c>
      <c r="M407" s="539"/>
      <c r="N407" s="539"/>
      <c r="O407" s="541"/>
      <c r="P407" s="525">
        <f t="shared" si="32"/>
        <v>3</v>
      </c>
      <c r="Q407" s="529" t="str">
        <f t="shared" si="29"/>
        <v>Iron &amp; steel: Process (method A): non-carbonate</v>
      </c>
      <c r="R407" s="24"/>
      <c r="S407" s="32" t="str">
        <f t="shared" si="36"/>
        <v>EF_Iron &amp; steel: Process (method A): non-carbonate</v>
      </c>
      <c r="W407" s="145"/>
      <c r="X407" s="21"/>
      <c r="Z407" s="28" t="b">
        <f t="shared" si="31"/>
        <v>0</v>
      </c>
      <c r="AL407" s="427">
        <v>2</v>
      </c>
      <c r="AM407" s="427">
        <v>2</v>
      </c>
      <c r="AN407" s="427" t="s">
        <v>1522</v>
      </c>
      <c r="AO407" s="427" t="s">
        <v>1522</v>
      </c>
      <c r="AP407" s="427" t="s">
        <v>1522</v>
      </c>
    </row>
    <row r="408" spans="1:42" ht="12.75" customHeight="1" outlineLevel="1" x14ac:dyDescent="0.25">
      <c r="A408" s="28">
        <f t="shared" si="33"/>
        <v>28</v>
      </c>
      <c r="B408" s="538" t="str">
        <f t="shared" si="37"/>
        <v>Production of pig iron or steel</v>
      </c>
      <c r="C408" s="526" t="str">
        <f t="shared" si="37"/>
        <v>Iron &amp; steel</v>
      </c>
      <c r="D408" s="526" t="str">
        <f t="shared" si="37"/>
        <v>Process (method B): oxide output</v>
      </c>
      <c r="E408" s="533"/>
      <c r="F408" s="527" t="str">
        <f t="shared" si="28"/>
        <v>Process Emissions</v>
      </c>
      <c r="G408" s="525">
        <v>1</v>
      </c>
      <c r="H408" s="539" t="str">
        <f>Translations!$B$1275</f>
        <v>Type I default values</v>
      </c>
      <c r="I408" s="539" t="str">
        <f>Translations!$B$1276</f>
        <v>Type II default values</v>
      </c>
      <c r="J408" s="539"/>
      <c r="K408" s="539"/>
      <c r="L408" s="539" t="str">
        <f>Translations!$B$156</f>
        <v>Laboratory analyses</v>
      </c>
      <c r="M408" s="539"/>
      <c r="N408" s="539"/>
      <c r="O408" s="528"/>
      <c r="P408" s="525">
        <f t="shared" si="32"/>
        <v>3</v>
      </c>
      <c r="Q408" s="529" t="str">
        <f t="shared" si="29"/>
        <v>Iron &amp; steel: Process (method B): oxide output</v>
      </c>
      <c r="R408" s="24"/>
      <c r="S408" s="32" t="str">
        <f t="shared" si="36"/>
        <v>EF_Iron &amp; steel: Process (method B): oxide output</v>
      </c>
      <c r="W408" s="145"/>
      <c r="X408" s="21"/>
      <c r="Z408" s="28" t="b">
        <f t="shared" si="31"/>
        <v>0</v>
      </c>
      <c r="AL408" s="427">
        <v>1</v>
      </c>
      <c r="AM408" s="427">
        <v>1</v>
      </c>
      <c r="AN408" s="427" t="s">
        <v>1522</v>
      </c>
      <c r="AO408" s="427" t="s">
        <v>1522</v>
      </c>
      <c r="AP408" s="427">
        <v>2</v>
      </c>
    </row>
    <row r="409" spans="1:42" ht="12.75" customHeight="1" outlineLevel="1" x14ac:dyDescent="0.25">
      <c r="A409" s="28">
        <f t="shared" si="33"/>
        <v>29</v>
      </c>
      <c r="B409" s="538" t="str">
        <f t="shared" si="37"/>
        <v>Production of pig iron or steel</v>
      </c>
      <c r="C409" s="526" t="str">
        <f t="shared" si="37"/>
        <v>Iron &amp; steel</v>
      </c>
      <c r="D409" s="526" t="str">
        <f t="shared" si="37"/>
        <v>Mass balance</v>
      </c>
      <c r="E409" s="526"/>
      <c r="F409" s="527" t="str">
        <f t="shared" si="28"/>
        <v>Mass balance</v>
      </c>
      <c r="G409" s="525" t="str">
        <f>EUconst_NA</f>
        <v>n.a.</v>
      </c>
      <c r="H409" s="536"/>
      <c r="I409" s="536"/>
      <c r="J409" s="527"/>
      <c r="K409" s="527"/>
      <c r="L409" s="536"/>
      <c r="M409" s="536"/>
      <c r="N409" s="536"/>
      <c r="O409" s="537"/>
      <c r="P409" s="525" t="str">
        <f t="shared" si="32"/>
        <v>n.a.</v>
      </c>
      <c r="Q409" s="529" t="str">
        <f t="shared" si="29"/>
        <v>Iron &amp; steel: Mass balance</v>
      </c>
      <c r="R409" s="24"/>
      <c r="S409" s="32" t="str">
        <f t="shared" si="36"/>
        <v>EF_Iron &amp; steel: Mass balance</v>
      </c>
      <c r="X409" s="21"/>
      <c r="Z409" s="28" t="b">
        <f t="shared" si="31"/>
        <v>1</v>
      </c>
      <c r="AL409" s="427" t="s">
        <v>1522</v>
      </c>
      <c r="AM409" s="427" t="s">
        <v>1522</v>
      </c>
      <c r="AN409" s="427" t="s">
        <v>1522</v>
      </c>
      <c r="AO409" s="427" t="s">
        <v>1522</v>
      </c>
      <c r="AP409" s="427" t="s">
        <v>1522</v>
      </c>
    </row>
    <row r="410" spans="1:42" ht="12.75" customHeight="1" outlineLevel="1" x14ac:dyDescent="0.25">
      <c r="A410" s="28">
        <f t="shared" si="33"/>
        <v>30</v>
      </c>
      <c r="B410" s="538" t="str">
        <f t="shared" si="37"/>
        <v>Production of cement clinker</v>
      </c>
      <c r="C410" s="526" t="str">
        <f t="shared" si="37"/>
        <v>Cement clinker</v>
      </c>
      <c r="D410" s="526" t="str">
        <f t="shared" si="37"/>
        <v>Kiln input based (Method A)</v>
      </c>
      <c r="E410" s="526"/>
      <c r="F410" s="527" t="str">
        <f t="shared" si="28"/>
        <v>Process Emissions</v>
      </c>
      <c r="G410" s="525">
        <v>1</v>
      </c>
      <c r="H410" s="539" t="str">
        <f>Translations!$B$1275</f>
        <v>Type I default values</v>
      </c>
      <c r="I410" s="539" t="str">
        <f>Translations!$B$1276</f>
        <v>Type II default values</v>
      </c>
      <c r="J410" s="539"/>
      <c r="K410" s="539"/>
      <c r="L410" s="539" t="str">
        <f>Translations!$B$156</f>
        <v>Laboratory analyses</v>
      </c>
      <c r="M410" s="539"/>
      <c r="N410" s="539"/>
      <c r="O410" s="530"/>
      <c r="P410" s="525">
        <f t="shared" si="32"/>
        <v>3</v>
      </c>
      <c r="Q410" s="529" t="str">
        <f t="shared" si="29"/>
        <v>Cement clinker: Kiln input based (Method A)</v>
      </c>
      <c r="R410" s="24"/>
      <c r="S410" s="32" t="str">
        <f t="shared" si="36"/>
        <v>EF_Cement clinker: Kiln input based (Method A)</v>
      </c>
      <c r="X410" s="21"/>
      <c r="Z410" s="28" t="b">
        <f t="shared" si="31"/>
        <v>0</v>
      </c>
      <c r="AL410" s="427">
        <v>1</v>
      </c>
      <c r="AM410" s="427">
        <v>1</v>
      </c>
      <c r="AN410" s="427" t="s">
        <v>1522</v>
      </c>
      <c r="AO410" s="427" t="s">
        <v>1522</v>
      </c>
      <c r="AP410" s="427">
        <v>2</v>
      </c>
    </row>
    <row r="411" spans="1:42" ht="12.75" customHeight="1" outlineLevel="1" x14ac:dyDescent="0.25">
      <c r="A411" s="28">
        <f t="shared" si="33"/>
        <v>31</v>
      </c>
      <c r="B411" s="538" t="str">
        <f t="shared" si="37"/>
        <v>Production of cement clinker</v>
      </c>
      <c r="C411" s="526" t="str">
        <f t="shared" si="37"/>
        <v>Cement clinker</v>
      </c>
      <c r="D411" s="526" t="str">
        <f t="shared" si="37"/>
        <v>Clinker output (Method B)</v>
      </c>
      <c r="E411" s="526"/>
      <c r="F411" s="527" t="str">
        <f t="shared" si="28"/>
        <v>Process Emissions</v>
      </c>
      <c r="G411" s="525">
        <v>1</v>
      </c>
      <c r="H411" s="541" t="str">
        <f>Translations!$B$446</f>
        <v>0.525 t CO2/t clinker.</v>
      </c>
      <c r="I411" s="541" t="str">
        <f>Translations!$B$1276</f>
        <v>Type II default values</v>
      </c>
      <c r="J411" s="537"/>
      <c r="K411" s="537"/>
      <c r="L411" s="541" t="str">
        <f>Translations!$B$156</f>
        <v>Laboratory analyses</v>
      </c>
      <c r="M411" s="541"/>
      <c r="N411" s="541"/>
      <c r="O411" s="530"/>
      <c r="P411" s="525">
        <f t="shared" si="32"/>
        <v>3</v>
      </c>
      <c r="Q411" s="529" t="str">
        <f t="shared" si="29"/>
        <v>Cement clinker: Clinker output (Method B)</v>
      </c>
      <c r="R411" s="24"/>
      <c r="S411" s="32" t="str">
        <f t="shared" si="36"/>
        <v>EF_Cement clinker: Clinker output (Method B)</v>
      </c>
      <c r="X411" s="21"/>
      <c r="Z411" s="28" t="b">
        <f t="shared" si="31"/>
        <v>0</v>
      </c>
      <c r="AL411" s="427">
        <v>1</v>
      </c>
      <c r="AM411" s="427">
        <v>1</v>
      </c>
      <c r="AN411" s="427" t="s">
        <v>1522</v>
      </c>
      <c r="AO411" s="427" t="s">
        <v>1522</v>
      </c>
      <c r="AP411" s="427">
        <v>2</v>
      </c>
    </row>
    <row r="412" spans="1:42" ht="12.75" customHeight="1" outlineLevel="1" x14ac:dyDescent="0.25">
      <c r="A412" s="28">
        <f t="shared" si="33"/>
        <v>32</v>
      </c>
      <c r="B412" s="538" t="str">
        <f t="shared" si="37"/>
        <v>Production of cement clinker</v>
      </c>
      <c r="C412" s="526" t="str">
        <f t="shared" si="37"/>
        <v>Cement clinker</v>
      </c>
      <c r="D412" s="526" t="str">
        <f t="shared" si="37"/>
        <v>CKD</v>
      </c>
      <c r="E412" s="526"/>
      <c r="F412" s="527" t="str">
        <f t="shared" si="28"/>
        <v>Process Emissions</v>
      </c>
      <c r="G412" s="525">
        <v>1</v>
      </c>
      <c r="H412" s="541" t="str">
        <f>Translations!$B$449</f>
        <v>0.525 t CO2/t dust.</v>
      </c>
      <c r="I412" s="541" t="str">
        <f>Translations!$B$156</f>
        <v>Laboratory analyses</v>
      </c>
      <c r="J412" s="537"/>
      <c r="K412" s="537"/>
      <c r="L412" s="541"/>
      <c r="M412" s="541"/>
      <c r="N412" s="541"/>
      <c r="O412" s="530"/>
      <c r="P412" s="525">
        <f t="shared" si="32"/>
        <v>2</v>
      </c>
      <c r="Q412" s="529" t="str">
        <f t="shared" si="29"/>
        <v>Cement clinker: CKD</v>
      </c>
      <c r="R412" s="24"/>
      <c r="S412" s="32" t="str">
        <f t="shared" si="36"/>
        <v>EF_Cement clinker: CKD</v>
      </c>
      <c r="X412" s="21"/>
      <c r="Z412" s="28" t="b">
        <f t="shared" si="31"/>
        <v>0</v>
      </c>
      <c r="AL412" s="427">
        <v>1</v>
      </c>
      <c r="AM412" s="427">
        <v>2</v>
      </c>
      <c r="AN412" s="427" t="s">
        <v>1522</v>
      </c>
      <c r="AO412" s="427" t="s">
        <v>1522</v>
      </c>
      <c r="AP412" s="427" t="s">
        <v>1522</v>
      </c>
    </row>
    <row r="413" spans="1:42" ht="12.75" customHeight="1" outlineLevel="1" x14ac:dyDescent="0.25">
      <c r="A413" s="28">
        <f t="shared" si="33"/>
        <v>33</v>
      </c>
      <c r="B413" s="538" t="str">
        <f t="shared" si="37"/>
        <v>Production of cement clinker</v>
      </c>
      <c r="C413" s="526" t="str">
        <f t="shared" si="37"/>
        <v>Cement clinker</v>
      </c>
      <c r="D413" s="526" t="str">
        <f t="shared" si="37"/>
        <v>Non-carbonate carbon</v>
      </c>
      <c r="E413" s="526"/>
      <c r="F413" s="527" t="str">
        <f t="shared" ref="F413:F441" si="38">F341</f>
        <v>Process Emissions</v>
      </c>
      <c r="G413" s="525">
        <v>1</v>
      </c>
      <c r="H413" s="541" t="str">
        <f>Translations!$B$452</f>
        <v>Best practice</v>
      </c>
      <c r="I413" s="541" t="str">
        <f>Translations!$B$156</f>
        <v>Laboratory analyses</v>
      </c>
      <c r="J413" s="537"/>
      <c r="K413" s="537"/>
      <c r="L413" s="541"/>
      <c r="M413" s="541"/>
      <c r="N413" s="541"/>
      <c r="O413" s="530"/>
      <c r="P413" s="525">
        <f t="shared" si="32"/>
        <v>2</v>
      </c>
      <c r="Q413" s="529" t="str">
        <f t="shared" ref="Q413:Q441" si="39">C413 &amp; ": " &amp;D413</f>
        <v>Cement clinker: Non-carbonate carbon</v>
      </c>
      <c r="R413" s="24"/>
      <c r="S413" s="32" t="str">
        <f t="shared" si="36"/>
        <v>EF_Cement clinker: Non-carbonate carbon</v>
      </c>
      <c r="Z413" s="28" t="b">
        <f t="shared" ref="Z413:Z440" si="40">IF(G413=EUconst_NA,TRUE,FALSE)</f>
        <v>0</v>
      </c>
      <c r="AL413" s="427">
        <v>2</v>
      </c>
      <c r="AM413" s="427">
        <v>2</v>
      </c>
      <c r="AN413" s="427" t="s">
        <v>1522</v>
      </c>
      <c r="AO413" s="427" t="s">
        <v>1522</v>
      </c>
      <c r="AP413" s="427" t="s">
        <v>1522</v>
      </c>
    </row>
    <row r="414" spans="1:42" ht="12.75" customHeight="1" outlineLevel="1" x14ac:dyDescent="0.25">
      <c r="A414" s="28">
        <f t="shared" si="33"/>
        <v>34</v>
      </c>
      <c r="B414" s="538" t="str">
        <f t="shared" si="37"/>
        <v>Production of lime, or calcination of dolomite/magnesite</v>
      </c>
      <c r="C414" s="526" t="str">
        <f t="shared" si="37"/>
        <v>Lime / dolomite / magnesite</v>
      </c>
      <c r="D414" s="526" t="str">
        <f t="shared" si="37"/>
        <v>Process (method A): carbonate only</v>
      </c>
      <c r="E414" s="533"/>
      <c r="F414" s="527" t="str">
        <f t="shared" si="38"/>
        <v>Process Emissions</v>
      </c>
      <c r="G414" s="525">
        <v>1</v>
      </c>
      <c r="H414" s="539" t="str">
        <f>Translations!$B$1275</f>
        <v>Type I default values</v>
      </c>
      <c r="I414" s="539" t="str">
        <f>Translations!$B$1276</f>
        <v>Type II default values</v>
      </c>
      <c r="J414" s="539"/>
      <c r="K414" s="539"/>
      <c r="L414" s="539" t="str">
        <f>Translations!$B$156</f>
        <v>Laboratory analyses</v>
      </c>
      <c r="M414" s="539"/>
      <c r="N414" s="539"/>
      <c r="O414" s="530"/>
      <c r="P414" s="525">
        <f t="shared" ref="P414:P441" si="41">IF(G414=EUconst_NA,EUconst_NA,IF(ISBLANK(J414),COUNTA(H414:O414),COUNTA(H414,J414,L414)))</f>
        <v>3</v>
      </c>
      <c r="Q414" s="529" t="str">
        <f t="shared" si="39"/>
        <v>Lime / dolomite / magnesite: Process (method A): carbonate only</v>
      </c>
      <c r="R414" s="24"/>
      <c r="S414" s="32" t="str">
        <f t="shared" si="36"/>
        <v>EF_Lime / dolomite / magnesite: Process (method A): carbonate only</v>
      </c>
      <c r="Z414" s="28" t="b">
        <f t="shared" si="40"/>
        <v>0</v>
      </c>
      <c r="AL414" s="427">
        <v>1</v>
      </c>
      <c r="AM414" s="427">
        <v>1</v>
      </c>
      <c r="AN414" s="427" t="s">
        <v>1522</v>
      </c>
      <c r="AO414" s="427" t="s">
        <v>1522</v>
      </c>
      <c r="AP414" s="427">
        <v>2</v>
      </c>
    </row>
    <row r="415" spans="1:42" ht="12.75" customHeight="1" outlineLevel="1" x14ac:dyDescent="0.25">
      <c r="A415" s="28">
        <f t="shared" si="33"/>
        <v>35</v>
      </c>
      <c r="B415" s="538" t="str">
        <f t="shared" si="37"/>
        <v>Production of lime, or calcination of dolomite/magnesite</v>
      </c>
      <c r="C415" s="526" t="str">
        <f t="shared" si="37"/>
        <v>Lime / dolomite / magnesite</v>
      </c>
      <c r="D415" s="526" t="str">
        <f t="shared" si="37"/>
        <v>Process (method A): mixed (carbonate + non-carbonate)</v>
      </c>
      <c r="E415" s="533"/>
      <c r="F415" s="527" t="str">
        <f t="shared" si="38"/>
        <v>Process Emissions</v>
      </c>
      <c r="G415" s="525">
        <v>1</v>
      </c>
      <c r="H415" s="539" t="str">
        <f>EUconst_NA</f>
        <v>n.a.</v>
      </c>
      <c r="I415" s="539" t="str">
        <f>EUconst_NA</f>
        <v>n.a.</v>
      </c>
      <c r="J415" s="539"/>
      <c r="K415" s="539"/>
      <c r="L415" s="539" t="str">
        <f>Translations!$B$156</f>
        <v>Laboratory analyses</v>
      </c>
      <c r="M415" s="539"/>
      <c r="N415" s="539"/>
      <c r="O415" s="530"/>
      <c r="P415" s="525">
        <f t="shared" si="41"/>
        <v>3</v>
      </c>
      <c r="Q415" s="529" t="str">
        <f t="shared" si="39"/>
        <v>Lime / dolomite / magnesite: Process (method A): mixed (carbonate + non-carbonate)</v>
      </c>
      <c r="R415" s="24"/>
      <c r="S415" s="32" t="str">
        <f t="shared" si="36"/>
        <v>EF_Lime / dolomite / magnesite: Process (method A): mixed (carbonate + non-carbonate)</v>
      </c>
      <c r="Z415" s="28" t="b">
        <f t="shared" si="40"/>
        <v>0</v>
      </c>
      <c r="AL415" s="427" t="str">
        <f>EUconst_NA</f>
        <v>n.a.</v>
      </c>
      <c r="AM415" s="427" t="str">
        <f>EUconst_NA</f>
        <v>n.a.</v>
      </c>
      <c r="AN415" s="427" t="s">
        <v>1522</v>
      </c>
      <c r="AO415" s="427" t="s">
        <v>1522</v>
      </c>
      <c r="AP415" s="427">
        <v>2</v>
      </c>
    </row>
    <row r="416" spans="1:42" ht="12.75" customHeight="1" outlineLevel="1" x14ac:dyDescent="0.25">
      <c r="A416" s="28">
        <f t="shared" si="33"/>
        <v>36</v>
      </c>
      <c r="B416" s="538" t="str">
        <f t="shared" si="37"/>
        <v>Production of lime, or calcination of dolomite/magnesite</v>
      </c>
      <c r="C416" s="526" t="str">
        <f t="shared" si="37"/>
        <v>Lime / dolomite / magnesite</v>
      </c>
      <c r="D416" s="526" t="str">
        <f t="shared" si="37"/>
        <v>Process (method A): non-carbonate</v>
      </c>
      <c r="E416" s="533"/>
      <c r="F416" s="527" t="str">
        <f t="shared" si="38"/>
        <v>Process Emissions</v>
      </c>
      <c r="G416" s="525">
        <v>1</v>
      </c>
      <c r="H416" s="539" t="str">
        <f>Translations!$B$452</f>
        <v>Best practice</v>
      </c>
      <c r="I416" s="539" t="str">
        <f>Translations!$B$156</f>
        <v>Laboratory analyses</v>
      </c>
      <c r="J416" s="539"/>
      <c r="K416" s="539"/>
      <c r="L416" s="539"/>
      <c r="M416" s="539"/>
      <c r="N416" s="539"/>
      <c r="O416" s="530"/>
      <c r="P416" s="525">
        <f t="shared" si="41"/>
        <v>2</v>
      </c>
      <c r="Q416" s="529" t="str">
        <f t="shared" si="39"/>
        <v>Lime / dolomite / magnesite: Process (method A): non-carbonate</v>
      </c>
      <c r="R416" s="24"/>
      <c r="S416" s="32" t="str">
        <f t="shared" si="36"/>
        <v>EF_Lime / dolomite / magnesite: Process (method A): non-carbonate</v>
      </c>
      <c r="Z416" s="28" t="b">
        <f t="shared" si="40"/>
        <v>0</v>
      </c>
      <c r="AL416" s="427">
        <v>2</v>
      </c>
      <c r="AM416" s="427">
        <v>2</v>
      </c>
      <c r="AN416" s="427" t="s">
        <v>1522</v>
      </c>
      <c r="AO416" s="427" t="s">
        <v>1522</v>
      </c>
      <c r="AP416" s="427" t="s">
        <v>1522</v>
      </c>
    </row>
    <row r="417" spans="1:42" ht="12.75" customHeight="1" outlineLevel="1" x14ac:dyDescent="0.25">
      <c r="A417" s="28">
        <f t="shared" si="33"/>
        <v>37</v>
      </c>
      <c r="B417" s="538" t="str">
        <f t="shared" si="37"/>
        <v>Production of lime, or calcination of dolomite/magnesite</v>
      </c>
      <c r="C417" s="526" t="str">
        <f t="shared" si="37"/>
        <v>Lime / dolomite / magnesite</v>
      </c>
      <c r="D417" s="526" t="str">
        <f t="shared" si="37"/>
        <v>Process (method B): oxide output</v>
      </c>
      <c r="E417" s="533"/>
      <c r="F417" s="527" t="str">
        <f t="shared" si="38"/>
        <v>Process Emissions</v>
      </c>
      <c r="G417" s="525">
        <v>1</v>
      </c>
      <c r="H417" s="541" t="str">
        <f>Translations!$B$1275</f>
        <v>Type I default values</v>
      </c>
      <c r="I417" s="541" t="str">
        <f>Translations!$B$1276</f>
        <v>Type II default values</v>
      </c>
      <c r="J417" s="537"/>
      <c r="K417" s="537"/>
      <c r="L417" s="541" t="str">
        <f>Translations!$B$156</f>
        <v>Laboratory analyses</v>
      </c>
      <c r="M417" s="541"/>
      <c r="N417" s="541"/>
      <c r="O417" s="530"/>
      <c r="P417" s="525">
        <f t="shared" si="41"/>
        <v>3</v>
      </c>
      <c r="Q417" s="529" t="str">
        <f t="shared" si="39"/>
        <v>Lime / dolomite / magnesite: Process (method B): oxide output</v>
      </c>
      <c r="R417" s="24"/>
      <c r="S417" s="32" t="str">
        <f t="shared" si="36"/>
        <v>EF_Lime / dolomite / magnesite: Process (method B): oxide output</v>
      </c>
      <c r="Z417" s="28" t="b">
        <f t="shared" si="40"/>
        <v>0</v>
      </c>
      <c r="AL417" s="427">
        <v>1</v>
      </c>
      <c r="AM417" s="427">
        <v>1</v>
      </c>
      <c r="AN417" s="427" t="s">
        <v>1522</v>
      </c>
      <c r="AO417" s="427" t="s">
        <v>1522</v>
      </c>
      <c r="AP417" s="427">
        <v>2</v>
      </c>
    </row>
    <row r="418" spans="1:42" ht="12.75" customHeight="1" outlineLevel="1" x14ac:dyDescent="0.25">
      <c r="A418" s="28">
        <f t="shared" si="33"/>
        <v>38</v>
      </c>
      <c r="B418" s="538" t="str">
        <f t="shared" si="37"/>
        <v>Production of lime, or calcination of dolomite/magnesite</v>
      </c>
      <c r="C418" s="526" t="str">
        <f t="shared" si="37"/>
        <v>Lime / dolomite / magnesite</v>
      </c>
      <c r="D418" s="526" t="str">
        <f t="shared" si="37"/>
        <v>Kiln dust (Method B)</v>
      </c>
      <c r="E418" s="526"/>
      <c r="F418" s="527" t="str">
        <f t="shared" si="38"/>
        <v>Process Emissions</v>
      </c>
      <c r="G418" s="525">
        <v>1</v>
      </c>
      <c r="H418" s="541" t="str">
        <f>Translations!$B$1275</f>
        <v>Type I default values</v>
      </c>
      <c r="I418" s="541" t="str">
        <f>Translations!$B$1276</f>
        <v>Type II default values</v>
      </c>
      <c r="J418" s="537"/>
      <c r="K418" s="537"/>
      <c r="L418" s="541" t="str">
        <f>Translations!$B$156</f>
        <v>Laboratory analyses</v>
      </c>
      <c r="M418" s="541"/>
      <c r="N418" s="541"/>
      <c r="O418" s="530"/>
      <c r="P418" s="525">
        <f t="shared" si="41"/>
        <v>3</v>
      </c>
      <c r="Q418" s="529" t="str">
        <f t="shared" si="39"/>
        <v>Lime / dolomite / magnesite: Kiln dust (Method B)</v>
      </c>
      <c r="R418" s="24"/>
      <c r="S418" s="32" t="str">
        <f t="shared" si="36"/>
        <v>EF_Lime / dolomite / magnesite: Kiln dust (Method B)</v>
      </c>
      <c r="Z418" s="28" t="b">
        <f t="shared" si="40"/>
        <v>0</v>
      </c>
      <c r="AL418" s="427">
        <v>1</v>
      </c>
      <c r="AM418" s="427">
        <v>1</v>
      </c>
      <c r="AN418" s="427" t="s">
        <v>1522</v>
      </c>
      <c r="AO418" s="427" t="s">
        <v>1522</v>
      </c>
      <c r="AP418" s="427">
        <v>2</v>
      </c>
    </row>
    <row r="419" spans="1:42" ht="12.75" customHeight="1" outlineLevel="1" x14ac:dyDescent="0.25">
      <c r="A419" s="28">
        <f t="shared" si="33"/>
        <v>39</v>
      </c>
      <c r="B419" s="538" t="str">
        <f t="shared" si="37"/>
        <v>Manufacture of glass</v>
      </c>
      <c r="C419" s="526" t="str">
        <f t="shared" si="37"/>
        <v>Glass and mineral wool</v>
      </c>
      <c r="D419" s="526" t="str">
        <f t="shared" si="37"/>
        <v>Process (method A): carbonate only</v>
      </c>
      <c r="E419" s="533"/>
      <c r="F419" s="527" t="str">
        <f t="shared" si="38"/>
        <v>Process Emissions</v>
      </c>
      <c r="G419" s="525">
        <v>1</v>
      </c>
      <c r="H419" s="541" t="str">
        <f>Translations!$B$452</f>
        <v>Best practice</v>
      </c>
      <c r="I419" s="541" t="str">
        <f>Translations!$B$156</f>
        <v>Laboratory analyses</v>
      </c>
      <c r="J419" s="539"/>
      <c r="K419" s="539"/>
      <c r="L419" s="539"/>
      <c r="M419" s="539"/>
      <c r="N419" s="539"/>
      <c r="O419" s="528"/>
      <c r="P419" s="525">
        <f t="shared" si="41"/>
        <v>2</v>
      </c>
      <c r="Q419" s="529" t="str">
        <f t="shared" si="39"/>
        <v>Glass and mineral wool: Process (method A): carbonate only</v>
      </c>
      <c r="R419" s="24"/>
      <c r="S419" s="32" t="str">
        <f t="shared" si="36"/>
        <v>EF_Glass and mineral wool: Process (method A): carbonate only</v>
      </c>
      <c r="Z419" s="28" t="b">
        <f t="shared" si="40"/>
        <v>0</v>
      </c>
      <c r="AL419" s="427">
        <v>2</v>
      </c>
      <c r="AM419" s="427">
        <v>2</v>
      </c>
      <c r="AN419" s="427" t="s">
        <v>1522</v>
      </c>
      <c r="AO419" s="427" t="s">
        <v>1522</v>
      </c>
      <c r="AP419" s="427" t="s">
        <v>1522</v>
      </c>
    </row>
    <row r="420" spans="1:42" ht="12.75" customHeight="1" outlineLevel="1" x14ac:dyDescent="0.25">
      <c r="A420" s="28">
        <f t="shared" si="33"/>
        <v>40</v>
      </c>
      <c r="B420" s="538" t="str">
        <f t="shared" si="37"/>
        <v>Manufacture of glass</v>
      </c>
      <c r="C420" s="526" t="str">
        <f t="shared" si="37"/>
        <v>Glass and mineral wool</v>
      </c>
      <c r="D420" s="526" t="str">
        <f t="shared" si="37"/>
        <v>Process (method A): mixed (carbonate + non-carbonate)</v>
      </c>
      <c r="E420" s="533"/>
      <c r="F420" s="527" t="str">
        <f t="shared" si="38"/>
        <v>Process Emissions</v>
      </c>
      <c r="G420" s="525">
        <v>1</v>
      </c>
      <c r="H420" s="539" t="str">
        <f>EUconst_NA</f>
        <v>n.a.</v>
      </c>
      <c r="I420" s="539" t="str">
        <f>EUconst_NA</f>
        <v>n.a.</v>
      </c>
      <c r="J420" s="539"/>
      <c r="K420" s="539"/>
      <c r="L420" s="539" t="str">
        <f>Translations!$B$156</f>
        <v>Laboratory analyses</v>
      </c>
      <c r="M420" s="539"/>
      <c r="N420" s="539"/>
      <c r="O420" s="528"/>
      <c r="P420" s="525">
        <f t="shared" si="41"/>
        <v>3</v>
      </c>
      <c r="Q420" s="529" t="str">
        <f t="shared" si="39"/>
        <v>Glass and mineral wool: Process (method A): mixed (carbonate + non-carbonate)</v>
      </c>
      <c r="R420" s="24"/>
      <c r="S420" s="32" t="str">
        <f t="shared" si="36"/>
        <v>EF_Glass and mineral wool: Process (method A): mixed (carbonate + non-carbonate)</v>
      </c>
      <c r="Z420" s="28" t="b">
        <f t="shared" si="40"/>
        <v>0</v>
      </c>
      <c r="AL420" s="427" t="str">
        <f>EUconst_NA</f>
        <v>n.a.</v>
      </c>
      <c r="AM420" s="427" t="str">
        <f>EUconst_NA</f>
        <v>n.a.</v>
      </c>
      <c r="AN420" s="427" t="s">
        <v>1522</v>
      </c>
      <c r="AO420" s="427" t="s">
        <v>1522</v>
      </c>
      <c r="AP420" s="427">
        <v>2</v>
      </c>
    </row>
    <row r="421" spans="1:42" ht="12.75" customHeight="1" outlineLevel="1" x14ac:dyDescent="0.25">
      <c r="A421" s="28">
        <f t="shared" si="33"/>
        <v>41</v>
      </c>
      <c r="B421" s="538" t="str">
        <f t="shared" ref="B421:D440" si="42">B349</f>
        <v>Manufacture of glass</v>
      </c>
      <c r="C421" s="526" t="str">
        <f t="shared" si="42"/>
        <v>Glass and mineral wool</v>
      </c>
      <c r="D421" s="526" t="str">
        <f t="shared" si="42"/>
        <v>Process (method A): non-carbonate</v>
      </c>
      <c r="E421" s="533"/>
      <c r="F421" s="527" t="str">
        <f t="shared" si="38"/>
        <v>Process Emissions</v>
      </c>
      <c r="G421" s="525">
        <v>1</v>
      </c>
      <c r="H421" s="542" t="str">
        <f>Translations!$B$441</f>
        <v>Type I default value &amp; best practice</v>
      </c>
      <c r="I421" s="542" t="str">
        <f>Translations!$B$156</f>
        <v>Laboratory analyses</v>
      </c>
      <c r="J421" s="539"/>
      <c r="K421" s="539"/>
      <c r="L421" s="539"/>
      <c r="M421" s="539"/>
      <c r="N421" s="539"/>
      <c r="O421" s="528"/>
      <c r="P421" s="525">
        <f t="shared" si="41"/>
        <v>2</v>
      </c>
      <c r="Q421" s="529" t="str">
        <f t="shared" si="39"/>
        <v>Glass and mineral wool: Process (method A): non-carbonate</v>
      </c>
      <c r="R421" s="24"/>
      <c r="S421" s="32" t="str">
        <f t="shared" si="36"/>
        <v>EF_Glass and mineral wool: Process (method A): non-carbonate</v>
      </c>
      <c r="Z421" s="28" t="b">
        <f t="shared" si="40"/>
        <v>0</v>
      </c>
      <c r="AL421" s="427">
        <v>1</v>
      </c>
      <c r="AM421" s="427">
        <v>2</v>
      </c>
      <c r="AN421" s="427" t="s">
        <v>1522</v>
      </c>
      <c r="AO421" s="427" t="s">
        <v>1522</v>
      </c>
      <c r="AP421" s="427" t="s">
        <v>1522</v>
      </c>
    </row>
    <row r="422" spans="1:42" ht="12.75" customHeight="1" outlineLevel="1" x14ac:dyDescent="0.25">
      <c r="A422" s="28">
        <f t="shared" si="33"/>
        <v>42</v>
      </c>
      <c r="B422" s="538" t="str">
        <f t="shared" si="42"/>
        <v>Manufacture of ceramics</v>
      </c>
      <c r="C422" s="526" t="str">
        <f t="shared" si="42"/>
        <v>Ceramics</v>
      </c>
      <c r="D422" s="526" t="str">
        <f t="shared" si="42"/>
        <v>Process (method A): carbonate only</v>
      </c>
      <c r="E422" s="533"/>
      <c r="F422" s="527" t="str">
        <f t="shared" si="38"/>
        <v>Process Emissions</v>
      </c>
      <c r="G422" s="525">
        <v>1</v>
      </c>
      <c r="H422" s="541" t="str">
        <f>Translations!$B$1298</f>
        <v>0.08794 tonnes of CO2 per tonne of dry clay</v>
      </c>
      <c r="I422" s="541" t="str">
        <f>Translations!$B$452</f>
        <v>Best practice</v>
      </c>
      <c r="J422" s="537"/>
      <c r="K422" s="537"/>
      <c r="L422" s="541" t="str">
        <f>Translations!$B$156</f>
        <v>Laboratory analyses</v>
      </c>
      <c r="M422" s="541"/>
      <c r="N422" s="541"/>
      <c r="O422" s="528"/>
      <c r="P422" s="525">
        <f t="shared" si="41"/>
        <v>3</v>
      </c>
      <c r="Q422" s="529" t="str">
        <f t="shared" si="39"/>
        <v>Ceramics: Process (method A): carbonate only</v>
      </c>
      <c r="R422" s="24"/>
      <c r="S422" s="32" t="str">
        <f t="shared" si="36"/>
        <v>EF_Ceramics: Process (method A): carbonate only</v>
      </c>
      <c r="Z422" s="28" t="b">
        <f t="shared" si="40"/>
        <v>0</v>
      </c>
      <c r="AL422" s="427">
        <v>1</v>
      </c>
      <c r="AM422" s="427">
        <v>2</v>
      </c>
      <c r="AN422" s="427" t="s">
        <v>1522</v>
      </c>
      <c r="AO422" s="427" t="s">
        <v>1522</v>
      </c>
      <c r="AP422" s="427">
        <v>2</v>
      </c>
    </row>
    <row r="423" spans="1:42" ht="12.75" customHeight="1" outlineLevel="1" x14ac:dyDescent="0.25">
      <c r="A423" s="28">
        <f t="shared" si="33"/>
        <v>43</v>
      </c>
      <c r="B423" s="538" t="str">
        <f t="shared" si="42"/>
        <v>Manufacture of ceramics</v>
      </c>
      <c r="C423" s="526" t="str">
        <f t="shared" si="42"/>
        <v>Ceramics</v>
      </c>
      <c r="D423" s="526" t="str">
        <f t="shared" si="42"/>
        <v>Process (method A): mixed (carbonate + non-carbonate)</v>
      </c>
      <c r="E423" s="533"/>
      <c r="F423" s="527" t="str">
        <f t="shared" si="38"/>
        <v>Process Emissions</v>
      </c>
      <c r="G423" s="525">
        <v>1</v>
      </c>
      <c r="H423" s="541" t="str">
        <f>Translations!$B$156</f>
        <v>Laboratory analyses</v>
      </c>
      <c r="I423" s="541" t="str">
        <f>Translations!$B$452</f>
        <v>Best practice</v>
      </c>
      <c r="J423" s="537"/>
      <c r="K423" s="537"/>
      <c r="L423" s="541" t="str">
        <f>Translations!$B$156</f>
        <v>Laboratory analyses</v>
      </c>
      <c r="M423" s="541"/>
      <c r="N423" s="541"/>
      <c r="O423" s="530"/>
      <c r="P423" s="525">
        <f t="shared" si="41"/>
        <v>3</v>
      </c>
      <c r="Q423" s="529" t="str">
        <f t="shared" si="39"/>
        <v>Ceramics: Process (method A): mixed (carbonate + non-carbonate)</v>
      </c>
      <c r="R423" s="24"/>
      <c r="S423" s="32" t="str">
        <f t="shared" si="36"/>
        <v>EF_Ceramics: Process (method A): mixed (carbonate + non-carbonate)</v>
      </c>
      <c r="W423" s="145"/>
      <c r="X423" s="21"/>
      <c r="Z423" s="28" t="b">
        <f t="shared" si="40"/>
        <v>0</v>
      </c>
      <c r="AL423" s="427">
        <v>1</v>
      </c>
      <c r="AM423" s="427">
        <v>2</v>
      </c>
      <c r="AN423" s="427" t="s">
        <v>1522</v>
      </c>
      <c r="AO423" s="427" t="s">
        <v>1522</v>
      </c>
      <c r="AP423" s="427">
        <v>2</v>
      </c>
    </row>
    <row r="424" spans="1:42" ht="12.75" customHeight="1" outlineLevel="1" x14ac:dyDescent="0.25">
      <c r="A424" s="28">
        <f t="shared" si="33"/>
        <v>44</v>
      </c>
      <c r="B424" s="538" t="str">
        <f t="shared" si="42"/>
        <v>Manufacture of ceramics</v>
      </c>
      <c r="C424" s="526" t="str">
        <f t="shared" si="42"/>
        <v>Ceramics</v>
      </c>
      <c r="D424" s="526" t="str">
        <f t="shared" si="42"/>
        <v>Process (method A): non-carbonate</v>
      </c>
      <c r="E424" s="533"/>
      <c r="F424" s="527" t="str">
        <f t="shared" si="38"/>
        <v>Process Emissions</v>
      </c>
      <c r="G424" s="525">
        <v>1</v>
      </c>
      <c r="H424" s="539" t="str">
        <f>Translations!$B$1275</f>
        <v>Type I default values</v>
      </c>
      <c r="I424" s="541" t="str">
        <f>Translations!$B$452</f>
        <v>Best practice</v>
      </c>
      <c r="J424" s="537"/>
      <c r="K424" s="537"/>
      <c r="L424" s="541" t="str">
        <f>Translations!$B$156</f>
        <v>Laboratory analyses</v>
      </c>
      <c r="M424" s="541"/>
      <c r="N424" s="541"/>
      <c r="O424" s="530"/>
      <c r="P424" s="525">
        <f t="shared" si="41"/>
        <v>3</v>
      </c>
      <c r="Q424" s="529" t="str">
        <f t="shared" si="39"/>
        <v>Ceramics: Process (method A): non-carbonate</v>
      </c>
      <c r="R424" s="24"/>
      <c r="S424" s="32" t="str">
        <f t="shared" si="36"/>
        <v>EF_Ceramics: Process (method A): non-carbonate</v>
      </c>
      <c r="W424" s="145"/>
      <c r="X424" s="21"/>
      <c r="Z424" s="28" t="b">
        <f t="shared" si="40"/>
        <v>0</v>
      </c>
      <c r="AL424" s="427">
        <v>1</v>
      </c>
      <c r="AM424" s="427">
        <v>2</v>
      </c>
      <c r="AN424" s="427" t="s">
        <v>1522</v>
      </c>
      <c r="AO424" s="427" t="s">
        <v>1522</v>
      </c>
      <c r="AP424" s="427">
        <v>2</v>
      </c>
    </row>
    <row r="425" spans="1:42" ht="12.75" customHeight="1" outlineLevel="1" x14ac:dyDescent="0.25">
      <c r="A425" s="28">
        <f t="shared" si="33"/>
        <v>45</v>
      </c>
      <c r="B425" s="538" t="str">
        <f t="shared" si="42"/>
        <v>Manufacture of ceramics</v>
      </c>
      <c r="C425" s="526" t="str">
        <f t="shared" si="42"/>
        <v>Ceramics</v>
      </c>
      <c r="D425" s="526" t="str">
        <f t="shared" si="42"/>
        <v>Process (method B): oxide output</v>
      </c>
      <c r="E425" s="526"/>
      <c r="F425" s="527" t="str">
        <f t="shared" si="38"/>
        <v>Process Emissions</v>
      </c>
      <c r="G425" s="525">
        <v>1</v>
      </c>
      <c r="H425" s="541" t="str">
        <f>Translations!$B$1299</f>
        <v>0.09642 tonnes of CO2 per tonne of product</v>
      </c>
      <c r="I425" s="541" t="str">
        <f>Translations!$B$452</f>
        <v>Best practice</v>
      </c>
      <c r="J425" s="537"/>
      <c r="K425" s="537"/>
      <c r="L425" s="541" t="str">
        <f>Translations!$B$156</f>
        <v>Laboratory analyses</v>
      </c>
      <c r="M425" s="541"/>
      <c r="N425" s="541"/>
      <c r="O425" s="528"/>
      <c r="P425" s="525">
        <f t="shared" si="41"/>
        <v>3</v>
      </c>
      <c r="Q425" s="529" t="str">
        <f t="shared" si="39"/>
        <v>Ceramics: Process (method B): oxide output</v>
      </c>
      <c r="R425" s="24"/>
      <c r="S425" s="32" t="str">
        <f t="shared" si="36"/>
        <v>EF_Ceramics: Process (method B): oxide output</v>
      </c>
      <c r="Z425" s="28" t="b">
        <f t="shared" si="40"/>
        <v>0</v>
      </c>
      <c r="AL425" s="427">
        <v>1</v>
      </c>
      <c r="AM425" s="427">
        <v>2</v>
      </c>
      <c r="AN425" s="427" t="s">
        <v>1522</v>
      </c>
      <c r="AO425" s="427" t="s">
        <v>1522</v>
      </c>
      <c r="AP425" s="427">
        <v>2</v>
      </c>
    </row>
    <row r="426" spans="1:42" ht="12.75" customHeight="1" outlineLevel="1" x14ac:dyDescent="0.25">
      <c r="A426" s="28">
        <f t="shared" si="33"/>
        <v>46</v>
      </c>
      <c r="B426" s="538" t="str">
        <f t="shared" si="42"/>
        <v>Manufacture of ceramics</v>
      </c>
      <c r="C426" s="526" t="str">
        <f t="shared" si="42"/>
        <v>Ceramics</v>
      </c>
      <c r="D426" s="526" t="str">
        <f t="shared" si="42"/>
        <v>Scrubbing</v>
      </c>
      <c r="E426" s="526"/>
      <c r="F426" s="527" t="str">
        <f t="shared" si="38"/>
        <v>Process Emissions</v>
      </c>
      <c r="G426" s="525">
        <v>1</v>
      </c>
      <c r="H426" s="541" t="str">
        <f>Translations!$B$1275</f>
        <v>Type I default values</v>
      </c>
      <c r="I426" s="528"/>
      <c r="J426" s="32"/>
      <c r="K426" s="32"/>
      <c r="L426" s="528"/>
      <c r="M426" s="528"/>
      <c r="N426" s="528"/>
      <c r="O426" s="528"/>
      <c r="P426" s="525">
        <f t="shared" si="41"/>
        <v>1</v>
      </c>
      <c r="Q426" s="529" t="str">
        <f t="shared" si="39"/>
        <v>Ceramics: Scrubbing</v>
      </c>
      <c r="R426" s="24"/>
      <c r="S426" s="32" t="str">
        <f t="shared" si="36"/>
        <v>EF_Ceramics: Scrubbing</v>
      </c>
      <c r="Z426" s="28" t="b">
        <f t="shared" si="40"/>
        <v>0</v>
      </c>
      <c r="AL426" s="427">
        <v>1</v>
      </c>
      <c r="AM426" s="427" t="s">
        <v>1522</v>
      </c>
      <c r="AN426" s="427" t="s">
        <v>1522</v>
      </c>
      <c r="AO426" s="427" t="s">
        <v>1522</v>
      </c>
      <c r="AP426" s="427" t="s">
        <v>1522</v>
      </c>
    </row>
    <row r="427" spans="1:42" ht="12.75" customHeight="1" outlineLevel="1" x14ac:dyDescent="0.25">
      <c r="A427" s="28">
        <f t="shared" si="33"/>
        <v>47</v>
      </c>
      <c r="B427" s="538" t="str">
        <f t="shared" si="42"/>
        <v>Production of pulp</v>
      </c>
      <c r="C427" s="526" t="str">
        <f t="shared" si="42"/>
        <v>Pulp &amp; paper</v>
      </c>
      <c r="D427" s="526" t="str">
        <f t="shared" si="42"/>
        <v>Make up chemicals</v>
      </c>
      <c r="E427" s="526"/>
      <c r="F427" s="527" t="str">
        <f t="shared" si="38"/>
        <v>Process Emissions</v>
      </c>
      <c r="G427" s="525">
        <v>1</v>
      </c>
      <c r="H427" s="541" t="str">
        <f>Translations!$B$441</f>
        <v>Type I default value &amp; best practice</v>
      </c>
      <c r="I427" s="541" t="str">
        <f>Translations!$B$156</f>
        <v>Laboratory analyses</v>
      </c>
      <c r="J427" s="32"/>
      <c r="K427" s="32"/>
      <c r="L427" s="528"/>
      <c r="M427" s="528"/>
      <c r="N427" s="528"/>
      <c r="O427" s="528"/>
      <c r="P427" s="525">
        <f t="shared" si="41"/>
        <v>2</v>
      </c>
      <c r="Q427" s="529" t="str">
        <f t="shared" si="39"/>
        <v>Pulp &amp; paper: Make up chemicals</v>
      </c>
      <c r="R427" s="24"/>
      <c r="S427" s="32" t="str">
        <f t="shared" si="36"/>
        <v>EF_Pulp &amp; paper: Make up chemicals</v>
      </c>
      <c r="Z427" s="28" t="b">
        <f t="shared" si="40"/>
        <v>0</v>
      </c>
      <c r="AL427" s="427">
        <v>1</v>
      </c>
      <c r="AM427" s="427">
        <v>2</v>
      </c>
      <c r="AN427" s="427" t="s">
        <v>1522</v>
      </c>
      <c r="AO427" s="427" t="s">
        <v>1522</v>
      </c>
      <c r="AP427" s="427" t="s">
        <v>1522</v>
      </c>
    </row>
    <row r="428" spans="1:42" ht="12.75" customHeight="1" outlineLevel="1" x14ac:dyDescent="0.25">
      <c r="A428" s="28">
        <f t="shared" si="33"/>
        <v>48</v>
      </c>
      <c r="B428" s="538" t="str">
        <f t="shared" si="42"/>
        <v>Production of carbon black</v>
      </c>
      <c r="C428" s="526" t="str">
        <f t="shared" si="42"/>
        <v>Carbon black</v>
      </c>
      <c r="D428" s="526" t="str">
        <f t="shared" si="42"/>
        <v>Mass balance methodology</v>
      </c>
      <c r="E428" s="526"/>
      <c r="F428" s="527" t="str">
        <f t="shared" si="38"/>
        <v>Mass balance</v>
      </c>
      <c r="G428" s="525" t="str">
        <f>EUconst_NA</f>
        <v>n.a.</v>
      </c>
      <c r="H428" s="536"/>
      <c r="I428" s="536"/>
      <c r="J428" s="527"/>
      <c r="K428" s="527"/>
      <c r="L428" s="536"/>
      <c r="M428" s="536"/>
      <c r="N428" s="536"/>
      <c r="O428" s="537"/>
      <c r="P428" s="525" t="str">
        <f t="shared" si="41"/>
        <v>n.a.</v>
      </c>
      <c r="Q428" s="529" t="str">
        <f t="shared" si="39"/>
        <v>Carbon black: Mass balance methodology</v>
      </c>
      <c r="R428" s="24"/>
      <c r="S428" s="32" t="str">
        <f t="shared" si="36"/>
        <v>EF_Carbon black: Mass balance methodology</v>
      </c>
      <c r="Z428" s="28" t="b">
        <f t="shared" si="40"/>
        <v>1</v>
      </c>
      <c r="AL428" s="427" t="s">
        <v>1522</v>
      </c>
      <c r="AM428" s="427" t="s">
        <v>1522</v>
      </c>
      <c r="AN428" s="427" t="s">
        <v>1522</v>
      </c>
      <c r="AO428" s="427" t="s">
        <v>1522</v>
      </c>
      <c r="AP428" s="427" t="s">
        <v>1522</v>
      </c>
    </row>
    <row r="429" spans="1:42" ht="12.75" customHeight="1" outlineLevel="1" x14ac:dyDescent="0.25">
      <c r="A429" s="28">
        <f t="shared" si="33"/>
        <v>49</v>
      </c>
      <c r="B429" s="538" t="str">
        <f t="shared" si="42"/>
        <v>Production of ammonia</v>
      </c>
      <c r="C429" s="526" t="str">
        <f t="shared" si="42"/>
        <v>Ammonia</v>
      </c>
      <c r="D429" s="526" t="str">
        <f t="shared" si="42"/>
        <v>Fuel as process input</v>
      </c>
      <c r="E429" s="526"/>
      <c r="F429" s="527" t="str">
        <f t="shared" si="38"/>
        <v>Combustion</v>
      </c>
      <c r="G429" s="543" t="s">
        <v>165</v>
      </c>
      <c r="H429" s="541" t="str">
        <f>Translations!$B$1275</f>
        <v>Type I default values</v>
      </c>
      <c r="I429" s="541"/>
      <c r="J429" s="537" t="str">
        <f>Translations!$B$1276</f>
        <v>Type II default values</v>
      </c>
      <c r="K429" s="537" t="str">
        <f>Translations!$B$1294</f>
        <v>Established proxies (if applicable)</v>
      </c>
      <c r="L429" s="541" t="str">
        <f>Translations!$B$156</f>
        <v>Laboratory analyses</v>
      </c>
      <c r="M429" s="541"/>
      <c r="N429" s="541"/>
      <c r="O429" s="528"/>
      <c r="P429" s="525">
        <f t="shared" si="41"/>
        <v>3</v>
      </c>
      <c r="Q429" s="529" t="str">
        <f t="shared" si="39"/>
        <v>Ammonia: Fuel as process input</v>
      </c>
      <c r="R429" s="24"/>
      <c r="S429" s="32" t="str">
        <f t="shared" si="36"/>
        <v>EF_Ammonia: Fuel as process input</v>
      </c>
      <c r="Z429" s="28" t="b">
        <f t="shared" si="40"/>
        <v>0</v>
      </c>
      <c r="AL429" s="427">
        <v>1</v>
      </c>
      <c r="AM429" s="427" t="s">
        <v>1522</v>
      </c>
      <c r="AN429" s="427">
        <v>1</v>
      </c>
      <c r="AO429" s="427">
        <v>2</v>
      </c>
      <c r="AP429" s="427">
        <v>2</v>
      </c>
    </row>
    <row r="430" spans="1:42" ht="12.75" customHeight="1" outlineLevel="1" x14ac:dyDescent="0.25">
      <c r="A430" s="28">
        <f t="shared" si="33"/>
        <v>50</v>
      </c>
      <c r="B430" s="538" t="str">
        <f t="shared" si="42"/>
        <v>Production of hydrogen and synthesis gas</v>
      </c>
      <c r="C430" s="526" t="str">
        <f t="shared" si="42"/>
        <v>Hydrogen and synthesis gas</v>
      </c>
      <c r="D430" s="526" t="str">
        <f t="shared" si="42"/>
        <v>Fuel as process input</v>
      </c>
      <c r="E430" s="526"/>
      <c r="F430" s="527" t="str">
        <f t="shared" si="38"/>
        <v>Combustion</v>
      </c>
      <c r="G430" s="543" t="s">
        <v>165</v>
      </c>
      <c r="H430" s="541" t="str">
        <f>Translations!$B$1275</f>
        <v>Type I default values</v>
      </c>
      <c r="I430" s="541"/>
      <c r="J430" s="537" t="str">
        <f>Translations!$B$1276</f>
        <v>Type II default values</v>
      </c>
      <c r="K430" s="537" t="str">
        <f>Translations!$B$1294</f>
        <v>Established proxies (if applicable)</v>
      </c>
      <c r="L430" s="541" t="str">
        <f>Translations!$B$156</f>
        <v>Laboratory analyses</v>
      </c>
      <c r="M430" s="541"/>
      <c r="N430" s="541"/>
      <c r="O430" s="528"/>
      <c r="P430" s="525">
        <f t="shared" si="41"/>
        <v>3</v>
      </c>
      <c r="Q430" s="529" t="str">
        <f t="shared" si="39"/>
        <v>Hydrogen and synthesis gas: Fuel as process input</v>
      </c>
      <c r="R430" s="24"/>
      <c r="S430" s="32" t="str">
        <f t="shared" si="36"/>
        <v>EF_Hydrogen and synthesis gas: Fuel as process input</v>
      </c>
      <c r="Z430" s="28" t="b">
        <f t="shared" si="40"/>
        <v>0</v>
      </c>
      <c r="AL430" s="427">
        <v>1</v>
      </c>
      <c r="AM430" s="427" t="s">
        <v>1522</v>
      </c>
      <c r="AN430" s="427">
        <v>1</v>
      </c>
      <c r="AO430" s="427">
        <v>2</v>
      </c>
      <c r="AP430" s="427">
        <v>2</v>
      </c>
    </row>
    <row r="431" spans="1:42" ht="12.75" customHeight="1" outlineLevel="1" x14ac:dyDescent="0.25">
      <c r="A431" s="28">
        <f t="shared" si="33"/>
        <v>51</v>
      </c>
      <c r="B431" s="538" t="str">
        <f t="shared" si="42"/>
        <v>Production of hydrogen and synthesis gas</v>
      </c>
      <c r="C431" s="526" t="str">
        <f t="shared" si="42"/>
        <v>Hydrogen and synthesis gas</v>
      </c>
      <c r="D431" s="526" t="str">
        <f t="shared" si="42"/>
        <v>Mass balance methodology</v>
      </c>
      <c r="E431" s="526"/>
      <c r="F431" s="527" t="str">
        <f t="shared" si="38"/>
        <v>Mass balance</v>
      </c>
      <c r="G431" s="525" t="str">
        <f>EUconst_NA</f>
        <v>n.a.</v>
      </c>
      <c r="H431" s="536"/>
      <c r="I431" s="536"/>
      <c r="J431" s="527"/>
      <c r="K431" s="527"/>
      <c r="L431" s="536"/>
      <c r="M431" s="536"/>
      <c r="N431" s="536"/>
      <c r="O431" s="537"/>
      <c r="P431" s="525" t="str">
        <f t="shared" si="41"/>
        <v>n.a.</v>
      </c>
      <c r="Q431" s="529" t="str">
        <f t="shared" si="39"/>
        <v>Hydrogen and synthesis gas: Mass balance methodology</v>
      </c>
      <c r="R431" s="24"/>
      <c r="S431" s="32" t="str">
        <f t="shared" si="36"/>
        <v>EF_Hydrogen and synthesis gas: Mass balance methodology</v>
      </c>
      <c r="Z431" s="28" t="b">
        <f t="shared" si="40"/>
        <v>1</v>
      </c>
      <c r="AL431" s="427" t="s">
        <v>1522</v>
      </c>
      <c r="AM431" s="427" t="s">
        <v>1522</v>
      </c>
      <c r="AN431" s="427" t="s">
        <v>1522</v>
      </c>
      <c r="AO431" s="427" t="s">
        <v>1522</v>
      </c>
      <c r="AP431" s="427" t="s">
        <v>1522</v>
      </c>
    </row>
    <row r="432" spans="1:42" ht="12.75" customHeight="1" outlineLevel="1" x14ac:dyDescent="0.25">
      <c r="A432" s="28">
        <f t="shared" si="33"/>
        <v>52</v>
      </c>
      <c r="B432" s="538" t="str">
        <f t="shared" si="42"/>
        <v>Production of bulk chemicals</v>
      </c>
      <c r="C432" s="526" t="str">
        <f t="shared" si="42"/>
        <v>Bulk organic chemicals</v>
      </c>
      <c r="D432" s="526" t="str">
        <f t="shared" si="42"/>
        <v>Mass balance methodology</v>
      </c>
      <c r="E432" s="526"/>
      <c r="F432" s="527" t="str">
        <f t="shared" si="38"/>
        <v>Mass balance</v>
      </c>
      <c r="G432" s="525" t="str">
        <f>EUconst_NA</f>
        <v>n.a.</v>
      </c>
      <c r="H432" s="536"/>
      <c r="I432" s="536"/>
      <c r="J432" s="527"/>
      <c r="K432" s="527"/>
      <c r="L432" s="536"/>
      <c r="M432" s="536"/>
      <c r="N432" s="536"/>
      <c r="O432" s="537"/>
      <c r="P432" s="525" t="str">
        <f t="shared" si="41"/>
        <v>n.a.</v>
      </c>
      <c r="Q432" s="529" t="str">
        <f t="shared" si="39"/>
        <v>Bulk organic chemicals: Mass balance methodology</v>
      </c>
      <c r="R432" s="24"/>
      <c r="S432" s="32" t="str">
        <f t="shared" si="36"/>
        <v>EF_Bulk organic chemicals: Mass balance methodology</v>
      </c>
      <c r="Z432" s="28" t="b">
        <f t="shared" si="40"/>
        <v>1</v>
      </c>
      <c r="AL432" s="427" t="s">
        <v>1522</v>
      </c>
      <c r="AM432" s="427" t="s">
        <v>1522</v>
      </c>
      <c r="AN432" s="427" t="s">
        <v>1522</v>
      </c>
      <c r="AO432" s="427" t="s">
        <v>1522</v>
      </c>
      <c r="AP432" s="427" t="s">
        <v>1522</v>
      </c>
    </row>
    <row r="433" spans="1:42" ht="12.75" customHeight="1" outlineLevel="1" x14ac:dyDescent="0.25">
      <c r="A433" s="28">
        <f t="shared" si="33"/>
        <v>53</v>
      </c>
      <c r="B433" s="538" t="str">
        <f t="shared" si="42"/>
        <v>Production or processing of ferrous metals</v>
      </c>
      <c r="C433" s="526" t="str">
        <f t="shared" si="42"/>
        <v>(Non) ferrous, sec. aluminium</v>
      </c>
      <c r="D433" s="526" t="str">
        <f t="shared" si="42"/>
        <v>Process (method A): carbonate only</v>
      </c>
      <c r="E433" s="533"/>
      <c r="F433" s="527" t="str">
        <f t="shared" si="38"/>
        <v>Process Emissions</v>
      </c>
      <c r="G433" s="525">
        <v>1</v>
      </c>
      <c r="H433" s="539" t="str">
        <f>Translations!$B$1275</f>
        <v>Type I default values</v>
      </c>
      <c r="I433" s="539" t="str">
        <f>Translations!$B$1276</f>
        <v>Type II default values</v>
      </c>
      <c r="J433" s="539"/>
      <c r="K433" s="539"/>
      <c r="L433" s="539" t="str">
        <f>Translations!$B$156</f>
        <v>Laboratory analyses</v>
      </c>
      <c r="M433" s="539"/>
      <c r="N433" s="539"/>
      <c r="O433" s="528"/>
      <c r="P433" s="525">
        <f t="shared" si="41"/>
        <v>3</v>
      </c>
      <c r="Q433" s="529" t="str">
        <f t="shared" si="39"/>
        <v>(Non) ferrous, sec. aluminium: Process (method A): carbonate only</v>
      </c>
      <c r="R433" s="24"/>
      <c r="S433" s="32" t="str">
        <f t="shared" si="36"/>
        <v>EF_(Non) ferrous, sec. aluminium: Process (method A): carbonate only</v>
      </c>
      <c r="Z433" s="28" t="b">
        <f t="shared" si="40"/>
        <v>0</v>
      </c>
      <c r="AL433" s="427">
        <v>1</v>
      </c>
      <c r="AM433" s="427">
        <v>1</v>
      </c>
      <c r="AN433" s="427" t="s">
        <v>1522</v>
      </c>
      <c r="AO433" s="427" t="s">
        <v>1522</v>
      </c>
      <c r="AP433" s="427">
        <v>2</v>
      </c>
    </row>
    <row r="434" spans="1:42" ht="12.75" customHeight="1" outlineLevel="1" x14ac:dyDescent="0.25">
      <c r="A434" s="28">
        <f t="shared" si="33"/>
        <v>54</v>
      </c>
      <c r="B434" s="538" t="str">
        <f t="shared" si="42"/>
        <v>Production or processing of ferrous metals</v>
      </c>
      <c r="C434" s="526" t="str">
        <f t="shared" si="42"/>
        <v>(Non) ferrous, sec. aluminium</v>
      </c>
      <c r="D434" s="526" t="str">
        <f t="shared" si="42"/>
        <v>Process (method A): mixed (carbonate + non-carbonate)</v>
      </c>
      <c r="E434" s="533"/>
      <c r="F434" s="527" t="str">
        <f t="shared" si="38"/>
        <v>Process Emissions</v>
      </c>
      <c r="G434" s="525">
        <v>1</v>
      </c>
      <c r="H434" s="539" t="str">
        <f>EUconst_NA</f>
        <v>n.a.</v>
      </c>
      <c r="I434" s="539" t="str">
        <f>EUconst_NA</f>
        <v>n.a.</v>
      </c>
      <c r="J434" s="539"/>
      <c r="K434" s="539"/>
      <c r="L434" s="539" t="str">
        <f>Translations!$B$156</f>
        <v>Laboratory analyses</v>
      </c>
      <c r="M434" s="539"/>
      <c r="N434" s="539"/>
      <c r="O434" s="528"/>
      <c r="P434" s="525">
        <f t="shared" si="41"/>
        <v>3</v>
      </c>
      <c r="Q434" s="529" t="str">
        <f t="shared" si="39"/>
        <v>(Non) ferrous, sec. aluminium: Process (method A): mixed (carbonate + non-carbonate)</v>
      </c>
      <c r="R434" s="24"/>
      <c r="S434" s="32" t="str">
        <f t="shared" si="36"/>
        <v>EF_(Non) ferrous, sec. aluminium: Process (method A): mixed (carbonate + non-carbonate)</v>
      </c>
      <c r="Z434" s="28" t="b">
        <f t="shared" si="40"/>
        <v>0</v>
      </c>
      <c r="AL434" s="427" t="str">
        <f>EUconst_NA</f>
        <v>n.a.</v>
      </c>
      <c r="AM434" s="427" t="str">
        <f>EUconst_NA</f>
        <v>n.a.</v>
      </c>
      <c r="AN434" s="427" t="s">
        <v>1522</v>
      </c>
      <c r="AO434" s="427" t="s">
        <v>1522</v>
      </c>
      <c r="AP434" s="427">
        <v>2</v>
      </c>
    </row>
    <row r="435" spans="1:42" ht="12.75" customHeight="1" outlineLevel="1" x14ac:dyDescent="0.25">
      <c r="A435" s="28">
        <f t="shared" si="33"/>
        <v>55</v>
      </c>
      <c r="B435" s="538" t="str">
        <f t="shared" si="42"/>
        <v>Production or processing of ferrous metals</v>
      </c>
      <c r="C435" s="526" t="str">
        <f t="shared" si="42"/>
        <v>(Non) ferrous, sec. aluminium</v>
      </c>
      <c r="D435" s="526" t="str">
        <f t="shared" si="42"/>
        <v>Process (method A): non-carbonate</v>
      </c>
      <c r="E435" s="533"/>
      <c r="F435" s="527" t="str">
        <f t="shared" si="38"/>
        <v>Process Emissions</v>
      </c>
      <c r="G435" s="525">
        <v>1</v>
      </c>
      <c r="H435" s="539" t="str">
        <f>Translations!$B$1275</f>
        <v>Type I default values</v>
      </c>
      <c r="I435" s="539" t="str">
        <f>Translations!$B$1276</f>
        <v>Type II default values</v>
      </c>
      <c r="J435" s="539"/>
      <c r="K435" s="539"/>
      <c r="L435" s="539" t="str">
        <f>Translations!$B$156</f>
        <v>Laboratory analyses</v>
      </c>
      <c r="M435" s="539"/>
      <c r="N435" s="539"/>
      <c r="O435" s="528"/>
      <c r="P435" s="525">
        <f t="shared" si="41"/>
        <v>3</v>
      </c>
      <c r="Q435" s="529" t="str">
        <f t="shared" si="39"/>
        <v>(Non) ferrous, sec. aluminium: Process (method A): non-carbonate</v>
      </c>
      <c r="R435" s="24"/>
      <c r="S435" s="32" t="str">
        <f t="shared" si="36"/>
        <v>EF_(Non) ferrous, sec. aluminium: Process (method A): non-carbonate</v>
      </c>
      <c r="Z435" s="28" t="b">
        <f t="shared" si="40"/>
        <v>0</v>
      </c>
      <c r="AL435" s="427">
        <v>1</v>
      </c>
      <c r="AM435" s="427">
        <v>1</v>
      </c>
      <c r="AN435" s="427" t="s">
        <v>1522</v>
      </c>
      <c r="AO435" s="427" t="s">
        <v>1522</v>
      </c>
      <c r="AP435" s="427">
        <v>2</v>
      </c>
    </row>
    <row r="436" spans="1:42" ht="12.75" customHeight="1" outlineLevel="1" x14ac:dyDescent="0.25">
      <c r="A436" s="28">
        <f t="shared" si="33"/>
        <v>56</v>
      </c>
      <c r="B436" s="538" t="str">
        <f t="shared" si="42"/>
        <v>Production or processing of ferrous metals</v>
      </c>
      <c r="C436" s="526" t="str">
        <f t="shared" si="42"/>
        <v>(Non) ferrous, sec. aluminium</v>
      </c>
      <c r="D436" s="526" t="str">
        <f t="shared" si="42"/>
        <v>Process (method B): oxide output</v>
      </c>
      <c r="E436" s="533"/>
      <c r="F436" s="527" t="str">
        <f t="shared" si="38"/>
        <v>Process Emissions</v>
      </c>
      <c r="G436" s="525">
        <v>1</v>
      </c>
      <c r="H436" s="539" t="str">
        <f>Translations!$B$1275</f>
        <v>Type I default values</v>
      </c>
      <c r="I436" s="539" t="str">
        <f>Translations!$B$1276</f>
        <v>Type II default values</v>
      </c>
      <c r="J436" s="539"/>
      <c r="K436" s="539"/>
      <c r="L436" s="539" t="str">
        <f>Translations!$B$156</f>
        <v>Laboratory analyses</v>
      </c>
      <c r="M436" s="539"/>
      <c r="N436" s="539"/>
      <c r="O436" s="528"/>
      <c r="P436" s="525">
        <f t="shared" si="41"/>
        <v>3</v>
      </c>
      <c r="Q436" s="529" t="str">
        <f t="shared" si="39"/>
        <v>(Non) ferrous, sec. aluminium: Process (method B): oxide output</v>
      </c>
      <c r="R436" s="24"/>
      <c r="S436" s="32" t="str">
        <f t="shared" si="36"/>
        <v>EF_(Non) ferrous, sec. aluminium: Process (method B): oxide output</v>
      </c>
      <c r="Z436" s="28" t="b">
        <f t="shared" si="40"/>
        <v>0</v>
      </c>
      <c r="AL436" s="427">
        <v>1</v>
      </c>
      <c r="AM436" s="427">
        <v>1</v>
      </c>
      <c r="AN436" s="427" t="s">
        <v>1522</v>
      </c>
      <c r="AO436" s="427" t="s">
        <v>1522</v>
      </c>
      <c r="AP436" s="427">
        <v>2</v>
      </c>
    </row>
    <row r="437" spans="1:42" ht="12.75" customHeight="1" outlineLevel="1" x14ac:dyDescent="0.25">
      <c r="A437" s="28">
        <f t="shared" si="33"/>
        <v>57</v>
      </c>
      <c r="B437" s="538" t="str">
        <f t="shared" si="42"/>
        <v>Production or processing of ferrous metals</v>
      </c>
      <c r="C437" s="526" t="str">
        <f t="shared" si="42"/>
        <v>(Non) ferrous, sec. aluminium</v>
      </c>
      <c r="D437" s="526" t="str">
        <f t="shared" si="42"/>
        <v>Mass balance methodology</v>
      </c>
      <c r="E437" s="526"/>
      <c r="F437" s="527" t="str">
        <f t="shared" si="38"/>
        <v>Mass balance</v>
      </c>
      <c r="G437" s="525" t="str">
        <f>EUconst_NA</f>
        <v>n.a.</v>
      </c>
      <c r="H437" s="536"/>
      <c r="I437" s="536"/>
      <c r="J437" s="527"/>
      <c r="K437" s="527"/>
      <c r="L437" s="536"/>
      <c r="M437" s="536"/>
      <c r="N437" s="536"/>
      <c r="O437" s="537"/>
      <c r="P437" s="525" t="str">
        <f t="shared" si="41"/>
        <v>n.a.</v>
      </c>
      <c r="Q437" s="529" t="str">
        <f t="shared" si="39"/>
        <v>(Non) ferrous, sec. aluminium: Mass balance methodology</v>
      </c>
      <c r="R437" s="24"/>
      <c r="S437" s="32" t="str">
        <f t="shared" si="36"/>
        <v>EF_(Non) ferrous, sec. aluminium: Mass balance methodology</v>
      </c>
      <c r="Z437" s="28" t="b">
        <f t="shared" si="40"/>
        <v>1</v>
      </c>
      <c r="AL437" s="427" t="s">
        <v>1522</v>
      </c>
      <c r="AM437" s="427" t="s">
        <v>1522</v>
      </c>
      <c r="AN437" s="427" t="s">
        <v>1522</v>
      </c>
      <c r="AO437" s="427" t="s">
        <v>1522</v>
      </c>
      <c r="AP437" s="427" t="s">
        <v>1522</v>
      </c>
    </row>
    <row r="438" spans="1:42" ht="12.75" customHeight="1" outlineLevel="1" x14ac:dyDescent="0.25">
      <c r="A438" s="28">
        <f t="shared" si="33"/>
        <v>58</v>
      </c>
      <c r="B438" s="538" t="str">
        <f t="shared" si="42"/>
        <v>Production of soda ash and sodium bicarbonate</v>
      </c>
      <c r="C438" s="526" t="str">
        <f t="shared" si="42"/>
        <v>Soda ash / sodium bicarbonate</v>
      </c>
      <c r="D438" s="526" t="str">
        <f t="shared" si="42"/>
        <v>Mass balance methodology</v>
      </c>
      <c r="E438" s="526"/>
      <c r="F438" s="527" t="str">
        <f t="shared" si="38"/>
        <v>Mass balance</v>
      </c>
      <c r="G438" s="525" t="str">
        <f>EUconst_NA</f>
        <v>n.a.</v>
      </c>
      <c r="H438" s="536"/>
      <c r="I438" s="536"/>
      <c r="J438" s="527"/>
      <c r="K438" s="527"/>
      <c r="L438" s="536"/>
      <c r="M438" s="536"/>
      <c r="N438" s="536"/>
      <c r="O438" s="537"/>
      <c r="P438" s="525" t="str">
        <f t="shared" si="41"/>
        <v>n.a.</v>
      </c>
      <c r="Q438" s="529" t="str">
        <f t="shared" si="39"/>
        <v>Soda ash / sodium bicarbonate: Mass balance methodology</v>
      </c>
      <c r="R438" s="24"/>
      <c r="S438" s="32" t="str">
        <f t="shared" si="36"/>
        <v>EF_Soda ash / sodium bicarbonate: Mass balance methodology</v>
      </c>
      <c r="W438" s="145"/>
      <c r="Z438" s="28" t="b">
        <f t="shared" si="40"/>
        <v>1</v>
      </c>
      <c r="AL438" s="427" t="s">
        <v>1522</v>
      </c>
      <c r="AM438" s="427" t="s">
        <v>1522</v>
      </c>
      <c r="AN438" s="427" t="s">
        <v>1522</v>
      </c>
      <c r="AO438" s="427" t="s">
        <v>1522</v>
      </c>
      <c r="AP438" s="427" t="s">
        <v>1522</v>
      </c>
    </row>
    <row r="439" spans="1:42" ht="12.75" customHeight="1" outlineLevel="1" x14ac:dyDescent="0.25">
      <c r="A439" s="28">
        <f t="shared" si="33"/>
        <v>59</v>
      </c>
      <c r="B439" s="538" t="str">
        <f t="shared" si="42"/>
        <v>Production of primary aluminium</v>
      </c>
      <c r="C439" s="526" t="str">
        <f t="shared" si="42"/>
        <v>Primary aluminium</v>
      </c>
      <c r="D439" s="526" t="str">
        <f t="shared" si="42"/>
        <v>Mass balance methodology</v>
      </c>
      <c r="E439" s="526"/>
      <c r="F439" s="527" t="str">
        <f t="shared" si="38"/>
        <v>Mass balance</v>
      </c>
      <c r="G439" s="525" t="str">
        <f>EUconst_NA</f>
        <v>n.a.</v>
      </c>
      <c r="H439" s="536"/>
      <c r="I439" s="536"/>
      <c r="J439" s="527"/>
      <c r="K439" s="527"/>
      <c r="L439" s="536"/>
      <c r="M439" s="536"/>
      <c r="N439" s="536"/>
      <c r="O439" s="537"/>
      <c r="P439" s="525" t="str">
        <f t="shared" si="41"/>
        <v>n.a.</v>
      </c>
      <c r="Q439" s="529" t="str">
        <f t="shared" si="39"/>
        <v>Primary aluminium: Mass balance methodology</v>
      </c>
      <c r="R439" s="24"/>
      <c r="S439" s="32" t="str">
        <f>EUconst_CNTR_EF&amp;Q439</f>
        <v>EF_Primary aluminium: Mass balance methodology</v>
      </c>
      <c r="Z439" s="28" t="b">
        <f t="shared" si="40"/>
        <v>1</v>
      </c>
      <c r="AL439" s="427" t="s">
        <v>1522</v>
      </c>
      <c r="AM439" s="427" t="s">
        <v>1522</v>
      </c>
      <c r="AN439" s="427" t="s">
        <v>1522</v>
      </c>
      <c r="AO439" s="427" t="s">
        <v>1522</v>
      </c>
      <c r="AP439" s="427" t="s">
        <v>1522</v>
      </c>
    </row>
    <row r="440" spans="1:42" ht="12.75" customHeight="1" outlineLevel="1" x14ac:dyDescent="0.25">
      <c r="A440" s="28">
        <f t="shared" si="33"/>
        <v>60</v>
      </c>
      <c r="B440" s="568" t="str">
        <f t="shared" si="42"/>
        <v>Production of primary aluminium</v>
      </c>
      <c r="C440" s="569" t="str">
        <f t="shared" si="42"/>
        <v>Primary aluminium</v>
      </c>
      <c r="D440" s="569" t="str">
        <f t="shared" si="42"/>
        <v>PFC emissions (slope method)</v>
      </c>
      <c r="E440" s="569"/>
      <c r="F440" s="570" t="str">
        <f t="shared" si="38"/>
        <v>PFC Emissions</v>
      </c>
      <c r="G440" s="571">
        <v>1</v>
      </c>
      <c r="H440" s="572" t="str">
        <f>Translations!$B$1275</f>
        <v>Type I default values</v>
      </c>
      <c r="I440" s="572" t="str">
        <f>Translations!$B$1300</f>
        <v>Installation-specific emission factors</v>
      </c>
      <c r="J440" s="573"/>
      <c r="K440" s="573"/>
      <c r="L440" s="574"/>
      <c r="M440" s="574"/>
      <c r="N440" s="574"/>
      <c r="O440" s="574"/>
      <c r="P440" s="571">
        <f t="shared" si="41"/>
        <v>2</v>
      </c>
      <c r="Q440" s="575" t="str">
        <f t="shared" si="39"/>
        <v>Primary aluminium: PFC emissions (slope method)</v>
      </c>
      <c r="R440" s="24"/>
      <c r="S440" s="573" t="str">
        <f t="shared" si="36"/>
        <v>EF_Primary aluminium: PFC emissions (slope method)</v>
      </c>
      <c r="Z440" s="28" t="b">
        <f t="shared" si="40"/>
        <v>0</v>
      </c>
      <c r="AL440" s="427">
        <v>1</v>
      </c>
      <c r="AM440" s="427">
        <v>2</v>
      </c>
      <c r="AN440" s="427" t="s">
        <v>1522</v>
      </c>
      <c r="AO440" s="427" t="s">
        <v>1522</v>
      </c>
      <c r="AP440" s="427" t="s">
        <v>1522</v>
      </c>
    </row>
    <row r="441" spans="1:42" ht="12.75" customHeight="1" outlineLevel="1" x14ac:dyDescent="0.25">
      <c r="A441" s="28">
        <f t="shared" si="33"/>
        <v>61</v>
      </c>
      <c r="B441" s="538" t="str">
        <f t="shared" ref="B441:D441" si="43">B369</f>
        <v>Production of primary aluminium</v>
      </c>
      <c r="C441" s="526" t="str">
        <f t="shared" si="43"/>
        <v>Primary aluminium</v>
      </c>
      <c r="D441" s="526" t="str">
        <f t="shared" si="43"/>
        <v>PFC emissions (overvoltage method)</v>
      </c>
      <c r="E441" s="526"/>
      <c r="F441" s="527" t="str">
        <f t="shared" si="38"/>
        <v>PFC Emissions</v>
      </c>
      <c r="G441" s="525">
        <v>1</v>
      </c>
      <c r="H441" s="541" t="str">
        <f>Translations!$B$1275</f>
        <v>Type I default values</v>
      </c>
      <c r="I441" s="541" t="str">
        <f>Translations!$B$1300</f>
        <v>Installation-specific emission factors</v>
      </c>
      <c r="J441" s="32"/>
      <c r="K441" s="32"/>
      <c r="L441" s="530"/>
      <c r="M441" s="530"/>
      <c r="N441" s="530"/>
      <c r="O441" s="530"/>
      <c r="P441" s="525">
        <f t="shared" si="41"/>
        <v>2</v>
      </c>
      <c r="Q441" s="529" t="str">
        <f t="shared" si="39"/>
        <v>Primary aluminium: PFC emissions (overvoltage method)</v>
      </c>
      <c r="R441" s="32"/>
      <c r="S441" s="32" t="str">
        <f t="shared" si="36"/>
        <v>EF_Primary aluminium: PFC emissions (overvoltage method)</v>
      </c>
      <c r="Z441" s="28" t="b">
        <f t="shared" ref="Z441:Z450" si="44">IF(G441=EUconst_NA,TRUE,FALSE)</f>
        <v>0</v>
      </c>
      <c r="AL441" s="427">
        <v>1</v>
      </c>
      <c r="AM441" s="427">
        <v>2</v>
      </c>
      <c r="AN441" s="427" t="s">
        <v>1522</v>
      </c>
      <c r="AO441" s="427" t="s">
        <v>1522</v>
      </c>
      <c r="AP441" s="427" t="s">
        <v>1522</v>
      </c>
    </row>
    <row r="442" spans="1:42" ht="12.75" customHeight="1" outlineLevel="1" x14ac:dyDescent="0.25">
      <c r="A442" s="28">
        <f t="shared" si="33"/>
        <v>62</v>
      </c>
      <c r="B442" s="538" t="str">
        <f t="shared" ref="B442:D442" si="45">B370</f>
        <v>Capture of greenhouse gases under Directive 2009/31/EC</v>
      </c>
      <c r="C442" s="526" t="str">
        <f t="shared" si="45"/>
        <v>CCS: Capture</v>
      </c>
      <c r="D442" s="526" t="str">
        <f t="shared" si="45"/>
        <v>CO2 transferred</v>
      </c>
      <c r="E442" s="526"/>
      <c r="F442" s="527" t="str">
        <f t="shared" ref="F442:F450" si="46">F370</f>
        <v>Mass balance</v>
      </c>
      <c r="G442" s="525" t="str">
        <f>EUconst_NA</f>
        <v>n.a.</v>
      </c>
      <c r="H442" s="541"/>
      <c r="I442" s="541"/>
      <c r="J442" s="32"/>
      <c r="K442" s="32"/>
      <c r="L442" s="530"/>
      <c r="M442" s="530"/>
      <c r="N442" s="530"/>
      <c r="O442" s="530"/>
      <c r="P442" s="525" t="str">
        <f t="shared" ref="P442:P450" si="47">IF(G442=EUconst_NA,EUconst_NA,IF(ISBLANK(J442),COUNTA(H442:O442),COUNTA(H442,J442,L442)))</f>
        <v>n.a.</v>
      </c>
      <c r="Q442" s="529" t="str">
        <f t="shared" ref="Q442:Q450" si="48">C442 &amp; ": " &amp;D442</f>
        <v>CCS: Capture: CO2 transferred</v>
      </c>
      <c r="R442" s="32"/>
      <c r="S442" s="32" t="str">
        <f t="shared" ref="S442:S450" si="49">EUconst_CNTR_EF&amp;Q442</f>
        <v>EF_CCS: Capture: CO2 transferred</v>
      </c>
      <c r="Z442" s="28" t="b">
        <f t="shared" si="44"/>
        <v>1</v>
      </c>
      <c r="AL442" s="427"/>
      <c r="AM442" s="427"/>
      <c r="AN442" s="427"/>
      <c r="AO442" s="427"/>
      <c r="AP442" s="427"/>
    </row>
    <row r="443" spans="1:42" ht="12.75" customHeight="1" outlineLevel="1" x14ac:dyDescent="0.25">
      <c r="A443" s="28">
        <f t="shared" si="33"/>
        <v>63</v>
      </c>
      <c r="B443" s="538" t="str">
        <f t="shared" ref="B443:D443" si="50">B371</f>
        <v>Transport of greenhouse gases under Directive 2009/31/EC</v>
      </c>
      <c r="C443" s="526" t="str">
        <f t="shared" si="50"/>
        <v>CCS: Transport</v>
      </c>
      <c r="D443" s="526" t="str">
        <f t="shared" si="50"/>
        <v>CO2 transferred</v>
      </c>
      <c r="E443" s="526"/>
      <c r="F443" s="527" t="str">
        <f t="shared" si="46"/>
        <v>Mass balance</v>
      </c>
      <c r="G443" s="525" t="str">
        <f>EUconst_NA</f>
        <v>n.a.</v>
      </c>
      <c r="H443" s="541"/>
      <c r="I443" s="541"/>
      <c r="J443" s="32"/>
      <c r="K443" s="32"/>
      <c r="L443" s="530"/>
      <c r="M443" s="530"/>
      <c r="N443" s="530"/>
      <c r="O443" s="530"/>
      <c r="P443" s="525" t="str">
        <f t="shared" si="47"/>
        <v>n.a.</v>
      </c>
      <c r="Q443" s="529" t="str">
        <f t="shared" si="48"/>
        <v>CCS: Transport: CO2 transferred</v>
      </c>
      <c r="R443" s="32"/>
      <c r="S443" s="32" t="str">
        <f t="shared" si="49"/>
        <v>EF_CCS: Transport: CO2 transferred</v>
      </c>
      <c r="Z443" s="28" t="b">
        <f t="shared" si="44"/>
        <v>1</v>
      </c>
      <c r="AL443" s="427"/>
      <c r="AM443" s="427"/>
      <c r="AN443" s="427"/>
      <c r="AO443" s="427"/>
      <c r="AP443" s="427"/>
    </row>
    <row r="444" spans="1:42" ht="12.75" customHeight="1" outlineLevel="1" x14ac:dyDescent="0.25">
      <c r="A444" s="28">
        <f t="shared" si="33"/>
        <v>64</v>
      </c>
      <c r="B444" s="538" t="str">
        <f t="shared" ref="B444:D444" si="51">B372</f>
        <v>Transport of greenhouse gases under Directive 2009/31/EC</v>
      </c>
      <c r="C444" s="526" t="str">
        <f t="shared" si="51"/>
        <v>CCS: Transport</v>
      </c>
      <c r="D444" s="526" t="str">
        <f t="shared" si="51"/>
        <v>CO2 vented</v>
      </c>
      <c r="E444" s="526"/>
      <c r="F444" s="527" t="str">
        <f t="shared" si="46"/>
        <v>Process Emissions</v>
      </c>
      <c r="G444" s="525">
        <v>2</v>
      </c>
      <c r="H444" s="539" t="str">
        <f>Translations!$B$1275</f>
        <v>Type I default values</v>
      </c>
      <c r="I444" s="539" t="str">
        <f>Translations!$B$1276</f>
        <v>Type II default values</v>
      </c>
      <c r="J444" s="539"/>
      <c r="K444" s="539"/>
      <c r="L444" s="539" t="str">
        <f>Translations!$B$156</f>
        <v>Laboratory analyses</v>
      </c>
      <c r="M444" s="530"/>
      <c r="N444" s="530"/>
      <c r="O444" s="530"/>
      <c r="P444" s="525">
        <f t="shared" si="47"/>
        <v>3</v>
      </c>
      <c r="Q444" s="529" t="str">
        <f t="shared" si="48"/>
        <v>CCS: Transport: CO2 vented</v>
      </c>
      <c r="R444" s="32"/>
      <c r="S444" s="32" t="str">
        <f t="shared" si="49"/>
        <v>EF_CCS: Transport: CO2 vented</v>
      </c>
      <c r="Z444" s="28" t="b">
        <f t="shared" si="44"/>
        <v>0</v>
      </c>
      <c r="AL444" s="427">
        <v>1</v>
      </c>
      <c r="AM444" s="427">
        <v>1</v>
      </c>
      <c r="AN444" s="427" t="s">
        <v>1522</v>
      </c>
      <c r="AO444" s="427" t="s">
        <v>1522</v>
      </c>
      <c r="AP444" s="427">
        <v>2</v>
      </c>
    </row>
    <row r="445" spans="1:42" ht="12.75" customHeight="1" outlineLevel="1" x14ac:dyDescent="0.25">
      <c r="A445" s="28">
        <f t="shared" si="33"/>
        <v>65</v>
      </c>
      <c r="B445" s="538" t="str">
        <f t="shared" ref="B445:D445" si="52">B373</f>
        <v>Transport of greenhouse gases under Directive 2009/31/EC</v>
      </c>
      <c r="C445" s="526" t="str">
        <f t="shared" si="52"/>
        <v>CCS: Transport</v>
      </c>
      <c r="D445" s="526" t="str">
        <f t="shared" si="52"/>
        <v>CO2 leaked</v>
      </c>
      <c r="E445" s="526"/>
      <c r="F445" s="527" t="str">
        <f t="shared" si="46"/>
        <v>Process Emissions</v>
      </c>
      <c r="G445" s="525">
        <v>2</v>
      </c>
      <c r="H445" s="539" t="str">
        <f>Translations!$B$1275</f>
        <v>Type I default values</v>
      </c>
      <c r="I445" s="539" t="str">
        <f>Translations!$B$1276</f>
        <v>Type II default values</v>
      </c>
      <c r="J445" s="539"/>
      <c r="K445" s="539"/>
      <c r="L445" s="539" t="str">
        <f>Translations!$B$156</f>
        <v>Laboratory analyses</v>
      </c>
      <c r="M445" s="530"/>
      <c r="N445" s="530"/>
      <c r="O445" s="530"/>
      <c r="P445" s="525">
        <f t="shared" si="47"/>
        <v>3</v>
      </c>
      <c r="Q445" s="529" t="str">
        <f t="shared" si="48"/>
        <v>CCS: Transport: CO2 leaked</v>
      </c>
      <c r="R445" s="32"/>
      <c r="S445" s="32" t="str">
        <f t="shared" si="49"/>
        <v>EF_CCS: Transport: CO2 leaked</v>
      </c>
      <c r="Z445" s="28" t="b">
        <f t="shared" si="44"/>
        <v>0</v>
      </c>
      <c r="AL445" s="427">
        <v>1</v>
      </c>
      <c r="AM445" s="427">
        <v>1</v>
      </c>
      <c r="AN445" s="427" t="s">
        <v>1522</v>
      </c>
      <c r="AO445" s="427" t="s">
        <v>1522</v>
      </c>
      <c r="AP445" s="427">
        <v>2</v>
      </c>
    </row>
    <row r="446" spans="1:42" ht="12.75" customHeight="1" outlineLevel="1" x14ac:dyDescent="0.25">
      <c r="A446" s="28">
        <f t="shared" si="33"/>
        <v>66</v>
      </c>
      <c r="B446" s="538" t="str">
        <f t="shared" ref="B446:D446" si="53">B374</f>
        <v>Transport of greenhouse gases under Directive 2009/31/EC</v>
      </c>
      <c r="C446" s="526" t="str">
        <f t="shared" si="53"/>
        <v>CCS: Transport</v>
      </c>
      <c r="D446" s="526" t="str">
        <f t="shared" si="53"/>
        <v>CO2 fugitive</v>
      </c>
      <c r="E446" s="526"/>
      <c r="F446" s="527" t="str">
        <f t="shared" si="46"/>
        <v>Process Emissions</v>
      </c>
      <c r="G446" s="525">
        <v>2</v>
      </c>
      <c r="H446" s="539" t="str">
        <f>Translations!$B$1275</f>
        <v>Type I default values</v>
      </c>
      <c r="I446" s="539" t="str">
        <f>Translations!$B$1276</f>
        <v>Type II default values</v>
      </c>
      <c r="J446" s="539"/>
      <c r="K446" s="539"/>
      <c r="L446" s="539" t="str">
        <f>Translations!$B$156</f>
        <v>Laboratory analyses</v>
      </c>
      <c r="M446" s="530"/>
      <c r="N446" s="530"/>
      <c r="O446" s="530"/>
      <c r="P446" s="525">
        <f t="shared" si="47"/>
        <v>3</v>
      </c>
      <c r="Q446" s="529" t="str">
        <f t="shared" si="48"/>
        <v>CCS: Transport: CO2 fugitive</v>
      </c>
      <c r="R446" s="32"/>
      <c r="S446" s="32" t="str">
        <f t="shared" si="49"/>
        <v>EF_CCS: Transport: CO2 fugitive</v>
      </c>
      <c r="Z446" s="28" t="b">
        <f t="shared" si="44"/>
        <v>0</v>
      </c>
      <c r="AL446" s="427">
        <v>1</v>
      </c>
      <c r="AM446" s="427">
        <v>1</v>
      </c>
      <c r="AN446" s="427" t="s">
        <v>1522</v>
      </c>
      <c r="AO446" s="427" t="s">
        <v>1522</v>
      </c>
      <c r="AP446" s="427">
        <v>2</v>
      </c>
    </row>
    <row r="447" spans="1:42" ht="12.75" customHeight="1" outlineLevel="1" x14ac:dyDescent="0.25">
      <c r="A447" s="28">
        <f t="shared" ref="A447:A450" si="54">A446+1</f>
        <v>67</v>
      </c>
      <c r="B447" s="538" t="str">
        <f t="shared" ref="B447:D447" si="55">B375</f>
        <v>Storage of greenhouse gases under Directive 2009/31/EC</v>
      </c>
      <c r="C447" s="526" t="str">
        <f t="shared" si="55"/>
        <v>CCS: Storage</v>
      </c>
      <c r="D447" s="526" t="str">
        <f t="shared" si="55"/>
        <v>CO2 transferred</v>
      </c>
      <c r="E447" s="526"/>
      <c r="F447" s="527" t="str">
        <f t="shared" si="46"/>
        <v>Mass balance</v>
      </c>
      <c r="G447" s="525" t="str">
        <f>EUconst_NA</f>
        <v>n.a.</v>
      </c>
      <c r="H447" s="541"/>
      <c r="I447" s="541"/>
      <c r="J447" s="32"/>
      <c r="K447" s="32"/>
      <c r="L447" s="530"/>
      <c r="M447" s="530"/>
      <c r="N447" s="530"/>
      <c r="O447" s="530"/>
      <c r="P447" s="525" t="str">
        <f t="shared" si="47"/>
        <v>n.a.</v>
      </c>
      <c r="Q447" s="529" t="str">
        <f t="shared" si="48"/>
        <v>CCS: Storage: CO2 transferred</v>
      </c>
      <c r="R447" s="32"/>
      <c r="S447" s="32" t="str">
        <f t="shared" si="49"/>
        <v>EF_CCS: Storage: CO2 transferred</v>
      </c>
      <c r="Z447" s="28" t="b">
        <f t="shared" si="44"/>
        <v>1</v>
      </c>
      <c r="AL447" s="427"/>
      <c r="AM447" s="427"/>
      <c r="AN447" s="427"/>
      <c r="AO447" s="427"/>
      <c r="AP447" s="427"/>
    </row>
    <row r="448" spans="1:42" ht="12.75" customHeight="1" outlineLevel="1" x14ac:dyDescent="0.25">
      <c r="A448" s="28">
        <f t="shared" si="54"/>
        <v>68</v>
      </c>
      <c r="B448" s="538" t="str">
        <f t="shared" ref="B448:D448" si="56">B376</f>
        <v>Storage of greenhouse gases under Directive 2009/31/EC</v>
      </c>
      <c r="C448" s="526" t="str">
        <f t="shared" si="56"/>
        <v>CCS: Storage</v>
      </c>
      <c r="D448" s="526" t="str">
        <f t="shared" si="56"/>
        <v>CO2 vented</v>
      </c>
      <c r="E448" s="526"/>
      <c r="F448" s="527" t="str">
        <f t="shared" si="46"/>
        <v>Process Emissions</v>
      </c>
      <c r="G448" s="525">
        <v>2</v>
      </c>
      <c r="H448" s="539" t="str">
        <f>Translations!$B$1275</f>
        <v>Type I default values</v>
      </c>
      <c r="I448" s="539" t="str">
        <f>Translations!$B$1276</f>
        <v>Type II default values</v>
      </c>
      <c r="J448" s="539"/>
      <c r="K448" s="539"/>
      <c r="L448" s="539" t="str">
        <f>Translations!$B$156</f>
        <v>Laboratory analyses</v>
      </c>
      <c r="M448" s="530"/>
      <c r="N448" s="530"/>
      <c r="O448" s="530"/>
      <c r="P448" s="525">
        <f t="shared" si="47"/>
        <v>3</v>
      </c>
      <c r="Q448" s="529" t="str">
        <f t="shared" si="48"/>
        <v>CCS: Storage: CO2 vented</v>
      </c>
      <c r="R448" s="32"/>
      <c r="S448" s="32" t="str">
        <f t="shared" si="49"/>
        <v>EF_CCS: Storage: CO2 vented</v>
      </c>
      <c r="Z448" s="28" t="b">
        <f t="shared" si="44"/>
        <v>0</v>
      </c>
      <c r="AL448" s="427">
        <v>1</v>
      </c>
      <c r="AM448" s="427">
        <v>1</v>
      </c>
      <c r="AN448" s="427" t="s">
        <v>1522</v>
      </c>
      <c r="AO448" s="427" t="s">
        <v>1522</v>
      </c>
      <c r="AP448" s="427">
        <v>2</v>
      </c>
    </row>
    <row r="449" spans="1:42" ht="12.75" customHeight="1" outlineLevel="1" x14ac:dyDescent="0.25">
      <c r="A449" s="28">
        <f t="shared" si="54"/>
        <v>69</v>
      </c>
      <c r="B449" s="538" t="str">
        <f t="shared" ref="B449:D449" si="57">B377</f>
        <v>Storage of greenhouse gases under Directive 2009/31/EC</v>
      </c>
      <c r="C449" s="526" t="str">
        <f t="shared" si="57"/>
        <v>CCS: Storage</v>
      </c>
      <c r="D449" s="526" t="str">
        <f t="shared" si="57"/>
        <v>CO2 leaked</v>
      </c>
      <c r="E449" s="526"/>
      <c r="F449" s="527" t="str">
        <f t="shared" si="46"/>
        <v>Process Emissions</v>
      </c>
      <c r="G449" s="525">
        <v>2</v>
      </c>
      <c r="H449" s="539" t="str">
        <f>Translations!$B$1275</f>
        <v>Type I default values</v>
      </c>
      <c r="I449" s="539" t="str">
        <f>Translations!$B$1276</f>
        <v>Type II default values</v>
      </c>
      <c r="J449" s="539"/>
      <c r="K449" s="539"/>
      <c r="L449" s="539" t="str">
        <f>Translations!$B$156</f>
        <v>Laboratory analyses</v>
      </c>
      <c r="M449" s="530"/>
      <c r="N449" s="530"/>
      <c r="O449" s="530"/>
      <c r="P449" s="525">
        <f t="shared" si="47"/>
        <v>3</v>
      </c>
      <c r="Q449" s="529" t="str">
        <f t="shared" si="48"/>
        <v>CCS: Storage: CO2 leaked</v>
      </c>
      <c r="R449" s="32"/>
      <c r="S449" s="32" t="str">
        <f t="shared" si="49"/>
        <v>EF_CCS: Storage: CO2 leaked</v>
      </c>
      <c r="Z449" s="28" t="b">
        <f t="shared" si="44"/>
        <v>0</v>
      </c>
      <c r="AL449" s="427">
        <v>1</v>
      </c>
      <c r="AM449" s="427">
        <v>1</v>
      </c>
      <c r="AN449" s="427" t="s">
        <v>1522</v>
      </c>
      <c r="AO449" s="427" t="s">
        <v>1522</v>
      </c>
      <c r="AP449" s="427">
        <v>2</v>
      </c>
    </row>
    <row r="450" spans="1:42" ht="12.75" customHeight="1" outlineLevel="1" x14ac:dyDescent="0.25">
      <c r="A450" s="28">
        <f t="shared" si="54"/>
        <v>70</v>
      </c>
      <c r="B450" s="538" t="str">
        <f t="shared" ref="B450:D450" si="58">B378</f>
        <v>Storage of greenhouse gases under Directive 2009/31/EC</v>
      </c>
      <c r="C450" s="526" t="str">
        <f t="shared" si="58"/>
        <v>CCS: Storage</v>
      </c>
      <c r="D450" s="526" t="str">
        <f t="shared" si="58"/>
        <v>CO2 fugitive</v>
      </c>
      <c r="E450" s="526"/>
      <c r="F450" s="527" t="str">
        <f t="shared" si="46"/>
        <v>Process Emissions</v>
      </c>
      <c r="G450" s="525">
        <v>2</v>
      </c>
      <c r="H450" s="539" t="str">
        <f>Translations!$B$1275</f>
        <v>Type I default values</v>
      </c>
      <c r="I450" s="539" t="str">
        <f>Translations!$B$1276</f>
        <v>Type II default values</v>
      </c>
      <c r="J450" s="539"/>
      <c r="K450" s="539"/>
      <c r="L450" s="539" t="str">
        <f>Translations!$B$156</f>
        <v>Laboratory analyses</v>
      </c>
      <c r="M450" s="530"/>
      <c r="N450" s="530"/>
      <c r="O450" s="530"/>
      <c r="P450" s="525">
        <f t="shared" si="47"/>
        <v>3</v>
      </c>
      <c r="Q450" s="529" t="str">
        <f t="shared" si="48"/>
        <v>CCS: Storage: CO2 fugitive</v>
      </c>
      <c r="R450" s="32"/>
      <c r="S450" s="32" t="str">
        <f t="shared" si="49"/>
        <v>EF_CCS: Storage: CO2 fugitive</v>
      </c>
      <c r="Z450" s="28" t="b">
        <f t="shared" si="44"/>
        <v>0</v>
      </c>
      <c r="AL450" s="427">
        <v>1</v>
      </c>
      <c r="AM450" s="427">
        <v>1</v>
      </c>
      <c r="AN450" s="427" t="s">
        <v>1522</v>
      </c>
      <c r="AO450" s="427" t="s">
        <v>1522</v>
      </c>
      <c r="AP450" s="427">
        <v>2</v>
      </c>
    </row>
    <row r="451" spans="1:42" ht="12.75" customHeight="1" outlineLevel="1" x14ac:dyDescent="0.25">
      <c r="B451" s="24"/>
      <c r="C451" s="24"/>
      <c r="D451" s="24"/>
      <c r="E451" s="24"/>
      <c r="F451" s="24"/>
      <c r="G451" s="24"/>
      <c r="H451" s="29"/>
      <c r="I451" s="29"/>
      <c r="J451" s="24"/>
      <c r="K451" s="24"/>
      <c r="L451" s="29"/>
      <c r="M451" s="29"/>
      <c r="N451" s="29"/>
      <c r="O451" s="29"/>
      <c r="P451" s="31"/>
      <c r="Q451" s="24"/>
      <c r="R451" s="24"/>
      <c r="S451" s="24"/>
      <c r="Z451" s="28" t="b">
        <f t="shared" ref="Z451" si="59">IF(G451=EUconst_NA,TRUE,FALSE)</f>
        <v>0</v>
      </c>
    </row>
    <row r="452" spans="1:42" s="40" customFormat="1" ht="12.75" customHeight="1" outlineLevel="1" x14ac:dyDescent="0.25">
      <c r="A452" s="40" t="s">
        <v>1520</v>
      </c>
      <c r="B452" s="41" t="str">
        <f>Translations!$B$468</f>
        <v>NCV</v>
      </c>
      <c r="C452" s="41" t="str">
        <f>Translations!$B$335</f>
        <v>Short name</v>
      </c>
      <c r="D452" s="41" t="str">
        <f>Translations!$B$336</f>
        <v>Sub-activity</v>
      </c>
      <c r="E452" s="41" t="str">
        <f>Translations!$B$138</f>
        <v>Parameter</v>
      </c>
      <c r="F452" s="41" t="str">
        <f>Translations!$B$337</f>
        <v>Source type</v>
      </c>
      <c r="G452" s="43" t="str">
        <f>Translations!$B$338</f>
        <v>Minimum</v>
      </c>
      <c r="H452" s="43">
        <v>1</v>
      </c>
      <c r="I452" s="43">
        <v>2</v>
      </c>
      <c r="J452" s="43" t="s">
        <v>552</v>
      </c>
      <c r="K452" s="43" t="str">
        <f>Translations!$B$306</f>
        <v>2b</v>
      </c>
      <c r="L452" s="43">
        <v>3</v>
      </c>
      <c r="M452" s="43" t="s">
        <v>1616</v>
      </c>
      <c r="N452" s="43" t="s">
        <v>1617</v>
      </c>
      <c r="O452" s="43">
        <v>4</v>
      </c>
      <c r="P452" s="43" t="str">
        <f>Translations!$B$339</f>
        <v>Highest</v>
      </c>
      <c r="Q452" s="44"/>
      <c r="Z452" s="40" t="str">
        <f>Translations!$B$340</f>
        <v>make grey?</v>
      </c>
      <c r="AK452" s="40" t="s">
        <v>1521</v>
      </c>
      <c r="AL452" s="81">
        <v>1</v>
      </c>
      <c r="AM452" s="81">
        <v>2</v>
      </c>
      <c r="AN452" s="81" t="s">
        <v>552</v>
      </c>
      <c r="AO452" s="81" t="str">
        <f>Translations!$B$306</f>
        <v>2b</v>
      </c>
      <c r="AP452" s="81">
        <v>3</v>
      </c>
    </row>
    <row r="453" spans="1:42" ht="12.75" customHeight="1" outlineLevel="1" x14ac:dyDescent="0.25">
      <c r="A453" s="28">
        <v>1</v>
      </c>
      <c r="B453" s="535" t="str">
        <f t="shared" ref="B453:D472" si="60">B381</f>
        <v>Combustion of fuels</v>
      </c>
      <c r="C453" s="32" t="str">
        <f t="shared" si="60"/>
        <v>Combustion</v>
      </c>
      <c r="D453" s="32" t="str">
        <f t="shared" si="60"/>
        <v>Commercial standard fuels</v>
      </c>
      <c r="E453" s="32"/>
      <c r="F453" s="527" t="str">
        <f t="shared" ref="F453:F484" si="61">F381</f>
        <v>Combustion</v>
      </c>
      <c r="G453" s="525" t="s">
        <v>165</v>
      </c>
      <c r="H453" s="536" t="str">
        <f>Translations!$B$1275</f>
        <v>Type I default values</v>
      </c>
      <c r="I453" s="536"/>
      <c r="J453" s="536" t="str">
        <f>Translations!$B$1276</f>
        <v>Type II default values</v>
      </c>
      <c r="K453" s="536" t="str">
        <f>Translations!$B$1301</f>
        <v>Purchasing records (if applicable)</v>
      </c>
      <c r="L453" s="536" t="str">
        <f>Translations!$B$156</f>
        <v>Laboratory analyses</v>
      </c>
      <c r="M453" s="536"/>
      <c r="N453" s="536"/>
      <c r="O453" s="537"/>
      <c r="P453" s="525" t="str">
        <f>G453</f>
        <v>2a/2b</v>
      </c>
      <c r="Q453" s="529" t="str">
        <f t="shared" ref="Q453:Q484" si="62">C453 &amp; ": " &amp;D453</f>
        <v>Combustion: Commercial standard fuels</v>
      </c>
      <c r="R453" s="24"/>
      <c r="S453" s="32" t="str">
        <f>EUconst_CNTR_NCV&amp;Q453</f>
        <v>NCV_Combustion: Commercial standard fuels</v>
      </c>
      <c r="Z453" s="28" t="b">
        <f t="shared" ref="Z453:Z484" si="63">IF(G453=EUconst_NA,TRUE,FALSE)</f>
        <v>0</v>
      </c>
      <c r="AL453" s="427">
        <v>1</v>
      </c>
      <c r="AM453" s="427" t="s">
        <v>1522</v>
      </c>
      <c r="AN453" s="427">
        <v>1</v>
      </c>
      <c r="AO453" s="427" t="str">
        <f>Translations!$B$1301</f>
        <v>Purchasing records (if applicable)</v>
      </c>
      <c r="AP453" s="427">
        <v>2</v>
      </c>
    </row>
    <row r="454" spans="1:42" ht="12.75" customHeight="1" outlineLevel="1" x14ac:dyDescent="0.25">
      <c r="A454" s="28">
        <f>A453+1</f>
        <v>2</v>
      </c>
      <c r="B454" s="538" t="str">
        <f t="shared" si="60"/>
        <v>Combustion of fuels</v>
      </c>
      <c r="C454" s="526" t="str">
        <f t="shared" si="60"/>
        <v>Combustion</v>
      </c>
      <c r="D454" s="526" t="str">
        <f t="shared" si="60"/>
        <v>Other gaseous &amp; liquid fuels</v>
      </c>
      <c r="E454" s="526"/>
      <c r="F454" s="527" t="str">
        <f t="shared" si="61"/>
        <v>Combustion</v>
      </c>
      <c r="G454" s="525" t="s">
        <v>165</v>
      </c>
      <c r="H454" s="536" t="str">
        <f>Translations!$B$1275</f>
        <v>Type I default values</v>
      </c>
      <c r="I454" s="536"/>
      <c r="J454" s="536" t="str">
        <f>Translations!$B$1276</f>
        <v>Type II default values</v>
      </c>
      <c r="K454" s="536" t="str">
        <f>Translations!$B$1301</f>
        <v>Purchasing records (if applicable)</v>
      </c>
      <c r="L454" s="536" t="str">
        <f>Translations!$B$156</f>
        <v>Laboratory analyses</v>
      </c>
      <c r="M454" s="536"/>
      <c r="N454" s="536"/>
      <c r="O454" s="537"/>
      <c r="P454" s="525">
        <f t="shared" ref="P454:P485" si="64">IF(G454=EUconst_NA,EUconst_NA,IF(ISBLANK(J454),COUNTA(H454:O454),COUNTA(H454,J454,L454)))</f>
        <v>3</v>
      </c>
      <c r="Q454" s="529" t="str">
        <f t="shared" si="62"/>
        <v>Combustion: Other gaseous &amp; liquid fuels</v>
      </c>
      <c r="R454" s="24"/>
      <c r="S454" s="32" t="str">
        <f t="shared" ref="S454:S513" si="65">EUconst_CNTR_NCV&amp;Q454</f>
        <v>NCV_Combustion: Other gaseous &amp; liquid fuels</v>
      </c>
      <c r="Z454" s="28" t="b">
        <f t="shared" si="63"/>
        <v>0</v>
      </c>
      <c r="AL454" s="427">
        <v>1</v>
      </c>
      <c r="AM454" s="427" t="s">
        <v>1522</v>
      </c>
      <c r="AN454" s="427">
        <v>1</v>
      </c>
      <c r="AO454" s="427" t="str">
        <f>Translations!$B$1301</f>
        <v>Purchasing records (if applicable)</v>
      </c>
      <c r="AP454" s="427">
        <v>2</v>
      </c>
    </row>
    <row r="455" spans="1:42" ht="12.75" customHeight="1" outlineLevel="1" x14ac:dyDescent="0.25">
      <c r="A455" s="28">
        <f t="shared" ref="A455:A518" si="66">A454+1</f>
        <v>3</v>
      </c>
      <c r="B455" s="538" t="str">
        <f t="shared" si="60"/>
        <v>Combustion of fuels</v>
      </c>
      <c r="C455" s="526" t="str">
        <f t="shared" si="60"/>
        <v>Combustion</v>
      </c>
      <c r="D455" s="526" t="str">
        <f t="shared" si="60"/>
        <v>Solid fuels</v>
      </c>
      <c r="E455" s="526"/>
      <c r="F455" s="527" t="str">
        <f t="shared" si="61"/>
        <v>Combustion</v>
      </c>
      <c r="G455" s="525" t="s">
        <v>165</v>
      </c>
      <c r="H455" s="536" t="str">
        <f>Translations!$B$1275</f>
        <v>Type I default values</v>
      </c>
      <c r="I455" s="536"/>
      <c r="J455" s="536" t="str">
        <f>Translations!$B$1276</f>
        <v>Type II default values</v>
      </c>
      <c r="K455" s="536" t="str">
        <f>Translations!$B$1301</f>
        <v>Purchasing records (if applicable)</v>
      </c>
      <c r="L455" s="536" t="str">
        <f>Translations!$B$156</f>
        <v>Laboratory analyses</v>
      </c>
      <c r="M455" s="536"/>
      <c r="N455" s="536"/>
      <c r="O455" s="537"/>
      <c r="P455" s="525">
        <f t="shared" si="64"/>
        <v>3</v>
      </c>
      <c r="Q455" s="529" t="str">
        <f t="shared" si="62"/>
        <v>Combustion: Solid fuels</v>
      </c>
      <c r="R455" s="24"/>
      <c r="S455" s="32" t="str">
        <f t="shared" si="65"/>
        <v>NCV_Combustion: Solid fuels</v>
      </c>
      <c r="Z455" s="28" t="b">
        <f t="shared" si="63"/>
        <v>0</v>
      </c>
      <c r="AL455" s="427">
        <v>1</v>
      </c>
      <c r="AM455" s="427" t="s">
        <v>1522</v>
      </c>
      <c r="AN455" s="427">
        <v>1</v>
      </c>
      <c r="AO455" s="427" t="str">
        <f>Translations!$B$1301</f>
        <v>Purchasing records (if applicable)</v>
      </c>
      <c r="AP455" s="427">
        <v>2</v>
      </c>
    </row>
    <row r="456" spans="1:42" ht="12.75" customHeight="1" outlineLevel="1" x14ac:dyDescent="0.25">
      <c r="A456" s="28">
        <f t="shared" si="66"/>
        <v>4</v>
      </c>
      <c r="B456" s="538" t="str">
        <f t="shared" si="60"/>
        <v>Combustion of fuels</v>
      </c>
      <c r="C456" s="526" t="str">
        <f t="shared" si="60"/>
        <v>Combustion</v>
      </c>
      <c r="D456" s="526" t="str">
        <f t="shared" si="60"/>
        <v>Waste</v>
      </c>
      <c r="E456" s="526"/>
      <c r="F456" s="527" t="str">
        <f t="shared" si="61"/>
        <v>Combustion</v>
      </c>
      <c r="G456" s="525" t="s">
        <v>165</v>
      </c>
      <c r="H456" s="536" t="str">
        <f>Translations!$B$1275</f>
        <v>Type I default values</v>
      </c>
      <c r="I456" s="536"/>
      <c r="J456" s="536" t="str">
        <f>Translations!$B$1276</f>
        <v>Type II default values</v>
      </c>
      <c r="K456" s="536" t="str">
        <f>Translations!$B$1301</f>
        <v>Purchasing records (if applicable)</v>
      </c>
      <c r="L456" s="536" t="str">
        <f>Translations!$B$156</f>
        <v>Laboratory analyses</v>
      </c>
      <c r="M456" s="536"/>
      <c r="N456" s="536"/>
      <c r="O456" s="537"/>
      <c r="P456" s="525">
        <f t="shared" si="64"/>
        <v>3</v>
      </c>
      <c r="Q456" s="529" t="str">
        <f t="shared" si="62"/>
        <v>Combustion: Waste</v>
      </c>
      <c r="R456" s="24"/>
      <c r="S456" s="32" t="str">
        <f t="shared" ref="S456" si="67">EUconst_CNTR_NCV&amp;Q456</f>
        <v>NCV_Combustion: Waste</v>
      </c>
      <c r="Z456" s="28" t="b">
        <f t="shared" si="63"/>
        <v>0</v>
      </c>
      <c r="AL456" s="427">
        <v>1</v>
      </c>
      <c r="AM456" s="427" t="s">
        <v>1522</v>
      </c>
      <c r="AN456" s="427">
        <v>1</v>
      </c>
      <c r="AO456" s="427" t="str">
        <f>Translations!$B$1301</f>
        <v>Purchasing records (if applicable)</v>
      </c>
      <c r="AP456" s="427">
        <v>2</v>
      </c>
    </row>
    <row r="457" spans="1:42" ht="12.75" customHeight="1" outlineLevel="1" x14ac:dyDescent="0.25">
      <c r="A457" s="28">
        <f t="shared" si="66"/>
        <v>5</v>
      </c>
      <c r="B457" s="538" t="str">
        <f t="shared" si="60"/>
        <v>Combustion of fuels</v>
      </c>
      <c r="C457" s="526" t="str">
        <f t="shared" si="60"/>
        <v>Combustion</v>
      </c>
      <c r="D457" s="526" t="str">
        <f t="shared" si="60"/>
        <v>Gas Processing Terminals</v>
      </c>
      <c r="E457" s="526"/>
      <c r="F457" s="527" t="str">
        <f t="shared" si="61"/>
        <v>Mass balance</v>
      </c>
      <c r="G457" s="525">
        <v>1</v>
      </c>
      <c r="H457" s="536" t="str">
        <f>Translations!$B$1275</f>
        <v>Type I default values</v>
      </c>
      <c r="I457" s="536"/>
      <c r="J457" s="527" t="str">
        <f>Translations!$B$1276</f>
        <v>Type II default values</v>
      </c>
      <c r="K457" s="527" t="str">
        <f>Translations!$B$1301</f>
        <v>Purchasing records (if applicable)</v>
      </c>
      <c r="L457" s="536" t="str">
        <f>Translations!$B$156</f>
        <v>Laboratory analyses</v>
      </c>
      <c r="M457" s="536"/>
      <c r="N457" s="536"/>
      <c r="O457" s="537"/>
      <c r="P457" s="525">
        <f t="shared" si="64"/>
        <v>3</v>
      </c>
      <c r="Q457" s="529" t="str">
        <f t="shared" si="62"/>
        <v>Combustion: Gas Processing Terminals</v>
      </c>
      <c r="R457" s="24"/>
      <c r="S457" s="32" t="str">
        <f t="shared" si="65"/>
        <v>NCV_Combustion: Gas Processing Terminals</v>
      </c>
      <c r="W457" s="145"/>
      <c r="Z457" s="28" t="b">
        <f t="shared" si="63"/>
        <v>0</v>
      </c>
      <c r="AL457" s="427">
        <v>1</v>
      </c>
      <c r="AM457" s="427" t="s">
        <v>1522</v>
      </c>
      <c r="AN457" s="427">
        <v>1</v>
      </c>
      <c r="AO457" s="427" t="str">
        <f>Translations!$B$1301</f>
        <v>Purchasing records (if applicable)</v>
      </c>
      <c r="AP457" s="427">
        <v>2</v>
      </c>
    </row>
    <row r="458" spans="1:42" ht="12.75" customHeight="1" outlineLevel="1" x14ac:dyDescent="0.25">
      <c r="A458" s="28">
        <f t="shared" si="66"/>
        <v>6</v>
      </c>
      <c r="B458" s="538" t="str">
        <f t="shared" si="60"/>
        <v>Combustion of fuels</v>
      </c>
      <c r="C458" s="526" t="str">
        <f t="shared" si="60"/>
        <v>Combustion</v>
      </c>
      <c r="D458" s="526" t="str">
        <f t="shared" si="60"/>
        <v>Flares</v>
      </c>
      <c r="E458" s="526"/>
      <c r="F458" s="527" t="str">
        <f t="shared" si="61"/>
        <v>Combustion</v>
      </c>
      <c r="G458" s="525" t="str">
        <f>""</f>
        <v/>
      </c>
      <c r="H458" s="536" t="str">
        <f>Translations!$B$1275</f>
        <v>Type I default values</v>
      </c>
      <c r="I458" s="536"/>
      <c r="J458" s="536" t="str">
        <f>Translations!$B$1276</f>
        <v>Type II default values</v>
      </c>
      <c r="K458" s="536" t="str">
        <f>Translations!$B$1301</f>
        <v>Purchasing records (if applicable)</v>
      </c>
      <c r="L458" s="536" t="str">
        <f>Translations!$B$156</f>
        <v>Laboratory analyses</v>
      </c>
      <c r="M458" s="536"/>
      <c r="N458" s="536"/>
      <c r="O458" s="537"/>
      <c r="P458" s="525">
        <f t="shared" si="64"/>
        <v>3</v>
      </c>
      <c r="Q458" s="529" t="str">
        <f t="shared" si="62"/>
        <v>Combustion: Flares</v>
      </c>
      <c r="R458" s="24"/>
      <c r="S458" s="32" t="str">
        <f t="shared" si="65"/>
        <v>NCV_Combustion: Flares</v>
      </c>
      <c r="Z458" s="28" t="b">
        <f t="shared" si="63"/>
        <v>0</v>
      </c>
      <c r="AL458" s="427">
        <v>1</v>
      </c>
      <c r="AM458" s="427" t="s">
        <v>1522</v>
      </c>
      <c r="AN458" s="427">
        <v>1</v>
      </c>
      <c r="AO458" s="427" t="str">
        <f>Translations!$B$1301</f>
        <v>Purchasing records (if applicable)</v>
      </c>
      <c r="AP458" s="427">
        <v>2</v>
      </c>
    </row>
    <row r="459" spans="1:42" ht="12.75" customHeight="1" outlineLevel="1" x14ac:dyDescent="0.25">
      <c r="A459" s="28">
        <f t="shared" si="66"/>
        <v>7</v>
      </c>
      <c r="B459" s="538" t="str">
        <f t="shared" si="60"/>
        <v>Combustion of fuels</v>
      </c>
      <c r="C459" s="526" t="str">
        <f t="shared" si="60"/>
        <v>Combustion</v>
      </c>
      <c r="D459" s="526" t="str">
        <f t="shared" si="60"/>
        <v>Scrubbing (carbonate)</v>
      </c>
      <c r="E459" s="526"/>
      <c r="F459" s="527" t="str">
        <f t="shared" si="61"/>
        <v>Process Emissions</v>
      </c>
      <c r="G459" s="525" t="str">
        <f>EUconst_NA</f>
        <v>n.a.</v>
      </c>
      <c r="H459" s="536"/>
      <c r="I459" s="536"/>
      <c r="J459" s="527"/>
      <c r="K459" s="527"/>
      <c r="L459" s="536"/>
      <c r="M459" s="536"/>
      <c r="N459" s="536"/>
      <c r="O459" s="537"/>
      <c r="P459" s="525" t="str">
        <f t="shared" si="64"/>
        <v>n.a.</v>
      </c>
      <c r="Q459" s="529" t="str">
        <f t="shared" si="62"/>
        <v>Combustion: Scrubbing (carbonate)</v>
      </c>
      <c r="R459" s="24"/>
      <c r="S459" s="32" t="str">
        <f t="shared" si="65"/>
        <v>NCV_Combustion: Scrubbing (carbonate)</v>
      </c>
      <c r="Z459" s="28" t="b">
        <f t="shared" si="63"/>
        <v>1</v>
      </c>
      <c r="AL459" s="427" t="s">
        <v>1522</v>
      </c>
      <c r="AM459" s="427" t="s">
        <v>1522</v>
      </c>
      <c r="AN459" s="427" t="s">
        <v>1522</v>
      </c>
      <c r="AO459" s="427" t="s">
        <v>1522</v>
      </c>
      <c r="AP459" s="427" t="s">
        <v>1522</v>
      </c>
    </row>
    <row r="460" spans="1:42" ht="12.75" customHeight="1" outlineLevel="1" x14ac:dyDescent="0.25">
      <c r="A460" s="28">
        <f t="shared" si="66"/>
        <v>8</v>
      </c>
      <c r="B460" s="538" t="str">
        <f t="shared" si="60"/>
        <v>Combustion of fuels</v>
      </c>
      <c r="C460" s="526" t="str">
        <f t="shared" si="60"/>
        <v>Combustion</v>
      </c>
      <c r="D460" s="526" t="str">
        <f t="shared" si="60"/>
        <v>Scrubbing (gypsum)</v>
      </c>
      <c r="E460" s="526"/>
      <c r="F460" s="527" t="str">
        <f t="shared" si="61"/>
        <v>Process Emissions</v>
      </c>
      <c r="G460" s="525" t="str">
        <f>EUconst_NA</f>
        <v>n.a.</v>
      </c>
      <c r="H460" s="536"/>
      <c r="I460" s="536"/>
      <c r="J460" s="527"/>
      <c r="K460" s="527"/>
      <c r="L460" s="536"/>
      <c r="M460" s="536"/>
      <c r="N460" s="536"/>
      <c r="O460" s="537"/>
      <c r="P460" s="525" t="str">
        <f t="shared" si="64"/>
        <v>n.a.</v>
      </c>
      <c r="Q460" s="529" t="str">
        <f t="shared" si="62"/>
        <v>Combustion: Scrubbing (gypsum)</v>
      </c>
      <c r="R460" s="24"/>
      <c r="S460" s="32" t="str">
        <f t="shared" si="65"/>
        <v>NCV_Combustion: Scrubbing (gypsum)</v>
      </c>
      <c r="Z460" s="28" t="b">
        <f t="shared" si="63"/>
        <v>1</v>
      </c>
      <c r="AL460" s="427" t="s">
        <v>1522</v>
      </c>
      <c r="AM460" s="427" t="s">
        <v>1522</v>
      </c>
      <c r="AN460" s="427" t="s">
        <v>1522</v>
      </c>
      <c r="AO460" s="427" t="s">
        <v>1522</v>
      </c>
      <c r="AP460" s="427" t="s">
        <v>1522</v>
      </c>
    </row>
    <row r="461" spans="1:42" ht="12.75" customHeight="1" outlineLevel="1" x14ac:dyDescent="0.25">
      <c r="A461" s="28">
        <f t="shared" si="66"/>
        <v>9</v>
      </c>
      <c r="B461" s="538" t="str">
        <f t="shared" si="60"/>
        <v>Combustion of fuels</v>
      </c>
      <c r="C461" s="526" t="str">
        <f t="shared" si="60"/>
        <v>Combustion</v>
      </c>
      <c r="D461" s="526" t="str">
        <f t="shared" si="60"/>
        <v>Scrubbing (urea)</v>
      </c>
      <c r="E461" s="526"/>
      <c r="F461" s="527" t="str">
        <f t="shared" si="61"/>
        <v>Process Emissions</v>
      </c>
      <c r="G461" s="525" t="str">
        <f>EUconst_NA</f>
        <v>n.a.</v>
      </c>
      <c r="H461" s="536"/>
      <c r="I461" s="536"/>
      <c r="J461" s="527"/>
      <c r="K461" s="527"/>
      <c r="L461" s="536"/>
      <c r="M461" s="536"/>
      <c r="N461" s="536"/>
      <c r="O461" s="537"/>
      <c r="P461" s="525" t="str">
        <f t="shared" si="64"/>
        <v>n.a.</v>
      </c>
      <c r="Q461" s="529" t="str">
        <f t="shared" si="62"/>
        <v>Combustion: Scrubbing (urea)</v>
      </c>
      <c r="R461" s="24"/>
      <c r="S461" s="32" t="str">
        <f t="shared" si="65"/>
        <v>NCV_Combustion: Scrubbing (urea)</v>
      </c>
      <c r="Z461" s="28" t="b">
        <f t="shared" si="63"/>
        <v>1</v>
      </c>
      <c r="AL461" s="427" t="s">
        <v>1522</v>
      </c>
      <c r="AM461" s="427" t="s">
        <v>1522</v>
      </c>
      <c r="AN461" s="427" t="s">
        <v>1522</v>
      </c>
      <c r="AO461" s="427" t="s">
        <v>1522</v>
      </c>
      <c r="AP461" s="427" t="s">
        <v>1522</v>
      </c>
    </row>
    <row r="462" spans="1:42" ht="12.75" customHeight="1" outlineLevel="1" x14ac:dyDescent="0.25">
      <c r="A462" s="28">
        <f t="shared" si="66"/>
        <v>10</v>
      </c>
      <c r="B462" s="538" t="str">
        <f t="shared" si="60"/>
        <v xml:space="preserve">Refining of mineral oil </v>
      </c>
      <c r="C462" s="526" t="str">
        <f t="shared" si="60"/>
        <v>Refineries</v>
      </c>
      <c r="D462" s="526" t="str">
        <f t="shared" si="60"/>
        <v>Mass balance</v>
      </c>
      <c r="E462" s="526"/>
      <c r="F462" s="527" t="str">
        <f t="shared" si="61"/>
        <v>Mass balance</v>
      </c>
      <c r="G462" s="525" t="str">
        <f>""</f>
        <v/>
      </c>
      <c r="H462" s="536" t="str">
        <f>Translations!$B$1275</f>
        <v>Type I default values</v>
      </c>
      <c r="I462" s="536"/>
      <c r="J462" s="536" t="str">
        <f>Translations!$B$1276</f>
        <v>Type II default values</v>
      </c>
      <c r="K462" s="536" t="str">
        <f>Translations!$B$1301</f>
        <v>Purchasing records (if applicable)</v>
      </c>
      <c r="L462" s="536" t="str">
        <f>Translations!$B$156</f>
        <v>Laboratory analyses</v>
      </c>
      <c r="M462" s="536"/>
      <c r="N462" s="536"/>
      <c r="O462" s="537"/>
      <c r="P462" s="525">
        <f t="shared" si="64"/>
        <v>3</v>
      </c>
      <c r="Q462" s="529" t="str">
        <f t="shared" si="62"/>
        <v>Refineries: Mass balance</v>
      </c>
      <c r="R462" s="24"/>
      <c r="S462" s="32" t="str">
        <f t="shared" si="65"/>
        <v>NCV_Refineries: Mass balance</v>
      </c>
      <c r="W462" s="145"/>
      <c r="Z462" s="28" t="b">
        <f t="shared" si="63"/>
        <v>0</v>
      </c>
      <c r="AL462" s="427">
        <v>1</v>
      </c>
      <c r="AM462" s="427" t="s">
        <v>1522</v>
      </c>
      <c r="AN462" s="427">
        <v>1</v>
      </c>
      <c r="AO462" s="427" t="str">
        <f>Translations!$B$1301</f>
        <v>Purchasing records (if applicable)</v>
      </c>
      <c r="AP462" s="427">
        <v>2</v>
      </c>
    </row>
    <row r="463" spans="1:42" ht="12.75" customHeight="1" outlineLevel="1" x14ac:dyDescent="0.25">
      <c r="A463" s="28">
        <f t="shared" si="66"/>
        <v>11</v>
      </c>
      <c r="B463" s="538" t="str">
        <f t="shared" si="60"/>
        <v xml:space="preserve">Refining of mineral oil </v>
      </c>
      <c r="C463" s="526" t="str">
        <f t="shared" si="60"/>
        <v>Refineries</v>
      </c>
      <c r="D463" s="526" t="str">
        <f t="shared" si="60"/>
        <v>Catalytic cracker regeneration</v>
      </c>
      <c r="E463" s="526"/>
      <c r="F463" s="527" t="str">
        <f t="shared" si="61"/>
        <v>Mass balance</v>
      </c>
      <c r="G463" s="525" t="str">
        <f>EUconst_NA</f>
        <v>n.a.</v>
      </c>
      <c r="H463" s="536"/>
      <c r="I463" s="536"/>
      <c r="J463" s="527"/>
      <c r="K463" s="527"/>
      <c r="L463" s="536"/>
      <c r="M463" s="536"/>
      <c r="N463" s="536"/>
      <c r="O463" s="537"/>
      <c r="P463" s="525" t="str">
        <f t="shared" si="64"/>
        <v>n.a.</v>
      </c>
      <c r="Q463" s="529" t="str">
        <f t="shared" si="62"/>
        <v>Refineries: Catalytic cracker regeneration</v>
      </c>
      <c r="R463" s="24"/>
      <c r="S463" s="32" t="str">
        <f t="shared" si="65"/>
        <v>NCV_Refineries: Catalytic cracker regeneration</v>
      </c>
      <c r="Z463" s="28" t="b">
        <f t="shared" si="63"/>
        <v>1</v>
      </c>
      <c r="AL463" s="427" t="s">
        <v>1522</v>
      </c>
      <c r="AM463" s="427" t="s">
        <v>1522</v>
      </c>
      <c r="AN463" s="427" t="s">
        <v>1522</v>
      </c>
      <c r="AO463" s="427" t="s">
        <v>1522</v>
      </c>
      <c r="AP463" s="427" t="s">
        <v>1522</v>
      </c>
    </row>
    <row r="464" spans="1:42" ht="12.75" customHeight="1" outlineLevel="1" x14ac:dyDescent="0.25">
      <c r="A464" s="28">
        <f t="shared" si="66"/>
        <v>12</v>
      </c>
      <c r="B464" s="538" t="str">
        <f t="shared" si="60"/>
        <v xml:space="preserve">Refining of mineral oil </v>
      </c>
      <c r="C464" s="526" t="str">
        <f t="shared" si="60"/>
        <v>Refineries</v>
      </c>
      <c r="D464" s="526" t="str">
        <f t="shared" si="60"/>
        <v>Hydrogen production</v>
      </c>
      <c r="E464" s="540"/>
      <c r="F464" s="527" t="str">
        <f t="shared" si="61"/>
        <v>Mass balance</v>
      </c>
      <c r="G464" s="525" t="str">
        <f>""</f>
        <v/>
      </c>
      <c r="H464" s="539" t="str">
        <f>Translations!$B$1275</f>
        <v>Type I default values</v>
      </c>
      <c r="I464" s="539"/>
      <c r="J464" s="539" t="str">
        <f>Translations!$B$1276</f>
        <v>Type II default values</v>
      </c>
      <c r="K464" s="539" t="str">
        <f>Translations!$B$1301</f>
        <v>Purchasing records (if applicable)</v>
      </c>
      <c r="L464" s="539" t="str">
        <f>Translations!$B$156</f>
        <v>Laboratory analyses</v>
      </c>
      <c r="M464" s="539"/>
      <c r="N464" s="539"/>
      <c r="O464" s="544"/>
      <c r="P464" s="525">
        <f t="shared" si="64"/>
        <v>3</v>
      </c>
      <c r="Q464" s="529" t="str">
        <f t="shared" si="62"/>
        <v>Refineries: Hydrogen production</v>
      </c>
      <c r="R464" s="24"/>
      <c r="S464" s="32" t="str">
        <f t="shared" si="65"/>
        <v>NCV_Refineries: Hydrogen production</v>
      </c>
      <c r="X464" s="21"/>
      <c r="Z464" s="28" t="b">
        <f t="shared" si="63"/>
        <v>0</v>
      </c>
      <c r="AL464" s="427">
        <v>1</v>
      </c>
      <c r="AM464" s="427" t="s">
        <v>1522</v>
      </c>
      <c r="AN464" s="427">
        <v>1</v>
      </c>
      <c r="AO464" s="427" t="str">
        <f>Translations!$B$1301</f>
        <v>Purchasing records (if applicable)</v>
      </c>
      <c r="AP464" s="427">
        <v>2</v>
      </c>
    </row>
    <row r="465" spans="1:42" ht="12.75" customHeight="1" outlineLevel="1" x14ac:dyDescent="0.25">
      <c r="A465" s="28">
        <f t="shared" si="66"/>
        <v>13</v>
      </c>
      <c r="B465" s="538" t="str">
        <f t="shared" si="60"/>
        <v>Production of coke</v>
      </c>
      <c r="C465" s="526" t="str">
        <f t="shared" si="60"/>
        <v>Coke</v>
      </c>
      <c r="D465" s="526" t="str">
        <f t="shared" si="60"/>
        <v>Fuel as process input</v>
      </c>
      <c r="E465" s="526"/>
      <c r="F465" s="527" t="str">
        <f t="shared" si="61"/>
        <v>Combustion</v>
      </c>
      <c r="G465" s="525" t="s">
        <v>165</v>
      </c>
      <c r="H465" s="541" t="str">
        <f>Translations!$B$1275</f>
        <v>Type I default values</v>
      </c>
      <c r="I465" s="537"/>
      <c r="J465" s="537" t="str">
        <f>Translations!$B$1276</f>
        <v>Type II default values</v>
      </c>
      <c r="K465" s="537" t="str">
        <f>Translations!$B$1301</f>
        <v>Purchasing records (if applicable)</v>
      </c>
      <c r="L465" s="541" t="str">
        <f>Translations!$B$156</f>
        <v>Laboratory analyses</v>
      </c>
      <c r="M465" s="541"/>
      <c r="N465" s="541"/>
      <c r="O465" s="528"/>
      <c r="P465" s="525">
        <f t="shared" si="64"/>
        <v>3</v>
      </c>
      <c r="Q465" s="529" t="str">
        <f t="shared" si="62"/>
        <v>Coke: Fuel as process input</v>
      </c>
      <c r="R465" s="24"/>
      <c r="S465" s="32" t="str">
        <f t="shared" si="65"/>
        <v>NCV_Coke: Fuel as process input</v>
      </c>
      <c r="W465" s="145"/>
      <c r="X465" s="21"/>
      <c r="Z465" s="28" t="b">
        <f t="shared" si="63"/>
        <v>0</v>
      </c>
      <c r="AL465" s="427">
        <v>1</v>
      </c>
      <c r="AM465" s="427" t="s">
        <v>1522</v>
      </c>
      <c r="AN465" s="427">
        <v>1</v>
      </c>
      <c r="AO465" s="427" t="str">
        <f>Translations!$B$1301</f>
        <v>Purchasing records (if applicable)</v>
      </c>
      <c r="AP465" s="427">
        <v>2</v>
      </c>
    </row>
    <row r="466" spans="1:42" ht="12.75" customHeight="1" outlineLevel="1" x14ac:dyDescent="0.25">
      <c r="A466" s="28">
        <f t="shared" si="66"/>
        <v>14</v>
      </c>
      <c r="B466" s="538" t="str">
        <f t="shared" si="60"/>
        <v>Production of coke</v>
      </c>
      <c r="C466" s="526" t="str">
        <f t="shared" si="60"/>
        <v>Coke</v>
      </c>
      <c r="D466" s="526" t="str">
        <f t="shared" si="60"/>
        <v>Process (method A): carbonate only</v>
      </c>
      <c r="E466" s="533"/>
      <c r="F466" s="527" t="str">
        <f t="shared" si="61"/>
        <v>Process Emissions</v>
      </c>
      <c r="G466" s="525" t="str">
        <f>EUconst_NA</f>
        <v>n.a.</v>
      </c>
      <c r="H466" s="536"/>
      <c r="I466" s="536"/>
      <c r="J466" s="527"/>
      <c r="K466" s="527"/>
      <c r="L466" s="536"/>
      <c r="M466" s="536"/>
      <c r="N466" s="536"/>
      <c r="O466" s="537"/>
      <c r="P466" s="525" t="str">
        <f t="shared" si="64"/>
        <v>n.a.</v>
      </c>
      <c r="Q466" s="529" t="str">
        <f t="shared" si="62"/>
        <v>Coke: Process (method A): carbonate only</v>
      </c>
      <c r="R466" s="24"/>
      <c r="S466" s="32" t="str">
        <f t="shared" si="65"/>
        <v>NCV_Coke: Process (method A): carbonate only</v>
      </c>
      <c r="W466" s="145"/>
      <c r="X466" s="21"/>
      <c r="Z466" s="28" t="b">
        <f t="shared" si="63"/>
        <v>1</v>
      </c>
      <c r="AL466" s="427" t="s">
        <v>1522</v>
      </c>
      <c r="AM466" s="427" t="s">
        <v>1522</v>
      </c>
      <c r="AN466" s="427" t="s">
        <v>1522</v>
      </c>
      <c r="AO466" s="427" t="s">
        <v>1522</v>
      </c>
      <c r="AP466" s="427" t="s">
        <v>1522</v>
      </c>
    </row>
    <row r="467" spans="1:42" ht="12.75" customHeight="1" outlineLevel="1" x14ac:dyDescent="0.25">
      <c r="A467" s="28">
        <f t="shared" si="66"/>
        <v>15</v>
      </c>
      <c r="B467" s="538" t="str">
        <f t="shared" si="60"/>
        <v>Production of coke</v>
      </c>
      <c r="C467" s="526" t="str">
        <f t="shared" si="60"/>
        <v>Coke</v>
      </c>
      <c r="D467" s="526" t="str">
        <f t="shared" si="60"/>
        <v>Process (method A): mixed (carbonate + non-carbonate)</v>
      </c>
      <c r="E467" s="533"/>
      <c r="F467" s="527" t="str">
        <f t="shared" si="61"/>
        <v>Process Emissions</v>
      </c>
      <c r="G467" s="525" t="s">
        <v>165</v>
      </c>
      <c r="H467" s="541" t="str">
        <f>Translations!$B$1275</f>
        <v>Type I default values</v>
      </c>
      <c r="I467" s="537"/>
      <c r="J467" s="537" t="str">
        <f>Translations!$B$1276</f>
        <v>Type II default values</v>
      </c>
      <c r="K467" s="537" t="str">
        <f>Translations!$B$1301</f>
        <v>Purchasing records (if applicable)</v>
      </c>
      <c r="L467" s="541" t="str">
        <f>Translations!$B$156</f>
        <v>Laboratory analyses</v>
      </c>
      <c r="M467" s="541"/>
      <c r="N467" s="541"/>
      <c r="O467" s="530"/>
      <c r="P467" s="525">
        <f t="shared" si="64"/>
        <v>3</v>
      </c>
      <c r="Q467" s="529" t="str">
        <f t="shared" si="62"/>
        <v>Coke: Process (method A): mixed (carbonate + non-carbonate)</v>
      </c>
      <c r="R467" s="24"/>
      <c r="S467" s="32" t="str">
        <f t="shared" si="65"/>
        <v>NCV_Coke: Process (method A): mixed (carbonate + non-carbonate)</v>
      </c>
      <c r="W467" s="145"/>
      <c r="X467" s="21"/>
      <c r="Z467" s="28" t="b">
        <f t="shared" si="63"/>
        <v>0</v>
      </c>
      <c r="AL467" s="427">
        <v>1</v>
      </c>
      <c r="AM467" s="427" t="s">
        <v>1522</v>
      </c>
      <c r="AN467" s="427">
        <v>1</v>
      </c>
      <c r="AO467" s="427" t="str">
        <f>Translations!$B$1301</f>
        <v>Purchasing records (if applicable)</v>
      </c>
      <c r="AP467" s="427">
        <v>2</v>
      </c>
    </row>
    <row r="468" spans="1:42" ht="12.75" customHeight="1" outlineLevel="1" x14ac:dyDescent="0.25">
      <c r="A468" s="28">
        <f t="shared" si="66"/>
        <v>16</v>
      </c>
      <c r="B468" s="538" t="str">
        <f t="shared" si="60"/>
        <v>Production of coke</v>
      </c>
      <c r="C468" s="526" t="str">
        <f t="shared" si="60"/>
        <v>Coke</v>
      </c>
      <c r="D468" s="526" t="str">
        <f t="shared" si="60"/>
        <v>Process (method A): non-carbonate</v>
      </c>
      <c r="E468" s="533"/>
      <c r="F468" s="527" t="str">
        <f t="shared" si="61"/>
        <v>Process Emissions</v>
      </c>
      <c r="G468" s="525" t="s">
        <v>165</v>
      </c>
      <c r="H468" s="541" t="str">
        <f>Translations!$B$1275</f>
        <v>Type I default values</v>
      </c>
      <c r="I468" s="537"/>
      <c r="J468" s="537" t="str">
        <f>Translations!$B$1276</f>
        <v>Type II default values</v>
      </c>
      <c r="K468" s="537" t="str">
        <f>Translations!$B$1301</f>
        <v>Purchasing records (if applicable)</v>
      </c>
      <c r="L468" s="541" t="str">
        <f>Translations!$B$156</f>
        <v>Laboratory analyses</v>
      </c>
      <c r="M468" s="541"/>
      <c r="N468" s="541"/>
      <c r="O468" s="530"/>
      <c r="P468" s="525">
        <f t="shared" si="64"/>
        <v>3</v>
      </c>
      <c r="Q468" s="529" t="str">
        <f t="shared" si="62"/>
        <v>Coke: Process (method A): non-carbonate</v>
      </c>
      <c r="R468" s="24"/>
      <c r="S468" s="32" t="str">
        <f t="shared" si="65"/>
        <v>NCV_Coke: Process (method A): non-carbonate</v>
      </c>
      <c r="W468" s="145"/>
      <c r="X468" s="21"/>
      <c r="Z468" s="28" t="b">
        <f t="shared" si="63"/>
        <v>0</v>
      </c>
      <c r="AL468" s="427">
        <v>1</v>
      </c>
      <c r="AM468" s="427" t="s">
        <v>1522</v>
      </c>
      <c r="AN468" s="427">
        <v>1</v>
      </c>
      <c r="AO468" s="427" t="str">
        <f>Translations!$B$1301</f>
        <v>Purchasing records (if applicable)</v>
      </c>
      <c r="AP468" s="427">
        <v>2</v>
      </c>
    </row>
    <row r="469" spans="1:42" ht="12.75" customHeight="1" outlineLevel="1" x14ac:dyDescent="0.25">
      <c r="A469" s="28">
        <f t="shared" si="66"/>
        <v>17</v>
      </c>
      <c r="B469" s="538" t="str">
        <f t="shared" si="60"/>
        <v>Production of coke</v>
      </c>
      <c r="C469" s="526" t="str">
        <f t="shared" si="60"/>
        <v>Coke</v>
      </c>
      <c r="D469" s="526" t="str">
        <f t="shared" si="60"/>
        <v>Process (method B): oxide output</v>
      </c>
      <c r="E469" s="540"/>
      <c r="F469" s="527" t="str">
        <f t="shared" si="61"/>
        <v>Process Emissions</v>
      </c>
      <c r="G469" s="525" t="str">
        <f>EUconst_NA</f>
        <v>n.a.</v>
      </c>
      <c r="H469" s="536"/>
      <c r="I469" s="536"/>
      <c r="J469" s="527"/>
      <c r="K469" s="527"/>
      <c r="L469" s="536"/>
      <c r="M469" s="536"/>
      <c r="N469" s="536"/>
      <c r="O469" s="537"/>
      <c r="P469" s="525" t="str">
        <f t="shared" si="64"/>
        <v>n.a.</v>
      </c>
      <c r="Q469" s="529" t="str">
        <f t="shared" si="62"/>
        <v>Coke: Process (method B): oxide output</v>
      </c>
      <c r="R469" s="24"/>
      <c r="S469" s="32" t="str">
        <f t="shared" si="65"/>
        <v>NCV_Coke: Process (method B): oxide output</v>
      </c>
      <c r="W469" s="145"/>
      <c r="X469" s="21"/>
      <c r="Z469" s="28" t="b">
        <f t="shared" si="63"/>
        <v>1</v>
      </c>
      <c r="AL469" s="427" t="s">
        <v>1522</v>
      </c>
      <c r="AM469" s="427" t="s">
        <v>1522</v>
      </c>
      <c r="AN469" s="427" t="s">
        <v>1522</v>
      </c>
      <c r="AO469" s="427" t="s">
        <v>1522</v>
      </c>
      <c r="AP469" s="427" t="s">
        <v>1522</v>
      </c>
    </row>
    <row r="470" spans="1:42" ht="12.75" customHeight="1" outlineLevel="1" x14ac:dyDescent="0.25">
      <c r="A470" s="28">
        <f t="shared" si="66"/>
        <v>18</v>
      </c>
      <c r="B470" s="538" t="str">
        <f t="shared" si="60"/>
        <v>Production of coke</v>
      </c>
      <c r="C470" s="526" t="str">
        <f t="shared" si="60"/>
        <v>Coke</v>
      </c>
      <c r="D470" s="526" t="str">
        <f t="shared" si="60"/>
        <v>Mass balance</v>
      </c>
      <c r="E470" s="526"/>
      <c r="F470" s="527" t="str">
        <f t="shared" si="61"/>
        <v>Mass balance</v>
      </c>
      <c r="G470" s="525" t="str">
        <f>""</f>
        <v/>
      </c>
      <c r="H470" s="536" t="str">
        <f>Translations!$B$1275</f>
        <v>Type I default values</v>
      </c>
      <c r="I470" s="536"/>
      <c r="J470" s="536" t="str">
        <f>Translations!$B$1276</f>
        <v>Type II default values</v>
      </c>
      <c r="K470" s="536" t="str">
        <f>Translations!$B$1301</f>
        <v>Purchasing records (if applicable)</v>
      </c>
      <c r="L470" s="536" t="str">
        <f>Translations!$B$156</f>
        <v>Laboratory analyses</v>
      </c>
      <c r="M470" s="536"/>
      <c r="N470" s="536"/>
      <c r="O470" s="537"/>
      <c r="P470" s="525">
        <f t="shared" si="64"/>
        <v>3</v>
      </c>
      <c r="Q470" s="529" t="str">
        <f t="shared" si="62"/>
        <v>Coke: Mass balance</v>
      </c>
      <c r="R470" s="24"/>
      <c r="S470" s="32" t="str">
        <f t="shared" si="65"/>
        <v>NCV_Coke: Mass balance</v>
      </c>
      <c r="X470" s="21"/>
      <c r="Z470" s="28" t="b">
        <f t="shared" si="63"/>
        <v>0</v>
      </c>
      <c r="AL470" s="427">
        <v>1</v>
      </c>
      <c r="AM470" s="427" t="s">
        <v>1522</v>
      </c>
      <c r="AN470" s="427">
        <v>1</v>
      </c>
      <c r="AO470" s="427" t="str">
        <f>Translations!$B$1301</f>
        <v>Purchasing records (if applicable)</v>
      </c>
      <c r="AP470" s="427">
        <v>2</v>
      </c>
    </row>
    <row r="471" spans="1:42" ht="12.75" customHeight="1" outlineLevel="1" x14ac:dyDescent="0.25">
      <c r="A471" s="28">
        <f t="shared" si="66"/>
        <v>19</v>
      </c>
      <c r="B471" s="538" t="str">
        <f t="shared" si="60"/>
        <v>Metal ore roasting or sintering</v>
      </c>
      <c r="C471" s="526" t="str">
        <f t="shared" si="60"/>
        <v>Metal ore</v>
      </c>
      <c r="D471" s="526" t="str">
        <f t="shared" si="60"/>
        <v>Process (method A): carbonate only</v>
      </c>
      <c r="E471" s="533"/>
      <c r="F471" s="527" t="str">
        <f t="shared" si="61"/>
        <v>Process Emissions</v>
      </c>
      <c r="G471" s="525" t="str">
        <f>EUconst_NA</f>
        <v>n.a.</v>
      </c>
      <c r="H471" s="536"/>
      <c r="I471" s="536"/>
      <c r="J471" s="527"/>
      <c r="K471" s="527"/>
      <c r="L471" s="536"/>
      <c r="M471" s="536"/>
      <c r="N471" s="536"/>
      <c r="O471" s="537"/>
      <c r="P471" s="525" t="str">
        <f t="shared" si="64"/>
        <v>n.a.</v>
      </c>
      <c r="Q471" s="529" t="str">
        <f t="shared" si="62"/>
        <v>Metal ore: Process (method A): carbonate only</v>
      </c>
      <c r="R471" s="24"/>
      <c r="S471" s="32" t="str">
        <f t="shared" si="65"/>
        <v>NCV_Metal ore: Process (method A): carbonate only</v>
      </c>
      <c r="X471" s="21"/>
      <c r="Z471" s="28" t="b">
        <f t="shared" si="63"/>
        <v>1</v>
      </c>
      <c r="AL471" s="427" t="s">
        <v>1522</v>
      </c>
      <c r="AM471" s="427" t="s">
        <v>1522</v>
      </c>
      <c r="AN471" s="427" t="s">
        <v>1522</v>
      </c>
      <c r="AO471" s="427" t="s">
        <v>1522</v>
      </c>
      <c r="AP471" s="427" t="s">
        <v>1522</v>
      </c>
    </row>
    <row r="472" spans="1:42" ht="12.75" customHeight="1" outlineLevel="1" x14ac:dyDescent="0.25">
      <c r="A472" s="28">
        <f t="shared" si="66"/>
        <v>20</v>
      </c>
      <c r="B472" s="538" t="str">
        <f t="shared" si="60"/>
        <v>Metal ore roasting or sintering</v>
      </c>
      <c r="C472" s="526" t="str">
        <f t="shared" si="60"/>
        <v>Metal ore</v>
      </c>
      <c r="D472" s="526" t="str">
        <f t="shared" si="60"/>
        <v>Process (method A): mixed (carbonate + non-carbonate)</v>
      </c>
      <c r="E472" s="533"/>
      <c r="F472" s="527" t="str">
        <f t="shared" si="61"/>
        <v>Process Emissions</v>
      </c>
      <c r="G472" s="525" t="s">
        <v>165</v>
      </c>
      <c r="H472" s="541" t="str">
        <f>Translations!$B$1275</f>
        <v>Type I default values</v>
      </c>
      <c r="I472" s="537"/>
      <c r="J472" s="537" t="str">
        <f>Translations!$B$1276</f>
        <v>Type II default values</v>
      </c>
      <c r="K472" s="537" t="str">
        <f>Translations!$B$1301</f>
        <v>Purchasing records (if applicable)</v>
      </c>
      <c r="L472" s="541" t="str">
        <f>Translations!$B$156</f>
        <v>Laboratory analyses</v>
      </c>
      <c r="M472" s="541"/>
      <c r="N472" s="541"/>
      <c r="O472" s="530"/>
      <c r="P472" s="525">
        <f t="shared" si="64"/>
        <v>3</v>
      </c>
      <c r="Q472" s="529" t="str">
        <f t="shared" si="62"/>
        <v>Metal ore: Process (method A): mixed (carbonate + non-carbonate)</v>
      </c>
      <c r="R472" s="24"/>
      <c r="S472" s="32" t="str">
        <f t="shared" si="65"/>
        <v>NCV_Metal ore: Process (method A): mixed (carbonate + non-carbonate)</v>
      </c>
      <c r="W472" s="145"/>
      <c r="X472" s="21"/>
      <c r="Z472" s="28" t="b">
        <f t="shared" si="63"/>
        <v>0</v>
      </c>
      <c r="AL472" s="427">
        <v>1</v>
      </c>
      <c r="AM472" s="427" t="s">
        <v>1522</v>
      </c>
      <c r="AN472" s="427">
        <v>1</v>
      </c>
      <c r="AO472" s="427" t="str">
        <f>Translations!$B$1301</f>
        <v>Purchasing records (if applicable)</v>
      </c>
      <c r="AP472" s="427">
        <v>2</v>
      </c>
    </row>
    <row r="473" spans="1:42" ht="12.75" customHeight="1" outlineLevel="1" x14ac:dyDescent="0.25">
      <c r="A473" s="28">
        <f t="shared" si="66"/>
        <v>21</v>
      </c>
      <c r="B473" s="538" t="str">
        <f t="shared" ref="B473:D492" si="68">B401</f>
        <v>Metal ore roasting or sintering</v>
      </c>
      <c r="C473" s="526" t="str">
        <f t="shared" si="68"/>
        <v>Metal ore</v>
      </c>
      <c r="D473" s="526" t="str">
        <f t="shared" si="68"/>
        <v>Process (method A): non-carbonate</v>
      </c>
      <c r="E473" s="533"/>
      <c r="F473" s="527" t="str">
        <f t="shared" si="61"/>
        <v>Process Emissions</v>
      </c>
      <c r="G473" s="525" t="s">
        <v>165</v>
      </c>
      <c r="H473" s="541" t="str">
        <f>Translations!$B$1275</f>
        <v>Type I default values</v>
      </c>
      <c r="I473" s="537"/>
      <c r="J473" s="537" t="str">
        <f>Translations!$B$1276</f>
        <v>Type II default values</v>
      </c>
      <c r="K473" s="537" t="str">
        <f>Translations!$B$1301</f>
        <v>Purchasing records (if applicable)</v>
      </c>
      <c r="L473" s="541" t="str">
        <f>Translations!$B$156</f>
        <v>Laboratory analyses</v>
      </c>
      <c r="M473" s="541"/>
      <c r="N473" s="541"/>
      <c r="O473" s="530"/>
      <c r="P473" s="525">
        <f t="shared" si="64"/>
        <v>3</v>
      </c>
      <c r="Q473" s="529" t="str">
        <f t="shared" si="62"/>
        <v>Metal ore: Process (method A): non-carbonate</v>
      </c>
      <c r="R473" s="24"/>
      <c r="S473" s="32" t="str">
        <f t="shared" si="65"/>
        <v>NCV_Metal ore: Process (method A): non-carbonate</v>
      </c>
      <c r="W473" s="145"/>
      <c r="X473" s="21"/>
      <c r="Z473" s="28" t="b">
        <f t="shared" si="63"/>
        <v>0</v>
      </c>
      <c r="AL473" s="427">
        <v>1</v>
      </c>
      <c r="AM473" s="427" t="s">
        <v>1522</v>
      </c>
      <c r="AN473" s="427">
        <v>1</v>
      </c>
      <c r="AO473" s="427" t="str">
        <f>Translations!$B$1301</f>
        <v>Purchasing records (if applicable)</v>
      </c>
      <c r="AP473" s="427">
        <v>2</v>
      </c>
    </row>
    <row r="474" spans="1:42" ht="12.75" customHeight="1" outlineLevel="1" x14ac:dyDescent="0.25">
      <c r="A474" s="28">
        <f t="shared" si="66"/>
        <v>22</v>
      </c>
      <c r="B474" s="538" t="str">
        <f t="shared" si="68"/>
        <v>Metal ore roasting or sintering</v>
      </c>
      <c r="C474" s="526" t="str">
        <f t="shared" si="68"/>
        <v>Metal ore</v>
      </c>
      <c r="D474" s="526" t="str">
        <f t="shared" si="68"/>
        <v>Process (method B): oxide output</v>
      </c>
      <c r="E474" s="533"/>
      <c r="F474" s="527" t="str">
        <f t="shared" si="61"/>
        <v>Process Emissions</v>
      </c>
      <c r="G474" s="525" t="str">
        <f>EUconst_NA</f>
        <v>n.a.</v>
      </c>
      <c r="H474" s="536"/>
      <c r="I474" s="536"/>
      <c r="J474" s="527"/>
      <c r="K474" s="527"/>
      <c r="L474" s="536"/>
      <c r="M474" s="536"/>
      <c r="N474" s="536"/>
      <c r="O474" s="537"/>
      <c r="P474" s="525" t="str">
        <f t="shared" si="64"/>
        <v>n.a.</v>
      </c>
      <c r="Q474" s="529" t="str">
        <f t="shared" si="62"/>
        <v>Metal ore: Process (method B): oxide output</v>
      </c>
      <c r="R474" s="24"/>
      <c r="S474" s="32" t="str">
        <f t="shared" si="65"/>
        <v>NCV_Metal ore: Process (method B): oxide output</v>
      </c>
      <c r="W474" s="145"/>
      <c r="X474" s="21"/>
      <c r="Z474" s="28" t="b">
        <f t="shared" si="63"/>
        <v>1</v>
      </c>
      <c r="AL474" s="427" t="s">
        <v>1522</v>
      </c>
      <c r="AM474" s="427" t="s">
        <v>1522</v>
      </c>
      <c r="AN474" s="427" t="s">
        <v>1522</v>
      </c>
      <c r="AO474" s="427" t="s">
        <v>1522</v>
      </c>
      <c r="AP474" s="427" t="s">
        <v>1522</v>
      </c>
    </row>
    <row r="475" spans="1:42" ht="12.75" customHeight="1" outlineLevel="1" x14ac:dyDescent="0.25">
      <c r="A475" s="28">
        <f t="shared" si="66"/>
        <v>23</v>
      </c>
      <c r="B475" s="538" t="str">
        <f t="shared" si="68"/>
        <v>Metal ore roasting or sintering</v>
      </c>
      <c r="C475" s="526" t="str">
        <f t="shared" si="68"/>
        <v>Metal ore</v>
      </c>
      <c r="D475" s="526" t="str">
        <f t="shared" si="68"/>
        <v>Mass balance</v>
      </c>
      <c r="E475" s="526"/>
      <c r="F475" s="527" t="str">
        <f t="shared" si="61"/>
        <v>Mass balance</v>
      </c>
      <c r="G475" s="525" t="str">
        <f>""</f>
        <v/>
      </c>
      <c r="H475" s="536" t="str">
        <f>Translations!$B$1275</f>
        <v>Type I default values</v>
      </c>
      <c r="I475" s="536"/>
      <c r="J475" s="536" t="str">
        <f>Translations!$B$1276</f>
        <v>Type II default values</v>
      </c>
      <c r="K475" s="536" t="str">
        <f>Translations!$B$1301</f>
        <v>Purchasing records (if applicable)</v>
      </c>
      <c r="L475" s="536" t="str">
        <f>Translations!$B$156</f>
        <v>Laboratory analyses</v>
      </c>
      <c r="M475" s="536"/>
      <c r="N475" s="536"/>
      <c r="O475" s="537"/>
      <c r="P475" s="525">
        <f t="shared" si="64"/>
        <v>3</v>
      </c>
      <c r="Q475" s="529" t="str">
        <f t="shared" si="62"/>
        <v>Metal ore: Mass balance</v>
      </c>
      <c r="R475" s="24"/>
      <c r="S475" s="32" t="str">
        <f t="shared" si="65"/>
        <v>NCV_Metal ore: Mass balance</v>
      </c>
      <c r="X475" s="21"/>
      <c r="Z475" s="28" t="b">
        <f t="shared" si="63"/>
        <v>0</v>
      </c>
      <c r="AL475" s="427">
        <v>1</v>
      </c>
      <c r="AM475" s="427" t="s">
        <v>1522</v>
      </c>
      <c r="AN475" s="427">
        <v>1</v>
      </c>
      <c r="AO475" s="427" t="str">
        <f>Translations!$B$1301</f>
        <v>Purchasing records (if applicable)</v>
      </c>
      <c r="AP475" s="427">
        <v>2</v>
      </c>
    </row>
    <row r="476" spans="1:42" ht="12.75" customHeight="1" outlineLevel="1" x14ac:dyDescent="0.25">
      <c r="A476" s="28">
        <f t="shared" si="66"/>
        <v>24</v>
      </c>
      <c r="B476" s="538" t="str">
        <f t="shared" si="68"/>
        <v>Production of pig iron or steel</v>
      </c>
      <c r="C476" s="526" t="str">
        <f t="shared" si="68"/>
        <v>Iron &amp; steel</v>
      </c>
      <c r="D476" s="526" t="str">
        <f t="shared" si="68"/>
        <v>Fuel as process input</v>
      </c>
      <c r="E476" s="526"/>
      <c r="F476" s="527" t="str">
        <f t="shared" si="61"/>
        <v>Combustion</v>
      </c>
      <c r="G476" s="525" t="s">
        <v>165</v>
      </c>
      <c r="H476" s="541" t="str">
        <f>Translations!$B$1275</f>
        <v>Type I default values</v>
      </c>
      <c r="I476" s="537"/>
      <c r="J476" s="537" t="str">
        <f>Translations!$B$1276</f>
        <v>Type II default values</v>
      </c>
      <c r="K476" s="537" t="str">
        <f>Translations!$B$1301</f>
        <v>Purchasing records (if applicable)</v>
      </c>
      <c r="L476" s="541" t="str">
        <f>Translations!$B$156</f>
        <v>Laboratory analyses</v>
      </c>
      <c r="M476" s="541"/>
      <c r="N476" s="541"/>
      <c r="O476" s="528"/>
      <c r="P476" s="525">
        <f t="shared" si="64"/>
        <v>3</v>
      </c>
      <c r="Q476" s="529" t="str">
        <f t="shared" si="62"/>
        <v>Iron &amp; steel: Fuel as process input</v>
      </c>
      <c r="R476" s="24"/>
      <c r="S476" s="32" t="str">
        <f t="shared" si="65"/>
        <v>NCV_Iron &amp; steel: Fuel as process input</v>
      </c>
      <c r="X476" s="21"/>
      <c r="Z476" s="28" t="b">
        <f t="shared" si="63"/>
        <v>0</v>
      </c>
      <c r="AL476" s="427">
        <v>1</v>
      </c>
      <c r="AM476" s="427" t="s">
        <v>1522</v>
      </c>
      <c r="AN476" s="427">
        <v>1</v>
      </c>
      <c r="AO476" s="427" t="str">
        <f>Translations!$B$1301</f>
        <v>Purchasing records (if applicable)</v>
      </c>
      <c r="AP476" s="427">
        <v>2</v>
      </c>
    </row>
    <row r="477" spans="1:42" ht="12.75" customHeight="1" outlineLevel="1" x14ac:dyDescent="0.25">
      <c r="A477" s="28">
        <f t="shared" si="66"/>
        <v>25</v>
      </c>
      <c r="B477" s="538" t="str">
        <f t="shared" si="68"/>
        <v>Production of pig iron or steel</v>
      </c>
      <c r="C477" s="526" t="str">
        <f t="shared" si="68"/>
        <v>Iron &amp; steel</v>
      </c>
      <c r="D477" s="526" t="str">
        <f t="shared" si="68"/>
        <v>Process (method A): carbonate only</v>
      </c>
      <c r="E477" s="533"/>
      <c r="F477" s="527" t="str">
        <f t="shared" si="61"/>
        <v>Process Emissions</v>
      </c>
      <c r="G477" s="525" t="str">
        <f>EUconst_NA</f>
        <v>n.a.</v>
      </c>
      <c r="H477" s="536"/>
      <c r="I477" s="536"/>
      <c r="J477" s="527"/>
      <c r="K477" s="527"/>
      <c r="L477" s="536"/>
      <c r="M477" s="536"/>
      <c r="N477" s="536"/>
      <c r="O477" s="537"/>
      <c r="P477" s="525" t="str">
        <f t="shared" si="64"/>
        <v>n.a.</v>
      </c>
      <c r="Q477" s="529" t="str">
        <f t="shared" si="62"/>
        <v>Iron &amp; steel: Process (method A): carbonate only</v>
      </c>
      <c r="R477" s="24"/>
      <c r="S477" s="32" t="str">
        <f t="shared" si="65"/>
        <v>NCV_Iron &amp; steel: Process (method A): carbonate only</v>
      </c>
      <c r="W477" s="145"/>
      <c r="X477" s="21"/>
      <c r="Z477" s="28" t="b">
        <f t="shared" si="63"/>
        <v>1</v>
      </c>
      <c r="AL477" s="427" t="s">
        <v>1522</v>
      </c>
      <c r="AM477" s="427" t="s">
        <v>1522</v>
      </c>
      <c r="AN477" s="427" t="s">
        <v>1522</v>
      </c>
      <c r="AO477" s="427" t="s">
        <v>1522</v>
      </c>
      <c r="AP477" s="427" t="s">
        <v>1522</v>
      </c>
    </row>
    <row r="478" spans="1:42" ht="12.75" customHeight="1" outlineLevel="1" x14ac:dyDescent="0.25">
      <c r="A478" s="28">
        <f t="shared" si="66"/>
        <v>26</v>
      </c>
      <c r="B478" s="538" t="str">
        <f t="shared" si="68"/>
        <v>Production of pig iron or steel</v>
      </c>
      <c r="C478" s="526" t="str">
        <f t="shared" si="68"/>
        <v>Iron &amp; steel</v>
      </c>
      <c r="D478" s="526" t="str">
        <f t="shared" si="68"/>
        <v>Process (method A): mixed (carbonate + non-carbonate)</v>
      </c>
      <c r="E478" s="533"/>
      <c r="F478" s="527" t="str">
        <f t="shared" si="61"/>
        <v>Process Emissions</v>
      </c>
      <c r="G478" s="525" t="s">
        <v>165</v>
      </c>
      <c r="H478" s="541" t="str">
        <f>Translations!$B$1275</f>
        <v>Type I default values</v>
      </c>
      <c r="I478" s="537"/>
      <c r="J478" s="537" t="str">
        <f>Translations!$B$1276</f>
        <v>Type II default values</v>
      </c>
      <c r="K478" s="537" t="str">
        <f>Translations!$B$1276</f>
        <v>Type II default values</v>
      </c>
      <c r="L478" s="541" t="str">
        <f>Translations!$B$156</f>
        <v>Laboratory analyses</v>
      </c>
      <c r="M478" s="541"/>
      <c r="N478" s="541"/>
      <c r="O478" s="530"/>
      <c r="P478" s="525">
        <f t="shared" si="64"/>
        <v>3</v>
      </c>
      <c r="Q478" s="529" t="str">
        <f t="shared" si="62"/>
        <v>Iron &amp; steel: Process (method A): mixed (carbonate + non-carbonate)</v>
      </c>
      <c r="R478" s="24"/>
      <c r="S478" s="32" t="str">
        <f t="shared" si="65"/>
        <v>NCV_Iron &amp; steel: Process (method A): mixed (carbonate + non-carbonate)</v>
      </c>
      <c r="W478" s="145"/>
      <c r="X478" s="21"/>
      <c r="Z478" s="28" t="b">
        <f t="shared" si="63"/>
        <v>0</v>
      </c>
      <c r="AL478" s="427">
        <v>1</v>
      </c>
      <c r="AM478" s="427" t="s">
        <v>1522</v>
      </c>
      <c r="AN478" s="427">
        <v>1</v>
      </c>
      <c r="AO478" s="427" t="str">
        <f>Translations!$B$1301</f>
        <v>Purchasing records (if applicable)</v>
      </c>
      <c r="AP478" s="427">
        <v>2</v>
      </c>
    </row>
    <row r="479" spans="1:42" ht="12.75" customHeight="1" outlineLevel="1" x14ac:dyDescent="0.25">
      <c r="A479" s="28">
        <f t="shared" si="66"/>
        <v>27</v>
      </c>
      <c r="B479" s="538" t="str">
        <f t="shared" si="68"/>
        <v>Production of pig iron or steel</v>
      </c>
      <c r="C479" s="526" t="str">
        <f t="shared" si="68"/>
        <v>Iron &amp; steel</v>
      </c>
      <c r="D479" s="526" t="str">
        <f t="shared" si="68"/>
        <v>Process (method A): non-carbonate</v>
      </c>
      <c r="E479" s="533"/>
      <c r="F479" s="527" t="str">
        <f t="shared" si="61"/>
        <v>Process Emissions</v>
      </c>
      <c r="G479" s="525" t="s">
        <v>165</v>
      </c>
      <c r="H479" s="541" t="str">
        <f>Translations!$B$1275</f>
        <v>Type I default values</v>
      </c>
      <c r="I479" s="537"/>
      <c r="J479" s="537" t="str">
        <f>Translations!$B$1276</f>
        <v>Type II default values</v>
      </c>
      <c r="K479" s="537" t="str">
        <f>Translations!$B$1301</f>
        <v>Purchasing records (if applicable)</v>
      </c>
      <c r="L479" s="541" t="str">
        <f>Translations!$B$156</f>
        <v>Laboratory analyses</v>
      </c>
      <c r="M479" s="541"/>
      <c r="N479" s="541"/>
      <c r="O479" s="530"/>
      <c r="P479" s="525">
        <f t="shared" si="64"/>
        <v>3</v>
      </c>
      <c r="Q479" s="529" t="str">
        <f t="shared" si="62"/>
        <v>Iron &amp; steel: Process (method A): non-carbonate</v>
      </c>
      <c r="R479" s="24"/>
      <c r="S479" s="32" t="str">
        <f t="shared" si="65"/>
        <v>NCV_Iron &amp; steel: Process (method A): non-carbonate</v>
      </c>
      <c r="W479" s="145"/>
      <c r="X479" s="21"/>
      <c r="Z479" s="28" t="b">
        <f t="shared" si="63"/>
        <v>0</v>
      </c>
      <c r="AL479" s="427">
        <v>1</v>
      </c>
      <c r="AM479" s="427" t="s">
        <v>1522</v>
      </c>
      <c r="AN479" s="427">
        <v>1</v>
      </c>
      <c r="AO479" s="427" t="str">
        <f>Translations!$B$1301</f>
        <v>Purchasing records (if applicable)</v>
      </c>
      <c r="AP479" s="427">
        <v>2</v>
      </c>
    </row>
    <row r="480" spans="1:42" ht="12.75" customHeight="1" outlineLevel="1" x14ac:dyDescent="0.25">
      <c r="A480" s="28">
        <f t="shared" si="66"/>
        <v>28</v>
      </c>
      <c r="B480" s="538" t="str">
        <f t="shared" si="68"/>
        <v>Production of pig iron or steel</v>
      </c>
      <c r="C480" s="526" t="str">
        <f t="shared" si="68"/>
        <v>Iron &amp; steel</v>
      </c>
      <c r="D480" s="526" t="str">
        <f t="shared" si="68"/>
        <v>Process (method B): oxide output</v>
      </c>
      <c r="E480" s="533"/>
      <c r="F480" s="527" t="str">
        <f t="shared" si="61"/>
        <v>Process Emissions</v>
      </c>
      <c r="G480" s="525" t="str">
        <f>EUconst_NA</f>
        <v>n.a.</v>
      </c>
      <c r="H480" s="536"/>
      <c r="I480" s="536"/>
      <c r="J480" s="527"/>
      <c r="K480" s="527"/>
      <c r="L480" s="536"/>
      <c r="M480" s="536"/>
      <c r="N480" s="536"/>
      <c r="O480" s="537"/>
      <c r="P480" s="525" t="str">
        <f t="shared" si="64"/>
        <v>n.a.</v>
      </c>
      <c r="Q480" s="529" t="str">
        <f t="shared" si="62"/>
        <v>Iron &amp; steel: Process (method B): oxide output</v>
      </c>
      <c r="R480" s="24"/>
      <c r="S480" s="32" t="str">
        <f t="shared" si="65"/>
        <v>NCV_Iron &amp; steel: Process (method B): oxide output</v>
      </c>
      <c r="W480" s="145"/>
      <c r="X480" s="21"/>
      <c r="Z480" s="28" t="b">
        <f t="shared" si="63"/>
        <v>1</v>
      </c>
      <c r="AL480" s="427" t="s">
        <v>1522</v>
      </c>
      <c r="AM480" s="427" t="s">
        <v>1522</v>
      </c>
      <c r="AN480" s="427" t="s">
        <v>1522</v>
      </c>
      <c r="AO480" s="427" t="s">
        <v>1522</v>
      </c>
      <c r="AP480" s="427" t="s">
        <v>1522</v>
      </c>
    </row>
    <row r="481" spans="1:42" ht="12.75" customHeight="1" outlineLevel="1" x14ac:dyDescent="0.25">
      <c r="A481" s="28">
        <f t="shared" si="66"/>
        <v>29</v>
      </c>
      <c r="B481" s="538" t="str">
        <f t="shared" si="68"/>
        <v>Production of pig iron or steel</v>
      </c>
      <c r="C481" s="526" t="str">
        <f t="shared" si="68"/>
        <v>Iron &amp; steel</v>
      </c>
      <c r="D481" s="526" t="str">
        <f t="shared" si="68"/>
        <v>Mass balance</v>
      </c>
      <c r="E481" s="526"/>
      <c r="F481" s="527" t="str">
        <f t="shared" si="61"/>
        <v>Mass balance</v>
      </c>
      <c r="G481" s="525" t="str">
        <f>""</f>
        <v/>
      </c>
      <c r="H481" s="536" t="str">
        <f>Translations!$B$1275</f>
        <v>Type I default values</v>
      </c>
      <c r="I481" s="536"/>
      <c r="J481" s="536" t="str">
        <f>Translations!$B$1276</f>
        <v>Type II default values</v>
      </c>
      <c r="K481" s="536" t="str">
        <f>Translations!$B$1301</f>
        <v>Purchasing records (if applicable)</v>
      </c>
      <c r="L481" s="536" t="str">
        <f>Translations!$B$156</f>
        <v>Laboratory analyses</v>
      </c>
      <c r="M481" s="536"/>
      <c r="N481" s="536"/>
      <c r="O481" s="537"/>
      <c r="P481" s="525">
        <f t="shared" si="64"/>
        <v>3</v>
      </c>
      <c r="Q481" s="529" t="str">
        <f t="shared" si="62"/>
        <v>Iron &amp; steel: Mass balance</v>
      </c>
      <c r="R481" s="24"/>
      <c r="S481" s="32" t="str">
        <f t="shared" si="65"/>
        <v>NCV_Iron &amp; steel: Mass balance</v>
      </c>
      <c r="X481" s="21"/>
      <c r="Z481" s="28" t="b">
        <f t="shared" si="63"/>
        <v>0</v>
      </c>
      <c r="AL481" s="427">
        <v>1</v>
      </c>
      <c r="AM481" s="427" t="s">
        <v>1522</v>
      </c>
      <c r="AN481" s="427">
        <v>1</v>
      </c>
      <c r="AO481" s="427" t="str">
        <f>Translations!$B$1301</f>
        <v>Purchasing records (if applicable)</v>
      </c>
      <c r="AP481" s="427">
        <v>2</v>
      </c>
    </row>
    <row r="482" spans="1:42" ht="12.75" customHeight="1" outlineLevel="1" x14ac:dyDescent="0.25">
      <c r="A482" s="28">
        <f t="shared" si="66"/>
        <v>30</v>
      </c>
      <c r="B482" s="538" t="str">
        <f t="shared" si="68"/>
        <v>Production of cement clinker</v>
      </c>
      <c r="C482" s="526" t="str">
        <f t="shared" si="68"/>
        <v>Cement clinker</v>
      </c>
      <c r="D482" s="526" t="str">
        <f t="shared" si="68"/>
        <v>Kiln input based (Method A)</v>
      </c>
      <c r="E482" s="526"/>
      <c r="F482" s="527" t="str">
        <f t="shared" si="61"/>
        <v>Process Emissions</v>
      </c>
      <c r="G482" s="525" t="str">
        <f>EUconst_NA</f>
        <v>n.a.</v>
      </c>
      <c r="H482" s="536"/>
      <c r="I482" s="536"/>
      <c r="J482" s="527"/>
      <c r="K482" s="527"/>
      <c r="L482" s="536"/>
      <c r="M482" s="536"/>
      <c r="N482" s="536"/>
      <c r="O482" s="537"/>
      <c r="P482" s="525" t="str">
        <f t="shared" si="64"/>
        <v>n.a.</v>
      </c>
      <c r="Q482" s="529" t="str">
        <f t="shared" si="62"/>
        <v>Cement clinker: Kiln input based (Method A)</v>
      </c>
      <c r="R482" s="24"/>
      <c r="S482" s="32" t="str">
        <f t="shared" si="65"/>
        <v>NCV_Cement clinker: Kiln input based (Method A)</v>
      </c>
      <c r="X482" s="21"/>
      <c r="Z482" s="28" t="b">
        <f t="shared" si="63"/>
        <v>1</v>
      </c>
      <c r="AL482" s="427" t="s">
        <v>1522</v>
      </c>
      <c r="AM482" s="427" t="s">
        <v>1522</v>
      </c>
      <c r="AN482" s="427" t="s">
        <v>1522</v>
      </c>
      <c r="AO482" s="427" t="s">
        <v>1522</v>
      </c>
      <c r="AP482" s="427" t="s">
        <v>1522</v>
      </c>
    </row>
    <row r="483" spans="1:42" ht="12.75" customHeight="1" outlineLevel="1" x14ac:dyDescent="0.25">
      <c r="A483" s="28">
        <f t="shared" si="66"/>
        <v>31</v>
      </c>
      <c r="B483" s="538" t="str">
        <f t="shared" si="68"/>
        <v>Production of cement clinker</v>
      </c>
      <c r="C483" s="526" t="str">
        <f t="shared" si="68"/>
        <v>Cement clinker</v>
      </c>
      <c r="D483" s="526" t="str">
        <f t="shared" si="68"/>
        <v>Clinker output (Method B)</v>
      </c>
      <c r="E483" s="526"/>
      <c r="F483" s="527" t="str">
        <f t="shared" si="61"/>
        <v>Process Emissions</v>
      </c>
      <c r="G483" s="525" t="str">
        <f>EUconst_NA</f>
        <v>n.a.</v>
      </c>
      <c r="H483" s="536"/>
      <c r="I483" s="536"/>
      <c r="J483" s="527"/>
      <c r="K483" s="527"/>
      <c r="L483" s="536"/>
      <c r="M483" s="536"/>
      <c r="N483" s="536"/>
      <c r="O483" s="537"/>
      <c r="P483" s="525" t="str">
        <f t="shared" si="64"/>
        <v>n.a.</v>
      </c>
      <c r="Q483" s="529" t="str">
        <f t="shared" si="62"/>
        <v>Cement clinker: Clinker output (Method B)</v>
      </c>
      <c r="R483" s="24"/>
      <c r="S483" s="32" t="str">
        <f t="shared" si="65"/>
        <v>NCV_Cement clinker: Clinker output (Method B)</v>
      </c>
      <c r="X483" s="21"/>
      <c r="Z483" s="28" t="b">
        <f t="shared" si="63"/>
        <v>1</v>
      </c>
      <c r="AL483" s="427" t="s">
        <v>1522</v>
      </c>
      <c r="AM483" s="427" t="s">
        <v>1522</v>
      </c>
      <c r="AN483" s="427" t="s">
        <v>1522</v>
      </c>
      <c r="AO483" s="427" t="s">
        <v>1522</v>
      </c>
      <c r="AP483" s="427" t="s">
        <v>1522</v>
      </c>
    </row>
    <row r="484" spans="1:42" ht="12.75" customHeight="1" outlineLevel="1" x14ac:dyDescent="0.25">
      <c r="A484" s="28">
        <f t="shared" si="66"/>
        <v>32</v>
      </c>
      <c r="B484" s="538" t="str">
        <f t="shared" si="68"/>
        <v>Production of cement clinker</v>
      </c>
      <c r="C484" s="526" t="str">
        <f t="shared" si="68"/>
        <v>Cement clinker</v>
      </c>
      <c r="D484" s="526" t="str">
        <f t="shared" si="68"/>
        <v>CKD</v>
      </c>
      <c r="E484" s="526"/>
      <c r="F484" s="527" t="str">
        <f t="shared" si="61"/>
        <v>Process Emissions</v>
      </c>
      <c r="G484" s="525" t="str">
        <f>EUconst_NA</f>
        <v>n.a.</v>
      </c>
      <c r="H484" s="536"/>
      <c r="I484" s="536"/>
      <c r="J484" s="527"/>
      <c r="K484" s="527"/>
      <c r="L484" s="536"/>
      <c r="M484" s="536"/>
      <c r="N484" s="536"/>
      <c r="O484" s="537"/>
      <c r="P484" s="525" t="str">
        <f t="shared" si="64"/>
        <v>n.a.</v>
      </c>
      <c r="Q484" s="529" t="str">
        <f t="shared" si="62"/>
        <v>Cement clinker: CKD</v>
      </c>
      <c r="R484" s="24"/>
      <c r="S484" s="32" t="str">
        <f t="shared" si="65"/>
        <v>NCV_Cement clinker: CKD</v>
      </c>
      <c r="X484" s="21"/>
      <c r="Z484" s="28" t="b">
        <f t="shared" si="63"/>
        <v>1</v>
      </c>
      <c r="AL484" s="427" t="s">
        <v>1522</v>
      </c>
      <c r="AM484" s="427" t="s">
        <v>1522</v>
      </c>
      <c r="AN484" s="427" t="s">
        <v>1522</v>
      </c>
      <c r="AO484" s="427" t="s">
        <v>1522</v>
      </c>
      <c r="AP484" s="427" t="s">
        <v>1522</v>
      </c>
    </row>
    <row r="485" spans="1:42" ht="12.75" customHeight="1" outlineLevel="1" x14ac:dyDescent="0.25">
      <c r="A485" s="28">
        <f t="shared" si="66"/>
        <v>33</v>
      </c>
      <c r="B485" s="538" t="str">
        <f t="shared" si="68"/>
        <v>Production of cement clinker</v>
      </c>
      <c r="C485" s="526" t="str">
        <f t="shared" si="68"/>
        <v>Cement clinker</v>
      </c>
      <c r="D485" s="526" t="str">
        <f t="shared" si="68"/>
        <v>Non-carbonate carbon</v>
      </c>
      <c r="E485" s="526"/>
      <c r="F485" s="527" t="str">
        <f t="shared" ref="F485:F513" si="69">F413</f>
        <v>Process Emissions</v>
      </c>
      <c r="G485" s="525" t="str">
        <f>EUconst_NA</f>
        <v>n.a.</v>
      </c>
      <c r="H485" s="536"/>
      <c r="I485" s="536"/>
      <c r="J485" s="527"/>
      <c r="K485" s="527"/>
      <c r="L485" s="536"/>
      <c r="M485" s="536"/>
      <c r="N485" s="536"/>
      <c r="O485" s="537"/>
      <c r="P485" s="525" t="str">
        <f t="shared" si="64"/>
        <v>n.a.</v>
      </c>
      <c r="Q485" s="529" t="str">
        <f t="shared" ref="Q485:Q513" si="70">C485 &amp; ": " &amp;D485</f>
        <v>Cement clinker: Non-carbonate carbon</v>
      </c>
      <c r="R485" s="24"/>
      <c r="S485" s="32" t="str">
        <f t="shared" si="65"/>
        <v>NCV_Cement clinker: Non-carbonate carbon</v>
      </c>
      <c r="Z485" s="28" t="b">
        <f t="shared" ref="Z485:Z516" si="71">IF(G485=EUconst_NA,TRUE,FALSE)</f>
        <v>1</v>
      </c>
      <c r="AL485" s="427" t="s">
        <v>1522</v>
      </c>
      <c r="AM485" s="427" t="s">
        <v>1522</v>
      </c>
      <c r="AN485" s="427" t="s">
        <v>1522</v>
      </c>
      <c r="AO485" s="427" t="s">
        <v>1522</v>
      </c>
      <c r="AP485" s="427" t="s">
        <v>1522</v>
      </c>
    </row>
    <row r="486" spans="1:42" ht="12.75" customHeight="1" outlineLevel="1" x14ac:dyDescent="0.25">
      <c r="A486" s="28">
        <f t="shared" si="66"/>
        <v>34</v>
      </c>
      <c r="B486" s="538" t="str">
        <f t="shared" si="68"/>
        <v>Production of lime, or calcination of dolomite/magnesite</v>
      </c>
      <c r="C486" s="526" t="str">
        <f t="shared" si="68"/>
        <v>Lime / dolomite / magnesite</v>
      </c>
      <c r="D486" s="526" t="str">
        <f t="shared" si="68"/>
        <v>Process (method A): carbonate only</v>
      </c>
      <c r="E486" s="533"/>
      <c r="F486" s="527" t="str">
        <f t="shared" si="69"/>
        <v>Process Emissions</v>
      </c>
      <c r="G486" s="525" t="str">
        <f>EUconst_NA</f>
        <v>n.a.</v>
      </c>
      <c r="H486" s="536"/>
      <c r="I486" s="536"/>
      <c r="J486" s="527"/>
      <c r="K486" s="527"/>
      <c r="L486" s="536"/>
      <c r="M486" s="536"/>
      <c r="N486" s="536"/>
      <c r="O486" s="537"/>
      <c r="P486" s="525" t="str">
        <f t="shared" ref="P486:P517" si="72">IF(G486=EUconst_NA,EUconst_NA,IF(ISBLANK(J486),COUNTA(H486:O486),COUNTA(H486,J486,L486)))</f>
        <v>n.a.</v>
      </c>
      <c r="Q486" s="529" t="str">
        <f t="shared" si="70"/>
        <v>Lime / dolomite / magnesite: Process (method A): carbonate only</v>
      </c>
      <c r="R486" s="24"/>
      <c r="S486" s="32" t="str">
        <f t="shared" si="65"/>
        <v>NCV_Lime / dolomite / magnesite: Process (method A): carbonate only</v>
      </c>
      <c r="Z486" s="28" t="b">
        <f t="shared" si="71"/>
        <v>1</v>
      </c>
      <c r="AL486" s="427" t="s">
        <v>1522</v>
      </c>
      <c r="AM486" s="427" t="s">
        <v>1522</v>
      </c>
      <c r="AN486" s="427" t="s">
        <v>1522</v>
      </c>
      <c r="AO486" s="427" t="s">
        <v>1522</v>
      </c>
      <c r="AP486" s="427" t="s">
        <v>1522</v>
      </c>
    </row>
    <row r="487" spans="1:42" ht="12.75" customHeight="1" outlineLevel="1" x14ac:dyDescent="0.25">
      <c r="A487" s="28">
        <f t="shared" si="66"/>
        <v>35</v>
      </c>
      <c r="B487" s="538" t="str">
        <f t="shared" si="68"/>
        <v>Production of lime, or calcination of dolomite/magnesite</v>
      </c>
      <c r="C487" s="526" t="str">
        <f t="shared" si="68"/>
        <v>Lime / dolomite / magnesite</v>
      </c>
      <c r="D487" s="526" t="str">
        <f t="shared" si="68"/>
        <v>Process (method A): mixed (carbonate + non-carbonate)</v>
      </c>
      <c r="E487" s="533"/>
      <c r="F487" s="527" t="str">
        <f t="shared" si="69"/>
        <v>Process Emissions</v>
      </c>
      <c r="G487" s="525" t="s">
        <v>165</v>
      </c>
      <c r="H487" s="541" t="str">
        <f>Translations!$B$1275</f>
        <v>Type I default values</v>
      </c>
      <c r="I487" s="537"/>
      <c r="J487" s="537" t="str">
        <f>Translations!$B$1276</f>
        <v>Type II default values</v>
      </c>
      <c r="K487" s="537" t="str">
        <f>Translations!$B$1301</f>
        <v>Purchasing records (if applicable)</v>
      </c>
      <c r="L487" s="541" t="str">
        <f>Translations!$B$156</f>
        <v>Laboratory analyses</v>
      </c>
      <c r="M487" s="541"/>
      <c r="N487" s="541"/>
      <c r="O487" s="530"/>
      <c r="P487" s="525">
        <f t="shared" si="72"/>
        <v>3</v>
      </c>
      <c r="Q487" s="529" t="str">
        <f t="shared" si="70"/>
        <v>Lime / dolomite / magnesite: Process (method A): mixed (carbonate + non-carbonate)</v>
      </c>
      <c r="R487" s="24"/>
      <c r="S487" s="32" t="str">
        <f t="shared" si="65"/>
        <v>NCV_Lime / dolomite / magnesite: Process (method A): mixed (carbonate + non-carbonate)</v>
      </c>
      <c r="Z487" s="28" t="b">
        <f t="shared" si="71"/>
        <v>0</v>
      </c>
      <c r="AL487" s="427">
        <v>1</v>
      </c>
      <c r="AM487" s="427" t="s">
        <v>1522</v>
      </c>
      <c r="AN487" s="427">
        <v>1</v>
      </c>
      <c r="AO487" s="427" t="str">
        <f>Translations!$B$1301</f>
        <v>Purchasing records (if applicable)</v>
      </c>
      <c r="AP487" s="427">
        <v>2</v>
      </c>
    </row>
    <row r="488" spans="1:42" ht="12.75" customHeight="1" outlineLevel="1" x14ac:dyDescent="0.25">
      <c r="A488" s="28">
        <f t="shared" si="66"/>
        <v>36</v>
      </c>
      <c r="B488" s="538" t="str">
        <f t="shared" si="68"/>
        <v>Production of lime, or calcination of dolomite/magnesite</v>
      </c>
      <c r="C488" s="526" t="str">
        <f t="shared" si="68"/>
        <v>Lime / dolomite / magnesite</v>
      </c>
      <c r="D488" s="526" t="str">
        <f t="shared" si="68"/>
        <v>Process (method A): non-carbonate</v>
      </c>
      <c r="E488" s="533"/>
      <c r="F488" s="527" t="str">
        <f t="shared" si="69"/>
        <v>Process Emissions</v>
      </c>
      <c r="G488" s="525" t="s">
        <v>165</v>
      </c>
      <c r="H488" s="541" t="str">
        <f>Translations!$B$1275</f>
        <v>Type I default values</v>
      </c>
      <c r="I488" s="537"/>
      <c r="J488" s="537" t="str">
        <f>Translations!$B$1276</f>
        <v>Type II default values</v>
      </c>
      <c r="K488" s="537" t="str">
        <f>Translations!$B$1301</f>
        <v>Purchasing records (if applicable)</v>
      </c>
      <c r="L488" s="541" t="str">
        <f>Translations!$B$156</f>
        <v>Laboratory analyses</v>
      </c>
      <c r="M488" s="541"/>
      <c r="N488" s="541"/>
      <c r="O488" s="530"/>
      <c r="P488" s="525">
        <f t="shared" si="72"/>
        <v>3</v>
      </c>
      <c r="Q488" s="529" t="str">
        <f t="shared" si="70"/>
        <v>Lime / dolomite / magnesite: Process (method A): non-carbonate</v>
      </c>
      <c r="R488" s="24"/>
      <c r="S488" s="32" t="str">
        <f t="shared" si="65"/>
        <v>NCV_Lime / dolomite / magnesite: Process (method A): non-carbonate</v>
      </c>
      <c r="Z488" s="28" t="b">
        <f t="shared" si="71"/>
        <v>0</v>
      </c>
      <c r="AL488" s="427">
        <v>1</v>
      </c>
      <c r="AM488" s="427" t="s">
        <v>1522</v>
      </c>
      <c r="AN488" s="427">
        <v>1</v>
      </c>
      <c r="AO488" s="427" t="str">
        <f>Translations!$B$1301</f>
        <v>Purchasing records (if applicable)</v>
      </c>
      <c r="AP488" s="427">
        <v>2</v>
      </c>
    </row>
    <row r="489" spans="1:42" ht="12.75" customHeight="1" outlineLevel="1" x14ac:dyDescent="0.25">
      <c r="A489" s="28">
        <f t="shared" si="66"/>
        <v>37</v>
      </c>
      <c r="B489" s="538" t="str">
        <f t="shared" si="68"/>
        <v>Production of lime, or calcination of dolomite/magnesite</v>
      </c>
      <c r="C489" s="526" t="str">
        <f t="shared" si="68"/>
        <v>Lime / dolomite / magnesite</v>
      </c>
      <c r="D489" s="526" t="str">
        <f t="shared" si="68"/>
        <v>Process (method B): oxide output</v>
      </c>
      <c r="E489" s="533"/>
      <c r="F489" s="527" t="str">
        <f t="shared" si="69"/>
        <v>Process Emissions</v>
      </c>
      <c r="G489" s="525" t="str">
        <f>EUconst_NA</f>
        <v>n.a.</v>
      </c>
      <c r="H489" s="536"/>
      <c r="I489" s="536"/>
      <c r="J489" s="527"/>
      <c r="K489" s="527"/>
      <c r="L489" s="536"/>
      <c r="M489" s="536"/>
      <c r="N489" s="536"/>
      <c r="O489" s="537"/>
      <c r="P489" s="525" t="str">
        <f t="shared" si="72"/>
        <v>n.a.</v>
      </c>
      <c r="Q489" s="529" t="str">
        <f t="shared" si="70"/>
        <v>Lime / dolomite / magnesite: Process (method B): oxide output</v>
      </c>
      <c r="R489" s="24"/>
      <c r="S489" s="32" t="str">
        <f t="shared" si="65"/>
        <v>NCV_Lime / dolomite / magnesite: Process (method B): oxide output</v>
      </c>
      <c r="Z489" s="28" t="b">
        <f t="shared" si="71"/>
        <v>1</v>
      </c>
      <c r="AL489" s="427" t="s">
        <v>1522</v>
      </c>
      <c r="AM489" s="427" t="s">
        <v>1522</v>
      </c>
      <c r="AN489" s="427" t="s">
        <v>1522</v>
      </c>
      <c r="AO489" s="427" t="s">
        <v>1522</v>
      </c>
      <c r="AP489" s="427" t="s">
        <v>1522</v>
      </c>
    </row>
    <row r="490" spans="1:42" ht="12.75" customHeight="1" outlineLevel="1" x14ac:dyDescent="0.25">
      <c r="A490" s="28">
        <f t="shared" si="66"/>
        <v>38</v>
      </c>
      <c r="B490" s="538" t="str">
        <f t="shared" si="68"/>
        <v>Production of lime, or calcination of dolomite/magnesite</v>
      </c>
      <c r="C490" s="526" t="str">
        <f t="shared" si="68"/>
        <v>Lime / dolomite / magnesite</v>
      </c>
      <c r="D490" s="526" t="str">
        <f t="shared" si="68"/>
        <v>Kiln dust (Method B)</v>
      </c>
      <c r="E490" s="526"/>
      <c r="F490" s="527" t="str">
        <f t="shared" si="69"/>
        <v>Process Emissions</v>
      </c>
      <c r="G490" s="525" t="str">
        <f>EUconst_NA</f>
        <v>n.a.</v>
      </c>
      <c r="H490" s="536"/>
      <c r="I490" s="536"/>
      <c r="J490" s="527"/>
      <c r="K490" s="527"/>
      <c r="L490" s="536"/>
      <c r="M490" s="536"/>
      <c r="N490" s="536"/>
      <c r="O490" s="537"/>
      <c r="P490" s="525" t="str">
        <f t="shared" si="72"/>
        <v>n.a.</v>
      </c>
      <c r="Q490" s="529" t="str">
        <f t="shared" si="70"/>
        <v>Lime / dolomite / magnesite: Kiln dust (Method B)</v>
      </c>
      <c r="R490" s="24"/>
      <c r="S490" s="32" t="str">
        <f t="shared" si="65"/>
        <v>NCV_Lime / dolomite / magnesite: Kiln dust (Method B)</v>
      </c>
      <c r="Z490" s="28" t="b">
        <f t="shared" si="71"/>
        <v>1</v>
      </c>
      <c r="AL490" s="427" t="s">
        <v>1522</v>
      </c>
      <c r="AM490" s="427" t="s">
        <v>1522</v>
      </c>
      <c r="AN490" s="427" t="s">
        <v>1522</v>
      </c>
      <c r="AO490" s="427" t="s">
        <v>1522</v>
      </c>
      <c r="AP490" s="427" t="s">
        <v>1522</v>
      </c>
    </row>
    <row r="491" spans="1:42" ht="12.75" customHeight="1" outlineLevel="1" x14ac:dyDescent="0.25">
      <c r="A491" s="28">
        <f t="shared" si="66"/>
        <v>39</v>
      </c>
      <c r="B491" s="538" t="str">
        <f t="shared" si="68"/>
        <v>Manufacture of glass</v>
      </c>
      <c r="C491" s="526" t="str">
        <f t="shared" si="68"/>
        <v>Glass and mineral wool</v>
      </c>
      <c r="D491" s="526" t="str">
        <f t="shared" si="68"/>
        <v>Process (method A): carbonate only</v>
      </c>
      <c r="E491" s="533"/>
      <c r="F491" s="527" t="str">
        <f t="shared" si="69"/>
        <v>Process Emissions</v>
      </c>
      <c r="G491" s="525" t="str">
        <f>EUconst_NA</f>
        <v>n.a.</v>
      </c>
      <c r="H491" s="536"/>
      <c r="I491" s="536"/>
      <c r="J491" s="527"/>
      <c r="K491" s="527"/>
      <c r="L491" s="536"/>
      <c r="M491" s="536"/>
      <c r="N491" s="536"/>
      <c r="O491" s="537"/>
      <c r="P491" s="525" t="str">
        <f t="shared" si="72"/>
        <v>n.a.</v>
      </c>
      <c r="Q491" s="529" t="str">
        <f t="shared" si="70"/>
        <v>Glass and mineral wool: Process (method A): carbonate only</v>
      </c>
      <c r="R491" s="24"/>
      <c r="S491" s="32" t="str">
        <f t="shared" si="65"/>
        <v>NCV_Glass and mineral wool: Process (method A): carbonate only</v>
      </c>
      <c r="Z491" s="28" t="b">
        <f t="shared" si="71"/>
        <v>1</v>
      </c>
      <c r="AL491" s="427" t="s">
        <v>1522</v>
      </c>
      <c r="AM491" s="427" t="s">
        <v>1522</v>
      </c>
      <c r="AN491" s="427" t="s">
        <v>1522</v>
      </c>
      <c r="AO491" s="427" t="s">
        <v>1522</v>
      </c>
      <c r="AP491" s="427" t="s">
        <v>1522</v>
      </c>
    </row>
    <row r="492" spans="1:42" ht="12.75" customHeight="1" outlineLevel="1" x14ac:dyDescent="0.25">
      <c r="A492" s="28">
        <f t="shared" si="66"/>
        <v>40</v>
      </c>
      <c r="B492" s="538" t="str">
        <f t="shared" si="68"/>
        <v>Manufacture of glass</v>
      </c>
      <c r="C492" s="526" t="str">
        <f t="shared" si="68"/>
        <v>Glass and mineral wool</v>
      </c>
      <c r="D492" s="526" t="str">
        <f t="shared" si="68"/>
        <v>Process (method A): mixed (carbonate + non-carbonate)</v>
      </c>
      <c r="E492" s="533"/>
      <c r="F492" s="527" t="str">
        <f t="shared" si="69"/>
        <v>Process Emissions</v>
      </c>
      <c r="G492" s="525" t="s">
        <v>165</v>
      </c>
      <c r="H492" s="541" t="str">
        <f>Translations!$B$1275</f>
        <v>Type I default values</v>
      </c>
      <c r="I492" s="537"/>
      <c r="J492" s="537" t="str">
        <f>Translations!$B$1276</f>
        <v>Type II default values</v>
      </c>
      <c r="K492" s="537" t="str">
        <f>Translations!$B$1301</f>
        <v>Purchasing records (if applicable)</v>
      </c>
      <c r="L492" s="541" t="str">
        <f>Translations!$B$156</f>
        <v>Laboratory analyses</v>
      </c>
      <c r="M492" s="541"/>
      <c r="N492" s="541"/>
      <c r="O492" s="530"/>
      <c r="P492" s="525">
        <f t="shared" si="72"/>
        <v>3</v>
      </c>
      <c r="Q492" s="529" t="str">
        <f t="shared" si="70"/>
        <v>Glass and mineral wool: Process (method A): mixed (carbonate + non-carbonate)</v>
      </c>
      <c r="R492" s="24"/>
      <c r="S492" s="32" t="str">
        <f t="shared" si="65"/>
        <v>NCV_Glass and mineral wool: Process (method A): mixed (carbonate + non-carbonate)</v>
      </c>
      <c r="Z492" s="28" t="b">
        <f t="shared" si="71"/>
        <v>0</v>
      </c>
      <c r="AL492" s="427">
        <v>1</v>
      </c>
      <c r="AM492" s="427" t="s">
        <v>1522</v>
      </c>
      <c r="AN492" s="427">
        <v>1</v>
      </c>
      <c r="AO492" s="427" t="str">
        <f>Translations!$B$1301</f>
        <v>Purchasing records (if applicable)</v>
      </c>
      <c r="AP492" s="427">
        <v>2</v>
      </c>
    </row>
    <row r="493" spans="1:42" ht="12.75" customHeight="1" outlineLevel="1" x14ac:dyDescent="0.25">
      <c r="A493" s="28">
        <f t="shared" si="66"/>
        <v>41</v>
      </c>
      <c r="B493" s="538" t="str">
        <f t="shared" ref="B493:D512" si="73">B421</f>
        <v>Manufacture of glass</v>
      </c>
      <c r="C493" s="526" t="str">
        <f t="shared" si="73"/>
        <v>Glass and mineral wool</v>
      </c>
      <c r="D493" s="526" t="str">
        <f t="shared" si="73"/>
        <v>Process (method A): non-carbonate</v>
      </c>
      <c r="E493" s="533"/>
      <c r="F493" s="527" t="str">
        <f t="shared" si="69"/>
        <v>Process Emissions</v>
      </c>
      <c r="G493" s="525" t="s">
        <v>165</v>
      </c>
      <c r="H493" s="541" t="str">
        <f>Translations!$B$1275</f>
        <v>Type I default values</v>
      </c>
      <c r="I493" s="537"/>
      <c r="J493" s="537" t="str">
        <f>Translations!$B$1276</f>
        <v>Type II default values</v>
      </c>
      <c r="K493" s="537" t="str">
        <f>Translations!$B$1301</f>
        <v>Purchasing records (if applicable)</v>
      </c>
      <c r="L493" s="541" t="str">
        <f>Translations!$B$156</f>
        <v>Laboratory analyses</v>
      </c>
      <c r="M493" s="541"/>
      <c r="N493" s="541"/>
      <c r="O493" s="530"/>
      <c r="P493" s="525">
        <f t="shared" si="72"/>
        <v>3</v>
      </c>
      <c r="Q493" s="529" t="str">
        <f t="shared" si="70"/>
        <v>Glass and mineral wool: Process (method A): non-carbonate</v>
      </c>
      <c r="R493" s="24"/>
      <c r="S493" s="32" t="str">
        <f t="shared" si="65"/>
        <v>NCV_Glass and mineral wool: Process (method A): non-carbonate</v>
      </c>
      <c r="Z493" s="28" t="b">
        <f t="shared" si="71"/>
        <v>0</v>
      </c>
      <c r="AL493" s="427">
        <v>1</v>
      </c>
      <c r="AM493" s="427" t="s">
        <v>1522</v>
      </c>
      <c r="AN493" s="427">
        <v>1</v>
      </c>
      <c r="AO493" s="427" t="str">
        <f>Translations!$B$1301</f>
        <v>Purchasing records (if applicable)</v>
      </c>
      <c r="AP493" s="427">
        <v>2</v>
      </c>
    </row>
    <row r="494" spans="1:42" ht="12.75" customHeight="1" outlineLevel="1" x14ac:dyDescent="0.25">
      <c r="A494" s="28">
        <f t="shared" si="66"/>
        <v>42</v>
      </c>
      <c r="B494" s="538" t="str">
        <f t="shared" si="73"/>
        <v>Manufacture of ceramics</v>
      </c>
      <c r="C494" s="526" t="str">
        <f t="shared" si="73"/>
        <v>Ceramics</v>
      </c>
      <c r="D494" s="526" t="str">
        <f t="shared" si="73"/>
        <v>Process (method A): carbonate only</v>
      </c>
      <c r="E494" s="533"/>
      <c r="F494" s="527" t="str">
        <f t="shared" si="69"/>
        <v>Process Emissions</v>
      </c>
      <c r="G494" s="525" t="str">
        <f>EUconst_NA</f>
        <v>n.a.</v>
      </c>
      <c r="H494" s="536"/>
      <c r="I494" s="536"/>
      <c r="J494" s="527"/>
      <c r="K494" s="527"/>
      <c r="L494" s="536"/>
      <c r="M494" s="536"/>
      <c r="N494" s="536"/>
      <c r="O494" s="537"/>
      <c r="P494" s="525" t="str">
        <f t="shared" si="72"/>
        <v>n.a.</v>
      </c>
      <c r="Q494" s="529" t="str">
        <f t="shared" si="70"/>
        <v>Ceramics: Process (method A): carbonate only</v>
      </c>
      <c r="R494" s="24"/>
      <c r="S494" s="32" t="str">
        <f t="shared" si="65"/>
        <v>NCV_Ceramics: Process (method A): carbonate only</v>
      </c>
      <c r="Z494" s="28" t="b">
        <f t="shared" si="71"/>
        <v>1</v>
      </c>
      <c r="AL494" s="427" t="s">
        <v>1522</v>
      </c>
      <c r="AM494" s="427" t="s">
        <v>1522</v>
      </c>
      <c r="AN494" s="427" t="s">
        <v>1522</v>
      </c>
      <c r="AO494" s="427" t="s">
        <v>1522</v>
      </c>
      <c r="AP494" s="427" t="s">
        <v>1522</v>
      </c>
    </row>
    <row r="495" spans="1:42" ht="12.75" customHeight="1" outlineLevel="1" x14ac:dyDescent="0.25">
      <c r="A495" s="28">
        <f t="shared" si="66"/>
        <v>43</v>
      </c>
      <c r="B495" s="538" t="str">
        <f t="shared" si="73"/>
        <v>Manufacture of ceramics</v>
      </c>
      <c r="C495" s="526" t="str">
        <f t="shared" si="73"/>
        <v>Ceramics</v>
      </c>
      <c r="D495" s="526" t="str">
        <f t="shared" si="73"/>
        <v>Process (method A): mixed (carbonate + non-carbonate)</v>
      </c>
      <c r="E495" s="533"/>
      <c r="F495" s="527" t="str">
        <f t="shared" si="69"/>
        <v>Process Emissions</v>
      </c>
      <c r="G495" s="525" t="s">
        <v>165</v>
      </c>
      <c r="H495" s="541" t="str">
        <f>Translations!$B$1275</f>
        <v>Type I default values</v>
      </c>
      <c r="I495" s="537"/>
      <c r="J495" s="537" t="str">
        <f>Translations!$B$1276</f>
        <v>Type II default values</v>
      </c>
      <c r="K495" s="537" t="str">
        <f>Translations!$B$1301</f>
        <v>Purchasing records (if applicable)</v>
      </c>
      <c r="L495" s="541" t="str">
        <f>Translations!$B$156</f>
        <v>Laboratory analyses</v>
      </c>
      <c r="M495" s="541"/>
      <c r="N495" s="541"/>
      <c r="O495" s="530"/>
      <c r="P495" s="525">
        <f t="shared" si="72"/>
        <v>3</v>
      </c>
      <c r="Q495" s="529" t="str">
        <f t="shared" si="70"/>
        <v>Ceramics: Process (method A): mixed (carbonate + non-carbonate)</v>
      </c>
      <c r="R495" s="24"/>
      <c r="S495" s="32" t="str">
        <f t="shared" si="65"/>
        <v>NCV_Ceramics: Process (method A): mixed (carbonate + non-carbonate)</v>
      </c>
      <c r="W495" s="145"/>
      <c r="X495" s="21"/>
      <c r="Z495" s="28" t="b">
        <f t="shared" si="71"/>
        <v>0</v>
      </c>
      <c r="AL495" s="427">
        <v>1</v>
      </c>
      <c r="AM495" s="427" t="s">
        <v>1522</v>
      </c>
      <c r="AN495" s="427">
        <v>1</v>
      </c>
      <c r="AO495" s="427" t="str">
        <f>Translations!$B$1301</f>
        <v>Purchasing records (if applicable)</v>
      </c>
      <c r="AP495" s="427">
        <v>2</v>
      </c>
    </row>
    <row r="496" spans="1:42" ht="12.75" customHeight="1" outlineLevel="1" x14ac:dyDescent="0.25">
      <c r="A496" s="28">
        <f t="shared" si="66"/>
        <v>44</v>
      </c>
      <c r="B496" s="538" t="str">
        <f t="shared" si="73"/>
        <v>Manufacture of ceramics</v>
      </c>
      <c r="C496" s="526" t="str">
        <f t="shared" si="73"/>
        <v>Ceramics</v>
      </c>
      <c r="D496" s="526" t="str">
        <f t="shared" si="73"/>
        <v>Process (method A): non-carbonate</v>
      </c>
      <c r="E496" s="533"/>
      <c r="F496" s="527" t="str">
        <f t="shared" si="69"/>
        <v>Process Emissions</v>
      </c>
      <c r="G496" s="525" t="s">
        <v>165</v>
      </c>
      <c r="H496" s="541" t="str">
        <f>Translations!$B$1275</f>
        <v>Type I default values</v>
      </c>
      <c r="I496" s="537"/>
      <c r="J496" s="537" t="str">
        <f>Translations!$B$1276</f>
        <v>Type II default values</v>
      </c>
      <c r="K496" s="537" t="str">
        <f>Translations!$B$1301</f>
        <v>Purchasing records (if applicable)</v>
      </c>
      <c r="L496" s="541" t="str">
        <f>Translations!$B$156</f>
        <v>Laboratory analyses</v>
      </c>
      <c r="M496" s="541"/>
      <c r="N496" s="541"/>
      <c r="O496" s="530"/>
      <c r="P496" s="525">
        <f t="shared" si="72"/>
        <v>3</v>
      </c>
      <c r="Q496" s="529" t="str">
        <f t="shared" si="70"/>
        <v>Ceramics: Process (method A): non-carbonate</v>
      </c>
      <c r="R496" s="24"/>
      <c r="S496" s="32" t="str">
        <f t="shared" si="65"/>
        <v>NCV_Ceramics: Process (method A): non-carbonate</v>
      </c>
      <c r="W496" s="145"/>
      <c r="X496" s="21"/>
      <c r="Z496" s="28" t="b">
        <f t="shared" si="71"/>
        <v>0</v>
      </c>
      <c r="AL496" s="427">
        <v>1</v>
      </c>
      <c r="AM496" s="427" t="s">
        <v>1522</v>
      </c>
      <c r="AN496" s="427">
        <v>1</v>
      </c>
      <c r="AO496" s="427" t="str">
        <f>Translations!$B$1301</f>
        <v>Purchasing records (if applicable)</v>
      </c>
      <c r="AP496" s="427">
        <v>2</v>
      </c>
    </row>
    <row r="497" spans="1:42" ht="12.75" customHeight="1" outlineLevel="1" x14ac:dyDescent="0.25">
      <c r="A497" s="28">
        <f t="shared" si="66"/>
        <v>45</v>
      </c>
      <c r="B497" s="538" t="str">
        <f t="shared" si="73"/>
        <v>Manufacture of ceramics</v>
      </c>
      <c r="C497" s="526" t="str">
        <f t="shared" si="73"/>
        <v>Ceramics</v>
      </c>
      <c r="D497" s="526" t="str">
        <f t="shared" si="73"/>
        <v>Process (method B): oxide output</v>
      </c>
      <c r="E497" s="526"/>
      <c r="F497" s="527" t="str">
        <f t="shared" si="69"/>
        <v>Process Emissions</v>
      </c>
      <c r="G497" s="525" t="str">
        <f>EUconst_NA</f>
        <v>n.a.</v>
      </c>
      <c r="H497" s="536"/>
      <c r="I497" s="536"/>
      <c r="J497" s="527"/>
      <c r="K497" s="527"/>
      <c r="L497" s="536"/>
      <c r="M497" s="536"/>
      <c r="N497" s="536"/>
      <c r="O497" s="537"/>
      <c r="P497" s="525" t="str">
        <f t="shared" si="72"/>
        <v>n.a.</v>
      </c>
      <c r="Q497" s="529" t="str">
        <f t="shared" si="70"/>
        <v>Ceramics: Process (method B): oxide output</v>
      </c>
      <c r="R497" s="24"/>
      <c r="S497" s="32" t="str">
        <f t="shared" si="65"/>
        <v>NCV_Ceramics: Process (method B): oxide output</v>
      </c>
      <c r="Z497" s="28" t="b">
        <f t="shared" si="71"/>
        <v>1</v>
      </c>
      <c r="AL497" s="427" t="s">
        <v>1522</v>
      </c>
      <c r="AM497" s="427" t="s">
        <v>1522</v>
      </c>
      <c r="AN497" s="427" t="s">
        <v>1522</v>
      </c>
      <c r="AO497" s="427" t="s">
        <v>1522</v>
      </c>
      <c r="AP497" s="427" t="s">
        <v>1522</v>
      </c>
    </row>
    <row r="498" spans="1:42" ht="12.75" customHeight="1" outlineLevel="1" x14ac:dyDescent="0.25">
      <c r="A498" s="28">
        <f t="shared" si="66"/>
        <v>46</v>
      </c>
      <c r="B498" s="538" t="str">
        <f t="shared" si="73"/>
        <v>Manufacture of ceramics</v>
      </c>
      <c r="C498" s="526" t="str">
        <f t="shared" si="73"/>
        <v>Ceramics</v>
      </c>
      <c r="D498" s="526" t="str">
        <f t="shared" si="73"/>
        <v>Scrubbing</v>
      </c>
      <c r="E498" s="526"/>
      <c r="F498" s="527" t="str">
        <f t="shared" si="69"/>
        <v>Process Emissions</v>
      </c>
      <c r="G498" s="525" t="str">
        <f>""</f>
        <v/>
      </c>
      <c r="H498" s="541" t="str">
        <f>Translations!$B$1275</f>
        <v>Type I default values</v>
      </c>
      <c r="I498" s="528"/>
      <c r="J498" s="32"/>
      <c r="K498" s="32"/>
      <c r="L498" s="528"/>
      <c r="M498" s="528"/>
      <c r="N498" s="528"/>
      <c r="O498" s="528"/>
      <c r="P498" s="525">
        <f t="shared" si="72"/>
        <v>1</v>
      </c>
      <c r="Q498" s="529" t="str">
        <f t="shared" si="70"/>
        <v>Ceramics: Scrubbing</v>
      </c>
      <c r="R498" s="24"/>
      <c r="S498" s="32" t="str">
        <f t="shared" si="65"/>
        <v>NCV_Ceramics: Scrubbing</v>
      </c>
      <c r="Z498" s="28" t="b">
        <f t="shared" si="71"/>
        <v>0</v>
      </c>
      <c r="AL498" s="427">
        <v>1</v>
      </c>
      <c r="AM498" s="427" t="s">
        <v>1522</v>
      </c>
      <c r="AN498" s="427" t="s">
        <v>1522</v>
      </c>
      <c r="AO498" s="427" t="s">
        <v>1522</v>
      </c>
      <c r="AP498" s="427" t="s">
        <v>1522</v>
      </c>
    </row>
    <row r="499" spans="1:42" ht="12.75" customHeight="1" outlineLevel="1" x14ac:dyDescent="0.25">
      <c r="A499" s="28">
        <f t="shared" si="66"/>
        <v>47</v>
      </c>
      <c r="B499" s="538" t="str">
        <f t="shared" si="73"/>
        <v>Production of pulp</v>
      </c>
      <c r="C499" s="526" t="str">
        <f t="shared" si="73"/>
        <v>Pulp &amp; paper</v>
      </c>
      <c r="D499" s="526" t="str">
        <f t="shared" si="73"/>
        <v>Make up chemicals</v>
      </c>
      <c r="E499" s="526"/>
      <c r="F499" s="527" t="str">
        <f t="shared" si="69"/>
        <v>Process Emissions</v>
      </c>
      <c r="G499" s="525" t="str">
        <f>EUconst_NA</f>
        <v>n.a.</v>
      </c>
      <c r="H499" s="536"/>
      <c r="I499" s="536"/>
      <c r="J499" s="527"/>
      <c r="K499" s="527"/>
      <c r="L499" s="536"/>
      <c r="M499" s="536"/>
      <c r="N499" s="536"/>
      <c r="O499" s="537"/>
      <c r="P499" s="525" t="str">
        <f t="shared" si="72"/>
        <v>n.a.</v>
      </c>
      <c r="Q499" s="529" t="str">
        <f t="shared" si="70"/>
        <v>Pulp &amp; paper: Make up chemicals</v>
      </c>
      <c r="R499" s="24"/>
      <c r="S499" s="32" t="str">
        <f t="shared" si="65"/>
        <v>NCV_Pulp &amp; paper: Make up chemicals</v>
      </c>
      <c r="Z499" s="28" t="b">
        <f t="shared" si="71"/>
        <v>1</v>
      </c>
      <c r="AL499" s="427" t="s">
        <v>1522</v>
      </c>
      <c r="AM499" s="427" t="s">
        <v>1522</v>
      </c>
      <c r="AN499" s="427" t="s">
        <v>1522</v>
      </c>
      <c r="AO499" s="427" t="s">
        <v>1522</v>
      </c>
      <c r="AP499" s="427" t="s">
        <v>1522</v>
      </c>
    </row>
    <row r="500" spans="1:42" ht="12.75" customHeight="1" outlineLevel="1" x14ac:dyDescent="0.25">
      <c r="A500" s="28">
        <f t="shared" si="66"/>
        <v>48</v>
      </c>
      <c r="B500" s="538" t="str">
        <f t="shared" si="73"/>
        <v>Production of carbon black</v>
      </c>
      <c r="C500" s="526" t="str">
        <f t="shared" si="73"/>
        <v>Carbon black</v>
      </c>
      <c r="D500" s="526" t="str">
        <f t="shared" si="73"/>
        <v>Mass balance methodology</v>
      </c>
      <c r="E500" s="526"/>
      <c r="F500" s="527" t="str">
        <f t="shared" si="69"/>
        <v>Mass balance</v>
      </c>
      <c r="G500" s="525" t="str">
        <f>""</f>
        <v/>
      </c>
      <c r="H500" s="536" t="str">
        <f>Translations!$B$1275</f>
        <v>Type I default values</v>
      </c>
      <c r="I500" s="536"/>
      <c r="J500" s="536" t="str">
        <f>Translations!$B$1276</f>
        <v>Type II default values</v>
      </c>
      <c r="K500" s="536" t="str">
        <f>Translations!$B$1301</f>
        <v>Purchasing records (if applicable)</v>
      </c>
      <c r="L500" s="536" t="str">
        <f>Translations!$B$156</f>
        <v>Laboratory analyses</v>
      </c>
      <c r="M500" s="536"/>
      <c r="N500" s="536"/>
      <c r="O500" s="537"/>
      <c r="P500" s="525">
        <f t="shared" si="72"/>
        <v>3</v>
      </c>
      <c r="Q500" s="529" t="str">
        <f t="shared" si="70"/>
        <v>Carbon black: Mass balance methodology</v>
      </c>
      <c r="R500" s="24"/>
      <c r="S500" s="32" t="str">
        <f t="shared" si="65"/>
        <v>NCV_Carbon black: Mass balance methodology</v>
      </c>
      <c r="Z500" s="28" t="b">
        <f t="shared" si="71"/>
        <v>0</v>
      </c>
      <c r="AL500" s="427">
        <v>1</v>
      </c>
      <c r="AM500" s="427" t="s">
        <v>1522</v>
      </c>
      <c r="AN500" s="427">
        <v>1</v>
      </c>
      <c r="AO500" s="427" t="str">
        <f>Translations!$B$1301</f>
        <v>Purchasing records (if applicable)</v>
      </c>
      <c r="AP500" s="427">
        <v>2</v>
      </c>
    </row>
    <row r="501" spans="1:42" ht="12.75" customHeight="1" outlineLevel="1" x14ac:dyDescent="0.25">
      <c r="A501" s="28">
        <f t="shared" si="66"/>
        <v>49</v>
      </c>
      <c r="B501" s="538" t="str">
        <f t="shared" si="73"/>
        <v>Production of ammonia</v>
      </c>
      <c r="C501" s="526" t="str">
        <f t="shared" si="73"/>
        <v>Ammonia</v>
      </c>
      <c r="D501" s="526" t="str">
        <f t="shared" si="73"/>
        <v>Fuel as process input</v>
      </c>
      <c r="E501" s="526"/>
      <c r="F501" s="527" t="str">
        <f t="shared" si="69"/>
        <v>Combustion</v>
      </c>
      <c r="G501" s="525" t="s">
        <v>165</v>
      </c>
      <c r="H501" s="541" t="str">
        <f>Translations!$B$1275</f>
        <v>Type I default values</v>
      </c>
      <c r="I501" s="537"/>
      <c r="J501" s="537" t="str">
        <f>Translations!$B$1276</f>
        <v>Type II default values</v>
      </c>
      <c r="K501" s="537" t="str">
        <f>Translations!$B$1301</f>
        <v>Purchasing records (if applicable)</v>
      </c>
      <c r="L501" s="541" t="str">
        <f>Translations!$B$156</f>
        <v>Laboratory analyses</v>
      </c>
      <c r="M501" s="541"/>
      <c r="N501" s="541"/>
      <c r="O501" s="528"/>
      <c r="P501" s="525">
        <f t="shared" si="72"/>
        <v>3</v>
      </c>
      <c r="Q501" s="529" t="str">
        <f t="shared" si="70"/>
        <v>Ammonia: Fuel as process input</v>
      </c>
      <c r="R501" s="24"/>
      <c r="S501" s="32" t="str">
        <f t="shared" si="65"/>
        <v>NCV_Ammonia: Fuel as process input</v>
      </c>
      <c r="Z501" s="28" t="b">
        <f t="shared" si="71"/>
        <v>0</v>
      </c>
      <c r="AL501" s="427">
        <v>1</v>
      </c>
      <c r="AM501" s="427" t="s">
        <v>1522</v>
      </c>
      <c r="AN501" s="427">
        <v>1</v>
      </c>
      <c r="AO501" s="427" t="str">
        <f>Translations!$B$1301</f>
        <v>Purchasing records (if applicable)</v>
      </c>
      <c r="AP501" s="427">
        <v>2</v>
      </c>
    </row>
    <row r="502" spans="1:42" ht="12.75" customHeight="1" outlineLevel="1" x14ac:dyDescent="0.25">
      <c r="A502" s="28">
        <f t="shared" si="66"/>
        <v>50</v>
      </c>
      <c r="B502" s="538" t="str">
        <f t="shared" si="73"/>
        <v>Production of hydrogen and synthesis gas</v>
      </c>
      <c r="C502" s="526" t="str">
        <f t="shared" si="73"/>
        <v>Hydrogen and synthesis gas</v>
      </c>
      <c r="D502" s="526" t="str">
        <f t="shared" si="73"/>
        <v>Fuel as process input</v>
      </c>
      <c r="E502" s="526"/>
      <c r="F502" s="527" t="str">
        <f t="shared" si="69"/>
        <v>Combustion</v>
      </c>
      <c r="G502" s="525" t="s">
        <v>165</v>
      </c>
      <c r="H502" s="541" t="str">
        <f>Translations!$B$1275</f>
        <v>Type I default values</v>
      </c>
      <c r="I502" s="537"/>
      <c r="J502" s="537" t="str">
        <f>Translations!$B$1276</f>
        <v>Type II default values</v>
      </c>
      <c r="K502" s="537" t="str">
        <f>Translations!$B$1301</f>
        <v>Purchasing records (if applicable)</v>
      </c>
      <c r="L502" s="541" t="str">
        <f>Translations!$B$156</f>
        <v>Laboratory analyses</v>
      </c>
      <c r="M502" s="541"/>
      <c r="N502" s="541"/>
      <c r="O502" s="528"/>
      <c r="P502" s="525">
        <f t="shared" si="72"/>
        <v>3</v>
      </c>
      <c r="Q502" s="529" t="str">
        <f t="shared" si="70"/>
        <v>Hydrogen and synthesis gas: Fuel as process input</v>
      </c>
      <c r="R502" s="24"/>
      <c r="S502" s="32" t="str">
        <f t="shared" si="65"/>
        <v>NCV_Hydrogen and synthesis gas: Fuel as process input</v>
      </c>
      <c r="Z502" s="28" t="b">
        <f t="shared" si="71"/>
        <v>0</v>
      </c>
      <c r="AL502" s="427">
        <v>1</v>
      </c>
      <c r="AM502" s="427" t="s">
        <v>1522</v>
      </c>
      <c r="AN502" s="427">
        <v>1</v>
      </c>
      <c r="AO502" s="427" t="str">
        <f>Translations!$B$1301</f>
        <v>Purchasing records (if applicable)</v>
      </c>
      <c r="AP502" s="427">
        <v>2</v>
      </c>
    </row>
    <row r="503" spans="1:42" ht="12.75" customHeight="1" outlineLevel="1" x14ac:dyDescent="0.25">
      <c r="A503" s="28">
        <f t="shared" si="66"/>
        <v>51</v>
      </c>
      <c r="B503" s="538" t="str">
        <f t="shared" si="73"/>
        <v>Production of hydrogen and synthesis gas</v>
      </c>
      <c r="C503" s="526" t="str">
        <f t="shared" si="73"/>
        <v>Hydrogen and synthesis gas</v>
      </c>
      <c r="D503" s="526" t="str">
        <f t="shared" si="73"/>
        <v>Mass balance methodology</v>
      </c>
      <c r="E503" s="526"/>
      <c r="F503" s="527" t="str">
        <f t="shared" si="69"/>
        <v>Mass balance</v>
      </c>
      <c r="G503" s="525" t="str">
        <f>""</f>
        <v/>
      </c>
      <c r="H503" s="536" t="str">
        <f>Translations!$B$1275</f>
        <v>Type I default values</v>
      </c>
      <c r="I503" s="536"/>
      <c r="J503" s="536" t="str">
        <f>Translations!$B$1276</f>
        <v>Type II default values</v>
      </c>
      <c r="K503" s="536" t="str">
        <f>Translations!$B$1301</f>
        <v>Purchasing records (if applicable)</v>
      </c>
      <c r="L503" s="536" t="str">
        <f>Translations!$B$156</f>
        <v>Laboratory analyses</v>
      </c>
      <c r="M503" s="536"/>
      <c r="N503" s="536"/>
      <c r="O503" s="537"/>
      <c r="P503" s="525">
        <f t="shared" si="72"/>
        <v>3</v>
      </c>
      <c r="Q503" s="529" t="str">
        <f t="shared" si="70"/>
        <v>Hydrogen and synthesis gas: Mass balance methodology</v>
      </c>
      <c r="R503" s="24"/>
      <c r="S503" s="32" t="str">
        <f t="shared" si="65"/>
        <v>NCV_Hydrogen and synthesis gas: Mass balance methodology</v>
      </c>
      <c r="Z503" s="28" t="b">
        <f t="shared" si="71"/>
        <v>0</v>
      </c>
      <c r="AL503" s="427">
        <v>1</v>
      </c>
      <c r="AM503" s="427" t="s">
        <v>1522</v>
      </c>
      <c r="AN503" s="427">
        <v>1</v>
      </c>
      <c r="AO503" s="427" t="str">
        <f>Translations!$B$1301</f>
        <v>Purchasing records (if applicable)</v>
      </c>
      <c r="AP503" s="427">
        <v>2</v>
      </c>
    </row>
    <row r="504" spans="1:42" ht="12.75" customHeight="1" outlineLevel="1" x14ac:dyDescent="0.25">
      <c r="A504" s="28">
        <f t="shared" si="66"/>
        <v>52</v>
      </c>
      <c r="B504" s="538" t="str">
        <f t="shared" si="73"/>
        <v>Production of bulk chemicals</v>
      </c>
      <c r="C504" s="526" t="str">
        <f t="shared" si="73"/>
        <v>Bulk organic chemicals</v>
      </c>
      <c r="D504" s="526" t="str">
        <f t="shared" si="73"/>
        <v>Mass balance methodology</v>
      </c>
      <c r="E504" s="526"/>
      <c r="F504" s="527" t="str">
        <f t="shared" si="69"/>
        <v>Mass balance</v>
      </c>
      <c r="G504" s="525" t="str">
        <f>""</f>
        <v/>
      </c>
      <c r="H504" s="536" t="str">
        <f>Translations!$B$1275</f>
        <v>Type I default values</v>
      </c>
      <c r="I504" s="536"/>
      <c r="J504" s="536" t="str">
        <f>Translations!$B$1276</f>
        <v>Type II default values</v>
      </c>
      <c r="K504" s="536" t="str">
        <f>Translations!$B$1301</f>
        <v>Purchasing records (if applicable)</v>
      </c>
      <c r="L504" s="536" t="str">
        <f>Translations!$B$156</f>
        <v>Laboratory analyses</v>
      </c>
      <c r="M504" s="536"/>
      <c r="N504" s="536"/>
      <c r="O504" s="537"/>
      <c r="P504" s="525">
        <f t="shared" si="72"/>
        <v>3</v>
      </c>
      <c r="Q504" s="529" t="str">
        <f t="shared" si="70"/>
        <v>Bulk organic chemicals: Mass balance methodology</v>
      </c>
      <c r="R504" s="24"/>
      <c r="S504" s="32" t="str">
        <f t="shared" si="65"/>
        <v>NCV_Bulk organic chemicals: Mass balance methodology</v>
      </c>
      <c r="Z504" s="28" t="b">
        <f t="shared" si="71"/>
        <v>0</v>
      </c>
      <c r="AL504" s="427">
        <v>1</v>
      </c>
      <c r="AM504" s="427" t="s">
        <v>1522</v>
      </c>
      <c r="AN504" s="427">
        <v>1</v>
      </c>
      <c r="AO504" s="427" t="str">
        <f>Translations!$B$1301</f>
        <v>Purchasing records (if applicable)</v>
      </c>
      <c r="AP504" s="427">
        <v>2</v>
      </c>
    </row>
    <row r="505" spans="1:42" ht="12.75" customHeight="1" outlineLevel="1" x14ac:dyDescent="0.25">
      <c r="A505" s="28">
        <f t="shared" si="66"/>
        <v>53</v>
      </c>
      <c r="B505" s="538" t="str">
        <f t="shared" si="73"/>
        <v>Production or processing of ferrous metals</v>
      </c>
      <c r="C505" s="526" t="str">
        <f t="shared" si="73"/>
        <v>(Non) ferrous, sec. aluminium</v>
      </c>
      <c r="D505" s="526" t="str">
        <f t="shared" si="73"/>
        <v>Process (method A): carbonate only</v>
      </c>
      <c r="E505" s="533"/>
      <c r="F505" s="527" t="str">
        <f t="shared" si="69"/>
        <v>Process Emissions</v>
      </c>
      <c r="G505" s="525" t="str">
        <f>EUconst_NA</f>
        <v>n.a.</v>
      </c>
      <c r="H505" s="536"/>
      <c r="I505" s="536"/>
      <c r="J505" s="527"/>
      <c r="K505" s="527"/>
      <c r="L505" s="536"/>
      <c r="M505" s="536"/>
      <c r="N505" s="536"/>
      <c r="O505" s="537"/>
      <c r="P505" s="525" t="str">
        <f t="shared" si="72"/>
        <v>n.a.</v>
      </c>
      <c r="Q505" s="529" t="str">
        <f t="shared" si="70"/>
        <v>(Non) ferrous, sec. aluminium: Process (method A): carbonate only</v>
      </c>
      <c r="R505" s="24"/>
      <c r="S505" s="32" t="str">
        <f t="shared" si="65"/>
        <v>NCV_(Non) ferrous, sec. aluminium: Process (method A): carbonate only</v>
      </c>
      <c r="Z505" s="28" t="b">
        <f t="shared" si="71"/>
        <v>1</v>
      </c>
      <c r="AL505" s="427" t="s">
        <v>1522</v>
      </c>
      <c r="AM505" s="427" t="s">
        <v>1522</v>
      </c>
      <c r="AN505" s="427" t="s">
        <v>1522</v>
      </c>
      <c r="AO505" s="427" t="s">
        <v>1522</v>
      </c>
      <c r="AP505" s="427" t="s">
        <v>1522</v>
      </c>
    </row>
    <row r="506" spans="1:42" ht="12.75" customHeight="1" outlineLevel="1" x14ac:dyDescent="0.25">
      <c r="A506" s="28">
        <f t="shared" si="66"/>
        <v>54</v>
      </c>
      <c r="B506" s="538" t="str">
        <f t="shared" si="73"/>
        <v>Production or processing of ferrous metals</v>
      </c>
      <c r="C506" s="526" t="str">
        <f t="shared" si="73"/>
        <v>(Non) ferrous, sec. aluminium</v>
      </c>
      <c r="D506" s="526" t="str">
        <f t="shared" si="73"/>
        <v>Process (method A): mixed (carbonate + non-carbonate)</v>
      </c>
      <c r="E506" s="533"/>
      <c r="F506" s="527" t="str">
        <f t="shared" si="69"/>
        <v>Process Emissions</v>
      </c>
      <c r="G506" s="525" t="s">
        <v>165</v>
      </c>
      <c r="H506" s="541" t="str">
        <f>Translations!$B$1275</f>
        <v>Type I default values</v>
      </c>
      <c r="I506" s="537"/>
      <c r="J506" s="537" t="str">
        <f>Translations!$B$1276</f>
        <v>Type II default values</v>
      </c>
      <c r="K506" s="537" t="str">
        <f>Translations!$B$1301</f>
        <v>Purchasing records (if applicable)</v>
      </c>
      <c r="L506" s="541" t="str">
        <f>Translations!$B$156</f>
        <v>Laboratory analyses</v>
      </c>
      <c r="M506" s="541"/>
      <c r="N506" s="541"/>
      <c r="O506" s="530"/>
      <c r="P506" s="525">
        <f t="shared" si="72"/>
        <v>3</v>
      </c>
      <c r="Q506" s="529" t="str">
        <f t="shared" si="70"/>
        <v>(Non) ferrous, sec. aluminium: Process (method A): mixed (carbonate + non-carbonate)</v>
      </c>
      <c r="R506" s="24"/>
      <c r="S506" s="32" t="str">
        <f t="shared" si="65"/>
        <v>NCV_(Non) ferrous, sec. aluminium: Process (method A): mixed (carbonate + non-carbonate)</v>
      </c>
      <c r="Z506" s="28" t="b">
        <f t="shared" si="71"/>
        <v>0</v>
      </c>
      <c r="AL506" s="427">
        <v>1</v>
      </c>
      <c r="AM506" s="427" t="s">
        <v>1522</v>
      </c>
      <c r="AN506" s="427">
        <v>1</v>
      </c>
      <c r="AO506" s="427" t="str">
        <f>Translations!$B$1301</f>
        <v>Purchasing records (if applicable)</v>
      </c>
      <c r="AP506" s="427">
        <v>2</v>
      </c>
    </row>
    <row r="507" spans="1:42" ht="12.75" customHeight="1" outlineLevel="1" x14ac:dyDescent="0.25">
      <c r="A507" s="28">
        <f t="shared" si="66"/>
        <v>55</v>
      </c>
      <c r="B507" s="538" t="str">
        <f t="shared" si="73"/>
        <v>Production or processing of ferrous metals</v>
      </c>
      <c r="C507" s="526" t="str">
        <f t="shared" si="73"/>
        <v>(Non) ferrous, sec. aluminium</v>
      </c>
      <c r="D507" s="526" t="str">
        <f t="shared" si="73"/>
        <v>Process (method A): non-carbonate</v>
      </c>
      <c r="E507" s="533"/>
      <c r="F507" s="527" t="str">
        <f t="shared" si="69"/>
        <v>Process Emissions</v>
      </c>
      <c r="G507" s="525" t="s">
        <v>165</v>
      </c>
      <c r="H507" s="541" t="str">
        <f>Translations!$B$1275</f>
        <v>Type I default values</v>
      </c>
      <c r="I507" s="537"/>
      <c r="J507" s="537" t="str">
        <f>Translations!$B$1276</f>
        <v>Type II default values</v>
      </c>
      <c r="K507" s="537" t="str">
        <f>Translations!$B$1301</f>
        <v>Purchasing records (if applicable)</v>
      </c>
      <c r="L507" s="541" t="str">
        <f>Translations!$B$156</f>
        <v>Laboratory analyses</v>
      </c>
      <c r="M507" s="541"/>
      <c r="N507" s="541"/>
      <c r="O507" s="530"/>
      <c r="P507" s="525">
        <f t="shared" si="72"/>
        <v>3</v>
      </c>
      <c r="Q507" s="529" t="str">
        <f t="shared" si="70"/>
        <v>(Non) ferrous, sec. aluminium: Process (method A): non-carbonate</v>
      </c>
      <c r="R507" s="24"/>
      <c r="S507" s="32" t="str">
        <f t="shared" si="65"/>
        <v>NCV_(Non) ferrous, sec. aluminium: Process (method A): non-carbonate</v>
      </c>
      <c r="Z507" s="28" t="b">
        <f t="shared" si="71"/>
        <v>0</v>
      </c>
      <c r="AL507" s="427">
        <v>1</v>
      </c>
      <c r="AM507" s="427" t="s">
        <v>1522</v>
      </c>
      <c r="AN507" s="427">
        <v>1</v>
      </c>
      <c r="AO507" s="427" t="str">
        <f>Translations!$B$1301</f>
        <v>Purchasing records (if applicable)</v>
      </c>
      <c r="AP507" s="427">
        <v>2</v>
      </c>
    </row>
    <row r="508" spans="1:42" ht="12.75" customHeight="1" outlineLevel="1" x14ac:dyDescent="0.25">
      <c r="A508" s="28">
        <f t="shared" si="66"/>
        <v>56</v>
      </c>
      <c r="B508" s="538" t="str">
        <f t="shared" si="73"/>
        <v>Production or processing of ferrous metals</v>
      </c>
      <c r="C508" s="526" t="str">
        <f t="shared" si="73"/>
        <v>(Non) ferrous, sec. aluminium</v>
      </c>
      <c r="D508" s="526" t="str">
        <f t="shared" si="73"/>
        <v>Process (method B): oxide output</v>
      </c>
      <c r="E508" s="533"/>
      <c r="F508" s="527" t="str">
        <f t="shared" si="69"/>
        <v>Process Emissions</v>
      </c>
      <c r="G508" s="525" t="str">
        <f>EUconst_NA</f>
        <v>n.a.</v>
      </c>
      <c r="H508" s="536"/>
      <c r="I508" s="536"/>
      <c r="J508" s="527"/>
      <c r="K508" s="527"/>
      <c r="L508" s="536"/>
      <c r="M508" s="536"/>
      <c r="N508" s="536"/>
      <c r="O508" s="537"/>
      <c r="P508" s="525" t="str">
        <f t="shared" si="72"/>
        <v>n.a.</v>
      </c>
      <c r="Q508" s="529" t="str">
        <f t="shared" si="70"/>
        <v>(Non) ferrous, sec. aluminium: Process (method B): oxide output</v>
      </c>
      <c r="R508" s="24"/>
      <c r="S508" s="32" t="str">
        <f t="shared" si="65"/>
        <v>NCV_(Non) ferrous, sec. aluminium: Process (method B): oxide output</v>
      </c>
      <c r="Z508" s="28" t="b">
        <f t="shared" si="71"/>
        <v>1</v>
      </c>
      <c r="AL508" s="427" t="s">
        <v>1522</v>
      </c>
      <c r="AM508" s="427" t="s">
        <v>1522</v>
      </c>
      <c r="AN508" s="427" t="s">
        <v>1522</v>
      </c>
      <c r="AO508" s="427" t="s">
        <v>1522</v>
      </c>
      <c r="AP508" s="427" t="s">
        <v>1522</v>
      </c>
    </row>
    <row r="509" spans="1:42" ht="12.75" customHeight="1" outlineLevel="1" x14ac:dyDescent="0.25">
      <c r="A509" s="28">
        <f t="shared" si="66"/>
        <v>57</v>
      </c>
      <c r="B509" s="538" t="str">
        <f t="shared" si="73"/>
        <v>Production or processing of ferrous metals</v>
      </c>
      <c r="C509" s="526" t="str">
        <f t="shared" si="73"/>
        <v>(Non) ferrous, sec. aluminium</v>
      </c>
      <c r="D509" s="526" t="str">
        <f t="shared" si="73"/>
        <v>Mass balance methodology</v>
      </c>
      <c r="E509" s="526"/>
      <c r="F509" s="527" t="str">
        <f t="shared" si="69"/>
        <v>Mass balance</v>
      </c>
      <c r="G509" s="525" t="str">
        <f>""</f>
        <v/>
      </c>
      <c r="H509" s="536" t="str">
        <f>Translations!$B$1275</f>
        <v>Type I default values</v>
      </c>
      <c r="I509" s="536"/>
      <c r="J509" s="536" t="str">
        <f>Translations!$B$1276</f>
        <v>Type II default values</v>
      </c>
      <c r="K509" s="536" t="str">
        <f>Translations!$B$1301</f>
        <v>Purchasing records (if applicable)</v>
      </c>
      <c r="L509" s="536" t="str">
        <f>Translations!$B$156</f>
        <v>Laboratory analyses</v>
      </c>
      <c r="M509" s="536"/>
      <c r="N509" s="536"/>
      <c r="O509" s="537"/>
      <c r="P509" s="525">
        <f t="shared" si="72"/>
        <v>3</v>
      </c>
      <c r="Q509" s="529" t="str">
        <f t="shared" si="70"/>
        <v>(Non) ferrous, sec. aluminium: Mass balance methodology</v>
      </c>
      <c r="R509" s="24"/>
      <c r="S509" s="32" t="str">
        <f t="shared" si="65"/>
        <v>NCV_(Non) ferrous, sec. aluminium: Mass balance methodology</v>
      </c>
      <c r="Z509" s="28" t="b">
        <f t="shared" si="71"/>
        <v>0</v>
      </c>
      <c r="AL509" s="427">
        <v>1</v>
      </c>
      <c r="AM509" s="427" t="s">
        <v>1522</v>
      </c>
      <c r="AN509" s="427">
        <v>1</v>
      </c>
      <c r="AO509" s="427" t="str">
        <f>Translations!$B$1301</f>
        <v>Purchasing records (if applicable)</v>
      </c>
      <c r="AP509" s="427">
        <v>2</v>
      </c>
    </row>
    <row r="510" spans="1:42" ht="12.75" customHeight="1" outlineLevel="1" x14ac:dyDescent="0.25">
      <c r="A510" s="28">
        <f t="shared" si="66"/>
        <v>58</v>
      </c>
      <c r="B510" s="538" t="str">
        <f t="shared" si="73"/>
        <v>Production of soda ash and sodium bicarbonate</v>
      </c>
      <c r="C510" s="526" t="str">
        <f t="shared" si="73"/>
        <v>Soda ash / sodium bicarbonate</v>
      </c>
      <c r="D510" s="526" t="str">
        <f t="shared" si="73"/>
        <v>Mass balance methodology</v>
      </c>
      <c r="E510" s="526"/>
      <c r="F510" s="527" t="str">
        <f t="shared" si="69"/>
        <v>Mass balance</v>
      </c>
      <c r="G510" s="525" t="str">
        <f>""</f>
        <v/>
      </c>
      <c r="H510" s="536" t="str">
        <f>Translations!$B$1275</f>
        <v>Type I default values</v>
      </c>
      <c r="I510" s="536"/>
      <c r="J510" s="536" t="str">
        <f>Translations!$B$1276</f>
        <v>Type II default values</v>
      </c>
      <c r="K510" s="536" t="str">
        <f>Translations!$B$1301</f>
        <v>Purchasing records (if applicable)</v>
      </c>
      <c r="L510" s="536" t="str">
        <f>Translations!$B$156</f>
        <v>Laboratory analyses</v>
      </c>
      <c r="M510" s="536"/>
      <c r="N510" s="536"/>
      <c r="O510" s="537"/>
      <c r="P510" s="525">
        <f t="shared" si="72"/>
        <v>3</v>
      </c>
      <c r="Q510" s="529" t="str">
        <f t="shared" si="70"/>
        <v>Soda ash / sodium bicarbonate: Mass balance methodology</v>
      </c>
      <c r="R510" s="24"/>
      <c r="S510" s="32" t="str">
        <f t="shared" si="65"/>
        <v>NCV_Soda ash / sodium bicarbonate: Mass balance methodology</v>
      </c>
      <c r="W510" s="145"/>
      <c r="Z510" s="28" t="b">
        <f t="shared" si="71"/>
        <v>0</v>
      </c>
      <c r="AL510" s="427">
        <v>1</v>
      </c>
      <c r="AM510" s="427" t="s">
        <v>1522</v>
      </c>
      <c r="AN510" s="427">
        <v>1</v>
      </c>
      <c r="AO510" s="427" t="str">
        <f>Translations!$B$1301</f>
        <v>Purchasing records (if applicable)</v>
      </c>
      <c r="AP510" s="427">
        <v>2</v>
      </c>
    </row>
    <row r="511" spans="1:42" ht="12.75" customHeight="1" outlineLevel="1" x14ac:dyDescent="0.25">
      <c r="A511" s="28">
        <f t="shared" si="66"/>
        <v>59</v>
      </c>
      <c r="B511" s="538" t="str">
        <f t="shared" si="73"/>
        <v>Production of primary aluminium</v>
      </c>
      <c r="C511" s="526" t="str">
        <f t="shared" si="73"/>
        <v>Primary aluminium</v>
      </c>
      <c r="D511" s="526" t="str">
        <f t="shared" si="73"/>
        <v>Mass balance methodology</v>
      </c>
      <c r="E511" s="526"/>
      <c r="F511" s="527" t="str">
        <f t="shared" si="69"/>
        <v>Mass balance</v>
      </c>
      <c r="G511" s="525" t="str">
        <f>""</f>
        <v/>
      </c>
      <c r="H511" s="536" t="str">
        <f>Translations!$B$1275</f>
        <v>Type I default values</v>
      </c>
      <c r="I511" s="536"/>
      <c r="J511" s="536" t="str">
        <f>Translations!$B$1276</f>
        <v>Type II default values</v>
      </c>
      <c r="K511" s="536" t="str">
        <f>Translations!$B$1301</f>
        <v>Purchasing records (if applicable)</v>
      </c>
      <c r="L511" s="536" t="str">
        <f>Translations!$B$156</f>
        <v>Laboratory analyses</v>
      </c>
      <c r="M511" s="536"/>
      <c r="N511" s="536"/>
      <c r="O511" s="537"/>
      <c r="P511" s="525">
        <f t="shared" si="72"/>
        <v>3</v>
      </c>
      <c r="Q511" s="529" t="str">
        <f t="shared" si="70"/>
        <v>Primary aluminium: Mass balance methodology</v>
      </c>
      <c r="R511" s="24"/>
      <c r="S511" s="32" t="str">
        <f t="shared" si="65"/>
        <v>NCV_Primary aluminium: Mass balance methodology</v>
      </c>
      <c r="Z511" s="28" t="b">
        <f t="shared" si="71"/>
        <v>0</v>
      </c>
      <c r="AL511" s="427">
        <v>1</v>
      </c>
      <c r="AM511" s="427" t="s">
        <v>1522</v>
      </c>
      <c r="AN511" s="427">
        <v>1</v>
      </c>
      <c r="AO511" s="427" t="str">
        <f>Translations!$B$1301</f>
        <v>Purchasing records (if applicable)</v>
      </c>
      <c r="AP511" s="427">
        <v>2</v>
      </c>
    </row>
    <row r="512" spans="1:42" ht="12.75" customHeight="1" outlineLevel="1" x14ac:dyDescent="0.25">
      <c r="A512" s="28">
        <f t="shared" si="66"/>
        <v>60</v>
      </c>
      <c r="B512" s="568" t="str">
        <f t="shared" si="73"/>
        <v>Production of primary aluminium</v>
      </c>
      <c r="C512" s="569" t="str">
        <f t="shared" si="73"/>
        <v>Primary aluminium</v>
      </c>
      <c r="D512" s="569" t="str">
        <f t="shared" si="73"/>
        <v>PFC emissions (slope method)</v>
      </c>
      <c r="E512" s="569"/>
      <c r="F512" s="570" t="str">
        <f t="shared" si="69"/>
        <v>PFC Emissions</v>
      </c>
      <c r="G512" s="571" t="str">
        <f t="shared" ref="G512:G522" si="74">EUconst_NA</f>
        <v>n.a.</v>
      </c>
      <c r="H512" s="576"/>
      <c r="I512" s="576"/>
      <c r="J512" s="570"/>
      <c r="K512" s="570"/>
      <c r="L512" s="576"/>
      <c r="M512" s="576"/>
      <c r="N512" s="576"/>
      <c r="O512" s="577"/>
      <c r="P512" s="571" t="str">
        <f t="shared" si="72"/>
        <v>n.a.</v>
      </c>
      <c r="Q512" s="575" t="str">
        <f t="shared" si="70"/>
        <v>Primary aluminium: PFC emissions (slope method)</v>
      </c>
      <c r="R512" s="24"/>
      <c r="S512" s="573" t="str">
        <f t="shared" si="65"/>
        <v>NCV_Primary aluminium: PFC emissions (slope method)</v>
      </c>
      <c r="Z512" s="28" t="b">
        <f t="shared" si="71"/>
        <v>1</v>
      </c>
      <c r="AL512" s="427" t="s">
        <v>1522</v>
      </c>
      <c r="AM512" s="427" t="s">
        <v>1522</v>
      </c>
      <c r="AN512" s="427" t="s">
        <v>1522</v>
      </c>
      <c r="AO512" s="427" t="s">
        <v>1522</v>
      </c>
      <c r="AP512" s="427" t="s">
        <v>1522</v>
      </c>
    </row>
    <row r="513" spans="1:42" ht="12.75" customHeight="1" outlineLevel="1" x14ac:dyDescent="0.25">
      <c r="A513" s="28">
        <f t="shared" si="66"/>
        <v>61</v>
      </c>
      <c r="B513" s="538" t="str">
        <f t="shared" ref="B513:D513" si="75">B441</f>
        <v>Production of primary aluminium</v>
      </c>
      <c r="C513" s="526" t="str">
        <f t="shared" si="75"/>
        <v>Primary aluminium</v>
      </c>
      <c r="D513" s="526" t="str">
        <f t="shared" si="75"/>
        <v>PFC emissions (overvoltage method)</v>
      </c>
      <c r="E513" s="526"/>
      <c r="F513" s="527" t="str">
        <f t="shared" si="69"/>
        <v>PFC Emissions</v>
      </c>
      <c r="G513" s="525" t="str">
        <f t="shared" si="74"/>
        <v>n.a.</v>
      </c>
      <c r="H513" s="536"/>
      <c r="I513" s="536"/>
      <c r="J513" s="527"/>
      <c r="K513" s="527"/>
      <c r="L513" s="536"/>
      <c r="M513" s="536"/>
      <c r="N513" s="536"/>
      <c r="O513" s="537"/>
      <c r="P513" s="525" t="str">
        <f t="shared" si="72"/>
        <v>n.a.</v>
      </c>
      <c r="Q513" s="529" t="str">
        <f t="shared" si="70"/>
        <v>Primary aluminium: PFC emissions (overvoltage method)</v>
      </c>
      <c r="R513" s="32"/>
      <c r="S513" s="32" t="str">
        <f t="shared" si="65"/>
        <v>NCV_Primary aluminium: PFC emissions (overvoltage method)</v>
      </c>
      <c r="Z513" s="28" t="b">
        <f t="shared" si="71"/>
        <v>1</v>
      </c>
      <c r="AL513" s="427" t="s">
        <v>1522</v>
      </c>
      <c r="AM513" s="427" t="s">
        <v>1522</v>
      </c>
      <c r="AN513" s="427" t="s">
        <v>1522</v>
      </c>
      <c r="AO513" s="427" t="s">
        <v>1522</v>
      </c>
      <c r="AP513" s="427" t="s">
        <v>1522</v>
      </c>
    </row>
    <row r="514" spans="1:42" ht="12.75" customHeight="1" outlineLevel="1" x14ac:dyDescent="0.25">
      <c r="A514" s="28">
        <f t="shared" si="66"/>
        <v>62</v>
      </c>
      <c r="B514" s="538" t="str">
        <f t="shared" ref="B514:D514" si="76">B442</f>
        <v>Capture of greenhouse gases under Directive 2009/31/EC</v>
      </c>
      <c r="C514" s="526" t="str">
        <f t="shared" si="76"/>
        <v>CCS: Capture</v>
      </c>
      <c r="D514" s="526" t="str">
        <f t="shared" si="76"/>
        <v>CO2 transferred</v>
      </c>
      <c r="E514" s="526"/>
      <c r="F514" s="527" t="str">
        <f t="shared" ref="F514:F522" si="77">F442</f>
        <v>Mass balance</v>
      </c>
      <c r="G514" s="525" t="str">
        <f t="shared" si="74"/>
        <v>n.a.</v>
      </c>
      <c r="H514" s="536"/>
      <c r="I514" s="536"/>
      <c r="J514" s="527"/>
      <c r="K514" s="527"/>
      <c r="L514" s="536"/>
      <c r="M514" s="536"/>
      <c r="N514" s="536"/>
      <c r="O514" s="537"/>
      <c r="P514" s="525" t="str">
        <f t="shared" si="72"/>
        <v>n.a.</v>
      </c>
      <c r="Q514" s="529" t="str">
        <f t="shared" ref="Q514:Q521" si="78">C514 &amp; ": " &amp;D514</f>
        <v>CCS: Capture: CO2 transferred</v>
      </c>
      <c r="R514" s="32"/>
      <c r="S514" s="32" t="str">
        <f t="shared" ref="S514:S521" si="79">EUconst_CNTR_NCV&amp;Q514</f>
        <v>NCV_CCS: Capture: CO2 transferred</v>
      </c>
      <c r="Z514" s="28" t="b">
        <f t="shared" si="71"/>
        <v>1</v>
      </c>
      <c r="AL514" s="427"/>
      <c r="AM514" s="427"/>
      <c r="AN514" s="427"/>
      <c r="AO514" s="427"/>
      <c r="AP514" s="427"/>
    </row>
    <row r="515" spans="1:42" ht="12.75" customHeight="1" outlineLevel="1" x14ac:dyDescent="0.25">
      <c r="A515" s="28">
        <f t="shared" si="66"/>
        <v>63</v>
      </c>
      <c r="B515" s="538" t="str">
        <f t="shared" ref="B515:D515" si="80">B443</f>
        <v>Transport of greenhouse gases under Directive 2009/31/EC</v>
      </c>
      <c r="C515" s="526" t="str">
        <f t="shared" si="80"/>
        <v>CCS: Transport</v>
      </c>
      <c r="D515" s="526" t="str">
        <f t="shared" si="80"/>
        <v>CO2 transferred</v>
      </c>
      <c r="E515" s="526"/>
      <c r="F515" s="527" t="str">
        <f t="shared" si="77"/>
        <v>Mass balance</v>
      </c>
      <c r="G515" s="525" t="str">
        <f t="shared" si="74"/>
        <v>n.a.</v>
      </c>
      <c r="H515" s="536"/>
      <c r="I515" s="536"/>
      <c r="J515" s="527"/>
      <c r="K515" s="527"/>
      <c r="L515" s="536"/>
      <c r="M515" s="536"/>
      <c r="N515" s="536"/>
      <c r="O515" s="537"/>
      <c r="P515" s="525" t="str">
        <f t="shared" si="72"/>
        <v>n.a.</v>
      </c>
      <c r="Q515" s="529" t="str">
        <f t="shared" si="78"/>
        <v>CCS: Transport: CO2 transferred</v>
      </c>
      <c r="R515" s="32"/>
      <c r="S515" s="32" t="str">
        <f t="shared" si="79"/>
        <v>NCV_CCS: Transport: CO2 transferred</v>
      </c>
      <c r="Z515" s="28" t="b">
        <f t="shared" si="71"/>
        <v>1</v>
      </c>
      <c r="AL515" s="427"/>
      <c r="AM515" s="427"/>
      <c r="AN515" s="427"/>
      <c r="AO515" s="427"/>
      <c r="AP515" s="427"/>
    </row>
    <row r="516" spans="1:42" ht="12.75" customHeight="1" outlineLevel="1" x14ac:dyDescent="0.25">
      <c r="A516" s="28">
        <f t="shared" si="66"/>
        <v>64</v>
      </c>
      <c r="B516" s="538" t="str">
        <f t="shared" ref="B516:D516" si="81">B444</f>
        <v>Transport of greenhouse gases under Directive 2009/31/EC</v>
      </c>
      <c r="C516" s="526" t="str">
        <f t="shared" si="81"/>
        <v>CCS: Transport</v>
      </c>
      <c r="D516" s="526" t="str">
        <f t="shared" si="81"/>
        <v>CO2 vented</v>
      </c>
      <c r="E516" s="526"/>
      <c r="F516" s="527" t="str">
        <f t="shared" si="77"/>
        <v>Process Emissions</v>
      </c>
      <c r="G516" s="525" t="str">
        <f t="shared" si="74"/>
        <v>n.a.</v>
      </c>
      <c r="H516" s="536"/>
      <c r="I516" s="536"/>
      <c r="J516" s="527"/>
      <c r="K516" s="527"/>
      <c r="L516" s="536"/>
      <c r="M516" s="536"/>
      <c r="N516" s="536"/>
      <c r="O516" s="537"/>
      <c r="P516" s="525" t="str">
        <f t="shared" si="72"/>
        <v>n.a.</v>
      </c>
      <c r="Q516" s="529" t="str">
        <f t="shared" si="78"/>
        <v>CCS: Transport: CO2 vented</v>
      </c>
      <c r="R516" s="32"/>
      <c r="S516" s="32" t="str">
        <f t="shared" si="79"/>
        <v>NCV_CCS: Transport: CO2 vented</v>
      </c>
      <c r="Z516" s="28" t="b">
        <f t="shared" si="71"/>
        <v>1</v>
      </c>
      <c r="AL516" s="427"/>
      <c r="AM516" s="427"/>
      <c r="AN516" s="427"/>
      <c r="AO516" s="427"/>
      <c r="AP516" s="427"/>
    </row>
    <row r="517" spans="1:42" ht="12.75" customHeight="1" outlineLevel="1" x14ac:dyDescent="0.25">
      <c r="A517" s="28">
        <f t="shared" si="66"/>
        <v>65</v>
      </c>
      <c r="B517" s="538" t="str">
        <f t="shared" ref="B517:D517" si="82">B445</f>
        <v>Transport of greenhouse gases under Directive 2009/31/EC</v>
      </c>
      <c r="C517" s="526" t="str">
        <f t="shared" si="82"/>
        <v>CCS: Transport</v>
      </c>
      <c r="D517" s="526" t="str">
        <f t="shared" si="82"/>
        <v>CO2 leaked</v>
      </c>
      <c r="E517" s="526"/>
      <c r="F517" s="527" t="str">
        <f t="shared" si="77"/>
        <v>Process Emissions</v>
      </c>
      <c r="G517" s="525" t="str">
        <f t="shared" si="74"/>
        <v>n.a.</v>
      </c>
      <c r="H517" s="536"/>
      <c r="I517" s="536"/>
      <c r="J517" s="527"/>
      <c r="K517" s="527"/>
      <c r="L517" s="536"/>
      <c r="M517" s="536"/>
      <c r="N517" s="536"/>
      <c r="O517" s="537"/>
      <c r="P517" s="525" t="str">
        <f t="shared" si="72"/>
        <v>n.a.</v>
      </c>
      <c r="Q517" s="529" t="str">
        <f t="shared" si="78"/>
        <v>CCS: Transport: CO2 leaked</v>
      </c>
      <c r="R517" s="32"/>
      <c r="S517" s="32" t="str">
        <f t="shared" si="79"/>
        <v>NCV_CCS: Transport: CO2 leaked</v>
      </c>
      <c r="Z517" s="28" t="b">
        <f t="shared" ref="Z517:Z523" si="83">IF(G517=EUconst_NA,TRUE,FALSE)</f>
        <v>1</v>
      </c>
      <c r="AL517" s="427"/>
      <c r="AM517" s="427"/>
      <c r="AN517" s="427"/>
      <c r="AO517" s="427"/>
      <c r="AP517" s="427"/>
    </row>
    <row r="518" spans="1:42" ht="12.75" customHeight="1" outlineLevel="1" x14ac:dyDescent="0.25">
      <c r="A518" s="28">
        <f t="shared" si="66"/>
        <v>66</v>
      </c>
      <c r="B518" s="538" t="str">
        <f t="shared" ref="B518:D518" si="84">B446</f>
        <v>Transport of greenhouse gases under Directive 2009/31/EC</v>
      </c>
      <c r="C518" s="526" t="str">
        <f t="shared" si="84"/>
        <v>CCS: Transport</v>
      </c>
      <c r="D518" s="526" t="str">
        <f t="shared" si="84"/>
        <v>CO2 fugitive</v>
      </c>
      <c r="E518" s="526"/>
      <c r="F518" s="527" t="str">
        <f t="shared" si="77"/>
        <v>Process Emissions</v>
      </c>
      <c r="G518" s="525" t="str">
        <f t="shared" si="74"/>
        <v>n.a.</v>
      </c>
      <c r="H518" s="536"/>
      <c r="I518" s="536"/>
      <c r="J518" s="527"/>
      <c r="K518" s="527"/>
      <c r="L518" s="536"/>
      <c r="M518" s="536"/>
      <c r="N518" s="536"/>
      <c r="O518" s="537"/>
      <c r="P518" s="525" t="str">
        <f t="shared" ref="P518:P522" si="85">IF(G518=EUconst_NA,EUconst_NA,IF(ISBLANK(J518),COUNTA(H518:O518),COUNTA(H518,J518,L518)))</f>
        <v>n.a.</v>
      </c>
      <c r="Q518" s="529" t="str">
        <f t="shared" si="78"/>
        <v>CCS: Transport: CO2 fugitive</v>
      </c>
      <c r="R518" s="32"/>
      <c r="S518" s="32" t="str">
        <f t="shared" si="79"/>
        <v>NCV_CCS: Transport: CO2 fugitive</v>
      </c>
      <c r="Z518" s="28" t="b">
        <f t="shared" si="83"/>
        <v>1</v>
      </c>
      <c r="AL518" s="427"/>
      <c r="AM518" s="427"/>
      <c r="AN518" s="427"/>
      <c r="AO518" s="427"/>
      <c r="AP518" s="427"/>
    </row>
    <row r="519" spans="1:42" ht="12.75" customHeight="1" outlineLevel="1" x14ac:dyDescent="0.25">
      <c r="A519" s="28">
        <f t="shared" ref="A519:A522" si="86">A518+1</f>
        <v>67</v>
      </c>
      <c r="B519" s="538" t="str">
        <f t="shared" ref="B519:D519" si="87">B447</f>
        <v>Storage of greenhouse gases under Directive 2009/31/EC</v>
      </c>
      <c r="C519" s="526" t="str">
        <f t="shared" si="87"/>
        <v>CCS: Storage</v>
      </c>
      <c r="D519" s="526" t="str">
        <f t="shared" si="87"/>
        <v>CO2 transferred</v>
      </c>
      <c r="E519" s="526"/>
      <c r="F519" s="527" t="str">
        <f t="shared" si="77"/>
        <v>Mass balance</v>
      </c>
      <c r="G519" s="525" t="str">
        <f t="shared" si="74"/>
        <v>n.a.</v>
      </c>
      <c r="H519" s="536"/>
      <c r="I519" s="536"/>
      <c r="J519" s="527"/>
      <c r="K519" s="527"/>
      <c r="L519" s="536"/>
      <c r="M519" s="536"/>
      <c r="N519" s="536"/>
      <c r="O519" s="537"/>
      <c r="P519" s="525" t="str">
        <f t="shared" si="85"/>
        <v>n.a.</v>
      </c>
      <c r="Q519" s="529" t="str">
        <f t="shared" si="78"/>
        <v>CCS: Storage: CO2 transferred</v>
      </c>
      <c r="R519" s="32"/>
      <c r="S519" s="32" t="str">
        <f t="shared" si="79"/>
        <v>NCV_CCS: Storage: CO2 transferred</v>
      </c>
      <c r="Z519" s="28" t="b">
        <f t="shared" si="83"/>
        <v>1</v>
      </c>
      <c r="AL519" s="427"/>
      <c r="AM519" s="427"/>
      <c r="AN519" s="427"/>
      <c r="AO519" s="427"/>
      <c r="AP519" s="427"/>
    </row>
    <row r="520" spans="1:42" ht="12.75" customHeight="1" outlineLevel="1" x14ac:dyDescent="0.25">
      <c r="A520" s="28">
        <f t="shared" si="86"/>
        <v>68</v>
      </c>
      <c r="B520" s="538" t="str">
        <f t="shared" ref="B520:D520" si="88">B448</f>
        <v>Storage of greenhouse gases under Directive 2009/31/EC</v>
      </c>
      <c r="C520" s="526" t="str">
        <f t="shared" si="88"/>
        <v>CCS: Storage</v>
      </c>
      <c r="D520" s="526" t="str">
        <f t="shared" si="88"/>
        <v>CO2 vented</v>
      </c>
      <c r="E520" s="526"/>
      <c r="F520" s="527" t="str">
        <f t="shared" si="77"/>
        <v>Process Emissions</v>
      </c>
      <c r="G520" s="525" t="str">
        <f t="shared" si="74"/>
        <v>n.a.</v>
      </c>
      <c r="H520" s="536"/>
      <c r="I520" s="536"/>
      <c r="J520" s="527"/>
      <c r="K520" s="527"/>
      <c r="L520" s="536"/>
      <c r="M520" s="536"/>
      <c r="N520" s="536"/>
      <c r="O520" s="537"/>
      <c r="P520" s="525" t="str">
        <f t="shared" si="85"/>
        <v>n.a.</v>
      </c>
      <c r="Q520" s="529" t="str">
        <f t="shared" si="78"/>
        <v>CCS: Storage: CO2 vented</v>
      </c>
      <c r="R520" s="32"/>
      <c r="S520" s="32" t="str">
        <f t="shared" si="79"/>
        <v>NCV_CCS: Storage: CO2 vented</v>
      </c>
      <c r="Z520" s="28" t="b">
        <f t="shared" si="83"/>
        <v>1</v>
      </c>
      <c r="AL520" s="427"/>
      <c r="AM520" s="427"/>
      <c r="AN520" s="427"/>
      <c r="AO520" s="427"/>
      <c r="AP520" s="427"/>
    </row>
    <row r="521" spans="1:42" ht="12.75" customHeight="1" outlineLevel="1" x14ac:dyDescent="0.25">
      <c r="A521" s="28">
        <f t="shared" si="86"/>
        <v>69</v>
      </c>
      <c r="B521" s="538" t="str">
        <f t="shared" ref="B521:D522" si="89">B449</f>
        <v>Storage of greenhouse gases under Directive 2009/31/EC</v>
      </c>
      <c r="C521" s="526" t="str">
        <f t="shared" si="89"/>
        <v>CCS: Storage</v>
      </c>
      <c r="D521" s="526" t="str">
        <f t="shared" si="89"/>
        <v>CO2 leaked</v>
      </c>
      <c r="E521" s="526"/>
      <c r="F521" s="527" t="str">
        <f t="shared" si="77"/>
        <v>Process Emissions</v>
      </c>
      <c r="G521" s="525" t="str">
        <f t="shared" si="74"/>
        <v>n.a.</v>
      </c>
      <c r="H521" s="536"/>
      <c r="I521" s="536"/>
      <c r="J521" s="527"/>
      <c r="K521" s="527"/>
      <c r="L521" s="536"/>
      <c r="M521" s="536"/>
      <c r="N521" s="536"/>
      <c r="O521" s="537"/>
      <c r="P521" s="525" t="str">
        <f t="shared" si="85"/>
        <v>n.a.</v>
      </c>
      <c r="Q521" s="529" t="str">
        <f t="shared" si="78"/>
        <v>CCS: Storage: CO2 leaked</v>
      </c>
      <c r="R521" s="32"/>
      <c r="S521" s="32" t="str">
        <f t="shared" si="79"/>
        <v>NCV_CCS: Storage: CO2 leaked</v>
      </c>
      <c r="Z521" s="28" t="b">
        <f t="shared" si="83"/>
        <v>1</v>
      </c>
      <c r="AL521" s="427"/>
      <c r="AM521" s="427"/>
      <c r="AN521" s="427"/>
      <c r="AO521" s="427"/>
      <c r="AP521" s="427"/>
    </row>
    <row r="522" spans="1:42" ht="12.75" customHeight="1" outlineLevel="1" x14ac:dyDescent="0.25">
      <c r="A522" s="28">
        <f t="shared" si="86"/>
        <v>70</v>
      </c>
      <c r="B522" s="538" t="str">
        <f t="shared" si="89"/>
        <v>Storage of greenhouse gases under Directive 2009/31/EC</v>
      </c>
      <c r="C522" s="526" t="str">
        <f t="shared" si="89"/>
        <v>CCS: Storage</v>
      </c>
      <c r="D522" s="526" t="str">
        <f t="shared" si="89"/>
        <v>CO2 fugitive</v>
      </c>
      <c r="E522" s="526"/>
      <c r="F522" s="527" t="str">
        <f t="shared" si="77"/>
        <v>Process Emissions</v>
      </c>
      <c r="G522" s="525" t="str">
        <f t="shared" si="74"/>
        <v>n.a.</v>
      </c>
      <c r="H522" s="536"/>
      <c r="I522" s="536"/>
      <c r="J522" s="527"/>
      <c r="K522" s="527"/>
      <c r="L522" s="536"/>
      <c r="M522" s="536"/>
      <c r="N522" s="536"/>
      <c r="O522" s="537"/>
      <c r="P522" s="525" t="str">
        <f t="shared" si="85"/>
        <v>n.a.</v>
      </c>
      <c r="Q522" s="529" t="str">
        <f t="shared" ref="Q522" si="90">C522 &amp; ": " &amp;D522</f>
        <v>CCS: Storage: CO2 fugitive</v>
      </c>
      <c r="R522" s="32"/>
      <c r="S522" s="32" t="str">
        <f t="shared" ref="S522" si="91">EUconst_CNTR_NCV&amp;Q522</f>
        <v>NCV_CCS: Storage: CO2 fugitive</v>
      </c>
      <c r="Z522" s="28" t="b">
        <f t="shared" si="83"/>
        <v>1</v>
      </c>
      <c r="AL522" s="427"/>
      <c r="AM522" s="427"/>
      <c r="AN522" s="427"/>
      <c r="AO522" s="427"/>
      <c r="AP522" s="427"/>
    </row>
    <row r="523" spans="1:42" ht="12.75" customHeight="1" outlineLevel="1" x14ac:dyDescent="0.25">
      <c r="B523" s="24"/>
      <c r="C523" s="24"/>
      <c r="D523" s="24"/>
      <c r="E523" s="24"/>
      <c r="F523" s="24"/>
      <c r="G523" s="24"/>
      <c r="H523" s="29"/>
      <c r="I523" s="29"/>
      <c r="J523" s="24"/>
      <c r="K523" s="24"/>
      <c r="L523" s="29"/>
      <c r="M523" s="29"/>
      <c r="N523" s="29"/>
      <c r="O523" s="29"/>
      <c r="P523" s="31"/>
      <c r="Q523" s="24"/>
      <c r="R523" s="24"/>
      <c r="S523" s="24"/>
      <c r="Z523" s="28" t="b">
        <f t="shared" si="83"/>
        <v>0</v>
      </c>
    </row>
    <row r="524" spans="1:42" s="40" customFormat="1" ht="12.75" customHeight="1" outlineLevel="1" x14ac:dyDescent="0.25">
      <c r="A524" s="40" t="s">
        <v>1520</v>
      </c>
      <c r="B524" s="41" t="str">
        <f>Translations!$B$155</f>
        <v>Carbon content</v>
      </c>
      <c r="C524" s="41" t="str">
        <f>Translations!$B$335</f>
        <v>Short name</v>
      </c>
      <c r="D524" s="41" t="str">
        <f>Translations!$B$336</f>
        <v>Sub-activity</v>
      </c>
      <c r="E524" s="41" t="str">
        <f>Translations!$B$138</f>
        <v>Parameter</v>
      </c>
      <c r="F524" s="41" t="str">
        <f>Translations!$B$337</f>
        <v>Source type</v>
      </c>
      <c r="G524" s="43" t="str">
        <f>Translations!$B$338</f>
        <v>Minimum</v>
      </c>
      <c r="H524" s="43">
        <v>1</v>
      </c>
      <c r="I524" s="43">
        <v>2</v>
      </c>
      <c r="J524" s="43" t="s">
        <v>552</v>
      </c>
      <c r="K524" s="43" t="str">
        <f>Translations!$B$306</f>
        <v>2b</v>
      </c>
      <c r="L524" s="43">
        <v>3</v>
      </c>
      <c r="M524" s="43" t="s">
        <v>1616</v>
      </c>
      <c r="N524" s="43" t="s">
        <v>1617</v>
      </c>
      <c r="O524" s="43">
        <v>4</v>
      </c>
      <c r="P524" s="43" t="str">
        <f>Translations!$B$339</f>
        <v>Highest</v>
      </c>
      <c r="Q524" s="44"/>
      <c r="Z524" s="40" t="str">
        <f>Translations!$B$340</f>
        <v>make grey?</v>
      </c>
      <c r="AK524" s="40" t="s">
        <v>1521</v>
      </c>
      <c r="AL524" s="81">
        <v>1</v>
      </c>
      <c r="AM524" s="81">
        <v>2</v>
      </c>
      <c r="AN524" s="81" t="s">
        <v>552</v>
      </c>
      <c r="AO524" s="81" t="str">
        <f>Translations!$B$306</f>
        <v>2b</v>
      </c>
      <c r="AP524" s="81">
        <v>3</v>
      </c>
    </row>
    <row r="525" spans="1:42" ht="12.75" customHeight="1" outlineLevel="1" x14ac:dyDescent="0.25">
      <c r="A525" s="28">
        <v>1</v>
      </c>
      <c r="B525" s="535" t="str">
        <f t="shared" ref="B525:D544" si="92">B453</f>
        <v>Combustion of fuels</v>
      </c>
      <c r="C525" s="32" t="str">
        <f t="shared" si="92"/>
        <v>Combustion</v>
      </c>
      <c r="D525" s="32" t="str">
        <f t="shared" si="92"/>
        <v>Commercial standard fuels</v>
      </c>
      <c r="E525" s="32"/>
      <c r="F525" s="527" t="str">
        <f t="shared" ref="F525:F556" si="93">F453</f>
        <v>Combustion</v>
      </c>
      <c r="G525" s="525" t="str">
        <f>EUconst_NA</f>
        <v>n.a.</v>
      </c>
      <c r="H525" s="536"/>
      <c r="I525" s="536"/>
      <c r="J525" s="536"/>
      <c r="K525" s="536"/>
      <c r="L525" s="536"/>
      <c r="M525" s="536"/>
      <c r="N525" s="536"/>
      <c r="O525" s="537"/>
      <c r="P525" s="525" t="str">
        <f>G525</f>
        <v>n.a.</v>
      </c>
      <c r="Q525" s="529" t="str">
        <f t="shared" ref="Q525:Q556" si="94">C525 &amp; ": " &amp;D525</f>
        <v>Combustion: Commercial standard fuels</v>
      </c>
      <c r="R525" s="24"/>
      <c r="S525" s="32" t="str">
        <f t="shared" ref="S525:S557" si="95">EUconst_CNTR_CarbonContent&amp;Q525</f>
        <v>CarbC_Combustion: Commercial standard fuels</v>
      </c>
      <c r="Z525" s="28" t="b">
        <f t="shared" ref="Z525:Z556" si="96">IF(G525=EUconst_NA,TRUE,FALSE)</f>
        <v>1</v>
      </c>
      <c r="AL525" s="427" t="s">
        <v>1522</v>
      </c>
      <c r="AM525" s="427" t="s">
        <v>1522</v>
      </c>
      <c r="AN525" s="427" t="s">
        <v>1522</v>
      </c>
      <c r="AO525" s="427" t="s">
        <v>1522</v>
      </c>
      <c r="AP525" s="427" t="s">
        <v>1522</v>
      </c>
    </row>
    <row r="526" spans="1:42" ht="12.75" customHeight="1" outlineLevel="1" x14ac:dyDescent="0.25">
      <c r="A526" s="28">
        <f>A525+1</f>
        <v>2</v>
      </c>
      <c r="B526" s="538" t="str">
        <f t="shared" si="92"/>
        <v>Combustion of fuels</v>
      </c>
      <c r="C526" s="526" t="str">
        <f t="shared" si="92"/>
        <v>Combustion</v>
      </c>
      <c r="D526" s="526" t="str">
        <f t="shared" si="92"/>
        <v>Other gaseous &amp; liquid fuels</v>
      </c>
      <c r="E526" s="526"/>
      <c r="F526" s="527" t="str">
        <f t="shared" si="93"/>
        <v>Combustion</v>
      </c>
      <c r="G526" s="525" t="str">
        <f>EUconst_NA</f>
        <v>n.a.</v>
      </c>
      <c r="H526" s="536"/>
      <c r="I526" s="536"/>
      <c r="J526" s="536"/>
      <c r="K526" s="536"/>
      <c r="L526" s="536"/>
      <c r="M526" s="536"/>
      <c r="N526" s="536"/>
      <c r="O526" s="537"/>
      <c r="P526" s="525" t="str">
        <f t="shared" ref="P526:P534" si="97">IF(G526=EUconst_NA,EUconst_NA,IF(ISBLANK(J526),COUNTA(H526:O526),COUNTA(H526,J526,L526)))</f>
        <v>n.a.</v>
      </c>
      <c r="Q526" s="529" t="str">
        <f t="shared" si="94"/>
        <v>Combustion: Other gaseous &amp; liquid fuels</v>
      </c>
      <c r="R526" s="24"/>
      <c r="S526" s="32" t="str">
        <f t="shared" si="95"/>
        <v>CarbC_Combustion: Other gaseous &amp; liquid fuels</v>
      </c>
      <c r="Z526" s="28" t="b">
        <f t="shared" si="96"/>
        <v>1</v>
      </c>
      <c r="AL526" s="427" t="s">
        <v>1522</v>
      </c>
      <c r="AM526" s="427" t="s">
        <v>1522</v>
      </c>
      <c r="AN526" s="427" t="s">
        <v>1522</v>
      </c>
      <c r="AO526" s="427" t="s">
        <v>1522</v>
      </c>
      <c r="AP526" s="427" t="s">
        <v>1522</v>
      </c>
    </row>
    <row r="527" spans="1:42" ht="12.75" customHeight="1" outlineLevel="1" x14ac:dyDescent="0.25">
      <c r="A527" s="28">
        <f t="shared" ref="A527:A590" si="98">A526+1</f>
        <v>3</v>
      </c>
      <c r="B527" s="538" t="str">
        <f t="shared" si="92"/>
        <v>Combustion of fuels</v>
      </c>
      <c r="C527" s="526" t="str">
        <f t="shared" si="92"/>
        <v>Combustion</v>
      </c>
      <c r="D527" s="526" t="str">
        <f t="shared" si="92"/>
        <v>Solid fuels</v>
      </c>
      <c r="E527" s="526"/>
      <c r="F527" s="527" t="str">
        <f t="shared" si="93"/>
        <v>Combustion</v>
      </c>
      <c r="G527" s="525" t="str">
        <f>EUconst_NA</f>
        <v>n.a.</v>
      </c>
      <c r="H527" s="536"/>
      <c r="I527" s="536"/>
      <c r="J527" s="536"/>
      <c r="K527" s="536"/>
      <c r="L527" s="536"/>
      <c r="M527" s="536"/>
      <c r="N527" s="536"/>
      <c r="O527" s="537"/>
      <c r="P527" s="525" t="str">
        <f t="shared" si="97"/>
        <v>n.a.</v>
      </c>
      <c r="Q527" s="529" t="str">
        <f t="shared" si="94"/>
        <v>Combustion: Solid fuels</v>
      </c>
      <c r="R527" s="24"/>
      <c r="S527" s="32" t="str">
        <f t="shared" si="95"/>
        <v>CarbC_Combustion: Solid fuels</v>
      </c>
      <c r="Z527" s="28" t="b">
        <f t="shared" si="96"/>
        <v>1</v>
      </c>
      <c r="AL527" s="427" t="s">
        <v>1522</v>
      </c>
      <c r="AM527" s="427" t="s">
        <v>1522</v>
      </c>
      <c r="AN527" s="427" t="s">
        <v>1522</v>
      </c>
      <c r="AO527" s="427" t="s">
        <v>1522</v>
      </c>
      <c r="AP527" s="427" t="s">
        <v>1522</v>
      </c>
    </row>
    <row r="528" spans="1:42" ht="12.75" customHeight="1" outlineLevel="1" x14ac:dyDescent="0.25">
      <c r="A528" s="28">
        <f t="shared" si="98"/>
        <v>4</v>
      </c>
      <c r="B528" s="538" t="str">
        <f t="shared" si="92"/>
        <v>Combustion of fuels</v>
      </c>
      <c r="C528" s="526" t="str">
        <f t="shared" si="92"/>
        <v>Combustion</v>
      </c>
      <c r="D528" s="526" t="str">
        <f t="shared" si="92"/>
        <v>Waste</v>
      </c>
      <c r="E528" s="526"/>
      <c r="F528" s="527" t="str">
        <f t="shared" si="93"/>
        <v>Combustion</v>
      </c>
      <c r="G528" s="525" t="str">
        <f>EUconst_NA</f>
        <v>n.a.</v>
      </c>
      <c r="H528" s="536"/>
      <c r="I528" s="536"/>
      <c r="J528" s="536"/>
      <c r="K528" s="536"/>
      <c r="L528" s="536"/>
      <c r="M528" s="536"/>
      <c r="N528" s="536"/>
      <c r="O528" s="537"/>
      <c r="P528" s="525" t="str">
        <f t="shared" si="97"/>
        <v>n.a.</v>
      </c>
      <c r="Q528" s="529" t="str">
        <f t="shared" si="94"/>
        <v>Combustion: Waste</v>
      </c>
      <c r="R528" s="24"/>
      <c r="S528" s="32" t="str">
        <f t="shared" ref="S528" si="99">EUconst_CNTR_CarbonContent&amp;Q528</f>
        <v>CarbC_Combustion: Waste</v>
      </c>
      <c r="Z528" s="28" t="b">
        <f t="shared" si="96"/>
        <v>1</v>
      </c>
      <c r="AL528" s="427" t="s">
        <v>1522</v>
      </c>
      <c r="AM528" s="427" t="s">
        <v>1522</v>
      </c>
      <c r="AN528" s="427" t="s">
        <v>1522</v>
      </c>
      <c r="AO528" s="427" t="s">
        <v>1522</v>
      </c>
      <c r="AP528" s="427" t="s">
        <v>1522</v>
      </c>
    </row>
    <row r="529" spans="1:42" ht="12.75" customHeight="1" outlineLevel="1" x14ac:dyDescent="0.25">
      <c r="A529" s="28">
        <f t="shared" si="98"/>
        <v>5</v>
      </c>
      <c r="B529" s="538" t="str">
        <f t="shared" si="92"/>
        <v>Combustion of fuels</v>
      </c>
      <c r="C529" s="526" t="str">
        <f t="shared" si="92"/>
        <v>Combustion</v>
      </c>
      <c r="D529" s="526" t="str">
        <f t="shared" si="92"/>
        <v>Gas Processing Terminals</v>
      </c>
      <c r="E529" s="526"/>
      <c r="F529" s="527" t="str">
        <f t="shared" si="93"/>
        <v>Mass balance</v>
      </c>
      <c r="G529" s="525">
        <v>1</v>
      </c>
      <c r="H529" s="536" t="str">
        <f>Translations!$B$1275</f>
        <v>Type I default values</v>
      </c>
      <c r="I529" s="536"/>
      <c r="J529" s="527" t="str">
        <f>Translations!$B$1276</f>
        <v>Type II default values</v>
      </c>
      <c r="K529" s="527" t="str">
        <f>Translations!$B$1294</f>
        <v>Established proxies (if applicable)</v>
      </c>
      <c r="L529" s="536" t="str">
        <f>Translations!$B$156</f>
        <v>Laboratory analyses</v>
      </c>
      <c r="M529" s="536"/>
      <c r="N529" s="536"/>
      <c r="O529" s="537"/>
      <c r="P529" s="525">
        <f t="shared" si="97"/>
        <v>3</v>
      </c>
      <c r="Q529" s="529" t="str">
        <f t="shared" si="94"/>
        <v>Combustion: Gas Processing Terminals</v>
      </c>
      <c r="R529" s="24"/>
      <c r="S529" s="32" t="str">
        <f t="shared" si="95"/>
        <v>CarbC_Combustion: Gas Processing Terminals</v>
      </c>
      <c r="W529" s="145"/>
      <c r="Z529" s="28" t="b">
        <f t="shared" si="96"/>
        <v>0</v>
      </c>
      <c r="AL529" s="427">
        <v>1</v>
      </c>
      <c r="AM529" s="427" t="s">
        <v>1522</v>
      </c>
      <c r="AN529" s="427">
        <v>1</v>
      </c>
      <c r="AO529" s="427">
        <v>2</v>
      </c>
      <c r="AP529" s="427">
        <v>2</v>
      </c>
    </row>
    <row r="530" spans="1:42" ht="12.75" customHeight="1" outlineLevel="1" x14ac:dyDescent="0.25">
      <c r="A530" s="28">
        <f t="shared" si="98"/>
        <v>6</v>
      </c>
      <c r="B530" s="538" t="str">
        <f t="shared" si="92"/>
        <v>Combustion of fuels</v>
      </c>
      <c r="C530" s="526" t="str">
        <f t="shared" si="92"/>
        <v>Combustion</v>
      </c>
      <c r="D530" s="526" t="str">
        <f t="shared" si="92"/>
        <v>Flares</v>
      </c>
      <c r="E530" s="526"/>
      <c r="F530" s="527" t="str">
        <f t="shared" si="93"/>
        <v>Combustion</v>
      </c>
      <c r="G530" s="525" t="str">
        <f>EUconst_NA</f>
        <v>n.a.</v>
      </c>
      <c r="H530" s="536"/>
      <c r="I530" s="536"/>
      <c r="J530" s="536"/>
      <c r="K530" s="536"/>
      <c r="L530" s="536"/>
      <c r="M530" s="536"/>
      <c r="N530" s="536"/>
      <c r="O530" s="537"/>
      <c r="P530" s="525" t="str">
        <f t="shared" si="97"/>
        <v>n.a.</v>
      </c>
      <c r="Q530" s="529" t="str">
        <f t="shared" si="94"/>
        <v>Combustion: Flares</v>
      </c>
      <c r="R530" s="24"/>
      <c r="S530" s="32" t="str">
        <f t="shared" si="95"/>
        <v>CarbC_Combustion: Flares</v>
      </c>
      <c r="Z530" s="28" t="b">
        <f t="shared" si="96"/>
        <v>1</v>
      </c>
      <c r="AL530" s="427" t="s">
        <v>1522</v>
      </c>
      <c r="AM530" s="427" t="s">
        <v>1522</v>
      </c>
      <c r="AN530" s="427" t="s">
        <v>1522</v>
      </c>
      <c r="AO530" s="427" t="s">
        <v>1522</v>
      </c>
      <c r="AP530" s="427" t="s">
        <v>1522</v>
      </c>
    </row>
    <row r="531" spans="1:42" ht="12.75" customHeight="1" outlineLevel="1" x14ac:dyDescent="0.25">
      <c r="A531" s="28">
        <f t="shared" si="98"/>
        <v>7</v>
      </c>
      <c r="B531" s="538" t="str">
        <f t="shared" si="92"/>
        <v>Combustion of fuels</v>
      </c>
      <c r="C531" s="526" t="str">
        <f t="shared" si="92"/>
        <v>Combustion</v>
      </c>
      <c r="D531" s="526" t="str">
        <f t="shared" si="92"/>
        <v>Scrubbing (carbonate)</v>
      </c>
      <c r="E531" s="526"/>
      <c r="F531" s="527" t="str">
        <f t="shared" si="93"/>
        <v>Process Emissions</v>
      </c>
      <c r="G531" s="525" t="str">
        <f>EUconst_NA</f>
        <v>n.a.</v>
      </c>
      <c r="H531" s="536"/>
      <c r="I531" s="536"/>
      <c r="J531" s="527"/>
      <c r="K531" s="527"/>
      <c r="L531" s="536"/>
      <c r="M531" s="536"/>
      <c r="N531" s="536"/>
      <c r="O531" s="537"/>
      <c r="P531" s="525" t="str">
        <f t="shared" si="97"/>
        <v>n.a.</v>
      </c>
      <c r="Q531" s="529" t="str">
        <f t="shared" si="94"/>
        <v>Combustion: Scrubbing (carbonate)</v>
      </c>
      <c r="R531" s="24"/>
      <c r="S531" s="32" t="str">
        <f t="shared" si="95"/>
        <v>CarbC_Combustion: Scrubbing (carbonate)</v>
      </c>
      <c r="Z531" s="28" t="b">
        <f t="shared" si="96"/>
        <v>1</v>
      </c>
      <c r="AL531" s="427" t="s">
        <v>1522</v>
      </c>
      <c r="AM531" s="427" t="s">
        <v>1522</v>
      </c>
      <c r="AN531" s="427" t="s">
        <v>1522</v>
      </c>
      <c r="AO531" s="427" t="s">
        <v>1522</v>
      </c>
      <c r="AP531" s="427" t="s">
        <v>1522</v>
      </c>
    </row>
    <row r="532" spans="1:42" ht="12.75" customHeight="1" outlineLevel="1" x14ac:dyDescent="0.25">
      <c r="A532" s="28">
        <f t="shared" si="98"/>
        <v>8</v>
      </c>
      <c r="B532" s="538" t="str">
        <f t="shared" si="92"/>
        <v>Combustion of fuels</v>
      </c>
      <c r="C532" s="526" t="str">
        <f t="shared" si="92"/>
        <v>Combustion</v>
      </c>
      <c r="D532" s="526" t="str">
        <f t="shared" si="92"/>
        <v>Scrubbing (gypsum)</v>
      </c>
      <c r="E532" s="526"/>
      <c r="F532" s="527" t="str">
        <f t="shared" si="93"/>
        <v>Process Emissions</v>
      </c>
      <c r="G532" s="525" t="str">
        <f>EUconst_NA</f>
        <v>n.a.</v>
      </c>
      <c r="H532" s="536"/>
      <c r="I532" s="536"/>
      <c r="J532" s="527"/>
      <c r="K532" s="527"/>
      <c r="L532" s="536"/>
      <c r="M532" s="536"/>
      <c r="N532" s="536"/>
      <c r="O532" s="537"/>
      <c r="P532" s="525" t="str">
        <f t="shared" si="97"/>
        <v>n.a.</v>
      </c>
      <c r="Q532" s="529" t="str">
        <f t="shared" si="94"/>
        <v>Combustion: Scrubbing (gypsum)</v>
      </c>
      <c r="R532" s="24"/>
      <c r="S532" s="32" t="str">
        <f t="shared" si="95"/>
        <v>CarbC_Combustion: Scrubbing (gypsum)</v>
      </c>
      <c r="Z532" s="28" t="b">
        <f t="shared" si="96"/>
        <v>1</v>
      </c>
      <c r="AL532" s="427" t="s">
        <v>1522</v>
      </c>
      <c r="AM532" s="427" t="s">
        <v>1522</v>
      </c>
      <c r="AN532" s="427" t="s">
        <v>1522</v>
      </c>
      <c r="AO532" s="427" t="s">
        <v>1522</v>
      </c>
      <c r="AP532" s="427" t="s">
        <v>1522</v>
      </c>
    </row>
    <row r="533" spans="1:42" ht="12.75" customHeight="1" outlineLevel="1" x14ac:dyDescent="0.25">
      <c r="A533" s="28">
        <f t="shared" si="98"/>
        <v>9</v>
      </c>
      <c r="B533" s="538" t="str">
        <f t="shared" si="92"/>
        <v>Combustion of fuels</v>
      </c>
      <c r="C533" s="526" t="str">
        <f t="shared" si="92"/>
        <v>Combustion</v>
      </c>
      <c r="D533" s="526" t="str">
        <f t="shared" si="92"/>
        <v>Scrubbing (urea)</v>
      </c>
      <c r="E533" s="526"/>
      <c r="F533" s="527" t="str">
        <f t="shared" si="93"/>
        <v>Process Emissions</v>
      </c>
      <c r="G533" s="525" t="str">
        <f>EUconst_NA</f>
        <v>n.a.</v>
      </c>
      <c r="H533" s="536"/>
      <c r="I533" s="536"/>
      <c r="J533" s="527"/>
      <c r="K533" s="527"/>
      <c r="L533" s="536"/>
      <c r="M533" s="536"/>
      <c r="N533" s="536"/>
      <c r="O533" s="537"/>
      <c r="P533" s="525" t="str">
        <f t="shared" si="97"/>
        <v>n.a.</v>
      </c>
      <c r="Q533" s="529" t="str">
        <f t="shared" si="94"/>
        <v>Combustion: Scrubbing (urea)</v>
      </c>
      <c r="R533" s="24"/>
      <c r="S533" s="32" t="str">
        <f t="shared" si="95"/>
        <v>CarbC_Combustion: Scrubbing (urea)</v>
      </c>
      <c r="Z533" s="28" t="b">
        <f t="shared" si="96"/>
        <v>1</v>
      </c>
      <c r="AL533" s="427" t="s">
        <v>1522</v>
      </c>
      <c r="AM533" s="427" t="s">
        <v>1522</v>
      </c>
      <c r="AN533" s="427" t="s">
        <v>1522</v>
      </c>
      <c r="AO533" s="427" t="s">
        <v>1522</v>
      </c>
      <c r="AP533" s="427" t="s">
        <v>1522</v>
      </c>
    </row>
    <row r="534" spans="1:42" ht="12.75" customHeight="1" outlineLevel="1" x14ac:dyDescent="0.25">
      <c r="A534" s="28">
        <f t="shared" si="98"/>
        <v>10</v>
      </c>
      <c r="B534" s="538" t="str">
        <f t="shared" si="92"/>
        <v xml:space="preserve">Refining of mineral oil </v>
      </c>
      <c r="C534" s="526" t="str">
        <f t="shared" si="92"/>
        <v>Refineries</v>
      </c>
      <c r="D534" s="526" t="str">
        <f t="shared" si="92"/>
        <v>Mass balance</v>
      </c>
      <c r="E534" s="526"/>
      <c r="F534" s="527" t="str">
        <f t="shared" si="93"/>
        <v>Mass balance</v>
      </c>
      <c r="G534" s="525" t="s">
        <v>165</v>
      </c>
      <c r="H534" s="536" t="str">
        <f>Translations!$B$1275</f>
        <v>Type I default values</v>
      </c>
      <c r="I534" s="536"/>
      <c r="J534" s="536" t="str">
        <f>Translations!$B$1276</f>
        <v>Type II default values</v>
      </c>
      <c r="K534" s="536" t="str">
        <f>Translations!$B$1294</f>
        <v>Established proxies (if applicable)</v>
      </c>
      <c r="L534" s="536" t="str">
        <f>Translations!$B$156</f>
        <v>Laboratory analyses</v>
      </c>
      <c r="M534" s="536"/>
      <c r="N534" s="536"/>
      <c r="O534" s="537"/>
      <c r="P534" s="525">
        <f t="shared" si="97"/>
        <v>3</v>
      </c>
      <c r="Q534" s="529" t="str">
        <f t="shared" si="94"/>
        <v>Refineries: Mass balance</v>
      </c>
      <c r="R534" s="24"/>
      <c r="S534" s="32" t="str">
        <f t="shared" si="95"/>
        <v>CarbC_Refineries: Mass balance</v>
      </c>
      <c r="W534" s="145"/>
      <c r="Z534" s="28" t="b">
        <f t="shared" si="96"/>
        <v>0</v>
      </c>
      <c r="AL534" s="427">
        <v>1</v>
      </c>
      <c r="AM534" s="427" t="s">
        <v>1522</v>
      </c>
      <c r="AN534" s="427">
        <v>1</v>
      </c>
      <c r="AO534" s="427">
        <v>2</v>
      </c>
      <c r="AP534" s="427">
        <v>2</v>
      </c>
    </row>
    <row r="535" spans="1:42" ht="12.75" customHeight="1" outlineLevel="1" x14ac:dyDescent="0.25">
      <c r="A535" s="28">
        <f t="shared" si="98"/>
        <v>11</v>
      </c>
      <c r="B535" s="538" t="str">
        <f t="shared" si="92"/>
        <v xml:space="preserve">Refining of mineral oil </v>
      </c>
      <c r="C535" s="526" t="str">
        <f t="shared" si="92"/>
        <v>Refineries</v>
      </c>
      <c r="D535" s="526" t="str">
        <f t="shared" si="92"/>
        <v>Catalytic cracker regeneration</v>
      </c>
      <c r="E535" s="526"/>
      <c r="F535" s="527" t="str">
        <f t="shared" si="93"/>
        <v>Mass balance</v>
      </c>
      <c r="G535" s="525"/>
      <c r="H535" s="536"/>
      <c r="I535" s="536"/>
      <c r="J535" s="527"/>
      <c r="K535" s="527"/>
      <c r="L535" s="539" t="str">
        <f>Translations!$B$156</f>
        <v>Laboratory analyses</v>
      </c>
      <c r="M535" s="539"/>
      <c r="N535" s="539"/>
      <c r="O535" s="537"/>
      <c r="P535" s="546">
        <v>3</v>
      </c>
      <c r="Q535" s="529" t="str">
        <f t="shared" si="94"/>
        <v>Refineries: Catalytic cracker regeneration</v>
      </c>
      <c r="R535" s="24"/>
      <c r="S535" s="32" t="str">
        <f t="shared" si="95"/>
        <v>CarbC_Refineries: Catalytic cracker regeneration</v>
      </c>
      <c r="Z535" s="28" t="b">
        <f t="shared" si="96"/>
        <v>0</v>
      </c>
      <c r="AL535" s="427" t="s">
        <v>1522</v>
      </c>
      <c r="AM535" s="427" t="s">
        <v>1522</v>
      </c>
      <c r="AN535" s="427" t="s">
        <v>1522</v>
      </c>
      <c r="AO535" s="427" t="s">
        <v>1522</v>
      </c>
      <c r="AP535" s="427">
        <v>2</v>
      </c>
    </row>
    <row r="536" spans="1:42" ht="12.75" customHeight="1" outlineLevel="1" x14ac:dyDescent="0.25">
      <c r="A536" s="28">
        <f t="shared" si="98"/>
        <v>12</v>
      </c>
      <c r="B536" s="538" t="str">
        <f t="shared" si="92"/>
        <v xml:space="preserve">Refining of mineral oil </v>
      </c>
      <c r="C536" s="526" t="str">
        <f t="shared" si="92"/>
        <v>Refineries</v>
      </c>
      <c r="D536" s="526" t="str">
        <f t="shared" si="92"/>
        <v>Hydrogen production</v>
      </c>
      <c r="E536" s="540"/>
      <c r="F536" s="527" t="str">
        <f t="shared" si="93"/>
        <v>Mass balance</v>
      </c>
      <c r="G536" s="545" t="s">
        <v>165</v>
      </c>
      <c r="H536" s="539" t="str">
        <f>Translations!$B$1275</f>
        <v>Type I default values</v>
      </c>
      <c r="I536" s="539"/>
      <c r="J536" s="539" t="str">
        <f>Translations!$B$1276</f>
        <v>Type II default values</v>
      </c>
      <c r="K536" s="539" t="str">
        <f>Translations!$B$1294</f>
        <v>Established proxies (if applicable)</v>
      </c>
      <c r="L536" s="539" t="str">
        <f>Translations!$B$156</f>
        <v>Laboratory analyses</v>
      </c>
      <c r="M536" s="539"/>
      <c r="N536" s="539"/>
      <c r="O536" s="544"/>
      <c r="P536" s="545">
        <f t="shared" ref="P536:P567" si="100">IF(G536=EUconst_NA,EUconst_NA,IF(ISBLANK(J536),COUNTA(H536:O536),COUNTA(H536,J536,L536)))</f>
        <v>3</v>
      </c>
      <c r="Q536" s="529" t="str">
        <f t="shared" si="94"/>
        <v>Refineries: Hydrogen production</v>
      </c>
      <c r="R536" s="24"/>
      <c r="S536" s="32" t="str">
        <f t="shared" si="95"/>
        <v>CarbC_Refineries: Hydrogen production</v>
      </c>
      <c r="X536" s="21"/>
      <c r="Z536" s="28" t="b">
        <f t="shared" si="96"/>
        <v>0</v>
      </c>
      <c r="AL536" s="427">
        <v>1</v>
      </c>
      <c r="AM536" s="427" t="s">
        <v>1522</v>
      </c>
      <c r="AN536" s="427">
        <v>1</v>
      </c>
      <c r="AO536" s="427">
        <v>2</v>
      </c>
      <c r="AP536" s="427">
        <v>2</v>
      </c>
    </row>
    <row r="537" spans="1:42" ht="12.75" customHeight="1" outlineLevel="1" x14ac:dyDescent="0.25">
      <c r="A537" s="28">
        <f t="shared" si="98"/>
        <v>13</v>
      </c>
      <c r="B537" s="538" t="str">
        <f t="shared" si="92"/>
        <v>Production of coke</v>
      </c>
      <c r="C537" s="526" t="str">
        <f t="shared" si="92"/>
        <v>Coke</v>
      </c>
      <c r="D537" s="526" t="str">
        <f t="shared" si="92"/>
        <v>Fuel as process input</v>
      </c>
      <c r="E537" s="526"/>
      <c r="F537" s="527" t="str">
        <f t="shared" si="93"/>
        <v>Combustion</v>
      </c>
      <c r="G537" s="525" t="str">
        <f>EUconst_NA</f>
        <v>n.a.</v>
      </c>
      <c r="H537" s="541"/>
      <c r="I537" s="537"/>
      <c r="J537" s="537"/>
      <c r="K537" s="537"/>
      <c r="L537" s="541"/>
      <c r="M537" s="541"/>
      <c r="N537" s="541"/>
      <c r="O537" s="528"/>
      <c r="P537" s="525" t="str">
        <f t="shared" si="100"/>
        <v>n.a.</v>
      </c>
      <c r="Q537" s="529" t="str">
        <f t="shared" si="94"/>
        <v>Coke: Fuel as process input</v>
      </c>
      <c r="R537" s="24"/>
      <c r="S537" s="32" t="str">
        <f t="shared" si="95"/>
        <v>CarbC_Coke: Fuel as process input</v>
      </c>
      <c r="W537" s="145"/>
      <c r="X537" s="21"/>
      <c r="Z537" s="28" t="b">
        <f t="shared" si="96"/>
        <v>1</v>
      </c>
      <c r="AL537" s="427" t="s">
        <v>1522</v>
      </c>
      <c r="AM537" s="427" t="s">
        <v>1522</v>
      </c>
      <c r="AN537" s="427" t="s">
        <v>1522</v>
      </c>
      <c r="AO537" s="427" t="s">
        <v>1522</v>
      </c>
      <c r="AP537" s="427" t="s">
        <v>1522</v>
      </c>
    </row>
    <row r="538" spans="1:42" ht="12.75" customHeight="1" outlineLevel="1" x14ac:dyDescent="0.25">
      <c r="A538" s="28">
        <f t="shared" si="98"/>
        <v>14</v>
      </c>
      <c r="B538" s="538" t="str">
        <f t="shared" si="92"/>
        <v>Production of coke</v>
      </c>
      <c r="C538" s="526" t="str">
        <f t="shared" si="92"/>
        <v>Coke</v>
      </c>
      <c r="D538" s="526" t="str">
        <f t="shared" si="92"/>
        <v>Process (method A): carbonate only</v>
      </c>
      <c r="E538" s="533"/>
      <c r="F538" s="527" t="str">
        <f t="shared" si="93"/>
        <v>Process Emissions</v>
      </c>
      <c r="G538" s="525" t="str">
        <f>EUconst_NA</f>
        <v>n.a.</v>
      </c>
      <c r="H538" s="536"/>
      <c r="I538" s="536"/>
      <c r="J538" s="527"/>
      <c r="K538" s="527"/>
      <c r="L538" s="536"/>
      <c r="M538" s="536"/>
      <c r="N538" s="536"/>
      <c r="O538" s="537"/>
      <c r="P538" s="525" t="str">
        <f t="shared" si="100"/>
        <v>n.a.</v>
      </c>
      <c r="Q538" s="529" t="str">
        <f t="shared" si="94"/>
        <v>Coke: Process (method A): carbonate only</v>
      </c>
      <c r="R538" s="24"/>
      <c r="S538" s="32" t="str">
        <f t="shared" si="95"/>
        <v>CarbC_Coke: Process (method A): carbonate only</v>
      </c>
      <c r="W538" s="145"/>
      <c r="X538" s="21"/>
      <c r="Z538" s="28" t="b">
        <f t="shared" si="96"/>
        <v>1</v>
      </c>
      <c r="AL538" s="427" t="s">
        <v>1522</v>
      </c>
      <c r="AM538" s="427" t="s">
        <v>1522</v>
      </c>
      <c r="AN538" s="427" t="s">
        <v>1522</v>
      </c>
      <c r="AO538" s="427" t="s">
        <v>1522</v>
      </c>
      <c r="AP538" s="427" t="s">
        <v>1522</v>
      </c>
    </row>
    <row r="539" spans="1:42" ht="12.75" customHeight="1" outlineLevel="1" x14ac:dyDescent="0.25">
      <c r="A539" s="28">
        <f t="shared" si="98"/>
        <v>15</v>
      </c>
      <c r="B539" s="538" t="str">
        <f t="shared" si="92"/>
        <v>Production of coke</v>
      </c>
      <c r="C539" s="526" t="str">
        <f t="shared" si="92"/>
        <v>Coke</v>
      </c>
      <c r="D539" s="526" t="str">
        <f t="shared" si="92"/>
        <v>Process (method A): mixed (carbonate + non-carbonate)</v>
      </c>
      <c r="E539" s="533"/>
      <c r="F539" s="527" t="str">
        <f t="shared" si="93"/>
        <v>Process Emissions</v>
      </c>
      <c r="G539" s="525" t="str">
        <f>EUconst_NA</f>
        <v>n.a.</v>
      </c>
      <c r="H539" s="541"/>
      <c r="I539" s="537"/>
      <c r="J539" s="537"/>
      <c r="K539" s="537"/>
      <c r="L539" s="541"/>
      <c r="M539" s="541"/>
      <c r="N539" s="541"/>
      <c r="O539" s="530"/>
      <c r="P539" s="525" t="str">
        <f t="shared" si="100"/>
        <v>n.a.</v>
      </c>
      <c r="Q539" s="529" t="str">
        <f t="shared" si="94"/>
        <v>Coke: Process (method A): mixed (carbonate + non-carbonate)</v>
      </c>
      <c r="R539" s="24"/>
      <c r="S539" s="32" t="str">
        <f t="shared" si="95"/>
        <v>CarbC_Coke: Process (method A): mixed (carbonate + non-carbonate)</v>
      </c>
      <c r="W539" s="145"/>
      <c r="X539" s="21"/>
      <c r="Z539" s="28" t="b">
        <f t="shared" si="96"/>
        <v>1</v>
      </c>
      <c r="AL539" s="427" t="s">
        <v>1522</v>
      </c>
      <c r="AM539" s="427" t="s">
        <v>1522</v>
      </c>
      <c r="AN539" s="427" t="s">
        <v>1522</v>
      </c>
      <c r="AO539" s="427" t="s">
        <v>1522</v>
      </c>
      <c r="AP539" s="427" t="s">
        <v>1522</v>
      </c>
    </row>
    <row r="540" spans="1:42" ht="12.75" customHeight="1" outlineLevel="1" x14ac:dyDescent="0.25">
      <c r="A540" s="28">
        <f t="shared" si="98"/>
        <v>16</v>
      </c>
      <c r="B540" s="538" t="str">
        <f t="shared" si="92"/>
        <v>Production of coke</v>
      </c>
      <c r="C540" s="526" t="str">
        <f t="shared" si="92"/>
        <v>Coke</v>
      </c>
      <c r="D540" s="526" t="str">
        <f t="shared" si="92"/>
        <v>Process (method A): non-carbonate</v>
      </c>
      <c r="E540" s="533"/>
      <c r="F540" s="527" t="str">
        <f t="shared" si="93"/>
        <v>Process Emissions</v>
      </c>
      <c r="G540" s="525" t="str">
        <f>EUconst_NA</f>
        <v>n.a.</v>
      </c>
      <c r="H540" s="541"/>
      <c r="I540" s="537"/>
      <c r="J540" s="537"/>
      <c r="K540" s="537"/>
      <c r="L540" s="541"/>
      <c r="M540" s="541"/>
      <c r="N540" s="541"/>
      <c r="O540" s="530"/>
      <c r="P540" s="525" t="str">
        <f t="shared" si="100"/>
        <v>n.a.</v>
      </c>
      <c r="Q540" s="529" t="str">
        <f t="shared" si="94"/>
        <v>Coke: Process (method A): non-carbonate</v>
      </c>
      <c r="R540" s="24"/>
      <c r="S540" s="32" t="str">
        <f t="shared" si="95"/>
        <v>CarbC_Coke: Process (method A): non-carbonate</v>
      </c>
      <c r="W540" s="145"/>
      <c r="X540" s="21"/>
      <c r="Z540" s="28" t="b">
        <f t="shared" si="96"/>
        <v>1</v>
      </c>
      <c r="AL540" s="427" t="s">
        <v>1522</v>
      </c>
      <c r="AM540" s="427" t="s">
        <v>1522</v>
      </c>
      <c r="AN540" s="427" t="s">
        <v>1522</v>
      </c>
      <c r="AO540" s="427" t="s">
        <v>1522</v>
      </c>
      <c r="AP540" s="427" t="s">
        <v>1522</v>
      </c>
    </row>
    <row r="541" spans="1:42" ht="12.75" customHeight="1" outlineLevel="1" x14ac:dyDescent="0.25">
      <c r="A541" s="28">
        <f t="shared" si="98"/>
        <v>17</v>
      </c>
      <c r="B541" s="538" t="str">
        <f t="shared" si="92"/>
        <v>Production of coke</v>
      </c>
      <c r="C541" s="526" t="str">
        <f t="shared" si="92"/>
        <v>Coke</v>
      </c>
      <c r="D541" s="526" t="str">
        <f t="shared" si="92"/>
        <v>Process (method B): oxide output</v>
      </c>
      <c r="E541" s="540"/>
      <c r="F541" s="527" t="str">
        <f t="shared" si="93"/>
        <v>Process Emissions</v>
      </c>
      <c r="G541" s="525" t="str">
        <f>EUconst_NA</f>
        <v>n.a.</v>
      </c>
      <c r="H541" s="536"/>
      <c r="I541" s="536"/>
      <c r="J541" s="527"/>
      <c r="K541" s="527"/>
      <c r="L541" s="536"/>
      <c r="M541" s="536"/>
      <c r="N541" s="536"/>
      <c r="O541" s="537"/>
      <c r="P541" s="525" t="str">
        <f t="shared" si="100"/>
        <v>n.a.</v>
      </c>
      <c r="Q541" s="529" t="str">
        <f t="shared" si="94"/>
        <v>Coke: Process (method B): oxide output</v>
      </c>
      <c r="R541" s="24"/>
      <c r="S541" s="32" t="str">
        <f t="shared" si="95"/>
        <v>CarbC_Coke: Process (method B): oxide output</v>
      </c>
      <c r="W541" s="145"/>
      <c r="X541" s="21"/>
      <c r="Z541" s="28" t="b">
        <f t="shared" si="96"/>
        <v>1</v>
      </c>
      <c r="AL541" s="427" t="s">
        <v>1522</v>
      </c>
      <c r="AM541" s="427" t="s">
        <v>1522</v>
      </c>
      <c r="AN541" s="427" t="s">
        <v>1522</v>
      </c>
      <c r="AO541" s="427" t="s">
        <v>1522</v>
      </c>
      <c r="AP541" s="427" t="s">
        <v>1522</v>
      </c>
    </row>
    <row r="542" spans="1:42" ht="12.75" customHeight="1" outlineLevel="1" x14ac:dyDescent="0.25">
      <c r="A542" s="28">
        <f t="shared" si="98"/>
        <v>18</v>
      </c>
      <c r="B542" s="538" t="str">
        <f t="shared" si="92"/>
        <v>Production of coke</v>
      </c>
      <c r="C542" s="526" t="str">
        <f t="shared" si="92"/>
        <v>Coke</v>
      </c>
      <c r="D542" s="526" t="str">
        <f t="shared" si="92"/>
        <v>Mass balance</v>
      </c>
      <c r="E542" s="526"/>
      <c r="F542" s="527" t="str">
        <f t="shared" si="93"/>
        <v>Mass balance</v>
      </c>
      <c r="G542" s="525" t="s">
        <v>165</v>
      </c>
      <c r="H542" s="536" t="str">
        <f>Translations!$B$1275</f>
        <v>Type I default values</v>
      </c>
      <c r="I542" s="536"/>
      <c r="J542" s="536" t="str">
        <f>Translations!$B$1276</f>
        <v>Type II default values</v>
      </c>
      <c r="K542" s="536" t="str">
        <f>Translations!$B$1294</f>
        <v>Established proxies (if applicable)</v>
      </c>
      <c r="L542" s="536" t="str">
        <f>Translations!$B$156</f>
        <v>Laboratory analyses</v>
      </c>
      <c r="M542" s="536"/>
      <c r="N542" s="536"/>
      <c r="O542" s="537"/>
      <c r="P542" s="525">
        <f t="shared" si="100"/>
        <v>3</v>
      </c>
      <c r="Q542" s="529" t="str">
        <f t="shared" si="94"/>
        <v>Coke: Mass balance</v>
      </c>
      <c r="R542" s="24"/>
      <c r="S542" s="32" t="str">
        <f t="shared" si="95"/>
        <v>CarbC_Coke: Mass balance</v>
      </c>
      <c r="X542" s="21"/>
      <c r="Z542" s="28" t="b">
        <f t="shared" si="96"/>
        <v>0</v>
      </c>
      <c r="AL542" s="427">
        <v>1</v>
      </c>
      <c r="AM542" s="427" t="s">
        <v>1522</v>
      </c>
      <c r="AN542" s="427">
        <v>1</v>
      </c>
      <c r="AO542" s="427">
        <v>2</v>
      </c>
      <c r="AP542" s="427">
        <v>2</v>
      </c>
    </row>
    <row r="543" spans="1:42" ht="12.75" customHeight="1" outlineLevel="1" x14ac:dyDescent="0.25">
      <c r="A543" s="28">
        <f t="shared" si="98"/>
        <v>19</v>
      </c>
      <c r="B543" s="538" t="str">
        <f t="shared" si="92"/>
        <v>Metal ore roasting or sintering</v>
      </c>
      <c r="C543" s="526" t="str">
        <f t="shared" si="92"/>
        <v>Metal ore</v>
      </c>
      <c r="D543" s="526" t="str">
        <f t="shared" si="92"/>
        <v>Process (method A): carbonate only</v>
      </c>
      <c r="E543" s="533"/>
      <c r="F543" s="527" t="str">
        <f t="shared" si="93"/>
        <v>Process Emissions</v>
      </c>
      <c r="G543" s="525" t="str">
        <f>EUconst_NA</f>
        <v>n.a.</v>
      </c>
      <c r="H543" s="536"/>
      <c r="I543" s="536"/>
      <c r="J543" s="527"/>
      <c r="K543" s="527"/>
      <c r="L543" s="536"/>
      <c r="M543" s="536"/>
      <c r="N543" s="536"/>
      <c r="O543" s="537"/>
      <c r="P543" s="525" t="str">
        <f t="shared" si="100"/>
        <v>n.a.</v>
      </c>
      <c r="Q543" s="529" t="str">
        <f t="shared" si="94"/>
        <v>Metal ore: Process (method A): carbonate only</v>
      </c>
      <c r="R543" s="24"/>
      <c r="S543" s="32" t="str">
        <f t="shared" si="95"/>
        <v>CarbC_Metal ore: Process (method A): carbonate only</v>
      </c>
      <c r="X543" s="21"/>
      <c r="Z543" s="28" t="b">
        <f t="shared" si="96"/>
        <v>1</v>
      </c>
      <c r="AL543" s="427" t="s">
        <v>1522</v>
      </c>
      <c r="AM543" s="427" t="s">
        <v>1522</v>
      </c>
      <c r="AN543" s="427" t="s">
        <v>1522</v>
      </c>
      <c r="AO543" s="427" t="s">
        <v>1522</v>
      </c>
      <c r="AP543" s="427" t="s">
        <v>1522</v>
      </c>
    </row>
    <row r="544" spans="1:42" ht="12.75" customHeight="1" outlineLevel="1" x14ac:dyDescent="0.25">
      <c r="A544" s="28">
        <f t="shared" si="98"/>
        <v>20</v>
      </c>
      <c r="B544" s="538" t="str">
        <f t="shared" si="92"/>
        <v>Metal ore roasting or sintering</v>
      </c>
      <c r="C544" s="526" t="str">
        <f t="shared" si="92"/>
        <v>Metal ore</v>
      </c>
      <c r="D544" s="526" t="str">
        <f t="shared" si="92"/>
        <v>Process (method A): mixed (carbonate + non-carbonate)</v>
      </c>
      <c r="E544" s="533"/>
      <c r="F544" s="527" t="str">
        <f t="shared" si="93"/>
        <v>Process Emissions</v>
      </c>
      <c r="G544" s="525" t="str">
        <f>EUconst_NA</f>
        <v>n.a.</v>
      </c>
      <c r="H544" s="536"/>
      <c r="I544" s="536"/>
      <c r="J544" s="536"/>
      <c r="K544" s="536"/>
      <c r="L544" s="536"/>
      <c r="M544" s="536"/>
      <c r="N544" s="536"/>
      <c r="O544" s="537"/>
      <c r="P544" s="525" t="str">
        <f t="shared" si="100"/>
        <v>n.a.</v>
      </c>
      <c r="Q544" s="529" t="str">
        <f t="shared" si="94"/>
        <v>Metal ore: Process (method A): mixed (carbonate + non-carbonate)</v>
      </c>
      <c r="R544" s="24"/>
      <c r="S544" s="32" t="str">
        <f t="shared" si="95"/>
        <v>CarbC_Metal ore: Process (method A): mixed (carbonate + non-carbonate)</v>
      </c>
      <c r="W544" s="145"/>
      <c r="X544" s="21"/>
      <c r="Z544" s="28" t="b">
        <f t="shared" si="96"/>
        <v>1</v>
      </c>
      <c r="AL544" s="427">
        <v>1</v>
      </c>
      <c r="AM544" s="427" t="s">
        <v>1522</v>
      </c>
      <c r="AN544" s="427">
        <v>1</v>
      </c>
      <c r="AO544" s="427">
        <v>2</v>
      </c>
      <c r="AP544" s="427">
        <v>2</v>
      </c>
    </row>
    <row r="545" spans="1:42" ht="12.75" customHeight="1" outlineLevel="1" x14ac:dyDescent="0.25">
      <c r="A545" s="28">
        <f t="shared" si="98"/>
        <v>21</v>
      </c>
      <c r="B545" s="538" t="str">
        <f t="shared" ref="B545:D564" si="101">B473</f>
        <v>Metal ore roasting or sintering</v>
      </c>
      <c r="C545" s="526" t="str">
        <f t="shared" si="101"/>
        <v>Metal ore</v>
      </c>
      <c r="D545" s="526" t="str">
        <f t="shared" si="101"/>
        <v>Process (method A): non-carbonate</v>
      </c>
      <c r="E545" s="533"/>
      <c r="F545" s="527" t="str">
        <f t="shared" si="93"/>
        <v>Process Emissions</v>
      </c>
      <c r="G545" s="525" t="str">
        <f>EUconst_NA</f>
        <v>n.a.</v>
      </c>
      <c r="H545" s="541"/>
      <c r="I545" s="537"/>
      <c r="J545" s="537"/>
      <c r="K545" s="537"/>
      <c r="L545" s="541"/>
      <c r="M545" s="541"/>
      <c r="N545" s="541"/>
      <c r="O545" s="530"/>
      <c r="P545" s="525" t="str">
        <f t="shared" si="100"/>
        <v>n.a.</v>
      </c>
      <c r="Q545" s="529" t="str">
        <f t="shared" si="94"/>
        <v>Metal ore: Process (method A): non-carbonate</v>
      </c>
      <c r="R545" s="24"/>
      <c r="S545" s="32" t="str">
        <f t="shared" si="95"/>
        <v>CarbC_Metal ore: Process (method A): non-carbonate</v>
      </c>
      <c r="W545" s="145"/>
      <c r="X545" s="21"/>
      <c r="Z545" s="28" t="b">
        <f t="shared" si="96"/>
        <v>1</v>
      </c>
      <c r="AL545" s="427" t="s">
        <v>1522</v>
      </c>
      <c r="AM545" s="427" t="s">
        <v>1522</v>
      </c>
      <c r="AN545" s="427" t="s">
        <v>1522</v>
      </c>
      <c r="AO545" s="427" t="s">
        <v>1522</v>
      </c>
      <c r="AP545" s="427" t="s">
        <v>1522</v>
      </c>
    </row>
    <row r="546" spans="1:42" ht="12.75" customHeight="1" outlineLevel="1" x14ac:dyDescent="0.25">
      <c r="A546" s="28">
        <f t="shared" si="98"/>
        <v>22</v>
      </c>
      <c r="B546" s="538" t="str">
        <f t="shared" si="101"/>
        <v>Metal ore roasting or sintering</v>
      </c>
      <c r="C546" s="526" t="str">
        <f t="shared" si="101"/>
        <v>Metal ore</v>
      </c>
      <c r="D546" s="526" t="str">
        <f t="shared" si="101"/>
        <v>Process (method B): oxide output</v>
      </c>
      <c r="E546" s="533"/>
      <c r="F546" s="527" t="str">
        <f t="shared" si="93"/>
        <v>Process Emissions</v>
      </c>
      <c r="G546" s="525" t="str">
        <f>EUconst_NA</f>
        <v>n.a.</v>
      </c>
      <c r="H546" s="536"/>
      <c r="I546" s="536"/>
      <c r="J546" s="527"/>
      <c r="K546" s="527"/>
      <c r="L546" s="536"/>
      <c r="M546" s="536"/>
      <c r="N546" s="536"/>
      <c r="O546" s="537"/>
      <c r="P546" s="525" t="str">
        <f t="shared" si="100"/>
        <v>n.a.</v>
      </c>
      <c r="Q546" s="529" t="str">
        <f t="shared" si="94"/>
        <v>Metal ore: Process (method B): oxide output</v>
      </c>
      <c r="R546" s="24"/>
      <c r="S546" s="32" t="str">
        <f t="shared" si="95"/>
        <v>CarbC_Metal ore: Process (method B): oxide output</v>
      </c>
      <c r="W546" s="145"/>
      <c r="X546" s="21"/>
      <c r="Z546" s="28" t="b">
        <f t="shared" si="96"/>
        <v>1</v>
      </c>
      <c r="AL546" s="427" t="s">
        <v>1522</v>
      </c>
      <c r="AM546" s="427" t="s">
        <v>1522</v>
      </c>
      <c r="AN546" s="427" t="s">
        <v>1522</v>
      </c>
      <c r="AO546" s="427" t="s">
        <v>1522</v>
      </c>
      <c r="AP546" s="427" t="s">
        <v>1522</v>
      </c>
    </row>
    <row r="547" spans="1:42" ht="12.75" customHeight="1" outlineLevel="1" x14ac:dyDescent="0.25">
      <c r="A547" s="28">
        <f t="shared" si="98"/>
        <v>23</v>
      </c>
      <c r="B547" s="538" t="str">
        <f t="shared" si="101"/>
        <v>Metal ore roasting or sintering</v>
      </c>
      <c r="C547" s="526" t="str">
        <f t="shared" si="101"/>
        <v>Metal ore</v>
      </c>
      <c r="D547" s="526" t="str">
        <f t="shared" si="101"/>
        <v>Mass balance</v>
      </c>
      <c r="E547" s="526"/>
      <c r="F547" s="527" t="str">
        <f t="shared" si="93"/>
        <v>Mass balance</v>
      </c>
      <c r="G547" s="525" t="s">
        <v>165</v>
      </c>
      <c r="H547" s="536" t="str">
        <f>Translations!$B$1275</f>
        <v>Type I default values</v>
      </c>
      <c r="I547" s="536"/>
      <c r="J547" s="536" t="str">
        <f>Translations!$B$1276</f>
        <v>Type II default values</v>
      </c>
      <c r="K547" s="536" t="str">
        <f>Translations!$B$1294</f>
        <v>Established proxies (if applicable)</v>
      </c>
      <c r="L547" s="536" t="str">
        <f>Translations!$B$156</f>
        <v>Laboratory analyses</v>
      </c>
      <c r="M547" s="536"/>
      <c r="N547" s="536"/>
      <c r="O547" s="537"/>
      <c r="P547" s="525">
        <f t="shared" si="100"/>
        <v>3</v>
      </c>
      <c r="Q547" s="529" t="str">
        <f t="shared" si="94"/>
        <v>Metal ore: Mass balance</v>
      </c>
      <c r="R547" s="24"/>
      <c r="S547" s="32" t="str">
        <f t="shared" si="95"/>
        <v>CarbC_Metal ore: Mass balance</v>
      </c>
      <c r="X547" s="21"/>
      <c r="Z547" s="28" t="b">
        <f t="shared" si="96"/>
        <v>0</v>
      </c>
      <c r="AL547" s="427">
        <v>1</v>
      </c>
      <c r="AM547" s="427" t="s">
        <v>1522</v>
      </c>
      <c r="AN547" s="427">
        <v>1</v>
      </c>
      <c r="AO547" s="427">
        <v>2</v>
      </c>
      <c r="AP547" s="427">
        <v>2</v>
      </c>
    </row>
    <row r="548" spans="1:42" ht="12.75" customHeight="1" outlineLevel="1" x14ac:dyDescent="0.25">
      <c r="A548" s="28">
        <f t="shared" si="98"/>
        <v>24</v>
      </c>
      <c r="B548" s="538" t="str">
        <f t="shared" si="101"/>
        <v>Production of pig iron or steel</v>
      </c>
      <c r="C548" s="526" t="str">
        <f t="shared" si="101"/>
        <v>Iron &amp; steel</v>
      </c>
      <c r="D548" s="526" t="str">
        <f t="shared" si="101"/>
        <v>Fuel as process input</v>
      </c>
      <c r="E548" s="526"/>
      <c r="F548" s="527" t="str">
        <f t="shared" si="93"/>
        <v>Combustion</v>
      </c>
      <c r="G548" s="525" t="str">
        <f>EUconst_NA</f>
        <v>n.a.</v>
      </c>
      <c r="H548" s="541"/>
      <c r="I548" s="537"/>
      <c r="J548" s="537"/>
      <c r="K548" s="537"/>
      <c r="L548" s="541"/>
      <c r="M548" s="541"/>
      <c r="N548" s="541"/>
      <c r="O548" s="528"/>
      <c r="P548" s="525" t="str">
        <f t="shared" si="100"/>
        <v>n.a.</v>
      </c>
      <c r="Q548" s="529" t="str">
        <f t="shared" si="94"/>
        <v>Iron &amp; steel: Fuel as process input</v>
      </c>
      <c r="R548" s="24"/>
      <c r="S548" s="32" t="str">
        <f t="shared" si="95"/>
        <v>CarbC_Iron &amp; steel: Fuel as process input</v>
      </c>
      <c r="X548" s="21"/>
      <c r="Z548" s="28" t="b">
        <f t="shared" si="96"/>
        <v>1</v>
      </c>
      <c r="AL548" s="427" t="s">
        <v>1522</v>
      </c>
      <c r="AM548" s="427" t="s">
        <v>1522</v>
      </c>
      <c r="AN548" s="427" t="s">
        <v>1522</v>
      </c>
      <c r="AO548" s="427" t="s">
        <v>1522</v>
      </c>
      <c r="AP548" s="427" t="s">
        <v>1522</v>
      </c>
    </row>
    <row r="549" spans="1:42" ht="12.75" customHeight="1" outlineLevel="1" x14ac:dyDescent="0.25">
      <c r="A549" s="28">
        <f t="shared" si="98"/>
        <v>25</v>
      </c>
      <c r="B549" s="538" t="str">
        <f t="shared" si="101"/>
        <v>Production of pig iron or steel</v>
      </c>
      <c r="C549" s="526" t="str">
        <f t="shared" si="101"/>
        <v>Iron &amp; steel</v>
      </c>
      <c r="D549" s="526" t="str">
        <f t="shared" si="101"/>
        <v>Process (method A): carbonate only</v>
      </c>
      <c r="E549" s="533"/>
      <c r="F549" s="527" t="str">
        <f t="shared" si="93"/>
        <v>Process Emissions</v>
      </c>
      <c r="G549" s="525" t="str">
        <f>EUconst_NA</f>
        <v>n.a.</v>
      </c>
      <c r="H549" s="536"/>
      <c r="I549" s="536"/>
      <c r="J549" s="527"/>
      <c r="K549" s="527"/>
      <c r="L549" s="536"/>
      <c r="M549" s="536"/>
      <c r="N549" s="536"/>
      <c r="O549" s="537"/>
      <c r="P549" s="525" t="str">
        <f t="shared" si="100"/>
        <v>n.a.</v>
      </c>
      <c r="Q549" s="529" t="str">
        <f t="shared" si="94"/>
        <v>Iron &amp; steel: Process (method A): carbonate only</v>
      </c>
      <c r="R549" s="24"/>
      <c r="S549" s="32" t="str">
        <f t="shared" si="95"/>
        <v>CarbC_Iron &amp; steel: Process (method A): carbonate only</v>
      </c>
      <c r="W549" s="145"/>
      <c r="X549" s="21"/>
      <c r="Z549" s="28" t="b">
        <f t="shared" si="96"/>
        <v>1</v>
      </c>
      <c r="AL549" s="427" t="s">
        <v>1522</v>
      </c>
      <c r="AM549" s="427" t="s">
        <v>1522</v>
      </c>
      <c r="AN549" s="427" t="s">
        <v>1522</v>
      </c>
      <c r="AO549" s="427" t="s">
        <v>1522</v>
      </c>
      <c r="AP549" s="427" t="s">
        <v>1522</v>
      </c>
    </row>
    <row r="550" spans="1:42" ht="12.75" customHeight="1" outlineLevel="1" x14ac:dyDescent="0.25">
      <c r="A550" s="28">
        <f t="shared" si="98"/>
        <v>26</v>
      </c>
      <c r="B550" s="538" t="str">
        <f t="shared" si="101"/>
        <v>Production of pig iron or steel</v>
      </c>
      <c r="C550" s="526" t="str">
        <f t="shared" si="101"/>
        <v>Iron &amp; steel</v>
      </c>
      <c r="D550" s="526" t="str">
        <f t="shared" si="101"/>
        <v>Process (method A): mixed (carbonate + non-carbonate)</v>
      </c>
      <c r="E550" s="533"/>
      <c r="F550" s="527" t="str">
        <f t="shared" si="93"/>
        <v>Process Emissions</v>
      </c>
      <c r="G550" s="525" t="str">
        <f>EUconst_NA</f>
        <v>n.a.</v>
      </c>
      <c r="H550" s="541"/>
      <c r="I550" s="537"/>
      <c r="J550" s="537"/>
      <c r="K550" s="537"/>
      <c r="L550" s="541"/>
      <c r="M550" s="541"/>
      <c r="N550" s="541"/>
      <c r="O550" s="530"/>
      <c r="P550" s="525" t="str">
        <f t="shared" si="100"/>
        <v>n.a.</v>
      </c>
      <c r="Q550" s="529" t="str">
        <f t="shared" si="94"/>
        <v>Iron &amp; steel: Process (method A): mixed (carbonate + non-carbonate)</v>
      </c>
      <c r="R550" s="24"/>
      <c r="S550" s="32" t="str">
        <f t="shared" si="95"/>
        <v>CarbC_Iron &amp; steel: Process (method A): mixed (carbonate + non-carbonate)</v>
      </c>
      <c r="W550" s="145"/>
      <c r="X550" s="21"/>
      <c r="Z550" s="28" t="b">
        <f t="shared" si="96"/>
        <v>1</v>
      </c>
      <c r="AL550" s="427" t="s">
        <v>1522</v>
      </c>
      <c r="AM550" s="427" t="s">
        <v>1522</v>
      </c>
      <c r="AN550" s="427" t="s">
        <v>1522</v>
      </c>
      <c r="AO550" s="427" t="s">
        <v>1522</v>
      </c>
      <c r="AP550" s="427" t="s">
        <v>1522</v>
      </c>
    </row>
    <row r="551" spans="1:42" ht="12.75" customHeight="1" outlineLevel="1" x14ac:dyDescent="0.25">
      <c r="A551" s="28">
        <f t="shared" si="98"/>
        <v>27</v>
      </c>
      <c r="B551" s="538" t="str">
        <f t="shared" si="101"/>
        <v>Production of pig iron or steel</v>
      </c>
      <c r="C551" s="526" t="str">
        <f t="shared" si="101"/>
        <v>Iron &amp; steel</v>
      </c>
      <c r="D551" s="526" t="str">
        <f t="shared" si="101"/>
        <v>Process (method A): non-carbonate</v>
      </c>
      <c r="E551" s="533"/>
      <c r="F551" s="527" t="str">
        <f t="shared" si="93"/>
        <v>Process Emissions</v>
      </c>
      <c r="G551" s="525" t="str">
        <f>EUconst_NA</f>
        <v>n.a.</v>
      </c>
      <c r="H551" s="541"/>
      <c r="I551" s="537"/>
      <c r="J551" s="537"/>
      <c r="K551" s="537"/>
      <c r="L551" s="541"/>
      <c r="M551" s="541"/>
      <c r="N551" s="541"/>
      <c r="O551" s="530"/>
      <c r="P551" s="525" t="str">
        <f t="shared" si="100"/>
        <v>n.a.</v>
      </c>
      <c r="Q551" s="529" t="str">
        <f t="shared" si="94"/>
        <v>Iron &amp; steel: Process (method A): non-carbonate</v>
      </c>
      <c r="R551" s="24"/>
      <c r="S551" s="32" t="str">
        <f t="shared" si="95"/>
        <v>CarbC_Iron &amp; steel: Process (method A): non-carbonate</v>
      </c>
      <c r="W551" s="145"/>
      <c r="X551" s="21"/>
      <c r="Z551" s="28" t="b">
        <f t="shared" si="96"/>
        <v>1</v>
      </c>
      <c r="AL551" s="427" t="s">
        <v>1522</v>
      </c>
      <c r="AM551" s="427" t="s">
        <v>1522</v>
      </c>
      <c r="AN551" s="427" t="s">
        <v>1522</v>
      </c>
      <c r="AO551" s="427" t="s">
        <v>1522</v>
      </c>
      <c r="AP551" s="427" t="s">
        <v>1522</v>
      </c>
    </row>
    <row r="552" spans="1:42" ht="12.75" customHeight="1" outlineLevel="1" x14ac:dyDescent="0.25">
      <c r="A552" s="28">
        <f t="shared" si="98"/>
        <v>28</v>
      </c>
      <c r="B552" s="538" t="str">
        <f t="shared" si="101"/>
        <v>Production of pig iron or steel</v>
      </c>
      <c r="C552" s="526" t="str">
        <f t="shared" si="101"/>
        <v>Iron &amp; steel</v>
      </c>
      <c r="D552" s="526" t="str">
        <f t="shared" si="101"/>
        <v>Process (method B): oxide output</v>
      </c>
      <c r="E552" s="533"/>
      <c r="F552" s="527" t="str">
        <f t="shared" si="93"/>
        <v>Process Emissions</v>
      </c>
      <c r="G552" s="525" t="str">
        <f>EUconst_NA</f>
        <v>n.a.</v>
      </c>
      <c r="H552" s="536"/>
      <c r="I552" s="536"/>
      <c r="J552" s="527"/>
      <c r="K552" s="527"/>
      <c r="L552" s="536"/>
      <c r="M552" s="536"/>
      <c r="N552" s="536"/>
      <c r="O552" s="537"/>
      <c r="P552" s="525" t="str">
        <f t="shared" si="100"/>
        <v>n.a.</v>
      </c>
      <c r="Q552" s="529" t="str">
        <f t="shared" si="94"/>
        <v>Iron &amp; steel: Process (method B): oxide output</v>
      </c>
      <c r="R552" s="24"/>
      <c r="S552" s="32" t="str">
        <f t="shared" si="95"/>
        <v>CarbC_Iron &amp; steel: Process (method B): oxide output</v>
      </c>
      <c r="W552" s="145"/>
      <c r="X552" s="21"/>
      <c r="Z552" s="28" t="b">
        <f t="shared" si="96"/>
        <v>1</v>
      </c>
      <c r="AL552" s="427" t="s">
        <v>1522</v>
      </c>
      <c r="AM552" s="427" t="s">
        <v>1522</v>
      </c>
      <c r="AN552" s="427" t="s">
        <v>1522</v>
      </c>
      <c r="AO552" s="427" t="s">
        <v>1522</v>
      </c>
      <c r="AP552" s="427" t="s">
        <v>1522</v>
      </c>
    </row>
    <row r="553" spans="1:42" ht="12.75" customHeight="1" outlineLevel="1" x14ac:dyDescent="0.25">
      <c r="A553" s="28">
        <f t="shared" si="98"/>
        <v>29</v>
      </c>
      <c r="B553" s="538" t="str">
        <f t="shared" si="101"/>
        <v>Production of pig iron or steel</v>
      </c>
      <c r="C553" s="526" t="str">
        <f t="shared" si="101"/>
        <v>Iron &amp; steel</v>
      </c>
      <c r="D553" s="526" t="str">
        <f t="shared" si="101"/>
        <v>Mass balance</v>
      </c>
      <c r="E553" s="526"/>
      <c r="F553" s="527" t="str">
        <f t="shared" si="93"/>
        <v>Mass balance</v>
      </c>
      <c r="G553" s="525" t="s">
        <v>165</v>
      </c>
      <c r="H553" s="536" t="str">
        <f>Translations!$B$1275</f>
        <v>Type I default values</v>
      </c>
      <c r="I553" s="536"/>
      <c r="J553" s="536" t="str">
        <f>Translations!$B$1276</f>
        <v>Type II default values</v>
      </c>
      <c r="K553" s="536" t="str">
        <f>Translations!$B$1294</f>
        <v>Established proxies (if applicable)</v>
      </c>
      <c r="L553" s="536" t="str">
        <f>Translations!$B$156</f>
        <v>Laboratory analyses</v>
      </c>
      <c r="M553" s="536"/>
      <c r="N553" s="536"/>
      <c r="O553" s="537"/>
      <c r="P553" s="525">
        <f t="shared" si="100"/>
        <v>3</v>
      </c>
      <c r="Q553" s="529" t="str">
        <f t="shared" si="94"/>
        <v>Iron &amp; steel: Mass balance</v>
      </c>
      <c r="R553" s="24"/>
      <c r="S553" s="32" t="str">
        <f t="shared" si="95"/>
        <v>CarbC_Iron &amp; steel: Mass balance</v>
      </c>
      <c r="X553" s="21"/>
      <c r="Z553" s="28" t="b">
        <f t="shared" si="96"/>
        <v>0</v>
      </c>
      <c r="AL553" s="427">
        <v>1</v>
      </c>
      <c r="AM553" s="427" t="s">
        <v>1522</v>
      </c>
      <c r="AN553" s="427">
        <v>1</v>
      </c>
      <c r="AO553" s="427">
        <v>2</v>
      </c>
      <c r="AP553" s="427">
        <v>2</v>
      </c>
    </row>
    <row r="554" spans="1:42" ht="12.75" customHeight="1" outlineLevel="1" x14ac:dyDescent="0.25">
      <c r="A554" s="28">
        <f t="shared" si="98"/>
        <v>30</v>
      </c>
      <c r="B554" s="538" t="str">
        <f t="shared" si="101"/>
        <v>Production of cement clinker</v>
      </c>
      <c r="C554" s="526" t="str">
        <f t="shared" si="101"/>
        <v>Cement clinker</v>
      </c>
      <c r="D554" s="526" t="str">
        <f t="shared" si="101"/>
        <v>Kiln input based (Method A)</v>
      </c>
      <c r="E554" s="526"/>
      <c r="F554" s="527" t="str">
        <f t="shared" si="93"/>
        <v>Process Emissions</v>
      </c>
      <c r="G554" s="525" t="str">
        <f t="shared" ref="G554:G571" si="102">EUconst_NA</f>
        <v>n.a.</v>
      </c>
      <c r="H554" s="536"/>
      <c r="I554" s="536"/>
      <c r="J554" s="527"/>
      <c r="K554" s="527"/>
      <c r="L554" s="536"/>
      <c r="M554" s="536"/>
      <c r="N554" s="536"/>
      <c r="O554" s="537"/>
      <c r="P554" s="525" t="str">
        <f t="shared" si="100"/>
        <v>n.a.</v>
      </c>
      <c r="Q554" s="529" t="str">
        <f t="shared" si="94"/>
        <v>Cement clinker: Kiln input based (Method A)</v>
      </c>
      <c r="R554" s="24"/>
      <c r="S554" s="32" t="str">
        <f t="shared" si="95"/>
        <v>CarbC_Cement clinker: Kiln input based (Method A)</v>
      </c>
      <c r="X554" s="21"/>
      <c r="Z554" s="28" t="b">
        <f t="shared" si="96"/>
        <v>1</v>
      </c>
      <c r="AL554" s="427" t="s">
        <v>1522</v>
      </c>
      <c r="AM554" s="427" t="s">
        <v>1522</v>
      </c>
      <c r="AN554" s="427" t="s">
        <v>1522</v>
      </c>
      <c r="AO554" s="427" t="s">
        <v>1522</v>
      </c>
      <c r="AP554" s="427" t="s">
        <v>1522</v>
      </c>
    </row>
    <row r="555" spans="1:42" ht="12.75" customHeight="1" outlineLevel="1" x14ac:dyDescent="0.25">
      <c r="A555" s="28">
        <f t="shared" si="98"/>
        <v>31</v>
      </c>
      <c r="B555" s="538" t="str">
        <f t="shared" si="101"/>
        <v>Production of cement clinker</v>
      </c>
      <c r="C555" s="526" t="str">
        <f t="shared" si="101"/>
        <v>Cement clinker</v>
      </c>
      <c r="D555" s="526" t="str">
        <f t="shared" si="101"/>
        <v>Clinker output (Method B)</v>
      </c>
      <c r="E555" s="526"/>
      <c r="F555" s="527" t="str">
        <f t="shared" si="93"/>
        <v>Process Emissions</v>
      </c>
      <c r="G555" s="525" t="str">
        <f t="shared" si="102"/>
        <v>n.a.</v>
      </c>
      <c r="H555" s="536"/>
      <c r="I555" s="536"/>
      <c r="J555" s="527"/>
      <c r="K555" s="527"/>
      <c r="L555" s="536"/>
      <c r="M555" s="536"/>
      <c r="N555" s="536"/>
      <c r="O555" s="537"/>
      <c r="P555" s="525" t="str">
        <f t="shared" si="100"/>
        <v>n.a.</v>
      </c>
      <c r="Q555" s="529" t="str">
        <f t="shared" si="94"/>
        <v>Cement clinker: Clinker output (Method B)</v>
      </c>
      <c r="R555" s="24"/>
      <c r="S555" s="32" t="str">
        <f t="shared" si="95"/>
        <v>CarbC_Cement clinker: Clinker output (Method B)</v>
      </c>
      <c r="X555" s="21"/>
      <c r="Z555" s="28" t="b">
        <f t="shared" si="96"/>
        <v>1</v>
      </c>
      <c r="AL555" s="427" t="s">
        <v>1522</v>
      </c>
      <c r="AM555" s="427" t="s">
        <v>1522</v>
      </c>
      <c r="AN555" s="427" t="s">
        <v>1522</v>
      </c>
      <c r="AO555" s="427" t="s">
        <v>1522</v>
      </c>
      <c r="AP555" s="427" t="s">
        <v>1522</v>
      </c>
    </row>
    <row r="556" spans="1:42" ht="12.75" customHeight="1" outlineLevel="1" x14ac:dyDescent="0.25">
      <c r="A556" s="28">
        <f t="shared" si="98"/>
        <v>32</v>
      </c>
      <c r="B556" s="538" t="str">
        <f t="shared" si="101"/>
        <v>Production of cement clinker</v>
      </c>
      <c r="C556" s="526" t="str">
        <f t="shared" si="101"/>
        <v>Cement clinker</v>
      </c>
      <c r="D556" s="526" t="str">
        <f t="shared" si="101"/>
        <v>CKD</v>
      </c>
      <c r="E556" s="526"/>
      <c r="F556" s="527" t="str">
        <f t="shared" si="93"/>
        <v>Process Emissions</v>
      </c>
      <c r="G556" s="525" t="str">
        <f t="shared" si="102"/>
        <v>n.a.</v>
      </c>
      <c r="H556" s="536"/>
      <c r="I556" s="536"/>
      <c r="J556" s="527"/>
      <c r="K556" s="527"/>
      <c r="L556" s="536"/>
      <c r="M556" s="536"/>
      <c r="N556" s="536"/>
      <c r="O556" s="537"/>
      <c r="P556" s="525" t="str">
        <f t="shared" si="100"/>
        <v>n.a.</v>
      </c>
      <c r="Q556" s="529" t="str">
        <f t="shared" si="94"/>
        <v>Cement clinker: CKD</v>
      </c>
      <c r="R556" s="24"/>
      <c r="S556" s="32" t="str">
        <f t="shared" si="95"/>
        <v>CarbC_Cement clinker: CKD</v>
      </c>
      <c r="X556" s="21"/>
      <c r="Z556" s="28" t="b">
        <f t="shared" si="96"/>
        <v>1</v>
      </c>
      <c r="AL556" s="427" t="s">
        <v>1522</v>
      </c>
      <c r="AM556" s="427" t="s">
        <v>1522</v>
      </c>
      <c r="AN556" s="427" t="s">
        <v>1522</v>
      </c>
      <c r="AO556" s="427" t="s">
        <v>1522</v>
      </c>
      <c r="AP556" s="427" t="s">
        <v>1522</v>
      </c>
    </row>
    <row r="557" spans="1:42" ht="12.75" customHeight="1" outlineLevel="1" x14ac:dyDescent="0.25">
      <c r="A557" s="28">
        <f t="shared" si="98"/>
        <v>33</v>
      </c>
      <c r="B557" s="538" t="str">
        <f t="shared" si="101"/>
        <v>Production of cement clinker</v>
      </c>
      <c r="C557" s="526" t="str">
        <f t="shared" si="101"/>
        <v>Cement clinker</v>
      </c>
      <c r="D557" s="526" t="str">
        <f t="shared" si="101"/>
        <v>Non-carbonate carbon</v>
      </c>
      <c r="E557" s="526"/>
      <c r="F557" s="527" t="str">
        <f t="shared" ref="F557:F594" si="103">F485</f>
        <v>Process Emissions</v>
      </c>
      <c r="G557" s="525" t="str">
        <f t="shared" si="102"/>
        <v>n.a.</v>
      </c>
      <c r="H557" s="536"/>
      <c r="I557" s="536"/>
      <c r="J557" s="527"/>
      <c r="K557" s="527"/>
      <c r="L557" s="536"/>
      <c r="M557" s="536"/>
      <c r="N557" s="536"/>
      <c r="O557" s="537"/>
      <c r="P557" s="525" t="str">
        <f t="shared" si="100"/>
        <v>n.a.</v>
      </c>
      <c r="Q557" s="529" t="str">
        <f t="shared" ref="Q557:Q594" si="104">C557 &amp; ": " &amp;D557</f>
        <v>Cement clinker: Non-carbonate carbon</v>
      </c>
      <c r="R557" s="24"/>
      <c r="S557" s="32" t="str">
        <f t="shared" si="95"/>
        <v>CarbC_Cement clinker: Non-carbonate carbon</v>
      </c>
      <c r="Z557" s="28" t="b">
        <f t="shared" ref="Z557:Z588" si="105">IF(G557=EUconst_NA,TRUE,FALSE)</f>
        <v>1</v>
      </c>
      <c r="AL557" s="427" t="s">
        <v>1522</v>
      </c>
      <c r="AM557" s="427" t="s">
        <v>1522</v>
      </c>
      <c r="AN557" s="427" t="s">
        <v>1522</v>
      </c>
      <c r="AO557" s="427" t="s">
        <v>1522</v>
      </c>
      <c r="AP557" s="427" t="s">
        <v>1522</v>
      </c>
    </row>
    <row r="558" spans="1:42" ht="12.75" customHeight="1" outlineLevel="1" x14ac:dyDescent="0.25">
      <c r="A558" s="28">
        <f t="shared" si="98"/>
        <v>34</v>
      </c>
      <c r="B558" s="538" t="str">
        <f t="shared" si="101"/>
        <v>Production of lime, or calcination of dolomite/magnesite</v>
      </c>
      <c r="C558" s="526" t="str">
        <f t="shared" si="101"/>
        <v>Lime / dolomite / magnesite</v>
      </c>
      <c r="D558" s="526" t="str">
        <f t="shared" si="101"/>
        <v>Process (method A): carbonate only</v>
      </c>
      <c r="E558" s="533"/>
      <c r="F558" s="527" t="str">
        <f t="shared" si="103"/>
        <v>Process Emissions</v>
      </c>
      <c r="G558" s="525" t="str">
        <f t="shared" si="102"/>
        <v>n.a.</v>
      </c>
      <c r="H558" s="536"/>
      <c r="I558" s="536"/>
      <c r="J558" s="527"/>
      <c r="K558" s="527"/>
      <c r="L558" s="536"/>
      <c r="M558" s="536"/>
      <c r="N558" s="536"/>
      <c r="O558" s="537"/>
      <c r="P558" s="525" t="str">
        <f t="shared" si="100"/>
        <v>n.a.</v>
      </c>
      <c r="Q558" s="529" t="str">
        <f t="shared" si="104"/>
        <v>Lime / dolomite / magnesite: Process (method A): carbonate only</v>
      </c>
      <c r="R558" s="24"/>
      <c r="S558" s="32" t="str">
        <f t="shared" ref="S558:S585" si="106">EUconst_CNTR_CarbonContent&amp;Q558</f>
        <v>CarbC_Lime / dolomite / magnesite: Process (method A): carbonate only</v>
      </c>
      <c r="Z558" s="28" t="b">
        <f t="shared" si="105"/>
        <v>1</v>
      </c>
      <c r="AL558" s="427" t="s">
        <v>1522</v>
      </c>
      <c r="AM558" s="427" t="s">
        <v>1522</v>
      </c>
      <c r="AN558" s="427" t="s">
        <v>1522</v>
      </c>
      <c r="AO558" s="427" t="s">
        <v>1522</v>
      </c>
      <c r="AP558" s="427" t="s">
        <v>1522</v>
      </c>
    </row>
    <row r="559" spans="1:42" ht="12.75" customHeight="1" outlineLevel="1" x14ac:dyDescent="0.25">
      <c r="A559" s="28">
        <f t="shared" si="98"/>
        <v>35</v>
      </c>
      <c r="B559" s="538" t="str">
        <f t="shared" si="101"/>
        <v>Production of lime, or calcination of dolomite/magnesite</v>
      </c>
      <c r="C559" s="526" t="str">
        <f t="shared" si="101"/>
        <v>Lime / dolomite / magnesite</v>
      </c>
      <c r="D559" s="526" t="str">
        <f t="shared" si="101"/>
        <v>Process (method A): mixed (carbonate + non-carbonate)</v>
      </c>
      <c r="E559" s="533"/>
      <c r="F559" s="527" t="str">
        <f t="shared" si="103"/>
        <v>Process Emissions</v>
      </c>
      <c r="G559" s="525" t="str">
        <f t="shared" si="102"/>
        <v>n.a.</v>
      </c>
      <c r="H559" s="541"/>
      <c r="I559" s="537"/>
      <c r="J559" s="537"/>
      <c r="K559" s="537"/>
      <c r="L559" s="541"/>
      <c r="M559" s="541"/>
      <c r="N559" s="541"/>
      <c r="O559" s="530"/>
      <c r="P559" s="525" t="str">
        <f t="shared" si="100"/>
        <v>n.a.</v>
      </c>
      <c r="Q559" s="529" t="str">
        <f t="shared" si="104"/>
        <v>Lime / dolomite / magnesite: Process (method A): mixed (carbonate + non-carbonate)</v>
      </c>
      <c r="R559" s="24"/>
      <c r="S559" s="32" t="str">
        <f t="shared" si="106"/>
        <v>CarbC_Lime / dolomite / magnesite: Process (method A): mixed (carbonate + non-carbonate)</v>
      </c>
      <c r="Z559" s="28" t="b">
        <f t="shared" si="105"/>
        <v>1</v>
      </c>
      <c r="AL559" s="427" t="s">
        <v>1522</v>
      </c>
      <c r="AM559" s="427" t="s">
        <v>1522</v>
      </c>
      <c r="AN559" s="427" t="s">
        <v>1522</v>
      </c>
      <c r="AO559" s="427" t="s">
        <v>1522</v>
      </c>
      <c r="AP559" s="427" t="s">
        <v>1522</v>
      </c>
    </row>
    <row r="560" spans="1:42" ht="12.75" customHeight="1" outlineLevel="1" x14ac:dyDescent="0.25">
      <c r="A560" s="28">
        <f t="shared" si="98"/>
        <v>36</v>
      </c>
      <c r="B560" s="538" t="str">
        <f t="shared" si="101"/>
        <v>Production of lime, or calcination of dolomite/magnesite</v>
      </c>
      <c r="C560" s="526" t="str">
        <f t="shared" si="101"/>
        <v>Lime / dolomite / magnesite</v>
      </c>
      <c r="D560" s="526" t="str">
        <f t="shared" si="101"/>
        <v>Process (method A): non-carbonate</v>
      </c>
      <c r="E560" s="533"/>
      <c r="F560" s="527" t="str">
        <f t="shared" si="103"/>
        <v>Process Emissions</v>
      </c>
      <c r="G560" s="525" t="str">
        <f t="shared" si="102"/>
        <v>n.a.</v>
      </c>
      <c r="H560" s="541"/>
      <c r="I560" s="537"/>
      <c r="J560" s="537"/>
      <c r="K560" s="537"/>
      <c r="L560" s="541"/>
      <c r="M560" s="541"/>
      <c r="N560" s="541"/>
      <c r="O560" s="530"/>
      <c r="P560" s="525" t="str">
        <f t="shared" si="100"/>
        <v>n.a.</v>
      </c>
      <c r="Q560" s="529" t="str">
        <f t="shared" si="104"/>
        <v>Lime / dolomite / magnesite: Process (method A): non-carbonate</v>
      </c>
      <c r="R560" s="24"/>
      <c r="S560" s="32" t="str">
        <f t="shared" si="106"/>
        <v>CarbC_Lime / dolomite / magnesite: Process (method A): non-carbonate</v>
      </c>
      <c r="Z560" s="28" t="b">
        <f t="shared" si="105"/>
        <v>1</v>
      </c>
      <c r="AL560" s="427" t="s">
        <v>1522</v>
      </c>
      <c r="AM560" s="427" t="s">
        <v>1522</v>
      </c>
      <c r="AN560" s="427" t="s">
        <v>1522</v>
      </c>
      <c r="AO560" s="427" t="s">
        <v>1522</v>
      </c>
      <c r="AP560" s="427" t="s">
        <v>1522</v>
      </c>
    </row>
    <row r="561" spans="1:42" ht="12.75" customHeight="1" outlineLevel="1" x14ac:dyDescent="0.25">
      <c r="A561" s="28">
        <f t="shared" si="98"/>
        <v>37</v>
      </c>
      <c r="B561" s="538" t="str">
        <f t="shared" si="101"/>
        <v>Production of lime, or calcination of dolomite/magnesite</v>
      </c>
      <c r="C561" s="526" t="str">
        <f t="shared" si="101"/>
        <v>Lime / dolomite / magnesite</v>
      </c>
      <c r="D561" s="526" t="str">
        <f t="shared" si="101"/>
        <v>Process (method B): oxide output</v>
      </c>
      <c r="E561" s="533"/>
      <c r="F561" s="527" t="str">
        <f t="shared" si="103"/>
        <v>Process Emissions</v>
      </c>
      <c r="G561" s="525" t="str">
        <f t="shared" si="102"/>
        <v>n.a.</v>
      </c>
      <c r="H561" s="536"/>
      <c r="I561" s="536"/>
      <c r="J561" s="527"/>
      <c r="K561" s="527"/>
      <c r="L561" s="536"/>
      <c r="M561" s="536"/>
      <c r="N561" s="536"/>
      <c r="O561" s="537"/>
      <c r="P561" s="525" t="str">
        <f t="shared" si="100"/>
        <v>n.a.</v>
      </c>
      <c r="Q561" s="529" t="str">
        <f t="shared" si="104"/>
        <v>Lime / dolomite / magnesite: Process (method B): oxide output</v>
      </c>
      <c r="R561" s="24"/>
      <c r="S561" s="32" t="str">
        <f t="shared" si="106"/>
        <v>CarbC_Lime / dolomite / magnesite: Process (method B): oxide output</v>
      </c>
      <c r="Z561" s="28" t="b">
        <f t="shared" si="105"/>
        <v>1</v>
      </c>
      <c r="AL561" s="427" t="s">
        <v>1522</v>
      </c>
      <c r="AM561" s="427" t="s">
        <v>1522</v>
      </c>
      <c r="AN561" s="427" t="s">
        <v>1522</v>
      </c>
      <c r="AO561" s="427" t="s">
        <v>1522</v>
      </c>
      <c r="AP561" s="427" t="s">
        <v>1522</v>
      </c>
    </row>
    <row r="562" spans="1:42" ht="12.75" customHeight="1" outlineLevel="1" x14ac:dyDescent="0.25">
      <c r="A562" s="28">
        <f t="shared" si="98"/>
        <v>38</v>
      </c>
      <c r="B562" s="538" t="str">
        <f t="shared" si="101"/>
        <v>Production of lime, or calcination of dolomite/magnesite</v>
      </c>
      <c r="C562" s="526" t="str">
        <f t="shared" si="101"/>
        <v>Lime / dolomite / magnesite</v>
      </c>
      <c r="D562" s="526" t="str">
        <f t="shared" si="101"/>
        <v>Kiln dust (Method B)</v>
      </c>
      <c r="E562" s="526"/>
      <c r="F562" s="527" t="str">
        <f t="shared" si="103"/>
        <v>Process Emissions</v>
      </c>
      <c r="G562" s="525" t="str">
        <f t="shared" si="102"/>
        <v>n.a.</v>
      </c>
      <c r="H562" s="541"/>
      <c r="I562" s="541"/>
      <c r="J562" s="537"/>
      <c r="K562" s="537"/>
      <c r="L562" s="541"/>
      <c r="M562" s="541"/>
      <c r="N562" s="541"/>
      <c r="O562" s="530"/>
      <c r="P562" s="525" t="str">
        <f t="shared" si="100"/>
        <v>n.a.</v>
      </c>
      <c r="Q562" s="529" t="str">
        <f t="shared" si="104"/>
        <v>Lime / dolomite / magnesite: Kiln dust (Method B)</v>
      </c>
      <c r="R562" s="24"/>
      <c r="S562" s="32" t="str">
        <f t="shared" si="106"/>
        <v>CarbC_Lime / dolomite / magnesite: Kiln dust (Method B)</v>
      </c>
      <c r="Z562" s="28" t="b">
        <f t="shared" si="105"/>
        <v>1</v>
      </c>
      <c r="AL562" s="427" t="s">
        <v>1522</v>
      </c>
      <c r="AM562" s="427" t="s">
        <v>1522</v>
      </c>
      <c r="AN562" s="427" t="s">
        <v>1522</v>
      </c>
      <c r="AO562" s="427" t="s">
        <v>1522</v>
      </c>
      <c r="AP562" s="427" t="s">
        <v>1522</v>
      </c>
    </row>
    <row r="563" spans="1:42" ht="12.75" customHeight="1" outlineLevel="1" x14ac:dyDescent="0.25">
      <c r="A563" s="28">
        <f t="shared" si="98"/>
        <v>39</v>
      </c>
      <c r="B563" s="538" t="str">
        <f t="shared" si="101"/>
        <v>Manufacture of glass</v>
      </c>
      <c r="C563" s="526" t="str">
        <f t="shared" si="101"/>
        <v>Glass and mineral wool</v>
      </c>
      <c r="D563" s="526" t="str">
        <f t="shared" si="101"/>
        <v>Process (method A): carbonate only</v>
      </c>
      <c r="E563" s="533"/>
      <c r="F563" s="527" t="str">
        <f t="shared" si="103"/>
        <v>Process Emissions</v>
      </c>
      <c r="G563" s="525" t="str">
        <f t="shared" si="102"/>
        <v>n.a.</v>
      </c>
      <c r="H563" s="536"/>
      <c r="I563" s="536"/>
      <c r="J563" s="527"/>
      <c r="K563" s="527"/>
      <c r="L563" s="536"/>
      <c r="M563" s="536"/>
      <c r="N563" s="536"/>
      <c r="O563" s="537"/>
      <c r="P563" s="525" t="str">
        <f t="shared" si="100"/>
        <v>n.a.</v>
      </c>
      <c r="Q563" s="529" t="str">
        <f t="shared" si="104"/>
        <v>Glass and mineral wool: Process (method A): carbonate only</v>
      </c>
      <c r="R563" s="24"/>
      <c r="S563" s="32" t="str">
        <f t="shared" si="106"/>
        <v>CarbC_Glass and mineral wool: Process (method A): carbonate only</v>
      </c>
      <c r="Z563" s="28" t="b">
        <f t="shared" si="105"/>
        <v>1</v>
      </c>
      <c r="AL563" s="427" t="s">
        <v>1522</v>
      </c>
      <c r="AM563" s="427" t="s">
        <v>1522</v>
      </c>
      <c r="AN563" s="427" t="s">
        <v>1522</v>
      </c>
      <c r="AO563" s="427" t="s">
        <v>1522</v>
      </c>
      <c r="AP563" s="427" t="s">
        <v>1522</v>
      </c>
    </row>
    <row r="564" spans="1:42" ht="12.75" customHeight="1" outlineLevel="1" x14ac:dyDescent="0.25">
      <c r="A564" s="28">
        <f t="shared" si="98"/>
        <v>40</v>
      </c>
      <c r="B564" s="538" t="str">
        <f t="shared" si="101"/>
        <v>Manufacture of glass</v>
      </c>
      <c r="C564" s="526" t="str">
        <f t="shared" si="101"/>
        <v>Glass and mineral wool</v>
      </c>
      <c r="D564" s="526" t="str">
        <f t="shared" si="101"/>
        <v>Process (method A): mixed (carbonate + non-carbonate)</v>
      </c>
      <c r="E564" s="533"/>
      <c r="F564" s="527" t="str">
        <f t="shared" si="103"/>
        <v>Process Emissions</v>
      </c>
      <c r="G564" s="525" t="str">
        <f t="shared" si="102"/>
        <v>n.a.</v>
      </c>
      <c r="H564" s="541"/>
      <c r="I564" s="537"/>
      <c r="J564" s="537"/>
      <c r="K564" s="537"/>
      <c r="L564" s="541"/>
      <c r="M564" s="541"/>
      <c r="N564" s="541"/>
      <c r="O564" s="530"/>
      <c r="P564" s="525" t="str">
        <f t="shared" si="100"/>
        <v>n.a.</v>
      </c>
      <c r="Q564" s="529" t="str">
        <f t="shared" si="104"/>
        <v>Glass and mineral wool: Process (method A): mixed (carbonate + non-carbonate)</v>
      </c>
      <c r="R564" s="24"/>
      <c r="S564" s="32" t="str">
        <f t="shared" si="106"/>
        <v>CarbC_Glass and mineral wool: Process (method A): mixed (carbonate + non-carbonate)</v>
      </c>
      <c r="Z564" s="28" t="b">
        <f t="shared" si="105"/>
        <v>1</v>
      </c>
      <c r="AL564" s="427" t="s">
        <v>1522</v>
      </c>
      <c r="AM564" s="427" t="s">
        <v>1522</v>
      </c>
      <c r="AN564" s="427" t="s">
        <v>1522</v>
      </c>
      <c r="AO564" s="427" t="s">
        <v>1522</v>
      </c>
      <c r="AP564" s="427" t="s">
        <v>1522</v>
      </c>
    </row>
    <row r="565" spans="1:42" ht="12.75" customHeight="1" outlineLevel="1" x14ac:dyDescent="0.25">
      <c r="A565" s="28">
        <f t="shared" si="98"/>
        <v>41</v>
      </c>
      <c r="B565" s="538" t="str">
        <f t="shared" ref="B565:D584" si="107">B493</f>
        <v>Manufacture of glass</v>
      </c>
      <c r="C565" s="526" t="str">
        <f t="shared" si="107"/>
        <v>Glass and mineral wool</v>
      </c>
      <c r="D565" s="526" t="str">
        <f t="shared" si="107"/>
        <v>Process (method A): non-carbonate</v>
      </c>
      <c r="E565" s="533"/>
      <c r="F565" s="527" t="str">
        <f t="shared" si="103"/>
        <v>Process Emissions</v>
      </c>
      <c r="G565" s="525" t="str">
        <f t="shared" si="102"/>
        <v>n.a.</v>
      </c>
      <c r="H565" s="541"/>
      <c r="I565" s="537"/>
      <c r="J565" s="537"/>
      <c r="K565" s="537"/>
      <c r="L565" s="541"/>
      <c r="M565" s="541"/>
      <c r="N565" s="541"/>
      <c r="O565" s="530"/>
      <c r="P565" s="525" t="str">
        <f t="shared" si="100"/>
        <v>n.a.</v>
      </c>
      <c r="Q565" s="529" t="str">
        <f t="shared" si="104"/>
        <v>Glass and mineral wool: Process (method A): non-carbonate</v>
      </c>
      <c r="R565" s="24"/>
      <c r="S565" s="32" t="str">
        <f t="shared" si="106"/>
        <v>CarbC_Glass and mineral wool: Process (method A): non-carbonate</v>
      </c>
      <c r="Z565" s="28" t="b">
        <f t="shared" si="105"/>
        <v>1</v>
      </c>
      <c r="AL565" s="427" t="s">
        <v>1522</v>
      </c>
      <c r="AM565" s="427" t="s">
        <v>1522</v>
      </c>
      <c r="AN565" s="427" t="s">
        <v>1522</v>
      </c>
      <c r="AO565" s="427" t="s">
        <v>1522</v>
      </c>
      <c r="AP565" s="427" t="s">
        <v>1522</v>
      </c>
    </row>
    <row r="566" spans="1:42" ht="12.75" customHeight="1" outlineLevel="1" x14ac:dyDescent="0.25">
      <c r="A566" s="28">
        <f t="shared" si="98"/>
        <v>42</v>
      </c>
      <c r="B566" s="538" t="str">
        <f t="shared" si="107"/>
        <v>Manufacture of ceramics</v>
      </c>
      <c r="C566" s="526" t="str">
        <f t="shared" si="107"/>
        <v>Ceramics</v>
      </c>
      <c r="D566" s="526" t="str">
        <f t="shared" si="107"/>
        <v>Process (method A): carbonate only</v>
      </c>
      <c r="E566" s="533"/>
      <c r="F566" s="527" t="str">
        <f t="shared" si="103"/>
        <v>Process Emissions</v>
      </c>
      <c r="G566" s="525" t="str">
        <f t="shared" si="102"/>
        <v>n.a.</v>
      </c>
      <c r="H566" s="536"/>
      <c r="I566" s="536"/>
      <c r="J566" s="527"/>
      <c r="K566" s="527"/>
      <c r="L566" s="536"/>
      <c r="M566" s="536"/>
      <c r="N566" s="536"/>
      <c r="O566" s="537"/>
      <c r="P566" s="525" t="str">
        <f t="shared" si="100"/>
        <v>n.a.</v>
      </c>
      <c r="Q566" s="529" t="str">
        <f t="shared" si="104"/>
        <v>Ceramics: Process (method A): carbonate only</v>
      </c>
      <c r="R566" s="24"/>
      <c r="S566" s="32" t="str">
        <f t="shared" si="106"/>
        <v>CarbC_Ceramics: Process (method A): carbonate only</v>
      </c>
      <c r="Z566" s="28" t="b">
        <f t="shared" si="105"/>
        <v>1</v>
      </c>
      <c r="AL566" s="427" t="s">
        <v>1522</v>
      </c>
      <c r="AM566" s="427" t="s">
        <v>1522</v>
      </c>
      <c r="AN566" s="427" t="s">
        <v>1522</v>
      </c>
      <c r="AO566" s="427" t="s">
        <v>1522</v>
      </c>
      <c r="AP566" s="427" t="s">
        <v>1522</v>
      </c>
    </row>
    <row r="567" spans="1:42" ht="12.75" customHeight="1" outlineLevel="1" x14ac:dyDescent="0.25">
      <c r="A567" s="28">
        <f t="shared" si="98"/>
        <v>43</v>
      </c>
      <c r="B567" s="538" t="str">
        <f t="shared" si="107"/>
        <v>Manufacture of ceramics</v>
      </c>
      <c r="C567" s="526" t="str">
        <f t="shared" si="107"/>
        <v>Ceramics</v>
      </c>
      <c r="D567" s="526" t="str">
        <f t="shared" si="107"/>
        <v>Process (method A): mixed (carbonate + non-carbonate)</v>
      </c>
      <c r="E567" s="533"/>
      <c r="F567" s="527" t="str">
        <f t="shared" si="103"/>
        <v>Process Emissions</v>
      </c>
      <c r="G567" s="525" t="str">
        <f t="shared" si="102"/>
        <v>n.a.</v>
      </c>
      <c r="H567" s="541"/>
      <c r="I567" s="537"/>
      <c r="J567" s="537"/>
      <c r="K567" s="537"/>
      <c r="L567" s="541"/>
      <c r="M567" s="541"/>
      <c r="N567" s="541"/>
      <c r="O567" s="530"/>
      <c r="P567" s="525" t="str">
        <f t="shared" si="100"/>
        <v>n.a.</v>
      </c>
      <c r="Q567" s="529" t="str">
        <f t="shared" si="104"/>
        <v>Ceramics: Process (method A): mixed (carbonate + non-carbonate)</v>
      </c>
      <c r="R567" s="24"/>
      <c r="S567" s="32" t="str">
        <f t="shared" si="106"/>
        <v>CarbC_Ceramics: Process (method A): mixed (carbonate + non-carbonate)</v>
      </c>
      <c r="W567" s="145"/>
      <c r="X567" s="21"/>
      <c r="Z567" s="28" t="b">
        <f t="shared" si="105"/>
        <v>1</v>
      </c>
      <c r="AL567" s="427" t="s">
        <v>1522</v>
      </c>
      <c r="AM567" s="427" t="s">
        <v>1522</v>
      </c>
      <c r="AN567" s="427" t="s">
        <v>1522</v>
      </c>
      <c r="AO567" s="427" t="s">
        <v>1522</v>
      </c>
      <c r="AP567" s="427" t="s">
        <v>1522</v>
      </c>
    </row>
    <row r="568" spans="1:42" ht="12.75" customHeight="1" outlineLevel="1" x14ac:dyDescent="0.25">
      <c r="A568" s="28">
        <f t="shared" si="98"/>
        <v>44</v>
      </c>
      <c r="B568" s="538" t="str">
        <f t="shared" si="107"/>
        <v>Manufacture of ceramics</v>
      </c>
      <c r="C568" s="526" t="str">
        <f t="shared" si="107"/>
        <v>Ceramics</v>
      </c>
      <c r="D568" s="526" t="str">
        <f t="shared" si="107"/>
        <v>Process (method A): non-carbonate</v>
      </c>
      <c r="E568" s="533"/>
      <c r="F568" s="527" t="str">
        <f t="shared" si="103"/>
        <v>Process Emissions</v>
      </c>
      <c r="G568" s="525" t="str">
        <f t="shared" si="102"/>
        <v>n.a.</v>
      </c>
      <c r="H568" s="541"/>
      <c r="I568" s="537"/>
      <c r="J568" s="537"/>
      <c r="K568" s="537"/>
      <c r="L568" s="541"/>
      <c r="M568" s="541"/>
      <c r="N568" s="541"/>
      <c r="O568" s="530"/>
      <c r="P568" s="525" t="str">
        <f t="shared" ref="P568:P585" si="108">IF(G568=EUconst_NA,EUconst_NA,IF(ISBLANK(J568),COUNTA(H568:O568),COUNTA(H568,J568,L568)))</f>
        <v>n.a.</v>
      </c>
      <c r="Q568" s="529" t="str">
        <f t="shared" si="104"/>
        <v>Ceramics: Process (method A): non-carbonate</v>
      </c>
      <c r="R568" s="24"/>
      <c r="S568" s="32" t="str">
        <f t="shared" si="106"/>
        <v>CarbC_Ceramics: Process (method A): non-carbonate</v>
      </c>
      <c r="W568" s="145"/>
      <c r="X568" s="21"/>
      <c r="Z568" s="28" t="b">
        <f t="shared" si="105"/>
        <v>1</v>
      </c>
      <c r="AL568" s="427" t="s">
        <v>1522</v>
      </c>
      <c r="AM568" s="427" t="s">
        <v>1522</v>
      </c>
      <c r="AN568" s="427" t="s">
        <v>1522</v>
      </c>
      <c r="AO568" s="427" t="s">
        <v>1522</v>
      </c>
      <c r="AP568" s="427" t="s">
        <v>1522</v>
      </c>
    </row>
    <row r="569" spans="1:42" ht="12.75" customHeight="1" outlineLevel="1" x14ac:dyDescent="0.25">
      <c r="A569" s="28">
        <f t="shared" si="98"/>
        <v>45</v>
      </c>
      <c r="B569" s="538" t="str">
        <f t="shared" si="107"/>
        <v>Manufacture of ceramics</v>
      </c>
      <c r="C569" s="526" t="str">
        <f t="shared" si="107"/>
        <v>Ceramics</v>
      </c>
      <c r="D569" s="526" t="str">
        <f t="shared" si="107"/>
        <v>Process (method B): oxide output</v>
      </c>
      <c r="E569" s="526"/>
      <c r="F569" s="527" t="str">
        <f t="shared" si="103"/>
        <v>Process Emissions</v>
      </c>
      <c r="G569" s="525" t="str">
        <f t="shared" si="102"/>
        <v>n.a.</v>
      </c>
      <c r="H569" s="536"/>
      <c r="I569" s="536"/>
      <c r="J569" s="527"/>
      <c r="K569" s="527"/>
      <c r="L569" s="536"/>
      <c r="M569" s="536"/>
      <c r="N569" s="536"/>
      <c r="O569" s="537"/>
      <c r="P569" s="525" t="str">
        <f t="shared" si="108"/>
        <v>n.a.</v>
      </c>
      <c r="Q569" s="529" t="str">
        <f t="shared" si="104"/>
        <v>Ceramics: Process (method B): oxide output</v>
      </c>
      <c r="R569" s="24"/>
      <c r="S569" s="32" t="str">
        <f t="shared" si="106"/>
        <v>CarbC_Ceramics: Process (method B): oxide output</v>
      </c>
      <c r="Z569" s="28" t="b">
        <f t="shared" si="105"/>
        <v>1</v>
      </c>
      <c r="AL569" s="427" t="s">
        <v>1522</v>
      </c>
      <c r="AM569" s="427" t="s">
        <v>1522</v>
      </c>
      <c r="AN569" s="427" t="s">
        <v>1522</v>
      </c>
      <c r="AO569" s="427" t="s">
        <v>1522</v>
      </c>
      <c r="AP569" s="427" t="s">
        <v>1522</v>
      </c>
    </row>
    <row r="570" spans="1:42" ht="12.75" customHeight="1" outlineLevel="1" x14ac:dyDescent="0.25">
      <c r="A570" s="28">
        <f t="shared" si="98"/>
        <v>46</v>
      </c>
      <c r="B570" s="538" t="str">
        <f t="shared" si="107"/>
        <v>Manufacture of ceramics</v>
      </c>
      <c r="C570" s="526" t="str">
        <f t="shared" si="107"/>
        <v>Ceramics</v>
      </c>
      <c r="D570" s="526" t="str">
        <f t="shared" si="107"/>
        <v>Scrubbing</v>
      </c>
      <c r="E570" s="526"/>
      <c r="F570" s="527" t="str">
        <f t="shared" si="103"/>
        <v>Process Emissions</v>
      </c>
      <c r="G570" s="525" t="str">
        <f t="shared" si="102"/>
        <v>n.a.</v>
      </c>
      <c r="H570" s="541"/>
      <c r="I570" s="528"/>
      <c r="J570" s="32"/>
      <c r="K570" s="32"/>
      <c r="L570" s="528"/>
      <c r="M570" s="528"/>
      <c r="N570" s="528"/>
      <c r="O570" s="528"/>
      <c r="P570" s="525" t="str">
        <f t="shared" si="108"/>
        <v>n.a.</v>
      </c>
      <c r="Q570" s="529" t="str">
        <f t="shared" si="104"/>
        <v>Ceramics: Scrubbing</v>
      </c>
      <c r="R570" s="24"/>
      <c r="S570" s="32" t="str">
        <f t="shared" si="106"/>
        <v>CarbC_Ceramics: Scrubbing</v>
      </c>
      <c r="Z570" s="28" t="b">
        <f t="shared" si="105"/>
        <v>1</v>
      </c>
      <c r="AL570" s="427" t="s">
        <v>1522</v>
      </c>
      <c r="AM570" s="427" t="s">
        <v>1522</v>
      </c>
      <c r="AN570" s="427" t="s">
        <v>1522</v>
      </c>
      <c r="AO570" s="427" t="s">
        <v>1522</v>
      </c>
      <c r="AP570" s="427" t="s">
        <v>1522</v>
      </c>
    </row>
    <row r="571" spans="1:42" ht="12.75" customHeight="1" outlineLevel="1" x14ac:dyDescent="0.25">
      <c r="A571" s="28">
        <f t="shared" si="98"/>
        <v>47</v>
      </c>
      <c r="B571" s="538" t="str">
        <f t="shared" si="107"/>
        <v>Production of pulp</v>
      </c>
      <c r="C571" s="526" t="str">
        <f t="shared" si="107"/>
        <v>Pulp &amp; paper</v>
      </c>
      <c r="D571" s="526" t="str">
        <f t="shared" si="107"/>
        <v>Make up chemicals</v>
      </c>
      <c r="E571" s="526"/>
      <c r="F571" s="527" t="str">
        <f t="shared" si="103"/>
        <v>Process Emissions</v>
      </c>
      <c r="G571" s="525" t="str">
        <f t="shared" si="102"/>
        <v>n.a.</v>
      </c>
      <c r="H571" s="536"/>
      <c r="I571" s="536"/>
      <c r="J571" s="527"/>
      <c r="K571" s="527"/>
      <c r="L571" s="536"/>
      <c r="M571" s="536"/>
      <c r="N571" s="536"/>
      <c r="O571" s="537"/>
      <c r="P571" s="525" t="str">
        <f t="shared" si="108"/>
        <v>n.a.</v>
      </c>
      <c r="Q571" s="529" t="str">
        <f t="shared" si="104"/>
        <v>Pulp &amp; paper: Make up chemicals</v>
      </c>
      <c r="R571" s="24"/>
      <c r="S571" s="32" t="str">
        <f t="shared" si="106"/>
        <v>CarbC_Pulp &amp; paper: Make up chemicals</v>
      </c>
      <c r="Z571" s="28" t="b">
        <f t="shared" si="105"/>
        <v>1</v>
      </c>
      <c r="AL571" s="427" t="s">
        <v>1522</v>
      </c>
      <c r="AM571" s="427" t="s">
        <v>1522</v>
      </c>
      <c r="AN571" s="427" t="s">
        <v>1522</v>
      </c>
      <c r="AO571" s="427" t="s">
        <v>1522</v>
      </c>
      <c r="AP571" s="427" t="s">
        <v>1522</v>
      </c>
    </row>
    <row r="572" spans="1:42" ht="12.75" customHeight="1" outlineLevel="1" x14ac:dyDescent="0.25">
      <c r="A572" s="28">
        <f t="shared" si="98"/>
        <v>48</v>
      </c>
      <c r="B572" s="538" t="str">
        <f t="shared" si="107"/>
        <v>Production of carbon black</v>
      </c>
      <c r="C572" s="526" t="str">
        <f t="shared" si="107"/>
        <v>Carbon black</v>
      </c>
      <c r="D572" s="526" t="str">
        <f t="shared" si="107"/>
        <v>Mass balance methodology</v>
      </c>
      <c r="E572" s="526"/>
      <c r="F572" s="527" t="str">
        <f t="shared" si="103"/>
        <v>Mass balance</v>
      </c>
      <c r="G572" s="525">
        <v>1</v>
      </c>
      <c r="H572" s="536" t="str">
        <f>Translations!$B$1275</f>
        <v>Type I default values</v>
      </c>
      <c r="I572" s="536"/>
      <c r="J572" s="536" t="str">
        <f>Translations!$B$1276</f>
        <v>Type II default values</v>
      </c>
      <c r="K572" s="536" t="str">
        <f>Translations!$B$1294</f>
        <v>Established proxies (if applicable)</v>
      </c>
      <c r="L572" s="536" t="str">
        <f>Translations!$B$156</f>
        <v>Laboratory analyses</v>
      </c>
      <c r="M572" s="536"/>
      <c r="N572" s="536"/>
      <c r="O572" s="537"/>
      <c r="P572" s="525">
        <f t="shared" si="108"/>
        <v>3</v>
      </c>
      <c r="Q572" s="529" t="str">
        <f t="shared" si="104"/>
        <v>Carbon black: Mass balance methodology</v>
      </c>
      <c r="R572" s="24"/>
      <c r="S572" s="32" t="str">
        <f t="shared" si="106"/>
        <v>CarbC_Carbon black: Mass balance methodology</v>
      </c>
      <c r="Z572" s="28" t="b">
        <f t="shared" si="105"/>
        <v>0</v>
      </c>
      <c r="AL572" s="427">
        <v>1</v>
      </c>
      <c r="AM572" s="427" t="s">
        <v>1522</v>
      </c>
      <c r="AN572" s="427">
        <v>1</v>
      </c>
      <c r="AO572" s="427">
        <v>2</v>
      </c>
      <c r="AP572" s="427">
        <v>2</v>
      </c>
    </row>
    <row r="573" spans="1:42" ht="12.75" customHeight="1" outlineLevel="1" x14ac:dyDescent="0.25">
      <c r="A573" s="28">
        <f t="shared" si="98"/>
        <v>49</v>
      </c>
      <c r="B573" s="538" t="str">
        <f t="shared" si="107"/>
        <v>Production of ammonia</v>
      </c>
      <c r="C573" s="526" t="str">
        <f t="shared" si="107"/>
        <v>Ammonia</v>
      </c>
      <c r="D573" s="526" t="str">
        <f t="shared" si="107"/>
        <v>Fuel as process input</v>
      </c>
      <c r="E573" s="526"/>
      <c r="F573" s="527" t="str">
        <f t="shared" si="103"/>
        <v>Combustion</v>
      </c>
      <c r="G573" s="525" t="str">
        <f>EUconst_NA</f>
        <v>n.a.</v>
      </c>
      <c r="H573" s="541"/>
      <c r="I573" s="537"/>
      <c r="J573" s="537"/>
      <c r="K573" s="537"/>
      <c r="L573" s="541"/>
      <c r="M573" s="541"/>
      <c r="N573" s="541"/>
      <c r="O573" s="528"/>
      <c r="P573" s="525" t="str">
        <f t="shared" si="108"/>
        <v>n.a.</v>
      </c>
      <c r="Q573" s="529" t="str">
        <f t="shared" si="104"/>
        <v>Ammonia: Fuel as process input</v>
      </c>
      <c r="R573" s="24"/>
      <c r="S573" s="32" t="str">
        <f t="shared" si="106"/>
        <v>CarbC_Ammonia: Fuel as process input</v>
      </c>
      <c r="Z573" s="28" t="b">
        <f t="shared" si="105"/>
        <v>1</v>
      </c>
      <c r="AL573" s="427" t="s">
        <v>1522</v>
      </c>
      <c r="AM573" s="427" t="s">
        <v>1522</v>
      </c>
      <c r="AN573" s="427" t="s">
        <v>1522</v>
      </c>
      <c r="AO573" s="427" t="s">
        <v>1522</v>
      </c>
      <c r="AP573" s="427" t="s">
        <v>1522</v>
      </c>
    </row>
    <row r="574" spans="1:42" ht="12.75" customHeight="1" outlineLevel="1" x14ac:dyDescent="0.25">
      <c r="A574" s="28">
        <f t="shared" si="98"/>
        <v>50</v>
      </c>
      <c r="B574" s="538" t="str">
        <f t="shared" si="107"/>
        <v>Production of hydrogen and synthesis gas</v>
      </c>
      <c r="C574" s="526" t="str">
        <f t="shared" si="107"/>
        <v>Hydrogen and synthesis gas</v>
      </c>
      <c r="D574" s="526" t="str">
        <f t="shared" si="107"/>
        <v>Fuel as process input</v>
      </c>
      <c r="E574" s="526"/>
      <c r="F574" s="527" t="str">
        <f t="shared" si="103"/>
        <v>Combustion</v>
      </c>
      <c r="G574" s="525" t="str">
        <f>EUconst_NA</f>
        <v>n.a.</v>
      </c>
      <c r="H574" s="541"/>
      <c r="I574" s="537"/>
      <c r="J574" s="537"/>
      <c r="K574" s="537"/>
      <c r="L574" s="541"/>
      <c r="M574" s="541"/>
      <c r="N574" s="541"/>
      <c r="O574" s="528"/>
      <c r="P574" s="525" t="str">
        <f t="shared" si="108"/>
        <v>n.a.</v>
      </c>
      <c r="Q574" s="529" t="str">
        <f t="shared" si="104"/>
        <v>Hydrogen and synthesis gas: Fuel as process input</v>
      </c>
      <c r="R574" s="24"/>
      <c r="S574" s="32" t="str">
        <f t="shared" si="106"/>
        <v>CarbC_Hydrogen and synthesis gas: Fuel as process input</v>
      </c>
      <c r="Z574" s="28" t="b">
        <f t="shared" si="105"/>
        <v>1</v>
      </c>
      <c r="AL574" s="427" t="s">
        <v>1522</v>
      </c>
      <c r="AM574" s="427" t="s">
        <v>1522</v>
      </c>
      <c r="AN574" s="427" t="s">
        <v>1522</v>
      </c>
      <c r="AO574" s="427" t="s">
        <v>1522</v>
      </c>
      <c r="AP574" s="427" t="s">
        <v>1522</v>
      </c>
    </row>
    <row r="575" spans="1:42" ht="12.75" customHeight="1" outlineLevel="1" x14ac:dyDescent="0.25">
      <c r="A575" s="28">
        <f t="shared" si="98"/>
        <v>51</v>
      </c>
      <c r="B575" s="538" t="str">
        <f t="shared" si="107"/>
        <v>Production of hydrogen and synthesis gas</v>
      </c>
      <c r="C575" s="526" t="str">
        <f t="shared" si="107"/>
        <v>Hydrogen and synthesis gas</v>
      </c>
      <c r="D575" s="526" t="str">
        <f t="shared" si="107"/>
        <v>Mass balance methodology</v>
      </c>
      <c r="E575" s="526"/>
      <c r="F575" s="527" t="str">
        <f t="shared" si="103"/>
        <v>Mass balance</v>
      </c>
      <c r="G575" s="525" t="s">
        <v>165</v>
      </c>
      <c r="H575" s="536" t="str">
        <f>Translations!$B$1275</f>
        <v>Type I default values</v>
      </c>
      <c r="I575" s="536"/>
      <c r="J575" s="536" t="str">
        <f>Translations!$B$1276</f>
        <v>Type II default values</v>
      </c>
      <c r="K575" s="536" t="str">
        <f>Translations!$B$1294</f>
        <v>Established proxies (if applicable)</v>
      </c>
      <c r="L575" s="536" t="str">
        <f>Translations!$B$156</f>
        <v>Laboratory analyses</v>
      </c>
      <c r="M575" s="536"/>
      <c r="N575" s="536"/>
      <c r="O575" s="537"/>
      <c r="P575" s="525">
        <f t="shared" si="108"/>
        <v>3</v>
      </c>
      <c r="Q575" s="529" t="str">
        <f t="shared" si="104"/>
        <v>Hydrogen and synthesis gas: Mass balance methodology</v>
      </c>
      <c r="R575" s="24"/>
      <c r="S575" s="32" t="str">
        <f t="shared" si="106"/>
        <v>CarbC_Hydrogen and synthesis gas: Mass balance methodology</v>
      </c>
      <c r="Z575" s="28" t="b">
        <f t="shared" si="105"/>
        <v>0</v>
      </c>
      <c r="AL575" s="427">
        <v>1</v>
      </c>
      <c r="AM575" s="427" t="s">
        <v>1522</v>
      </c>
      <c r="AN575" s="427">
        <v>1</v>
      </c>
      <c r="AO575" s="427">
        <v>2</v>
      </c>
      <c r="AP575" s="427">
        <v>2</v>
      </c>
    </row>
    <row r="576" spans="1:42" ht="12.75" customHeight="1" outlineLevel="1" x14ac:dyDescent="0.25">
      <c r="A576" s="28">
        <f t="shared" si="98"/>
        <v>52</v>
      </c>
      <c r="B576" s="538" t="str">
        <f t="shared" si="107"/>
        <v>Production of bulk chemicals</v>
      </c>
      <c r="C576" s="526" t="str">
        <f t="shared" si="107"/>
        <v>Bulk organic chemicals</v>
      </c>
      <c r="D576" s="526" t="str">
        <f t="shared" si="107"/>
        <v>Mass balance methodology</v>
      </c>
      <c r="E576" s="526"/>
      <c r="F576" s="527" t="str">
        <f t="shared" si="103"/>
        <v>Mass balance</v>
      </c>
      <c r="G576" s="525" t="s">
        <v>165</v>
      </c>
      <c r="H576" s="536" t="str">
        <f>Translations!$B$1275</f>
        <v>Type I default values</v>
      </c>
      <c r="I576" s="536"/>
      <c r="J576" s="536" t="str">
        <f>Translations!$B$1276</f>
        <v>Type II default values</v>
      </c>
      <c r="K576" s="536" t="str">
        <f>Translations!$B$1276</f>
        <v>Type II default values</v>
      </c>
      <c r="L576" s="536" t="str">
        <f>Translations!$B$156</f>
        <v>Laboratory analyses</v>
      </c>
      <c r="M576" s="536"/>
      <c r="N576" s="536"/>
      <c r="O576" s="537"/>
      <c r="P576" s="525">
        <f t="shared" si="108"/>
        <v>3</v>
      </c>
      <c r="Q576" s="529" t="str">
        <f t="shared" si="104"/>
        <v>Bulk organic chemicals: Mass balance methodology</v>
      </c>
      <c r="R576" s="24"/>
      <c r="S576" s="32" t="str">
        <f t="shared" si="106"/>
        <v>CarbC_Bulk organic chemicals: Mass balance methodology</v>
      </c>
      <c r="Z576" s="28" t="b">
        <f t="shared" si="105"/>
        <v>0</v>
      </c>
      <c r="AL576" s="427">
        <v>1</v>
      </c>
      <c r="AM576" s="427" t="s">
        <v>1522</v>
      </c>
      <c r="AN576" s="427">
        <v>1</v>
      </c>
      <c r="AO576" s="427">
        <v>2</v>
      </c>
      <c r="AP576" s="502">
        <v>2</v>
      </c>
    </row>
    <row r="577" spans="1:42" ht="12.75" customHeight="1" outlineLevel="1" x14ac:dyDescent="0.25">
      <c r="A577" s="28">
        <f t="shared" si="98"/>
        <v>53</v>
      </c>
      <c r="B577" s="538" t="str">
        <f t="shared" si="107"/>
        <v>Production or processing of ferrous metals</v>
      </c>
      <c r="C577" s="526" t="str">
        <f t="shared" si="107"/>
        <v>(Non) ferrous, sec. aluminium</v>
      </c>
      <c r="D577" s="526" t="str">
        <f t="shared" si="107"/>
        <v>Process (method A): carbonate only</v>
      </c>
      <c r="E577" s="533"/>
      <c r="F577" s="527" t="str">
        <f t="shared" si="103"/>
        <v>Process Emissions</v>
      </c>
      <c r="G577" s="525" t="str">
        <f>EUconst_NA</f>
        <v>n.a.</v>
      </c>
      <c r="H577" s="536"/>
      <c r="I577" s="536"/>
      <c r="J577" s="527"/>
      <c r="K577" s="527"/>
      <c r="L577" s="536"/>
      <c r="M577" s="536"/>
      <c r="N577" s="536"/>
      <c r="O577" s="537"/>
      <c r="P577" s="525" t="str">
        <f t="shared" si="108"/>
        <v>n.a.</v>
      </c>
      <c r="Q577" s="529" t="str">
        <f t="shared" si="104"/>
        <v>(Non) ferrous, sec. aluminium: Process (method A): carbonate only</v>
      </c>
      <c r="R577" s="24"/>
      <c r="S577" s="32" t="str">
        <f t="shared" si="106"/>
        <v>CarbC_(Non) ferrous, sec. aluminium: Process (method A): carbonate only</v>
      </c>
      <c r="Z577" s="28" t="b">
        <f t="shared" si="105"/>
        <v>1</v>
      </c>
      <c r="AL577" s="427" t="s">
        <v>1522</v>
      </c>
      <c r="AM577" s="427" t="s">
        <v>1522</v>
      </c>
      <c r="AN577" s="427" t="s">
        <v>1522</v>
      </c>
      <c r="AO577" s="427" t="s">
        <v>1522</v>
      </c>
      <c r="AP577" s="427" t="s">
        <v>1522</v>
      </c>
    </row>
    <row r="578" spans="1:42" ht="12.75" customHeight="1" outlineLevel="1" x14ac:dyDescent="0.25">
      <c r="A578" s="28">
        <f t="shared" si="98"/>
        <v>54</v>
      </c>
      <c r="B578" s="538" t="str">
        <f t="shared" si="107"/>
        <v>Production or processing of ferrous metals</v>
      </c>
      <c r="C578" s="526" t="str">
        <f t="shared" si="107"/>
        <v>(Non) ferrous, sec. aluminium</v>
      </c>
      <c r="D578" s="526" t="str">
        <f t="shared" si="107"/>
        <v>Process (method A): mixed (carbonate + non-carbonate)</v>
      </c>
      <c r="E578" s="533"/>
      <c r="F578" s="527" t="str">
        <f t="shared" si="103"/>
        <v>Process Emissions</v>
      </c>
      <c r="G578" s="525" t="str">
        <f>EUconst_NA</f>
        <v>n.a.</v>
      </c>
      <c r="H578" s="541"/>
      <c r="I578" s="537"/>
      <c r="J578" s="537"/>
      <c r="K578" s="537"/>
      <c r="L578" s="541"/>
      <c r="M578" s="541"/>
      <c r="N578" s="541"/>
      <c r="O578" s="530"/>
      <c r="P578" s="525" t="str">
        <f t="shared" si="108"/>
        <v>n.a.</v>
      </c>
      <c r="Q578" s="529" t="str">
        <f t="shared" si="104"/>
        <v>(Non) ferrous, sec. aluminium: Process (method A): mixed (carbonate + non-carbonate)</v>
      </c>
      <c r="R578" s="24"/>
      <c r="S578" s="32" t="str">
        <f t="shared" si="106"/>
        <v>CarbC_(Non) ferrous, sec. aluminium: Process (method A): mixed (carbonate + non-carbonate)</v>
      </c>
      <c r="Z578" s="28" t="b">
        <f t="shared" si="105"/>
        <v>1</v>
      </c>
      <c r="AL578" s="427" t="s">
        <v>1522</v>
      </c>
      <c r="AM578" s="427" t="s">
        <v>1522</v>
      </c>
      <c r="AN578" s="427" t="s">
        <v>1522</v>
      </c>
      <c r="AO578" s="427" t="s">
        <v>1522</v>
      </c>
      <c r="AP578" s="427" t="s">
        <v>1522</v>
      </c>
    </row>
    <row r="579" spans="1:42" ht="12.75" customHeight="1" outlineLevel="1" x14ac:dyDescent="0.25">
      <c r="A579" s="28">
        <f t="shared" si="98"/>
        <v>55</v>
      </c>
      <c r="B579" s="538" t="str">
        <f t="shared" si="107"/>
        <v>Production or processing of ferrous metals</v>
      </c>
      <c r="C579" s="526" t="str">
        <f t="shared" si="107"/>
        <v>(Non) ferrous, sec. aluminium</v>
      </c>
      <c r="D579" s="526" t="str">
        <f t="shared" si="107"/>
        <v>Process (method A): non-carbonate</v>
      </c>
      <c r="E579" s="533"/>
      <c r="F579" s="527" t="str">
        <f t="shared" si="103"/>
        <v>Process Emissions</v>
      </c>
      <c r="G579" s="525" t="str">
        <f>EUconst_NA</f>
        <v>n.a.</v>
      </c>
      <c r="H579" s="541"/>
      <c r="I579" s="537"/>
      <c r="J579" s="537"/>
      <c r="K579" s="537"/>
      <c r="L579" s="541"/>
      <c r="M579" s="541"/>
      <c r="N579" s="541"/>
      <c r="O579" s="530"/>
      <c r="P579" s="525" t="str">
        <f t="shared" si="108"/>
        <v>n.a.</v>
      </c>
      <c r="Q579" s="529" t="str">
        <f t="shared" si="104"/>
        <v>(Non) ferrous, sec. aluminium: Process (method A): non-carbonate</v>
      </c>
      <c r="R579" s="24"/>
      <c r="S579" s="32" t="str">
        <f t="shared" si="106"/>
        <v>CarbC_(Non) ferrous, sec. aluminium: Process (method A): non-carbonate</v>
      </c>
      <c r="Z579" s="28" t="b">
        <f t="shared" si="105"/>
        <v>1</v>
      </c>
      <c r="AL579" s="427" t="s">
        <v>1522</v>
      </c>
      <c r="AM579" s="427" t="s">
        <v>1522</v>
      </c>
      <c r="AN579" s="427" t="s">
        <v>1522</v>
      </c>
      <c r="AO579" s="427" t="s">
        <v>1522</v>
      </c>
      <c r="AP579" s="427" t="s">
        <v>1522</v>
      </c>
    </row>
    <row r="580" spans="1:42" ht="12.75" customHeight="1" outlineLevel="1" x14ac:dyDescent="0.25">
      <c r="A580" s="28">
        <f t="shared" si="98"/>
        <v>56</v>
      </c>
      <c r="B580" s="538" t="str">
        <f t="shared" si="107"/>
        <v>Production or processing of ferrous metals</v>
      </c>
      <c r="C580" s="526" t="str">
        <f t="shared" si="107"/>
        <v>(Non) ferrous, sec. aluminium</v>
      </c>
      <c r="D580" s="526" t="str">
        <f t="shared" si="107"/>
        <v>Process (method B): oxide output</v>
      </c>
      <c r="E580" s="533"/>
      <c r="F580" s="527" t="str">
        <f t="shared" si="103"/>
        <v>Process Emissions</v>
      </c>
      <c r="G580" s="525" t="str">
        <f>EUconst_NA</f>
        <v>n.a.</v>
      </c>
      <c r="H580" s="536"/>
      <c r="I580" s="536"/>
      <c r="J580" s="527"/>
      <c r="K580" s="527"/>
      <c r="L580" s="536"/>
      <c r="M580" s="536"/>
      <c r="N580" s="536"/>
      <c r="O580" s="537"/>
      <c r="P580" s="525" t="str">
        <f t="shared" si="108"/>
        <v>n.a.</v>
      </c>
      <c r="Q580" s="529" t="str">
        <f t="shared" si="104"/>
        <v>(Non) ferrous, sec. aluminium: Process (method B): oxide output</v>
      </c>
      <c r="R580" s="24"/>
      <c r="S580" s="32" t="str">
        <f t="shared" si="106"/>
        <v>CarbC_(Non) ferrous, sec. aluminium: Process (method B): oxide output</v>
      </c>
      <c r="Z580" s="28" t="b">
        <f t="shared" si="105"/>
        <v>1</v>
      </c>
      <c r="AL580" s="427" t="s">
        <v>1522</v>
      </c>
      <c r="AM580" s="427" t="s">
        <v>1522</v>
      </c>
      <c r="AN580" s="427" t="s">
        <v>1522</v>
      </c>
      <c r="AO580" s="427" t="s">
        <v>1522</v>
      </c>
      <c r="AP580" s="427" t="s">
        <v>1522</v>
      </c>
    </row>
    <row r="581" spans="1:42" ht="12.75" customHeight="1" outlineLevel="1" x14ac:dyDescent="0.25">
      <c r="A581" s="28">
        <f t="shared" si="98"/>
        <v>57</v>
      </c>
      <c r="B581" s="538" t="str">
        <f t="shared" si="107"/>
        <v>Production or processing of ferrous metals</v>
      </c>
      <c r="C581" s="526" t="str">
        <f t="shared" si="107"/>
        <v>(Non) ferrous, sec. aluminium</v>
      </c>
      <c r="D581" s="526" t="str">
        <f t="shared" si="107"/>
        <v>Mass balance methodology</v>
      </c>
      <c r="E581" s="526"/>
      <c r="F581" s="527" t="str">
        <f t="shared" si="103"/>
        <v>Mass balance</v>
      </c>
      <c r="G581" s="525" t="s">
        <v>165</v>
      </c>
      <c r="H581" s="536" t="str">
        <f>Translations!$B$1275</f>
        <v>Type I default values</v>
      </c>
      <c r="I581" s="536"/>
      <c r="J581" s="536" t="str">
        <f>Translations!$B$1276</f>
        <v>Type II default values</v>
      </c>
      <c r="K581" s="536" t="str">
        <f>Translations!$B$1294</f>
        <v>Established proxies (if applicable)</v>
      </c>
      <c r="L581" s="536" t="str">
        <f>Translations!$B$156</f>
        <v>Laboratory analyses</v>
      </c>
      <c r="M581" s="536"/>
      <c r="N581" s="536"/>
      <c r="O581" s="537"/>
      <c r="P581" s="525">
        <f t="shared" si="108"/>
        <v>3</v>
      </c>
      <c r="Q581" s="529" t="str">
        <f t="shared" si="104"/>
        <v>(Non) ferrous, sec. aluminium: Mass balance methodology</v>
      </c>
      <c r="R581" s="24"/>
      <c r="S581" s="32" t="str">
        <f t="shared" si="106"/>
        <v>CarbC_(Non) ferrous, sec. aluminium: Mass balance methodology</v>
      </c>
      <c r="Z581" s="28" t="b">
        <f t="shared" si="105"/>
        <v>0</v>
      </c>
      <c r="AL581" s="427">
        <v>1</v>
      </c>
      <c r="AM581" s="427" t="s">
        <v>1522</v>
      </c>
      <c r="AN581" s="427">
        <v>1</v>
      </c>
      <c r="AO581" s="427">
        <v>2</v>
      </c>
      <c r="AP581" s="427">
        <v>2</v>
      </c>
    </row>
    <row r="582" spans="1:42" ht="12.75" customHeight="1" outlineLevel="1" x14ac:dyDescent="0.25">
      <c r="A582" s="28">
        <f t="shared" si="98"/>
        <v>58</v>
      </c>
      <c r="B582" s="538" t="str">
        <f t="shared" si="107"/>
        <v>Production of soda ash and sodium bicarbonate</v>
      </c>
      <c r="C582" s="526" t="str">
        <f t="shared" si="107"/>
        <v>Soda ash / sodium bicarbonate</v>
      </c>
      <c r="D582" s="526" t="str">
        <f t="shared" si="107"/>
        <v>Mass balance methodology</v>
      </c>
      <c r="E582" s="526"/>
      <c r="F582" s="527" t="str">
        <f t="shared" si="103"/>
        <v>Mass balance</v>
      </c>
      <c r="G582" s="525" t="s">
        <v>165</v>
      </c>
      <c r="H582" s="536" t="str">
        <f>Translations!$B$1275</f>
        <v>Type I default values</v>
      </c>
      <c r="I582" s="536"/>
      <c r="J582" s="536" t="str">
        <f>Translations!$B$1276</f>
        <v>Type II default values</v>
      </c>
      <c r="K582" s="536" t="str">
        <f>Translations!$B$1294</f>
        <v>Established proxies (if applicable)</v>
      </c>
      <c r="L582" s="536" t="str">
        <f>Translations!$B$156</f>
        <v>Laboratory analyses</v>
      </c>
      <c r="M582" s="536"/>
      <c r="N582" s="536"/>
      <c r="O582" s="537"/>
      <c r="P582" s="525">
        <f t="shared" si="108"/>
        <v>3</v>
      </c>
      <c r="Q582" s="529" t="str">
        <f t="shared" si="104"/>
        <v>Soda ash / sodium bicarbonate: Mass balance methodology</v>
      </c>
      <c r="R582" s="24"/>
      <c r="S582" s="32" t="str">
        <f t="shared" si="106"/>
        <v>CarbC_Soda ash / sodium bicarbonate: Mass balance methodology</v>
      </c>
      <c r="W582" s="145"/>
      <c r="Z582" s="28" t="b">
        <f t="shared" si="105"/>
        <v>0</v>
      </c>
      <c r="AL582" s="427">
        <v>1</v>
      </c>
      <c r="AM582" s="427" t="s">
        <v>1522</v>
      </c>
      <c r="AN582" s="427">
        <v>1</v>
      </c>
      <c r="AO582" s="427">
        <v>2</v>
      </c>
      <c r="AP582" s="427">
        <v>2</v>
      </c>
    </row>
    <row r="583" spans="1:42" ht="12.75" customHeight="1" outlineLevel="1" x14ac:dyDescent="0.25">
      <c r="A583" s="28">
        <f t="shared" si="98"/>
        <v>59</v>
      </c>
      <c r="B583" s="538" t="str">
        <f t="shared" si="107"/>
        <v>Production of primary aluminium</v>
      </c>
      <c r="C583" s="526" t="str">
        <f t="shared" si="107"/>
        <v>Primary aluminium</v>
      </c>
      <c r="D583" s="526" t="str">
        <f t="shared" si="107"/>
        <v>Mass balance methodology</v>
      </c>
      <c r="E583" s="526"/>
      <c r="F583" s="527" t="str">
        <f t="shared" si="103"/>
        <v>Mass balance</v>
      </c>
      <c r="G583" s="525" t="s">
        <v>165</v>
      </c>
      <c r="H583" s="536" t="str">
        <f>Translations!$B$1275</f>
        <v>Type I default values</v>
      </c>
      <c r="I583" s="536"/>
      <c r="J583" s="536" t="str">
        <f>Translations!$B$1276</f>
        <v>Type II default values</v>
      </c>
      <c r="K583" s="536" t="str">
        <f>Translations!$B$1294</f>
        <v>Established proxies (if applicable)</v>
      </c>
      <c r="L583" s="536" t="str">
        <f>Translations!$B$156</f>
        <v>Laboratory analyses</v>
      </c>
      <c r="M583" s="536"/>
      <c r="N583" s="536"/>
      <c r="O583" s="537"/>
      <c r="P583" s="525">
        <f t="shared" si="108"/>
        <v>3</v>
      </c>
      <c r="Q583" s="529" t="str">
        <f t="shared" si="104"/>
        <v>Primary aluminium: Mass balance methodology</v>
      </c>
      <c r="R583" s="24"/>
      <c r="S583" s="32" t="str">
        <f t="shared" si="106"/>
        <v>CarbC_Primary aluminium: Mass balance methodology</v>
      </c>
      <c r="Z583" s="28" t="b">
        <f t="shared" si="105"/>
        <v>0</v>
      </c>
      <c r="AL583" s="427">
        <v>1</v>
      </c>
      <c r="AM583" s="427" t="s">
        <v>1522</v>
      </c>
      <c r="AN583" s="427">
        <v>1</v>
      </c>
      <c r="AO583" s="427">
        <v>2</v>
      </c>
      <c r="AP583" s="427">
        <v>2</v>
      </c>
    </row>
    <row r="584" spans="1:42" ht="12.75" customHeight="1" outlineLevel="1" x14ac:dyDescent="0.25">
      <c r="A584" s="28">
        <f t="shared" si="98"/>
        <v>60</v>
      </c>
      <c r="B584" s="538" t="str">
        <f t="shared" si="107"/>
        <v>Production of primary aluminium</v>
      </c>
      <c r="C584" s="526" t="str">
        <f t="shared" si="107"/>
        <v>Primary aluminium</v>
      </c>
      <c r="D584" s="526" t="str">
        <f t="shared" si="107"/>
        <v>PFC emissions (slope method)</v>
      </c>
      <c r="E584" s="526"/>
      <c r="F584" s="527" t="str">
        <f t="shared" si="103"/>
        <v>PFC Emissions</v>
      </c>
      <c r="G584" s="525" t="str">
        <f t="shared" ref="G584:G585" si="109">EUconst_NA</f>
        <v>n.a.</v>
      </c>
      <c r="H584" s="536"/>
      <c r="I584" s="536"/>
      <c r="J584" s="527"/>
      <c r="K584" s="527"/>
      <c r="L584" s="536"/>
      <c r="M584" s="536"/>
      <c r="N584" s="536"/>
      <c r="O584" s="537"/>
      <c r="P584" s="525" t="str">
        <f t="shared" si="108"/>
        <v>n.a.</v>
      </c>
      <c r="Q584" s="529" t="str">
        <f t="shared" si="104"/>
        <v>Primary aluminium: PFC emissions (slope method)</v>
      </c>
      <c r="R584" s="24"/>
      <c r="S584" s="32" t="str">
        <f t="shared" si="106"/>
        <v>CarbC_Primary aluminium: PFC emissions (slope method)</v>
      </c>
      <c r="Z584" s="28" t="b">
        <f t="shared" si="105"/>
        <v>1</v>
      </c>
      <c r="AL584" s="427" t="s">
        <v>1522</v>
      </c>
      <c r="AM584" s="427" t="s">
        <v>1522</v>
      </c>
      <c r="AN584" s="427" t="s">
        <v>1522</v>
      </c>
      <c r="AO584" s="427" t="s">
        <v>1522</v>
      </c>
      <c r="AP584" s="427" t="s">
        <v>1522</v>
      </c>
    </row>
    <row r="585" spans="1:42" ht="12.75" customHeight="1" outlineLevel="1" x14ac:dyDescent="0.25">
      <c r="A585" s="28">
        <f t="shared" si="98"/>
        <v>61</v>
      </c>
      <c r="B585" s="568" t="str">
        <f t="shared" ref="B585:D594" si="110">B513</f>
        <v>Production of primary aluminium</v>
      </c>
      <c r="C585" s="569" t="str">
        <f t="shared" si="110"/>
        <v>Primary aluminium</v>
      </c>
      <c r="D585" s="569" t="str">
        <f t="shared" si="110"/>
        <v>PFC emissions (overvoltage method)</v>
      </c>
      <c r="E585" s="569"/>
      <c r="F585" s="570" t="str">
        <f t="shared" si="103"/>
        <v>PFC Emissions</v>
      </c>
      <c r="G585" s="571" t="str">
        <f t="shared" si="109"/>
        <v>n.a.</v>
      </c>
      <c r="H585" s="576"/>
      <c r="I585" s="576"/>
      <c r="J585" s="570"/>
      <c r="K585" s="570"/>
      <c r="L585" s="576"/>
      <c r="M585" s="576"/>
      <c r="N585" s="576"/>
      <c r="O585" s="577"/>
      <c r="P585" s="571" t="str">
        <f t="shared" si="108"/>
        <v>n.a.</v>
      </c>
      <c r="Q585" s="575" t="str">
        <f t="shared" si="104"/>
        <v>Primary aluminium: PFC emissions (overvoltage method)</v>
      </c>
      <c r="R585" s="24"/>
      <c r="S585" s="573" t="str">
        <f t="shared" si="106"/>
        <v>CarbC_Primary aluminium: PFC emissions (overvoltage method)</v>
      </c>
      <c r="Z585" s="28" t="b">
        <f t="shared" si="105"/>
        <v>1</v>
      </c>
      <c r="AL585" s="427" t="s">
        <v>1522</v>
      </c>
      <c r="AM585" s="427" t="s">
        <v>1522</v>
      </c>
      <c r="AN585" s="427" t="s">
        <v>1522</v>
      </c>
      <c r="AO585" s="427" t="s">
        <v>1522</v>
      </c>
      <c r="AP585" s="427" t="s">
        <v>1522</v>
      </c>
    </row>
    <row r="586" spans="1:42" ht="12.75" customHeight="1" outlineLevel="1" x14ac:dyDescent="0.25">
      <c r="A586" s="28">
        <f t="shared" si="98"/>
        <v>62</v>
      </c>
      <c r="B586" s="538" t="str">
        <f t="shared" si="110"/>
        <v>Capture of greenhouse gases under Directive 2009/31/EC</v>
      </c>
      <c r="C586" s="526" t="str">
        <f t="shared" si="110"/>
        <v>CCS: Capture</v>
      </c>
      <c r="D586" s="526" t="str">
        <f t="shared" si="110"/>
        <v>CO2 transferred</v>
      </c>
      <c r="E586" s="526"/>
      <c r="F586" s="527" t="str">
        <f t="shared" si="103"/>
        <v>Mass balance</v>
      </c>
      <c r="G586" s="525">
        <v>2</v>
      </c>
      <c r="H586" s="536" t="str">
        <f>Translations!$B$1275</f>
        <v>Type I default values</v>
      </c>
      <c r="I586" s="536"/>
      <c r="J586" s="536" t="str">
        <f>Translations!$B$1276</f>
        <v>Type II default values</v>
      </c>
      <c r="K586" s="536" t="str">
        <f>Translations!$B$1294</f>
        <v>Established proxies (if applicable)</v>
      </c>
      <c r="L586" s="536" t="str">
        <f>Translations!$B$156</f>
        <v>Laboratory analyses</v>
      </c>
      <c r="M586" s="536"/>
      <c r="N586" s="536"/>
      <c r="O586" s="537"/>
      <c r="P586" s="525">
        <f t="shared" ref="P586:P594" si="111">IF(G586=EUconst_NA,EUconst_NA,IF(ISBLANK(J586),COUNTA(H586:O586),COUNTA(H586,J586,L586)))</f>
        <v>3</v>
      </c>
      <c r="Q586" s="529" t="str">
        <f t="shared" si="104"/>
        <v>CCS: Capture: CO2 transferred</v>
      </c>
      <c r="R586" s="32"/>
      <c r="S586" s="32" t="str">
        <f t="shared" ref="S586:S594" si="112">EUconst_CNTR_CarbonContent&amp;Q586</f>
        <v>CarbC_CCS: Capture: CO2 transferred</v>
      </c>
      <c r="Z586" s="28" t="b">
        <f t="shared" si="105"/>
        <v>0</v>
      </c>
      <c r="AL586" s="427">
        <v>1</v>
      </c>
      <c r="AM586" s="427" t="s">
        <v>1522</v>
      </c>
      <c r="AN586" s="427">
        <v>1</v>
      </c>
      <c r="AO586" s="427">
        <v>2</v>
      </c>
      <c r="AP586" s="427">
        <v>2</v>
      </c>
    </row>
    <row r="587" spans="1:42" ht="12.75" customHeight="1" outlineLevel="1" x14ac:dyDescent="0.25">
      <c r="A587" s="28">
        <f t="shared" si="98"/>
        <v>63</v>
      </c>
      <c r="B587" s="538" t="str">
        <f t="shared" si="110"/>
        <v>Transport of greenhouse gases under Directive 2009/31/EC</v>
      </c>
      <c r="C587" s="526" t="str">
        <f t="shared" si="110"/>
        <v>CCS: Transport</v>
      </c>
      <c r="D587" s="526" t="str">
        <f t="shared" si="110"/>
        <v>CO2 transferred</v>
      </c>
      <c r="E587" s="526"/>
      <c r="F587" s="527" t="str">
        <f t="shared" si="103"/>
        <v>Mass balance</v>
      </c>
      <c r="G587" s="525">
        <v>2</v>
      </c>
      <c r="H587" s="536" t="str">
        <f>Translations!$B$1275</f>
        <v>Type I default values</v>
      </c>
      <c r="I587" s="536"/>
      <c r="J587" s="536" t="str">
        <f>Translations!$B$1276</f>
        <v>Type II default values</v>
      </c>
      <c r="K587" s="536" t="str">
        <f>Translations!$B$1294</f>
        <v>Established proxies (if applicable)</v>
      </c>
      <c r="L587" s="536" t="str">
        <f>Translations!$B$156</f>
        <v>Laboratory analyses</v>
      </c>
      <c r="M587" s="536"/>
      <c r="N587" s="536"/>
      <c r="O587" s="537"/>
      <c r="P587" s="525">
        <f t="shared" si="111"/>
        <v>3</v>
      </c>
      <c r="Q587" s="529" t="str">
        <f t="shared" si="104"/>
        <v>CCS: Transport: CO2 transferred</v>
      </c>
      <c r="R587" s="32"/>
      <c r="S587" s="32" t="str">
        <f t="shared" si="112"/>
        <v>CarbC_CCS: Transport: CO2 transferred</v>
      </c>
      <c r="Z587" s="28" t="b">
        <f t="shared" si="105"/>
        <v>0</v>
      </c>
      <c r="AL587" s="427">
        <v>1</v>
      </c>
      <c r="AM587" s="427" t="s">
        <v>1522</v>
      </c>
      <c r="AN587" s="427">
        <v>1</v>
      </c>
      <c r="AO587" s="427">
        <v>2</v>
      </c>
      <c r="AP587" s="427">
        <v>2</v>
      </c>
    </row>
    <row r="588" spans="1:42" ht="12.75" customHeight="1" outlineLevel="1" x14ac:dyDescent="0.25">
      <c r="A588" s="28">
        <f t="shared" si="98"/>
        <v>64</v>
      </c>
      <c r="B588" s="538" t="str">
        <f t="shared" si="110"/>
        <v>Transport of greenhouse gases under Directive 2009/31/EC</v>
      </c>
      <c r="C588" s="526" t="str">
        <f t="shared" si="110"/>
        <v>CCS: Transport</v>
      </c>
      <c r="D588" s="526" t="str">
        <f t="shared" si="110"/>
        <v>CO2 vented</v>
      </c>
      <c r="E588" s="526"/>
      <c r="F588" s="527" t="str">
        <f t="shared" si="103"/>
        <v>Process Emissions</v>
      </c>
      <c r="G588" s="525" t="str">
        <f>EUconst_NA</f>
        <v>n.a.</v>
      </c>
      <c r="H588" s="536"/>
      <c r="I588" s="536"/>
      <c r="J588" s="527"/>
      <c r="K588" s="527"/>
      <c r="L588" s="536"/>
      <c r="M588" s="536"/>
      <c r="N588" s="536"/>
      <c r="O588" s="537"/>
      <c r="P588" s="525" t="str">
        <f t="shared" si="111"/>
        <v>n.a.</v>
      </c>
      <c r="Q588" s="529" t="str">
        <f t="shared" si="104"/>
        <v>CCS: Transport: CO2 vented</v>
      </c>
      <c r="R588" s="32"/>
      <c r="S588" s="32" t="str">
        <f t="shared" si="112"/>
        <v>CarbC_CCS: Transport: CO2 vented</v>
      </c>
      <c r="Z588" s="28" t="b">
        <f t="shared" si="105"/>
        <v>1</v>
      </c>
      <c r="AL588" s="427"/>
      <c r="AM588" s="427"/>
      <c r="AN588" s="427"/>
      <c r="AO588" s="427"/>
      <c r="AP588" s="427"/>
    </row>
    <row r="589" spans="1:42" ht="12.75" customHeight="1" outlineLevel="1" x14ac:dyDescent="0.25">
      <c r="A589" s="28">
        <f t="shared" si="98"/>
        <v>65</v>
      </c>
      <c r="B589" s="538" t="str">
        <f t="shared" si="110"/>
        <v>Transport of greenhouse gases under Directive 2009/31/EC</v>
      </c>
      <c r="C589" s="526" t="str">
        <f t="shared" si="110"/>
        <v>CCS: Transport</v>
      </c>
      <c r="D589" s="526" t="str">
        <f t="shared" si="110"/>
        <v>CO2 leaked</v>
      </c>
      <c r="E589" s="526"/>
      <c r="F589" s="527" t="str">
        <f t="shared" si="103"/>
        <v>Process Emissions</v>
      </c>
      <c r="G589" s="525" t="str">
        <f>EUconst_NA</f>
        <v>n.a.</v>
      </c>
      <c r="H589" s="536"/>
      <c r="I589" s="536"/>
      <c r="J589" s="527"/>
      <c r="K589" s="527"/>
      <c r="L589" s="536"/>
      <c r="M589" s="536"/>
      <c r="N589" s="536"/>
      <c r="O589" s="537"/>
      <c r="P589" s="525" t="str">
        <f t="shared" si="111"/>
        <v>n.a.</v>
      </c>
      <c r="Q589" s="529" t="str">
        <f t="shared" si="104"/>
        <v>CCS: Transport: CO2 leaked</v>
      </c>
      <c r="R589" s="32"/>
      <c r="S589" s="32" t="str">
        <f t="shared" si="112"/>
        <v>CarbC_CCS: Transport: CO2 leaked</v>
      </c>
      <c r="Z589" s="28" t="b">
        <f t="shared" ref="Z589:Z595" si="113">IF(G589=EUconst_NA,TRUE,FALSE)</f>
        <v>1</v>
      </c>
      <c r="AL589" s="427"/>
      <c r="AM589" s="427"/>
      <c r="AN589" s="427"/>
      <c r="AO589" s="427"/>
      <c r="AP589" s="427"/>
    </row>
    <row r="590" spans="1:42" ht="12.75" customHeight="1" outlineLevel="1" x14ac:dyDescent="0.25">
      <c r="A590" s="28">
        <f t="shared" si="98"/>
        <v>66</v>
      </c>
      <c r="B590" s="538" t="str">
        <f t="shared" si="110"/>
        <v>Transport of greenhouse gases under Directive 2009/31/EC</v>
      </c>
      <c r="C590" s="526" t="str">
        <f t="shared" si="110"/>
        <v>CCS: Transport</v>
      </c>
      <c r="D590" s="526" t="str">
        <f t="shared" si="110"/>
        <v>CO2 fugitive</v>
      </c>
      <c r="E590" s="526"/>
      <c r="F590" s="527" t="str">
        <f t="shared" si="103"/>
        <v>Process Emissions</v>
      </c>
      <c r="G590" s="525" t="str">
        <f>EUconst_NA</f>
        <v>n.a.</v>
      </c>
      <c r="H590" s="536"/>
      <c r="I590" s="536"/>
      <c r="J590" s="527"/>
      <c r="K590" s="527"/>
      <c r="L590" s="536"/>
      <c r="M590" s="536"/>
      <c r="N590" s="536"/>
      <c r="O590" s="537"/>
      <c r="P590" s="525" t="str">
        <f t="shared" si="111"/>
        <v>n.a.</v>
      </c>
      <c r="Q590" s="529" t="str">
        <f t="shared" si="104"/>
        <v>CCS: Transport: CO2 fugitive</v>
      </c>
      <c r="R590" s="32"/>
      <c r="S590" s="32" t="str">
        <f t="shared" si="112"/>
        <v>CarbC_CCS: Transport: CO2 fugitive</v>
      </c>
      <c r="Z590" s="28" t="b">
        <f t="shared" si="113"/>
        <v>1</v>
      </c>
      <c r="AL590" s="427"/>
      <c r="AM590" s="427"/>
      <c r="AN590" s="427"/>
      <c r="AO590" s="427"/>
      <c r="AP590" s="427"/>
    </row>
    <row r="591" spans="1:42" ht="12.75" customHeight="1" outlineLevel="1" x14ac:dyDescent="0.25">
      <c r="A591" s="28">
        <f t="shared" ref="A591:A594" si="114">A590+1</f>
        <v>67</v>
      </c>
      <c r="B591" s="538" t="str">
        <f t="shared" si="110"/>
        <v>Storage of greenhouse gases under Directive 2009/31/EC</v>
      </c>
      <c r="C591" s="526" t="str">
        <f t="shared" si="110"/>
        <v>CCS: Storage</v>
      </c>
      <c r="D591" s="526" t="str">
        <f t="shared" si="110"/>
        <v>CO2 transferred</v>
      </c>
      <c r="E591" s="526"/>
      <c r="F591" s="527" t="str">
        <f t="shared" si="103"/>
        <v>Mass balance</v>
      </c>
      <c r="G591" s="525">
        <v>2</v>
      </c>
      <c r="H591" s="536" t="str">
        <f>Translations!$B$1275</f>
        <v>Type I default values</v>
      </c>
      <c r="I591" s="536"/>
      <c r="J591" s="536" t="str">
        <f>Translations!$B$1276</f>
        <v>Type II default values</v>
      </c>
      <c r="K591" s="536" t="str">
        <f>Translations!$B$1294</f>
        <v>Established proxies (if applicable)</v>
      </c>
      <c r="L591" s="536" t="str">
        <f>Translations!$B$156</f>
        <v>Laboratory analyses</v>
      </c>
      <c r="M591" s="536"/>
      <c r="N591" s="536"/>
      <c r="O591" s="537"/>
      <c r="P591" s="525">
        <f t="shared" si="111"/>
        <v>3</v>
      </c>
      <c r="Q591" s="529" t="str">
        <f t="shared" si="104"/>
        <v>CCS: Storage: CO2 transferred</v>
      </c>
      <c r="R591" s="32"/>
      <c r="S591" s="32" t="str">
        <f t="shared" si="112"/>
        <v>CarbC_CCS: Storage: CO2 transferred</v>
      </c>
      <c r="Z591" s="28" t="b">
        <f t="shared" si="113"/>
        <v>0</v>
      </c>
      <c r="AL591" s="427">
        <v>1</v>
      </c>
      <c r="AM591" s="427" t="s">
        <v>1522</v>
      </c>
      <c r="AN591" s="427">
        <v>1</v>
      </c>
      <c r="AO591" s="427">
        <v>2</v>
      </c>
      <c r="AP591" s="427">
        <v>2</v>
      </c>
    </row>
    <row r="592" spans="1:42" ht="12.75" customHeight="1" outlineLevel="1" x14ac:dyDescent="0.25">
      <c r="A592" s="28">
        <f t="shared" si="114"/>
        <v>68</v>
      </c>
      <c r="B592" s="538" t="str">
        <f t="shared" si="110"/>
        <v>Storage of greenhouse gases under Directive 2009/31/EC</v>
      </c>
      <c r="C592" s="526" t="str">
        <f t="shared" si="110"/>
        <v>CCS: Storage</v>
      </c>
      <c r="D592" s="526" t="str">
        <f t="shared" si="110"/>
        <v>CO2 vented</v>
      </c>
      <c r="E592" s="526"/>
      <c r="F592" s="527" t="str">
        <f t="shared" si="103"/>
        <v>Process Emissions</v>
      </c>
      <c r="G592" s="525" t="str">
        <f>EUconst_NA</f>
        <v>n.a.</v>
      </c>
      <c r="H592" s="536"/>
      <c r="I592" s="536"/>
      <c r="J592" s="527"/>
      <c r="K592" s="527"/>
      <c r="L592" s="536"/>
      <c r="M592" s="536"/>
      <c r="N592" s="536"/>
      <c r="O592" s="537"/>
      <c r="P592" s="525" t="str">
        <f t="shared" si="111"/>
        <v>n.a.</v>
      </c>
      <c r="Q592" s="529" t="str">
        <f t="shared" si="104"/>
        <v>CCS: Storage: CO2 vented</v>
      </c>
      <c r="R592" s="32"/>
      <c r="S592" s="32" t="str">
        <f t="shared" si="112"/>
        <v>CarbC_CCS: Storage: CO2 vented</v>
      </c>
      <c r="Z592" s="28" t="b">
        <f t="shared" si="113"/>
        <v>1</v>
      </c>
      <c r="AL592" s="427"/>
      <c r="AM592" s="427"/>
      <c r="AN592" s="427"/>
      <c r="AO592" s="427"/>
      <c r="AP592" s="427"/>
    </row>
    <row r="593" spans="1:44" ht="12.75" customHeight="1" outlineLevel="1" x14ac:dyDescent="0.25">
      <c r="A593" s="28">
        <f t="shared" si="114"/>
        <v>69</v>
      </c>
      <c r="B593" s="538" t="str">
        <f t="shared" si="110"/>
        <v>Storage of greenhouse gases under Directive 2009/31/EC</v>
      </c>
      <c r="C593" s="526" t="str">
        <f t="shared" si="110"/>
        <v>CCS: Storage</v>
      </c>
      <c r="D593" s="526" t="str">
        <f t="shared" si="110"/>
        <v>CO2 leaked</v>
      </c>
      <c r="E593" s="526"/>
      <c r="F593" s="527" t="str">
        <f t="shared" si="103"/>
        <v>Process Emissions</v>
      </c>
      <c r="G593" s="525" t="str">
        <f>EUconst_NA</f>
        <v>n.a.</v>
      </c>
      <c r="H593" s="536"/>
      <c r="I593" s="536"/>
      <c r="J593" s="527"/>
      <c r="K593" s="527"/>
      <c r="L593" s="536"/>
      <c r="M593" s="536"/>
      <c r="N593" s="536"/>
      <c r="O593" s="537"/>
      <c r="P593" s="525" t="str">
        <f t="shared" si="111"/>
        <v>n.a.</v>
      </c>
      <c r="Q593" s="529" t="str">
        <f t="shared" si="104"/>
        <v>CCS: Storage: CO2 leaked</v>
      </c>
      <c r="R593" s="32"/>
      <c r="S593" s="32" t="str">
        <f t="shared" si="112"/>
        <v>CarbC_CCS: Storage: CO2 leaked</v>
      </c>
      <c r="Z593" s="28" t="b">
        <f t="shared" si="113"/>
        <v>1</v>
      </c>
      <c r="AL593" s="427"/>
      <c r="AM593" s="427"/>
      <c r="AN593" s="427"/>
      <c r="AO593" s="427"/>
      <c r="AP593" s="427"/>
    </row>
    <row r="594" spans="1:44" ht="12.75" customHeight="1" outlineLevel="1" x14ac:dyDescent="0.25">
      <c r="A594" s="28">
        <f t="shared" si="114"/>
        <v>70</v>
      </c>
      <c r="B594" s="538" t="str">
        <f t="shared" si="110"/>
        <v>Storage of greenhouse gases under Directive 2009/31/EC</v>
      </c>
      <c r="C594" s="526" t="str">
        <f t="shared" si="110"/>
        <v>CCS: Storage</v>
      </c>
      <c r="D594" s="526" t="str">
        <f t="shared" si="110"/>
        <v>CO2 fugitive</v>
      </c>
      <c r="E594" s="526"/>
      <c r="F594" s="527" t="str">
        <f t="shared" si="103"/>
        <v>Process Emissions</v>
      </c>
      <c r="G594" s="525" t="str">
        <f>EUconst_NA</f>
        <v>n.a.</v>
      </c>
      <c r="H594" s="536"/>
      <c r="I594" s="536"/>
      <c r="J594" s="527"/>
      <c r="K594" s="527"/>
      <c r="L594" s="536"/>
      <c r="M594" s="536"/>
      <c r="N594" s="536"/>
      <c r="O594" s="537"/>
      <c r="P594" s="525" t="str">
        <f t="shared" si="111"/>
        <v>n.a.</v>
      </c>
      <c r="Q594" s="529" t="str">
        <f t="shared" si="104"/>
        <v>CCS: Storage: CO2 fugitive</v>
      </c>
      <c r="R594" s="32"/>
      <c r="S594" s="32" t="str">
        <f t="shared" si="112"/>
        <v>CarbC_CCS: Storage: CO2 fugitive</v>
      </c>
      <c r="Z594" s="28" t="b">
        <f t="shared" si="113"/>
        <v>1</v>
      </c>
      <c r="AL594" s="427"/>
      <c r="AM594" s="427"/>
      <c r="AN594" s="427"/>
      <c r="AO594" s="427"/>
      <c r="AP594" s="427"/>
    </row>
    <row r="595" spans="1:44" ht="12.75" customHeight="1" outlineLevel="1" x14ac:dyDescent="0.25">
      <c r="B595" s="24"/>
      <c r="C595" s="24"/>
      <c r="D595" s="24"/>
      <c r="E595" s="24"/>
      <c r="F595" s="24"/>
      <c r="G595" s="24"/>
      <c r="H595" s="29"/>
      <c r="I595" s="29"/>
      <c r="J595" s="24"/>
      <c r="K595" s="24"/>
      <c r="L595" s="29"/>
      <c r="M595" s="29"/>
      <c r="N595" s="29"/>
      <c r="O595" s="29"/>
      <c r="P595" s="31"/>
      <c r="Q595" s="24"/>
      <c r="R595" s="24"/>
      <c r="S595" s="24"/>
      <c r="Z595" s="28" t="b">
        <f t="shared" si="113"/>
        <v>0</v>
      </c>
    </row>
    <row r="596" spans="1:44" s="40" customFormat="1" ht="12.75" customHeight="1" outlineLevel="1" x14ac:dyDescent="0.25">
      <c r="A596" s="40" t="s">
        <v>1520</v>
      </c>
      <c r="B596" s="41" t="str">
        <f>Translations!$B$1302</f>
        <v>Biomass fraction</v>
      </c>
      <c r="C596" s="41" t="str">
        <f>Translations!$B$335</f>
        <v>Short name</v>
      </c>
      <c r="D596" s="41" t="str">
        <f>Translations!$B$336</f>
        <v>Sub-activity</v>
      </c>
      <c r="E596" s="41" t="str">
        <f>Translations!$B$138</f>
        <v>Parameter</v>
      </c>
      <c r="F596" s="41" t="str">
        <f>Translations!$B$337</f>
        <v>Source type</v>
      </c>
      <c r="G596" s="43" t="str">
        <f>Translations!$B$338</f>
        <v>Minimum</v>
      </c>
      <c r="H596" s="43">
        <v>1</v>
      </c>
      <c r="I596" s="43">
        <v>2</v>
      </c>
      <c r="J596" s="43" t="s">
        <v>552</v>
      </c>
      <c r="K596" s="43" t="str">
        <f>Translations!$B$306</f>
        <v>2b</v>
      </c>
      <c r="L596" s="43">
        <v>3</v>
      </c>
      <c r="M596" s="43" t="s">
        <v>1616</v>
      </c>
      <c r="N596" s="43" t="s">
        <v>1617</v>
      </c>
      <c r="O596" s="43">
        <v>4</v>
      </c>
      <c r="P596" s="43" t="str">
        <f>Translations!$B$339</f>
        <v>Highest</v>
      </c>
      <c r="Q596" s="44"/>
      <c r="Z596" s="40" t="str">
        <f>Translations!$B$340</f>
        <v>make grey?</v>
      </c>
      <c r="AK596" s="40" t="s">
        <v>1521</v>
      </c>
      <c r="AL596" s="81">
        <v>1</v>
      </c>
      <c r="AM596" s="81">
        <v>2</v>
      </c>
      <c r="AN596" s="81" t="s">
        <v>552</v>
      </c>
      <c r="AO596" s="81" t="str">
        <f>Translations!$B$306</f>
        <v>2b</v>
      </c>
      <c r="AP596" s="81">
        <v>3</v>
      </c>
      <c r="AQ596" s="81" t="s">
        <v>1616</v>
      </c>
      <c r="AR596" s="81" t="s">
        <v>1617</v>
      </c>
    </row>
    <row r="597" spans="1:44" ht="12.75" customHeight="1" outlineLevel="1" x14ac:dyDescent="0.25">
      <c r="A597" s="28">
        <v>1</v>
      </c>
      <c r="B597" s="535" t="str">
        <f t="shared" ref="B597:D616" si="115">B525</f>
        <v>Combustion of fuels</v>
      </c>
      <c r="C597" s="32" t="str">
        <f t="shared" si="115"/>
        <v>Combustion</v>
      </c>
      <c r="D597" s="32" t="str">
        <f t="shared" si="115"/>
        <v>Commercial standard fuels</v>
      </c>
      <c r="E597" s="32"/>
      <c r="F597" s="527" t="str">
        <f t="shared" ref="F597:F628" si="116">F525</f>
        <v>Combustion</v>
      </c>
      <c r="G597" s="525">
        <v>1</v>
      </c>
      <c r="H597" s="536" t="str">
        <f>Translations!$B$1277</f>
        <v>Type I biomass fraction</v>
      </c>
      <c r="I597" s="536" t="str">
        <f>Translations!$B$1278</f>
        <v>Type II biomass fraction</v>
      </c>
      <c r="J597" s="536"/>
      <c r="K597" s="536"/>
      <c r="L597" s="536"/>
      <c r="M597" s="536" t="str">
        <f>Translations!$B$1303</f>
        <v>Analyse biomass fraction</v>
      </c>
      <c r="N597" s="536" t="s">
        <v>1621</v>
      </c>
      <c r="O597" s="537"/>
      <c r="P597" s="525">
        <f>G597</f>
        <v>1</v>
      </c>
      <c r="Q597" s="529" t="str">
        <f t="shared" ref="Q597:Q628" si="117">C597 &amp; ": " &amp;D597</f>
        <v>Combustion: Commercial standard fuels</v>
      </c>
      <c r="R597" s="24"/>
      <c r="S597" s="32" t="str">
        <f t="shared" ref="S597:S629" si="118">EUconst_CNTR_BiomassContent&amp;Q597</f>
        <v>BioC_Combustion: Commercial standard fuels</v>
      </c>
      <c r="Z597" s="28" t="b">
        <f t="shared" ref="Z597:Z628" si="119">IF(G597=EUconst_NA,TRUE,FALSE)</f>
        <v>0</v>
      </c>
      <c r="AL597" s="427">
        <v>1</v>
      </c>
      <c r="AM597" s="427" t="str">
        <f>Translations!$B$1278</f>
        <v>Type II biomass fraction</v>
      </c>
      <c r="AN597" s="427" t="s">
        <v>1522</v>
      </c>
      <c r="AO597" s="427" t="s">
        <v>1522</v>
      </c>
      <c r="AP597" s="427"/>
      <c r="AQ597" s="427">
        <v>2</v>
      </c>
      <c r="AR597" s="427"/>
    </row>
    <row r="598" spans="1:44" ht="12.75" customHeight="1" outlineLevel="1" x14ac:dyDescent="0.25">
      <c r="A598" s="28">
        <f>A597+1</f>
        <v>2</v>
      </c>
      <c r="B598" s="538" t="str">
        <f t="shared" si="115"/>
        <v>Combustion of fuels</v>
      </c>
      <c r="C598" s="526" t="str">
        <f t="shared" si="115"/>
        <v>Combustion</v>
      </c>
      <c r="D598" s="526" t="str">
        <f t="shared" si="115"/>
        <v>Other gaseous &amp; liquid fuels</v>
      </c>
      <c r="E598" s="526"/>
      <c r="F598" s="527" t="str">
        <f t="shared" si="116"/>
        <v>Combustion</v>
      </c>
      <c r="G598" s="525">
        <v>1</v>
      </c>
      <c r="H598" s="536" t="str">
        <f>Translations!$B$1277</f>
        <v>Type I biomass fraction</v>
      </c>
      <c r="I598" s="536" t="str">
        <f>Translations!$B$1278</f>
        <v>Type II biomass fraction</v>
      </c>
      <c r="J598" s="536"/>
      <c r="K598" s="536"/>
      <c r="L598" s="536"/>
      <c r="M598" s="536" t="str">
        <f>Translations!$B$1303</f>
        <v>Analyse biomass fraction</v>
      </c>
      <c r="N598" s="536" t="s">
        <v>1621</v>
      </c>
      <c r="O598" s="537"/>
      <c r="P598" s="525">
        <v>3</v>
      </c>
      <c r="Q598" s="529" t="str">
        <f t="shared" si="117"/>
        <v>Combustion: Other gaseous &amp; liquid fuels</v>
      </c>
      <c r="R598" s="24"/>
      <c r="S598" s="32" t="str">
        <f t="shared" si="118"/>
        <v>BioC_Combustion: Other gaseous &amp; liquid fuels</v>
      </c>
      <c r="Z598" s="28" t="b">
        <f t="shared" si="119"/>
        <v>0</v>
      </c>
      <c r="AL598" s="427">
        <v>1</v>
      </c>
      <c r="AM598" s="427" t="str">
        <f>Translations!$B$1278</f>
        <v>Type II biomass fraction</v>
      </c>
      <c r="AN598" s="427" t="s">
        <v>1522</v>
      </c>
      <c r="AO598" s="427" t="s">
        <v>1522</v>
      </c>
      <c r="AP598" s="427"/>
      <c r="AQ598" s="427">
        <v>2</v>
      </c>
      <c r="AR598" s="427"/>
    </row>
    <row r="599" spans="1:44" ht="12.75" customHeight="1" outlineLevel="1" x14ac:dyDescent="0.25">
      <c r="A599" s="28">
        <f t="shared" ref="A599:A662" si="120">A598+1</f>
        <v>3</v>
      </c>
      <c r="B599" s="538" t="str">
        <f t="shared" si="115"/>
        <v>Combustion of fuels</v>
      </c>
      <c r="C599" s="526" t="str">
        <f t="shared" si="115"/>
        <v>Combustion</v>
      </c>
      <c r="D599" s="526" t="str">
        <f t="shared" si="115"/>
        <v>Solid fuels</v>
      </c>
      <c r="E599" s="526"/>
      <c r="F599" s="527" t="str">
        <f t="shared" si="116"/>
        <v>Combustion</v>
      </c>
      <c r="G599" s="525">
        <v>1</v>
      </c>
      <c r="H599" s="536" t="str">
        <f>Translations!$B$1277</f>
        <v>Type I biomass fraction</v>
      </c>
      <c r="I599" s="536" t="str">
        <f>Translations!$B$1278</f>
        <v>Type II biomass fraction</v>
      </c>
      <c r="J599" s="536"/>
      <c r="K599" s="536"/>
      <c r="L599" s="536"/>
      <c r="M599" s="536" t="str">
        <f>Translations!$B$1303</f>
        <v>Analyse biomass fraction</v>
      </c>
      <c r="N599" s="536" t="s">
        <v>1621</v>
      </c>
      <c r="O599" s="537"/>
      <c r="P599" s="525">
        <v>3</v>
      </c>
      <c r="Q599" s="529" t="str">
        <f t="shared" si="117"/>
        <v>Combustion: Solid fuels</v>
      </c>
      <c r="R599" s="24"/>
      <c r="S599" s="32" t="str">
        <f>EUconst_CNTR_BiomassContent&amp;Q599</f>
        <v>BioC_Combustion: Solid fuels</v>
      </c>
      <c r="Z599" s="28" t="b">
        <f t="shared" si="119"/>
        <v>0</v>
      </c>
      <c r="AL599" s="427">
        <v>1</v>
      </c>
      <c r="AM599" s="427" t="str">
        <f>Translations!$B$1278</f>
        <v>Type II biomass fraction</v>
      </c>
      <c r="AN599" s="427" t="s">
        <v>1522</v>
      </c>
      <c r="AO599" s="427" t="s">
        <v>1522</v>
      </c>
      <c r="AP599" s="427"/>
      <c r="AQ599" s="427">
        <v>2</v>
      </c>
      <c r="AR599" s="427"/>
    </row>
    <row r="600" spans="1:44" ht="12.75" customHeight="1" outlineLevel="1" x14ac:dyDescent="0.25">
      <c r="A600" s="28">
        <f t="shared" si="120"/>
        <v>4</v>
      </c>
      <c r="B600" s="538" t="str">
        <f t="shared" si="115"/>
        <v>Combustion of fuels</v>
      </c>
      <c r="C600" s="526" t="str">
        <f t="shared" si="115"/>
        <v>Combustion</v>
      </c>
      <c r="D600" s="526" t="str">
        <f t="shared" si="115"/>
        <v>Waste</v>
      </c>
      <c r="E600" s="526"/>
      <c r="F600" s="527" t="str">
        <f t="shared" si="116"/>
        <v>Combustion</v>
      </c>
      <c r="G600" s="525">
        <v>1</v>
      </c>
      <c r="H600" s="536" t="str">
        <f>Translations!$B$1277</f>
        <v>Type I biomass fraction</v>
      </c>
      <c r="I600" s="536" t="str">
        <f>Translations!$B$1278</f>
        <v>Type II biomass fraction</v>
      </c>
      <c r="J600" s="536"/>
      <c r="K600" s="536"/>
      <c r="L600" s="536"/>
      <c r="M600" s="536" t="str">
        <f>Translations!$B$1303</f>
        <v>Analyse biomass fraction</v>
      </c>
      <c r="N600" s="536" t="s">
        <v>1621</v>
      </c>
      <c r="O600" s="537"/>
      <c r="P600" s="525">
        <v>3</v>
      </c>
      <c r="Q600" s="529" t="str">
        <f t="shared" si="117"/>
        <v>Combustion: Waste</v>
      </c>
      <c r="R600" s="24"/>
      <c r="S600" s="32" t="str">
        <f>EUconst_CNTR_BiomassContent&amp;Q600</f>
        <v>BioC_Combustion: Waste</v>
      </c>
      <c r="Z600" s="28" t="b">
        <f t="shared" si="119"/>
        <v>0</v>
      </c>
      <c r="AL600" s="427">
        <v>1</v>
      </c>
      <c r="AM600" s="427" t="str">
        <f>Translations!$B$1278</f>
        <v>Type II biomass fraction</v>
      </c>
      <c r="AN600" s="427" t="s">
        <v>1522</v>
      </c>
      <c r="AO600" s="427" t="s">
        <v>1522</v>
      </c>
      <c r="AP600" s="427"/>
      <c r="AQ600" s="427">
        <v>2</v>
      </c>
      <c r="AR600" s="427"/>
    </row>
    <row r="601" spans="1:44" ht="12.75" customHeight="1" outlineLevel="1" x14ac:dyDescent="0.25">
      <c r="A601" s="28">
        <f t="shared" si="120"/>
        <v>5</v>
      </c>
      <c r="B601" s="538" t="str">
        <f t="shared" si="115"/>
        <v>Combustion of fuels</v>
      </c>
      <c r="C601" s="526" t="str">
        <f t="shared" si="115"/>
        <v>Combustion</v>
      </c>
      <c r="D601" s="526" t="str">
        <f t="shared" si="115"/>
        <v>Gas Processing Terminals</v>
      </c>
      <c r="E601" s="526"/>
      <c r="F601" s="527" t="str">
        <f t="shared" si="116"/>
        <v>Mass balance</v>
      </c>
      <c r="G601" s="525">
        <v>1</v>
      </c>
      <c r="H601" s="536" t="str">
        <f>Translations!$B$1277</f>
        <v>Type I biomass fraction</v>
      </c>
      <c r="I601" s="536" t="str">
        <f>Translations!$B$1278</f>
        <v>Type II biomass fraction</v>
      </c>
      <c r="J601" s="536"/>
      <c r="K601" s="536"/>
      <c r="L601" s="536"/>
      <c r="M601" s="536" t="str">
        <f>Translations!$B$1303</f>
        <v>Analyse biomass fraction</v>
      </c>
      <c r="N601" s="536" t="s">
        <v>1621</v>
      </c>
      <c r="O601" s="537"/>
      <c r="P601" s="525">
        <v>3</v>
      </c>
      <c r="Q601" s="529" t="str">
        <f t="shared" si="117"/>
        <v>Combustion: Gas Processing Terminals</v>
      </c>
      <c r="R601" s="24"/>
      <c r="S601" s="32" t="str">
        <f t="shared" si="118"/>
        <v>BioC_Combustion: Gas Processing Terminals</v>
      </c>
      <c r="W601" s="145"/>
      <c r="Z601" s="28" t="b">
        <f t="shared" si="119"/>
        <v>0</v>
      </c>
      <c r="AL601" s="427">
        <v>1</v>
      </c>
      <c r="AM601" s="427" t="str">
        <f>Translations!$B$1278</f>
        <v>Type II biomass fraction</v>
      </c>
      <c r="AN601" s="427" t="s">
        <v>1522</v>
      </c>
      <c r="AO601" s="427" t="s">
        <v>1522</v>
      </c>
      <c r="AP601" s="427"/>
      <c r="AQ601" s="427">
        <v>2</v>
      </c>
      <c r="AR601" s="427"/>
    </row>
    <row r="602" spans="1:44" ht="12.75" customHeight="1" outlineLevel="1" x14ac:dyDescent="0.25">
      <c r="A602" s="28">
        <f t="shared" si="120"/>
        <v>6</v>
      </c>
      <c r="B602" s="538" t="str">
        <f t="shared" si="115"/>
        <v>Combustion of fuels</v>
      </c>
      <c r="C602" s="526" t="str">
        <f t="shared" si="115"/>
        <v>Combustion</v>
      </c>
      <c r="D602" s="526" t="str">
        <f t="shared" si="115"/>
        <v>Flares</v>
      </c>
      <c r="E602" s="526"/>
      <c r="F602" s="527" t="str">
        <f t="shared" si="116"/>
        <v>Combustion</v>
      </c>
      <c r="G602" s="525">
        <v>1</v>
      </c>
      <c r="H602" s="536" t="str">
        <f>Translations!$B$1277</f>
        <v>Type I biomass fraction</v>
      </c>
      <c r="I602" s="536" t="str">
        <f>Translations!$B$1278</f>
        <v>Type II biomass fraction</v>
      </c>
      <c r="J602" s="536"/>
      <c r="K602" s="536"/>
      <c r="L602" s="536"/>
      <c r="M602" s="536" t="str">
        <f>Translations!$B$1303</f>
        <v>Analyse biomass fraction</v>
      </c>
      <c r="N602" s="536" t="s">
        <v>1621</v>
      </c>
      <c r="O602" s="537"/>
      <c r="P602" s="525">
        <v>3</v>
      </c>
      <c r="Q602" s="529" t="str">
        <f t="shared" si="117"/>
        <v>Combustion: Flares</v>
      </c>
      <c r="R602" s="24"/>
      <c r="S602" s="32" t="str">
        <f t="shared" si="118"/>
        <v>BioC_Combustion: Flares</v>
      </c>
      <c r="Z602" s="28" t="b">
        <f t="shared" si="119"/>
        <v>0</v>
      </c>
      <c r="AL602" s="427">
        <v>1</v>
      </c>
      <c r="AM602" s="427" t="str">
        <f>Translations!$B$1278</f>
        <v>Type II biomass fraction</v>
      </c>
      <c r="AN602" s="427" t="s">
        <v>1522</v>
      </c>
      <c r="AO602" s="427" t="s">
        <v>1522</v>
      </c>
      <c r="AP602" s="427"/>
      <c r="AQ602" s="427">
        <v>2</v>
      </c>
      <c r="AR602" s="427"/>
    </row>
    <row r="603" spans="1:44" ht="12.75" customHeight="1" outlineLevel="1" x14ac:dyDescent="0.25">
      <c r="A603" s="28">
        <f t="shared" si="120"/>
        <v>7</v>
      </c>
      <c r="B603" s="538" t="str">
        <f t="shared" si="115"/>
        <v>Combustion of fuels</v>
      </c>
      <c r="C603" s="526" t="str">
        <f t="shared" si="115"/>
        <v>Combustion</v>
      </c>
      <c r="D603" s="526" t="str">
        <f t="shared" si="115"/>
        <v>Scrubbing (carbonate)</v>
      </c>
      <c r="E603" s="526"/>
      <c r="F603" s="527" t="str">
        <f t="shared" si="116"/>
        <v>Process Emissions</v>
      </c>
      <c r="G603" s="525" t="str">
        <f>EUconst_NA</f>
        <v>n.a.</v>
      </c>
      <c r="H603" s="536"/>
      <c r="I603" s="536"/>
      <c r="J603" s="527"/>
      <c r="K603" s="527"/>
      <c r="L603" s="536"/>
      <c r="M603" s="536"/>
      <c r="N603" s="536"/>
      <c r="O603" s="537"/>
      <c r="P603" s="525" t="str">
        <f t="shared" ref="P603:P628" si="121">IF(G603=EUconst_NA,EUconst_NA,IF(ISBLANK(J603),COUNTA(H603:O603),COUNTA(H603,J603,L603)))</f>
        <v>n.a.</v>
      </c>
      <c r="Q603" s="529" t="str">
        <f t="shared" si="117"/>
        <v>Combustion: Scrubbing (carbonate)</v>
      </c>
      <c r="R603" s="24"/>
      <c r="S603" s="32" t="str">
        <f t="shared" si="118"/>
        <v>BioC_Combustion: Scrubbing (carbonate)</v>
      </c>
      <c r="Z603" s="28" t="b">
        <f t="shared" si="119"/>
        <v>1</v>
      </c>
      <c r="AL603" s="427" t="s">
        <v>1522</v>
      </c>
      <c r="AM603" s="427" t="s">
        <v>1522</v>
      </c>
      <c r="AN603" s="427" t="s">
        <v>1522</v>
      </c>
      <c r="AO603" s="427" t="s">
        <v>1522</v>
      </c>
      <c r="AP603" s="427"/>
      <c r="AQ603" s="427" t="s">
        <v>1522</v>
      </c>
      <c r="AR603" s="427"/>
    </row>
    <row r="604" spans="1:44" ht="12.75" customHeight="1" outlineLevel="1" x14ac:dyDescent="0.25">
      <c r="A604" s="28">
        <f t="shared" si="120"/>
        <v>8</v>
      </c>
      <c r="B604" s="538" t="str">
        <f t="shared" si="115"/>
        <v>Combustion of fuels</v>
      </c>
      <c r="C604" s="526" t="str">
        <f t="shared" si="115"/>
        <v>Combustion</v>
      </c>
      <c r="D604" s="526" t="str">
        <f t="shared" si="115"/>
        <v>Scrubbing (gypsum)</v>
      </c>
      <c r="E604" s="526"/>
      <c r="F604" s="527" t="str">
        <f t="shared" si="116"/>
        <v>Process Emissions</v>
      </c>
      <c r="G604" s="525" t="str">
        <f>EUconst_NA</f>
        <v>n.a.</v>
      </c>
      <c r="H604" s="536"/>
      <c r="I604" s="536"/>
      <c r="J604" s="527"/>
      <c r="K604" s="527"/>
      <c r="L604" s="536"/>
      <c r="M604" s="536"/>
      <c r="N604" s="536"/>
      <c r="O604" s="537"/>
      <c r="P604" s="525" t="str">
        <f t="shared" si="121"/>
        <v>n.a.</v>
      </c>
      <c r="Q604" s="529" t="str">
        <f t="shared" si="117"/>
        <v>Combustion: Scrubbing (gypsum)</v>
      </c>
      <c r="R604" s="24"/>
      <c r="S604" s="32" t="str">
        <f t="shared" si="118"/>
        <v>BioC_Combustion: Scrubbing (gypsum)</v>
      </c>
      <c r="Z604" s="28" t="b">
        <f t="shared" si="119"/>
        <v>1</v>
      </c>
      <c r="AL604" s="427" t="s">
        <v>1522</v>
      </c>
      <c r="AM604" s="427" t="s">
        <v>1522</v>
      </c>
      <c r="AN604" s="427" t="s">
        <v>1522</v>
      </c>
      <c r="AO604" s="427" t="s">
        <v>1522</v>
      </c>
      <c r="AP604" s="427"/>
      <c r="AQ604" s="427" t="s">
        <v>1522</v>
      </c>
      <c r="AR604" s="427"/>
    </row>
    <row r="605" spans="1:44" ht="12.75" customHeight="1" outlineLevel="1" x14ac:dyDescent="0.25">
      <c r="A605" s="28">
        <f t="shared" si="120"/>
        <v>9</v>
      </c>
      <c r="B605" s="538" t="str">
        <f t="shared" si="115"/>
        <v>Combustion of fuels</v>
      </c>
      <c r="C605" s="526" t="str">
        <f t="shared" si="115"/>
        <v>Combustion</v>
      </c>
      <c r="D605" s="526" t="str">
        <f t="shared" si="115"/>
        <v>Scrubbing (urea)</v>
      </c>
      <c r="E605" s="526"/>
      <c r="F605" s="527" t="str">
        <f t="shared" si="116"/>
        <v>Process Emissions</v>
      </c>
      <c r="G605" s="525" t="str">
        <f>EUconst_NA</f>
        <v>n.a.</v>
      </c>
      <c r="H605" s="536"/>
      <c r="I605" s="536"/>
      <c r="J605" s="527"/>
      <c r="K605" s="527"/>
      <c r="L605" s="536"/>
      <c r="M605" s="536"/>
      <c r="N605" s="536"/>
      <c r="O605" s="537"/>
      <c r="P605" s="525" t="str">
        <f t="shared" si="121"/>
        <v>n.a.</v>
      </c>
      <c r="Q605" s="529" t="str">
        <f t="shared" si="117"/>
        <v>Combustion: Scrubbing (urea)</v>
      </c>
      <c r="R605" s="24"/>
      <c r="S605" s="32" t="str">
        <f t="shared" si="118"/>
        <v>BioC_Combustion: Scrubbing (urea)</v>
      </c>
      <c r="Z605" s="28" t="b">
        <f t="shared" si="119"/>
        <v>1</v>
      </c>
      <c r="AL605" s="427" t="s">
        <v>1522</v>
      </c>
      <c r="AM605" s="427" t="s">
        <v>1522</v>
      </c>
      <c r="AN605" s="427" t="s">
        <v>1522</v>
      </c>
      <c r="AO605" s="427" t="s">
        <v>1522</v>
      </c>
      <c r="AP605" s="427"/>
      <c r="AQ605" s="427" t="s">
        <v>1522</v>
      </c>
      <c r="AR605" s="427"/>
    </row>
    <row r="606" spans="1:44" ht="12.75" customHeight="1" outlineLevel="1" x14ac:dyDescent="0.25">
      <c r="A606" s="28">
        <f t="shared" si="120"/>
        <v>10</v>
      </c>
      <c r="B606" s="538" t="str">
        <f t="shared" si="115"/>
        <v xml:space="preserve">Refining of mineral oil </v>
      </c>
      <c r="C606" s="526" t="str">
        <f t="shared" si="115"/>
        <v>Refineries</v>
      </c>
      <c r="D606" s="526" t="str">
        <f t="shared" si="115"/>
        <v>Mass balance</v>
      </c>
      <c r="E606" s="526"/>
      <c r="F606" s="527" t="str">
        <f t="shared" si="116"/>
        <v>Mass balance</v>
      </c>
      <c r="G606" s="525">
        <v>1</v>
      </c>
      <c r="H606" s="536" t="str">
        <f>Translations!$B$1277</f>
        <v>Type I biomass fraction</v>
      </c>
      <c r="I606" s="536" t="str">
        <f>Translations!$B$1278</f>
        <v>Type II biomass fraction</v>
      </c>
      <c r="J606" s="536"/>
      <c r="K606" s="536"/>
      <c r="L606" s="536"/>
      <c r="M606" s="536" t="str">
        <f>Translations!$B$1303</f>
        <v>Analyse biomass fraction</v>
      </c>
      <c r="N606" s="536" t="s">
        <v>1621</v>
      </c>
      <c r="O606" s="537"/>
      <c r="P606" s="525">
        <v>3</v>
      </c>
      <c r="Q606" s="529" t="str">
        <f t="shared" si="117"/>
        <v>Refineries: Mass balance</v>
      </c>
      <c r="R606" s="24"/>
      <c r="S606" s="32" t="str">
        <f t="shared" si="118"/>
        <v>BioC_Refineries: Mass balance</v>
      </c>
      <c r="W606" s="145"/>
      <c r="Z606" s="28" t="b">
        <f t="shared" si="119"/>
        <v>0</v>
      </c>
      <c r="AL606" s="427">
        <v>1</v>
      </c>
      <c r="AM606" s="427" t="str">
        <f>Translations!$B$1278</f>
        <v>Type II biomass fraction</v>
      </c>
      <c r="AN606" s="427" t="s">
        <v>1522</v>
      </c>
      <c r="AO606" s="427" t="s">
        <v>1522</v>
      </c>
      <c r="AP606" s="427"/>
      <c r="AQ606" s="427">
        <v>2</v>
      </c>
      <c r="AR606" s="427"/>
    </row>
    <row r="607" spans="1:44" ht="12.75" customHeight="1" outlineLevel="1" x14ac:dyDescent="0.25">
      <c r="A607" s="28">
        <f t="shared" si="120"/>
        <v>11</v>
      </c>
      <c r="B607" s="538" t="str">
        <f t="shared" si="115"/>
        <v xml:space="preserve">Refining of mineral oil </v>
      </c>
      <c r="C607" s="526" t="str">
        <f t="shared" si="115"/>
        <v>Refineries</v>
      </c>
      <c r="D607" s="526" t="str">
        <f t="shared" si="115"/>
        <v>Catalytic cracker regeneration</v>
      </c>
      <c r="E607" s="526"/>
      <c r="F607" s="527" t="str">
        <f t="shared" si="116"/>
        <v>Mass balance</v>
      </c>
      <c r="G607" s="525">
        <v>1</v>
      </c>
      <c r="H607" s="536" t="str">
        <f>Translations!$B$1277</f>
        <v>Type I biomass fraction</v>
      </c>
      <c r="I607" s="536" t="str">
        <f>Translations!$B$1278</f>
        <v>Type II biomass fraction</v>
      </c>
      <c r="J607" s="536"/>
      <c r="K607" s="536"/>
      <c r="L607" s="536"/>
      <c r="M607" s="536" t="str">
        <f>Translations!$B$1303</f>
        <v>Analyse biomass fraction</v>
      </c>
      <c r="N607" s="536" t="s">
        <v>1621</v>
      </c>
      <c r="O607" s="537"/>
      <c r="P607" s="525">
        <v>3</v>
      </c>
      <c r="Q607" s="529" t="str">
        <f t="shared" si="117"/>
        <v>Refineries: Catalytic cracker regeneration</v>
      </c>
      <c r="R607" s="24"/>
      <c r="S607" s="32" t="str">
        <f t="shared" si="118"/>
        <v>BioC_Refineries: Catalytic cracker regeneration</v>
      </c>
      <c r="Z607" s="28" t="b">
        <f t="shared" si="119"/>
        <v>0</v>
      </c>
      <c r="AL607" s="427">
        <v>1</v>
      </c>
      <c r="AM607" s="427" t="str">
        <f>Translations!$B$1278</f>
        <v>Type II biomass fraction</v>
      </c>
      <c r="AN607" s="427" t="s">
        <v>1522</v>
      </c>
      <c r="AO607" s="427" t="s">
        <v>1522</v>
      </c>
      <c r="AP607" s="427"/>
      <c r="AQ607" s="427">
        <v>2</v>
      </c>
      <c r="AR607" s="427"/>
    </row>
    <row r="608" spans="1:44" ht="12.75" customHeight="1" outlineLevel="1" x14ac:dyDescent="0.25">
      <c r="A608" s="28">
        <f t="shared" si="120"/>
        <v>12</v>
      </c>
      <c r="B608" s="538" t="str">
        <f t="shared" si="115"/>
        <v xml:space="preserve">Refining of mineral oil </v>
      </c>
      <c r="C608" s="526" t="str">
        <f t="shared" si="115"/>
        <v>Refineries</v>
      </c>
      <c r="D608" s="526" t="str">
        <f t="shared" si="115"/>
        <v>Hydrogen production</v>
      </c>
      <c r="E608" s="540"/>
      <c r="F608" s="527" t="str">
        <f t="shared" si="116"/>
        <v>Mass balance</v>
      </c>
      <c r="G608" s="525">
        <v>1</v>
      </c>
      <c r="H608" s="536" t="str">
        <f>Translations!$B$1277</f>
        <v>Type I biomass fraction</v>
      </c>
      <c r="I608" s="536" t="str">
        <f>Translations!$B$1278</f>
        <v>Type II biomass fraction</v>
      </c>
      <c r="J608" s="536"/>
      <c r="K608" s="536"/>
      <c r="L608" s="536"/>
      <c r="M608" s="536" t="str">
        <f>Translations!$B$1303</f>
        <v>Analyse biomass fraction</v>
      </c>
      <c r="N608" s="536" t="s">
        <v>1621</v>
      </c>
      <c r="O608" s="537"/>
      <c r="P608" s="525">
        <v>3</v>
      </c>
      <c r="Q608" s="529" t="str">
        <f t="shared" si="117"/>
        <v>Refineries: Hydrogen production</v>
      </c>
      <c r="R608" s="24"/>
      <c r="S608" s="32" t="str">
        <f t="shared" si="118"/>
        <v>BioC_Refineries: Hydrogen production</v>
      </c>
      <c r="X608" s="21"/>
      <c r="Z608" s="28" t="b">
        <f t="shared" si="119"/>
        <v>0</v>
      </c>
      <c r="AL608" s="427">
        <v>1</v>
      </c>
      <c r="AM608" s="427" t="str">
        <f>Translations!$B$1278</f>
        <v>Type II biomass fraction</v>
      </c>
      <c r="AN608" s="427" t="s">
        <v>1522</v>
      </c>
      <c r="AO608" s="427" t="s">
        <v>1522</v>
      </c>
      <c r="AP608" s="427"/>
      <c r="AQ608" s="427">
        <v>2</v>
      </c>
      <c r="AR608" s="427"/>
    </row>
    <row r="609" spans="1:44" ht="12.75" customHeight="1" outlineLevel="1" x14ac:dyDescent="0.25">
      <c r="A609" s="28">
        <f t="shared" si="120"/>
        <v>13</v>
      </c>
      <c r="B609" s="538" t="str">
        <f t="shared" si="115"/>
        <v>Production of coke</v>
      </c>
      <c r="C609" s="526" t="str">
        <f t="shared" si="115"/>
        <v>Coke</v>
      </c>
      <c r="D609" s="526" t="str">
        <f t="shared" si="115"/>
        <v>Fuel as process input</v>
      </c>
      <c r="E609" s="526"/>
      <c r="F609" s="527" t="str">
        <f t="shared" si="116"/>
        <v>Combustion</v>
      </c>
      <c r="G609" s="525">
        <v>1</v>
      </c>
      <c r="H609" s="536" t="str">
        <f>Translations!$B$1277</f>
        <v>Type I biomass fraction</v>
      </c>
      <c r="I609" s="536" t="str">
        <f>Translations!$B$1278</f>
        <v>Type II biomass fraction</v>
      </c>
      <c r="J609" s="536"/>
      <c r="K609" s="536"/>
      <c r="L609" s="536"/>
      <c r="M609" s="536" t="str">
        <f>Translations!$B$1303</f>
        <v>Analyse biomass fraction</v>
      </c>
      <c r="N609" s="536" t="s">
        <v>1621</v>
      </c>
      <c r="O609" s="537"/>
      <c r="P609" s="525">
        <v>3</v>
      </c>
      <c r="Q609" s="529" t="str">
        <f t="shared" si="117"/>
        <v>Coke: Fuel as process input</v>
      </c>
      <c r="R609" s="24"/>
      <c r="S609" s="32" t="str">
        <f t="shared" si="118"/>
        <v>BioC_Coke: Fuel as process input</v>
      </c>
      <c r="W609" s="145"/>
      <c r="X609" s="21"/>
      <c r="Z609" s="28" t="b">
        <f t="shared" si="119"/>
        <v>0</v>
      </c>
      <c r="AL609" s="427">
        <v>1</v>
      </c>
      <c r="AM609" s="427" t="str">
        <f>Translations!$B$1278</f>
        <v>Type II biomass fraction</v>
      </c>
      <c r="AN609" s="427" t="s">
        <v>1522</v>
      </c>
      <c r="AO609" s="427" t="s">
        <v>1522</v>
      </c>
      <c r="AP609" s="427"/>
      <c r="AQ609" s="427">
        <v>2</v>
      </c>
      <c r="AR609" s="427"/>
    </row>
    <row r="610" spans="1:44" ht="12.75" customHeight="1" outlineLevel="1" x14ac:dyDescent="0.25">
      <c r="A610" s="28">
        <f t="shared" si="120"/>
        <v>14</v>
      </c>
      <c r="B610" s="538" t="str">
        <f t="shared" si="115"/>
        <v>Production of coke</v>
      </c>
      <c r="C610" s="526" t="str">
        <f t="shared" si="115"/>
        <v>Coke</v>
      </c>
      <c r="D610" s="526" t="str">
        <f t="shared" si="115"/>
        <v>Process (method A): carbonate only</v>
      </c>
      <c r="E610" s="533"/>
      <c r="F610" s="527" t="str">
        <f t="shared" si="116"/>
        <v>Process Emissions</v>
      </c>
      <c r="G610" s="525" t="str">
        <f>EUconst_NA</f>
        <v>n.a.</v>
      </c>
      <c r="H610" s="536"/>
      <c r="I610" s="536"/>
      <c r="J610" s="527"/>
      <c r="K610" s="527"/>
      <c r="L610" s="536"/>
      <c r="M610" s="536"/>
      <c r="N610" s="536"/>
      <c r="O610" s="537"/>
      <c r="P610" s="525" t="str">
        <f t="shared" si="121"/>
        <v>n.a.</v>
      </c>
      <c r="Q610" s="529" t="str">
        <f t="shared" si="117"/>
        <v>Coke: Process (method A): carbonate only</v>
      </c>
      <c r="R610" s="24"/>
      <c r="S610" s="32" t="str">
        <f t="shared" si="118"/>
        <v>BioC_Coke: Process (method A): carbonate only</v>
      </c>
      <c r="W610" s="145"/>
      <c r="X610" s="21"/>
      <c r="Z610" s="28" t="b">
        <f t="shared" si="119"/>
        <v>1</v>
      </c>
      <c r="AL610" s="427" t="s">
        <v>1522</v>
      </c>
      <c r="AM610" s="427" t="s">
        <v>1522</v>
      </c>
      <c r="AN610" s="427" t="s">
        <v>1522</v>
      </c>
      <c r="AO610" s="427" t="s">
        <v>1522</v>
      </c>
      <c r="AP610" s="427"/>
      <c r="AQ610" s="427" t="s">
        <v>1522</v>
      </c>
      <c r="AR610" s="427"/>
    </row>
    <row r="611" spans="1:44" ht="12.75" customHeight="1" outlineLevel="1" x14ac:dyDescent="0.25">
      <c r="A611" s="28">
        <f t="shared" si="120"/>
        <v>15</v>
      </c>
      <c r="B611" s="538" t="str">
        <f t="shared" si="115"/>
        <v>Production of coke</v>
      </c>
      <c r="C611" s="526" t="str">
        <f t="shared" si="115"/>
        <v>Coke</v>
      </c>
      <c r="D611" s="526" t="str">
        <f t="shared" si="115"/>
        <v>Process (method A): mixed (carbonate + non-carbonate)</v>
      </c>
      <c r="E611" s="533"/>
      <c r="F611" s="527" t="str">
        <f t="shared" si="116"/>
        <v>Process Emissions</v>
      </c>
      <c r="G611" s="525">
        <v>1</v>
      </c>
      <c r="H611" s="536" t="str">
        <f>Translations!$B$1277</f>
        <v>Type I biomass fraction</v>
      </c>
      <c r="I611" s="536" t="str">
        <f>Translations!$B$1278</f>
        <v>Type II biomass fraction</v>
      </c>
      <c r="J611" s="536"/>
      <c r="K611" s="536"/>
      <c r="L611" s="536"/>
      <c r="M611" s="536" t="str">
        <f>Translations!$B$1303</f>
        <v>Analyse biomass fraction</v>
      </c>
      <c r="N611" s="536" t="s">
        <v>1621</v>
      </c>
      <c r="O611" s="537"/>
      <c r="P611" s="525">
        <v>3</v>
      </c>
      <c r="Q611" s="529" t="str">
        <f t="shared" si="117"/>
        <v>Coke: Process (method A): mixed (carbonate + non-carbonate)</v>
      </c>
      <c r="R611" s="24"/>
      <c r="S611" s="32" t="str">
        <f t="shared" si="118"/>
        <v>BioC_Coke: Process (method A): mixed (carbonate + non-carbonate)</v>
      </c>
      <c r="W611" s="145"/>
      <c r="X611" s="21"/>
      <c r="Z611" s="28" t="b">
        <f t="shared" si="119"/>
        <v>0</v>
      </c>
      <c r="AL611" s="427">
        <v>1</v>
      </c>
      <c r="AM611" s="427" t="str">
        <f>Translations!$B$1278</f>
        <v>Type II biomass fraction</v>
      </c>
      <c r="AN611" s="427" t="s">
        <v>1522</v>
      </c>
      <c r="AO611" s="427" t="s">
        <v>1522</v>
      </c>
      <c r="AP611" s="427"/>
      <c r="AQ611" s="427">
        <v>2</v>
      </c>
      <c r="AR611" s="427"/>
    </row>
    <row r="612" spans="1:44" ht="12.75" customHeight="1" outlineLevel="1" x14ac:dyDescent="0.25">
      <c r="A612" s="28">
        <f t="shared" si="120"/>
        <v>16</v>
      </c>
      <c r="B612" s="538" t="str">
        <f t="shared" si="115"/>
        <v>Production of coke</v>
      </c>
      <c r="C612" s="526" t="str">
        <f t="shared" si="115"/>
        <v>Coke</v>
      </c>
      <c r="D612" s="526" t="str">
        <f t="shared" si="115"/>
        <v>Process (method A): non-carbonate</v>
      </c>
      <c r="E612" s="533"/>
      <c r="F612" s="527" t="str">
        <f t="shared" si="116"/>
        <v>Process Emissions</v>
      </c>
      <c r="G612" s="525">
        <v>1</v>
      </c>
      <c r="H612" s="536" t="str">
        <f>Translations!$B$1277</f>
        <v>Type I biomass fraction</v>
      </c>
      <c r="I612" s="536" t="str">
        <f>Translations!$B$1278</f>
        <v>Type II biomass fraction</v>
      </c>
      <c r="J612" s="536"/>
      <c r="K612" s="536"/>
      <c r="L612" s="536"/>
      <c r="M612" s="536" t="str">
        <f>Translations!$B$1303</f>
        <v>Analyse biomass fraction</v>
      </c>
      <c r="N612" s="536" t="s">
        <v>1621</v>
      </c>
      <c r="O612" s="537"/>
      <c r="P612" s="525">
        <v>3</v>
      </c>
      <c r="Q612" s="529" t="str">
        <f t="shared" si="117"/>
        <v>Coke: Process (method A): non-carbonate</v>
      </c>
      <c r="R612" s="24"/>
      <c r="S612" s="32" t="str">
        <f t="shared" si="118"/>
        <v>BioC_Coke: Process (method A): non-carbonate</v>
      </c>
      <c r="W612" s="145"/>
      <c r="X612" s="21"/>
      <c r="Z612" s="28" t="b">
        <f t="shared" si="119"/>
        <v>0</v>
      </c>
      <c r="AL612" s="427">
        <v>1</v>
      </c>
      <c r="AM612" s="427" t="str">
        <f>Translations!$B$1278</f>
        <v>Type II biomass fraction</v>
      </c>
      <c r="AN612" s="427" t="s">
        <v>1522</v>
      </c>
      <c r="AO612" s="427" t="s">
        <v>1522</v>
      </c>
      <c r="AP612" s="427"/>
      <c r="AQ612" s="427">
        <v>2</v>
      </c>
      <c r="AR612" s="427"/>
    </row>
    <row r="613" spans="1:44" ht="12.75" customHeight="1" outlineLevel="1" x14ac:dyDescent="0.25">
      <c r="A613" s="28">
        <f t="shared" si="120"/>
        <v>17</v>
      </c>
      <c r="B613" s="538" t="str">
        <f t="shared" si="115"/>
        <v>Production of coke</v>
      </c>
      <c r="C613" s="526" t="str">
        <f t="shared" si="115"/>
        <v>Coke</v>
      </c>
      <c r="D613" s="526" t="str">
        <f t="shared" si="115"/>
        <v>Process (method B): oxide output</v>
      </c>
      <c r="E613" s="540"/>
      <c r="F613" s="527" t="str">
        <f t="shared" si="116"/>
        <v>Process Emissions</v>
      </c>
      <c r="G613" s="525" t="str">
        <f>EUconst_NA</f>
        <v>n.a.</v>
      </c>
      <c r="H613" s="536"/>
      <c r="I613" s="536"/>
      <c r="J613" s="527"/>
      <c r="K613" s="527"/>
      <c r="L613" s="536"/>
      <c r="M613" s="536"/>
      <c r="N613" s="536"/>
      <c r="O613" s="537"/>
      <c r="P613" s="525" t="str">
        <f t="shared" si="121"/>
        <v>n.a.</v>
      </c>
      <c r="Q613" s="529" t="str">
        <f t="shared" si="117"/>
        <v>Coke: Process (method B): oxide output</v>
      </c>
      <c r="R613" s="24"/>
      <c r="S613" s="32" t="str">
        <f t="shared" si="118"/>
        <v>BioC_Coke: Process (method B): oxide output</v>
      </c>
      <c r="W613" s="145"/>
      <c r="X613" s="21"/>
      <c r="Z613" s="28" t="b">
        <f t="shared" si="119"/>
        <v>1</v>
      </c>
      <c r="AL613" s="427" t="s">
        <v>1522</v>
      </c>
      <c r="AM613" s="427" t="s">
        <v>1522</v>
      </c>
      <c r="AN613" s="427" t="s">
        <v>1522</v>
      </c>
      <c r="AO613" s="427" t="s">
        <v>1522</v>
      </c>
      <c r="AP613" s="427"/>
      <c r="AQ613" s="427" t="s">
        <v>1522</v>
      </c>
      <c r="AR613" s="427"/>
    </row>
    <row r="614" spans="1:44" ht="12.75" customHeight="1" outlineLevel="1" x14ac:dyDescent="0.25">
      <c r="A614" s="28">
        <f t="shared" si="120"/>
        <v>18</v>
      </c>
      <c r="B614" s="538" t="str">
        <f t="shared" si="115"/>
        <v>Production of coke</v>
      </c>
      <c r="C614" s="526" t="str">
        <f t="shared" si="115"/>
        <v>Coke</v>
      </c>
      <c r="D614" s="526" t="str">
        <f t="shared" si="115"/>
        <v>Mass balance</v>
      </c>
      <c r="E614" s="526"/>
      <c r="F614" s="527" t="str">
        <f t="shared" si="116"/>
        <v>Mass balance</v>
      </c>
      <c r="G614" s="525">
        <v>1</v>
      </c>
      <c r="H614" s="536" t="str">
        <f>Translations!$B$1277</f>
        <v>Type I biomass fraction</v>
      </c>
      <c r="I614" s="536" t="str">
        <f>Translations!$B$1278</f>
        <v>Type II biomass fraction</v>
      </c>
      <c r="J614" s="536"/>
      <c r="K614" s="536"/>
      <c r="L614" s="536"/>
      <c r="M614" s="536" t="str">
        <f>Translations!$B$1303</f>
        <v>Analyse biomass fraction</v>
      </c>
      <c r="N614" s="536" t="s">
        <v>1621</v>
      </c>
      <c r="O614" s="537"/>
      <c r="P614" s="525">
        <v>3</v>
      </c>
      <c r="Q614" s="529" t="str">
        <f t="shared" si="117"/>
        <v>Coke: Mass balance</v>
      </c>
      <c r="R614" s="24"/>
      <c r="S614" s="32" t="str">
        <f t="shared" si="118"/>
        <v>BioC_Coke: Mass balance</v>
      </c>
      <c r="X614" s="21"/>
      <c r="Z614" s="28" t="b">
        <f t="shared" si="119"/>
        <v>0</v>
      </c>
      <c r="AL614" s="427">
        <v>1</v>
      </c>
      <c r="AM614" s="427" t="str">
        <f>Translations!$B$1278</f>
        <v>Type II biomass fraction</v>
      </c>
      <c r="AN614" s="427" t="s">
        <v>1522</v>
      </c>
      <c r="AO614" s="427" t="s">
        <v>1522</v>
      </c>
      <c r="AP614" s="427"/>
      <c r="AQ614" s="427">
        <v>2</v>
      </c>
      <c r="AR614" s="427"/>
    </row>
    <row r="615" spans="1:44" ht="12.75" customHeight="1" outlineLevel="1" x14ac:dyDescent="0.25">
      <c r="A615" s="28">
        <f t="shared" si="120"/>
        <v>19</v>
      </c>
      <c r="B615" s="538" t="str">
        <f t="shared" si="115"/>
        <v>Metal ore roasting or sintering</v>
      </c>
      <c r="C615" s="526" t="str">
        <f t="shared" si="115"/>
        <v>Metal ore</v>
      </c>
      <c r="D615" s="526" t="str">
        <f t="shared" si="115"/>
        <v>Process (method A): carbonate only</v>
      </c>
      <c r="E615" s="533"/>
      <c r="F615" s="527" t="str">
        <f t="shared" si="116"/>
        <v>Process Emissions</v>
      </c>
      <c r="G615" s="525" t="str">
        <f>EUconst_NA</f>
        <v>n.a.</v>
      </c>
      <c r="H615" s="536"/>
      <c r="I615" s="536"/>
      <c r="J615" s="527"/>
      <c r="K615" s="527"/>
      <c r="L615" s="536"/>
      <c r="M615" s="536"/>
      <c r="N615" s="536"/>
      <c r="O615" s="537"/>
      <c r="P615" s="525" t="str">
        <f t="shared" si="121"/>
        <v>n.a.</v>
      </c>
      <c r="Q615" s="529" t="str">
        <f t="shared" si="117"/>
        <v>Metal ore: Process (method A): carbonate only</v>
      </c>
      <c r="R615" s="24"/>
      <c r="S615" s="32" t="str">
        <f t="shared" si="118"/>
        <v>BioC_Metal ore: Process (method A): carbonate only</v>
      </c>
      <c r="X615" s="21"/>
      <c r="Z615" s="28" t="b">
        <f t="shared" si="119"/>
        <v>1</v>
      </c>
      <c r="AL615" s="427" t="s">
        <v>1522</v>
      </c>
      <c r="AM615" s="427" t="s">
        <v>1522</v>
      </c>
      <c r="AN615" s="427" t="s">
        <v>1522</v>
      </c>
      <c r="AO615" s="427" t="s">
        <v>1522</v>
      </c>
      <c r="AP615" s="427"/>
      <c r="AQ615" s="427" t="s">
        <v>1522</v>
      </c>
      <c r="AR615" s="427"/>
    </row>
    <row r="616" spans="1:44" ht="12.75" customHeight="1" outlineLevel="1" x14ac:dyDescent="0.25">
      <c r="A616" s="28">
        <f t="shared" si="120"/>
        <v>20</v>
      </c>
      <c r="B616" s="538" t="str">
        <f t="shared" si="115"/>
        <v>Metal ore roasting or sintering</v>
      </c>
      <c r="C616" s="526" t="str">
        <f t="shared" si="115"/>
        <v>Metal ore</v>
      </c>
      <c r="D616" s="526" t="str">
        <f t="shared" si="115"/>
        <v>Process (method A): mixed (carbonate + non-carbonate)</v>
      </c>
      <c r="E616" s="533"/>
      <c r="F616" s="527" t="str">
        <f t="shared" si="116"/>
        <v>Process Emissions</v>
      </c>
      <c r="G616" s="525">
        <v>1</v>
      </c>
      <c r="H616" s="536" t="str">
        <f>Translations!$B$1277</f>
        <v>Type I biomass fraction</v>
      </c>
      <c r="I616" s="536" t="str">
        <f>Translations!$B$1278</f>
        <v>Type II biomass fraction</v>
      </c>
      <c r="J616" s="536"/>
      <c r="K616" s="536"/>
      <c r="L616" s="536"/>
      <c r="M616" s="536" t="str">
        <f>Translations!$B$1303</f>
        <v>Analyse biomass fraction</v>
      </c>
      <c r="N616" s="536" t="s">
        <v>1621</v>
      </c>
      <c r="O616" s="537"/>
      <c r="P616" s="525">
        <v>3</v>
      </c>
      <c r="Q616" s="529" t="str">
        <f t="shared" si="117"/>
        <v>Metal ore: Process (method A): mixed (carbonate + non-carbonate)</v>
      </c>
      <c r="R616" s="24"/>
      <c r="S616" s="32" t="str">
        <f t="shared" si="118"/>
        <v>BioC_Metal ore: Process (method A): mixed (carbonate + non-carbonate)</v>
      </c>
      <c r="W616" s="145"/>
      <c r="X616" s="21"/>
      <c r="Z616" s="28" t="b">
        <f t="shared" si="119"/>
        <v>0</v>
      </c>
      <c r="AL616" s="427">
        <v>1</v>
      </c>
      <c r="AM616" s="427" t="str">
        <f>Translations!$B$1278</f>
        <v>Type II biomass fraction</v>
      </c>
      <c r="AN616" s="427" t="s">
        <v>1522</v>
      </c>
      <c r="AO616" s="427" t="s">
        <v>1522</v>
      </c>
      <c r="AP616" s="427"/>
      <c r="AQ616" s="427">
        <v>2</v>
      </c>
      <c r="AR616" s="427"/>
    </row>
    <row r="617" spans="1:44" ht="12.75" customHeight="1" outlineLevel="1" x14ac:dyDescent="0.25">
      <c r="A617" s="28">
        <f t="shared" si="120"/>
        <v>21</v>
      </c>
      <c r="B617" s="538" t="str">
        <f t="shared" ref="B617:D636" si="122">B545</f>
        <v>Metal ore roasting or sintering</v>
      </c>
      <c r="C617" s="526" t="str">
        <f t="shared" si="122"/>
        <v>Metal ore</v>
      </c>
      <c r="D617" s="526" t="str">
        <f t="shared" si="122"/>
        <v>Process (method A): non-carbonate</v>
      </c>
      <c r="E617" s="533"/>
      <c r="F617" s="527" t="str">
        <f t="shared" si="116"/>
        <v>Process Emissions</v>
      </c>
      <c r="G617" s="525">
        <v>1</v>
      </c>
      <c r="H617" s="536" t="str">
        <f>Translations!$B$1277</f>
        <v>Type I biomass fraction</v>
      </c>
      <c r="I617" s="536" t="str">
        <f>Translations!$B$1278</f>
        <v>Type II biomass fraction</v>
      </c>
      <c r="J617" s="536"/>
      <c r="K617" s="536"/>
      <c r="L617" s="536"/>
      <c r="M617" s="536" t="str">
        <f>Translations!$B$1303</f>
        <v>Analyse biomass fraction</v>
      </c>
      <c r="N617" s="536" t="s">
        <v>1621</v>
      </c>
      <c r="O617" s="537"/>
      <c r="P617" s="525">
        <v>3</v>
      </c>
      <c r="Q617" s="529" t="str">
        <f t="shared" si="117"/>
        <v>Metal ore: Process (method A): non-carbonate</v>
      </c>
      <c r="R617" s="24"/>
      <c r="S617" s="32" t="str">
        <f t="shared" si="118"/>
        <v>BioC_Metal ore: Process (method A): non-carbonate</v>
      </c>
      <c r="W617" s="145"/>
      <c r="X617" s="21"/>
      <c r="Z617" s="28" t="b">
        <f t="shared" si="119"/>
        <v>0</v>
      </c>
      <c r="AL617" s="427">
        <v>1</v>
      </c>
      <c r="AM617" s="427" t="str">
        <f>Translations!$B$1278</f>
        <v>Type II biomass fraction</v>
      </c>
      <c r="AN617" s="427" t="s">
        <v>1522</v>
      </c>
      <c r="AO617" s="427" t="s">
        <v>1522</v>
      </c>
      <c r="AP617" s="427"/>
      <c r="AQ617" s="427">
        <v>2</v>
      </c>
      <c r="AR617" s="427"/>
    </row>
    <row r="618" spans="1:44" ht="12.75" customHeight="1" outlineLevel="1" x14ac:dyDescent="0.25">
      <c r="A618" s="28">
        <f t="shared" si="120"/>
        <v>22</v>
      </c>
      <c r="B618" s="538" t="str">
        <f t="shared" si="122"/>
        <v>Metal ore roasting or sintering</v>
      </c>
      <c r="C618" s="526" t="str">
        <f t="shared" si="122"/>
        <v>Metal ore</v>
      </c>
      <c r="D618" s="526" t="str">
        <f t="shared" si="122"/>
        <v>Process (method B): oxide output</v>
      </c>
      <c r="E618" s="533"/>
      <c r="F618" s="527" t="str">
        <f t="shared" si="116"/>
        <v>Process Emissions</v>
      </c>
      <c r="G618" s="525" t="str">
        <f>EUconst_NA</f>
        <v>n.a.</v>
      </c>
      <c r="H618" s="536"/>
      <c r="I618" s="536"/>
      <c r="J618" s="527"/>
      <c r="K618" s="527"/>
      <c r="L618" s="536"/>
      <c r="M618" s="536"/>
      <c r="N618" s="536"/>
      <c r="O618" s="537"/>
      <c r="P618" s="525" t="str">
        <f t="shared" si="121"/>
        <v>n.a.</v>
      </c>
      <c r="Q618" s="529" t="str">
        <f t="shared" si="117"/>
        <v>Metal ore: Process (method B): oxide output</v>
      </c>
      <c r="R618" s="24"/>
      <c r="S618" s="32" t="str">
        <f t="shared" si="118"/>
        <v>BioC_Metal ore: Process (method B): oxide output</v>
      </c>
      <c r="W618" s="145"/>
      <c r="X618" s="21"/>
      <c r="Z618" s="28" t="b">
        <f t="shared" si="119"/>
        <v>1</v>
      </c>
      <c r="AL618" s="427" t="s">
        <v>1522</v>
      </c>
      <c r="AM618" s="427" t="s">
        <v>1522</v>
      </c>
      <c r="AN618" s="427" t="s">
        <v>1522</v>
      </c>
      <c r="AO618" s="427" t="s">
        <v>1522</v>
      </c>
      <c r="AP618" s="427"/>
      <c r="AQ618" s="427" t="s">
        <v>1522</v>
      </c>
      <c r="AR618" s="427"/>
    </row>
    <row r="619" spans="1:44" ht="12.75" customHeight="1" outlineLevel="1" x14ac:dyDescent="0.25">
      <c r="A619" s="28">
        <f t="shared" si="120"/>
        <v>23</v>
      </c>
      <c r="B619" s="538" t="str">
        <f t="shared" si="122"/>
        <v>Metal ore roasting or sintering</v>
      </c>
      <c r="C619" s="526" t="str">
        <f t="shared" si="122"/>
        <v>Metal ore</v>
      </c>
      <c r="D619" s="526" t="str">
        <f t="shared" si="122"/>
        <v>Mass balance</v>
      </c>
      <c r="E619" s="526"/>
      <c r="F619" s="527" t="str">
        <f t="shared" si="116"/>
        <v>Mass balance</v>
      </c>
      <c r="G619" s="525">
        <v>1</v>
      </c>
      <c r="H619" s="536" t="str">
        <f>Translations!$B$1277</f>
        <v>Type I biomass fraction</v>
      </c>
      <c r="I619" s="536" t="str">
        <f>Translations!$B$1278</f>
        <v>Type II biomass fraction</v>
      </c>
      <c r="J619" s="536"/>
      <c r="K619" s="536"/>
      <c r="L619" s="536"/>
      <c r="M619" s="536" t="str">
        <f>Translations!$B$1303</f>
        <v>Analyse biomass fraction</v>
      </c>
      <c r="N619" s="536" t="s">
        <v>1621</v>
      </c>
      <c r="O619" s="537"/>
      <c r="P619" s="525">
        <v>3</v>
      </c>
      <c r="Q619" s="529" t="str">
        <f t="shared" si="117"/>
        <v>Metal ore: Mass balance</v>
      </c>
      <c r="R619" s="24"/>
      <c r="S619" s="32" t="str">
        <f t="shared" si="118"/>
        <v>BioC_Metal ore: Mass balance</v>
      </c>
      <c r="X619" s="21"/>
      <c r="Z619" s="28" t="b">
        <f t="shared" si="119"/>
        <v>0</v>
      </c>
      <c r="AL619" s="427">
        <v>1</v>
      </c>
      <c r="AM619" s="427" t="str">
        <f>Translations!$B$1278</f>
        <v>Type II biomass fraction</v>
      </c>
      <c r="AN619" s="427" t="s">
        <v>1522</v>
      </c>
      <c r="AO619" s="427" t="s">
        <v>1522</v>
      </c>
      <c r="AP619" s="427"/>
      <c r="AQ619" s="427">
        <v>2</v>
      </c>
      <c r="AR619" s="427"/>
    </row>
    <row r="620" spans="1:44" ht="12.75" customHeight="1" outlineLevel="1" x14ac:dyDescent="0.25">
      <c r="A620" s="28">
        <f t="shared" si="120"/>
        <v>24</v>
      </c>
      <c r="B620" s="538" t="str">
        <f t="shared" si="122"/>
        <v>Production of pig iron or steel</v>
      </c>
      <c r="C620" s="526" t="str">
        <f t="shared" si="122"/>
        <v>Iron &amp; steel</v>
      </c>
      <c r="D620" s="526" t="str">
        <f t="shared" si="122"/>
        <v>Fuel as process input</v>
      </c>
      <c r="E620" s="526"/>
      <c r="F620" s="527" t="str">
        <f t="shared" si="116"/>
        <v>Combustion</v>
      </c>
      <c r="G620" s="525">
        <v>1</v>
      </c>
      <c r="H620" s="536" t="str">
        <f>Translations!$B$1277</f>
        <v>Type I biomass fraction</v>
      </c>
      <c r="I620" s="536" t="str">
        <f>Translations!$B$1278</f>
        <v>Type II biomass fraction</v>
      </c>
      <c r="J620" s="536"/>
      <c r="K620" s="536"/>
      <c r="L620" s="536"/>
      <c r="M620" s="536" t="str">
        <f>Translations!$B$1303</f>
        <v>Analyse biomass fraction</v>
      </c>
      <c r="N620" s="536" t="s">
        <v>1621</v>
      </c>
      <c r="O620" s="537"/>
      <c r="P620" s="525">
        <v>3</v>
      </c>
      <c r="Q620" s="529" t="str">
        <f t="shared" si="117"/>
        <v>Iron &amp; steel: Fuel as process input</v>
      </c>
      <c r="R620" s="24"/>
      <c r="S620" s="32" t="str">
        <f t="shared" si="118"/>
        <v>BioC_Iron &amp; steel: Fuel as process input</v>
      </c>
      <c r="X620" s="21"/>
      <c r="Z620" s="28" t="b">
        <f t="shared" si="119"/>
        <v>0</v>
      </c>
      <c r="AL620" s="427">
        <v>1</v>
      </c>
      <c r="AM620" s="427" t="str">
        <f>Translations!$B$1278</f>
        <v>Type II biomass fraction</v>
      </c>
      <c r="AN620" s="427" t="s">
        <v>1522</v>
      </c>
      <c r="AO620" s="427" t="s">
        <v>1522</v>
      </c>
      <c r="AP620" s="427"/>
      <c r="AQ620" s="427">
        <v>2</v>
      </c>
      <c r="AR620" s="427"/>
    </row>
    <row r="621" spans="1:44" ht="12.75" customHeight="1" outlineLevel="1" x14ac:dyDescent="0.25">
      <c r="A621" s="28">
        <f t="shared" si="120"/>
        <v>25</v>
      </c>
      <c r="B621" s="538" t="str">
        <f t="shared" si="122"/>
        <v>Production of pig iron or steel</v>
      </c>
      <c r="C621" s="526" t="str">
        <f t="shared" si="122"/>
        <v>Iron &amp; steel</v>
      </c>
      <c r="D621" s="526" t="str">
        <f t="shared" si="122"/>
        <v>Process (method A): carbonate only</v>
      </c>
      <c r="E621" s="533"/>
      <c r="F621" s="527" t="str">
        <f t="shared" si="116"/>
        <v>Process Emissions</v>
      </c>
      <c r="G621" s="525" t="str">
        <f>EUconst_NA</f>
        <v>n.a.</v>
      </c>
      <c r="H621" s="536"/>
      <c r="I621" s="536"/>
      <c r="J621" s="527"/>
      <c r="K621" s="527"/>
      <c r="L621" s="536"/>
      <c r="M621" s="536"/>
      <c r="N621" s="536"/>
      <c r="O621" s="537"/>
      <c r="P621" s="525" t="str">
        <f t="shared" si="121"/>
        <v>n.a.</v>
      </c>
      <c r="Q621" s="529" t="str">
        <f t="shared" si="117"/>
        <v>Iron &amp; steel: Process (method A): carbonate only</v>
      </c>
      <c r="R621" s="24"/>
      <c r="S621" s="32" t="str">
        <f t="shared" si="118"/>
        <v>BioC_Iron &amp; steel: Process (method A): carbonate only</v>
      </c>
      <c r="W621" s="145"/>
      <c r="X621" s="21"/>
      <c r="Z621" s="28" t="b">
        <f t="shared" si="119"/>
        <v>1</v>
      </c>
      <c r="AL621" s="427" t="s">
        <v>1522</v>
      </c>
      <c r="AM621" s="427" t="s">
        <v>1522</v>
      </c>
      <c r="AN621" s="427" t="s">
        <v>1522</v>
      </c>
      <c r="AO621" s="427" t="s">
        <v>1522</v>
      </c>
      <c r="AP621" s="427"/>
      <c r="AQ621" s="427" t="s">
        <v>1522</v>
      </c>
      <c r="AR621" s="427"/>
    </row>
    <row r="622" spans="1:44" ht="12.75" customHeight="1" outlineLevel="1" x14ac:dyDescent="0.25">
      <c r="A622" s="28">
        <f t="shared" si="120"/>
        <v>26</v>
      </c>
      <c r="B622" s="538" t="str">
        <f t="shared" si="122"/>
        <v>Production of pig iron or steel</v>
      </c>
      <c r="C622" s="526" t="str">
        <f t="shared" si="122"/>
        <v>Iron &amp; steel</v>
      </c>
      <c r="D622" s="526" t="str">
        <f t="shared" si="122"/>
        <v>Process (method A): mixed (carbonate + non-carbonate)</v>
      </c>
      <c r="E622" s="533"/>
      <c r="F622" s="527" t="str">
        <f t="shared" si="116"/>
        <v>Process Emissions</v>
      </c>
      <c r="G622" s="525">
        <v>1</v>
      </c>
      <c r="H622" s="536" t="str">
        <f>Translations!$B$1277</f>
        <v>Type I biomass fraction</v>
      </c>
      <c r="I622" s="536" t="str">
        <f>Translations!$B$1278</f>
        <v>Type II biomass fraction</v>
      </c>
      <c r="J622" s="536"/>
      <c r="K622" s="536"/>
      <c r="L622" s="536"/>
      <c r="M622" s="536" t="str">
        <f>Translations!$B$1303</f>
        <v>Analyse biomass fraction</v>
      </c>
      <c r="N622" s="536" t="s">
        <v>1621</v>
      </c>
      <c r="O622" s="537"/>
      <c r="P622" s="525">
        <v>3</v>
      </c>
      <c r="Q622" s="529" t="str">
        <f t="shared" si="117"/>
        <v>Iron &amp; steel: Process (method A): mixed (carbonate + non-carbonate)</v>
      </c>
      <c r="R622" s="24"/>
      <c r="S622" s="32" t="str">
        <f t="shared" si="118"/>
        <v>BioC_Iron &amp; steel: Process (method A): mixed (carbonate + non-carbonate)</v>
      </c>
      <c r="W622" s="145"/>
      <c r="X622" s="21"/>
      <c r="Z622" s="28" t="b">
        <f t="shared" si="119"/>
        <v>0</v>
      </c>
      <c r="AL622" s="427">
        <v>1</v>
      </c>
      <c r="AM622" s="427" t="str">
        <f>Translations!$B$1278</f>
        <v>Type II biomass fraction</v>
      </c>
      <c r="AN622" s="427" t="s">
        <v>1522</v>
      </c>
      <c r="AO622" s="427" t="s">
        <v>1522</v>
      </c>
      <c r="AP622" s="427"/>
      <c r="AQ622" s="427">
        <v>2</v>
      </c>
      <c r="AR622" s="427"/>
    </row>
    <row r="623" spans="1:44" ht="12.75" customHeight="1" outlineLevel="1" x14ac:dyDescent="0.25">
      <c r="A623" s="28">
        <f t="shared" si="120"/>
        <v>27</v>
      </c>
      <c r="B623" s="538" t="str">
        <f t="shared" si="122"/>
        <v>Production of pig iron or steel</v>
      </c>
      <c r="C623" s="526" t="str">
        <f t="shared" si="122"/>
        <v>Iron &amp; steel</v>
      </c>
      <c r="D623" s="526" t="str">
        <f t="shared" si="122"/>
        <v>Process (method A): non-carbonate</v>
      </c>
      <c r="E623" s="533"/>
      <c r="F623" s="527" t="str">
        <f t="shared" si="116"/>
        <v>Process Emissions</v>
      </c>
      <c r="G623" s="525">
        <v>1</v>
      </c>
      <c r="H623" s="536" t="str">
        <f>Translations!$B$1277</f>
        <v>Type I biomass fraction</v>
      </c>
      <c r="I623" s="536" t="str">
        <f>Translations!$B$1278</f>
        <v>Type II biomass fraction</v>
      </c>
      <c r="J623" s="536"/>
      <c r="K623" s="536"/>
      <c r="L623" s="536"/>
      <c r="M623" s="536" t="str">
        <f>Translations!$B$1303</f>
        <v>Analyse biomass fraction</v>
      </c>
      <c r="N623" s="536" t="s">
        <v>1621</v>
      </c>
      <c r="O623" s="537"/>
      <c r="P623" s="525">
        <v>3</v>
      </c>
      <c r="Q623" s="529" t="str">
        <f t="shared" si="117"/>
        <v>Iron &amp; steel: Process (method A): non-carbonate</v>
      </c>
      <c r="R623" s="24"/>
      <c r="S623" s="32" t="str">
        <f t="shared" si="118"/>
        <v>BioC_Iron &amp; steel: Process (method A): non-carbonate</v>
      </c>
      <c r="W623" s="145"/>
      <c r="X623" s="21"/>
      <c r="Z623" s="28" t="b">
        <f t="shared" si="119"/>
        <v>0</v>
      </c>
      <c r="AL623" s="427">
        <v>1</v>
      </c>
      <c r="AM623" s="427" t="str">
        <f>Translations!$B$1278</f>
        <v>Type II biomass fraction</v>
      </c>
      <c r="AN623" s="427" t="s">
        <v>1522</v>
      </c>
      <c r="AO623" s="427" t="s">
        <v>1522</v>
      </c>
      <c r="AP623" s="427"/>
      <c r="AQ623" s="427">
        <v>2</v>
      </c>
      <c r="AR623" s="427"/>
    </row>
    <row r="624" spans="1:44" ht="12.75" customHeight="1" outlineLevel="1" x14ac:dyDescent="0.25">
      <c r="A624" s="28">
        <f t="shared" si="120"/>
        <v>28</v>
      </c>
      <c r="B624" s="538" t="str">
        <f t="shared" si="122"/>
        <v>Production of pig iron or steel</v>
      </c>
      <c r="C624" s="526" t="str">
        <f t="shared" si="122"/>
        <v>Iron &amp; steel</v>
      </c>
      <c r="D624" s="526" t="str">
        <f t="shared" si="122"/>
        <v>Process (method B): oxide output</v>
      </c>
      <c r="E624" s="533"/>
      <c r="F624" s="527" t="str">
        <f t="shared" si="116"/>
        <v>Process Emissions</v>
      </c>
      <c r="G624" s="525" t="str">
        <f>EUconst_NA</f>
        <v>n.a.</v>
      </c>
      <c r="H624" s="536"/>
      <c r="I624" s="536"/>
      <c r="J624" s="527"/>
      <c r="K624" s="527"/>
      <c r="L624" s="536"/>
      <c r="M624" s="536"/>
      <c r="N624" s="536"/>
      <c r="O624" s="537"/>
      <c r="P624" s="525" t="str">
        <f t="shared" si="121"/>
        <v>n.a.</v>
      </c>
      <c r="Q624" s="529" t="str">
        <f t="shared" si="117"/>
        <v>Iron &amp; steel: Process (method B): oxide output</v>
      </c>
      <c r="R624" s="24"/>
      <c r="S624" s="32" t="str">
        <f t="shared" si="118"/>
        <v>BioC_Iron &amp; steel: Process (method B): oxide output</v>
      </c>
      <c r="W624" s="145"/>
      <c r="X624" s="21"/>
      <c r="Z624" s="28" t="b">
        <f t="shared" si="119"/>
        <v>1</v>
      </c>
      <c r="AL624" s="427" t="s">
        <v>1522</v>
      </c>
      <c r="AM624" s="427" t="s">
        <v>1522</v>
      </c>
      <c r="AN624" s="427" t="s">
        <v>1522</v>
      </c>
      <c r="AO624" s="427" t="s">
        <v>1522</v>
      </c>
      <c r="AP624" s="427"/>
      <c r="AQ624" s="427" t="s">
        <v>1522</v>
      </c>
      <c r="AR624" s="427"/>
    </row>
    <row r="625" spans="1:44" ht="12.75" customHeight="1" outlineLevel="1" x14ac:dyDescent="0.25">
      <c r="A625" s="28">
        <f t="shared" si="120"/>
        <v>29</v>
      </c>
      <c r="B625" s="538" t="str">
        <f t="shared" si="122"/>
        <v>Production of pig iron or steel</v>
      </c>
      <c r="C625" s="526" t="str">
        <f t="shared" si="122"/>
        <v>Iron &amp; steel</v>
      </c>
      <c r="D625" s="526" t="str">
        <f t="shared" si="122"/>
        <v>Mass balance</v>
      </c>
      <c r="E625" s="526"/>
      <c r="F625" s="527" t="str">
        <f t="shared" si="116"/>
        <v>Mass balance</v>
      </c>
      <c r="G625" s="525">
        <v>1</v>
      </c>
      <c r="H625" s="536" t="str">
        <f>Translations!$B$1277</f>
        <v>Type I biomass fraction</v>
      </c>
      <c r="I625" s="536" t="str">
        <f>Translations!$B$1278</f>
        <v>Type II biomass fraction</v>
      </c>
      <c r="J625" s="536"/>
      <c r="K625" s="536"/>
      <c r="L625" s="536"/>
      <c r="M625" s="536" t="str">
        <f>Translations!$B$1303</f>
        <v>Analyse biomass fraction</v>
      </c>
      <c r="N625" s="536" t="s">
        <v>1621</v>
      </c>
      <c r="O625" s="537"/>
      <c r="P625" s="525">
        <v>3</v>
      </c>
      <c r="Q625" s="529" t="str">
        <f t="shared" si="117"/>
        <v>Iron &amp; steel: Mass balance</v>
      </c>
      <c r="R625" s="24"/>
      <c r="S625" s="32" t="str">
        <f t="shared" si="118"/>
        <v>BioC_Iron &amp; steel: Mass balance</v>
      </c>
      <c r="X625" s="21"/>
      <c r="Z625" s="28" t="b">
        <f t="shared" si="119"/>
        <v>0</v>
      </c>
      <c r="AL625" s="427">
        <v>1</v>
      </c>
      <c r="AM625" s="427" t="str">
        <f>Translations!$B$1278</f>
        <v>Type II biomass fraction</v>
      </c>
      <c r="AN625" s="427" t="s">
        <v>1522</v>
      </c>
      <c r="AO625" s="427" t="s">
        <v>1522</v>
      </c>
      <c r="AP625" s="427"/>
      <c r="AQ625" s="427">
        <v>2</v>
      </c>
      <c r="AR625" s="427"/>
    </row>
    <row r="626" spans="1:44" ht="12.75" customHeight="1" outlineLevel="1" x14ac:dyDescent="0.25">
      <c r="A626" s="28">
        <f t="shared" si="120"/>
        <v>30</v>
      </c>
      <c r="B626" s="538" t="str">
        <f t="shared" si="122"/>
        <v>Production of cement clinker</v>
      </c>
      <c r="C626" s="526" t="str">
        <f t="shared" si="122"/>
        <v>Cement clinker</v>
      </c>
      <c r="D626" s="526" t="str">
        <f t="shared" si="122"/>
        <v>Kiln input based (Method A)</v>
      </c>
      <c r="E626" s="526"/>
      <c r="F626" s="527" t="str">
        <f t="shared" si="116"/>
        <v>Process Emissions</v>
      </c>
      <c r="G626" s="525" t="str">
        <f>EUconst_NA</f>
        <v>n.a.</v>
      </c>
      <c r="H626" s="536"/>
      <c r="I626" s="536"/>
      <c r="J626" s="527"/>
      <c r="K626" s="527"/>
      <c r="L626" s="536"/>
      <c r="M626" s="536"/>
      <c r="N626" s="536"/>
      <c r="O626" s="537"/>
      <c r="P626" s="525" t="str">
        <f t="shared" si="121"/>
        <v>n.a.</v>
      </c>
      <c r="Q626" s="529" t="str">
        <f t="shared" si="117"/>
        <v>Cement clinker: Kiln input based (Method A)</v>
      </c>
      <c r="R626" s="24"/>
      <c r="S626" s="32" t="str">
        <f t="shared" si="118"/>
        <v>BioC_Cement clinker: Kiln input based (Method A)</v>
      </c>
      <c r="X626" s="21"/>
      <c r="Z626" s="28" t="b">
        <f t="shared" si="119"/>
        <v>1</v>
      </c>
      <c r="AL626" s="427" t="s">
        <v>1522</v>
      </c>
      <c r="AM626" s="427" t="s">
        <v>1522</v>
      </c>
      <c r="AN626" s="427" t="s">
        <v>1522</v>
      </c>
      <c r="AO626" s="427" t="s">
        <v>1522</v>
      </c>
      <c r="AP626" s="427"/>
      <c r="AQ626" s="427" t="s">
        <v>1522</v>
      </c>
      <c r="AR626" s="427"/>
    </row>
    <row r="627" spans="1:44" ht="12.75" customHeight="1" outlineLevel="1" x14ac:dyDescent="0.25">
      <c r="A627" s="28">
        <f t="shared" si="120"/>
        <v>31</v>
      </c>
      <c r="B627" s="538" t="str">
        <f t="shared" si="122"/>
        <v>Production of cement clinker</v>
      </c>
      <c r="C627" s="526" t="str">
        <f t="shared" si="122"/>
        <v>Cement clinker</v>
      </c>
      <c r="D627" s="526" t="str">
        <f t="shared" si="122"/>
        <v>Clinker output (Method B)</v>
      </c>
      <c r="E627" s="526"/>
      <c r="F627" s="527" t="str">
        <f t="shared" si="116"/>
        <v>Process Emissions</v>
      </c>
      <c r="G627" s="525" t="str">
        <f>EUconst_NA</f>
        <v>n.a.</v>
      </c>
      <c r="H627" s="536"/>
      <c r="I627" s="536"/>
      <c r="J627" s="527"/>
      <c r="K627" s="527"/>
      <c r="L627" s="536"/>
      <c r="M627" s="536"/>
      <c r="N627" s="536"/>
      <c r="O627" s="537"/>
      <c r="P627" s="525" t="str">
        <f t="shared" si="121"/>
        <v>n.a.</v>
      </c>
      <c r="Q627" s="529" t="str">
        <f t="shared" si="117"/>
        <v>Cement clinker: Clinker output (Method B)</v>
      </c>
      <c r="R627" s="24"/>
      <c r="S627" s="32" t="str">
        <f t="shared" si="118"/>
        <v>BioC_Cement clinker: Clinker output (Method B)</v>
      </c>
      <c r="X627" s="21"/>
      <c r="Z627" s="28" t="b">
        <f t="shared" si="119"/>
        <v>1</v>
      </c>
      <c r="AL627" s="427" t="s">
        <v>1522</v>
      </c>
      <c r="AM627" s="427" t="s">
        <v>1522</v>
      </c>
      <c r="AN627" s="427" t="s">
        <v>1522</v>
      </c>
      <c r="AO627" s="427" t="s">
        <v>1522</v>
      </c>
      <c r="AP627" s="427"/>
      <c r="AQ627" s="427" t="s">
        <v>1522</v>
      </c>
      <c r="AR627" s="427"/>
    </row>
    <row r="628" spans="1:44" ht="12.75" customHeight="1" outlineLevel="1" x14ac:dyDescent="0.25">
      <c r="A628" s="28">
        <f t="shared" si="120"/>
        <v>32</v>
      </c>
      <c r="B628" s="538" t="str">
        <f t="shared" si="122"/>
        <v>Production of cement clinker</v>
      </c>
      <c r="C628" s="526" t="str">
        <f t="shared" si="122"/>
        <v>Cement clinker</v>
      </c>
      <c r="D628" s="526" t="str">
        <f t="shared" si="122"/>
        <v>CKD</v>
      </c>
      <c r="E628" s="526"/>
      <c r="F628" s="527" t="str">
        <f t="shared" si="116"/>
        <v>Process Emissions</v>
      </c>
      <c r="G628" s="525" t="str">
        <f>EUconst_NA</f>
        <v>n.a.</v>
      </c>
      <c r="H628" s="536"/>
      <c r="I628" s="536"/>
      <c r="J628" s="527"/>
      <c r="K628" s="527"/>
      <c r="L628" s="536"/>
      <c r="M628" s="536"/>
      <c r="N628" s="536"/>
      <c r="O628" s="537"/>
      <c r="P628" s="525" t="str">
        <f t="shared" si="121"/>
        <v>n.a.</v>
      </c>
      <c r="Q628" s="529" t="str">
        <f t="shared" si="117"/>
        <v>Cement clinker: CKD</v>
      </c>
      <c r="R628" s="24"/>
      <c r="S628" s="32" t="str">
        <f t="shared" si="118"/>
        <v>BioC_Cement clinker: CKD</v>
      </c>
      <c r="X628" s="21"/>
      <c r="Z628" s="28" t="b">
        <f t="shared" si="119"/>
        <v>1</v>
      </c>
      <c r="AL628" s="427" t="s">
        <v>1522</v>
      </c>
      <c r="AM628" s="427" t="s">
        <v>1522</v>
      </c>
      <c r="AN628" s="427" t="s">
        <v>1522</v>
      </c>
      <c r="AO628" s="427" t="s">
        <v>1522</v>
      </c>
      <c r="AP628" s="427"/>
      <c r="AQ628" s="427" t="s">
        <v>1522</v>
      </c>
      <c r="AR628" s="427"/>
    </row>
    <row r="629" spans="1:44" ht="12.75" customHeight="1" outlineLevel="1" x14ac:dyDescent="0.25">
      <c r="A629" s="28">
        <f t="shared" si="120"/>
        <v>33</v>
      </c>
      <c r="B629" s="538" t="str">
        <f t="shared" si="122"/>
        <v>Production of cement clinker</v>
      </c>
      <c r="C629" s="526" t="str">
        <f t="shared" si="122"/>
        <v>Cement clinker</v>
      </c>
      <c r="D629" s="526" t="str">
        <f t="shared" si="122"/>
        <v>Non-carbonate carbon</v>
      </c>
      <c r="E629" s="526"/>
      <c r="F629" s="527" t="str">
        <f t="shared" ref="F629:F657" si="123">F557</f>
        <v>Process Emissions</v>
      </c>
      <c r="G629" s="525">
        <v>1</v>
      </c>
      <c r="H629" s="536" t="str">
        <f>Translations!$B$1277</f>
        <v>Type I biomass fraction</v>
      </c>
      <c r="I629" s="536" t="str">
        <f>Translations!$B$1278</f>
        <v>Type II biomass fraction</v>
      </c>
      <c r="J629" s="536"/>
      <c r="K629" s="536"/>
      <c r="L629" s="536"/>
      <c r="M629" s="536" t="str">
        <f>Translations!$B$1303</f>
        <v>Analyse biomass fraction</v>
      </c>
      <c r="N629" s="536" t="s">
        <v>1621</v>
      </c>
      <c r="O629" s="537"/>
      <c r="P629" s="525">
        <v>3</v>
      </c>
      <c r="Q629" s="529" t="str">
        <f t="shared" ref="Q629:Q657" si="124">C629 &amp; ": " &amp;D629</f>
        <v>Cement clinker: Non-carbonate carbon</v>
      </c>
      <c r="R629" s="24"/>
      <c r="S629" s="32" t="str">
        <f t="shared" si="118"/>
        <v>BioC_Cement clinker: Non-carbonate carbon</v>
      </c>
      <c r="Z629" s="28" t="b">
        <f t="shared" ref="Z629:Z660" si="125">IF(G629=EUconst_NA,TRUE,FALSE)</f>
        <v>0</v>
      </c>
      <c r="AL629" s="427">
        <v>1</v>
      </c>
      <c r="AM629" s="427" t="str">
        <f>Translations!$B$1278</f>
        <v>Type II biomass fraction</v>
      </c>
      <c r="AN629" s="427" t="s">
        <v>1522</v>
      </c>
      <c r="AO629" s="427" t="s">
        <v>1522</v>
      </c>
      <c r="AP629" s="427"/>
      <c r="AQ629" s="427">
        <v>2</v>
      </c>
      <c r="AR629" s="427"/>
    </row>
    <row r="630" spans="1:44" ht="12.75" customHeight="1" outlineLevel="1" x14ac:dyDescent="0.25">
      <c r="A630" s="28">
        <f t="shared" si="120"/>
        <v>34</v>
      </c>
      <c r="B630" s="538" t="str">
        <f t="shared" si="122"/>
        <v>Production of lime, or calcination of dolomite/magnesite</v>
      </c>
      <c r="C630" s="526" t="str">
        <f t="shared" si="122"/>
        <v>Lime / dolomite / magnesite</v>
      </c>
      <c r="D630" s="526" t="str">
        <f t="shared" si="122"/>
        <v>Process (method A): carbonate only</v>
      </c>
      <c r="E630" s="533"/>
      <c r="F630" s="527" t="str">
        <f t="shared" si="123"/>
        <v>Process Emissions</v>
      </c>
      <c r="G630" s="525" t="str">
        <f>EUconst_NA</f>
        <v>n.a.</v>
      </c>
      <c r="H630" s="536"/>
      <c r="I630" s="536"/>
      <c r="J630" s="527"/>
      <c r="K630" s="527"/>
      <c r="L630" s="536"/>
      <c r="M630" s="536"/>
      <c r="N630" s="536"/>
      <c r="O630" s="537"/>
      <c r="P630" s="525" t="str">
        <f t="shared" ref="P630:P661" si="126">IF(G630=EUconst_NA,EUconst_NA,IF(ISBLANK(J630),COUNTA(H630:O630),COUNTA(H630,J630,L630)))</f>
        <v>n.a.</v>
      </c>
      <c r="Q630" s="529" t="str">
        <f t="shared" si="124"/>
        <v>Lime / dolomite / magnesite: Process (method A): carbonate only</v>
      </c>
      <c r="R630" s="24"/>
      <c r="S630" s="32" t="str">
        <f t="shared" ref="S630:S657" si="127">EUconst_CNTR_BiomassContent&amp;Q630</f>
        <v>BioC_Lime / dolomite / magnesite: Process (method A): carbonate only</v>
      </c>
      <c r="Z630" s="28" t="b">
        <f t="shared" si="125"/>
        <v>1</v>
      </c>
      <c r="AL630" s="427" t="s">
        <v>1522</v>
      </c>
      <c r="AM630" s="427" t="s">
        <v>1522</v>
      </c>
      <c r="AN630" s="427" t="s">
        <v>1522</v>
      </c>
      <c r="AO630" s="427" t="s">
        <v>1522</v>
      </c>
      <c r="AP630" s="427"/>
      <c r="AQ630" s="427" t="s">
        <v>1522</v>
      </c>
      <c r="AR630" s="427"/>
    </row>
    <row r="631" spans="1:44" ht="12.75" customHeight="1" outlineLevel="1" x14ac:dyDescent="0.25">
      <c r="A631" s="28">
        <f t="shared" si="120"/>
        <v>35</v>
      </c>
      <c r="B631" s="538" t="str">
        <f t="shared" si="122"/>
        <v>Production of lime, or calcination of dolomite/magnesite</v>
      </c>
      <c r="C631" s="526" t="str">
        <f t="shared" si="122"/>
        <v>Lime / dolomite / magnesite</v>
      </c>
      <c r="D631" s="526" t="str">
        <f t="shared" si="122"/>
        <v>Process (method A): mixed (carbonate + non-carbonate)</v>
      </c>
      <c r="E631" s="533"/>
      <c r="F631" s="527" t="str">
        <f t="shared" si="123"/>
        <v>Process Emissions</v>
      </c>
      <c r="G631" s="525">
        <v>1</v>
      </c>
      <c r="H631" s="536" t="str">
        <f>Translations!$B$1277</f>
        <v>Type I biomass fraction</v>
      </c>
      <c r="I631" s="536" t="str">
        <f>Translations!$B$1278</f>
        <v>Type II biomass fraction</v>
      </c>
      <c r="J631" s="536"/>
      <c r="K631" s="536"/>
      <c r="L631" s="536"/>
      <c r="M631" s="536" t="str">
        <f>Translations!$B$1303</f>
        <v>Analyse biomass fraction</v>
      </c>
      <c r="N631" s="536" t="s">
        <v>1621</v>
      </c>
      <c r="O631" s="537"/>
      <c r="P631" s="525">
        <v>3</v>
      </c>
      <c r="Q631" s="529" t="str">
        <f t="shared" si="124"/>
        <v>Lime / dolomite / magnesite: Process (method A): mixed (carbonate + non-carbonate)</v>
      </c>
      <c r="R631" s="24"/>
      <c r="S631" s="32" t="str">
        <f t="shared" si="127"/>
        <v>BioC_Lime / dolomite / magnesite: Process (method A): mixed (carbonate + non-carbonate)</v>
      </c>
      <c r="Z631" s="28" t="b">
        <f t="shared" si="125"/>
        <v>0</v>
      </c>
      <c r="AL631" s="427">
        <v>1</v>
      </c>
      <c r="AM631" s="427" t="str">
        <f>Translations!$B$1278</f>
        <v>Type II biomass fraction</v>
      </c>
      <c r="AN631" s="427" t="s">
        <v>1522</v>
      </c>
      <c r="AO631" s="427" t="s">
        <v>1522</v>
      </c>
      <c r="AP631" s="427"/>
      <c r="AQ631" s="427">
        <v>2</v>
      </c>
      <c r="AR631" s="427"/>
    </row>
    <row r="632" spans="1:44" ht="12.75" customHeight="1" outlineLevel="1" x14ac:dyDescent="0.25">
      <c r="A632" s="28">
        <f t="shared" si="120"/>
        <v>36</v>
      </c>
      <c r="B632" s="538" t="str">
        <f t="shared" si="122"/>
        <v>Production of lime, or calcination of dolomite/magnesite</v>
      </c>
      <c r="C632" s="526" t="str">
        <f t="shared" si="122"/>
        <v>Lime / dolomite / magnesite</v>
      </c>
      <c r="D632" s="526" t="str">
        <f t="shared" si="122"/>
        <v>Process (method A): non-carbonate</v>
      </c>
      <c r="E632" s="533"/>
      <c r="F632" s="527" t="str">
        <f t="shared" si="123"/>
        <v>Process Emissions</v>
      </c>
      <c r="G632" s="525">
        <v>1</v>
      </c>
      <c r="H632" s="536" t="str">
        <f>Translations!$B$1277</f>
        <v>Type I biomass fraction</v>
      </c>
      <c r="I632" s="536" t="str">
        <f>Translations!$B$1278</f>
        <v>Type II biomass fraction</v>
      </c>
      <c r="J632" s="536"/>
      <c r="K632" s="536"/>
      <c r="L632" s="536"/>
      <c r="M632" s="536" t="str">
        <f>Translations!$B$1303</f>
        <v>Analyse biomass fraction</v>
      </c>
      <c r="N632" s="536" t="s">
        <v>1621</v>
      </c>
      <c r="O632" s="537"/>
      <c r="P632" s="525">
        <v>3</v>
      </c>
      <c r="Q632" s="529" t="str">
        <f t="shared" si="124"/>
        <v>Lime / dolomite / magnesite: Process (method A): non-carbonate</v>
      </c>
      <c r="R632" s="24"/>
      <c r="S632" s="32" t="str">
        <f t="shared" si="127"/>
        <v>BioC_Lime / dolomite / magnesite: Process (method A): non-carbonate</v>
      </c>
      <c r="Z632" s="28" t="b">
        <f t="shared" si="125"/>
        <v>0</v>
      </c>
      <c r="AL632" s="427">
        <v>1</v>
      </c>
      <c r="AM632" s="427" t="str">
        <f>Translations!$B$1278</f>
        <v>Type II biomass fraction</v>
      </c>
      <c r="AN632" s="427" t="s">
        <v>1522</v>
      </c>
      <c r="AO632" s="427" t="s">
        <v>1522</v>
      </c>
      <c r="AP632" s="427"/>
      <c r="AQ632" s="427">
        <v>2</v>
      </c>
      <c r="AR632" s="427"/>
    </row>
    <row r="633" spans="1:44" ht="12.75" customHeight="1" outlineLevel="1" x14ac:dyDescent="0.25">
      <c r="A633" s="28">
        <f t="shared" si="120"/>
        <v>37</v>
      </c>
      <c r="B633" s="538" t="str">
        <f t="shared" si="122"/>
        <v>Production of lime, or calcination of dolomite/magnesite</v>
      </c>
      <c r="C633" s="526" t="str">
        <f t="shared" si="122"/>
        <v>Lime / dolomite / magnesite</v>
      </c>
      <c r="D633" s="526" t="str">
        <f t="shared" si="122"/>
        <v>Process (method B): oxide output</v>
      </c>
      <c r="E633" s="533"/>
      <c r="F633" s="527" t="str">
        <f t="shared" si="123"/>
        <v>Process Emissions</v>
      </c>
      <c r="G633" s="525" t="str">
        <f>EUconst_NA</f>
        <v>n.a.</v>
      </c>
      <c r="H633" s="536"/>
      <c r="I633" s="536"/>
      <c r="J633" s="527"/>
      <c r="K633" s="527"/>
      <c r="L633" s="536"/>
      <c r="M633" s="536"/>
      <c r="N633" s="536"/>
      <c r="O633" s="537"/>
      <c r="P633" s="525" t="str">
        <f t="shared" si="126"/>
        <v>n.a.</v>
      </c>
      <c r="Q633" s="529" t="str">
        <f t="shared" si="124"/>
        <v>Lime / dolomite / magnesite: Process (method B): oxide output</v>
      </c>
      <c r="R633" s="24"/>
      <c r="S633" s="32" t="str">
        <f t="shared" si="127"/>
        <v>BioC_Lime / dolomite / magnesite: Process (method B): oxide output</v>
      </c>
      <c r="Z633" s="28" t="b">
        <f t="shared" si="125"/>
        <v>1</v>
      </c>
      <c r="AL633" s="427" t="s">
        <v>1522</v>
      </c>
      <c r="AM633" s="427" t="s">
        <v>1522</v>
      </c>
      <c r="AN633" s="427" t="s">
        <v>1522</v>
      </c>
      <c r="AO633" s="427" t="s">
        <v>1522</v>
      </c>
      <c r="AP633" s="427"/>
      <c r="AQ633" s="427" t="s">
        <v>1522</v>
      </c>
      <c r="AR633" s="427"/>
    </row>
    <row r="634" spans="1:44" ht="12.75" customHeight="1" outlineLevel="1" x14ac:dyDescent="0.25">
      <c r="A634" s="28">
        <f t="shared" si="120"/>
        <v>38</v>
      </c>
      <c r="B634" s="538" t="str">
        <f t="shared" si="122"/>
        <v>Production of lime, or calcination of dolomite/magnesite</v>
      </c>
      <c r="C634" s="526" t="str">
        <f t="shared" si="122"/>
        <v>Lime / dolomite / magnesite</v>
      </c>
      <c r="D634" s="526" t="str">
        <f t="shared" si="122"/>
        <v>Kiln dust (Method B)</v>
      </c>
      <c r="E634" s="526"/>
      <c r="F634" s="527" t="str">
        <f t="shared" si="123"/>
        <v>Process Emissions</v>
      </c>
      <c r="G634" s="525" t="str">
        <f>EUconst_NA</f>
        <v>n.a.</v>
      </c>
      <c r="H634" s="536"/>
      <c r="I634" s="536"/>
      <c r="J634" s="527"/>
      <c r="K634" s="527"/>
      <c r="L634" s="536"/>
      <c r="M634" s="536"/>
      <c r="N634" s="536"/>
      <c r="O634" s="537"/>
      <c r="P634" s="525" t="str">
        <f t="shared" si="126"/>
        <v>n.a.</v>
      </c>
      <c r="Q634" s="529" t="str">
        <f t="shared" si="124"/>
        <v>Lime / dolomite / magnesite: Kiln dust (Method B)</v>
      </c>
      <c r="R634" s="24"/>
      <c r="S634" s="32" t="str">
        <f t="shared" si="127"/>
        <v>BioC_Lime / dolomite / magnesite: Kiln dust (Method B)</v>
      </c>
      <c r="Z634" s="28" t="b">
        <f t="shared" si="125"/>
        <v>1</v>
      </c>
      <c r="AL634" s="427" t="s">
        <v>1522</v>
      </c>
      <c r="AM634" s="427" t="s">
        <v>1522</v>
      </c>
      <c r="AN634" s="427" t="s">
        <v>1522</v>
      </c>
      <c r="AO634" s="427" t="s">
        <v>1522</v>
      </c>
      <c r="AP634" s="427"/>
      <c r="AQ634" s="427" t="s">
        <v>1522</v>
      </c>
      <c r="AR634" s="427"/>
    </row>
    <row r="635" spans="1:44" ht="12.75" customHeight="1" outlineLevel="1" x14ac:dyDescent="0.25">
      <c r="A635" s="28">
        <f t="shared" si="120"/>
        <v>39</v>
      </c>
      <c r="B635" s="538" t="str">
        <f t="shared" si="122"/>
        <v>Manufacture of glass</v>
      </c>
      <c r="C635" s="526" t="str">
        <f t="shared" si="122"/>
        <v>Glass and mineral wool</v>
      </c>
      <c r="D635" s="526" t="str">
        <f t="shared" si="122"/>
        <v>Process (method A): carbonate only</v>
      </c>
      <c r="E635" s="533"/>
      <c r="F635" s="527" t="str">
        <f t="shared" si="123"/>
        <v>Process Emissions</v>
      </c>
      <c r="G635" s="525" t="str">
        <f>EUconst_NA</f>
        <v>n.a.</v>
      </c>
      <c r="H635" s="536"/>
      <c r="I635" s="536"/>
      <c r="J635" s="527"/>
      <c r="K635" s="527"/>
      <c r="L635" s="536"/>
      <c r="M635" s="536"/>
      <c r="N635" s="536"/>
      <c r="O635" s="537"/>
      <c r="P635" s="525" t="str">
        <f t="shared" si="126"/>
        <v>n.a.</v>
      </c>
      <c r="Q635" s="529" t="str">
        <f t="shared" si="124"/>
        <v>Glass and mineral wool: Process (method A): carbonate only</v>
      </c>
      <c r="R635" s="24"/>
      <c r="S635" s="32" t="str">
        <f t="shared" si="127"/>
        <v>BioC_Glass and mineral wool: Process (method A): carbonate only</v>
      </c>
      <c r="Z635" s="28" t="b">
        <f t="shared" si="125"/>
        <v>1</v>
      </c>
      <c r="AL635" s="427" t="s">
        <v>1522</v>
      </c>
      <c r="AM635" s="427" t="s">
        <v>1522</v>
      </c>
      <c r="AN635" s="427" t="s">
        <v>1522</v>
      </c>
      <c r="AO635" s="427" t="s">
        <v>1522</v>
      </c>
      <c r="AP635" s="427"/>
      <c r="AQ635" s="427" t="s">
        <v>1522</v>
      </c>
      <c r="AR635" s="427"/>
    </row>
    <row r="636" spans="1:44" ht="12.75" customHeight="1" outlineLevel="1" x14ac:dyDescent="0.25">
      <c r="A636" s="28">
        <f t="shared" si="120"/>
        <v>40</v>
      </c>
      <c r="B636" s="538" t="str">
        <f t="shared" si="122"/>
        <v>Manufacture of glass</v>
      </c>
      <c r="C636" s="526" t="str">
        <f t="shared" si="122"/>
        <v>Glass and mineral wool</v>
      </c>
      <c r="D636" s="526" t="str">
        <f t="shared" si="122"/>
        <v>Process (method A): mixed (carbonate + non-carbonate)</v>
      </c>
      <c r="E636" s="533"/>
      <c r="F636" s="527" t="str">
        <f t="shared" si="123"/>
        <v>Process Emissions</v>
      </c>
      <c r="G636" s="525">
        <v>1</v>
      </c>
      <c r="H636" s="536" t="str">
        <f>Translations!$B$1277</f>
        <v>Type I biomass fraction</v>
      </c>
      <c r="I636" s="536" t="str">
        <f>Translations!$B$1278</f>
        <v>Type II biomass fraction</v>
      </c>
      <c r="J636" s="536"/>
      <c r="K636" s="536"/>
      <c r="L636" s="536"/>
      <c r="M636" s="536" t="str">
        <f>Translations!$B$1303</f>
        <v>Analyse biomass fraction</v>
      </c>
      <c r="N636" s="536" t="s">
        <v>1621</v>
      </c>
      <c r="O636" s="537"/>
      <c r="P636" s="525">
        <v>3</v>
      </c>
      <c r="Q636" s="529" t="str">
        <f t="shared" si="124"/>
        <v>Glass and mineral wool: Process (method A): mixed (carbonate + non-carbonate)</v>
      </c>
      <c r="R636" s="24"/>
      <c r="S636" s="32" t="str">
        <f t="shared" si="127"/>
        <v>BioC_Glass and mineral wool: Process (method A): mixed (carbonate + non-carbonate)</v>
      </c>
      <c r="Z636" s="28" t="b">
        <f t="shared" si="125"/>
        <v>0</v>
      </c>
      <c r="AL636" s="427">
        <v>1</v>
      </c>
      <c r="AM636" s="427" t="str">
        <f>Translations!$B$1278</f>
        <v>Type II biomass fraction</v>
      </c>
      <c r="AN636" s="427" t="s">
        <v>1522</v>
      </c>
      <c r="AO636" s="427" t="s">
        <v>1522</v>
      </c>
      <c r="AP636" s="427"/>
      <c r="AQ636" s="427">
        <v>2</v>
      </c>
      <c r="AR636" s="427"/>
    </row>
    <row r="637" spans="1:44" ht="12.75" customHeight="1" outlineLevel="1" x14ac:dyDescent="0.25">
      <c r="A637" s="28">
        <f t="shared" si="120"/>
        <v>41</v>
      </c>
      <c r="B637" s="538" t="str">
        <f t="shared" ref="B637:D656" si="128">B565</f>
        <v>Manufacture of glass</v>
      </c>
      <c r="C637" s="526" t="str">
        <f t="shared" si="128"/>
        <v>Glass and mineral wool</v>
      </c>
      <c r="D637" s="526" t="str">
        <f t="shared" si="128"/>
        <v>Process (method A): non-carbonate</v>
      </c>
      <c r="E637" s="533"/>
      <c r="F637" s="527" t="str">
        <f t="shared" si="123"/>
        <v>Process Emissions</v>
      </c>
      <c r="G637" s="525">
        <v>1</v>
      </c>
      <c r="H637" s="536" t="str">
        <f>Translations!$B$1277</f>
        <v>Type I biomass fraction</v>
      </c>
      <c r="I637" s="536" t="str">
        <f>Translations!$B$1278</f>
        <v>Type II biomass fraction</v>
      </c>
      <c r="J637" s="536"/>
      <c r="K637" s="536"/>
      <c r="L637" s="536"/>
      <c r="M637" s="536" t="str">
        <f>Translations!$B$1303</f>
        <v>Analyse biomass fraction</v>
      </c>
      <c r="N637" s="536" t="s">
        <v>1621</v>
      </c>
      <c r="O637" s="537"/>
      <c r="P637" s="525">
        <v>3</v>
      </c>
      <c r="Q637" s="529" t="str">
        <f t="shared" si="124"/>
        <v>Glass and mineral wool: Process (method A): non-carbonate</v>
      </c>
      <c r="R637" s="24"/>
      <c r="S637" s="32" t="str">
        <f t="shared" si="127"/>
        <v>BioC_Glass and mineral wool: Process (method A): non-carbonate</v>
      </c>
      <c r="Z637" s="28" t="b">
        <f t="shared" si="125"/>
        <v>0</v>
      </c>
      <c r="AL637" s="427">
        <v>1</v>
      </c>
      <c r="AM637" s="427" t="str">
        <f>Translations!$B$1278</f>
        <v>Type II biomass fraction</v>
      </c>
      <c r="AN637" s="427" t="s">
        <v>1522</v>
      </c>
      <c r="AO637" s="427" t="s">
        <v>1522</v>
      </c>
      <c r="AP637" s="427"/>
      <c r="AQ637" s="427">
        <v>2</v>
      </c>
      <c r="AR637" s="427"/>
    </row>
    <row r="638" spans="1:44" ht="12.75" customHeight="1" outlineLevel="1" x14ac:dyDescent="0.25">
      <c r="A638" s="28">
        <f t="shared" si="120"/>
        <v>42</v>
      </c>
      <c r="B638" s="538" t="str">
        <f t="shared" si="128"/>
        <v>Manufacture of ceramics</v>
      </c>
      <c r="C638" s="526" t="str">
        <f t="shared" si="128"/>
        <v>Ceramics</v>
      </c>
      <c r="D638" s="526" t="str">
        <f t="shared" si="128"/>
        <v>Process (method A): carbonate only</v>
      </c>
      <c r="E638" s="533"/>
      <c r="F638" s="527" t="str">
        <f t="shared" si="123"/>
        <v>Process Emissions</v>
      </c>
      <c r="G638" s="525" t="str">
        <f>EUconst_NA</f>
        <v>n.a.</v>
      </c>
      <c r="H638" s="536"/>
      <c r="I638" s="536"/>
      <c r="J638" s="527"/>
      <c r="K638" s="527"/>
      <c r="L638" s="536"/>
      <c r="M638" s="536"/>
      <c r="N638" s="536"/>
      <c r="O638" s="537"/>
      <c r="P638" s="525" t="str">
        <f t="shared" si="126"/>
        <v>n.a.</v>
      </c>
      <c r="Q638" s="529" t="str">
        <f t="shared" si="124"/>
        <v>Ceramics: Process (method A): carbonate only</v>
      </c>
      <c r="R638" s="24"/>
      <c r="S638" s="32" t="str">
        <f t="shared" si="127"/>
        <v>BioC_Ceramics: Process (method A): carbonate only</v>
      </c>
      <c r="Z638" s="28" t="b">
        <f t="shared" si="125"/>
        <v>1</v>
      </c>
      <c r="AL638" s="427" t="s">
        <v>1522</v>
      </c>
      <c r="AM638" s="427" t="s">
        <v>1522</v>
      </c>
      <c r="AN638" s="427" t="s">
        <v>1522</v>
      </c>
      <c r="AO638" s="427" t="s">
        <v>1522</v>
      </c>
      <c r="AP638" s="427"/>
      <c r="AQ638" s="427" t="s">
        <v>1522</v>
      </c>
      <c r="AR638" s="427"/>
    </row>
    <row r="639" spans="1:44" ht="12.75" customHeight="1" outlineLevel="1" x14ac:dyDescent="0.25">
      <c r="A639" s="28">
        <f t="shared" si="120"/>
        <v>43</v>
      </c>
      <c r="B639" s="538" t="str">
        <f t="shared" si="128"/>
        <v>Manufacture of ceramics</v>
      </c>
      <c r="C639" s="526" t="str">
        <f t="shared" si="128"/>
        <v>Ceramics</v>
      </c>
      <c r="D639" s="526" t="str">
        <f t="shared" si="128"/>
        <v>Process (method A): mixed (carbonate + non-carbonate)</v>
      </c>
      <c r="E639" s="533"/>
      <c r="F639" s="527" t="str">
        <f t="shared" si="123"/>
        <v>Process Emissions</v>
      </c>
      <c r="G639" s="525">
        <v>1</v>
      </c>
      <c r="H639" s="536" t="str">
        <f>Translations!$B$1277</f>
        <v>Type I biomass fraction</v>
      </c>
      <c r="I639" s="536" t="str">
        <f>Translations!$B$1278</f>
        <v>Type II biomass fraction</v>
      </c>
      <c r="J639" s="536"/>
      <c r="K639" s="536"/>
      <c r="L639" s="536"/>
      <c r="M639" s="536" t="str">
        <f>Translations!$B$1303</f>
        <v>Analyse biomass fraction</v>
      </c>
      <c r="N639" s="536" t="s">
        <v>1621</v>
      </c>
      <c r="O639" s="537"/>
      <c r="P639" s="525">
        <v>3</v>
      </c>
      <c r="Q639" s="529" t="str">
        <f t="shared" si="124"/>
        <v>Ceramics: Process (method A): mixed (carbonate + non-carbonate)</v>
      </c>
      <c r="R639" s="24"/>
      <c r="S639" s="32" t="str">
        <f t="shared" si="127"/>
        <v>BioC_Ceramics: Process (method A): mixed (carbonate + non-carbonate)</v>
      </c>
      <c r="W639" s="145"/>
      <c r="X639" s="21"/>
      <c r="Z639" s="28" t="b">
        <f t="shared" si="125"/>
        <v>0</v>
      </c>
      <c r="AL639" s="427">
        <v>1</v>
      </c>
      <c r="AM639" s="427" t="str">
        <f>Translations!$B$1278</f>
        <v>Type II biomass fraction</v>
      </c>
      <c r="AN639" s="427" t="s">
        <v>1522</v>
      </c>
      <c r="AO639" s="427" t="s">
        <v>1522</v>
      </c>
      <c r="AP639" s="427"/>
      <c r="AQ639" s="427">
        <v>2</v>
      </c>
      <c r="AR639" s="427"/>
    </row>
    <row r="640" spans="1:44" ht="12.75" customHeight="1" outlineLevel="1" x14ac:dyDescent="0.25">
      <c r="A640" s="28">
        <f t="shared" si="120"/>
        <v>44</v>
      </c>
      <c r="B640" s="538" t="str">
        <f t="shared" si="128"/>
        <v>Manufacture of ceramics</v>
      </c>
      <c r="C640" s="526" t="str">
        <f t="shared" si="128"/>
        <v>Ceramics</v>
      </c>
      <c r="D640" s="526" t="str">
        <f t="shared" si="128"/>
        <v>Process (method A): non-carbonate</v>
      </c>
      <c r="E640" s="533"/>
      <c r="F640" s="527" t="str">
        <f t="shared" si="123"/>
        <v>Process Emissions</v>
      </c>
      <c r="G640" s="525">
        <v>1</v>
      </c>
      <c r="H640" s="536" t="str">
        <f>Translations!$B$1277</f>
        <v>Type I biomass fraction</v>
      </c>
      <c r="I640" s="536" t="str">
        <f>Translations!$B$1278</f>
        <v>Type II biomass fraction</v>
      </c>
      <c r="J640" s="536"/>
      <c r="K640" s="536"/>
      <c r="L640" s="536"/>
      <c r="M640" s="536" t="str">
        <f>Translations!$B$1303</f>
        <v>Analyse biomass fraction</v>
      </c>
      <c r="N640" s="536" t="s">
        <v>1621</v>
      </c>
      <c r="O640" s="537"/>
      <c r="P640" s="525">
        <v>3</v>
      </c>
      <c r="Q640" s="529" t="str">
        <f t="shared" si="124"/>
        <v>Ceramics: Process (method A): non-carbonate</v>
      </c>
      <c r="R640" s="24"/>
      <c r="S640" s="32" t="str">
        <f t="shared" si="127"/>
        <v>BioC_Ceramics: Process (method A): non-carbonate</v>
      </c>
      <c r="W640" s="145"/>
      <c r="X640" s="21"/>
      <c r="Z640" s="28" t="b">
        <f t="shared" si="125"/>
        <v>0</v>
      </c>
      <c r="AL640" s="427">
        <v>1</v>
      </c>
      <c r="AM640" s="427" t="str">
        <f>Translations!$B$1278</f>
        <v>Type II biomass fraction</v>
      </c>
      <c r="AN640" s="427" t="s">
        <v>1522</v>
      </c>
      <c r="AO640" s="427" t="s">
        <v>1522</v>
      </c>
      <c r="AP640" s="427"/>
      <c r="AQ640" s="427">
        <v>2</v>
      </c>
      <c r="AR640" s="427"/>
    </row>
    <row r="641" spans="1:44" ht="12.75" customHeight="1" outlineLevel="1" x14ac:dyDescent="0.25">
      <c r="A641" s="28">
        <f t="shared" si="120"/>
        <v>45</v>
      </c>
      <c r="B641" s="538" t="str">
        <f t="shared" si="128"/>
        <v>Manufacture of ceramics</v>
      </c>
      <c r="C641" s="526" t="str">
        <f t="shared" si="128"/>
        <v>Ceramics</v>
      </c>
      <c r="D641" s="526" t="str">
        <f t="shared" si="128"/>
        <v>Process (method B): oxide output</v>
      </c>
      <c r="E641" s="526"/>
      <c r="F641" s="527" t="str">
        <f t="shared" si="123"/>
        <v>Process Emissions</v>
      </c>
      <c r="G641" s="525" t="str">
        <f>EUconst_NA</f>
        <v>n.a.</v>
      </c>
      <c r="H641" s="536"/>
      <c r="I641" s="536"/>
      <c r="J641" s="527"/>
      <c r="K641" s="527"/>
      <c r="L641" s="536"/>
      <c r="M641" s="536"/>
      <c r="N641" s="536"/>
      <c r="O641" s="537"/>
      <c r="P641" s="525" t="str">
        <f t="shared" si="126"/>
        <v>n.a.</v>
      </c>
      <c r="Q641" s="529" t="str">
        <f t="shared" si="124"/>
        <v>Ceramics: Process (method B): oxide output</v>
      </c>
      <c r="R641" s="24"/>
      <c r="S641" s="32" t="str">
        <f t="shared" si="127"/>
        <v>BioC_Ceramics: Process (method B): oxide output</v>
      </c>
      <c r="Z641" s="28" t="b">
        <f t="shared" si="125"/>
        <v>1</v>
      </c>
      <c r="AL641" s="427" t="s">
        <v>1522</v>
      </c>
      <c r="AM641" s="427" t="s">
        <v>1522</v>
      </c>
      <c r="AN641" s="427" t="s">
        <v>1522</v>
      </c>
      <c r="AO641" s="427" t="s">
        <v>1522</v>
      </c>
      <c r="AP641" s="427"/>
      <c r="AQ641" s="427" t="s">
        <v>1522</v>
      </c>
      <c r="AR641" s="427"/>
    </row>
    <row r="642" spans="1:44" ht="12.75" customHeight="1" outlineLevel="1" x14ac:dyDescent="0.25">
      <c r="A642" s="28">
        <f t="shared" si="120"/>
        <v>46</v>
      </c>
      <c r="B642" s="538" t="str">
        <f t="shared" si="128"/>
        <v>Manufacture of ceramics</v>
      </c>
      <c r="C642" s="526" t="str">
        <f t="shared" si="128"/>
        <v>Ceramics</v>
      </c>
      <c r="D642" s="526" t="str">
        <f t="shared" si="128"/>
        <v>Scrubbing</v>
      </c>
      <c r="E642" s="526"/>
      <c r="F642" s="527" t="str">
        <f t="shared" si="123"/>
        <v>Process Emissions</v>
      </c>
      <c r="G642" s="525" t="str">
        <f>EUconst_NA</f>
        <v>n.a.</v>
      </c>
      <c r="H642" s="536"/>
      <c r="I642" s="536"/>
      <c r="J642" s="527"/>
      <c r="K642" s="527"/>
      <c r="L642" s="536"/>
      <c r="M642" s="536"/>
      <c r="N642" s="536"/>
      <c r="O642" s="537"/>
      <c r="P642" s="525" t="str">
        <f t="shared" si="126"/>
        <v>n.a.</v>
      </c>
      <c r="Q642" s="529" t="str">
        <f t="shared" si="124"/>
        <v>Ceramics: Scrubbing</v>
      </c>
      <c r="R642" s="24"/>
      <c r="S642" s="32" t="str">
        <f t="shared" si="127"/>
        <v>BioC_Ceramics: Scrubbing</v>
      </c>
      <c r="Z642" s="28" t="b">
        <f t="shared" si="125"/>
        <v>1</v>
      </c>
      <c r="AL642" s="427" t="s">
        <v>1522</v>
      </c>
      <c r="AM642" s="427" t="s">
        <v>1522</v>
      </c>
      <c r="AN642" s="427" t="s">
        <v>1522</v>
      </c>
      <c r="AO642" s="427" t="s">
        <v>1522</v>
      </c>
      <c r="AP642" s="427"/>
      <c r="AQ642" s="427" t="s">
        <v>1522</v>
      </c>
      <c r="AR642" s="427"/>
    </row>
    <row r="643" spans="1:44" ht="12.75" customHeight="1" outlineLevel="1" x14ac:dyDescent="0.25">
      <c r="A643" s="28">
        <f t="shared" si="120"/>
        <v>47</v>
      </c>
      <c r="B643" s="538" t="str">
        <f t="shared" si="128"/>
        <v>Production of pulp</v>
      </c>
      <c r="C643" s="526" t="str">
        <f t="shared" si="128"/>
        <v>Pulp &amp; paper</v>
      </c>
      <c r="D643" s="526" t="str">
        <f t="shared" si="128"/>
        <v>Make up chemicals</v>
      </c>
      <c r="E643" s="526"/>
      <c r="F643" s="527" t="str">
        <f t="shared" si="123"/>
        <v>Process Emissions</v>
      </c>
      <c r="G643" s="525" t="str">
        <f>EUconst_NA</f>
        <v>n.a.</v>
      </c>
      <c r="H643" s="536"/>
      <c r="I643" s="536"/>
      <c r="J643" s="527"/>
      <c r="K643" s="527"/>
      <c r="L643" s="536"/>
      <c r="M643" s="536"/>
      <c r="N643" s="536"/>
      <c r="O643" s="537"/>
      <c r="P643" s="525" t="str">
        <f t="shared" si="126"/>
        <v>n.a.</v>
      </c>
      <c r="Q643" s="529" t="str">
        <f t="shared" si="124"/>
        <v>Pulp &amp; paper: Make up chemicals</v>
      </c>
      <c r="R643" s="24"/>
      <c r="S643" s="32" t="str">
        <f t="shared" si="127"/>
        <v>BioC_Pulp &amp; paper: Make up chemicals</v>
      </c>
      <c r="Z643" s="28" t="b">
        <f t="shared" si="125"/>
        <v>1</v>
      </c>
      <c r="AL643" s="427" t="s">
        <v>1522</v>
      </c>
      <c r="AM643" s="427" t="s">
        <v>1522</v>
      </c>
      <c r="AN643" s="427" t="s">
        <v>1522</v>
      </c>
      <c r="AO643" s="427" t="s">
        <v>1522</v>
      </c>
      <c r="AP643" s="427"/>
      <c r="AQ643" s="427" t="s">
        <v>1522</v>
      </c>
      <c r="AR643" s="427"/>
    </row>
    <row r="644" spans="1:44" ht="12.75" customHeight="1" outlineLevel="1" x14ac:dyDescent="0.25">
      <c r="A644" s="28">
        <f t="shared" si="120"/>
        <v>48</v>
      </c>
      <c r="B644" s="538" t="str">
        <f t="shared" si="128"/>
        <v>Production of carbon black</v>
      </c>
      <c r="C644" s="526" t="str">
        <f t="shared" si="128"/>
        <v>Carbon black</v>
      </c>
      <c r="D644" s="526" t="str">
        <f t="shared" si="128"/>
        <v>Mass balance methodology</v>
      </c>
      <c r="E644" s="526"/>
      <c r="F644" s="527" t="str">
        <f t="shared" si="123"/>
        <v>Mass balance</v>
      </c>
      <c r="G644" s="525">
        <v>1</v>
      </c>
      <c r="H644" s="536" t="str">
        <f>Translations!$B$1277</f>
        <v>Type I biomass fraction</v>
      </c>
      <c r="I644" s="536" t="str">
        <f>Translations!$B$1278</f>
        <v>Type II biomass fraction</v>
      </c>
      <c r="J644" s="536"/>
      <c r="K644" s="536"/>
      <c r="L644" s="536"/>
      <c r="M644" s="536" t="str">
        <f>Translations!$B$1303</f>
        <v>Analyse biomass fraction</v>
      </c>
      <c r="N644" s="536" t="s">
        <v>1621</v>
      </c>
      <c r="O644" s="537"/>
      <c r="P644" s="525">
        <v>3</v>
      </c>
      <c r="Q644" s="529" t="str">
        <f t="shared" si="124"/>
        <v>Carbon black: Mass balance methodology</v>
      </c>
      <c r="R644" s="24"/>
      <c r="S644" s="32" t="str">
        <f t="shared" si="127"/>
        <v>BioC_Carbon black: Mass balance methodology</v>
      </c>
      <c r="Z644" s="28" t="b">
        <f t="shared" si="125"/>
        <v>0</v>
      </c>
      <c r="AL644" s="427">
        <v>1</v>
      </c>
      <c r="AM644" s="427" t="str">
        <f>Translations!$B$1278</f>
        <v>Type II biomass fraction</v>
      </c>
      <c r="AN644" s="427" t="s">
        <v>1522</v>
      </c>
      <c r="AO644" s="427" t="s">
        <v>1522</v>
      </c>
      <c r="AP644" s="427"/>
      <c r="AQ644" s="427">
        <v>2</v>
      </c>
      <c r="AR644" s="427"/>
    </row>
    <row r="645" spans="1:44" ht="12.75" customHeight="1" outlineLevel="1" x14ac:dyDescent="0.25">
      <c r="A645" s="28">
        <f t="shared" si="120"/>
        <v>49</v>
      </c>
      <c r="B645" s="538" t="str">
        <f t="shared" si="128"/>
        <v>Production of ammonia</v>
      </c>
      <c r="C645" s="526" t="str">
        <f t="shared" si="128"/>
        <v>Ammonia</v>
      </c>
      <c r="D645" s="526" t="str">
        <f t="shared" si="128"/>
        <v>Fuel as process input</v>
      </c>
      <c r="E645" s="526"/>
      <c r="F645" s="527" t="str">
        <f t="shared" si="123"/>
        <v>Combustion</v>
      </c>
      <c r="G645" s="525">
        <v>1</v>
      </c>
      <c r="H645" s="536" t="str">
        <f>Translations!$B$1277</f>
        <v>Type I biomass fraction</v>
      </c>
      <c r="I645" s="536" t="str">
        <f>Translations!$B$1278</f>
        <v>Type II biomass fraction</v>
      </c>
      <c r="J645" s="536"/>
      <c r="K645" s="536"/>
      <c r="L645" s="536"/>
      <c r="M645" s="536" t="str">
        <f>Translations!$B$1303</f>
        <v>Analyse biomass fraction</v>
      </c>
      <c r="N645" s="536" t="s">
        <v>1621</v>
      </c>
      <c r="O645" s="537"/>
      <c r="P645" s="525">
        <v>3</v>
      </c>
      <c r="Q645" s="529" t="str">
        <f t="shared" si="124"/>
        <v>Ammonia: Fuel as process input</v>
      </c>
      <c r="R645" s="24"/>
      <c r="S645" s="32" t="str">
        <f t="shared" si="127"/>
        <v>BioC_Ammonia: Fuel as process input</v>
      </c>
      <c r="Z645" s="28" t="b">
        <f t="shared" si="125"/>
        <v>0</v>
      </c>
      <c r="AL645" s="427">
        <v>1</v>
      </c>
      <c r="AM645" s="427" t="str">
        <f>Translations!$B$1278</f>
        <v>Type II biomass fraction</v>
      </c>
      <c r="AN645" s="427" t="s">
        <v>1522</v>
      </c>
      <c r="AO645" s="427" t="s">
        <v>1522</v>
      </c>
      <c r="AP645" s="427"/>
      <c r="AQ645" s="427">
        <v>2</v>
      </c>
      <c r="AR645" s="427"/>
    </row>
    <row r="646" spans="1:44" ht="12.75" customHeight="1" outlineLevel="1" x14ac:dyDescent="0.25">
      <c r="A646" s="28">
        <f t="shared" si="120"/>
        <v>50</v>
      </c>
      <c r="B646" s="538" t="str">
        <f t="shared" si="128"/>
        <v>Production of hydrogen and synthesis gas</v>
      </c>
      <c r="C646" s="526" t="str">
        <f t="shared" si="128"/>
        <v>Hydrogen and synthesis gas</v>
      </c>
      <c r="D646" s="526" t="str">
        <f t="shared" si="128"/>
        <v>Fuel as process input</v>
      </c>
      <c r="E646" s="526"/>
      <c r="F646" s="527" t="str">
        <f t="shared" si="123"/>
        <v>Combustion</v>
      </c>
      <c r="G646" s="525">
        <v>1</v>
      </c>
      <c r="H646" s="536" t="str">
        <f>Translations!$B$1277</f>
        <v>Type I biomass fraction</v>
      </c>
      <c r="I646" s="536" t="str">
        <f>Translations!$B$1278</f>
        <v>Type II biomass fraction</v>
      </c>
      <c r="J646" s="536"/>
      <c r="K646" s="536"/>
      <c r="L646" s="536"/>
      <c r="M646" s="536" t="str">
        <f>Translations!$B$1303</f>
        <v>Analyse biomass fraction</v>
      </c>
      <c r="N646" s="536" t="s">
        <v>1621</v>
      </c>
      <c r="O646" s="537"/>
      <c r="P646" s="525">
        <v>3</v>
      </c>
      <c r="Q646" s="529" t="str">
        <f t="shared" si="124"/>
        <v>Hydrogen and synthesis gas: Fuel as process input</v>
      </c>
      <c r="R646" s="24"/>
      <c r="S646" s="32" t="str">
        <f t="shared" si="127"/>
        <v>BioC_Hydrogen and synthesis gas: Fuel as process input</v>
      </c>
      <c r="Z646" s="28" t="b">
        <f t="shared" si="125"/>
        <v>0</v>
      </c>
      <c r="AL646" s="427">
        <v>1</v>
      </c>
      <c r="AM646" s="427" t="str">
        <f>Translations!$B$1278</f>
        <v>Type II biomass fraction</v>
      </c>
      <c r="AN646" s="427" t="s">
        <v>1522</v>
      </c>
      <c r="AO646" s="427" t="s">
        <v>1522</v>
      </c>
      <c r="AP646" s="427"/>
      <c r="AQ646" s="427">
        <v>2</v>
      </c>
      <c r="AR646" s="427"/>
    </row>
    <row r="647" spans="1:44" ht="12.75" customHeight="1" outlineLevel="1" x14ac:dyDescent="0.25">
      <c r="A647" s="28">
        <f t="shared" si="120"/>
        <v>51</v>
      </c>
      <c r="B647" s="538" t="str">
        <f t="shared" si="128"/>
        <v>Production of hydrogen and synthesis gas</v>
      </c>
      <c r="C647" s="526" t="str">
        <f t="shared" si="128"/>
        <v>Hydrogen and synthesis gas</v>
      </c>
      <c r="D647" s="526" t="str">
        <f t="shared" si="128"/>
        <v>Mass balance methodology</v>
      </c>
      <c r="E647" s="526"/>
      <c r="F647" s="527" t="str">
        <f t="shared" si="123"/>
        <v>Mass balance</v>
      </c>
      <c r="G647" s="525">
        <v>1</v>
      </c>
      <c r="H647" s="536" t="str">
        <f>Translations!$B$1277</f>
        <v>Type I biomass fraction</v>
      </c>
      <c r="I647" s="536" t="str">
        <f>Translations!$B$1278</f>
        <v>Type II biomass fraction</v>
      </c>
      <c r="J647" s="536"/>
      <c r="K647" s="536"/>
      <c r="L647" s="536"/>
      <c r="M647" s="536" t="str">
        <f>Translations!$B$1303</f>
        <v>Analyse biomass fraction</v>
      </c>
      <c r="N647" s="536" t="s">
        <v>1621</v>
      </c>
      <c r="O647" s="537"/>
      <c r="P647" s="525">
        <v>3</v>
      </c>
      <c r="Q647" s="529" t="str">
        <f t="shared" si="124"/>
        <v>Hydrogen and synthesis gas: Mass balance methodology</v>
      </c>
      <c r="R647" s="24"/>
      <c r="S647" s="32" t="str">
        <f t="shared" si="127"/>
        <v>BioC_Hydrogen and synthesis gas: Mass balance methodology</v>
      </c>
      <c r="Z647" s="28" t="b">
        <f t="shared" si="125"/>
        <v>0</v>
      </c>
      <c r="AL647" s="427">
        <v>1</v>
      </c>
      <c r="AM647" s="427" t="str">
        <f>Translations!$B$1278</f>
        <v>Type II biomass fraction</v>
      </c>
      <c r="AN647" s="427" t="s">
        <v>1522</v>
      </c>
      <c r="AO647" s="427" t="s">
        <v>1522</v>
      </c>
      <c r="AP647" s="427"/>
      <c r="AQ647" s="427">
        <v>2</v>
      </c>
      <c r="AR647" s="427"/>
    </row>
    <row r="648" spans="1:44" ht="12.75" customHeight="1" outlineLevel="1" x14ac:dyDescent="0.25">
      <c r="A648" s="28">
        <f t="shared" si="120"/>
        <v>52</v>
      </c>
      <c r="B648" s="538" t="str">
        <f t="shared" si="128"/>
        <v>Production of bulk chemicals</v>
      </c>
      <c r="C648" s="526" t="str">
        <f t="shared" si="128"/>
        <v>Bulk organic chemicals</v>
      </c>
      <c r="D648" s="526" t="str">
        <f t="shared" si="128"/>
        <v>Mass balance methodology</v>
      </c>
      <c r="E648" s="526"/>
      <c r="F648" s="527" t="str">
        <f t="shared" si="123"/>
        <v>Mass balance</v>
      </c>
      <c r="G648" s="525">
        <v>1</v>
      </c>
      <c r="H648" s="536" t="str">
        <f>Translations!$B$1277</f>
        <v>Type I biomass fraction</v>
      </c>
      <c r="I648" s="536" t="str">
        <f>Translations!$B$1278</f>
        <v>Type II biomass fraction</v>
      </c>
      <c r="J648" s="536"/>
      <c r="K648" s="536"/>
      <c r="L648" s="536"/>
      <c r="M648" s="536" t="str">
        <f>Translations!$B$1303</f>
        <v>Analyse biomass fraction</v>
      </c>
      <c r="N648" s="536" t="s">
        <v>1621</v>
      </c>
      <c r="O648" s="537"/>
      <c r="P648" s="525">
        <v>3</v>
      </c>
      <c r="Q648" s="529" t="str">
        <f t="shared" si="124"/>
        <v>Bulk organic chemicals: Mass balance methodology</v>
      </c>
      <c r="R648" s="24"/>
      <c r="S648" s="32" t="str">
        <f t="shared" si="127"/>
        <v>BioC_Bulk organic chemicals: Mass balance methodology</v>
      </c>
      <c r="Z648" s="28" t="b">
        <f t="shared" si="125"/>
        <v>0</v>
      </c>
      <c r="AL648" s="427">
        <v>1</v>
      </c>
      <c r="AM648" s="427" t="str">
        <f>Translations!$B$1278</f>
        <v>Type II biomass fraction</v>
      </c>
      <c r="AN648" s="427" t="s">
        <v>1522</v>
      </c>
      <c r="AO648" s="427" t="s">
        <v>1522</v>
      </c>
      <c r="AP648" s="427"/>
      <c r="AQ648" s="427">
        <v>2</v>
      </c>
      <c r="AR648" s="427"/>
    </row>
    <row r="649" spans="1:44" ht="12.75" customHeight="1" outlineLevel="1" x14ac:dyDescent="0.25">
      <c r="A649" s="28">
        <f t="shared" si="120"/>
        <v>53</v>
      </c>
      <c r="B649" s="538" t="str">
        <f t="shared" si="128"/>
        <v>Production or processing of ferrous metals</v>
      </c>
      <c r="C649" s="526" t="str">
        <f t="shared" si="128"/>
        <v>(Non) ferrous, sec. aluminium</v>
      </c>
      <c r="D649" s="526" t="str">
        <f t="shared" si="128"/>
        <v>Process (method A): carbonate only</v>
      </c>
      <c r="E649" s="533"/>
      <c r="F649" s="527" t="str">
        <f t="shared" si="123"/>
        <v>Process Emissions</v>
      </c>
      <c r="G649" s="525" t="str">
        <f>EUconst_NA</f>
        <v>n.a.</v>
      </c>
      <c r="H649" s="536"/>
      <c r="I649" s="536"/>
      <c r="J649" s="527"/>
      <c r="K649" s="527"/>
      <c r="L649" s="536"/>
      <c r="M649" s="536"/>
      <c r="N649" s="536"/>
      <c r="O649" s="537"/>
      <c r="P649" s="525" t="str">
        <f t="shared" si="126"/>
        <v>n.a.</v>
      </c>
      <c r="Q649" s="529" t="str">
        <f t="shared" si="124"/>
        <v>(Non) ferrous, sec. aluminium: Process (method A): carbonate only</v>
      </c>
      <c r="R649" s="24"/>
      <c r="S649" s="32" t="str">
        <f t="shared" si="127"/>
        <v>BioC_(Non) ferrous, sec. aluminium: Process (method A): carbonate only</v>
      </c>
      <c r="Z649" s="28" t="b">
        <f t="shared" si="125"/>
        <v>1</v>
      </c>
      <c r="AL649" s="427" t="s">
        <v>1522</v>
      </c>
      <c r="AM649" s="427" t="s">
        <v>1522</v>
      </c>
      <c r="AN649" s="427" t="s">
        <v>1522</v>
      </c>
      <c r="AO649" s="427" t="s">
        <v>1522</v>
      </c>
      <c r="AP649" s="427"/>
      <c r="AQ649" s="427" t="s">
        <v>1522</v>
      </c>
      <c r="AR649" s="427"/>
    </row>
    <row r="650" spans="1:44" ht="12.75" customHeight="1" outlineLevel="1" x14ac:dyDescent="0.25">
      <c r="A650" s="28">
        <f t="shared" si="120"/>
        <v>54</v>
      </c>
      <c r="B650" s="538" t="str">
        <f t="shared" si="128"/>
        <v>Production or processing of ferrous metals</v>
      </c>
      <c r="C650" s="526" t="str">
        <f t="shared" si="128"/>
        <v>(Non) ferrous, sec. aluminium</v>
      </c>
      <c r="D650" s="526" t="str">
        <f t="shared" si="128"/>
        <v>Process (method A): mixed (carbonate + non-carbonate)</v>
      </c>
      <c r="E650" s="533"/>
      <c r="F650" s="527" t="str">
        <f t="shared" si="123"/>
        <v>Process Emissions</v>
      </c>
      <c r="G650" s="525">
        <v>1</v>
      </c>
      <c r="H650" s="536" t="str">
        <f>Translations!$B$1277</f>
        <v>Type I biomass fraction</v>
      </c>
      <c r="I650" s="536" t="str">
        <f>Translations!$B$1278</f>
        <v>Type II biomass fraction</v>
      </c>
      <c r="J650" s="536"/>
      <c r="K650" s="536"/>
      <c r="L650" s="536"/>
      <c r="M650" s="536" t="str">
        <f>Translations!$B$1303</f>
        <v>Analyse biomass fraction</v>
      </c>
      <c r="N650" s="536" t="s">
        <v>1621</v>
      </c>
      <c r="O650" s="537"/>
      <c r="P650" s="525">
        <v>3</v>
      </c>
      <c r="Q650" s="529" t="str">
        <f t="shared" si="124"/>
        <v>(Non) ferrous, sec. aluminium: Process (method A): mixed (carbonate + non-carbonate)</v>
      </c>
      <c r="R650" s="24"/>
      <c r="S650" s="32" t="str">
        <f t="shared" si="127"/>
        <v>BioC_(Non) ferrous, sec. aluminium: Process (method A): mixed (carbonate + non-carbonate)</v>
      </c>
      <c r="Z650" s="28" t="b">
        <f t="shared" si="125"/>
        <v>0</v>
      </c>
      <c r="AL650" s="427">
        <v>1</v>
      </c>
      <c r="AM650" s="427" t="str">
        <f>Translations!$B$1278</f>
        <v>Type II biomass fraction</v>
      </c>
      <c r="AN650" s="427" t="s">
        <v>1522</v>
      </c>
      <c r="AO650" s="427" t="s">
        <v>1522</v>
      </c>
      <c r="AP650" s="427"/>
      <c r="AQ650" s="427">
        <v>2</v>
      </c>
      <c r="AR650" s="427"/>
    </row>
    <row r="651" spans="1:44" ht="12.75" customHeight="1" outlineLevel="1" x14ac:dyDescent="0.25">
      <c r="A651" s="28">
        <f t="shared" si="120"/>
        <v>55</v>
      </c>
      <c r="B651" s="538" t="str">
        <f t="shared" si="128"/>
        <v>Production or processing of ferrous metals</v>
      </c>
      <c r="C651" s="526" t="str">
        <f t="shared" si="128"/>
        <v>(Non) ferrous, sec. aluminium</v>
      </c>
      <c r="D651" s="526" t="str">
        <f t="shared" si="128"/>
        <v>Process (method A): non-carbonate</v>
      </c>
      <c r="E651" s="533"/>
      <c r="F651" s="527" t="str">
        <f t="shared" si="123"/>
        <v>Process Emissions</v>
      </c>
      <c r="G651" s="525">
        <v>1</v>
      </c>
      <c r="H651" s="536" t="str">
        <f>Translations!$B$1277</f>
        <v>Type I biomass fraction</v>
      </c>
      <c r="I651" s="536" t="str">
        <f>Translations!$B$1278</f>
        <v>Type II biomass fraction</v>
      </c>
      <c r="J651" s="536"/>
      <c r="K651" s="536"/>
      <c r="L651" s="536"/>
      <c r="M651" s="536" t="str">
        <f>Translations!$B$1303</f>
        <v>Analyse biomass fraction</v>
      </c>
      <c r="N651" s="536" t="s">
        <v>1621</v>
      </c>
      <c r="O651" s="537"/>
      <c r="P651" s="525">
        <v>3</v>
      </c>
      <c r="Q651" s="529" t="str">
        <f t="shared" si="124"/>
        <v>(Non) ferrous, sec. aluminium: Process (method A): non-carbonate</v>
      </c>
      <c r="R651" s="24"/>
      <c r="S651" s="32" t="str">
        <f t="shared" si="127"/>
        <v>BioC_(Non) ferrous, sec. aluminium: Process (method A): non-carbonate</v>
      </c>
      <c r="Z651" s="28" t="b">
        <f t="shared" si="125"/>
        <v>0</v>
      </c>
      <c r="AL651" s="427">
        <v>1</v>
      </c>
      <c r="AM651" s="427" t="str">
        <f>Translations!$B$1278</f>
        <v>Type II biomass fraction</v>
      </c>
      <c r="AN651" s="427" t="s">
        <v>1522</v>
      </c>
      <c r="AO651" s="427" t="s">
        <v>1522</v>
      </c>
      <c r="AP651" s="427"/>
      <c r="AQ651" s="427">
        <v>2</v>
      </c>
      <c r="AR651" s="427"/>
    </row>
    <row r="652" spans="1:44" ht="12.75" customHeight="1" outlineLevel="1" x14ac:dyDescent="0.25">
      <c r="A652" s="28">
        <f t="shared" si="120"/>
        <v>56</v>
      </c>
      <c r="B652" s="538" t="str">
        <f t="shared" si="128"/>
        <v>Production or processing of ferrous metals</v>
      </c>
      <c r="C652" s="526" t="str">
        <f t="shared" si="128"/>
        <v>(Non) ferrous, sec. aluminium</v>
      </c>
      <c r="D652" s="526" t="str">
        <f t="shared" si="128"/>
        <v>Process (method B): oxide output</v>
      </c>
      <c r="E652" s="533"/>
      <c r="F652" s="527" t="str">
        <f t="shared" si="123"/>
        <v>Process Emissions</v>
      </c>
      <c r="G652" s="525" t="str">
        <f>EUconst_NA</f>
        <v>n.a.</v>
      </c>
      <c r="H652" s="536"/>
      <c r="I652" s="536"/>
      <c r="J652" s="527"/>
      <c r="K652" s="527"/>
      <c r="L652" s="536"/>
      <c r="M652" s="536"/>
      <c r="N652" s="536"/>
      <c r="O652" s="537"/>
      <c r="P652" s="525" t="str">
        <f t="shared" si="126"/>
        <v>n.a.</v>
      </c>
      <c r="Q652" s="529" t="str">
        <f t="shared" si="124"/>
        <v>(Non) ferrous, sec. aluminium: Process (method B): oxide output</v>
      </c>
      <c r="R652" s="24"/>
      <c r="S652" s="32" t="str">
        <f t="shared" si="127"/>
        <v>BioC_(Non) ferrous, sec. aluminium: Process (method B): oxide output</v>
      </c>
      <c r="Z652" s="28" t="b">
        <f t="shared" si="125"/>
        <v>1</v>
      </c>
      <c r="AL652" s="427" t="s">
        <v>1522</v>
      </c>
      <c r="AM652" s="427" t="s">
        <v>1522</v>
      </c>
      <c r="AN652" s="427" t="s">
        <v>1522</v>
      </c>
      <c r="AO652" s="427" t="s">
        <v>1522</v>
      </c>
      <c r="AP652" s="427"/>
      <c r="AQ652" s="427" t="s">
        <v>1522</v>
      </c>
      <c r="AR652" s="427"/>
    </row>
    <row r="653" spans="1:44" ht="12.75" customHeight="1" outlineLevel="1" x14ac:dyDescent="0.25">
      <c r="A653" s="28">
        <f t="shared" si="120"/>
        <v>57</v>
      </c>
      <c r="B653" s="538" t="str">
        <f t="shared" si="128"/>
        <v>Production or processing of ferrous metals</v>
      </c>
      <c r="C653" s="526" t="str">
        <f t="shared" si="128"/>
        <v>(Non) ferrous, sec. aluminium</v>
      </c>
      <c r="D653" s="526" t="str">
        <f t="shared" si="128"/>
        <v>Mass balance methodology</v>
      </c>
      <c r="E653" s="526"/>
      <c r="F653" s="527" t="str">
        <f t="shared" si="123"/>
        <v>Mass balance</v>
      </c>
      <c r="G653" s="525">
        <v>1</v>
      </c>
      <c r="H653" s="536" t="str">
        <f>Translations!$B$1277</f>
        <v>Type I biomass fraction</v>
      </c>
      <c r="I653" s="536" t="str">
        <f>Translations!$B$1278</f>
        <v>Type II biomass fraction</v>
      </c>
      <c r="J653" s="536"/>
      <c r="K653" s="536"/>
      <c r="L653" s="536"/>
      <c r="M653" s="536" t="str">
        <f>Translations!$B$1303</f>
        <v>Analyse biomass fraction</v>
      </c>
      <c r="N653" s="536" t="s">
        <v>1621</v>
      </c>
      <c r="O653" s="537"/>
      <c r="P653" s="525">
        <v>3</v>
      </c>
      <c r="Q653" s="529" t="str">
        <f t="shared" si="124"/>
        <v>(Non) ferrous, sec. aluminium: Mass balance methodology</v>
      </c>
      <c r="R653" s="24"/>
      <c r="S653" s="32" t="str">
        <f t="shared" si="127"/>
        <v>BioC_(Non) ferrous, sec. aluminium: Mass balance methodology</v>
      </c>
      <c r="Z653" s="28" t="b">
        <f t="shared" si="125"/>
        <v>0</v>
      </c>
      <c r="AL653" s="427">
        <v>1</v>
      </c>
      <c r="AM653" s="427" t="str">
        <f>Translations!$B$1278</f>
        <v>Type II biomass fraction</v>
      </c>
      <c r="AN653" s="427" t="s">
        <v>1522</v>
      </c>
      <c r="AO653" s="427" t="s">
        <v>1522</v>
      </c>
      <c r="AP653" s="427"/>
      <c r="AQ653" s="427">
        <v>2</v>
      </c>
      <c r="AR653" s="427"/>
    </row>
    <row r="654" spans="1:44" ht="12.75" customHeight="1" outlineLevel="1" x14ac:dyDescent="0.25">
      <c r="A654" s="28">
        <f t="shared" si="120"/>
        <v>58</v>
      </c>
      <c r="B654" s="538" t="str">
        <f t="shared" si="128"/>
        <v>Production of soda ash and sodium bicarbonate</v>
      </c>
      <c r="C654" s="526" t="str">
        <f t="shared" si="128"/>
        <v>Soda ash / sodium bicarbonate</v>
      </c>
      <c r="D654" s="526" t="str">
        <f t="shared" si="128"/>
        <v>Mass balance methodology</v>
      </c>
      <c r="E654" s="526"/>
      <c r="F654" s="527" t="str">
        <f t="shared" si="123"/>
        <v>Mass balance</v>
      </c>
      <c r="G654" s="525">
        <v>1</v>
      </c>
      <c r="H654" s="536" t="str">
        <f>Translations!$B$1277</f>
        <v>Type I biomass fraction</v>
      </c>
      <c r="I654" s="536" t="str">
        <f>Translations!$B$1278</f>
        <v>Type II biomass fraction</v>
      </c>
      <c r="J654" s="536"/>
      <c r="K654" s="536"/>
      <c r="L654" s="536"/>
      <c r="M654" s="536" t="str">
        <f>Translations!$B$1303</f>
        <v>Analyse biomass fraction</v>
      </c>
      <c r="N654" s="536" t="s">
        <v>1621</v>
      </c>
      <c r="O654" s="537"/>
      <c r="P654" s="525">
        <v>3</v>
      </c>
      <c r="Q654" s="529" t="str">
        <f t="shared" si="124"/>
        <v>Soda ash / sodium bicarbonate: Mass balance methodology</v>
      </c>
      <c r="R654" s="24"/>
      <c r="S654" s="32" t="str">
        <f t="shared" si="127"/>
        <v>BioC_Soda ash / sodium bicarbonate: Mass balance methodology</v>
      </c>
      <c r="W654" s="145"/>
      <c r="Z654" s="28" t="b">
        <f t="shared" si="125"/>
        <v>0</v>
      </c>
      <c r="AL654" s="427">
        <v>1</v>
      </c>
      <c r="AM654" s="427" t="str">
        <f>Translations!$B$1278</f>
        <v>Type II biomass fraction</v>
      </c>
      <c r="AN654" s="427" t="s">
        <v>1522</v>
      </c>
      <c r="AO654" s="427" t="s">
        <v>1522</v>
      </c>
      <c r="AP654" s="427"/>
      <c r="AQ654" s="427">
        <v>2</v>
      </c>
      <c r="AR654" s="427"/>
    </row>
    <row r="655" spans="1:44" ht="12.75" customHeight="1" outlineLevel="1" x14ac:dyDescent="0.25">
      <c r="A655" s="28">
        <f t="shared" si="120"/>
        <v>59</v>
      </c>
      <c r="B655" s="538" t="str">
        <f t="shared" si="128"/>
        <v>Production of primary aluminium</v>
      </c>
      <c r="C655" s="526" t="str">
        <f t="shared" si="128"/>
        <v>Primary aluminium</v>
      </c>
      <c r="D655" s="526" t="str">
        <f t="shared" si="128"/>
        <v>Mass balance methodology</v>
      </c>
      <c r="E655" s="526"/>
      <c r="F655" s="527" t="str">
        <f t="shared" si="123"/>
        <v>Mass balance</v>
      </c>
      <c r="G655" s="525">
        <v>1</v>
      </c>
      <c r="H655" s="536" t="str">
        <f>Translations!$B$1277</f>
        <v>Type I biomass fraction</v>
      </c>
      <c r="I655" s="536" t="str">
        <f>Translations!$B$1278</f>
        <v>Type II biomass fraction</v>
      </c>
      <c r="J655" s="536"/>
      <c r="K655" s="536"/>
      <c r="L655" s="536"/>
      <c r="M655" s="536" t="str">
        <f>Translations!$B$1303</f>
        <v>Analyse biomass fraction</v>
      </c>
      <c r="N655" s="536" t="s">
        <v>1621</v>
      </c>
      <c r="O655" s="537"/>
      <c r="P655" s="525">
        <v>3</v>
      </c>
      <c r="Q655" s="529" t="str">
        <f t="shared" si="124"/>
        <v>Primary aluminium: Mass balance methodology</v>
      </c>
      <c r="R655" s="24"/>
      <c r="S655" s="32" t="str">
        <f t="shared" si="127"/>
        <v>BioC_Primary aluminium: Mass balance methodology</v>
      </c>
      <c r="Z655" s="28" t="b">
        <f t="shared" si="125"/>
        <v>0</v>
      </c>
      <c r="AL655" s="427">
        <v>1</v>
      </c>
      <c r="AM655" s="427" t="str">
        <f>Translations!$B$1278</f>
        <v>Type II biomass fraction</v>
      </c>
      <c r="AN655" s="427" t="s">
        <v>1522</v>
      </c>
      <c r="AO655" s="427" t="s">
        <v>1522</v>
      </c>
      <c r="AP655" s="427"/>
      <c r="AQ655" s="427">
        <v>2</v>
      </c>
      <c r="AR655" s="427"/>
    </row>
    <row r="656" spans="1:44" ht="12.75" customHeight="1" outlineLevel="1" x14ac:dyDescent="0.25">
      <c r="A656" s="28">
        <f t="shared" si="120"/>
        <v>60</v>
      </c>
      <c r="B656" s="538" t="str">
        <f t="shared" si="128"/>
        <v>Production of primary aluminium</v>
      </c>
      <c r="C656" s="526" t="str">
        <f t="shared" si="128"/>
        <v>Primary aluminium</v>
      </c>
      <c r="D656" s="526" t="str">
        <f t="shared" si="128"/>
        <v>PFC emissions (slope method)</v>
      </c>
      <c r="E656" s="526"/>
      <c r="F656" s="527" t="str">
        <f t="shared" si="123"/>
        <v>PFC Emissions</v>
      </c>
      <c r="G656" s="525" t="str">
        <f t="shared" ref="G656:G666" si="129">EUconst_NA</f>
        <v>n.a.</v>
      </c>
      <c r="H656" s="536"/>
      <c r="I656" s="536"/>
      <c r="J656" s="527"/>
      <c r="K656" s="527"/>
      <c r="L656" s="536"/>
      <c r="M656" s="536"/>
      <c r="N656" s="536"/>
      <c r="O656" s="537"/>
      <c r="P656" s="525" t="str">
        <f t="shared" si="126"/>
        <v>n.a.</v>
      </c>
      <c r="Q656" s="529" t="str">
        <f t="shared" si="124"/>
        <v>Primary aluminium: PFC emissions (slope method)</v>
      </c>
      <c r="R656" s="24"/>
      <c r="S656" s="32" t="str">
        <f t="shared" si="127"/>
        <v>BioC_Primary aluminium: PFC emissions (slope method)</v>
      </c>
      <c r="Z656" s="28" t="b">
        <f t="shared" si="125"/>
        <v>1</v>
      </c>
      <c r="AL656" s="427" t="s">
        <v>1522</v>
      </c>
      <c r="AM656" s="427" t="s">
        <v>1522</v>
      </c>
      <c r="AN656" s="427" t="s">
        <v>1522</v>
      </c>
      <c r="AO656" s="427" t="s">
        <v>1522</v>
      </c>
      <c r="AP656" s="427" t="s">
        <v>1522</v>
      </c>
      <c r="AQ656" s="427"/>
      <c r="AR656" s="427"/>
    </row>
    <row r="657" spans="1:44" ht="12.75" customHeight="1" outlineLevel="1" x14ac:dyDescent="0.25">
      <c r="A657" s="28">
        <f t="shared" si="120"/>
        <v>61</v>
      </c>
      <c r="B657" s="538" t="str">
        <f t="shared" ref="B657:D657" si="130">B585</f>
        <v>Production of primary aluminium</v>
      </c>
      <c r="C657" s="526" t="str">
        <f t="shared" si="130"/>
        <v>Primary aluminium</v>
      </c>
      <c r="D657" s="526" t="str">
        <f t="shared" si="130"/>
        <v>PFC emissions (overvoltage method)</v>
      </c>
      <c r="E657" s="526"/>
      <c r="F657" s="527" t="str">
        <f t="shared" si="123"/>
        <v>PFC Emissions</v>
      </c>
      <c r="G657" s="525" t="str">
        <f t="shared" si="129"/>
        <v>n.a.</v>
      </c>
      <c r="H657" s="536"/>
      <c r="I657" s="536"/>
      <c r="J657" s="527"/>
      <c r="K657" s="527"/>
      <c r="L657" s="536"/>
      <c r="M657" s="536"/>
      <c r="N657" s="536"/>
      <c r="O657" s="537"/>
      <c r="P657" s="525" t="str">
        <f t="shared" si="126"/>
        <v>n.a.</v>
      </c>
      <c r="Q657" s="529" t="str">
        <f t="shared" si="124"/>
        <v>Primary aluminium: PFC emissions (overvoltage method)</v>
      </c>
      <c r="R657" s="24"/>
      <c r="S657" s="32" t="str">
        <f t="shared" si="127"/>
        <v>BioC_Primary aluminium: PFC emissions (overvoltage method)</v>
      </c>
      <c r="Z657" s="28" t="b">
        <f t="shared" si="125"/>
        <v>1</v>
      </c>
      <c r="AL657" s="427" t="s">
        <v>1522</v>
      </c>
      <c r="AM657" s="427" t="s">
        <v>1522</v>
      </c>
      <c r="AN657" s="427" t="s">
        <v>1522</v>
      </c>
      <c r="AO657" s="427" t="s">
        <v>1522</v>
      </c>
      <c r="AP657" s="427" t="s">
        <v>1522</v>
      </c>
      <c r="AQ657" s="427"/>
      <c r="AR657" s="427"/>
    </row>
    <row r="658" spans="1:44" ht="12.75" customHeight="1" outlineLevel="1" x14ac:dyDescent="0.25">
      <c r="A658" s="28">
        <f t="shared" si="120"/>
        <v>62</v>
      </c>
      <c r="B658" s="538" t="str">
        <f t="shared" ref="B658:D658" si="131">B586</f>
        <v>Capture of greenhouse gases under Directive 2009/31/EC</v>
      </c>
      <c r="C658" s="526" t="str">
        <f t="shared" si="131"/>
        <v>CCS: Capture</v>
      </c>
      <c r="D658" s="526" t="str">
        <f t="shared" si="131"/>
        <v>CO2 transferred</v>
      </c>
      <c r="E658" s="526"/>
      <c r="F658" s="527" t="str">
        <f t="shared" ref="F658:F666" si="132">F586</f>
        <v>Mass balance</v>
      </c>
      <c r="G658" s="525">
        <v>1</v>
      </c>
      <c r="H658" s="536" t="str">
        <f>Translations!$B$1277</f>
        <v>Type I biomass fraction</v>
      </c>
      <c r="I658" s="536" t="str">
        <f>Translations!$B$1278</f>
        <v>Type II biomass fraction</v>
      </c>
      <c r="J658" s="527"/>
      <c r="K658" s="527"/>
      <c r="L658" s="536"/>
      <c r="M658" s="536" t="str">
        <f>Translations!$B$1303</f>
        <v>Analyse biomass fraction</v>
      </c>
      <c r="N658" s="536" t="s">
        <v>1621</v>
      </c>
      <c r="O658" s="537"/>
      <c r="P658" s="525">
        <v>3</v>
      </c>
      <c r="Q658" s="529" t="str">
        <f t="shared" ref="Q658:Q666" si="133">C658 &amp; ": " &amp;D658</f>
        <v>CCS: Capture: CO2 transferred</v>
      </c>
      <c r="R658" s="24"/>
      <c r="S658" s="32" t="str">
        <f t="shared" ref="S658:S666" si="134">EUconst_CNTR_BiomassContent&amp;Q658</f>
        <v>BioC_CCS: Capture: CO2 transferred</v>
      </c>
      <c r="Z658" s="28" t="b">
        <f t="shared" si="125"/>
        <v>0</v>
      </c>
      <c r="AL658" s="427">
        <v>1</v>
      </c>
      <c r="AM658" s="427" t="str">
        <f>Translations!$B$1278</f>
        <v>Type II biomass fraction</v>
      </c>
      <c r="AN658" s="427" t="s">
        <v>1522</v>
      </c>
      <c r="AO658" s="427" t="s">
        <v>1522</v>
      </c>
      <c r="AP658" s="427"/>
      <c r="AQ658" s="427">
        <v>2</v>
      </c>
      <c r="AR658" s="427"/>
    </row>
    <row r="659" spans="1:44" ht="12.75" customHeight="1" outlineLevel="1" x14ac:dyDescent="0.25">
      <c r="A659" s="28">
        <f t="shared" si="120"/>
        <v>63</v>
      </c>
      <c r="B659" s="538" t="str">
        <f t="shared" ref="B659:D659" si="135">B587</f>
        <v>Transport of greenhouse gases under Directive 2009/31/EC</v>
      </c>
      <c r="C659" s="526" t="str">
        <f t="shared" si="135"/>
        <v>CCS: Transport</v>
      </c>
      <c r="D659" s="526" t="str">
        <f t="shared" si="135"/>
        <v>CO2 transferred</v>
      </c>
      <c r="E659" s="526"/>
      <c r="F659" s="527" t="str">
        <f t="shared" si="132"/>
        <v>Mass balance</v>
      </c>
      <c r="G659" s="525" t="str">
        <f t="shared" si="129"/>
        <v>n.a.</v>
      </c>
      <c r="H659" s="536"/>
      <c r="I659" s="536"/>
      <c r="J659" s="527"/>
      <c r="K659" s="527"/>
      <c r="L659" s="536"/>
      <c r="M659" s="536"/>
      <c r="N659" s="536"/>
      <c r="O659" s="537"/>
      <c r="P659" s="525" t="str">
        <f t="shared" si="126"/>
        <v>n.a.</v>
      </c>
      <c r="Q659" s="529" t="str">
        <f t="shared" si="133"/>
        <v>CCS: Transport: CO2 transferred</v>
      </c>
      <c r="R659" s="24"/>
      <c r="S659" s="32" t="str">
        <f t="shared" si="134"/>
        <v>BioC_CCS: Transport: CO2 transferred</v>
      </c>
      <c r="Z659" s="28" t="b">
        <f t="shared" si="125"/>
        <v>1</v>
      </c>
      <c r="AL659" s="427"/>
      <c r="AM659" s="427"/>
      <c r="AN659" s="427"/>
      <c r="AO659" s="427"/>
      <c r="AP659" s="427"/>
      <c r="AQ659" s="427"/>
      <c r="AR659" s="427"/>
    </row>
    <row r="660" spans="1:44" ht="12.75" customHeight="1" outlineLevel="1" x14ac:dyDescent="0.25">
      <c r="A660" s="28">
        <f t="shared" si="120"/>
        <v>64</v>
      </c>
      <c r="B660" s="538" t="str">
        <f t="shared" ref="B660:D660" si="136">B588</f>
        <v>Transport of greenhouse gases under Directive 2009/31/EC</v>
      </c>
      <c r="C660" s="526" t="str">
        <f t="shared" si="136"/>
        <v>CCS: Transport</v>
      </c>
      <c r="D660" s="526" t="str">
        <f t="shared" si="136"/>
        <v>CO2 vented</v>
      </c>
      <c r="E660" s="526"/>
      <c r="F660" s="527" t="str">
        <f t="shared" si="132"/>
        <v>Process Emissions</v>
      </c>
      <c r="G660" s="525" t="str">
        <f t="shared" si="129"/>
        <v>n.a.</v>
      </c>
      <c r="H660" s="536"/>
      <c r="I660" s="536"/>
      <c r="J660" s="527"/>
      <c r="K660" s="527"/>
      <c r="L660" s="536"/>
      <c r="M660" s="536"/>
      <c r="N660" s="536"/>
      <c r="O660" s="537"/>
      <c r="P660" s="525" t="str">
        <f t="shared" si="126"/>
        <v>n.a.</v>
      </c>
      <c r="Q660" s="529" t="str">
        <f t="shared" si="133"/>
        <v>CCS: Transport: CO2 vented</v>
      </c>
      <c r="R660" s="24"/>
      <c r="S660" s="32" t="str">
        <f t="shared" si="134"/>
        <v>BioC_CCS: Transport: CO2 vented</v>
      </c>
      <c r="Z660" s="28" t="b">
        <f t="shared" si="125"/>
        <v>1</v>
      </c>
      <c r="AL660" s="427"/>
      <c r="AM660" s="427"/>
      <c r="AN660" s="427"/>
      <c r="AO660" s="427"/>
      <c r="AP660" s="427"/>
      <c r="AQ660" s="427"/>
      <c r="AR660" s="427"/>
    </row>
    <row r="661" spans="1:44" ht="12.75" customHeight="1" outlineLevel="1" x14ac:dyDescent="0.25">
      <c r="A661" s="28">
        <f t="shared" si="120"/>
        <v>65</v>
      </c>
      <c r="B661" s="538" t="str">
        <f t="shared" ref="B661:D661" si="137">B589</f>
        <v>Transport of greenhouse gases under Directive 2009/31/EC</v>
      </c>
      <c r="C661" s="526" t="str">
        <f t="shared" si="137"/>
        <v>CCS: Transport</v>
      </c>
      <c r="D661" s="526" t="str">
        <f t="shared" si="137"/>
        <v>CO2 leaked</v>
      </c>
      <c r="E661" s="526"/>
      <c r="F661" s="527" t="str">
        <f t="shared" si="132"/>
        <v>Process Emissions</v>
      </c>
      <c r="G661" s="525" t="str">
        <f t="shared" si="129"/>
        <v>n.a.</v>
      </c>
      <c r="H661" s="536"/>
      <c r="I661" s="536"/>
      <c r="J661" s="527"/>
      <c r="K661" s="527"/>
      <c r="L661" s="536"/>
      <c r="M661" s="536"/>
      <c r="N661" s="536"/>
      <c r="O661" s="537"/>
      <c r="P661" s="525" t="str">
        <f t="shared" si="126"/>
        <v>n.a.</v>
      </c>
      <c r="Q661" s="529" t="str">
        <f t="shared" si="133"/>
        <v>CCS: Transport: CO2 leaked</v>
      </c>
      <c r="R661" s="24"/>
      <c r="S661" s="32" t="str">
        <f t="shared" si="134"/>
        <v>BioC_CCS: Transport: CO2 leaked</v>
      </c>
      <c r="Z661" s="28" t="b">
        <f t="shared" ref="Z661:Z667" si="138">IF(G661=EUconst_NA,TRUE,FALSE)</f>
        <v>1</v>
      </c>
      <c r="AL661" s="427"/>
      <c r="AM661" s="427"/>
      <c r="AN661" s="427"/>
      <c r="AO661" s="427"/>
      <c r="AP661" s="427"/>
      <c r="AQ661" s="427"/>
      <c r="AR661" s="427"/>
    </row>
    <row r="662" spans="1:44" ht="12.75" customHeight="1" outlineLevel="1" x14ac:dyDescent="0.25">
      <c r="A662" s="28">
        <f t="shared" si="120"/>
        <v>66</v>
      </c>
      <c r="B662" s="538" t="str">
        <f t="shared" ref="B662:D662" si="139">B590</f>
        <v>Transport of greenhouse gases under Directive 2009/31/EC</v>
      </c>
      <c r="C662" s="526" t="str">
        <f t="shared" si="139"/>
        <v>CCS: Transport</v>
      </c>
      <c r="D662" s="526" t="str">
        <f t="shared" si="139"/>
        <v>CO2 fugitive</v>
      </c>
      <c r="E662" s="526"/>
      <c r="F662" s="527" t="str">
        <f t="shared" si="132"/>
        <v>Process Emissions</v>
      </c>
      <c r="G662" s="525" t="str">
        <f t="shared" si="129"/>
        <v>n.a.</v>
      </c>
      <c r="H662" s="536"/>
      <c r="I662" s="536"/>
      <c r="J662" s="527"/>
      <c r="K662" s="527"/>
      <c r="L662" s="536"/>
      <c r="M662" s="536"/>
      <c r="N662" s="536"/>
      <c r="O662" s="537"/>
      <c r="P662" s="525" t="str">
        <f t="shared" ref="P662:P666" si="140">IF(G662=EUconst_NA,EUconst_NA,IF(ISBLANK(J662),COUNTA(H662:O662),COUNTA(H662,J662,L662)))</f>
        <v>n.a.</v>
      </c>
      <c r="Q662" s="529" t="str">
        <f t="shared" si="133"/>
        <v>CCS: Transport: CO2 fugitive</v>
      </c>
      <c r="R662" s="24"/>
      <c r="S662" s="32" t="str">
        <f t="shared" si="134"/>
        <v>BioC_CCS: Transport: CO2 fugitive</v>
      </c>
      <c r="Z662" s="28" t="b">
        <f t="shared" si="138"/>
        <v>1</v>
      </c>
      <c r="AL662" s="427"/>
      <c r="AM662" s="427"/>
      <c r="AN662" s="427"/>
      <c r="AO662" s="427"/>
      <c r="AP662" s="427"/>
      <c r="AQ662" s="427"/>
      <c r="AR662" s="427"/>
    </row>
    <row r="663" spans="1:44" ht="12.75" customHeight="1" outlineLevel="1" x14ac:dyDescent="0.25">
      <c r="A663" s="28">
        <f t="shared" ref="A663:A666" si="141">A662+1</f>
        <v>67</v>
      </c>
      <c r="B663" s="538" t="str">
        <f t="shared" ref="B663:D663" si="142">B591</f>
        <v>Storage of greenhouse gases under Directive 2009/31/EC</v>
      </c>
      <c r="C663" s="526" t="str">
        <f t="shared" si="142"/>
        <v>CCS: Storage</v>
      </c>
      <c r="D663" s="526" t="str">
        <f t="shared" si="142"/>
        <v>CO2 transferred</v>
      </c>
      <c r="E663" s="526"/>
      <c r="F663" s="527" t="str">
        <f t="shared" si="132"/>
        <v>Mass balance</v>
      </c>
      <c r="G663" s="525" t="str">
        <f t="shared" si="129"/>
        <v>n.a.</v>
      </c>
      <c r="H663" s="536"/>
      <c r="I663" s="536"/>
      <c r="J663" s="527"/>
      <c r="K663" s="527"/>
      <c r="L663" s="536"/>
      <c r="M663" s="536"/>
      <c r="N663" s="536"/>
      <c r="O663" s="537"/>
      <c r="P663" s="525" t="str">
        <f t="shared" si="140"/>
        <v>n.a.</v>
      </c>
      <c r="Q663" s="529" t="str">
        <f t="shared" si="133"/>
        <v>CCS: Storage: CO2 transferred</v>
      </c>
      <c r="R663" s="24"/>
      <c r="S663" s="32" t="str">
        <f t="shared" si="134"/>
        <v>BioC_CCS: Storage: CO2 transferred</v>
      </c>
      <c r="Z663" s="28" t="b">
        <f t="shared" si="138"/>
        <v>1</v>
      </c>
      <c r="AL663" s="427"/>
      <c r="AM663" s="427"/>
      <c r="AN663" s="427"/>
      <c r="AO663" s="427"/>
      <c r="AP663" s="427"/>
      <c r="AQ663" s="427"/>
      <c r="AR663" s="427"/>
    </row>
    <row r="664" spans="1:44" ht="12.75" customHeight="1" outlineLevel="1" x14ac:dyDescent="0.25">
      <c r="A664" s="28">
        <f t="shared" si="141"/>
        <v>68</v>
      </c>
      <c r="B664" s="538" t="str">
        <f t="shared" ref="B664:D664" si="143">B592</f>
        <v>Storage of greenhouse gases under Directive 2009/31/EC</v>
      </c>
      <c r="C664" s="526" t="str">
        <f t="shared" si="143"/>
        <v>CCS: Storage</v>
      </c>
      <c r="D664" s="526" t="str">
        <f t="shared" si="143"/>
        <v>CO2 vented</v>
      </c>
      <c r="E664" s="526"/>
      <c r="F664" s="527" t="str">
        <f t="shared" si="132"/>
        <v>Process Emissions</v>
      </c>
      <c r="G664" s="525" t="str">
        <f t="shared" si="129"/>
        <v>n.a.</v>
      </c>
      <c r="H664" s="536"/>
      <c r="I664" s="536"/>
      <c r="J664" s="527"/>
      <c r="K664" s="527"/>
      <c r="L664" s="536"/>
      <c r="M664" s="536"/>
      <c r="N664" s="536"/>
      <c r="O664" s="537"/>
      <c r="P664" s="525" t="str">
        <f t="shared" si="140"/>
        <v>n.a.</v>
      </c>
      <c r="Q664" s="529" t="str">
        <f t="shared" si="133"/>
        <v>CCS: Storage: CO2 vented</v>
      </c>
      <c r="R664" s="24"/>
      <c r="S664" s="32" t="str">
        <f t="shared" si="134"/>
        <v>BioC_CCS: Storage: CO2 vented</v>
      </c>
      <c r="Z664" s="28" t="b">
        <f t="shared" si="138"/>
        <v>1</v>
      </c>
      <c r="AL664" s="427"/>
      <c r="AM664" s="427"/>
      <c r="AN664" s="427"/>
      <c r="AO664" s="427"/>
      <c r="AP664" s="427"/>
      <c r="AQ664" s="427"/>
      <c r="AR664" s="427"/>
    </row>
    <row r="665" spans="1:44" ht="12.75" customHeight="1" outlineLevel="1" x14ac:dyDescent="0.25">
      <c r="A665" s="28">
        <f t="shared" si="141"/>
        <v>69</v>
      </c>
      <c r="B665" s="538" t="str">
        <f t="shared" ref="B665:D665" si="144">B593</f>
        <v>Storage of greenhouse gases under Directive 2009/31/EC</v>
      </c>
      <c r="C665" s="526" t="str">
        <f t="shared" si="144"/>
        <v>CCS: Storage</v>
      </c>
      <c r="D665" s="526" t="str">
        <f t="shared" si="144"/>
        <v>CO2 leaked</v>
      </c>
      <c r="E665" s="526"/>
      <c r="F665" s="527" t="str">
        <f t="shared" si="132"/>
        <v>Process Emissions</v>
      </c>
      <c r="G665" s="525" t="str">
        <f t="shared" si="129"/>
        <v>n.a.</v>
      </c>
      <c r="H665" s="536"/>
      <c r="I665" s="536"/>
      <c r="J665" s="527"/>
      <c r="K665" s="527"/>
      <c r="L665" s="536"/>
      <c r="M665" s="536"/>
      <c r="N665" s="536"/>
      <c r="O665" s="537"/>
      <c r="P665" s="525" t="str">
        <f t="shared" si="140"/>
        <v>n.a.</v>
      </c>
      <c r="Q665" s="529" t="str">
        <f t="shared" si="133"/>
        <v>CCS: Storage: CO2 leaked</v>
      </c>
      <c r="R665" s="24"/>
      <c r="S665" s="32" t="str">
        <f t="shared" si="134"/>
        <v>BioC_CCS: Storage: CO2 leaked</v>
      </c>
      <c r="Z665" s="28" t="b">
        <f t="shared" si="138"/>
        <v>1</v>
      </c>
      <c r="AL665" s="427"/>
      <c r="AM665" s="427"/>
      <c r="AN665" s="427"/>
      <c r="AO665" s="427"/>
      <c r="AP665" s="427"/>
      <c r="AQ665" s="427"/>
      <c r="AR665" s="427"/>
    </row>
    <row r="666" spans="1:44" ht="12.75" customHeight="1" outlineLevel="1" x14ac:dyDescent="0.25">
      <c r="A666" s="28">
        <f t="shared" si="141"/>
        <v>70</v>
      </c>
      <c r="B666" s="538" t="str">
        <f t="shared" ref="B666:D666" si="145">B594</f>
        <v>Storage of greenhouse gases under Directive 2009/31/EC</v>
      </c>
      <c r="C666" s="526" t="str">
        <f t="shared" si="145"/>
        <v>CCS: Storage</v>
      </c>
      <c r="D666" s="526" t="str">
        <f t="shared" si="145"/>
        <v>CO2 fugitive</v>
      </c>
      <c r="E666" s="526"/>
      <c r="F666" s="527" t="str">
        <f t="shared" si="132"/>
        <v>Process Emissions</v>
      </c>
      <c r="G666" s="525" t="str">
        <f t="shared" si="129"/>
        <v>n.a.</v>
      </c>
      <c r="H666" s="536"/>
      <c r="I666" s="536"/>
      <c r="J666" s="527"/>
      <c r="K666" s="527"/>
      <c r="L666" s="536"/>
      <c r="M666" s="536"/>
      <c r="N666" s="536"/>
      <c r="O666" s="537"/>
      <c r="P666" s="525" t="str">
        <f t="shared" si="140"/>
        <v>n.a.</v>
      </c>
      <c r="Q666" s="529" t="str">
        <f t="shared" si="133"/>
        <v>CCS: Storage: CO2 fugitive</v>
      </c>
      <c r="R666" s="24"/>
      <c r="S666" s="32" t="str">
        <f t="shared" si="134"/>
        <v>BioC_CCS: Storage: CO2 fugitive</v>
      </c>
      <c r="Z666" s="28" t="b">
        <f t="shared" si="138"/>
        <v>1</v>
      </c>
      <c r="AL666" s="427"/>
      <c r="AM666" s="427"/>
      <c r="AN666" s="427"/>
      <c r="AO666" s="427"/>
      <c r="AP666" s="427"/>
      <c r="AQ666" s="427"/>
      <c r="AR666" s="427"/>
    </row>
    <row r="667" spans="1:44" ht="12.75" customHeight="1" outlineLevel="1" x14ac:dyDescent="0.25">
      <c r="B667" s="24"/>
      <c r="C667" s="24"/>
      <c r="D667" s="24"/>
      <c r="E667" s="24"/>
      <c r="F667" s="24"/>
      <c r="G667" s="24"/>
      <c r="H667" s="29"/>
      <c r="I667" s="29"/>
      <c r="J667" s="24"/>
      <c r="K667" s="24"/>
      <c r="L667" s="29"/>
      <c r="M667" s="29"/>
      <c r="N667" s="29"/>
      <c r="O667" s="29"/>
      <c r="P667" s="31"/>
      <c r="Q667" s="24"/>
      <c r="R667" s="24"/>
      <c r="S667" s="24"/>
      <c r="Z667" s="28" t="b">
        <f t="shared" si="138"/>
        <v>0</v>
      </c>
    </row>
    <row r="668" spans="1:44" s="40" customFormat="1" ht="12.75" customHeight="1" outlineLevel="1" x14ac:dyDescent="0.25">
      <c r="A668" s="40" t="s">
        <v>1520</v>
      </c>
      <c r="B668" s="41" t="str">
        <f>Translations!$B$153</f>
        <v>Oxidation factor</v>
      </c>
      <c r="C668" s="41" t="str">
        <f>Translations!$B$335</f>
        <v>Short name</v>
      </c>
      <c r="D668" s="41" t="str">
        <f>Translations!$B$336</f>
        <v>Sub-activity</v>
      </c>
      <c r="E668" s="41" t="str">
        <f>Translations!$B$138</f>
        <v>Parameter</v>
      </c>
      <c r="F668" s="41" t="str">
        <f>Translations!$B$337</f>
        <v>Source type</v>
      </c>
      <c r="G668" s="43" t="str">
        <f>Translations!$B$338</f>
        <v>Minimum</v>
      </c>
      <c r="H668" s="43">
        <v>1</v>
      </c>
      <c r="I668" s="43">
        <v>2</v>
      </c>
      <c r="J668" s="43" t="s">
        <v>552</v>
      </c>
      <c r="K668" s="43" t="str">
        <f>Translations!$B$306</f>
        <v>2b</v>
      </c>
      <c r="L668" s="43">
        <v>3</v>
      </c>
      <c r="M668" s="43" t="s">
        <v>1616</v>
      </c>
      <c r="N668" s="43" t="s">
        <v>1617</v>
      </c>
      <c r="O668" s="43">
        <v>4</v>
      </c>
      <c r="P668" s="43" t="str">
        <f>Translations!$B$339</f>
        <v>Highest</v>
      </c>
      <c r="Q668" s="44"/>
      <c r="Z668" s="40" t="str">
        <f>Translations!$B$339</f>
        <v>Highest</v>
      </c>
      <c r="AK668" s="40" t="s">
        <v>1521</v>
      </c>
      <c r="AL668" s="81">
        <v>1</v>
      </c>
      <c r="AM668" s="81">
        <v>2</v>
      </c>
      <c r="AN668" s="81" t="s">
        <v>552</v>
      </c>
      <c r="AO668" s="81" t="str">
        <f>Translations!$B$306</f>
        <v>2b</v>
      </c>
      <c r="AP668" s="81">
        <v>3</v>
      </c>
    </row>
    <row r="669" spans="1:44" ht="12.75" customHeight="1" outlineLevel="1" x14ac:dyDescent="0.25">
      <c r="A669" s="28">
        <v>1</v>
      </c>
      <c r="B669" s="535" t="str">
        <f t="shared" ref="B669:D688" si="146">B597</f>
        <v>Combustion of fuels</v>
      </c>
      <c r="C669" s="32" t="str">
        <f t="shared" si="146"/>
        <v>Combustion</v>
      </c>
      <c r="D669" s="32" t="str">
        <f t="shared" si="146"/>
        <v>Commercial standard fuels</v>
      </c>
      <c r="E669" s="32"/>
      <c r="F669" s="527" t="str">
        <f t="shared" ref="F669:F700" si="147">F597</f>
        <v>Combustion</v>
      </c>
      <c r="G669" s="525">
        <v>1</v>
      </c>
      <c r="H669" s="536" t="str">
        <f>Translations!$B$1304</f>
        <v xml:space="preserve">Default value OF=1 </v>
      </c>
      <c r="I669" s="536" t="str">
        <f>Translations!$B$1276</f>
        <v>Type II default values</v>
      </c>
      <c r="J669" s="536"/>
      <c r="K669" s="536"/>
      <c r="L669" s="536" t="str">
        <f>Translations!$B$156</f>
        <v>Laboratory analyses</v>
      </c>
      <c r="M669" s="536"/>
      <c r="N669" s="536"/>
      <c r="O669" s="537"/>
      <c r="P669" s="525">
        <f t="shared" ref="P669:P700" si="148">G669</f>
        <v>1</v>
      </c>
      <c r="Q669" s="529" t="str">
        <f t="shared" ref="Q669:Q700" si="149">C669 &amp; ": " &amp;D669</f>
        <v>Combustion: Commercial standard fuels</v>
      </c>
      <c r="R669" s="24"/>
      <c r="S669" s="32" t="str">
        <f t="shared" ref="S669:S701" si="150">EUconst_CNTR_OxidationFactor&amp;Q669</f>
        <v>OxF_Combustion: Commercial standard fuels</v>
      </c>
      <c r="Z669" s="28" t="b">
        <f t="shared" ref="Z669:Z700" si="151">IF(G669=EUconst_NA,TRUE,FALSE)</f>
        <v>0</v>
      </c>
      <c r="AL669" s="427">
        <v>1</v>
      </c>
      <c r="AM669" s="427">
        <v>1</v>
      </c>
      <c r="AN669" s="427" t="s">
        <v>1522</v>
      </c>
      <c r="AO669" s="427" t="s">
        <v>1522</v>
      </c>
      <c r="AP669" s="427">
        <v>2</v>
      </c>
    </row>
    <row r="670" spans="1:44" ht="12.75" customHeight="1" outlineLevel="1" x14ac:dyDescent="0.25">
      <c r="A670" s="28">
        <f>A669+1</f>
        <v>2</v>
      </c>
      <c r="B670" s="538" t="str">
        <f t="shared" si="146"/>
        <v>Combustion of fuels</v>
      </c>
      <c r="C670" s="526" t="str">
        <f t="shared" si="146"/>
        <v>Combustion</v>
      </c>
      <c r="D670" s="526" t="str">
        <f t="shared" si="146"/>
        <v>Other gaseous &amp; liquid fuels</v>
      </c>
      <c r="E670" s="526"/>
      <c r="F670" s="527" t="str">
        <f t="shared" si="147"/>
        <v>Combustion</v>
      </c>
      <c r="G670" s="525">
        <v>1</v>
      </c>
      <c r="H670" s="536" t="str">
        <f>Translations!$B$1304</f>
        <v xml:space="preserve">Default value OF=1 </v>
      </c>
      <c r="I670" s="536" t="str">
        <f>Translations!$B$1276</f>
        <v>Type II default values</v>
      </c>
      <c r="J670" s="536"/>
      <c r="K670" s="536"/>
      <c r="L670" s="536" t="str">
        <f>Translations!$B$156</f>
        <v>Laboratory analyses</v>
      </c>
      <c r="M670" s="536"/>
      <c r="N670" s="536"/>
      <c r="O670" s="537"/>
      <c r="P670" s="525">
        <f t="shared" si="148"/>
        <v>1</v>
      </c>
      <c r="Q670" s="529" t="str">
        <f t="shared" si="149"/>
        <v>Combustion: Other gaseous &amp; liquid fuels</v>
      </c>
      <c r="R670" s="24"/>
      <c r="S670" s="32" t="str">
        <f t="shared" si="150"/>
        <v>OxF_Combustion: Other gaseous &amp; liquid fuels</v>
      </c>
      <c r="Z670" s="28" t="b">
        <f t="shared" si="151"/>
        <v>0</v>
      </c>
      <c r="AL670" s="427">
        <v>1</v>
      </c>
      <c r="AM670" s="427">
        <v>1</v>
      </c>
      <c r="AN670" s="427" t="s">
        <v>1522</v>
      </c>
      <c r="AO670" s="427" t="s">
        <v>1522</v>
      </c>
      <c r="AP670" s="427">
        <v>2</v>
      </c>
    </row>
    <row r="671" spans="1:44" ht="12.75" customHeight="1" outlineLevel="1" x14ac:dyDescent="0.25">
      <c r="A671" s="28">
        <f t="shared" ref="A671:A734" si="152">A670+1</f>
        <v>3</v>
      </c>
      <c r="B671" s="538" t="str">
        <f t="shared" si="146"/>
        <v>Combustion of fuels</v>
      </c>
      <c r="C671" s="526" t="str">
        <f t="shared" si="146"/>
        <v>Combustion</v>
      </c>
      <c r="D671" s="526" t="str">
        <f t="shared" si="146"/>
        <v>Solid fuels</v>
      </c>
      <c r="E671" s="526"/>
      <c r="F671" s="527" t="str">
        <f t="shared" si="147"/>
        <v>Combustion</v>
      </c>
      <c r="G671" s="525">
        <v>1</v>
      </c>
      <c r="H671" s="536" t="str">
        <f>Translations!$B$1304</f>
        <v xml:space="preserve">Default value OF=1 </v>
      </c>
      <c r="I671" s="536" t="str">
        <f>Translations!$B$1276</f>
        <v>Type II default values</v>
      </c>
      <c r="J671" s="536"/>
      <c r="K671" s="536"/>
      <c r="L671" s="536" t="str">
        <f>Translations!$B$156</f>
        <v>Laboratory analyses</v>
      </c>
      <c r="M671" s="536"/>
      <c r="N671" s="536"/>
      <c r="O671" s="537"/>
      <c r="P671" s="525">
        <f t="shared" si="148"/>
        <v>1</v>
      </c>
      <c r="Q671" s="529" t="str">
        <f t="shared" si="149"/>
        <v>Combustion: Solid fuels</v>
      </c>
      <c r="R671" s="24"/>
      <c r="S671" s="32" t="str">
        <f t="shared" si="150"/>
        <v>OxF_Combustion: Solid fuels</v>
      </c>
      <c r="Z671" s="28" t="b">
        <f t="shared" si="151"/>
        <v>0</v>
      </c>
      <c r="AL671" s="427">
        <v>1</v>
      </c>
      <c r="AM671" s="427">
        <v>1</v>
      </c>
      <c r="AN671" s="427" t="s">
        <v>1522</v>
      </c>
      <c r="AO671" s="427" t="s">
        <v>1522</v>
      </c>
      <c r="AP671" s="427">
        <v>2</v>
      </c>
    </row>
    <row r="672" spans="1:44" ht="12.75" customHeight="1" outlineLevel="1" x14ac:dyDescent="0.25">
      <c r="A672" s="28">
        <f t="shared" si="152"/>
        <v>4</v>
      </c>
      <c r="B672" s="538" t="str">
        <f t="shared" si="146"/>
        <v>Combustion of fuels</v>
      </c>
      <c r="C672" s="526" t="str">
        <f t="shared" si="146"/>
        <v>Combustion</v>
      </c>
      <c r="D672" s="526" t="str">
        <f t="shared" si="146"/>
        <v>Waste</v>
      </c>
      <c r="E672" s="526"/>
      <c r="F672" s="527" t="str">
        <f t="shared" si="147"/>
        <v>Combustion</v>
      </c>
      <c r="G672" s="525">
        <v>1</v>
      </c>
      <c r="H672" s="536" t="str">
        <f>Translations!$B$1304</f>
        <v xml:space="preserve">Default value OF=1 </v>
      </c>
      <c r="I672" s="536" t="str">
        <f>Translations!$B$1276</f>
        <v>Type II default values</v>
      </c>
      <c r="J672" s="536"/>
      <c r="K672" s="536"/>
      <c r="L672" s="536" t="str">
        <f>Translations!$B$156</f>
        <v>Laboratory analyses</v>
      </c>
      <c r="M672" s="536"/>
      <c r="N672" s="536"/>
      <c r="O672" s="537"/>
      <c r="P672" s="525">
        <f t="shared" si="148"/>
        <v>1</v>
      </c>
      <c r="Q672" s="529" t="str">
        <f t="shared" si="149"/>
        <v>Combustion: Waste</v>
      </c>
      <c r="R672" s="24"/>
      <c r="S672" s="32" t="str">
        <f t="shared" ref="S672" si="153">EUconst_CNTR_OxidationFactor&amp;Q672</f>
        <v>OxF_Combustion: Waste</v>
      </c>
      <c r="Z672" s="28" t="b">
        <f t="shared" si="151"/>
        <v>0</v>
      </c>
      <c r="AL672" s="427">
        <v>1</v>
      </c>
      <c r="AM672" s="427">
        <v>1</v>
      </c>
      <c r="AN672" s="427" t="s">
        <v>1522</v>
      </c>
      <c r="AO672" s="427" t="s">
        <v>1522</v>
      </c>
      <c r="AP672" s="427">
        <v>2</v>
      </c>
    </row>
    <row r="673" spans="1:42" ht="12.75" customHeight="1" outlineLevel="1" x14ac:dyDescent="0.25">
      <c r="A673" s="28">
        <f t="shared" si="152"/>
        <v>5</v>
      </c>
      <c r="B673" s="538" t="str">
        <f t="shared" si="146"/>
        <v>Combustion of fuels</v>
      </c>
      <c r="C673" s="526" t="str">
        <f t="shared" si="146"/>
        <v>Combustion</v>
      </c>
      <c r="D673" s="526" t="str">
        <f t="shared" si="146"/>
        <v>Gas Processing Terminals</v>
      </c>
      <c r="E673" s="526"/>
      <c r="F673" s="527" t="str">
        <f t="shared" si="147"/>
        <v>Mass balance</v>
      </c>
      <c r="G673" s="525" t="str">
        <f>EUconst_NA</f>
        <v>n.a.</v>
      </c>
      <c r="H673" s="536"/>
      <c r="I673" s="536"/>
      <c r="J673" s="527"/>
      <c r="K673" s="527"/>
      <c r="L673" s="536"/>
      <c r="M673" s="536"/>
      <c r="N673" s="536"/>
      <c r="O673" s="537"/>
      <c r="P673" s="525" t="str">
        <f t="shared" si="148"/>
        <v>n.a.</v>
      </c>
      <c r="Q673" s="529" t="str">
        <f t="shared" si="149"/>
        <v>Combustion: Gas Processing Terminals</v>
      </c>
      <c r="R673" s="24"/>
      <c r="S673" s="32" t="str">
        <f t="shared" si="150"/>
        <v>OxF_Combustion: Gas Processing Terminals</v>
      </c>
      <c r="W673" s="145"/>
      <c r="Z673" s="28" t="b">
        <f t="shared" si="151"/>
        <v>1</v>
      </c>
      <c r="AL673" s="427" t="s">
        <v>1522</v>
      </c>
      <c r="AM673" s="427" t="s">
        <v>1522</v>
      </c>
      <c r="AN673" s="427" t="s">
        <v>1522</v>
      </c>
      <c r="AO673" s="427" t="s">
        <v>1522</v>
      </c>
      <c r="AP673" s="427" t="s">
        <v>1522</v>
      </c>
    </row>
    <row r="674" spans="1:42" ht="12.75" customHeight="1" outlineLevel="1" x14ac:dyDescent="0.25">
      <c r="A674" s="28">
        <f t="shared" si="152"/>
        <v>6</v>
      </c>
      <c r="B674" s="538" t="str">
        <f t="shared" si="146"/>
        <v>Combustion of fuels</v>
      </c>
      <c r="C674" s="526" t="str">
        <f t="shared" si="146"/>
        <v>Combustion</v>
      </c>
      <c r="D674" s="526" t="str">
        <f t="shared" si="146"/>
        <v>Flares</v>
      </c>
      <c r="E674" s="526"/>
      <c r="F674" s="527" t="str">
        <f t="shared" si="147"/>
        <v>Combustion</v>
      </c>
      <c r="G674" s="525">
        <v>1</v>
      </c>
      <c r="H674" s="536" t="str">
        <f>Translations!$B$1304</f>
        <v xml:space="preserve">Default value OF=1 </v>
      </c>
      <c r="I674" s="536" t="str">
        <f>Translations!$B$1276</f>
        <v>Type II default values</v>
      </c>
      <c r="J674" s="536"/>
      <c r="K674" s="536"/>
      <c r="L674" s="536"/>
      <c r="M674" s="536"/>
      <c r="N674" s="536"/>
      <c r="O674" s="537"/>
      <c r="P674" s="525">
        <f t="shared" si="148"/>
        <v>1</v>
      </c>
      <c r="Q674" s="529" t="str">
        <f t="shared" si="149"/>
        <v>Combustion: Flares</v>
      </c>
      <c r="R674" s="24"/>
      <c r="S674" s="32" t="str">
        <f t="shared" si="150"/>
        <v>OxF_Combustion: Flares</v>
      </c>
      <c r="Z674" s="28" t="b">
        <f t="shared" si="151"/>
        <v>0</v>
      </c>
      <c r="AL674" s="427">
        <v>1</v>
      </c>
      <c r="AM674" s="427">
        <v>1</v>
      </c>
      <c r="AN674" s="427" t="s">
        <v>1522</v>
      </c>
      <c r="AO674" s="427" t="s">
        <v>1522</v>
      </c>
      <c r="AP674" s="427"/>
    </row>
    <row r="675" spans="1:42" ht="12.75" customHeight="1" outlineLevel="1" x14ac:dyDescent="0.25">
      <c r="A675" s="28">
        <f t="shared" si="152"/>
        <v>7</v>
      </c>
      <c r="B675" s="538" t="str">
        <f t="shared" si="146"/>
        <v>Combustion of fuels</v>
      </c>
      <c r="C675" s="526" t="str">
        <f t="shared" si="146"/>
        <v>Combustion</v>
      </c>
      <c r="D675" s="526" t="str">
        <f t="shared" si="146"/>
        <v>Scrubbing (carbonate)</v>
      </c>
      <c r="E675" s="526"/>
      <c r="F675" s="527" t="str">
        <f t="shared" si="147"/>
        <v>Process Emissions</v>
      </c>
      <c r="G675" s="525" t="str">
        <f t="shared" ref="G675:G706" si="154">EUconst_NA</f>
        <v>n.a.</v>
      </c>
      <c r="H675" s="536"/>
      <c r="I675" s="536"/>
      <c r="J675" s="527"/>
      <c r="K675" s="527"/>
      <c r="L675" s="536"/>
      <c r="M675" s="536"/>
      <c r="N675" s="536"/>
      <c r="O675" s="537"/>
      <c r="P675" s="525" t="str">
        <f t="shared" si="148"/>
        <v>n.a.</v>
      </c>
      <c r="Q675" s="529" t="str">
        <f t="shared" si="149"/>
        <v>Combustion: Scrubbing (carbonate)</v>
      </c>
      <c r="R675" s="24"/>
      <c r="S675" s="32" t="str">
        <f t="shared" si="150"/>
        <v>OxF_Combustion: Scrubbing (carbonate)</v>
      </c>
      <c r="Z675" s="28" t="b">
        <f t="shared" si="151"/>
        <v>1</v>
      </c>
      <c r="AL675" s="427" t="s">
        <v>1522</v>
      </c>
      <c r="AM675" s="427" t="s">
        <v>1522</v>
      </c>
      <c r="AN675" s="427" t="s">
        <v>1522</v>
      </c>
      <c r="AO675" s="427" t="s">
        <v>1522</v>
      </c>
      <c r="AP675" s="427" t="s">
        <v>1522</v>
      </c>
    </row>
    <row r="676" spans="1:42" ht="12.75" customHeight="1" outlineLevel="1" x14ac:dyDescent="0.25">
      <c r="A676" s="28">
        <f t="shared" si="152"/>
        <v>8</v>
      </c>
      <c r="B676" s="538" t="str">
        <f t="shared" si="146"/>
        <v>Combustion of fuels</v>
      </c>
      <c r="C676" s="526" t="str">
        <f t="shared" si="146"/>
        <v>Combustion</v>
      </c>
      <c r="D676" s="526" t="str">
        <f t="shared" si="146"/>
        <v>Scrubbing (gypsum)</v>
      </c>
      <c r="E676" s="526"/>
      <c r="F676" s="527" t="str">
        <f t="shared" si="147"/>
        <v>Process Emissions</v>
      </c>
      <c r="G676" s="525" t="str">
        <f t="shared" si="154"/>
        <v>n.a.</v>
      </c>
      <c r="H676" s="536"/>
      <c r="I676" s="536"/>
      <c r="J676" s="527"/>
      <c r="K676" s="527"/>
      <c r="L676" s="536"/>
      <c r="M676" s="536"/>
      <c r="N676" s="536"/>
      <c r="O676" s="537"/>
      <c r="P676" s="525" t="str">
        <f t="shared" si="148"/>
        <v>n.a.</v>
      </c>
      <c r="Q676" s="529" t="str">
        <f t="shared" si="149"/>
        <v>Combustion: Scrubbing (gypsum)</v>
      </c>
      <c r="R676" s="24"/>
      <c r="S676" s="32" t="str">
        <f t="shared" si="150"/>
        <v>OxF_Combustion: Scrubbing (gypsum)</v>
      </c>
      <c r="Z676" s="28" t="b">
        <f t="shared" si="151"/>
        <v>1</v>
      </c>
      <c r="AL676" s="427" t="s">
        <v>1522</v>
      </c>
      <c r="AM676" s="427" t="s">
        <v>1522</v>
      </c>
      <c r="AN676" s="427" t="s">
        <v>1522</v>
      </c>
      <c r="AO676" s="427" t="s">
        <v>1522</v>
      </c>
      <c r="AP676" s="427" t="s">
        <v>1522</v>
      </c>
    </row>
    <row r="677" spans="1:42" ht="12.75" customHeight="1" outlineLevel="1" x14ac:dyDescent="0.25">
      <c r="A677" s="28">
        <f t="shared" si="152"/>
        <v>9</v>
      </c>
      <c r="B677" s="538" t="str">
        <f t="shared" si="146"/>
        <v>Combustion of fuels</v>
      </c>
      <c r="C677" s="526" t="str">
        <f t="shared" si="146"/>
        <v>Combustion</v>
      </c>
      <c r="D677" s="526" t="str">
        <f t="shared" si="146"/>
        <v>Scrubbing (urea)</v>
      </c>
      <c r="E677" s="526"/>
      <c r="F677" s="527" t="str">
        <f t="shared" si="147"/>
        <v>Process Emissions</v>
      </c>
      <c r="G677" s="525" t="str">
        <f t="shared" si="154"/>
        <v>n.a.</v>
      </c>
      <c r="H677" s="536"/>
      <c r="I677" s="536"/>
      <c r="J677" s="527"/>
      <c r="K677" s="527"/>
      <c r="L677" s="536"/>
      <c r="M677" s="536"/>
      <c r="N677" s="536"/>
      <c r="O677" s="537"/>
      <c r="P677" s="525" t="str">
        <f t="shared" si="148"/>
        <v>n.a.</v>
      </c>
      <c r="Q677" s="529" t="str">
        <f t="shared" si="149"/>
        <v>Combustion: Scrubbing (urea)</v>
      </c>
      <c r="R677" s="24"/>
      <c r="S677" s="32" t="str">
        <f t="shared" si="150"/>
        <v>OxF_Combustion: Scrubbing (urea)</v>
      </c>
      <c r="Z677" s="28" t="b">
        <f t="shared" si="151"/>
        <v>1</v>
      </c>
      <c r="AL677" s="427" t="s">
        <v>1522</v>
      </c>
      <c r="AM677" s="427" t="s">
        <v>1522</v>
      </c>
      <c r="AN677" s="427" t="s">
        <v>1522</v>
      </c>
      <c r="AO677" s="427" t="s">
        <v>1522</v>
      </c>
      <c r="AP677" s="427" t="s">
        <v>1522</v>
      </c>
    </row>
    <row r="678" spans="1:42" ht="12.75" customHeight="1" outlineLevel="1" x14ac:dyDescent="0.25">
      <c r="A678" s="28">
        <f t="shared" si="152"/>
        <v>10</v>
      </c>
      <c r="B678" s="538" t="str">
        <f t="shared" si="146"/>
        <v xml:space="preserve">Refining of mineral oil </v>
      </c>
      <c r="C678" s="526" t="str">
        <f t="shared" si="146"/>
        <v>Refineries</v>
      </c>
      <c r="D678" s="526" t="str">
        <f t="shared" si="146"/>
        <v>Mass balance</v>
      </c>
      <c r="E678" s="526"/>
      <c r="F678" s="527" t="str">
        <f t="shared" si="147"/>
        <v>Mass balance</v>
      </c>
      <c r="G678" s="525" t="str">
        <f t="shared" si="154"/>
        <v>n.a.</v>
      </c>
      <c r="H678" s="536"/>
      <c r="I678" s="536"/>
      <c r="J678" s="527"/>
      <c r="K678" s="527"/>
      <c r="L678" s="536"/>
      <c r="M678" s="536"/>
      <c r="N678" s="536"/>
      <c r="O678" s="537"/>
      <c r="P678" s="525" t="str">
        <f t="shared" si="148"/>
        <v>n.a.</v>
      </c>
      <c r="Q678" s="529" t="str">
        <f t="shared" si="149"/>
        <v>Refineries: Mass balance</v>
      </c>
      <c r="R678" s="24"/>
      <c r="S678" s="32" t="str">
        <f t="shared" si="150"/>
        <v>OxF_Refineries: Mass balance</v>
      </c>
      <c r="W678" s="145"/>
      <c r="Z678" s="28" t="b">
        <f t="shared" si="151"/>
        <v>1</v>
      </c>
      <c r="AL678" s="427" t="s">
        <v>1522</v>
      </c>
      <c r="AM678" s="427" t="s">
        <v>1522</v>
      </c>
      <c r="AN678" s="427" t="s">
        <v>1522</v>
      </c>
      <c r="AO678" s="427" t="s">
        <v>1522</v>
      </c>
      <c r="AP678" s="427" t="s">
        <v>1522</v>
      </c>
    </row>
    <row r="679" spans="1:42" ht="12.75" customHeight="1" outlineLevel="1" x14ac:dyDescent="0.25">
      <c r="A679" s="28">
        <f t="shared" si="152"/>
        <v>11</v>
      </c>
      <c r="B679" s="538" t="str">
        <f t="shared" si="146"/>
        <v xml:space="preserve">Refining of mineral oil </v>
      </c>
      <c r="C679" s="526" t="str">
        <f t="shared" si="146"/>
        <v>Refineries</v>
      </c>
      <c r="D679" s="526" t="str">
        <f t="shared" si="146"/>
        <v>Catalytic cracker regeneration</v>
      </c>
      <c r="E679" s="526"/>
      <c r="F679" s="527" t="str">
        <f t="shared" si="147"/>
        <v>Mass balance</v>
      </c>
      <c r="G679" s="525" t="str">
        <f t="shared" si="154"/>
        <v>n.a.</v>
      </c>
      <c r="H679" s="536"/>
      <c r="I679" s="536"/>
      <c r="J679" s="527"/>
      <c r="K679" s="527"/>
      <c r="L679" s="536"/>
      <c r="M679" s="536"/>
      <c r="N679" s="536"/>
      <c r="O679" s="537"/>
      <c r="P679" s="525" t="str">
        <f t="shared" si="148"/>
        <v>n.a.</v>
      </c>
      <c r="Q679" s="529" t="str">
        <f t="shared" si="149"/>
        <v>Refineries: Catalytic cracker regeneration</v>
      </c>
      <c r="R679" s="24"/>
      <c r="S679" s="32" t="str">
        <f t="shared" si="150"/>
        <v>OxF_Refineries: Catalytic cracker regeneration</v>
      </c>
      <c r="Z679" s="28" t="b">
        <f t="shared" si="151"/>
        <v>1</v>
      </c>
      <c r="AL679" s="427" t="s">
        <v>1522</v>
      </c>
      <c r="AM679" s="427" t="s">
        <v>1522</v>
      </c>
      <c r="AN679" s="427" t="s">
        <v>1522</v>
      </c>
      <c r="AO679" s="427" t="s">
        <v>1522</v>
      </c>
      <c r="AP679" s="427" t="s">
        <v>1522</v>
      </c>
    </row>
    <row r="680" spans="1:42" ht="12.75" customHeight="1" outlineLevel="1" x14ac:dyDescent="0.25">
      <c r="A680" s="28">
        <f t="shared" si="152"/>
        <v>12</v>
      </c>
      <c r="B680" s="538" t="str">
        <f t="shared" si="146"/>
        <v xml:space="preserve">Refining of mineral oil </v>
      </c>
      <c r="C680" s="526" t="str">
        <f t="shared" si="146"/>
        <v>Refineries</v>
      </c>
      <c r="D680" s="526" t="str">
        <f t="shared" si="146"/>
        <v>Hydrogen production</v>
      </c>
      <c r="E680" s="540"/>
      <c r="F680" s="527" t="str">
        <f t="shared" si="147"/>
        <v>Mass balance</v>
      </c>
      <c r="G680" s="525" t="str">
        <f t="shared" si="154"/>
        <v>n.a.</v>
      </c>
      <c r="H680" s="536"/>
      <c r="I680" s="536"/>
      <c r="J680" s="527"/>
      <c r="K680" s="527"/>
      <c r="L680" s="536"/>
      <c r="M680" s="536"/>
      <c r="N680" s="536"/>
      <c r="O680" s="537"/>
      <c r="P680" s="525" t="str">
        <f t="shared" si="148"/>
        <v>n.a.</v>
      </c>
      <c r="Q680" s="529" t="str">
        <f t="shared" si="149"/>
        <v>Refineries: Hydrogen production</v>
      </c>
      <c r="R680" s="24"/>
      <c r="S680" s="32" t="str">
        <f t="shared" si="150"/>
        <v>OxF_Refineries: Hydrogen production</v>
      </c>
      <c r="X680" s="21"/>
      <c r="Z680" s="28" t="b">
        <f t="shared" si="151"/>
        <v>1</v>
      </c>
      <c r="AL680" s="427" t="s">
        <v>1522</v>
      </c>
      <c r="AM680" s="427" t="s">
        <v>1522</v>
      </c>
      <c r="AN680" s="427" t="s">
        <v>1522</v>
      </c>
      <c r="AO680" s="427" t="s">
        <v>1522</v>
      </c>
      <c r="AP680" s="427" t="s">
        <v>1522</v>
      </c>
    </row>
    <row r="681" spans="1:42" ht="12.75" customHeight="1" outlineLevel="1" x14ac:dyDescent="0.25">
      <c r="A681" s="28">
        <f t="shared" si="152"/>
        <v>13</v>
      </c>
      <c r="B681" s="538" t="str">
        <f t="shared" si="146"/>
        <v>Production of coke</v>
      </c>
      <c r="C681" s="526" t="str">
        <f t="shared" si="146"/>
        <v>Coke</v>
      </c>
      <c r="D681" s="526" t="str">
        <f t="shared" si="146"/>
        <v>Fuel as process input</v>
      </c>
      <c r="E681" s="526"/>
      <c r="F681" s="527" t="str">
        <f t="shared" si="147"/>
        <v>Combustion</v>
      </c>
      <c r="G681" s="525" t="str">
        <f t="shared" si="154"/>
        <v>n.a.</v>
      </c>
      <c r="H681" s="536"/>
      <c r="I681" s="536"/>
      <c r="J681" s="527"/>
      <c r="K681" s="527"/>
      <c r="L681" s="536"/>
      <c r="M681" s="536"/>
      <c r="N681" s="536"/>
      <c r="O681" s="537"/>
      <c r="P681" s="525" t="str">
        <f t="shared" si="148"/>
        <v>n.a.</v>
      </c>
      <c r="Q681" s="529" t="str">
        <f t="shared" si="149"/>
        <v>Coke: Fuel as process input</v>
      </c>
      <c r="R681" s="24"/>
      <c r="S681" s="32" t="str">
        <f t="shared" si="150"/>
        <v>OxF_Coke: Fuel as process input</v>
      </c>
      <c r="W681" s="145"/>
      <c r="X681" s="21"/>
      <c r="Z681" s="28" t="b">
        <f t="shared" si="151"/>
        <v>1</v>
      </c>
      <c r="AL681" s="427" t="s">
        <v>1522</v>
      </c>
      <c r="AM681" s="427" t="s">
        <v>1522</v>
      </c>
      <c r="AN681" s="427" t="s">
        <v>1522</v>
      </c>
      <c r="AO681" s="427" t="s">
        <v>1522</v>
      </c>
      <c r="AP681" s="427" t="s">
        <v>1522</v>
      </c>
    </row>
    <row r="682" spans="1:42" ht="12.75" customHeight="1" outlineLevel="1" x14ac:dyDescent="0.25">
      <c r="A682" s="28">
        <f t="shared" si="152"/>
        <v>14</v>
      </c>
      <c r="B682" s="538" t="str">
        <f t="shared" si="146"/>
        <v>Production of coke</v>
      </c>
      <c r="C682" s="526" t="str">
        <f t="shared" si="146"/>
        <v>Coke</v>
      </c>
      <c r="D682" s="526" t="str">
        <f t="shared" si="146"/>
        <v>Process (method A): carbonate only</v>
      </c>
      <c r="E682" s="533"/>
      <c r="F682" s="527" t="str">
        <f t="shared" si="147"/>
        <v>Process Emissions</v>
      </c>
      <c r="G682" s="525" t="str">
        <f t="shared" si="154"/>
        <v>n.a.</v>
      </c>
      <c r="H682" s="536"/>
      <c r="I682" s="536"/>
      <c r="J682" s="527"/>
      <c r="K682" s="527"/>
      <c r="L682" s="536"/>
      <c r="M682" s="536"/>
      <c r="N682" s="536"/>
      <c r="O682" s="537"/>
      <c r="P682" s="525" t="str">
        <f t="shared" si="148"/>
        <v>n.a.</v>
      </c>
      <c r="Q682" s="529" t="str">
        <f t="shared" si="149"/>
        <v>Coke: Process (method A): carbonate only</v>
      </c>
      <c r="R682" s="24"/>
      <c r="S682" s="32" t="str">
        <f t="shared" si="150"/>
        <v>OxF_Coke: Process (method A): carbonate only</v>
      </c>
      <c r="W682" s="145"/>
      <c r="X682" s="21"/>
      <c r="Z682" s="28" t="b">
        <f t="shared" si="151"/>
        <v>1</v>
      </c>
      <c r="AL682" s="427" t="s">
        <v>1522</v>
      </c>
      <c r="AM682" s="427" t="s">
        <v>1522</v>
      </c>
      <c r="AN682" s="427" t="s">
        <v>1522</v>
      </c>
      <c r="AO682" s="427" t="s">
        <v>1522</v>
      </c>
      <c r="AP682" s="427" t="s">
        <v>1522</v>
      </c>
    </row>
    <row r="683" spans="1:42" ht="12.75" customHeight="1" outlineLevel="1" x14ac:dyDescent="0.25">
      <c r="A683" s="28">
        <f t="shared" si="152"/>
        <v>15</v>
      </c>
      <c r="B683" s="538" t="str">
        <f t="shared" si="146"/>
        <v>Production of coke</v>
      </c>
      <c r="C683" s="526" t="str">
        <f t="shared" si="146"/>
        <v>Coke</v>
      </c>
      <c r="D683" s="526" t="str">
        <f t="shared" si="146"/>
        <v>Process (method A): mixed (carbonate + non-carbonate)</v>
      </c>
      <c r="E683" s="533"/>
      <c r="F683" s="527" t="str">
        <f t="shared" si="147"/>
        <v>Process Emissions</v>
      </c>
      <c r="G683" s="525" t="str">
        <f t="shared" si="154"/>
        <v>n.a.</v>
      </c>
      <c r="H683" s="536"/>
      <c r="I683" s="536"/>
      <c r="J683" s="527"/>
      <c r="K683" s="527"/>
      <c r="L683" s="536"/>
      <c r="M683" s="536"/>
      <c r="N683" s="536"/>
      <c r="O683" s="537"/>
      <c r="P683" s="525" t="str">
        <f t="shared" si="148"/>
        <v>n.a.</v>
      </c>
      <c r="Q683" s="529" t="str">
        <f t="shared" si="149"/>
        <v>Coke: Process (method A): mixed (carbonate + non-carbonate)</v>
      </c>
      <c r="R683" s="24"/>
      <c r="S683" s="32" t="str">
        <f t="shared" si="150"/>
        <v>OxF_Coke: Process (method A): mixed (carbonate + non-carbonate)</v>
      </c>
      <c r="W683" s="145"/>
      <c r="X683" s="21"/>
      <c r="Z683" s="28" t="b">
        <f t="shared" si="151"/>
        <v>1</v>
      </c>
      <c r="AL683" s="427" t="s">
        <v>1522</v>
      </c>
      <c r="AM683" s="427" t="s">
        <v>1522</v>
      </c>
      <c r="AN683" s="427" t="s">
        <v>1522</v>
      </c>
      <c r="AO683" s="427" t="s">
        <v>1522</v>
      </c>
      <c r="AP683" s="427" t="s">
        <v>1522</v>
      </c>
    </row>
    <row r="684" spans="1:42" ht="12.75" customHeight="1" outlineLevel="1" x14ac:dyDescent="0.25">
      <c r="A684" s="28">
        <f t="shared" si="152"/>
        <v>16</v>
      </c>
      <c r="B684" s="538" t="str">
        <f t="shared" si="146"/>
        <v>Production of coke</v>
      </c>
      <c r="C684" s="526" t="str">
        <f t="shared" si="146"/>
        <v>Coke</v>
      </c>
      <c r="D684" s="526" t="str">
        <f t="shared" si="146"/>
        <v>Process (method A): non-carbonate</v>
      </c>
      <c r="E684" s="533"/>
      <c r="F684" s="527" t="str">
        <f t="shared" si="147"/>
        <v>Process Emissions</v>
      </c>
      <c r="G684" s="525" t="str">
        <f t="shared" si="154"/>
        <v>n.a.</v>
      </c>
      <c r="H684" s="536"/>
      <c r="I684" s="536"/>
      <c r="J684" s="527"/>
      <c r="K684" s="527"/>
      <c r="L684" s="536"/>
      <c r="M684" s="536"/>
      <c r="N684" s="536"/>
      <c r="O684" s="537"/>
      <c r="P684" s="525" t="str">
        <f t="shared" si="148"/>
        <v>n.a.</v>
      </c>
      <c r="Q684" s="529" t="str">
        <f t="shared" si="149"/>
        <v>Coke: Process (method A): non-carbonate</v>
      </c>
      <c r="R684" s="24"/>
      <c r="S684" s="32" t="str">
        <f t="shared" si="150"/>
        <v>OxF_Coke: Process (method A): non-carbonate</v>
      </c>
      <c r="W684" s="145"/>
      <c r="X684" s="21"/>
      <c r="Z684" s="28" t="b">
        <f t="shared" si="151"/>
        <v>1</v>
      </c>
      <c r="AL684" s="427" t="s">
        <v>1522</v>
      </c>
      <c r="AM684" s="427" t="s">
        <v>1522</v>
      </c>
      <c r="AN684" s="427" t="s">
        <v>1522</v>
      </c>
      <c r="AO684" s="427" t="s">
        <v>1522</v>
      </c>
      <c r="AP684" s="427" t="s">
        <v>1522</v>
      </c>
    </row>
    <row r="685" spans="1:42" ht="12.75" customHeight="1" outlineLevel="1" x14ac:dyDescent="0.25">
      <c r="A685" s="28">
        <f t="shared" si="152"/>
        <v>17</v>
      </c>
      <c r="B685" s="538" t="str">
        <f t="shared" si="146"/>
        <v>Production of coke</v>
      </c>
      <c r="C685" s="526" t="str">
        <f t="shared" si="146"/>
        <v>Coke</v>
      </c>
      <c r="D685" s="526" t="str">
        <f t="shared" si="146"/>
        <v>Process (method B): oxide output</v>
      </c>
      <c r="E685" s="540"/>
      <c r="F685" s="527" t="str">
        <f t="shared" si="147"/>
        <v>Process Emissions</v>
      </c>
      <c r="G685" s="525" t="str">
        <f t="shared" si="154"/>
        <v>n.a.</v>
      </c>
      <c r="H685" s="536"/>
      <c r="I685" s="536"/>
      <c r="J685" s="527"/>
      <c r="K685" s="527"/>
      <c r="L685" s="536"/>
      <c r="M685" s="536"/>
      <c r="N685" s="536"/>
      <c r="O685" s="537"/>
      <c r="P685" s="525" t="str">
        <f t="shared" si="148"/>
        <v>n.a.</v>
      </c>
      <c r="Q685" s="529" t="str">
        <f t="shared" si="149"/>
        <v>Coke: Process (method B): oxide output</v>
      </c>
      <c r="R685" s="24"/>
      <c r="S685" s="32" t="str">
        <f t="shared" si="150"/>
        <v>OxF_Coke: Process (method B): oxide output</v>
      </c>
      <c r="W685" s="145"/>
      <c r="X685" s="21"/>
      <c r="Z685" s="28" t="b">
        <f t="shared" si="151"/>
        <v>1</v>
      </c>
      <c r="AL685" s="427" t="s">
        <v>1522</v>
      </c>
      <c r="AM685" s="427" t="s">
        <v>1522</v>
      </c>
      <c r="AN685" s="427" t="s">
        <v>1522</v>
      </c>
      <c r="AO685" s="427" t="s">
        <v>1522</v>
      </c>
      <c r="AP685" s="427" t="s">
        <v>1522</v>
      </c>
    </row>
    <row r="686" spans="1:42" ht="12.75" customHeight="1" outlineLevel="1" x14ac:dyDescent="0.25">
      <c r="A686" s="28">
        <f t="shared" si="152"/>
        <v>18</v>
      </c>
      <c r="B686" s="538" t="str">
        <f t="shared" si="146"/>
        <v>Production of coke</v>
      </c>
      <c r="C686" s="526" t="str">
        <f t="shared" si="146"/>
        <v>Coke</v>
      </c>
      <c r="D686" s="526" t="str">
        <f t="shared" si="146"/>
        <v>Mass balance</v>
      </c>
      <c r="E686" s="526"/>
      <c r="F686" s="527" t="str">
        <f t="shared" si="147"/>
        <v>Mass balance</v>
      </c>
      <c r="G686" s="525" t="str">
        <f t="shared" si="154"/>
        <v>n.a.</v>
      </c>
      <c r="H686" s="536"/>
      <c r="I686" s="536"/>
      <c r="J686" s="527"/>
      <c r="K686" s="527"/>
      <c r="L686" s="536"/>
      <c r="M686" s="536"/>
      <c r="N686" s="536"/>
      <c r="O686" s="537"/>
      <c r="P686" s="525" t="str">
        <f t="shared" si="148"/>
        <v>n.a.</v>
      </c>
      <c r="Q686" s="529" t="str">
        <f t="shared" si="149"/>
        <v>Coke: Mass balance</v>
      </c>
      <c r="R686" s="24"/>
      <c r="S686" s="32" t="str">
        <f t="shared" si="150"/>
        <v>OxF_Coke: Mass balance</v>
      </c>
      <c r="X686" s="21"/>
      <c r="Z686" s="28" t="b">
        <f t="shared" si="151"/>
        <v>1</v>
      </c>
      <c r="AL686" s="427" t="s">
        <v>1522</v>
      </c>
      <c r="AM686" s="427" t="s">
        <v>1522</v>
      </c>
      <c r="AN686" s="427" t="s">
        <v>1522</v>
      </c>
      <c r="AO686" s="427" t="s">
        <v>1522</v>
      </c>
      <c r="AP686" s="427" t="s">
        <v>1522</v>
      </c>
    </row>
    <row r="687" spans="1:42" ht="12.75" customHeight="1" outlineLevel="1" x14ac:dyDescent="0.25">
      <c r="A687" s="28">
        <f t="shared" si="152"/>
        <v>19</v>
      </c>
      <c r="B687" s="538" t="str">
        <f t="shared" si="146"/>
        <v>Metal ore roasting or sintering</v>
      </c>
      <c r="C687" s="526" t="str">
        <f t="shared" si="146"/>
        <v>Metal ore</v>
      </c>
      <c r="D687" s="526" t="str">
        <f t="shared" si="146"/>
        <v>Process (method A): carbonate only</v>
      </c>
      <c r="E687" s="533"/>
      <c r="F687" s="527" t="str">
        <f t="shared" si="147"/>
        <v>Process Emissions</v>
      </c>
      <c r="G687" s="525" t="str">
        <f t="shared" si="154"/>
        <v>n.a.</v>
      </c>
      <c r="H687" s="536"/>
      <c r="I687" s="536"/>
      <c r="J687" s="527"/>
      <c r="K687" s="527"/>
      <c r="L687" s="536"/>
      <c r="M687" s="536"/>
      <c r="N687" s="536"/>
      <c r="O687" s="537"/>
      <c r="P687" s="525" t="str">
        <f t="shared" si="148"/>
        <v>n.a.</v>
      </c>
      <c r="Q687" s="529" t="str">
        <f t="shared" si="149"/>
        <v>Metal ore: Process (method A): carbonate only</v>
      </c>
      <c r="R687" s="24"/>
      <c r="S687" s="32" t="str">
        <f t="shared" si="150"/>
        <v>OxF_Metal ore: Process (method A): carbonate only</v>
      </c>
      <c r="X687" s="21"/>
      <c r="Z687" s="28" t="b">
        <f t="shared" si="151"/>
        <v>1</v>
      </c>
      <c r="AL687" s="427" t="s">
        <v>1522</v>
      </c>
      <c r="AM687" s="427" t="s">
        <v>1522</v>
      </c>
      <c r="AN687" s="427" t="s">
        <v>1522</v>
      </c>
      <c r="AO687" s="427" t="s">
        <v>1522</v>
      </c>
      <c r="AP687" s="427" t="s">
        <v>1522</v>
      </c>
    </row>
    <row r="688" spans="1:42" ht="12.75" customHeight="1" outlineLevel="1" x14ac:dyDescent="0.25">
      <c r="A688" s="28">
        <f t="shared" si="152"/>
        <v>20</v>
      </c>
      <c r="B688" s="538" t="str">
        <f t="shared" si="146"/>
        <v>Metal ore roasting or sintering</v>
      </c>
      <c r="C688" s="526" t="str">
        <f t="shared" si="146"/>
        <v>Metal ore</v>
      </c>
      <c r="D688" s="526" t="str">
        <f t="shared" si="146"/>
        <v>Process (method A): mixed (carbonate + non-carbonate)</v>
      </c>
      <c r="E688" s="533"/>
      <c r="F688" s="527" t="str">
        <f t="shared" si="147"/>
        <v>Process Emissions</v>
      </c>
      <c r="G688" s="525" t="str">
        <f t="shared" si="154"/>
        <v>n.a.</v>
      </c>
      <c r="H688" s="536"/>
      <c r="I688" s="536"/>
      <c r="J688" s="527"/>
      <c r="K688" s="527"/>
      <c r="L688" s="536"/>
      <c r="M688" s="536"/>
      <c r="N688" s="536"/>
      <c r="O688" s="537"/>
      <c r="P688" s="525" t="str">
        <f t="shared" si="148"/>
        <v>n.a.</v>
      </c>
      <c r="Q688" s="529" t="str">
        <f t="shared" si="149"/>
        <v>Metal ore: Process (method A): mixed (carbonate + non-carbonate)</v>
      </c>
      <c r="R688" s="24"/>
      <c r="S688" s="32" t="str">
        <f t="shared" si="150"/>
        <v>OxF_Metal ore: Process (method A): mixed (carbonate + non-carbonate)</v>
      </c>
      <c r="W688" s="145"/>
      <c r="X688" s="21"/>
      <c r="Z688" s="28" t="b">
        <f t="shared" si="151"/>
        <v>1</v>
      </c>
      <c r="AL688" s="427" t="s">
        <v>1522</v>
      </c>
      <c r="AM688" s="427" t="s">
        <v>1522</v>
      </c>
      <c r="AN688" s="427" t="s">
        <v>1522</v>
      </c>
      <c r="AO688" s="427" t="s">
        <v>1522</v>
      </c>
      <c r="AP688" s="427" t="s">
        <v>1522</v>
      </c>
    </row>
    <row r="689" spans="1:42" ht="12.75" customHeight="1" outlineLevel="1" x14ac:dyDescent="0.25">
      <c r="A689" s="28">
        <f t="shared" si="152"/>
        <v>21</v>
      </c>
      <c r="B689" s="538" t="str">
        <f t="shared" ref="B689:D708" si="155">B617</f>
        <v>Metal ore roasting or sintering</v>
      </c>
      <c r="C689" s="526" t="str">
        <f t="shared" si="155"/>
        <v>Metal ore</v>
      </c>
      <c r="D689" s="526" t="str">
        <f t="shared" si="155"/>
        <v>Process (method A): non-carbonate</v>
      </c>
      <c r="E689" s="533"/>
      <c r="F689" s="527" t="str">
        <f t="shared" si="147"/>
        <v>Process Emissions</v>
      </c>
      <c r="G689" s="525" t="str">
        <f t="shared" si="154"/>
        <v>n.a.</v>
      </c>
      <c r="H689" s="536"/>
      <c r="I689" s="536"/>
      <c r="J689" s="527"/>
      <c r="K689" s="527"/>
      <c r="L689" s="536"/>
      <c r="M689" s="536"/>
      <c r="N689" s="536"/>
      <c r="O689" s="537"/>
      <c r="P689" s="525" t="str">
        <f t="shared" si="148"/>
        <v>n.a.</v>
      </c>
      <c r="Q689" s="529" t="str">
        <f t="shared" si="149"/>
        <v>Metal ore: Process (method A): non-carbonate</v>
      </c>
      <c r="R689" s="24"/>
      <c r="S689" s="32" t="str">
        <f t="shared" si="150"/>
        <v>OxF_Metal ore: Process (method A): non-carbonate</v>
      </c>
      <c r="W689" s="145"/>
      <c r="X689" s="21"/>
      <c r="Z689" s="28" t="b">
        <f t="shared" si="151"/>
        <v>1</v>
      </c>
      <c r="AL689" s="427" t="s">
        <v>1522</v>
      </c>
      <c r="AM689" s="427" t="s">
        <v>1522</v>
      </c>
      <c r="AN689" s="427" t="s">
        <v>1522</v>
      </c>
      <c r="AO689" s="427" t="s">
        <v>1522</v>
      </c>
      <c r="AP689" s="427" t="s">
        <v>1522</v>
      </c>
    </row>
    <row r="690" spans="1:42" ht="12.75" customHeight="1" outlineLevel="1" x14ac:dyDescent="0.25">
      <c r="A690" s="28">
        <f t="shared" si="152"/>
        <v>22</v>
      </c>
      <c r="B690" s="538" t="str">
        <f t="shared" si="155"/>
        <v>Metal ore roasting or sintering</v>
      </c>
      <c r="C690" s="526" t="str">
        <f t="shared" si="155"/>
        <v>Metal ore</v>
      </c>
      <c r="D690" s="526" t="str">
        <f t="shared" si="155"/>
        <v>Process (method B): oxide output</v>
      </c>
      <c r="E690" s="533"/>
      <c r="F690" s="527" t="str">
        <f t="shared" si="147"/>
        <v>Process Emissions</v>
      </c>
      <c r="G690" s="525" t="str">
        <f t="shared" si="154"/>
        <v>n.a.</v>
      </c>
      <c r="H690" s="536"/>
      <c r="I690" s="536"/>
      <c r="J690" s="527"/>
      <c r="K690" s="527"/>
      <c r="L690" s="536"/>
      <c r="M690" s="536"/>
      <c r="N690" s="536"/>
      <c r="O690" s="537"/>
      <c r="P690" s="525" t="str">
        <f t="shared" si="148"/>
        <v>n.a.</v>
      </c>
      <c r="Q690" s="529" t="str">
        <f t="shared" si="149"/>
        <v>Metal ore: Process (method B): oxide output</v>
      </c>
      <c r="R690" s="24"/>
      <c r="S690" s="32" t="str">
        <f t="shared" si="150"/>
        <v>OxF_Metal ore: Process (method B): oxide output</v>
      </c>
      <c r="W690" s="145"/>
      <c r="X690" s="21"/>
      <c r="Z690" s="28" t="b">
        <f t="shared" si="151"/>
        <v>1</v>
      </c>
      <c r="AL690" s="427" t="s">
        <v>1522</v>
      </c>
      <c r="AM690" s="427" t="s">
        <v>1522</v>
      </c>
      <c r="AN690" s="427" t="s">
        <v>1522</v>
      </c>
      <c r="AO690" s="427" t="s">
        <v>1522</v>
      </c>
      <c r="AP690" s="427" t="s">
        <v>1522</v>
      </c>
    </row>
    <row r="691" spans="1:42" ht="12.75" customHeight="1" outlineLevel="1" x14ac:dyDescent="0.25">
      <c r="A691" s="28">
        <f t="shared" si="152"/>
        <v>23</v>
      </c>
      <c r="B691" s="538" t="str">
        <f t="shared" si="155"/>
        <v>Metal ore roasting or sintering</v>
      </c>
      <c r="C691" s="526" t="str">
        <f t="shared" si="155"/>
        <v>Metal ore</v>
      </c>
      <c r="D691" s="526" t="str">
        <f t="shared" si="155"/>
        <v>Mass balance</v>
      </c>
      <c r="E691" s="526"/>
      <c r="F691" s="527" t="str">
        <f t="shared" si="147"/>
        <v>Mass balance</v>
      </c>
      <c r="G691" s="525" t="str">
        <f t="shared" si="154"/>
        <v>n.a.</v>
      </c>
      <c r="H691" s="536"/>
      <c r="I691" s="536"/>
      <c r="J691" s="527"/>
      <c r="K691" s="527"/>
      <c r="L691" s="536"/>
      <c r="M691" s="536"/>
      <c r="N691" s="536"/>
      <c r="O691" s="537"/>
      <c r="P691" s="525" t="str">
        <f t="shared" si="148"/>
        <v>n.a.</v>
      </c>
      <c r="Q691" s="529" t="str">
        <f t="shared" si="149"/>
        <v>Metal ore: Mass balance</v>
      </c>
      <c r="R691" s="24"/>
      <c r="S691" s="32" t="str">
        <f t="shared" si="150"/>
        <v>OxF_Metal ore: Mass balance</v>
      </c>
      <c r="X691" s="21"/>
      <c r="Z691" s="28" t="b">
        <f t="shared" si="151"/>
        <v>1</v>
      </c>
      <c r="AL691" s="427" t="s">
        <v>1522</v>
      </c>
      <c r="AM691" s="427" t="s">
        <v>1522</v>
      </c>
      <c r="AN691" s="427" t="s">
        <v>1522</v>
      </c>
      <c r="AO691" s="427" t="s">
        <v>1522</v>
      </c>
      <c r="AP691" s="427" t="s">
        <v>1522</v>
      </c>
    </row>
    <row r="692" spans="1:42" ht="12.75" customHeight="1" outlineLevel="1" x14ac:dyDescent="0.25">
      <c r="A692" s="28">
        <f t="shared" si="152"/>
        <v>24</v>
      </c>
      <c r="B692" s="538" t="str">
        <f t="shared" si="155"/>
        <v>Production of pig iron or steel</v>
      </c>
      <c r="C692" s="526" t="str">
        <f t="shared" si="155"/>
        <v>Iron &amp; steel</v>
      </c>
      <c r="D692" s="526" t="str">
        <f t="shared" si="155"/>
        <v>Fuel as process input</v>
      </c>
      <c r="E692" s="526"/>
      <c r="F692" s="527" t="str">
        <f t="shared" si="147"/>
        <v>Combustion</v>
      </c>
      <c r="G692" s="525" t="str">
        <f t="shared" si="154"/>
        <v>n.a.</v>
      </c>
      <c r="H692" s="536"/>
      <c r="I692" s="536"/>
      <c r="J692" s="527"/>
      <c r="K692" s="527"/>
      <c r="L692" s="536"/>
      <c r="M692" s="536"/>
      <c r="N692" s="536"/>
      <c r="O692" s="537"/>
      <c r="P692" s="525" t="str">
        <f t="shared" si="148"/>
        <v>n.a.</v>
      </c>
      <c r="Q692" s="529" t="str">
        <f t="shared" si="149"/>
        <v>Iron &amp; steel: Fuel as process input</v>
      </c>
      <c r="R692" s="24"/>
      <c r="S692" s="32" t="str">
        <f t="shared" si="150"/>
        <v>OxF_Iron &amp; steel: Fuel as process input</v>
      </c>
      <c r="X692" s="21"/>
      <c r="Z692" s="28" t="b">
        <f t="shared" si="151"/>
        <v>1</v>
      </c>
      <c r="AL692" s="427" t="s">
        <v>1522</v>
      </c>
      <c r="AM692" s="427" t="s">
        <v>1522</v>
      </c>
      <c r="AN692" s="427" t="s">
        <v>1522</v>
      </c>
      <c r="AO692" s="427" t="s">
        <v>1522</v>
      </c>
      <c r="AP692" s="427" t="s">
        <v>1522</v>
      </c>
    </row>
    <row r="693" spans="1:42" ht="12.75" customHeight="1" outlineLevel="1" x14ac:dyDescent="0.25">
      <c r="A693" s="28">
        <f t="shared" si="152"/>
        <v>25</v>
      </c>
      <c r="B693" s="538" t="str">
        <f t="shared" si="155"/>
        <v>Production of pig iron or steel</v>
      </c>
      <c r="C693" s="526" t="str">
        <f t="shared" si="155"/>
        <v>Iron &amp; steel</v>
      </c>
      <c r="D693" s="526" t="str">
        <f t="shared" si="155"/>
        <v>Process (method A): carbonate only</v>
      </c>
      <c r="E693" s="533"/>
      <c r="F693" s="527" t="str">
        <f t="shared" si="147"/>
        <v>Process Emissions</v>
      </c>
      <c r="G693" s="525" t="str">
        <f t="shared" si="154"/>
        <v>n.a.</v>
      </c>
      <c r="H693" s="536"/>
      <c r="I693" s="536"/>
      <c r="J693" s="527"/>
      <c r="K693" s="527"/>
      <c r="L693" s="536"/>
      <c r="M693" s="536"/>
      <c r="N693" s="536"/>
      <c r="O693" s="537"/>
      <c r="P693" s="525" t="str">
        <f t="shared" si="148"/>
        <v>n.a.</v>
      </c>
      <c r="Q693" s="529" t="str">
        <f t="shared" si="149"/>
        <v>Iron &amp; steel: Process (method A): carbonate only</v>
      </c>
      <c r="R693" s="24"/>
      <c r="S693" s="32" t="str">
        <f t="shared" si="150"/>
        <v>OxF_Iron &amp; steel: Process (method A): carbonate only</v>
      </c>
      <c r="W693" s="145"/>
      <c r="X693" s="21"/>
      <c r="Z693" s="28" t="b">
        <f t="shared" si="151"/>
        <v>1</v>
      </c>
      <c r="AL693" s="427" t="s">
        <v>1522</v>
      </c>
      <c r="AM693" s="427" t="s">
        <v>1522</v>
      </c>
      <c r="AN693" s="427" t="s">
        <v>1522</v>
      </c>
      <c r="AO693" s="427" t="s">
        <v>1522</v>
      </c>
      <c r="AP693" s="427" t="s">
        <v>1522</v>
      </c>
    </row>
    <row r="694" spans="1:42" ht="12.75" customHeight="1" outlineLevel="1" x14ac:dyDescent="0.25">
      <c r="A694" s="28">
        <f t="shared" si="152"/>
        <v>26</v>
      </c>
      <c r="B694" s="538" t="str">
        <f t="shared" si="155"/>
        <v>Production of pig iron or steel</v>
      </c>
      <c r="C694" s="526" t="str">
        <f t="shared" si="155"/>
        <v>Iron &amp; steel</v>
      </c>
      <c r="D694" s="526" t="str">
        <f t="shared" si="155"/>
        <v>Process (method A): mixed (carbonate + non-carbonate)</v>
      </c>
      <c r="E694" s="533"/>
      <c r="F694" s="527" t="str">
        <f t="shared" si="147"/>
        <v>Process Emissions</v>
      </c>
      <c r="G694" s="525" t="str">
        <f t="shared" si="154"/>
        <v>n.a.</v>
      </c>
      <c r="H694" s="536"/>
      <c r="I694" s="536"/>
      <c r="J694" s="527"/>
      <c r="K694" s="527"/>
      <c r="L694" s="536"/>
      <c r="M694" s="536"/>
      <c r="N694" s="536"/>
      <c r="O694" s="537"/>
      <c r="P694" s="525" t="str">
        <f t="shared" si="148"/>
        <v>n.a.</v>
      </c>
      <c r="Q694" s="529" t="str">
        <f t="shared" si="149"/>
        <v>Iron &amp; steel: Process (method A): mixed (carbonate + non-carbonate)</v>
      </c>
      <c r="R694" s="24"/>
      <c r="S694" s="32" t="str">
        <f t="shared" si="150"/>
        <v>OxF_Iron &amp; steel: Process (method A): mixed (carbonate + non-carbonate)</v>
      </c>
      <c r="W694" s="145"/>
      <c r="X694" s="21"/>
      <c r="Z694" s="28" t="b">
        <f t="shared" si="151"/>
        <v>1</v>
      </c>
      <c r="AL694" s="427" t="s">
        <v>1522</v>
      </c>
      <c r="AM694" s="427" t="s">
        <v>1522</v>
      </c>
      <c r="AN694" s="427" t="s">
        <v>1522</v>
      </c>
      <c r="AO694" s="427" t="s">
        <v>1522</v>
      </c>
      <c r="AP694" s="427" t="s">
        <v>1522</v>
      </c>
    </row>
    <row r="695" spans="1:42" ht="12.75" customHeight="1" outlineLevel="1" x14ac:dyDescent="0.25">
      <c r="A695" s="28">
        <f t="shared" si="152"/>
        <v>27</v>
      </c>
      <c r="B695" s="538" t="str">
        <f t="shared" si="155"/>
        <v>Production of pig iron or steel</v>
      </c>
      <c r="C695" s="526" t="str">
        <f t="shared" si="155"/>
        <v>Iron &amp; steel</v>
      </c>
      <c r="D695" s="526" t="str">
        <f t="shared" si="155"/>
        <v>Process (method A): non-carbonate</v>
      </c>
      <c r="E695" s="533"/>
      <c r="F695" s="527" t="str">
        <f t="shared" si="147"/>
        <v>Process Emissions</v>
      </c>
      <c r="G695" s="525" t="str">
        <f t="shared" si="154"/>
        <v>n.a.</v>
      </c>
      <c r="H695" s="536"/>
      <c r="I695" s="536"/>
      <c r="J695" s="527"/>
      <c r="K695" s="527"/>
      <c r="L695" s="536"/>
      <c r="M695" s="536"/>
      <c r="N695" s="536"/>
      <c r="O695" s="537"/>
      <c r="P695" s="525" t="str">
        <f t="shared" si="148"/>
        <v>n.a.</v>
      </c>
      <c r="Q695" s="529" t="str">
        <f t="shared" si="149"/>
        <v>Iron &amp; steel: Process (method A): non-carbonate</v>
      </c>
      <c r="R695" s="24"/>
      <c r="S695" s="32" t="str">
        <f t="shared" si="150"/>
        <v>OxF_Iron &amp; steel: Process (method A): non-carbonate</v>
      </c>
      <c r="W695" s="145"/>
      <c r="X695" s="21"/>
      <c r="Z695" s="28" t="b">
        <f t="shared" si="151"/>
        <v>1</v>
      </c>
      <c r="AL695" s="427" t="s">
        <v>1522</v>
      </c>
      <c r="AM695" s="427" t="s">
        <v>1522</v>
      </c>
      <c r="AN695" s="427" t="s">
        <v>1522</v>
      </c>
      <c r="AO695" s="427" t="s">
        <v>1522</v>
      </c>
      <c r="AP695" s="427" t="s">
        <v>1522</v>
      </c>
    </row>
    <row r="696" spans="1:42" ht="12.75" customHeight="1" outlineLevel="1" x14ac:dyDescent="0.25">
      <c r="A696" s="28">
        <f t="shared" si="152"/>
        <v>28</v>
      </c>
      <c r="B696" s="538" t="str">
        <f t="shared" si="155"/>
        <v>Production of pig iron or steel</v>
      </c>
      <c r="C696" s="526" t="str">
        <f t="shared" si="155"/>
        <v>Iron &amp; steel</v>
      </c>
      <c r="D696" s="526" t="str">
        <f t="shared" si="155"/>
        <v>Process (method B): oxide output</v>
      </c>
      <c r="E696" s="533"/>
      <c r="F696" s="527" t="str">
        <f t="shared" si="147"/>
        <v>Process Emissions</v>
      </c>
      <c r="G696" s="525" t="str">
        <f t="shared" si="154"/>
        <v>n.a.</v>
      </c>
      <c r="H696" s="536"/>
      <c r="I696" s="536"/>
      <c r="J696" s="527"/>
      <c r="K696" s="527"/>
      <c r="L696" s="536"/>
      <c r="M696" s="536"/>
      <c r="N696" s="536"/>
      <c r="O696" s="537"/>
      <c r="P696" s="525" t="str">
        <f t="shared" si="148"/>
        <v>n.a.</v>
      </c>
      <c r="Q696" s="529" t="str">
        <f t="shared" si="149"/>
        <v>Iron &amp; steel: Process (method B): oxide output</v>
      </c>
      <c r="R696" s="24"/>
      <c r="S696" s="32" t="str">
        <f t="shared" si="150"/>
        <v>OxF_Iron &amp; steel: Process (method B): oxide output</v>
      </c>
      <c r="W696" s="145"/>
      <c r="X696" s="21"/>
      <c r="Z696" s="28" t="b">
        <f t="shared" si="151"/>
        <v>1</v>
      </c>
      <c r="AL696" s="427" t="s">
        <v>1522</v>
      </c>
      <c r="AM696" s="427" t="s">
        <v>1522</v>
      </c>
      <c r="AN696" s="427" t="s">
        <v>1522</v>
      </c>
      <c r="AO696" s="427" t="s">
        <v>1522</v>
      </c>
      <c r="AP696" s="427" t="s">
        <v>1522</v>
      </c>
    </row>
    <row r="697" spans="1:42" ht="12.75" customHeight="1" outlineLevel="1" x14ac:dyDescent="0.25">
      <c r="A697" s="28">
        <f t="shared" si="152"/>
        <v>29</v>
      </c>
      <c r="B697" s="538" t="str">
        <f t="shared" si="155"/>
        <v>Production of pig iron or steel</v>
      </c>
      <c r="C697" s="526" t="str">
        <f t="shared" si="155"/>
        <v>Iron &amp; steel</v>
      </c>
      <c r="D697" s="526" t="str">
        <f t="shared" si="155"/>
        <v>Mass balance</v>
      </c>
      <c r="E697" s="526"/>
      <c r="F697" s="527" t="str">
        <f t="shared" si="147"/>
        <v>Mass balance</v>
      </c>
      <c r="G697" s="525" t="str">
        <f t="shared" si="154"/>
        <v>n.a.</v>
      </c>
      <c r="H697" s="536"/>
      <c r="I697" s="536"/>
      <c r="J697" s="527"/>
      <c r="K697" s="527"/>
      <c r="L697" s="536"/>
      <c r="M697" s="536"/>
      <c r="N697" s="536"/>
      <c r="O697" s="537"/>
      <c r="P697" s="525" t="str">
        <f t="shared" si="148"/>
        <v>n.a.</v>
      </c>
      <c r="Q697" s="529" t="str">
        <f t="shared" si="149"/>
        <v>Iron &amp; steel: Mass balance</v>
      </c>
      <c r="R697" s="24"/>
      <c r="S697" s="32" t="str">
        <f t="shared" si="150"/>
        <v>OxF_Iron &amp; steel: Mass balance</v>
      </c>
      <c r="X697" s="21"/>
      <c r="Z697" s="28" t="b">
        <f t="shared" si="151"/>
        <v>1</v>
      </c>
      <c r="AL697" s="427" t="s">
        <v>1522</v>
      </c>
      <c r="AM697" s="427" t="s">
        <v>1522</v>
      </c>
      <c r="AN697" s="427" t="s">
        <v>1522</v>
      </c>
      <c r="AO697" s="427" t="s">
        <v>1522</v>
      </c>
      <c r="AP697" s="427" t="s">
        <v>1522</v>
      </c>
    </row>
    <row r="698" spans="1:42" ht="12.75" customHeight="1" outlineLevel="1" x14ac:dyDescent="0.25">
      <c r="A698" s="28">
        <f t="shared" si="152"/>
        <v>30</v>
      </c>
      <c r="B698" s="538" t="str">
        <f t="shared" si="155"/>
        <v>Production of cement clinker</v>
      </c>
      <c r="C698" s="526" t="str">
        <f t="shared" si="155"/>
        <v>Cement clinker</v>
      </c>
      <c r="D698" s="526" t="str">
        <f t="shared" si="155"/>
        <v>Kiln input based (Method A)</v>
      </c>
      <c r="E698" s="526"/>
      <c r="F698" s="527" t="str">
        <f t="shared" si="147"/>
        <v>Process Emissions</v>
      </c>
      <c r="G698" s="525" t="str">
        <f t="shared" si="154"/>
        <v>n.a.</v>
      </c>
      <c r="H698" s="536"/>
      <c r="I698" s="536"/>
      <c r="J698" s="527"/>
      <c r="K698" s="527"/>
      <c r="L698" s="536"/>
      <c r="M698" s="536"/>
      <c r="N698" s="536"/>
      <c r="O698" s="537"/>
      <c r="P698" s="525" t="str">
        <f t="shared" si="148"/>
        <v>n.a.</v>
      </c>
      <c r="Q698" s="529" t="str">
        <f t="shared" si="149"/>
        <v>Cement clinker: Kiln input based (Method A)</v>
      </c>
      <c r="R698" s="24"/>
      <c r="S698" s="32" t="str">
        <f t="shared" si="150"/>
        <v>OxF_Cement clinker: Kiln input based (Method A)</v>
      </c>
      <c r="X698" s="21"/>
      <c r="Z698" s="28" t="b">
        <f t="shared" si="151"/>
        <v>1</v>
      </c>
      <c r="AL698" s="427" t="s">
        <v>1522</v>
      </c>
      <c r="AM698" s="427" t="s">
        <v>1522</v>
      </c>
      <c r="AN698" s="427" t="s">
        <v>1522</v>
      </c>
      <c r="AO698" s="427" t="s">
        <v>1522</v>
      </c>
      <c r="AP698" s="427" t="s">
        <v>1522</v>
      </c>
    </row>
    <row r="699" spans="1:42" ht="12.75" customHeight="1" outlineLevel="1" x14ac:dyDescent="0.25">
      <c r="A699" s="28">
        <f t="shared" si="152"/>
        <v>31</v>
      </c>
      <c r="B699" s="538" t="str">
        <f t="shared" si="155"/>
        <v>Production of cement clinker</v>
      </c>
      <c r="C699" s="526" t="str">
        <f t="shared" si="155"/>
        <v>Cement clinker</v>
      </c>
      <c r="D699" s="526" t="str">
        <f t="shared" si="155"/>
        <v>Clinker output (Method B)</v>
      </c>
      <c r="E699" s="526"/>
      <c r="F699" s="527" t="str">
        <f t="shared" si="147"/>
        <v>Process Emissions</v>
      </c>
      <c r="G699" s="525" t="str">
        <f t="shared" si="154"/>
        <v>n.a.</v>
      </c>
      <c r="H699" s="536"/>
      <c r="I699" s="536"/>
      <c r="J699" s="527"/>
      <c r="K699" s="527"/>
      <c r="L699" s="536"/>
      <c r="M699" s="536"/>
      <c r="N699" s="536"/>
      <c r="O699" s="537"/>
      <c r="P699" s="525" t="str">
        <f t="shared" si="148"/>
        <v>n.a.</v>
      </c>
      <c r="Q699" s="529" t="str">
        <f t="shared" si="149"/>
        <v>Cement clinker: Clinker output (Method B)</v>
      </c>
      <c r="R699" s="24"/>
      <c r="S699" s="32" t="str">
        <f t="shared" si="150"/>
        <v>OxF_Cement clinker: Clinker output (Method B)</v>
      </c>
      <c r="X699" s="21"/>
      <c r="Z699" s="28" t="b">
        <f t="shared" si="151"/>
        <v>1</v>
      </c>
      <c r="AL699" s="427" t="s">
        <v>1522</v>
      </c>
      <c r="AM699" s="427" t="s">
        <v>1522</v>
      </c>
      <c r="AN699" s="427" t="s">
        <v>1522</v>
      </c>
      <c r="AO699" s="427" t="s">
        <v>1522</v>
      </c>
      <c r="AP699" s="427" t="s">
        <v>1522</v>
      </c>
    </row>
    <row r="700" spans="1:42" ht="12.75" customHeight="1" outlineLevel="1" x14ac:dyDescent="0.25">
      <c r="A700" s="28">
        <f t="shared" si="152"/>
        <v>32</v>
      </c>
      <c r="B700" s="538" t="str">
        <f t="shared" si="155"/>
        <v>Production of cement clinker</v>
      </c>
      <c r="C700" s="526" t="str">
        <f t="shared" si="155"/>
        <v>Cement clinker</v>
      </c>
      <c r="D700" s="526" t="str">
        <f t="shared" si="155"/>
        <v>CKD</v>
      </c>
      <c r="E700" s="526"/>
      <c r="F700" s="527" t="str">
        <f t="shared" si="147"/>
        <v>Process Emissions</v>
      </c>
      <c r="G700" s="525" t="str">
        <f t="shared" si="154"/>
        <v>n.a.</v>
      </c>
      <c r="H700" s="536"/>
      <c r="I700" s="536"/>
      <c r="J700" s="527"/>
      <c r="K700" s="527"/>
      <c r="L700" s="536"/>
      <c r="M700" s="536"/>
      <c r="N700" s="536"/>
      <c r="O700" s="537"/>
      <c r="P700" s="525" t="str">
        <f t="shared" si="148"/>
        <v>n.a.</v>
      </c>
      <c r="Q700" s="529" t="str">
        <f t="shared" si="149"/>
        <v>Cement clinker: CKD</v>
      </c>
      <c r="R700" s="24"/>
      <c r="S700" s="32" t="str">
        <f t="shared" si="150"/>
        <v>OxF_Cement clinker: CKD</v>
      </c>
      <c r="X700" s="21"/>
      <c r="Z700" s="28" t="b">
        <f t="shared" si="151"/>
        <v>1</v>
      </c>
      <c r="AL700" s="427" t="s">
        <v>1522</v>
      </c>
      <c r="AM700" s="427" t="s">
        <v>1522</v>
      </c>
      <c r="AN700" s="427" t="s">
        <v>1522</v>
      </c>
      <c r="AO700" s="427" t="s">
        <v>1522</v>
      </c>
      <c r="AP700" s="427" t="s">
        <v>1522</v>
      </c>
    </row>
    <row r="701" spans="1:42" ht="12.75" customHeight="1" outlineLevel="1" x14ac:dyDescent="0.25">
      <c r="A701" s="28">
        <f t="shared" si="152"/>
        <v>33</v>
      </c>
      <c r="B701" s="538" t="str">
        <f t="shared" si="155"/>
        <v>Production of cement clinker</v>
      </c>
      <c r="C701" s="526" t="str">
        <f t="shared" si="155"/>
        <v>Cement clinker</v>
      </c>
      <c r="D701" s="526" t="str">
        <f t="shared" si="155"/>
        <v>Non-carbonate carbon</v>
      </c>
      <c r="E701" s="526"/>
      <c r="F701" s="527" t="str">
        <f t="shared" ref="F701:F729" si="156">F629</f>
        <v>Process Emissions</v>
      </c>
      <c r="G701" s="525" t="str">
        <f t="shared" si="154"/>
        <v>n.a.</v>
      </c>
      <c r="H701" s="536"/>
      <c r="I701" s="536"/>
      <c r="J701" s="527"/>
      <c r="K701" s="527"/>
      <c r="L701" s="536"/>
      <c r="M701" s="536"/>
      <c r="N701" s="536"/>
      <c r="O701" s="537"/>
      <c r="P701" s="525" t="str">
        <f t="shared" ref="P701:P729" si="157">G701</f>
        <v>n.a.</v>
      </c>
      <c r="Q701" s="529" t="str">
        <f t="shared" ref="Q701:Q729" si="158">C701 &amp; ": " &amp;D701</f>
        <v>Cement clinker: Non-carbonate carbon</v>
      </c>
      <c r="R701" s="24"/>
      <c r="S701" s="32" t="str">
        <f t="shared" si="150"/>
        <v>OxF_Cement clinker: Non-carbonate carbon</v>
      </c>
      <c r="Z701" s="28" t="b">
        <f t="shared" ref="Z701:Z732" si="159">IF(G701=EUconst_NA,TRUE,FALSE)</f>
        <v>1</v>
      </c>
      <c r="AL701" s="427" t="s">
        <v>1522</v>
      </c>
      <c r="AM701" s="427" t="s">
        <v>1522</v>
      </c>
      <c r="AN701" s="427" t="s">
        <v>1522</v>
      </c>
      <c r="AO701" s="427" t="s">
        <v>1522</v>
      </c>
      <c r="AP701" s="427" t="s">
        <v>1522</v>
      </c>
    </row>
    <row r="702" spans="1:42" ht="12.75" customHeight="1" outlineLevel="1" x14ac:dyDescent="0.25">
      <c r="A702" s="28">
        <f t="shared" si="152"/>
        <v>34</v>
      </c>
      <c r="B702" s="538" t="str">
        <f t="shared" si="155"/>
        <v>Production of lime, or calcination of dolomite/magnesite</v>
      </c>
      <c r="C702" s="526" t="str">
        <f t="shared" si="155"/>
        <v>Lime / dolomite / magnesite</v>
      </c>
      <c r="D702" s="526" t="str">
        <f t="shared" si="155"/>
        <v>Process (method A): carbonate only</v>
      </c>
      <c r="E702" s="533"/>
      <c r="F702" s="527" t="str">
        <f t="shared" si="156"/>
        <v>Process Emissions</v>
      </c>
      <c r="G702" s="525" t="str">
        <f t="shared" si="154"/>
        <v>n.a.</v>
      </c>
      <c r="H702" s="536"/>
      <c r="I702" s="536"/>
      <c r="J702" s="527"/>
      <c r="K702" s="527"/>
      <c r="L702" s="536"/>
      <c r="M702" s="536"/>
      <c r="N702" s="536"/>
      <c r="O702" s="537"/>
      <c r="P702" s="525" t="str">
        <f t="shared" si="157"/>
        <v>n.a.</v>
      </c>
      <c r="Q702" s="529" t="str">
        <f t="shared" si="158"/>
        <v>Lime / dolomite / magnesite: Process (method A): carbonate only</v>
      </c>
      <c r="R702" s="24"/>
      <c r="S702" s="32" t="str">
        <f t="shared" ref="S702:S729" si="160">EUconst_CNTR_OxidationFactor&amp;Q702</f>
        <v>OxF_Lime / dolomite / magnesite: Process (method A): carbonate only</v>
      </c>
      <c r="Z702" s="28" t="b">
        <f t="shared" si="159"/>
        <v>1</v>
      </c>
      <c r="AL702" s="427" t="s">
        <v>1522</v>
      </c>
      <c r="AM702" s="427" t="s">
        <v>1522</v>
      </c>
      <c r="AN702" s="427" t="s">
        <v>1522</v>
      </c>
      <c r="AO702" s="427" t="s">
        <v>1522</v>
      </c>
      <c r="AP702" s="427" t="s">
        <v>1522</v>
      </c>
    </row>
    <row r="703" spans="1:42" ht="12.75" customHeight="1" outlineLevel="1" x14ac:dyDescent="0.25">
      <c r="A703" s="28">
        <f t="shared" si="152"/>
        <v>35</v>
      </c>
      <c r="B703" s="538" t="str">
        <f t="shared" si="155"/>
        <v>Production of lime, or calcination of dolomite/magnesite</v>
      </c>
      <c r="C703" s="526" t="str">
        <f t="shared" si="155"/>
        <v>Lime / dolomite / magnesite</v>
      </c>
      <c r="D703" s="526" t="str">
        <f t="shared" si="155"/>
        <v>Process (method A): mixed (carbonate + non-carbonate)</v>
      </c>
      <c r="E703" s="533"/>
      <c r="F703" s="527" t="str">
        <f t="shared" si="156"/>
        <v>Process Emissions</v>
      </c>
      <c r="G703" s="525" t="str">
        <f t="shared" si="154"/>
        <v>n.a.</v>
      </c>
      <c r="H703" s="536"/>
      <c r="I703" s="536"/>
      <c r="J703" s="527"/>
      <c r="K703" s="527"/>
      <c r="L703" s="536"/>
      <c r="M703" s="536"/>
      <c r="N703" s="536"/>
      <c r="O703" s="537"/>
      <c r="P703" s="525" t="str">
        <f t="shared" si="157"/>
        <v>n.a.</v>
      </c>
      <c r="Q703" s="529" t="str">
        <f t="shared" si="158"/>
        <v>Lime / dolomite / magnesite: Process (method A): mixed (carbonate + non-carbonate)</v>
      </c>
      <c r="R703" s="24"/>
      <c r="S703" s="32" t="str">
        <f t="shared" si="160"/>
        <v>OxF_Lime / dolomite / magnesite: Process (method A): mixed (carbonate + non-carbonate)</v>
      </c>
      <c r="Z703" s="28" t="b">
        <f t="shared" si="159"/>
        <v>1</v>
      </c>
      <c r="AL703" s="427" t="s">
        <v>1522</v>
      </c>
      <c r="AM703" s="427" t="s">
        <v>1522</v>
      </c>
      <c r="AN703" s="427" t="s">
        <v>1522</v>
      </c>
      <c r="AO703" s="427" t="s">
        <v>1522</v>
      </c>
      <c r="AP703" s="427" t="s">
        <v>1522</v>
      </c>
    </row>
    <row r="704" spans="1:42" ht="12.75" customHeight="1" outlineLevel="1" x14ac:dyDescent="0.25">
      <c r="A704" s="28">
        <f t="shared" si="152"/>
        <v>36</v>
      </c>
      <c r="B704" s="538" t="str">
        <f t="shared" si="155"/>
        <v>Production of lime, or calcination of dolomite/magnesite</v>
      </c>
      <c r="C704" s="526" t="str">
        <f t="shared" si="155"/>
        <v>Lime / dolomite / magnesite</v>
      </c>
      <c r="D704" s="526" t="str">
        <f t="shared" si="155"/>
        <v>Process (method A): non-carbonate</v>
      </c>
      <c r="E704" s="533"/>
      <c r="F704" s="527" t="str">
        <f t="shared" si="156"/>
        <v>Process Emissions</v>
      </c>
      <c r="G704" s="525" t="str">
        <f t="shared" si="154"/>
        <v>n.a.</v>
      </c>
      <c r="H704" s="536"/>
      <c r="I704" s="536"/>
      <c r="J704" s="527"/>
      <c r="K704" s="527"/>
      <c r="L704" s="536"/>
      <c r="M704" s="536"/>
      <c r="N704" s="536"/>
      <c r="O704" s="537"/>
      <c r="P704" s="525" t="str">
        <f t="shared" si="157"/>
        <v>n.a.</v>
      </c>
      <c r="Q704" s="529" t="str">
        <f t="shared" si="158"/>
        <v>Lime / dolomite / magnesite: Process (method A): non-carbonate</v>
      </c>
      <c r="R704" s="24"/>
      <c r="S704" s="32" t="str">
        <f t="shared" si="160"/>
        <v>OxF_Lime / dolomite / magnesite: Process (method A): non-carbonate</v>
      </c>
      <c r="Z704" s="28" t="b">
        <f t="shared" si="159"/>
        <v>1</v>
      </c>
      <c r="AL704" s="427" t="s">
        <v>1522</v>
      </c>
      <c r="AM704" s="427" t="s">
        <v>1522</v>
      </c>
      <c r="AN704" s="427" t="s">
        <v>1522</v>
      </c>
      <c r="AO704" s="427" t="s">
        <v>1522</v>
      </c>
      <c r="AP704" s="427" t="s">
        <v>1522</v>
      </c>
    </row>
    <row r="705" spans="1:42" ht="12.75" customHeight="1" outlineLevel="1" x14ac:dyDescent="0.25">
      <c r="A705" s="28">
        <f t="shared" si="152"/>
        <v>37</v>
      </c>
      <c r="B705" s="538" t="str">
        <f t="shared" si="155"/>
        <v>Production of lime, or calcination of dolomite/magnesite</v>
      </c>
      <c r="C705" s="526" t="str">
        <f t="shared" si="155"/>
        <v>Lime / dolomite / magnesite</v>
      </c>
      <c r="D705" s="526" t="str">
        <f t="shared" si="155"/>
        <v>Process (method B): oxide output</v>
      </c>
      <c r="E705" s="533"/>
      <c r="F705" s="527" t="str">
        <f t="shared" si="156"/>
        <v>Process Emissions</v>
      </c>
      <c r="G705" s="525" t="str">
        <f t="shared" si="154"/>
        <v>n.a.</v>
      </c>
      <c r="H705" s="536"/>
      <c r="I705" s="536"/>
      <c r="J705" s="527"/>
      <c r="K705" s="527"/>
      <c r="L705" s="536"/>
      <c r="M705" s="536"/>
      <c r="N705" s="536"/>
      <c r="O705" s="537"/>
      <c r="P705" s="525" t="str">
        <f t="shared" si="157"/>
        <v>n.a.</v>
      </c>
      <c r="Q705" s="529" t="str">
        <f t="shared" si="158"/>
        <v>Lime / dolomite / magnesite: Process (method B): oxide output</v>
      </c>
      <c r="R705" s="24"/>
      <c r="S705" s="32" t="str">
        <f t="shared" si="160"/>
        <v>OxF_Lime / dolomite / magnesite: Process (method B): oxide output</v>
      </c>
      <c r="Z705" s="28" t="b">
        <f t="shared" si="159"/>
        <v>1</v>
      </c>
      <c r="AL705" s="427" t="s">
        <v>1522</v>
      </c>
      <c r="AM705" s="427" t="s">
        <v>1522</v>
      </c>
      <c r="AN705" s="427" t="s">
        <v>1522</v>
      </c>
      <c r="AO705" s="427" t="s">
        <v>1522</v>
      </c>
      <c r="AP705" s="427" t="s">
        <v>1522</v>
      </c>
    </row>
    <row r="706" spans="1:42" ht="12.75" customHeight="1" outlineLevel="1" x14ac:dyDescent="0.25">
      <c r="A706" s="28">
        <f t="shared" si="152"/>
        <v>38</v>
      </c>
      <c r="B706" s="538" t="str">
        <f t="shared" si="155"/>
        <v>Production of lime, or calcination of dolomite/magnesite</v>
      </c>
      <c r="C706" s="526" t="str">
        <f t="shared" si="155"/>
        <v>Lime / dolomite / magnesite</v>
      </c>
      <c r="D706" s="526" t="str">
        <f t="shared" si="155"/>
        <v>Kiln dust (Method B)</v>
      </c>
      <c r="E706" s="526"/>
      <c r="F706" s="527" t="str">
        <f t="shared" si="156"/>
        <v>Process Emissions</v>
      </c>
      <c r="G706" s="525" t="str">
        <f t="shared" si="154"/>
        <v>n.a.</v>
      </c>
      <c r="H706" s="536"/>
      <c r="I706" s="536"/>
      <c r="J706" s="527"/>
      <c r="K706" s="527"/>
      <c r="L706" s="536"/>
      <c r="M706" s="536"/>
      <c r="N706" s="536"/>
      <c r="O706" s="537"/>
      <c r="P706" s="525" t="str">
        <f t="shared" si="157"/>
        <v>n.a.</v>
      </c>
      <c r="Q706" s="529" t="str">
        <f t="shared" si="158"/>
        <v>Lime / dolomite / magnesite: Kiln dust (Method B)</v>
      </c>
      <c r="R706" s="24"/>
      <c r="S706" s="32" t="str">
        <f t="shared" si="160"/>
        <v>OxF_Lime / dolomite / magnesite: Kiln dust (Method B)</v>
      </c>
      <c r="Z706" s="28" t="b">
        <f t="shared" si="159"/>
        <v>1</v>
      </c>
      <c r="AL706" s="427" t="s">
        <v>1522</v>
      </c>
      <c r="AM706" s="427" t="s">
        <v>1522</v>
      </c>
      <c r="AN706" s="427" t="s">
        <v>1522</v>
      </c>
      <c r="AO706" s="427" t="s">
        <v>1522</v>
      </c>
      <c r="AP706" s="427" t="s">
        <v>1522</v>
      </c>
    </row>
    <row r="707" spans="1:42" ht="12.75" customHeight="1" outlineLevel="1" x14ac:dyDescent="0.25">
      <c r="A707" s="28">
        <f t="shared" si="152"/>
        <v>39</v>
      </c>
      <c r="B707" s="538" t="str">
        <f t="shared" si="155"/>
        <v>Manufacture of glass</v>
      </c>
      <c r="C707" s="526" t="str">
        <f t="shared" si="155"/>
        <v>Glass and mineral wool</v>
      </c>
      <c r="D707" s="526" t="str">
        <f t="shared" si="155"/>
        <v>Process (method A): carbonate only</v>
      </c>
      <c r="E707" s="533"/>
      <c r="F707" s="527" t="str">
        <f t="shared" si="156"/>
        <v>Process Emissions</v>
      </c>
      <c r="G707" s="525" t="str">
        <f t="shared" ref="G707:G738" si="161">EUconst_NA</f>
        <v>n.a.</v>
      </c>
      <c r="H707" s="536"/>
      <c r="I707" s="536"/>
      <c r="J707" s="527"/>
      <c r="K707" s="527"/>
      <c r="L707" s="536"/>
      <c r="M707" s="536"/>
      <c r="N707" s="536"/>
      <c r="O707" s="537"/>
      <c r="P707" s="525" t="str">
        <f t="shared" si="157"/>
        <v>n.a.</v>
      </c>
      <c r="Q707" s="529" t="str">
        <f t="shared" si="158"/>
        <v>Glass and mineral wool: Process (method A): carbonate only</v>
      </c>
      <c r="R707" s="24"/>
      <c r="S707" s="32" t="str">
        <f t="shared" si="160"/>
        <v>OxF_Glass and mineral wool: Process (method A): carbonate only</v>
      </c>
      <c r="Z707" s="28" t="b">
        <f t="shared" si="159"/>
        <v>1</v>
      </c>
      <c r="AL707" s="427" t="s">
        <v>1522</v>
      </c>
      <c r="AM707" s="427" t="s">
        <v>1522</v>
      </c>
      <c r="AN707" s="427" t="s">
        <v>1522</v>
      </c>
      <c r="AO707" s="427" t="s">
        <v>1522</v>
      </c>
      <c r="AP707" s="427" t="s">
        <v>1522</v>
      </c>
    </row>
    <row r="708" spans="1:42" ht="12.75" customHeight="1" outlineLevel="1" x14ac:dyDescent="0.25">
      <c r="A708" s="28">
        <f t="shared" si="152"/>
        <v>40</v>
      </c>
      <c r="B708" s="538" t="str">
        <f t="shared" si="155"/>
        <v>Manufacture of glass</v>
      </c>
      <c r="C708" s="526" t="str">
        <f t="shared" si="155"/>
        <v>Glass and mineral wool</v>
      </c>
      <c r="D708" s="526" t="str">
        <f t="shared" si="155"/>
        <v>Process (method A): mixed (carbonate + non-carbonate)</v>
      </c>
      <c r="E708" s="533"/>
      <c r="F708" s="527" t="str">
        <f t="shared" si="156"/>
        <v>Process Emissions</v>
      </c>
      <c r="G708" s="525" t="str">
        <f t="shared" si="161"/>
        <v>n.a.</v>
      </c>
      <c r="H708" s="536"/>
      <c r="I708" s="536"/>
      <c r="J708" s="527"/>
      <c r="K708" s="527"/>
      <c r="L708" s="536"/>
      <c r="M708" s="536"/>
      <c r="N708" s="536"/>
      <c r="O708" s="537"/>
      <c r="P708" s="525" t="str">
        <f t="shared" si="157"/>
        <v>n.a.</v>
      </c>
      <c r="Q708" s="529" t="str">
        <f t="shared" si="158"/>
        <v>Glass and mineral wool: Process (method A): mixed (carbonate + non-carbonate)</v>
      </c>
      <c r="R708" s="24"/>
      <c r="S708" s="32" t="str">
        <f t="shared" si="160"/>
        <v>OxF_Glass and mineral wool: Process (method A): mixed (carbonate + non-carbonate)</v>
      </c>
      <c r="Z708" s="28" t="b">
        <f t="shared" si="159"/>
        <v>1</v>
      </c>
      <c r="AL708" s="427" t="s">
        <v>1522</v>
      </c>
      <c r="AM708" s="427" t="s">
        <v>1522</v>
      </c>
      <c r="AN708" s="427" t="s">
        <v>1522</v>
      </c>
      <c r="AO708" s="427" t="s">
        <v>1522</v>
      </c>
      <c r="AP708" s="427" t="s">
        <v>1522</v>
      </c>
    </row>
    <row r="709" spans="1:42" ht="12.75" customHeight="1" outlineLevel="1" x14ac:dyDescent="0.25">
      <c r="A709" s="28">
        <f t="shared" si="152"/>
        <v>41</v>
      </c>
      <c r="B709" s="538" t="str">
        <f t="shared" ref="B709:D728" si="162">B637</f>
        <v>Manufacture of glass</v>
      </c>
      <c r="C709" s="526" t="str">
        <f t="shared" si="162"/>
        <v>Glass and mineral wool</v>
      </c>
      <c r="D709" s="526" t="str">
        <f t="shared" si="162"/>
        <v>Process (method A): non-carbonate</v>
      </c>
      <c r="E709" s="533"/>
      <c r="F709" s="527" t="str">
        <f t="shared" si="156"/>
        <v>Process Emissions</v>
      </c>
      <c r="G709" s="525" t="str">
        <f t="shared" si="161"/>
        <v>n.a.</v>
      </c>
      <c r="H709" s="536"/>
      <c r="I709" s="536"/>
      <c r="J709" s="527"/>
      <c r="K709" s="527"/>
      <c r="L709" s="536"/>
      <c r="M709" s="536"/>
      <c r="N709" s="536"/>
      <c r="O709" s="537"/>
      <c r="P709" s="525" t="str">
        <f t="shared" si="157"/>
        <v>n.a.</v>
      </c>
      <c r="Q709" s="529" t="str">
        <f t="shared" si="158"/>
        <v>Glass and mineral wool: Process (method A): non-carbonate</v>
      </c>
      <c r="R709" s="24"/>
      <c r="S709" s="32" t="str">
        <f t="shared" si="160"/>
        <v>OxF_Glass and mineral wool: Process (method A): non-carbonate</v>
      </c>
      <c r="Z709" s="28" t="b">
        <f t="shared" si="159"/>
        <v>1</v>
      </c>
      <c r="AL709" s="427" t="s">
        <v>1522</v>
      </c>
      <c r="AM709" s="427" t="s">
        <v>1522</v>
      </c>
      <c r="AN709" s="427" t="s">
        <v>1522</v>
      </c>
      <c r="AO709" s="427" t="s">
        <v>1522</v>
      </c>
      <c r="AP709" s="427" t="s">
        <v>1522</v>
      </c>
    </row>
    <row r="710" spans="1:42" ht="12.75" customHeight="1" outlineLevel="1" x14ac:dyDescent="0.25">
      <c r="A710" s="28">
        <f t="shared" si="152"/>
        <v>42</v>
      </c>
      <c r="B710" s="538" t="str">
        <f t="shared" si="162"/>
        <v>Manufacture of ceramics</v>
      </c>
      <c r="C710" s="526" t="str">
        <f t="shared" si="162"/>
        <v>Ceramics</v>
      </c>
      <c r="D710" s="526" t="str">
        <f t="shared" si="162"/>
        <v>Process (method A): carbonate only</v>
      </c>
      <c r="E710" s="533"/>
      <c r="F710" s="527" t="str">
        <f t="shared" si="156"/>
        <v>Process Emissions</v>
      </c>
      <c r="G710" s="525" t="str">
        <f t="shared" si="161"/>
        <v>n.a.</v>
      </c>
      <c r="H710" s="536"/>
      <c r="I710" s="536"/>
      <c r="J710" s="527"/>
      <c r="K710" s="527"/>
      <c r="L710" s="536"/>
      <c r="M710" s="536"/>
      <c r="N710" s="536"/>
      <c r="O710" s="537"/>
      <c r="P710" s="525" t="str">
        <f t="shared" si="157"/>
        <v>n.a.</v>
      </c>
      <c r="Q710" s="529" t="str">
        <f t="shared" si="158"/>
        <v>Ceramics: Process (method A): carbonate only</v>
      </c>
      <c r="R710" s="24"/>
      <c r="S710" s="32" t="str">
        <f t="shared" si="160"/>
        <v>OxF_Ceramics: Process (method A): carbonate only</v>
      </c>
      <c r="Z710" s="28" t="b">
        <f t="shared" si="159"/>
        <v>1</v>
      </c>
      <c r="AL710" s="427" t="s">
        <v>1522</v>
      </c>
      <c r="AM710" s="427" t="s">
        <v>1522</v>
      </c>
      <c r="AN710" s="427" t="s">
        <v>1522</v>
      </c>
      <c r="AO710" s="427" t="s">
        <v>1522</v>
      </c>
      <c r="AP710" s="427" t="s">
        <v>1522</v>
      </c>
    </row>
    <row r="711" spans="1:42" ht="12.75" customHeight="1" outlineLevel="1" x14ac:dyDescent="0.25">
      <c r="A711" s="28">
        <f t="shared" si="152"/>
        <v>43</v>
      </c>
      <c r="B711" s="538" t="str">
        <f t="shared" si="162"/>
        <v>Manufacture of ceramics</v>
      </c>
      <c r="C711" s="526" t="str">
        <f t="shared" si="162"/>
        <v>Ceramics</v>
      </c>
      <c r="D711" s="526" t="str">
        <f t="shared" si="162"/>
        <v>Process (method A): mixed (carbonate + non-carbonate)</v>
      </c>
      <c r="E711" s="533"/>
      <c r="F711" s="527" t="str">
        <f t="shared" si="156"/>
        <v>Process Emissions</v>
      </c>
      <c r="G711" s="525" t="str">
        <f t="shared" si="161"/>
        <v>n.a.</v>
      </c>
      <c r="H711" s="536"/>
      <c r="I711" s="536"/>
      <c r="J711" s="527"/>
      <c r="K711" s="527"/>
      <c r="L711" s="536"/>
      <c r="M711" s="536"/>
      <c r="N711" s="536"/>
      <c r="O711" s="537"/>
      <c r="P711" s="525" t="str">
        <f t="shared" si="157"/>
        <v>n.a.</v>
      </c>
      <c r="Q711" s="529" t="str">
        <f t="shared" si="158"/>
        <v>Ceramics: Process (method A): mixed (carbonate + non-carbonate)</v>
      </c>
      <c r="R711" s="24"/>
      <c r="S711" s="32" t="str">
        <f t="shared" si="160"/>
        <v>OxF_Ceramics: Process (method A): mixed (carbonate + non-carbonate)</v>
      </c>
      <c r="W711" s="145"/>
      <c r="X711" s="21"/>
      <c r="Z711" s="28" t="b">
        <f t="shared" si="159"/>
        <v>1</v>
      </c>
      <c r="AL711" s="427" t="s">
        <v>1522</v>
      </c>
      <c r="AM711" s="427" t="s">
        <v>1522</v>
      </c>
      <c r="AN711" s="427" t="s">
        <v>1522</v>
      </c>
      <c r="AO711" s="427" t="s">
        <v>1522</v>
      </c>
      <c r="AP711" s="427" t="s">
        <v>1522</v>
      </c>
    </row>
    <row r="712" spans="1:42" ht="12.75" customHeight="1" outlineLevel="1" x14ac:dyDescent="0.25">
      <c r="A712" s="28">
        <f t="shared" si="152"/>
        <v>44</v>
      </c>
      <c r="B712" s="538" t="str">
        <f t="shared" si="162"/>
        <v>Manufacture of ceramics</v>
      </c>
      <c r="C712" s="526" t="str">
        <f t="shared" si="162"/>
        <v>Ceramics</v>
      </c>
      <c r="D712" s="526" t="str">
        <f t="shared" si="162"/>
        <v>Process (method A): non-carbonate</v>
      </c>
      <c r="E712" s="533"/>
      <c r="F712" s="527" t="str">
        <f t="shared" si="156"/>
        <v>Process Emissions</v>
      </c>
      <c r="G712" s="525" t="str">
        <f t="shared" si="161"/>
        <v>n.a.</v>
      </c>
      <c r="H712" s="536"/>
      <c r="I712" s="536"/>
      <c r="J712" s="527"/>
      <c r="K712" s="527"/>
      <c r="L712" s="536"/>
      <c r="M712" s="536"/>
      <c r="N712" s="536"/>
      <c r="O712" s="537"/>
      <c r="P712" s="525" t="str">
        <f t="shared" si="157"/>
        <v>n.a.</v>
      </c>
      <c r="Q712" s="529" t="str">
        <f t="shared" si="158"/>
        <v>Ceramics: Process (method A): non-carbonate</v>
      </c>
      <c r="R712" s="24"/>
      <c r="S712" s="32" t="str">
        <f t="shared" si="160"/>
        <v>OxF_Ceramics: Process (method A): non-carbonate</v>
      </c>
      <c r="W712" s="145"/>
      <c r="X712" s="21"/>
      <c r="Z712" s="28" t="b">
        <f t="shared" si="159"/>
        <v>1</v>
      </c>
      <c r="AL712" s="427" t="s">
        <v>1522</v>
      </c>
      <c r="AM712" s="427" t="s">
        <v>1522</v>
      </c>
      <c r="AN712" s="427" t="s">
        <v>1522</v>
      </c>
      <c r="AO712" s="427" t="s">
        <v>1522</v>
      </c>
      <c r="AP712" s="427" t="s">
        <v>1522</v>
      </c>
    </row>
    <row r="713" spans="1:42" ht="12.75" customHeight="1" outlineLevel="1" x14ac:dyDescent="0.25">
      <c r="A713" s="28">
        <f t="shared" si="152"/>
        <v>45</v>
      </c>
      <c r="B713" s="538" t="str">
        <f t="shared" si="162"/>
        <v>Manufacture of ceramics</v>
      </c>
      <c r="C713" s="526" t="str">
        <f t="shared" si="162"/>
        <v>Ceramics</v>
      </c>
      <c r="D713" s="526" t="str">
        <f t="shared" si="162"/>
        <v>Process (method B): oxide output</v>
      </c>
      <c r="E713" s="526"/>
      <c r="F713" s="527" t="str">
        <f t="shared" si="156"/>
        <v>Process Emissions</v>
      </c>
      <c r="G713" s="525" t="str">
        <f t="shared" si="161"/>
        <v>n.a.</v>
      </c>
      <c r="H713" s="536"/>
      <c r="I713" s="536"/>
      <c r="J713" s="527"/>
      <c r="K713" s="527"/>
      <c r="L713" s="536"/>
      <c r="M713" s="536"/>
      <c r="N713" s="536"/>
      <c r="O713" s="537"/>
      <c r="P713" s="525" t="str">
        <f t="shared" si="157"/>
        <v>n.a.</v>
      </c>
      <c r="Q713" s="529" t="str">
        <f t="shared" si="158"/>
        <v>Ceramics: Process (method B): oxide output</v>
      </c>
      <c r="R713" s="24"/>
      <c r="S713" s="32" t="str">
        <f t="shared" si="160"/>
        <v>OxF_Ceramics: Process (method B): oxide output</v>
      </c>
      <c r="Z713" s="28" t="b">
        <f t="shared" si="159"/>
        <v>1</v>
      </c>
      <c r="AL713" s="427" t="s">
        <v>1522</v>
      </c>
      <c r="AM713" s="427" t="s">
        <v>1522</v>
      </c>
      <c r="AN713" s="427" t="s">
        <v>1522</v>
      </c>
      <c r="AO713" s="427" t="s">
        <v>1522</v>
      </c>
      <c r="AP713" s="427" t="s">
        <v>1522</v>
      </c>
    </row>
    <row r="714" spans="1:42" ht="12.75" customHeight="1" outlineLevel="1" x14ac:dyDescent="0.25">
      <c r="A714" s="28">
        <f t="shared" si="152"/>
        <v>46</v>
      </c>
      <c r="B714" s="538" t="str">
        <f t="shared" si="162"/>
        <v>Manufacture of ceramics</v>
      </c>
      <c r="C714" s="526" t="str">
        <f t="shared" si="162"/>
        <v>Ceramics</v>
      </c>
      <c r="D714" s="526" t="str">
        <f t="shared" si="162"/>
        <v>Scrubbing</v>
      </c>
      <c r="E714" s="526"/>
      <c r="F714" s="527" t="str">
        <f t="shared" si="156"/>
        <v>Process Emissions</v>
      </c>
      <c r="G714" s="525" t="str">
        <f t="shared" si="161"/>
        <v>n.a.</v>
      </c>
      <c r="H714" s="536"/>
      <c r="I714" s="536"/>
      <c r="J714" s="527"/>
      <c r="K714" s="527"/>
      <c r="L714" s="536"/>
      <c r="M714" s="536"/>
      <c r="N714" s="536"/>
      <c r="O714" s="537"/>
      <c r="P714" s="525" t="str">
        <f t="shared" si="157"/>
        <v>n.a.</v>
      </c>
      <c r="Q714" s="529" t="str">
        <f t="shared" si="158"/>
        <v>Ceramics: Scrubbing</v>
      </c>
      <c r="R714" s="24"/>
      <c r="S714" s="32" t="str">
        <f t="shared" si="160"/>
        <v>OxF_Ceramics: Scrubbing</v>
      </c>
      <c r="Z714" s="28" t="b">
        <f t="shared" si="159"/>
        <v>1</v>
      </c>
      <c r="AL714" s="427" t="s">
        <v>1522</v>
      </c>
      <c r="AM714" s="427" t="s">
        <v>1522</v>
      </c>
      <c r="AN714" s="427" t="s">
        <v>1522</v>
      </c>
      <c r="AO714" s="427" t="s">
        <v>1522</v>
      </c>
      <c r="AP714" s="427" t="s">
        <v>1522</v>
      </c>
    </row>
    <row r="715" spans="1:42" ht="12.75" customHeight="1" outlineLevel="1" x14ac:dyDescent="0.25">
      <c r="A715" s="28">
        <f t="shared" si="152"/>
        <v>47</v>
      </c>
      <c r="B715" s="538" t="str">
        <f t="shared" si="162"/>
        <v>Production of pulp</v>
      </c>
      <c r="C715" s="526" t="str">
        <f t="shared" si="162"/>
        <v>Pulp &amp; paper</v>
      </c>
      <c r="D715" s="526" t="str">
        <f t="shared" si="162"/>
        <v>Make up chemicals</v>
      </c>
      <c r="E715" s="526"/>
      <c r="F715" s="527" t="str">
        <f t="shared" si="156"/>
        <v>Process Emissions</v>
      </c>
      <c r="G715" s="525" t="str">
        <f t="shared" si="161"/>
        <v>n.a.</v>
      </c>
      <c r="H715" s="536"/>
      <c r="I715" s="536"/>
      <c r="J715" s="527"/>
      <c r="K715" s="527"/>
      <c r="L715" s="536"/>
      <c r="M715" s="536"/>
      <c r="N715" s="536"/>
      <c r="O715" s="537"/>
      <c r="P715" s="525" t="str">
        <f t="shared" si="157"/>
        <v>n.a.</v>
      </c>
      <c r="Q715" s="529" t="str">
        <f t="shared" si="158"/>
        <v>Pulp &amp; paper: Make up chemicals</v>
      </c>
      <c r="R715" s="24"/>
      <c r="S715" s="32" t="str">
        <f t="shared" si="160"/>
        <v>OxF_Pulp &amp; paper: Make up chemicals</v>
      </c>
      <c r="Z715" s="28" t="b">
        <f t="shared" si="159"/>
        <v>1</v>
      </c>
      <c r="AL715" s="427" t="s">
        <v>1522</v>
      </c>
      <c r="AM715" s="427" t="s">
        <v>1522</v>
      </c>
      <c r="AN715" s="427" t="s">
        <v>1522</v>
      </c>
      <c r="AO715" s="427" t="s">
        <v>1522</v>
      </c>
      <c r="AP715" s="427" t="s">
        <v>1522</v>
      </c>
    </row>
    <row r="716" spans="1:42" ht="12.75" customHeight="1" outlineLevel="1" x14ac:dyDescent="0.25">
      <c r="A716" s="28">
        <f t="shared" si="152"/>
        <v>48</v>
      </c>
      <c r="B716" s="538" t="str">
        <f t="shared" si="162"/>
        <v>Production of carbon black</v>
      </c>
      <c r="C716" s="526" t="str">
        <f t="shared" si="162"/>
        <v>Carbon black</v>
      </c>
      <c r="D716" s="526" t="str">
        <f t="shared" si="162"/>
        <v>Mass balance methodology</v>
      </c>
      <c r="E716" s="526"/>
      <c r="F716" s="527" t="str">
        <f t="shared" si="156"/>
        <v>Mass balance</v>
      </c>
      <c r="G716" s="525" t="str">
        <f t="shared" si="161"/>
        <v>n.a.</v>
      </c>
      <c r="H716" s="536"/>
      <c r="I716" s="536"/>
      <c r="J716" s="527"/>
      <c r="K716" s="527"/>
      <c r="L716" s="536"/>
      <c r="M716" s="536"/>
      <c r="N716" s="536"/>
      <c r="O716" s="537"/>
      <c r="P716" s="525" t="str">
        <f t="shared" si="157"/>
        <v>n.a.</v>
      </c>
      <c r="Q716" s="529" t="str">
        <f t="shared" si="158"/>
        <v>Carbon black: Mass balance methodology</v>
      </c>
      <c r="R716" s="24"/>
      <c r="S716" s="32" t="str">
        <f t="shared" si="160"/>
        <v>OxF_Carbon black: Mass balance methodology</v>
      </c>
      <c r="Z716" s="28" t="b">
        <f t="shared" si="159"/>
        <v>1</v>
      </c>
      <c r="AL716" s="427" t="s">
        <v>1522</v>
      </c>
      <c r="AM716" s="427" t="s">
        <v>1522</v>
      </c>
      <c r="AN716" s="427" t="s">
        <v>1522</v>
      </c>
      <c r="AO716" s="427" t="s">
        <v>1522</v>
      </c>
      <c r="AP716" s="427" t="s">
        <v>1522</v>
      </c>
    </row>
    <row r="717" spans="1:42" ht="12.75" customHeight="1" outlineLevel="1" x14ac:dyDescent="0.25">
      <c r="A717" s="28">
        <f t="shared" si="152"/>
        <v>49</v>
      </c>
      <c r="B717" s="538" t="str">
        <f t="shared" si="162"/>
        <v>Production of ammonia</v>
      </c>
      <c r="C717" s="526" t="str">
        <f t="shared" si="162"/>
        <v>Ammonia</v>
      </c>
      <c r="D717" s="526" t="str">
        <f t="shared" si="162"/>
        <v>Fuel as process input</v>
      </c>
      <c r="E717" s="526"/>
      <c r="F717" s="527" t="str">
        <f t="shared" si="156"/>
        <v>Combustion</v>
      </c>
      <c r="G717" s="525" t="str">
        <f t="shared" si="161"/>
        <v>n.a.</v>
      </c>
      <c r="H717" s="536"/>
      <c r="I717" s="536"/>
      <c r="J717" s="527"/>
      <c r="K717" s="527"/>
      <c r="L717" s="536"/>
      <c r="M717" s="536"/>
      <c r="N717" s="536"/>
      <c r="O717" s="537"/>
      <c r="P717" s="525" t="str">
        <f t="shared" si="157"/>
        <v>n.a.</v>
      </c>
      <c r="Q717" s="529" t="str">
        <f t="shared" si="158"/>
        <v>Ammonia: Fuel as process input</v>
      </c>
      <c r="R717" s="24"/>
      <c r="S717" s="32" t="str">
        <f t="shared" si="160"/>
        <v>OxF_Ammonia: Fuel as process input</v>
      </c>
      <c r="Z717" s="28" t="b">
        <f t="shared" si="159"/>
        <v>1</v>
      </c>
      <c r="AL717" s="427" t="s">
        <v>1522</v>
      </c>
      <c r="AM717" s="427" t="s">
        <v>1522</v>
      </c>
      <c r="AN717" s="427" t="s">
        <v>1522</v>
      </c>
      <c r="AO717" s="427" t="s">
        <v>1522</v>
      </c>
      <c r="AP717" s="427" t="s">
        <v>1522</v>
      </c>
    </row>
    <row r="718" spans="1:42" ht="12.75" customHeight="1" outlineLevel="1" x14ac:dyDescent="0.25">
      <c r="A718" s="28">
        <f t="shared" si="152"/>
        <v>50</v>
      </c>
      <c r="B718" s="538" t="str">
        <f t="shared" si="162"/>
        <v>Production of hydrogen and synthesis gas</v>
      </c>
      <c r="C718" s="526" t="str">
        <f t="shared" si="162"/>
        <v>Hydrogen and synthesis gas</v>
      </c>
      <c r="D718" s="526" t="str">
        <f t="shared" si="162"/>
        <v>Fuel as process input</v>
      </c>
      <c r="E718" s="526"/>
      <c r="F718" s="527" t="str">
        <f t="shared" si="156"/>
        <v>Combustion</v>
      </c>
      <c r="G718" s="525" t="str">
        <f t="shared" si="161"/>
        <v>n.a.</v>
      </c>
      <c r="H718" s="536"/>
      <c r="I718" s="536"/>
      <c r="J718" s="527"/>
      <c r="K718" s="527"/>
      <c r="L718" s="536"/>
      <c r="M718" s="536"/>
      <c r="N718" s="536"/>
      <c r="O718" s="537"/>
      <c r="P718" s="525" t="str">
        <f t="shared" si="157"/>
        <v>n.a.</v>
      </c>
      <c r="Q718" s="529" t="str">
        <f t="shared" si="158"/>
        <v>Hydrogen and synthesis gas: Fuel as process input</v>
      </c>
      <c r="R718" s="24"/>
      <c r="S718" s="32" t="str">
        <f t="shared" si="160"/>
        <v>OxF_Hydrogen and synthesis gas: Fuel as process input</v>
      </c>
      <c r="Z718" s="28" t="b">
        <f t="shared" si="159"/>
        <v>1</v>
      </c>
      <c r="AL718" s="427" t="s">
        <v>1522</v>
      </c>
      <c r="AM718" s="427" t="s">
        <v>1522</v>
      </c>
      <c r="AN718" s="427" t="s">
        <v>1522</v>
      </c>
      <c r="AO718" s="427" t="s">
        <v>1522</v>
      </c>
      <c r="AP718" s="427" t="s">
        <v>1522</v>
      </c>
    </row>
    <row r="719" spans="1:42" ht="12.75" customHeight="1" outlineLevel="1" x14ac:dyDescent="0.25">
      <c r="A719" s="28">
        <f t="shared" si="152"/>
        <v>51</v>
      </c>
      <c r="B719" s="538" t="str">
        <f t="shared" si="162"/>
        <v>Production of hydrogen and synthesis gas</v>
      </c>
      <c r="C719" s="526" t="str">
        <f t="shared" si="162"/>
        <v>Hydrogen and synthesis gas</v>
      </c>
      <c r="D719" s="526" t="str">
        <f t="shared" si="162"/>
        <v>Mass balance methodology</v>
      </c>
      <c r="E719" s="526"/>
      <c r="F719" s="527" t="str">
        <f t="shared" si="156"/>
        <v>Mass balance</v>
      </c>
      <c r="G719" s="525" t="str">
        <f t="shared" si="161"/>
        <v>n.a.</v>
      </c>
      <c r="H719" s="536"/>
      <c r="I719" s="536"/>
      <c r="J719" s="527"/>
      <c r="K719" s="527"/>
      <c r="L719" s="536"/>
      <c r="M719" s="536"/>
      <c r="N719" s="536"/>
      <c r="O719" s="537"/>
      <c r="P719" s="525" t="str">
        <f t="shared" si="157"/>
        <v>n.a.</v>
      </c>
      <c r="Q719" s="529" t="str">
        <f t="shared" si="158"/>
        <v>Hydrogen and synthesis gas: Mass balance methodology</v>
      </c>
      <c r="R719" s="24"/>
      <c r="S719" s="32" t="str">
        <f t="shared" si="160"/>
        <v>OxF_Hydrogen and synthesis gas: Mass balance methodology</v>
      </c>
      <c r="Z719" s="28" t="b">
        <f t="shared" si="159"/>
        <v>1</v>
      </c>
      <c r="AL719" s="427" t="s">
        <v>1522</v>
      </c>
      <c r="AM719" s="427" t="s">
        <v>1522</v>
      </c>
      <c r="AN719" s="427" t="s">
        <v>1522</v>
      </c>
      <c r="AO719" s="427" t="s">
        <v>1522</v>
      </c>
      <c r="AP719" s="427" t="s">
        <v>1522</v>
      </c>
    </row>
    <row r="720" spans="1:42" ht="12.75" customHeight="1" outlineLevel="1" x14ac:dyDescent="0.25">
      <c r="A720" s="28">
        <f t="shared" si="152"/>
        <v>52</v>
      </c>
      <c r="B720" s="538" t="str">
        <f t="shared" si="162"/>
        <v>Production of bulk chemicals</v>
      </c>
      <c r="C720" s="526" t="str">
        <f t="shared" si="162"/>
        <v>Bulk organic chemicals</v>
      </c>
      <c r="D720" s="526" t="str">
        <f t="shared" si="162"/>
        <v>Mass balance methodology</v>
      </c>
      <c r="E720" s="526"/>
      <c r="F720" s="527" t="str">
        <f t="shared" si="156"/>
        <v>Mass balance</v>
      </c>
      <c r="G720" s="525" t="str">
        <f t="shared" si="161"/>
        <v>n.a.</v>
      </c>
      <c r="H720" s="536"/>
      <c r="I720" s="536"/>
      <c r="J720" s="527"/>
      <c r="K720" s="527"/>
      <c r="L720" s="536"/>
      <c r="M720" s="536"/>
      <c r="N720" s="536"/>
      <c r="O720" s="537"/>
      <c r="P720" s="525" t="str">
        <f t="shared" si="157"/>
        <v>n.a.</v>
      </c>
      <c r="Q720" s="529" t="str">
        <f t="shared" si="158"/>
        <v>Bulk organic chemicals: Mass balance methodology</v>
      </c>
      <c r="R720" s="24"/>
      <c r="S720" s="32" t="str">
        <f t="shared" si="160"/>
        <v>OxF_Bulk organic chemicals: Mass balance methodology</v>
      </c>
      <c r="Z720" s="28" t="b">
        <f t="shared" si="159"/>
        <v>1</v>
      </c>
      <c r="AL720" s="427" t="s">
        <v>1522</v>
      </c>
      <c r="AM720" s="427" t="s">
        <v>1522</v>
      </c>
      <c r="AN720" s="427" t="s">
        <v>1522</v>
      </c>
      <c r="AO720" s="427" t="s">
        <v>1522</v>
      </c>
      <c r="AP720" s="427" t="s">
        <v>1522</v>
      </c>
    </row>
    <row r="721" spans="1:42" ht="12.75" customHeight="1" outlineLevel="1" x14ac:dyDescent="0.25">
      <c r="A721" s="28">
        <f t="shared" si="152"/>
        <v>53</v>
      </c>
      <c r="B721" s="538" t="str">
        <f t="shared" si="162"/>
        <v>Production or processing of ferrous metals</v>
      </c>
      <c r="C721" s="526" t="str">
        <f t="shared" si="162"/>
        <v>(Non) ferrous, sec. aluminium</v>
      </c>
      <c r="D721" s="526" t="str">
        <f t="shared" si="162"/>
        <v>Process (method A): carbonate only</v>
      </c>
      <c r="E721" s="533"/>
      <c r="F721" s="527" t="str">
        <f t="shared" si="156"/>
        <v>Process Emissions</v>
      </c>
      <c r="G721" s="525" t="str">
        <f t="shared" si="161"/>
        <v>n.a.</v>
      </c>
      <c r="H721" s="536"/>
      <c r="I721" s="536"/>
      <c r="J721" s="527"/>
      <c r="K721" s="527"/>
      <c r="L721" s="536"/>
      <c r="M721" s="536"/>
      <c r="N721" s="536"/>
      <c r="O721" s="537"/>
      <c r="P721" s="525" t="str">
        <f t="shared" si="157"/>
        <v>n.a.</v>
      </c>
      <c r="Q721" s="529" t="str">
        <f t="shared" si="158"/>
        <v>(Non) ferrous, sec. aluminium: Process (method A): carbonate only</v>
      </c>
      <c r="R721" s="24"/>
      <c r="S721" s="32" t="str">
        <f t="shared" si="160"/>
        <v>OxF_(Non) ferrous, sec. aluminium: Process (method A): carbonate only</v>
      </c>
      <c r="Z721" s="28" t="b">
        <f t="shared" si="159"/>
        <v>1</v>
      </c>
      <c r="AL721" s="427" t="s">
        <v>1522</v>
      </c>
      <c r="AM721" s="427" t="s">
        <v>1522</v>
      </c>
      <c r="AN721" s="427" t="s">
        <v>1522</v>
      </c>
      <c r="AO721" s="427" t="s">
        <v>1522</v>
      </c>
      <c r="AP721" s="427" t="s">
        <v>1522</v>
      </c>
    </row>
    <row r="722" spans="1:42" ht="12.75" customHeight="1" outlineLevel="1" x14ac:dyDescent="0.25">
      <c r="A722" s="28">
        <f t="shared" si="152"/>
        <v>54</v>
      </c>
      <c r="B722" s="538" t="str">
        <f t="shared" si="162"/>
        <v>Production or processing of ferrous metals</v>
      </c>
      <c r="C722" s="526" t="str">
        <f t="shared" si="162"/>
        <v>(Non) ferrous, sec. aluminium</v>
      </c>
      <c r="D722" s="526" t="str">
        <f t="shared" si="162"/>
        <v>Process (method A): mixed (carbonate + non-carbonate)</v>
      </c>
      <c r="E722" s="533"/>
      <c r="F722" s="527" t="str">
        <f t="shared" si="156"/>
        <v>Process Emissions</v>
      </c>
      <c r="G722" s="525" t="str">
        <f t="shared" si="161"/>
        <v>n.a.</v>
      </c>
      <c r="H722" s="536"/>
      <c r="I722" s="536"/>
      <c r="J722" s="527"/>
      <c r="K722" s="527"/>
      <c r="L722" s="536"/>
      <c r="M722" s="536"/>
      <c r="N722" s="536"/>
      <c r="O722" s="537"/>
      <c r="P722" s="525" t="str">
        <f t="shared" si="157"/>
        <v>n.a.</v>
      </c>
      <c r="Q722" s="529" t="str">
        <f t="shared" si="158"/>
        <v>(Non) ferrous, sec. aluminium: Process (method A): mixed (carbonate + non-carbonate)</v>
      </c>
      <c r="R722" s="24"/>
      <c r="S722" s="32" t="str">
        <f t="shared" si="160"/>
        <v>OxF_(Non) ferrous, sec. aluminium: Process (method A): mixed (carbonate + non-carbonate)</v>
      </c>
      <c r="Z722" s="28" t="b">
        <f t="shared" si="159"/>
        <v>1</v>
      </c>
      <c r="AL722" s="427" t="s">
        <v>1522</v>
      </c>
      <c r="AM722" s="427" t="s">
        <v>1522</v>
      </c>
      <c r="AN722" s="427" t="s">
        <v>1522</v>
      </c>
      <c r="AO722" s="427" t="s">
        <v>1522</v>
      </c>
      <c r="AP722" s="427" t="s">
        <v>1522</v>
      </c>
    </row>
    <row r="723" spans="1:42" ht="12.75" customHeight="1" outlineLevel="1" x14ac:dyDescent="0.25">
      <c r="A723" s="28">
        <f t="shared" si="152"/>
        <v>55</v>
      </c>
      <c r="B723" s="538" t="str">
        <f t="shared" si="162"/>
        <v>Production or processing of ferrous metals</v>
      </c>
      <c r="C723" s="526" t="str">
        <f t="shared" si="162"/>
        <v>(Non) ferrous, sec. aluminium</v>
      </c>
      <c r="D723" s="526" t="str">
        <f t="shared" si="162"/>
        <v>Process (method A): non-carbonate</v>
      </c>
      <c r="E723" s="533"/>
      <c r="F723" s="527" t="str">
        <f t="shared" si="156"/>
        <v>Process Emissions</v>
      </c>
      <c r="G723" s="525" t="str">
        <f t="shared" si="161"/>
        <v>n.a.</v>
      </c>
      <c r="H723" s="536"/>
      <c r="I723" s="536"/>
      <c r="J723" s="527"/>
      <c r="K723" s="527"/>
      <c r="L723" s="536"/>
      <c r="M723" s="536"/>
      <c r="N723" s="536"/>
      <c r="O723" s="537"/>
      <c r="P723" s="525" t="str">
        <f t="shared" si="157"/>
        <v>n.a.</v>
      </c>
      <c r="Q723" s="529" t="str">
        <f t="shared" si="158"/>
        <v>(Non) ferrous, sec. aluminium: Process (method A): non-carbonate</v>
      </c>
      <c r="R723" s="24"/>
      <c r="S723" s="32" t="str">
        <f t="shared" si="160"/>
        <v>OxF_(Non) ferrous, sec. aluminium: Process (method A): non-carbonate</v>
      </c>
      <c r="Z723" s="28" t="b">
        <f t="shared" si="159"/>
        <v>1</v>
      </c>
      <c r="AL723" s="427" t="s">
        <v>1522</v>
      </c>
      <c r="AM723" s="427" t="s">
        <v>1522</v>
      </c>
      <c r="AN723" s="427" t="s">
        <v>1522</v>
      </c>
      <c r="AO723" s="427" t="s">
        <v>1522</v>
      </c>
      <c r="AP723" s="427" t="s">
        <v>1522</v>
      </c>
    </row>
    <row r="724" spans="1:42" ht="12.75" customHeight="1" outlineLevel="1" x14ac:dyDescent="0.25">
      <c r="A724" s="28">
        <f t="shared" si="152"/>
        <v>56</v>
      </c>
      <c r="B724" s="538" t="str">
        <f t="shared" si="162"/>
        <v>Production or processing of ferrous metals</v>
      </c>
      <c r="C724" s="526" t="str">
        <f t="shared" si="162"/>
        <v>(Non) ferrous, sec. aluminium</v>
      </c>
      <c r="D724" s="526" t="str">
        <f t="shared" si="162"/>
        <v>Process (method B): oxide output</v>
      </c>
      <c r="E724" s="533"/>
      <c r="F724" s="527" t="str">
        <f t="shared" si="156"/>
        <v>Process Emissions</v>
      </c>
      <c r="G724" s="525" t="str">
        <f t="shared" si="161"/>
        <v>n.a.</v>
      </c>
      <c r="H724" s="536"/>
      <c r="I724" s="536"/>
      <c r="J724" s="527"/>
      <c r="K724" s="527"/>
      <c r="L724" s="536"/>
      <c r="M724" s="536"/>
      <c r="N724" s="536"/>
      <c r="O724" s="537"/>
      <c r="P724" s="525" t="str">
        <f t="shared" si="157"/>
        <v>n.a.</v>
      </c>
      <c r="Q724" s="529" t="str">
        <f t="shared" si="158"/>
        <v>(Non) ferrous, sec. aluminium: Process (method B): oxide output</v>
      </c>
      <c r="R724" s="24"/>
      <c r="S724" s="32" t="str">
        <f t="shared" si="160"/>
        <v>OxF_(Non) ferrous, sec. aluminium: Process (method B): oxide output</v>
      </c>
      <c r="Z724" s="28" t="b">
        <f t="shared" si="159"/>
        <v>1</v>
      </c>
      <c r="AL724" s="427" t="s">
        <v>1522</v>
      </c>
      <c r="AM724" s="427" t="s">
        <v>1522</v>
      </c>
      <c r="AN724" s="427" t="s">
        <v>1522</v>
      </c>
      <c r="AO724" s="427" t="s">
        <v>1522</v>
      </c>
      <c r="AP724" s="427" t="s">
        <v>1522</v>
      </c>
    </row>
    <row r="725" spans="1:42" ht="12.75" customHeight="1" outlineLevel="1" x14ac:dyDescent="0.25">
      <c r="A725" s="28">
        <f t="shared" si="152"/>
        <v>57</v>
      </c>
      <c r="B725" s="538" t="str">
        <f t="shared" si="162"/>
        <v>Production or processing of ferrous metals</v>
      </c>
      <c r="C725" s="526" t="str">
        <f t="shared" si="162"/>
        <v>(Non) ferrous, sec. aluminium</v>
      </c>
      <c r="D725" s="526" t="str">
        <f t="shared" si="162"/>
        <v>Mass balance methodology</v>
      </c>
      <c r="E725" s="526"/>
      <c r="F725" s="527" t="str">
        <f t="shared" si="156"/>
        <v>Mass balance</v>
      </c>
      <c r="G725" s="525" t="str">
        <f t="shared" si="161"/>
        <v>n.a.</v>
      </c>
      <c r="H725" s="536"/>
      <c r="I725" s="536"/>
      <c r="J725" s="527"/>
      <c r="K725" s="527"/>
      <c r="L725" s="536"/>
      <c r="M725" s="536"/>
      <c r="N725" s="536"/>
      <c r="O725" s="537"/>
      <c r="P725" s="525" t="str">
        <f t="shared" si="157"/>
        <v>n.a.</v>
      </c>
      <c r="Q725" s="529" t="str">
        <f t="shared" si="158"/>
        <v>(Non) ferrous, sec. aluminium: Mass balance methodology</v>
      </c>
      <c r="R725" s="24"/>
      <c r="S725" s="32" t="str">
        <f t="shared" si="160"/>
        <v>OxF_(Non) ferrous, sec. aluminium: Mass balance methodology</v>
      </c>
      <c r="Z725" s="28" t="b">
        <f t="shared" si="159"/>
        <v>1</v>
      </c>
      <c r="AL725" s="427" t="s">
        <v>1522</v>
      </c>
      <c r="AM725" s="427" t="s">
        <v>1522</v>
      </c>
      <c r="AN725" s="427" t="s">
        <v>1522</v>
      </c>
      <c r="AO725" s="427" t="s">
        <v>1522</v>
      </c>
      <c r="AP725" s="427" t="s">
        <v>1522</v>
      </c>
    </row>
    <row r="726" spans="1:42" ht="12.75" customHeight="1" outlineLevel="1" x14ac:dyDescent="0.25">
      <c r="A726" s="28">
        <f t="shared" si="152"/>
        <v>58</v>
      </c>
      <c r="B726" s="538" t="str">
        <f t="shared" si="162"/>
        <v>Production of soda ash and sodium bicarbonate</v>
      </c>
      <c r="C726" s="526" t="str">
        <f t="shared" si="162"/>
        <v>Soda ash / sodium bicarbonate</v>
      </c>
      <c r="D726" s="526" t="str">
        <f t="shared" si="162"/>
        <v>Mass balance methodology</v>
      </c>
      <c r="E726" s="526"/>
      <c r="F726" s="527" t="str">
        <f t="shared" si="156"/>
        <v>Mass balance</v>
      </c>
      <c r="G726" s="525" t="str">
        <f t="shared" si="161"/>
        <v>n.a.</v>
      </c>
      <c r="H726" s="536"/>
      <c r="I726" s="536"/>
      <c r="J726" s="527"/>
      <c r="K726" s="527"/>
      <c r="L726" s="536"/>
      <c r="M726" s="536"/>
      <c r="N726" s="536"/>
      <c r="O726" s="537"/>
      <c r="P726" s="525" t="str">
        <f t="shared" si="157"/>
        <v>n.a.</v>
      </c>
      <c r="Q726" s="529" t="str">
        <f t="shared" si="158"/>
        <v>Soda ash / sodium bicarbonate: Mass balance methodology</v>
      </c>
      <c r="R726" s="24"/>
      <c r="S726" s="32" t="str">
        <f t="shared" si="160"/>
        <v>OxF_Soda ash / sodium bicarbonate: Mass balance methodology</v>
      </c>
      <c r="W726" s="145"/>
      <c r="Z726" s="28" t="b">
        <f t="shared" si="159"/>
        <v>1</v>
      </c>
      <c r="AL726" s="427" t="s">
        <v>1522</v>
      </c>
      <c r="AM726" s="427" t="s">
        <v>1522</v>
      </c>
      <c r="AN726" s="427" t="s">
        <v>1522</v>
      </c>
      <c r="AO726" s="427" t="s">
        <v>1522</v>
      </c>
      <c r="AP726" s="427" t="s">
        <v>1522</v>
      </c>
    </row>
    <row r="727" spans="1:42" ht="12.75" customHeight="1" outlineLevel="1" x14ac:dyDescent="0.25">
      <c r="A727" s="28">
        <f t="shared" si="152"/>
        <v>59</v>
      </c>
      <c r="B727" s="538" t="str">
        <f t="shared" si="162"/>
        <v>Production of primary aluminium</v>
      </c>
      <c r="C727" s="526" t="str">
        <f t="shared" si="162"/>
        <v>Primary aluminium</v>
      </c>
      <c r="D727" s="526" t="str">
        <f t="shared" si="162"/>
        <v>Mass balance methodology</v>
      </c>
      <c r="E727" s="526"/>
      <c r="F727" s="527" t="str">
        <f t="shared" si="156"/>
        <v>Mass balance</v>
      </c>
      <c r="G727" s="525" t="str">
        <f t="shared" si="161"/>
        <v>n.a.</v>
      </c>
      <c r="H727" s="536"/>
      <c r="I727" s="536"/>
      <c r="J727" s="527"/>
      <c r="K727" s="527"/>
      <c r="L727" s="536"/>
      <c r="M727" s="536"/>
      <c r="N727" s="536"/>
      <c r="O727" s="537"/>
      <c r="P727" s="525" t="str">
        <f t="shared" si="157"/>
        <v>n.a.</v>
      </c>
      <c r="Q727" s="529" t="str">
        <f t="shared" si="158"/>
        <v>Primary aluminium: Mass balance methodology</v>
      </c>
      <c r="R727" s="24"/>
      <c r="S727" s="32" t="str">
        <f t="shared" si="160"/>
        <v>OxF_Primary aluminium: Mass balance methodology</v>
      </c>
      <c r="Z727" s="28" t="b">
        <f t="shared" si="159"/>
        <v>1</v>
      </c>
      <c r="AL727" s="427" t="s">
        <v>1522</v>
      </c>
      <c r="AM727" s="427" t="s">
        <v>1522</v>
      </c>
      <c r="AN727" s="427" t="s">
        <v>1522</v>
      </c>
      <c r="AO727" s="427" t="s">
        <v>1522</v>
      </c>
      <c r="AP727" s="427" t="s">
        <v>1522</v>
      </c>
    </row>
    <row r="728" spans="1:42" ht="12.75" customHeight="1" outlineLevel="1" x14ac:dyDescent="0.25">
      <c r="A728" s="28">
        <f t="shared" si="152"/>
        <v>60</v>
      </c>
      <c r="B728" s="538" t="str">
        <f t="shared" si="162"/>
        <v>Production of primary aluminium</v>
      </c>
      <c r="C728" s="526" t="str">
        <f t="shared" si="162"/>
        <v>Primary aluminium</v>
      </c>
      <c r="D728" s="526" t="str">
        <f t="shared" si="162"/>
        <v>PFC emissions (slope method)</v>
      </c>
      <c r="E728" s="526"/>
      <c r="F728" s="527" t="str">
        <f t="shared" si="156"/>
        <v>PFC Emissions</v>
      </c>
      <c r="G728" s="525" t="str">
        <f t="shared" si="161"/>
        <v>n.a.</v>
      </c>
      <c r="H728" s="536"/>
      <c r="I728" s="536"/>
      <c r="J728" s="527"/>
      <c r="K728" s="527"/>
      <c r="L728" s="536"/>
      <c r="M728" s="536"/>
      <c r="N728" s="536"/>
      <c r="O728" s="537"/>
      <c r="P728" s="525" t="str">
        <f t="shared" si="157"/>
        <v>n.a.</v>
      </c>
      <c r="Q728" s="529" t="str">
        <f t="shared" si="158"/>
        <v>Primary aluminium: PFC emissions (slope method)</v>
      </c>
      <c r="R728" s="24"/>
      <c r="S728" s="32" t="str">
        <f t="shared" si="160"/>
        <v>OxF_Primary aluminium: PFC emissions (slope method)</v>
      </c>
      <c r="Z728" s="28" t="b">
        <f t="shared" si="159"/>
        <v>1</v>
      </c>
      <c r="AL728" s="427" t="s">
        <v>1522</v>
      </c>
      <c r="AM728" s="427" t="s">
        <v>1522</v>
      </c>
      <c r="AN728" s="427" t="s">
        <v>1522</v>
      </c>
      <c r="AO728" s="427" t="s">
        <v>1522</v>
      </c>
      <c r="AP728" s="427" t="s">
        <v>1522</v>
      </c>
    </row>
    <row r="729" spans="1:42" ht="12.75" customHeight="1" outlineLevel="1" x14ac:dyDescent="0.25">
      <c r="A729" s="28">
        <f t="shared" si="152"/>
        <v>61</v>
      </c>
      <c r="B729" s="538" t="str">
        <f t="shared" ref="B729:D729" si="163">B657</f>
        <v>Production of primary aluminium</v>
      </c>
      <c r="C729" s="526" t="str">
        <f t="shared" si="163"/>
        <v>Primary aluminium</v>
      </c>
      <c r="D729" s="526" t="str">
        <f t="shared" si="163"/>
        <v>PFC emissions (overvoltage method)</v>
      </c>
      <c r="E729" s="526"/>
      <c r="F729" s="527" t="str">
        <f t="shared" si="156"/>
        <v>PFC Emissions</v>
      </c>
      <c r="G729" s="525" t="str">
        <f t="shared" si="161"/>
        <v>n.a.</v>
      </c>
      <c r="H729" s="536"/>
      <c r="I729" s="536"/>
      <c r="J729" s="527"/>
      <c r="K729" s="527"/>
      <c r="L729" s="536"/>
      <c r="M729" s="536"/>
      <c r="N729" s="536"/>
      <c r="O729" s="537"/>
      <c r="P729" s="525" t="str">
        <f t="shared" si="157"/>
        <v>n.a.</v>
      </c>
      <c r="Q729" s="529" t="str">
        <f t="shared" si="158"/>
        <v>Primary aluminium: PFC emissions (overvoltage method)</v>
      </c>
      <c r="R729" s="24"/>
      <c r="S729" s="32" t="str">
        <f t="shared" si="160"/>
        <v>OxF_Primary aluminium: PFC emissions (overvoltage method)</v>
      </c>
      <c r="Z729" s="28" t="b">
        <f t="shared" si="159"/>
        <v>1</v>
      </c>
      <c r="AL729" s="427" t="s">
        <v>1522</v>
      </c>
      <c r="AM729" s="427" t="s">
        <v>1522</v>
      </c>
      <c r="AN729" s="427" t="s">
        <v>1522</v>
      </c>
      <c r="AO729" s="427" t="s">
        <v>1522</v>
      </c>
      <c r="AP729" s="427" t="s">
        <v>1522</v>
      </c>
    </row>
    <row r="730" spans="1:42" ht="12.75" customHeight="1" outlineLevel="1" x14ac:dyDescent="0.25">
      <c r="A730" s="28">
        <f t="shared" si="152"/>
        <v>62</v>
      </c>
      <c r="B730" s="538" t="str">
        <f t="shared" ref="B730:D730" si="164">B658</f>
        <v>Capture of greenhouse gases under Directive 2009/31/EC</v>
      </c>
      <c r="C730" s="526" t="str">
        <f t="shared" si="164"/>
        <v>CCS: Capture</v>
      </c>
      <c r="D730" s="526" t="str">
        <f t="shared" si="164"/>
        <v>CO2 transferred</v>
      </c>
      <c r="E730" s="526"/>
      <c r="F730" s="527" t="str">
        <f t="shared" ref="F730:F738" si="165">F658</f>
        <v>Mass balance</v>
      </c>
      <c r="G730" s="525" t="str">
        <f t="shared" si="161"/>
        <v>n.a.</v>
      </c>
      <c r="H730" s="536"/>
      <c r="I730" s="536"/>
      <c r="J730" s="527"/>
      <c r="K730" s="527"/>
      <c r="L730" s="536"/>
      <c r="M730" s="536"/>
      <c r="N730" s="536"/>
      <c r="O730" s="537"/>
      <c r="P730" s="525" t="str">
        <f t="shared" ref="P730:P737" si="166">G730</f>
        <v>n.a.</v>
      </c>
      <c r="Q730" s="529" t="str">
        <f t="shared" ref="Q730:Q737" si="167">C730 &amp; ": " &amp;D730</f>
        <v>CCS: Capture: CO2 transferred</v>
      </c>
      <c r="R730" s="24"/>
      <c r="S730" s="32" t="str">
        <f t="shared" ref="S730:S737" si="168">EUconst_CNTR_OxidationFactor&amp;Q730</f>
        <v>OxF_CCS: Capture: CO2 transferred</v>
      </c>
      <c r="Z730" s="28" t="b">
        <f t="shared" si="159"/>
        <v>1</v>
      </c>
      <c r="AL730" s="427"/>
      <c r="AM730" s="427"/>
      <c r="AN730" s="427"/>
      <c r="AO730" s="427"/>
      <c r="AP730" s="427"/>
    </row>
    <row r="731" spans="1:42" ht="12.75" customHeight="1" outlineLevel="1" x14ac:dyDescent="0.25">
      <c r="A731" s="28">
        <f t="shared" si="152"/>
        <v>63</v>
      </c>
      <c r="B731" s="538" t="str">
        <f t="shared" ref="B731:D731" si="169">B659</f>
        <v>Transport of greenhouse gases under Directive 2009/31/EC</v>
      </c>
      <c r="C731" s="526" t="str">
        <f t="shared" si="169"/>
        <v>CCS: Transport</v>
      </c>
      <c r="D731" s="526" t="str">
        <f t="shared" si="169"/>
        <v>CO2 transferred</v>
      </c>
      <c r="E731" s="526"/>
      <c r="F731" s="527" t="str">
        <f t="shared" si="165"/>
        <v>Mass balance</v>
      </c>
      <c r="G731" s="525" t="str">
        <f t="shared" si="161"/>
        <v>n.a.</v>
      </c>
      <c r="H731" s="536"/>
      <c r="I731" s="536"/>
      <c r="J731" s="527"/>
      <c r="K731" s="527"/>
      <c r="L731" s="536"/>
      <c r="M731" s="536"/>
      <c r="N731" s="536"/>
      <c r="O731" s="537"/>
      <c r="P731" s="525" t="str">
        <f t="shared" si="166"/>
        <v>n.a.</v>
      </c>
      <c r="Q731" s="529" t="str">
        <f t="shared" si="167"/>
        <v>CCS: Transport: CO2 transferred</v>
      </c>
      <c r="R731" s="24"/>
      <c r="S731" s="32" t="str">
        <f t="shared" si="168"/>
        <v>OxF_CCS: Transport: CO2 transferred</v>
      </c>
      <c r="Z731" s="28" t="b">
        <f t="shared" si="159"/>
        <v>1</v>
      </c>
      <c r="AL731" s="427"/>
      <c r="AM731" s="427"/>
      <c r="AN731" s="427"/>
      <c r="AO731" s="427"/>
      <c r="AP731" s="427"/>
    </row>
    <row r="732" spans="1:42" ht="12.75" customHeight="1" outlineLevel="1" x14ac:dyDescent="0.25">
      <c r="A732" s="28">
        <f t="shared" si="152"/>
        <v>64</v>
      </c>
      <c r="B732" s="538" t="str">
        <f t="shared" ref="B732:D732" si="170">B660</f>
        <v>Transport of greenhouse gases under Directive 2009/31/EC</v>
      </c>
      <c r="C732" s="526" t="str">
        <f t="shared" si="170"/>
        <v>CCS: Transport</v>
      </c>
      <c r="D732" s="526" t="str">
        <f t="shared" si="170"/>
        <v>CO2 vented</v>
      </c>
      <c r="E732" s="526"/>
      <c r="F732" s="527" t="str">
        <f t="shared" si="165"/>
        <v>Process Emissions</v>
      </c>
      <c r="G732" s="525" t="str">
        <f t="shared" si="161"/>
        <v>n.a.</v>
      </c>
      <c r="H732" s="536"/>
      <c r="I732" s="536"/>
      <c r="J732" s="527"/>
      <c r="K732" s="527"/>
      <c r="L732" s="536"/>
      <c r="M732" s="536"/>
      <c r="N732" s="536"/>
      <c r="O732" s="537"/>
      <c r="P732" s="525" t="str">
        <f t="shared" si="166"/>
        <v>n.a.</v>
      </c>
      <c r="Q732" s="529" t="str">
        <f t="shared" si="167"/>
        <v>CCS: Transport: CO2 vented</v>
      </c>
      <c r="R732" s="24"/>
      <c r="S732" s="32" t="str">
        <f t="shared" si="168"/>
        <v>OxF_CCS: Transport: CO2 vented</v>
      </c>
      <c r="Z732" s="28" t="b">
        <f t="shared" si="159"/>
        <v>1</v>
      </c>
      <c r="AL732" s="427"/>
      <c r="AM732" s="427"/>
      <c r="AN732" s="427"/>
      <c r="AO732" s="427"/>
      <c r="AP732" s="427"/>
    </row>
    <row r="733" spans="1:42" ht="12.75" customHeight="1" outlineLevel="1" x14ac:dyDescent="0.25">
      <c r="A733" s="28">
        <f t="shared" si="152"/>
        <v>65</v>
      </c>
      <c r="B733" s="538" t="str">
        <f t="shared" ref="B733:D733" si="171">B661</f>
        <v>Transport of greenhouse gases under Directive 2009/31/EC</v>
      </c>
      <c r="C733" s="526" t="str">
        <f t="shared" si="171"/>
        <v>CCS: Transport</v>
      </c>
      <c r="D733" s="526" t="str">
        <f t="shared" si="171"/>
        <v>CO2 leaked</v>
      </c>
      <c r="E733" s="526"/>
      <c r="F733" s="527" t="str">
        <f t="shared" si="165"/>
        <v>Process Emissions</v>
      </c>
      <c r="G733" s="525" t="str">
        <f t="shared" si="161"/>
        <v>n.a.</v>
      </c>
      <c r="H733" s="536"/>
      <c r="I733" s="536"/>
      <c r="J733" s="527"/>
      <c r="K733" s="527"/>
      <c r="L733" s="536"/>
      <c r="M733" s="536"/>
      <c r="N733" s="536"/>
      <c r="O733" s="537"/>
      <c r="P733" s="525" t="str">
        <f t="shared" si="166"/>
        <v>n.a.</v>
      </c>
      <c r="Q733" s="529" t="str">
        <f t="shared" si="167"/>
        <v>CCS: Transport: CO2 leaked</v>
      </c>
      <c r="R733" s="24"/>
      <c r="S733" s="32" t="str">
        <f t="shared" si="168"/>
        <v>OxF_CCS: Transport: CO2 leaked</v>
      </c>
      <c r="Z733" s="28" t="b">
        <f t="shared" ref="Z733:Z739" si="172">IF(G733=EUconst_NA,TRUE,FALSE)</f>
        <v>1</v>
      </c>
      <c r="AL733" s="427"/>
      <c r="AM733" s="427"/>
      <c r="AN733" s="427"/>
      <c r="AO733" s="427"/>
      <c r="AP733" s="427"/>
    </row>
    <row r="734" spans="1:42" ht="12.75" customHeight="1" outlineLevel="1" x14ac:dyDescent="0.25">
      <c r="A734" s="28">
        <f t="shared" si="152"/>
        <v>66</v>
      </c>
      <c r="B734" s="538" t="str">
        <f t="shared" ref="B734:D734" si="173">B662</f>
        <v>Transport of greenhouse gases under Directive 2009/31/EC</v>
      </c>
      <c r="C734" s="526" t="str">
        <f t="shared" si="173"/>
        <v>CCS: Transport</v>
      </c>
      <c r="D734" s="526" t="str">
        <f t="shared" si="173"/>
        <v>CO2 fugitive</v>
      </c>
      <c r="E734" s="526"/>
      <c r="F734" s="527" t="str">
        <f t="shared" si="165"/>
        <v>Process Emissions</v>
      </c>
      <c r="G734" s="525" t="str">
        <f t="shared" si="161"/>
        <v>n.a.</v>
      </c>
      <c r="H734" s="536"/>
      <c r="I734" s="536"/>
      <c r="J734" s="527"/>
      <c r="K734" s="527"/>
      <c r="L734" s="536"/>
      <c r="M734" s="536"/>
      <c r="N734" s="536"/>
      <c r="O734" s="537"/>
      <c r="P734" s="525" t="str">
        <f t="shared" si="166"/>
        <v>n.a.</v>
      </c>
      <c r="Q734" s="529" t="str">
        <f t="shared" si="167"/>
        <v>CCS: Transport: CO2 fugitive</v>
      </c>
      <c r="R734" s="24"/>
      <c r="S734" s="32" t="str">
        <f t="shared" si="168"/>
        <v>OxF_CCS: Transport: CO2 fugitive</v>
      </c>
      <c r="Z734" s="28" t="b">
        <f t="shared" si="172"/>
        <v>1</v>
      </c>
      <c r="AL734" s="427"/>
      <c r="AM734" s="427"/>
      <c r="AN734" s="427"/>
      <c r="AO734" s="427"/>
      <c r="AP734" s="427"/>
    </row>
    <row r="735" spans="1:42" ht="12.75" customHeight="1" outlineLevel="1" x14ac:dyDescent="0.25">
      <c r="A735" s="28">
        <f t="shared" ref="A735:A738" si="174">A734+1</f>
        <v>67</v>
      </c>
      <c r="B735" s="538" t="str">
        <f t="shared" ref="B735:D735" si="175">B663</f>
        <v>Storage of greenhouse gases under Directive 2009/31/EC</v>
      </c>
      <c r="C735" s="526" t="str">
        <f t="shared" si="175"/>
        <v>CCS: Storage</v>
      </c>
      <c r="D735" s="526" t="str">
        <f t="shared" si="175"/>
        <v>CO2 transferred</v>
      </c>
      <c r="E735" s="526"/>
      <c r="F735" s="527" t="str">
        <f t="shared" si="165"/>
        <v>Mass balance</v>
      </c>
      <c r="G735" s="525" t="str">
        <f t="shared" si="161"/>
        <v>n.a.</v>
      </c>
      <c r="H735" s="536"/>
      <c r="I735" s="536"/>
      <c r="J735" s="527"/>
      <c r="K735" s="527"/>
      <c r="L735" s="536"/>
      <c r="M735" s="536"/>
      <c r="N735" s="536"/>
      <c r="O735" s="537"/>
      <c r="P735" s="525" t="str">
        <f t="shared" si="166"/>
        <v>n.a.</v>
      </c>
      <c r="Q735" s="529" t="str">
        <f t="shared" si="167"/>
        <v>CCS: Storage: CO2 transferred</v>
      </c>
      <c r="R735" s="24"/>
      <c r="S735" s="32" t="str">
        <f t="shared" si="168"/>
        <v>OxF_CCS: Storage: CO2 transferred</v>
      </c>
      <c r="Z735" s="28" t="b">
        <f t="shared" si="172"/>
        <v>1</v>
      </c>
      <c r="AL735" s="427"/>
      <c r="AM735" s="427"/>
      <c r="AN735" s="427"/>
      <c r="AO735" s="427"/>
      <c r="AP735" s="427"/>
    </row>
    <row r="736" spans="1:42" ht="12.75" customHeight="1" outlineLevel="1" x14ac:dyDescent="0.25">
      <c r="A736" s="28">
        <f t="shared" si="174"/>
        <v>68</v>
      </c>
      <c r="B736" s="538" t="str">
        <f t="shared" ref="B736:D736" si="176">B664</f>
        <v>Storage of greenhouse gases under Directive 2009/31/EC</v>
      </c>
      <c r="C736" s="526" t="str">
        <f t="shared" si="176"/>
        <v>CCS: Storage</v>
      </c>
      <c r="D736" s="526" t="str">
        <f t="shared" si="176"/>
        <v>CO2 vented</v>
      </c>
      <c r="E736" s="526"/>
      <c r="F736" s="527" t="str">
        <f t="shared" si="165"/>
        <v>Process Emissions</v>
      </c>
      <c r="G736" s="525" t="str">
        <f t="shared" si="161"/>
        <v>n.a.</v>
      </c>
      <c r="H736" s="536"/>
      <c r="I736" s="536"/>
      <c r="J736" s="527"/>
      <c r="K736" s="527"/>
      <c r="L736" s="536"/>
      <c r="M736" s="536"/>
      <c r="N736" s="536"/>
      <c r="O736" s="537"/>
      <c r="P736" s="525" t="str">
        <f t="shared" si="166"/>
        <v>n.a.</v>
      </c>
      <c r="Q736" s="529" t="str">
        <f t="shared" si="167"/>
        <v>CCS: Storage: CO2 vented</v>
      </c>
      <c r="R736" s="24"/>
      <c r="S736" s="32" t="str">
        <f t="shared" si="168"/>
        <v>OxF_CCS: Storage: CO2 vented</v>
      </c>
      <c r="Z736" s="28" t="b">
        <f t="shared" si="172"/>
        <v>1</v>
      </c>
      <c r="AL736" s="427"/>
      <c r="AM736" s="427"/>
      <c r="AN736" s="427"/>
      <c r="AO736" s="427"/>
      <c r="AP736" s="427"/>
    </row>
    <row r="737" spans="1:42" ht="12.75" customHeight="1" outlineLevel="1" x14ac:dyDescent="0.25">
      <c r="A737" s="28">
        <f t="shared" si="174"/>
        <v>69</v>
      </c>
      <c r="B737" s="538" t="str">
        <f t="shared" ref="B737:D737" si="177">B665</f>
        <v>Storage of greenhouse gases under Directive 2009/31/EC</v>
      </c>
      <c r="C737" s="526" t="str">
        <f t="shared" si="177"/>
        <v>CCS: Storage</v>
      </c>
      <c r="D737" s="526" t="str">
        <f t="shared" si="177"/>
        <v>CO2 leaked</v>
      </c>
      <c r="E737" s="526"/>
      <c r="F737" s="527" t="str">
        <f t="shared" si="165"/>
        <v>Process Emissions</v>
      </c>
      <c r="G737" s="525" t="str">
        <f t="shared" si="161"/>
        <v>n.a.</v>
      </c>
      <c r="H737" s="536"/>
      <c r="I737" s="536"/>
      <c r="J737" s="527"/>
      <c r="K737" s="527"/>
      <c r="L737" s="536"/>
      <c r="M737" s="536"/>
      <c r="N737" s="536"/>
      <c r="O737" s="537"/>
      <c r="P737" s="525" t="str">
        <f t="shared" si="166"/>
        <v>n.a.</v>
      </c>
      <c r="Q737" s="529" t="str">
        <f t="shared" si="167"/>
        <v>CCS: Storage: CO2 leaked</v>
      </c>
      <c r="R737" s="24"/>
      <c r="S737" s="32" t="str">
        <f t="shared" si="168"/>
        <v>OxF_CCS: Storage: CO2 leaked</v>
      </c>
      <c r="Z737" s="28" t="b">
        <f t="shared" si="172"/>
        <v>1</v>
      </c>
      <c r="AL737" s="427"/>
      <c r="AM737" s="427"/>
      <c r="AN737" s="427"/>
      <c r="AO737" s="427"/>
      <c r="AP737" s="427"/>
    </row>
    <row r="738" spans="1:42" ht="12.75" customHeight="1" outlineLevel="1" x14ac:dyDescent="0.25">
      <c r="A738" s="28">
        <f t="shared" si="174"/>
        <v>70</v>
      </c>
      <c r="B738" s="538" t="str">
        <f t="shared" ref="B738:D738" si="178">B666</f>
        <v>Storage of greenhouse gases under Directive 2009/31/EC</v>
      </c>
      <c r="C738" s="526" t="str">
        <f t="shared" si="178"/>
        <v>CCS: Storage</v>
      </c>
      <c r="D738" s="526" t="str">
        <f t="shared" si="178"/>
        <v>CO2 fugitive</v>
      </c>
      <c r="E738" s="526"/>
      <c r="F738" s="527" t="str">
        <f t="shared" si="165"/>
        <v>Process Emissions</v>
      </c>
      <c r="G738" s="525" t="str">
        <f t="shared" si="161"/>
        <v>n.a.</v>
      </c>
      <c r="H738" s="536"/>
      <c r="I738" s="536"/>
      <c r="J738" s="527"/>
      <c r="K738" s="527"/>
      <c r="L738" s="536"/>
      <c r="M738" s="536"/>
      <c r="N738" s="536"/>
      <c r="O738" s="537"/>
      <c r="P738" s="525" t="str">
        <f t="shared" ref="P738" si="179">G738</f>
        <v>n.a.</v>
      </c>
      <c r="Q738" s="529" t="str">
        <f t="shared" ref="Q738" si="180">C738 &amp; ": " &amp;D738</f>
        <v>CCS: Storage: CO2 fugitive</v>
      </c>
      <c r="R738" s="24"/>
      <c r="S738" s="32" t="str">
        <f t="shared" ref="S738" si="181">EUconst_CNTR_OxidationFactor&amp;Q738</f>
        <v>OxF_CCS: Storage: CO2 fugitive</v>
      </c>
      <c r="Z738" s="28" t="b">
        <f t="shared" si="172"/>
        <v>1</v>
      </c>
      <c r="AL738" s="427"/>
      <c r="AM738" s="427"/>
      <c r="AN738" s="427"/>
      <c r="AO738" s="427"/>
      <c r="AP738" s="427"/>
    </row>
    <row r="739" spans="1:42" ht="12.75" customHeight="1" outlineLevel="1" x14ac:dyDescent="0.25">
      <c r="B739" s="24"/>
      <c r="C739" s="24"/>
      <c r="D739" s="24"/>
      <c r="E739" s="24"/>
      <c r="F739" s="24"/>
      <c r="G739" s="24"/>
      <c r="H739" s="29"/>
      <c r="I739" s="29"/>
      <c r="J739" s="24"/>
      <c r="K739" s="24"/>
      <c r="L739" s="29"/>
      <c r="M739" s="29"/>
      <c r="N739" s="29"/>
      <c r="O739" s="29"/>
      <c r="P739" s="31"/>
      <c r="Q739" s="24"/>
      <c r="R739" s="24"/>
      <c r="S739" s="24"/>
      <c r="Z739" s="28" t="b">
        <f t="shared" si="172"/>
        <v>0</v>
      </c>
    </row>
    <row r="740" spans="1:42" s="40" customFormat="1" ht="12.75" customHeight="1" outlineLevel="1" x14ac:dyDescent="0.25">
      <c r="A740" s="40" t="s">
        <v>1520</v>
      </c>
      <c r="B740" s="41" t="str">
        <f>Translations!$B$154</f>
        <v>Conversion factor</v>
      </c>
      <c r="C740" s="41" t="str">
        <f>Translations!$B$335</f>
        <v>Short name</v>
      </c>
      <c r="D740" s="41" t="str">
        <f>Translations!$B$336</f>
        <v>Sub-activity</v>
      </c>
      <c r="E740" s="41" t="str">
        <f>Translations!$B$138</f>
        <v>Parameter</v>
      </c>
      <c r="F740" s="41" t="str">
        <f>Translations!$B$337</f>
        <v>Source type</v>
      </c>
      <c r="G740" s="43" t="str">
        <f>Translations!$B$338</f>
        <v>Minimum</v>
      </c>
      <c r="H740" s="43">
        <v>1</v>
      </c>
      <c r="I740" s="43">
        <v>2</v>
      </c>
      <c r="J740" s="43" t="s">
        <v>552</v>
      </c>
      <c r="K740" s="43" t="str">
        <f>Translations!$B$306</f>
        <v>2b</v>
      </c>
      <c r="L740" s="43">
        <v>3</v>
      </c>
      <c r="M740" s="43" t="s">
        <v>1616</v>
      </c>
      <c r="N740" s="43" t="s">
        <v>1617</v>
      </c>
      <c r="O740" s="43">
        <v>4</v>
      </c>
      <c r="P740" s="43" t="str">
        <f>Translations!$B$339</f>
        <v>Highest</v>
      </c>
      <c r="Q740" s="44"/>
      <c r="Z740" s="40" t="str">
        <f>Translations!$B$340</f>
        <v>make grey?</v>
      </c>
      <c r="AK740" s="40" t="s">
        <v>1521</v>
      </c>
      <c r="AL740" s="81">
        <v>1</v>
      </c>
      <c r="AM740" s="81">
        <v>2</v>
      </c>
      <c r="AN740" s="81" t="s">
        <v>552</v>
      </c>
      <c r="AO740" s="81" t="str">
        <f>Translations!$B$306</f>
        <v>2b</v>
      </c>
      <c r="AP740" s="81">
        <v>3</v>
      </c>
    </row>
    <row r="741" spans="1:42" ht="12.75" customHeight="1" outlineLevel="1" x14ac:dyDescent="0.25">
      <c r="A741" s="28">
        <v>1</v>
      </c>
      <c r="B741" s="535" t="str">
        <f t="shared" ref="B741:D760" si="182">B669</f>
        <v>Combustion of fuels</v>
      </c>
      <c r="C741" s="32" t="str">
        <f t="shared" si="182"/>
        <v>Combustion</v>
      </c>
      <c r="D741" s="32" t="str">
        <f t="shared" si="182"/>
        <v>Commercial standard fuels</v>
      </c>
      <c r="E741" s="32"/>
      <c r="F741" s="527" t="str">
        <f t="shared" ref="F741:F772" si="183">F669</f>
        <v>Combustion</v>
      </c>
      <c r="G741" s="525" t="str">
        <f t="shared" ref="G741:G753" si="184">EUconst_NA</f>
        <v>n.a.</v>
      </c>
      <c r="H741" s="536"/>
      <c r="I741" s="536"/>
      <c r="J741" s="527"/>
      <c r="K741" s="527"/>
      <c r="L741" s="536"/>
      <c r="M741" s="536"/>
      <c r="N741" s="536"/>
      <c r="O741" s="537"/>
      <c r="P741" s="525" t="str">
        <f t="shared" ref="P741:P772" si="185">G741</f>
        <v>n.a.</v>
      </c>
      <c r="Q741" s="529" t="str">
        <f t="shared" ref="Q741:Q772" si="186">C741 &amp; ": " &amp;D741</f>
        <v>Combustion: Commercial standard fuels</v>
      </c>
      <c r="R741" s="24"/>
      <c r="S741" s="32" t="str">
        <f t="shared" ref="S741:S773" si="187">EUconst_CNTR_ConversionFactor&amp;Q741</f>
        <v>ConvF_Combustion: Commercial standard fuels</v>
      </c>
      <c r="Z741" s="28" t="b">
        <f t="shared" ref="Z741:Z772" si="188">IF(G741=EUconst_NA,TRUE,FALSE)</f>
        <v>1</v>
      </c>
      <c r="AL741" s="427" t="s">
        <v>1522</v>
      </c>
      <c r="AM741" s="427" t="s">
        <v>1522</v>
      </c>
      <c r="AN741" s="427" t="s">
        <v>1522</v>
      </c>
      <c r="AO741" s="427" t="s">
        <v>1522</v>
      </c>
      <c r="AP741" s="427" t="s">
        <v>1522</v>
      </c>
    </row>
    <row r="742" spans="1:42" ht="12.75" customHeight="1" outlineLevel="1" x14ac:dyDescent="0.25">
      <c r="A742" s="28">
        <f>A741+1</f>
        <v>2</v>
      </c>
      <c r="B742" s="538" t="str">
        <f t="shared" si="182"/>
        <v>Combustion of fuels</v>
      </c>
      <c r="C742" s="526" t="str">
        <f t="shared" si="182"/>
        <v>Combustion</v>
      </c>
      <c r="D742" s="526" t="str">
        <f t="shared" si="182"/>
        <v>Other gaseous &amp; liquid fuels</v>
      </c>
      <c r="E742" s="526"/>
      <c r="F742" s="527" t="str">
        <f t="shared" si="183"/>
        <v>Combustion</v>
      </c>
      <c r="G742" s="525" t="str">
        <f t="shared" si="184"/>
        <v>n.a.</v>
      </c>
      <c r="H742" s="536"/>
      <c r="I742" s="536"/>
      <c r="J742" s="527"/>
      <c r="K742" s="527"/>
      <c r="L742" s="536"/>
      <c r="M742" s="536"/>
      <c r="N742" s="536"/>
      <c r="O742" s="537"/>
      <c r="P742" s="525" t="str">
        <f t="shared" si="185"/>
        <v>n.a.</v>
      </c>
      <c r="Q742" s="529" t="str">
        <f t="shared" si="186"/>
        <v>Combustion: Other gaseous &amp; liquid fuels</v>
      </c>
      <c r="R742" s="24"/>
      <c r="S742" s="32" t="str">
        <f t="shared" si="187"/>
        <v>ConvF_Combustion: Other gaseous &amp; liquid fuels</v>
      </c>
      <c r="Z742" s="28" t="b">
        <f t="shared" si="188"/>
        <v>1</v>
      </c>
      <c r="AL742" s="427" t="s">
        <v>1522</v>
      </c>
      <c r="AM742" s="427" t="s">
        <v>1522</v>
      </c>
      <c r="AN742" s="427" t="s">
        <v>1522</v>
      </c>
      <c r="AO742" s="427" t="s">
        <v>1522</v>
      </c>
      <c r="AP742" s="427" t="s">
        <v>1522</v>
      </c>
    </row>
    <row r="743" spans="1:42" ht="12.75" customHeight="1" outlineLevel="1" x14ac:dyDescent="0.25">
      <c r="A743" s="28">
        <f t="shared" ref="A743:A806" si="189">A742+1</f>
        <v>3</v>
      </c>
      <c r="B743" s="538" t="str">
        <f t="shared" si="182"/>
        <v>Combustion of fuels</v>
      </c>
      <c r="C743" s="526" t="str">
        <f t="shared" si="182"/>
        <v>Combustion</v>
      </c>
      <c r="D743" s="526" t="str">
        <f t="shared" si="182"/>
        <v>Solid fuels</v>
      </c>
      <c r="E743" s="526"/>
      <c r="F743" s="527" t="str">
        <f t="shared" si="183"/>
        <v>Combustion</v>
      </c>
      <c r="G743" s="525" t="str">
        <f t="shared" si="184"/>
        <v>n.a.</v>
      </c>
      <c r="H743" s="536"/>
      <c r="I743" s="536"/>
      <c r="J743" s="527"/>
      <c r="K743" s="527"/>
      <c r="L743" s="536"/>
      <c r="M743" s="536"/>
      <c r="N743" s="536"/>
      <c r="O743" s="537"/>
      <c r="P743" s="525" t="str">
        <f t="shared" si="185"/>
        <v>n.a.</v>
      </c>
      <c r="Q743" s="529" t="str">
        <f t="shared" si="186"/>
        <v>Combustion: Solid fuels</v>
      </c>
      <c r="R743" s="24"/>
      <c r="S743" s="32" t="str">
        <f t="shared" si="187"/>
        <v>ConvF_Combustion: Solid fuels</v>
      </c>
      <c r="Z743" s="28" t="b">
        <f t="shared" si="188"/>
        <v>1</v>
      </c>
      <c r="AL743" s="427" t="s">
        <v>1522</v>
      </c>
      <c r="AM743" s="427" t="s">
        <v>1522</v>
      </c>
      <c r="AN743" s="427" t="s">
        <v>1522</v>
      </c>
      <c r="AO743" s="427" t="s">
        <v>1522</v>
      </c>
      <c r="AP743" s="427" t="s">
        <v>1522</v>
      </c>
    </row>
    <row r="744" spans="1:42" ht="12.75" customHeight="1" outlineLevel="1" x14ac:dyDescent="0.25">
      <c r="A744" s="28">
        <f t="shared" si="189"/>
        <v>4</v>
      </c>
      <c r="B744" s="538" t="str">
        <f t="shared" si="182"/>
        <v>Combustion of fuels</v>
      </c>
      <c r="C744" s="526" t="str">
        <f t="shared" si="182"/>
        <v>Combustion</v>
      </c>
      <c r="D744" s="526" t="str">
        <f t="shared" si="182"/>
        <v>Waste</v>
      </c>
      <c r="E744" s="526"/>
      <c r="F744" s="527" t="str">
        <f t="shared" si="183"/>
        <v>Combustion</v>
      </c>
      <c r="G744" s="525" t="str">
        <f t="shared" si="184"/>
        <v>n.a.</v>
      </c>
      <c r="H744" s="536"/>
      <c r="I744" s="536"/>
      <c r="J744" s="527"/>
      <c r="K744" s="527"/>
      <c r="L744" s="536"/>
      <c r="M744" s="536"/>
      <c r="N744" s="536"/>
      <c r="O744" s="537"/>
      <c r="P744" s="525" t="str">
        <f t="shared" si="185"/>
        <v>n.a.</v>
      </c>
      <c r="Q744" s="529" t="str">
        <f t="shared" si="186"/>
        <v>Combustion: Waste</v>
      </c>
      <c r="R744" s="24"/>
      <c r="S744" s="32" t="str">
        <f t="shared" ref="S744" si="190">EUconst_CNTR_ConversionFactor&amp;Q744</f>
        <v>ConvF_Combustion: Waste</v>
      </c>
      <c r="Z744" s="28" t="b">
        <f t="shared" si="188"/>
        <v>1</v>
      </c>
      <c r="AL744" s="427" t="s">
        <v>1522</v>
      </c>
      <c r="AM744" s="427" t="s">
        <v>1522</v>
      </c>
      <c r="AN744" s="427" t="s">
        <v>1522</v>
      </c>
      <c r="AO744" s="427" t="s">
        <v>1522</v>
      </c>
      <c r="AP744" s="427" t="s">
        <v>1522</v>
      </c>
    </row>
    <row r="745" spans="1:42" ht="12.75" customHeight="1" outlineLevel="1" x14ac:dyDescent="0.25">
      <c r="A745" s="28">
        <f t="shared" si="189"/>
        <v>5</v>
      </c>
      <c r="B745" s="538" t="str">
        <f t="shared" si="182"/>
        <v>Combustion of fuels</v>
      </c>
      <c r="C745" s="526" t="str">
        <f t="shared" si="182"/>
        <v>Combustion</v>
      </c>
      <c r="D745" s="526" t="str">
        <f t="shared" si="182"/>
        <v>Gas Processing Terminals</v>
      </c>
      <c r="E745" s="526"/>
      <c r="F745" s="527" t="str">
        <f t="shared" si="183"/>
        <v>Mass balance</v>
      </c>
      <c r="G745" s="525" t="str">
        <f t="shared" si="184"/>
        <v>n.a.</v>
      </c>
      <c r="H745" s="536"/>
      <c r="I745" s="536"/>
      <c r="J745" s="527"/>
      <c r="K745" s="527"/>
      <c r="L745" s="536"/>
      <c r="M745" s="536"/>
      <c r="N745" s="536"/>
      <c r="O745" s="537"/>
      <c r="P745" s="525" t="str">
        <f t="shared" si="185"/>
        <v>n.a.</v>
      </c>
      <c r="Q745" s="529" t="str">
        <f t="shared" si="186"/>
        <v>Combustion: Gas Processing Terminals</v>
      </c>
      <c r="R745" s="24"/>
      <c r="S745" s="32" t="str">
        <f t="shared" si="187"/>
        <v>ConvF_Combustion: Gas Processing Terminals</v>
      </c>
      <c r="W745" s="145"/>
      <c r="Z745" s="28" t="b">
        <f t="shared" si="188"/>
        <v>1</v>
      </c>
      <c r="AL745" s="427" t="s">
        <v>1522</v>
      </c>
      <c r="AM745" s="427" t="s">
        <v>1522</v>
      </c>
      <c r="AN745" s="427" t="s">
        <v>1522</v>
      </c>
      <c r="AO745" s="427" t="s">
        <v>1522</v>
      </c>
      <c r="AP745" s="427" t="s">
        <v>1522</v>
      </c>
    </row>
    <row r="746" spans="1:42" ht="12.75" customHeight="1" outlineLevel="1" x14ac:dyDescent="0.25">
      <c r="A746" s="28">
        <f t="shared" si="189"/>
        <v>6</v>
      </c>
      <c r="B746" s="538" t="str">
        <f t="shared" si="182"/>
        <v>Combustion of fuels</v>
      </c>
      <c r="C746" s="526" t="str">
        <f t="shared" si="182"/>
        <v>Combustion</v>
      </c>
      <c r="D746" s="526" t="str">
        <f t="shared" si="182"/>
        <v>Flares</v>
      </c>
      <c r="E746" s="526"/>
      <c r="F746" s="527" t="str">
        <f t="shared" si="183"/>
        <v>Combustion</v>
      </c>
      <c r="G746" s="525" t="str">
        <f t="shared" si="184"/>
        <v>n.a.</v>
      </c>
      <c r="H746" s="536"/>
      <c r="I746" s="536"/>
      <c r="J746" s="527"/>
      <c r="K746" s="527"/>
      <c r="L746" s="536"/>
      <c r="M746" s="536"/>
      <c r="N746" s="536"/>
      <c r="O746" s="537"/>
      <c r="P746" s="525" t="str">
        <f t="shared" si="185"/>
        <v>n.a.</v>
      </c>
      <c r="Q746" s="529" t="str">
        <f t="shared" si="186"/>
        <v>Combustion: Flares</v>
      </c>
      <c r="R746" s="24"/>
      <c r="S746" s="32" t="str">
        <f t="shared" si="187"/>
        <v>ConvF_Combustion: Flares</v>
      </c>
      <c r="Z746" s="28" t="b">
        <f t="shared" si="188"/>
        <v>1</v>
      </c>
      <c r="AL746" s="427" t="s">
        <v>1522</v>
      </c>
      <c r="AM746" s="427" t="s">
        <v>1522</v>
      </c>
      <c r="AN746" s="427" t="s">
        <v>1522</v>
      </c>
      <c r="AO746" s="427" t="s">
        <v>1522</v>
      </c>
      <c r="AP746" s="427" t="s">
        <v>1522</v>
      </c>
    </row>
    <row r="747" spans="1:42" ht="12.75" customHeight="1" outlineLevel="1" x14ac:dyDescent="0.25">
      <c r="A747" s="28">
        <f t="shared" si="189"/>
        <v>7</v>
      </c>
      <c r="B747" s="538" t="str">
        <f t="shared" si="182"/>
        <v>Combustion of fuels</v>
      </c>
      <c r="C747" s="526" t="str">
        <f t="shared" si="182"/>
        <v>Combustion</v>
      </c>
      <c r="D747" s="526" t="str">
        <f t="shared" si="182"/>
        <v>Scrubbing (carbonate)</v>
      </c>
      <c r="E747" s="526"/>
      <c r="F747" s="527" t="str">
        <f t="shared" si="183"/>
        <v>Process Emissions</v>
      </c>
      <c r="G747" s="525" t="str">
        <f t="shared" si="184"/>
        <v>n.a.</v>
      </c>
      <c r="H747" s="536"/>
      <c r="I747" s="536"/>
      <c r="J747" s="527"/>
      <c r="K747" s="527"/>
      <c r="L747" s="536"/>
      <c r="M747" s="536"/>
      <c r="N747" s="536"/>
      <c r="O747" s="537"/>
      <c r="P747" s="525" t="str">
        <f t="shared" si="185"/>
        <v>n.a.</v>
      </c>
      <c r="Q747" s="529" t="str">
        <f t="shared" si="186"/>
        <v>Combustion: Scrubbing (carbonate)</v>
      </c>
      <c r="R747" s="24"/>
      <c r="S747" s="32" t="str">
        <f t="shared" si="187"/>
        <v>ConvF_Combustion: Scrubbing (carbonate)</v>
      </c>
      <c r="Z747" s="28" t="b">
        <f t="shared" si="188"/>
        <v>1</v>
      </c>
      <c r="AL747" s="427" t="s">
        <v>1522</v>
      </c>
      <c r="AM747" s="427" t="s">
        <v>1522</v>
      </c>
      <c r="AN747" s="427" t="s">
        <v>1522</v>
      </c>
      <c r="AO747" s="427" t="s">
        <v>1522</v>
      </c>
      <c r="AP747" s="427" t="s">
        <v>1522</v>
      </c>
    </row>
    <row r="748" spans="1:42" ht="12.75" customHeight="1" outlineLevel="1" x14ac:dyDescent="0.25">
      <c r="A748" s="28">
        <f t="shared" si="189"/>
        <v>8</v>
      </c>
      <c r="B748" s="538" t="str">
        <f t="shared" si="182"/>
        <v>Combustion of fuels</v>
      </c>
      <c r="C748" s="526" t="str">
        <f t="shared" si="182"/>
        <v>Combustion</v>
      </c>
      <c r="D748" s="526" t="str">
        <f t="shared" si="182"/>
        <v>Scrubbing (gypsum)</v>
      </c>
      <c r="E748" s="526"/>
      <c r="F748" s="527" t="str">
        <f t="shared" si="183"/>
        <v>Process Emissions</v>
      </c>
      <c r="G748" s="525" t="str">
        <f t="shared" si="184"/>
        <v>n.a.</v>
      </c>
      <c r="H748" s="536"/>
      <c r="I748" s="536"/>
      <c r="J748" s="527"/>
      <c r="K748" s="527"/>
      <c r="L748" s="536"/>
      <c r="M748" s="536"/>
      <c r="N748" s="536"/>
      <c r="O748" s="537"/>
      <c r="P748" s="525" t="str">
        <f t="shared" si="185"/>
        <v>n.a.</v>
      </c>
      <c r="Q748" s="529" t="str">
        <f t="shared" si="186"/>
        <v>Combustion: Scrubbing (gypsum)</v>
      </c>
      <c r="R748" s="24"/>
      <c r="S748" s="32" t="str">
        <f t="shared" si="187"/>
        <v>ConvF_Combustion: Scrubbing (gypsum)</v>
      </c>
      <c r="Z748" s="28" t="b">
        <f t="shared" si="188"/>
        <v>1</v>
      </c>
      <c r="AL748" s="427" t="s">
        <v>1522</v>
      </c>
      <c r="AM748" s="427" t="s">
        <v>1522</v>
      </c>
      <c r="AN748" s="427" t="s">
        <v>1522</v>
      </c>
      <c r="AO748" s="427" t="s">
        <v>1522</v>
      </c>
      <c r="AP748" s="427" t="s">
        <v>1522</v>
      </c>
    </row>
    <row r="749" spans="1:42" ht="12.75" customHeight="1" outlineLevel="1" x14ac:dyDescent="0.25">
      <c r="A749" s="28">
        <f t="shared" si="189"/>
        <v>9</v>
      </c>
      <c r="B749" s="538" t="str">
        <f t="shared" si="182"/>
        <v>Combustion of fuels</v>
      </c>
      <c r="C749" s="526" t="str">
        <f t="shared" si="182"/>
        <v>Combustion</v>
      </c>
      <c r="D749" s="526" t="str">
        <f t="shared" si="182"/>
        <v>Scrubbing (urea)</v>
      </c>
      <c r="E749" s="526"/>
      <c r="F749" s="527" t="str">
        <f t="shared" si="183"/>
        <v>Process Emissions</v>
      </c>
      <c r="G749" s="525" t="str">
        <f t="shared" si="184"/>
        <v>n.a.</v>
      </c>
      <c r="H749" s="536"/>
      <c r="I749" s="536"/>
      <c r="J749" s="527"/>
      <c r="K749" s="527"/>
      <c r="L749" s="536"/>
      <c r="M749" s="536"/>
      <c r="N749" s="536"/>
      <c r="O749" s="537"/>
      <c r="P749" s="525" t="str">
        <f t="shared" si="185"/>
        <v>n.a.</v>
      </c>
      <c r="Q749" s="529" t="str">
        <f t="shared" si="186"/>
        <v>Combustion: Scrubbing (urea)</v>
      </c>
      <c r="R749" s="24"/>
      <c r="S749" s="32" t="str">
        <f t="shared" si="187"/>
        <v>ConvF_Combustion: Scrubbing (urea)</v>
      </c>
      <c r="Z749" s="28" t="b">
        <f t="shared" si="188"/>
        <v>1</v>
      </c>
      <c r="AL749" s="427" t="s">
        <v>1522</v>
      </c>
      <c r="AM749" s="427" t="s">
        <v>1522</v>
      </c>
      <c r="AN749" s="427" t="s">
        <v>1522</v>
      </c>
      <c r="AO749" s="427" t="s">
        <v>1522</v>
      </c>
      <c r="AP749" s="427" t="s">
        <v>1522</v>
      </c>
    </row>
    <row r="750" spans="1:42" ht="12.75" customHeight="1" outlineLevel="1" x14ac:dyDescent="0.25">
      <c r="A750" s="28">
        <f t="shared" si="189"/>
        <v>10</v>
      </c>
      <c r="B750" s="538" t="str">
        <f t="shared" si="182"/>
        <v xml:space="preserve">Refining of mineral oil </v>
      </c>
      <c r="C750" s="526" t="str">
        <f t="shared" si="182"/>
        <v>Refineries</v>
      </c>
      <c r="D750" s="526" t="str">
        <f t="shared" si="182"/>
        <v>Mass balance</v>
      </c>
      <c r="E750" s="526"/>
      <c r="F750" s="527" t="str">
        <f t="shared" si="183"/>
        <v>Mass balance</v>
      </c>
      <c r="G750" s="525" t="str">
        <f t="shared" si="184"/>
        <v>n.a.</v>
      </c>
      <c r="H750" s="536"/>
      <c r="I750" s="536"/>
      <c r="J750" s="527"/>
      <c r="K750" s="527"/>
      <c r="L750" s="536"/>
      <c r="M750" s="536"/>
      <c r="N750" s="536"/>
      <c r="O750" s="537"/>
      <c r="P750" s="525" t="str">
        <f t="shared" si="185"/>
        <v>n.a.</v>
      </c>
      <c r="Q750" s="529" t="str">
        <f t="shared" si="186"/>
        <v>Refineries: Mass balance</v>
      </c>
      <c r="R750" s="24"/>
      <c r="S750" s="32" t="str">
        <f t="shared" si="187"/>
        <v>ConvF_Refineries: Mass balance</v>
      </c>
      <c r="W750" s="145"/>
      <c r="Z750" s="28" t="b">
        <f t="shared" si="188"/>
        <v>1</v>
      </c>
      <c r="AL750" s="427" t="s">
        <v>1522</v>
      </c>
      <c r="AM750" s="427" t="s">
        <v>1522</v>
      </c>
      <c r="AN750" s="427" t="s">
        <v>1522</v>
      </c>
      <c r="AO750" s="427" t="s">
        <v>1522</v>
      </c>
      <c r="AP750" s="427" t="s">
        <v>1522</v>
      </c>
    </row>
    <row r="751" spans="1:42" ht="12.75" customHeight="1" outlineLevel="1" x14ac:dyDescent="0.25">
      <c r="A751" s="28">
        <f t="shared" si="189"/>
        <v>11</v>
      </c>
      <c r="B751" s="538" t="str">
        <f t="shared" si="182"/>
        <v xml:space="preserve">Refining of mineral oil </v>
      </c>
      <c r="C751" s="526" t="str">
        <f t="shared" si="182"/>
        <v>Refineries</v>
      </c>
      <c r="D751" s="526" t="str">
        <f t="shared" si="182"/>
        <v>Catalytic cracker regeneration</v>
      </c>
      <c r="E751" s="526"/>
      <c r="F751" s="527" t="str">
        <f t="shared" si="183"/>
        <v>Mass balance</v>
      </c>
      <c r="G751" s="525" t="str">
        <f t="shared" si="184"/>
        <v>n.a.</v>
      </c>
      <c r="H751" s="536"/>
      <c r="I751" s="536"/>
      <c r="J751" s="527"/>
      <c r="K751" s="527"/>
      <c r="L751" s="536"/>
      <c r="M751" s="536"/>
      <c r="N751" s="536"/>
      <c r="O751" s="537"/>
      <c r="P751" s="525" t="str">
        <f t="shared" si="185"/>
        <v>n.a.</v>
      </c>
      <c r="Q751" s="529" t="str">
        <f t="shared" si="186"/>
        <v>Refineries: Catalytic cracker regeneration</v>
      </c>
      <c r="R751" s="24"/>
      <c r="S751" s="32" t="str">
        <f t="shared" si="187"/>
        <v>ConvF_Refineries: Catalytic cracker regeneration</v>
      </c>
      <c r="Z751" s="28" t="b">
        <f t="shared" si="188"/>
        <v>1</v>
      </c>
      <c r="AL751" s="427" t="s">
        <v>1522</v>
      </c>
      <c r="AM751" s="427" t="s">
        <v>1522</v>
      </c>
      <c r="AN751" s="427" t="s">
        <v>1522</v>
      </c>
      <c r="AO751" s="427" t="s">
        <v>1522</v>
      </c>
      <c r="AP751" s="427" t="s">
        <v>1522</v>
      </c>
    </row>
    <row r="752" spans="1:42" ht="12.75" customHeight="1" outlineLevel="1" x14ac:dyDescent="0.25">
      <c r="A752" s="28">
        <f t="shared" si="189"/>
        <v>12</v>
      </c>
      <c r="B752" s="538" t="str">
        <f t="shared" si="182"/>
        <v xml:space="preserve">Refining of mineral oil </v>
      </c>
      <c r="C752" s="526" t="str">
        <f t="shared" si="182"/>
        <v>Refineries</v>
      </c>
      <c r="D752" s="526" t="str">
        <f t="shared" si="182"/>
        <v>Hydrogen production</v>
      </c>
      <c r="E752" s="540"/>
      <c r="F752" s="527" t="str">
        <f t="shared" si="183"/>
        <v>Mass balance</v>
      </c>
      <c r="G752" s="525" t="str">
        <f t="shared" si="184"/>
        <v>n.a.</v>
      </c>
      <c r="H752" s="536"/>
      <c r="I752" s="536"/>
      <c r="J752" s="527"/>
      <c r="K752" s="527"/>
      <c r="L752" s="536"/>
      <c r="M752" s="536"/>
      <c r="N752" s="536"/>
      <c r="O752" s="537"/>
      <c r="P752" s="525" t="str">
        <f t="shared" si="185"/>
        <v>n.a.</v>
      </c>
      <c r="Q752" s="529" t="str">
        <f t="shared" si="186"/>
        <v>Refineries: Hydrogen production</v>
      </c>
      <c r="R752" s="24"/>
      <c r="S752" s="32" t="str">
        <f t="shared" si="187"/>
        <v>ConvF_Refineries: Hydrogen production</v>
      </c>
      <c r="X752" s="21"/>
      <c r="Z752" s="28" t="b">
        <f t="shared" si="188"/>
        <v>1</v>
      </c>
      <c r="AL752" s="427" t="s">
        <v>1522</v>
      </c>
      <c r="AM752" s="427" t="s">
        <v>1522</v>
      </c>
      <c r="AN752" s="427" t="s">
        <v>1522</v>
      </c>
      <c r="AO752" s="427" t="s">
        <v>1522</v>
      </c>
      <c r="AP752" s="427" t="s">
        <v>1522</v>
      </c>
    </row>
    <row r="753" spans="1:42" ht="12.75" customHeight="1" outlineLevel="1" x14ac:dyDescent="0.25">
      <c r="A753" s="28">
        <f t="shared" si="189"/>
        <v>13</v>
      </c>
      <c r="B753" s="538" t="str">
        <f t="shared" si="182"/>
        <v>Production of coke</v>
      </c>
      <c r="C753" s="526" t="str">
        <f t="shared" si="182"/>
        <v>Coke</v>
      </c>
      <c r="D753" s="526" t="str">
        <f t="shared" si="182"/>
        <v>Fuel as process input</v>
      </c>
      <c r="E753" s="526"/>
      <c r="F753" s="527" t="str">
        <f t="shared" si="183"/>
        <v>Combustion</v>
      </c>
      <c r="G753" s="525" t="str">
        <f t="shared" si="184"/>
        <v>n.a.</v>
      </c>
      <c r="H753" s="536"/>
      <c r="I753" s="536"/>
      <c r="J753" s="527"/>
      <c r="K753" s="527"/>
      <c r="L753" s="536"/>
      <c r="M753" s="536"/>
      <c r="N753" s="536"/>
      <c r="O753" s="537"/>
      <c r="P753" s="525" t="str">
        <f t="shared" si="185"/>
        <v>n.a.</v>
      </c>
      <c r="Q753" s="529" t="str">
        <f t="shared" si="186"/>
        <v>Coke: Fuel as process input</v>
      </c>
      <c r="R753" s="24"/>
      <c r="S753" s="32" t="str">
        <f t="shared" si="187"/>
        <v>ConvF_Coke: Fuel as process input</v>
      </c>
      <c r="W753" s="145"/>
      <c r="X753" s="21"/>
      <c r="Z753" s="28" t="b">
        <f t="shared" si="188"/>
        <v>1</v>
      </c>
      <c r="AL753" s="427" t="s">
        <v>1522</v>
      </c>
      <c r="AM753" s="427" t="s">
        <v>1522</v>
      </c>
      <c r="AN753" s="427" t="s">
        <v>1522</v>
      </c>
      <c r="AO753" s="427" t="s">
        <v>1522</v>
      </c>
      <c r="AP753" s="427" t="s">
        <v>1522</v>
      </c>
    </row>
    <row r="754" spans="1:42" ht="12.75" customHeight="1" outlineLevel="1" x14ac:dyDescent="0.25">
      <c r="A754" s="28">
        <f t="shared" si="189"/>
        <v>14</v>
      </c>
      <c r="B754" s="538" t="str">
        <f t="shared" si="182"/>
        <v>Production of coke</v>
      </c>
      <c r="C754" s="526" t="str">
        <f t="shared" si="182"/>
        <v>Coke</v>
      </c>
      <c r="D754" s="526" t="str">
        <f t="shared" si="182"/>
        <v>Process (method A): carbonate only</v>
      </c>
      <c r="E754" s="533"/>
      <c r="F754" s="527" t="str">
        <f t="shared" si="183"/>
        <v>Process Emissions</v>
      </c>
      <c r="G754" s="525">
        <v>1</v>
      </c>
      <c r="H754" s="536" t="str">
        <f>Translations!$B$1305</f>
        <v>Default value CF=1</v>
      </c>
      <c r="I754" s="536" t="str">
        <f>Translations!$B$156</f>
        <v>Laboratory analyses</v>
      </c>
      <c r="J754" s="527"/>
      <c r="K754" s="527"/>
      <c r="L754" s="536"/>
      <c r="M754" s="536"/>
      <c r="N754" s="536"/>
      <c r="O754" s="537"/>
      <c r="P754" s="525">
        <f t="shared" si="185"/>
        <v>1</v>
      </c>
      <c r="Q754" s="529" t="str">
        <f t="shared" si="186"/>
        <v>Coke: Process (method A): carbonate only</v>
      </c>
      <c r="R754" s="24"/>
      <c r="S754" s="32" t="str">
        <f t="shared" si="187"/>
        <v>ConvF_Coke: Process (method A): carbonate only</v>
      </c>
      <c r="W754" s="145"/>
      <c r="X754" s="21"/>
      <c r="Z754" s="28" t="b">
        <f t="shared" si="188"/>
        <v>0</v>
      </c>
      <c r="AL754" s="427">
        <v>1</v>
      </c>
      <c r="AM754" s="427">
        <v>2</v>
      </c>
      <c r="AN754" s="427" t="s">
        <v>1522</v>
      </c>
      <c r="AO754" s="427" t="s">
        <v>1522</v>
      </c>
      <c r="AP754" s="427" t="s">
        <v>1522</v>
      </c>
    </row>
    <row r="755" spans="1:42" ht="12.75" customHeight="1" outlineLevel="1" x14ac:dyDescent="0.25">
      <c r="A755" s="28">
        <f t="shared" si="189"/>
        <v>15</v>
      </c>
      <c r="B755" s="538" t="str">
        <f t="shared" si="182"/>
        <v>Production of coke</v>
      </c>
      <c r="C755" s="526" t="str">
        <f t="shared" si="182"/>
        <v>Coke</v>
      </c>
      <c r="D755" s="526" t="str">
        <f t="shared" si="182"/>
        <v>Process (method A): mixed (carbonate + non-carbonate)</v>
      </c>
      <c r="E755" s="533"/>
      <c r="F755" s="527" t="str">
        <f t="shared" si="183"/>
        <v>Process Emissions</v>
      </c>
      <c r="G755" s="525">
        <v>1</v>
      </c>
      <c r="H755" s="536" t="str">
        <f>Translations!$B$1305</f>
        <v>Default value CF=1</v>
      </c>
      <c r="I755" s="536" t="str">
        <f>Translations!$B$156</f>
        <v>Laboratory analyses</v>
      </c>
      <c r="J755" s="527"/>
      <c r="K755" s="527"/>
      <c r="L755" s="536"/>
      <c r="M755" s="536"/>
      <c r="N755" s="536"/>
      <c r="O755" s="537"/>
      <c r="P755" s="525">
        <f t="shared" si="185"/>
        <v>1</v>
      </c>
      <c r="Q755" s="529" t="str">
        <f t="shared" si="186"/>
        <v>Coke: Process (method A): mixed (carbonate + non-carbonate)</v>
      </c>
      <c r="R755" s="24"/>
      <c r="S755" s="32" t="str">
        <f t="shared" si="187"/>
        <v>ConvF_Coke: Process (method A): mixed (carbonate + non-carbonate)</v>
      </c>
      <c r="W755" s="145"/>
      <c r="X755" s="21"/>
      <c r="Z755" s="28" t="b">
        <f t="shared" si="188"/>
        <v>0</v>
      </c>
      <c r="AL755" s="427">
        <v>1</v>
      </c>
      <c r="AM755" s="427">
        <v>2</v>
      </c>
      <c r="AN755" s="427" t="s">
        <v>1522</v>
      </c>
      <c r="AO755" s="427" t="s">
        <v>1522</v>
      </c>
      <c r="AP755" s="427" t="s">
        <v>1522</v>
      </c>
    </row>
    <row r="756" spans="1:42" ht="12.75" customHeight="1" outlineLevel="1" x14ac:dyDescent="0.25">
      <c r="A756" s="28">
        <f t="shared" si="189"/>
        <v>16</v>
      </c>
      <c r="B756" s="538" t="str">
        <f t="shared" si="182"/>
        <v>Production of coke</v>
      </c>
      <c r="C756" s="526" t="str">
        <f t="shared" si="182"/>
        <v>Coke</v>
      </c>
      <c r="D756" s="526" t="str">
        <f t="shared" si="182"/>
        <v>Process (method A): non-carbonate</v>
      </c>
      <c r="E756" s="533"/>
      <c r="F756" s="527" t="str">
        <f t="shared" si="183"/>
        <v>Process Emissions</v>
      </c>
      <c r="G756" s="525">
        <v>1</v>
      </c>
      <c r="H756" s="536" t="str">
        <f>Translations!$B$1305</f>
        <v>Default value CF=1</v>
      </c>
      <c r="I756" s="536" t="str">
        <f>Translations!$B$156</f>
        <v>Laboratory analyses</v>
      </c>
      <c r="J756" s="527"/>
      <c r="K756" s="527"/>
      <c r="L756" s="536"/>
      <c r="M756" s="536"/>
      <c r="N756" s="536"/>
      <c r="O756" s="537"/>
      <c r="P756" s="525">
        <f t="shared" si="185"/>
        <v>1</v>
      </c>
      <c r="Q756" s="529" t="str">
        <f t="shared" si="186"/>
        <v>Coke: Process (method A): non-carbonate</v>
      </c>
      <c r="R756" s="24"/>
      <c r="S756" s="32" t="str">
        <f t="shared" si="187"/>
        <v>ConvF_Coke: Process (method A): non-carbonate</v>
      </c>
      <c r="W756" s="145"/>
      <c r="X756" s="21"/>
      <c r="Z756" s="28" t="b">
        <f t="shared" si="188"/>
        <v>0</v>
      </c>
      <c r="AL756" s="427">
        <v>1</v>
      </c>
      <c r="AM756" s="427">
        <v>2</v>
      </c>
      <c r="AN756" s="427" t="s">
        <v>1522</v>
      </c>
      <c r="AO756" s="427" t="s">
        <v>1522</v>
      </c>
      <c r="AP756" s="427" t="s">
        <v>1522</v>
      </c>
    </row>
    <row r="757" spans="1:42" ht="12.75" customHeight="1" outlineLevel="1" x14ac:dyDescent="0.25">
      <c r="A757" s="28">
        <f t="shared" si="189"/>
        <v>17</v>
      </c>
      <c r="B757" s="538" t="str">
        <f t="shared" si="182"/>
        <v>Production of coke</v>
      </c>
      <c r="C757" s="526" t="str">
        <f t="shared" si="182"/>
        <v>Coke</v>
      </c>
      <c r="D757" s="526" t="str">
        <f t="shared" si="182"/>
        <v>Process (method B): oxide output</v>
      </c>
      <c r="E757" s="540"/>
      <c r="F757" s="527" t="str">
        <f t="shared" si="183"/>
        <v>Process Emissions</v>
      </c>
      <c r="G757" s="525">
        <v>1</v>
      </c>
      <c r="H757" s="536" t="str">
        <f>Translations!$B$1305</f>
        <v>Default value CF=1</v>
      </c>
      <c r="I757" s="536" t="str">
        <f>Translations!$B$156</f>
        <v>Laboratory analyses</v>
      </c>
      <c r="J757" s="527"/>
      <c r="K757" s="527"/>
      <c r="L757" s="536"/>
      <c r="M757" s="536"/>
      <c r="N757" s="536"/>
      <c r="O757" s="537"/>
      <c r="P757" s="525">
        <f t="shared" si="185"/>
        <v>1</v>
      </c>
      <c r="Q757" s="529" t="str">
        <f t="shared" si="186"/>
        <v>Coke: Process (method B): oxide output</v>
      </c>
      <c r="R757" s="24"/>
      <c r="S757" s="32" t="str">
        <f t="shared" si="187"/>
        <v>ConvF_Coke: Process (method B): oxide output</v>
      </c>
      <c r="W757" s="145"/>
      <c r="X757" s="21"/>
      <c r="Z757" s="28" t="b">
        <f t="shared" si="188"/>
        <v>0</v>
      </c>
      <c r="AL757" s="427">
        <v>1</v>
      </c>
      <c r="AM757" s="427">
        <v>2</v>
      </c>
      <c r="AN757" s="427" t="s">
        <v>1522</v>
      </c>
      <c r="AO757" s="427" t="s">
        <v>1522</v>
      </c>
      <c r="AP757" s="427" t="s">
        <v>1522</v>
      </c>
    </row>
    <row r="758" spans="1:42" ht="12.75" customHeight="1" outlineLevel="1" x14ac:dyDescent="0.25">
      <c r="A758" s="28">
        <f t="shared" si="189"/>
        <v>18</v>
      </c>
      <c r="B758" s="538" t="str">
        <f t="shared" si="182"/>
        <v>Production of coke</v>
      </c>
      <c r="C758" s="526" t="str">
        <f t="shared" si="182"/>
        <v>Coke</v>
      </c>
      <c r="D758" s="526" t="str">
        <f t="shared" si="182"/>
        <v>Mass balance</v>
      </c>
      <c r="E758" s="526"/>
      <c r="F758" s="527" t="str">
        <f t="shared" si="183"/>
        <v>Mass balance</v>
      </c>
      <c r="G758" s="525" t="str">
        <f>EUconst_NA</f>
        <v>n.a.</v>
      </c>
      <c r="H758" s="536"/>
      <c r="I758" s="536"/>
      <c r="J758" s="527"/>
      <c r="K758" s="527"/>
      <c r="L758" s="536"/>
      <c r="M758" s="536"/>
      <c r="N758" s="536"/>
      <c r="O758" s="537"/>
      <c r="P758" s="525" t="str">
        <f t="shared" si="185"/>
        <v>n.a.</v>
      </c>
      <c r="Q758" s="529" t="str">
        <f t="shared" si="186"/>
        <v>Coke: Mass balance</v>
      </c>
      <c r="R758" s="24"/>
      <c r="S758" s="32" t="str">
        <f t="shared" si="187"/>
        <v>ConvF_Coke: Mass balance</v>
      </c>
      <c r="X758" s="21"/>
      <c r="Z758" s="28" t="b">
        <f t="shared" si="188"/>
        <v>1</v>
      </c>
      <c r="AL758" s="427" t="s">
        <v>1522</v>
      </c>
      <c r="AM758" s="427" t="s">
        <v>1522</v>
      </c>
      <c r="AN758" s="427" t="s">
        <v>1522</v>
      </c>
      <c r="AO758" s="427" t="s">
        <v>1522</v>
      </c>
      <c r="AP758" s="427" t="s">
        <v>1522</v>
      </c>
    </row>
    <row r="759" spans="1:42" ht="12.75" customHeight="1" outlineLevel="1" x14ac:dyDescent="0.25">
      <c r="A759" s="28">
        <f t="shared" si="189"/>
        <v>19</v>
      </c>
      <c r="B759" s="538" t="str">
        <f t="shared" si="182"/>
        <v>Metal ore roasting or sintering</v>
      </c>
      <c r="C759" s="526" t="str">
        <f t="shared" si="182"/>
        <v>Metal ore</v>
      </c>
      <c r="D759" s="526" t="str">
        <f t="shared" si="182"/>
        <v>Process (method A): carbonate only</v>
      </c>
      <c r="E759" s="533"/>
      <c r="F759" s="527" t="str">
        <f t="shared" si="183"/>
        <v>Process Emissions</v>
      </c>
      <c r="G759" s="525">
        <v>1</v>
      </c>
      <c r="H759" s="536" t="str">
        <f>Translations!$B$1305</f>
        <v>Default value CF=1</v>
      </c>
      <c r="I759" s="536" t="str">
        <f>Translations!$B$156</f>
        <v>Laboratory analyses</v>
      </c>
      <c r="J759" s="527"/>
      <c r="K759" s="527"/>
      <c r="L759" s="536"/>
      <c r="M759" s="536"/>
      <c r="N759" s="536"/>
      <c r="O759" s="537"/>
      <c r="P759" s="525">
        <f t="shared" si="185"/>
        <v>1</v>
      </c>
      <c r="Q759" s="529" t="str">
        <f t="shared" si="186"/>
        <v>Metal ore: Process (method A): carbonate only</v>
      </c>
      <c r="R759" s="24"/>
      <c r="S759" s="32" t="str">
        <f t="shared" si="187"/>
        <v>ConvF_Metal ore: Process (method A): carbonate only</v>
      </c>
      <c r="X759" s="21"/>
      <c r="Z759" s="28" t="b">
        <f t="shared" si="188"/>
        <v>0</v>
      </c>
      <c r="AL759" s="427">
        <v>1</v>
      </c>
      <c r="AM759" s="427">
        <v>2</v>
      </c>
      <c r="AN759" s="427" t="s">
        <v>1522</v>
      </c>
      <c r="AO759" s="427" t="s">
        <v>1522</v>
      </c>
      <c r="AP759" s="427" t="s">
        <v>1522</v>
      </c>
    </row>
    <row r="760" spans="1:42" ht="12.75" customHeight="1" outlineLevel="1" x14ac:dyDescent="0.25">
      <c r="A760" s="28">
        <f t="shared" si="189"/>
        <v>20</v>
      </c>
      <c r="B760" s="538" t="str">
        <f t="shared" si="182"/>
        <v>Metal ore roasting or sintering</v>
      </c>
      <c r="C760" s="526" t="str">
        <f t="shared" si="182"/>
        <v>Metal ore</v>
      </c>
      <c r="D760" s="526" t="str">
        <f t="shared" si="182"/>
        <v>Process (method A): mixed (carbonate + non-carbonate)</v>
      </c>
      <c r="E760" s="533"/>
      <c r="F760" s="527" t="str">
        <f t="shared" si="183"/>
        <v>Process Emissions</v>
      </c>
      <c r="G760" s="525">
        <v>1</v>
      </c>
      <c r="H760" s="536" t="str">
        <f>Translations!$B$1305</f>
        <v>Default value CF=1</v>
      </c>
      <c r="I760" s="536" t="str">
        <f>Translations!$B$156</f>
        <v>Laboratory analyses</v>
      </c>
      <c r="J760" s="527"/>
      <c r="K760" s="527"/>
      <c r="L760" s="536"/>
      <c r="M760" s="536"/>
      <c r="N760" s="536"/>
      <c r="O760" s="537"/>
      <c r="P760" s="525">
        <f t="shared" si="185"/>
        <v>1</v>
      </c>
      <c r="Q760" s="529" t="str">
        <f t="shared" si="186"/>
        <v>Metal ore: Process (method A): mixed (carbonate + non-carbonate)</v>
      </c>
      <c r="R760" s="24"/>
      <c r="S760" s="32" t="str">
        <f t="shared" si="187"/>
        <v>ConvF_Metal ore: Process (method A): mixed (carbonate + non-carbonate)</v>
      </c>
      <c r="W760" s="145"/>
      <c r="X760" s="21"/>
      <c r="Z760" s="28" t="b">
        <f t="shared" si="188"/>
        <v>0</v>
      </c>
      <c r="AL760" s="427">
        <v>1</v>
      </c>
      <c r="AM760" s="427">
        <v>2</v>
      </c>
      <c r="AN760" s="427" t="s">
        <v>1522</v>
      </c>
      <c r="AO760" s="427" t="s">
        <v>1522</v>
      </c>
      <c r="AP760" s="427" t="s">
        <v>1522</v>
      </c>
    </row>
    <row r="761" spans="1:42" ht="12.75" customHeight="1" outlineLevel="1" x14ac:dyDescent="0.25">
      <c r="A761" s="28">
        <f t="shared" si="189"/>
        <v>21</v>
      </c>
      <c r="B761" s="538" t="str">
        <f t="shared" ref="B761:D780" si="191">B689</f>
        <v>Metal ore roasting or sintering</v>
      </c>
      <c r="C761" s="526" t="str">
        <f t="shared" si="191"/>
        <v>Metal ore</v>
      </c>
      <c r="D761" s="526" t="str">
        <f t="shared" si="191"/>
        <v>Process (method A): non-carbonate</v>
      </c>
      <c r="E761" s="533"/>
      <c r="F761" s="527" t="str">
        <f t="shared" si="183"/>
        <v>Process Emissions</v>
      </c>
      <c r="G761" s="525">
        <v>1</v>
      </c>
      <c r="H761" s="536" t="str">
        <f>Translations!$B$1305</f>
        <v>Default value CF=1</v>
      </c>
      <c r="I761" s="536" t="str">
        <f>Translations!$B$156</f>
        <v>Laboratory analyses</v>
      </c>
      <c r="J761" s="527"/>
      <c r="K761" s="527"/>
      <c r="L761" s="536"/>
      <c r="M761" s="536"/>
      <c r="N761" s="536"/>
      <c r="O761" s="537"/>
      <c r="P761" s="525">
        <f t="shared" si="185"/>
        <v>1</v>
      </c>
      <c r="Q761" s="529" t="str">
        <f t="shared" si="186"/>
        <v>Metal ore: Process (method A): non-carbonate</v>
      </c>
      <c r="R761" s="24"/>
      <c r="S761" s="32" t="str">
        <f t="shared" si="187"/>
        <v>ConvF_Metal ore: Process (method A): non-carbonate</v>
      </c>
      <c r="W761" s="145"/>
      <c r="X761" s="21"/>
      <c r="Z761" s="28" t="b">
        <f t="shared" si="188"/>
        <v>0</v>
      </c>
      <c r="AL761" s="427">
        <v>1</v>
      </c>
      <c r="AM761" s="427">
        <v>2</v>
      </c>
      <c r="AN761" s="427" t="s">
        <v>1522</v>
      </c>
      <c r="AO761" s="427" t="s">
        <v>1522</v>
      </c>
      <c r="AP761" s="427" t="s">
        <v>1522</v>
      </c>
    </row>
    <row r="762" spans="1:42" ht="12.75" customHeight="1" outlineLevel="1" x14ac:dyDescent="0.25">
      <c r="A762" s="28">
        <f t="shared" si="189"/>
        <v>22</v>
      </c>
      <c r="B762" s="538" t="str">
        <f t="shared" si="191"/>
        <v>Metal ore roasting or sintering</v>
      </c>
      <c r="C762" s="526" t="str">
        <f t="shared" si="191"/>
        <v>Metal ore</v>
      </c>
      <c r="D762" s="526" t="str">
        <f t="shared" si="191"/>
        <v>Process (method B): oxide output</v>
      </c>
      <c r="E762" s="533"/>
      <c r="F762" s="527" t="str">
        <f t="shared" si="183"/>
        <v>Process Emissions</v>
      </c>
      <c r="G762" s="525">
        <v>1</v>
      </c>
      <c r="H762" s="536" t="str">
        <f>Translations!$B$1305</f>
        <v>Default value CF=1</v>
      </c>
      <c r="I762" s="536" t="str">
        <f>Translations!$B$156</f>
        <v>Laboratory analyses</v>
      </c>
      <c r="J762" s="527"/>
      <c r="K762" s="527"/>
      <c r="L762" s="536"/>
      <c r="M762" s="536"/>
      <c r="N762" s="536"/>
      <c r="O762" s="537"/>
      <c r="P762" s="525">
        <f t="shared" si="185"/>
        <v>1</v>
      </c>
      <c r="Q762" s="529" t="str">
        <f t="shared" si="186"/>
        <v>Metal ore: Process (method B): oxide output</v>
      </c>
      <c r="R762" s="24"/>
      <c r="S762" s="32" t="str">
        <f t="shared" si="187"/>
        <v>ConvF_Metal ore: Process (method B): oxide output</v>
      </c>
      <c r="W762" s="145"/>
      <c r="X762" s="21"/>
      <c r="Z762" s="28" t="b">
        <f t="shared" si="188"/>
        <v>0</v>
      </c>
      <c r="AL762" s="427">
        <v>1</v>
      </c>
      <c r="AM762" s="427">
        <v>2</v>
      </c>
      <c r="AN762" s="427" t="s">
        <v>1522</v>
      </c>
      <c r="AO762" s="427" t="s">
        <v>1522</v>
      </c>
      <c r="AP762" s="427" t="s">
        <v>1522</v>
      </c>
    </row>
    <row r="763" spans="1:42" ht="12.75" customHeight="1" outlineLevel="1" x14ac:dyDescent="0.25">
      <c r="A763" s="28">
        <f t="shared" si="189"/>
        <v>23</v>
      </c>
      <c r="B763" s="538" t="str">
        <f t="shared" si="191"/>
        <v>Metal ore roasting or sintering</v>
      </c>
      <c r="C763" s="526" t="str">
        <f t="shared" si="191"/>
        <v>Metal ore</v>
      </c>
      <c r="D763" s="526" t="str">
        <f t="shared" si="191"/>
        <v>Mass balance</v>
      </c>
      <c r="E763" s="526"/>
      <c r="F763" s="527" t="str">
        <f t="shared" si="183"/>
        <v>Mass balance</v>
      </c>
      <c r="G763" s="525" t="str">
        <f>EUconst_NA</f>
        <v>n.a.</v>
      </c>
      <c r="H763" s="536"/>
      <c r="I763" s="536"/>
      <c r="J763" s="527"/>
      <c r="K763" s="527"/>
      <c r="L763" s="536"/>
      <c r="M763" s="536"/>
      <c r="N763" s="536"/>
      <c r="O763" s="537"/>
      <c r="P763" s="525" t="str">
        <f t="shared" si="185"/>
        <v>n.a.</v>
      </c>
      <c r="Q763" s="529" t="str">
        <f t="shared" si="186"/>
        <v>Metal ore: Mass balance</v>
      </c>
      <c r="R763" s="24"/>
      <c r="S763" s="32" t="str">
        <f t="shared" si="187"/>
        <v>ConvF_Metal ore: Mass balance</v>
      </c>
      <c r="X763" s="21"/>
      <c r="Z763" s="28" t="b">
        <f t="shared" si="188"/>
        <v>1</v>
      </c>
      <c r="AL763" s="427" t="s">
        <v>1522</v>
      </c>
      <c r="AM763" s="427" t="s">
        <v>1522</v>
      </c>
      <c r="AN763" s="427" t="s">
        <v>1522</v>
      </c>
      <c r="AO763" s="427" t="s">
        <v>1522</v>
      </c>
      <c r="AP763" s="427" t="s">
        <v>1522</v>
      </c>
    </row>
    <row r="764" spans="1:42" ht="12.75" customHeight="1" outlineLevel="1" x14ac:dyDescent="0.25">
      <c r="A764" s="28">
        <f t="shared" si="189"/>
        <v>24</v>
      </c>
      <c r="B764" s="538" t="str">
        <f t="shared" si="191"/>
        <v>Production of pig iron or steel</v>
      </c>
      <c r="C764" s="526" t="str">
        <f t="shared" si="191"/>
        <v>Iron &amp; steel</v>
      </c>
      <c r="D764" s="526" t="str">
        <f t="shared" si="191"/>
        <v>Fuel as process input</v>
      </c>
      <c r="E764" s="526"/>
      <c r="F764" s="527" t="str">
        <f t="shared" si="183"/>
        <v>Combustion</v>
      </c>
      <c r="G764" s="525" t="str">
        <f>EUconst_NA</f>
        <v>n.a.</v>
      </c>
      <c r="H764" s="536"/>
      <c r="I764" s="536"/>
      <c r="J764" s="527"/>
      <c r="K764" s="527"/>
      <c r="L764" s="536"/>
      <c r="M764" s="536"/>
      <c r="N764" s="536"/>
      <c r="O764" s="537"/>
      <c r="P764" s="525" t="str">
        <f t="shared" si="185"/>
        <v>n.a.</v>
      </c>
      <c r="Q764" s="529" t="str">
        <f t="shared" si="186"/>
        <v>Iron &amp; steel: Fuel as process input</v>
      </c>
      <c r="R764" s="24"/>
      <c r="S764" s="32" t="str">
        <f t="shared" si="187"/>
        <v>ConvF_Iron &amp; steel: Fuel as process input</v>
      </c>
      <c r="X764" s="21"/>
      <c r="Z764" s="28" t="b">
        <f t="shared" si="188"/>
        <v>1</v>
      </c>
      <c r="AL764" s="427" t="s">
        <v>1522</v>
      </c>
      <c r="AM764" s="427" t="s">
        <v>1522</v>
      </c>
      <c r="AN764" s="427" t="s">
        <v>1522</v>
      </c>
      <c r="AO764" s="427" t="s">
        <v>1522</v>
      </c>
      <c r="AP764" s="427" t="s">
        <v>1522</v>
      </c>
    </row>
    <row r="765" spans="1:42" ht="12.75" customHeight="1" outlineLevel="1" x14ac:dyDescent="0.25">
      <c r="A765" s="28">
        <f t="shared" si="189"/>
        <v>25</v>
      </c>
      <c r="B765" s="538" t="str">
        <f t="shared" si="191"/>
        <v>Production of pig iron or steel</v>
      </c>
      <c r="C765" s="526" t="str">
        <f t="shared" si="191"/>
        <v>Iron &amp; steel</v>
      </c>
      <c r="D765" s="526" t="str">
        <f t="shared" si="191"/>
        <v>Process (method A): carbonate only</v>
      </c>
      <c r="E765" s="533"/>
      <c r="F765" s="527" t="str">
        <f t="shared" si="183"/>
        <v>Process Emissions</v>
      </c>
      <c r="G765" s="525">
        <v>1</v>
      </c>
      <c r="H765" s="536" t="str">
        <f>Translations!$B$1305</f>
        <v>Default value CF=1</v>
      </c>
      <c r="I765" s="536" t="str">
        <f>Translations!$B$156</f>
        <v>Laboratory analyses</v>
      </c>
      <c r="J765" s="527"/>
      <c r="K765" s="527"/>
      <c r="L765" s="536"/>
      <c r="M765" s="536"/>
      <c r="N765" s="536"/>
      <c r="O765" s="537"/>
      <c r="P765" s="525">
        <f t="shared" si="185"/>
        <v>1</v>
      </c>
      <c r="Q765" s="529" t="str">
        <f t="shared" si="186"/>
        <v>Iron &amp; steel: Process (method A): carbonate only</v>
      </c>
      <c r="R765" s="24"/>
      <c r="S765" s="32" t="str">
        <f t="shared" si="187"/>
        <v>ConvF_Iron &amp; steel: Process (method A): carbonate only</v>
      </c>
      <c r="W765" s="145"/>
      <c r="X765" s="21"/>
      <c r="Z765" s="28" t="b">
        <f t="shared" si="188"/>
        <v>0</v>
      </c>
      <c r="AL765" s="427">
        <v>1</v>
      </c>
      <c r="AM765" s="427">
        <v>2</v>
      </c>
      <c r="AN765" s="427" t="s">
        <v>1522</v>
      </c>
      <c r="AO765" s="427" t="s">
        <v>1522</v>
      </c>
      <c r="AP765" s="427" t="s">
        <v>1522</v>
      </c>
    </row>
    <row r="766" spans="1:42" ht="12.75" customHeight="1" outlineLevel="1" x14ac:dyDescent="0.25">
      <c r="A766" s="28">
        <f t="shared" si="189"/>
        <v>26</v>
      </c>
      <c r="B766" s="538" t="str">
        <f t="shared" si="191"/>
        <v>Production of pig iron or steel</v>
      </c>
      <c r="C766" s="526" t="str">
        <f t="shared" si="191"/>
        <v>Iron &amp; steel</v>
      </c>
      <c r="D766" s="526" t="str">
        <f t="shared" si="191"/>
        <v>Process (method A): mixed (carbonate + non-carbonate)</v>
      </c>
      <c r="E766" s="533"/>
      <c r="F766" s="527" t="str">
        <f t="shared" si="183"/>
        <v>Process Emissions</v>
      </c>
      <c r="G766" s="525">
        <v>1</v>
      </c>
      <c r="H766" s="536" t="str">
        <f>Translations!$B$1305</f>
        <v>Default value CF=1</v>
      </c>
      <c r="I766" s="536" t="str">
        <f>Translations!$B$156</f>
        <v>Laboratory analyses</v>
      </c>
      <c r="J766" s="527"/>
      <c r="K766" s="527"/>
      <c r="L766" s="536"/>
      <c r="M766" s="536"/>
      <c r="N766" s="536"/>
      <c r="O766" s="537"/>
      <c r="P766" s="525">
        <f t="shared" si="185"/>
        <v>1</v>
      </c>
      <c r="Q766" s="529" t="str">
        <f t="shared" si="186"/>
        <v>Iron &amp; steel: Process (method A): mixed (carbonate + non-carbonate)</v>
      </c>
      <c r="R766" s="24"/>
      <c r="S766" s="32" t="str">
        <f t="shared" si="187"/>
        <v>ConvF_Iron &amp; steel: Process (method A): mixed (carbonate + non-carbonate)</v>
      </c>
      <c r="W766" s="145"/>
      <c r="X766" s="21"/>
      <c r="Z766" s="28" t="b">
        <f t="shared" si="188"/>
        <v>0</v>
      </c>
      <c r="AL766" s="427">
        <v>1</v>
      </c>
      <c r="AM766" s="427">
        <v>2</v>
      </c>
      <c r="AN766" s="427" t="s">
        <v>1522</v>
      </c>
      <c r="AO766" s="427" t="s">
        <v>1522</v>
      </c>
      <c r="AP766" s="427" t="s">
        <v>1522</v>
      </c>
    </row>
    <row r="767" spans="1:42" ht="12.75" customHeight="1" outlineLevel="1" x14ac:dyDescent="0.25">
      <c r="A767" s="28">
        <f t="shared" si="189"/>
        <v>27</v>
      </c>
      <c r="B767" s="538" t="str">
        <f t="shared" si="191"/>
        <v>Production of pig iron or steel</v>
      </c>
      <c r="C767" s="526" t="str">
        <f t="shared" si="191"/>
        <v>Iron &amp; steel</v>
      </c>
      <c r="D767" s="526" t="str">
        <f t="shared" si="191"/>
        <v>Process (method A): non-carbonate</v>
      </c>
      <c r="E767" s="533"/>
      <c r="F767" s="527" t="str">
        <f t="shared" si="183"/>
        <v>Process Emissions</v>
      </c>
      <c r="G767" s="525">
        <v>1</v>
      </c>
      <c r="H767" s="536" t="str">
        <f>Translations!$B$1305</f>
        <v>Default value CF=1</v>
      </c>
      <c r="I767" s="536" t="str">
        <f>Translations!$B$156</f>
        <v>Laboratory analyses</v>
      </c>
      <c r="J767" s="527"/>
      <c r="K767" s="527"/>
      <c r="L767" s="536"/>
      <c r="M767" s="536"/>
      <c r="N767" s="536"/>
      <c r="O767" s="537"/>
      <c r="P767" s="525">
        <f t="shared" si="185"/>
        <v>1</v>
      </c>
      <c r="Q767" s="529" t="str">
        <f t="shared" si="186"/>
        <v>Iron &amp; steel: Process (method A): non-carbonate</v>
      </c>
      <c r="R767" s="24"/>
      <c r="S767" s="32" t="str">
        <f t="shared" si="187"/>
        <v>ConvF_Iron &amp; steel: Process (method A): non-carbonate</v>
      </c>
      <c r="W767" s="145"/>
      <c r="X767" s="21"/>
      <c r="Z767" s="28" t="b">
        <f t="shared" si="188"/>
        <v>0</v>
      </c>
      <c r="AL767" s="427">
        <v>1</v>
      </c>
      <c r="AM767" s="427">
        <v>2</v>
      </c>
      <c r="AN767" s="427" t="s">
        <v>1522</v>
      </c>
      <c r="AO767" s="427" t="s">
        <v>1522</v>
      </c>
      <c r="AP767" s="427" t="s">
        <v>1522</v>
      </c>
    </row>
    <row r="768" spans="1:42" ht="12.75" customHeight="1" outlineLevel="1" x14ac:dyDescent="0.25">
      <c r="A768" s="28">
        <f t="shared" si="189"/>
        <v>28</v>
      </c>
      <c r="B768" s="538" t="str">
        <f t="shared" si="191"/>
        <v>Production of pig iron or steel</v>
      </c>
      <c r="C768" s="526" t="str">
        <f t="shared" si="191"/>
        <v>Iron &amp; steel</v>
      </c>
      <c r="D768" s="526" t="str">
        <f t="shared" si="191"/>
        <v>Process (method B): oxide output</v>
      </c>
      <c r="E768" s="533"/>
      <c r="F768" s="527" t="str">
        <f t="shared" si="183"/>
        <v>Process Emissions</v>
      </c>
      <c r="G768" s="525">
        <v>1</v>
      </c>
      <c r="H768" s="536" t="str">
        <f>Translations!$B$1305</f>
        <v>Default value CF=1</v>
      </c>
      <c r="I768" s="536" t="str">
        <f>Translations!$B$156</f>
        <v>Laboratory analyses</v>
      </c>
      <c r="J768" s="527"/>
      <c r="K768" s="527"/>
      <c r="L768" s="536"/>
      <c r="M768" s="536"/>
      <c r="N768" s="536"/>
      <c r="O768" s="537"/>
      <c r="P768" s="525">
        <f t="shared" si="185"/>
        <v>1</v>
      </c>
      <c r="Q768" s="529" t="str">
        <f t="shared" si="186"/>
        <v>Iron &amp; steel: Process (method B): oxide output</v>
      </c>
      <c r="R768" s="24"/>
      <c r="S768" s="32" t="str">
        <f t="shared" si="187"/>
        <v>ConvF_Iron &amp; steel: Process (method B): oxide output</v>
      </c>
      <c r="W768" s="145"/>
      <c r="X768" s="21"/>
      <c r="Z768" s="28" t="b">
        <f t="shared" si="188"/>
        <v>0</v>
      </c>
      <c r="AL768" s="427">
        <v>1</v>
      </c>
      <c r="AM768" s="427">
        <v>2</v>
      </c>
      <c r="AN768" s="427" t="s">
        <v>1522</v>
      </c>
      <c r="AO768" s="427" t="s">
        <v>1522</v>
      </c>
      <c r="AP768" s="427" t="s">
        <v>1522</v>
      </c>
    </row>
    <row r="769" spans="1:42" ht="12.75" customHeight="1" outlineLevel="1" x14ac:dyDescent="0.25">
      <c r="A769" s="28">
        <f t="shared" si="189"/>
        <v>29</v>
      </c>
      <c r="B769" s="538" t="str">
        <f t="shared" si="191"/>
        <v>Production of pig iron or steel</v>
      </c>
      <c r="C769" s="526" t="str">
        <f t="shared" si="191"/>
        <v>Iron &amp; steel</v>
      </c>
      <c r="D769" s="526" t="str">
        <f t="shared" si="191"/>
        <v>Mass balance</v>
      </c>
      <c r="E769" s="526"/>
      <c r="F769" s="527" t="str">
        <f t="shared" si="183"/>
        <v>Mass balance</v>
      </c>
      <c r="G769" s="525" t="str">
        <f>EUconst_NA</f>
        <v>n.a.</v>
      </c>
      <c r="H769" s="536"/>
      <c r="I769" s="536"/>
      <c r="J769" s="527"/>
      <c r="K769" s="527"/>
      <c r="L769" s="536"/>
      <c r="M769" s="536"/>
      <c r="N769" s="536"/>
      <c r="O769" s="537"/>
      <c r="P769" s="525" t="str">
        <f t="shared" si="185"/>
        <v>n.a.</v>
      </c>
      <c r="Q769" s="529" t="str">
        <f t="shared" si="186"/>
        <v>Iron &amp; steel: Mass balance</v>
      </c>
      <c r="R769" s="24"/>
      <c r="S769" s="32" t="str">
        <f t="shared" si="187"/>
        <v>ConvF_Iron &amp; steel: Mass balance</v>
      </c>
      <c r="X769" s="21"/>
      <c r="Z769" s="28" t="b">
        <f t="shared" si="188"/>
        <v>1</v>
      </c>
      <c r="AL769" s="427" t="s">
        <v>1522</v>
      </c>
      <c r="AM769" s="427" t="s">
        <v>1522</v>
      </c>
      <c r="AN769" s="427" t="s">
        <v>1522</v>
      </c>
      <c r="AO769" s="427" t="s">
        <v>1522</v>
      </c>
      <c r="AP769" s="427" t="s">
        <v>1522</v>
      </c>
    </row>
    <row r="770" spans="1:42" ht="12.75" customHeight="1" outlineLevel="1" x14ac:dyDescent="0.25">
      <c r="A770" s="28">
        <f t="shared" si="189"/>
        <v>30</v>
      </c>
      <c r="B770" s="538" t="str">
        <f t="shared" si="191"/>
        <v>Production of cement clinker</v>
      </c>
      <c r="C770" s="526" t="str">
        <f t="shared" si="191"/>
        <v>Cement clinker</v>
      </c>
      <c r="D770" s="526" t="str">
        <f t="shared" si="191"/>
        <v>Kiln input based (Method A)</v>
      </c>
      <c r="E770" s="526"/>
      <c r="F770" s="527" t="str">
        <f t="shared" si="183"/>
        <v>Process Emissions</v>
      </c>
      <c r="G770" s="525">
        <v>1</v>
      </c>
      <c r="H770" s="536" t="str">
        <f>Translations!$B$1305</f>
        <v>Default value CF=1</v>
      </c>
      <c r="I770" s="536" t="str">
        <f>Translations!$B$156</f>
        <v>Laboratory analyses</v>
      </c>
      <c r="J770" s="527"/>
      <c r="K770" s="527"/>
      <c r="L770" s="536"/>
      <c r="M770" s="536"/>
      <c r="N770" s="536"/>
      <c r="O770" s="537"/>
      <c r="P770" s="525">
        <f t="shared" si="185"/>
        <v>1</v>
      </c>
      <c r="Q770" s="529" t="str">
        <f t="shared" si="186"/>
        <v>Cement clinker: Kiln input based (Method A)</v>
      </c>
      <c r="R770" s="24"/>
      <c r="S770" s="32" t="str">
        <f t="shared" si="187"/>
        <v>ConvF_Cement clinker: Kiln input based (Method A)</v>
      </c>
      <c r="X770" s="21"/>
      <c r="Z770" s="28" t="b">
        <f t="shared" si="188"/>
        <v>0</v>
      </c>
      <c r="AL770" s="427">
        <v>1</v>
      </c>
      <c r="AM770" s="427">
        <v>2</v>
      </c>
      <c r="AN770" s="427" t="s">
        <v>1522</v>
      </c>
      <c r="AO770" s="427" t="s">
        <v>1522</v>
      </c>
      <c r="AP770" s="427" t="s">
        <v>1522</v>
      </c>
    </row>
    <row r="771" spans="1:42" ht="12.75" customHeight="1" outlineLevel="1" x14ac:dyDescent="0.25">
      <c r="A771" s="28">
        <f t="shared" si="189"/>
        <v>31</v>
      </c>
      <c r="B771" s="538" t="str">
        <f t="shared" si="191"/>
        <v>Production of cement clinker</v>
      </c>
      <c r="C771" s="526" t="str">
        <f t="shared" si="191"/>
        <v>Cement clinker</v>
      </c>
      <c r="D771" s="526" t="str">
        <f t="shared" si="191"/>
        <v>Clinker output (Method B)</v>
      </c>
      <c r="E771" s="526"/>
      <c r="F771" s="527" t="str">
        <f t="shared" si="183"/>
        <v>Process Emissions</v>
      </c>
      <c r="G771" s="525">
        <v>1</v>
      </c>
      <c r="H771" s="536" t="str">
        <f>Translations!$B$1305</f>
        <v>Default value CF=1</v>
      </c>
      <c r="I771" s="536" t="str">
        <f>Translations!$B$156</f>
        <v>Laboratory analyses</v>
      </c>
      <c r="J771" s="527"/>
      <c r="K771" s="527"/>
      <c r="L771" s="536"/>
      <c r="M771" s="536"/>
      <c r="N771" s="536"/>
      <c r="O771" s="537"/>
      <c r="P771" s="525">
        <f t="shared" si="185"/>
        <v>1</v>
      </c>
      <c r="Q771" s="529" t="str">
        <f t="shared" si="186"/>
        <v>Cement clinker: Clinker output (Method B)</v>
      </c>
      <c r="R771" s="24"/>
      <c r="S771" s="32" t="str">
        <f t="shared" si="187"/>
        <v>ConvF_Cement clinker: Clinker output (Method B)</v>
      </c>
      <c r="X771" s="21"/>
      <c r="Z771" s="28" t="b">
        <f t="shared" si="188"/>
        <v>0</v>
      </c>
      <c r="AL771" s="427">
        <v>1</v>
      </c>
      <c r="AM771" s="427">
        <v>2</v>
      </c>
      <c r="AN771" s="427" t="s">
        <v>1522</v>
      </c>
      <c r="AO771" s="427" t="s">
        <v>1522</v>
      </c>
      <c r="AP771" s="427" t="s">
        <v>1522</v>
      </c>
    </row>
    <row r="772" spans="1:42" ht="12.75" customHeight="1" outlineLevel="1" x14ac:dyDescent="0.25">
      <c r="A772" s="28">
        <f t="shared" si="189"/>
        <v>32</v>
      </c>
      <c r="B772" s="538" t="str">
        <f t="shared" si="191"/>
        <v>Production of cement clinker</v>
      </c>
      <c r="C772" s="526" t="str">
        <f t="shared" si="191"/>
        <v>Cement clinker</v>
      </c>
      <c r="D772" s="526" t="str">
        <f t="shared" si="191"/>
        <v>CKD</v>
      </c>
      <c r="E772" s="526"/>
      <c r="F772" s="527" t="str">
        <f t="shared" si="183"/>
        <v>Process Emissions</v>
      </c>
      <c r="G772" s="525" t="str">
        <f>EUconst_NA</f>
        <v>n.a.</v>
      </c>
      <c r="H772" s="536"/>
      <c r="I772" s="536"/>
      <c r="J772" s="527"/>
      <c r="K772" s="527"/>
      <c r="L772" s="536"/>
      <c r="M772" s="536"/>
      <c r="N772" s="536"/>
      <c r="O772" s="537"/>
      <c r="P772" s="525" t="str">
        <f t="shared" si="185"/>
        <v>n.a.</v>
      </c>
      <c r="Q772" s="529" t="str">
        <f t="shared" si="186"/>
        <v>Cement clinker: CKD</v>
      </c>
      <c r="R772" s="24"/>
      <c r="S772" s="32" t="str">
        <f t="shared" si="187"/>
        <v>ConvF_Cement clinker: CKD</v>
      </c>
      <c r="X772" s="21"/>
      <c r="Z772" s="28" t="b">
        <f t="shared" si="188"/>
        <v>1</v>
      </c>
      <c r="AL772" s="427" t="s">
        <v>1522</v>
      </c>
      <c r="AM772" s="427" t="s">
        <v>1522</v>
      </c>
      <c r="AN772" s="427" t="s">
        <v>1522</v>
      </c>
      <c r="AO772" s="427" t="s">
        <v>1522</v>
      </c>
      <c r="AP772" s="427" t="s">
        <v>1522</v>
      </c>
    </row>
    <row r="773" spans="1:42" ht="12.75" customHeight="1" outlineLevel="1" x14ac:dyDescent="0.25">
      <c r="A773" s="28">
        <f t="shared" si="189"/>
        <v>33</v>
      </c>
      <c r="B773" s="538" t="str">
        <f t="shared" si="191"/>
        <v>Production of cement clinker</v>
      </c>
      <c r="C773" s="526" t="str">
        <f t="shared" si="191"/>
        <v>Cement clinker</v>
      </c>
      <c r="D773" s="526" t="str">
        <f t="shared" si="191"/>
        <v>Non-carbonate carbon</v>
      </c>
      <c r="E773" s="526"/>
      <c r="F773" s="527" t="str">
        <f t="shared" ref="F773:F804" si="192">F701</f>
        <v>Process Emissions</v>
      </c>
      <c r="G773" s="525">
        <v>1</v>
      </c>
      <c r="H773" s="536" t="str">
        <f>Translations!$B$1305</f>
        <v>Default value CF=1</v>
      </c>
      <c r="I773" s="536" t="str">
        <f>Translations!$B$452</f>
        <v>Best practice</v>
      </c>
      <c r="J773" s="527"/>
      <c r="K773" s="527"/>
      <c r="L773" s="536"/>
      <c r="M773" s="536"/>
      <c r="N773" s="536"/>
      <c r="O773" s="537"/>
      <c r="P773" s="525">
        <f t="shared" ref="P773:P801" si="193">G773</f>
        <v>1</v>
      </c>
      <c r="Q773" s="529" t="str">
        <f t="shared" ref="Q773:Q801" si="194">C773 &amp; ": " &amp;D773</f>
        <v>Cement clinker: Non-carbonate carbon</v>
      </c>
      <c r="R773" s="24"/>
      <c r="S773" s="32" t="str">
        <f t="shared" si="187"/>
        <v>ConvF_Cement clinker: Non-carbonate carbon</v>
      </c>
      <c r="Z773" s="28" t="b">
        <f t="shared" ref="Z773:Z804" si="195">IF(G773=EUconst_NA,TRUE,FALSE)</f>
        <v>0</v>
      </c>
      <c r="AL773" s="427">
        <v>1</v>
      </c>
      <c r="AM773" s="427">
        <v>2</v>
      </c>
      <c r="AN773" s="427" t="s">
        <v>1522</v>
      </c>
      <c r="AO773" s="427" t="s">
        <v>1522</v>
      </c>
      <c r="AP773" s="427" t="s">
        <v>1522</v>
      </c>
    </row>
    <row r="774" spans="1:42" ht="12.75" customHeight="1" outlineLevel="1" x14ac:dyDescent="0.25">
      <c r="A774" s="28">
        <f t="shared" si="189"/>
        <v>34</v>
      </c>
      <c r="B774" s="538" t="str">
        <f t="shared" si="191"/>
        <v>Production of lime, or calcination of dolomite/magnesite</v>
      </c>
      <c r="C774" s="526" t="str">
        <f t="shared" si="191"/>
        <v>Lime / dolomite / magnesite</v>
      </c>
      <c r="D774" s="526" t="str">
        <f t="shared" si="191"/>
        <v>Process (method A): carbonate only</v>
      </c>
      <c r="E774" s="533"/>
      <c r="F774" s="527" t="str">
        <f t="shared" si="192"/>
        <v>Process Emissions</v>
      </c>
      <c r="G774" s="525">
        <v>1</v>
      </c>
      <c r="H774" s="536" t="str">
        <f>Translations!$B$1305</f>
        <v>Default value CF=1</v>
      </c>
      <c r="I774" s="536" t="str">
        <f>Translations!$B$156</f>
        <v>Laboratory analyses</v>
      </c>
      <c r="J774" s="527"/>
      <c r="K774" s="527"/>
      <c r="L774" s="536"/>
      <c r="M774" s="536"/>
      <c r="N774" s="536"/>
      <c r="O774" s="537"/>
      <c r="P774" s="525">
        <f t="shared" si="193"/>
        <v>1</v>
      </c>
      <c r="Q774" s="529" t="str">
        <f t="shared" si="194"/>
        <v>Lime / dolomite / magnesite: Process (method A): carbonate only</v>
      </c>
      <c r="R774" s="24"/>
      <c r="S774" s="32" t="str">
        <f t="shared" ref="S774:S801" si="196">EUconst_CNTR_ConversionFactor&amp;Q774</f>
        <v>ConvF_Lime / dolomite / magnesite: Process (method A): carbonate only</v>
      </c>
      <c r="Z774" s="28" t="b">
        <f t="shared" si="195"/>
        <v>0</v>
      </c>
      <c r="AL774" s="427">
        <v>1</v>
      </c>
      <c r="AM774" s="427">
        <v>2</v>
      </c>
      <c r="AN774" s="427" t="s">
        <v>1522</v>
      </c>
      <c r="AO774" s="427" t="s">
        <v>1522</v>
      </c>
      <c r="AP774" s="427" t="s">
        <v>1522</v>
      </c>
    </row>
    <row r="775" spans="1:42" ht="12.75" customHeight="1" outlineLevel="1" x14ac:dyDescent="0.25">
      <c r="A775" s="28">
        <f t="shared" si="189"/>
        <v>35</v>
      </c>
      <c r="B775" s="538" t="str">
        <f t="shared" si="191"/>
        <v>Production of lime, or calcination of dolomite/magnesite</v>
      </c>
      <c r="C775" s="526" t="str">
        <f t="shared" si="191"/>
        <v>Lime / dolomite / magnesite</v>
      </c>
      <c r="D775" s="526" t="str">
        <f t="shared" si="191"/>
        <v>Process (method A): mixed (carbonate + non-carbonate)</v>
      </c>
      <c r="E775" s="533"/>
      <c r="F775" s="527" t="str">
        <f t="shared" si="192"/>
        <v>Process Emissions</v>
      </c>
      <c r="G775" s="525">
        <v>1</v>
      </c>
      <c r="H775" s="536" t="str">
        <f>Translations!$B$1305</f>
        <v>Default value CF=1</v>
      </c>
      <c r="I775" s="536" t="str">
        <f>Translations!$B$156</f>
        <v>Laboratory analyses</v>
      </c>
      <c r="J775" s="527"/>
      <c r="K775" s="527"/>
      <c r="L775" s="536"/>
      <c r="M775" s="536"/>
      <c r="N775" s="536"/>
      <c r="O775" s="537"/>
      <c r="P775" s="525">
        <f t="shared" si="193"/>
        <v>1</v>
      </c>
      <c r="Q775" s="529" t="str">
        <f t="shared" si="194"/>
        <v>Lime / dolomite / magnesite: Process (method A): mixed (carbonate + non-carbonate)</v>
      </c>
      <c r="R775" s="24"/>
      <c r="S775" s="32" t="str">
        <f t="shared" si="196"/>
        <v>ConvF_Lime / dolomite / magnesite: Process (method A): mixed (carbonate + non-carbonate)</v>
      </c>
      <c r="Z775" s="28" t="b">
        <f t="shared" si="195"/>
        <v>0</v>
      </c>
      <c r="AL775" s="427">
        <v>1</v>
      </c>
      <c r="AM775" s="427">
        <v>2</v>
      </c>
      <c r="AN775" s="427" t="s">
        <v>1522</v>
      </c>
      <c r="AO775" s="427" t="s">
        <v>1522</v>
      </c>
      <c r="AP775" s="427" t="s">
        <v>1522</v>
      </c>
    </row>
    <row r="776" spans="1:42" ht="12.75" customHeight="1" outlineLevel="1" x14ac:dyDescent="0.25">
      <c r="A776" s="28">
        <f t="shared" si="189"/>
        <v>36</v>
      </c>
      <c r="B776" s="538" t="str">
        <f t="shared" si="191"/>
        <v>Production of lime, or calcination of dolomite/magnesite</v>
      </c>
      <c r="C776" s="526" t="str">
        <f t="shared" si="191"/>
        <v>Lime / dolomite / magnesite</v>
      </c>
      <c r="D776" s="526" t="str">
        <f t="shared" si="191"/>
        <v>Process (method A): non-carbonate</v>
      </c>
      <c r="E776" s="533"/>
      <c r="F776" s="527" t="str">
        <f t="shared" si="192"/>
        <v>Process Emissions</v>
      </c>
      <c r="G776" s="525">
        <v>1</v>
      </c>
      <c r="H776" s="536" t="str">
        <f>Translations!$B$1305</f>
        <v>Default value CF=1</v>
      </c>
      <c r="I776" s="539" t="str">
        <f>Translations!$B$452</f>
        <v>Best practice</v>
      </c>
      <c r="J776" s="527"/>
      <c r="K776" s="527"/>
      <c r="L776" s="536"/>
      <c r="M776" s="536"/>
      <c r="N776" s="536"/>
      <c r="O776" s="537"/>
      <c r="P776" s="525">
        <f t="shared" si="193"/>
        <v>1</v>
      </c>
      <c r="Q776" s="529" t="str">
        <f t="shared" si="194"/>
        <v>Lime / dolomite / magnesite: Process (method A): non-carbonate</v>
      </c>
      <c r="R776" s="24"/>
      <c r="S776" s="32" t="str">
        <f t="shared" si="196"/>
        <v>ConvF_Lime / dolomite / magnesite: Process (method A): non-carbonate</v>
      </c>
      <c r="Z776" s="28" t="b">
        <f t="shared" si="195"/>
        <v>0</v>
      </c>
      <c r="AL776" s="427">
        <v>1</v>
      </c>
      <c r="AM776" s="427">
        <v>2</v>
      </c>
      <c r="AN776" s="427" t="s">
        <v>1522</v>
      </c>
      <c r="AO776" s="427" t="s">
        <v>1522</v>
      </c>
      <c r="AP776" s="427" t="s">
        <v>1522</v>
      </c>
    </row>
    <row r="777" spans="1:42" ht="12.75" customHeight="1" outlineLevel="1" x14ac:dyDescent="0.25">
      <c r="A777" s="28">
        <f t="shared" si="189"/>
        <v>37</v>
      </c>
      <c r="B777" s="538" t="str">
        <f t="shared" si="191"/>
        <v>Production of lime, or calcination of dolomite/magnesite</v>
      </c>
      <c r="C777" s="526" t="str">
        <f t="shared" si="191"/>
        <v>Lime / dolomite / magnesite</v>
      </c>
      <c r="D777" s="526" t="str">
        <f t="shared" si="191"/>
        <v>Process (method B): oxide output</v>
      </c>
      <c r="E777" s="533"/>
      <c r="F777" s="527" t="str">
        <f t="shared" si="192"/>
        <v>Process Emissions</v>
      </c>
      <c r="G777" s="525">
        <v>1</v>
      </c>
      <c r="H777" s="536" t="str">
        <f>Translations!$B$1305</f>
        <v>Default value CF=1</v>
      </c>
      <c r="I777" s="536" t="str">
        <f>Translations!$B$156</f>
        <v>Laboratory analyses</v>
      </c>
      <c r="J777" s="527"/>
      <c r="K777" s="527"/>
      <c r="L777" s="536"/>
      <c r="M777" s="536"/>
      <c r="N777" s="536"/>
      <c r="O777" s="537"/>
      <c r="P777" s="525">
        <f t="shared" si="193"/>
        <v>1</v>
      </c>
      <c r="Q777" s="529" t="str">
        <f t="shared" si="194"/>
        <v>Lime / dolomite / magnesite: Process (method B): oxide output</v>
      </c>
      <c r="R777" s="24"/>
      <c r="S777" s="32" t="str">
        <f t="shared" si="196"/>
        <v>ConvF_Lime / dolomite / magnesite: Process (method B): oxide output</v>
      </c>
      <c r="Z777" s="28" t="b">
        <f t="shared" si="195"/>
        <v>0</v>
      </c>
      <c r="AL777" s="427">
        <v>1</v>
      </c>
      <c r="AM777" s="427">
        <v>2</v>
      </c>
      <c r="AN777" s="427" t="s">
        <v>1522</v>
      </c>
      <c r="AO777" s="427" t="s">
        <v>1522</v>
      </c>
      <c r="AP777" s="427" t="s">
        <v>1522</v>
      </c>
    </row>
    <row r="778" spans="1:42" ht="12.75" customHeight="1" outlineLevel="1" x14ac:dyDescent="0.25">
      <c r="A778" s="28">
        <f t="shared" si="189"/>
        <v>38</v>
      </c>
      <c r="B778" s="538" t="str">
        <f t="shared" si="191"/>
        <v>Production of lime, or calcination of dolomite/magnesite</v>
      </c>
      <c r="C778" s="526" t="str">
        <f t="shared" si="191"/>
        <v>Lime / dolomite / magnesite</v>
      </c>
      <c r="D778" s="526" t="str">
        <f t="shared" si="191"/>
        <v>Kiln dust (Method B)</v>
      </c>
      <c r="E778" s="526"/>
      <c r="F778" s="527" t="str">
        <f t="shared" si="192"/>
        <v>Process Emissions</v>
      </c>
      <c r="G778" s="525">
        <v>1</v>
      </c>
      <c r="H778" s="536" t="str">
        <f>Translations!$B$1305</f>
        <v>Default value CF=1</v>
      </c>
      <c r="I778" s="536" t="str">
        <f>Translations!$B$156</f>
        <v>Laboratory analyses</v>
      </c>
      <c r="J778" s="527"/>
      <c r="K778" s="527"/>
      <c r="L778" s="536"/>
      <c r="M778" s="536"/>
      <c r="N778" s="536"/>
      <c r="O778" s="537"/>
      <c r="P778" s="525">
        <f t="shared" si="193"/>
        <v>1</v>
      </c>
      <c r="Q778" s="529" t="str">
        <f t="shared" si="194"/>
        <v>Lime / dolomite / magnesite: Kiln dust (Method B)</v>
      </c>
      <c r="R778" s="24"/>
      <c r="S778" s="32" t="str">
        <f t="shared" si="196"/>
        <v>ConvF_Lime / dolomite / magnesite: Kiln dust (Method B)</v>
      </c>
      <c r="Z778" s="28" t="b">
        <f t="shared" si="195"/>
        <v>0</v>
      </c>
      <c r="AL778" s="427">
        <v>1</v>
      </c>
      <c r="AM778" s="427">
        <v>2</v>
      </c>
      <c r="AN778" s="427" t="s">
        <v>1522</v>
      </c>
      <c r="AO778" s="427" t="s">
        <v>1522</v>
      </c>
      <c r="AP778" s="427" t="s">
        <v>1522</v>
      </c>
    </row>
    <row r="779" spans="1:42" ht="12.75" customHeight="1" outlineLevel="1" x14ac:dyDescent="0.25">
      <c r="A779" s="28">
        <f t="shared" si="189"/>
        <v>39</v>
      </c>
      <c r="B779" s="538" t="str">
        <f t="shared" si="191"/>
        <v>Manufacture of glass</v>
      </c>
      <c r="C779" s="526" t="str">
        <f t="shared" si="191"/>
        <v>Glass and mineral wool</v>
      </c>
      <c r="D779" s="526" t="str">
        <f t="shared" si="191"/>
        <v>Process (method A): carbonate only</v>
      </c>
      <c r="E779" s="533"/>
      <c r="F779" s="527" t="str">
        <f t="shared" si="192"/>
        <v>Process Emissions</v>
      </c>
      <c r="G779" s="525" t="str">
        <f>EUconst_NA</f>
        <v>n.a.</v>
      </c>
      <c r="H779" s="536"/>
      <c r="I779" s="536"/>
      <c r="J779" s="527"/>
      <c r="K779" s="527"/>
      <c r="L779" s="536"/>
      <c r="M779" s="536"/>
      <c r="N779" s="536"/>
      <c r="O779" s="537"/>
      <c r="P779" s="525" t="str">
        <f t="shared" si="193"/>
        <v>n.a.</v>
      </c>
      <c r="Q779" s="529" t="str">
        <f t="shared" si="194"/>
        <v>Glass and mineral wool: Process (method A): carbonate only</v>
      </c>
      <c r="R779" s="24"/>
      <c r="S779" s="32" t="str">
        <f t="shared" si="196"/>
        <v>ConvF_Glass and mineral wool: Process (method A): carbonate only</v>
      </c>
      <c r="Z779" s="28" t="b">
        <f t="shared" si="195"/>
        <v>1</v>
      </c>
      <c r="AL779" s="427" t="s">
        <v>1522</v>
      </c>
      <c r="AM779" s="427" t="s">
        <v>1522</v>
      </c>
      <c r="AN779" s="427" t="s">
        <v>1522</v>
      </c>
      <c r="AO779" s="427" t="s">
        <v>1522</v>
      </c>
      <c r="AP779" s="427" t="s">
        <v>1522</v>
      </c>
    </row>
    <row r="780" spans="1:42" ht="12.75" customHeight="1" outlineLevel="1" x14ac:dyDescent="0.25">
      <c r="A780" s="28">
        <f t="shared" si="189"/>
        <v>40</v>
      </c>
      <c r="B780" s="538" t="str">
        <f t="shared" si="191"/>
        <v>Manufacture of glass</v>
      </c>
      <c r="C780" s="526" t="str">
        <f t="shared" si="191"/>
        <v>Glass and mineral wool</v>
      </c>
      <c r="D780" s="526" t="str">
        <f t="shared" si="191"/>
        <v>Process (method A): mixed (carbonate + non-carbonate)</v>
      </c>
      <c r="E780" s="533"/>
      <c r="F780" s="527" t="str">
        <f t="shared" si="192"/>
        <v>Process Emissions</v>
      </c>
      <c r="G780" s="525" t="str">
        <f>EUconst_NA</f>
        <v>n.a.</v>
      </c>
      <c r="H780" s="536"/>
      <c r="I780" s="536"/>
      <c r="J780" s="527"/>
      <c r="K780" s="527"/>
      <c r="L780" s="536"/>
      <c r="M780" s="536"/>
      <c r="N780" s="536"/>
      <c r="O780" s="537"/>
      <c r="P780" s="525" t="str">
        <f t="shared" si="193"/>
        <v>n.a.</v>
      </c>
      <c r="Q780" s="529" t="str">
        <f t="shared" si="194"/>
        <v>Glass and mineral wool: Process (method A): mixed (carbonate + non-carbonate)</v>
      </c>
      <c r="R780" s="24"/>
      <c r="S780" s="32" t="str">
        <f t="shared" si="196"/>
        <v>ConvF_Glass and mineral wool: Process (method A): mixed (carbonate + non-carbonate)</v>
      </c>
      <c r="Z780" s="28" t="b">
        <f t="shared" si="195"/>
        <v>1</v>
      </c>
      <c r="AL780" s="427" t="s">
        <v>1522</v>
      </c>
      <c r="AM780" s="427" t="s">
        <v>1522</v>
      </c>
      <c r="AN780" s="427" t="s">
        <v>1522</v>
      </c>
      <c r="AO780" s="427" t="s">
        <v>1522</v>
      </c>
      <c r="AP780" s="427" t="s">
        <v>1522</v>
      </c>
    </row>
    <row r="781" spans="1:42" ht="12.75" customHeight="1" outlineLevel="1" x14ac:dyDescent="0.25">
      <c r="A781" s="28">
        <f t="shared" si="189"/>
        <v>41</v>
      </c>
      <c r="B781" s="538" t="str">
        <f t="shared" ref="B781:D800" si="197">B709</f>
        <v>Manufacture of glass</v>
      </c>
      <c r="C781" s="526" t="str">
        <f t="shared" si="197"/>
        <v>Glass and mineral wool</v>
      </c>
      <c r="D781" s="526" t="str">
        <f t="shared" si="197"/>
        <v>Process (method A): non-carbonate</v>
      </c>
      <c r="E781" s="533"/>
      <c r="F781" s="527" t="str">
        <f t="shared" si="192"/>
        <v>Process Emissions</v>
      </c>
      <c r="G781" s="525" t="str">
        <f>EUconst_NA</f>
        <v>n.a.</v>
      </c>
      <c r="H781" s="536"/>
      <c r="I781" s="536"/>
      <c r="J781" s="527"/>
      <c r="K781" s="527"/>
      <c r="L781" s="536"/>
      <c r="M781" s="536"/>
      <c r="N781" s="536"/>
      <c r="O781" s="537"/>
      <c r="P781" s="525" t="str">
        <f t="shared" si="193"/>
        <v>n.a.</v>
      </c>
      <c r="Q781" s="529" t="str">
        <f t="shared" si="194"/>
        <v>Glass and mineral wool: Process (method A): non-carbonate</v>
      </c>
      <c r="R781" s="24"/>
      <c r="S781" s="32" t="str">
        <f t="shared" si="196"/>
        <v>ConvF_Glass and mineral wool: Process (method A): non-carbonate</v>
      </c>
      <c r="Z781" s="28" t="b">
        <f t="shared" si="195"/>
        <v>1</v>
      </c>
      <c r="AL781" s="427" t="s">
        <v>1522</v>
      </c>
      <c r="AM781" s="427" t="s">
        <v>1522</v>
      </c>
      <c r="AN781" s="427" t="s">
        <v>1522</v>
      </c>
      <c r="AO781" s="427" t="s">
        <v>1522</v>
      </c>
      <c r="AP781" s="427" t="s">
        <v>1522</v>
      </c>
    </row>
    <row r="782" spans="1:42" ht="12.75" customHeight="1" outlineLevel="1" x14ac:dyDescent="0.25">
      <c r="A782" s="28">
        <f t="shared" si="189"/>
        <v>42</v>
      </c>
      <c r="B782" s="538" t="str">
        <f t="shared" si="197"/>
        <v>Manufacture of ceramics</v>
      </c>
      <c r="C782" s="526" t="str">
        <f t="shared" si="197"/>
        <v>Ceramics</v>
      </c>
      <c r="D782" s="526" t="str">
        <f t="shared" si="197"/>
        <v>Process (method A): carbonate only</v>
      </c>
      <c r="E782" s="533"/>
      <c r="F782" s="527" t="str">
        <f t="shared" si="192"/>
        <v>Process Emissions</v>
      </c>
      <c r="G782" s="525">
        <v>1</v>
      </c>
      <c r="H782" s="536" t="str">
        <f>Translations!$B$1305</f>
        <v>Default value CF=1</v>
      </c>
      <c r="I782" s="536" t="str">
        <f>Translations!$B$156</f>
        <v>Laboratory analyses</v>
      </c>
      <c r="J782" s="527"/>
      <c r="K782" s="527"/>
      <c r="L782" s="536"/>
      <c r="M782" s="536"/>
      <c r="N782" s="536"/>
      <c r="O782" s="537"/>
      <c r="P782" s="525">
        <f t="shared" si="193"/>
        <v>1</v>
      </c>
      <c r="Q782" s="529" t="str">
        <f t="shared" si="194"/>
        <v>Ceramics: Process (method A): carbonate only</v>
      </c>
      <c r="R782" s="24"/>
      <c r="S782" s="32" t="str">
        <f t="shared" si="196"/>
        <v>ConvF_Ceramics: Process (method A): carbonate only</v>
      </c>
      <c r="Z782" s="28" t="b">
        <f t="shared" si="195"/>
        <v>0</v>
      </c>
      <c r="AL782" s="427">
        <v>1</v>
      </c>
      <c r="AM782" s="427">
        <v>2</v>
      </c>
      <c r="AN782" s="427" t="s">
        <v>1522</v>
      </c>
      <c r="AO782" s="427" t="s">
        <v>1522</v>
      </c>
      <c r="AP782" s="427" t="s">
        <v>1522</v>
      </c>
    </row>
    <row r="783" spans="1:42" ht="12.75" customHeight="1" outlineLevel="1" x14ac:dyDescent="0.25">
      <c r="A783" s="28">
        <f t="shared" si="189"/>
        <v>43</v>
      </c>
      <c r="B783" s="538" t="str">
        <f t="shared" si="197"/>
        <v>Manufacture of ceramics</v>
      </c>
      <c r="C783" s="526" t="str">
        <f t="shared" si="197"/>
        <v>Ceramics</v>
      </c>
      <c r="D783" s="526" t="str">
        <f t="shared" si="197"/>
        <v>Process (method A): mixed (carbonate + non-carbonate)</v>
      </c>
      <c r="E783" s="533"/>
      <c r="F783" s="527" t="str">
        <f t="shared" si="192"/>
        <v>Process Emissions</v>
      </c>
      <c r="G783" s="525">
        <v>1</v>
      </c>
      <c r="H783" s="536" t="str">
        <f>Translations!$B$1305</f>
        <v>Default value CF=1</v>
      </c>
      <c r="I783" s="536" t="str">
        <f>Translations!$B$156</f>
        <v>Laboratory analyses</v>
      </c>
      <c r="J783" s="527"/>
      <c r="K783" s="527"/>
      <c r="L783" s="536"/>
      <c r="M783" s="536"/>
      <c r="N783" s="536"/>
      <c r="O783" s="537"/>
      <c r="P783" s="525">
        <f t="shared" si="193"/>
        <v>1</v>
      </c>
      <c r="Q783" s="529" t="str">
        <f t="shared" si="194"/>
        <v>Ceramics: Process (method A): mixed (carbonate + non-carbonate)</v>
      </c>
      <c r="R783" s="24"/>
      <c r="S783" s="32" t="str">
        <f t="shared" si="196"/>
        <v>ConvF_Ceramics: Process (method A): mixed (carbonate + non-carbonate)</v>
      </c>
      <c r="W783" s="145"/>
      <c r="X783" s="21"/>
      <c r="Z783" s="28" t="b">
        <f t="shared" si="195"/>
        <v>0</v>
      </c>
      <c r="AL783" s="427">
        <v>1</v>
      </c>
      <c r="AM783" s="427">
        <v>2</v>
      </c>
      <c r="AN783" s="427" t="s">
        <v>1522</v>
      </c>
      <c r="AO783" s="427" t="s">
        <v>1522</v>
      </c>
      <c r="AP783" s="427" t="s">
        <v>1522</v>
      </c>
    </row>
    <row r="784" spans="1:42" ht="12.75" customHeight="1" outlineLevel="1" x14ac:dyDescent="0.25">
      <c r="A784" s="28">
        <f t="shared" si="189"/>
        <v>44</v>
      </c>
      <c r="B784" s="538" t="str">
        <f t="shared" si="197"/>
        <v>Manufacture of ceramics</v>
      </c>
      <c r="C784" s="526" t="str">
        <f t="shared" si="197"/>
        <v>Ceramics</v>
      </c>
      <c r="D784" s="526" t="str">
        <f t="shared" si="197"/>
        <v>Process (method A): non-carbonate</v>
      </c>
      <c r="E784" s="533"/>
      <c r="F784" s="527" t="str">
        <f t="shared" si="192"/>
        <v>Process Emissions</v>
      </c>
      <c r="G784" s="525">
        <v>1</v>
      </c>
      <c r="H784" s="536" t="str">
        <f>Translations!$B$1305</f>
        <v>Default value CF=1</v>
      </c>
      <c r="I784" s="536" t="str">
        <f>Translations!$B$156</f>
        <v>Laboratory analyses</v>
      </c>
      <c r="J784" s="527"/>
      <c r="K784" s="527"/>
      <c r="L784" s="536"/>
      <c r="M784" s="536"/>
      <c r="N784" s="536"/>
      <c r="O784" s="537"/>
      <c r="P784" s="525">
        <f t="shared" si="193"/>
        <v>1</v>
      </c>
      <c r="Q784" s="529" t="str">
        <f t="shared" si="194"/>
        <v>Ceramics: Process (method A): non-carbonate</v>
      </c>
      <c r="R784" s="24"/>
      <c r="S784" s="32" t="str">
        <f t="shared" si="196"/>
        <v>ConvF_Ceramics: Process (method A): non-carbonate</v>
      </c>
      <c r="W784" s="145"/>
      <c r="X784" s="21"/>
      <c r="Z784" s="28" t="b">
        <f t="shared" si="195"/>
        <v>0</v>
      </c>
      <c r="AL784" s="427">
        <v>1</v>
      </c>
      <c r="AM784" s="427">
        <v>2</v>
      </c>
      <c r="AN784" s="427" t="s">
        <v>1522</v>
      </c>
      <c r="AO784" s="427" t="s">
        <v>1522</v>
      </c>
      <c r="AP784" s="427" t="s">
        <v>1522</v>
      </c>
    </row>
    <row r="785" spans="1:42" ht="12.75" customHeight="1" outlineLevel="1" x14ac:dyDescent="0.25">
      <c r="A785" s="28">
        <f t="shared" si="189"/>
        <v>45</v>
      </c>
      <c r="B785" s="538" t="str">
        <f t="shared" si="197"/>
        <v>Manufacture of ceramics</v>
      </c>
      <c r="C785" s="526" t="str">
        <f t="shared" si="197"/>
        <v>Ceramics</v>
      </c>
      <c r="D785" s="526" t="str">
        <f t="shared" si="197"/>
        <v>Process (method B): oxide output</v>
      </c>
      <c r="E785" s="526"/>
      <c r="F785" s="527" t="str">
        <f t="shared" si="192"/>
        <v>Process Emissions</v>
      </c>
      <c r="G785" s="525">
        <v>1</v>
      </c>
      <c r="H785" s="536" t="str">
        <f>Translations!$B$1305</f>
        <v>Default value CF=1</v>
      </c>
      <c r="I785" s="536" t="str">
        <f>Translations!$B$156</f>
        <v>Laboratory analyses</v>
      </c>
      <c r="J785" s="527"/>
      <c r="K785" s="527"/>
      <c r="L785" s="536"/>
      <c r="M785" s="536"/>
      <c r="N785" s="536"/>
      <c r="O785" s="537"/>
      <c r="P785" s="525">
        <f t="shared" si="193"/>
        <v>1</v>
      </c>
      <c r="Q785" s="529" t="str">
        <f t="shared" si="194"/>
        <v>Ceramics: Process (method B): oxide output</v>
      </c>
      <c r="R785" s="24"/>
      <c r="S785" s="32" t="str">
        <f t="shared" si="196"/>
        <v>ConvF_Ceramics: Process (method B): oxide output</v>
      </c>
      <c r="Z785" s="28" t="b">
        <f t="shared" si="195"/>
        <v>0</v>
      </c>
      <c r="AL785" s="427">
        <v>1</v>
      </c>
      <c r="AM785" s="427">
        <v>2</v>
      </c>
      <c r="AN785" s="427" t="s">
        <v>1522</v>
      </c>
      <c r="AO785" s="427" t="s">
        <v>1522</v>
      </c>
      <c r="AP785" s="427" t="s">
        <v>1522</v>
      </c>
    </row>
    <row r="786" spans="1:42" ht="12.75" customHeight="1" outlineLevel="1" x14ac:dyDescent="0.25">
      <c r="A786" s="28">
        <f t="shared" si="189"/>
        <v>46</v>
      </c>
      <c r="B786" s="538" t="str">
        <f t="shared" si="197"/>
        <v>Manufacture of ceramics</v>
      </c>
      <c r="C786" s="526" t="str">
        <f t="shared" si="197"/>
        <v>Ceramics</v>
      </c>
      <c r="D786" s="526" t="str">
        <f t="shared" si="197"/>
        <v>Scrubbing</v>
      </c>
      <c r="E786" s="526"/>
      <c r="F786" s="527" t="str">
        <f t="shared" si="192"/>
        <v>Process Emissions</v>
      </c>
      <c r="G786" s="525" t="str">
        <f t="shared" ref="G786:G792" si="198">EUconst_NA</f>
        <v>n.a.</v>
      </c>
      <c r="H786" s="536"/>
      <c r="I786" s="536"/>
      <c r="J786" s="527"/>
      <c r="K786" s="527"/>
      <c r="L786" s="536"/>
      <c r="M786" s="536"/>
      <c r="N786" s="536"/>
      <c r="O786" s="537"/>
      <c r="P786" s="525" t="str">
        <f t="shared" si="193"/>
        <v>n.a.</v>
      </c>
      <c r="Q786" s="529" t="str">
        <f t="shared" si="194"/>
        <v>Ceramics: Scrubbing</v>
      </c>
      <c r="R786" s="24"/>
      <c r="S786" s="32" t="str">
        <f t="shared" si="196"/>
        <v>ConvF_Ceramics: Scrubbing</v>
      </c>
      <c r="Z786" s="28" t="b">
        <f t="shared" si="195"/>
        <v>1</v>
      </c>
      <c r="AL786" s="427" t="s">
        <v>1522</v>
      </c>
      <c r="AM786" s="427" t="s">
        <v>1522</v>
      </c>
      <c r="AN786" s="427" t="s">
        <v>1522</v>
      </c>
      <c r="AO786" s="427" t="s">
        <v>1522</v>
      </c>
      <c r="AP786" s="427" t="s">
        <v>1522</v>
      </c>
    </row>
    <row r="787" spans="1:42" ht="12.75" customHeight="1" outlineLevel="1" x14ac:dyDescent="0.25">
      <c r="A787" s="28">
        <f t="shared" si="189"/>
        <v>47</v>
      </c>
      <c r="B787" s="538" t="str">
        <f t="shared" si="197"/>
        <v>Production of pulp</v>
      </c>
      <c r="C787" s="526" t="str">
        <f t="shared" si="197"/>
        <v>Pulp &amp; paper</v>
      </c>
      <c r="D787" s="526" t="str">
        <f t="shared" si="197"/>
        <v>Make up chemicals</v>
      </c>
      <c r="E787" s="526"/>
      <c r="F787" s="527" t="str">
        <f t="shared" si="192"/>
        <v>Process Emissions</v>
      </c>
      <c r="G787" s="525" t="str">
        <f t="shared" si="198"/>
        <v>n.a.</v>
      </c>
      <c r="H787" s="536"/>
      <c r="I787" s="536"/>
      <c r="J787" s="527"/>
      <c r="K787" s="527"/>
      <c r="L787" s="536"/>
      <c r="M787" s="536"/>
      <c r="N787" s="536"/>
      <c r="O787" s="537"/>
      <c r="P787" s="525" t="str">
        <f t="shared" si="193"/>
        <v>n.a.</v>
      </c>
      <c r="Q787" s="529" t="str">
        <f t="shared" si="194"/>
        <v>Pulp &amp; paper: Make up chemicals</v>
      </c>
      <c r="R787" s="24"/>
      <c r="S787" s="32" t="str">
        <f t="shared" si="196"/>
        <v>ConvF_Pulp &amp; paper: Make up chemicals</v>
      </c>
      <c r="Z787" s="28" t="b">
        <f t="shared" si="195"/>
        <v>1</v>
      </c>
      <c r="AL787" s="427" t="s">
        <v>1522</v>
      </c>
      <c r="AM787" s="427" t="s">
        <v>1522</v>
      </c>
      <c r="AN787" s="427" t="s">
        <v>1522</v>
      </c>
      <c r="AO787" s="427" t="s">
        <v>1522</v>
      </c>
      <c r="AP787" s="427" t="s">
        <v>1522</v>
      </c>
    </row>
    <row r="788" spans="1:42" ht="12.75" customHeight="1" outlineLevel="1" x14ac:dyDescent="0.25">
      <c r="A788" s="28">
        <f t="shared" si="189"/>
        <v>48</v>
      </c>
      <c r="B788" s="538" t="str">
        <f t="shared" si="197"/>
        <v>Production of carbon black</v>
      </c>
      <c r="C788" s="526" t="str">
        <f t="shared" si="197"/>
        <v>Carbon black</v>
      </c>
      <c r="D788" s="526" t="str">
        <f t="shared" si="197"/>
        <v>Mass balance methodology</v>
      </c>
      <c r="E788" s="526"/>
      <c r="F788" s="527" t="str">
        <f t="shared" si="192"/>
        <v>Mass balance</v>
      </c>
      <c r="G788" s="525" t="str">
        <f t="shared" si="198"/>
        <v>n.a.</v>
      </c>
      <c r="H788" s="536"/>
      <c r="I788" s="536"/>
      <c r="J788" s="527"/>
      <c r="K788" s="527"/>
      <c r="L788" s="536"/>
      <c r="M788" s="536"/>
      <c r="N788" s="536"/>
      <c r="O788" s="537"/>
      <c r="P788" s="525" t="str">
        <f t="shared" si="193"/>
        <v>n.a.</v>
      </c>
      <c r="Q788" s="529" t="str">
        <f t="shared" si="194"/>
        <v>Carbon black: Mass balance methodology</v>
      </c>
      <c r="R788" s="24"/>
      <c r="S788" s="32" t="str">
        <f t="shared" si="196"/>
        <v>ConvF_Carbon black: Mass balance methodology</v>
      </c>
      <c r="Z788" s="28" t="b">
        <f t="shared" si="195"/>
        <v>1</v>
      </c>
      <c r="AL788" s="427" t="s">
        <v>1522</v>
      </c>
      <c r="AM788" s="427" t="s">
        <v>1522</v>
      </c>
      <c r="AN788" s="427" t="s">
        <v>1522</v>
      </c>
      <c r="AO788" s="427" t="s">
        <v>1522</v>
      </c>
      <c r="AP788" s="427" t="s">
        <v>1522</v>
      </c>
    </row>
    <row r="789" spans="1:42" ht="12.75" customHeight="1" outlineLevel="1" x14ac:dyDescent="0.25">
      <c r="A789" s="28">
        <f t="shared" si="189"/>
        <v>49</v>
      </c>
      <c r="B789" s="538" t="str">
        <f t="shared" si="197"/>
        <v>Production of ammonia</v>
      </c>
      <c r="C789" s="526" t="str">
        <f t="shared" si="197"/>
        <v>Ammonia</v>
      </c>
      <c r="D789" s="526" t="str">
        <f t="shared" si="197"/>
        <v>Fuel as process input</v>
      </c>
      <c r="E789" s="526"/>
      <c r="F789" s="527" t="str">
        <f t="shared" si="192"/>
        <v>Combustion</v>
      </c>
      <c r="G789" s="525" t="str">
        <f t="shared" si="198"/>
        <v>n.a.</v>
      </c>
      <c r="H789" s="536"/>
      <c r="I789" s="536"/>
      <c r="J789" s="527"/>
      <c r="K789" s="527"/>
      <c r="L789" s="536"/>
      <c r="M789" s="536"/>
      <c r="N789" s="536"/>
      <c r="O789" s="537"/>
      <c r="P789" s="525" t="str">
        <f t="shared" si="193"/>
        <v>n.a.</v>
      </c>
      <c r="Q789" s="529" t="str">
        <f t="shared" si="194"/>
        <v>Ammonia: Fuel as process input</v>
      </c>
      <c r="R789" s="24"/>
      <c r="S789" s="32" t="str">
        <f t="shared" si="196"/>
        <v>ConvF_Ammonia: Fuel as process input</v>
      </c>
      <c r="Z789" s="28" t="b">
        <f t="shared" si="195"/>
        <v>1</v>
      </c>
      <c r="AL789" s="427" t="s">
        <v>1522</v>
      </c>
      <c r="AM789" s="427" t="s">
        <v>1522</v>
      </c>
      <c r="AN789" s="427" t="s">
        <v>1522</v>
      </c>
      <c r="AO789" s="427" t="s">
        <v>1522</v>
      </c>
      <c r="AP789" s="427" t="s">
        <v>1522</v>
      </c>
    </row>
    <row r="790" spans="1:42" ht="12.75" customHeight="1" outlineLevel="1" x14ac:dyDescent="0.25">
      <c r="A790" s="28">
        <f t="shared" si="189"/>
        <v>50</v>
      </c>
      <c r="B790" s="538" t="str">
        <f t="shared" si="197"/>
        <v>Production of hydrogen and synthesis gas</v>
      </c>
      <c r="C790" s="526" t="str">
        <f t="shared" si="197"/>
        <v>Hydrogen and synthesis gas</v>
      </c>
      <c r="D790" s="526" t="str">
        <f t="shared" si="197"/>
        <v>Fuel as process input</v>
      </c>
      <c r="E790" s="526"/>
      <c r="F790" s="527" t="str">
        <f t="shared" si="192"/>
        <v>Combustion</v>
      </c>
      <c r="G790" s="525" t="str">
        <f t="shared" si="198"/>
        <v>n.a.</v>
      </c>
      <c r="H790" s="536"/>
      <c r="I790" s="536"/>
      <c r="J790" s="527"/>
      <c r="K790" s="527"/>
      <c r="L790" s="536"/>
      <c r="M790" s="536"/>
      <c r="N790" s="536"/>
      <c r="O790" s="537"/>
      <c r="P790" s="525" t="str">
        <f t="shared" si="193"/>
        <v>n.a.</v>
      </c>
      <c r="Q790" s="529" t="str">
        <f t="shared" si="194"/>
        <v>Hydrogen and synthesis gas: Fuel as process input</v>
      </c>
      <c r="R790" s="24"/>
      <c r="S790" s="32" t="str">
        <f t="shared" si="196"/>
        <v>ConvF_Hydrogen and synthesis gas: Fuel as process input</v>
      </c>
      <c r="Z790" s="28" t="b">
        <f t="shared" si="195"/>
        <v>1</v>
      </c>
      <c r="AL790" s="427" t="s">
        <v>1522</v>
      </c>
      <c r="AM790" s="427" t="s">
        <v>1522</v>
      </c>
      <c r="AN790" s="427" t="s">
        <v>1522</v>
      </c>
      <c r="AO790" s="427" t="s">
        <v>1522</v>
      </c>
      <c r="AP790" s="427" t="s">
        <v>1522</v>
      </c>
    </row>
    <row r="791" spans="1:42" ht="12.75" customHeight="1" outlineLevel="1" x14ac:dyDescent="0.25">
      <c r="A791" s="28">
        <f t="shared" si="189"/>
        <v>51</v>
      </c>
      <c r="B791" s="538" t="str">
        <f t="shared" si="197"/>
        <v>Production of hydrogen and synthesis gas</v>
      </c>
      <c r="C791" s="526" t="str">
        <f t="shared" si="197"/>
        <v>Hydrogen and synthesis gas</v>
      </c>
      <c r="D791" s="526" t="str">
        <f t="shared" si="197"/>
        <v>Mass balance methodology</v>
      </c>
      <c r="E791" s="526"/>
      <c r="F791" s="527" t="str">
        <f t="shared" si="192"/>
        <v>Mass balance</v>
      </c>
      <c r="G791" s="525" t="str">
        <f t="shared" si="198"/>
        <v>n.a.</v>
      </c>
      <c r="H791" s="536"/>
      <c r="I791" s="536"/>
      <c r="J791" s="527"/>
      <c r="K791" s="527"/>
      <c r="L791" s="536"/>
      <c r="M791" s="536"/>
      <c r="N791" s="536"/>
      <c r="O791" s="537"/>
      <c r="P791" s="525" t="str">
        <f t="shared" si="193"/>
        <v>n.a.</v>
      </c>
      <c r="Q791" s="529" t="str">
        <f t="shared" si="194"/>
        <v>Hydrogen and synthesis gas: Mass balance methodology</v>
      </c>
      <c r="R791" s="24"/>
      <c r="S791" s="32" t="str">
        <f t="shared" si="196"/>
        <v>ConvF_Hydrogen and synthesis gas: Mass balance methodology</v>
      </c>
      <c r="Z791" s="28" t="b">
        <f t="shared" si="195"/>
        <v>1</v>
      </c>
      <c r="AL791" s="427" t="s">
        <v>1522</v>
      </c>
      <c r="AM791" s="427" t="s">
        <v>1522</v>
      </c>
      <c r="AN791" s="427" t="s">
        <v>1522</v>
      </c>
      <c r="AO791" s="427" t="s">
        <v>1522</v>
      </c>
      <c r="AP791" s="427" t="s">
        <v>1522</v>
      </c>
    </row>
    <row r="792" spans="1:42" ht="12.75" customHeight="1" outlineLevel="1" x14ac:dyDescent="0.25">
      <c r="A792" s="28">
        <f t="shared" si="189"/>
        <v>52</v>
      </c>
      <c r="B792" s="538" t="str">
        <f t="shared" si="197"/>
        <v>Production of bulk chemicals</v>
      </c>
      <c r="C792" s="526" t="str">
        <f t="shared" si="197"/>
        <v>Bulk organic chemicals</v>
      </c>
      <c r="D792" s="526" t="str">
        <f t="shared" si="197"/>
        <v>Mass balance methodology</v>
      </c>
      <c r="E792" s="526"/>
      <c r="F792" s="527" t="str">
        <f t="shared" si="192"/>
        <v>Mass balance</v>
      </c>
      <c r="G792" s="525" t="str">
        <f t="shared" si="198"/>
        <v>n.a.</v>
      </c>
      <c r="H792" s="536"/>
      <c r="I792" s="536"/>
      <c r="J792" s="527"/>
      <c r="K792" s="527"/>
      <c r="L792" s="536"/>
      <c r="M792" s="536"/>
      <c r="N792" s="536"/>
      <c r="O792" s="537"/>
      <c r="P792" s="525" t="str">
        <f t="shared" si="193"/>
        <v>n.a.</v>
      </c>
      <c r="Q792" s="529" t="str">
        <f t="shared" si="194"/>
        <v>Bulk organic chemicals: Mass balance methodology</v>
      </c>
      <c r="R792" s="24"/>
      <c r="S792" s="32" t="str">
        <f t="shared" si="196"/>
        <v>ConvF_Bulk organic chemicals: Mass balance methodology</v>
      </c>
      <c r="Z792" s="28" t="b">
        <f t="shared" si="195"/>
        <v>1</v>
      </c>
      <c r="AL792" s="427" t="s">
        <v>1522</v>
      </c>
      <c r="AM792" s="427" t="s">
        <v>1522</v>
      </c>
      <c r="AN792" s="427" t="s">
        <v>1522</v>
      </c>
      <c r="AO792" s="427" t="s">
        <v>1522</v>
      </c>
      <c r="AP792" s="427" t="s">
        <v>1522</v>
      </c>
    </row>
    <row r="793" spans="1:42" ht="12.75" customHeight="1" outlineLevel="1" x14ac:dyDescent="0.25">
      <c r="A793" s="28">
        <f t="shared" si="189"/>
        <v>53</v>
      </c>
      <c r="B793" s="538" t="str">
        <f t="shared" si="197"/>
        <v>Production or processing of ferrous metals</v>
      </c>
      <c r="C793" s="526" t="str">
        <f t="shared" si="197"/>
        <v>(Non) ferrous, sec. aluminium</v>
      </c>
      <c r="D793" s="526" t="str">
        <f t="shared" si="197"/>
        <v>Process (method A): carbonate only</v>
      </c>
      <c r="E793" s="533"/>
      <c r="F793" s="527" t="str">
        <f t="shared" si="192"/>
        <v>Process Emissions</v>
      </c>
      <c r="G793" s="525">
        <v>1</v>
      </c>
      <c r="H793" s="536" t="str">
        <f>Translations!$B$1305</f>
        <v>Default value CF=1</v>
      </c>
      <c r="I793" s="536" t="str">
        <f>Translations!$B$156</f>
        <v>Laboratory analyses</v>
      </c>
      <c r="J793" s="527"/>
      <c r="K793" s="527"/>
      <c r="L793" s="536"/>
      <c r="M793" s="536"/>
      <c r="N793" s="536"/>
      <c r="O793" s="537"/>
      <c r="P793" s="525">
        <f t="shared" si="193"/>
        <v>1</v>
      </c>
      <c r="Q793" s="529" t="str">
        <f t="shared" si="194"/>
        <v>(Non) ferrous, sec. aluminium: Process (method A): carbonate only</v>
      </c>
      <c r="R793" s="24"/>
      <c r="S793" s="32" t="str">
        <f t="shared" si="196"/>
        <v>ConvF_(Non) ferrous, sec. aluminium: Process (method A): carbonate only</v>
      </c>
      <c r="Z793" s="28" t="b">
        <f t="shared" si="195"/>
        <v>0</v>
      </c>
      <c r="AL793" s="427">
        <v>1</v>
      </c>
      <c r="AM793" s="427">
        <v>2</v>
      </c>
      <c r="AN793" s="427" t="s">
        <v>1522</v>
      </c>
      <c r="AO793" s="427" t="s">
        <v>1522</v>
      </c>
      <c r="AP793" s="427" t="s">
        <v>1522</v>
      </c>
    </row>
    <row r="794" spans="1:42" ht="12.75" customHeight="1" outlineLevel="1" x14ac:dyDescent="0.25">
      <c r="A794" s="28">
        <f t="shared" si="189"/>
        <v>54</v>
      </c>
      <c r="B794" s="538" t="str">
        <f t="shared" si="197"/>
        <v>Production or processing of ferrous metals</v>
      </c>
      <c r="C794" s="526" t="str">
        <f t="shared" si="197"/>
        <v>(Non) ferrous, sec. aluminium</v>
      </c>
      <c r="D794" s="526" t="str">
        <f t="shared" si="197"/>
        <v>Process (method A): mixed (carbonate + non-carbonate)</v>
      </c>
      <c r="E794" s="533"/>
      <c r="F794" s="527" t="str">
        <f t="shared" si="192"/>
        <v>Process Emissions</v>
      </c>
      <c r="G794" s="525">
        <v>1</v>
      </c>
      <c r="H794" s="536" t="str">
        <f>Translations!$B$1305</f>
        <v>Default value CF=1</v>
      </c>
      <c r="I794" s="536" t="str">
        <f>Translations!$B$156</f>
        <v>Laboratory analyses</v>
      </c>
      <c r="J794" s="527"/>
      <c r="K794" s="527"/>
      <c r="L794" s="536"/>
      <c r="M794" s="536"/>
      <c r="N794" s="536"/>
      <c r="O794" s="537"/>
      <c r="P794" s="525">
        <f t="shared" si="193"/>
        <v>1</v>
      </c>
      <c r="Q794" s="529" t="str">
        <f t="shared" si="194"/>
        <v>(Non) ferrous, sec. aluminium: Process (method A): mixed (carbonate + non-carbonate)</v>
      </c>
      <c r="R794" s="24"/>
      <c r="S794" s="32" t="str">
        <f t="shared" si="196"/>
        <v>ConvF_(Non) ferrous, sec. aluminium: Process (method A): mixed (carbonate + non-carbonate)</v>
      </c>
      <c r="Z794" s="28" t="b">
        <f t="shared" si="195"/>
        <v>0</v>
      </c>
      <c r="AL794" s="427">
        <v>1</v>
      </c>
      <c r="AM794" s="427">
        <v>2</v>
      </c>
      <c r="AN794" s="427" t="s">
        <v>1522</v>
      </c>
      <c r="AO794" s="427" t="s">
        <v>1522</v>
      </c>
      <c r="AP794" s="427" t="s">
        <v>1522</v>
      </c>
    </row>
    <row r="795" spans="1:42" ht="12.75" customHeight="1" outlineLevel="1" x14ac:dyDescent="0.25">
      <c r="A795" s="28">
        <f t="shared" si="189"/>
        <v>55</v>
      </c>
      <c r="B795" s="538" t="str">
        <f t="shared" si="197"/>
        <v>Production or processing of ferrous metals</v>
      </c>
      <c r="C795" s="526" t="str">
        <f t="shared" si="197"/>
        <v>(Non) ferrous, sec. aluminium</v>
      </c>
      <c r="D795" s="526" t="str">
        <f t="shared" si="197"/>
        <v>Process (method A): non-carbonate</v>
      </c>
      <c r="E795" s="533"/>
      <c r="F795" s="527" t="str">
        <f t="shared" si="192"/>
        <v>Process Emissions</v>
      </c>
      <c r="G795" s="525">
        <v>1</v>
      </c>
      <c r="H795" s="536" t="str">
        <f>Translations!$B$1305</f>
        <v>Default value CF=1</v>
      </c>
      <c r="I795" s="536" t="str">
        <f>Translations!$B$156</f>
        <v>Laboratory analyses</v>
      </c>
      <c r="J795" s="527"/>
      <c r="K795" s="527"/>
      <c r="L795" s="536"/>
      <c r="M795" s="536"/>
      <c r="N795" s="536"/>
      <c r="O795" s="537"/>
      <c r="P795" s="525">
        <f t="shared" si="193"/>
        <v>1</v>
      </c>
      <c r="Q795" s="529" t="str">
        <f t="shared" si="194"/>
        <v>(Non) ferrous, sec. aluminium: Process (method A): non-carbonate</v>
      </c>
      <c r="R795" s="24"/>
      <c r="S795" s="32" t="str">
        <f t="shared" si="196"/>
        <v>ConvF_(Non) ferrous, sec. aluminium: Process (method A): non-carbonate</v>
      </c>
      <c r="Z795" s="28" t="b">
        <f t="shared" si="195"/>
        <v>0</v>
      </c>
      <c r="AL795" s="427">
        <v>1</v>
      </c>
      <c r="AM795" s="427">
        <v>2</v>
      </c>
      <c r="AN795" s="427" t="s">
        <v>1522</v>
      </c>
      <c r="AO795" s="427" t="s">
        <v>1522</v>
      </c>
      <c r="AP795" s="427" t="s">
        <v>1522</v>
      </c>
    </row>
    <row r="796" spans="1:42" ht="12.75" customHeight="1" outlineLevel="1" x14ac:dyDescent="0.25">
      <c r="A796" s="28">
        <f t="shared" si="189"/>
        <v>56</v>
      </c>
      <c r="B796" s="538" t="str">
        <f t="shared" si="197"/>
        <v>Production or processing of ferrous metals</v>
      </c>
      <c r="C796" s="526" t="str">
        <f t="shared" si="197"/>
        <v>(Non) ferrous, sec. aluminium</v>
      </c>
      <c r="D796" s="526" t="str">
        <f t="shared" si="197"/>
        <v>Process (method B): oxide output</v>
      </c>
      <c r="E796" s="533"/>
      <c r="F796" s="527" t="str">
        <f t="shared" si="192"/>
        <v>Process Emissions</v>
      </c>
      <c r="G796" s="525">
        <v>1</v>
      </c>
      <c r="H796" s="536" t="str">
        <f>Translations!$B$1305</f>
        <v>Default value CF=1</v>
      </c>
      <c r="I796" s="536" t="str">
        <f>Translations!$B$156</f>
        <v>Laboratory analyses</v>
      </c>
      <c r="J796" s="527"/>
      <c r="K796" s="527"/>
      <c r="L796" s="536"/>
      <c r="M796" s="536"/>
      <c r="N796" s="536"/>
      <c r="O796" s="537"/>
      <c r="P796" s="525">
        <f t="shared" si="193"/>
        <v>1</v>
      </c>
      <c r="Q796" s="529" t="str">
        <f t="shared" si="194"/>
        <v>(Non) ferrous, sec. aluminium: Process (method B): oxide output</v>
      </c>
      <c r="R796" s="24"/>
      <c r="S796" s="32" t="str">
        <f t="shared" si="196"/>
        <v>ConvF_(Non) ferrous, sec. aluminium: Process (method B): oxide output</v>
      </c>
      <c r="Z796" s="28" t="b">
        <f t="shared" si="195"/>
        <v>0</v>
      </c>
      <c r="AL796" s="427">
        <v>1</v>
      </c>
      <c r="AM796" s="427">
        <v>2</v>
      </c>
      <c r="AN796" s="427" t="s">
        <v>1522</v>
      </c>
      <c r="AO796" s="427" t="s">
        <v>1522</v>
      </c>
      <c r="AP796" s="427" t="s">
        <v>1522</v>
      </c>
    </row>
    <row r="797" spans="1:42" ht="12.75" customHeight="1" outlineLevel="1" x14ac:dyDescent="0.25">
      <c r="A797" s="28">
        <f t="shared" si="189"/>
        <v>57</v>
      </c>
      <c r="B797" s="538" t="str">
        <f t="shared" si="197"/>
        <v>Production or processing of ferrous metals</v>
      </c>
      <c r="C797" s="526" t="str">
        <f t="shared" si="197"/>
        <v>(Non) ferrous, sec. aluminium</v>
      </c>
      <c r="D797" s="526" t="str">
        <f t="shared" si="197"/>
        <v>Mass balance methodology</v>
      </c>
      <c r="E797" s="526"/>
      <c r="F797" s="527" t="str">
        <f t="shared" si="192"/>
        <v>Mass balance</v>
      </c>
      <c r="G797" s="525" t="str">
        <f t="shared" ref="G797:G810" si="199">EUconst_NA</f>
        <v>n.a.</v>
      </c>
      <c r="H797" s="536"/>
      <c r="I797" s="536"/>
      <c r="J797" s="527"/>
      <c r="K797" s="527"/>
      <c r="L797" s="536"/>
      <c r="M797" s="536"/>
      <c r="N797" s="536"/>
      <c r="O797" s="537"/>
      <c r="P797" s="525" t="str">
        <f t="shared" si="193"/>
        <v>n.a.</v>
      </c>
      <c r="Q797" s="529" t="str">
        <f t="shared" si="194"/>
        <v>(Non) ferrous, sec. aluminium: Mass balance methodology</v>
      </c>
      <c r="R797" s="24"/>
      <c r="S797" s="32" t="str">
        <f t="shared" si="196"/>
        <v>ConvF_(Non) ferrous, sec. aluminium: Mass balance methodology</v>
      </c>
      <c r="Z797" s="28" t="b">
        <f t="shared" si="195"/>
        <v>1</v>
      </c>
      <c r="AL797" s="427" t="s">
        <v>1522</v>
      </c>
      <c r="AM797" s="427" t="s">
        <v>1522</v>
      </c>
      <c r="AN797" s="427" t="s">
        <v>1522</v>
      </c>
      <c r="AO797" s="427" t="s">
        <v>1522</v>
      </c>
      <c r="AP797" s="427" t="s">
        <v>1522</v>
      </c>
    </row>
    <row r="798" spans="1:42" ht="12.75" customHeight="1" outlineLevel="1" x14ac:dyDescent="0.25">
      <c r="A798" s="28">
        <f t="shared" si="189"/>
        <v>58</v>
      </c>
      <c r="B798" s="538" t="str">
        <f t="shared" si="197"/>
        <v>Production of soda ash and sodium bicarbonate</v>
      </c>
      <c r="C798" s="526" t="str">
        <f t="shared" si="197"/>
        <v>Soda ash / sodium bicarbonate</v>
      </c>
      <c r="D798" s="526" t="str">
        <f t="shared" si="197"/>
        <v>Mass balance methodology</v>
      </c>
      <c r="E798" s="526"/>
      <c r="F798" s="527" t="str">
        <f t="shared" si="192"/>
        <v>Mass balance</v>
      </c>
      <c r="G798" s="525" t="str">
        <f t="shared" si="199"/>
        <v>n.a.</v>
      </c>
      <c r="H798" s="536"/>
      <c r="I798" s="536"/>
      <c r="J798" s="527"/>
      <c r="K798" s="527"/>
      <c r="L798" s="536"/>
      <c r="M798" s="536"/>
      <c r="N798" s="536"/>
      <c r="O798" s="537"/>
      <c r="P798" s="525" t="str">
        <f t="shared" si="193"/>
        <v>n.a.</v>
      </c>
      <c r="Q798" s="529" t="str">
        <f t="shared" si="194"/>
        <v>Soda ash / sodium bicarbonate: Mass balance methodology</v>
      </c>
      <c r="R798" s="24"/>
      <c r="S798" s="32" t="str">
        <f t="shared" si="196"/>
        <v>ConvF_Soda ash / sodium bicarbonate: Mass balance methodology</v>
      </c>
      <c r="W798" s="145"/>
      <c r="Z798" s="28" t="b">
        <f t="shared" si="195"/>
        <v>1</v>
      </c>
      <c r="AL798" s="427" t="s">
        <v>1522</v>
      </c>
      <c r="AM798" s="427" t="s">
        <v>1522</v>
      </c>
      <c r="AN798" s="427" t="s">
        <v>1522</v>
      </c>
      <c r="AO798" s="427" t="s">
        <v>1522</v>
      </c>
      <c r="AP798" s="427" t="s">
        <v>1522</v>
      </c>
    </row>
    <row r="799" spans="1:42" ht="12.75" customHeight="1" outlineLevel="1" x14ac:dyDescent="0.25">
      <c r="A799" s="28">
        <f t="shared" si="189"/>
        <v>59</v>
      </c>
      <c r="B799" s="538" t="str">
        <f t="shared" si="197"/>
        <v>Production of primary aluminium</v>
      </c>
      <c r="C799" s="526" t="str">
        <f t="shared" si="197"/>
        <v>Primary aluminium</v>
      </c>
      <c r="D799" s="526" t="str">
        <f t="shared" si="197"/>
        <v>Mass balance methodology</v>
      </c>
      <c r="E799" s="526"/>
      <c r="F799" s="527" t="str">
        <f t="shared" si="192"/>
        <v>Mass balance</v>
      </c>
      <c r="G799" s="525" t="str">
        <f t="shared" si="199"/>
        <v>n.a.</v>
      </c>
      <c r="H799" s="536"/>
      <c r="I799" s="536"/>
      <c r="J799" s="527"/>
      <c r="K799" s="527"/>
      <c r="L799" s="536"/>
      <c r="M799" s="536"/>
      <c r="N799" s="536"/>
      <c r="O799" s="537"/>
      <c r="P799" s="525" t="str">
        <f t="shared" si="193"/>
        <v>n.a.</v>
      </c>
      <c r="Q799" s="529" t="str">
        <f t="shared" si="194"/>
        <v>Primary aluminium: Mass balance methodology</v>
      </c>
      <c r="R799" s="24"/>
      <c r="S799" s="32" t="str">
        <f t="shared" si="196"/>
        <v>ConvF_Primary aluminium: Mass balance methodology</v>
      </c>
      <c r="Z799" s="28" t="b">
        <f t="shared" si="195"/>
        <v>1</v>
      </c>
      <c r="AL799" s="427" t="s">
        <v>1522</v>
      </c>
      <c r="AM799" s="427" t="s">
        <v>1522</v>
      </c>
      <c r="AN799" s="427" t="s">
        <v>1522</v>
      </c>
      <c r="AO799" s="427" t="s">
        <v>1522</v>
      </c>
      <c r="AP799" s="427" t="s">
        <v>1522</v>
      </c>
    </row>
    <row r="800" spans="1:42" ht="12.75" customHeight="1" outlineLevel="1" x14ac:dyDescent="0.25">
      <c r="A800" s="28">
        <f t="shared" si="189"/>
        <v>60</v>
      </c>
      <c r="B800" s="538" t="str">
        <f t="shared" si="197"/>
        <v>Production of primary aluminium</v>
      </c>
      <c r="C800" s="526" t="str">
        <f t="shared" si="197"/>
        <v>Primary aluminium</v>
      </c>
      <c r="D800" s="526" t="str">
        <f t="shared" si="197"/>
        <v>PFC emissions (slope method)</v>
      </c>
      <c r="E800" s="526"/>
      <c r="F800" s="527" t="str">
        <f t="shared" si="192"/>
        <v>PFC Emissions</v>
      </c>
      <c r="G800" s="525" t="str">
        <f t="shared" si="199"/>
        <v>n.a.</v>
      </c>
      <c r="H800" s="536"/>
      <c r="I800" s="536"/>
      <c r="J800" s="527"/>
      <c r="K800" s="527"/>
      <c r="L800" s="536"/>
      <c r="M800" s="536"/>
      <c r="N800" s="536"/>
      <c r="O800" s="537"/>
      <c r="P800" s="525" t="str">
        <f t="shared" si="193"/>
        <v>n.a.</v>
      </c>
      <c r="Q800" s="529" t="str">
        <f t="shared" si="194"/>
        <v>Primary aluminium: PFC emissions (slope method)</v>
      </c>
      <c r="R800" s="24"/>
      <c r="S800" s="32" t="str">
        <f t="shared" si="196"/>
        <v>ConvF_Primary aluminium: PFC emissions (slope method)</v>
      </c>
      <c r="Z800" s="28" t="b">
        <f t="shared" si="195"/>
        <v>1</v>
      </c>
      <c r="AL800" s="427" t="s">
        <v>1522</v>
      </c>
      <c r="AM800" s="427" t="s">
        <v>1522</v>
      </c>
      <c r="AN800" s="427" t="s">
        <v>1522</v>
      </c>
      <c r="AO800" s="427" t="s">
        <v>1522</v>
      </c>
      <c r="AP800" s="427" t="s">
        <v>1522</v>
      </c>
    </row>
    <row r="801" spans="1:44" ht="12.75" customHeight="1" outlineLevel="1" x14ac:dyDescent="0.25">
      <c r="A801" s="28">
        <f t="shared" si="189"/>
        <v>61</v>
      </c>
      <c r="B801" s="538" t="str">
        <f t="shared" ref="B801:D801" si="200">B729</f>
        <v>Production of primary aluminium</v>
      </c>
      <c r="C801" s="526" t="str">
        <f t="shared" si="200"/>
        <v>Primary aluminium</v>
      </c>
      <c r="D801" s="526" t="str">
        <f t="shared" si="200"/>
        <v>PFC emissions (overvoltage method)</v>
      </c>
      <c r="E801" s="526"/>
      <c r="F801" s="527" t="str">
        <f t="shared" si="192"/>
        <v>PFC Emissions</v>
      </c>
      <c r="G801" s="525" t="str">
        <f t="shared" si="199"/>
        <v>n.a.</v>
      </c>
      <c r="H801" s="536"/>
      <c r="I801" s="536"/>
      <c r="J801" s="527"/>
      <c r="K801" s="527"/>
      <c r="L801" s="536"/>
      <c r="M801" s="536"/>
      <c r="N801" s="536"/>
      <c r="O801" s="537"/>
      <c r="P801" s="525" t="str">
        <f t="shared" si="193"/>
        <v>n.a.</v>
      </c>
      <c r="Q801" s="529" t="str">
        <f t="shared" si="194"/>
        <v>Primary aluminium: PFC emissions (overvoltage method)</v>
      </c>
      <c r="R801" s="24"/>
      <c r="S801" s="32" t="str">
        <f t="shared" si="196"/>
        <v>ConvF_Primary aluminium: PFC emissions (overvoltage method)</v>
      </c>
      <c r="Z801" s="28" t="b">
        <f t="shared" si="195"/>
        <v>1</v>
      </c>
      <c r="AL801" s="427" t="s">
        <v>1522</v>
      </c>
      <c r="AM801" s="427" t="s">
        <v>1522</v>
      </c>
      <c r="AN801" s="427" t="s">
        <v>1522</v>
      </c>
      <c r="AO801" s="427" t="s">
        <v>1522</v>
      </c>
      <c r="AP801" s="427" t="s">
        <v>1522</v>
      </c>
    </row>
    <row r="802" spans="1:44" ht="12.75" customHeight="1" outlineLevel="1" x14ac:dyDescent="0.25">
      <c r="A802" s="28">
        <f t="shared" si="189"/>
        <v>62</v>
      </c>
      <c r="B802" s="538" t="str">
        <f t="shared" ref="B802:D802" si="201">B730</f>
        <v>Capture of greenhouse gases under Directive 2009/31/EC</v>
      </c>
      <c r="C802" s="526" t="str">
        <f t="shared" si="201"/>
        <v>CCS: Capture</v>
      </c>
      <c r="D802" s="526" t="str">
        <f t="shared" si="201"/>
        <v>CO2 transferred</v>
      </c>
      <c r="E802" s="526"/>
      <c r="F802" s="527" t="str">
        <f t="shared" si="192"/>
        <v>Mass balance</v>
      </c>
      <c r="G802" s="525" t="str">
        <f t="shared" si="199"/>
        <v>n.a.</v>
      </c>
      <c r="H802" s="536"/>
      <c r="I802" s="536"/>
      <c r="J802" s="527"/>
      <c r="K802" s="527"/>
      <c r="L802" s="536"/>
      <c r="M802" s="536"/>
      <c r="N802" s="536"/>
      <c r="O802" s="537"/>
      <c r="P802" s="525" t="str">
        <f t="shared" ref="P802:P809" si="202">G802</f>
        <v>n.a.</v>
      </c>
      <c r="Q802" s="529" t="str">
        <f t="shared" ref="Q802:Q809" si="203">C802 &amp; ": " &amp;D802</f>
        <v>CCS: Capture: CO2 transferred</v>
      </c>
      <c r="R802" s="24"/>
      <c r="S802" s="32" t="str">
        <f t="shared" ref="S802:S809" si="204">EUconst_CNTR_ConversionFactor&amp;Q802</f>
        <v>ConvF_CCS: Capture: CO2 transferred</v>
      </c>
      <c r="Z802" s="28" t="b">
        <f t="shared" si="195"/>
        <v>1</v>
      </c>
      <c r="AL802" s="427"/>
      <c r="AM802" s="427"/>
      <c r="AN802" s="427"/>
      <c r="AO802" s="427"/>
      <c r="AP802" s="427"/>
    </row>
    <row r="803" spans="1:44" ht="12.75" customHeight="1" outlineLevel="1" x14ac:dyDescent="0.25">
      <c r="A803" s="28">
        <f t="shared" si="189"/>
        <v>63</v>
      </c>
      <c r="B803" s="538" t="str">
        <f t="shared" ref="B803:D803" si="205">B731</f>
        <v>Transport of greenhouse gases under Directive 2009/31/EC</v>
      </c>
      <c r="C803" s="526" t="str">
        <f t="shared" si="205"/>
        <v>CCS: Transport</v>
      </c>
      <c r="D803" s="526" t="str">
        <f t="shared" si="205"/>
        <v>CO2 transferred</v>
      </c>
      <c r="E803" s="526"/>
      <c r="F803" s="527" t="str">
        <f t="shared" si="192"/>
        <v>Mass balance</v>
      </c>
      <c r="G803" s="525" t="str">
        <f t="shared" si="199"/>
        <v>n.a.</v>
      </c>
      <c r="H803" s="536"/>
      <c r="I803" s="536"/>
      <c r="J803" s="527"/>
      <c r="K803" s="527"/>
      <c r="L803" s="536"/>
      <c r="M803" s="536"/>
      <c r="N803" s="536"/>
      <c r="O803" s="537"/>
      <c r="P803" s="525" t="str">
        <f t="shared" si="202"/>
        <v>n.a.</v>
      </c>
      <c r="Q803" s="529" t="str">
        <f t="shared" si="203"/>
        <v>CCS: Transport: CO2 transferred</v>
      </c>
      <c r="R803" s="24"/>
      <c r="S803" s="32" t="str">
        <f t="shared" si="204"/>
        <v>ConvF_CCS: Transport: CO2 transferred</v>
      </c>
      <c r="Z803" s="28" t="b">
        <f t="shared" si="195"/>
        <v>1</v>
      </c>
      <c r="AL803" s="427"/>
      <c r="AM803" s="427"/>
      <c r="AN803" s="427"/>
      <c r="AO803" s="427"/>
      <c r="AP803" s="427"/>
    </row>
    <row r="804" spans="1:44" ht="12.75" customHeight="1" outlineLevel="1" x14ac:dyDescent="0.25">
      <c r="A804" s="28">
        <f t="shared" si="189"/>
        <v>64</v>
      </c>
      <c r="B804" s="538" t="str">
        <f t="shared" ref="B804:D804" si="206">B732</f>
        <v>Transport of greenhouse gases under Directive 2009/31/EC</v>
      </c>
      <c r="C804" s="526" t="str">
        <f t="shared" si="206"/>
        <v>CCS: Transport</v>
      </c>
      <c r="D804" s="526" t="str">
        <f t="shared" si="206"/>
        <v>CO2 vented</v>
      </c>
      <c r="E804" s="526"/>
      <c r="F804" s="527" t="str">
        <f t="shared" si="192"/>
        <v>Process Emissions</v>
      </c>
      <c r="G804" s="525" t="str">
        <f t="shared" si="199"/>
        <v>n.a.</v>
      </c>
      <c r="H804" s="536"/>
      <c r="I804" s="536"/>
      <c r="J804" s="527"/>
      <c r="K804" s="527"/>
      <c r="L804" s="536"/>
      <c r="M804" s="536"/>
      <c r="N804" s="536"/>
      <c r="O804" s="537"/>
      <c r="P804" s="525" t="str">
        <f t="shared" si="202"/>
        <v>n.a.</v>
      </c>
      <c r="Q804" s="529" t="str">
        <f t="shared" si="203"/>
        <v>CCS: Transport: CO2 vented</v>
      </c>
      <c r="R804" s="24"/>
      <c r="S804" s="32" t="str">
        <f t="shared" si="204"/>
        <v>ConvF_CCS: Transport: CO2 vented</v>
      </c>
      <c r="Z804" s="28" t="b">
        <f t="shared" si="195"/>
        <v>1</v>
      </c>
      <c r="AL804" s="427"/>
      <c r="AM804" s="427"/>
      <c r="AN804" s="427"/>
      <c r="AO804" s="427"/>
      <c r="AP804" s="427"/>
    </row>
    <row r="805" spans="1:44" ht="12.75" customHeight="1" outlineLevel="1" x14ac:dyDescent="0.25">
      <c r="A805" s="28">
        <f t="shared" si="189"/>
        <v>65</v>
      </c>
      <c r="B805" s="538" t="str">
        <f t="shared" ref="B805:D805" si="207">B733</f>
        <v>Transport of greenhouse gases under Directive 2009/31/EC</v>
      </c>
      <c r="C805" s="526" t="str">
        <f t="shared" si="207"/>
        <v>CCS: Transport</v>
      </c>
      <c r="D805" s="526" t="str">
        <f t="shared" si="207"/>
        <v>CO2 leaked</v>
      </c>
      <c r="E805" s="526"/>
      <c r="F805" s="527" t="str">
        <f t="shared" ref="F805:F809" si="208">F733</f>
        <v>Process Emissions</v>
      </c>
      <c r="G805" s="525" t="str">
        <f t="shared" si="199"/>
        <v>n.a.</v>
      </c>
      <c r="H805" s="536"/>
      <c r="I805" s="536"/>
      <c r="J805" s="527"/>
      <c r="K805" s="527"/>
      <c r="L805" s="536"/>
      <c r="M805" s="536"/>
      <c r="N805" s="536"/>
      <c r="O805" s="537"/>
      <c r="P805" s="525" t="str">
        <f t="shared" si="202"/>
        <v>n.a.</v>
      </c>
      <c r="Q805" s="529" t="str">
        <f t="shared" si="203"/>
        <v>CCS: Transport: CO2 leaked</v>
      </c>
      <c r="R805" s="24"/>
      <c r="S805" s="32" t="str">
        <f t="shared" si="204"/>
        <v>ConvF_CCS: Transport: CO2 leaked</v>
      </c>
      <c r="Z805" s="28" t="b">
        <f t="shared" ref="Z805:Z811" si="209">IF(G805=EUconst_NA,TRUE,FALSE)</f>
        <v>1</v>
      </c>
      <c r="AL805" s="427"/>
      <c r="AM805" s="427"/>
      <c r="AN805" s="427"/>
      <c r="AO805" s="427"/>
      <c r="AP805" s="427"/>
    </row>
    <row r="806" spans="1:44" ht="12.75" customHeight="1" outlineLevel="1" x14ac:dyDescent="0.25">
      <c r="A806" s="28">
        <f t="shared" si="189"/>
        <v>66</v>
      </c>
      <c r="B806" s="538" t="str">
        <f t="shared" ref="B806:D806" si="210">B734</f>
        <v>Transport of greenhouse gases under Directive 2009/31/EC</v>
      </c>
      <c r="C806" s="526" t="str">
        <f t="shared" si="210"/>
        <v>CCS: Transport</v>
      </c>
      <c r="D806" s="526" t="str">
        <f t="shared" si="210"/>
        <v>CO2 fugitive</v>
      </c>
      <c r="E806" s="526"/>
      <c r="F806" s="527" t="str">
        <f t="shared" si="208"/>
        <v>Process Emissions</v>
      </c>
      <c r="G806" s="525" t="str">
        <f t="shared" si="199"/>
        <v>n.a.</v>
      </c>
      <c r="H806" s="536"/>
      <c r="I806" s="536"/>
      <c r="J806" s="527"/>
      <c r="K806" s="527"/>
      <c r="L806" s="536"/>
      <c r="M806" s="536"/>
      <c r="N806" s="536"/>
      <c r="O806" s="537"/>
      <c r="P806" s="525" t="str">
        <f t="shared" si="202"/>
        <v>n.a.</v>
      </c>
      <c r="Q806" s="529" t="str">
        <f t="shared" si="203"/>
        <v>CCS: Transport: CO2 fugitive</v>
      </c>
      <c r="R806" s="24"/>
      <c r="S806" s="32" t="str">
        <f t="shared" si="204"/>
        <v>ConvF_CCS: Transport: CO2 fugitive</v>
      </c>
      <c r="Z806" s="28" t="b">
        <f t="shared" si="209"/>
        <v>1</v>
      </c>
      <c r="AL806" s="427"/>
      <c r="AM806" s="427"/>
      <c r="AN806" s="427"/>
      <c r="AO806" s="427"/>
      <c r="AP806" s="427"/>
    </row>
    <row r="807" spans="1:44" ht="12.75" customHeight="1" outlineLevel="1" x14ac:dyDescent="0.25">
      <c r="A807" s="28">
        <f t="shared" ref="A807:A810" si="211">A806+1</f>
        <v>67</v>
      </c>
      <c r="B807" s="538" t="str">
        <f t="shared" ref="B807:D807" si="212">B735</f>
        <v>Storage of greenhouse gases under Directive 2009/31/EC</v>
      </c>
      <c r="C807" s="526" t="str">
        <f t="shared" si="212"/>
        <v>CCS: Storage</v>
      </c>
      <c r="D807" s="526" t="str">
        <f t="shared" si="212"/>
        <v>CO2 transferred</v>
      </c>
      <c r="E807" s="526"/>
      <c r="F807" s="527" t="str">
        <f t="shared" si="208"/>
        <v>Mass balance</v>
      </c>
      <c r="G807" s="525" t="str">
        <f t="shared" si="199"/>
        <v>n.a.</v>
      </c>
      <c r="H807" s="536"/>
      <c r="I807" s="536"/>
      <c r="J807" s="527"/>
      <c r="K807" s="527"/>
      <c r="L807" s="536"/>
      <c r="M807" s="536"/>
      <c r="N807" s="536"/>
      <c r="O807" s="537"/>
      <c r="P807" s="525" t="str">
        <f t="shared" si="202"/>
        <v>n.a.</v>
      </c>
      <c r="Q807" s="529" t="str">
        <f t="shared" si="203"/>
        <v>CCS: Storage: CO2 transferred</v>
      </c>
      <c r="R807" s="24"/>
      <c r="S807" s="32" t="str">
        <f t="shared" si="204"/>
        <v>ConvF_CCS: Storage: CO2 transferred</v>
      </c>
      <c r="Z807" s="28" t="b">
        <f t="shared" si="209"/>
        <v>1</v>
      </c>
      <c r="AL807" s="427"/>
      <c r="AM807" s="427"/>
      <c r="AN807" s="427"/>
      <c r="AO807" s="427"/>
      <c r="AP807" s="427"/>
    </row>
    <row r="808" spans="1:44" ht="12.75" customHeight="1" outlineLevel="1" x14ac:dyDescent="0.25">
      <c r="A808" s="28">
        <f t="shared" si="211"/>
        <v>68</v>
      </c>
      <c r="B808" s="538" t="str">
        <f t="shared" ref="B808:D808" si="213">B736</f>
        <v>Storage of greenhouse gases under Directive 2009/31/EC</v>
      </c>
      <c r="C808" s="526" t="str">
        <f t="shared" si="213"/>
        <v>CCS: Storage</v>
      </c>
      <c r="D808" s="526" t="str">
        <f t="shared" si="213"/>
        <v>CO2 vented</v>
      </c>
      <c r="E808" s="526"/>
      <c r="F808" s="527" t="str">
        <f t="shared" si="208"/>
        <v>Process Emissions</v>
      </c>
      <c r="G808" s="525" t="str">
        <f t="shared" si="199"/>
        <v>n.a.</v>
      </c>
      <c r="H808" s="536"/>
      <c r="I808" s="536"/>
      <c r="J808" s="527"/>
      <c r="K808" s="527"/>
      <c r="L808" s="536"/>
      <c r="M808" s="536"/>
      <c r="N808" s="536"/>
      <c r="O808" s="537"/>
      <c r="P808" s="525" t="str">
        <f t="shared" si="202"/>
        <v>n.a.</v>
      </c>
      <c r="Q808" s="529" t="str">
        <f t="shared" si="203"/>
        <v>CCS: Storage: CO2 vented</v>
      </c>
      <c r="R808" s="24"/>
      <c r="S808" s="32" t="str">
        <f t="shared" si="204"/>
        <v>ConvF_CCS: Storage: CO2 vented</v>
      </c>
      <c r="Z808" s="28" t="b">
        <f t="shared" si="209"/>
        <v>1</v>
      </c>
      <c r="AL808" s="427"/>
      <c r="AM808" s="427"/>
      <c r="AN808" s="427"/>
      <c r="AO808" s="427"/>
      <c r="AP808" s="427"/>
    </row>
    <row r="809" spans="1:44" ht="12.75" customHeight="1" outlineLevel="1" x14ac:dyDescent="0.25">
      <c r="A809" s="28">
        <f t="shared" si="211"/>
        <v>69</v>
      </c>
      <c r="B809" s="538" t="str">
        <f t="shared" ref="B809:D809" si="214">B737</f>
        <v>Storage of greenhouse gases under Directive 2009/31/EC</v>
      </c>
      <c r="C809" s="526" t="str">
        <f t="shared" si="214"/>
        <v>CCS: Storage</v>
      </c>
      <c r="D809" s="526" t="str">
        <f t="shared" si="214"/>
        <v>CO2 leaked</v>
      </c>
      <c r="E809" s="526"/>
      <c r="F809" s="527" t="str">
        <f t="shared" si="208"/>
        <v>Process Emissions</v>
      </c>
      <c r="G809" s="525" t="str">
        <f t="shared" si="199"/>
        <v>n.a.</v>
      </c>
      <c r="H809" s="536"/>
      <c r="I809" s="536"/>
      <c r="J809" s="527"/>
      <c r="K809" s="527"/>
      <c r="L809" s="536"/>
      <c r="M809" s="536"/>
      <c r="N809" s="536"/>
      <c r="O809" s="537"/>
      <c r="P809" s="525" t="str">
        <f t="shared" si="202"/>
        <v>n.a.</v>
      </c>
      <c r="Q809" s="529" t="str">
        <f t="shared" si="203"/>
        <v>CCS: Storage: CO2 leaked</v>
      </c>
      <c r="R809" s="24"/>
      <c r="S809" s="32" t="str">
        <f t="shared" si="204"/>
        <v>ConvF_CCS: Storage: CO2 leaked</v>
      </c>
      <c r="Z809" s="28" t="b">
        <f t="shared" si="209"/>
        <v>1</v>
      </c>
      <c r="AL809" s="427"/>
      <c r="AM809" s="427"/>
      <c r="AN809" s="427"/>
      <c r="AO809" s="427"/>
      <c r="AP809" s="427"/>
    </row>
    <row r="810" spans="1:44" ht="12.75" customHeight="1" outlineLevel="1" x14ac:dyDescent="0.25">
      <c r="A810" s="28">
        <f t="shared" si="211"/>
        <v>70</v>
      </c>
      <c r="B810" s="538" t="str">
        <f t="shared" ref="B810:D810" si="215">B738</f>
        <v>Storage of greenhouse gases under Directive 2009/31/EC</v>
      </c>
      <c r="C810" s="526" t="str">
        <f t="shared" si="215"/>
        <v>CCS: Storage</v>
      </c>
      <c r="D810" s="526" t="str">
        <f t="shared" si="215"/>
        <v>CO2 fugitive</v>
      </c>
      <c r="E810" s="526"/>
      <c r="F810" s="527" t="str">
        <f t="shared" ref="F810" si="216">F738</f>
        <v>Process Emissions</v>
      </c>
      <c r="G810" s="525" t="str">
        <f t="shared" si="199"/>
        <v>n.a.</v>
      </c>
      <c r="H810" s="536"/>
      <c r="I810" s="536"/>
      <c r="J810" s="527"/>
      <c r="K810" s="527"/>
      <c r="L810" s="536"/>
      <c r="M810" s="536"/>
      <c r="N810" s="536"/>
      <c r="O810" s="537"/>
      <c r="P810" s="525" t="str">
        <f t="shared" ref="P810" si="217">G810</f>
        <v>n.a.</v>
      </c>
      <c r="Q810" s="529" t="str">
        <f t="shared" ref="Q810" si="218">C810 &amp; ": " &amp;D810</f>
        <v>CCS: Storage: CO2 fugitive</v>
      </c>
      <c r="R810" s="24"/>
      <c r="S810" s="32" t="str">
        <f t="shared" ref="S810" si="219">EUconst_CNTR_ConversionFactor&amp;Q810</f>
        <v>ConvF_CCS: Storage: CO2 fugitive</v>
      </c>
      <c r="Z810" s="28" t="b">
        <f t="shared" si="209"/>
        <v>1</v>
      </c>
      <c r="AL810" s="427"/>
      <c r="AM810" s="427"/>
      <c r="AN810" s="427"/>
      <c r="AO810" s="427"/>
      <c r="AP810" s="427"/>
    </row>
    <row r="811" spans="1:44" ht="12.75" customHeight="1" outlineLevel="1" x14ac:dyDescent="0.25">
      <c r="B811" s="24"/>
      <c r="C811" s="24"/>
      <c r="D811" s="24"/>
      <c r="E811" s="24"/>
      <c r="F811" s="24"/>
      <c r="G811" s="24"/>
      <c r="H811" s="29"/>
      <c r="I811" s="29"/>
      <c r="J811" s="24"/>
      <c r="K811" s="24"/>
      <c r="L811" s="29"/>
      <c r="M811" s="29"/>
      <c r="N811" s="29"/>
      <c r="O811" s="29"/>
      <c r="P811" s="31"/>
      <c r="Q811" s="24"/>
      <c r="R811" s="24"/>
      <c r="S811" s="24"/>
      <c r="Z811" s="28" t="b">
        <f t="shared" si="209"/>
        <v>0</v>
      </c>
    </row>
    <row r="812" spans="1:44" s="35" customFormat="1" x14ac:dyDescent="0.25">
      <c r="A812" s="562" t="s">
        <v>1635</v>
      </c>
      <c r="B812" s="41"/>
      <c r="C812" s="41" t="s">
        <v>573</v>
      </c>
      <c r="D812" s="41" t="s">
        <v>534</v>
      </c>
      <c r="E812" s="41" t="s">
        <v>548</v>
      </c>
      <c r="F812" s="41" t="s">
        <v>519</v>
      </c>
      <c r="G812" s="43" t="s">
        <v>18</v>
      </c>
      <c r="H812" s="43">
        <v>1</v>
      </c>
      <c r="I812" s="43">
        <v>2</v>
      </c>
      <c r="J812" s="43" t="s">
        <v>552</v>
      </c>
      <c r="K812" s="43" t="s">
        <v>553</v>
      </c>
      <c r="L812" s="43">
        <v>3</v>
      </c>
      <c r="M812" s="43" t="s">
        <v>1616</v>
      </c>
      <c r="N812" s="43" t="s">
        <v>1617</v>
      </c>
      <c r="O812" s="43">
        <v>4</v>
      </c>
      <c r="P812" s="43" t="s">
        <v>500</v>
      </c>
      <c r="Q812" s="44"/>
      <c r="R812" s="40"/>
      <c r="S812" s="40"/>
      <c r="T812" s="40"/>
      <c r="U812" s="40"/>
      <c r="V812" s="40"/>
      <c r="W812" s="40"/>
      <c r="X812" s="40"/>
      <c r="Y812" s="40"/>
      <c r="Z812" s="40" t="s">
        <v>676</v>
      </c>
      <c r="AA812" s="40"/>
      <c r="AB812" s="40"/>
      <c r="AC812" s="40"/>
      <c r="AD812" s="40"/>
      <c r="AE812" s="40"/>
      <c r="AF812" s="40"/>
      <c r="AG812" s="40"/>
      <c r="AH812" s="40"/>
      <c r="AI812" s="40"/>
      <c r="AJ812" s="40"/>
      <c r="AK812" s="40" t="s">
        <v>1521</v>
      </c>
      <c r="AL812" s="81">
        <v>1</v>
      </c>
      <c r="AM812" s="81">
        <v>2</v>
      </c>
      <c r="AN812" s="81" t="s">
        <v>552</v>
      </c>
      <c r="AO812" s="81" t="s">
        <v>553</v>
      </c>
      <c r="AP812" s="81">
        <v>3</v>
      </c>
      <c r="AQ812" s="81" t="s">
        <v>1616</v>
      </c>
      <c r="AR812" s="81" t="s">
        <v>1617</v>
      </c>
    </row>
    <row r="813" spans="1:44" ht="12.75" customHeight="1" outlineLevel="1" x14ac:dyDescent="0.25">
      <c r="A813" s="28">
        <v>1</v>
      </c>
      <c r="B813" s="535" t="str">
        <f t="shared" ref="B813:D813" si="220">B741</f>
        <v>Combustion of fuels</v>
      </c>
      <c r="C813" s="32" t="str">
        <f t="shared" si="220"/>
        <v>Combustion</v>
      </c>
      <c r="D813" s="32" t="str">
        <f t="shared" si="220"/>
        <v>Commercial standard fuels</v>
      </c>
      <c r="E813" s="32"/>
      <c r="F813" s="527" t="str">
        <f t="shared" ref="F813:F873" si="221">F741</f>
        <v>Combustion</v>
      </c>
      <c r="G813" s="525">
        <v>1</v>
      </c>
      <c r="H813" s="536" t="s">
        <v>1621</v>
      </c>
      <c r="I813" s="536"/>
      <c r="J813" s="527"/>
      <c r="K813" s="527"/>
      <c r="L813" s="536"/>
      <c r="M813" s="536"/>
      <c r="N813" s="536"/>
      <c r="O813" s="537"/>
      <c r="P813" s="525">
        <f t="shared" ref="P813:P873" si="222">G813</f>
        <v>1</v>
      </c>
      <c r="Q813" s="529" t="str">
        <f t="shared" ref="Q813:Q873" si="223">C813 &amp; ": " &amp;D813</f>
        <v>Combustion: Commercial standard fuels</v>
      </c>
      <c r="R813" s="24"/>
      <c r="S813" s="32" t="str">
        <f t="shared" ref="S813:S844" si="224">EUconst_CNTR_RFNBOetcContent&amp;Q813</f>
        <v>RNFBOC_Combustion: Commercial standard fuels</v>
      </c>
      <c r="Z813" s="28" t="b">
        <f t="shared" ref="Z813:Z873" si="225">IF(G813=EUconst_NA,TRUE,FALSE)</f>
        <v>0</v>
      </c>
      <c r="AL813" s="427">
        <v>3</v>
      </c>
      <c r="AM813" s="427" t="s">
        <v>1522</v>
      </c>
      <c r="AN813" s="427" t="s">
        <v>1522</v>
      </c>
      <c r="AO813" s="427" t="s">
        <v>1522</v>
      </c>
      <c r="AP813" s="427" t="s">
        <v>1522</v>
      </c>
    </row>
    <row r="814" spans="1:44" ht="12.75" customHeight="1" outlineLevel="1" x14ac:dyDescent="0.25">
      <c r="A814" s="28">
        <f>A813+1</f>
        <v>2</v>
      </c>
      <c r="B814" s="538" t="str">
        <f t="shared" ref="B814:D814" si="226">B742</f>
        <v>Combustion of fuels</v>
      </c>
      <c r="C814" s="526" t="str">
        <f t="shared" si="226"/>
        <v>Combustion</v>
      </c>
      <c r="D814" s="526" t="str">
        <f t="shared" si="226"/>
        <v>Other gaseous &amp; liquid fuels</v>
      </c>
      <c r="E814" s="526"/>
      <c r="F814" s="527" t="str">
        <f t="shared" si="221"/>
        <v>Combustion</v>
      </c>
      <c r="G814" s="525">
        <v>1</v>
      </c>
      <c r="H814" s="536" t="s">
        <v>1621</v>
      </c>
      <c r="I814" s="536"/>
      <c r="J814" s="527"/>
      <c r="K814" s="527"/>
      <c r="L814" s="536"/>
      <c r="M814" s="536"/>
      <c r="N814" s="536"/>
      <c r="O814" s="537"/>
      <c r="P814" s="525">
        <f t="shared" si="222"/>
        <v>1</v>
      </c>
      <c r="Q814" s="529" t="str">
        <f t="shared" si="223"/>
        <v>Combustion: Other gaseous &amp; liquid fuels</v>
      </c>
      <c r="R814" s="24"/>
      <c r="S814" s="32" t="str">
        <f t="shared" si="224"/>
        <v>RNFBOC_Combustion: Other gaseous &amp; liquid fuels</v>
      </c>
      <c r="Z814" s="28" t="b">
        <f t="shared" si="225"/>
        <v>0</v>
      </c>
      <c r="AL814" s="427">
        <v>3</v>
      </c>
      <c r="AM814" s="427"/>
      <c r="AN814" s="427" t="s">
        <v>1522</v>
      </c>
      <c r="AO814" s="427" t="s">
        <v>1522</v>
      </c>
      <c r="AP814" s="427" t="s">
        <v>1522</v>
      </c>
    </row>
    <row r="815" spans="1:44" ht="12.75" customHeight="1" outlineLevel="1" x14ac:dyDescent="0.25">
      <c r="A815" s="28">
        <f t="shared" ref="A815:A873" si="227">A814+1</f>
        <v>3</v>
      </c>
      <c r="B815" s="538" t="str">
        <f t="shared" ref="B815:D815" si="228">B743</f>
        <v>Combustion of fuels</v>
      </c>
      <c r="C815" s="526" t="str">
        <f t="shared" si="228"/>
        <v>Combustion</v>
      </c>
      <c r="D815" s="526" t="str">
        <f t="shared" si="228"/>
        <v>Solid fuels</v>
      </c>
      <c r="E815" s="526"/>
      <c r="F815" s="527" t="str">
        <f t="shared" si="221"/>
        <v>Combustion</v>
      </c>
      <c r="G815" s="525">
        <v>1</v>
      </c>
      <c r="H815" s="536" t="s">
        <v>1621</v>
      </c>
      <c r="I815" s="536"/>
      <c r="J815" s="527"/>
      <c r="K815" s="527"/>
      <c r="L815" s="536"/>
      <c r="M815" s="536"/>
      <c r="N815" s="536"/>
      <c r="O815" s="537"/>
      <c r="P815" s="525">
        <f t="shared" si="222"/>
        <v>1</v>
      </c>
      <c r="Q815" s="529" t="str">
        <f t="shared" si="223"/>
        <v>Combustion: Solid fuels</v>
      </c>
      <c r="R815" s="24"/>
      <c r="S815" s="32" t="str">
        <f t="shared" si="224"/>
        <v>RNFBOC_Combustion: Solid fuels</v>
      </c>
      <c r="Z815" s="28" t="b">
        <f t="shared" si="225"/>
        <v>0</v>
      </c>
      <c r="AL815" s="427">
        <v>3</v>
      </c>
      <c r="AM815" s="427"/>
      <c r="AN815" s="427" t="s">
        <v>1522</v>
      </c>
      <c r="AO815" s="427" t="s">
        <v>1522</v>
      </c>
      <c r="AP815" s="427" t="s">
        <v>1522</v>
      </c>
    </row>
    <row r="816" spans="1:44" ht="12.75" customHeight="1" outlineLevel="1" x14ac:dyDescent="0.25">
      <c r="A816" s="28">
        <f t="shared" si="227"/>
        <v>4</v>
      </c>
      <c r="B816" s="538" t="str">
        <f t="shared" ref="B816:D816" si="229">B744</f>
        <v>Combustion of fuels</v>
      </c>
      <c r="C816" s="526" t="str">
        <f t="shared" si="229"/>
        <v>Combustion</v>
      </c>
      <c r="D816" s="526" t="str">
        <f t="shared" si="229"/>
        <v>Waste</v>
      </c>
      <c r="E816" s="526"/>
      <c r="F816" s="527" t="str">
        <f t="shared" si="221"/>
        <v>Combustion</v>
      </c>
      <c r="G816" s="525">
        <v>1</v>
      </c>
      <c r="H816" s="536" t="s">
        <v>1621</v>
      </c>
      <c r="I816" s="536"/>
      <c r="J816" s="527"/>
      <c r="K816" s="527"/>
      <c r="L816" s="536"/>
      <c r="M816" s="536"/>
      <c r="N816" s="536"/>
      <c r="O816" s="537"/>
      <c r="P816" s="525">
        <f t="shared" si="222"/>
        <v>1</v>
      </c>
      <c r="Q816" s="529" t="str">
        <f t="shared" si="223"/>
        <v>Combustion: Waste</v>
      </c>
      <c r="R816" s="24"/>
      <c r="S816" s="32" t="str">
        <f t="shared" si="224"/>
        <v>RNFBOC_Combustion: Waste</v>
      </c>
      <c r="Z816" s="28" t="b">
        <f t="shared" si="225"/>
        <v>0</v>
      </c>
      <c r="AL816" s="427">
        <v>3</v>
      </c>
      <c r="AM816" s="427"/>
      <c r="AN816" s="427" t="s">
        <v>1522</v>
      </c>
      <c r="AO816" s="427" t="s">
        <v>1522</v>
      </c>
      <c r="AP816" s="427" t="s">
        <v>1522</v>
      </c>
    </row>
    <row r="817" spans="1:42" ht="12.75" customHeight="1" outlineLevel="1" x14ac:dyDescent="0.25">
      <c r="A817" s="28">
        <f t="shared" si="227"/>
        <v>5</v>
      </c>
      <c r="B817" s="538" t="str">
        <f t="shared" ref="B817:D817" si="230">B745</f>
        <v>Combustion of fuels</v>
      </c>
      <c r="C817" s="526" t="str">
        <f t="shared" si="230"/>
        <v>Combustion</v>
      </c>
      <c r="D817" s="526" t="str">
        <f t="shared" si="230"/>
        <v>Gas Processing Terminals</v>
      </c>
      <c r="E817" s="526"/>
      <c r="F817" s="527" t="str">
        <f t="shared" si="221"/>
        <v>Mass balance</v>
      </c>
      <c r="G817" s="525">
        <v>1</v>
      </c>
      <c r="H817" s="536" t="s">
        <v>1621</v>
      </c>
      <c r="I817" s="536"/>
      <c r="J817" s="527"/>
      <c r="K817" s="527"/>
      <c r="L817" s="536"/>
      <c r="M817" s="536"/>
      <c r="N817" s="536"/>
      <c r="O817" s="537"/>
      <c r="P817" s="525">
        <f t="shared" si="222"/>
        <v>1</v>
      </c>
      <c r="Q817" s="529" t="str">
        <f t="shared" si="223"/>
        <v>Combustion: Gas Processing Terminals</v>
      </c>
      <c r="R817" s="24"/>
      <c r="S817" s="32" t="str">
        <f t="shared" si="224"/>
        <v>RNFBOC_Combustion: Gas Processing Terminals</v>
      </c>
      <c r="W817" s="145"/>
      <c r="Z817" s="28" t="b">
        <f t="shared" si="225"/>
        <v>0</v>
      </c>
      <c r="AL817" s="427">
        <v>3</v>
      </c>
      <c r="AM817" s="427"/>
      <c r="AN817" s="427" t="s">
        <v>1522</v>
      </c>
      <c r="AO817" s="427" t="s">
        <v>1522</v>
      </c>
      <c r="AP817" s="427" t="s">
        <v>1522</v>
      </c>
    </row>
    <row r="818" spans="1:42" ht="12.75" customHeight="1" outlineLevel="1" x14ac:dyDescent="0.25">
      <c r="A818" s="28">
        <f t="shared" si="227"/>
        <v>6</v>
      </c>
      <c r="B818" s="538" t="str">
        <f t="shared" ref="B818:D818" si="231">B746</f>
        <v>Combustion of fuels</v>
      </c>
      <c r="C818" s="526" t="str">
        <f t="shared" si="231"/>
        <v>Combustion</v>
      </c>
      <c r="D818" s="526" t="str">
        <f t="shared" si="231"/>
        <v>Flares</v>
      </c>
      <c r="E818" s="526"/>
      <c r="F818" s="527" t="str">
        <f t="shared" si="221"/>
        <v>Combustion</v>
      </c>
      <c r="G818" s="525">
        <v>1</v>
      </c>
      <c r="H818" s="536" t="s">
        <v>1621</v>
      </c>
      <c r="I818" s="536"/>
      <c r="J818" s="527"/>
      <c r="K818" s="527"/>
      <c r="L818" s="536"/>
      <c r="M818" s="536"/>
      <c r="N818" s="536"/>
      <c r="O818" s="537"/>
      <c r="P818" s="525">
        <f t="shared" si="222"/>
        <v>1</v>
      </c>
      <c r="Q818" s="529" t="str">
        <f t="shared" si="223"/>
        <v>Combustion: Flares</v>
      </c>
      <c r="R818" s="24"/>
      <c r="S818" s="32" t="str">
        <f t="shared" si="224"/>
        <v>RNFBOC_Combustion: Flares</v>
      </c>
      <c r="Z818" s="28" t="b">
        <f t="shared" si="225"/>
        <v>0</v>
      </c>
      <c r="AL818" s="427">
        <v>3</v>
      </c>
      <c r="AM818" s="427"/>
      <c r="AN818" s="427" t="s">
        <v>1522</v>
      </c>
      <c r="AO818" s="427" t="s">
        <v>1522</v>
      </c>
      <c r="AP818" s="427" t="s">
        <v>1522</v>
      </c>
    </row>
    <row r="819" spans="1:42" ht="12.75" customHeight="1" outlineLevel="1" x14ac:dyDescent="0.25">
      <c r="A819" s="28">
        <f t="shared" si="227"/>
        <v>7</v>
      </c>
      <c r="B819" s="538" t="str">
        <f t="shared" ref="B819:D819" si="232">B747</f>
        <v>Combustion of fuels</v>
      </c>
      <c r="C819" s="526" t="str">
        <f t="shared" si="232"/>
        <v>Combustion</v>
      </c>
      <c r="D819" s="526" t="str">
        <f t="shared" si="232"/>
        <v>Scrubbing (carbonate)</v>
      </c>
      <c r="E819" s="526"/>
      <c r="F819" s="527" t="str">
        <f t="shared" si="221"/>
        <v>Process Emissions</v>
      </c>
      <c r="G819" s="525" t="s">
        <v>209</v>
      </c>
      <c r="H819" s="536"/>
      <c r="I819" s="536"/>
      <c r="J819" s="527"/>
      <c r="K819" s="527"/>
      <c r="L819" s="536"/>
      <c r="M819" s="536"/>
      <c r="N819" s="536"/>
      <c r="O819" s="537"/>
      <c r="P819" s="525" t="str">
        <f t="shared" si="222"/>
        <v>n.a.</v>
      </c>
      <c r="Q819" s="529" t="str">
        <f t="shared" si="223"/>
        <v>Combustion: Scrubbing (carbonate)</v>
      </c>
      <c r="R819" s="24"/>
      <c r="S819" s="32" t="str">
        <f t="shared" si="224"/>
        <v>RNFBOC_Combustion: Scrubbing (carbonate)</v>
      </c>
      <c r="Z819" s="28" t="b">
        <f t="shared" si="225"/>
        <v>1</v>
      </c>
      <c r="AL819" s="427" t="s">
        <v>1522</v>
      </c>
      <c r="AM819" s="427"/>
      <c r="AN819" s="427" t="s">
        <v>1522</v>
      </c>
      <c r="AO819" s="427" t="s">
        <v>1522</v>
      </c>
      <c r="AP819" s="427" t="s">
        <v>1522</v>
      </c>
    </row>
    <row r="820" spans="1:42" ht="12.75" customHeight="1" outlineLevel="1" x14ac:dyDescent="0.25">
      <c r="A820" s="28">
        <f t="shared" si="227"/>
        <v>8</v>
      </c>
      <c r="B820" s="538" t="str">
        <f t="shared" ref="B820:D820" si="233">B748</f>
        <v>Combustion of fuels</v>
      </c>
      <c r="C820" s="526" t="str">
        <f t="shared" si="233"/>
        <v>Combustion</v>
      </c>
      <c r="D820" s="526" t="str">
        <f t="shared" si="233"/>
        <v>Scrubbing (gypsum)</v>
      </c>
      <c r="E820" s="526"/>
      <c r="F820" s="527" t="str">
        <f t="shared" si="221"/>
        <v>Process Emissions</v>
      </c>
      <c r="G820" s="525" t="s">
        <v>209</v>
      </c>
      <c r="H820" s="536"/>
      <c r="I820" s="536"/>
      <c r="J820" s="527"/>
      <c r="K820" s="527"/>
      <c r="L820" s="536"/>
      <c r="M820" s="536"/>
      <c r="N820" s="536"/>
      <c r="O820" s="537"/>
      <c r="P820" s="525" t="str">
        <f t="shared" si="222"/>
        <v>n.a.</v>
      </c>
      <c r="Q820" s="529" t="str">
        <f t="shared" si="223"/>
        <v>Combustion: Scrubbing (gypsum)</v>
      </c>
      <c r="R820" s="24"/>
      <c r="S820" s="32" t="str">
        <f t="shared" si="224"/>
        <v>RNFBOC_Combustion: Scrubbing (gypsum)</v>
      </c>
      <c r="Z820" s="28" t="b">
        <f t="shared" si="225"/>
        <v>1</v>
      </c>
      <c r="AL820" s="427" t="s">
        <v>1522</v>
      </c>
      <c r="AM820" s="427"/>
      <c r="AN820" s="427" t="s">
        <v>1522</v>
      </c>
      <c r="AO820" s="427" t="s">
        <v>1522</v>
      </c>
      <c r="AP820" s="427" t="s">
        <v>1522</v>
      </c>
    </row>
    <row r="821" spans="1:42" ht="12.75" customHeight="1" outlineLevel="1" x14ac:dyDescent="0.25">
      <c r="A821" s="28">
        <f t="shared" si="227"/>
        <v>9</v>
      </c>
      <c r="B821" s="538" t="str">
        <f t="shared" ref="B821:D821" si="234">B749</f>
        <v>Combustion of fuels</v>
      </c>
      <c r="C821" s="526" t="str">
        <f t="shared" si="234"/>
        <v>Combustion</v>
      </c>
      <c r="D821" s="526" t="str">
        <f t="shared" si="234"/>
        <v>Scrubbing (urea)</v>
      </c>
      <c r="E821" s="526"/>
      <c r="F821" s="527" t="str">
        <f t="shared" si="221"/>
        <v>Process Emissions</v>
      </c>
      <c r="G821" s="525" t="s">
        <v>209</v>
      </c>
      <c r="H821" s="536"/>
      <c r="I821" s="536"/>
      <c r="J821" s="527"/>
      <c r="K821" s="527"/>
      <c r="L821" s="536"/>
      <c r="M821" s="536"/>
      <c r="N821" s="536"/>
      <c r="O821" s="537"/>
      <c r="P821" s="525" t="str">
        <f t="shared" si="222"/>
        <v>n.a.</v>
      </c>
      <c r="Q821" s="529" t="str">
        <f t="shared" si="223"/>
        <v>Combustion: Scrubbing (urea)</v>
      </c>
      <c r="R821" s="24"/>
      <c r="S821" s="32" t="str">
        <f t="shared" si="224"/>
        <v>RNFBOC_Combustion: Scrubbing (urea)</v>
      </c>
      <c r="Z821" s="28" t="b">
        <f t="shared" si="225"/>
        <v>1</v>
      </c>
      <c r="AL821" s="427" t="s">
        <v>1522</v>
      </c>
      <c r="AM821" s="427"/>
      <c r="AN821" s="427" t="s">
        <v>1522</v>
      </c>
      <c r="AO821" s="427" t="s">
        <v>1522</v>
      </c>
      <c r="AP821" s="427" t="s">
        <v>1522</v>
      </c>
    </row>
    <row r="822" spans="1:42" ht="12.75" customHeight="1" outlineLevel="1" x14ac:dyDescent="0.25">
      <c r="A822" s="28">
        <f t="shared" si="227"/>
        <v>10</v>
      </c>
      <c r="B822" s="538" t="str">
        <f t="shared" ref="B822:D822" si="235">B750</f>
        <v xml:space="preserve">Refining of mineral oil </v>
      </c>
      <c r="C822" s="526" t="str">
        <f t="shared" si="235"/>
        <v>Refineries</v>
      </c>
      <c r="D822" s="526" t="str">
        <f t="shared" si="235"/>
        <v>Mass balance</v>
      </c>
      <c r="E822" s="526"/>
      <c r="F822" s="527" t="str">
        <f t="shared" si="221"/>
        <v>Mass balance</v>
      </c>
      <c r="G822" s="525">
        <v>1</v>
      </c>
      <c r="H822" s="536" t="s">
        <v>1621</v>
      </c>
      <c r="I822" s="536"/>
      <c r="J822" s="527"/>
      <c r="K822" s="527"/>
      <c r="L822" s="536"/>
      <c r="M822" s="536"/>
      <c r="N822" s="536"/>
      <c r="O822" s="537"/>
      <c r="P822" s="525">
        <f t="shared" si="222"/>
        <v>1</v>
      </c>
      <c r="Q822" s="529" t="str">
        <f t="shared" si="223"/>
        <v>Refineries: Mass balance</v>
      </c>
      <c r="R822" s="24"/>
      <c r="S822" s="32" t="str">
        <f t="shared" si="224"/>
        <v>RNFBOC_Refineries: Mass balance</v>
      </c>
      <c r="W822" s="145"/>
      <c r="Z822" s="28" t="b">
        <f t="shared" si="225"/>
        <v>0</v>
      </c>
      <c r="AL822" s="427">
        <v>3</v>
      </c>
      <c r="AM822" s="427"/>
      <c r="AN822" s="427" t="s">
        <v>1522</v>
      </c>
      <c r="AO822" s="427" t="s">
        <v>1522</v>
      </c>
      <c r="AP822" s="427" t="s">
        <v>1522</v>
      </c>
    </row>
    <row r="823" spans="1:42" ht="12.75" customHeight="1" outlineLevel="1" x14ac:dyDescent="0.25">
      <c r="A823" s="28">
        <f t="shared" si="227"/>
        <v>11</v>
      </c>
      <c r="B823" s="538" t="str">
        <f t="shared" ref="B823:D823" si="236">B751</f>
        <v xml:space="preserve">Refining of mineral oil </v>
      </c>
      <c r="C823" s="526" t="str">
        <f t="shared" si="236"/>
        <v>Refineries</v>
      </c>
      <c r="D823" s="526" t="str">
        <f t="shared" si="236"/>
        <v>Catalytic cracker regeneration</v>
      </c>
      <c r="E823" s="526"/>
      <c r="F823" s="527" t="str">
        <f t="shared" si="221"/>
        <v>Mass balance</v>
      </c>
      <c r="G823" s="525">
        <v>1</v>
      </c>
      <c r="H823" s="536" t="s">
        <v>1621</v>
      </c>
      <c r="I823" s="536"/>
      <c r="J823" s="527"/>
      <c r="K823" s="527"/>
      <c r="L823" s="536"/>
      <c r="M823" s="536"/>
      <c r="N823" s="536"/>
      <c r="O823" s="537"/>
      <c r="P823" s="525">
        <f t="shared" si="222"/>
        <v>1</v>
      </c>
      <c r="Q823" s="529" t="str">
        <f t="shared" si="223"/>
        <v>Refineries: Catalytic cracker regeneration</v>
      </c>
      <c r="R823" s="24"/>
      <c r="S823" s="32" t="str">
        <f t="shared" si="224"/>
        <v>RNFBOC_Refineries: Catalytic cracker regeneration</v>
      </c>
      <c r="Z823" s="28" t="b">
        <f t="shared" si="225"/>
        <v>0</v>
      </c>
      <c r="AL823" s="427">
        <v>3</v>
      </c>
      <c r="AM823" s="427"/>
      <c r="AN823" s="427" t="s">
        <v>1522</v>
      </c>
      <c r="AO823" s="427" t="s">
        <v>1522</v>
      </c>
      <c r="AP823" s="427" t="s">
        <v>1522</v>
      </c>
    </row>
    <row r="824" spans="1:42" ht="12.75" customHeight="1" outlineLevel="1" x14ac:dyDescent="0.25">
      <c r="A824" s="28">
        <f t="shared" si="227"/>
        <v>12</v>
      </c>
      <c r="B824" s="538" t="str">
        <f t="shared" ref="B824:D824" si="237">B752</f>
        <v xml:space="preserve">Refining of mineral oil </v>
      </c>
      <c r="C824" s="526" t="str">
        <f t="shared" si="237"/>
        <v>Refineries</v>
      </c>
      <c r="D824" s="526" t="str">
        <f t="shared" si="237"/>
        <v>Hydrogen production</v>
      </c>
      <c r="E824" s="540"/>
      <c r="F824" s="527" t="str">
        <f t="shared" si="221"/>
        <v>Mass balance</v>
      </c>
      <c r="G824" s="525">
        <v>1</v>
      </c>
      <c r="H824" s="536" t="s">
        <v>1621</v>
      </c>
      <c r="I824" s="536"/>
      <c r="J824" s="527"/>
      <c r="K824" s="527"/>
      <c r="L824" s="536"/>
      <c r="M824" s="536"/>
      <c r="N824" s="536"/>
      <c r="O824" s="537"/>
      <c r="P824" s="525">
        <f t="shared" si="222"/>
        <v>1</v>
      </c>
      <c r="Q824" s="529" t="str">
        <f t="shared" si="223"/>
        <v>Refineries: Hydrogen production</v>
      </c>
      <c r="R824" s="24"/>
      <c r="S824" s="32" t="str">
        <f t="shared" si="224"/>
        <v>RNFBOC_Refineries: Hydrogen production</v>
      </c>
      <c r="X824" s="21"/>
      <c r="Z824" s="28" t="b">
        <f t="shared" si="225"/>
        <v>0</v>
      </c>
      <c r="AL824" s="427">
        <v>3</v>
      </c>
      <c r="AM824" s="427"/>
      <c r="AN824" s="427" t="s">
        <v>1522</v>
      </c>
      <c r="AO824" s="427" t="s">
        <v>1522</v>
      </c>
      <c r="AP824" s="427" t="s">
        <v>1522</v>
      </c>
    </row>
    <row r="825" spans="1:42" ht="12.75" customHeight="1" outlineLevel="1" x14ac:dyDescent="0.25">
      <c r="A825" s="28">
        <f t="shared" si="227"/>
        <v>13</v>
      </c>
      <c r="B825" s="538" t="str">
        <f t="shared" ref="B825:D825" si="238">B753</f>
        <v>Production of coke</v>
      </c>
      <c r="C825" s="526" t="str">
        <f t="shared" si="238"/>
        <v>Coke</v>
      </c>
      <c r="D825" s="526" t="str">
        <f t="shared" si="238"/>
        <v>Fuel as process input</v>
      </c>
      <c r="E825" s="526"/>
      <c r="F825" s="527" t="str">
        <f t="shared" si="221"/>
        <v>Combustion</v>
      </c>
      <c r="G825" s="525">
        <v>1</v>
      </c>
      <c r="H825" s="536" t="s">
        <v>1621</v>
      </c>
      <c r="I825" s="536"/>
      <c r="J825" s="527"/>
      <c r="K825" s="527"/>
      <c r="L825" s="536"/>
      <c r="M825" s="536"/>
      <c r="N825" s="536"/>
      <c r="O825" s="537"/>
      <c r="P825" s="525">
        <f t="shared" si="222"/>
        <v>1</v>
      </c>
      <c r="Q825" s="529" t="str">
        <f t="shared" si="223"/>
        <v>Coke: Fuel as process input</v>
      </c>
      <c r="R825" s="24"/>
      <c r="S825" s="32" t="str">
        <f t="shared" si="224"/>
        <v>RNFBOC_Coke: Fuel as process input</v>
      </c>
      <c r="W825" s="145"/>
      <c r="X825" s="21"/>
      <c r="Z825" s="28" t="b">
        <f t="shared" si="225"/>
        <v>0</v>
      </c>
      <c r="AL825" s="427">
        <v>3</v>
      </c>
      <c r="AM825" s="427"/>
      <c r="AN825" s="427" t="s">
        <v>1522</v>
      </c>
      <c r="AO825" s="427" t="s">
        <v>1522</v>
      </c>
      <c r="AP825" s="427" t="s">
        <v>1522</v>
      </c>
    </row>
    <row r="826" spans="1:42" ht="12.75" customHeight="1" outlineLevel="1" x14ac:dyDescent="0.25">
      <c r="A826" s="28">
        <f t="shared" si="227"/>
        <v>14</v>
      </c>
      <c r="B826" s="538" t="str">
        <f t="shared" ref="B826:D826" si="239">B754</f>
        <v>Production of coke</v>
      </c>
      <c r="C826" s="526" t="str">
        <f t="shared" si="239"/>
        <v>Coke</v>
      </c>
      <c r="D826" s="526" t="str">
        <f t="shared" si="239"/>
        <v>Process (method A): carbonate only</v>
      </c>
      <c r="E826" s="533"/>
      <c r="F826" s="527" t="str">
        <f t="shared" si="221"/>
        <v>Process Emissions</v>
      </c>
      <c r="G826" s="525" t="s">
        <v>209</v>
      </c>
      <c r="H826" s="536"/>
      <c r="I826" s="536"/>
      <c r="J826" s="527"/>
      <c r="K826" s="527"/>
      <c r="L826" s="536"/>
      <c r="M826" s="536"/>
      <c r="N826" s="536"/>
      <c r="O826" s="537"/>
      <c r="P826" s="525" t="str">
        <f t="shared" si="222"/>
        <v>n.a.</v>
      </c>
      <c r="Q826" s="529" t="str">
        <f t="shared" si="223"/>
        <v>Coke: Process (method A): carbonate only</v>
      </c>
      <c r="R826" s="24"/>
      <c r="S826" s="32" t="str">
        <f t="shared" si="224"/>
        <v>RNFBOC_Coke: Process (method A): carbonate only</v>
      </c>
      <c r="W826" s="145"/>
      <c r="X826" s="21"/>
      <c r="Z826" s="28" t="b">
        <f t="shared" si="225"/>
        <v>1</v>
      </c>
      <c r="AL826" s="427" t="s">
        <v>1522</v>
      </c>
      <c r="AM826" s="427"/>
      <c r="AN826" s="427" t="s">
        <v>1522</v>
      </c>
      <c r="AO826" s="427" t="s">
        <v>1522</v>
      </c>
      <c r="AP826" s="427" t="s">
        <v>1522</v>
      </c>
    </row>
    <row r="827" spans="1:42" ht="12.75" customHeight="1" outlineLevel="1" x14ac:dyDescent="0.25">
      <c r="A827" s="28">
        <f t="shared" si="227"/>
        <v>15</v>
      </c>
      <c r="B827" s="538" t="str">
        <f t="shared" ref="B827:D827" si="240">B755</f>
        <v>Production of coke</v>
      </c>
      <c r="C827" s="526" t="str">
        <f t="shared" si="240"/>
        <v>Coke</v>
      </c>
      <c r="D827" s="526" t="str">
        <f t="shared" si="240"/>
        <v>Process (method A): mixed (carbonate + non-carbonate)</v>
      </c>
      <c r="E827" s="533"/>
      <c r="F827" s="527" t="str">
        <f t="shared" si="221"/>
        <v>Process Emissions</v>
      </c>
      <c r="G827" s="525">
        <v>1</v>
      </c>
      <c r="H827" s="536" t="s">
        <v>1621</v>
      </c>
      <c r="I827" s="536"/>
      <c r="J827" s="527"/>
      <c r="K827" s="527"/>
      <c r="L827" s="536"/>
      <c r="M827" s="536"/>
      <c r="N827" s="536"/>
      <c r="O827" s="537"/>
      <c r="P827" s="525">
        <f t="shared" si="222"/>
        <v>1</v>
      </c>
      <c r="Q827" s="529" t="str">
        <f t="shared" si="223"/>
        <v>Coke: Process (method A): mixed (carbonate + non-carbonate)</v>
      </c>
      <c r="R827" s="24"/>
      <c r="S827" s="32" t="str">
        <f t="shared" si="224"/>
        <v>RNFBOC_Coke: Process (method A): mixed (carbonate + non-carbonate)</v>
      </c>
      <c r="W827" s="145"/>
      <c r="X827" s="21"/>
      <c r="Z827" s="28" t="b">
        <f t="shared" si="225"/>
        <v>0</v>
      </c>
      <c r="AL827" s="427">
        <v>3</v>
      </c>
      <c r="AM827" s="427"/>
      <c r="AN827" s="427" t="s">
        <v>1522</v>
      </c>
      <c r="AO827" s="427" t="s">
        <v>1522</v>
      </c>
      <c r="AP827" s="427" t="s">
        <v>1522</v>
      </c>
    </row>
    <row r="828" spans="1:42" ht="12.75" customHeight="1" outlineLevel="1" x14ac:dyDescent="0.25">
      <c r="A828" s="28">
        <f t="shared" si="227"/>
        <v>16</v>
      </c>
      <c r="B828" s="538" t="str">
        <f t="shared" ref="B828:D828" si="241">B756</f>
        <v>Production of coke</v>
      </c>
      <c r="C828" s="526" t="str">
        <f t="shared" si="241"/>
        <v>Coke</v>
      </c>
      <c r="D828" s="526" t="str">
        <f t="shared" si="241"/>
        <v>Process (method A): non-carbonate</v>
      </c>
      <c r="E828" s="533"/>
      <c r="F828" s="527" t="str">
        <f t="shared" si="221"/>
        <v>Process Emissions</v>
      </c>
      <c r="G828" s="525">
        <v>1</v>
      </c>
      <c r="H828" s="536" t="s">
        <v>1621</v>
      </c>
      <c r="I828" s="536"/>
      <c r="J828" s="527"/>
      <c r="K828" s="527"/>
      <c r="L828" s="536"/>
      <c r="M828" s="536"/>
      <c r="N828" s="536"/>
      <c r="O828" s="537"/>
      <c r="P828" s="525">
        <f t="shared" si="222"/>
        <v>1</v>
      </c>
      <c r="Q828" s="529" t="str">
        <f t="shared" si="223"/>
        <v>Coke: Process (method A): non-carbonate</v>
      </c>
      <c r="R828" s="24"/>
      <c r="S828" s="32" t="str">
        <f t="shared" si="224"/>
        <v>RNFBOC_Coke: Process (method A): non-carbonate</v>
      </c>
      <c r="W828" s="145"/>
      <c r="X828" s="21"/>
      <c r="Z828" s="28" t="b">
        <f t="shared" si="225"/>
        <v>0</v>
      </c>
      <c r="AL828" s="427">
        <v>3</v>
      </c>
      <c r="AM828" s="427"/>
      <c r="AN828" s="427" t="s">
        <v>1522</v>
      </c>
      <c r="AO828" s="427" t="s">
        <v>1522</v>
      </c>
      <c r="AP828" s="427" t="s">
        <v>1522</v>
      </c>
    </row>
    <row r="829" spans="1:42" ht="12.75" customHeight="1" outlineLevel="1" x14ac:dyDescent="0.25">
      <c r="A829" s="28">
        <f t="shared" si="227"/>
        <v>17</v>
      </c>
      <c r="B829" s="538" t="str">
        <f t="shared" ref="B829:D829" si="242">B757</f>
        <v>Production of coke</v>
      </c>
      <c r="C829" s="526" t="str">
        <f t="shared" si="242"/>
        <v>Coke</v>
      </c>
      <c r="D829" s="526" t="str">
        <f t="shared" si="242"/>
        <v>Process (method B): oxide output</v>
      </c>
      <c r="E829" s="540"/>
      <c r="F829" s="527" t="str">
        <f t="shared" si="221"/>
        <v>Process Emissions</v>
      </c>
      <c r="G829" s="525" t="s">
        <v>209</v>
      </c>
      <c r="H829" s="536"/>
      <c r="I829" s="536"/>
      <c r="J829" s="527"/>
      <c r="K829" s="527"/>
      <c r="L829" s="536"/>
      <c r="M829" s="536"/>
      <c r="N829" s="536"/>
      <c r="O829" s="537"/>
      <c r="P829" s="525" t="str">
        <f t="shared" si="222"/>
        <v>n.a.</v>
      </c>
      <c r="Q829" s="529" t="str">
        <f t="shared" si="223"/>
        <v>Coke: Process (method B): oxide output</v>
      </c>
      <c r="R829" s="24"/>
      <c r="S829" s="32" t="str">
        <f t="shared" si="224"/>
        <v>RNFBOC_Coke: Process (method B): oxide output</v>
      </c>
      <c r="W829" s="145"/>
      <c r="X829" s="21"/>
      <c r="Z829" s="28" t="b">
        <f t="shared" si="225"/>
        <v>1</v>
      </c>
      <c r="AL829" s="427" t="s">
        <v>1522</v>
      </c>
      <c r="AM829" s="427"/>
      <c r="AN829" s="427" t="s">
        <v>1522</v>
      </c>
      <c r="AO829" s="427" t="s">
        <v>1522</v>
      </c>
      <c r="AP829" s="427" t="s">
        <v>1522</v>
      </c>
    </row>
    <row r="830" spans="1:42" ht="12.75" customHeight="1" outlineLevel="1" x14ac:dyDescent="0.25">
      <c r="A830" s="28">
        <f t="shared" si="227"/>
        <v>18</v>
      </c>
      <c r="B830" s="538" t="str">
        <f t="shared" ref="B830:D830" si="243">B758</f>
        <v>Production of coke</v>
      </c>
      <c r="C830" s="526" t="str">
        <f t="shared" si="243"/>
        <v>Coke</v>
      </c>
      <c r="D830" s="526" t="str">
        <f t="shared" si="243"/>
        <v>Mass balance</v>
      </c>
      <c r="E830" s="526"/>
      <c r="F830" s="527" t="str">
        <f t="shared" si="221"/>
        <v>Mass balance</v>
      </c>
      <c r="G830" s="525">
        <v>1</v>
      </c>
      <c r="H830" s="536" t="s">
        <v>1621</v>
      </c>
      <c r="I830" s="536"/>
      <c r="J830" s="527"/>
      <c r="K830" s="527"/>
      <c r="L830" s="536"/>
      <c r="M830" s="536"/>
      <c r="N830" s="536"/>
      <c r="O830" s="537"/>
      <c r="P830" s="525">
        <f t="shared" si="222"/>
        <v>1</v>
      </c>
      <c r="Q830" s="529" t="str">
        <f t="shared" si="223"/>
        <v>Coke: Mass balance</v>
      </c>
      <c r="R830" s="24"/>
      <c r="S830" s="32" t="str">
        <f t="shared" si="224"/>
        <v>RNFBOC_Coke: Mass balance</v>
      </c>
      <c r="X830" s="21"/>
      <c r="Z830" s="28" t="b">
        <f t="shared" si="225"/>
        <v>0</v>
      </c>
      <c r="AL830" s="427">
        <v>3</v>
      </c>
      <c r="AM830" s="427"/>
      <c r="AN830" s="427" t="s">
        <v>1522</v>
      </c>
      <c r="AO830" s="427" t="s">
        <v>1522</v>
      </c>
      <c r="AP830" s="427" t="s">
        <v>1522</v>
      </c>
    </row>
    <row r="831" spans="1:42" ht="12.75" customHeight="1" outlineLevel="1" x14ac:dyDescent="0.25">
      <c r="A831" s="28">
        <f t="shared" si="227"/>
        <v>19</v>
      </c>
      <c r="B831" s="538" t="str">
        <f t="shared" ref="B831:D831" si="244">B759</f>
        <v>Metal ore roasting or sintering</v>
      </c>
      <c r="C831" s="526" t="str">
        <f t="shared" si="244"/>
        <v>Metal ore</v>
      </c>
      <c r="D831" s="526" t="str">
        <f t="shared" si="244"/>
        <v>Process (method A): carbonate only</v>
      </c>
      <c r="E831" s="533"/>
      <c r="F831" s="527" t="str">
        <f t="shared" si="221"/>
        <v>Process Emissions</v>
      </c>
      <c r="G831" s="525" t="s">
        <v>209</v>
      </c>
      <c r="H831" s="536"/>
      <c r="I831" s="536"/>
      <c r="J831" s="527"/>
      <c r="K831" s="527"/>
      <c r="L831" s="536"/>
      <c r="M831" s="536"/>
      <c r="N831" s="536"/>
      <c r="O831" s="537"/>
      <c r="P831" s="525" t="str">
        <f t="shared" si="222"/>
        <v>n.a.</v>
      </c>
      <c r="Q831" s="529" t="str">
        <f t="shared" si="223"/>
        <v>Metal ore: Process (method A): carbonate only</v>
      </c>
      <c r="R831" s="24"/>
      <c r="S831" s="32" t="str">
        <f t="shared" si="224"/>
        <v>RNFBOC_Metal ore: Process (method A): carbonate only</v>
      </c>
      <c r="X831" s="21"/>
      <c r="Z831" s="28" t="b">
        <f t="shared" si="225"/>
        <v>1</v>
      </c>
      <c r="AL831" s="427" t="s">
        <v>1522</v>
      </c>
      <c r="AM831" s="427"/>
      <c r="AN831" s="427" t="s">
        <v>1522</v>
      </c>
      <c r="AO831" s="427" t="s">
        <v>1522</v>
      </c>
      <c r="AP831" s="427" t="s">
        <v>1522</v>
      </c>
    </row>
    <row r="832" spans="1:42" ht="12.75" customHeight="1" outlineLevel="1" x14ac:dyDescent="0.25">
      <c r="A832" s="28">
        <f t="shared" si="227"/>
        <v>20</v>
      </c>
      <c r="B832" s="538" t="str">
        <f t="shared" ref="B832:D832" si="245">B760</f>
        <v>Metal ore roasting or sintering</v>
      </c>
      <c r="C832" s="526" t="str">
        <f t="shared" si="245"/>
        <v>Metal ore</v>
      </c>
      <c r="D832" s="526" t="str">
        <f t="shared" si="245"/>
        <v>Process (method A): mixed (carbonate + non-carbonate)</v>
      </c>
      <c r="E832" s="533"/>
      <c r="F832" s="527" t="str">
        <f t="shared" si="221"/>
        <v>Process Emissions</v>
      </c>
      <c r="G832" s="525">
        <v>1</v>
      </c>
      <c r="H832" s="536" t="s">
        <v>1621</v>
      </c>
      <c r="I832" s="536"/>
      <c r="J832" s="527"/>
      <c r="K832" s="527"/>
      <c r="L832" s="536"/>
      <c r="M832" s="536"/>
      <c r="N832" s="536"/>
      <c r="O832" s="537"/>
      <c r="P832" s="525">
        <f t="shared" si="222"/>
        <v>1</v>
      </c>
      <c r="Q832" s="529" t="str">
        <f t="shared" si="223"/>
        <v>Metal ore: Process (method A): mixed (carbonate + non-carbonate)</v>
      </c>
      <c r="R832" s="24"/>
      <c r="S832" s="32" t="str">
        <f t="shared" si="224"/>
        <v>RNFBOC_Metal ore: Process (method A): mixed (carbonate + non-carbonate)</v>
      </c>
      <c r="W832" s="145"/>
      <c r="X832" s="21"/>
      <c r="Z832" s="28" t="b">
        <f t="shared" si="225"/>
        <v>0</v>
      </c>
      <c r="AL832" s="427">
        <v>3</v>
      </c>
      <c r="AM832" s="427"/>
      <c r="AN832" s="427" t="s">
        <v>1522</v>
      </c>
      <c r="AO832" s="427" t="s">
        <v>1522</v>
      </c>
      <c r="AP832" s="427" t="s">
        <v>1522</v>
      </c>
    </row>
    <row r="833" spans="1:42" ht="12.75" customHeight="1" outlineLevel="1" x14ac:dyDescent="0.25">
      <c r="A833" s="28">
        <f t="shared" si="227"/>
        <v>21</v>
      </c>
      <c r="B833" s="538" t="str">
        <f t="shared" ref="B833:D833" si="246">B761</f>
        <v>Metal ore roasting or sintering</v>
      </c>
      <c r="C833" s="526" t="str">
        <f t="shared" si="246"/>
        <v>Metal ore</v>
      </c>
      <c r="D833" s="526" t="str">
        <f t="shared" si="246"/>
        <v>Process (method A): non-carbonate</v>
      </c>
      <c r="E833" s="533"/>
      <c r="F833" s="527" t="str">
        <f t="shared" si="221"/>
        <v>Process Emissions</v>
      </c>
      <c r="G833" s="525">
        <v>1</v>
      </c>
      <c r="H833" s="536" t="s">
        <v>1621</v>
      </c>
      <c r="I833" s="536"/>
      <c r="J833" s="527"/>
      <c r="K833" s="527"/>
      <c r="L833" s="536"/>
      <c r="M833" s="536"/>
      <c r="N833" s="536"/>
      <c r="O833" s="537"/>
      <c r="P833" s="525">
        <f t="shared" si="222"/>
        <v>1</v>
      </c>
      <c r="Q833" s="529" t="str">
        <f t="shared" si="223"/>
        <v>Metal ore: Process (method A): non-carbonate</v>
      </c>
      <c r="R833" s="24"/>
      <c r="S833" s="32" t="str">
        <f t="shared" si="224"/>
        <v>RNFBOC_Metal ore: Process (method A): non-carbonate</v>
      </c>
      <c r="W833" s="145"/>
      <c r="X833" s="21"/>
      <c r="Z833" s="28" t="b">
        <f t="shared" si="225"/>
        <v>0</v>
      </c>
      <c r="AL833" s="427">
        <v>3</v>
      </c>
      <c r="AM833" s="427"/>
      <c r="AN833" s="427" t="s">
        <v>1522</v>
      </c>
      <c r="AO833" s="427" t="s">
        <v>1522</v>
      </c>
      <c r="AP833" s="427" t="s">
        <v>1522</v>
      </c>
    </row>
    <row r="834" spans="1:42" ht="12.75" customHeight="1" outlineLevel="1" x14ac:dyDescent="0.25">
      <c r="A834" s="28">
        <f t="shared" si="227"/>
        <v>22</v>
      </c>
      <c r="B834" s="538" t="str">
        <f t="shared" ref="B834:D834" si="247">B762</f>
        <v>Metal ore roasting or sintering</v>
      </c>
      <c r="C834" s="526" t="str">
        <f t="shared" si="247"/>
        <v>Metal ore</v>
      </c>
      <c r="D834" s="526" t="str">
        <f t="shared" si="247"/>
        <v>Process (method B): oxide output</v>
      </c>
      <c r="E834" s="533"/>
      <c r="F834" s="527" t="str">
        <f t="shared" si="221"/>
        <v>Process Emissions</v>
      </c>
      <c r="G834" s="525" t="s">
        <v>209</v>
      </c>
      <c r="H834" s="536"/>
      <c r="I834" s="536"/>
      <c r="J834" s="527"/>
      <c r="K834" s="527"/>
      <c r="L834" s="536"/>
      <c r="M834" s="536"/>
      <c r="N834" s="536"/>
      <c r="O834" s="537"/>
      <c r="P834" s="525" t="str">
        <f t="shared" si="222"/>
        <v>n.a.</v>
      </c>
      <c r="Q834" s="529" t="str">
        <f t="shared" si="223"/>
        <v>Metal ore: Process (method B): oxide output</v>
      </c>
      <c r="R834" s="24"/>
      <c r="S834" s="32" t="str">
        <f t="shared" si="224"/>
        <v>RNFBOC_Metal ore: Process (method B): oxide output</v>
      </c>
      <c r="W834" s="145"/>
      <c r="X834" s="21"/>
      <c r="Z834" s="28" t="b">
        <f t="shared" si="225"/>
        <v>1</v>
      </c>
      <c r="AL834" s="427" t="s">
        <v>1522</v>
      </c>
      <c r="AM834" s="427"/>
      <c r="AN834" s="427" t="s">
        <v>1522</v>
      </c>
      <c r="AO834" s="427" t="s">
        <v>1522</v>
      </c>
      <c r="AP834" s="427" t="s">
        <v>1522</v>
      </c>
    </row>
    <row r="835" spans="1:42" ht="12.75" customHeight="1" outlineLevel="1" x14ac:dyDescent="0.25">
      <c r="A835" s="28">
        <f t="shared" si="227"/>
        <v>23</v>
      </c>
      <c r="B835" s="538" t="str">
        <f t="shared" ref="B835:D835" si="248">B763</f>
        <v>Metal ore roasting or sintering</v>
      </c>
      <c r="C835" s="526" t="str">
        <f t="shared" si="248"/>
        <v>Metal ore</v>
      </c>
      <c r="D835" s="526" t="str">
        <f t="shared" si="248"/>
        <v>Mass balance</v>
      </c>
      <c r="E835" s="526"/>
      <c r="F835" s="527" t="str">
        <f t="shared" si="221"/>
        <v>Mass balance</v>
      </c>
      <c r="G835" s="525">
        <v>1</v>
      </c>
      <c r="H835" s="536" t="s">
        <v>1621</v>
      </c>
      <c r="I835" s="536"/>
      <c r="J835" s="527"/>
      <c r="K835" s="527"/>
      <c r="L835" s="536"/>
      <c r="M835" s="536"/>
      <c r="N835" s="536"/>
      <c r="O835" s="537"/>
      <c r="P835" s="525">
        <f t="shared" si="222"/>
        <v>1</v>
      </c>
      <c r="Q835" s="529" t="str">
        <f t="shared" si="223"/>
        <v>Metal ore: Mass balance</v>
      </c>
      <c r="R835" s="24"/>
      <c r="S835" s="32" t="str">
        <f t="shared" si="224"/>
        <v>RNFBOC_Metal ore: Mass balance</v>
      </c>
      <c r="X835" s="21"/>
      <c r="Z835" s="28" t="b">
        <f t="shared" si="225"/>
        <v>0</v>
      </c>
      <c r="AL835" s="427">
        <v>3</v>
      </c>
      <c r="AM835" s="427"/>
      <c r="AN835" s="427" t="s">
        <v>1522</v>
      </c>
      <c r="AO835" s="427" t="s">
        <v>1522</v>
      </c>
      <c r="AP835" s="427" t="s">
        <v>1522</v>
      </c>
    </row>
    <row r="836" spans="1:42" ht="12.75" customHeight="1" outlineLevel="1" x14ac:dyDescent="0.25">
      <c r="A836" s="28">
        <f t="shared" si="227"/>
        <v>24</v>
      </c>
      <c r="B836" s="538" t="str">
        <f t="shared" ref="B836:D836" si="249">B764</f>
        <v>Production of pig iron or steel</v>
      </c>
      <c r="C836" s="526" t="str">
        <f t="shared" si="249"/>
        <v>Iron &amp; steel</v>
      </c>
      <c r="D836" s="526" t="str">
        <f t="shared" si="249"/>
        <v>Fuel as process input</v>
      </c>
      <c r="E836" s="526"/>
      <c r="F836" s="527" t="str">
        <f t="shared" si="221"/>
        <v>Combustion</v>
      </c>
      <c r="G836" s="525">
        <v>1</v>
      </c>
      <c r="H836" s="536" t="s">
        <v>1621</v>
      </c>
      <c r="I836" s="536"/>
      <c r="J836" s="527"/>
      <c r="K836" s="527"/>
      <c r="L836" s="536"/>
      <c r="M836" s="536"/>
      <c r="N836" s="536"/>
      <c r="O836" s="537"/>
      <c r="P836" s="525">
        <f t="shared" si="222"/>
        <v>1</v>
      </c>
      <c r="Q836" s="529" t="str">
        <f t="shared" si="223"/>
        <v>Iron &amp; steel: Fuel as process input</v>
      </c>
      <c r="R836" s="24"/>
      <c r="S836" s="32" t="str">
        <f t="shared" si="224"/>
        <v>RNFBOC_Iron &amp; steel: Fuel as process input</v>
      </c>
      <c r="X836" s="21"/>
      <c r="Z836" s="28" t="b">
        <f t="shared" si="225"/>
        <v>0</v>
      </c>
      <c r="AL836" s="427">
        <v>3</v>
      </c>
      <c r="AM836" s="427"/>
      <c r="AN836" s="427" t="s">
        <v>1522</v>
      </c>
      <c r="AO836" s="427" t="s">
        <v>1522</v>
      </c>
      <c r="AP836" s="427" t="s">
        <v>1522</v>
      </c>
    </row>
    <row r="837" spans="1:42" ht="12.75" customHeight="1" outlineLevel="1" x14ac:dyDescent="0.25">
      <c r="A837" s="28">
        <f t="shared" si="227"/>
        <v>25</v>
      </c>
      <c r="B837" s="538" t="str">
        <f t="shared" ref="B837:D837" si="250">B765</f>
        <v>Production of pig iron or steel</v>
      </c>
      <c r="C837" s="526" t="str">
        <f t="shared" si="250"/>
        <v>Iron &amp; steel</v>
      </c>
      <c r="D837" s="526" t="str">
        <f t="shared" si="250"/>
        <v>Process (method A): carbonate only</v>
      </c>
      <c r="E837" s="533"/>
      <c r="F837" s="527" t="str">
        <f t="shared" si="221"/>
        <v>Process Emissions</v>
      </c>
      <c r="G837" s="525" t="s">
        <v>209</v>
      </c>
      <c r="H837" s="536"/>
      <c r="I837" s="536"/>
      <c r="J837" s="527"/>
      <c r="K837" s="527"/>
      <c r="L837" s="536"/>
      <c r="M837" s="536"/>
      <c r="N837" s="536"/>
      <c r="O837" s="537"/>
      <c r="P837" s="525" t="str">
        <f t="shared" si="222"/>
        <v>n.a.</v>
      </c>
      <c r="Q837" s="529" t="str">
        <f t="shared" si="223"/>
        <v>Iron &amp; steel: Process (method A): carbonate only</v>
      </c>
      <c r="R837" s="24"/>
      <c r="S837" s="32" t="str">
        <f t="shared" si="224"/>
        <v>RNFBOC_Iron &amp; steel: Process (method A): carbonate only</v>
      </c>
      <c r="W837" s="145"/>
      <c r="X837" s="21"/>
      <c r="Z837" s="28" t="b">
        <f t="shared" si="225"/>
        <v>1</v>
      </c>
      <c r="AL837" s="427" t="s">
        <v>1522</v>
      </c>
      <c r="AM837" s="427"/>
      <c r="AN837" s="427" t="s">
        <v>1522</v>
      </c>
      <c r="AO837" s="427" t="s">
        <v>1522</v>
      </c>
      <c r="AP837" s="427" t="s">
        <v>1522</v>
      </c>
    </row>
    <row r="838" spans="1:42" ht="12.75" customHeight="1" outlineLevel="1" x14ac:dyDescent="0.25">
      <c r="A838" s="28">
        <f t="shared" si="227"/>
        <v>26</v>
      </c>
      <c r="B838" s="538" t="str">
        <f t="shared" ref="B838:D838" si="251">B766</f>
        <v>Production of pig iron or steel</v>
      </c>
      <c r="C838" s="526" t="str">
        <f t="shared" si="251"/>
        <v>Iron &amp; steel</v>
      </c>
      <c r="D838" s="526" t="str">
        <f t="shared" si="251"/>
        <v>Process (method A): mixed (carbonate + non-carbonate)</v>
      </c>
      <c r="E838" s="533"/>
      <c r="F838" s="527" t="str">
        <f t="shared" si="221"/>
        <v>Process Emissions</v>
      </c>
      <c r="G838" s="525">
        <v>1</v>
      </c>
      <c r="H838" s="536" t="s">
        <v>1621</v>
      </c>
      <c r="I838" s="536"/>
      <c r="J838" s="527"/>
      <c r="K838" s="527"/>
      <c r="L838" s="536"/>
      <c r="M838" s="536"/>
      <c r="N838" s="536"/>
      <c r="O838" s="537"/>
      <c r="P838" s="525">
        <f t="shared" si="222"/>
        <v>1</v>
      </c>
      <c r="Q838" s="529" t="str">
        <f t="shared" si="223"/>
        <v>Iron &amp; steel: Process (method A): mixed (carbonate + non-carbonate)</v>
      </c>
      <c r="R838" s="24"/>
      <c r="S838" s="32" t="str">
        <f t="shared" si="224"/>
        <v>RNFBOC_Iron &amp; steel: Process (method A): mixed (carbonate + non-carbonate)</v>
      </c>
      <c r="W838" s="145"/>
      <c r="X838" s="21"/>
      <c r="Z838" s="28" t="b">
        <f t="shared" si="225"/>
        <v>0</v>
      </c>
      <c r="AL838" s="427">
        <v>3</v>
      </c>
      <c r="AM838" s="427"/>
      <c r="AN838" s="427" t="s">
        <v>1522</v>
      </c>
      <c r="AO838" s="427" t="s">
        <v>1522</v>
      </c>
      <c r="AP838" s="427" t="s">
        <v>1522</v>
      </c>
    </row>
    <row r="839" spans="1:42" ht="12.75" customHeight="1" outlineLevel="1" x14ac:dyDescent="0.25">
      <c r="A839" s="28">
        <f t="shared" si="227"/>
        <v>27</v>
      </c>
      <c r="B839" s="538" t="str">
        <f t="shared" ref="B839:D839" si="252">B767</f>
        <v>Production of pig iron or steel</v>
      </c>
      <c r="C839" s="526" t="str">
        <f t="shared" si="252"/>
        <v>Iron &amp; steel</v>
      </c>
      <c r="D839" s="526" t="str">
        <f t="shared" si="252"/>
        <v>Process (method A): non-carbonate</v>
      </c>
      <c r="E839" s="533"/>
      <c r="F839" s="527" t="str">
        <f t="shared" si="221"/>
        <v>Process Emissions</v>
      </c>
      <c r="G839" s="525">
        <v>1</v>
      </c>
      <c r="H839" s="536" t="s">
        <v>1621</v>
      </c>
      <c r="I839" s="536"/>
      <c r="J839" s="527"/>
      <c r="K839" s="527"/>
      <c r="L839" s="536"/>
      <c r="M839" s="536"/>
      <c r="N839" s="536"/>
      <c r="O839" s="537"/>
      <c r="P839" s="525">
        <f t="shared" si="222"/>
        <v>1</v>
      </c>
      <c r="Q839" s="529" t="str">
        <f t="shared" si="223"/>
        <v>Iron &amp; steel: Process (method A): non-carbonate</v>
      </c>
      <c r="R839" s="24"/>
      <c r="S839" s="32" t="str">
        <f t="shared" si="224"/>
        <v>RNFBOC_Iron &amp; steel: Process (method A): non-carbonate</v>
      </c>
      <c r="W839" s="145"/>
      <c r="X839" s="21"/>
      <c r="Z839" s="28" t="b">
        <f t="shared" si="225"/>
        <v>0</v>
      </c>
      <c r="AL839" s="427">
        <v>3</v>
      </c>
      <c r="AM839" s="427"/>
      <c r="AN839" s="427" t="s">
        <v>1522</v>
      </c>
      <c r="AO839" s="427" t="s">
        <v>1522</v>
      </c>
      <c r="AP839" s="427" t="s">
        <v>1522</v>
      </c>
    </row>
    <row r="840" spans="1:42" ht="12.75" customHeight="1" outlineLevel="1" x14ac:dyDescent="0.25">
      <c r="A840" s="28">
        <f t="shared" si="227"/>
        <v>28</v>
      </c>
      <c r="B840" s="538" t="str">
        <f t="shared" ref="B840:D840" si="253">B768</f>
        <v>Production of pig iron or steel</v>
      </c>
      <c r="C840" s="526" t="str">
        <f t="shared" si="253"/>
        <v>Iron &amp; steel</v>
      </c>
      <c r="D840" s="526" t="str">
        <f t="shared" si="253"/>
        <v>Process (method B): oxide output</v>
      </c>
      <c r="E840" s="533"/>
      <c r="F840" s="527" t="str">
        <f t="shared" si="221"/>
        <v>Process Emissions</v>
      </c>
      <c r="G840" s="525" t="s">
        <v>209</v>
      </c>
      <c r="H840" s="536"/>
      <c r="I840" s="536"/>
      <c r="J840" s="527"/>
      <c r="K840" s="527"/>
      <c r="L840" s="536"/>
      <c r="M840" s="536"/>
      <c r="N840" s="536"/>
      <c r="O840" s="537"/>
      <c r="P840" s="525" t="str">
        <f t="shared" si="222"/>
        <v>n.a.</v>
      </c>
      <c r="Q840" s="529" t="str">
        <f t="shared" si="223"/>
        <v>Iron &amp; steel: Process (method B): oxide output</v>
      </c>
      <c r="R840" s="24"/>
      <c r="S840" s="32" t="str">
        <f t="shared" si="224"/>
        <v>RNFBOC_Iron &amp; steel: Process (method B): oxide output</v>
      </c>
      <c r="W840" s="145"/>
      <c r="X840" s="21"/>
      <c r="Z840" s="28" t="b">
        <f t="shared" si="225"/>
        <v>1</v>
      </c>
      <c r="AL840" s="427" t="s">
        <v>1522</v>
      </c>
      <c r="AM840" s="427"/>
      <c r="AN840" s="427" t="s">
        <v>1522</v>
      </c>
      <c r="AO840" s="427" t="s">
        <v>1522</v>
      </c>
      <c r="AP840" s="427" t="s">
        <v>1522</v>
      </c>
    </row>
    <row r="841" spans="1:42" ht="12.75" customHeight="1" outlineLevel="1" x14ac:dyDescent="0.25">
      <c r="A841" s="28">
        <f t="shared" si="227"/>
        <v>29</v>
      </c>
      <c r="B841" s="538" t="str">
        <f t="shared" ref="B841:D841" si="254">B769</f>
        <v>Production of pig iron or steel</v>
      </c>
      <c r="C841" s="526" t="str">
        <f t="shared" si="254"/>
        <v>Iron &amp; steel</v>
      </c>
      <c r="D841" s="526" t="str">
        <f t="shared" si="254"/>
        <v>Mass balance</v>
      </c>
      <c r="E841" s="526"/>
      <c r="F841" s="527" t="str">
        <f t="shared" si="221"/>
        <v>Mass balance</v>
      </c>
      <c r="G841" s="525">
        <v>1</v>
      </c>
      <c r="H841" s="536" t="s">
        <v>1621</v>
      </c>
      <c r="I841" s="536"/>
      <c r="J841" s="527"/>
      <c r="K841" s="527"/>
      <c r="L841" s="536"/>
      <c r="M841" s="536"/>
      <c r="N841" s="536"/>
      <c r="O841" s="537"/>
      <c r="P841" s="525">
        <f t="shared" si="222"/>
        <v>1</v>
      </c>
      <c r="Q841" s="529" t="str">
        <f t="shared" si="223"/>
        <v>Iron &amp; steel: Mass balance</v>
      </c>
      <c r="R841" s="24"/>
      <c r="S841" s="32" t="str">
        <f t="shared" si="224"/>
        <v>RNFBOC_Iron &amp; steel: Mass balance</v>
      </c>
      <c r="X841" s="21"/>
      <c r="Z841" s="28" t="b">
        <f t="shared" si="225"/>
        <v>0</v>
      </c>
      <c r="AL841" s="427">
        <v>3</v>
      </c>
      <c r="AM841" s="427"/>
      <c r="AN841" s="427" t="s">
        <v>1522</v>
      </c>
      <c r="AO841" s="427" t="s">
        <v>1522</v>
      </c>
      <c r="AP841" s="427" t="s">
        <v>1522</v>
      </c>
    </row>
    <row r="842" spans="1:42" ht="12.75" customHeight="1" outlineLevel="1" x14ac:dyDescent="0.25">
      <c r="A842" s="28">
        <f t="shared" si="227"/>
        <v>30</v>
      </c>
      <c r="B842" s="538" t="str">
        <f t="shared" ref="B842:D842" si="255">B770</f>
        <v>Production of cement clinker</v>
      </c>
      <c r="C842" s="526" t="str">
        <f t="shared" si="255"/>
        <v>Cement clinker</v>
      </c>
      <c r="D842" s="526" t="str">
        <f t="shared" si="255"/>
        <v>Kiln input based (Method A)</v>
      </c>
      <c r="E842" s="526"/>
      <c r="F842" s="527" t="str">
        <f t="shared" si="221"/>
        <v>Process Emissions</v>
      </c>
      <c r="G842" s="525" t="s">
        <v>209</v>
      </c>
      <c r="H842" s="536"/>
      <c r="I842" s="536"/>
      <c r="J842" s="527"/>
      <c r="K842" s="527"/>
      <c r="L842" s="536"/>
      <c r="M842" s="536"/>
      <c r="N842" s="536"/>
      <c r="O842" s="537"/>
      <c r="P842" s="525" t="str">
        <f t="shared" si="222"/>
        <v>n.a.</v>
      </c>
      <c r="Q842" s="529" t="str">
        <f t="shared" si="223"/>
        <v>Cement clinker: Kiln input based (Method A)</v>
      </c>
      <c r="R842" s="24"/>
      <c r="S842" s="32" t="str">
        <f t="shared" si="224"/>
        <v>RNFBOC_Cement clinker: Kiln input based (Method A)</v>
      </c>
      <c r="X842" s="21"/>
      <c r="Z842" s="28" t="b">
        <f t="shared" si="225"/>
        <v>1</v>
      </c>
      <c r="AL842" s="427" t="s">
        <v>1522</v>
      </c>
      <c r="AM842" s="427"/>
      <c r="AN842" s="427" t="s">
        <v>1522</v>
      </c>
      <c r="AO842" s="427" t="s">
        <v>1522</v>
      </c>
      <c r="AP842" s="427" t="s">
        <v>1522</v>
      </c>
    </row>
    <row r="843" spans="1:42" ht="12.75" customHeight="1" outlineLevel="1" x14ac:dyDescent="0.25">
      <c r="A843" s="28">
        <f t="shared" si="227"/>
        <v>31</v>
      </c>
      <c r="B843" s="538" t="str">
        <f t="shared" ref="B843:D843" si="256">B771</f>
        <v>Production of cement clinker</v>
      </c>
      <c r="C843" s="526" t="str">
        <f t="shared" si="256"/>
        <v>Cement clinker</v>
      </c>
      <c r="D843" s="526" t="str">
        <f t="shared" si="256"/>
        <v>Clinker output (Method B)</v>
      </c>
      <c r="E843" s="526"/>
      <c r="F843" s="527" t="str">
        <f t="shared" si="221"/>
        <v>Process Emissions</v>
      </c>
      <c r="G843" s="525" t="s">
        <v>209</v>
      </c>
      <c r="H843" s="536"/>
      <c r="I843" s="536"/>
      <c r="J843" s="527"/>
      <c r="K843" s="527"/>
      <c r="L843" s="536"/>
      <c r="M843" s="536"/>
      <c r="N843" s="536"/>
      <c r="O843" s="537"/>
      <c r="P843" s="525" t="str">
        <f t="shared" si="222"/>
        <v>n.a.</v>
      </c>
      <c r="Q843" s="529" t="str">
        <f t="shared" si="223"/>
        <v>Cement clinker: Clinker output (Method B)</v>
      </c>
      <c r="R843" s="24"/>
      <c r="S843" s="32" t="str">
        <f t="shared" si="224"/>
        <v>RNFBOC_Cement clinker: Clinker output (Method B)</v>
      </c>
      <c r="X843" s="21"/>
      <c r="Z843" s="28" t="b">
        <f t="shared" si="225"/>
        <v>1</v>
      </c>
      <c r="AL843" s="427" t="s">
        <v>1522</v>
      </c>
      <c r="AM843" s="427"/>
      <c r="AN843" s="427" t="s">
        <v>1522</v>
      </c>
      <c r="AO843" s="427" t="s">
        <v>1522</v>
      </c>
      <c r="AP843" s="427" t="s">
        <v>1522</v>
      </c>
    </row>
    <row r="844" spans="1:42" ht="12.75" customHeight="1" outlineLevel="1" x14ac:dyDescent="0.25">
      <c r="A844" s="28">
        <f t="shared" si="227"/>
        <v>32</v>
      </c>
      <c r="B844" s="538" t="str">
        <f t="shared" ref="B844:D844" si="257">B772</f>
        <v>Production of cement clinker</v>
      </c>
      <c r="C844" s="526" t="str">
        <f t="shared" si="257"/>
        <v>Cement clinker</v>
      </c>
      <c r="D844" s="526" t="str">
        <f t="shared" si="257"/>
        <v>CKD</v>
      </c>
      <c r="E844" s="526"/>
      <c r="F844" s="527" t="str">
        <f t="shared" si="221"/>
        <v>Process Emissions</v>
      </c>
      <c r="G844" s="525" t="s">
        <v>209</v>
      </c>
      <c r="H844" s="536"/>
      <c r="I844" s="536"/>
      <c r="J844" s="527"/>
      <c r="K844" s="527"/>
      <c r="L844" s="536"/>
      <c r="M844" s="536"/>
      <c r="N844" s="536"/>
      <c r="O844" s="537"/>
      <c r="P844" s="525" t="str">
        <f t="shared" si="222"/>
        <v>n.a.</v>
      </c>
      <c r="Q844" s="529" t="str">
        <f t="shared" si="223"/>
        <v>Cement clinker: CKD</v>
      </c>
      <c r="R844" s="24"/>
      <c r="S844" s="32" t="str">
        <f t="shared" si="224"/>
        <v>RNFBOC_Cement clinker: CKD</v>
      </c>
      <c r="X844" s="21"/>
      <c r="Z844" s="28" t="b">
        <f t="shared" si="225"/>
        <v>1</v>
      </c>
      <c r="AL844" s="427" t="s">
        <v>1522</v>
      </c>
      <c r="AM844" s="427"/>
      <c r="AN844" s="427" t="s">
        <v>1522</v>
      </c>
      <c r="AO844" s="427" t="s">
        <v>1522</v>
      </c>
      <c r="AP844" s="427" t="s">
        <v>1522</v>
      </c>
    </row>
    <row r="845" spans="1:42" ht="12.75" customHeight="1" outlineLevel="1" x14ac:dyDescent="0.25">
      <c r="A845" s="28">
        <f t="shared" si="227"/>
        <v>33</v>
      </c>
      <c r="B845" s="538" t="str">
        <f t="shared" ref="B845:D845" si="258">B773</f>
        <v>Production of cement clinker</v>
      </c>
      <c r="C845" s="526" t="str">
        <f t="shared" si="258"/>
        <v>Cement clinker</v>
      </c>
      <c r="D845" s="526" t="str">
        <f t="shared" si="258"/>
        <v>Non-carbonate carbon</v>
      </c>
      <c r="E845" s="526"/>
      <c r="F845" s="527" t="str">
        <f t="shared" si="221"/>
        <v>Process Emissions</v>
      </c>
      <c r="G845" s="525">
        <v>1</v>
      </c>
      <c r="H845" s="536" t="s">
        <v>1621</v>
      </c>
      <c r="I845" s="536"/>
      <c r="J845" s="527"/>
      <c r="K845" s="527"/>
      <c r="L845" s="536"/>
      <c r="M845" s="536"/>
      <c r="N845" s="536"/>
      <c r="O845" s="537"/>
      <c r="P845" s="525">
        <f t="shared" si="222"/>
        <v>1</v>
      </c>
      <c r="Q845" s="529" t="str">
        <f t="shared" si="223"/>
        <v>Cement clinker: Non-carbonate carbon</v>
      </c>
      <c r="R845" s="24"/>
      <c r="S845" s="32" t="str">
        <f t="shared" ref="S845:S876" si="259">EUconst_CNTR_RFNBOetcContent&amp;Q845</f>
        <v>RNFBOC_Cement clinker: Non-carbonate carbon</v>
      </c>
      <c r="Z845" s="28" t="b">
        <f t="shared" si="225"/>
        <v>0</v>
      </c>
      <c r="AL845" s="427">
        <v>3</v>
      </c>
      <c r="AM845" s="427"/>
      <c r="AN845" s="427" t="s">
        <v>1522</v>
      </c>
      <c r="AO845" s="427" t="s">
        <v>1522</v>
      </c>
      <c r="AP845" s="427" t="s">
        <v>1522</v>
      </c>
    </row>
    <row r="846" spans="1:42" ht="12.75" customHeight="1" outlineLevel="1" x14ac:dyDescent="0.25">
      <c r="A846" s="28">
        <f t="shared" si="227"/>
        <v>34</v>
      </c>
      <c r="B846" s="538" t="str">
        <f t="shared" ref="B846:D846" si="260">B774</f>
        <v>Production of lime, or calcination of dolomite/magnesite</v>
      </c>
      <c r="C846" s="526" t="str">
        <f t="shared" si="260"/>
        <v>Lime / dolomite / magnesite</v>
      </c>
      <c r="D846" s="526" t="str">
        <f t="shared" si="260"/>
        <v>Process (method A): carbonate only</v>
      </c>
      <c r="E846" s="533"/>
      <c r="F846" s="527" t="str">
        <f t="shared" si="221"/>
        <v>Process Emissions</v>
      </c>
      <c r="G846" s="525" t="s">
        <v>209</v>
      </c>
      <c r="H846" s="536"/>
      <c r="I846" s="536"/>
      <c r="J846" s="527"/>
      <c r="K846" s="527"/>
      <c r="L846" s="536"/>
      <c r="M846" s="536"/>
      <c r="N846" s="536"/>
      <c r="O846" s="537"/>
      <c r="P846" s="525" t="str">
        <f t="shared" si="222"/>
        <v>n.a.</v>
      </c>
      <c r="Q846" s="529" t="str">
        <f t="shared" si="223"/>
        <v>Lime / dolomite / magnesite: Process (method A): carbonate only</v>
      </c>
      <c r="R846" s="24"/>
      <c r="S846" s="32" t="str">
        <f t="shared" si="259"/>
        <v>RNFBOC_Lime / dolomite / magnesite: Process (method A): carbonate only</v>
      </c>
      <c r="Z846" s="28" t="b">
        <f t="shared" si="225"/>
        <v>1</v>
      </c>
      <c r="AL846" s="427" t="s">
        <v>1522</v>
      </c>
      <c r="AM846" s="427"/>
      <c r="AN846" s="427" t="s">
        <v>1522</v>
      </c>
      <c r="AO846" s="427" t="s">
        <v>1522</v>
      </c>
      <c r="AP846" s="427" t="s">
        <v>1522</v>
      </c>
    </row>
    <row r="847" spans="1:42" ht="12.75" customHeight="1" outlineLevel="1" x14ac:dyDescent="0.25">
      <c r="A847" s="28">
        <f t="shared" si="227"/>
        <v>35</v>
      </c>
      <c r="B847" s="538" t="str">
        <f t="shared" ref="B847:D847" si="261">B775</f>
        <v>Production of lime, or calcination of dolomite/magnesite</v>
      </c>
      <c r="C847" s="526" t="str">
        <f t="shared" si="261"/>
        <v>Lime / dolomite / magnesite</v>
      </c>
      <c r="D847" s="526" t="str">
        <f t="shared" si="261"/>
        <v>Process (method A): mixed (carbonate + non-carbonate)</v>
      </c>
      <c r="E847" s="533"/>
      <c r="F847" s="527" t="str">
        <f t="shared" si="221"/>
        <v>Process Emissions</v>
      </c>
      <c r="G847" s="525">
        <v>1</v>
      </c>
      <c r="H847" s="536" t="s">
        <v>1621</v>
      </c>
      <c r="I847" s="536"/>
      <c r="J847" s="527"/>
      <c r="K847" s="527"/>
      <c r="L847" s="536"/>
      <c r="M847" s="536"/>
      <c r="N847" s="536"/>
      <c r="O847" s="537"/>
      <c r="P847" s="525">
        <f t="shared" si="222"/>
        <v>1</v>
      </c>
      <c r="Q847" s="529" t="str">
        <f t="shared" si="223"/>
        <v>Lime / dolomite / magnesite: Process (method A): mixed (carbonate + non-carbonate)</v>
      </c>
      <c r="R847" s="24"/>
      <c r="S847" s="32" t="str">
        <f t="shared" si="259"/>
        <v>RNFBOC_Lime / dolomite / magnesite: Process (method A): mixed (carbonate + non-carbonate)</v>
      </c>
      <c r="Z847" s="28" t="b">
        <f t="shared" si="225"/>
        <v>0</v>
      </c>
      <c r="AL847" s="427">
        <v>3</v>
      </c>
      <c r="AM847" s="427"/>
      <c r="AN847" s="427" t="s">
        <v>1522</v>
      </c>
      <c r="AO847" s="427" t="s">
        <v>1522</v>
      </c>
      <c r="AP847" s="427" t="s">
        <v>1522</v>
      </c>
    </row>
    <row r="848" spans="1:42" ht="12.75" customHeight="1" outlineLevel="1" x14ac:dyDescent="0.25">
      <c r="A848" s="28">
        <f t="shared" si="227"/>
        <v>36</v>
      </c>
      <c r="B848" s="538" t="str">
        <f t="shared" ref="B848:D848" si="262">B776</f>
        <v>Production of lime, or calcination of dolomite/magnesite</v>
      </c>
      <c r="C848" s="526" t="str">
        <f t="shared" si="262"/>
        <v>Lime / dolomite / magnesite</v>
      </c>
      <c r="D848" s="526" t="str">
        <f t="shared" si="262"/>
        <v>Process (method A): non-carbonate</v>
      </c>
      <c r="E848" s="533"/>
      <c r="F848" s="527" t="str">
        <f t="shared" si="221"/>
        <v>Process Emissions</v>
      </c>
      <c r="G848" s="525">
        <v>1</v>
      </c>
      <c r="H848" s="536" t="s">
        <v>1621</v>
      </c>
      <c r="I848" s="539"/>
      <c r="J848" s="527"/>
      <c r="K848" s="527"/>
      <c r="L848" s="536"/>
      <c r="M848" s="536"/>
      <c r="N848" s="536"/>
      <c r="O848" s="537"/>
      <c r="P848" s="525">
        <f t="shared" si="222"/>
        <v>1</v>
      </c>
      <c r="Q848" s="529" t="str">
        <f t="shared" si="223"/>
        <v>Lime / dolomite / magnesite: Process (method A): non-carbonate</v>
      </c>
      <c r="R848" s="24"/>
      <c r="S848" s="32" t="str">
        <f t="shared" si="259"/>
        <v>RNFBOC_Lime / dolomite / magnesite: Process (method A): non-carbonate</v>
      </c>
      <c r="Z848" s="28" t="b">
        <f t="shared" si="225"/>
        <v>0</v>
      </c>
      <c r="AL848" s="427">
        <v>3</v>
      </c>
      <c r="AM848" s="427"/>
      <c r="AN848" s="427" t="s">
        <v>1522</v>
      </c>
      <c r="AO848" s="427" t="s">
        <v>1522</v>
      </c>
      <c r="AP848" s="427" t="s">
        <v>1522</v>
      </c>
    </row>
    <row r="849" spans="1:42" ht="12.75" customHeight="1" outlineLevel="1" x14ac:dyDescent="0.25">
      <c r="A849" s="28">
        <f t="shared" si="227"/>
        <v>37</v>
      </c>
      <c r="B849" s="538" t="str">
        <f t="shared" ref="B849:D849" si="263">B777</f>
        <v>Production of lime, or calcination of dolomite/magnesite</v>
      </c>
      <c r="C849" s="526" t="str">
        <f t="shared" si="263"/>
        <v>Lime / dolomite / magnesite</v>
      </c>
      <c r="D849" s="526" t="str">
        <f t="shared" si="263"/>
        <v>Process (method B): oxide output</v>
      </c>
      <c r="E849" s="533"/>
      <c r="F849" s="527" t="str">
        <f t="shared" si="221"/>
        <v>Process Emissions</v>
      </c>
      <c r="G849" s="525" t="s">
        <v>209</v>
      </c>
      <c r="H849" s="536"/>
      <c r="I849" s="536"/>
      <c r="J849" s="527"/>
      <c r="K849" s="527"/>
      <c r="L849" s="536"/>
      <c r="M849" s="536"/>
      <c r="N849" s="536"/>
      <c r="O849" s="537"/>
      <c r="P849" s="525" t="str">
        <f t="shared" si="222"/>
        <v>n.a.</v>
      </c>
      <c r="Q849" s="529" t="str">
        <f t="shared" si="223"/>
        <v>Lime / dolomite / magnesite: Process (method B): oxide output</v>
      </c>
      <c r="R849" s="24"/>
      <c r="S849" s="32" t="str">
        <f t="shared" si="259"/>
        <v>RNFBOC_Lime / dolomite / magnesite: Process (method B): oxide output</v>
      </c>
      <c r="Z849" s="28" t="b">
        <f t="shared" si="225"/>
        <v>1</v>
      </c>
      <c r="AL849" s="427" t="s">
        <v>1522</v>
      </c>
      <c r="AM849" s="427"/>
      <c r="AN849" s="427" t="s">
        <v>1522</v>
      </c>
      <c r="AO849" s="427" t="s">
        <v>1522</v>
      </c>
      <c r="AP849" s="427" t="s">
        <v>1522</v>
      </c>
    </row>
    <row r="850" spans="1:42" ht="12.75" customHeight="1" outlineLevel="1" x14ac:dyDescent="0.25">
      <c r="A850" s="28">
        <f t="shared" si="227"/>
        <v>38</v>
      </c>
      <c r="B850" s="538" t="str">
        <f t="shared" ref="B850:D850" si="264">B778</f>
        <v>Production of lime, or calcination of dolomite/magnesite</v>
      </c>
      <c r="C850" s="526" t="str">
        <f t="shared" si="264"/>
        <v>Lime / dolomite / magnesite</v>
      </c>
      <c r="D850" s="526" t="str">
        <f t="shared" si="264"/>
        <v>Kiln dust (Method B)</v>
      </c>
      <c r="E850" s="526"/>
      <c r="F850" s="527" t="str">
        <f t="shared" si="221"/>
        <v>Process Emissions</v>
      </c>
      <c r="G850" s="525" t="s">
        <v>209</v>
      </c>
      <c r="H850" s="536"/>
      <c r="I850" s="536"/>
      <c r="J850" s="527"/>
      <c r="K850" s="527"/>
      <c r="L850" s="536"/>
      <c r="M850" s="536"/>
      <c r="N850" s="536"/>
      <c r="O850" s="537"/>
      <c r="P850" s="525" t="str">
        <f t="shared" si="222"/>
        <v>n.a.</v>
      </c>
      <c r="Q850" s="529" t="str">
        <f t="shared" si="223"/>
        <v>Lime / dolomite / magnesite: Kiln dust (Method B)</v>
      </c>
      <c r="R850" s="24"/>
      <c r="S850" s="32" t="str">
        <f t="shared" si="259"/>
        <v>RNFBOC_Lime / dolomite / magnesite: Kiln dust (Method B)</v>
      </c>
      <c r="Z850" s="28" t="b">
        <f t="shared" si="225"/>
        <v>1</v>
      </c>
      <c r="AL850" s="427" t="s">
        <v>1522</v>
      </c>
      <c r="AM850" s="427"/>
      <c r="AN850" s="427" t="s">
        <v>1522</v>
      </c>
      <c r="AO850" s="427" t="s">
        <v>1522</v>
      </c>
      <c r="AP850" s="427" t="s">
        <v>1522</v>
      </c>
    </row>
    <row r="851" spans="1:42" ht="12.75" customHeight="1" outlineLevel="1" x14ac:dyDescent="0.25">
      <c r="A851" s="28">
        <f t="shared" si="227"/>
        <v>39</v>
      </c>
      <c r="B851" s="538" t="str">
        <f t="shared" ref="B851:D851" si="265">B779</f>
        <v>Manufacture of glass</v>
      </c>
      <c r="C851" s="526" t="str">
        <f t="shared" si="265"/>
        <v>Glass and mineral wool</v>
      </c>
      <c r="D851" s="526" t="str">
        <f t="shared" si="265"/>
        <v>Process (method A): carbonate only</v>
      </c>
      <c r="E851" s="533"/>
      <c r="F851" s="527" t="str">
        <f t="shared" si="221"/>
        <v>Process Emissions</v>
      </c>
      <c r="G851" s="525" t="s">
        <v>209</v>
      </c>
      <c r="H851" s="536"/>
      <c r="I851" s="536"/>
      <c r="J851" s="527"/>
      <c r="K851" s="527"/>
      <c r="L851" s="536"/>
      <c r="M851" s="536"/>
      <c r="N851" s="536"/>
      <c r="O851" s="537"/>
      <c r="P851" s="525" t="str">
        <f t="shared" si="222"/>
        <v>n.a.</v>
      </c>
      <c r="Q851" s="529" t="str">
        <f t="shared" si="223"/>
        <v>Glass and mineral wool: Process (method A): carbonate only</v>
      </c>
      <c r="R851" s="24"/>
      <c r="S851" s="32" t="str">
        <f t="shared" si="259"/>
        <v>RNFBOC_Glass and mineral wool: Process (method A): carbonate only</v>
      </c>
      <c r="Z851" s="28" t="b">
        <f t="shared" si="225"/>
        <v>1</v>
      </c>
      <c r="AL851" s="427" t="s">
        <v>1522</v>
      </c>
      <c r="AM851" s="427"/>
      <c r="AN851" s="427" t="s">
        <v>1522</v>
      </c>
      <c r="AO851" s="427" t="s">
        <v>1522</v>
      </c>
      <c r="AP851" s="427" t="s">
        <v>1522</v>
      </c>
    </row>
    <row r="852" spans="1:42" ht="12.75" customHeight="1" outlineLevel="1" x14ac:dyDescent="0.25">
      <c r="A852" s="28">
        <f t="shared" si="227"/>
        <v>40</v>
      </c>
      <c r="B852" s="538" t="str">
        <f t="shared" ref="B852:D852" si="266">B780</f>
        <v>Manufacture of glass</v>
      </c>
      <c r="C852" s="526" t="str">
        <f t="shared" si="266"/>
        <v>Glass and mineral wool</v>
      </c>
      <c r="D852" s="526" t="str">
        <f t="shared" si="266"/>
        <v>Process (method A): mixed (carbonate + non-carbonate)</v>
      </c>
      <c r="E852" s="533"/>
      <c r="F852" s="527" t="str">
        <f t="shared" si="221"/>
        <v>Process Emissions</v>
      </c>
      <c r="G852" s="525">
        <v>1</v>
      </c>
      <c r="H852" s="536" t="s">
        <v>1621</v>
      </c>
      <c r="I852" s="536"/>
      <c r="J852" s="527"/>
      <c r="K852" s="527"/>
      <c r="L852" s="536"/>
      <c r="M852" s="536"/>
      <c r="N852" s="536"/>
      <c r="O852" s="537"/>
      <c r="P852" s="525">
        <f t="shared" si="222"/>
        <v>1</v>
      </c>
      <c r="Q852" s="529" t="str">
        <f t="shared" si="223"/>
        <v>Glass and mineral wool: Process (method A): mixed (carbonate + non-carbonate)</v>
      </c>
      <c r="R852" s="24"/>
      <c r="S852" s="32" t="str">
        <f t="shared" si="259"/>
        <v>RNFBOC_Glass and mineral wool: Process (method A): mixed (carbonate + non-carbonate)</v>
      </c>
      <c r="Z852" s="28" t="b">
        <f t="shared" si="225"/>
        <v>0</v>
      </c>
      <c r="AL852" s="427">
        <v>3</v>
      </c>
      <c r="AM852" s="427"/>
      <c r="AN852" s="427" t="s">
        <v>1522</v>
      </c>
      <c r="AO852" s="427" t="s">
        <v>1522</v>
      </c>
      <c r="AP852" s="427" t="s">
        <v>1522</v>
      </c>
    </row>
    <row r="853" spans="1:42" ht="12.75" customHeight="1" outlineLevel="1" x14ac:dyDescent="0.25">
      <c r="A853" s="28">
        <f t="shared" si="227"/>
        <v>41</v>
      </c>
      <c r="B853" s="538" t="str">
        <f t="shared" ref="B853:D853" si="267">B781</f>
        <v>Manufacture of glass</v>
      </c>
      <c r="C853" s="526" t="str">
        <f t="shared" si="267"/>
        <v>Glass and mineral wool</v>
      </c>
      <c r="D853" s="526" t="str">
        <f t="shared" si="267"/>
        <v>Process (method A): non-carbonate</v>
      </c>
      <c r="E853" s="533"/>
      <c r="F853" s="527" t="str">
        <f t="shared" si="221"/>
        <v>Process Emissions</v>
      </c>
      <c r="G853" s="525">
        <v>1</v>
      </c>
      <c r="H853" s="536" t="s">
        <v>1621</v>
      </c>
      <c r="I853" s="536"/>
      <c r="J853" s="527"/>
      <c r="K853" s="527"/>
      <c r="L853" s="536"/>
      <c r="M853" s="536"/>
      <c r="N853" s="536"/>
      <c r="O853" s="537"/>
      <c r="P853" s="525">
        <f t="shared" si="222"/>
        <v>1</v>
      </c>
      <c r="Q853" s="529" t="str">
        <f t="shared" si="223"/>
        <v>Glass and mineral wool: Process (method A): non-carbonate</v>
      </c>
      <c r="R853" s="24"/>
      <c r="S853" s="32" t="str">
        <f t="shared" si="259"/>
        <v>RNFBOC_Glass and mineral wool: Process (method A): non-carbonate</v>
      </c>
      <c r="Z853" s="28" t="b">
        <f t="shared" si="225"/>
        <v>0</v>
      </c>
      <c r="AL853" s="427">
        <v>3</v>
      </c>
      <c r="AM853" s="427"/>
      <c r="AN853" s="427" t="s">
        <v>1522</v>
      </c>
      <c r="AO853" s="427" t="s">
        <v>1522</v>
      </c>
      <c r="AP853" s="427" t="s">
        <v>1522</v>
      </c>
    </row>
    <row r="854" spans="1:42" ht="12.75" customHeight="1" outlineLevel="1" x14ac:dyDescent="0.25">
      <c r="A854" s="28">
        <f t="shared" si="227"/>
        <v>42</v>
      </c>
      <c r="B854" s="538" t="str">
        <f t="shared" ref="B854:D854" si="268">B782</f>
        <v>Manufacture of ceramics</v>
      </c>
      <c r="C854" s="526" t="str">
        <f t="shared" si="268"/>
        <v>Ceramics</v>
      </c>
      <c r="D854" s="526" t="str">
        <f t="shared" si="268"/>
        <v>Process (method A): carbonate only</v>
      </c>
      <c r="E854" s="533"/>
      <c r="F854" s="527" t="str">
        <f t="shared" si="221"/>
        <v>Process Emissions</v>
      </c>
      <c r="G854" s="525" t="s">
        <v>209</v>
      </c>
      <c r="H854" s="536"/>
      <c r="I854" s="536"/>
      <c r="J854" s="527"/>
      <c r="K854" s="527"/>
      <c r="L854" s="536"/>
      <c r="M854" s="536"/>
      <c r="N854" s="536"/>
      <c r="O854" s="537"/>
      <c r="P854" s="525" t="str">
        <f t="shared" si="222"/>
        <v>n.a.</v>
      </c>
      <c r="Q854" s="529" t="str">
        <f t="shared" si="223"/>
        <v>Ceramics: Process (method A): carbonate only</v>
      </c>
      <c r="R854" s="24"/>
      <c r="S854" s="32" t="str">
        <f t="shared" si="259"/>
        <v>RNFBOC_Ceramics: Process (method A): carbonate only</v>
      </c>
      <c r="Z854" s="28" t="b">
        <f t="shared" si="225"/>
        <v>1</v>
      </c>
      <c r="AL854" s="427" t="s">
        <v>1522</v>
      </c>
      <c r="AM854" s="427"/>
      <c r="AN854" s="427" t="s">
        <v>1522</v>
      </c>
      <c r="AO854" s="427" t="s">
        <v>1522</v>
      </c>
      <c r="AP854" s="427" t="s">
        <v>1522</v>
      </c>
    </row>
    <row r="855" spans="1:42" ht="12.75" customHeight="1" outlineLevel="1" x14ac:dyDescent="0.25">
      <c r="A855" s="28">
        <f t="shared" si="227"/>
        <v>43</v>
      </c>
      <c r="B855" s="538" t="str">
        <f t="shared" ref="B855:D855" si="269">B783</f>
        <v>Manufacture of ceramics</v>
      </c>
      <c r="C855" s="526" t="str">
        <f t="shared" si="269"/>
        <v>Ceramics</v>
      </c>
      <c r="D855" s="526" t="str">
        <f t="shared" si="269"/>
        <v>Process (method A): mixed (carbonate + non-carbonate)</v>
      </c>
      <c r="E855" s="533"/>
      <c r="F855" s="527" t="str">
        <f t="shared" si="221"/>
        <v>Process Emissions</v>
      </c>
      <c r="G855" s="525">
        <v>1</v>
      </c>
      <c r="H855" s="536" t="s">
        <v>1621</v>
      </c>
      <c r="I855" s="536"/>
      <c r="J855" s="527"/>
      <c r="K855" s="527"/>
      <c r="L855" s="536"/>
      <c r="M855" s="536"/>
      <c r="N855" s="536"/>
      <c r="O855" s="537"/>
      <c r="P855" s="525">
        <f t="shared" si="222"/>
        <v>1</v>
      </c>
      <c r="Q855" s="529" t="str">
        <f t="shared" si="223"/>
        <v>Ceramics: Process (method A): mixed (carbonate + non-carbonate)</v>
      </c>
      <c r="R855" s="24"/>
      <c r="S855" s="32" t="str">
        <f t="shared" si="259"/>
        <v>RNFBOC_Ceramics: Process (method A): mixed (carbonate + non-carbonate)</v>
      </c>
      <c r="W855" s="145"/>
      <c r="X855" s="21"/>
      <c r="Z855" s="28" t="b">
        <f t="shared" si="225"/>
        <v>0</v>
      </c>
      <c r="AL855" s="427">
        <v>3</v>
      </c>
      <c r="AM855" s="427"/>
      <c r="AN855" s="427" t="s">
        <v>1522</v>
      </c>
      <c r="AO855" s="427" t="s">
        <v>1522</v>
      </c>
      <c r="AP855" s="427" t="s">
        <v>1522</v>
      </c>
    </row>
    <row r="856" spans="1:42" ht="12.75" customHeight="1" outlineLevel="1" x14ac:dyDescent="0.25">
      <c r="A856" s="28">
        <f t="shared" si="227"/>
        <v>44</v>
      </c>
      <c r="B856" s="538" t="str">
        <f t="shared" ref="B856:D856" si="270">B784</f>
        <v>Manufacture of ceramics</v>
      </c>
      <c r="C856" s="526" t="str">
        <f t="shared" si="270"/>
        <v>Ceramics</v>
      </c>
      <c r="D856" s="526" t="str">
        <f t="shared" si="270"/>
        <v>Process (method A): non-carbonate</v>
      </c>
      <c r="E856" s="533"/>
      <c r="F856" s="527" t="str">
        <f t="shared" si="221"/>
        <v>Process Emissions</v>
      </c>
      <c r="G856" s="525">
        <v>1</v>
      </c>
      <c r="H856" s="536" t="s">
        <v>1621</v>
      </c>
      <c r="I856" s="536"/>
      <c r="J856" s="527"/>
      <c r="K856" s="527"/>
      <c r="L856" s="536"/>
      <c r="M856" s="536"/>
      <c r="N856" s="536"/>
      <c r="O856" s="537"/>
      <c r="P856" s="525">
        <f t="shared" si="222"/>
        <v>1</v>
      </c>
      <c r="Q856" s="529" t="str">
        <f t="shared" si="223"/>
        <v>Ceramics: Process (method A): non-carbonate</v>
      </c>
      <c r="R856" s="24"/>
      <c r="S856" s="32" t="str">
        <f t="shared" si="259"/>
        <v>RNFBOC_Ceramics: Process (method A): non-carbonate</v>
      </c>
      <c r="W856" s="145"/>
      <c r="X856" s="21"/>
      <c r="Z856" s="28" t="b">
        <f t="shared" si="225"/>
        <v>0</v>
      </c>
      <c r="AL856" s="427">
        <v>3</v>
      </c>
      <c r="AM856" s="427"/>
      <c r="AN856" s="427" t="s">
        <v>1522</v>
      </c>
      <c r="AO856" s="427" t="s">
        <v>1522</v>
      </c>
      <c r="AP856" s="427" t="s">
        <v>1522</v>
      </c>
    </row>
    <row r="857" spans="1:42" ht="12.75" customHeight="1" outlineLevel="1" x14ac:dyDescent="0.25">
      <c r="A857" s="28">
        <f t="shared" si="227"/>
        <v>45</v>
      </c>
      <c r="B857" s="538" t="str">
        <f t="shared" ref="B857:D857" si="271">B785</f>
        <v>Manufacture of ceramics</v>
      </c>
      <c r="C857" s="526" t="str">
        <f t="shared" si="271"/>
        <v>Ceramics</v>
      </c>
      <c r="D857" s="526" t="str">
        <f t="shared" si="271"/>
        <v>Process (method B): oxide output</v>
      </c>
      <c r="E857" s="526"/>
      <c r="F857" s="527" t="str">
        <f t="shared" si="221"/>
        <v>Process Emissions</v>
      </c>
      <c r="G857" s="525" t="s">
        <v>209</v>
      </c>
      <c r="H857" s="536"/>
      <c r="I857" s="536"/>
      <c r="J857" s="527"/>
      <c r="K857" s="527"/>
      <c r="L857" s="536"/>
      <c r="M857" s="536"/>
      <c r="N857" s="536"/>
      <c r="O857" s="537"/>
      <c r="P857" s="525" t="str">
        <f t="shared" si="222"/>
        <v>n.a.</v>
      </c>
      <c r="Q857" s="529" t="str">
        <f t="shared" si="223"/>
        <v>Ceramics: Process (method B): oxide output</v>
      </c>
      <c r="R857" s="24"/>
      <c r="S857" s="32" t="str">
        <f t="shared" si="259"/>
        <v>RNFBOC_Ceramics: Process (method B): oxide output</v>
      </c>
      <c r="Z857" s="28" t="b">
        <f t="shared" si="225"/>
        <v>1</v>
      </c>
      <c r="AL857" s="427" t="s">
        <v>1522</v>
      </c>
      <c r="AM857" s="427"/>
      <c r="AN857" s="427" t="s">
        <v>1522</v>
      </c>
      <c r="AO857" s="427" t="s">
        <v>1522</v>
      </c>
      <c r="AP857" s="427" t="s">
        <v>1522</v>
      </c>
    </row>
    <row r="858" spans="1:42" ht="12.75" customHeight="1" outlineLevel="1" x14ac:dyDescent="0.25">
      <c r="A858" s="28">
        <f t="shared" si="227"/>
        <v>46</v>
      </c>
      <c r="B858" s="538" t="str">
        <f t="shared" ref="B858:D858" si="272">B786</f>
        <v>Manufacture of ceramics</v>
      </c>
      <c r="C858" s="526" t="str">
        <f t="shared" si="272"/>
        <v>Ceramics</v>
      </c>
      <c r="D858" s="526" t="str">
        <f t="shared" si="272"/>
        <v>Scrubbing</v>
      </c>
      <c r="E858" s="526"/>
      <c r="F858" s="527" t="str">
        <f t="shared" si="221"/>
        <v>Process Emissions</v>
      </c>
      <c r="G858" s="525" t="s">
        <v>209</v>
      </c>
      <c r="H858" s="536"/>
      <c r="I858" s="536"/>
      <c r="J858" s="527"/>
      <c r="K858" s="527"/>
      <c r="L858" s="536"/>
      <c r="M858" s="536"/>
      <c r="N858" s="536"/>
      <c r="O858" s="537"/>
      <c r="P858" s="525" t="str">
        <f t="shared" si="222"/>
        <v>n.a.</v>
      </c>
      <c r="Q858" s="529" t="str">
        <f t="shared" si="223"/>
        <v>Ceramics: Scrubbing</v>
      </c>
      <c r="R858" s="24"/>
      <c r="S858" s="32" t="str">
        <f t="shared" si="259"/>
        <v>RNFBOC_Ceramics: Scrubbing</v>
      </c>
      <c r="Z858" s="28" t="b">
        <f t="shared" si="225"/>
        <v>1</v>
      </c>
      <c r="AL858" s="427" t="s">
        <v>1522</v>
      </c>
      <c r="AM858" s="427"/>
      <c r="AN858" s="427" t="s">
        <v>1522</v>
      </c>
      <c r="AO858" s="427" t="s">
        <v>1522</v>
      </c>
      <c r="AP858" s="427" t="s">
        <v>1522</v>
      </c>
    </row>
    <row r="859" spans="1:42" ht="12.75" customHeight="1" outlineLevel="1" x14ac:dyDescent="0.25">
      <c r="A859" s="28">
        <f t="shared" si="227"/>
        <v>47</v>
      </c>
      <c r="B859" s="538" t="str">
        <f t="shared" ref="B859:D859" si="273">B787</f>
        <v>Production of pulp</v>
      </c>
      <c r="C859" s="526" t="str">
        <f t="shared" si="273"/>
        <v>Pulp &amp; paper</v>
      </c>
      <c r="D859" s="526" t="str">
        <f t="shared" si="273"/>
        <v>Make up chemicals</v>
      </c>
      <c r="E859" s="526"/>
      <c r="F859" s="527" t="str">
        <f t="shared" si="221"/>
        <v>Process Emissions</v>
      </c>
      <c r="G859" s="525" t="s">
        <v>209</v>
      </c>
      <c r="H859" s="536"/>
      <c r="I859" s="536"/>
      <c r="J859" s="527"/>
      <c r="K859" s="527"/>
      <c r="L859" s="536"/>
      <c r="M859" s="536"/>
      <c r="N859" s="536"/>
      <c r="O859" s="537"/>
      <c r="P859" s="525" t="str">
        <f t="shared" si="222"/>
        <v>n.a.</v>
      </c>
      <c r="Q859" s="529" t="str">
        <f t="shared" si="223"/>
        <v>Pulp &amp; paper: Make up chemicals</v>
      </c>
      <c r="R859" s="24"/>
      <c r="S859" s="32" t="str">
        <f t="shared" si="259"/>
        <v>RNFBOC_Pulp &amp; paper: Make up chemicals</v>
      </c>
      <c r="Z859" s="28" t="b">
        <f t="shared" si="225"/>
        <v>1</v>
      </c>
      <c r="AL859" s="427" t="s">
        <v>1522</v>
      </c>
      <c r="AM859" s="427"/>
      <c r="AN859" s="427" t="s">
        <v>1522</v>
      </c>
      <c r="AO859" s="427" t="s">
        <v>1522</v>
      </c>
      <c r="AP859" s="427" t="s">
        <v>1522</v>
      </c>
    </row>
    <row r="860" spans="1:42" ht="12.75" customHeight="1" outlineLevel="1" x14ac:dyDescent="0.25">
      <c r="A860" s="28">
        <f t="shared" si="227"/>
        <v>48</v>
      </c>
      <c r="B860" s="538" t="str">
        <f t="shared" ref="B860:D860" si="274">B788</f>
        <v>Production of carbon black</v>
      </c>
      <c r="C860" s="526" t="str">
        <f t="shared" si="274"/>
        <v>Carbon black</v>
      </c>
      <c r="D860" s="526" t="str">
        <f t="shared" si="274"/>
        <v>Mass balance methodology</v>
      </c>
      <c r="E860" s="526"/>
      <c r="F860" s="527" t="str">
        <f t="shared" si="221"/>
        <v>Mass balance</v>
      </c>
      <c r="G860" s="525">
        <v>1</v>
      </c>
      <c r="H860" s="536" t="s">
        <v>1621</v>
      </c>
      <c r="I860" s="536"/>
      <c r="J860" s="527"/>
      <c r="K860" s="527"/>
      <c r="L860" s="536"/>
      <c r="M860" s="536"/>
      <c r="N860" s="536"/>
      <c r="O860" s="537"/>
      <c r="P860" s="525">
        <f t="shared" si="222"/>
        <v>1</v>
      </c>
      <c r="Q860" s="529" t="str">
        <f t="shared" si="223"/>
        <v>Carbon black: Mass balance methodology</v>
      </c>
      <c r="R860" s="24"/>
      <c r="S860" s="32" t="str">
        <f t="shared" si="259"/>
        <v>RNFBOC_Carbon black: Mass balance methodology</v>
      </c>
      <c r="Z860" s="28" t="b">
        <f t="shared" si="225"/>
        <v>0</v>
      </c>
      <c r="AL860" s="427">
        <v>3</v>
      </c>
      <c r="AM860" s="427"/>
      <c r="AN860" s="427" t="s">
        <v>1522</v>
      </c>
      <c r="AO860" s="427" t="s">
        <v>1522</v>
      </c>
      <c r="AP860" s="427" t="s">
        <v>1522</v>
      </c>
    </row>
    <row r="861" spans="1:42" ht="12.75" customHeight="1" outlineLevel="1" x14ac:dyDescent="0.25">
      <c r="A861" s="28">
        <f t="shared" si="227"/>
        <v>49</v>
      </c>
      <c r="B861" s="538" t="str">
        <f t="shared" ref="B861:D861" si="275">B789</f>
        <v>Production of ammonia</v>
      </c>
      <c r="C861" s="526" t="str">
        <f t="shared" si="275"/>
        <v>Ammonia</v>
      </c>
      <c r="D861" s="526" t="str">
        <f t="shared" si="275"/>
        <v>Fuel as process input</v>
      </c>
      <c r="E861" s="526"/>
      <c r="F861" s="527" t="str">
        <f t="shared" si="221"/>
        <v>Combustion</v>
      </c>
      <c r="G861" s="525">
        <v>1</v>
      </c>
      <c r="H861" s="536" t="s">
        <v>1621</v>
      </c>
      <c r="I861" s="536"/>
      <c r="J861" s="527"/>
      <c r="K861" s="527"/>
      <c r="L861" s="536"/>
      <c r="M861" s="536"/>
      <c r="N861" s="536"/>
      <c r="O861" s="537"/>
      <c r="P861" s="525">
        <f t="shared" si="222"/>
        <v>1</v>
      </c>
      <c r="Q861" s="529" t="str">
        <f t="shared" si="223"/>
        <v>Ammonia: Fuel as process input</v>
      </c>
      <c r="R861" s="24"/>
      <c r="S861" s="32" t="str">
        <f t="shared" si="259"/>
        <v>RNFBOC_Ammonia: Fuel as process input</v>
      </c>
      <c r="Z861" s="28" t="b">
        <f t="shared" si="225"/>
        <v>0</v>
      </c>
      <c r="AL861" s="427">
        <v>3</v>
      </c>
      <c r="AM861" s="427"/>
      <c r="AN861" s="427" t="s">
        <v>1522</v>
      </c>
      <c r="AO861" s="427" t="s">
        <v>1522</v>
      </c>
      <c r="AP861" s="427" t="s">
        <v>1522</v>
      </c>
    </row>
    <row r="862" spans="1:42" ht="12.75" customHeight="1" outlineLevel="1" x14ac:dyDescent="0.25">
      <c r="A862" s="28">
        <f t="shared" si="227"/>
        <v>50</v>
      </c>
      <c r="B862" s="538" t="str">
        <f t="shared" ref="B862:D862" si="276">B790</f>
        <v>Production of hydrogen and synthesis gas</v>
      </c>
      <c r="C862" s="526" t="str">
        <f t="shared" si="276"/>
        <v>Hydrogen and synthesis gas</v>
      </c>
      <c r="D862" s="526" t="str">
        <f t="shared" si="276"/>
        <v>Fuel as process input</v>
      </c>
      <c r="E862" s="526"/>
      <c r="F862" s="527" t="str">
        <f t="shared" si="221"/>
        <v>Combustion</v>
      </c>
      <c r="G862" s="525">
        <v>1</v>
      </c>
      <c r="H862" s="536" t="s">
        <v>1621</v>
      </c>
      <c r="I862" s="536"/>
      <c r="J862" s="527"/>
      <c r="K862" s="527"/>
      <c r="L862" s="536"/>
      <c r="M862" s="536"/>
      <c r="N862" s="536"/>
      <c r="O862" s="537"/>
      <c r="P862" s="525">
        <f t="shared" si="222"/>
        <v>1</v>
      </c>
      <c r="Q862" s="529" t="str">
        <f t="shared" si="223"/>
        <v>Hydrogen and synthesis gas: Fuel as process input</v>
      </c>
      <c r="R862" s="24"/>
      <c r="S862" s="32" t="str">
        <f t="shared" si="259"/>
        <v>RNFBOC_Hydrogen and synthesis gas: Fuel as process input</v>
      </c>
      <c r="Z862" s="28" t="b">
        <f t="shared" si="225"/>
        <v>0</v>
      </c>
      <c r="AL862" s="427">
        <v>3</v>
      </c>
      <c r="AM862" s="427"/>
      <c r="AN862" s="427" t="s">
        <v>1522</v>
      </c>
      <c r="AO862" s="427" t="s">
        <v>1522</v>
      </c>
      <c r="AP862" s="427" t="s">
        <v>1522</v>
      </c>
    </row>
    <row r="863" spans="1:42" ht="12.75" customHeight="1" outlineLevel="1" x14ac:dyDescent="0.25">
      <c r="A863" s="28">
        <f t="shared" si="227"/>
        <v>51</v>
      </c>
      <c r="B863" s="538" t="str">
        <f t="shared" ref="B863:D863" si="277">B791</f>
        <v>Production of hydrogen and synthesis gas</v>
      </c>
      <c r="C863" s="526" t="str">
        <f t="shared" si="277"/>
        <v>Hydrogen and synthesis gas</v>
      </c>
      <c r="D863" s="526" t="str">
        <f t="shared" si="277"/>
        <v>Mass balance methodology</v>
      </c>
      <c r="E863" s="526"/>
      <c r="F863" s="527" t="str">
        <f t="shared" si="221"/>
        <v>Mass balance</v>
      </c>
      <c r="G863" s="525">
        <v>1</v>
      </c>
      <c r="H863" s="536" t="s">
        <v>1621</v>
      </c>
      <c r="I863" s="536"/>
      <c r="J863" s="527"/>
      <c r="K863" s="527"/>
      <c r="L863" s="536"/>
      <c r="M863" s="536"/>
      <c r="N863" s="536"/>
      <c r="O863" s="537"/>
      <c r="P863" s="525">
        <f t="shared" si="222"/>
        <v>1</v>
      </c>
      <c r="Q863" s="529" t="str">
        <f t="shared" si="223"/>
        <v>Hydrogen and synthesis gas: Mass balance methodology</v>
      </c>
      <c r="R863" s="24"/>
      <c r="S863" s="32" t="str">
        <f t="shared" si="259"/>
        <v>RNFBOC_Hydrogen and synthesis gas: Mass balance methodology</v>
      </c>
      <c r="Z863" s="28" t="b">
        <f t="shared" si="225"/>
        <v>0</v>
      </c>
      <c r="AL863" s="427">
        <v>3</v>
      </c>
      <c r="AM863" s="427"/>
      <c r="AN863" s="427" t="s">
        <v>1522</v>
      </c>
      <c r="AO863" s="427" t="s">
        <v>1522</v>
      </c>
      <c r="AP863" s="427" t="s">
        <v>1522</v>
      </c>
    </row>
    <row r="864" spans="1:42" ht="12.75" customHeight="1" outlineLevel="1" x14ac:dyDescent="0.25">
      <c r="A864" s="28">
        <f t="shared" si="227"/>
        <v>52</v>
      </c>
      <c r="B864" s="538" t="str">
        <f t="shared" ref="B864:D864" si="278">B792</f>
        <v>Production of bulk chemicals</v>
      </c>
      <c r="C864" s="526" t="str">
        <f t="shared" si="278"/>
        <v>Bulk organic chemicals</v>
      </c>
      <c r="D864" s="526" t="str">
        <f t="shared" si="278"/>
        <v>Mass balance methodology</v>
      </c>
      <c r="E864" s="526"/>
      <c r="F864" s="527" t="str">
        <f t="shared" si="221"/>
        <v>Mass balance</v>
      </c>
      <c r="G864" s="525">
        <v>1</v>
      </c>
      <c r="H864" s="536" t="s">
        <v>1621</v>
      </c>
      <c r="I864" s="536"/>
      <c r="J864" s="527"/>
      <c r="K864" s="527"/>
      <c r="L864" s="536"/>
      <c r="M864" s="536"/>
      <c r="N864" s="536"/>
      <c r="O864" s="537"/>
      <c r="P864" s="525">
        <f t="shared" si="222"/>
        <v>1</v>
      </c>
      <c r="Q864" s="529" t="str">
        <f t="shared" si="223"/>
        <v>Bulk organic chemicals: Mass balance methodology</v>
      </c>
      <c r="R864" s="24"/>
      <c r="S864" s="32" t="str">
        <f t="shared" si="259"/>
        <v>RNFBOC_Bulk organic chemicals: Mass balance methodology</v>
      </c>
      <c r="Z864" s="28" t="b">
        <f t="shared" si="225"/>
        <v>0</v>
      </c>
      <c r="AL864" s="427">
        <v>3</v>
      </c>
      <c r="AM864" s="427"/>
      <c r="AN864" s="427" t="s">
        <v>1522</v>
      </c>
      <c r="AO864" s="427" t="s">
        <v>1522</v>
      </c>
      <c r="AP864" s="427" t="s">
        <v>1522</v>
      </c>
    </row>
    <row r="865" spans="1:44" ht="12.75" customHeight="1" outlineLevel="1" x14ac:dyDescent="0.25">
      <c r="A865" s="28">
        <f t="shared" si="227"/>
        <v>53</v>
      </c>
      <c r="B865" s="538" t="str">
        <f t="shared" ref="B865:D865" si="279">B793</f>
        <v>Production or processing of ferrous metals</v>
      </c>
      <c r="C865" s="526" t="str">
        <f t="shared" si="279"/>
        <v>(Non) ferrous, sec. aluminium</v>
      </c>
      <c r="D865" s="526" t="str">
        <f t="shared" si="279"/>
        <v>Process (method A): carbonate only</v>
      </c>
      <c r="E865" s="533"/>
      <c r="F865" s="527" t="str">
        <f t="shared" si="221"/>
        <v>Process Emissions</v>
      </c>
      <c r="G865" s="525" t="s">
        <v>209</v>
      </c>
      <c r="H865" s="536"/>
      <c r="I865" s="536"/>
      <c r="J865" s="527"/>
      <c r="K865" s="527"/>
      <c r="L865" s="536"/>
      <c r="M865" s="536"/>
      <c r="N865" s="536"/>
      <c r="O865" s="537"/>
      <c r="P865" s="525" t="str">
        <f t="shared" si="222"/>
        <v>n.a.</v>
      </c>
      <c r="Q865" s="529" t="str">
        <f t="shared" si="223"/>
        <v>(Non) ferrous, sec. aluminium: Process (method A): carbonate only</v>
      </c>
      <c r="R865" s="24"/>
      <c r="S865" s="32" t="str">
        <f t="shared" si="259"/>
        <v>RNFBOC_(Non) ferrous, sec. aluminium: Process (method A): carbonate only</v>
      </c>
      <c r="Z865" s="28" t="b">
        <f t="shared" si="225"/>
        <v>1</v>
      </c>
      <c r="AL865" s="427" t="s">
        <v>1522</v>
      </c>
      <c r="AM865" s="427"/>
      <c r="AN865" s="427" t="s">
        <v>1522</v>
      </c>
      <c r="AO865" s="427" t="s">
        <v>1522</v>
      </c>
      <c r="AP865" s="427" t="s">
        <v>1522</v>
      </c>
    </row>
    <row r="866" spans="1:44" ht="12.75" customHeight="1" outlineLevel="1" x14ac:dyDescent="0.25">
      <c r="A866" s="28">
        <f t="shared" si="227"/>
        <v>54</v>
      </c>
      <c r="B866" s="538" t="str">
        <f t="shared" ref="B866:D866" si="280">B794</f>
        <v>Production or processing of ferrous metals</v>
      </c>
      <c r="C866" s="526" t="str">
        <f t="shared" si="280"/>
        <v>(Non) ferrous, sec. aluminium</v>
      </c>
      <c r="D866" s="526" t="str">
        <f t="shared" si="280"/>
        <v>Process (method A): mixed (carbonate + non-carbonate)</v>
      </c>
      <c r="E866" s="533"/>
      <c r="F866" s="527" t="str">
        <f t="shared" si="221"/>
        <v>Process Emissions</v>
      </c>
      <c r="G866" s="525">
        <v>1</v>
      </c>
      <c r="H866" s="536" t="s">
        <v>1621</v>
      </c>
      <c r="I866" s="536"/>
      <c r="J866" s="527"/>
      <c r="K866" s="527"/>
      <c r="L866" s="536"/>
      <c r="M866" s="536"/>
      <c r="N866" s="536"/>
      <c r="O866" s="537"/>
      <c r="P866" s="525">
        <f t="shared" si="222"/>
        <v>1</v>
      </c>
      <c r="Q866" s="529" t="str">
        <f t="shared" si="223"/>
        <v>(Non) ferrous, sec. aluminium: Process (method A): mixed (carbonate + non-carbonate)</v>
      </c>
      <c r="R866" s="24"/>
      <c r="S866" s="32" t="str">
        <f t="shared" si="259"/>
        <v>RNFBOC_(Non) ferrous, sec. aluminium: Process (method A): mixed (carbonate + non-carbonate)</v>
      </c>
      <c r="Z866" s="28" t="b">
        <f t="shared" si="225"/>
        <v>0</v>
      </c>
      <c r="AL866" s="427">
        <v>3</v>
      </c>
      <c r="AM866" s="427"/>
      <c r="AN866" s="427" t="s">
        <v>1522</v>
      </c>
      <c r="AO866" s="427" t="s">
        <v>1522</v>
      </c>
      <c r="AP866" s="427" t="s">
        <v>1522</v>
      </c>
    </row>
    <row r="867" spans="1:44" ht="12.75" customHeight="1" outlineLevel="1" x14ac:dyDescent="0.25">
      <c r="A867" s="28">
        <f t="shared" si="227"/>
        <v>55</v>
      </c>
      <c r="B867" s="538" t="str">
        <f t="shared" ref="B867:D867" si="281">B795</f>
        <v>Production or processing of ferrous metals</v>
      </c>
      <c r="C867" s="526" t="str">
        <f t="shared" si="281"/>
        <v>(Non) ferrous, sec. aluminium</v>
      </c>
      <c r="D867" s="526" t="str">
        <f t="shared" si="281"/>
        <v>Process (method A): non-carbonate</v>
      </c>
      <c r="E867" s="533"/>
      <c r="F867" s="527" t="str">
        <f t="shared" si="221"/>
        <v>Process Emissions</v>
      </c>
      <c r="G867" s="525">
        <v>1</v>
      </c>
      <c r="H867" s="536" t="s">
        <v>1621</v>
      </c>
      <c r="I867" s="536"/>
      <c r="J867" s="527"/>
      <c r="K867" s="527"/>
      <c r="L867" s="536"/>
      <c r="M867" s="536"/>
      <c r="N867" s="536"/>
      <c r="O867" s="537"/>
      <c r="P867" s="525">
        <f t="shared" si="222"/>
        <v>1</v>
      </c>
      <c r="Q867" s="529" t="str">
        <f t="shared" si="223"/>
        <v>(Non) ferrous, sec. aluminium: Process (method A): non-carbonate</v>
      </c>
      <c r="R867" s="24"/>
      <c r="S867" s="32" t="str">
        <f t="shared" si="259"/>
        <v>RNFBOC_(Non) ferrous, sec. aluminium: Process (method A): non-carbonate</v>
      </c>
      <c r="Z867" s="28" t="b">
        <f t="shared" si="225"/>
        <v>0</v>
      </c>
      <c r="AL867" s="427">
        <v>3</v>
      </c>
      <c r="AM867" s="427"/>
      <c r="AN867" s="427" t="s">
        <v>1522</v>
      </c>
      <c r="AO867" s="427" t="s">
        <v>1522</v>
      </c>
      <c r="AP867" s="427" t="s">
        <v>1522</v>
      </c>
    </row>
    <row r="868" spans="1:44" ht="12.75" customHeight="1" outlineLevel="1" x14ac:dyDescent="0.25">
      <c r="A868" s="28">
        <f t="shared" si="227"/>
        <v>56</v>
      </c>
      <c r="B868" s="538" t="str">
        <f t="shared" ref="B868:D868" si="282">B796</f>
        <v>Production or processing of ferrous metals</v>
      </c>
      <c r="C868" s="526" t="str">
        <f t="shared" si="282"/>
        <v>(Non) ferrous, sec. aluminium</v>
      </c>
      <c r="D868" s="526" t="str">
        <f t="shared" si="282"/>
        <v>Process (method B): oxide output</v>
      </c>
      <c r="E868" s="533"/>
      <c r="F868" s="527" t="str">
        <f t="shared" si="221"/>
        <v>Process Emissions</v>
      </c>
      <c r="G868" s="525" t="s">
        <v>209</v>
      </c>
      <c r="H868" s="536"/>
      <c r="I868" s="536"/>
      <c r="J868" s="527"/>
      <c r="K868" s="527"/>
      <c r="L868" s="536"/>
      <c r="M868" s="536"/>
      <c r="N868" s="536"/>
      <c r="O868" s="537"/>
      <c r="P868" s="525" t="str">
        <f t="shared" si="222"/>
        <v>n.a.</v>
      </c>
      <c r="Q868" s="529" t="str">
        <f t="shared" si="223"/>
        <v>(Non) ferrous, sec. aluminium: Process (method B): oxide output</v>
      </c>
      <c r="R868" s="24"/>
      <c r="S868" s="32" t="str">
        <f t="shared" si="259"/>
        <v>RNFBOC_(Non) ferrous, sec. aluminium: Process (method B): oxide output</v>
      </c>
      <c r="Z868" s="28" t="b">
        <f t="shared" si="225"/>
        <v>1</v>
      </c>
      <c r="AL868" s="427" t="s">
        <v>1522</v>
      </c>
      <c r="AM868" s="427"/>
      <c r="AN868" s="427" t="s">
        <v>1522</v>
      </c>
      <c r="AO868" s="427" t="s">
        <v>1522</v>
      </c>
      <c r="AP868" s="427" t="s">
        <v>1522</v>
      </c>
    </row>
    <row r="869" spans="1:44" ht="12.75" customHeight="1" outlineLevel="1" x14ac:dyDescent="0.25">
      <c r="A869" s="28">
        <f t="shared" si="227"/>
        <v>57</v>
      </c>
      <c r="B869" s="538" t="str">
        <f t="shared" ref="B869:D869" si="283">B797</f>
        <v>Production or processing of ferrous metals</v>
      </c>
      <c r="C869" s="526" t="str">
        <f t="shared" si="283"/>
        <v>(Non) ferrous, sec. aluminium</v>
      </c>
      <c r="D869" s="526" t="str">
        <f t="shared" si="283"/>
        <v>Mass balance methodology</v>
      </c>
      <c r="E869" s="526"/>
      <c r="F869" s="527" t="str">
        <f t="shared" si="221"/>
        <v>Mass balance</v>
      </c>
      <c r="G869" s="525">
        <v>1</v>
      </c>
      <c r="H869" s="536" t="s">
        <v>1621</v>
      </c>
      <c r="I869" s="536"/>
      <c r="J869" s="527"/>
      <c r="K869" s="527"/>
      <c r="L869" s="536"/>
      <c r="M869" s="536"/>
      <c r="N869" s="536"/>
      <c r="O869" s="537"/>
      <c r="P869" s="525">
        <f t="shared" si="222"/>
        <v>1</v>
      </c>
      <c r="Q869" s="529" t="str">
        <f t="shared" si="223"/>
        <v>(Non) ferrous, sec. aluminium: Mass balance methodology</v>
      </c>
      <c r="R869" s="24"/>
      <c r="S869" s="32" t="str">
        <f t="shared" si="259"/>
        <v>RNFBOC_(Non) ferrous, sec. aluminium: Mass balance methodology</v>
      </c>
      <c r="Z869" s="28" t="b">
        <f t="shared" si="225"/>
        <v>0</v>
      </c>
      <c r="AL869" s="427">
        <v>3</v>
      </c>
      <c r="AM869" s="427"/>
      <c r="AN869" s="427" t="s">
        <v>1522</v>
      </c>
      <c r="AO869" s="427" t="s">
        <v>1522</v>
      </c>
      <c r="AP869" s="427" t="s">
        <v>1522</v>
      </c>
    </row>
    <row r="870" spans="1:44" ht="12.75" customHeight="1" outlineLevel="1" x14ac:dyDescent="0.25">
      <c r="A870" s="28">
        <f t="shared" si="227"/>
        <v>58</v>
      </c>
      <c r="B870" s="538" t="str">
        <f t="shared" ref="B870:D870" si="284">B798</f>
        <v>Production of soda ash and sodium bicarbonate</v>
      </c>
      <c r="C870" s="526" t="str">
        <f t="shared" si="284"/>
        <v>Soda ash / sodium bicarbonate</v>
      </c>
      <c r="D870" s="526" t="str">
        <f t="shared" si="284"/>
        <v>Mass balance methodology</v>
      </c>
      <c r="E870" s="526"/>
      <c r="F870" s="527" t="str">
        <f t="shared" si="221"/>
        <v>Mass balance</v>
      </c>
      <c r="G870" s="525">
        <v>1</v>
      </c>
      <c r="H870" s="536" t="s">
        <v>1621</v>
      </c>
      <c r="I870" s="536"/>
      <c r="J870" s="527"/>
      <c r="K870" s="527"/>
      <c r="L870" s="536"/>
      <c r="M870" s="536"/>
      <c r="N870" s="536"/>
      <c r="O870" s="537"/>
      <c r="P870" s="525">
        <f t="shared" si="222"/>
        <v>1</v>
      </c>
      <c r="Q870" s="529" t="str">
        <f t="shared" si="223"/>
        <v>Soda ash / sodium bicarbonate: Mass balance methodology</v>
      </c>
      <c r="R870" s="24"/>
      <c r="S870" s="32" t="str">
        <f t="shared" si="259"/>
        <v>RNFBOC_Soda ash / sodium bicarbonate: Mass balance methodology</v>
      </c>
      <c r="W870" s="145"/>
      <c r="Z870" s="28" t="b">
        <f t="shared" si="225"/>
        <v>0</v>
      </c>
      <c r="AL870" s="427">
        <v>3</v>
      </c>
      <c r="AM870" s="427"/>
      <c r="AN870" s="427" t="s">
        <v>1522</v>
      </c>
      <c r="AO870" s="427" t="s">
        <v>1522</v>
      </c>
      <c r="AP870" s="427" t="s">
        <v>1522</v>
      </c>
    </row>
    <row r="871" spans="1:44" ht="12.75" customHeight="1" outlineLevel="1" x14ac:dyDescent="0.25">
      <c r="A871" s="28">
        <f t="shared" si="227"/>
        <v>59</v>
      </c>
      <c r="B871" s="538" t="str">
        <f t="shared" ref="B871:D871" si="285">B799</f>
        <v>Production of primary aluminium</v>
      </c>
      <c r="C871" s="526" t="str">
        <f t="shared" si="285"/>
        <v>Primary aluminium</v>
      </c>
      <c r="D871" s="526" t="str">
        <f t="shared" si="285"/>
        <v>Mass balance methodology</v>
      </c>
      <c r="E871" s="526"/>
      <c r="F871" s="527" t="str">
        <f t="shared" si="221"/>
        <v>Mass balance</v>
      </c>
      <c r="G871" s="525">
        <v>1</v>
      </c>
      <c r="H871" s="536" t="s">
        <v>1621</v>
      </c>
      <c r="I871" s="536"/>
      <c r="J871" s="527"/>
      <c r="K871" s="527"/>
      <c r="L871" s="536"/>
      <c r="M871" s="536"/>
      <c r="N871" s="536"/>
      <c r="O871" s="537"/>
      <c r="P871" s="525">
        <f t="shared" si="222"/>
        <v>1</v>
      </c>
      <c r="Q871" s="529" t="str">
        <f t="shared" si="223"/>
        <v>Primary aluminium: Mass balance methodology</v>
      </c>
      <c r="R871" s="24"/>
      <c r="S871" s="32" t="str">
        <f t="shared" si="259"/>
        <v>RNFBOC_Primary aluminium: Mass balance methodology</v>
      </c>
      <c r="Z871" s="28" t="b">
        <f t="shared" si="225"/>
        <v>0</v>
      </c>
      <c r="AL871" s="427">
        <v>3</v>
      </c>
      <c r="AM871" s="427"/>
      <c r="AN871" s="427" t="s">
        <v>1522</v>
      </c>
      <c r="AO871" s="427" t="s">
        <v>1522</v>
      </c>
      <c r="AP871" s="427" t="s">
        <v>1522</v>
      </c>
    </row>
    <row r="872" spans="1:44" ht="12.75" customHeight="1" outlineLevel="1" x14ac:dyDescent="0.25">
      <c r="A872" s="28">
        <f t="shared" si="227"/>
        <v>60</v>
      </c>
      <c r="B872" s="538" t="str">
        <f t="shared" ref="B872:D872" si="286">B800</f>
        <v>Production of primary aluminium</v>
      </c>
      <c r="C872" s="526" t="str">
        <f t="shared" si="286"/>
        <v>Primary aluminium</v>
      </c>
      <c r="D872" s="526" t="str">
        <f t="shared" si="286"/>
        <v>PFC emissions (slope method)</v>
      </c>
      <c r="E872" s="526"/>
      <c r="F872" s="527" t="str">
        <f t="shared" si="221"/>
        <v>PFC Emissions</v>
      </c>
      <c r="G872" s="525" t="s">
        <v>209</v>
      </c>
      <c r="H872" s="536"/>
      <c r="I872" s="536"/>
      <c r="J872" s="527"/>
      <c r="K872" s="527"/>
      <c r="L872" s="536"/>
      <c r="M872" s="536"/>
      <c r="N872" s="536"/>
      <c r="O872" s="537"/>
      <c r="P872" s="525" t="str">
        <f t="shared" si="222"/>
        <v>n.a.</v>
      </c>
      <c r="Q872" s="529" t="str">
        <f t="shared" si="223"/>
        <v>Primary aluminium: PFC emissions (slope method)</v>
      </c>
      <c r="R872" s="24"/>
      <c r="S872" s="32" t="str">
        <f t="shared" si="259"/>
        <v>RNFBOC_Primary aluminium: PFC emissions (slope method)</v>
      </c>
      <c r="Z872" s="28" t="b">
        <f t="shared" si="225"/>
        <v>1</v>
      </c>
      <c r="AL872" s="427" t="s">
        <v>1522</v>
      </c>
      <c r="AM872" s="427"/>
      <c r="AN872" s="427" t="s">
        <v>1522</v>
      </c>
      <c r="AO872" s="427" t="s">
        <v>1522</v>
      </c>
      <c r="AP872" s="427" t="s">
        <v>1522</v>
      </c>
    </row>
    <row r="873" spans="1:44" ht="12.75" customHeight="1" outlineLevel="1" x14ac:dyDescent="0.25">
      <c r="A873" s="28">
        <f t="shared" si="227"/>
        <v>61</v>
      </c>
      <c r="B873" s="538" t="str">
        <f t="shared" ref="B873:D873" si="287">B801</f>
        <v>Production of primary aluminium</v>
      </c>
      <c r="C873" s="526" t="str">
        <f t="shared" si="287"/>
        <v>Primary aluminium</v>
      </c>
      <c r="D873" s="526" t="str">
        <f t="shared" si="287"/>
        <v>PFC emissions (overvoltage method)</v>
      </c>
      <c r="E873" s="526"/>
      <c r="F873" s="527" t="str">
        <f t="shared" si="221"/>
        <v>PFC Emissions</v>
      </c>
      <c r="G873" s="525" t="s">
        <v>209</v>
      </c>
      <c r="H873" s="536"/>
      <c r="I873" s="536"/>
      <c r="J873" s="527"/>
      <c r="K873" s="527"/>
      <c r="L873" s="536"/>
      <c r="M873" s="536"/>
      <c r="N873" s="536"/>
      <c r="O873" s="537"/>
      <c r="P873" s="525" t="str">
        <f t="shared" si="222"/>
        <v>n.a.</v>
      </c>
      <c r="Q873" s="529" t="str">
        <f t="shared" si="223"/>
        <v>Primary aluminium: PFC emissions (overvoltage method)</v>
      </c>
      <c r="R873" s="24"/>
      <c r="S873" s="32" t="str">
        <f t="shared" si="259"/>
        <v>RNFBOC_Primary aluminium: PFC emissions (overvoltage method)</v>
      </c>
      <c r="Z873" s="28" t="b">
        <f t="shared" si="225"/>
        <v>1</v>
      </c>
      <c r="AL873" s="427" t="s">
        <v>1522</v>
      </c>
      <c r="AM873" s="427"/>
      <c r="AN873" s="427" t="s">
        <v>1522</v>
      </c>
      <c r="AO873" s="427" t="s">
        <v>1522</v>
      </c>
      <c r="AP873" s="427" t="s">
        <v>1522</v>
      </c>
    </row>
    <row r="874" spans="1:44" ht="12.75" customHeight="1" outlineLevel="1" x14ac:dyDescent="0.25">
      <c r="B874" s="538" t="str">
        <f t="shared" ref="B874:D882" si="288">B802</f>
        <v>Capture of greenhouse gases under Directive 2009/31/EC</v>
      </c>
      <c r="C874" s="526" t="str">
        <f t="shared" si="288"/>
        <v>CCS: Capture</v>
      </c>
      <c r="D874" s="526" t="str">
        <f t="shared" si="288"/>
        <v>CO2 transferred</v>
      </c>
      <c r="E874" s="526"/>
      <c r="F874" s="527" t="str">
        <f t="shared" ref="F874:F882" si="289">F802</f>
        <v>Mass balance</v>
      </c>
      <c r="G874" s="525">
        <v>1</v>
      </c>
      <c r="H874" s="536" t="s">
        <v>1621</v>
      </c>
      <c r="I874" s="536"/>
      <c r="J874" s="527"/>
      <c r="K874" s="527"/>
      <c r="L874" s="536"/>
      <c r="M874" s="536"/>
      <c r="N874" s="536"/>
      <c r="O874" s="537"/>
      <c r="P874" s="525">
        <v>1</v>
      </c>
      <c r="Q874" s="529" t="str">
        <f t="shared" ref="Q874:Q882" si="290">C874 &amp; ": " &amp;D874</f>
        <v>CCS: Capture: CO2 transferred</v>
      </c>
      <c r="R874" s="24"/>
      <c r="S874" s="32" t="str">
        <f t="shared" si="259"/>
        <v>RNFBOC_CCS: Capture: CO2 transferred</v>
      </c>
      <c r="Z874" s="28" t="b">
        <f t="shared" ref="Z874:Z882" si="291">IF(G874=EUconst_NA,TRUE,FALSE)</f>
        <v>0</v>
      </c>
      <c r="AL874" s="427">
        <v>3</v>
      </c>
      <c r="AM874" s="427"/>
      <c r="AN874" s="427"/>
      <c r="AO874" s="427"/>
      <c r="AP874" s="427"/>
      <c r="AQ874" s="427"/>
      <c r="AR874" s="427"/>
    </row>
    <row r="875" spans="1:44" ht="12.75" customHeight="1" outlineLevel="1" x14ac:dyDescent="0.25">
      <c r="B875" s="538" t="str">
        <f t="shared" si="288"/>
        <v>Transport of greenhouse gases under Directive 2009/31/EC</v>
      </c>
      <c r="C875" s="526" t="str">
        <f t="shared" si="288"/>
        <v>CCS: Transport</v>
      </c>
      <c r="D875" s="526" t="str">
        <f t="shared" si="288"/>
        <v>CO2 transferred</v>
      </c>
      <c r="E875" s="526"/>
      <c r="F875" s="527" t="str">
        <f t="shared" si="289"/>
        <v>Mass balance</v>
      </c>
      <c r="G875" s="525" t="s">
        <v>209</v>
      </c>
      <c r="H875" s="536"/>
      <c r="I875" s="536"/>
      <c r="J875" s="527"/>
      <c r="K875" s="527"/>
      <c r="L875" s="536"/>
      <c r="M875" s="536"/>
      <c r="N875" s="536"/>
      <c r="O875" s="537"/>
      <c r="P875" s="525" t="str">
        <f t="shared" ref="P875:P882" si="292">IF(G875=EUconst_NA,EUconst_NA,IF(ISBLANK(J875),COUNTA(H875:O875),COUNTA(H875,J875,L875)))</f>
        <v>n.a.</v>
      </c>
      <c r="Q875" s="529" t="str">
        <f t="shared" si="290"/>
        <v>CCS: Transport: CO2 transferred</v>
      </c>
      <c r="R875" s="24"/>
      <c r="S875" s="32" t="str">
        <f t="shared" si="259"/>
        <v>RNFBOC_CCS: Transport: CO2 transferred</v>
      </c>
      <c r="Z875" s="28" t="b">
        <f t="shared" si="291"/>
        <v>1</v>
      </c>
      <c r="AL875" s="427"/>
      <c r="AM875" s="427"/>
      <c r="AN875" s="427"/>
      <c r="AO875" s="427"/>
      <c r="AP875" s="427"/>
      <c r="AQ875" s="427"/>
      <c r="AR875" s="427"/>
    </row>
    <row r="876" spans="1:44" ht="12.75" customHeight="1" outlineLevel="1" x14ac:dyDescent="0.25">
      <c r="B876" s="538" t="str">
        <f t="shared" si="288"/>
        <v>Transport of greenhouse gases under Directive 2009/31/EC</v>
      </c>
      <c r="C876" s="526" t="str">
        <f t="shared" si="288"/>
        <v>CCS: Transport</v>
      </c>
      <c r="D876" s="526" t="str">
        <f t="shared" si="288"/>
        <v>CO2 vented</v>
      </c>
      <c r="E876" s="526"/>
      <c r="F876" s="527" t="str">
        <f t="shared" si="289"/>
        <v>Process Emissions</v>
      </c>
      <c r="G876" s="525" t="s">
        <v>209</v>
      </c>
      <c r="H876" s="536"/>
      <c r="I876" s="536"/>
      <c r="J876" s="527"/>
      <c r="K876" s="527"/>
      <c r="L876" s="536"/>
      <c r="M876" s="536"/>
      <c r="N876" s="536"/>
      <c r="O876" s="537"/>
      <c r="P876" s="525" t="str">
        <f t="shared" si="292"/>
        <v>n.a.</v>
      </c>
      <c r="Q876" s="529" t="str">
        <f t="shared" si="290"/>
        <v>CCS: Transport: CO2 vented</v>
      </c>
      <c r="R876" s="24"/>
      <c r="S876" s="32" t="str">
        <f t="shared" si="259"/>
        <v>RNFBOC_CCS: Transport: CO2 vented</v>
      </c>
      <c r="Z876" s="28" t="b">
        <f t="shared" si="291"/>
        <v>1</v>
      </c>
      <c r="AL876" s="427"/>
      <c r="AM876" s="427"/>
      <c r="AN876" s="427"/>
      <c r="AO876" s="427"/>
      <c r="AP876" s="427"/>
      <c r="AQ876" s="427"/>
      <c r="AR876" s="427"/>
    </row>
    <row r="877" spans="1:44" ht="12.75" customHeight="1" outlineLevel="1" x14ac:dyDescent="0.25">
      <c r="B877" s="538" t="str">
        <f t="shared" si="288"/>
        <v>Transport of greenhouse gases under Directive 2009/31/EC</v>
      </c>
      <c r="C877" s="526" t="str">
        <f t="shared" si="288"/>
        <v>CCS: Transport</v>
      </c>
      <c r="D877" s="526" t="str">
        <f t="shared" si="288"/>
        <v>CO2 leaked</v>
      </c>
      <c r="E877" s="526"/>
      <c r="F877" s="527" t="str">
        <f t="shared" si="289"/>
        <v>Process Emissions</v>
      </c>
      <c r="G877" s="525" t="s">
        <v>209</v>
      </c>
      <c r="H877" s="536"/>
      <c r="I877" s="536"/>
      <c r="J877" s="527"/>
      <c r="K877" s="527"/>
      <c r="L877" s="536"/>
      <c r="M877" s="536"/>
      <c r="N877" s="536"/>
      <c r="O877" s="537"/>
      <c r="P877" s="525" t="str">
        <f t="shared" si="292"/>
        <v>n.a.</v>
      </c>
      <c r="Q877" s="529" t="str">
        <f t="shared" si="290"/>
        <v>CCS: Transport: CO2 leaked</v>
      </c>
      <c r="R877" s="24"/>
      <c r="S877" s="32" t="str">
        <f t="shared" ref="S877:S882" si="293">EUconst_CNTR_RFNBOetcContent&amp;Q877</f>
        <v>RNFBOC_CCS: Transport: CO2 leaked</v>
      </c>
      <c r="Z877" s="28" t="b">
        <f t="shared" si="291"/>
        <v>1</v>
      </c>
      <c r="AL877" s="427"/>
      <c r="AM877" s="427"/>
      <c r="AN877" s="427"/>
      <c r="AO877" s="427"/>
      <c r="AP877" s="427"/>
      <c r="AQ877" s="427"/>
      <c r="AR877" s="427"/>
    </row>
    <row r="878" spans="1:44" ht="12.75" customHeight="1" outlineLevel="1" x14ac:dyDescent="0.25">
      <c r="B878" s="538" t="str">
        <f t="shared" si="288"/>
        <v>Transport of greenhouse gases under Directive 2009/31/EC</v>
      </c>
      <c r="C878" s="526" t="str">
        <f t="shared" si="288"/>
        <v>CCS: Transport</v>
      </c>
      <c r="D878" s="526" t="str">
        <f t="shared" si="288"/>
        <v>CO2 fugitive</v>
      </c>
      <c r="E878" s="526"/>
      <c r="F878" s="527" t="str">
        <f t="shared" si="289"/>
        <v>Process Emissions</v>
      </c>
      <c r="G878" s="525" t="s">
        <v>209</v>
      </c>
      <c r="H878" s="536"/>
      <c r="I878" s="536"/>
      <c r="J878" s="527"/>
      <c r="K878" s="527"/>
      <c r="L878" s="536"/>
      <c r="M878" s="536"/>
      <c r="N878" s="536"/>
      <c r="O878" s="537"/>
      <c r="P878" s="525" t="str">
        <f t="shared" si="292"/>
        <v>n.a.</v>
      </c>
      <c r="Q878" s="529" t="str">
        <f t="shared" si="290"/>
        <v>CCS: Transport: CO2 fugitive</v>
      </c>
      <c r="R878" s="24"/>
      <c r="S878" s="32" t="str">
        <f t="shared" si="293"/>
        <v>RNFBOC_CCS: Transport: CO2 fugitive</v>
      </c>
      <c r="Z878" s="28" t="b">
        <f t="shared" si="291"/>
        <v>1</v>
      </c>
      <c r="AL878" s="427"/>
      <c r="AM878" s="427"/>
      <c r="AN878" s="427"/>
      <c r="AO878" s="427"/>
      <c r="AP878" s="427"/>
      <c r="AQ878" s="427"/>
      <c r="AR878" s="427"/>
    </row>
    <row r="879" spans="1:44" ht="12.75" customHeight="1" outlineLevel="1" x14ac:dyDescent="0.25">
      <c r="B879" s="538" t="str">
        <f t="shared" si="288"/>
        <v>Storage of greenhouse gases under Directive 2009/31/EC</v>
      </c>
      <c r="C879" s="526" t="str">
        <f t="shared" si="288"/>
        <v>CCS: Storage</v>
      </c>
      <c r="D879" s="526" t="str">
        <f t="shared" si="288"/>
        <v>CO2 transferred</v>
      </c>
      <c r="E879" s="526"/>
      <c r="F879" s="527" t="str">
        <f t="shared" si="289"/>
        <v>Mass balance</v>
      </c>
      <c r="G879" s="525" t="s">
        <v>209</v>
      </c>
      <c r="H879" s="536"/>
      <c r="I879" s="536"/>
      <c r="J879" s="527"/>
      <c r="K879" s="527"/>
      <c r="L879" s="536"/>
      <c r="M879" s="536"/>
      <c r="N879" s="536"/>
      <c r="O879" s="537"/>
      <c r="P879" s="525" t="str">
        <f t="shared" si="292"/>
        <v>n.a.</v>
      </c>
      <c r="Q879" s="529" t="str">
        <f t="shared" si="290"/>
        <v>CCS: Storage: CO2 transferred</v>
      </c>
      <c r="R879" s="24"/>
      <c r="S879" s="32" t="str">
        <f t="shared" si="293"/>
        <v>RNFBOC_CCS: Storage: CO2 transferred</v>
      </c>
      <c r="Z879" s="28" t="b">
        <f t="shared" si="291"/>
        <v>1</v>
      </c>
      <c r="AL879" s="427"/>
      <c r="AM879" s="427"/>
      <c r="AN879" s="427"/>
      <c r="AO879" s="427"/>
      <c r="AP879" s="427"/>
      <c r="AQ879" s="427"/>
      <c r="AR879" s="427"/>
    </row>
    <row r="880" spans="1:44" ht="12.75" customHeight="1" outlineLevel="1" x14ac:dyDescent="0.25">
      <c r="B880" s="538" t="str">
        <f t="shared" si="288"/>
        <v>Storage of greenhouse gases under Directive 2009/31/EC</v>
      </c>
      <c r="C880" s="526" t="str">
        <f t="shared" si="288"/>
        <v>CCS: Storage</v>
      </c>
      <c r="D880" s="526" t="str">
        <f t="shared" si="288"/>
        <v>CO2 vented</v>
      </c>
      <c r="E880" s="526"/>
      <c r="F880" s="527" t="str">
        <f t="shared" si="289"/>
        <v>Process Emissions</v>
      </c>
      <c r="G880" s="525" t="s">
        <v>209</v>
      </c>
      <c r="H880" s="536"/>
      <c r="I880" s="536"/>
      <c r="J880" s="527"/>
      <c r="K880" s="527"/>
      <c r="L880" s="536"/>
      <c r="M880" s="536"/>
      <c r="N880" s="536"/>
      <c r="O880" s="537"/>
      <c r="P880" s="525" t="str">
        <f t="shared" si="292"/>
        <v>n.a.</v>
      </c>
      <c r="Q880" s="529" t="str">
        <f t="shared" si="290"/>
        <v>CCS: Storage: CO2 vented</v>
      </c>
      <c r="R880" s="24"/>
      <c r="S880" s="32" t="str">
        <f t="shared" si="293"/>
        <v>RNFBOC_CCS: Storage: CO2 vented</v>
      </c>
      <c r="Z880" s="28" t="b">
        <f t="shared" si="291"/>
        <v>1</v>
      </c>
      <c r="AL880" s="427"/>
      <c r="AM880" s="427"/>
      <c r="AN880" s="427"/>
      <c r="AO880" s="427"/>
      <c r="AP880" s="427"/>
      <c r="AQ880" s="427"/>
      <c r="AR880" s="427"/>
    </row>
    <row r="881" spans="1:44" ht="12.75" customHeight="1" outlineLevel="1" x14ac:dyDescent="0.25">
      <c r="B881" s="538" t="str">
        <f t="shared" si="288"/>
        <v>Storage of greenhouse gases under Directive 2009/31/EC</v>
      </c>
      <c r="C881" s="526" t="str">
        <f t="shared" si="288"/>
        <v>CCS: Storage</v>
      </c>
      <c r="D881" s="526" t="str">
        <f t="shared" si="288"/>
        <v>CO2 leaked</v>
      </c>
      <c r="E881" s="526"/>
      <c r="F881" s="527" t="str">
        <f t="shared" si="289"/>
        <v>Process Emissions</v>
      </c>
      <c r="G881" s="525" t="s">
        <v>209</v>
      </c>
      <c r="H881" s="536"/>
      <c r="I881" s="536"/>
      <c r="J881" s="527"/>
      <c r="K881" s="527"/>
      <c r="L881" s="536"/>
      <c r="M881" s="536"/>
      <c r="N881" s="536"/>
      <c r="O881" s="537"/>
      <c r="P881" s="525" t="str">
        <f t="shared" si="292"/>
        <v>n.a.</v>
      </c>
      <c r="Q881" s="529" t="str">
        <f t="shared" si="290"/>
        <v>CCS: Storage: CO2 leaked</v>
      </c>
      <c r="R881" s="24"/>
      <c r="S881" s="32" t="str">
        <f t="shared" si="293"/>
        <v>RNFBOC_CCS: Storage: CO2 leaked</v>
      </c>
      <c r="Z881" s="28" t="b">
        <f t="shared" si="291"/>
        <v>1</v>
      </c>
      <c r="AL881" s="427"/>
      <c r="AM881" s="427"/>
      <c r="AN881" s="427"/>
      <c r="AO881" s="427"/>
      <c r="AP881" s="427"/>
      <c r="AQ881" s="427"/>
      <c r="AR881" s="427"/>
    </row>
    <row r="882" spans="1:44" ht="12.75" customHeight="1" outlineLevel="1" x14ac:dyDescent="0.25">
      <c r="B882" s="538" t="str">
        <f t="shared" si="288"/>
        <v>Storage of greenhouse gases under Directive 2009/31/EC</v>
      </c>
      <c r="C882" s="526" t="str">
        <f t="shared" si="288"/>
        <v>CCS: Storage</v>
      </c>
      <c r="D882" s="526" t="str">
        <f t="shared" si="288"/>
        <v>CO2 fugitive</v>
      </c>
      <c r="E882" s="526"/>
      <c r="F882" s="527" t="str">
        <f t="shared" si="289"/>
        <v>Process Emissions</v>
      </c>
      <c r="G882" s="525" t="s">
        <v>209</v>
      </c>
      <c r="H882" s="536"/>
      <c r="I882" s="536"/>
      <c r="J882" s="527"/>
      <c r="K882" s="527"/>
      <c r="L882" s="536"/>
      <c r="M882" s="536"/>
      <c r="N882" s="536"/>
      <c r="O882" s="537"/>
      <c r="P882" s="525" t="str">
        <f t="shared" si="292"/>
        <v>n.a.</v>
      </c>
      <c r="Q882" s="529" t="str">
        <f t="shared" si="290"/>
        <v>CCS: Storage: CO2 fugitive</v>
      </c>
      <c r="R882" s="24"/>
      <c r="S882" s="32" t="str">
        <f t="shared" si="293"/>
        <v>RNFBOC_CCS: Storage: CO2 fugitive</v>
      </c>
      <c r="Z882" s="28" t="b">
        <f t="shared" si="291"/>
        <v>1</v>
      </c>
      <c r="AL882" s="427"/>
      <c r="AM882" s="427"/>
      <c r="AN882" s="427"/>
      <c r="AO882" s="427"/>
      <c r="AP882" s="427"/>
      <c r="AQ882" s="427"/>
      <c r="AR882" s="427"/>
    </row>
    <row r="883" spans="1:44" ht="12.75" customHeight="1" outlineLevel="1" x14ac:dyDescent="0.25">
      <c r="B883" s="24"/>
      <c r="C883" s="24"/>
      <c r="D883" s="24"/>
      <c r="E883" s="24"/>
      <c r="F883" s="24"/>
      <c r="G883" s="24"/>
      <c r="H883" s="24"/>
      <c r="I883" s="24"/>
      <c r="J883" s="24"/>
      <c r="K883" s="24"/>
      <c r="L883" s="24"/>
      <c r="M883" s="24"/>
      <c r="N883" s="24"/>
      <c r="O883" s="24"/>
      <c r="P883" s="24"/>
      <c r="Q883" s="24"/>
      <c r="R883" s="24"/>
      <c r="S883" s="24"/>
      <c r="AL883" s="427" t="s">
        <v>1522</v>
      </c>
      <c r="AM883" s="427" t="s">
        <v>1522</v>
      </c>
      <c r="AN883" s="427" t="s">
        <v>1522</v>
      </c>
      <c r="AO883" s="427" t="s">
        <v>1522</v>
      </c>
      <c r="AP883" s="427" t="s">
        <v>1522</v>
      </c>
      <c r="AQ883" s="427" t="s">
        <v>1522</v>
      </c>
      <c r="AR883" s="427" t="s">
        <v>1522</v>
      </c>
    </row>
    <row r="884" spans="1:44" s="35" customFormat="1" x14ac:dyDescent="0.25">
      <c r="A884" s="562" t="s">
        <v>1618</v>
      </c>
      <c r="B884" s="41"/>
      <c r="C884" s="41" t="s">
        <v>573</v>
      </c>
      <c r="D884" s="41" t="s">
        <v>534</v>
      </c>
      <c r="E884" s="41" t="s">
        <v>548</v>
      </c>
      <c r="F884" s="41" t="s">
        <v>519</v>
      </c>
      <c r="G884" s="43" t="s">
        <v>18</v>
      </c>
      <c r="H884" s="43">
        <v>1</v>
      </c>
      <c r="I884" s="43">
        <v>2</v>
      </c>
      <c r="J884" s="43" t="s">
        <v>552</v>
      </c>
      <c r="K884" s="43" t="s">
        <v>553</v>
      </c>
      <c r="L884" s="43">
        <v>3</v>
      </c>
      <c r="M884" s="43" t="s">
        <v>1616</v>
      </c>
      <c r="N884" s="43" t="s">
        <v>1617</v>
      </c>
      <c r="O884" s="43">
        <v>4</v>
      </c>
      <c r="P884" s="43" t="s">
        <v>500</v>
      </c>
      <c r="Q884" s="44"/>
      <c r="R884" s="40"/>
      <c r="S884" s="40"/>
      <c r="T884" s="40"/>
      <c r="U884" s="40"/>
      <c r="V884" s="40"/>
      <c r="W884" s="40"/>
      <c r="X884" s="40"/>
      <c r="Y884" s="40"/>
      <c r="Z884" s="40" t="s">
        <v>676</v>
      </c>
      <c r="AA884" s="40"/>
      <c r="AB884" s="40"/>
      <c r="AC884" s="40"/>
      <c r="AD884" s="40"/>
      <c r="AE884" s="40"/>
      <c r="AF884" s="40"/>
      <c r="AG884" s="40"/>
      <c r="AH884" s="40"/>
      <c r="AI884" s="40"/>
      <c r="AJ884" s="40"/>
      <c r="AK884" s="40" t="s">
        <v>1521</v>
      </c>
      <c r="AL884" s="81">
        <v>1</v>
      </c>
      <c r="AM884" s="81">
        <v>2</v>
      </c>
      <c r="AN884" s="81" t="s">
        <v>552</v>
      </c>
      <c r="AO884" s="81" t="s">
        <v>553</v>
      </c>
      <c r="AP884" s="81">
        <v>3</v>
      </c>
      <c r="AQ884" s="81" t="s">
        <v>1616</v>
      </c>
      <c r="AR884" s="81" t="s">
        <v>1617</v>
      </c>
    </row>
    <row r="885" spans="1:44" ht="12.75" customHeight="1" outlineLevel="1" x14ac:dyDescent="0.25">
      <c r="B885" s="563"/>
      <c r="C885" s="7" t="s">
        <v>1619</v>
      </c>
      <c r="D885" s="7" t="s">
        <v>1620</v>
      </c>
      <c r="E885" s="7" t="s">
        <v>696</v>
      </c>
      <c r="F885" s="48" t="str">
        <f t="shared" ref="F885:F892" si="294">EUconst_MassBalance</f>
        <v>Mass balance</v>
      </c>
      <c r="G885" s="31">
        <v>4</v>
      </c>
      <c r="H885" s="564" t="s">
        <v>473</v>
      </c>
      <c r="I885" s="564" t="s">
        <v>474</v>
      </c>
      <c r="J885" s="48"/>
      <c r="K885" s="48"/>
      <c r="L885" s="564" t="s">
        <v>475</v>
      </c>
      <c r="M885" s="564"/>
      <c r="N885" s="564"/>
      <c r="O885" s="47" t="s">
        <v>476</v>
      </c>
      <c r="P885" s="31">
        <v>4</v>
      </c>
      <c r="Q885" s="565" t="str">
        <f>C885 &amp; ": " &amp;D885</f>
        <v>CCU: Process inputs &amp; outputs</v>
      </c>
      <c r="R885" s="24"/>
      <c r="S885" s="24" t="str">
        <f>EUconst_CNTR_ActivityData&amp;Q885</f>
        <v>ActivityData_CCU: Process inputs &amp; outputs</v>
      </c>
      <c r="AL885" s="427" t="s">
        <v>1522</v>
      </c>
      <c r="AM885" s="427" t="s">
        <v>1522</v>
      </c>
      <c r="AN885" s="427" t="s">
        <v>1522</v>
      </c>
      <c r="AO885" s="427" t="s">
        <v>1522</v>
      </c>
      <c r="AP885" s="427" t="s">
        <v>1522</v>
      </c>
      <c r="AQ885" s="427" t="s">
        <v>1522</v>
      </c>
      <c r="AR885" s="427" t="s">
        <v>1522</v>
      </c>
    </row>
    <row r="886" spans="1:44" ht="12.75" customHeight="1" outlineLevel="1" x14ac:dyDescent="0.25">
      <c r="B886" s="563"/>
      <c r="C886" s="7" t="str">
        <f t="shared" ref="C886:D892" si="295">C885</f>
        <v>CCU</v>
      </c>
      <c r="D886" s="7" t="str">
        <f t="shared" si="295"/>
        <v>Process inputs &amp; outputs</v>
      </c>
      <c r="E886" s="566"/>
      <c r="F886" s="48" t="str">
        <f t="shared" si="294"/>
        <v>Mass balance</v>
      </c>
      <c r="G886" s="31" t="str">
        <f>EUconst_NA</f>
        <v>n.a.</v>
      </c>
      <c r="H886" s="564"/>
      <c r="I886" s="564"/>
      <c r="J886" s="48"/>
      <c r="K886" s="48"/>
      <c r="L886" s="564"/>
      <c r="M886" s="564"/>
      <c r="N886" s="564"/>
      <c r="O886" s="47"/>
      <c r="P886" s="31" t="str">
        <f>G886</f>
        <v>n.a.</v>
      </c>
      <c r="Q886" s="565" t="str">
        <f t="shared" ref="Q886:Q891" si="296">C886 &amp; ": " &amp;D886</f>
        <v>CCU: Process inputs &amp; outputs</v>
      </c>
      <c r="R886" s="24"/>
      <c r="S886" s="24" t="str">
        <f>EUconst_CNTR_EF&amp;Q886</f>
        <v>EF_CCU: Process inputs &amp; outputs</v>
      </c>
      <c r="AL886" s="427" t="s">
        <v>1522</v>
      </c>
      <c r="AM886" s="427" t="s">
        <v>1522</v>
      </c>
      <c r="AN886" s="427" t="s">
        <v>1522</v>
      </c>
      <c r="AO886" s="427" t="s">
        <v>1522</v>
      </c>
      <c r="AP886" s="427" t="s">
        <v>1522</v>
      </c>
      <c r="AQ886" s="427" t="s">
        <v>1522</v>
      </c>
      <c r="AR886" s="427" t="s">
        <v>1522</v>
      </c>
    </row>
    <row r="887" spans="1:44" ht="12.75" customHeight="1" outlineLevel="1" x14ac:dyDescent="0.25">
      <c r="B887" s="563"/>
      <c r="C887" s="7" t="str">
        <f t="shared" si="295"/>
        <v>CCU</v>
      </c>
      <c r="D887" s="7" t="str">
        <f t="shared" si="295"/>
        <v>Process inputs &amp; outputs</v>
      </c>
      <c r="E887" s="566"/>
      <c r="F887" s="48" t="str">
        <f t="shared" si="294"/>
        <v>Mass balance</v>
      </c>
      <c r="G887" s="31">
        <v>3</v>
      </c>
      <c r="H887" s="564" t="s">
        <v>1535</v>
      </c>
      <c r="I887" s="564"/>
      <c r="J887" s="48" t="s">
        <v>1536</v>
      </c>
      <c r="K887" s="48" t="s">
        <v>1544</v>
      </c>
      <c r="L887" s="564" t="s">
        <v>843</v>
      </c>
      <c r="M887" s="564"/>
      <c r="N887" s="564"/>
      <c r="O887" s="47"/>
      <c r="P887" s="31">
        <f>IF(G887=EUconst_NA,EUconst_NA,IF(ISBLANK(J887),COUNTA(H887:O887),COUNTA(H887,J887,L887)))</f>
        <v>3</v>
      </c>
      <c r="Q887" s="565" t="str">
        <f t="shared" si="296"/>
        <v>CCU: Process inputs &amp; outputs</v>
      </c>
      <c r="R887" s="24"/>
      <c r="S887" s="24" t="str">
        <f>EUconst_CNTR_NCV&amp;Q887</f>
        <v>NCV_CCU: Process inputs &amp; outputs</v>
      </c>
      <c r="AL887" s="427">
        <v>1</v>
      </c>
      <c r="AM887" s="427">
        <v>1</v>
      </c>
      <c r="AN887" s="427">
        <v>1</v>
      </c>
      <c r="AO887" s="427">
        <v>2</v>
      </c>
      <c r="AP887" s="427">
        <v>2</v>
      </c>
      <c r="AQ887" s="427"/>
      <c r="AR887" s="427"/>
    </row>
    <row r="888" spans="1:44" ht="12.75" customHeight="1" outlineLevel="1" x14ac:dyDescent="0.25">
      <c r="B888" s="563"/>
      <c r="C888" s="7" t="str">
        <f t="shared" si="295"/>
        <v>CCU</v>
      </c>
      <c r="D888" s="7" t="str">
        <f t="shared" si="295"/>
        <v>Process inputs &amp; outputs</v>
      </c>
      <c r="E888" s="566"/>
      <c r="F888" s="48" t="str">
        <f t="shared" si="294"/>
        <v>Mass balance</v>
      </c>
      <c r="G888" s="31">
        <v>3</v>
      </c>
      <c r="H888" s="564" t="s">
        <v>1535</v>
      </c>
      <c r="I888" s="564"/>
      <c r="J888" s="48" t="s">
        <v>1536</v>
      </c>
      <c r="K888" s="48" t="s">
        <v>1537</v>
      </c>
      <c r="L888" s="564" t="s">
        <v>843</v>
      </c>
      <c r="M888" s="564"/>
      <c r="N888" s="564"/>
      <c r="O888" s="47"/>
      <c r="P888" s="31">
        <f>IF(G888=EUconst_NA,EUconst_NA,IF(ISBLANK(J888),COUNTA(H888:O888),COUNTA(H888,J888,L888)))</f>
        <v>3</v>
      </c>
      <c r="Q888" s="565" t="str">
        <f t="shared" si="296"/>
        <v>CCU: Process inputs &amp; outputs</v>
      </c>
      <c r="R888" s="24"/>
      <c r="S888" s="24" t="str">
        <f>EUconst_CNTR_CarbonContent&amp;Q888</f>
        <v>CarbC_CCU: Process inputs &amp; outputs</v>
      </c>
      <c r="AL888" s="427">
        <v>1</v>
      </c>
      <c r="AM888" s="427">
        <v>1</v>
      </c>
      <c r="AN888" s="427">
        <v>1</v>
      </c>
      <c r="AO888" s="427">
        <v>2</v>
      </c>
      <c r="AP888" s="427">
        <v>2</v>
      </c>
      <c r="AQ888" s="427"/>
      <c r="AR888" s="427"/>
    </row>
    <row r="889" spans="1:44" ht="12.75" customHeight="1" outlineLevel="1" x14ac:dyDescent="0.25">
      <c r="B889" s="563"/>
      <c r="C889" s="7" t="str">
        <f t="shared" si="295"/>
        <v>CCU</v>
      </c>
      <c r="D889" s="7" t="str">
        <f t="shared" si="295"/>
        <v>Process inputs &amp; outputs</v>
      </c>
      <c r="E889" s="566"/>
      <c r="F889" s="48" t="str">
        <f t="shared" si="294"/>
        <v>Mass balance</v>
      </c>
      <c r="G889" s="31">
        <v>3</v>
      </c>
      <c r="H889" s="564" t="s">
        <v>1545</v>
      </c>
      <c r="I889" s="564" t="s">
        <v>1546</v>
      </c>
      <c r="J889" s="48"/>
      <c r="K889" s="48"/>
      <c r="L889" s="564"/>
      <c r="M889" s="564" t="s">
        <v>1547</v>
      </c>
      <c r="N889" s="564" t="s">
        <v>1621</v>
      </c>
      <c r="O889" s="47"/>
      <c r="P889" s="31">
        <v>3</v>
      </c>
      <c r="Q889" s="565" t="str">
        <f t="shared" si="296"/>
        <v>CCU: Process inputs &amp; outputs</v>
      </c>
      <c r="R889" s="24"/>
      <c r="S889" s="24" t="str">
        <f>EUconst_CNTR_BiomassContent&amp;Q889</f>
        <v>BioC_CCU: Process inputs &amp; outputs</v>
      </c>
      <c r="AL889" s="427">
        <v>1</v>
      </c>
      <c r="AM889" s="427" t="s">
        <v>1522</v>
      </c>
      <c r="AN889" s="427" t="s">
        <v>1522</v>
      </c>
      <c r="AO889" s="427" t="s">
        <v>1522</v>
      </c>
      <c r="AP889" s="427" t="s">
        <v>1522</v>
      </c>
      <c r="AQ889" s="427">
        <v>2</v>
      </c>
      <c r="AR889" s="427">
        <v>3</v>
      </c>
    </row>
    <row r="890" spans="1:44" ht="12.75" customHeight="1" outlineLevel="1" x14ac:dyDescent="0.25">
      <c r="B890" s="563"/>
      <c r="C890" s="7" t="str">
        <f t="shared" si="295"/>
        <v>CCU</v>
      </c>
      <c r="D890" s="7" t="str">
        <f t="shared" si="295"/>
        <v>Process inputs &amp; outputs</v>
      </c>
      <c r="E890" s="566"/>
      <c r="F890" s="48" t="str">
        <f t="shared" si="294"/>
        <v>Mass balance</v>
      </c>
      <c r="G890" s="31" t="str">
        <f>EUconst_NA</f>
        <v>n.a.</v>
      </c>
      <c r="H890" s="564"/>
      <c r="I890" s="564"/>
      <c r="J890" s="48"/>
      <c r="K890" s="48"/>
      <c r="L890" s="564"/>
      <c r="M890" s="564"/>
      <c r="N890" s="564"/>
      <c r="O890" s="47"/>
      <c r="P890" s="31" t="str">
        <f>G890</f>
        <v>n.a.</v>
      </c>
      <c r="Q890" s="565" t="str">
        <f t="shared" si="296"/>
        <v>CCU: Process inputs &amp; outputs</v>
      </c>
      <c r="R890" s="24"/>
      <c r="S890" s="24" t="str">
        <f>EUconst_CNTR_OxidationFactor&amp;Q890</f>
        <v>OxF_CCU: Process inputs &amp; outputs</v>
      </c>
      <c r="AL890" s="427" t="s">
        <v>1522</v>
      </c>
      <c r="AM890" s="427" t="s">
        <v>1522</v>
      </c>
      <c r="AN890" s="427" t="s">
        <v>1522</v>
      </c>
      <c r="AO890" s="427" t="s">
        <v>1522</v>
      </c>
      <c r="AP890" s="427" t="s">
        <v>1522</v>
      </c>
      <c r="AQ890" s="427" t="s">
        <v>1522</v>
      </c>
      <c r="AR890" s="427" t="s">
        <v>1522</v>
      </c>
    </row>
    <row r="891" spans="1:44" ht="12.75" customHeight="1" outlineLevel="1" x14ac:dyDescent="0.25">
      <c r="B891" s="563"/>
      <c r="C891" s="7" t="str">
        <f t="shared" si="295"/>
        <v>CCU</v>
      </c>
      <c r="D891" s="7" t="str">
        <f t="shared" si="295"/>
        <v>Process inputs &amp; outputs</v>
      </c>
      <c r="E891" s="566"/>
      <c r="F891" s="48" t="str">
        <f t="shared" si="294"/>
        <v>Mass balance</v>
      </c>
      <c r="G891" s="31" t="str">
        <f>EUconst_NA</f>
        <v>n.a.</v>
      </c>
      <c r="H891" s="564"/>
      <c r="I891" s="564"/>
      <c r="J891" s="48"/>
      <c r="K891" s="48"/>
      <c r="L891" s="564"/>
      <c r="M891" s="564"/>
      <c r="N891" s="564"/>
      <c r="O891" s="47"/>
      <c r="P891" s="31" t="str">
        <f>G891</f>
        <v>n.a.</v>
      </c>
      <c r="Q891" s="565" t="str">
        <f t="shared" si="296"/>
        <v>CCU: Process inputs &amp; outputs</v>
      </c>
      <c r="R891" s="24"/>
      <c r="S891" s="24" t="str">
        <f>EUconst_CNTR_ConversionFactor&amp;Q891</f>
        <v>ConvF_CCU: Process inputs &amp; outputs</v>
      </c>
      <c r="AL891" s="427" t="s">
        <v>1522</v>
      </c>
      <c r="AM891" s="427" t="s">
        <v>1522</v>
      </c>
      <c r="AN891" s="427" t="s">
        <v>1522</v>
      </c>
      <c r="AO891" s="427" t="s">
        <v>1522</v>
      </c>
      <c r="AP891" s="427" t="s">
        <v>1522</v>
      </c>
      <c r="AQ891" s="427" t="s">
        <v>1522</v>
      </c>
      <c r="AR891" s="427" t="s">
        <v>1522</v>
      </c>
    </row>
    <row r="892" spans="1:44" ht="12.75" customHeight="1" outlineLevel="1" x14ac:dyDescent="0.25">
      <c r="B892" s="563"/>
      <c r="C892" s="7" t="str">
        <f t="shared" si="295"/>
        <v>CCU</v>
      </c>
      <c r="D892" s="7" t="str">
        <f t="shared" si="295"/>
        <v>Process inputs &amp; outputs</v>
      </c>
      <c r="E892" s="566"/>
      <c r="F892" s="48" t="str">
        <f t="shared" si="294"/>
        <v>Mass balance</v>
      </c>
      <c r="G892" s="31">
        <v>1</v>
      </c>
      <c r="H892" s="564" t="s">
        <v>1621</v>
      </c>
      <c r="I892" s="564"/>
      <c r="J892" s="48"/>
      <c r="K892" s="48"/>
      <c r="L892" s="564"/>
      <c r="M892" s="564"/>
      <c r="N892" s="564"/>
      <c r="O892" s="47"/>
      <c r="P892" s="31">
        <f>G892</f>
        <v>1</v>
      </c>
      <c r="Q892" s="565" t="str">
        <f t="shared" ref="Q892" si="297">C892 &amp; ": " &amp;D892</f>
        <v>CCU: Process inputs &amp; outputs</v>
      </c>
      <c r="R892" s="24"/>
      <c r="S892" s="24" t="str">
        <f>EUconst_CNTR_RFNBOetcContent&amp;Q892</f>
        <v>RNFBOC_CCU: Process inputs &amp; outputs</v>
      </c>
      <c r="AL892" s="427">
        <v>3</v>
      </c>
      <c r="AM892" s="427"/>
      <c r="AN892" s="427"/>
      <c r="AO892" s="427"/>
      <c r="AP892" s="427"/>
      <c r="AQ892" s="427"/>
      <c r="AR892" s="427"/>
    </row>
    <row r="893" spans="1:44" ht="12.75" customHeight="1" outlineLevel="1" x14ac:dyDescent="0.25">
      <c r="B893" s="24"/>
      <c r="C893" s="24"/>
      <c r="D893" s="24"/>
      <c r="E893" s="24"/>
      <c r="F893" s="24"/>
      <c r="G893" s="24"/>
      <c r="H893" s="24"/>
      <c r="I893" s="24"/>
      <c r="J893" s="24"/>
      <c r="K893" s="24"/>
      <c r="L893" s="24"/>
      <c r="M893" s="24"/>
      <c r="N893" s="24"/>
      <c r="O893" s="24"/>
      <c r="P893" s="24"/>
      <c r="Q893" s="24"/>
      <c r="R893" s="24"/>
      <c r="S893" s="24"/>
      <c r="AL893" s="427" t="s">
        <v>1522</v>
      </c>
      <c r="AM893" s="427" t="s">
        <v>1522</v>
      </c>
      <c r="AN893" s="427" t="s">
        <v>1522</v>
      </c>
      <c r="AO893" s="427" t="s">
        <v>1522</v>
      </c>
      <c r="AP893" s="427" t="s">
        <v>1522</v>
      </c>
      <c r="AQ893" s="427" t="s">
        <v>1522</v>
      </c>
      <c r="AR893" s="427" t="s">
        <v>1522</v>
      </c>
    </row>
    <row r="894" spans="1:44" s="35" customFormat="1" x14ac:dyDescent="0.25">
      <c r="B894" s="46" t="str">
        <f>Translations!$B$487</f>
        <v>Measurement</v>
      </c>
      <c r="C894" s="40"/>
      <c r="D894" s="40"/>
      <c r="E894" s="40"/>
      <c r="F894" s="46"/>
      <c r="G894" s="43" t="str">
        <f>Translations!$B$338</f>
        <v>Minimum</v>
      </c>
      <c r="H894" s="43">
        <v>1</v>
      </c>
      <c r="I894" s="43">
        <v>2</v>
      </c>
      <c r="J894" s="43" t="s">
        <v>552</v>
      </c>
      <c r="K894" s="43" t="str">
        <f>Translations!$B$306</f>
        <v>2b</v>
      </c>
      <c r="L894" s="43">
        <v>3</v>
      </c>
      <c r="M894" s="81">
        <v>4</v>
      </c>
      <c r="N894" s="43" t="str">
        <f>Translations!$B$339</f>
        <v>Highest</v>
      </c>
    </row>
    <row r="895" spans="1:44" ht="12.75" customHeight="1" outlineLevel="1" x14ac:dyDescent="0.25">
      <c r="A895" s="28">
        <v>1</v>
      </c>
      <c r="B895" s="24" t="str">
        <f>INDEX(EUconst_CEMSType,A895)</f>
        <v>CO2</v>
      </c>
      <c r="C895" s="24"/>
      <c r="D895" s="24"/>
      <c r="E895" s="24"/>
      <c r="F895" s="24"/>
      <c r="G895" s="24">
        <v>2</v>
      </c>
      <c r="H895" s="45" t="str">
        <f>Translations!$B$488</f>
        <v>± 10,0%</v>
      </c>
      <c r="I895" s="45" t="str">
        <f>Translations!$B$344</f>
        <v>± 7,5%</v>
      </c>
      <c r="J895" s="24"/>
      <c r="K895" s="24"/>
      <c r="L895" s="45" t="str">
        <f>Translations!$B$345</f>
        <v>± 5,0%</v>
      </c>
      <c r="M895" s="45" t="str">
        <f>Translations!$B$346</f>
        <v>± 2,5%</v>
      </c>
      <c r="N895" s="31">
        <f>IF(G895=EUconst_NA,EUconst_NA,IF(ISBLANK(J895),COUNTA(H895:M895),COUNTA(H895,J895,L895)))</f>
        <v>4</v>
      </c>
      <c r="O895" s="24"/>
      <c r="P895" s="24"/>
      <c r="Q895" s="24"/>
      <c r="Z895" s="24"/>
      <c r="AA895" s="24"/>
      <c r="AB895" s="24"/>
      <c r="AC895" s="24"/>
      <c r="AD895" s="24"/>
      <c r="AE895" s="24"/>
      <c r="AF895" s="24"/>
      <c r="AG895" s="24"/>
    </row>
    <row r="896" spans="1:44" ht="12.75" customHeight="1" outlineLevel="1" x14ac:dyDescent="0.25">
      <c r="A896" s="28">
        <v>2</v>
      </c>
      <c r="B896" s="24" t="str">
        <f>INDEX(EUconst_CEMSType,A896)</f>
        <v>N2O</v>
      </c>
      <c r="C896" s="24"/>
      <c r="D896" s="24"/>
      <c r="E896" s="24"/>
      <c r="F896" s="24"/>
      <c r="G896" s="24">
        <v>2</v>
      </c>
      <c r="H896" s="45" t="str">
        <f>Translations!$B$488</f>
        <v>± 10,0%</v>
      </c>
      <c r="I896" s="45" t="str">
        <f>Translations!$B$344</f>
        <v>± 7,5%</v>
      </c>
      <c r="J896" s="24"/>
      <c r="K896" s="24"/>
      <c r="L896" s="45" t="str">
        <f>Translations!$B$345</f>
        <v>± 5,0%</v>
      </c>
      <c r="M896" s="499" t="str">
        <f>EUconst_NA</f>
        <v>n.a.</v>
      </c>
      <c r="N896" s="31">
        <v>3</v>
      </c>
      <c r="O896" s="24"/>
      <c r="P896" s="24"/>
      <c r="Q896" s="24"/>
      <c r="Z896" s="24"/>
      <c r="AA896" s="24"/>
      <c r="AB896" s="24"/>
      <c r="AC896" s="24"/>
      <c r="AD896" s="24"/>
      <c r="AE896" s="24"/>
      <c r="AF896" s="24"/>
      <c r="AG896" s="24"/>
    </row>
    <row r="897" spans="1:33" ht="12.75" customHeight="1" outlineLevel="1" x14ac:dyDescent="0.25">
      <c r="A897" s="28">
        <v>3</v>
      </c>
      <c r="B897" s="24" t="str">
        <f>INDEX(EUconst_CEMSType,A897)</f>
        <v>CO2 transfer</v>
      </c>
      <c r="C897" s="24"/>
      <c r="D897" s="24"/>
      <c r="E897" s="24"/>
      <c r="F897" s="24"/>
      <c r="G897" s="498">
        <v>2</v>
      </c>
      <c r="H897" s="45" t="str">
        <f>Translations!$B$488</f>
        <v>± 10,0%</v>
      </c>
      <c r="I897" s="45" t="str">
        <f>Translations!$B$344</f>
        <v>± 7,5%</v>
      </c>
      <c r="J897" s="24"/>
      <c r="K897" s="24"/>
      <c r="L897" s="45" t="str">
        <f>Translations!$B$345</f>
        <v>± 5,0%</v>
      </c>
      <c r="M897" s="45" t="str">
        <f>Translations!$B$346</f>
        <v>± 2,5%</v>
      </c>
      <c r="N897" s="31">
        <f>IF(G897=EUconst_NA,EUconst_NA,IF(ISBLANK(J897),COUNTA(H897:M897),COUNTA(H897,J897,L897)))</f>
        <v>4</v>
      </c>
      <c r="O897" s="24"/>
      <c r="P897" s="24"/>
      <c r="Q897" s="24"/>
      <c r="Z897" s="24"/>
      <c r="AA897" s="24"/>
      <c r="AB897" s="24"/>
      <c r="AC897" s="24"/>
      <c r="AD897" s="24"/>
      <c r="AE897" s="24"/>
      <c r="AF897" s="24"/>
      <c r="AG897" s="24"/>
    </row>
    <row r="898" spans="1:33" ht="12.75" customHeight="1" outlineLevel="1" x14ac:dyDescent="0.25">
      <c r="A898" s="28">
        <v>4</v>
      </c>
      <c r="B898" s="24" t="str">
        <f>INDEX(EUconst_CEMSType,A898)</f>
        <v>N2O transfer</v>
      </c>
      <c r="C898" s="24"/>
      <c r="D898" s="24"/>
      <c r="E898" s="24"/>
      <c r="F898" s="24"/>
      <c r="G898" s="498">
        <v>2</v>
      </c>
      <c r="H898" s="497" t="str">
        <f>Translations!$B$488</f>
        <v>± 10,0%</v>
      </c>
      <c r="I898" s="497" t="str">
        <f>Translations!$B$344</f>
        <v>± 7,5%</v>
      </c>
      <c r="J898" s="498"/>
      <c r="K898" s="498"/>
      <c r="L898" s="497" t="str">
        <f>Translations!$B$345</f>
        <v>± 5,0%</v>
      </c>
      <c r="M898" s="503" t="str">
        <f>EUconst_NA</f>
        <v>n.a.</v>
      </c>
      <c r="N898" s="501">
        <v>3</v>
      </c>
      <c r="O898" s="24"/>
      <c r="P898" s="24"/>
      <c r="Q898" s="24"/>
      <c r="Z898" s="24"/>
      <c r="AA898" s="24"/>
      <c r="AB898" s="24"/>
      <c r="AC898" s="24"/>
      <c r="AD898" s="24"/>
      <c r="AE898" s="24"/>
      <c r="AF898" s="24"/>
      <c r="AG898" s="24"/>
    </row>
    <row r="899" spans="1:33" ht="12.75" customHeight="1" outlineLevel="1" x14ac:dyDescent="0.25">
      <c r="B899" s="24"/>
      <c r="C899" s="24"/>
      <c r="D899" s="24"/>
      <c r="E899" s="24"/>
      <c r="F899" s="24"/>
      <c r="G899" s="24"/>
      <c r="H899" s="24"/>
      <c r="I899" s="24"/>
      <c r="J899" s="24"/>
      <c r="K899" s="24"/>
      <c r="L899" s="24"/>
      <c r="M899" s="24"/>
      <c r="N899" s="24"/>
      <c r="O899" s="24"/>
      <c r="P899" s="24"/>
      <c r="Q899" s="24"/>
      <c r="Z899" s="24"/>
      <c r="AA899" s="24"/>
      <c r="AB899" s="24"/>
      <c r="AC899" s="24"/>
      <c r="AD899" s="24"/>
      <c r="AE899" s="24"/>
      <c r="AF899" s="24"/>
      <c r="AG899" s="24"/>
    </row>
    <row r="900" spans="1:33" s="35" customFormat="1" x14ac:dyDescent="0.25"/>
    <row r="902" spans="1:33" ht="13.8" thickBot="1" x14ac:dyDescent="0.3">
      <c r="B902" s="28" t="s">
        <v>1128</v>
      </c>
      <c r="C902" s="28" t="s">
        <v>1129</v>
      </c>
      <c r="E902" s="28" t="s">
        <v>1413</v>
      </c>
    </row>
    <row r="903" spans="1:33" x14ac:dyDescent="0.25">
      <c r="B903" s="375" t="str">
        <f>Translations!B1152</f>
        <v>1A1a - Energy - Public Electricity and Heat Production</v>
      </c>
      <c r="C903" s="486" t="str">
        <f>Translations!B1182</f>
        <v>2A1 - Process - Cement Production</v>
      </c>
      <c r="E903" s="375" t="str">
        <f>Translations!$B$114</f>
        <v>MW(th)</v>
      </c>
    </row>
    <row r="904" spans="1:33" x14ac:dyDescent="0.25">
      <c r="B904" s="376" t="str">
        <f>Translations!B1153</f>
        <v>1A1b - Energy - Petroleum Refining</v>
      </c>
      <c r="C904" s="487" t="str">
        <f>Translations!B1183</f>
        <v>2A2 - Process - Lime Production</v>
      </c>
      <c r="E904" s="376" t="str">
        <f>Translations!$B$112</f>
        <v>tonnes per day</v>
      </c>
    </row>
    <row r="905" spans="1:33" x14ac:dyDescent="0.25">
      <c r="B905" s="376" t="str">
        <f>Translations!B1154</f>
        <v>1A1c - Energy - Manufacture of Solid Fuels and Other Energy Industries</v>
      </c>
      <c r="C905" s="487" t="str">
        <f>Translations!B1184</f>
        <v>2A3 - Process - Glass Production</v>
      </c>
      <c r="E905" s="376" t="str">
        <f>Translations!$B$873</f>
        <v>CWT per day</v>
      </c>
    </row>
    <row r="906" spans="1:33" ht="13.8" thickBot="1" x14ac:dyDescent="0.3">
      <c r="B906" s="376" t="str">
        <f>Translations!B1155</f>
        <v>1A2a - Energy - Iron and Steel</v>
      </c>
      <c r="C906" s="487" t="str">
        <f>Translations!B1185</f>
        <v>2A4 - Process - Other Process Uses of Carbonates</v>
      </c>
      <c r="D906" s="17"/>
      <c r="E906" s="377"/>
    </row>
    <row r="907" spans="1:33" x14ac:dyDescent="0.25">
      <c r="B907" s="376" t="str">
        <f>Translations!B1156</f>
        <v>1A2b - Energy - Non-Ferrous Metals</v>
      </c>
      <c r="C907" s="487" t="str">
        <f>Translations!B1186</f>
        <v>2B1 - Process - Ammonia Production</v>
      </c>
      <c r="D907" s="17"/>
    </row>
    <row r="908" spans="1:33" x14ac:dyDescent="0.25">
      <c r="B908" s="376" t="str">
        <f>Translations!B1157</f>
        <v>1A2c - Energy - Chemicals</v>
      </c>
      <c r="C908" s="487" t="str">
        <f>Translations!B1187</f>
        <v xml:space="preserve">2B2 - Process - Nitric Acid Production </v>
      </c>
      <c r="D908" s="17"/>
    </row>
    <row r="909" spans="1:33" x14ac:dyDescent="0.25">
      <c r="B909" s="376" t="str">
        <f>Translations!B1158</f>
        <v>1A2d - Energy - Pulp, Paper and Print</v>
      </c>
      <c r="C909" s="487" t="str">
        <f>Translations!B1188</f>
        <v>2B3 - Process - Adipic Acid Production</v>
      </c>
      <c r="D909" s="17"/>
    </row>
    <row r="910" spans="1:33" x14ac:dyDescent="0.25">
      <c r="B910" s="376" t="str">
        <f>Translations!B1159</f>
        <v>1A2e - Energy - Food Processing, Beverages and Tobacco</v>
      </c>
      <c r="C910" s="487" t="str">
        <f>Translations!B1189</f>
        <v>2B4 - Process - Caprolactam, Glyoxal and Glyoxylic Acid Production</v>
      </c>
    </row>
    <row r="911" spans="1:33" x14ac:dyDescent="0.25">
      <c r="B911" s="376" t="str">
        <f>Translations!B1160</f>
        <v>1A2f - Energy - Non-Metallic Minerals</v>
      </c>
      <c r="C911" s="487" t="str">
        <f>Translations!B1190</f>
        <v>2B5 - Process - Carbide Production</v>
      </c>
    </row>
    <row r="912" spans="1:33" x14ac:dyDescent="0.25">
      <c r="B912" s="376" t="str">
        <f>Translations!B1161</f>
        <v>1A2g - Energy - Other (please specify)</v>
      </c>
      <c r="C912" s="487" t="str">
        <f>Translations!B1191</f>
        <v>2B6 - Process - Titanium Dioxide Production</v>
      </c>
    </row>
    <row r="913" spans="2:3" x14ac:dyDescent="0.25">
      <c r="B913" s="376" t="str">
        <f>Translations!B1162</f>
        <v>1A3a - Energy - Domestic Aviation</v>
      </c>
      <c r="C913" s="487" t="str">
        <f>Translations!B1192</f>
        <v>2B7 - Process - Soda Ash Production</v>
      </c>
    </row>
    <row r="914" spans="2:3" x14ac:dyDescent="0.25">
      <c r="B914" s="376" t="str">
        <f>Translations!B1163</f>
        <v>1A3b - Energy - Road Transportation</v>
      </c>
      <c r="C914" s="487" t="str">
        <f>Translations!B1193</f>
        <v>2B8 - Process - Petrochemical and Carbon Black Production</v>
      </c>
    </row>
    <row r="915" spans="2:3" x14ac:dyDescent="0.25">
      <c r="B915" s="376" t="str">
        <f>Translations!B1164</f>
        <v>1A3c - Energy - Railways</v>
      </c>
      <c r="C915" s="487" t="str">
        <f>Translations!B1194</f>
        <v>2B9 - Process - Fluorochemical Production</v>
      </c>
    </row>
    <row r="916" spans="2:3" x14ac:dyDescent="0.25">
      <c r="B916" s="376" t="str">
        <f>Translations!B1165</f>
        <v>1A3d - Energy - Domestic Navigation</v>
      </c>
      <c r="C916" s="488" t="str">
        <f>Translations!B1195</f>
        <v>2B10 - Other (please specify)</v>
      </c>
    </row>
    <row r="917" spans="2:3" x14ac:dyDescent="0.25">
      <c r="B917" s="376" t="str">
        <f>Translations!B1166</f>
        <v>1A3e - Energy - Other Transportation</v>
      </c>
      <c r="C917" s="487" t="str">
        <f>Translations!B1196</f>
        <v>2C1 - Process - Iron and Steel Production</v>
      </c>
    </row>
    <row r="918" spans="2:3" x14ac:dyDescent="0.25">
      <c r="B918" s="376" t="str">
        <f>Translations!B1167</f>
        <v>1A4a - Energy - Commercial/Institutional</v>
      </c>
      <c r="C918" s="487" t="str">
        <f>Translations!B1197</f>
        <v>2C2 - Process - Ferroalloys Production</v>
      </c>
    </row>
    <row r="919" spans="2:3" x14ac:dyDescent="0.25">
      <c r="B919" s="376" t="str">
        <f>Translations!B1168</f>
        <v>1A4b - Energy - Residential</v>
      </c>
      <c r="C919" s="487" t="str">
        <f>Translations!B1198</f>
        <v>2C3 - Process - Aluminium Production</v>
      </c>
    </row>
    <row r="920" spans="2:3" x14ac:dyDescent="0.25">
      <c r="B920" s="376" t="str">
        <f>Translations!B1169</f>
        <v>1A4c - Energy - Agriculture/Forestry/Fishing</v>
      </c>
      <c r="C920" s="487" t="str">
        <f>Translations!B1199</f>
        <v>2C4 - Process - Magnesia  Production</v>
      </c>
    </row>
    <row r="921" spans="2:3" x14ac:dyDescent="0.25">
      <c r="B921" s="376" t="str">
        <f>Translations!B1170</f>
        <v>1A5a - Energy - Stationary combustion</v>
      </c>
      <c r="C921" s="487" t="str">
        <f>Translations!B1200</f>
        <v>2C5 - Process - Lead Production</v>
      </c>
    </row>
    <row r="922" spans="2:3" x14ac:dyDescent="0.25">
      <c r="B922" s="376" t="str">
        <f>Translations!B1171</f>
        <v>1A5b - Energy - Mobile combustion</v>
      </c>
      <c r="C922" s="487" t="str">
        <f>Translations!B1201</f>
        <v>2C6 - Process - Zinc Production</v>
      </c>
    </row>
    <row r="923" spans="2:3" x14ac:dyDescent="0.25">
      <c r="B923" s="376" t="str">
        <f>Translations!B1172</f>
        <v>1B1a - Energy - Coal Mining and Handling</v>
      </c>
      <c r="C923" s="487" t="str">
        <f>Translations!B1202</f>
        <v>2C7 - Process - Other (please specify)</v>
      </c>
    </row>
    <row r="924" spans="2:3" x14ac:dyDescent="0.25">
      <c r="B924" s="376" t="str">
        <f>Translations!B1173</f>
        <v>1B1b - Energy - Solid Fuel Transformation</v>
      </c>
      <c r="C924" s="487" t="str">
        <f>Translations!B1203</f>
        <v>2D1 - Process - Lubricant Use</v>
      </c>
    </row>
    <row r="925" spans="2:3" x14ac:dyDescent="0.25">
      <c r="B925" s="376" t="str">
        <f>Translations!B1174</f>
        <v>1B1c - Energy - Other (please specify)</v>
      </c>
      <c r="C925" s="487" t="str">
        <f>Translations!B1204</f>
        <v>2D2 - Process - Paraffin Wax Use</v>
      </c>
    </row>
    <row r="926" spans="2:3" x14ac:dyDescent="0.25">
      <c r="B926" s="376" t="str">
        <f>Translations!B1175</f>
        <v>1B2a - Energy - Oil</v>
      </c>
      <c r="C926" s="487" t="str">
        <f>Translations!B1205</f>
        <v>2D3 - Process - Other (please specify)</v>
      </c>
    </row>
    <row r="927" spans="2:3" x14ac:dyDescent="0.25">
      <c r="B927" s="376" t="str">
        <f>Translations!B1176</f>
        <v>1B2b - Energy - Natural Gas</v>
      </c>
      <c r="C927" s="487" t="str">
        <f>Translations!B1206</f>
        <v>2E1 - Integrated Circuit or Semiconductor</v>
      </c>
    </row>
    <row r="928" spans="2:3" x14ac:dyDescent="0.25">
      <c r="B928" s="376" t="str">
        <f>Translations!B1177</f>
        <v>1B2c - Energy - Venting and Flaring</v>
      </c>
      <c r="C928" s="487" t="str">
        <f>Translations!B1207</f>
        <v>2E2 - TFT Flat Panel Display</v>
      </c>
    </row>
    <row r="929" spans="2:3" x14ac:dyDescent="0.25">
      <c r="B929" s="376" t="str">
        <f>Translations!B1178</f>
        <v>1B2d - Energy - Other (please specify)</v>
      </c>
      <c r="C929" s="487" t="str">
        <f>Translations!B1208</f>
        <v>2E3 - Photovoltaic</v>
      </c>
    </row>
    <row r="930" spans="2:3" x14ac:dyDescent="0.25">
      <c r="B930" s="490" t="str">
        <f>Translations!B1179</f>
        <v>1C1 - Transport of CO2</v>
      </c>
      <c r="C930" s="487" t="str">
        <f>Translations!B1209</f>
        <v>2E4 - Heat Transfer Fluid</v>
      </c>
    </row>
    <row r="931" spans="2:3" x14ac:dyDescent="0.25">
      <c r="B931" s="490" t="str">
        <f>Translations!B1180</f>
        <v>1C2 - Injection and Storage</v>
      </c>
      <c r="C931" s="489" t="str">
        <f>Translations!B1210</f>
        <v>2E5 - Other (please specify)</v>
      </c>
    </row>
    <row r="932" spans="2:3" ht="13.8" thickBot="1" x14ac:dyDescent="0.3">
      <c r="B932" s="491" t="str">
        <f>Translations!B1181</f>
        <v>5C - Incineration and Open Burning of Waste</v>
      </c>
      <c r="C932" s="489" t="str">
        <f>Translations!B1211</f>
        <v xml:space="preserve">2F1 - Refrigeration and Air Conditioning </v>
      </c>
    </row>
    <row r="933" spans="2:3" x14ac:dyDescent="0.25">
      <c r="B933" s="172"/>
      <c r="C933" s="485" t="str">
        <f>Translations!B1212</f>
        <v xml:space="preserve">2F2 - Foam Blowing Agents </v>
      </c>
    </row>
    <row r="934" spans="2:3" x14ac:dyDescent="0.25">
      <c r="B934" s="172"/>
      <c r="C934" s="485" t="str">
        <f>Translations!B1213</f>
        <v xml:space="preserve">2F3 - Fire Protection </v>
      </c>
    </row>
    <row r="935" spans="2:3" x14ac:dyDescent="0.25">
      <c r="B935" s="172"/>
      <c r="C935" s="485" t="str">
        <f>Translations!B1214</f>
        <v>2F4 - Aerosol</v>
      </c>
    </row>
    <row r="936" spans="2:3" x14ac:dyDescent="0.25">
      <c r="B936" s="172"/>
      <c r="C936" s="485" t="str">
        <f>Translations!B1215</f>
        <v>2F5 - Solvents</v>
      </c>
    </row>
    <row r="937" spans="2:3" x14ac:dyDescent="0.25">
      <c r="B937" s="172"/>
      <c r="C937" s="485" t="str">
        <f>Translations!B1216</f>
        <v>2F6 - Other Application</v>
      </c>
    </row>
    <row r="938" spans="2:3" x14ac:dyDescent="0.25">
      <c r="B938" s="172"/>
      <c r="C938" s="485" t="str">
        <f>Translations!B1217</f>
        <v>2G1 - Process - Electrical Equipment</v>
      </c>
    </row>
    <row r="939" spans="2:3" x14ac:dyDescent="0.25">
      <c r="B939" s="172"/>
      <c r="C939" s="485" t="str">
        <f>Translations!B1218</f>
        <v>2G2 - Process - SF6 and PFCs from Other Product Use</v>
      </c>
    </row>
    <row r="940" spans="2:3" x14ac:dyDescent="0.25">
      <c r="B940" s="172"/>
      <c r="C940" s="485" t="str">
        <f>Translations!B1219</f>
        <v>2G3 - Process - N2O from Product Uses</v>
      </c>
    </row>
    <row r="941" spans="2:3" x14ac:dyDescent="0.25">
      <c r="B941" s="172"/>
      <c r="C941" s="485" t="str">
        <f>Translations!B1220</f>
        <v xml:space="preserve">2G4 - Process - Other </v>
      </c>
    </row>
    <row r="942" spans="2:3" x14ac:dyDescent="0.25">
      <c r="B942" s="172"/>
      <c r="C942" s="485" t="str">
        <f>Translations!B1221</f>
        <v>2H1 - Pulp and Paper Industry</v>
      </c>
    </row>
    <row r="943" spans="2:3" x14ac:dyDescent="0.25">
      <c r="B943" s="172"/>
      <c r="C943" s="485" t="str">
        <f>Translations!B1222</f>
        <v>2H2 - Food and Beverages Industry</v>
      </c>
    </row>
    <row r="944" spans="2:3" ht="13.8" thickBot="1" x14ac:dyDescent="0.3">
      <c r="B944" s="172"/>
      <c r="C944" s="377" t="str">
        <f>Translations!B1223</f>
        <v>2H3 - Other (please specify)</v>
      </c>
    </row>
    <row r="945" spans="2:16" s="9" customFormat="1" x14ac:dyDescent="0.25">
      <c r="B945" s="30"/>
      <c r="C945" s="640"/>
      <c r="D945" s="52"/>
      <c r="E945" s="52"/>
      <c r="F945" s="640"/>
      <c r="G945" s="52"/>
      <c r="H945" s="52"/>
      <c r="J945" s="30"/>
      <c r="K945" s="53"/>
      <c r="L945" s="53"/>
      <c r="M945" s="54"/>
      <c r="N945" s="54"/>
      <c r="O945" s="53"/>
      <c r="P945" s="54"/>
    </row>
    <row r="946" spans="2:16" s="35" customFormat="1" ht="13.8" thickBot="1" x14ac:dyDescent="0.3">
      <c r="D946" s="55" t="str">
        <f>Translations!$B$489</f>
        <v>Tiers</v>
      </c>
    </row>
    <row r="947" spans="2:16" s="17" customFormat="1" x14ac:dyDescent="0.25">
      <c r="B947" s="28"/>
      <c r="C947" s="208">
        <v>1</v>
      </c>
      <c r="D947" s="181">
        <v>1</v>
      </c>
      <c r="E947" s="28"/>
      <c r="F947" s="28"/>
    </row>
    <row r="948" spans="2:16" s="17" customFormat="1" x14ac:dyDescent="0.25">
      <c r="B948" s="28"/>
      <c r="C948" s="209">
        <v>2</v>
      </c>
      <c r="D948" s="190">
        <v>2</v>
      </c>
      <c r="E948" s="28"/>
      <c r="F948" s="28"/>
    </row>
    <row r="949" spans="2:16" s="17" customFormat="1" x14ac:dyDescent="0.25">
      <c r="B949" s="28"/>
      <c r="C949" s="209">
        <v>3</v>
      </c>
      <c r="D949" s="190" t="s">
        <v>552</v>
      </c>
      <c r="E949" s="28"/>
      <c r="F949" s="28"/>
    </row>
    <row r="950" spans="2:16" s="17" customFormat="1" x14ac:dyDescent="0.25">
      <c r="B950" s="28"/>
      <c r="C950" s="209">
        <v>4</v>
      </c>
      <c r="D950" s="190" t="str">
        <f>Translations!$B$306</f>
        <v>2b</v>
      </c>
      <c r="E950" s="28"/>
      <c r="F950" s="28"/>
    </row>
    <row r="951" spans="2:16" s="17" customFormat="1" x14ac:dyDescent="0.25">
      <c r="B951" s="28"/>
      <c r="C951" s="209">
        <v>5</v>
      </c>
      <c r="D951" s="190">
        <v>3</v>
      </c>
      <c r="E951" s="28"/>
      <c r="F951" s="28"/>
    </row>
    <row r="952" spans="2:16" s="17" customFormat="1" x14ac:dyDescent="0.25">
      <c r="B952" s="28"/>
      <c r="C952" s="585">
        <v>6</v>
      </c>
      <c r="D952" s="586" t="s">
        <v>1616</v>
      </c>
      <c r="E952" s="28"/>
      <c r="F952" s="28"/>
    </row>
    <row r="953" spans="2:16" s="17" customFormat="1" x14ac:dyDescent="0.25">
      <c r="B953" s="28"/>
      <c r="C953" s="585">
        <v>7</v>
      </c>
      <c r="D953" s="586" t="s">
        <v>1617</v>
      </c>
      <c r="E953" s="28"/>
      <c r="F953" s="28"/>
    </row>
    <row r="954" spans="2:16" s="17" customFormat="1" ht="13.8" thickBot="1" x14ac:dyDescent="0.3">
      <c r="B954" s="28"/>
      <c r="C954" s="210">
        <v>8</v>
      </c>
      <c r="D954" s="191">
        <v>4</v>
      </c>
      <c r="E954" s="28"/>
      <c r="F954" s="28"/>
    </row>
    <row r="955" spans="2:16" s="56" customFormat="1" x14ac:dyDescent="0.25"/>
    <row r="956" spans="2:16" s="17" customFormat="1" ht="13.8" thickBot="1" x14ac:dyDescent="0.3">
      <c r="B956" s="21" t="s">
        <v>1289</v>
      </c>
    </row>
    <row r="957" spans="2:16" s="431" customFormat="1" x14ac:dyDescent="0.25">
      <c r="B957" s="430" t="str">
        <f>Translations!$B$923</f>
        <v>1.a) Mineral oil and gas refineries</v>
      </c>
    </row>
    <row r="958" spans="2:16" s="431" customFormat="1" x14ac:dyDescent="0.25">
      <c r="B958" s="390" t="str">
        <f>Translations!$B$924</f>
        <v>1.b) Installations for gasification and liquefaction</v>
      </c>
    </row>
    <row r="959" spans="2:16" s="431" customFormat="1" x14ac:dyDescent="0.25">
      <c r="B959" s="390" t="str">
        <f>Translations!$B$925</f>
        <v>1.c) Thermal power stations and other combustion installations</v>
      </c>
    </row>
    <row r="960" spans="2:16" s="431" customFormat="1" x14ac:dyDescent="0.25">
      <c r="B960" s="390" t="str">
        <f>Translations!$B$926</f>
        <v>1.d) Coke ovens</v>
      </c>
    </row>
    <row r="961" spans="2:2" s="431" customFormat="1" x14ac:dyDescent="0.25">
      <c r="B961" s="390" t="str">
        <f>Translations!$B$927</f>
        <v>1.e) Coal rolling mills</v>
      </c>
    </row>
    <row r="962" spans="2:2" s="431" customFormat="1" x14ac:dyDescent="0.25">
      <c r="B962" s="390" t="str">
        <f>Translations!$B$928</f>
        <v>1.f) Installations for the manufacture of coal products and solid
smokeless fuel</v>
      </c>
    </row>
    <row r="963" spans="2:2" s="431" customFormat="1" x14ac:dyDescent="0.25">
      <c r="B963" s="390" t="str">
        <f>Translations!$B$929</f>
        <v>2.a) Metal ore (including sulphide ore) roasting or sintering installations</v>
      </c>
    </row>
    <row r="964" spans="2:2" s="431" customFormat="1" x14ac:dyDescent="0.25">
      <c r="B964" s="390" t="str">
        <f>Translations!$B$930</f>
        <v>2.b) Installations for the production of pig iron or steel (primary or
secondary melting) including continuous casting</v>
      </c>
    </row>
    <row r="965" spans="2:2" s="431" customFormat="1" x14ac:dyDescent="0.25">
      <c r="B965" s="390" t="str">
        <f>Translations!$B$931</f>
        <v>2.c i) Installations for the processing of ferrous metals: Hot-rolling mills</v>
      </c>
    </row>
    <row r="966" spans="2:2" s="431" customFormat="1" x14ac:dyDescent="0.25">
      <c r="B966" s="390" t="str">
        <f>Translations!$B$932</f>
        <v>2.c ii) Installations for the processing of ferrous metals: Smitheries with hammers</v>
      </c>
    </row>
    <row r="967" spans="2:2" s="431" customFormat="1" x14ac:dyDescent="0.25">
      <c r="B967" s="390" t="str">
        <f>Translations!$B$933</f>
        <v>2.c iii) Installations for the processing of ferrous metals: Application of protective fused metal coats</v>
      </c>
    </row>
    <row r="968" spans="2:2" s="431" customFormat="1" x14ac:dyDescent="0.25">
      <c r="B968" s="390" t="str">
        <f>Translations!$B$934</f>
        <v>2.d) Ferrous metal foundries</v>
      </c>
    </row>
    <row r="969" spans="2:2" s="431" customFormat="1" x14ac:dyDescent="0.25">
      <c r="B969" s="390" t="str">
        <f>Translations!$B$935</f>
        <v>2.e i) Installations for the production of non-ferrous crude metals from ore,
concentrates or secondary raw materials by metallurgical,
chemical or electrolytic processes</v>
      </c>
    </row>
    <row r="970" spans="2:2" s="431" customFormat="1" x14ac:dyDescent="0.25">
      <c r="B970" s="390" t="str">
        <f>Translations!$B$936</f>
        <v>2.e ii) Installations for the smelting, including the alloying, of non-ferrous
metals, including recovered products (refining, foundry
casting, etc.)</v>
      </c>
    </row>
    <row r="971" spans="2:2" s="431" customFormat="1" x14ac:dyDescent="0.25">
      <c r="B971" s="390" t="str">
        <f>Translations!$B$937</f>
        <v>2.f) Installations for surface treatment of metals and plastic materials
using an electrolytic or chemical process</v>
      </c>
    </row>
    <row r="972" spans="2:2" s="431" customFormat="1" x14ac:dyDescent="0.25">
      <c r="B972" s="390" t="str">
        <f>Translations!$B$938</f>
        <v>3.a) Underground mining and related operations</v>
      </c>
    </row>
    <row r="973" spans="2:2" s="431" customFormat="1" x14ac:dyDescent="0.25">
      <c r="B973" s="390" t="str">
        <f>Translations!$B$939</f>
        <v>3.b) Opencast mining and quarrying</v>
      </c>
    </row>
    <row r="974" spans="2:2" s="431" customFormat="1" x14ac:dyDescent="0.25">
      <c r="B974" s="390" t="str">
        <f>Translations!$B$940</f>
        <v>3.c i) Installations for the production of: Cement clinker in rotary kilns</v>
      </c>
    </row>
    <row r="975" spans="2:2" s="431" customFormat="1" x14ac:dyDescent="0.25">
      <c r="B975" s="390" t="str">
        <f>Translations!$B$941</f>
        <v>3.c ii) Installations for the production of: Lime in rotary kilns</v>
      </c>
    </row>
    <row r="976" spans="2:2" s="431" customFormat="1" x14ac:dyDescent="0.25">
      <c r="B976" s="390" t="str">
        <f>Translations!$B$942</f>
        <v>3.c iii) Installations for the production of: Cement clinker or lime in other furnaces</v>
      </c>
    </row>
    <row r="977" spans="2:2" s="431" customFormat="1" x14ac:dyDescent="0.25">
      <c r="B977" s="390" t="str">
        <f>Translations!$B$943</f>
        <v>3.d) Installations for the production of asbestos and the manufacture
of asbestos-based products</v>
      </c>
    </row>
    <row r="978" spans="2:2" s="431" customFormat="1" x14ac:dyDescent="0.25">
      <c r="B978" s="390" t="str">
        <f>Translations!$B$944</f>
        <v>3.e) Installations for the manufacture of glass, including glass fibre</v>
      </c>
    </row>
    <row r="979" spans="2:2" s="431" customFormat="1" x14ac:dyDescent="0.25">
      <c r="B979" s="390" t="str">
        <f>Translations!$B$945</f>
        <v>3.f) Installations for melting mineral substances, including the
production of mineral fibres</v>
      </c>
    </row>
    <row r="980" spans="2:2" s="431" customFormat="1" x14ac:dyDescent="0.25">
      <c r="B980" s="390" t="str">
        <f>Translations!$B$946</f>
        <v>3.g) Installations for the manufacture of ceramic products by firing,
in particular roofing tiles, bricks, refractory bricks, tiles,
stoneware or porcelain</v>
      </c>
    </row>
    <row r="981" spans="2:2" s="431" customFormat="1" x14ac:dyDescent="0.25">
      <c r="B981" s="390" t="str">
        <f>Translations!$B$947</f>
        <v>4.a i) Chemical installations for the production on an industrial scale
of basic organic chemicals, such as: Simple hydrocarbons (linear or cyclic, saturated or unsaturated,
aliphatic or aromatic)</v>
      </c>
    </row>
    <row r="982" spans="2:2" s="431" customFormat="1" x14ac:dyDescent="0.25">
      <c r="B982" s="390" t="str">
        <f>Translations!$B$948</f>
        <v>4.a ii) Chemical installations for the production on an industrial scale
of basic organic chemicals, such as: Oxygen-containing hydrocarbons such as alcohols, aldehydes,
ketones, carboxylic acids, esters, acetates, ethers,
peroxides, epoxy resins</v>
      </c>
    </row>
    <row r="983" spans="2:2" s="431" customFormat="1" x14ac:dyDescent="0.25">
      <c r="B983" s="390" t="str">
        <f>Translations!$B$949</f>
        <v>4.a iii) Chemical installations for the production on an industrial scale
of basic organic chemicals, such as: Sulphurous hydrocarbons</v>
      </c>
    </row>
    <row r="984" spans="2:2" s="431" customFormat="1" x14ac:dyDescent="0.25">
      <c r="B984" s="390" t="str">
        <f>Translations!$B$950</f>
        <v>4.a iv) Chemical installations for the production on an industrial scale
of basic organic chemicals, such as: Nitrogenous hydrocarbons such as amines, amides,
nitrous compounds, nitro compounds or nitrate compounds,
nitriles, cyanates, isocyanates</v>
      </c>
    </row>
    <row r="985" spans="2:2" s="431" customFormat="1" x14ac:dyDescent="0.25">
      <c r="B985" s="390" t="str">
        <f>Translations!$B$951</f>
        <v>4.a v) Chemical installations for the production on an industrial scale
of basic organic chemicals, such as: Phosphorus-containing hydrocarbons</v>
      </c>
    </row>
    <row r="986" spans="2:2" s="431" customFormat="1" x14ac:dyDescent="0.25">
      <c r="B986" s="390" t="str">
        <f>Translations!$B$952</f>
        <v>4.a vi) Chemical installations for the production on an industrial scale
of basic organic chemicals, such as: Halogenic hydrocarbons</v>
      </c>
    </row>
    <row r="987" spans="2:2" s="431" customFormat="1" x14ac:dyDescent="0.25">
      <c r="B987" s="390" t="str">
        <f>Translations!$B$953</f>
        <v>4.a vii) Chemical installations for the production on an industrial scale
of basic organic chemicals, such as: Organometallic compounds</v>
      </c>
    </row>
    <row r="988" spans="2:2" s="431" customFormat="1" x14ac:dyDescent="0.25">
      <c r="B988" s="390" t="str">
        <f>Translations!$B$954</f>
        <v>4.a viii) Chemical installations for the production on an industrial scale of basic organic chemicals, such as: Basic plastic materials (polymers, synthetic fibres and cellulose-
based fibres)</v>
      </c>
    </row>
    <row r="989" spans="2:2" s="431" customFormat="1" x14ac:dyDescent="0.25">
      <c r="B989" s="390" t="str">
        <f>Translations!$B$955</f>
        <v>4.a ix) Chemical installations for the production on an industrial scale
of basic organic chemicals, such as: Synthetic rubbers</v>
      </c>
    </row>
    <row r="990" spans="2:2" s="431" customFormat="1" x14ac:dyDescent="0.25">
      <c r="B990" s="390" t="str">
        <f>Translations!$B$956</f>
        <v>4.a x) Chemical installations for the production on an industrial scale
of basic organic chemicals, such as: Dyes and pigments</v>
      </c>
    </row>
    <row r="991" spans="2:2" s="431" customFormat="1" x14ac:dyDescent="0.25">
      <c r="B991" s="390" t="str">
        <f>Translations!$B$957</f>
        <v>4.a xi) Chemical installations for the production on an industrial scale
of basic organic chemicals, such as: Surface-active agents and surfactants</v>
      </c>
    </row>
    <row r="992" spans="2:2" s="431" customFormat="1" x14ac:dyDescent="0.25">
      <c r="B992" s="390" t="str">
        <f>Translations!$B$958</f>
        <v>4.b i) Chemical installations for the production on an industrial scale
of basic inorganic chemicals, such as: Gases, such as ammonia, chlorine or hydrogen chloride,
fluorine or hydrogen fluoride, carbon oxides, sulphur compounds,
nitrogen oxides, hydrogen, sulphur dioxide, carbonyl
chloride</v>
      </c>
    </row>
    <row r="993" spans="2:3" s="431" customFormat="1" x14ac:dyDescent="0.25">
      <c r="B993" s="390" t="str">
        <f>Translations!$B$959</f>
        <v>4.b ii) Chemical installations for the production on an industrial scale
of basic inorganic chemicals, such as: Acids, such as chromic acid, hydrofluoric acid, phosphoric
acid, nitric acid, hydrochloric acid, sulphuric acid,
oleum, sulphurous acids</v>
      </c>
    </row>
    <row r="994" spans="2:3" s="431" customFormat="1" x14ac:dyDescent="0.25">
      <c r="B994" s="390" t="str">
        <f>Translations!$B$960</f>
        <v>4.b iii) Chemical installations for the production on an industrial scale
of basic inorganic chemicals, such as: Bases, such as ammonium hydroxide, potassium hydroxide,
sodium hydroxide</v>
      </c>
    </row>
    <row r="995" spans="2:3" s="431" customFormat="1" x14ac:dyDescent="0.25">
      <c r="B995" s="390" t="str">
        <f>Translations!$B$961</f>
        <v>4.b iv) Chemical installations for the production on an industrial scale
of basic inorganic chemicals, such as: Salts, such as ammonium chloride, potassium chlorate,
potassium carbonate, sodium carbonate, perborate, silver
nitrate</v>
      </c>
    </row>
    <row r="996" spans="2:3" s="431" customFormat="1" x14ac:dyDescent="0.25">
      <c r="B996" s="390" t="str">
        <f>Translations!$B$962</f>
        <v>4.b v) Chemical installations for the production on an industrial scale
of basic inorganic chemicals, such as: Non-metals, metal oxides or other inorganic compounds
such as calcium carbide, silicon, silicon carbide</v>
      </c>
    </row>
    <row r="997" spans="2:3" s="431" customFormat="1" x14ac:dyDescent="0.25">
      <c r="B997" s="390" t="str">
        <f>Translations!$B$963</f>
        <v>4.c) Chemical installations for the production on an industrial scale
of phosphorous-, nitrogen- or potassium-based fertilisers
(simple or compound fertilisers)</v>
      </c>
    </row>
    <row r="998" spans="2:3" s="431" customFormat="1" x14ac:dyDescent="0.25">
      <c r="B998" s="390" t="str">
        <f>Translations!$B$964</f>
        <v>4.d) Chemical installations for the production on an industrial scale
of basic plant health products and of biocides</v>
      </c>
    </row>
    <row r="999" spans="2:3" s="431" customFormat="1" x14ac:dyDescent="0.25">
      <c r="B999" s="390" t="str">
        <f>Translations!$B$965</f>
        <v>4.e) Installations using a chemical or biological process for the
production on an industrial scale of basic pharmaceutical
products</v>
      </c>
    </row>
    <row r="1000" spans="2:3" s="431" customFormat="1" x14ac:dyDescent="0.25">
      <c r="B1000" s="390" t="str">
        <f>Translations!$B$966</f>
        <v>4.f) Installations for the production on an industrial scale of
explosives and pyrotechnic products</v>
      </c>
    </row>
    <row r="1001" spans="2:3" s="431" customFormat="1" x14ac:dyDescent="0.25">
      <c r="B1001" s="390" t="str">
        <f>Translations!$B$967</f>
        <v>5.a) Installations for the recovery or disposal of hazardous waste</v>
      </c>
      <c r="C1001" s="432"/>
    </row>
    <row r="1002" spans="2:3" s="431" customFormat="1" x14ac:dyDescent="0.25">
      <c r="B1002" s="390" t="str">
        <f>Translations!$B$968</f>
        <v>5.b) Installations for the incineration of non-hazardous waste in the
scope of Directive 2000/76/EC of the European Parliament and
of the Council of 4 December 2000 on the incineration of
waste</v>
      </c>
      <c r="C1002" s="9"/>
    </row>
    <row r="1003" spans="2:3" s="431" customFormat="1" x14ac:dyDescent="0.25">
      <c r="B1003" s="390" t="str">
        <f>Translations!$B$969</f>
        <v>5.c) Installations for the disposal of non-hazardous waste</v>
      </c>
      <c r="C1003" s="9"/>
    </row>
    <row r="1004" spans="2:3" s="431" customFormat="1" x14ac:dyDescent="0.25">
      <c r="B1004" s="390" t="str">
        <f>Translations!$B$970</f>
        <v>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v>
      </c>
      <c r="C1004" s="9"/>
    </row>
    <row r="1005" spans="2:3" s="431" customFormat="1" x14ac:dyDescent="0.25">
      <c r="B1005" s="390" t="str">
        <f>Translations!$B$971</f>
        <v>5.e) Installations for the disposal or recycling of animal carcasses and
animal waste</v>
      </c>
      <c r="C1005" s="9"/>
    </row>
    <row r="1006" spans="2:3" s="431" customFormat="1" x14ac:dyDescent="0.25">
      <c r="B1006" s="390" t="str">
        <f>Translations!$B$972</f>
        <v>5.f) Urban waste-water treatment plants</v>
      </c>
      <c r="C1006" s="9"/>
    </row>
    <row r="1007" spans="2:3" s="431" customFormat="1" x14ac:dyDescent="0.25">
      <c r="B1007" s="390" t="str">
        <f>Translations!$B$973</f>
        <v>5.g) Independently operated industrial waste-water treatment plants
which serve one or more activities of this annex</v>
      </c>
      <c r="C1007" s="9"/>
    </row>
    <row r="1008" spans="2:3" s="431" customFormat="1" x14ac:dyDescent="0.25">
      <c r="B1008" s="390" t="str">
        <f>Translations!$B$974</f>
        <v>6.a) Industrial plants for the production of pulp from timber or
similar fibrous materials</v>
      </c>
      <c r="C1008" s="9"/>
    </row>
    <row r="1009" spans="2:3" s="431" customFormat="1" x14ac:dyDescent="0.25">
      <c r="B1009" s="390" t="str">
        <f>Translations!$B$975</f>
        <v>6.b) Industrial plants for the production of paper and board and
other primary wood products (such as chipboard, fibreboard
and plywood)</v>
      </c>
      <c r="C1009" s="9"/>
    </row>
    <row r="1010" spans="2:3" s="431" customFormat="1" x14ac:dyDescent="0.25">
      <c r="B1010" s="390" t="str">
        <f>Translations!$B$976</f>
        <v>6.c) Industrial plants for the preservation of wood and wood
products with chemicals</v>
      </c>
      <c r="C1010" s="9"/>
    </row>
    <row r="1011" spans="2:3" s="431" customFormat="1" x14ac:dyDescent="0.25">
      <c r="B1011" s="390" t="str">
        <f>Translations!$B$977</f>
        <v>7.a) Installations for the intensive rearing of poultry or pigs</v>
      </c>
      <c r="C1011" s="9"/>
    </row>
    <row r="1012" spans="2:3" s="431" customFormat="1" x14ac:dyDescent="0.25">
      <c r="B1012" s="390" t="str">
        <f>Translations!$B$978</f>
        <v>7.b) Intensive aquaculture</v>
      </c>
      <c r="C1012" s="9"/>
    </row>
    <row r="1013" spans="2:3" s="431" customFormat="1" x14ac:dyDescent="0.25">
      <c r="B1013" s="390" t="str">
        <f>Translations!$B$979</f>
        <v>8.a) Slaughterhouses</v>
      </c>
      <c r="C1013" s="9"/>
    </row>
    <row r="1014" spans="2:3" s="431" customFormat="1" x14ac:dyDescent="0.25">
      <c r="B1014" s="433" t="str">
        <f>Translations!$B$980</f>
        <v>8.b i) Animal raw materials (other than milk) Treatment and processing intended for the production of food
and beverage products from:</v>
      </c>
      <c r="C1014" s="9"/>
    </row>
    <row r="1015" spans="2:3" s="431" customFormat="1" x14ac:dyDescent="0.25">
      <c r="B1015" s="433" t="str">
        <f>Translations!$B$981</f>
        <v>8.b ii) Vegetable raw materials Treatment and processing intended for the production of food
and beverage products from:</v>
      </c>
      <c r="C1015" s="9"/>
    </row>
    <row r="1016" spans="2:3" s="431" customFormat="1" x14ac:dyDescent="0.25">
      <c r="B1016" s="390" t="str">
        <f>Translations!$B$982</f>
        <v>8.c) Treatment and processing of milk</v>
      </c>
      <c r="C1016" s="9"/>
    </row>
    <row r="1017" spans="2:3" s="431" customFormat="1" x14ac:dyDescent="0.25">
      <c r="B1017" s="390" t="str">
        <f>Translations!$B$983</f>
        <v>9.a) Plants for the pre-treatment (operations such as washing,
bleaching, mercerisation) or dyeing of fibres or textiles</v>
      </c>
    </row>
    <row r="1018" spans="2:3" s="431" customFormat="1" x14ac:dyDescent="0.25">
      <c r="B1018" s="390" t="str">
        <f>Translations!$B$984</f>
        <v>9.b) Plants for the tanning of hides and skins</v>
      </c>
    </row>
    <row r="1019" spans="2:3" s="431" customFormat="1" x14ac:dyDescent="0.25">
      <c r="B1019" s="390" t="str">
        <f>Translations!$B$985</f>
        <v>9.c) Installations for the surface treatment of substances, objects or
products using organic solvents, in particular for dressing, printing,
coating, degreasing, waterproofing, sizing, painting, cleaning
or impregnating</v>
      </c>
    </row>
    <row r="1020" spans="2:3" s="431" customFormat="1" x14ac:dyDescent="0.25">
      <c r="B1020" s="390" t="str">
        <f>Translations!$B$986</f>
        <v>9.d) Installations for the production of carbon (hard-burnt coal) or
electro-graphite by means of incineration or graphitisation</v>
      </c>
    </row>
    <row r="1021" spans="2:3" s="431" customFormat="1" ht="13.8" thickBot="1" x14ac:dyDescent="0.3">
      <c r="B1021" s="434" t="str">
        <f>Translations!$B$987</f>
        <v>9.e) Installations for the building of, and painting or removal of
paint from ships</v>
      </c>
    </row>
    <row r="1022" spans="2:3" s="17" customFormat="1" x14ac:dyDescent="0.25"/>
    <row r="1023" spans="2:3" s="17" customFormat="1" x14ac:dyDescent="0.25"/>
    <row r="1024" spans="2:3" s="56" customFormat="1" x14ac:dyDescent="0.25"/>
    <row r="1025" spans="1:4" x14ac:dyDescent="0.25">
      <c r="B1025" s="28" t="s">
        <v>1563</v>
      </c>
      <c r="C1025" s="28" t="s">
        <v>1564</v>
      </c>
      <c r="D1025" s="28" t="s">
        <v>1565</v>
      </c>
    </row>
    <row r="1026" spans="1:4" x14ac:dyDescent="0.25">
      <c r="A1026" s="524">
        <v>1</v>
      </c>
      <c r="B1026" s="171" t="str">
        <f t="shared" ref="B1026:B1033" si="298">INDEX(EUconst_CO2TransferTypes,A1026)</f>
        <v>Receiving inherent CO2</v>
      </c>
      <c r="C1026" s="525">
        <v>1</v>
      </c>
      <c r="D1026" s="525">
        <v>1</v>
      </c>
    </row>
    <row r="1027" spans="1:4" x14ac:dyDescent="0.25">
      <c r="A1027" s="524">
        <v>2</v>
      </c>
      <c r="B1027" s="171" t="str">
        <f t="shared" si="298"/>
        <v>Exporting inherent CO2 to ETS installation</v>
      </c>
      <c r="C1027" s="525">
        <v>-1</v>
      </c>
      <c r="D1027" s="525">
        <v>-1</v>
      </c>
    </row>
    <row r="1028" spans="1:4" x14ac:dyDescent="0.25">
      <c r="A1028" s="524">
        <v>3</v>
      </c>
      <c r="B1028" s="171" t="str">
        <f t="shared" si="298"/>
        <v>Exporting inherent CO2 to non-ETS consumer</v>
      </c>
      <c r="C1028" s="525">
        <v>0</v>
      </c>
      <c r="D1028" s="525">
        <v>-1</v>
      </c>
    </row>
    <row r="1029" spans="1:4" x14ac:dyDescent="0.25">
      <c r="A1029" s="524">
        <v>4</v>
      </c>
      <c r="B1029" s="171" t="str">
        <f t="shared" si="298"/>
        <v>Receiving transferred CO2</v>
      </c>
      <c r="C1029" s="525">
        <v>1</v>
      </c>
      <c r="D1029" s="525">
        <v>1</v>
      </c>
    </row>
    <row r="1030" spans="1:4" x14ac:dyDescent="0.25">
      <c r="A1030" s="524">
        <v>5</v>
      </c>
      <c r="B1030" s="171" t="str">
        <f t="shared" si="298"/>
        <v>Exporting transferred CO2</v>
      </c>
      <c r="C1030" s="525">
        <v>-1</v>
      </c>
      <c r="D1030" s="525">
        <v>-1</v>
      </c>
    </row>
    <row r="1031" spans="1:4" x14ac:dyDescent="0.25">
      <c r="A1031" s="524">
        <v>6</v>
      </c>
      <c r="B1031" s="171" t="str">
        <f t="shared" si="298"/>
        <v>CO2 permanently chemically bound</v>
      </c>
      <c r="C1031" s="525">
        <v>-1</v>
      </c>
      <c r="D1031" s="525">
        <v>-1</v>
      </c>
    </row>
    <row r="1032" spans="1:4" x14ac:dyDescent="0.25">
      <c r="A1032" s="524">
        <v>7</v>
      </c>
      <c r="B1032" s="171" t="str">
        <f t="shared" si="298"/>
        <v>Receiving transferred N2O</v>
      </c>
      <c r="C1032" s="525">
        <v>1</v>
      </c>
      <c r="D1032" s="525">
        <v>1</v>
      </c>
    </row>
    <row r="1033" spans="1:4" x14ac:dyDescent="0.25">
      <c r="A1033" s="524">
        <v>8</v>
      </c>
      <c r="B1033" s="171" t="str">
        <f t="shared" si="298"/>
        <v>Exporting transferred N2O</v>
      </c>
      <c r="C1033" s="525">
        <v>-1</v>
      </c>
      <c r="D1033" s="525">
        <v>-1</v>
      </c>
    </row>
  </sheetData>
  <sheetProtection sheet="1" objects="1" scenarios="1" formatCells="0" formatColumns="0" formatRows="0"/>
  <mergeCells count="1">
    <mergeCell ref="E277:H277"/>
  </mergeCells>
  <phoneticPr fontId="46" type="noConversion"/>
  <conditionalFormatting sqref="B894:N894">
    <cfRule type="expression" dxfId="28" priority="222" stopIfTrue="1">
      <formula>$X894</formula>
    </cfRule>
  </conditionalFormatting>
  <conditionalFormatting sqref="B381:S892">
    <cfRule type="expression" dxfId="27" priority="2">
      <formula>$Z381=TRUE</formula>
    </cfRule>
  </conditionalFormatting>
  <conditionalFormatting sqref="D370:S378">
    <cfRule type="expression" dxfId="26" priority="145" stopIfTrue="1">
      <formula>$Z301</formula>
    </cfRule>
  </conditionalFormatting>
  <conditionalFormatting sqref="H898:I898 L898:N898">
    <cfRule type="containsText" dxfId="25" priority="215" stopIfTrue="1" operator="containsText" text="!">
      <formula>NOT(ISERROR(SEARCH("!",H898)))</formula>
    </cfRule>
  </conditionalFormatting>
  <conditionalFormatting sqref="H381:O892">
    <cfRule type="containsText" dxfId="24" priority="1" stopIfTrue="1" operator="containsText" text="!">
      <formula>NOT(ISERROR(SEARCH("!",H381)))</formula>
    </cfRule>
    <cfRule type="expression" dxfId="23" priority="221">
      <formula>AL381=3</formula>
    </cfRule>
    <cfRule type="expression" dxfId="22" priority="9587" stopIfTrue="1">
      <formula>AL381=2</formula>
    </cfRule>
    <cfRule type="expression" dxfId="21" priority="9588" stopIfTrue="1">
      <formula>AL381=1</formula>
    </cfRule>
  </conditionalFormatting>
  <conditionalFormatting sqref="M308:N308">
    <cfRule type="expression" dxfId="20" priority="182" stopIfTrue="1">
      <formula>AQ308=3</formula>
    </cfRule>
    <cfRule type="expression" dxfId="19" priority="183" stopIfTrue="1">
      <formula>AQ308=2</formula>
    </cfRule>
    <cfRule type="expression" dxfId="18" priority="184" stopIfTrue="1">
      <formula>AQ308=1</formula>
    </cfRule>
  </conditionalFormatting>
  <conditionalFormatting sqref="N895:N898">
    <cfRule type="expression" dxfId="17" priority="216" stopIfTrue="1">
      <formula>$X895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sheetPr>
  <dimension ref="A2:DH405"/>
  <sheetViews>
    <sheetView zoomScale="70" zoomScaleNormal="70" workbookViewId="0">
      <pane xSplit="1" topLeftCell="B1" activePane="topRight" state="frozen"/>
      <selection pane="topRight" activeCell="G21" sqref="G21"/>
    </sheetView>
  </sheetViews>
  <sheetFormatPr baseColWidth="10" defaultColWidth="11.44140625" defaultRowHeight="13.2" x14ac:dyDescent="0.25"/>
  <cols>
    <col min="1" max="1" width="32.33203125" style="28" customWidth="1"/>
    <col min="2" max="2" width="18.88671875" style="28" customWidth="1"/>
    <col min="3" max="105" width="12.6640625" style="28" customWidth="1"/>
    <col min="106" max="16384" width="11.44140625" style="28"/>
  </cols>
  <sheetData>
    <row r="2" spans="1:84" ht="22.8" x14ac:dyDescent="0.4">
      <c r="A2" s="58" t="s">
        <v>756</v>
      </c>
      <c r="B2" s="58"/>
      <c r="C2" s="58"/>
      <c r="J2" s="58"/>
      <c r="K2" s="58"/>
    </row>
    <row r="4" spans="1:84" s="144" customFormat="1" x14ac:dyDescent="0.25">
      <c r="A4" s="144" t="s">
        <v>233</v>
      </c>
    </row>
    <row r="5" spans="1:84" ht="13.8" thickBot="1" x14ac:dyDescent="0.3"/>
    <row r="6" spans="1:84" ht="13.8" thickBot="1" x14ac:dyDescent="0.3">
      <c r="A6" s="28" t="s">
        <v>1390</v>
      </c>
      <c r="B6" s="400" t="b">
        <v>0</v>
      </c>
      <c r="C6" s="36" t="s">
        <v>1443</v>
      </c>
    </row>
    <row r="7" spans="1:84" ht="13.8" thickBot="1" x14ac:dyDescent="0.3">
      <c r="A7" s="28" t="s">
        <v>1431</v>
      </c>
      <c r="B7" s="400" t="b">
        <v>0</v>
      </c>
      <c r="C7" s="36" t="s">
        <v>1444</v>
      </c>
    </row>
    <row r="8" spans="1:84" ht="13.8" thickBot="1" x14ac:dyDescent="0.3">
      <c r="A8" s="28" t="s">
        <v>1442</v>
      </c>
      <c r="B8" s="400" t="b">
        <v>0</v>
      </c>
      <c r="C8" s="36" t="s">
        <v>1445</v>
      </c>
    </row>
    <row r="10" spans="1:84" s="144" customFormat="1" ht="13.8" thickBot="1" x14ac:dyDescent="0.3">
      <c r="A10" s="144" t="s">
        <v>233</v>
      </c>
    </row>
    <row r="11" spans="1:84" ht="13.8" thickBot="1" x14ac:dyDescent="0.3">
      <c r="A11" s="19" t="s">
        <v>596</v>
      </c>
      <c r="B11" s="19"/>
      <c r="O11" s="320" t="s">
        <v>893</v>
      </c>
      <c r="P11" s="289" t="str">
        <f ca="1">IF(ISERROR(CELL("filename",Q11)),"MSParameters",MID(CELL("filename",Q11),FIND("]",CELL("filename",Q11))+1,1024))</f>
        <v>MSParameters</v>
      </c>
    </row>
    <row r="12" spans="1:84" ht="13.8" thickBot="1" x14ac:dyDescent="0.3">
      <c r="A12" s="19" t="s">
        <v>94</v>
      </c>
      <c r="B12" s="19"/>
      <c r="O12" s="640"/>
    </row>
    <row r="13" spans="1:84" ht="13.8" thickBot="1" x14ac:dyDescent="0.3">
      <c r="A13" s="145" t="s">
        <v>96</v>
      </c>
      <c r="B13" s="145"/>
      <c r="M13" s="21" t="s">
        <v>962</v>
      </c>
      <c r="P13" s="386" t="str">
        <f>IF(COUNTIF(MSPara_CategoryMatrix,"")&gt;0,EUconst_ERR_Incomplete,"")</f>
        <v/>
      </c>
    </row>
    <row r="14" spans="1:84" x14ac:dyDescent="0.25">
      <c r="A14" s="145" t="s">
        <v>95</v>
      </c>
      <c r="B14" s="145"/>
    </row>
    <row r="15" spans="1:84" x14ac:dyDescent="0.25">
      <c r="A15" s="145" t="s">
        <v>1410</v>
      </c>
      <c r="B15" s="145"/>
    </row>
    <row r="16" spans="1:84" x14ac:dyDescent="0.25">
      <c r="A16" s="145" t="s">
        <v>87</v>
      </c>
      <c r="G16" s="149"/>
      <c r="I16" s="149"/>
      <c r="L16" s="149"/>
      <c r="N16" s="149"/>
      <c r="P16" s="149"/>
      <c r="R16" s="149"/>
      <c r="T16" s="149"/>
      <c r="V16" s="149"/>
      <c r="X16" s="149"/>
      <c r="Z16" s="149"/>
      <c r="AB16" s="149"/>
      <c r="AD16" s="149"/>
      <c r="AF16" s="149"/>
      <c r="AH16" s="149"/>
      <c r="AJ16" s="149"/>
      <c r="AL16" s="149"/>
      <c r="AN16" s="149"/>
      <c r="AP16" s="149"/>
      <c r="AR16" s="149"/>
      <c r="AT16" s="149"/>
      <c r="AV16" s="149"/>
      <c r="AX16" s="149"/>
      <c r="AZ16" s="149"/>
      <c r="BB16" s="149"/>
      <c r="BD16" s="149"/>
      <c r="BF16" s="149"/>
      <c r="BH16" s="149"/>
      <c r="BJ16" s="149"/>
      <c r="BL16" s="149"/>
      <c r="BN16" s="149"/>
      <c r="BP16" s="149"/>
      <c r="BR16" s="149"/>
      <c r="BT16" s="149"/>
      <c r="BV16" s="149"/>
      <c r="BX16" s="149"/>
      <c r="BZ16" s="149"/>
      <c r="CB16" s="149"/>
      <c r="CD16" s="149"/>
      <c r="CF16" s="149"/>
    </row>
    <row r="17" spans="1:106" ht="13.8" thickBot="1" x14ac:dyDescent="0.3">
      <c r="A17" s="171"/>
      <c r="B17" s="171"/>
      <c r="C17" s="171"/>
      <c r="D17" s="171"/>
      <c r="E17" s="147" t="s">
        <v>97</v>
      </c>
      <c r="F17" s="171"/>
      <c r="G17" s="146" t="s">
        <v>438</v>
      </c>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row>
    <row r="18" spans="1:106" x14ac:dyDescent="0.25">
      <c r="A18" s="217">
        <v>1</v>
      </c>
      <c r="B18" s="171" t="str">
        <f t="shared" ref="B18:B81" si="0">INDEX(EUConst_TierActivityListNames,A18)</f>
        <v>Combustion: Commercial standard fuels</v>
      </c>
      <c r="C18" s="171"/>
      <c r="D18" s="173"/>
      <c r="E18" s="287" t="str">
        <f t="shared" ref="E18:E59" ca="1" si="1">ADDRESS(ROW(),COLUMN(G18),,,$P$11)&amp;":"&amp;ADDRESS(ROW(),COLUMN(G18)+MAX(0,99-COUNTIF(G18:DB18,EUconst_NA)-COUNTIF(G18:DB18,"")))</f>
        <v>MSParameters!$G$18:$Q$18</v>
      </c>
      <c r="F18" s="316"/>
      <c r="G18" s="511" t="str">
        <f>Translations!$B$988</f>
        <v>Gaseous - Ethane</v>
      </c>
      <c r="H18" s="512" t="str">
        <f>Translations!$B$989</f>
        <v>Gaseous - Propane</v>
      </c>
      <c r="I18" s="512" t="str">
        <f>Translations!$B$990</f>
        <v>Gaseous - Butane</v>
      </c>
      <c r="J18" s="512" t="str">
        <f>Translations!$B$991</f>
        <v>Liquid - Light fuel oil</v>
      </c>
      <c r="K18" s="512" t="str">
        <f>Translations!$B$992</f>
        <v>Liquid - Gas oil</v>
      </c>
      <c r="L18" s="512" t="str">
        <f>Translations!$B$993</f>
        <v>Liquid - Gasoline</v>
      </c>
      <c r="M18" s="512" t="str">
        <f>Translations!$B$994</f>
        <v>Liquid - Lamp oil</v>
      </c>
      <c r="N18" s="512" t="str">
        <f>Translations!$B$995</f>
        <v>Liquid - Kerosene</v>
      </c>
      <c r="O18" s="512" t="str">
        <f>Translations!$B$996</f>
        <v>Liquid - Jet kerosene (jet A1 or jet A)</v>
      </c>
      <c r="P18" s="512" t="str">
        <f>Translations!$B$997</f>
        <v>Liquid - Jet gasoline (Jet B)</v>
      </c>
      <c r="Q18" s="512" t="str">
        <f>Translations!$B$998</f>
        <v>Liquid - Aviation gasoline (AvGas)</v>
      </c>
      <c r="R18" s="512" t="str">
        <f>Translations!$B$157</f>
        <v>n.a.</v>
      </c>
      <c r="S18" s="512" t="str">
        <f>Translations!$B$157</f>
        <v>n.a.</v>
      </c>
      <c r="T18" s="512" t="str">
        <f>Translations!$B$157</f>
        <v>n.a.</v>
      </c>
      <c r="U18" s="512" t="str">
        <f>Translations!$B$157</f>
        <v>n.a.</v>
      </c>
      <c r="V18" s="512" t="str">
        <f>Translations!$B$157</f>
        <v>n.a.</v>
      </c>
      <c r="W18" s="512" t="str">
        <f>Translations!$B$157</f>
        <v>n.a.</v>
      </c>
      <c r="X18" s="512" t="str">
        <f>Translations!$B$157</f>
        <v>n.a.</v>
      </c>
      <c r="Y18" s="512" t="str">
        <f>Translations!$B$157</f>
        <v>n.a.</v>
      </c>
      <c r="Z18" s="512" t="str">
        <f>Translations!$B$157</f>
        <v>n.a.</v>
      </c>
      <c r="AA18" s="512" t="str">
        <f>Translations!$B$157</f>
        <v>n.a.</v>
      </c>
      <c r="AB18" s="512" t="str">
        <f>Translations!$B$157</f>
        <v>n.a.</v>
      </c>
      <c r="AC18" s="512" t="str">
        <f>Translations!$B$157</f>
        <v>n.a.</v>
      </c>
      <c r="AD18" s="512" t="str">
        <f>Translations!$B$157</f>
        <v>n.a.</v>
      </c>
      <c r="AE18" s="512" t="str">
        <f>Translations!$B$157</f>
        <v>n.a.</v>
      </c>
      <c r="AF18" s="512" t="str">
        <f>Translations!$B$157</f>
        <v>n.a.</v>
      </c>
      <c r="AG18" s="512" t="str">
        <f>Translations!$B$157</f>
        <v>n.a.</v>
      </c>
      <c r="AH18" s="512" t="str">
        <f>Translations!$B$157</f>
        <v>n.a.</v>
      </c>
      <c r="AI18" s="512" t="str">
        <f>Translations!$B$157</f>
        <v>n.a.</v>
      </c>
      <c r="AJ18" s="512" t="str">
        <f>Translations!$B$157</f>
        <v>n.a.</v>
      </c>
      <c r="AK18" s="512" t="str">
        <f>Translations!$B$157</f>
        <v>n.a.</v>
      </c>
      <c r="AL18" s="512" t="str">
        <f>Translations!$B$157</f>
        <v>n.a.</v>
      </c>
      <c r="AM18" s="512" t="str">
        <f>Translations!$B$157</f>
        <v>n.a.</v>
      </c>
      <c r="AN18" s="512" t="str">
        <f>Translations!$B$157</f>
        <v>n.a.</v>
      </c>
      <c r="AO18" s="512" t="str">
        <f>Translations!$B$157</f>
        <v>n.a.</v>
      </c>
      <c r="AP18" s="512" t="str">
        <f>Translations!$B$157</f>
        <v>n.a.</v>
      </c>
      <c r="AQ18" s="512" t="str">
        <f>Translations!$B$157</f>
        <v>n.a.</v>
      </c>
      <c r="AR18" s="512" t="str">
        <f>Translations!$B$157</f>
        <v>n.a.</v>
      </c>
      <c r="AS18" s="512" t="str">
        <f>Translations!$B$157</f>
        <v>n.a.</v>
      </c>
      <c r="AT18" s="512" t="str">
        <f>Translations!$B$157</f>
        <v>n.a.</v>
      </c>
      <c r="AU18" s="512" t="str">
        <f>Translations!$B$157</f>
        <v>n.a.</v>
      </c>
      <c r="AV18" s="512" t="str">
        <f>Translations!$B$157</f>
        <v>n.a.</v>
      </c>
      <c r="AW18" s="512" t="str">
        <f>Translations!$B$157</f>
        <v>n.a.</v>
      </c>
      <c r="AX18" s="512" t="str">
        <f>Translations!$B$157</f>
        <v>n.a.</v>
      </c>
      <c r="AY18" s="512" t="str">
        <f>Translations!$B$157</f>
        <v>n.a.</v>
      </c>
      <c r="AZ18" s="512" t="str">
        <f>Translations!$B$157</f>
        <v>n.a.</v>
      </c>
      <c r="BA18" s="512" t="str">
        <f>Translations!$B$157</f>
        <v>n.a.</v>
      </c>
      <c r="BB18" s="512" t="str">
        <f>Translations!$B$157</f>
        <v>n.a.</v>
      </c>
      <c r="BC18" s="512" t="str">
        <f>Translations!$B$157</f>
        <v>n.a.</v>
      </c>
      <c r="BD18" s="512" t="str">
        <f>Translations!$B$157</f>
        <v>n.a.</v>
      </c>
      <c r="BE18" s="512" t="str">
        <f>Translations!$B$157</f>
        <v>n.a.</v>
      </c>
      <c r="BF18" s="512" t="str">
        <f>Translations!$B$157</f>
        <v>n.a.</v>
      </c>
      <c r="BG18" s="512" t="str">
        <f>Translations!$B$157</f>
        <v>n.a.</v>
      </c>
      <c r="BH18" s="512" t="str">
        <f>Translations!$B$157</f>
        <v>n.a.</v>
      </c>
      <c r="BI18" s="512" t="str">
        <f>Translations!$B$157</f>
        <v>n.a.</v>
      </c>
      <c r="BJ18" s="512" t="str">
        <f>Translations!$B$157</f>
        <v>n.a.</v>
      </c>
      <c r="BK18" s="512" t="str">
        <f>Translations!$B$157</f>
        <v>n.a.</v>
      </c>
      <c r="BL18" s="512" t="str">
        <f>Translations!$B$157</f>
        <v>n.a.</v>
      </c>
      <c r="BM18" s="512" t="str">
        <f>Translations!$B$157</f>
        <v>n.a.</v>
      </c>
      <c r="BN18" s="512" t="str">
        <f>Translations!$B$157</f>
        <v>n.a.</v>
      </c>
      <c r="BO18" s="512" t="str">
        <f>Translations!$B$157</f>
        <v>n.a.</v>
      </c>
      <c r="BP18" s="512" t="str">
        <f>Translations!$B$157</f>
        <v>n.a.</v>
      </c>
      <c r="BQ18" s="512" t="str">
        <f>Translations!$B$157</f>
        <v>n.a.</v>
      </c>
      <c r="BR18" s="512" t="str">
        <f>Translations!$B$157</f>
        <v>n.a.</v>
      </c>
      <c r="BS18" s="512" t="str">
        <f>Translations!$B$157</f>
        <v>n.a.</v>
      </c>
      <c r="BT18" s="512" t="str">
        <f>Translations!$B$157</f>
        <v>n.a.</v>
      </c>
      <c r="BU18" s="512" t="str">
        <f>Translations!$B$157</f>
        <v>n.a.</v>
      </c>
      <c r="BV18" s="512" t="str">
        <f>Translations!$B$157</f>
        <v>n.a.</v>
      </c>
      <c r="BW18" s="512" t="str">
        <f>Translations!$B$157</f>
        <v>n.a.</v>
      </c>
      <c r="BX18" s="512" t="str">
        <f>Translations!$B$157</f>
        <v>n.a.</v>
      </c>
      <c r="BY18" s="512" t="str">
        <f>Translations!$B$157</f>
        <v>n.a.</v>
      </c>
      <c r="BZ18" s="512" t="str">
        <f>Translations!$B$157</f>
        <v>n.a.</v>
      </c>
      <c r="CA18" s="512" t="str">
        <f>Translations!$B$157</f>
        <v>n.a.</v>
      </c>
      <c r="CB18" s="512" t="str">
        <f>Translations!$B$157</f>
        <v>n.a.</v>
      </c>
      <c r="CC18" s="512" t="str">
        <f>Translations!$B$157</f>
        <v>n.a.</v>
      </c>
      <c r="CD18" s="512" t="str">
        <f>Translations!$B$157</f>
        <v>n.a.</v>
      </c>
      <c r="CE18" s="512" t="str">
        <f>Translations!$B$157</f>
        <v>n.a.</v>
      </c>
      <c r="CF18" s="512" t="str">
        <f>Translations!$B$157</f>
        <v>n.a.</v>
      </c>
      <c r="CG18" s="512" t="str">
        <f>Translations!$B$157</f>
        <v>n.a.</v>
      </c>
      <c r="CH18" s="512" t="str">
        <f>Translations!$B$157</f>
        <v>n.a.</v>
      </c>
      <c r="CI18" s="512" t="str">
        <f>Translations!$B$157</f>
        <v>n.a.</v>
      </c>
      <c r="CJ18" s="512" t="str">
        <f>Translations!$B$157</f>
        <v>n.a.</v>
      </c>
      <c r="CK18" s="512" t="str">
        <f>Translations!$B$157</f>
        <v>n.a.</v>
      </c>
      <c r="CL18" s="512" t="str">
        <f>Translations!$B$157</f>
        <v>n.a.</v>
      </c>
      <c r="CM18" s="512" t="str">
        <f>Translations!$B$157</f>
        <v>n.a.</v>
      </c>
      <c r="CN18" s="512" t="str">
        <f>Translations!$B$157</f>
        <v>n.a.</v>
      </c>
      <c r="CO18" s="512" t="str">
        <f>Translations!$B$157</f>
        <v>n.a.</v>
      </c>
      <c r="CP18" s="512" t="str">
        <f>Translations!$B$157</f>
        <v>n.a.</v>
      </c>
      <c r="CQ18" s="512" t="str">
        <f>Translations!$B$157</f>
        <v>n.a.</v>
      </c>
      <c r="CR18" s="512" t="str">
        <f>Translations!$B$157</f>
        <v>n.a.</v>
      </c>
      <c r="CS18" s="512" t="str">
        <f>Translations!$B$157</f>
        <v>n.a.</v>
      </c>
      <c r="CT18" s="512" t="str">
        <f>Translations!$B$157</f>
        <v>n.a.</v>
      </c>
      <c r="CU18" s="512" t="str">
        <f>Translations!$B$157</f>
        <v>n.a.</v>
      </c>
      <c r="CV18" s="512" t="str">
        <f>Translations!$B$157</f>
        <v>n.a.</v>
      </c>
      <c r="CW18" s="512" t="str">
        <f>Translations!$B$157</f>
        <v>n.a.</v>
      </c>
      <c r="CX18" s="512" t="str">
        <f>Translations!$B$157</f>
        <v>n.a.</v>
      </c>
      <c r="CY18" s="512" t="str">
        <f>Translations!$B$157</f>
        <v>n.a.</v>
      </c>
      <c r="CZ18" s="512" t="str">
        <f>Translations!$B$157</f>
        <v>n.a.</v>
      </c>
      <c r="DA18" s="512" t="str">
        <f>Translations!$B$157</f>
        <v>n.a.</v>
      </c>
      <c r="DB18" s="513" t="str">
        <f>Translations!$B$157</f>
        <v>n.a.</v>
      </c>
    </row>
    <row r="19" spans="1:106" x14ac:dyDescent="0.25">
      <c r="A19" s="217">
        <f>A18+1</f>
        <v>2</v>
      </c>
      <c r="B19" s="171" t="str">
        <f t="shared" si="0"/>
        <v>Combustion: Other gaseous &amp; liquid fuels</v>
      </c>
      <c r="C19" s="171"/>
      <c r="D19" s="173"/>
      <c r="E19" s="288" t="str">
        <f t="shared" ca="1" si="1"/>
        <v>MSParameters!$G$19:$AS$19</v>
      </c>
      <c r="F19" s="316"/>
      <c r="G19" s="514" t="str">
        <f>Translations!$B$999</f>
        <v>Gaseous - Natural Gas</v>
      </c>
      <c r="H19" s="515" t="str">
        <f>Translations!$B$1000</f>
        <v>Gaseous - Gas Works Gas</v>
      </c>
      <c r="I19" s="515" t="str">
        <f>Translations!$B$1001</f>
        <v>Gaseous - Coke Oven Gas</v>
      </c>
      <c r="J19" s="515" t="str">
        <f>Translations!$B$1002</f>
        <v>Gaseous - Blast Furnace Gas</v>
      </c>
      <c r="K19" s="515" t="str">
        <f>Translations!$B$1003</f>
        <v>Gaseous - Oxygen Steel Furnace Gas</v>
      </c>
      <c r="L19" s="516" t="str">
        <f>Translations!$B$1004</f>
        <v>Gaseous - Biogas</v>
      </c>
      <c r="M19" s="516" t="str">
        <f>Translations!$B$1005</f>
        <v>Gaseous - Sludge Gas</v>
      </c>
      <c r="N19" s="516" t="str">
        <f>Translations!$B$1006</f>
        <v>Gaseous - Landfill Gas</v>
      </c>
      <c r="O19" s="516" t="str">
        <f>Translations!$B$1007</f>
        <v>Gaseous - Carbon Monoxide</v>
      </c>
      <c r="P19" s="516" t="str">
        <f>Translations!$B$1008</f>
        <v>Gaseous - Methane</v>
      </c>
      <c r="Q19" s="516" t="str">
        <f>Translations!$B$1009</f>
        <v>Gaseous - Other gaseous fuels</v>
      </c>
      <c r="R19" s="516" t="str">
        <f>Translations!$B$1010</f>
        <v>Gaseous - Other gaseous biomass</v>
      </c>
      <c r="S19" s="516" t="str">
        <f>Translations!$B$1011</f>
        <v>Liquid - Extra light fuel oil</v>
      </c>
      <c r="T19" s="516" t="str">
        <f>Translations!$B$1012</f>
        <v>Liquid - Medium fuel oil</v>
      </c>
      <c r="U19" s="515" t="str">
        <f>Translations!$B$1013</f>
        <v>Liquid - Heavy fuel oil</v>
      </c>
      <c r="V19" s="515" t="str">
        <f>Translations!$B$1014</f>
        <v>Liquid - Liquefied Petroleum Gases</v>
      </c>
      <c r="W19" s="515" t="str">
        <f>Translations!$B$1015</f>
        <v>Liquid - Crude Oil</v>
      </c>
      <c r="X19" s="515" t="str">
        <f>Translations!$B$1016</f>
        <v>Liquid - Orimulsion</v>
      </c>
      <c r="Y19" s="515" t="str">
        <f>Translations!$B$1017</f>
        <v>Liquid - Natural Gas Liquids</v>
      </c>
      <c r="Z19" s="515" t="str">
        <f>Translations!$B$1018</f>
        <v>Liquid - Motor Gasoline</v>
      </c>
      <c r="AA19" s="515" t="str">
        <f>Translations!$B$1019</f>
        <v>Liquid - Shale Oil</v>
      </c>
      <c r="AB19" s="515" t="str">
        <f>Translations!$B$1020</f>
        <v>Liquid - Gas/Diesel Oil</v>
      </c>
      <c r="AC19" s="515" t="str">
        <f>Translations!$B$1021</f>
        <v>Liquid - Residual Fuel Oil</v>
      </c>
      <c r="AD19" s="515" t="str">
        <f>Translations!$B$1022</f>
        <v>Liquid - Naphtha</v>
      </c>
      <c r="AE19" s="515" t="str">
        <f>Translations!$B$1023</f>
        <v>Liquid - Lubricants</v>
      </c>
      <c r="AF19" s="515" t="str">
        <f>Translations!$B$1024</f>
        <v>Liquid - White Spirit &amp; SBP</v>
      </c>
      <c r="AG19" s="515" t="str">
        <f>Translations!$B$1025</f>
        <v>Liquid - Oil Shale and Tar Sands</v>
      </c>
      <c r="AH19" s="515" t="str">
        <f>Translations!$B$1026</f>
        <v>Liquid - Patent Fuel</v>
      </c>
      <c r="AI19" s="515" t="str">
        <f>Translations!$B$1027</f>
        <v>Liquid - Waste Oils</v>
      </c>
      <c r="AJ19" s="515" t="str">
        <f>Translations!$B$1028</f>
        <v>Liquid - Biogasoline</v>
      </c>
      <c r="AK19" s="515" t="str">
        <f>Translations!$B$1029</f>
        <v>Liquid - Biodiesels</v>
      </c>
      <c r="AL19" s="515" t="str">
        <f>Translations!$B$1030</f>
        <v>Liquid - Bitumen</v>
      </c>
      <c r="AM19" s="515" t="str">
        <f>Translations!$B$1031</f>
        <v>Liquid - Organic solvents</v>
      </c>
      <c r="AN19" s="515" t="str">
        <f>Translations!$B$1032</f>
        <v>Liquid - Other liquid fuels</v>
      </c>
      <c r="AO19" s="515" t="str">
        <f>Translations!$B$1033</f>
        <v>Liquid - Other liquid biomass</v>
      </c>
      <c r="AP19" s="515" t="str">
        <f>Translations!$B$1036</f>
        <v>Refinery - Refinery Gas</v>
      </c>
      <c r="AQ19" s="515" t="str">
        <f>Translations!$B$1037</f>
        <v>Refinery - Residues</v>
      </c>
      <c r="AR19" s="515" t="str">
        <f>Translations!$B$1038</f>
        <v>Refinery - Other Feedstocks</v>
      </c>
      <c r="AS19" s="515" t="str">
        <f>Translations!$B$1039</f>
        <v>Refinery - Other Petroleum Products</v>
      </c>
      <c r="AT19" s="515" t="str">
        <f>Translations!$B$157</f>
        <v>n.a.</v>
      </c>
      <c r="AU19" s="515" t="str">
        <f>Translations!$B$157</f>
        <v>n.a.</v>
      </c>
      <c r="AV19" s="515" t="str">
        <f>Translations!$B$157</f>
        <v>n.a.</v>
      </c>
      <c r="AW19" s="515" t="str">
        <f>Translations!$B$157</f>
        <v>n.a.</v>
      </c>
      <c r="AX19" s="515" t="str">
        <f>Translations!$B$157</f>
        <v>n.a.</v>
      </c>
      <c r="AY19" s="515" t="str">
        <f>Translations!$B$157</f>
        <v>n.a.</v>
      </c>
      <c r="AZ19" s="515" t="str">
        <f>Translations!$B$157</f>
        <v>n.a.</v>
      </c>
      <c r="BA19" s="515" t="str">
        <f>Translations!$B$157</f>
        <v>n.a.</v>
      </c>
      <c r="BB19" s="515" t="str">
        <f>Translations!$B$157</f>
        <v>n.a.</v>
      </c>
      <c r="BC19" s="515" t="str">
        <f>Translations!$B$157</f>
        <v>n.a.</v>
      </c>
      <c r="BD19" s="515" t="str">
        <f>Translations!$B$157</f>
        <v>n.a.</v>
      </c>
      <c r="BE19" s="515" t="str">
        <f>Translations!$B$157</f>
        <v>n.a.</v>
      </c>
      <c r="BF19" s="515" t="str">
        <f>Translations!$B$157</f>
        <v>n.a.</v>
      </c>
      <c r="BG19" s="515" t="str">
        <f>Translations!$B$157</f>
        <v>n.a.</v>
      </c>
      <c r="BH19" s="515" t="str">
        <f>Translations!$B$157</f>
        <v>n.a.</v>
      </c>
      <c r="BI19" s="515" t="str">
        <f>Translations!$B$157</f>
        <v>n.a.</v>
      </c>
      <c r="BJ19" s="515" t="str">
        <f>Translations!$B$157</f>
        <v>n.a.</v>
      </c>
      <c r="BK19" s="515" t="str">
        <f>Translations!$B$157</f>
        <v>n.a.</v>
      </c>
      <c r="BL19" s="515" t="str">
        <f>Translations!$B$157</f>
        <v>n.a.</v>
      </c>
      <c r="BM19" s="515" t="str">
        <f>Translations!$B$157</f>
        <v>n.a.</v>
      </c>
      <c r="BN19" s="515" t="str">
        <f>Translations!$B$157</f>
        <v>n.a.</v>
      </c>
      <c r="BO19" s="515" t="str">
        <f>Translations!$B$157</f>
        <v>n.a.</v>
      </c>
      <c r="BP19" s="515" t="str">
        <f>Translations!$B$157</f>
        <v>n.a.</v>
      </c>
      <c r="BQ19" s="515" t="str">
        <f>Translations!$B$157</f>
        <v>n.a.</v>
      </c>
      <c r="BR19" s="515" t="str">
        <f>Translations!$B$157</f>
        <v>n.a.</v>
      </c>
      <c r="BS19" s="515" t="str">
        <f>Translations!$B$157</f>
        <v>n.a.</v>
      </c>
      <c r="BT19" s="515" t="str">
        <f>Translations!$B$157</f>
        <v>n.a.</v>
      </c>
      <c r="BU19" s="515" t="str">
        <f>Translations!$B$157</f>
        <v>n.a.</v>
      </c>
      <c r="BV19" s="515" t="str">
        <f>Translations!$B$157</f>
        <v>n.a.</v>
      </c>
      <c r="BW19" s="515" t="str">
        <f>Translations!$B$157</f>
        <v>n.a.</v>
      </c>
      <c r="BX19" s="515" t="str">
        <f>Translations!$B$157</f>
        <v>n.a.</v>
      </c>
      <c r="BY19" s="515" t="str">
        <f>Translations!$B$157</f>
        <v>n.a.</v>
      </c>
      <c r="BZ19" s="515" t="str">
        <f>Translations!$B$157</f>
        <v>n.a.</v>
      </c>
      <c r="CA19" s="515" t="str">
        <f>Translations!$B$157</f>
        <v>n.a.</v>
      </c>
      <c r="CB19" s="515" t="str">
        <f>Translations!$B$157</f>
        <v>n.a.</v>
      </c>
      <c r="CC19" s="515" t="str">
        <f>Translations!$B$157</f>
        <v>n.a.</v>
      </c>
      <c r="CD19" s="515" t="str">
        <f>Translations!$B$157</f>
        <v>n.a.</v>
      </c>
      <c r="CE19" s="515" t="str">
        <f>Translations!$B$157</f>
        <v>n.a.</v>
      </c>
      <c r="CF19" s="515" t="str">
        <f>Translations!$B$157</f>
        <v>n.a.</v>
      </c>
      <c r="CG19" s="515" t="str">
        <f>Translations!$B$157</f>
        <v>n.a.</v>
      </c>
      <c r="CH19" s="515" t="str">
        <f>Translations!$B$157</f>
        <v>n.a.</v>
      </c>
      <c r="CI19" s="515" t="str">
        <f>Translations!$B$157</f>
        <v>n.a.</v>
      </c>
      <c r="CJ19" s="515" t="str">
        <f>Translations!$B$157</f>
        <v>n.a.</v>
      </c>
      <c r="CK19" s="515" t="str">
        <f>Translations!$B$157</f>
        <v>n.a.</v>
      </c>
      <c r="CL19" s="515" t="str">
        <f>Translations!$B$157</f>
        <v>n.a.</v>
      </c>
      <c r="CM19" s="515" t="str">
        <f>Translations!$B$157</f>
        <v>n.a.</v>
      </c>
      <c r="CN19" s="515" t="str">
        <f>Translations!$B$157</f>
        <v>n.a.</v>
      </c>
      <c r="CO19" s="515" t="str">
        <f>Translations!$B$157</f>
        <v>n.a.</v>
      </c>
      <c r="CP19" s="515" t="str">
        <f>Translations!$B$157</f>
        <v>n.a.</v>
      </c>
      <c r="CQ19" s="515" t="str">
        <f>Translations!$B$157</f>
        <v>n.a.</v>
      </c>
      <c r="CR19" s="515" t="str">
        <f>Translations!$B$157</f>
        <v>n.a.</v>
      </c>
      <c r="CS19" s="515" t="str">
        <f>Translations!$B$157</f>
        <v>n.a.</v>
      </c>
      <c r="CT19" s="515" t="str">
        <f>Translations!$B$157</f>
        <v>n.a.</v>
      </c>
      <c r="CU19" s="515" t="str">
        <f>Translations!$B$157</f>
        <v>n.a.</v>
      </c>
      <c r="CV19" s="515" t="str">
        <f>Translations!$B$157</f>
        <v>n.a.</v>
      </c>
      <c r="CW19" s="515" t="str">
        <f>Translations!$B$157</f>
        <v>n.a.</v>
      </c>
      <c r="CX19" s="515" t="str">
        <f>Translations!$B$157</f>
        <v>n.a.</v>
      </c>
      <c r="CY19" s="515" t="str">
        <f>Translations!$B$157</f>
        <v>n.a.</v>
      </c>
      <c r="CZ19" s="515" t="str">
        <f>Translations!$B$157</f>
        <v>n.a.</v>
      </c>
      <c r="DA19" s="515" t="str">
        <f>Translations!$B$157</f>
        <v>n.a.</v>
      </c>
      <c r="DB19" s="517" t="str">
        <f>Translations!$B$157</f>
        <v>n.a.</v>
      </c>
    </row>
    <row r="20" spans="1:106" x14ac:dyDescent="0.25">
      <c r="A20" s="217">
        <f t="shared" ref="A20:A83" si="2">A19+1</f>
        <v>3</v>
      </c>
      <c r="B20" s="171" t="str">
        <f t="shared" si="0"/>
        <v>Combustion: Solid fuels</v>
      </c>
      <c r="C20" s="171"/>
      <c r="D20" s="173"/>
      <c r="E20" s="288" t="str">
        <f t="shared" ca="1" si="1"/>
        <v>MSParameters!$G$20:$AE$20</v>
      </c>
      <c r="F20" s="316"/>
      <c r="G20" s="514" t="str">
        <f>Translations!$B$1040</f>
        <v>Solid - Coke</v>
      </c>
      <c r="H20" s="515" t="str">
        <f>Translations!$B$1041</f>
        <v>Solid - Petroleum Coke</v>
      </c>
      <c r="I20" s="515" t="str">
        <f>Translations!$B$1042</f>
        <v>Solid - Hard coal</v>
      </c>
      <c r="J20" s="515" t="str">
        <f>Translations!$B$1043</f>
        <v>Solid - Lignite</v>
      </c>
      <c r="K20" s="515" t="str">
        <f>Translations!$B$1044</f>
        <v>Solid - Anthracite</v>
      </c>
      <c r="L20" s="515" t="str">
        <f>Translations!$B$1045</f>
        <v>Solid - Coking Coal</v>
      </c>
      <c r="M20" s="515" t="str">
        <f>Translations!$B$1046</f>
        <v>Solid - Sub-Bituminous Coal</v>
      </c>
      <c r="N20" s="515" t="str">
        <f>Translations!$B$1047</f>
        <v>Solid - Other Bituminous Coal</v>
      </c>
      <c r="O20" s="515" t="str">
        <f>Translations!$B$1048</f>
        <v>Solid - Gas Coke</v>
      </c>
      <c r="P20" s="516" t="str">
        <f>Translations!$B$1049</f>
        <v>Solid - Paraffin wax</v>
      </c>
      <c r="Q20" s="516" t="str">
        <f>Translations!$B$1050</f>
        <v>Solid - Black liquor</v>
      </c>
      <c r="R20" s="516" t="str">
        <f>Translations!$B$1051</f>
        <v>Solid - Firewood</v>
      </c>
      <c r="S20" s="516" t="str">
        <f>Translations!$B$1052</f>
        <v>Solid - Wood (non-waste)</v>
      </c>
      <c r="T20" s="516" t="str">
        <f>Translations!$B$1053</f>
        <v>Solid - Wood (waste)</v>
      </c>
      <c r="U20" s="516" t="str">
        <f>Translations!$B$1054</f>
        <v>Solid - Peat</v>
      </c>
      <c r="V20" s="516" t="str">
        <f>Translations!$B$1055</f>
        <v>Solid - Sewage sludge</v>
      </c>
      <c r="W20" s="516" t="str">
        <f>Translations!$B$1056</f>
        <v>Solid - Municipal sewage sludge</v>
      </c>
      <c r="X20" s="515" t="str">
        <f>Translations!$B$1057</f>
        <v>Solid - Coal Tar</v>
      </c>
      <c r="Y20" s="515" t="str">
        <f>Translations!$B$1058</f>
        <v>Solid - Charcoal</v>
      </c>
      <c r="Z20" s="515" t="str">
        <f>Translations!$B$1059</f>
        <v>Solid - Waste Tyres</v>
      </c>
      <c r="AA20" s="515" t="str">
        <f>Translations!$B$1060</f>
        <v>Solid - Other solid fuels</v>
      </c>
      <c r="AB20" s="515" t="str">
        <f>Translations!$B$1061</f>
        <v>Solid - Other solid biomass</v>
      </c>
      <c r="AC20" s="515" t="str">
        <f>Translations!$B$1037</f>
        <v>Refinery - Residues</v>
      </c>
      <c r="AD20" s="515" t="str">
        <f>Translations!$B$1038</f>
        <v>Refinery - Other Feedstocks</v>
      </c>
      <c r="AE20" s="515" t="str">
        <f>Translations!$B$1039</f>
        <v>Refinery - Other Petroleum Products</v>
      </c>
      <c r="AF20" s="515" t="str">
        <f>Translations!$B$157</f>
        <v>n.a.</v>
      </c>
      <c r="AG20" s="515" t="str">
        <f>Translations!$B$157</f>
        <v>n.a.</v>
      </c>
      <c r="AH20" s="515" t="str">
        <f>Translations!$B$157</f>
        <v>n.a.</v>
      </c>
      <c r="AI20" s="515" t="str">
        <f>Translations!$B$157</f>
        <v>n.a.</v>
      </c>
      <c r="AJ20" s="515" t="str">
        <f>Translations!$B$157</f>
        <v>n.a.</v>
      </c>
      <c r="AK20" s="515" t="str">
        <f>Translations!$B$157</f>
        <v>n.a.</v>
      </c>
      <c r="AL20" s="515" t="str">
        <f>Translations!$B$157</f>
        <v>n.a.</v>
      </c>
      <c r="AM20" s="515" t="str">
        <f>Translations!$B$157</f>
        <v>n.a.</v>
      </c>
      <c r="AN20" s="515" t="str">
        <f>Translations!$B$157</f>
        <v>n.a.</v>
      </c>
      <c r="AO20" s="515" t="str">
        <f>Translations!$B$157</f>
        <v>n.a.</v>
      </c>
      <c r="AP20" s="515" t="str">
        <f>Translations!$B$157</f>
        <v>n.a.</v>
      </c>
      <c r="AQ20" s="515" t="str">
        <f>Translations!$B$157</f>
        <v>n.a.</v>
      </c>
      <c r="AR20" s="515" t="str">
        <f>Translations!$B$157</f>
        <v>n.a.</v>
      </c>
      <c r="AS20" s="515" t="str">
        <f>Translations!$B$157</f>
        <v>n.a.</v>
      </c>
      <c r="AT20" s="515" t="str">
        <f>Translations!$B$157</f>
        <v>n.a.</v>
      </c>
      <c r="AU20" s="515" t="str">
        <f>Translations!$B$157</f>
        <v>n.a.</v>
      </c>
      <c r="AV20" s="515" t="str">
        <f>Translations!$B$157</f>
        <v>n.a.</v>
      </c>
      <c r="AW20" s="515" t="str">
        <f>Translations!$B$157</f>
        <v>n.a.</v>
      </c>
      <c r="AX20" s="515" t="str">
        <f>Translations!$B$157</f>
        <v>n.a.</v>
      </c>
      <c r="AY20" s="515" t="str">
        <f>Translations!$B$157</f>
        <v>n.a.</v>
      </c>
      <c r="AZ20" s="515" t="str">
        <f>Translations!$B$157</f>
        <v>n.a.</v>
      </c>
      <c r="BA20" s="515" t="str">
        <f>Translations!$B$157</f>
        <v>n.a.</v>
      </c>
      <c r="BB20" s="515" t="str">
        <f>Translations!$B$157</f>
        <v>n.a.</v>
      </c>
      <c r="BC20" s="515" t="str">
        <f>Translations!$B$157</f>
        <v>n.a.</v>
      </c>
      <c r="BD20" s="515" t="str">
        <f>Translations!$B$157</f>
        <v>n.a.</v>
      </c>
      <c r="BE20" s="515" t="str">
        <f>Translations!$B$157</f>
        <v>n.a.</v>
      </c>
      <c r="BF20" s="515" t="str">
        <f>Translations!$B$157</f>
        <v>n.a.</v>
      </c>
      <c r="BG20" s="515" t="str">
        <f>Translations!$B$157</f>
        <v>n.a.</v>
      </c>
      <c r="BH20" s="515" t="str">
        <f>Translations!$B$157</f>
        <v>n.a.</v>
      </c>
      <c r="BI20" s="515" t="str">
        <f>Translations!$B$157</f>
        <v>n.a.</v>
      </c>
      <c r="BJ20" s="515" t="str">
        <f>Translations!$B$157</f>
        <v>n.a.</v>
      </c>
      <c r="BK20" s="515" t="str">
        <f>Translations!$B$157</f>
        <v>n.a.</v>
      </c>
      <c r="BL20" s="515" t="str">
        <f>Translations!$B$157</f>
        <v>n.a.</v>
      </c>
      <c r="BM20" s="515" t="str">
        <f>Translations!$B$157</f>
        <v>n.a.</v>
      </c>
      <c r="BN20" s="515" t="str">
        <f>Translations!$B$157</f>
        <v>n.a.</v>
      </c>
      <c r="BO20" s="515" t="str">
        <f>Translations!$B$157</f>
        <v>n.a.</v>
      </c>
      <c r="BP20" s="515" t="str">
        <f>Translations!$B$157</f>
        <v>n.a.</v>
      </c>
      <c r="BQ20" s="515" t="str">
        <f>Translations!$B$157</f>
        <v>n.a.</v>
      </c>
      <c r="BR20" s="515" t="str">
        <f>Translations!$B$157</f>
        <v>n.a.</v>
      </c>
      <c r="BS20" s="515" t="str">
        <f>Translations!$B$157</f>
        <v>n.a.</v>
      </c>
      <c r="BT20" s="515" t="str">
        <f>Translations!$B$157</f>
        <v>n.a.</v>
      </c>
      <c r="BU20" s="515" t="str">
        <f>Translations!$B$157</f>
        <v>n.a.</v>
      </c>
      <c r="BV20" s="515" t="str">
        <f>Translations!$B$157</f>
        <v>n.a.</v>
      </c>
      <c r="BW20" s="515" t="str">
        <f>Translations!$B$157</f>
        <v>n.a.</v>
      </c>
      <c r="BX20" s="515" t="str">
        <f>Translations!$B$157</f>
        <v>n.a.</v>
      </c>
      <c r="BY20" s="515" t="str">
        <f>Translations!$B$157</f>
        <v>n.a.</v>
      </c>
      <c r="BZ20" s="515" t="str">
        <f>Translations!$B$157</f>
        <v>n.a.</v>
      </c>
      <c r="CA20" s="515" t="str">
        <f>Translations!$B$157</f>
        <v>n.a.</v>
      </c>
      <c r="CB20" s="515" t="str">
        <f>Translations!$B$157</f>
        <v>n.a.</v>
      </c>
      <c r="CC20" s="515" t="str">
        <f>Translations!$B$157</f>
        <v>n.a.</v>
      </c>
      <c r="CD20" s="515" t="str">
        <f>Translations!$B$157</f>
        <v>n.a.</v>
      </c>
      <c r="CE20" s="515" t="str">
        <f>Translations!$B$157</f>
        <v>n.a.</v>
      </c>
      <c r="CF20" s="515" t="str">
        <f>Translations!$B$157</f>
        <v>n.a.</v>
      </c>
      <c r="CG20" s="515" t="str">
        <f>Translations!$B$157</f>
        <v>n.a.</v>
      </c>
      <c r="CH20" s="515" t="str">
        <f>Translations!$B$157</f>
        <v>n.a.</v>
      </c>
      <c r="CI20" s="515" t="str">
        <f>Translations!$B$157</f>
        <v>n.a.</v>
      </c>
      <c r="CJ20" s="515" t="str">
        <f>Translations!$B$157</f>
        <v>n.a.</v>
      </c>
      <c r="CK20" s="515" t="str">
        <f>Translations!$B$157</f>
        <v>n.a.</v>
      </c>
      <c r="CL20" s="515" t="str">
        <f>Translations!$B$157</f>
        <v>n.a.</v>
      </c>
      <c r="CM20" s="515" t="str">
        <f>Translations!$B$157</f>
        <v>n.a.</v>
      </c>
      <c r="CN20" s="515" t="str">
        <f>Translations!$B$157</f>
        <v>n.a.</v>
      </c>
      <c r="CO20" s="515" t="str">
        <f>Translations!$B$157</f>
        <v>n.a.</v>
      </c>
      <c r="CP20" s="515" t="str">
        <f>Translations!$B$157</f>
        <v>n.a.</v>
      </c>
      <c r="CQ20" s="515" t="str">
        <f>Translations!$B$157</f>
        <v>n.a.</v>
      </c>
      <c r="CR20" s="515" t="str">
        <f>Translations!$B$157</f>
        <v>n.a.</v>
      </c>
      <c r="CS20" s="515" t="str">
        <f>Translations!$B$157</f>
        <v>n.a.</v>
      </c>
      <c r="CT20" s="515" t="str">
        <f>Translations!$B$157</f>
        <v>n.a.</v>
      </c>
      <c r="CU20" s="515" t="str">
        <f>Translations!$B$157</f>
        <v>n.a.</v>
      </c>
      <c r="CV20" s="515" t="str">
        <f>Translations!$B$157</f>
        <v>n.a.</v>
      </c>
      <c r="CW20" s="515" t="str">
        <f>Translations!$B$157</f>
        <v>n.a.</v>
      </c>
      <c r="CX20" s="515" t="str">
        <f>Translations!$B$157</f>
        <v>n.a.</v>
      </c>
      <c r="CY20" s="515" t="str">
        <f>Translations!$B$157</f>
        <v>n.a.</v>
      </c>
      <c r="CZ20" s="515" t="str">
        <f>Translations!$B$157</f>
        <v>n.a.</v>
      </c>
      <c r="DA20" s="515" t="str">
        <f>Translations!$B$157</f>
        <v>n.a.</v>
      </c>
      <c r="DB20" s="517" t="str">
        <f>Translations!$B$157</f>
        <v>n.a.</v>
      </c>
    </row>
    <row r="21" spans="1:106" x14ac:dyDescent="0.25">
      <c r="A21" s="217">
        <f t="shared" si="2"/>
        <v>4</v>
      </c>
      <c r="B21" s="171" t="str">
        <f t="shared" si="0"/>
        <v>Combustion: Waste</v>
      </c>
      <c r="C21" s="171"/>
      <c r="D21" s="173"/>
      <c r="E21" s="288" t="str">
        <f t="shared" ca="1" si="1"/>
        <v>MSParameters!$G$21:$I$21</v>
      </c>
      <c r="F21" s="316"/>
      <c r="G21" s="514" t="str">
        <f>Translations!$B$1034</f>
        <v>Waste - Municipal and industrial wastes</v>
      </c>
      <c r="H21" s="515" t="str">
        <f>Translations!$B$1035</f>
        <v>Waste - Industrial Wastes</v>
      </c>
      <c r="I21" s="515" t="str">
        <f>Translations!$B$1027</f>
        <v>Liquid - Waste Oils</v>
      </c>
      <c r="J21" s="515" t="str">
        <f>Translations!$B$157</f>
        <v>n.a.</v>
      </c>
      <c r="K21" s="515" t="str">
        <f>Translations!$B$157</f>
        <v>n.a.</v>
      </c>
      <c r="L21" s="515" t="str">
        <f>Translations!$B$157</f>
        <v>n.a.</v>
      </c>
      <c r="M21" s="515" t="str">
        <f>Translations!$B$157</f>
        <v>n.a.</v>
      </c>
      <c r="N21" s="515" t="str">
        <f>Translations!$B$157</f>
        <v>n.a.</v>
      </c>
      <c r="O21" s="515" t="str">
        <f>Translations!$B$157</f>
        <v>n.a.</v>
      </c>
      <c r="P21" s="516" t="str">
        <f>Translations!$B$157</f>
        <v>n.a.</v>
      </c>
      <c r="Q21" s="516" t="str">
        <f>Translations!$B$157</f>
        <v>n.a.</v>
      </c>
      <c r="R21" s="516" t="str">
        <f>Translations!$B$157</f>
        <v>n.a.</v>
      </c>
      <c r="S21" s="516" t="str">
        <f>Translations!$B$157</f>
        <v>n.a.</v>
      </c>
      <c r="T21" s="516" t="str">
        <f>Translations!$B$157</f>
        <v>n.a.</v>
      </c>
      <c r="U21" s="516" t="str">
        <f>Translations!$B$157</f>
        <v>n.a.</v>
      </c>
      <c r="V21" s="516" t="str">
        <f>Translations!$B$157</f>
        <v>n.a.</v>
      </c>
      <c r="W21" s="516" t="str">
        <f>Translations!$B$157</f>
        <v>n.a.</v>
      </c>
      <c r="X21" s="515" t="str">
        <f>Translations!$B$157</f>
        <v>n.a.</v>
      </c>
      <c r="Y21" s="515" t="str">
        <f>Translations!$B$157</f>
        <v>n.a.</v>
      </c>
      <c r="Z21" s="515" t="str">
        <f>Translations!$B$157</f>
        <v>n.a.</v>
      </c>
      <c r="AA21" s="515" t="str">
        <f>Translations!$B$157</f>
        <v>n.a.</v>
      </c>
      <c r="AB21" s="515" t="str">
        <f>Translations!$B$157</f>
        <v>n.a.</v>
      </c>
      <c r="AC21" s="515" t="str">
        <f>Translations!$B$157</f>
        <v>n.a.</v>
      </c>
      <c r="AD21" s="515" t="str">
        <f>Translations!$B$157</f>
        <v>n.a.</v>
      </c>
      <c r="AE21" s="515" t="str">
        <f>Translations!$B$157</f>
        <v>n.a.</v>
      </c>
      <c r="AF21" s="515" t="str">
        <f>Translations!$B$157</f>
        <v>n.a.</v>
      </c>
      <c r="AG21" s="515" t="str">
        <f>Translations!$B$157</f>
        <v>n.a.</v>
      </c>
      <c r="AH21" s="515" t="str">
        <f>Translations!$B$157</f>
        <v>n.a.</v>
      </c>
      <c r="AI21" s="515" t="str">
        <f>Translations!$B$157</f>
        <v>n.a.</v>
      </c>
      <c r="AJ21" s="515" t="str">
        <f>Translations!$B$157</f>
        <v>n.a.</v>
      </c>
      <c r="AK21" s="515" t="str">
        <f>Translations!$B$157</f>
        <v>n.a.</v>
      </c>
      <c r="AL21" s="515" t="str">
        <f>Translations!$B$157</f>
        <v>n.a.</v>
      </c>
      <c r="AM21" s="515" t="str">
        <f>Translations!$B$157</f>
        <v>n.a.</v>
      </c>
      <c r="AN21" s="515" t="str">
        <f>Translations!$B$157</f>
        <v>n.a.</v>
      </c>
      <c r="AO21" s="515" t="str">
        <f>Translations!$B$157</f>
        <v>n.a.</v>
      </c>
      <c r="AP21" s="515" t="str">
        <f>Translations!$B$157</f>
        <v>n.a.</v>
      </c>
      <c r="AQ21" s="515" t="str">
        <f>Translations!$B$157</f>
        <v>n.a.</v>
      </c>
      <c r="AR21" s="515" t="str">
        <f>Translations!$B$157</f>
        <v>n.a.</v>
      </c>
      <c r="AS21" s="515" t="str">
        <f>Translations!$B$157</f>
        <v>n.a.</v>
      </c>
      <c r="AT21" s="515" t="str">
        <f>Translations!$B$157</f>
        <v>n.a.</v>
      </c>
      <c r="AU21" s="515" t="str">
        <f>Translations!$B$157</f>
        <v>n.a.</v>
      </c>
      <c r="AV21" s="515" t="str">
        <f>Translations!$B$157</f>
        <v>n.a.</v>
      </c>
      <c r="AW21" s="515" t="str">
        <f>Translations!$B$157</f>
        <v>n.a.</v>
      </c>
      <c r="AX21" s="515" t="str">
        <f>Translations!$B$157</f>
        <v>n.a.</v>
      </c>
      <c r="AY21" s="515" t="str">
        <f>Translations!$B$157</f>
        <v>n.a.</v>
      </c>
      <c r="AZ21" s="515" t="str">
        <f>Translations!$B$157</f>
        <v>n.a.</v>
      </c>
      <c r="BA21" s="515" t="str">
        <f>Translations!$B$157</f>
        <v>n.a.</v>
      </c>
      <c r="BB21" s="515" t="str">
        <f>Translations!$B$157</f>
        <v>n.a.</v>
      </c>
      <c r="BC21" s="515" t="str">
        <f>Translations!$B$157</f>
        <v>n.a.</v>
      </c>
      <c r="BD21" s="515" t="str">
        <f>Translations!$B$157</f>
        <v>n.a.</v>
      </c>
      <c r="BE21" s="515" t="str">
        <f>Translations!$B$157</f>
        <v>n.a.</v>
      </c>
      <c r="BF21" s="515" t="str">
        <f>Translations!$B$157</f>
        <v>n.a.</v>
      </c>
      <c r="BG21" s="515" t="str">
        <f>Translations!$B$157</f>
        <v>n.a.</v>
      </c>
      <c r="BH21" s="515" t="str">
        <f>Translations!$B$157</f>
        <v>n.a.</v>
      </c>
      <c r="BI21" s="515" t="str">
        <f>Translations!$B$157</f>
        <v>n.a.</v>
      </c>
      <c r="BJ21" s="515" t="str">
        <f>Translations!$B$157</f>
        <v>n.a.</v>
      </c>
      <c r="BK21" s="515" t="str">
        <f>Translations!$B$157</f>
        <v>n.a.</v>
      </c>
      <c r="BL21" s="515" t="str">
        <f>Translations!$B$157</f>
        <v>n.a.</v>
      </c>
      <c r="BM21" s="515" t="str">
        <f>Translations!$B$157</f>
        <v>n.a.</v>
      </c>
      <c r="BN21" s="515" t="str">
        <f>Translations!$B$157</f>
        <v>n.a.</v>
      </c>
      <c r="BO21" s="515" t="str">
        <f>Translations!$B$157</f>
        <v>n.a.</v>
      </c>
      <c r="BP21" s="515" t="str">
        <f>Translations!$B$157</f>
        <v>n.a.</v>
      </c>
      <c r="BQ21" s="515" t="str">
        <f>Translations!$B$157</f>
        <v>n.a.</v>
      </c>
      <c r="BR21" s="515" t="str">
        <f>Translations!$B$157</f>
        <v>n.a.</v>
      </c>
      <c r="BS21" s="515" t="str">
        <f>Translations!$B$157</f>
        <v>n.a.</v>
      </c>
      <c r="BT21" s="515" t="str">
        <f>Translations!$B$157</f>
        <v>n.a.</v>
      </c>
      <c r="BU21" s="515" t="str">
        <f>Translations!$B$157</f>
        <v>n.a.</v>
      </c>
      <c r="BV21" s="515" t="str">
        <f>Translations!$B$157</f>
        <v>n.a.</v>
      </c>
      <c r="BW21" s="515" t="str">
        <f>Translations!$B$157</f>
        <v>n.a.</v>
      </c>
      <c r="BX21" s="515" t="str">
        <f>Translations!$B$157</f>
        <v>n.a.</v>
      </c>
      <c r="BY21" s="515" t="str">
        <f>Translations!$B$157</f>
        <v>n.a.</v>
      </c>
      <c r="BZ21" s="515" t="str">
        <f>Translations!$B$157</f>
        <v>n.a.</v>
      </c>
      <c r="CA21" s="515" t="str">
        <f>Translations!$B$157</f>
        <v>n.a.</v>
      </c>
      <c r="CB21" s="515" t="str">
        <f>Translations!$B$157</f>
        <v>n.a.</v>
      </c>
      <c r="CC21" s="515" t="str">
        <f>Translations!$B$157</f>
        <v>n.a.</v>
      </c>
      <c r="CD21" s="515" t="str">
        <f>Translations!$B$157</f>
        <v>n.a.</v>
      </c>
      <c r="CE21" s="515" t="str">
        <f>Translations!$B$157</f>
        <v>n.a.</v>
      </c>
      <c r="CF21" s="515" t="str">
        <f>Translations!$B$157</f>
        <v>n.a.</v>
      </c>
      <c r="CG21" s="515" t="str">
        <f>Translations!$B$157</f>
        <v>n.a.</v>
      </c>
      <c r="CH21" s="515" t="str">
        <f>Translations!$B$157</f>
        <v>n.a.</v>
      </c>
      <c r="CI21" s="515" t="str">
        <f>Translations!$B$157</f>
        <v>n.a.</v>
      </c>
      <c r="CJ21" s="515" t="str">
        <f>Translations!$B$157</f>
        <v>n.a.</v>
      </c>
      <c r="CK21" s="515" t="str">
        <f>Translations!$B$157</f>
        <v>n.a.</v>
      </c>
      <c r="CL21" s="515" t="str">
        <f>Translations!$B$157</f>
        <v>n.a.</v>
      </c>
      <c r="CM21" s="515" t="str">
        <f>Translations!$B$157</f>
        <v>n.a.</v>
      </c>
      <c r="CN21" s="515" t="str">
        <f>Translations!$B$157</f>
        <v>n.a.</v>
      </c>
      <c r="CO21" s="515" t="str">
        <f>Translations!$B$157</f>
        <v>n.a.</v>
      </c>
      <c r="CP21" s="515" t="str">
        <f>Translations!$B$157</f>
        <v>n.a.</v>
      </c>
      <c r="CQ21" s="515" t="str">
        <f>Translations!$B$157</f>
        <v>n.a.</v>
      </c>
      <c r="CR21" s="515" t="str">
        <f>Translations!$B$157</f>
        <v>n.a.</v>
      </c>
      <c r="CS21" s="515" t="str">
        <f>Translations!$B$157</f>
        <v>n.a.</v>
      </c>
      <c r="CT21" s="515" t="str">
        <f>Translations!$B$157</f>
        <v>n.a.</v>
      </c>
      <c r="CU21" s="515" t="str">
        <f>Translations!$B$157</f>
        <v>n.a.</v>
      </c>
      <c r="CV21" s="515" t="str">
        <f>Translations!$B$157</f>
        <v>n.a.</v>
      </c>
      <c r="CW21" s="515" t="str">
        <f>Translations!$B$157</f>
        <v>n.a.</v>
      </c>
      <c r="CX21" s="515" t="str">
        <f>Translations!$B$157</f>
        <v>n.a.</v>
      </c>
      <c r="CY21" s="515" t="str">
        <f>Translations!$B$157</f>
        <v>n.a.</v>
      </c>
      <c r="CZ21" s="515" t="str">
        <f>Translations!$B$157</f>
        <v>n.a.</v>
      </c>
      <c r="DA21" s="515" t="str">
        <f>Translations!$B$157</f>
        <v>n.a.</v>
      </c>
      <c r="DB21" s="517" t="str">
        <f>Translations!$B$157</f>
        <v>n.a.</v>
      </c>
    </row>
    <row r="22" spans="1:106" x14ac:dyDescent="0.25">
      <c r="A22" s="217">
        <f t="shared" si="2"/>
        <v>5</v>
      </c>
      <c r="B22" s="171" t="str">
        <f t="shared" si="0"/>
        <v>Combustion: Gas Processing Terminals</v>
      </c>
      <c r="C22" s="171"/>
      <c r="D22" s="173"/>
      <c r="E22" s="288" t="str">
        <f t="shared" ca="1" si="1"/>
        <v>MSParameters!$G$22:$BJ$22</v>
      </c>
      <c r="F22" s="316"/>
      <c r="G22" s="514" t="str">
        <f>Translations!$B$1062</f>
        <v>Material - Other Inputs</v>
      </c>
      <c r="H22" s="515" t="str">
        <f>Translations!$B$1063</f>
        <v>Material - Other Outputs</v>
      </c>
      <c r="I22" s="515" t="str">
        <f>Translations!$B$1064</f>
        <v>Material - Other materials</v>
      </c>
      <c r="J22" s="516" t="str">
        <f>Translations!$B$999</f>
        <v>Gaseous - Natural Gas</v>
      </c>
      <c r="K22" s="516" t="str">
        <f>Translations!$B$1000</f>
        <v>Gaseous - Gas Works Gas</v>
      </c>
      <c r="L22" s="516" t="str">
        <f>Translations!$B$1001</f>
        <v>Gaseous - Coke Oven Gas</v>
      </c>
      <c r="M22" s="516" t="str">
        <f>Translations!$B$1002</f>
        <v>Gaseous - Blast Furnace Gas</v>
      </c>
      <c r="N22" s="515" t="str">
        <f>Translations!$B$1003</f>
        <v>Gaseous - Oxygen Steel Furnace Gas</v>
      </c>
      <c r="O22" s="515" t="str">
        <f>Translations!$B$1004</f>
        <v>Gaseous - Biogas</v>
      </c>
      <c r="P22" s="515" t="str">
        <f>Translations!$B$1005</f>
        <v>Gaseous - Sludge Gas</v>
      </c>
      <c r="Q22" s="515" t="str">
        <f>Translations!$B$1006</f>
        <v>Gaseous - Landfill Gas</v>
      </c>
      <c r="R22" s="516" t="str">
        <f>Translations!$B$1007</f>
        <v>Gaseous - Carbon Monoxide</v>
      </c>
      <c r="S22" s="516" t="str">
        <f>Translations!$B$1008</f>
        <v>Gaseous - Methane</v>
      </c>
      <c r="T22" s="516" t="str">
        <f>Translations!$B$988</f>
        <v>Gaseous - Ethane</v>
      </c>
      <c r="U22" s="516" t="str">
        <f>Translations!$B$989</f>
        <v>Gaseous - Propane</v>
      </c>
      <c r="V22" s="515" t="str">
        <f>Translations!$B$990</f>
        <v>Gaseous - Butane</v>
      </c>
      <c r="W22" s="515" t="str">
        <f>Translations!$B$1009</f>
        <v>Gaseous - Other gaseous fuels</v>
      </c>
      <c r="X22" s="515" t="str">
        <f>Translations!$B$1010</f>
        <v>Gaseous - Other gaseous biomass</v>
      </c>
      <c r="Y22" s="515" t="str">
        <f>Translations!$B$991</f>
        <v>Liquid - Light fuel oil</v>
      </c>
      <c r="Z22" s="515" t="str">
        <f>Translations!$B$1011</f>
        <v>Liquid - Extra light fuel oil</v>
      </c>
      <c r="AA22" s="515" t="str">
        <f>Translations!$B$1012</f>
        <v>Liquid - Medium fuel oil</v>
      </c>
      <c r="AB22" s="515" t="str">
        <f>Translations!$B$1013</f>
        <v>Liquid - Heavy fuel oil</v>
      </c>
      <c r="AC22" s="515" t="str">
        <f>Translations!$B$992</f>
        <v>Liquid - Gas oil</v>
      </c>
      <c r="AD22" s="515" t="str">
        <f>Translations!$B$993</f>
        <v>Liquid - Gasoline</v>
      </c>
      <c r="AE22" s="515" t="str">
        <f>Translations!$B$994</f>
        <v>Liquid - Lamp oil</v>
      </c>
      <c r="AF22" s="515" t="str">
        <f>Translations!$B$995</f>
        <v>Liquid - Kerosene</v>
      </c>
      <c r="AG22" s="515" t="str">
        <f>Translations!$B$996</f>
        <v>Liquid - Jet kerosene (jet A1 or jet A)</v>
      </c>
      <c r="AH22" s="515" t="str">
        <f>Translations!$B$997</f>
        <v>Liquid - Jet gasoline (Jet B)</v>
      </c>
      <c r="AI22" s="515" t="str">
        <f>Translations!$B$998</f>
        <v>Liquid - Aviation gasoline (AvGas)</v>
      </c>
      <c r="AJ22" s="515" t="str">
        <f>Translations!$B$1014</f>
        <v>Liquid - Liquefied Petroleum Gases</v>
      </c>
      <c r="AK22" s="515" t="str">
        <f>Translations!$B$1015</f>
        <v>Liquid - Crude Oil</v>
      </c>
      <c r="AL22" s="515" t="str">
        <f>Translations!$B$1016</f>
        <v>Liquid - Orimulsion</v>
      </c>
      <c r="AM22" s="515" t="str">
        <f>Translations!$B$1017</f>
        <v>Liquid - Natural Gas Liquids</v>
      </c>
      <c r="AN22" s="515" t="str">
        <f>Translations!$B$1018</f>
        <v>Liquid - Motor Gasoline</v>
      </c>
      <c r="AO22" s="515" t="str">
        <f>Translations!$B$1019</f>
        <v>Liquid - Shale Oil</v>
      </c>
      <c r="AP22" s="515" t="str">
        <f>Translations!$B$1020</f>
        <v>Liquid - Gas/Diesel Oil</v>
      </c>
      <c r="AQ22" s="515" t="str">
        <f>Translations!$B$1021</f>
        <v>Liquid - Residual Fuel Oil</v>
      </c>
      <c r="AR22" s="515" t="str">
        <f>Translations!$B$1022</f>
        <v>Liquid - Naphtha</v>
      </c>
      <c r="AS22" s="515" t="str">
        <f>Translations!$B$1023</f>
        <v>Liquid - Lubricants</v>
      </c>
      <c r="AT22" s="515" t="str">
        <f>Translations!$B$1024</f>
        <v>Liquid - White Spirit &amp; SBP</v>
      </c>
      <c r="AU22" s="515" t="str">
        <f>Translations!$B$1025</f>
        <v>Liquid - Oil Shale and Tar Sands</v>
      </c>
      <c r="AV22" s="515" t="str">
        <f>Translations!$B$1026</f>
        <v>Liquid - Patent Fuel</v>
      </c>
      <c r="AW22" s="515" t="str">
        <f>Translations!$B$1027</f>
        <v>Liquid - Waste Oils</v>
      </c>
      <c r="AX22" s="515" t="str">
        <f>Translations!$B$1028</f>
        <v>Liquid - Biogasoline</v>
      </c>
      <c r="AY22" s="515" t="str">
        <f>Translations!$B$1029</f>
        <v>Liquid - Biodiesels</v>
      </c>
      <c r="AZ22" s="515" t="str">
        <f>Translations!$B$1032</f>
        <v>Liquid - Other liquid fuels</v>
      </c>
      <c r="BA22" s="515" t="str">
        <f>Translations!$B$1033</f>
        <v>Liquid - Other liquid biomass</v>
      </c>
      <c r="BB22" s="515" t="str">
        <f>Translations!$B$1050</f>
        <v>Solid - Black liquor</v>
      </c>
      <c r="BC22" s="515" t="str">
        <f>Translations!$B$1055</f>
        <v>Solid - Sewage sludge</v>
      </c>
      <c r="BD22" s="515" t="str">
        <f>Translations!$B$1056</f>
        <v>Solid - Municipal sewage sludge</v>
      </c>
      <c r="BE22" s="515" t="str">
        <f>Translations!$B$1034</f>
        <v>Waste - Municipal and industrial wastes</v>
      </c>
      <c r="BF22" s="515" t="str">
        <f>Translations!$B$1035</f>
        <v>Waste - Industrial Wastes</v>
      </c>
      <c r="BG22" s="515" t="str">
        <f>Translations!$B$1036</f>
        <v>Refinery - Refinery Gas</v>
      </c>
      <c r="BH22" s="515" t="str">
        <f>Translations!$B$1037</f>
        <v>Refinery - Residues</v>
      </c>
      <c r="BI22" s="515" t="str">
        <f>Translations!$B$1038</f>
        <v>Refinery - Other Feedstocks</v>
      </c>
      <c r="BJ22" s="515" t="str">
        <f>Translations!$B$1039</f>
        <v>Refinery - Other Petroleum Products</v>
      </c>
      <c r="BK22" s="515" t="str">
        <f>Translations!$B$157</f>
        <v>n.a.</v>
      </c>
      <c r="BL22" s="515" t="str">
        <f>Translations!$B$157</f>
        <v>n.a.</v>
      </c>
      <c r="BM22" s="515" t="str">
        <f>Translations!$B$157</f>
        <v>n.a.</v>
      </c>
      <c r="BN22" s="515" t="str">
        <f>Translations!$B$157</f>
        <v>n.a.</v>
      </c>
      <c r="BO22" s="515" t="str">
        <f>Translations!$B$157</f>
        <v>n.a.</v>
      </c>
      <c r="BP22" s="515" t="str">
        <f>Translations!$B$157</f>
        <v>n.a.</v>
      </c>
      <c r="BQ22" s="515" t="str">
        <f>Translations!$B$157</f>
        <v>n.a.</v>
      </c>
      <c r="BR22" s="515" t="str">
        <f>Translations!$B$157</f>
        <v>n.a.</v>
      </c>
      <c r="BS22" s="515" t="str">
        <f>Translations!$B$157</f>
        <v>n.a.</v>
      </c>
      <c r="BT22" s="515" t="str">
        <f>Translations!$B$157</f>
        <v>n.a.</v>
      </c>
      <c r="BU22" s="515" t="str">
        <f>Translations!$B$157</f>
        <v>n.a.</v>
      </c>
      <c r="BV22" s="515" t="str">
        <f>Translations!$B$157</f>
        <v>n.a.</v>
      </c>
      <c r="BW22" s="515" t="str">
        <f>Translations!$B$157</f>
        <v>n.a.</v>
      </c>
      <c r="BX22" s="515" t="str">
        <f>Translations!$B$157</f>
        <v>n.a.</v>
      </c>
      <c r="BY22" s="515" t="str">
        <f>Translations!$B$157</f>
        <v>n.a.</v>
      </c>
      <c r="BZ22" s="515" t="str">
        <f>Translations!$B$157</f>
        <v>n.a.</v>
      </c>
      <c r="CA22" s="515" t="str">
        <f>Translations!$B$157</f>
        <v>n.a.</v>
      </c>
      <c r="CB22" s="515" t="str">
        <f>Translations!$B$157</f>
        <v>n.a.</v>
      </c>
      <c r="CC22" s="515" t="str">
        <f>Translations!$B$157</f>
        <v>n.a.</v>
      </c>
      <c r="CD22" s="515" t="str">
        <f>Translations!$B$157</f>
        <v>n.a.</v>
      </c>
      <c r="CE22" s="515" t="str">
        <f>Translations!$B$157</f>
        <v>n.a.</v>
      </c>
      <c r="CF22" s="515" t="str">
        <f>Translations!$B$157</f>
        <v>n.a.</v>
      </c>
      <c r="CG22" s="515" t="str">
        <f>Translations!$B$157</f>
        <v>n.a.</v>
      </c>
      <c r="CH22" s="515" t="str">
        <f>Translations!$B$157</f>
        <v>n.a.</v>
      </c>
      <c r="CI22" s="515" t="str">
        <f>Translations!$B$157</f>
        <v>n.a.</v>
      </c>
      <c r="CJ22" s="515" t="str">
        <f>Translations!$B$157</f>
        <v>n.a.</v>
      </c>
      <c r="CK22" s="515" t="str">
        <f>Translations!$B$157</f>
        <v>n.a.</v>
      </c>
      <c r="CL22" s="515" t="str">
        <f>Translations!$B$157</f>
        <v>n.a.</v>
      </c>
      <c r="CM22" s="515" t="str">
        <f>Translations!$B$157</f>
        <v>n.a.</v>
      </c>
      <c r="CN22" s="515" t="str">
        <f>Translations!$B$157</f>
        <v>n.a.</v>
      </c>
      <c r="CO22" s="515" t="str">
        <f>Translations!$B$157</f>
        <v>n.a.</v>
      </c>
      <c r="CP22" s="515" t="str">
        <f>Translations!$B$157</f>
        <v>n.a.</v>
      </c>
      <c r="CQ22" s="515" t="str">
        <f>Translations!$B$157</f>
        <v>n.a.</v>
      </c>
      <c r="CR22" s="515" t="str">
        <f>Translations!$B$157</f>
        <v>n.a.</v>
      </c>
      <c r="CS22" s="515" t="str">
        <f>Translations!$B$157</f>
        <v>n.a.</v>
      </c>
      <c r="CT22" s="515" t="str">
        <f>Translations!$B$157</f>
        <v>n.a.</v>
      </c>
      <c r="CU22" s="515" t="str">
        <f>Translations!$B$157</f>
        <v>n.a.</v>
      </c>
      <c r="CV22" s="515" t="str">
        <f>Translations!$B$157</f>
        <v>n.a.</v>
      </c>
      <c r="CW22" s="515" t="str">
        <f>Translations!$B$157</f>
        <v>n.a.</v>
      </c>
      <c r="CX22" s="515" t="str">
        <f>Translations!$B$157</f>
        <v>n.a.</v>
      </c>
      <c r="CY22" s="515" t="str">
        <f>Translations!$B$157</f>
        <v>n.a.</v>
      </c>
      <c r="CZ22" s="515" t="str">
        <f>Translations!$B$157</f>
        <v>n.a.</v>
      </c>
      <c r="DA22" s="515" t="str">
        <f>Translations!$B$157</f>
        <v>n.a.</v>
      </c>
      <c r="DB22" s="517" t="str">
        <f>Translations!$B$157</f>
        <v>n.a.</v>
      </c>
    </row>
    <row r="23" spans="1:106" x14ac:dyDescent="0.25">
      <c r="A23" s="217">
        <f t="shared" si="2"/>
        <v>6</v>
      </c>
      <c r="B23" s="171" t="str">
        <f t="shared" si="0"/>
        <v>Combustion: Flares</v>
      </c>
      <c r="C23" s="171"/>
      <c r="D23" s="173"/>
      <c r="E23" s="288" t="str">
        <f t="shared" ca="1" si="1"/>
        <v>MSParameters!$G$23:$BG$23</v>
      </c>
      <c r="F23" s="316"/>
      <c r="G23" s="514" t="str">
        <f>Translations!$B$999</f>
        <v>Gaseous - Natural Gas</v>
      </c>
      <c r="H23" s="515" t="str">
        <f>Translations!$B$1000</f>
        <v>Gaseous - Gas Works Gas</v>
      </c>
      <c r="I23" s="515" t="str">
        <f>Translations!$B$1001</f>
        <v>Gaseous - Coke Oven Gas</v>
      </c>
      <c r="J23" s="515" t="str">
        <f>Translations!$B$1002</f>
        <v>Gaseous - Blast Furnace Gas</v>
      </c>
      <c r="K23" s="515" t="str">
        <f>Translations!$B$1003</f>
        <v>Gaseous - Oxygen Steel Furnace Gas</v>
      </c>
      <c r="L23" s="515" t="str">
        <f>Translations!$B$1004</f>
        <v>Gaseous - Biogas</v>
      </c>
      <c r="M23" s="515" t="str">
        <f>Translations!$B$1005</f>
        <v>Gaseous - Sludge Gas</v>
      </c>
      <c r="N23" s="516" t="str">
        <f>Translations!$B$1006</f>
        <v>Gaseous - Landfill Gas</v>
      </c>
      <c r="O23" s="516" t="str">
        <f>Translations!$B$1007</f>
        <v>Gaseous - Carbon Monoxide</v>
      </c>
      <c r="P23" s="516" t="str">
        <f>Translations!$B$1008</f>
        <v>Gaseous - Methane</v>
      </c>
      <c r="Q23" s="516" t="str">
        <f>Translations!$B$988</f>
        <v>Gaseous - Ethane</v>
      </c>
      <c r="R23" s="516" t="str">
        <f>Translations!$B$989</f>
        <v>Gaseous - Propane</v>
      </c>
      <c r="S23" s="516" t="str">
        <f>Translations!$B$990</f>
        <v>Gaseous - Butane</v>
      </c>
      <c r="T23" s="516" t="str">
        <f>Translations!$B$1009</f>
        <v>Gaseous - Other gaseous fuels</v>
      </c>
      <c r="U23" s="516" t="str">
        <f>Translations!$B$1010</f>
        <v>Gaseous - Other gaseous biomass</v>
      </c>
      <c r="V23" s="516" t="str">
        <f>Translations!$B$991</f>
        <v>Liquid - Light fuel oil</v>
      </c>
      <c r="W23" s="516" t="str">
        <f>Translations!$B$1011</f>
        <v>Liquid - Extra light fuel oil</v>
      </c>
      <c r="X23" s="515" t="str">
        <f>Translations!$B$1012</f>
        <v>Liquid - Medium fuel oil</v>
      </c>
      <c r="Y23" s="515" t="str">
        <f>Translations!$B$1013</f>
        <v>Liquid - Heavy fuel oil</v>
      </c>
      <c r="Z23" s="515" t="str">
        <f>Translations!$B$992</f>
        <v>Liquid - Gas oil</v>
      </c>
      <c r="AA23" s="515" t="str">
        <f>Translations!$B$993</f>
        <v>Liquid - Gasoline</v>
      </c>
      <c r="AB23" s="515" t="str">
        <f>Translations!$B$994</f>
        <v>Liquid - Lamp oil</v>
      </c>
      <c r="AC23" s="515" t="str">
        <f>Translations!$B$995</f>
        <v>Liquid - Kerosene</v>
      </c>
      <c r="AD23" s="515" t="str">
        <f>Translations!$B$996</f>
        <v>Liquid - Jet kerosene (jet A1 or jet A)</v>
      </c>
      <c r="AE23" s="515" t="str">
        <f>Translations!$B$997</f>
        <v>Liquid - Jet gasoline (Jet B)</v>
      </c>
      <c r="AF23" s="515" t="str">
        <f>Translations!$B$998</f>
        <v>Liquid - Aviation gasoline (AvGas)</v>
      </c>
      <c r="AG23" s="515" t="str">
        <f>Translations!$B$1014</f>
        <v>Liquid - Liquefied Petroleum Gases</v>
      </c>
      <c r="AH23" s="515" t="str">
        <f>Translations!$B$1015</f>
        <v>Liquid - Crude Oil</v>
      </c>
      <c r="AI23" s="515" t="str">
        <f>Translations!$B$1016</f>
        <v>Liquid - Orimulsion</v>
      </c>
      <c r="AJ23" s="515" t="str">
        <f>Translations!$B$1017</f>
        <v>Liquid - Natural Gas Liquids</v>
      </c>
      <c r="AK23" s="515" t="str">
        <f>Translations!$B$1018</f>
        <v>Liquid - Motor Gasoline</v>
      </c>
      <c r="AL23" s="515" t="str">
        <f>Translations!$B$1019</f>
        <v>Liquid - Shale Oil</v>
      </c>
      <c r="AM23" s="515" t="str">
        <f>Translations!$B$1020</f>
        <v>Liquid - Gas/Diesel Oil</v>
      </c>
      <c r="AN23" s="515" t="str">
        <f>Translations!$B$1021</f>
        <v>Liquid - Residual Fuel Oil</v>
      </c>
      <c r="AO23" s="515" t="str">
        <f>Translations!$B$1022</f>
        <v>Liquid - Naphtha</v>
      </c>
      <c r="AP23" s="515" t="str">
        <f>Translations!$B$1023</f>
        <v>Liquid - Lubricants</v>
      </c>
      <c r="AQ23" s="515" t="str">
        <f>Translations!$B$1024</f>
        <v>Liquid - White Spirit &amp; SBP</v>
      </c>
      <c r="AR23" s="515" t="str">
        <f>Translations!$B$1025</f>
        <v>Liquid - Oil Shale and Tar Sands</v>
      </c>
      <c r="AS23" s="515" t="str">
        <f>Translations!$B$1026</f>
        <v>Liquid - Patent Fuel</v>
      </c>
      <c r="AT23" s="515" t="str">
        <f>Translations!$B$1027</f>
        <v>Liquid - Waste Oils</v>
      </c>
      <c r="AU23" s="515" t="str">
        <f>Translations!$B$1028</f>
        <v>Liquid - Biogasoline</v>
      </c>
      <c r="AV23" s="515" t="str">
        <f>Translations!$B$1029</f>
        <v>Liquid - Biodiesels</v>
      </c>
      <c r="AW23" s="515" t="str">
        <f>Translations!$B$1032</f>
        <v>Liquid - Other liquid fuels</v>
      </c>
      <c r="AX23" s="515" t="str">
        <f>Translations!$B$1033</f>
        <v>Liquid - Other liquid biomass</v>
      </c>
      <c r="AY23" s="515" t="str">
        <f>Translations!$B$1050</f>
        <v>Solid - Black liquor</v>
      </c>
      <c r="AZ23" s="515" t="str">
        <f>Translations!$B$1055</f>
        <v>Solid - Sewage sludge</v>
      </c>
      <c r="BA23" s="515" t="str">
        <f>Translations!$B$1056</f>
        <v>Solid - Municipal sewage sludge</v>
      </c>
      <c r="BB23" s="515" t="str">
        <f>Translations!$B$1034</f>
        <v>Waste - Municipal and industrial wastes</v>
      </c>
      <c r="BC23" s="515" t="str">
        <f>Translations!$B$1035</f>
        <v>Waste - Industrial Wastes</v>
      </c>
      <c r="BD23" s="515" t="str">
        <f>Translations!$B$1036</f>
        <v>Refinery - Refinery Gas</v>
      </c>
      <c r="BE23" s="515" t="str">
        <f>Translations!$B$1037</f>
        <v>Refinery - Residues</v>
      </c>
      <c r="BF23" s="515" t="str">
        <f>Translations!$B$1038</f>
        <v>Refinery - Other Feedstocks</v>
      </c>
      <c r="BG23" s="515" t="str">
        <f>Translations!$B$1039</f>
        <v>Refinery - Other Petroleum Products</v>
      </c>
      <c r="BH23" s="515" t="str">
        <f>Translations!$B$157</f>
        <v>n.a.</v>
      </c>
      <c r="BI23" s="515" t="str">
        <f>Translations!$B$157</f>
        <v>n.a.</v>
      </c>
      <c r="BJ23" s="515" t="str">
        <f>Translations!$B$157</f>
        <v>n.a.</v>
      </c>
      <c r="BK23" s="515" t="str">
        <f>Translations!$B$157</f>
        <v>n.a.</v>
      </c>
      <c r="BL23" s="515" t="str">
        <f>Translations!$B$157</f>
        <v>n.a.</v>
      </c>
      <c r="BM23" s="515" t="str">
        <f>Translations!$B$157</f>
        <v>n.a.</v>
      </c>
      <c r="BN23" s="515" t="str">
        <f>Translations!$B$157</f>
        <v>n.a.</v>
      </c>
      <c r="BO23" s="515" t="str">
        <f>Translations!$B$157</f>
        <v>n.a.</v>
      </c>
      <c r="BP23" s="515" t="str">
        <f>Translations!$B$157</f>
        <v>n.a.</v>
      </c>
      <c r="BQ23" s="515" t="str">
        <f>Translations!$B$157</f>
        <v>n.a.</v>
      </c>
      <c r="BR23" s="515" t="str">
        <f>Translations!$B$157</f>
        <v>n.a.</v>
      </c>
      <c r="BS23" s="515" t="str">
        <f>Translations!$B$157</f>
        <v>n.a.</v>
      </c>
      <c r="BT23" s="515" t="str">
        <f>Translations!$B$157</f>
        <v>n.a.</v>
      </c>
      <c r="BU23" s="515" t="str">
        <f>Translations!$B$157</f>
        <v>n.a.</v>
      </c>
      <c r="BV23" s="515" t="str">
        <f>Translations!$B$157</f>
        <v>n.a.</v>
      </c>
      <c r="BW23" s="515" t="str">
        <f>Translations!$B$157</f>
        <v>n.a.</v>
      </c>
      <c r="BX23" s="515" t="str">
        <f>Translations!$B$157</f>
        <v>n.a.</v>
      </c>
      <c r="BY23" s="515" t="str">
        <f>Translations!$B$157</f>
        <v>n.a.</v>
      </c>
      <c r="BZ23" s="515" t="str">
        <f>Translations!$B$157</f>
        <v>n.a.</v>
      </c>
      <c r="CA23" s="515" t="str">
        <f>Translations!$B$157</f>
        <v>n.a.</v>
      </c>
      <c r="CB23" s="515" t="str">
        <f>Translations!$B$157</f>
        <v>n.a.</v>
      </c>
      <c r="CC23" s="515" t="str">
        <f>Translations!$B$157</f>
        <v>n.a.</v>
      </c>
      <c r="CD23" s="515" t="str">
        <f>Translations!$B$157</f>
        <v>n.a.</v>
      </c>
      <c r="CE23" s="515" t="str">
        <f>Translations!$B$157</f>
        <v>n.a.</v>
      </c>
      <c r="CF23" s="515" t="str">
        <f>Translations!$B$157</f>
        <v>n.a.</v>
      </c>
      <c r="CG23" s="515" t="str">
        <f>Translations!$B$157</f>
        <v>n.a.</v>
      </c>
      <c r="CH23" s="515" t="str">
        <f>Translations!$B$157</f>
        <v>n.a.</v>
      </c>
      <c r="CI23" s="515" t="str">
        <f>Translations!$B$157</f>
        <v>n.a.</v>
      </c>
      <c r="CJ23" s="515" t="str">
        <f>Translations!$B$157</f>
        <v>n.a.</v>
      </c>
      <c r="CK23" s="515" t="str">
        <f>Translations!$B$157</f>
        <v>n.a.</v>
      </c>
      <c r="CL23" s="515" t="str">
        <f>Translations!$B$157</f>
        <v>n.a.</v>
      </c>
      <c r="CM23" s="515" t="str">
        <f>Translations!$B$157</f>
        <v>n.a.</v>
      </c>
      <c r="CN23" s="515" t="str">
        <f>Translations!$B$157</f>
        <v>n.a.</v>
      </c>
      <c r="CO23" s="515" t="str">
        <f>Translations!$B$157</f>
        <v>n.a.</v>
      </c>
      <c r="CP23" s="515" t="str">
        <f>Translations!$B$157</f>
        <v>n.a.</v>
      </c>
      <c r="CQ23" s="515" t="str">
        <f>Translations!$B$157</f>
        <v>n.a.</v>
      </c>
      <c r="CR23" s="515" t="str">
        <f>Translations!$B$157</f>
        <v>n.a.</v>
      </c>
      <c r="CS23" s="515" t="str">
        <f>Translations!$B$157</f>
        <v>n.a.</v>
      </c>
      <c r="CT23" s="515" t="str">
        <f>Translations!$B$157</f>
        <v>n.a.</v>
      </c>
      <c r="CU23" s="515" t="str">
        <f>Translations!$B$157</f>
        <v>n.a.</v>
      </c>
      <c r="CV23" s="515" t="str">
        <f>Translations!$B$157</f>
        <v>n.a.</v>
      </c>
      <c r="CW23" s="515" t="str">
        <f>Translations!$B$157</f>
        <v>n.a.</v>
      </c>
      <c r="CX23" s="515" t="str">
        <f>Translations!$B$157</f>
        <v>n.a.</v>
      </c>
      <c r="CY23" s="515" t="str">
        <f>Translations!$B$157</f>
        <v>n.a.</v>
      </c>
      <c r="CZ23" s="515" t="str">
        <f>Translations!$B$157</f>
        <v>n.a.</v>
      </c>
      <c r="DA23" s="515" t="str">
        <f>Translations!$B$157</f>
        <v>n.a.</v>
      </c>
      <c r="DB23" s="517" t="str">
        <f>Translations!$B$157</f>
        <v>n.a.</v>
      </c>
    </row>
    <row r="24" spans="1:106" x14ac:dyDescent="0.25">
      <c r="A24" s="217">
        <f t="shared" si="2"/>
        <v>7</v>
      </c>
      <c r="B24" s="171" t="str">
        <f t="shared" si="0"/>
        <v>Combustion: Scrubbing (carbonate)</v>
      </c>
      <c r="C24" s="171"/>
      <c r="D24" s="173"/>
      <c r="E24" s="288" t="str">
        <f t="shared" ca="1" si="1"/>
        <v>MSParameters!$G$24:$V$24</v>
      </c>
      <c r="F24" s="316"/>
      <c r="G24" s="514" t="str">
        <f>Translations!$B$1065</f>
        <v>Material - Limestone</v>
      </c>
      <c r="H24" s="515" t="str">
        <f>Translations!$B$1066</f>
        <v>Material - Dolomite</v>
      </c>
      <c r="I24" s="515" t="str">
        <f>Translations!$B$1067</f>
        <v>Material - Sodium bicarbonate</v>
      </c>
      <c r="J24" s="515" t="str">
        <f>Translations!$B$1068</f>
        <v>Material - Sodium carbonate</v>
      </c>
      <c r="K24" s="515" t="str">
        <f>Translations!$B$1069</f>
        <v>Material - Potash</v>
      </c>
      <c r="L24" s="515" t="str">
        <f>Translations!$B$1070</f>
        <v>Material - CaCO3</v>
      </c>
      <c r="M24" s="515" t="str">
        <f>Translations!$B$1071</f>
        <v>Material - MgCO3</v>
      </c>
      <c r="N24" s="515" t="str">
        <f>Translations!$B$1072</f>
        <v>Material - Na2CO3</v>
      </c>
      <c r="O24" s="515" t="str">
        <f>Translations!$B$1073</f>
        <v>Material - BaCO3</v>
      </c>
      <c r="P24" s="515" t="str">
        <f>Translations!$B$1074</f>
        <v>Material - Li2CO3</v>
      </c>
      <c r="Q24" s="515" t="str">
        <f>Translations!$B$1075</f>
        <v>Material - K2CO3</v>
      </c>
      <c r="R24" s="515" t="str">
        <f>Translations!$B$1076</f>
        <v>Material - SrCO3</v>
      </c>
      <c r="S24" s="515" t="str">
        <f>Translations!$B$1077</f>
        <v>Material - NaHCO3</v>
      </c>
      <c r="T24" s="515" t="str">
        <f>Translations!$B$1078</f>
        <v>Material - FeCO3</v>
      </c>
      <c r="U24" s="515" t="str">
        <f>Translations!$B$1079</f>
        <v>Material - Other carbonates</v>
      </c>
      <c r="V24" s="515" t="str">
        <f>Translations!$B$1064</f>
        <v>Material - Other materials</v>
      </c>
      <c r="W24" s="515" t="str">
        <f>Translations!$B$157</f>
        <v>n.a.</v>
      </c>
      <c r="X24" s="515" t="str">
        <f>Translations!$B$157</f>
        <v>n.a.</v>
      </c>
      <c r="Y24" s="515" t="str">
        <f>Translations!$B$157</f>
        <v>n.a.</v>
      </c>
      <c r="Z24" s="515" t="str">
        <f>Translations!$B$157</f>
        <v>n.a.</v>
      </c>
      <c r="AA24" s="515" t="str">
        <f>Translations!$B$157</f>
        <v>n.a.</v>
      </c>
      <c r="AB24" s="515" t="str">
        <f>Translations!$B$157</f>
        <v>n.a.</v>
      </c>
      <c r="AC24" s="515" t="str">
        <f>Translations!$B$157</f>
        <v>n.a.</v>
      </c>
      <c r="AD24" s="515" t="str">
        <f>Translations!$B$157</f>
        <v>n.a.</v>
      </c>
      <c r="AE24" s="515" t="str">
        <f>Translations!$B$157</f>
        <v>n.a.</v>
      </c>
      <c r="AF24" s="515" t="str">
        <f>Translations!$B$157</f>
        <v>n.a.</v>
      </c>
      <c r="AG24" s="515" t="str">
        <f>Translations!$B$157</f>
        <v>n.a.</v>
      </c>
      <c r="AH24" s="515" t="str">
        <f>Translations!$B$157</f>
        <v>n.a.</v>
      </c>
      <c r="AI24" s="515" t="str">
        <f>Translations!$B$157</f>
        <v>n.a.</v>
      </c>
      <c r="AJ24" s="515" t="str">
        <f>Translations!$B$157</f>
        <v>n.a.</v>
      </c>
      <c r="AK24" s="515" t="str">
        <f>Translations!$B$157</f>
        <v>n.a.</v>
      </c>
      <c r="AL24" s="515" t="str">
        <f>Translations!$B$157</f>
        <v>n.a.</v>
      </c>
      <c r="AM24" s="515" t="str">
        <f>Translations!$B$157</f>
        <v>n.a.</v>
      </c>
      <c r="AN24" s="515" t="str">
        <f>Translations!$B$157</f>
        <v>n.a.</v>
      </c>
      <c r="AO24" s="515" t="str">
        <f>Translations!$B$157</f>
        <v>n.a.</v>
      </c>
      <c r="AP24" s="515" t="str">
        <f>Translations!$B$157</f>
        <v>n.a.</v>
      </c>
      <c r="AQ24" s="515" t="str">
        <f>Translations!$B$157</f>
        <v>n.a.</v>
      </c>
      <c r="AR24" s="515" t="str">
        <f>Translations!$B$157</f>
        <v>n.a.</v>
      </c>
      <c r="AS24" s="515" t="str">
        <f>Translations!$B$157</f>
        <v>n.a.</v>
      </c>
      <c r="AT24" s="515" t="str">
        <f>Translations!$B$157</f>
        <v>n.a.</v>
      </c>
      <c r="AU24" s="515" t="str">
        <f>Translations!$B$157</f>
        <v>n.a.</v>
      </c>
      <c r="AV24" s="515" t="str">
        <f>Translations!$B$157</f>
        <v>n.a.</v>
      </c>
      <c r="AW24" s="515" t="str">
        <f>Translations!$B$157</f>
        <v>n.a.</v>
      </c>
      <c r="AX24" s="515" t="str">
        <f>Translations!$B$157</f>
        <v>n.a.</v>
      </c>
      <c r="AY24" s="515" t="str">
        <f>Translations!$B$157</f>
        <v>n.a.</v>
      </c>
      <c r="AZ24" s="515" t="str">
        <f>Translations!$B$157</f>
        <v>n.a.</v>
      </c>
      <c r="BA24" s="515" t="str">
        <f>Translations!$B$157</f>
        <v>n.a.</v>
      </c>
      <c r="BB24" s="515" t="str">
        <f>Translations!$B$157</f>
        <v>n.a.</v>
      </c>
      <c r="BC24" s="515" t="str">
        <f>Translations!$B$157</f>
        <v>n.a.</v>
      </c>
      <c r="BD24" s="515" t="str">
        <f>Translations!$B$157</f>
        <v>n.a.</v>
      </c>
      <c r="BE24" s="515" t="str">
        <f>Translations!$B$157</f>
        <v>n.a.</v>
      </c>
      <c r="BF24" s="515" t="str">
        <f>Translations!$B$157</f>
        <v>n.a.</v>
      </c>
      <c r="BG24" s="515" t="str">
        <f>Translations!$B$157</f>
        <v>n.a.</v>
      </c>
      <c r="BH24" s="515" t="str">
        <f>Translations!$B$157</f>
        <v>n.a.</v>
      </c>
      <c r="BI24" s="515" t="str">
        <f>Translations!$B$157</f>
        <v>n.a.</v>
      </c>
      <c r="BJ24" s="515" t="str">
        <f>Translations!$B$157</f>
        <v>n.a.</v>
      </c>
      <c r="BK24" s="515" t="str">
        <f>Translations!$B$157</f>
        <v>n.a.</v>
      </c>
      <c r="BL24" s="515" t="str">
        <f>Translations!$B$157</f>
        <v>n.a.</v>
      </c>
      <c r="BM24" s="515" t="str">
        <f>Translations!$B$157</f>
        <v>n.a.</v>
      </c>
      <c r="BN24" s="515" t="str">
        <f>Translations!$B$157</f>
        <v>n.a.</v>
      </c>
      <c r="BO24" s="515" t="str">
        <f>Translations!$B$157</f>
        <v>n.a.</v>
      </c>
      <c r="BP24" s="515" t="str">
        <f>Translations!$B$157</f>
        <v>n.a.</v>
      </c>
      <c r="BQ24" s="515" t="str">
        <f>Translations!$B$157</f>
        <v>n.a.</v>
      </c>
      <c r="BR24" s="515" t="str">
        <f>Translations!$B$157</f>
        <v>n.a.</v>
      </c>
      <c r="BS24" s="515" t="str">
        <f>Translations!$B$157</f>
        <v>n.a.</v>
      </c>
      <c r="BT24" s="515" t="str">
        <f>Translations!$B$157</f>
        <v>n.a.</v>
      </c>
      <c r="BU24" s="515" t="str">
        <f>Translations!$B$157</f>
        <v>n.a.</v>
      </c>
      <c r="BV24" s="515" t="str">
        <f>Translations!$B$157</f>
        <v>n.a.</v>
      </c>
      <c r="BW24" s="515" t="str">
        <f>Translations!$B$157</f>
        <v>n.a.</v>
      </c>
      <c r="BX24" s="515" t="str">
        <f>Translations!$B$157</f>
        <v>n.a.</v>
      </c>
      <c r="BY24" s="515" t="str">
        <f>Translations!$B$157</f>
        <v>n.a.</v>
      </c>
      <c r="BZ24" s="515" t="str">
        <f>Translations!$B$157</f>
        <v>n.a.</v>
      </c>
      <c r="CA24" s="515" t="str">
        <f>Translations!$B$157</f>
        <v>n.a.</v>
      </c>
      <c r="CB24" s="515" t="str">
        <f>Translations!$B$157</f>
        <v>n.a.</v>
      </c>
      <c r="CC24" s="515" t="str">
        <f>Translations!$B$157</f>
        <v>n.a.</v>
      </c>
      <c r="CD24" s="515" t="str">
        <f>Translations!$B$157</f>
        <v>n.a.</v>
      </c>
      <c r="CE24" s="515" t="str">
        <f>Translations!$B$157</f>
        <v>n.a.</v>
      </c>
      <c r="CF24" s="515" t="str">
        <f>Translations!$B$157</f>
        <v>n.a.</v>
      </c>
      <c r="CG24" s="515" t="str">
        <f>Translations!$B$157</f>
        <v>n.a.</v>
      </c>
      <c r="CH24" s="515" t="str">
        <f>Translations!$B$157</f>
        <v>n.a.</v>
      </c>
      <c r="CI24" s="515" t="str">
        <f>Translations!$B$157</f>
        <v>n.a.</v>
      </c>
      <c r="CJ24" s="515" t="str">
        <f>Translations!$B$157</f>
        <v>n.a.</v>
      </c>
      <c r="CK24" s="515" t="str">
        <f>Translations!$B$157</f>
        <v>n.a.</v>
      </c>
      <c r="CL24" s="515" t="str">
        <f>Translations!$B$157</f>
        <v>n.a.</v>
      </c>
      <c r="CM24" s="515" t="str">
        <f>Translations!$B$157</f>
        <v>n.a.</v>
      </c>
      <c r="CN24" s="515" t="str">
        <f>Translations!$B$157</f>
        <v>n.a.</v>
      </c>
      <c r="CO24" s="515" t="str">
        <f>Translations!$B$157</f>
        <v>n.a.</v>
      </c>
      <c r="CP24" s="515" t="str">
        <f>Translations!$B$157</f>
        <v>n.a.</v>
      </c>
      <c r="CQ24" s="515" t="str">
        <f>Translations!$B$157</f>
        <v>n.a.</v>
      </c>
      <c r="CR24" s="515" t="str">
        <f>Translations!$B$157</f>
        <v>n.a.</v>
      </c>
      <c r="CS24" s="515" t="str">
        <f>Translations!$B$157</f>
        <v>n.a.</v>
      </c>
      <c r="CT24" s="515" t="str">
        <f>Translations!$B$157</f>
        <v>n.a.</v>
      </c>
      <c r="CU24" s="515" t="str">
        <f>Translations!$B$157</f>
        <v>n.a.</v>
      </c>
      <c r="CV24" s="515" t="str">
        <f>Translations!$B$157</f>
        <v>n.a.</v>
      </c>
      <c r="CW24" s="515" t="str">
        <f>Translations!$B$157</f>
        <v>n.a.</v>
      </c>
      <c r="CX24" s="515" t="str">
        <f>Translations!$B$157</f>
        <v>n.a.</v>
      </c>
      <c r="CY24" s="515" t="str">
        <f>Translations!$B$157</f>
        <v>n.a.</v>
      </c>
      <c r="CZ24" s="515" t="str">
        <f>Translations!$B$157</f>
        <v>n.a.</v>
      </c>
      <c r="DA24" s="515" t="str">
        <f>Translations!$B$157</f>
        <v>n.a.</v>
      </c>
      <c r="DB24" s="517" t="str">
        <f>Translations!$B$157</f>
        <v>n.a.</v>
      </c>
    </row>
    <row r="25" spans="1:106" x14ac:dyDescent="0.25">
      <c r="A25" s="217">
        <f t="shared" si="2"/>
        <v>8</v>
      </c>
      <c r="B25" s="171" t="str">
        <f t="shared" si="0"/>
        <v>Combustion: Scrubbing (gypsum)</v>
      </c>
      <c r="C25" s="171"/>
      <c r="D25" s="173"/>
      <c r="E25" s="288" t="str">
        <f t="shared" ca="1" si="1"/>
        <v>MSParameters!$G$25:$G$25</v>
      </c>
      <c r="F25" s="316"/>
      <c r="G25" s="514" t="str">
        <f>Translations!$B$1080</f>
        <v>Material - Gypsum</v>
      </c>
      <c r="H25" s="515" t="str">
        <f>Translations!$B$157</f>
        <v>n.a.</v>
      </c>
      <c r="I25" s="515" t="str">
        <f>Translations!$B$157</f>
        <v>n.a.</v>
      </c>
      <c r="J25" s="515" t="str">
        <f>Translations!$B$157</f>
        <v>n.a.</v>
      </c>
      <c r="K25" s="515" t="str">
        <f>Translations!$B$157</f>
        <v>n.a.</v>
      </c>
      <c r="L25" s="515" t="str">
        <f>Translations!$B$157</f>
        <v>n.a.</v>
      </c>
      <c r="M25" s="515" t="str">
        <f>Translations!$B$157</f>
        <v>n.a.</v>
      </c>
      <c r="N25" s="515" t="str">
        <f>Translations!$B$157</f>
        <v>n.a.</v>
      </c>
      <c r="O25" s="515" t="str">
        <f>Translations!$B$157</f>
        <v>n.a.</v>
      </c>
      <c r="P25" s="515" t="str">
        <f>Translations!$B$157</f>
        <v>n.a.</v>
      </c>
      <c r="Q25" s="515" t="str">
        <f>Translations!$B$157</f>
        <v>n.a.</v>
      </c>
      <c r="R25" s="515" t="str">
        <f>Translations!$B$157</f>
        <v>n.a.</v>
      </c>
      <c r="S25" s="515" t="str">
        <f>Translations!$B$157</f>
        <v>n.a.</v>
      </c>
      <c r="T25" s="515" t="str">
        <f>Translations!$B$157</f>
        <v>n.a.</v>
      </c>
      <c r="U25" s="515" t="str">
        <f>Translations!$B$157</f>
        <v>n.a.</v>
      </c>
      <c r="V25" s="515" t="str">
        <f>Translations!$B$157</f>
        <v>n.a.</v>
      </c>
      <c r="W25" s="515" t="str">
        <f>Translations!$B$157</f>
        <v>n.a.</v>
      </c>
      <c r="X25" s="515" t="str">
        <f>Translations!$B$157</f>
        <v>n.a.</v>
      </c>
      <c r="Y25" s="515" t="str">
        <f>Translations!$B$157</f>
        <v>n.a.</v>
      </c>
      <c r="Z25" s="515" t="str">
        <f>Translations!$B$157</f>
        <v>n.a.</v>
      </c>
      <c r="AA25" s="515" t="str">
        <f>Translations!$B$157</f>
        <v>n.a.</v>
      </c>
      <c r="AB25" s="515" t="str">
        <f>Translations!$B$157</f>
        <v>n.a.</v>
      </c>
      <c r="AC25" s="515" t="str">
        <f>Translations!$B$157</f>
        <v>n.a.</v>
      </c>
      <c r="AD25" s="515" t="str">
        <f>Translations!$B$157</f>
        <v>n.a.</v>
      </c>
      <c r="AE25" s="515" t="str">
        <f>Translations!$B$157</f>
        <v>n.a.</v>
      </c>
      <c r="AF25" s="515" t="str">
        <f>Translations!$B$157</f>
        <v>n.a.</v>
      </c>
      <c r="AG25" s="515" t="str">
        <f>Translations!$B$157</f>
        <v>n.a.</v>
      </c>
      <c r="AH25" s="515" t="str">
        <f>Translations!$B$157</f>
        <v>n.a.</v>
      </c>
      <c r="AI25" s="515" t="str">
        <f>Translations!$B$157</f>
        <v>n.a.</v>
      </c>
      <c r="AJ25" s="515" t="str">
        <f>Translations!$B$157</f>
        <v>n.a.</v>
      </c>
      <c r="AK25" s="515" t="str">
        <f>Translations!$B$157</f>
        <v>n.a.</v>
      </c>
      <c r="AL25" s="515" t="str">
        <f>Translations!$B$157</f>
        <v>n.a.</v>
      </c>
      <c r="AM25" s="515" t="str">
        <f>Translations!$B$157</f>
        <v>n.a.</v>
      </c>
      <c r="AN25" s="515" t="str">
        <f>Translations!$B$157</f>
        <v>n.a.</v>
      </c>
      <c r="AO25" s="515" t="str">
        <f>Translations!$B$157</f>
        <v>n.a.</v>
      </c>
      <c r="AP25" s="515" t="str">
        <f>Translations!$B$157</f>
        <v>n.a.</v>
      </c>
      <c r="AQ25" s="515" t="str">
        <f>Translations!$B$157</f>
        <v>n.a.</v>
      </c>
      <c r="AR25" s="515" t="str">
        <f>Translations!$B$157</f>
        <v>n.a.</v>
      </c>
      <c r="AS25" s="515" t="str">
        <f>Translations!$B$157</f>
        <v>n.a.</v>
      </c>
      <c r="AT25" s="515" t="str">
        <f>Translations!$B$157</f>
        <v>n.a.</v>
      </c>
      <c r="AU25" s="515" t="str">
        <f>Translations!$B$157</f>
        <v>n.a.</v>
      </c>
      <c r="AV25" s="515" t="str">
        <f>Translations!$B$157</f>
        <v>n.a.</v>
      </c>
      <c r="AW25" s="515" t="str">
        <f>Translations!$B$157</f>
        <v>n.a.</v>
      </c>
      <c r="AX25" s="515" t="str">
        <f>Translations!$B$157</f>
        <v>n.a.</v>
      </c>
      <c r="AY25" s="515" t="str">
        <f>Translations!$B$157</f>
        <v>n.a.</v>
      </c>
      <c r="AZ25" s="515" t="str">
        <f>Translations!$B$157</f>
        <v>n.a.</v>
      </c>
      <c r="BA25" s="515" t="str">
        <f>Translations!$B$157</f>
        <v>n.a.</v>
      </c>
      <c r="BB25" s="515" t="str">
        <f>Translations!$B$157</f>
        <v>n.a.</v>
      </c>
      <c r="BC25" s="515" t="str">
        <f>Translations!$B$157</f>
        <v>n.a.</v>
      </c>
      <c r="BD25" s="515" t="str">
        <f>Translations!$B$157</f>
        <v>n.a.</v>
      </c>
      <c r="BE25" s="515" t="str">
        <f>Translations!$B$157</f>
        <v>n.a.</v>
      </c>
      <c r="BF25" s="515" t="str">
        <f>Translations!$B$157</f>
        <v>n.a.</v>
      </c>
      <c r="BG25" s="515" t="str">
        <f>Translations!$B$157</f>
        <v>n.a.</v>
      </c>
      <c r="BH25" s="515" t="str">
        <f>Translations!$B$157</f>
        <v>n.a.</v>
      </c>
      <c r="BI25" s="515" t="str">
        <f>Translations!$B$157</f>
        <v>n.a.</v>
      </c>
      <c r="BJ25" s="515" t="str">
        <f>Translations!$B$157</f>
        <v>n.a.</v>
      </c>
      <c r="BK25" s="515" t="str">
        <f>Translations!$B$157</f>
        <v>n.a.</v>
      </c>
      <c r="BL25" s="515" t="str">
        <f>Translations!$B$157</f>
        <v>n.a.</v>
      </c>
      <c r="BM25" s="515" t="str">
        <f>Translations!$B$157</f>
        <v>n.a.</v>
      </c>
      <c r="BN25" s="515" t="str">
        <f>Translations!$B$157</f>
        <v>n.a.</v>
      </c>
      <c r="BO25" s="515" t="str">
        <f>Translations!$B$157</f>
        <v>n.a.</v>
      </c>
      <c r="BP25" s="515" t="str">
        <f>Translations!$B$157</f>
        <v>n.a.</v>
      </c>
      <c r="BQ25" s="515" t="str">
        <f>Translations!$B$157</f>
        <v>n.a.</v>
      </c>
      <c r="BR25" s="515" t="str">
        <f>Translations!$B$157</f>
        <v>n.a.</v>
      </c>
      <c r="BS25" s="515" t="str">
        <f>Translations!$B$157</f>
        <v>n.a.</v>
      </c>
      <c r="BT25" s="515" t="str">
        <f>Translations!$B$157</f>
        <v>n.a.</v>
      </c>
      <c r="BU25" s="515" t="str">
        <f>Translations!$B$157</f>
        <v>n.a.</v>
      </c>
      <c r="BV25" s="515" t="str">
        <f>Translations!$B$157</f>
        <v>n.a.</v>
      </c>
      <c r="BW25" s="515" t="str">
        <f>Translations!$B$157</f>
        <v>n.a.</v>
      </c>
      <c r="BX25" s="515" t="str">
        <f>Translations!$B$157</f>
        <v>n.a.</v>
      </c>
      <c r="BY25" s="515" t="str">
        <f>Translations!$B$157</f>
        <v>n.a.</v>
      </c>
      <c r="BZ25" s="515" t="str">
        <f>Translations!$B$157</f>
        <v>n.a.</v>
      </c>
      <c r="CA25" s="515" t="str">
        <f>Translations!$B$157</f>
        <v>n.a.</v>
      </c>
      <c r="CB25" s="515" t="str">
        <f>Translations!$B$157</f>
        <v>n.a.</v>
      </c>
      <c r="CC25" s="515" t="str">
        <f>Translations!$B$157</f>
        <v>n.a.</v>
      </c>
      <c r="CD25" s="515" t="str">
        <f>Translations!$B$157</f>
        <v>n.a.</v>
      </c>
      <c r="CE25" s="515" t="str">
        <f>Translations!$B$157</f>
        <v>n.a.</v>
      </c>
      <c r="CF25" s="515" t="str">
        <f>Translations!$B$157</f>
        <v>n.a.</v>
      </c>
      <c r="CG25" s="515" t="str">
        <f>Translations!$B$157</f>
        <v>n.a.</v>
      </c>
      <c r="CH25" s="515" t="str">
        <f>Translations!$B$157</f>
        <v>n.a.</v>
      </c>
      <c r="CI25" s="515" t="str">
        <f>Translations!$B$157</f>
        <v>n.a.</v>
      </c>
      <c r="CJ25" s="515" t="str">
        <f>Translations!$B$157</f>
        <v>n.a.</v>
      </c>
      <c r="CK25" s="515" t="str">
        <f>Translations!$B$157</f>
        <v>n.a.</v>
      </c>
      <c r="CL25" s="515" t="str">
        <f>Translations!$B$157</f>
        <v>n.a.</v>
      </c>
      <c r="CM25" s="515" t="str">
        <f>Translations!$B$157</f>
        <v>n.a.</v>
      </c>
      <c r="CN25" s="515" t="str">
        <f>Translations!$B$157</f>
        <v>n.a.</v>
      </c>
      <c r="CO25" s="515" t="str">
        <f>Translations!$B$157</f>
        <v>n.a.</v>
      </c>
      <c r="CP25" s="515" t="str">
        <f>Translations!$B$157</f>
        <v>n.a.</v>
      </c>
      <c r="CQ25" s="515" t="str">
        <f>Translations!$B$157</f>
        <v>n.a.</v>
      </c>
      <c r="CR25" s="515" t="str">
        <f>Translations!$B$157</f>
        <v>n.a.</v>
      </c>
      <c r="CS25" s="515" t="str">
        <f>Translations!$B$157</f>
        <v>n.a.</v>
      </c>
      <c r="CT25" s="515" t="str">
        <f>Translations!$B$157</f>
        <v>n.a.</v>
      </c>
      <c r="CU25" s="515" t="str">
        <f>Translations!$B$157</f>
        <v>n.a.</v>
      </c>
      <c r="CV25" s="515" t="str">
        <f>Translations!$B$157</f>
        <v>n.a.</v>
      </c>
      <c r="CW25" s="515" t="str">
        <f>Translations!$B$157</f>
        <v>n.a.</v>
      </c>
      <c r="CX25" s="515" t="str">
        <f>Translations!$B$157</f>
        <v>n.a.</v>
      </c>
      <c r="CY25" s="515" t="str">
        <f>Translations!$B$157</f>
        <v>n.a.</v>
      </c>
      <c r="CZ25" s="515" t="str">
        <f>Translations!$B$157</f>
        <v>n.a.</v>
      </c>
      <c r="DA25" s="515" t="str">
        <f>Translations!$B$157</f>
        <v>n.a.</v>
      </c>
      <c r="DB25" s="517" t="str">
        <f>Translations!$B$157</f>
        <v>n.a.</v>
      </c>
    </row>
    <row r="26" spans="1:106" x14ac:dyDescent="0.25">
      <c r="A26" s="217">
        <f t="shared" si="2"/>
        <v>9</v>
      </c>
      <c r="B26" s="171" t="str">
        <f t="shared" si="0"/>
        <v>Combustion: Scrubbing (urea)</v>
      </c>
      <c r="C26" s="171"/>
      <c r="D26" s="173"/>
      <c r="E26" s="288" t="str">
        <f t="shared" ca="1" si="1"/>
        <v>MSParameters!$G$26:$G$26</v>
      </c>
      <c r="F26" s="316"/>
      <c r="G26" s="514" t="str">
        <f>Translations!$B$1306</f>
        <v>Material - Urea</v>
      </c>
      <c r="H26" s="515" t="str">
        <f>Translations!$B$157</f>
        <v>n.a.</v>
      </c>
      <c r="I26" s="515" t="str">
        <f>Translations!$B$157</f>
        <v>n.a.</v>
      </c>
      <c r="J26" s="515" t="str">
        <f>Translations!$B$157</f>
        <v>n.a.</v>
      </c>
      <c r="K26" s="515" t="str">
        <f>Translations!$B$157</f>
        <v>n.a.</v>
      </c>
      <c r="L26" s="515" t="str">
        <f>Translations!$B$157</f>
        <v>n.a.</v>
      </c>
      <c r="M26" s="515" t="str">
        <f>Translations!$B$157</f>
        <v>n.a.</v>
      </c>
      <c r="N26" s="515" t="str">
        <f>Translations!$B$157</f>
        <v>n.a.</v>
      </c>
      <c r="O26" s="515" t="str">
        <f>Translations!$B$157</f>
        <v>n.a.</v>
      </c>
      <c r="P26" s="515" t="str">
        <f>Translations!$B$157</f>
        <v>n.a.</v>
      </c>
      <c r="Q26" s="515" t="str">
        <f>Translations!$B$157</f>
        <v>n.a.</v>
      </c>
      <c r="R26" s="515" t="str">
        <f>Translations!$B$157</f>
        <v>n.a.</v>
      </c>
      <c r="S26" s="515" t="str">
        <f>Translations!$B$157</f>
        <v>n.a.</v>
      </c>
      <c r="T26" s="515" t="str">
        <f>Translations!$B$157</f>
        <v>n.a.</v>
      </c>
      <c r="U26" s="515" t="str">
        <f>Translations!$B$157</f>
        <v>n.a.</v>
      </c>
      <c r="V26" s="515" t="str">
        <f>Translations!$B$157</f>
        <v>n.a.</v>
      </c>
      <c r="W26" s="515" t="str">
        <f>Translations!$B$157</f>
        <v>n.a.</v>
      </c>
      <c r="X26" s="515" t="str">
        <f>Translations!$B$157</f>
        <v>n.a.</v>
      </c>
      <c r="Y26" s="515" t="str">
        <f>Translations!$B$157</f>
        <v>n.a.</v>
      </c>
      <c r="Z26" s="515" t="str">
        <f>Translations!$B$157</f>
        <v>n.a.</v>
      </c>
      <c r="AA26" s="515" t="str">
        <f>Translations!$B$157</f>
        <v>n.a.</v>
      </c>
      <c r="AB26" s="515" t="str">
        <f>Translations!$B$157</f>
        <v>n.a.</v>
      </c>
      <c r="AC26" s="515" t="str">
        <f>Translations!$B$157</f>
        <v>n.a.</v>
      </c>
      <c r="AD26" s="515" t="str">
        <f>Translations!$B$157</f>
        <v>n.a.</v>
      </c>
      <c r="AE26" s="515" t="str">
        <f>Translations!$B$157</f>
        <v>n.a.</v>
      </c>
      <c r="AF26" s="515" t="str">
        <f>Translations!$B$157</f>
        <v>n.a.</v>
      </c>
      <c r="AG26" s="515" t="str">
        <f>Translations!$B$157</f>
        <v>n.a.</v>
      </c>
      <c r="AH26" s="515" t="str">
        <f>Translations!$B$157</f>
        <v>n.a.</v>
      </c>
      <c r="AI26" s="515" t="str">
        <f>Translations!$B$157</f>
        <v>n.a.</v>
      </c>
      <c r="AJ26" s="515" t="str">
        <f>Translations!$B$157</f>
        <v>n.a.</v>
      </c>
      <c r="AK26" s="515" t="str">
        <f>Translations!$B$157</f>
        <v>n.a.</v>
      </c>
      <c r="AL26" s="515" t="str">
        <f>Translations!$B$157</f>
        <v>n.a.</v>
      </c>
      <c r="AM26" s="515" t="str">
        <f>Translations!$B$157</f>
        <v>n.a.</v>
      </c>
      <c r="AN26" s="515" t="str">
        <f>Translations!$B$157</f>
        <v>n.a.</v>
      </c>
      <c r="AO26" s="515" t="str">
        <f>Translations!$B$157</f>
        <v>n.a.</v>
      </c>
      <c r="AP26" s="515" t="str">
        <f>Translations!$B$157</f>
        <v>n.a.</v>
      </c>
      <c r="AQ26" s="515" t="str">
        <f>Translations!$B$157</f>
        <v>n.a.</v>
      </c>
      <c r="AR26" s="515" t="str">
        <f>Translations!$B$157</f>
        <v>n.a.</v>
      </c>
      <c r="AS26" s="515" t="str">
        <f>Translations!$B$157</f>
        <v>n.a.</v>
      </c>
      <c r="AT26" s="515" t="str">
        <f>Translations!$B$157</f>
        <v>n.a.</v>
      </c>
      <c r="AU26" s="515" t="str">
        <f>Translations!$B$157</f>
        <v>n.a.</v>
      </c>
      <c r="AV26" s="515" t="str">
        <f>Translations!$B$157</f>
        <v>n.a.</v>
      </c>
      <c r="AW26" s="515" t="str">
        <f>Translations!$B$157</f>
        <v>n.a.</v>
      </c>
      <c r="AX26" s="515" t="str">
        <f>Translations!$B$157</f>
        <v>n.a.</v>
      </c>
      <c r="AY26" s="515" t="str">
        <f>Translations!$B$157</f>
        <v>n.a.</v>
      </c>
      <c r="AZ26" s="515" t="str">
        <f>Translations!$B$157</f>
        <v>n.a.</v>
      </c>
      <c r="BA26" s="515" t="str">
        <f>Translations!$B$157</f>
        <v>n.a.</v>
      </c>
      <c r="BB26" s="515" t="str">
        <f>Translations!$B$157</f>
        <v>n.a.</v>
      </c>
      <c r="BC26" s="515" t="str">
        <f>Translations!$B$157</f>
        <v>n.a.</v>
      </c>
      <c r="BD26" s="515" t="str">
        <f>Translations!$B$157</f>
        <v>n.a.</v>
      </c>
      <c r="BE26" s="515" t="str">
        <f>Translations!$B$157</f>
        <v>n.a.</v>
      </c>
      <c r="BF26" s="515" t="str">
        <f>Translations!$B$157</f>
        <v>n.a.</v>
      </c>
      <c r="BG26" s="515" t="str">
        <f>Translations!$B$157</f>
        <v>n.a.</v>
      </c>
      <c r="BH26" s="515" t="str">
        <f>Translations!$B$157</f>
        <v>n.a.</v>
      </c>
      <c r="BI26" s="515" t="str">
        <f>Translations!$B$157</f>
        <v>n.a.</v>
      </c>
      <c r="BJ26" s="515" t="str">
        <f>Translations!$B$157</f>
        <v>n.a.</v>
      </c>
      <c r="BK26" s="515" t="str">
        <f>Translations!$B$157</f>
        <v>n.a.</v>
      </c>
      <c r="BL26" s="515" t="str">
        <f>Translations!$B$157</f>
        <v>n.a.</v>
      </c>
      <c r="BM26" s="515" t="str">
        <f>Translations!$B$157</f>
        <v>n.a.</v>
      </c>
      <c r="BN26" s="515" t="str">
        <f>Translations!$B$157</f>
        <v>n.a.</v>
      </c>
      <c r="BO26" s="515" t="str">
        <f>Translations!$B$157</f>
        <v>n.a.</v>
      </c>
      <c r="BP26" s="515" t="str">
        <f>Translations!$B$157</f>
        <v>n.a.</v>
      </c>
      <c r="BQ26" s="515" t="str">
        <f>Translations!$B$157</f>
        <v>n.a.</v>
      </c>
      <c r="BR26" s="515" t="str">
        <f>Translations!$B$157</f>
        <v>n.a.</v>
      </c>
      <c r="BS26" s="515" t="str">
        <f>Translations!$B$157</f>
        <v>n.a.</v>
      </c>
      <c r="BT26" s="515" t="str">
        <f>Translations!$B$157</f>
        <v>n.a.</v>
      </c>
      <c r="BU26" s="515" t="str">
        <f>Translations!$B$157</f>
        <v>n.a.</v>
      </c>
      <c r="BV26" s="515" t="str">
        <f>Translations!$B$157</f>
        <v>n.a.</v>
      </c>
      <c r="BW26" s="515" t="str">
        <f>Translations!$B$157</f>
        <v>n.a.</v>
      </c>
      <c r="BX26" s="515" t="str">
        <f>Translations!$B$157</f>
        <v>n.a.</v>
      </c>
      <c r="BY26" s="515" t="str">
        <f>Translations!$B$157</f>
        <v>n.a.</v>
      </c>
      <c r="BZ26" s="515" t="str">
        <f>Translations!$B$157</f>
        <v>n.a.</v>
      </c>
      <c r="CA26" s="515" t="str">
        <f>Translations!$B$157</f>
        <v>n.a.</v>
      </c>
      <c r="CB26" s="515" t="str">
        <f>Translations!$B$157</f>
        <v>n.a.</v>
      </c>
      <c r="CC26" s="515" t="str">
        <f>Translations!$B$157</f>
        <v>n.a.</v>
      </c>
      <c r="CD26" s="515" t="str">
        <f>Translations!$B$157</f>
        <v>n.a.</v>
      </c>
      <c r="CE26" s="515" t="str">
        <f>Translations!$B$157</f>
        <v>n.a.</v>
      </c>
      <c r="CF26" s="515" t="str">
        <f>Translations!$B$157</f>
        <v>n.a.</v>
      </c>
      <c r="CG26" s="515" t="str">
        <f>Translations!$B$157</f>
        <v>n.a.</v>
      </c>
      <c r="CH26" s="515" t="str">
        <f>Translations!$B$157</f>
        <v>n.a.</v>
      </c>
      <c r="CI26" s="515" t="str">
        <f>Translations!$B$157</f>
        <v>n.a.</v>
      </c>
      <c r="CJ26" s="515" t="str">
        <f>Translations!$B$157</f>
        <v>n.a.</v>
      </c>
      <c r="CK26" s="515" t="str">
        <f>Translations!$B$157</f>
        <v>n.a.</v>
      </c>
      <c r="CL26" s="515" t="str">
        <f>Translations!$B$157</f>
        <v>n.a.</v>
      </c>
      <c r="CM26" s="515" t="str">
        <f>Translations!$B$157</f>
        <v>n.a.</v>
      </c>
      <c r="CN26" s="515" t="str">
        <f>Translations!$B$157</f>
        <v>n.a.</v>
      </c>
      <c r="CO26" s="515" t="str">
        <f>Translations!$B$157</f>
        <v>n.a.</v>
      </c>
      <c r="CP26" s="515" t="str">
        <f>Translations!$B$157</f>
        <v>n.a.</v>
      </c>
      <c r="CQ26" s="515" t="str">
        <f>Translations!$B$157</f>
        <v>n.a.</v>
      </c>
      <c r="CR26" s="515" t="str">
        <f>Translations!$B$157</f>
        <v>n.a.</v>
      </c>
      <c r="CS26" s="515" t="str">
        <f>Translations!$B$157</f>
        <v>n.a.</v>
      </c>
      <c r="CT26" s="515" t="str">
        <f>Translations!$B$157</f>
        <v>n.a.</v>
      </c>
      <c r="CU26" s="515" t="str">
        <f>Translations!$B$157</f>
        <v>n.a.</v>
      </c>
      <c r="CV26" s="515" t="str">
        <f>Translations!$B$157</f>
        <v>n.a.</v>
      </c>
      <c r="CW26" s="515" t="str">
        <f>Translations!$B$157</f>
        <v>n.a.</v>
      </c>
      <c r="CX26" s="515" t="str">
        <f>Translations!$B$157</f>
        <v>n.a.</v>
      </c>
      <c r="CY26" s="515" t="str">
        <f>Translations!$B$157</f>
        <v>n.a.</v>
      </c>
      <c r="CZ26" s="515" t="str">
        <f>Translations!$B$157</f>
        <v>n.a.</v>
      </c>
      <c r="DA26" s="515" t="str">
        <f>Translations!$B$157</f>
        <v>n.a.</v>
      </c>
      <c r="DB26" s="517" t="str">
        <f>Translations!$B$157</f>
        <v>n.a.</v>
      </c>
    </row>
    <row r="27" spans="1:106" x14ac:dyDescent="0.25">
      <c r="A27" s="217">
        <f t="shared" si="2"/>
        <v>10</v>
      </c>
      <c r="B27" s="171" t="str">
        <f t="shared" si="0"/>
        <v>Refineries: Mass balance</v>
      </c>
      <c r="C27" s="171"/>
      <c r="D27" s="173"/>
      <c r="E27" s="288" t="str">
        <f t="shared" ca="1" si="1"/>
        <v>MSParameters!$G$27:$CB$27</v>
      </c>
      <c r="F27" s="316"/>
      <c r="G27" s="514" t="str">
        <f>Translations!$B$1064</f>
        <v>Material - Other materials</v>
      </c>
      <c r="H27" s="515" t="str">
        <f>Translations!$B$999</f>
        <v>Gaseous - Natural Gas</v>
      </c>
      <c r="I27" s="515" t="str">
        <f>Translations!$B$1000</f>
        <v>Gaseous - Gas Works Gas</v>
      </c>
      <c r="J27" s="515" t="str">
        <f>Translations!$B$1001</f>
        <v>Gaseous - Coke Oven Gas</v>
      </c>
      <c r="K27" s="515" t="str">
        <f>Translations!$B$1002</f>
        <v>Gaseous - Blast Furnace Gas</v>
      </c>
      <c r="L27" s="515" t="str">
        <f>Translations!$B$1003</f>
        <v>Gaseous - Oxygen Steel Furnace Gas</v>
      </c>
      <c r="M27" s="515" t="str">
        <f>Translations!$B$1004</f>
        <v>Gaseous - Biogas</v>
      </c>
      <c r="N27" s="515" t="str">
        <f>Translations!$B$1005</f>
        <v>Gaseous - Sludge Gas</v>
      </c>
      <c r="O27" s="515" t="str">
        <f>Translations!$B$1006</f>
        <v>Gaseous - Landfill Gas</v>
      </c>
      <c r="P27" s="515" t="str">
        <f>Translations!$B$1007</f>
        <v>Gaseous - Carbon Monoxide</v>
      </c>
      <c r="Q27" s="515" t="str">
        <f>Translations!$B$1008</f>
        <v>Gaseous - Methane</v>
      </c>
      <c r="R27" s="515" t="str">
        <f>Translations!$B$988</f>
        <v>Gaseous - Ethane</v>
      </c>
      <c r="S27" s="516" t="str">
        <f>Translations!$B$989</f>
        <v>Gaseous - Propane</v>
      </c>
      <c r="T27" s="516" t="str">
        <f>Translations!$B$990</f>
        <v>Gaseous - Butane</v>
      </c>
      <c r="U27" s="516" t="str">
        <f>Translations!$B$1009</f>
        <v>Gaseous - Other gaseous fuels</v>
      </c>
      <c r="V27" s="516" t="str">
        <f>Translations!$B$1010</f>
        <v>Gaseous - Other gaseous biomass</v>
      </c>
      <c r="W27" s="516" t="str">
        <f>Translations!$B$991</f>
        <v>Liquid - Light fuel oil</v>
      </c>
      <c r="X27" s="516" t="str">
        <f>Translations!$B$1011</f>
        <v>Liquid - Extra light fuel oil</v>
      </c>
      <c r="Y27" s="516" t="str">
        <f>Translations!$B$1012</f>
        <v>Liquid - Medium fuel oil</v>
      </c>
      <c r="Z27" s="516" t="str">
        <f>Translations!$B$1013</f>
        <v>Liquid - Heavy fuel oil</v>
      </c>
      <c r="AA27" s="516" t="str">
        <f>Translations!$B$992</f>
        <v>Liquid - Gas oil</v>
      </c>
      <c r="AB27" s="516" t="str">
        <f>Translations!$B$993</f>
        <v>Liquid - Gasoline</v>
      </c>
      <c r="AC27" s="516" t="str">
        <f>Translations!$B$994</f>
        <v>Liquid - Lamp oil</v>
      </c>
      <c r="AD27" s="516" t="str">
        <f>Translations!$B$995</f>
        <v>Liquid - Kerosene</v>
      </c>
      <c r="AE27" s="516" t="str">
        <f>Translations!$B$996</f>
        <v>Liquid - Jet kerosene (jet A1 or jet A)</v>
      </c>
      <c r="AF27" s="516" t="str">
        <f>Translations!$B$997</f>
        <v>Liquid - Jet gasoline (Jet B)</v>
      </c>
      <c r="AG27" s="516" t="str">
        <f>Translations!$B$998</f>
        <v>Liquid - Aviation gasoline (AvGas)</v>
      </c>
      <c r="AH27" s="516" t="str">
        <f>Translations!$B$1014</f>
        <v>Liquid - Liquefied Petroleum Gases</v>
      </c>
      <c r="AI27" s="516" t="str">
        <f>Translations!$B$1015</f>
        <v>Liquid - Crude Oil</v>
      </c>
      <c r="AJ27" s="516" t="str">
        <f>Translations!$B$1016</f>
        <v>Liquid - Orimulsion</v>
      </c>
      <c r="AK27" s="516" t="str">
        <f>Translations!$B$1017</f>
        <v>Liquid - Natural Gas Liquids</v>
      </c>
      <c r="AL27" s="516" t="str">
        <f>Translations!$B$1018</f>
        <v>Liquid - Motor Gasoline</v>
      </c>
      <c r="AM27" s="516" t="str">
        <f>Translations!$B$1019</f>
        <v>Liquid - Shale Oil</v>
      </c>
      <c r="AN27" s="516" t="str">
        <f>Translations!$B$1020</f>
        <v>Liquid - Gas/Diesel Oil</v>
      </c>
      <c r="AO27" s="516" t="str">
        <f>Translations!$B$1021</f>
        <v>Liquid - Residual Fuel Oil</v>
      </c>
      <c r="AP27" s="516" t="str">
        <f>Translations!$B$1022</f>
        <v>Liquid - Naphtha</v>
      </c>
      <c r="AQ27" s="516" t="str">
        <f>Translations!$B$1023</f>
        <v>Liquid - Lubricants</v>
      </c>
      <c r="AR27" s="516" t="str">
        <f>Translations!$B$1024</f>
        <v>Liquid - White Spirit &amp; SBP</v>
      </c>
      <c r="AS27" s="516" t="str">
        <f>Translations!$B$1025</f>
        <v>Liquid - Oil Shale and Tar Sands</v>
      </c>
      <c r="AT27" s="516" t="str">
        <f>Translations!$B$1026</f>
        <v>Liquid - Patent Fuel</v>
      </c>
      <c r="AU27" s="516" t="str">
        <f>Translations!$B$1027</f>
        <v>Liquid - Waste Oils</v>
      </c>
      <c r="AV27" s="516" t="str">
        <f>Translations!$B$1028</f>
        <v>Liquid - Biogasoline</v>
      </c>
      <c r="AW27" s="516" t="str">
        <f>Translations!$B$1029</f>
        <v>Liquid - Biodiesels</v>
      </c>
      <c r="AX27" s="516" t="str">
        <f>Translations!$B$1030</f>
        <v>Liquid - Bitumen</v>
      </c>
      <c r="AY27" s="516" t="str">
        <f>Translations!$B$1032</f>
        <v>Liquid - Other liquid fuels</v>
      </c>
      <c r="AZ27" s="516" t="str">
        <f>Translations!$B$1033</f>
        <v>Liquid - Other liquid biomass</v>
      </c>
      <c r="BA27" s="516" t="str">
        <f>Translations!$B$1040</f>
        <v>Solid - Coke</v>
      </c>
      <c r="BB27" s="516" t="str">
        <f>Translations!$B$1041</f>
        <v>Solid - Petroleum Coke</v>
      </c>
      <c r="BC27" s="516" t="str">
        <f>Translations!$B$1042</f>
        <v>Solid - Hard coal</v>
      </c>
      <c r="BD27" s="516" t="str">
        <f>Translations!$B$1043</f>
        <v>Solid - Lignite</v>
      </c>
      <c r="BE27" s="516" t="str">
        <f>Translations!$B$1044</f>
        <v>Solid - Anthracite</v>
      </c>
      <c r="BF27" s="516" t="str">
        <f>Translations!$B$1045</f>
        <v>Solid - Coking Coal</v>
      </c>
      <c r="BG27" s="516" t="str">
        <f>Translations!$B$1046</f>
        <v>Solid - Sub-Bituminous Coal</v>
      </c>
      <c r="BH27" s="516" t="str">
        <f>Translations!$B$1047</f>
        <v>Solid - Other Bituminous Coal</v>
      </c>
      <c r="BI27" s="516" t="str">
        <f>Translations!$B$1048</f>
        <v>Solid - Gas Coke</v>
      </c>
      <c r="BJ27" s="516" t="str">
        <f>Translations!$B$1049</f>
        <v>Solid - Paraffin wax</v>
      </c>
      <c r="BK27" s="516" t="str">
        <f>Translations!$B$1050</f>
        <v>Solid - Black liquor</v>
      </c>
      <c r="BL27" s="516" t="str">
        <f>Translations!$B$1051</f>
        <v>Solid - Firewood</v>
      </c>
      <c r="BM27" s="516" t="str">
        <f>Translations!$B$1052</f>
        <v>Solid - Wood (non-waste)</v>
      </c>
      <c r="BN27" s="516" t="str">
        <f>Translations!$B$1053</f>
        <v>Solid - Wood (waste)</v>
      </c>
      <c r="BO27" s="516" t="str">
        <f>Translations!$B$1054</f>
        <v>Solid - Peat</v>
      </c>
      <c r="BP27" s="516" t="str">
        <f>Translations!$B$1055</f>
        <v>Solid - Sewage sludge</v>
      </c>
      <c r="BQ27" s="516" t="str">
        <f>Translations!$B$1056</f>
        <v>Solid - Municipal sewage sludge</v>
      </c>
      <c r="BR27" s="516" t="str">
        <f>Translations!$B$1057</f>
        <v>Solid - Coal Tar</v>
      </c>
      <c r="BS27" s="516" t="str">
        <f>Translations!$B$1058</f>
        <v>Solid - Charcoal</v>
      </c>
      <c r="BT27" s="516" t="str">
        <f>Translations!$B$1059</f>
        <v>Solid - Waste Tyres</v>
      </c>
      <c r="BU27" s="516" t="str">
        <f>Translations!$B$1060</f>
        <v>Solid - Other solid fuels</v>
      </c>
      <c r="BV27" s="516" t="str">
        <f>Translations!$B$1061</f>
        <v>Solid - Other solid biomass</v>
      </c>
      <c r="BW27" s="516" t="str">
        <f>Translations!$B$1034</f>
        <v>Waste - Municipal and industrial wastes</v>
      </c>
      <c r="BX27" s="516" t="str">
        <f>Translations!$B$1035</f>
        <v>Waste - Industrial Wastes</v>
      </c>
      <c r="BY27" s="516" t="str">
        <f>Translations!$B$1036</f>
        <v>Refinery - Refinery Gas</v>
      </c>
      <c r="BZ27" s="516" t="str">
        <f>Translations!$B$1037</f>
        <v>Refinery - Residues</v>
      </c>
      <c r="CA27" s="516" t="str">
        <f>Translations!$B$1038</f>
        <v>Refinery - Other Feedstocks</v>
      </c>
      <c r="CB27" s="516" t="str">
        <f>Translations!$B$1039</f>
        <v>Refinery - Other Petroleum Products</v>
      </c>
      <c r="CC27" s="516" t="str">
        <f>Translations!$B$157</f>
        <v>n.a.</v>
      </c>
      <c r="CD27" s="515" t="str">
        <f>Translations!$B$157</f>
        <v>n.a.</v>
      </c>
      <c r="CE27" s="515" t="str">
        <f>Translations!$B$157</f>
        <v>n.a.</v>
      </c>
      <c r="CF27" s="516" t="str">
        <f>Translations!$B$157</f>
        <v>n.a.</v>
      </c>
      <c r="CG27" s="516" t="str">
        <f>Translations!$B$157</f>
        <v>n.a.</v>
      </c>
      <c r="CH27" s="516" t="str">
        <f>Translations!$B$157</f>
        <v>n.a.</v>
      </c>
      <c r="CI27" s="516" t="str">
        <f>Translations!$B$157</f>
        <v>n.a.</v>
      </c>
      <c r="CJ27" s="516" t="str">
        <f>Translations!$B$157</f>
        <v>n.a.</v>
      </c>
      <c r="CK27" s="516" t="str">
        <f>Translations!$B$157</f>
        <v>n.a.</v>
      </c>
      <c r="CL27" s="516" t="str">
        <f>Translations!$B$157</f>
        <v>n.a.</v>
      </c>
      <c r="CM27" s="516" t="str">
        <f>Translations!$B$157</f>
        <v>n.a.</v>
      </c>
      <c r="CN27" s="516" t="str">
        <f>Translations!$B$157</f>
        <v>n.a.</v>
      </c>
      <c r="CO27" s="516" t="str">
        <f>Translations!$B$157</f>
        <v>n.a.</v>
      </c>
      <c r="CP27" s="516" t="str">
        <f>Translations!$B$157</f>
        <v>n.a.</v>
      </c>
      <c r="CQ27" s="516" t="str">
        <f>Translations!$B$157</f>
        <v>n.a.</v>
      </c>
      <c r="CR27" s="516" t="str">
        <f>Translations!$B$157</f>
        <v>n.a.</v>
      </c>
      <c r="CS27" s="516" t="str">
        <f>Translations!$B$157</f>
        <v>n.a.</v>
      </c>
      <c r="CT27" s="516" t="str">
        <f>Translations!$B$157</f>
        <v>n.a.</v>
      </c>
      <c r="CU27" s="516" t="str">
        <f>Translations!$B$157</f>
        <v>n.a.</v>
      </c>
      <c r="CV27" s="516" t="str">
        <f>Translations!$B$157</f>
        <v>n.a.</v>
      </c>
      <c r="CW27" s="516" t="str">
        <f>Translations!$B$157</f>
        <v>n.a.</v>
      </c>
      <c r="CX27" s="516" t="str">
        <f>Translations!$B$157</f>
        <v>n.a.</v>
      </c>
      <c r="CY27" s="516" t="str">
        <f>Translations!$B$157</f>
        <v>n.a.</v>
      </c>
      <c r="CZ27" s="516" t="str">
        <f>Translations!$B$157</f>
        <v>n.a.</v>
      </c>
      <c r="DA27" s="516" t="str">
        <f>Translations!$B$157</f>
        <v>n.a.</v>
      </c>
      <c r="DB27" s="518" t="str">
        <f>Translations!$B$157</f>
        <v>n.a.</v>
      </c>
    </row>
    <row r="28" spans="1:106" x14ac:dyDescent="0.25">
      <c r="A28" s="217">
        <f t="shared" si="2"/>
        <v>11</v>
      </c>
      <c r="B28" s="171" t="str">
        <f t="shared" si="0"/>
        <v>Refineries: Catalytic cracker regeneration</v>
      </c>
      <c r="C28" s="171"/>
      <c r="D28" s="173"/>
      <c r="E28" s="288" t="str">
        <f t="shared" ca="1" si="1"/>
        <v>MSParameters!$G$28:$CB$28</v>
      </c>
      <c r="F28" s="316"/>
      <c r="G28" s="514" t="str">
        <f>Translations!$B$1064</f>
        <v>Material - Other materials</v>
      </c>
      <c r="H28" s="519" t="str">
        <f>Translations!$B$999</f>
        <v>Gaseous - Natural Gas</v>
      </c>
      <c r="I28" s="515" t="str">
        <f>Translations!$B$1000</f>
        <v>Gaseous - Gas Works Gas</v>
      </c>
      <c r="J28" s="515" t="str">
        <f>Translations!$B$1001</f>
        <v>Gaseous - Coke Oven Gas</v>
      </c>
      <c r="K28" s="515" t="str">
        <f>Translations!$B$1002</f>
        <v>Gaseous - Blast Furnace Gas</v>
      </c>
      <c r="L28" s="515" t="str">
        <f>Translations!$B$1003</f>
        <v>Gaseous - Oxygen Steel Furnace Gas</v>
      </c>
      <c r="M28" s="515" t="str">
        <f>Translations!$B$1004</f>
        <v>Gaseous - Biogas</v>
      </c>
      <c r="N28" s="515" t="str">
        <f>Translations!$B$1005</f>
        <v>Gaseous - Sludge Gas</v>
      </c>
      <c r="O28" s="515" t="str">
        <f>Translations!$B$1006</f>
        <v>Gaseous - Landfill Gas</v>
      </c>
      <c r="P28" s="515" t="str">
        <f>Translations!$B$1007</f>
        <v>Gaseous - Carbon Monoxide</v>
      </c>
      <c r="Q28" s="515" t="str">
        <f>Translations!$B$1008</f>
        <v>Gaseous - Methane</v>
      </c>
      <c r="R28" s="515" t="str">
        <f>Translations!$B$988</f>
        <v>Gaseous - Ethane</v>
      </c>
      <c r="S28" s="516" t="str">
        <f>Translations!$B$989</f>
        <v>Gaseous - Propane</v>
      </c>
      <c r="T28" s="516" t="str">
        <f>Translations!$B$990</f>
        <v>Gaseous - Butane</v>
      </c>
      <c r="U28" s="516" t="str">
        <f>Translations!$B$1009</f>
        <v>Gaseous - Other gaseous fuels</v>
      </c>
      <c r="V28" s="516" t="str">
        <f>Translations!$B$1010</f>
        <v>Gaseous - Other gaseous biomass</v>
      </c>
      <c r="W28" s="516" t="str">
        <f>Translations!$B$991</f>
        <v>Liquid - Light fuel oil</v>
      </c>
      <c r="X28" s="516" t="str">
        <f>Translations!$B$1011</f>
        <v>Liquid - Extra light fuel oil</v>
      </c>
      <c r="Y28" s="516" t="str">
        <f>Translations!$B$1012</f>
        <v>Liquid - Medium fuel oil</v>
      </c>
      <c r="Z28" s="516" t="str">
        <f>Translations!$B$1013</f>
        <v>Liquid - Heavy fuel oil</v>
      </c>
      <c r="AA28" s="516" t="str">
        <f>Translations!$B$992</f>
        <v>Liquid - Gas oil</v>
      </c>
      <c r="AB28" s="516" t="str">
        <f>Translations!$B$993</f>
        <v>Liquid - Gasoline</v>
      </c>
      <c r="AC28" s="516" t="str">
        <f>Translations!$B$994</f>
        <v>Liquid - Lamp oil</v>
      </c>
      <c r="AD28" s="516" t="str">
        <f>Translations!$B$995</f>
        <v>Liquid - Kerosene</v>
      </c>
      <c r="AE28" s="516" t="str">
        <f>Translations!$B$996</f>
        <v>Liquid - Jet kerosene (jet A1 or jet A)</v>
      </c>
      <c r="AF28" s="516" t="str">
        <f>Translations!$B$997</f>
        <v>Liquid - Jet gasoline (Jet B)</v>
      </c>
      <c r="AG28" s="516" t="str">
        <f>Translations!$B$998</f>
        <v>Liquid - Aviation gasoline (AvGas)</v>
      </c>
      <c r="AH28" s="515" t="str">
        <f>Translations!$B$1014</f>
        <v>Liquid - Liquefied Petroleum Gases</v>
      </c>
      <c r="AI28" s="515" t="str">
        <f>Translations!$B$1015</f>
        <v>Liquid - Crude Oil</v>
      </c>
      <c r="AJ28" s="515" t="str">
        <f>Translations!$B$1016</f>
        <v>Liquid - Orimulsion</v>
      </c>
      <c r="AK28" s="515" t="str">
        <f>Translations!$B$1017</f>
        <v>Liquid - Natural Gas Liquids</v>
      </c>
      <c r="AL28" s="516" t="str">
        <f>Translations!$B$1018</f>
        <v>Liquid - Motor Gasoline</v>
      </c>
      <c r="AM28" s="516" t="str">
        <f>Translations!$B$1019</f>
        <v>Liquid - Shale Oil</v>
      </c>
      <c r="AN28" s="516" t="str">
        <f>Translations!$B$1020</f>
        <v>Liquid - Gas/Diesel Oil</v>
      </c>
      <c r="AO28" s="516" t="str">
        <f>Translations!$B$1021</f>
        <v>Liquid - Residual Fuel Oil</v>
      </c>
      <c r="AP28" s="516" t="str">
        <f>Translations!$B$1022</f>
        <v>Liquid - Naphtha</v>
      </c>
      <c r="AQ28" s="516" t="str">
        <f>Translations!$B$1023</f>
        <v>Liquid - Lubricants</v>
      </c>
      <c r="AR28" s="516" t="str">
        <f>Translations!$B$1024</f>
        <v>Liquid - White Spirit &amp; SBP</v>
      </c>
      <c r="AS28" s="516" t="str">
        <f>Translations!$B$1025</f>
        <v>Liquid - Oil Shale and Tar Sands</v>
      </c>
      <c r="AT28" s="516" t="str">
        <f>Translations!$B$1026</f>
        <v>Liquid - Patent Fuel</v>
      </c>
      <c r="AU28" s="516" t="str">
        <f>Translations!$B$1027</f>
        <v>Liquid - Waste Oils</v>
      </c>
      <c r="AV28" s="516" t="str">
        <f>Translations!$B$1028</f>
        <v>Liquid - Biogasoline</v>
      </c>
      <c r="AW28" s="516" t="str">
        <f>Translations!$B$1029</f>
        <v>Liquid - Biodiesels</v>
      </c>
      <c r="AX28" s="516" t="str">
        <f>Translations!$B$1030</f>
        <v>Liquid - Bitumen</v>
      </c>
      <c r="AY28" s="516" t="str">
        <f>Translations!$B$1032</f>
        <v>Liquid - Other liquid fuels</v>
      </c>
      <c r="AZ28" s="516" t="str">
        <f>Translations!$B$1033</f>
        <v>Liquid - Other liquid biomass</v>
      </c>
      <c r="BA28" s="516" t="str">
        <f>Translations!$B$1040</f>
        <v>Solid - Coke</v>
      </c>
      <c r="BB28" s="516" t="str">
        <f>Translations!$B$1041</f>
        <v>Solid - Petroleum Coke</v>
      </c>
      <c r="BC28" s="516" t="str">
        <f>Translations!$B$1042</f>
        <v>Solid - Hard coal</v>
      </c>
      <c r="BD28" s="516" t="str">
        <f>Translations!$B$1043</f>
        <v>Solid - Lignite</v>
      </c>
      <c r="BE28" s="516" t="str">
        <f>Translations!$B$1044</f>
        <v>Solid - Anthracite</v>
      </c>
      <c r="BF28" s="516" t="str">
        <f>Translations!$B$1045</f>
        <v>Solid - Coking Coal</v>
      </c>
      <c r="BG28" s="516" t="str">
        <f>Translations!$B$1046</f>
        <v>Solid - Sub-Bituminous Coal</v>
      </c>
      <c r="BH28" s="516" t="str">
        <f>Translations!$B$1047</f>
        <v>Solid - Other Bituminous Coal</v>
      </c>
      <c r="BI28" s="516" t="str">
        <f>Translations!$B$1048</f>
        <v>Solid - Gas Coke</v>
      </c>
      <c r="BJ28" s="516" t="str">
        <f>Translations!$B$1049</f>
        <v>Solid - Paraffin wax</v>
      </c>
      <c r="BK28" s="516" t="str">
        <f>Translations!$B$1050</f>
        <v>Solid - Black liquor</v>
      </c>
      <c r="BL28" s="516" t="str">
        <f>Translations!$B$1051</f>
        <v>Solid - Firewood</v>
      </c>
      <c r="BM28" s="516" t="str">
        <f>Translations!$B$1052</f>
        <v>Solid - Wood (non-waste)</v>
      </c>
      <c r="BN28" s="516" t="str">
        <f>Translations!$B$1053</f>
        <v>Solid - Wood (waste)</v>
      </c>
      <c r="BO28" s="516" t="str">
        <f>Translations!$B$1054</f>
        <v>Solid - Peat</v>
      </c>
      <c r="BP28" s="516" t="str">
        <f>Translations!$B$1055</f>
        <v>Solid - Sewage sludge</v>
      </c>
      <c r="BQ28" s="516" t="str">
        <f>Translations!$B$1056</f>
        <v>Solid - Municipal sewage sludge</v>
      </c>
      <c r="BR28" s="516" t="str">
        <f>Translations!$B$1057</f>
        <v>Solid - Coal Tar</v>
      </c>
      <c r="BS28" s="516" t="str">
        <f>Translations!$B$1058</f>
        <v>Solid - Charcoal</v>
      </c>
      <c r="BT28" s="516" t="str">
        <f>Translations!$B$1059</f>
        <v>Solid - Waste Tyres</v>
      </c>
      <c r="BU28" s="516" t="str">
        <f>Translations!$B$1060</f>
        <v>Solid - Other solid fuels</v>
      </c>
      <c r="BV28" s="516" t="str">
        <f>Translations!$B$1061</f>
        <v>Solid - Other solid biomass</v>
      </c>
      <c r="BW28" s="516" t="str">
        <f>Translations!$B$1034</f>
        <v>Waste - Municipal and industrial wastes</v>
      </c>
      <c r="BX28" s="516" t="str">
        <f>Translations!$B$1035</f>
        <v>Waste - Industrial Wastes</v>
      </c>
      <c r="BY28" s="516" t="str">
        <f>Translations!$B$1036</f>
        <v>Refinery - Refinery Gas</v>
      </c>
      <c r="BZ28" s="516" t="str">
        <f>Translations!$B$1037</f>
        <v>Refinery - Residues</v>
      </c>
      <c r="CA28" s="516" t="str">
        <f>Translations!$B$1038</f>
        <v>Refinery - Other Feedstocks</v>
      </c>
      <c r="CB28" s="516" t="str">
        <f>Translations!$B$1039</f>
        <v>Refinery - Other Petroleum Products</v>
      </c>
      <c r="CC28" s="516" t="str">
        <f>Translations!$B$157</f>
        <v>n.a.</v>
      </c>
      <c r="CD28" s="515" t="str">
        <f>Translations!$B$157</f>
        <v>n.a.</v>
      </c>
      <c r="CE28" s="515" t="str">
        <f>Translations!$B$157</f>
        <v>n.a.</v>
      </c>
      <c r="CF28" s="516" t="str">
        <f>Translations!$B$157</f>
        <v>n.a.</v>
      </c>
      <c r="CG28" s="516" t="str">
        <f>Translations!$B$157</f>
        <v>n.a.</v>
      </c>
      <c r="CH28" s="516" t="str">
        <f>Translations!$B$157</f>
        <v>n.a.</v>
      </c>
      <c r="CI28" s="516" t="str">
        <f>Translations!$B$157</f>
        <v>n.a.</v>
      </c>
      <c r="CJ28" s="516" t="str">
        <f>Translations!$B$157</f>
        <v>n.a.</v>
      </c>
      <c r="CK28" s="516" t="str">
        <f>Translations!$B$157</f>
        <v>n.a.</v>
      </c>
      <c r="CL28" s="516" t="str">
        <f>Translations!$B$157</f>
        <v>n.a.</v>
      </c>
      <c r="CM28" s="516" t="str">
        <f>Translations!$B$157</f>
        <v>n.a.</v>
      </c>
      <c r="CN28" s="516" t="str">
        <f>Translations!$B$157</f>
        <v>n.a.</v>
      </c>
      <c r="CO28" s="516" t="str">
        <f>Translations!$B$157</f>
        <v>n.a.</v>
      </c>
      <c r="CP28" s="516" t="str">
        <f>Translations!$B$157</f>
        <v>n.a.</v>
      </c>
      <c r="CQ28" s="516" t="str">
        <f>Translations!$B$157</f>
        <v>n.a.</v>
      </c>
      <c r="CR28" s="516" t="str">
        <f>Translations!$B$157</f>
        <v>n.a.</v>
      </c>
      <c r="CS28" s="516" t="str">
        <f>Translations!$B$157</f>
        <v>n.a.</v>
      </c>
      <c r="CT28" s="516" t="str">
        <f>Translations!$B$157</f>
        <v>n.a.</v>
      </c>
      <c r="CU28" s="516" t="str">
        <f>Translations!$B$157</f>
        <v>n.a.</v>
      </c>
      <c r="CV28" s="516" t="str">
        <f>Translations!$B$157</f>
        <v>n.a.</v>
      </c>
      <c r="CW28" s="516" t="str">
        <f>Translations!$B$157</f>
        <v>n.a.</v>
      </c>
      <c r="CX28" s="516" t="str">
        <f>Translations!$B$157</f>
        <v>n.a.</v>
      </c>
      <c r="CY28" s="516" t="str">
        <f>Translations!$B$157</f>
        <v>n.a.</v>
      </c>
      <c r="CZ28" s="516" t="str">
        <f>Translations!$B$157</f>
        <v>n.a.</v>
      </c>
      <c r="DA28" s="516" t="str">
        <f>Translations!$B$157</f>
        <v>n.a.</v>
      </c>
      <c r="DB28" s="518" t="str">
        <f>Translations!$B$157</f>
        <v>n.a.</v>
      </c>
    </row>
    <row r="29" spans="1:106" x14ac:dyDescent="0.25">
      <c r="A29" s="217">
        <f t="shared" si="2"/>
        <v>12</v>
      </c>
      <c r="B29" s="171" t="str">
        <f t="shared" si="0"/>
        <v>Refineries: Hydrogen production</v>
      </c>
      <c r="C29" s="171"/>
      <c r="D29" s="173"/>
      <c r="E29" s="288" t="str">
        <f t="shared" ca="1" si="1"/>
        <v>MSParameters!$G$29:$CB$29</v>
      </c>
      <c r="F29" s="316"/>
      <c r="G29" s="514" t="str">
        <f>Translations!$B$1064</f>
        <v>Material - Other materials</v>
      </c>
      <c r="H29" s="515" t="str">
        <f>Translations!$B$999</f>
        <v>Gaseous - Natural Gas</v>
      </c>
      <c r="I29" s="515" t="str">
        <f>Translations!$B$1000</f>
        <v>Gaseous - Gas Works Gas</v>
      </c>
      <c r="J29" s="515" t="str">
        <f>Translations!$B$1001</f>
        <v>Gaseous - Coke Oven Gas</v>
      </c>
      <c r="K29" s="515" t="str">
        <f>Translations!$B$1002</f>
        <v>Gaseous - Blast Furnace Gas</v>
      </c>
      <c r="L29" s="515" t="str">
        <f>Translations!$B$1003</f>
        <v>Gaseous - Oxygen Steel Furnace Gas</v>
      </c>
      <c r="M29" s="515" t="str">
        <f>Translations!$B$1004</f>
        <v>Gaseous - Biogas</v>
      </c>
      <c r="N29" s="515" t="str">
        <f>Translations!$B$1005</f>
        <v>Gaseous - Sludge Gas</v>
      </c>
      <c r="O29" s="515" t="str">
        <f>Translations!$B$1006</f>
        <v>Gaseous - Landfill Gas</v>
      </c>
      <c r="P29" s="515" t="str">
        <f>Translations!$B$1007</f>
        <v>Gaseous - Carbon Monoxide</v>
      </c>
      <c r="Q29" s="515" t="str">
        <f>Translations!$B$1008</f>
        <v>Gaseous - Methane</v>
      </c>
      <c r="R29" s="515" t="str">
        <f>Translations!$B$988</f>
        <v>Gaseous - Ethane</v>
      </c>
      <c r="S29" s="516" t="str">
        <f>Translations!$B$989</f>
        <v>Gaseous - Propane</v>
      </c>
      <c r="T29" s="516" t="str">
        <f>Translations!$B$990</f>
        <v>Gaseous - Butane</v>
      </c>
      <c r="U29" s="516" t="str">
        <f>Translations!$B$1009</f>
        <v>Gaseous - Other gaseous fuels</v>
      </c>
      <c r="V29" s="516" t="str">
        <f>Translations!$B$1010</f>
        <v>Gaseous - Other gaseous biomass</v>
      </c>
      <c r="W29" s="516" t="str">
        <f>Translations!$B$991</f>
        <v>Liquid - Light fuel oil</v>
      </c>
      <c r="X29" s="516" t="str">
        <f>Translations!$B$1011</f>
        <v>Liquid - Extra light fuel oil</v>
      </c>
      <c r="Y29" s="516" t="str">
        <f>Translations!$B$1012</f>
        <v>Liquid - Medium fuel oil</v>
      </c>
      <c r="Z29" s="516" t="str">
        <f>Translations!$B$1013</f>
        <v>Liquid - Heavy fuel oil</v>
      </c>
      <c r="AA29" s="516" t="str">
        <f>Translations!$B$992</f>
        <v>Liquid - Gas oil</v>
      </c>
      <c r="AB29" s="516" t="str">
        <f>Translations!$B$993</f>
        <v>Liquid - Gasoline</v>
      </c>
      <c r="AC29" s="516" t="str">
        <f>Translations!$B$994</f>
        <v>Liquid - Lamp oil</v>
      </c>
      <c r="AD29" s="516" t="str">
        <f>Translations!$B$995</f>
        <v>Liquid - Kerosene</v>
      </c>
      <c r="AE29" s="516" t="str">
        <f>Translations!$B$996</f>
        <v>Liquid - Jet kerosene (jet A1 or jet A)</v>
      </c>
      <c r="AF29" s="516" t="str">
        <f>Translations!$B$997</f>
        <v>Liquid - Jet gasoline (Jet B)</v>
      </c>
      <c r="AG29" s="516" t="str">
        <f>Translations!$B$998</f>
        <v>Liquid - Aviation gasoline (AvGas)</v>
      </c>
      <c r="AH29" s="516" t="str">
        <f>Translations!$B$1014</f>
        <v>Liquid - Liquefied Petroleum Gases</v>
      </c>
      <c r="AI29" s="516" t="str">
        <f>Translations!$B$1015</f>
        <v>Liquid - Crude Oil</v>
      </c>
      <c r="AJ29" s="516" t="str">
        <f>Translations!$B$1016</f>
        <v>Liquid - Orimulsion</v>
      </c>
      <c r="AK29" s="516" t="str">
        <f>Translations!$B$1017</f>
        <v>Liquid - Natural Gas Liquids</v>
      </c>
      <c r="AL29" s="516" t="str">
        <f>Translations!$B$1018</f>
        <v>Liquid - Motor Gasoline</v>
      </c>
      <c r="AM29" s="516" t="str">
        <f>Translations!$B$1019</f>
        <v>Liquid - Shale Oil</v>
      </c>
      <c r="AN29" s="516" t="str">
        <f>Translations!$B$1020</f>
        <v>Liquid - Gas/Diesel Oil</v>
      </c>
      <c r="AO29" s="516" t="str">
        <f>Translations!$B$1021</f>
        <v>Liquid - Residual Fuel Oil</v>
      </c>
      <c r="AP29" s="516" t="str">
        <f>Translations!$B$1022</f>
        <v>Liquid - Naphtha</v>
      </c>
      <c r="AQ29" s="516" t="str">
        <f>Translations!$B$1023</f>
        <v>Liquid - Lubricants</v>
      </c>
      <c r="AR29" s="516" t="str">
        <f>Translations!$B$1024</f>
        <v>Liquid - White Spirit &amp; SBP</v>
      </c>
      <c r="AS29" s="516" t="str">
        <f>Translations!$B$1025</f>
        <v>Liquid - Oil Shale and Tar Sands</v>
      </c>
      <c r="AT29" s="516" t="str">
        <f>Translations!$B$1026</f>
        <v>Liquid - Patent Fuel</v>
      </c>
      <c r="AU29" s="516" t="str">
        <f>Translations!$B$1027</f>
        <v>Liquid - Waste Oils</v>
      </c>
      <c r="AV29" s="516" t="str">
        <f>Translations!$B$1028</f>
        <v>Liquid - Biogasoline</v>
      </c>
      <c r="AW29" s="516" t="str">
        <f>Translations!$B$1029</f>
        <v>Liquid - Biodiesels</v>
      </c>
      <c r="AX29" s="516" t="str">
        <f>Translations!$B$1030</f>
        <v>Liquid - Bitumen</v>
      </c>
      <c r="AY29" s="516" t="str">
        <f>Translations!$B$1032</f>
        <v>Liquid - Other liquid fuels</v>
      </c>
      <c r="AZ29" s="516" t="str">
        <f>Translations!$B$1033</f>
        <v>Liquid - Other liquid biomass</v>
      </c>
      <c r="BA29" s="516" t="str">
        <f>Translations!$B$1040</f>
        <v>Solid - Coke</v>
      </c>
      <c r="BB29" s="516" t="str">
        <f>Translations!$B$1041</f>
        <v>Solid - Petroleum Coke</v>
      </c>
      <c r="BC29" s="516" t="str">
        <f>Translations!$B$1042</f>
        <v>Solid - Hard coal</v>
      </c>
      <c r="BD29" s="516" t="str">
        <f>Translations!$B$1043</f>
        <v>Solid - Lignite</v>
      </c>
      <c r="BE29" s="516" t="str">
        <f>Translations!$B$1044</f>
        <v>Solid - Anthracite</v>
      </c>
      <c r="BF29" s="516" t="str">
        <f>Translations!$B$1045</f>
        <v>Solid - Coking Coal</v>
      </c>
      <c r="BG29" s="516" t="str">
        <f>Translations!$B$1046</f>
        <v>Solid - Sub-Bituminous Coal</v>
      </c>
      <c r="BH29" s="516" t="str">
        <f>Translations!$B$1047</f>
        <v>Solid - Other Bituminous Coal</v>
      </c>
      <c r="BI29" s="516" t="str">
        <f>Translations!$B$1048</f>
        <v>Solid - Gas Coke</v>
      </c>
      <c r="BJ29" s="516" t="str">
        <f>Translations!$B$1049</f>
        <v>Solid - Paraffin wax</v>
      </c>
      <c r="BK29" s="516" t="str">
        <f>Translations!$B$1050</f>
        <v>Solid - Black liquor</v>
      </c>
      <c r="BL29" s="516" t="str">
        <f>Translations!$B$1051</f>
        <v>Solid - Firewood</v>
      </c>
      <c r="BM29" s="516" t="str">
        <f>Translations!$B$1052</f>
        <v>Solid - Wood (non-waste)</v>
      </c>
      <c r="BN29" s="516" t="str">
        <f>Translations!$B$1053</f>
        <v>Solid - Wood (waste)</v>
      </c>
      <c r="BO29" s="516" t="str">
        <f>Translations!$B$1054</f>
        <v>Solid - Peat</v>
      </c>
      <c r="BP29" s="516" t="str">
        <f>Translations!$B$1055</f>
        <v>Solid - Sewage sludge</v>
      </c>
      <c r="BQ29" s="516" t="str">
        <f>Translations!$B$1056</f>
        <v>Solid - Municipal sewage sludge</v>
      </c>
      <c r="BR29" s="516" t="str">
        <f>Translations!$B$1057</f>
        <v>Solid - Coal Tar</v>
      </c>
      <c r="BS29" s="516" t="str">
        <f>Translations!$B$1058</f>
        <v>Solid - Charcoal</v>
      </c>
      <c r="BT29" s="516" t="str">
        <f>Translations!$B$1059</f>
        <v>Solid - Waste Tyres</v>
      </c>
      <c r="BU29" s="516" t="str">
        <f>Translations!$B$1060</f>
        <v>Solid - Other solid fuels</v>
      </c>
      <c r="BV29" s="516" t="str">
        <f>Translations!$B$1061</f>
        <v>Solid - Other solid biomass</v>
      </c>
      <c r="BW29" s="516" t="str">
        <f>Translations!$B$1034</f>
        <v>Waste - Municipal and industrial wastes</v>
      </c>
      <c r="BX29" s="516" t="str">
        <f>Translations!$B$1035</f>
        <v>Waste - Industrial Wastes</v>
      </c>
      <c r="BY29" s="516" t="str">
        <f>Translations!$B$1036</f>
        <v>Refinery - Refinery Gas</v>
      </c>
      <c r="BZ29" s="516" t="str">
        <f>Translations!$B$1037</f>
        <v>Refinery - Residues</v>
      </c>
      <c r="CA29" s="516" t="str">
        <f>Translations!$B$1038</f>
        <v>Refinery - Other Feedstocks</v>
      </c>
      <c r="CB29" s="516" t="str">
        <f>Translations!$B$1039</f>
        <v>Refinery - Other Petroleum Products</v>
      </c>
      <c r="CC29" s="516" t="str">
        <f>Translations!$B$157</f>
        <v>n.a.</v>
      </c>
      <c r="CD29" s="515" t="str">
        <f>Translations!$B$157</f>
        <v>n.a.</v>
      </c>
      <c r="CE29" s="515" t="str">
        <f>Translations!$B$157</f>
        <v>n.a.</v>
      </c>
      <c r="CF29" s="516" t="str">
        <f>Translations!$B$157</f>
        <v>n.a.</v>
      </c>
      <c r="CG29" s="516" t="str">
        <f>Translations!$B$157</f>
        <v>n.a.</v>
      </c>
      <c r="CH29" s="516" t="str">
        <f>Translations!$B$157</f>
        <v>n.a.</v>
      </c>
      <c r="CI29" s="516" t="str">
        <f>Translations!$B$157</f>
        <v>n.a.</v>
      </c>
      <c r="CJ29" s="516" t="str">
        <f>Translations!$B$157</f>
        <v>n.a.</v>
      </c>
      <c r="CK29" s="516" t="str">
        <f>Translations!$B$157</f>
        <v>n.a.</v>
      </c>
      <c r="CL29" s="516" t="str">
        <f>Translations!$B$157</f>
        <v>n.a.</v>
      </c>
      <c r="CM29" s="516" t="str">
        <f>Translations!$B$157</f>
        <v>n.a.</v>
      </c>
      <c r="CN29" s="516" t="str">
        <f>Translations!$B$157</f>
        <v>n.a.</v>
      </c>
      <c r="CO29" s="516" t="str">
        <f>Translations!$B$157</f>
        <v>n.a.</v>
      </c>
      <c r="CP29" s="516" t="str">
        <f>Translations!$B$157</f>
        <v>n.a.</v>
      </c>
      <c r="CQ29" s="516" t="str">
        <f>Translations!$B$157</f>
        <v>n.a.</v>
      </c>
      <c r="CR29" s="516" t="str">
        <f>Translations!$B$157</f>
        <v>n.a.</v>
      </c>
      <c r="CS29" s="516" t="str">
        <f>Translations!$B$157</f>
        <v>n.a.</v>
      </c>
      <c r="CT29" s="516" t="str">
        <f>Translations!$B$157</f>
        <v>n.a.</v>
      </c>
      <c r="CU29" s="516" t="str">
        <f>Translations!$B$157</f>
        <v>n.a.</v>
      </c>
      <c r="CV29" s="516" t="str">
        <f>Translations!$B$157</f>
        <v>n.a.</v>
      </c>
      <c r="CW29" s="516" t="str">
        <f>Translations!$B$157</f>
        <v>n.a.</v>
      </c>
      <c r="CX29" s="516" t="str">
        <f>Translations!$B$157</f>
        <v>n.a.</v>
      </c>
      <c r="CY29" s="516" t="str">
        <f>Translations!$B$157</f>
        <v>n.a.</v>
      </c>
      <c r="CZ29" s="516" t="str">
        <f>Translations!$B$157</f>
        <v>n.a.</v>
      </c>
      <c r="DA29" s="516" t="str">
        <f>Translations!$B$157</f>
        <v>n.a.</v>
      </c>
      <c r="DB29" s="518" t="str">
        <f>Translations!$B$157</f>
        <v>n.a.</v>
      </c>
    </row>
    <row r="30" spans="1:106" x14ac:dyDescent="0.25">
      <c r="A30" s="217">
        <f t="shared" si="2"/>
        <v>13</v>
      </c>
      <c r="B30" s="171" t="str">
        <f t="shared" si="0"/>
        <v>Coke: Fuel as process input</v>
      </c>
      <c r="C30" s="171"/>
      <c r="D30" s="173"/>
      <c r="E30" s="288" t="str">
        <f t="shared" ca="1" si="1"/>
        <v>MSParameters!$G$30:$BX$30</v>
      </c>
      <c r="F30" s="316"/>
      <c r="G30" s="514" t="str">
        <f>Translations!$B$999</f>
        <v>Gaseous - Natural Gas</v>
      </c>
      <c r="H30" s="515" t="str">
        <f>Translations!$B$1000</f>
        <v>Gaseous - Gas Works Gas</v>
      </c>
      <c r="I30" s="515" t="str">
        <f>Translations!$B$1001</f>
        <v>Gaseous - Coke Oven Gas</v>
      </c>
      <c r="J30" s="515" t="str">
        <f>Translations!$B$1002</f>
        <v>Gaseous - Blast Furnace Gas</v>
      </c>
      <c r="K30" s="515" t="str">
        <f>Translations!$B$1003</f>
        <v>Gaseous - Oxygen Steel Furnace Gas</v>
      </c>
      <c r="L30" s="515" t="str">
        <f>Translations!$B$1004</f>
        <v>Gaseous - Biogas</v>
      </c>
      <c r="M30" s="515" t="str">
        <f>Translations!$B$1005</f>
        <v>Gaseous - Sludge Gas</v>
      </c>
      <c r="N30" s="515" t="str">
        <f>Translations!$B$1006</f>
        <v>Gaseous - Landfill Gas</v>
      </c>
      <c r="O30" s="515" t="str">
        <f>Translations!$B$1007</f>
        <v>Gaseous - Carbon Monoxide</v>
      </c>
      <c r="P30" s="515" t="str">
        <f>Translations!$B$1008</f>
        <v>Gaseous - Methane</v>
      </c>
      <c r="Q30" s="515" t="str">
        <f>Translations!$B$988</f>
        <v>Gaseous - Ethane</v>
      </c>
      <c r="R30" s="515" t="str">
        <f>Translations!$B$989</f>
        <v>Gaseous - Propane</v>
      </c>
      <c r="S30" s="515" t="str">
        <f>Translations!$B$990</f>
        <v>Gaseous - Butane</v>
      </c>
      <c r="T30" s="515" t="str">
        <f>Translations!$B$1009</f>
        <v>Gaseous - Other gaseous fuels</v>
      </c>
      <c r="U30" s="515" t="str">
        <f>Translations!$B$1010</f>
        <v>Gaseous - Other gaseous biomass</v>
      </c>
      <c r="V30" s="515" t="str">
        <f>Translations!$B$991</f>
        <v>Liquid - Light fuel oil</v>
      </c>
      <c r="W30" s="515" t="str">
        <f>Translations!$B$1011</f>
        <v>Liquid - Extra light fuel oil</v>
      </c>
      <c r="X30" s="515" t="str">
        <f>Translations!$B$1012</f>
        <v>Liquid - Medium fuel oil</v>
      </c>
      <c r="Y30" s="515" t="str">
        <f>Translations!$B$1013</f>
        <v>Liquid - Heavy fuel oil</v>
      </c>
      <c r="Z30" s="515" t="str">
        <f>Translations!$B$992</f>
        <v>Liquid - Gas oil</v>
      </c>
      <c r="AA30" s="515" t="str">
        <f>Translations!$B$993</f>
        <v>Liquid - Gasoline</v>
      </c>
      <c r="AB30" s="515" t="str">
        <f>Translations!$B$994</f>
        <v>Liquid - Lamp oil</v>
      </c>
      <c r="AC30" s="515" t="str">
        <f>Translations!$B$995</f>
        <v>Liquid - Kerosene</v>
      </c>
      <c r="AD30" s="515" t="str">
        <f>Translations!$B$996</f>
        <v>Liquid - Jet kerosene (jet A1 or jet A)</v>
      </c>
      <c r="AE30" s="515" t="str">
        <f>Translations!$B$997</f>
        <v>Liquid - Jet gasoline (Jet B)</v>
      </c>
      <c r="AF30" s="515" t="str">
        <f>Translations!$B$998</f>
        <v>Liquid - Aviation gasoline (AvGas)</v>
      </c>
      <c r="AG30" s="515" t="str">
        <f>Translations!$B$1014</f>
        <v>Liquid - Liquefied Petroleum Gases</v>
      </c>
      <c r="AH30" s="515" t="str">
        <f>Translations!$B$1015</f>
        <v>Liquid - Crude Oil</v>
      </c>
      <c r="AI30" s="515" t="str">
        <f>Translations!$B$1016</f>
        <v>Liquid - Orimulsion</v>
      </c>
      <c r="AJ30" s="515" t="str">
        <f>Translations!$B$1017</f>
        <v>Liquid - Natural Gas Liquids</v>
      </c>
      <c r="AK30" s="515" t="str">
        <f>Translations!$B$1018</f>
        <v>Liquid - Motor Gasoline</v>
      </c>
      <c r="AL30" s="515" t="str">
        <f>Translations!$B$1019</f>
        <v>Liquid - Shale Oil</v>
      </c>
      <c r="AM30" s="515" t="str">
        <f>Translations!$B$1020</f>
        <v>Liquid - Gas/Diesel Oil</v>
      </c>
      <c r="AN30" s="515" t="str">
        <f>Translations!$B$1021</f>
        <v>Liquid - Residual Fuel Oil</v>
      </c>
      <c r="AO30" s="515" t="str">
        <f>Translations!$B$1022</f>
        <v>Liquid - Naphtha</v>
      </c>
      <c r="AP30" s="515" t="str">
        <f>Translations!$B$1023</f>
        <v>Liquid - Lubricants</v>
      </c>
      <c r="AQ30" s="515" t="str">
        <f>Translations!$B$1024</f>
        <v>Liquid - White Spirit &amp; SBP</v>
      </c>
      <c r="AR30" s="515" t="str">
        <f>Translations!$B$1025</f>
        <v>Liquid - Oil Shale and Tar Sands</v>
      </c>
      <c r="AS30" s="515" t="str">
        <f>Translations!$B$1026</f>
        <v>Liquid - Patent Fuel</v>
      </c>
      <c r="AT30" s="515" t="str">
        <f>Translations!$B$1027</f>
        <v>Liquid - Waste Oils</v>
      </c>
      <c r="AU30" s="515" t="str">
        <f>Translations!$B$1028</f>
        <v>Liquid - Biogasoline</v>
      </c>
      <c r="AV30" s="515" t="str">
        <f>Translations!$B$1029</f>
        <v>Liquid - Biodiesels</v>
      </c>
      <c r="AW30" s="515" t="str">
        <f>Translations!$B$1030</f>
        <v>Liquid - Bitumen</v>
      </c>
      <c r="AX30" s="515" t="str">
        <f>Translations!$B$1032</f>
        <v>Liquid - Other liquid fuels</v>
      </c>
      <c r="AY30" s="515" t="str">
        <f>Translations!$B$1033</f>
        <v>Liquid - Other liquid biomass</v>
      </c>
      <c r="AZ30" s="515" t="str">
        <f>Translations!$B$1040</f>
        <v>Solid - Coke</v>
      </c>
      <c r="BA30" s="515" t="str">
        <f>Translations!$B$1041</f>
        <v>Solid - Petroleum Coke</v>
      </c>
      <c r="BB30" s="515" t="str">
        <f>Translations!$B$1042</f>
        <v>Solid - Hard coal</v>
      </c>
      <c r="BC30" s="515" t="str">
        <f>Translations!$B$1043</f>
        <v>Solid - Lignite</v>
      </c>
      <c r="BD30" s="515" t="str">
        <f>Translations!$B$1044</f>
        <v>Solid - Anthracite</v>
      </c>
      <c r="BE30" s="515" t="str">
        <f>Translations!$B$1045</f>
        <v>Solid - Coking Coal</v>
      </c>
      <c r="BF30" s="515" t="str">
        <f>Translations!$B$1046</f>
        <v>Solid - Sub-Bituminous Coal</v>
      </c>
      <c r="BG30" s="515" t="str">
        <f>Translations!$B$1047</f>
        <v>Solid - Other Bituminous Coal</v>
      </c>
      <c r="BH30" s="515" t="str">
        <f>Translations!$B$1048</f>
        <v>Solid - Gas Coke</v>
      </c>
      <c r="BI30" s="515" t="str">
        <f>Translations!$B$1049</f>
        <v>Solid - Paraffin wax</v>
      </c>
      <c r="BJ30" s="515" t="str">
        <f>Translations!$B$1050</f>
        <v>Solid - Black liquor</v>
      </c>
      <c r="BK30" s="515" t="str">
        <f>Translations!$B$1051</f>
        <v>Solid - Firewood</v>
      </c>
      <c r="BL30" s="515" t="str">
        <f>Translations!$B$1052</f>
        <v>Solid - Wood (non-waste)</v>
      </c>
      <c r="BM30" s="515" t="str">
        <f>Translations!$B$1053</f>
        <v>Solid - Wood (waste)</v>
      </c>
      <c r="BN30" s="515" t="str">
        <f>Translations!$B$1054</f>
        <v>Solid - Peat</v>
      </c>
      <c r="BO30" s="515" t="str">
        <f>Translations!$B$1055</f>
        <v>Solid - Sewage sludge</v>
      </c>
      <c r="BP30" s="515" t="str">
        <f>Translations!$B$1056</f>
        <v>Solid - Municipal sewage sludge</v>
      </c>
      <c r="BQ30" s="515" t="str">
        <f>Translations!$B$1057</f>
        <v>Solid - Coal Tar</v>
      </c>
      <c r="BR30" s="515" t="str">
        <f>Translations!$B$1058</f>
        <v>Solid - Charcoal</v>
      </c>
      <c r="BS30" s="515" t="str">
        <f>Translations!$B$1059</f>
        <v>Solid - Waste Tyres</v>
      </c>
      <c r="BT30" s="515" t="str">
        <f>Translations!$B$1060</f>
        <v>Solid - Other solid fuels</v>
      </c>
      <c r="BU30" s="515" t="str">
        <f>Translations!$B$1061</f>
        <v>Solid - Other solid biomass</v>
      </c>
      <c r="BV30" s="515" t="str">
        <f>Translations!$B$1034</f>
        <v>Waste - Municipal and industrial wastes</v>
      </c>
      <c r="BW30" s="515" t="str">
        <f>Translations!$B$1035</f>
        <v>Waste - Industrial Wastes</v>
      </c>
      <c r="BX30" s="515" t="str">
        <f>Translations!$B$1036</f>
        <v>Refinery - Refinery Gas</v>
      </c>
      <c r="BY30" s="515" t="str">
        <f>Translations!$B$157</f>
        <v>n.a.</v>
      </c>
      <c r="BZ30" s="515" t="str">
        <f>Translations!$B$157</f>
        <v>n.a.</v>
      </c>
      <c r="CA30" s="515" t="str">
        <f>Translations!$B$157</f>
        <v>n.a.</v>
      </c>
      <c r="CB30" s="515" t="str">
        <f>Translations!$B$157</f>
        <v>n.a.</v>
      </c>
      <c r="CC30" s="515" t="str">
        <f>Translations!$B$157</f>
        <v>n.a.</v>
      </c>
      <c r="CD30" s="515" t="str">
        <f>Translations!$B$157</f>
        <v>n.a.</v>
      </c>
      <c r="CE30" s="515" t="str">
        <f>Translations!$B$157</f>
        <v>n.a.</v>
      </c>
      <c r="CF30" s="515" t="str">
        <f>Translations!$B$157</f>
        <v>n.a.</v>
      </c>
      <c r="CG30" s="515" t="str">
        <f>Translations!$B$157</f>
        <v>n.a.</v>
      </c>
      <c r="CH30" s="515" t="str">
        <f>Translations!$B$157</f>
        <v>n.a.</v>
      </c>
      <c r="CI30" s="515" t="str">
        <f>Translations!$B$157</f>
        <v>n.a.</v>
      </c>
      <c r="CJ30" s="515" t="str">
        <f>Translations!$B$157</f>
        <v>n.a.</v>
      </c>
      <c r="CK30" s="515" t="str">
        <f>Translations!$B$157</f>
        <v>n.a.</v>
      </c>
      <c r="CL30" s="515" t="str">
        <f>Translations!$B$157</f>
        <v>n.a.</v>
      </c>
      <c r="CM30" s="515" t="str">
        <f>Translations!$B$157</f>
        <v>n.a.</v>
      </c>
      <c r="CN30" s="515" t="str">
        <f>Translations!$B$157</f>
        <v>n.a.</v>
      </c>
      <c r="CO30" s="515" t="str">
        <f>Translations!$B$157</f>
        <v>n.a.</v>
      </c>
      <c r="CP30" s="515" t="str">
        <f>Translations!$B$157</f>
        <v>n.a.</v>
      </c>
      <c r="CQ30" s="515" t="str">
        <f>Translations!$B$157</f>
        <v>n.a.</v>
      </c>
      <c r="CR30" s="515" t="str">
        <f>Translations!$B$157</f>
        <v>n.a.</v>
      </c>
      <c r="CS30" s="515" t="str">
        <f>Translations!$B$157</f>
        <v>n.a.</v>
      </c>
      <c r="CT30" s="515" t="str">
        <f>Translations!$B$157</f>
        <v>n.a.</v>
      </c>
      <c r="CU30" s="515" t="str">
        <f>Translations!$B$157</f>
        <v>n.a.</v>
      </c>
      <c r="CV30" s="515" t="str">
        <f>Translations!$B$157</f>
        <v>n.a.</v>
      </c>
      <c r="CW30" s="515" t="str">
        <f>Translations!$B$157</f>
        <v>n.a.</v>
      </c>
      <c r="CX30" s="515" t="str">
        <f>Translations!$B$157</f>
        <v>n.a.</v>
      </c>
      <c r="CY30" s="515" t="str">
        <f>Translations!$B$157</f>
        <v>n.a.</v>
      </c>
      <c r="CZ30" s="515" t="str">
        <f>Translations!$B$157</f>
        <v>n.a.</v>
      </c>
      <c r="DA30" s="515" t="str">
        <f>Translations!$B$157</f>
        <v>n.a.</v>
      </c>
      <c r="DB30" s="517" t="str">
        <f>Translations!$B$157</f>
        <v>n.a.</v>
      </c>
    </row>
    <row r="31" spans="1:106" x14ac:dyDescent="0.25">
      <c r="A31" s="217">
        <f t="shared" si="2"/>
        <v>14</v>
      </c>
      <c r="B31" s="171" t="str">
        <f t="shared" si="0"/>
        <v>Coke: Process (method A): carbonate only</v>
      </c>
      <c r="C31" s="171"/>
      <c r="D31" s="173"/>
      <c r="E31" s="288" t="str">
        <f t="shared" ca="1" si="1"/>
        <v>MSParameters!$G$31:$U$31</v>
      </c>
      <c r="F31" s="316"/>
      <c r="G31" s="514" t="str">
        <f>Translations!$B$1065</f>
        <v>Material - Limestone</v>
      </c>
      <c r="H31" s="515" t="str">
        <f>Translations!$B$1066</f>
        <v>Material - Dolomite</v>
      </c>
      <c r="I31" s="515" t="str">
        <f>Translations!$B$1067</f>
        <v>Material - Sodium bicarbonate</v>
      </c>
      <c r="J31" s="515" t="str">
        <f>Translations!$B$1068</f>
        <v>Material - Sodium carbonate</v>
      </c>
      <c r="K31" s="515" t="str">
        <f>Translations!$B$1069</f>
        <v>Material - Potash</v>
      </c>
      <c r="L31" s="515" t="str">
        <f>Translations!$B$1070</f>
        <v>Material - CaCO3</v>
      </c>
      <c r="M31" s="515" t="str">
        <f>Translations!$B$1071</f>
        <v>Material - MgCO3</v>
      </c>
      <c r="N31" s="515" t="str">
        <f>Translations!$B$1072</f>
        <v>Material - Na2CO3</v>
      </c>
      <c r="O31" s="515" t="str">
        <f>Translations!$B$1073</f>
        <v>Material - BaCO3</v>
      </c>
      <c r="P31" s="515" t="str">
        <f>Translations!$B$1074</f>
        <v>Material - Li2CO3</v>
      </c>
      <c r="Q31" s="515" t="str">
        <f>Translations!$B$1075</f>
        <v>Material - K2CO3</v>
      </c>
      <c r="R31" s="515" t="str">
        <f>Translations!$B$1076</f>
        <v>Material - SrCO3</v>
      </c>
      <c r="S31" s="515" t="str">
        <f>Translations!$B$1077</f>
        <v>Material - NaHCO3</v>
      </c>
      <c r="T31" s="515" t="str">
        <f>Translations!$B$1078</f>
        <v>Material - FeCO3</v>
      </c>
      <c r="U31" s="515" t="str">
        <f>Translations!$B$1079</f>
        <v>Material - Other carbonates</v>
      </c>
      <c r="V31" s="515" t="str">
        <f>Translations!$B$157</f>
        <v>n.a.</v>
      </c>
      <c r="W31" s="515" t="str">
        <f>Translations!$B$157</f>
        <v>n.a.</v>
      </c>
      <c r="X31" s="515" t="str">
        <f>Translations!$B$157</f>
        <v>n.a.</v>
      </c>
      <c r="Y31" s="515" t="str">
        <f>Translations!$B$157</f>
        <v>n.a.</v>
      </c>
      <c r="Z31" s="515" t="str">
        <f>Translations!$B$157</f>
        <v>n.a.</v>
      </c>
      <c r="AA31" s="515" t="str">
        <f>Translations!$B$157</f>
        <v>n.a.</v>
      </c>
      <c r="AB31" s="515" t="str">
        <f>Translations!$B$157</f>
        <v>n.a.</v>
      </c>
      <c r="AC31" s="515" t="str">
        <f>Translations!$B$157</f>
        <v>n.a.</v>
      </c>
      <c r="AD31" s="515" t="str">
        <f>Translations!$B$157</f>
        <v>n.a.</v>
      </c>
      <c r="AE31" s="515" t="str">
        <f>Translations!$B$157</f>
        <v>n.a.</v>
      </c>
      <c r="AF31" s="515" t="str">
        <f>Translations!$B$157</f>
        <v>n.a.</v>
      </c>
      <c r="AG31" s="515" t="str">
        <f>Translations!$B$157</f>
        <v>n.a.</v>
      </c>
      <c r="AH31" s="515" t="str">
        <f>Translations!$B$157</f>
        <v>n.a.</v>
      </c>
      <c r="AI31" s="515" t="str">
        <f>Translations!$B$157</f>
        <v>n.a.</v>
      </c>
      <c r="AJ31" s="515" t="str">
        <f>Translations!$B$157</f>
        <v>n.a.</v>
      </c>
      <c r="AK31" s="515" t="str">
        <f>Translations!$B$157</f>
        <v>n.a.</v>
      </c>
      <c r="AL31" s="515" t="str">
        <f>Translations!$B$157</f>
        <v>n.a.</v>
      </c>
      <c r="AM31" s="515" t="str">
        <f>Translations!$B$157</f>
        <v>n.a.</v>
      </c>
      <c r="AN31" s="515" t="str">
        <f>Translations!$B$157</f>
        <v>n.a.</v>
      </c>
      <c r="AO31" s="515" t="str">
        <f>Translations!$B$157</f>
        <v>n.a.</v>
      </c>
      <c r="AP31" s="515" t="str">
        <f>Translations!$B$157</f>
        <v>n.a.</v>
      </c>
      <c r="AQ31" s="515" t="str">
        <f>Translations!$B$157</f>
        <v>n.a.</v>
      </c>
      <c r="AR31" s="515" t="str">
        <f>Translations!$B$157</f>
        <v>n.a.</v>
      </c>
      <c r="AS31" s="515" t="str">
        <f>Translations!$B$157</f>
        <v>n.a.</v>
      </c>
      <c r="AT31" s="515" t="str">
        <f>Translations!$B$157</f>
        <v>n.a.</v>
      </c>
      <c r="AU31" s="515" t="str">
        <f>Translations!$B$157</f>
        <v>n.a.</v>
      </c>
      <c r="AV31" s="515" t="str">
        <f>Translations!$B$157</f>
        <v>n.a.</v>
      </c>
      <c r="AW31" s="515" t="str">
        <f>Translations!$B$157</f>
        <v>n.a.</v>
      </c>
      <c r="AX31" s="515" t="str">
        <f>Translations!$B$157</f>
        <v>n.a.</v>
      </c>
      <c r="AY31" s="515" t="str">
        <f>Translations!$B$157</f>
        <v>n.a.</v>
      </c>
      <c r="AZ31" s="515" t="str">
        <f>Translations!$B$157</f>
        <v>n.a.</v>
      </c>
      <c r="BA31" s="515" t="str">
        <f>Translations!$B$157</f>
        <v>n.a.</v>
      </c>
      <c r="BB31" s="515" t="str">
        <f>Translations!$B$157</f>
        <v>n.a.</v>
      </c>
      <c r="BC31" s="515" t="str">
        <f>Translations!$B$157</f>
        <v>n.a.</v>
      </c>
      <c r="BD31" s="515" t="str">
        <f>Translations!$B$157</f>
        <v>n.a.</v>
      </c>
      <c r="BE31" s="515" t="str">
        <f>Translations!$B$157</f>
        <v>n.a.</v>
      </c>
      <c r="BF31" s="515" t="str">
        <f>Translations!$B$157</f>
        <v>n.a.</v>
      </c>
      <c r="BG31" s="515" t="str">
        <f>Translations!$B$157</f>
        <v>n.a.</v>
      </c>
      <c r="BH31" s="515" t="str">
        <f>Translations!$B$157</f>
        <v>n.a.</v>
      </c>
      <c r="BI31" s="515" t="str">
        <f>Translations!$B$157</f>
        <v>n.a.</v>
      </c>
      <c r="BJ31" s="515" t="str">
        <f>Translations!$B$157</f>
        <v>n.a.</v>
      </c>
      <c r="BK31" s="515" t="str">
        <f>Translations!$B$157</f>
        <v>n.a.</v>
      </c>
      <c r="BL31" s="515" t="str">
        <f>Translations!$B$157</f>
        <v>n.a.</v>
      </c>
      <c r="BM31" s="515" t="str">
        <f>Translations!$B$157</f>
        <v>n.a.</v>
      </c>
      <c r="BN31" s="515" t="str">
        <f>Translations!$B$157</f>
        <v>n.a.</v>
      </c>
      <c r="BO31" s="515" t="str">
        <f>Translations!$B$157</f>
        <v>n.a.</v>
      </c>
      <c r="BP31" s="515" t="str">
        <f>Translations!$B$157</f>
        <v>n.a.</v>
      </c>
      <c r="BQ31" s="515" t="str">
        <f>Translations!$B$157</f>
        <v>n.a.</v>
      </c>
      <c r="BR31" s="515" t="str">
        <f>Translations!$B$157</f>
        <v>n.a.</v>
      </c>
      <c r="BS31" s="515" t="str">
        <f>Translations!$B$157</f>
        <v>n.a.</v>
      </c>
      <c r="BT31" s="515" t="str">
        <f>Translations!$B$157</f>
        <v>n.a.</v>
      </c>
      <c r="BU31" s="515" t="str">
        <f>Translations!$B$157</f>
        <v>n.a.</v>
      </c>
      <c r="BV31" s="515" t="str">
        <f>Translations!$B$157</f>
        <v>n.a.</v>
      </c>
      <c r="BW31" s="515" t="str">
        <f>Translations!$B$157</f>
        <v>n.a.</v>
      </c>
      <c r="BX31" s="515" t="str">
        <f>Translations!$B$157</f>
        <v>n.a.</v>
      </c>
      <c r="BY31" s="515" t="str">
        <f>Translations!$B$157</f>
        <v>n.a.</v>
      </c>
      <c r="BZ31" s="515" t="str">
        <f>Translations!$B$157</f>
        <v>n.a.</v>
      </c>
      <c r="CA31" s="515" t="str">
        <f>Translations!$B$157</f>
        <v>n.a.</v>
      </c>
      <c r="CB31" s="515" t="str">
        <f>Translations!$B$157</f>
        <v>n.a.</v>
      </c>
      <c r="CC31" s="515" t="str">
        <f>Translations!$B$157</f>
        <v>n.a.</v>
      </c>
      <c r="CD31" s="515" t="str">
        <f>Translations!$B$157</f>
        <v>n.a.</v>
      </c>
      <c r="CE31" s="515" t="str">
        <f>Translations!$B$157</f>
        <v>n.a.</v>
      </c>
      <c r="CF31" s="515" t="str">
        <f>Translations!$B$157</f>
        <v>n.a.</v>
      </c>
      <c r="CG31" s="515" t="str">
        <f>Translations!$B$157</f>
        <v>n.a.</v>
      </c>
      <c r="CH31" s="515" t="str">
        <f>Translations!$B$157</f>
        <v>n.a.</v>
      </c>
      <c r="CI31" s="515" t="str">
        <f>Translations!$B$157</f>
        <v>n.a.</v>
      </c>
      <c r="CJ31" s="515" t="str">
        <f>Translations!$B$157</f>
        <v>n.a.</v>
      </c>
      <c r="CK31" s="515" t="str">
        <f>Translations!$B$157</f>
        <v>n.a.</v>
      </c>
      <c r="CL31" s="515" t="str">
        <f>Translations!$B$157</f>
        <v>n.a.</v>
      </c>
      <c r="CM31" s="515" t="str">
        <f>Translations!$B$157</f>
        <v>n.a.</v>
      </c>
      <c r="CN31" s="515" t="str">
        <f>Translations!$B$157</f>
        <v>n.a.</v>
      </c>
      <c r="CO31" s="515" t="str">
        <f>Translations!$B$157</f>
        <v>n.a.</v>
      </c>
      <c r="CP31" s="515" t="str">
        <f>Translations!$B$157</f>
        <v>n.a.</v>
      </c>
      <c r="CQ31" s="515" t="str">
        <f>Translations!$B$157</f>
        <v>n.a.</v>
      </c>
      <c r="CR31" s="515" t="str">
        <f>Translations!$B$157</f>
        <v>n.a.</v>
      </c>
      <c r="CS31" s="515" t="str">
        <f>Translations!$B$157</f>
        <v>n.a.</v>
      </c>
      <c r="CT31" s="515" t="str">
        <f>Translations!$B$157</f>
        <v>n.a.</v>
      </c>
      <c r="CU31" s="515" t="str">
        <f>Translations!$B$157</f>
        <v>n.a.</v>
      </c>
      <c r="CV31" s="515" t="str">
        <f>Translations!$B$157</f>
        <v>n.a.</v>
      </c>
      <c r="CW31" s="515" t="str">
        <f>Translations!$B$157</f>
        <v>n.a.</v>
      </c>
      <c r="CX31" s="515" t="str">
        <f>Translations!$B$157</f>
        <v>n.a.</v>
      </c>
      <c r="CY31" s="515" t="str">
        <f>Translations!$B$157</f>
        <v>n.a.</v>
      </c>
      <c r="CZ31" s="515" t="str">
        <f>Translations!$B$157</f>
        <v>n.a.</v>
      </c>
      <c r="DA31" s="515" t="str">
        <f>Translations!$B$157</f>
        <v>n.a.</v>
      </c>
      <c r="DB31" s="517" t="str">
        <f>Translations!$B$157</f>
        <v>n.a.</v>
      </c>
    </row>
    <row r="32" spans="1:106" x14ac:dyDescent="0.25">
      <c r="A32" s="217">
        <f t="shared" si="2"/>
        <v>15</v>
      </c>
      <c r="B32" s="171" t="str">
        <f t="shared" si="0"/>
        <v>Coke: Process (method A): mixed (carbonate + non-carbonate)</v>
      </c>
      <c r="C32" s="171"/>
      <c r="D32" s="173"/>
      <c r="E32" s="288" t="str">
        <f t="shared" ca="1" si="1"/>
        <v>MSParameters!$G$32:$U$32</v>
      </c>
      <c r="F32" s="316"/>
      <c r="G32" s="514" t="str">
        <f>Translations!$B$1065</f>
        <v>Material - Limestone</v>
      </c>
      <c r="H32" s="515" t="str">
        <f>Translations!$B$1066</f>
        <v>Material - Dolomite</v>
      </c>
      <c r="I32" s="515" t="str">
        <f>Translations!$B$1067</f>
        <v>Material - Sodium bicarbonate</v>
      </c>
      <c r="J32" s="515" t="str">
        <f>Translations!$B$1068</f>
        <v>Material - Sodium carbonate</v>
      </c>
      <c r="K32" s="515" t="str">
        <f>Translations!$B$1069</f>
        <v>Material - Potash</v>
      </c>
      <c r="L32" s="515" t="str">
        <f>Translations!$B$1070</f>
        <v>Material - CaCO3</v>
      </c>
      <c r="M32" s="515" t="str">
        <f>Translations!$B$1071</f>
        <v>Material - MgCO3</v>
      </c>
      <c r="N32" s="515" t="str">
        <f>Translations!$B$1072</f>
        <v>Material - Na2CO3</v>
      </c>
      <c r="O32" s="515" t="str">
        <f>Translations!$B$1073</f>
        <v>Material - BaCO3</v>
      </c>
      <c r="P32" s="515" t="str">
        <f>Translations!$B$1074</f>
        <v>Material - Li2CO3</v>
      </c>
      <c r="Q32" s="515" t="str">
        <f>Translations!$B$1075</f>
        <v>Material - K2CO3</v>
      </c>
      <c r="R32" s="516" t="str">
        <f>Translations!$B$1076</f>
        <v>Material - SrCO3</v>
      </c>
      <c r="S32" s="516" t="str">
        <f>Translations!$B$1077</f>
        <v>Material - NaHCO3</v>
      </c>
      <c r="T32" s="516" t="str">
        <f>Translations!$B$1078</f>
        <v>Material - FeCO3</v>
      </c>
      <c r="U32" s="516" t="str">
        <f>Translations!$B$1079</f>
        <v>Material - Other carbonates</v>
      </c>
      <c r="V32" s="516" t="str">
        <f>Translations!$B$157</f>
        <v>n.a.</v>
      </c>
      <c r="W32" s="516" t="str">
        <f>Translations!$B$157</f>
        <v>n.a.</v>
      </c>
      <c r="X32" s="516" t="str">
        <f>Translations!$B$157</f>
        <v>n.a.</v>
      </c>
      <c r="Y32" s="516" t="str">
        <f>Translations!$B$157</f>
        <v>n.a.</v>
      </c>
      <c r="Z32" s="516" t="str">
        <f>Translations!$B$157</f>
        <v>n.a.</v>
      </c>
      <c r="AA32" s="515" t="str">
        <f>Translations!$B$157</f>
        <v>n.a.</v>
      </c>
      <c r="AB32" s="515" t="str">
        <f>Translations!$B$157</f>
        <v>n.a.</v>
      </c>
      <c r="AC32" s="515" t="str">
        <f>Translations!$B$157</f>
        <v>n.a.</v>
      </c>
      <c r="AD32" s="515" t="str">
        <f>Translations!$B$157</f>
        <v>n.a.</v>
      </c>
      <c r="AE32" s="515" t="str">
        <f>Translations!$B$157</f>
        <v>n.a.</v>
      </c>
      <c r="AF32" s="515" t="str">
        <f>Translations!$B$157</f>
        <v>n.a.</v>
      </c>
      <c r="AG32" s="515" t="str">
        <f>Translations!$B$157</f>
        <v>n.a.</v>
      </c>
      <c r="AH32" s="515" t="str">
        <f>Translations!$B$157</f>
        <v>n.a.</v>
      </c>
      <c r="AI32" s="515" t="str">
        <f>Translations!$B$157</f>
        <v>n.a.</v>
      </c>
      <c r="AJ32" s="515" t="str">
        <f>Translations!$B$157</f>
        <v>n.a.</v>
      </c>
      <c r="AK32" s="515" t="str">
        <f>Translations!$B$157</f>
        <v>n.a.</v>
      </c>
      <c r="AL32" s="515" t="str">
        <f>Translations!$B$157</f>
        <v>n.a.</v>
      </c>
      <c r="AM32" s="515" t="str">
        <f>Translations!$B$157</f>
        <v>n.a.</v>
      </c>
      <c r="AN32" s="515" t="str">
        <f>Translations!$B$157</f>
        <v>n.a.</v>
      </c>
      <c r="AO32" s="515" t="str">
        <f>Translations!$B$157</f>
        <v>n.a.</v>
      </c>
      <c r="AP32" s="515" t="str">
        <f>Translations!$B$157</f>
        <v>n.a.</v>
      </c>
      <c r="AQ32" s="515" t="str">
        <f>Translations!$B$157</f>
        <v>n.a.</v>
      </c>
      <c r="AR32" s="515" t="str">
        <f>Translations!$B$157</f>
        <v>n.a.</v>
      </c>
      <c r="AS32" s="515" t="str">
        <f>Translations!$B$157</f>
        <v>n.a.</v>
      </c>
      <c r="AT32" s="515" t="str">
        <f>Translations!$B$157</f>
        <v>n.a.</v>
      </c>
      <c r="AU32" s="515" t="str">
        <f>Translations!$B$157</f>
        <v>n.a.</v>
      </c>
      <c r="AV32" s="515" t="str">
        <f>Translations!$B$157</f>
        <v>n.a.</v>
      </c>
      <c r="AW32" s="515" t="str">
        <f>Translations!$B$157</f>
        <v>n.a.</v>
      </c>
      <c r="AX32" s="515" t="str">
        <f>Translations!$B$157</f>
        <v>n.a.</v>
      </c>
      <c r="AY32" s="515" t="str">
        <f>Translations!$B$157</f>
        <v>n.a.</v>
      </c>
      <c r="AZ32" s="515" t="str">
        <f>Translations!$B$157</f>
        <v>n.a.</v>
      </c>
      <c r="BA32" s="515" t="str">
        <f>Translations!$B$157</f>
        <v>n.a.</v>
      </c>
      <c r="BB32" s="515" t="str">
        <f>Translations!$B$157</f>
        <v>n.a.</v>
      </c>
      <c r="BC32" s="515" t="str">
        <f>Translations!$B$157</f>
        <v>n.a.</v>
      </c>
      <c r="BD32" s="515" t="str">
        <f>Translations!$B$157</f>
        <v>n.a.</v>
      </c>
      <c r="BE32" s="515" t="str">
        <f>Translations!$B$157</f>
        <v>n.a.</v>
      </c>
      <c r="BF32" s="515" t="str">
        <f>Translations!$B$157</f>
        <v>n.a.</v>
      </c>
      <c r="BG32" s="515" t="str">
        <f>Translations!$B$157</f>
        <v>n.a.</v>
      </c>
      <c r="BH32" s="515" t="str">
        <f>Translations!$B$157</f>
        <v>n.a.</v>
      </c>
      <c r="BI32" s="515" t="str">
        <f>Translations!$B$157</f>
        <v>n.a.</v>
      </c>
      <c r="BJ32" s="515" t="str">
        <f>Translations!$B$157</f>
        <v>n.a.</v>
      </c>
      <c r="BK32" s="515" t="str">
        <f>Translations!$B$157</f>
        <v>n.a.</v>
      </c>
      <c r="BL32" s="515" t="str">
        <f>Translations!$B$157</f>
        <v>n.a.</v>
      </c>
      <c r="BM32" s="515" t="str">
        <f>Translations!$B$157</f>
        <v>n.a.</v>
      </c>
      <c r="BN32" s="515" t="str">
        <f>Translations!$B$157</f>
        <v>n.a.</v>
      </c>
      <c r="BO32" s="515" t="str">
        <f>Translations!$B$157</f>
        <v>n.a.</v>
      </c>
      <c r="BP32" s="515" t="str">
        <f>Translations!$B$157</f>
        <v>n.a.</v>
      </c>
      <c r="BQ32" s="515" t="str">
        <f>Translations!$B$157</f>
        <v>n.a.</v>
      </c>
      <c r="BR32" s="515" t="str">
        <f>Translations!$B$157</f>
        <v>n.a.</v>
      </c>
      <c r="BS32" s="515" t="str">
        <f>Translations!$B$157</f>
        <v>n.a.</v>
      </c>
      <c r="BT32" s="515" t="str">
        <f>Translations!$B$157</f>
        <v>n.a.</v>
      </c>
      <c r="BU32" s="515" t="str">
        <f>Translations!$B$157</f>
        <v>n.a.</v>
      </c>
      <c r="BV32" s="515" t="str">
        <f>Translations!$B$157</f>
        <v>n.a.</v>
      </c>
      <c r="BW32" s="515" t="str">
        <f>Translations!$B$157</f>
        <v>n.a.</v>
      </c>
      <c r="BX32" s="515" t="str">
        <f>Translations!$B$157</f>
        <v>n.a.</v>
      </c>
      <c r="BY32" s="515" t="str">
        <f>Translations!$B$157</f>
        <v>n.a.</v>
      </c>
      <c r="BZ32" s="515" t="str">
        <f>Translations!$B$157</f>
        <v>n.a.</v>
      </c>
      <c r="CA32" s="515" t="str">
        <f>Translations!$B$157</f>
        <v>n.a.</v>
      </c>
      <c r="CB32" s="515" t="str">
        <f>Translations!$B$157</f>
        <v>n.a.</v>
      </c>
      <c r="CC32" s="515" t="str">
        <f>Translations!$B$157</f>
        <v>n.a.</v>
      </c>
      <c r="CD32" s="515" t="str">
        <f>Translations!$B$157</f>
        <v>n.a.</v>
      </c>
      <c r="CE32" s="515" t="str">
        <f>Translations!$B$157</f>
        <v>n.a.</v>
      </c>
      <c r="CF32" s="515" t="str">
        <f>Translations!$B$157</f>
        <v>n.a.</v>
      </c>
      <c r="CG32" s="515" t="str">
        <f>Translations!$B$157</f>
        <v>n.a.</v>
      </c>
      <c r="CH32" s="515" t="str">
        <f>Translations!$B$157</f>
        <v>n.a.</v>
      </c>
      <c r="CI32" s="515" t="str">
        <f>Translations!$B$157</f>
        <v>n.a.</v>
      </c>
      <c r="CJ32" s="515" t="str">
        <f>Translations!$B$157</f>
        <v>n.a.</v>
      </c>
      <c r="CK32" s="515" t="str">
        <f>Translations!$B$157</f>
        <v>n.a.</v>
      </c>
      <c r="CL32" s="515" t="str">
        <f>Translations!$B$157</f>
        <v>n.a.</v>
      </c>
      <c r="CM32" s="515" t="str">
        <f>Translations!$B$157</f>
        <v>n.a.</v>
      </c>
      <c r="CN32" s="515" t="str">
        <f>Translations!$B$157</f>
        <v>n.a.</v>
      </c>
      <c r="CO32" s="515" t="str">
        <f>Translations!$B$157</f>
        <v>n.a.</v>
      </c>
      <c r="CP32" s="515" t="str">
        <f>Translations!$B$157</f>
        <v>n.a.</v>
      </c>
      <c r="CQ32" s="515" t="str">
        <f>Translations!$B$157</f>
        <v>n.a.</v>
      </c>
      <c r="CR32" s="515" t="str">
        <f>Translations!$B$157</f>
        <v>n.a.</v>
      </c>
      <c r="CS32" s="515" t="str">
        <f>Translations!$B$157</f>
        <v>n.a.</v>
      </c>
      <c r="CT32" s="515" t="str">
        <f>Translations!$B$157</f>
        <v>n.a.</v>
      </c>
      <c r="CU32" s="515" t="str">
        <f>Translations!$B$157</f>
        <v>n.a.</v>
      </c>
      <c r="CV32" s="515" t="str">
        <f>Translations!$B$157</f>
        <v>n.a.</v>
      </c>
      <c r="CW32" s="515" t="str">
        <f>Translations!$B$157</f>
        <v>n.a.</v>
      </c>
      <c r="CX32" s="515" t="str">
        <f>Translations!$B$157</f>
        <v>n.a.</v>
      </c>
      <c r="CY32" s="515" t="str">
        <f>Translations!$B$157</f>
        <v>n.a.</v>
      </c>
      <c r="CZ32" s="515" t="str">
        <f>Translations!$B$157</f>
        <v>n.a.</v>
      </c>
      <c r="DA32" s="515" t="str">
        <f>Translations!$B$157</f>
        <v>n.a.</v>
      </c>
      <c r="DB32" s="517" t="str">
        <f>Translations!$B$157</f>
        <v>n.a.</v>
      </c>
    </row>
    <row r="33" spans="1:106" x14ac:dyDescent="0.25">
      <c r="A33" s="217">
        <f t="shared" si="2"/>
        <v>16</v>
      </c>
      <c r="B33" s="171" t="str">
        <f t="shared" si="0"/>
        <v>Coke: Process (method A): non-carbonate</v>
      </c>
      <c r="C33" s="171"/>
      <c r="D33" s="173"/>
      <c r="E33" s="288" t="str">
        <f t="shared" ca="1" si="1"/>
        <v>MSParameters!$G$33:$G$33</v>
      </c>
      <c r="F33" s="316"/>
      <c r="G33" s="514" t="str">
        <f>Translations!$B$1108</f>
        <v>Material - Other carbon-containing material</v>
      </c>
      <c r="H33" s="515" t="str">
        <f>Translations!$B$157</f>
        <v>n.a.</v>
      </c>
      <c r="I33" s="515" t="str">
        <f>Translations!$B$157</f>
        <v>n.a.</v>
      </c>
      <c r="J33" s="515" t="str">
        <f>Translations!$B$157</f>
        <v>n.a.</v>
      </c>
      <c r="K33" s="515" t="str">
        <f>Translations!$B$157</f>
        <v>n.a.</v>
      </c>
      <c r="L33" s="515" t="str">
        <f>Translations!$B$157</f>
        <v>n.a.</v>
      </c>
      <c r="M33" s="515" t="str">
        <f>Translations!$B$157</f>
        <v>n.a.</v>
      </c>
      <c r="N33" s="515" t="str">
        <f>Translations!$B$157</f>
        <v>n.a.</v>
      </c>
      <c r="O33" s="515" t="str">
        <f>Translations!$B$157</f>
        <v>n.a.</v>
      </c>
      <c r="P33" s="515" t="str">
        <f>Translations!$B$157</f>
        <v>n.a.</v>
      </c>
      <c r="Q33" s="515" t="str">
        <f>Translations!$B$157</f>
        <v>n.a.</v>
      </c>
      <c r="R33" s="515" t="str">
        <f>Translations!$B$157</f>
        <v>n.a.</v>
      </c>
      <c r="S33" s="515" t="str">
        <f>Translations!$B$157</f>
        <v>n.a.</v>
      </c>
      <c r="T33" s="515" t="str">
        <f>Translations!$B$157</f>
        <v>n.a.</v>
      </c>
      <c r="U33" s="515" t="str">
        <f>Translations!$B$157</f>
        <v>n.a.</v>
      </c>
      <c r="V33" s="515" t="str">
        <f>Translations!$B$157</f>
        <v>n.a.</v>
      </c>
      <c r="W33" s="515" t="str">
        <f>Translations!$B$157</f>
        <v>n.a.</v>
      </c>
      <c r="X33" s="515" t="str">
        <f>Translations!$B$157</f>
        <v>n.a.</v>
      </c>
      <c r="Y33" s="515" t="str">
        <f>Translations!$B$157</f>
        <v>n.a.</v>
      </c>
      <c r="Z33" s="515" t="str">
        <f>Translations!$B$157</f>
        <v>n.a.</v>
      </c>
      <c r="AA33" s="515" t="str">
        <f>Translations!$B$157</f>
        <v>n.a.</v>
      </c>
      <c r="AB33" s="515" t="str">
        <f>Translations!$B$157</f>
        <v>n.a.</v>
      </c>
      <c r="AC33" s="515" t="str">
        <f>Translations!$B$157</f>
        <v>n.a.</v>
      </c>
      <c r="AD33" s="515" t="str">
        <f>Translations!$B$157</f>
        <v>n.a.</v>
      </c>
      <c r="AE33" s="515" t="str">
        <f>Translations!$B$157</f>
        <v>n.a.</v>
      </c>
      <c r="AF33" s="515" t="str">
        <f>Translations!$B$157</f>
        <v>n.a.</v>
      </c>
      <c r="AG33" s="515" t="str">
        <f>Translations!$B$157</f>
        <v>n.a.</v>
      </c>
      <c r="AH33" s="515" t="str">
        <f>Translations!$B$157</f>
        <v>n.a.</v>
      </c>
      <c r="AI33" s="515" t="str">
        <f>Translations!$B$157</f>
        <v>n.a.</v>
      </c>
      <c r="AJ33" s="515" t="str">
        <f>Translations!$B$157</f>
        <v>n.a.</v>
      </c>
      <c r="AK33" s="515" t="str">
        <f>Translations!$B$157</f>
        <v>n.a.</v>
      </c>
      <c r="AL33" s="515" t="str">
        <f>Translations!$B$157</f>
        <v>n.a.</v>
      </c>
      <c r="AM33" s="515" t="str">
        <f>Translations!$B$157</f>
        <v>n.a.</v>
      </c>
      <c r="AN33" s="515" t="str">
        <f>Translations!$B$157</f>
        <v>n.a.</v>
      </c>
      <c r="AO33" s="515" t="str">
        <f>Translations!$B$157</f>
        <v>n.a.</v>
      </c>
      <c r="AP33" s="515" t="str">
        <f>Translations!$B$157</f>
        <v>n.a.</v>
      </c>
      <c r="AQ33" s="515" t="str">
        <f>Translations!$B$157</f>
        <v>n.a.</v>
      </c>
      <c r="AR33" s="515" t="str">
        <f>Translations!$B$157</f>
        <v>n.a.</v>
      </c>
      <c r="AS33" s="515" t="str">
        <f>Translations!$B$157</f>
        <v>n.a.</v>
      </c>
      <c r="AT33" s="515" t="str">
        <f>Translations!$B$157</f>
        <v>n.a.</v>
      </c>
      <c r="AU33" s="515" t="str">
        <f>Translations!$B$157</f>
        <v>n.a.</v>
      </c>
      <c r="AV33" s="515" t="str">
        <f>Translations!$B$157</f>
        <v>n.a.</v>
      </c>
      <c r="AW33" s="515" t="str">
        <f>Translations!$B$157</f>
        <v>n.a.</v>
      </c>
      <c r="AX33" s="515" t="str">
        <f>Translations!$B$157</f>
        <v>n.a.</v>
      </c>
      <c r="AY33" s="515" t="str">
        <f>Translations!$B$157</f>
        <v>n.a.</v>
      </c>
      <c r="AZ33" s="515" t="str">
        <f>Translations!$B$157</f>
        <v>n.a.</v>
      </c>
      <c r="BA33" s="515" t="str">
        <f>Translations!$B$157</f>
        <v>n.a.</v>
      </c>
      <c r="BB33" s="515" t="str">
        <f>Translations!$B$157</f>
        <v>n.a.</v>
      </c>
      <c r="BC33" s="515" t="str">
        <f>Translations!$B$157</f>
        <v>n.a.</v>
      </c>
      <c r="BD33" s="515" t="str">
        <f>Translations!$B$157</f>
        <v>n.a.</v>
      </c>
      <c r="BE33" s="515" t="str">
        <f>Translations!$B$157</f>
        <v>n.a.</v>
      </c>
      <c r="BF33" s="515" t="str">
        <f>Translations!$B$157</f>
        <v>n.a.</v>
      </c>
      <c r="BG33" s="515" t="str">
        <f>Translations!$B$157</f>
        <v>n.a.</v>
      </c>
      <c r="BH33" s="515" t="str">
        <f>Translations!$B$157</f>
        <v>n.a.</v>
      </c>
      <c r="BI33" s="515" t="str">
        <f>Translations!$B$157</f>
        <v>n.a.</v>
      </c>
      <c r="BJ33" s="515" t="str">
        <f>Translations!$B$157</f>
        <v>n.a.</v>
      </c>
      <c r="BK33" s="515" t="str">
        <f>Translations!$B$157</f>
        <v>n.a.</v>
      </c>
      <c r="BL33" s="515" t="str">
        <f>Translations!$B$157</f>
        <v>n.a.</v>
      </c>
      <c r="BM33" s="515" t="str">
        <f>Translations!$B$157</f>
        <v>n.a.</v>
      </c>
      <c r="BN33" s="515" t="str">
        <f>Translations!$B$157</f>
        <v>n.a.</v>
      </c>
      <c r="BO33" s="515" t="str">
        <f>Translations!$B$157</f>
        <v>n.a.</v>
      </c>
      <c r="BP33" s="515" t="str">
        <f>Translations!$B$157</f>
        <v>n.a.</v>
      </c>
      <c r="BQ33" s="515" t="str">
        <f>Translations!$B$157</f>
        <v>n.a.</v>
      </c>
      <c r="BR33" s="515" t="str">
        <f>Translations!$B$157</f>
        <v>n.a.</v>
      </c>
      <c r="BS33" s="515" t="str">
        <f>Translations!$B$157</f>
        <v>n.a.</v>
      </c>
      <c r="BT33" s="515" t="str">
        <f>Translations!$B$157</f>
        <v>n.a.</v>
      </c>
      <c r="BU33" s="515" t="str">
        <f>Translations!$B$157</f>
        <v>n.a.</v>
      </c>
      <c r="BV33" s="515" t="str">
        <f>Translations!$B$157</f>
        <v>n.a.</v>
      </c>
      <c r="BW33" s="515" t="str">
        <f>Translations!$B$157</f>
        <v>n.a.</v>
      </c>
      <c r="BX33" s="515" t="str">
        <f>Translations!$B$157</f>
        <v>n.a.</v>
      </c>
      <c r="BY33" s="515" t="str">
        <f>Translations!$B$157</f>
        <v>n.a.</v>
      </c>
      <c r="BZ33" s="515" t="str">
        <f>Translations!$B$157</f>
        <v>n.a.</v>
      </c>
      <c r="CA33" s="515" t="str">
        <f>Translations!$B$157</f>
        <v>n.a.</v>
      </c>
      <c r="CB33" s="515" t="str">
        <f>Translations!$B$157</f>
        <v>n.a.</v>
      </c>
      <c r="CC33" s="515" t="str">
        <f>Translations!$B$157</f>
        <v>n.a.</v>
      </c>
      <c r="CD33" s="515" t="str">
        <f>Translations!$B$157</f>
        <v>n.a.</v>
      </c>
      <c r="CE33" s="515" t="str">
        <f>Translations!$B$157</f>
        <v>n.a.</v>
      </c>
      <c r="CF33" s="515" t="str">
        <f>Translations!$B$157</f>
        <v>n.a.</v>
      </c>
      <c r="CG33" s="515" t="str">
        <f>Translations!$B$157</f>
        <v>n.a.</v>
      </c>
      <c r="CH33" s="515" t="str">
        <f>Translations!$B$157</f>
        <v>n.a.</v>
      </c>
      <c r="CI33" s="515" t="str">
        <f>Translations!$B$157</f>
        <v>n.a.</v>
      </c>
      <c r="CJ33" s="515" t="str">
        <f>Translations!$B$157</f>
        <v>n.a.</v>
      </c>
      <c r="CK33" s="515" t="str">
        <f>Translations!$B$157</f>
        <v>n.a.</v>
      </c>
      <c r="CL33" s="515" t="str">
        <f>Translations!$B$157</f>
        <v>n.a.</v>
      </c>
      <c r="CM33" s="515" t="str">
        <f>Translations!$B$157</f>
        <v>n.a.</v>
      </c>
      <c r="CN33" s="515" t="str">
        <f>Translations!$B$157</f>
        <v>n.a.</v>
      </c>
      <c r="CO33" s="515" t="str">
        <f>Translations!$B$157</f>
        <v>n.a.</v>
      </c>
      <c r="CP33" s="515" t="str">
        <f>Translations!$B$157</f>
        <v>n.a.</v>
      </c>
      <c r="CQ33" s="515" t="str">
        <f>Translations!$B$157</f>
        <v>n.a.</v>
      </c>
      <c r="CR33" s="515" t="str">
        <f>Translations!$B$157</f>
        <v>n.a.</v>
      </c>
      <c r="CS33" s="515" t="str">
        <f>Translations!$B$157</f>
        <v>n.a.</v>
      </c>
      <c r="CT33" s="515" t="str">
        <f>Translations!$B$157</f>
        <v>n.a.</v>
      </c>
      <c r="CU33" s="515" t="str">
        <f>Translations!$B$157</f>
        <v>n.a.</v>
      </c>
      <c r="CV33" s="515" t="str">
        <f>Translations!$B$157</f>
        <v>n.a.</v>
      </c>
      <c r="CW33" s="515" t="str">
        <f>Translations!$B$157</f>
        <v>n.a.</v>
      </c>
      <c r="CX33" s="515" t="str">
        <f>Translations!$B$157</f>
        <v>n.a.</v>
      </c>
      <c r="CY33" s="515" t="str">
        <f>Translations!$B$157</f>
        <v>n.a.</v>
      </c>
      <c r="CZ33" s="515" t="str">
        <f>Translations!$B$157</f>
        <v>n.a.</v>
      </c>
      <c r="DA33" s="515" t="str">
        <f>Translations!$B$157</f>
        <v>n.a.</v>
      </c>
      <c r="DB33" s="517" t="str">
        <f>Translations!$B$157</f>
        <v>n.a.</v>
      </c>
    </row>
    <row r="34" spans="1:106" x14ac:dyDescent="0.25">
      <c r="A34" s="217">
        <f t="shared" si="2"/>
        <v>17</v>
      </c>
      <c r="B34" s="171" t="str">
        <f t="shared" si="0"/>
        <v>Coke: Process (method B): oxide output</v>
      </c>
      <c r="C34" s="171"/>
      <c r="D34" s="173"/>
      <c r="E34" s="288" t="str">
        <f t="shared" ca="1" si="1"/>
        <v>MSParameters!$G$34:$G$34</v>
      </c>
      <c r="F34" s="316"/>
      <c r="G34" s="514" t="str">
        <f>Translations!$B$1064</f>
        <v>Material - Other materials</v>
      </c>
      <c r="H34" s="515" t="str">
        <f>Translations!$B$157</f>
        <v>n.a.</v>
      </c>
      <c r="I34" s="515" t="str">
        <f>Translations!$B$157</f>
        <v>n.a.</v>
      </c>
      <c r="J34" s="515" t="str">
        <f>Translations!$B$157</f>
        <v>n.a.</v>
      </c>
      <c r="K34" s="515" t="str">
        <f>Translations!$B$157</f>
        <v>n.a.</v>
      </c>
      <c r="L34" s="515" t="str">
        <f>Translations!$B$157</f>
        <v>n.a.</v>
      </c>
      <c r="M34" s="515" t="str">
        <f>Translations!$B$157</f>
        <v>n.a.</v>
      </c>
      <c r="N34" s="515" t="str">
        <f>Translations!$B$157</f>
        <v>n.a.</v>
      </c>
      <c r="O34" s="515" t="str">
        <f>Translations!$B$157</f>
        <v>n.a.</v>
      </c>
      <c r="P34" s="515" t="str">
        <f>Translations!$B$157</f>
        <v>n.a.</v>
      </c>
      <c r="Q34" s="515" t="str">
        <f>Translations!$B$157</f>
        <v>n.a.</v>
      </c>
      <c r="R34" s="515" t="str">
        <f>Translations!$B$157</f>
        <v>n.a.</v>
      </c>
      <c r="S34" s="515" t="str">
        <f>Translations!$B$157</f>
        <v>n.a.</v>
      </c>
      <c r="T34" s="515" t="str">
        <f>Translations!$B$157</f>
        <v>n.a.</v>
      </c>
      <c r="U34" s="515" t="str">
        <f>Translations!$B$157</f>
        <v>n.a.</v>
      </c>
      <c r="V34" s="515" t="str">
        <f>Translations!$B$157</f>
        <v>n.a.</v>
      </c>
      <c r="W34" s="515" t="str">
        <f>Translations!$B$157</f>
        <v>n.a.</v>
      </c>
      <c r="X34" s="515" t="str">
        <f>Translations!$B$157</f>
        <v>n.a.</v>
      </c>
      <c r="Y34" s="516" t="str">
        <f>Translations!$B$157</f>
        <v>n.a.</v>
      </c>
      <c r="Z34" s="516" t="str">
        <f>Translations!$B$157</f>
        <v>n.a.</v>
      </c>
      <c r="AA34" s="516" t="str">
        <f>Translations!$B$157</f>
        <v>n.a.</v>
      </c>
      <c r="AB34" s="516" t="str">
        <f>Translations!$B$157</f>
        <v>n.a.</v>
      </c>
      <c r="AC34" s="516" t="str">
        <f>Translations!$B$157</f>
        <v>n.a.</v>
      </c>
      <c r="AD34" s="516" t="str">
        <f>Translations!$B$157</f>
        <v>n.a.</v>
      </c>
      <c r="AE34" s="516" t="str">
        <f>Translations!$B$157</f>
        <v>n.a.</v>
      </c>
      <c r="AF34" s="516" t="str">
        <f>Translations!$B$157</f>
        <v>n.a.</v>
      </c>
      <c r="AG34" s="516" t="str">
        <f>Translations!$B$157</f>
        <v>n.a.</v>
      </c>
      <c r="AH34" s="516" t="str">
        <f>Translations!$B$157</f>
        <v>n.a.</v>
      </c>
      <c r="AI34" s="516" t="str">
        <f>Translations!$B$157</f>
        <v>n.a.</v>
      </c>
      <c r="AJ34" s="516" t="str">
        <f>Translations!$B$157</f>
        <v>n.a.</v>
      </c>
      <c r="AK34" s="516" t="str">
        <f>Translations!$B$157</f>
        <v>n.a.</v>
      </c>
      <c r="AL34" s="516" t="str">
        <f>Translations!$B$157</f>
        <v>n.a.</v>
      </c>
      <c r="AM34" s="516" t="str">
        <f>Translations!$B$157</f>
        <v>n.a.</v>
      </c>
      <c r="AN34" s="516" t="str">
        <f>Translations!$B$157</f>
        <v>n.a.</v>
      </c>
      <c r="AO34" s="516" t="str">
        <f>Translations!$B$157</f>
        <v>n.a.</v>
      </c>
      <c r="AP34" s="516" t="str">
        <f>Translations!$B$157</f>
        <v>n.a.</v>
      </c>
      <c r="AQ34" s="516" t="str">
        <f>Translations!$B$157</f>
        <v>n.a.</v>
      </c>
      <c r="AR34" s="516" t="str">
        <f>Translations!$B$157</f>
        <v>n.a.</v>
      </c>
      <c r="AS34" s="516" t="str">
        <f>Translations!$B$157</f>
        <v>n.a.</v>
      </c>
      <c r="AT34" s="516" t="str">
        <f>Translations!$B$157</f>
        <v>n.a.</v>
      </c>
      <c r="AU34" s="516" t="str">
        <f>Translations!$B$157</f>
        <v>n.a.</v>
      </c>
      <c r="AV34" s="516" t="str">
        <f>Translations!$B$157</f>
        <v>n.a.</v>
      </c>
      <c r="AW34" s="516" t="str">
        <f>Translations!$B$157</f>
        <v>n.a.</v>
      </c>
      <c r="AX34" s="516" t="str">
        <f>Translations!$B$157</f>
        <v>n.a.</v>
      </c>
      <c r="AY34" s="516" t="str">
        <f>Translations!$B$157</f>
        <v>n.a.</v>
      </c>
      <c r="AZ34" s="516" t="str">
        <f>Translations!$B$157</f>
        <v>n.a.</v>
      </c>
      <c r="BA34" s="516" t="str">
        <f>Translations!$B$157</f>
        <v>n.a.</v>
      </c>
      <c r="BB34" s="516" t="str">
        <f>Translations!$B$157</f>
        <v>n.a.</v>
      </c>
      <c r="BC34" s="516" t="str">
        <f>Translations!$B$157</f>
        <v>n.a.</v>
      </c>
      <c r="BD34" s="516" t="str">
        <f>Translations!$B$157</f>
        <v>n.a.</v>
      </c>
      <c r="BE34" s="516" t="str">
        <f>Translations!$B$157</f>
        <v>n.a.</v>
      </c>
      <c r="BF34" s="516" t="str">
        <f>Translations!$B$157</f>
        <v>n.a.</v>
      </c>
      <c r="BG34" s="516" t="str">
        <f>Translations!$B$157</f>
        <v>n.a.</v>
      </c>
      <c r="BH34" s="516" t="str">
        <f>Translations!$B$157</f>
        <v>n.a.</v>
      </c>
      <c r="BI34" s="516" t="str">
        <f>Translations!$B$157</f>
        <v>n.a.</v>
      </c>
      <c r="BJ34" s="516" t="str">
        <f>Translations!$B$157</f>
        <v>n.a.</v>
      </c>
      <c r="BK34" s="516" t="str">
        <f>Translations!$B$157</f>
        <v>n.a.</v>
      </c>
      <c r="BL34" s="516" t="str">
        <f>Translations!$B$157</f>
        <v>n.a.</v>
      </c>
      <c r="BM34" s="516" t="str">
        <f>Translations!$B$157</f>
        <v>n.a.</v>
      </c>
      <c r="BN34" s="516" t="str">
        <f>Translations!$B$157</f>
        <v>n.a.</v>
      </c>
      <c r="BO34" s="516" t="str">
        <f>Translations!$B$157</f>
        <v>n.a.</v>
      </c>
      <c r="BP34" s="516" t="str">
        <f>Translations!$B$157</f>
        <v>n.a.</v>
      </c>
      <c r="BQ34" s="516" t="str">
        <f>Translations!$B$157</f>
        <v>n.a.</v>
      </c>
      <c r="BR34" s="516" t="str">
        <f>Translations!$B$157</f>
        <v>n.a.</v>
      </c>
      <c r="BS34" s="516" t="str">
        <f>Translations!$B$157</f>
        <v>n.a.</v>
      </c>
      <c r="BT34" s="516" t="str">
        <f>Translations!$B$157</f>
        <v>n.a.</v>
      </c>
      <c r="BU34" s="516" t="str">
        <f>Translations!$B$157</f>
        <v>n.a.</v>
      </c>
      <c r="BV34" s="516" t="str">
        <f>Translations!$B$157</f>
        <v>n.a.</v>
      </c>
      <c r="BW34" s="516" t="str">
        <f>Translations!$B$157</f>
        <v>n.a.</v>
      </c>
      <c r="BX34" s="516" t="str">
        <f>Translations!$B$157</f>
        <v>n.a.</v>
      </c>
      <c r="BY34" s="516" t="str">
        <f>Translations!$B$157</f>
        <v>n.a.</v>
      </c>
      <c r="BZ34" s="516" t="str">
        <f>Translations!$B$157</f>
        <v>n.a.</v>
      </c>
      <c r="CA34" s="516" t="str">
        <f>Translations!$B$157</f>
        <v>n.a.</v>
      </c>
      <c r="CB34" s="516" t="str">
        <f>Translations!$B$157</f>
        <v>n.a.</v>
      </c>
      <c r="CC34" s="516" t="str">
        <f>Translations!$B$157</f>
        <v>n.a.</v>
      </c>
      <c r="CD34" s="515" t="str">
        <f>Translations!$B$157</f>
        <v>n.a.</v>
      </c>
      <c r="CE34" s="515" t="str">
        <f>Translations!$B$157</f>
        <v>n.a.</v>
      </c>
      <c r="CF34" s="516" t="str">
        <f>Translations!$B$157</f>
        <v>n.a.</v>
      </c>
      <c r="CG34" s="516" t="str">
        <f>Translations!$B$157</f>
        <v>n.a.</v>
      </c>
      <c r="CH34" s="516" t="str">
        <f>Translations!$B$157</f>
        <v>n.a.</v>
      </c>
      <c r="CI34" s="516" t="str">
        <f>Translations!$B$157</f>
        <v>n.a.</v>
      </c>
      <c r="CJ34" s="516" t="str">
        <f>Translations!$B$157</f>
        <v>n.a.</v>
      </c>
      <c r="CK34" s="516" t="str">
        <f>Translations!$B$157</f>
        <v>n.a.</v>
      </c>
      <c r="CL34" s="516" t="str">
        <f>Translations!$B$157</f>
        <v>n.a.</v>
      </c>
      <c r="CM34" s="516" t="str">
        <f>Translations!$B$157</f>
        <v>n.a.</v>
      </c>
      <c r="CN34" s="516" t="str">
        <f>Translations!$B$157</f>
        <v>n.a.</v>
      </c>
      <c r="CO34" s="516" t="str">
        <f>Translations!$B$157</f>
        <v>n.a.</v>
      </c>
      <c r="CP34" s="516" t="str">
        <f>Translations!$B$157</f>
        <v>n.a.</v>
      </c>
      <c r="CQ34" s="516" t="str">
        <f>Translations!$B$157</f>
        <v>n.a.</v>
      </c>
      <c r="CR34" s="516" t="str">
        <f>Translations!$B$157</f>
        <v>n.a.</v>
      </c>
      <c r="CS34" s="516" t="str">
        <f>Translations!$B$157</f>
        <v>n.a.</v>
      </c>
      <c r="CT34" s="516" t="str">
        <f>Translations!$B$157</f>
        <v>n.a.</v>
      </c>
      <c r="CU34" s="516" t="str">
        <f>Translations!$B$157</f>
        <v>n.a.</v>
      </c>
      <c r="CV34" s="516" t="str">
        <f>Translations!$B$157</f>
        <v>n.a.</v>
      </c>
      <c r="CW34" s="516" t="str">
        <f>Translations!$B$157</f>
        <v>n.a.</v>
      </c>
      <c r="CX34" s="516" t="str">
        <f>Translations!$B$157</f>
        <v>n.a.</v>
      </c>
      <c r="CY34" s="516" t="str">
        <f>Translations!$B$157</f>
        <v>n.a.</v>
      </c>
      <c r="CZ34" s="516" t="str">
        <f>Translations!$B$157</f>
        <v>n.a.</v>
      </c>
      <c r="DA34" s="516" t="str">
        <f>Translations!$B$157</f>
        <v>n.a.</v>
      </c>
      <c r="DB34" s="518" t="str">
        <f>Translations!$B$157</f>
        <v>n.a.</v>
      </c>
    </row>
    <row r="35" spans="1:106" x14ac:dyDescent="0.25">
      <c r="A35" s="217">
        <f t="shared" si="2"/>
        <v>18</v>
      </c>
      <c r="B35" s="171" t="str">
        <f t="shared" si="0"/>
        <v>Coke: Mass balance</v>
      </c>
      <c r="C35" s="171"/>
      <c r="D35" s="173"/>
      <c r="E35" s="288" t="str">
        <f t="shared" ca="1" si="1"/>
        <v>MSParameters!$G$35:$CD$35</v>
      </c>
      <c r="F35" s="316"/>
      <c r="G35" s="514" t="str">
        <f>Translations!$B$1086</f>
        <v>Material - Ores</v>
      </c>
      <c r="H35" s="515" t="str">
        <f>Translations!$B$1087</f>
        <v>Material - Additives</v>
      </c>
      <c r="I35" s="515" t="str">
        <f>Translations!$B$1088</f>
        <v>Material - Scrap Iron</v>
      </c>
      <c r="J35" s="515" t="str">
        <f>Translations!$B$1089</f>
        <v>Material - Iron ores</v>
      </c>
      <c r="K35" s="515" t="str">
        <f>Translations!$B$1090</f>
        <v>Material - Blast Furnace Slag</v>
      </c>
      <c r="L35" s="515" t="str">
        <f>Translations!$B$1091</f>
        <v>Material - Other slag</v>
      </c>
      <c r="M35" s="515" t="str">
        <f>Translations!$B$1092</f>
        <v>Material - Other reductants</v>
      </c>
      <c r="N35" s="515" t="str">
        <f>Translations!$B$999</f>
        <v>Gaseous - Natural Gas</v>
      </c>
      <c r="O35" s="515" t="str">
        <f>Translations!$B$1000</f>
        <v>Gaseous - Gas Works Gas</v>
      </c>
      <c r="P35" s="515" t="str">
        <f>Translations!$B$1001</f>
        <v>Gaseous - Coke Oven Gas</v>
      </c>
      <c r="Q35" s="515" t="str">
        <f>Translations!$B$1002</f>
        <v>Gaseous - Blast Furnace Gas</v>
      </c>
      <c r="R35" s="515" t="str">
        <f>Translations!$B$1003</f>
        <v>Gaseous - Oxygen Steel Furnace Gas</v>
      </c>
      <c r="S35" s="516" t="str">
        <f>Translations!$B$1004</f>
        <v>Gaseous - Biogas</v>
      </c>
      <c r="T35" s="516" t="str">
        <f>Translations!$B$1005</f>
        <v>Gaseous - Sludge Gas</v>
      </c>
      <c r="U35" s="516" t="str">
        <f>Translations!$B$1006</f>
        <v>Gaseous - Landfill Gas</v>
      </c>
      <c r="V35" s="516" t="str">
        <f>Translations!$B$1007</f>
        <v>Gaseous - Carbon Monoxide</v>
      </c>
      <c r="W35" s="516" t="str">
        <f>Translations!$B$1008</f>
        <v>Gaseous - Methane</v>
      </c>
      <c r="X35" s="516" t="str">
        <f>Translations!$B$988</f>
        <v>Gaseous - Ethane</v>
      </c>
      <c r="Y35" s="516" t="str">
        <f>Translations!$B$989</f>
        <v>Gaseous - Propane</v>
      </c>
      <c r="Z35" s="516" t="str">
        <f>Translations!$B$990</f>
        <v>Gaseous - Butane</v>
      </c>
      <c r="AA35" s="516" t="str">
        <f>Translations!$B$1009</f>
        <v>Gaseous - Other gaseous fuels</v>
      </c>
      <c r="AB35" s="516" t="str">
        <f>Translations!$B$1010</f>
        <v>Gaseous - Other gaseous biomass</v>
      </c>
      <c r="AC35" s="516" t="str">
        <f>Translations!$B$991</f>
        <v>Liquid - Light fuel oil</v>
      </c>
      <c r="AD35" s="516" t="str">
        <f>Translations!$B$1011</f>
        <v>Liquid - Extra light fuel oil</v>
      </c>
      <c r="AE35" s="516" t="str">
        <f>Translations!$B$1012</f>
        <v>Liquid - Medium fuel oil</v>
      </c>
      <c r="AF35" s="516" t="str">
        <f>Translations!$B$1013</f>
        <v>Liquid - Heavy fuel oil</v>
      </c>
      <c r="AG35" s="516" t="str">
        <f>Translations!$B$992</f>
        <v>Liquid - Gas oil</v>
      </c>
      <c r="AH35" s="515" t="str">
        <f>Translations!$B$993</f>
        <v>Liquid - Gasoline</v>
      </c>
      <c r="AI35" s="515" t="str">
        <f>Translations!$B$994</f>
        <v>Liquid - Lamp oil</v>
      </c>
      <c r="AJ35" s="515" t="str">
        <f>Translations!$B$995</f>
        <v>Liquid - Kerosene</v>
      </c>
      <c r="AK35" s="515" t="str">
        <f>Translations!$B$996</f>
        <v>Liquid - Jet kerosene (jet A1 or jet A)</v>
      </c>
      <c r="AL35" s="516" t="str">
        <f>Translations!$B$997</f>
        <v>Liquid - Jet gasoline (Jet B)</v>
      </c>
      <c r="AM35" s="516" t="str">
        <f>Translations!$B$998</f>
        <v>Liquid - Aviation gasoline (AvGas)</v>
      </c>
      <c r="AN35" s="516" t="str">
        <f>Translations!$B$1014</f>
        <v>Liquid - Liquefied Petroleum Gases</v>
      </c>
      <c r="AO35" s="516" t="str">
        <f>Translations!$B$1015</f>
        <v>Liquid - Crude Oil</v>
      </c>
      <c r="AP35" s="516" t="str">
        <f>Translations!$B$1016</f>
        <v>Liquid - Orimulsion</v>
      </c>
      <c r="AQ35" s="516" t="str">
        <f>Translations!$B$1017</f>
        <v>Liquid - Natural Gas Liquids</v>
      </c>
      <c r="AR35" s="516" t="str">
        <f>Translations!$B$1018</f>
        <v>Liquid - Motor Gasoline</v>
      </c>
      <c r="AS35" s="516" t="str">
        <f>Translations!$B$1019</f>
        <v>Liquid - Shale Oil</v>
      </c>
      <c r="AT35" s="516" t="str">
        <f>Translations!$B$1020</f>
        <v>Liquid - Gas/Diesel Oil</v>
      </c>
      <c r="AU35" s="516" t="str">
        <f>Translations!$B$1021</f>
        <v>Liquid - Residual Fuel Oil</v>
      </c>
      <c r="AV35" s="516" t="str">
        <f>Translations!$B$1022</f>
        <v>Liquid - Naphtha</v>
      </c>
      <c r="AW35" s="516" t="str">
        <f>Translations!$B$1023</f>
        <v>Liquid - Lubricants</v>
      </c>
      <c r="AX35" s="516" t="str">
        <f>Translations!$B$1024</f>
        <v>Liquid - White Spirit &amp; SBP</v>
      </c>
      <c r="AY35" s="516" t="str">
        <f>Translations!$B$1025</f>
        <v>Liquid - Oil Shale and Tar Sands</v>
      </c>
      <c r="AZ35" s="516" t="str">
        <f>Translations!$B$1026</f>
        <v>Liquid - Patent Fuel</v>
      </c>
      <c r="BA35" s="516" t="str">
        <f>Translations!$B$1027</f>
        <v>Liquid - Waste Oils</v>
      </c>
      <c r="BB35" s="516" t="str">
        <f>Translations!$B$1028</f>
        <v>Liquid - Biogasoline</v>
      </c>
      <c r="BC35" s="516" t="str">
        <f>Translations!$B$1029</f>
        <v>Liquid - Biodiesels</v>
      </c>
      <c r="BD35" s="516" t="str">
        <f>Translations!$B$1030</f>
        <v>Liquid - Bitumen</v>
      </c>
      <c r="BE35" s="516" t="str">
        <f>Translations!$B$1032</f>
        <v>Liquid - Other liquid fuels</v>
      </c>
      <c r="BF35" s="516" t="str">
        <f>Translations!$B$1033</f>
        <v>Liquid - Other liquid biomass</v>
      </c>
      <c r="BG35" s="516" t="str">
        <f>Translations!$B$1040</f>
        <v>Solid - Coke</v>
      </c>
      <c r="BH35" s="516" t="str">
        <f>Translations!$B$1041</f>
        <v>Solid - Petroleum Coke</v>
      </c>
      <c r="BI35" s="516" t="str">
        <f>Translations!$B$1042</f>
        <v>Solid - Hard coal</v>
      </c>
      <c r="BJ35" s="516" t="str">
        <f>Translations!$B$1043</f>
        <v>Solid - Lignite</v>
      </c>
      <c r="BK35" s="516" t="str">
        <f>Translations!$B$1044</f>
        <v>Solid - Anthracite</v>
      </c>
      <c r="BL35" s="516" t="str">
        <f>Translations!$B$1045</f>
        <v>Solid - Coking Coal</v>
      </c>
      <c r="BM35" s="516" t="str">
        <f>Translations!$B$1046</f>
        <v>Solid - Sub-Bituminous Coal</v>
      </c>
      <c r="BN35" s="516" t="str">
        <f>Translations!$B$1047</f>
        <v>Solid - Other Bituminous Coal</v>
      </c>
      <c r="BO35" s="516" t="str">
        <f>Translations!$B$1048</f>
        <v>Solid - Gas Coke</v>
      </c>
      <c r="BP35" s="516" t="str">
        <f>Translations!$B$1049</f>
        <v>Solid - Paraffin wax</v>
      </c>
      <c r="BQ35" s="516" t="str">
        <f>Translations!$B$1050</f>
        <v>Solid - Black liquor</v>
      </c>
      <c r="BR35" s="516" t="str">
        <f>Translations!$B$1051</f>
        <v>Solid - Firewood</v>
      </c>
      <c r="BS35" s="516" t="str">
        <f>Translations!$B$1052</f>
        <v>Solid - Wood (non-waste)</v>
      </c>
      <c r="BT35" s="516" t="str">
        <f>Translations!$B$1053</f>
        <v>Solid - Wood (waste)</v>
      </c>
      <c r="BU35" s="516" t="str">
        <f>Translations!$B$1054</f>
        <v>Solid - Peat</v>
      </c>
      <c r="BV35" s="516" t="str">
        <f>Translations!$B$1055</f>
        <v>Solid - Sewage sludge</v>
      </c>
      <c r="BW35" s="516" t="str">
        <f>Translations!$B$1056</f>
        <v>Solid - Municipal sewage sludge</v>
      </c>
      <c r="BX35" s="516" t="str">
        <f>Translations!$B$1057</f>
        <v>Solid - Coal Tar</v>
      </c>
      <c r="BY35" s="516" t="str">
        <f>Translations!$B$1058</f>
        <v>Solid - Charcoal</v>
      </c>
      <c r="BZ35" s="516" t="str">
        <f>Translations!$B$1059</f>
        <v>Solid - Waste Tyres</v>
      </c>
      <c r="CA35" s="516" t="str">
        <f>Translations!$B$1060</f>
        <v>Solid - Other solid fuels</v>
      </c>
      <c r="CB35" s="516" t="str">
        <f>Translations!$B$1061</f>
        <v>Solid - Other solid biomass</v>
      </c>
      <c r="CC35" s="516" t="str">
        <f>Translations!$B$1034</f>
        <v>Waste - Municipal and industrial wastes</v>
      </c>
      <c r="CD35" s="515" t="str">
        <f>Translations!$B$1035</f>
        <v>Waste - Industrial Wastes</v>
      </c>
      <c r="CE35" s="515" t="str">
        <f>Translations!$B$157</f>
        <v>n.a.</v>
      </c>
      <c r="CF35" s="516" t="str">
        <f>Translations!$B$157</f>
        <v>n.a.</v>
      </c>
      <c r="CG35" s="516" t="str">
        <f>Translations!$B$157</f>
        <v>n.a.</v>
      </c>
      <c r="CH35" s="516" t="str">
        <f>Translations!$B$157</f>
        <v>n.a.</v>
      </c>
      <c r="CI35" s="516" t="str">
        <f>Translations!$B$157</f>
        <v>n.a.</v>
      </c>
      <c r="CJ35" s="516" t="str">
        <f>Translations!$B$157</f>
        <v>n.a.</v>
      </c>
      <c r="CK35" s="516" t="str">
        <f>Translations!$B$157</f>
        <v>n.a.</v>
      </c>
      <c r="CL35" s="516" t="str">
        <f>Translations!$B$157</f>
        <v>n.a.</v>
      </c>
      <c r="CM35" s="516" t="str">
        <f>Translations!$B$157</f>
        <v>n.a.</v>
      </c>
      <c r="CN35" s="516" t="str">
        <f>Translations!$B$157</f>
        <v>n.a.</v>
      </c>
      <c r="CO35" s="516" t="str">
        <f>Translations!$B$157</f>
        <v>n.a.</v>
      </c>
      <c r="CP35" s="516" t="str">
        <f>Translations!$B$157</f>
        <v>n.a.</v>
      </c>
      <c r="CQ35" s="516" t="str">
        <f>Translations!$B$157</f>
        <v>n.a.</v>
      </c>
      <c r="CR35" s="516" t="str">
        <f>Translations!$B$157</f>
        <v>n.a.</v>
      </c>
      <c r="CS35" s="516" t="str">
        <f>Translations!$B$157</f>
        <v>n.a.</v>
      </c>
      <c r="CT35" s="516" t="str">
        <f>Translations!$B$157</f>
        <v>n.a.</v>
      </c>
      <c r="CU35" s="516" t="str">
        <f>Translations!$B$157</f>
        <v>n.a.</v>
      </c>
      <c r="CV35" s="516" t="str">
        <f>Translations!$B$157</f>
        <v>n.a.</v>
      </c>
      <c r="CW35" s="516" t="str">
        <f>Translations!$B$157</f>
        <v>n.a.</v>
      </c>
      <c r="CX35" s="516" t="str">
        <f>Translations!$B$157</f>
        <v>n.a.</v>
      </c>
      <c r="CY35" s="516" t="str">
        <f>Translations!$B$157</f>
        <v>n.a.</v>
      </c>
      <c r="CZ35" s="516" t="str">
        <f>Translations!$B$157</f>
        <v>n.a.</v>
      </c>
      <c r="DA35" s="516" t="str">
        <f>Translations!$B$157</f>
        <v>n.a.</v>
      </c>
      <c r="DB35" s="518" t="str">
        <f>Translations!$B$157</f>
        <v>n.a.</v>
      </c>
    </row>
    <row r="36" spans="1:106" x14ac:dyDescent="0.25">
      <c r="A36" s="217">
        <f t="shared" si="2"/>
        <v>19</v>
      </c>
      <c r="B36" s="171" t="str">
        <f t="shared" si="0"/>
        <v>Metal ore: Process (method A): carbonate only</v>
      </c>
      <c r="C36" s="171"/>
      <c r="D36" s="173"/>
      <c r="E36" s="288" t="str">
        <f t="shared" ca="1" si="1"/>
        <v>MSParameters!$G$36:$V$36</v>
      </c>
      <c r="F36" s="316"/>
      <c r="G36" s="514" t="str">
        <f>Translations!$B$1065</f>
        <v>Material - Limestone</v>
      </c>
      <c r="H36" s="515" t="str">
        <f>Translations!$B$1066</f>
        <v>Material - Dolomite</v>
      </c>
      <c r="I36" s="515" t="str">
        <f>Translations!$B$1067</f>
        <v>Material - Sodium bicarbonate</v>
      </c>
      <c r="J36" s="515" t="str">
        <f>Translations!$B$1089</f>
        <v>Material - Iron ores</v>
      </c>
      <c r="K36" s="515" t="str">
        <f>Translations!$B$1068</f>
        <v>Material - Sodium carbonate</v>
      </c>
      <c r="L36" s="515" t="str">
        <f>Translations!$B$1069</f>
        <v>Material - Potash</v>
      </c>
      <c r="M36" s="515" t="str">
        <f>Translations!$B$1070</f>
        <v>Material - CaCO3</v>
      </c>
      <c r="N36" s="515" t="str">
        <f>Translations!$B$1071</f>
        <v>Material - MgCO3</v>
      </c>
      <c r="O36" s="515" t="str">
        <f>Translations!$B$1072</f>
        <v>Material - Na2CO3</v>
      </c>
      <c r="P36" s="515" t="str">
        <f>Translations!$B$1073</f>
        <v>Material - BaCO3</v>
      </c>
      <c r="Q36" s="515" t="str">
        <f>Translations!$B$1074</f>
        <v>Material - Li2CO3</v>
      </c>
      <c r="R36" s="515" t="str">
        <f>Translations!$B$1075</f>
        <v>Material - K2CO3</v>
      </c>
      <c r="S36" s="515" t="str">
        <f>Translations!$B$1076</f>
        <v>Material - SrCO3</v>
      </c>
      <c r="T36" s="515" t="str">
        <f>Translations!$B$1077</f>
        <v>Material - NaHCO3</v>
      </c>
      <c r="U36" s="515" t="str">
        <f>Translations!$B$1078</f>
        <v>Material - FeCO3</v>
      </c>
      <c r="V36" s="515" t="str">
        <f>Translations!$B$1079</f>
        <v>Material - Other carbonates</v>
      </c>
      <c r="W36" s="515" t="str">
        <f>Translations!$B$157</f>
        <v>n.a.</v>
      </c>
      <c r="X36" s="515" t="str">
        <f>Translations!$B$157</f>
        <v>n.a.</v>
      </c>
      <c r="Y36" s="515" t="str">
        <f>Translations!$B$157</f>
        <v>n.a.</v>
      </c>
      <c r="Z36" s="515" t="str">
        <f>Translations!$B$157</f>
        <v>n.a.</v>
      </c>
      <c r="AA36" s="515" t="str">
        <f>Translations!$B$157</f>
        <v>n.a.</v>
      </c>
      <c r="AB36" s="515" t="str">
        <f>Translations!$B$157</f>
        <v>n.a.</v>
      </c>
      <c r="AC36" s="515" t="str">
        <f>Translations!$B$157</f>
        <v>n.a.</v>
      </c>
      <c r="AD36" s="515" t="str">
        <f>Translations!$B$157</f>
        <v>n.a.</v>
      </c>
      <c r="AE36" s="515" t="str">
        <f>Translations!$B$157</f>
        <v>n.a.</v>
      </c>
      <c r="AF36" s="515" t="str">
        <f>Translations!$B$157</f>
        <v>n.a.</v>
      </c>
      <c r="AG36" s="515" t="str">
        <f>Translations!$B$157</f>
        <v>n.a.</v>
      </c>
      <c r="AH36" s="515" t="str">
        <f>Translations!$B$157</f>
        <v>n.a.</v>
      </c>
      <c r="AI36" s="515" t="str">
        <f>Translations!$B$157</f>
        <v>n.a.</v>
      </c>
      <c r="AJ36" s="515" t="str">
        <f>Translations!$B$157</f>
        <v>n.a.</v>
      </c>
      <c r="AK36" s="515" t="str">
        <f>Translations!$B$157</f>
        <v>n.a.</v>
      </c>
      <c r="AL36" s="515" t="str">
        <f>Translations!$B$157</f>
        <v>n.a.</v>
      </c>
      <c r="AM36" s="515" t="str">
        <f>Translations!$B$157</f>
        <v>n.a.</v>
      </c>
      <c r="AN36" s="515" t="str">
        <f>Translations!$B$157</f>
        <v>n.a.</v>
      </c>
      <c r="AO36" s="515" t="str">
        <f>Translations!$B$157</f>
        <v>n.a.</v>
      </c>
      <c r="AP36" s="515" t="str">
        <f>Translations!$B$157</f>
        <v>n.a.</v>
      </c>
      <c r="AQ36" s="515" t="str">
        <f>Translations!$B$157</f>
        <v>n.a.</v>
      </c>
      <c r="AR36" s="515" t="str">
        <f>Translations!$B$157</f>
        <v>n.a.</v>
      </c>
      <c r="AS36" s="515" t="str">
        <f>Translations!$B$157</f>
        <v>n.a.</v>
      </c>
      <c r="AT36" s="515" t="str">
        <f>Translations!$B$157</f>
        <v>n.a.</v>
      </c>
      <c r="AU36" s="515" t="str">
        <f>Translations!$B$157</f>
        <v>n.a.</v>
      </c>
      <c r="AV36" s="515" t="str">
        <f>Translations!$B$157</f>
        <v>n.a.</v>
      </c>
      <c r="AW36" s="515" t="str">
        <f>Translations!$B$157</f>
        <v>n.a.</v>
      </c>
      <c r="AX36" s="515" t="str">
        <f>Translations!$B$157</f>
        <v>n.a.</v>
      </c>
      <c r="AY36" s="515" t="str">
        <f>Translations!$B$157</f>
        <v>n.a.</v>
      </c>
      <c r="AZ36" s="515" t="str">
        <f>Translations!$B$157</f>
        <v>n.a.</v>
      </c>
      <c r="BA36" s="515" t="str">
        <f>Translations!$B$157</f>
        <v>n.a.</v>
      </c>
      <c r="BB36" s="515" t="str">
        <f>Translations!$B$157</f>
        <v>n.a.</v>
      </c>
      <c r="BC36" s="515" t="str">
        <f>Translations!$B$157</f>
        <v>n.a.</v>
      </c>
      <c r="BD36" s="515" t="str">
        <f>Translations!$B$157</f>
        <v>n.a.</v>
      </c>
      <c r="BE36" s="515" t="str">
        <f>Translations!$B$157</f>
        <v>n.a.</v>
      </c>
      <c r="BF36" s="515" t="str">
        <f>Translations!$B$157</f>
        <v>n.a.</v>
      </c>
      <c r="BG36" s="515" t="str">
        <f>Translations!$B$157</f>
        <v>n.a.</v>
      </c>
      <c r="BH36" s="515" t="str">
        <f>Translations!$B$157</f>
        <v>n.a.</v>
      </c>
      <c r="BI36" s="515" t="str">
        <f>Translations!$B$157</f>
        <v>n.a.</v>
      </c>
      <c r="BJ36" s="515" t="str">
        <f>Translations!$B$157</f>
        <v>n.a.</v>
      </c>
      <c r="BK36" s="515" t="str">
        <f>Translations!$B$157</f>
        <v>n.a.</v>
      </c>
      <c r="BL36" s="515" t="str">
        <f>Translations!$B$157</f>
        <v>n.a.</v>
      </c>
      <c r="BM36" s="515" t="str">
        <f>Translations!$B$157</f>
        <v>n.a.</v>
      </c>
      <c r="BN36" s="515" t="str">
        <f>Translations!$B$157</f>
        <v>n.a.</v>
      </c>
      <c r="BO36" s="515" t="str">
        <f>Translations!$B$157</f>
        <v>n.a.</v>
      </c>
      <c r="BP36" s="515" t="str">
        <f>Translations!$B$157</f>
        <v>n.a.</v>
      </c>
      <c r="BQ36" s="515" t="str">
        <f>Translations!$B$157</f>
        <v>n.a.</v>
      </c>
      <c r="BR36" s="515" t="str">
        <f>Translations!$B$157</f>
        <v>n.a.</v>
      </c>
      <c r="BS36" s="515" t="str">
        <f>Translations!$B$157</f>
        <v>n.a.</v>
      </c>
      <c r="BT36" s="515" t="str">
        <f>Translations!$B$157</f>
        <v>n.a.</v>
      </c>
      <c r="BU36" s="515" t="str">
        <f>Translations!$B$157</f>
        <v>n.a.</v>
      </c>
      <c r="BV36" s="515" t="str">
        <f>Translations!$B$157</f>
        <v>n.a.</v>
      </c>
      <c r="BW36" s="515" t="str">
        <f>Translations!$B$157</f>
        <v>n.a.</v>
      </c>
      <c r="BX36" s="515" t="str">
        <f>Translations!$B$157</f>
        <v>n.a.</v>
      </c>
      <c r="BY36" s="515" t="str">
        <f>Translations!$B$157</f>
        <v>n.a.</v>
      </c>
      <c r="BZ36" s="515" t="str">
        <f>Translations!$B$157</f>
        <v>n.a.</v>
      </c>
      <c r="CA36" s="515" t="str">
        <f>Translations!$B$157</f>
        <v>n.a.</v>
      </c>
      <c r="CB36" s="515" t="str">
        <f>Translations!$B$157</f>
        <v>n.a.</v>
      </c>
      <c r="CC36" s="515" t="str">
        <f>Translations!$B$157</f>
        <v>n.a.</v>
      </c>
      <c r="CD36" s="515" t="str">
        <f>Translations!$B$157</f>
        <v>n.a.</v>
      </c>
      <c r="CE36" s="515" t="str">
        <f>Translations!$B$157</f>
        <v>n.a.</v>
      </c>
      <c r="CF36" s="515" t="str">
        <f>Translations!$B$157</f>
        <v>n.a.</v>
      </c>
      <c r="CG36" s="515" t="str">
        <f>Translations!$B$157</f>
        <v>n.a.</v>
      </c>
      <c r="CH36" s="515" t="str">
        <f>Translations!$B$157</f>
        <v>n.a.</v>
      </c>
      <c r="CI36" s="515" t="str">
        <f>Translations!$B$157</f>
        <v>n.a.</v>
      </c>
      <c r="CJ36" s="515" t="str">
        <f>Translations!$B$157</f>
        <v>n.a.</v>
      </c>
      <c r="CK36" s="515" t="str">
        <f>Translations!$B$157</f>
        <v>n.a.</v>
      </c>
      <c r="CL36" s="515" t="str">
        <f>Translations!$B$157</f>
        <v>n.a.</v>
      </c>
      <c r="CM36" s="515" t="str">
        <f>Translations!$B$157</f>
        <v>n.a.</v>
      </c>
      <c r="CN36" s="515" t="str">
        <f>Translations!$B$157</f>
        <v>n.a.</v>
      </c>
      <c r="CO36" s="515" t="str">
        <f>Translations!$B$157</f>
        <v>n.a.</v>
      </c>
      <c r="CP36" s="515" t="str">
        <f>Translations!$B$157</f>
        <v>n.a.</v>
      </c>
      <c r="CQ36" s="515" t="str">
        <f>Translations!$B$157</f>
        <v>n.a.</v>
      </c>
      <c r="CR36" s="515" t="str">
        <f>Translations!$B$157</f>
        <v>n.a.</v>
      </c>
      <c r="CS36" s="515" t="str">
        <f>Translations!$B$157</f>
        <v>n.a.</v>
      </c>
      <c r="CT36" s="515" t="str">
        <f>Translations!$B$157</f>
        <v>n.a.</v>
      </c>
      <c r="CU36" s="515" t="str">
        <f>Translations!$B$157</f>
        <v>n.a.</v>
      </c>
      <c r="CV36" s="515" t="str">
        <f>Translations!$B$157</f>
        <v>n.a.</v>
      </c>
      <c r="CW36" s="515" t="str">
        <f>Translations!$B$157</f>
        <v>n.a.</v>
      </c>
      <c r="CX36" s="515" t="str">
        <f>Translations!$B$157</f>
        <v>n.a.</v>
      </c>
      <c r="CY36" s="515" t="str">
        <f>Translations!$B$157</f>
        <v>n.a.</v>
      </c>
      <c r="CZ36" s="515" t="str">
        <f>Translations!$B$157</f>
        <v>n.a.</v>
      </c>
      <c r="DA36" s="515" t="str">
        <f>Translations!$B$157</f>
        <v>n.a.</v>
      </c>
      <c r="DB36" s="517" t="str">
        <f>Translations!$B$157</f>
        <v>n.a.</v>
      </c>
    </row>
    <row r="37" spans="1:106" x14ac:dyDescent="0.25">
      <c r="A37" s="217">
        <f t="shared" si="2"/>
        <v>20</v>
      </c>
      <c r="B37" s="171" t="str">
        <f t="shared" si="0"/>
        <v>Metal ore: Process (method A): mixed (carbonate + non-carbonate)</v>
      </c>
      <c r="C37" s="171"/>
      <c r="D37" s="173"/>
      <c r="E37" s="288" t="str">
        <f t="shared" ca="1" si="1"/>
        <v>MSParameters!$G$37:$V$37</v>
      </c>
      <c r="F37" s="316"/>
      <c r="G37" s="514" t="str">
        <f>Translations!$B$1065</f>
        <v>Material - Limestone</v>
      </c>
      <c r="H37" s="515" t="str">
        <f>Translations!$B$1066</f>
        <v>Material - Dolomite</v>
      </c>
      <c r="I37" s="515" t="str">
        <f>Translations!$B$1067</f>
        <v>Material - Sodium bicarbonate</v>
      </c>
      <c r="J37" s="515" t="str">
        <f>Translations!$B$1089</f>
        <v>Material - Iron ores</v>
      </c>
      <c r="K37" s="515" t="str">
        <f>Translations!$B$1068</f>
        <v>Material - Sodium carbonate</v>
      </c>
      <c r="L37" s="515" t="str">
        <f>Translations!$B$1069</f>
        <v>Material - Potash</v>
      </c>
      <c r="M37" s="515" t="str">
        <f>Translations!$B$1070</f>
        <v>Material - CaCO3</v>
      </c>
      <c r="N37" s="515" t="str">
        <f>Translations!$B$1071</f>
        <v>Material - MgCO3</v>
      </c>
      <c r="O37" s="515" t="str">
        <f>Translations!$B$1072</f>
        <v>Material - Na2CO3</v>
      </c>
      <c r="P37" s="515" t="str">
        <f>Translations!$B$1073</f>
        <v>Material - BaCO3</v>
      </c>
      <c r="Q37" s="515" t="str">
        <f>Translations!$B$1074</f>
        <v>Material - Li2CO3</v>
      </c>
      <c r="R37" s="515" t="str">
        <f>Translations!$B$1075</f>
        <v>Material - K2CO3</v>
      </c>
      <c r="S37" s="515" t="str">
        <f>Translations!$B$1076</f>
        <v>Material - SrCO3</v>
      </c>
      <c r="T37" s="515" t="str">
        <f>Translations!$B$1077</f>
        <v>Material - NaHCO3</v>
      </c>
      <c r="U37" s="515" t="str">
        <f>Translations!$B$1078</f>
        <v>Material - FeCO3</v>
      </c>
      <c r="V37" s="515" t="str">
        <f>Translations!$B$1079</f>
        <v>Material - Other carbonates</v>
      </c>
      <c r="W37" s="515" t="str">
        <f>Translations!$B$157</f>
        <v>n.a.</v>
      </c>
      <c r="X37" s="515" t="str">
        <f>Translations!$B$157</f>
        <v>n.a.</v>
      </c>
      <c r="Y37" s="515" t="str">
        <f>Translations!$B$157</f>
        <v>n.a.</v>
      </c>
      <c r="Z37" s="515" t="str">
        <f>Translations!$B$157</f>
        <v>n.a.</v>
      </c>
      <c r="AA37" s="515" t="str">
        <f>Translations!$B$157</f>
        <v>n.a.</v>
      </c>
      <c r="AB37" s="515" t="str">
        <f>Translations!$B$157</f>
        <v>n.a.</v>
      </c>
      <c r="AC37" s="515" t="str">
        <f>Translations!$B$157</f>
        <v>n.a.</v>
      </c>
      <c r="AD37" s="515" t="str">
        <f>Translations!$B$157</f>
        <v>n.a.</v>
      </c>
      <c r="AE37" s="515" t="str">
        <f>Translations!$B$157</f>
        <v>n.a.</v>
      </c>
      <c r="AF37" s="515" t="str">
        <f>Translations!$B$157</f>
        <v>n.a.</v>
      </c>
      <c r="AG37" s="516" t="str">
        <f>Translations!$B$157</f>
        <v>n.a.</v>
      </c>
      <c r="AH37" s="516" t="str">
        <f>Translations!$B$157</f>
        <v>n.a.</v>
      </c>
      <c r="AI37" s="516" t="str">
        <f>Translations!$B$157</f>
        <v>n.a.</v>
      </c>
      <c r="AJ37" s="516" t="str">
        <f>Translations!$B$157</f>
        <v>n.a.</v>
      </c>
      <c r="AK37" s="516" t="str">
        <f>Translations!$B$157</f>
        <v>n.a.</v>
      </c>
      <c r="AL37" s="516" t="str">
        <f>Translations!$B$157</f>
        <v>n.a.</v>
      </c>
      <c r="AM37" s="516" t="str">
        <f>Translations!$B$157</f>
        <v>n.a.</v>
      </c>
      <c r="AN37" s="516" t="str">
        <f>Translations!$B$157</f>
        <v>n.a.</v>
      </c>
      <c r="AO37" s="516" t="str">
        <f>Translations!$B$157</f>
        <v>n.a.</v>
      </c>
      <c r="AP37" s="516" t="str">
        <f>Translations!$B$157</f>
        <v>n.a.</v>
      </c>
      <c r="AQ37" s="516" t="str">
        <f>Translations!$B$157</f>
        <v>n.a.</v>
      </c>
      <c r="AR37" s="516" t="str">
        <f>Translations!$B$157</f>
        <v>n.a.</v>
      </c>
      <c r="AS37" s="516" t="str">
        <f>Translations!$B$157</f>
        <v>n.a.</v>
      </c>
      <c r="AT37" s="516" t="str">
        <f>Translations!$B$157</f>
        <v>n.a.</v>
      </c>
      <c r="AU37" s="516" t="str">
        <f>Translations!$B$157</f>
        <v>n.a.</v>
      </c>
      <c r="AV37" s="516" t="str">
        <f>Translations!$B$157</f>
        <v>n.a.</v>
      </c>
      <c r="AW37" s="516" t="str">
        <f>Translations!$B$157</f>
        <v>n.a.</v>
      </c>
      <c r="AX37" s="516" t="str">
        <f>Translations!$B$157</f>
        <v>n.a.</v>
      </c>
      <c r="AY37" s="516" t="str">
        <f>Translations!$B$157</f>
        <v>n.a.</v>
      </c>
      <c r="AZ37" s="515" t="str">
        <f>Translations!$B$157</f>
        <v>n.a.</v>
      </c>
      <c r="BA37" s="515" t="str">
        <f>Translations!$B$157</f>
        <v>n.a.</v>
      </c>
      <c r="BB37" s="515" t="str">
        <f>Translations!$B$157</f>
        <v>n.a.</v>
      </c>
      <c r="BC37" s="515" t="str">
        <f>Translations!$B$157</f>
        <v>n.a.</v>
      </c>
      <c r="BD37" s="515" t="str">
        <f>Translations!$B$157</f>
        <v>n.a.</v>
      </c>
      <c r="BE37" s="515" t="str">
        <f>Translations!$B$157</f>
        <v>n.a.</v>
      </c>
      <c r="BF37" s="515" t="str">
        <f>Translations!$B$157</f>
        <v>n.a.</v>
      </c>
      <c r="BG37" s="515" t="str">
        <f>Translations!$B$157</f>
        <v>n.a.</v>
      </c>
      <c r="BH37" s="515" t="str">
        <f>Translations!$B$157</f>
        <v>n.a.</v>
      </c>
      <c r="BI37" s="515" t="str">
        <f>Translations!$B$157</f>
        <v>n.a.</v>
      </c>
      <c r="BJ37" s="515" t="str">
        <f>Translations!$B$157</f>
        <v>n.a.</v>
      </c>
      <c r="BK37" s="515" t="str">
        <f>Translations!$B$157</f>
        <v>n.a.</v>
      </c>
      <c r="BL37" s="515" t="str">
        <f>Translations!$B$157</f>
        <v>n.a.</v>
      </c>
      <c r="BM37" s="515" t="str">
        <f>Translations!$B$157</f>
        <v>n.a.</v>
      </c>
      <c r="BN37" s="515" t="str">
        <f>Translations!$B$157</f>
        <v>n.a.</v>
      </c>
      <c r="BO37" s="515" t="str">
        <f>Translations!$B$157</f>
        <v>n.a.</v>
      </c>
      <c r="BP37" s="515" t="str">
        <f>Translations!$B$157</f>
        <v>n.a.</v>
      </c>
      <c r="BQ37" s="515" t="str">
        <f>Translations!$B$157</f>
        <v>n.a.</v>
      </c>
      <c r="BR37" s="515" t="str">
        <f>Translations!$B$157</f>
        <v>n.a.</v>
      </c>
      <c r="BS37" s="515" t="str">
        <f>Translations!$B$157</f>
        <v>n.a.</v>
      </c>
      <c r="BT37" s="515" t="str">
        <f>Translations!$B$157</f>
        <v>n.a.</v>
      </c>
      <c r="BU37" s="515" t="str">
        <f>Translations!$B$157</f>
        <v>n.a.</v>
      </c>
      <c r="BV37" s="515" t="str">
        <f>Translations!$B$157</f>
        <v>n.a.</v>
      </c>
      <c r="BW37" s="515" t="str">
        <f>Translations!$B$157</f>
        <v>n.a.</v>
      </c>
      <c r="BX37" s="515" t="str">
        <f>Translations!$B$157</f>
        <v>n.a.</v>
      </c>
      <c r="BY37" s="515" t="str">
        <f>Translations!$B$157</f>
        <v>n.a.</v>
      </c>
      <c r="BZ37" s="515" t="str">
        <f>Translations!$B$157</f>
        <v>n.a.</v>
      </c>
      <c r="CA37" s="515" t="str">
        <f>Translations!$B$157</f>
        <v>n.a.</v>
      </c>
      <c r="CB37" s="515" t="str">
        <f>Translations!$B$157</f>
        <v>n.a.</v>
      </c>
      <c r="CC37" s="515" t="str">
        <f>Translations!$B$157</f>
        <v>n.a.</v>
      </c>
      <c r="CD37" s="515" t="str">
        <f>Translations!$B$157</f>
        <v>n.a.</v>
      </c>
      <c r="CE37" s="515" t="str">
        <f>Translations!$B$157</f>
        <v>n.a.</v>
      </c>
      <c r="CF37" s="515" t="str">
        <f>Translations!$B$157</f>
        <v>n.a.</v>
      </c>
      <c r="CG37" s="515" t="str">
        <f>Translations!$B$157</f>
        <v>n.a.</v>
      </c>
      <c r="CH37" s="515" t="str">
        <f>Translations!$B$157</f>
        <v>n.a.</v>
      </c>
      <c r="CI37" s="515" t="str">
        <f>Translations!$B$157</f>
        <v>n.a.</v>
      </c>
      <c r="CJ37" s="515" t="str">
        <f>Translations!$B$157</f>
        <v>n.a.</v>
      </c>
      <c r="CK37" s="515" t="str">
        <f>Translations!$B$157</f>
        <v>n.a.</v>
      </c>
      <c r="CL37" s="515" t="str">
        <f>Translations!$B$157</f>
        <v>n.a.</v>
      </c>
      <c r="CM37" s="515" t="str">
        <f>Translations!$B$157</f>
        <v>n.a.</v>
      </c>
      <c r="CN37" s="515" t="str">
        <f>Translations!$B$157</f>
        <v>n.a.</v>
      </c>
      <c r="CO37" s="515" t="str">
        <f>Translations!$B$157</f>
        <v>n.a.</v>
      </c>
      <c r="CP37" s="515" t="str">
        <f>Translations!$B$157</f>
        <v>n.a.</v>
      </c>
      <c r="CQ37" s="515" t="str">
        <f>Translations!$B$157</f>
        <v>n.a.</v>
      </c>
      <c r="CR37" s="515" t="str">
        <f>Translations!$B$157</f>
        <v>n.a.</v>
      </c>
      <c r="CS37" s="515" t="str">
        <f>Translations!$B$157</f>
        <v>n.a.</v>
      </c>
      <c r="CT37" s="515" t="str">
        <f>Translations!$B$157</f>
        <v>n.a.</v>
      </c>
      <c r="CU37" s="515" t="str">
        <f>Translations!$B$157</f>
        <v>n.a.</v>
      </c>
      <c r="CV37" s="515" t="str">
        <f>Translations!$B$157</f>
        <v>n.a.</v>
      </c>
      <c r="CW37" s="515" t="str">
        <f>Translations!$B$157</f>
        <v>n.a.</v>
      </c>
      <c r="CX37" s="515" t="str">
        <f>Translations!$B$157</f>
        <v>n.a.</v>
      </c>
      <c r="CY37" s="515" t="str">
        <f>Translations!$B$157</f>
        <v>n.a.</v>
      </c>
      <c r="CZ37" s="515" t="str">
        <f>Translations!$B$157</f>
        <v>n.a.</v>
      </c>
      <c r="DA37" s="515" t="str">
        <f>Translations!$B$157</f>
        <v>n.a.</v>
      </c>
      <c r="DB37" s="517" t="str">
        <f>Translations!$B$157</f>
        <v>n.a.</v>
      </c>
    </row>
    <row r="38" spans="1:106" x14ac:dyDescent="0.25">
      <c r="A38" s="217">
        <f t="shared" si="2"/>
        <v>21</v>
      </c>
      <c r="B38" s="171" t="str">
        <f t="shared" si="0"/>
        <v>Metal ore: Process (method A): non-carbonate</v>
      </c>
      <c r="C38" s="171"/>
      <c r="D38" s="173"/>
      <c r="E38" s="288" t="str">
        <f t="shared" ca="1" si="1"/>
        <v>MSParameters!$G$38:$G$38</v>
      </c>
      <c r="F38" s="316"/>
      <c r="G38" s="514" t="str">
        <f>Translations!$B$1108</f>
        <v>Material - Other carbon-containing material</v>
      </c>
      <c r="H38" s="515" t="str">
        <f>Translations!$B$157</f>
        <v>n.a.</v>
      </c>
      <c r="I38" s="515" t="str">
        <f>Translations!$B$157</f>
        <v>n.a.</v>
      </c>
      <c r="J38" s="515" t="str">
        <f>Translations!$B$157</f>
        <v>n.a.</v>
      </c>
      <c r="K38" s="515" t="str">
        <f>Translations!$B$157</f>
        <v>n.a.</v>
      </c>
      <c r="L38" s="515" t="str">
        <f>Translations!$B$157</f>
        <v>n.a.</v>
      </c>
      <c r="M38" s="515" t="str">
        <f>Translations!$B$157</f>
        <v>n.a.</v>
      </c>
      <c r="N38" s="515" t="str">
        <f>Translations!$B$157</f>
        <v>n.a.</v>
      </c>
      <c r="O38" s="515" t="str">
        <f>Translations!$B$157</f>
        <v>n.a.</v>
      </c>
      <c r="P38" s="515" t="str">
        <f>Translations!$B$157</f>
        <v>n.a.</v>
      </c>
      <c r="Q38" s="515" t="str">
        <f>Translations!$B$157</f>
        <v>n.a.</v>
      </c>
      <c r="R38" s="515" t="str">
        <f>Translations!$B$157</f>
        <v>n.a.</v>
      </c>
      <c r="S38" s="515" t="str">
        <f>Translations!$B$157</f>
        <v>n.a.</v>
      </c>
      <c r="T38" s="515" t="str">
        <f>Translations!$B$157</f>
        <v>n.a.</v>
      </c>
      <c r="U38" s="515" t="str">
        <f>Translations!$B$157</f>
        <v>n.a.</v>
      </c>
      <c r="V38" s="515" t="str">
        <f>Translations!$B$157</f>
        <v>n.a.</v>
      </c>
      <c r="W38" s="515" t="str">
        <f>Translations!$B$157</f>
        <v>n.a.</v>
      </c>
      <c r="X38" s="515" t="str">
        <f>Translations!$B$157</f>
        <v>n.a.</v>
      </c>
      <c r="Y38" s="515" t="str">
        <f>Translations!$B$157</f>
        <v>n.a.</v>
      </c>
      <c r="Z38" s="515" t="str">
        <f>Translations!$B$157</f>
        <v>n.a.</v>
      </c>
      <c r="AA38" s="515" t="str">
        <f>Translations!$B$157</f>
        <v>n.a.</v>
      </c>
      <c r="AB38" s="515" t="str">
        <f>Translations!$B$157</f>
        <v>n.a.</v>
      </c>
      <c r="AC38" s="515" t="str">
        <f>Translations!$B$157</f>
        <v>n.a.</v>
      </c>
      <c r="AD38" s="515" t="str">
        <f>Translations!$B$157</f>
        <v>n.a.</v>
      </c>
      <c r="AE38" s="515" t="str">
        <f>Translations!$B$157</f>
        <v>n.a.</v>
      </c>
      <c r="AF38" s="515" t="str">
        <f>Translations!$B$157</f>
        <v>n.a.</v>
      </c>
      <c r="AG38" s="515" t="str">
        <f>Translations!$B$157</f>
        <v>n.a.</v>
      </c>
      <c r="AH38" s="515" t="str">
        <f>Translations!$B$157</f>
        <v>n.a.</v>
      </c>
      <c r="AI38" s="515" t="str">
        <f>Translations!$B$157</f>
        <v>n.a.</v>
      </c>
      <c r="AJ38" s="515" t="str">
        <f>Translations!$B$157</f>
        <v>n.a.</v>
      </c>
      <c r="AK38" s="515" t="str">
        <f>Translations!$B$157</f>
        <v>n.a.</v>
      </c>
      <c r="AL38" s="515" t="str">
        <f>Translations!$B$157</f>
        <v>n.a.</v>
      </c>
      <c r="AM38" s="515" t="str">
        <f>Translations!$B$157</f>
        <v>n.a.</v>
      </c>
      <c r="AN38" s="515" t="str">
        <f>Translations!$B$157</f>
        <v>n.a.</v>
      </c>
      <c r="AO38" s="515" t="str">
        <f>Translations!$B$157</f>
        <v>n.a.</v>
      </c>
      <c r="AP38" s="515" t="str">
        <f>Translations!$B$157</f>
        <v>n.a.</v>
      </c>
      <c r="AQ38" s="515" t="str">
        <f>Translations!$B$157</f>
        <v>n.a.</v>
      </c>
      <c r="AR38" s="515" t="str">
        <f>Translations!$B$157</f>
        <v>n.a.</v>
      </c>
      <c r="AS38" s="515" t="str">
        <f>Translations!$B$157</f>
        <v>n.a.</v>
      </c>
      <c r="AT38" s="515" t="str">
        <f>Translations!$B$157</f>
        <v>n.a.</v>
      </c>
      <c r="AU38" s="515" t="str">
        <f>Translations!$B$157</f>
        <v>n.a.</v>
      </c>
      <c r="AV38" s="515" t="str">
        <f>Translations!$B$157</f>
        <v>n.a.</v>
      </c>
      <c r="AW38" s="515" t="str">
        <f>Translations!$B$157</f>
        <v>n.a.</v>
      </c>
      <c r="AX38" s="515" t="str">
        <f>Translations!$B$157</f>
        <v>n.a.</v>
      </c>
      <c r="AY38" s="515" t="str">
        <f>Translations!$B$157</f>
        <v>n.a.</v>
      </c>
      <c r="AZ38" s="515" t="str">
        <f>Translations!$B$157</f>
        <v>n.a.</v>
      </c>
      <c r="BA38" s="515" t="str">
        <f>Translations!$B$157</f>
        <v>n.a.</v>
      </c>
      <c r="BB38" s="515" t="str">
        <f>Translations!$B$157</f>
        <v>n.a.</v>
      </c>
      <c r="BC38" s="515" t="str">
        <f>Translations!$B$157</f>
        <v>n.a.</v>
      </c>
      <c r="BD38" s="515" t="str">
        <f>Translations!$B$157</f>
        <v>n.a.</v>
      </c>
      <c r="BE38" s="515" t="str">
        <f>Translations!$B$157</f>
        <v>n.a.</v>
      </c>
      <c r="BF38" s="515" t="str">
        <f>Translations!$B$157</f>
        <v>n.a.</v>
      </c>
      <c r="BG38" s="515" t="str">
        <f>Translations!$B$157</f>
        <v>n.a.</v>
      </c>
      <c r="BH38" s="515" t="str">
        <f>Translations!$B$157</f>
        <v>n.a.</v>
      </c>
      <c r="BI38" s="515" t="str">
        <f>Translations!$B$157</f>
        <v>n.a.</v>
      </c>
      <c r="BJ38" s="515" t="str">
        <f>Translations!$B$157</f>
        <v>n.a.</v>
      </c>
      <c r="BK38" s="515" t="str">
        <f>Translations!$B$157</f>
        <v>n.a.</v>
      </c>
      <c r="BL38" s="515" t="str">
        <f>Translations!$B$157</f>
        <v>n.a.</v>
      </c>
      <c r="BM38" s="515" t="str">
        <f>Translations!$B$157</f>
        <v>n.a.</v>
      </c>
      <c r="BN38" s="515" t="str">
        <f>Translations!$B$157</f>
        <v>n.a.</v>
      </c>
      <c r="BO38" s="515" t="str">
        <f>Translations!$B$157</f>
        <v>n.a.</v>
      </c>
      <c r="BP38" s="515" t="str">
        <f>Translations!$B$157</f>
        <v>n.a.</v>
      </c>
      <c r="BQ38" s="515" t="str">
        <f>Translations!$B$157</f>
        <v>n.a.</v>
      </c>
      <c r="BR38" s="515" t="str">
        <f>Translations!$B$157</f>
        <v>n.a.</v>
      </c>
      <c r="BS38" s="515" t="str">
        <f>Translations!$B$157</f>
        <v>n.a.</v>
      </c>
      <c r="BT38" s="515" t="str">
        <f>Translations!$B$157</f>
        <v>n.a.</v>
      </c>
      <c r="BU38" s="515" t="str">
        <f>Translations!$B$157</f>
        <v>n.a.</v>
      </c>
      <c r="BV38" s="515" t="str">
        <f>Translations!$B$157</f>
        <v>n.a.</v>
      </c>
      <c r="BW38" s="515" t="str">
        <f>Translations!$B$157</f>
        <v>n.a.</v>
      </c>
      <c r="BX38" s="515" t="str">
        <f>Translations!$B$157</f>
        <v>n.a.</v>
      </c>
      <c r="BY38" s="515" t="str">
        <f>Translations!$B$157</f>
        <v>n.a.</v>
      </c>
      <c r="BZ38" s="515" t="str">
        <f>Translations!$B$157</f>
        <v>n.a.</v>
      </c>
      <c r="CA38" s="515" t="str">
        <f>Translations!$B$157</f>
        <v>n.a.</v>
      </c>
      <c r="CB38" s="515" t="str">
        <f>Translations!$B$157</f>
        <v>n.a.</v>
      </c>
      <c r="CC38" s="515" t="str">
        <f>Translations!$B$157</f>
        <v>n.a.</v>
      </c>
      <c r="CD38" s="515" t="str">
        <f>Translations!$B$157</f>
        <v>n.a.</v>
      </c>
      <c r="CE38" s="515" t="str">
        <f>Translations!$B$157</f>
        <v>n.a.</v>
      </c>
      <c r="CF38" s="515" t="str">
        <f>Translations!$B$157</f>
        <v>n.a.</v>
      </c>
      <c r="CG38" s="515" t="str">
        <f>Translations!$B$157</f>
        <v>n.a.</v>
      </c>
      <c r="CH38" s="515" t="str">
        <f>Translations!$B$157</f>
        <v>n.a.</v>
      </c>
      <c r="CI38" s="515" t="str">
        <f>Translations!$B$157</f>
        <v>n.a.</v>
      </c>
      <c r="CJ38" s="515" t="str">
        <f>Translations!$B$157</f>
        <v>n.a.</v>
      </c>
      <c r="CK38" s="515" t="str">
        <f>Translations!$B$157</f>
        <v>n.a.</v>
      </c>
      <c r="CL38" s="515" t="str">
        <f>Translations!$B$157</f>
        <v>n.a.</v>
      </c>
      <c r="CM38" s="515" t="str">
        <f>Translations!$B$157</f>
        <v>n.a.</v>
      </c>
      <c r="CN38" s="515" t="str">
        <f>Translations!$B$157</f>
        <v>n.a.</v>
      </c>
      <c r="CO38" s="515" t="str">
        <f>Translations!$B$157</f>
        <v>n.a.</v>
      </c>
      <c r="CP38" s="515" t="str">
        <f>Translations!$B$157</f>
        <v>n.a.</v>
      </c>
      <c r="CQ38" s="515" t="str">
        <f>Translations!$B$157</f>
        <v>n.a.</v>
      </c>
      <c r="CR38" s="515" t="str">
        <f>Translations!$B$157</f>
        <v>n.a.</v>
      </c>
      <c r="CS38" s="515" t="str">
        <f>Translations!$B$157</f>
        <v>n.a.</v>
      </c>
      <c r="CT38" s="515" t="str">
        <f>Translations!$B$157</f>
        <v>n.a.</v>
      </c>
      <c r="CU38" s="515" t="str">
        <f>Translations!$B$157</f>
        <v>n.a.</v>
      </c>
      <c r="CV38" s="515" t="str">
        <f>Translations!$B$157</f>
        <v>n.a.</v>
      </c>
      <c r="CW38" s="515" t="str">
        <f>Translations!$B$157</f>
        <v>n.a.</v>
      </c>
      <c r="CX38" s="515" t="str">
        <f>Translations!$B$157</f>
        <v>n.a.</v>
      </c>
      <c r="CY38" s="515" t="str">
        <f>Translations!$B$157</f>
        <v>n.a.</v>
      </c>
      <c r="CZ38" s="515" t="str">
        <f>Translations!$B$157</f>
        <v>n.a.</v>
      </c>
      <c r="DA38" s="515" t="str">
        <f>Translations!$B$157</f>
        <v>n.a.</v>
      </c>
      <c r="DB38" s="517" t="str">
        <f>Translations!$B$157</f>
        <v>n.a.</v>
      </c>
    </row>
    <row r="39" spans="1:106" x14ac:dyDescent="0.25">
      <c r="A39" s="217">
        <f t="shared" si="2"/>
        <v>22</v>
      </c>
      <c r="B39" s="171" t="str">
        <f t="shared" si="0"/>
        <v>Metal ore: Process (method B): oxide output</v>
      </c>
      <c r="C39" s="171"/>
      <c r="D39" s="173"/>
      <c r="E39" s="288" t="str">
        <f t="shared" ca="1" si="1"/>
        <v>MSParameters!$G$39:$G$39</v>
      </c>
      <c r="F39" s="316"/>
      <c r="G39" s="514" t="str">
        <f>Translations!$B$1064</f>
        <v>Material - Other materials</v>
      </c>
      <c r="H39" s="515" t="str">
        <f>Translations!$B$157</f>
        <v>n.a.</v>
      </c>
      <c r="I39" s="515" t="str">
        <f>Translations!$B$157</f>
        <v>n.a.</v>
      </c>
      <c r="J39" s="515" t="str">
        <f>Translations!$B$157</f>
        <v>n.a.</v>
      </c>
      <c r="K39" s="515" t="str">
        <f>Translations!$B$157</f>
        <v>n.a.</v>
      </c>
      <c r="L39" s="515" t="str">
        <f>Translations!$B$157</f>
        <v>n.a.</v>
      </c>
      <c r="M39" s="515" t="str">
        <f>Translations!$B$157</f>
        <v>n.a.</v>
      </c>
      <c r="N39" s="515" t="str">
        <f>Translations!$B$157</f>
        <v>n.a.</v>
      </c>
      <c r="O39" s="515" t="str">
        <f>Translations!$B$157</f>
        <v>n.a.</v>
      </c>
      <c r="P39" s="515" t="str">
        <f>Translations!$B$157</f>
        <v>n.a.</v>
      </c>
      <c r="Q39" s="515" t="str">
        <f>Translations!$B$157</f>
        <v>n.a.</v>
      </c>
      <c r="R39" s="515" t="str">
        <f>Translations!$B$157</f>
        <v>n.a.</v>
      </c>
      <c r="S39" s="515" t="str">
        <f>Translations!$B$157</f>
        <v>n.a.</v>
      </c>
      <c r="T39" s="515" t="str">
        <f>Translations!$B$157</f>
        <v>n.a.</v>
      </c>
      <c r="U39" s="515" t="str">
        <f>Translations!$B$157</f>
        <v>n.a.</v>
      </c>
      <c r="V39" s="515" t="str">
        <f>Translations!$B$157</f>
        <v>n.a.</v>
      </c>
      <c r="W39" s="515" t="str">
        <f>Translations!$B$157</f>
        <v>n.a.</v>
      </c>
      <c r="X39" s="515" t="str">
        <f>Translations!$B$157</f>
        <v>n.a.</v>
      </c>
      <c r="Y39" s="515" t="str">
        <f>Translations!$B$157</f>
        <v>n.a.</v>
      </c>
      <c r="Z39" s="515" t="str">
        <f>Translations!$B$157</f>
        <v>n.a.</v>
      </c>
      <c r="AA39" s="515" t="str">
        <f>Translations!$B$157</f>
        <v>n.a.</v>
      </c>
      <c r="AB39" s="515" t="str">
        <f>Translations!$B$157</f>
        <v>n.a.</v>
      </c>
      <c r="AC39" s="515" t="str">
        <f>Translations!$B$157</f>
        <v>n.a.</v>
      </c>
      <c r="AD39" s="515" t="str">
        <f>Translations!$B$157</f>
        <v>n.a.</v>
      </c>
      <c r="AE39" s="515" t="str">
        <f>Translations!$B$157</f>
        <v>n.a.</v>
      </c>
      <c r="AF39" s="515" t="str">
        <f>Translations!$B$157</f>
        <v>n.a.</v>
      </c>
      <c r="AG39" s="515" t="str">
        <f>Translations!$B$157</f>
        <v>n.a.</v>
      </c>
      <c r="AH39" s="515" t="str">
        <f>Translations!$B$157</f>
        <v>n.a.</v>
      </c>
      <c r="AI39" s="515" t="str">
        <f>Translations!$B$157</f>
        <v>n.a.</v>
      </c>
      <c r="AJ39" s="515" t="str">
        <f>Translations!$B$157</f>
        <v>n.a.</v>
      </c>
      <c r="AK39" s="515" t="str">
        <f>Translations!$B$157</f>
        <v>n.a.</v>
      </c>
      <c r="AL39" s="515" t="str">
        <f>Translations!$B$157</f>
        <v>n.a.</v>
      </c>
      <c r="AM39" s="515" t="str">
        <f>Translations!$B$157</f>
        <v>n.a.</v>
      </c>
      <c r="AN39" s="515" t="str">
        <f>Translations!$B$157</f>
        <v>n.a.</v>
      </c>
      <c r="AO39" s="515" t="str">
        <f>Translations!$B$157</f>
        <v>n.a.</v>
      </c>
      <c r="AP39" s="515" t="str">
        <f>Translations!$B$157</f>
        <v>n.a.</v>
      </c>
      <c r="AQ39" s="515" t="str">
        <f>Translations!$B$157</f>
        <v>n.a.</v>
      </c>
      <c r="AR39" s="515" t="str">
        <f>Translations!$B$157</f>
        <v>n.a.</v>
      </c>
      <c r="AS39" s="515" t="str">
        <f>Translations!$B$157</f>
        <v>n.a.</v>
      </c>
      <c r="AT39" s="515" t="str">
        <f>Translations!$B$157</f>
        <v>n.a.</v>
      </c>
      <c r="AU39" s="515" t="str">
        <f>Translations!$B$157</f>
        <v>n.a.</v>
      </c>
      <c r="AV39" s="515" t="str">
        <f>Translations!$B$157</f>
        <v>n.a.</v>
      </c>
      <c r="AW39" s="515" t="str">
        <f>Translations!$B$157</f>
        <v>n.a.</v>
      </c>
      <c r="AX39" s="515" t="str">
        <f>Translations!$B$157</f>
        <v>n.a.</v>
      </c>
      <c r="AY39" s="515" t="str">
        <f>Translations!$B$157</f>
        <v>n.a.</v>
      </c>
      <c r="AZ39" s="515" t="str">
        <f>Translations!$B$157</f>
        <v>n.a.</v>
      </c>
      <c r="BA39" s="515" t="str">
        <f>Translations!$B$157</f>
        <v>n.a.</v>
      </c>
      <c r="BB39" s="515" t="str">
        <f>Translations!$B$157</f>
        <v>n.a.</v>
      </c>
      <c r="BC39" s="515" t="str">
        <f>Translations!$B$157</f>
        <v>n.a.</v>
      </c>
      <c r="BD39" s="515" t="str">
        <f>Translations!$B$157</f>
        <v>n.a.</v>
      </c>
      <c r="BE39" s="515" t="str">
        <f>Translations!$B$157</f>
        <v>n.a.</v>
      </c>
      <c r="BF39" s="515" t="str">
        <f>Translations!$B$157</f>
        <v>n.a.</v>
      </c>
      <c r="BG39" s="515" t="str">
        <f>Translations!$B$157</f>
        <v>n.a.</v>
      </c>
      <c r="BH39" s="515" t="str">
        <f>Translations!$B$157</f>
        <v>n.a.</v>
      </c>
      <c r="BI39" s="515" t="str">
        <f>Translations!$B$157</f>
        <v>n.a.</v>
      </c>
      <c r="BJ39" s="515" t="str">
        <f>Translations!$B$157</f>
        <v>n.a.</v>
      </c>
      <c r="BK39" s="515" t="str">
        <f>Translations!$B$157</f>
        <v>n.a.</v>
      </c>
      <c r="BL39" s="515" t="str">
        <f>Translations!$B$157</f>
        <v>n.a.</v>
      </c>
      <c r="BM39" s="515" t="str">
        <f>Translations!$B$157</f>
        <v>n.a.</v>
      </c>
      <c r="BN39" s="515" t="str">
        <f>Translations!$B$157</f>
        <v>n.a.</v>
      </c>
      <c r="BO39" s="515" t="str">
        <f>Translations!$B$157</f>
        <v>n.a.</v>
      </c>
      <c r="BP39" s="515" t="str">
        <f>Translations!$B$157</f>
        <v>n.a.</v>
      </c>
      <c r="BQ39" s="515" t="str">
        <f>Translations!$B$157</f>
        <v>n.a.</v>
      </c>
      <c r="BR39" s="515" t="str">
        <f>Translations!$B$157</f>
        <v>n.a.</v>
      </c>
      <c r="BS39" s="515" t="str">
        <f>Translations!$B$157</f>
        <v>n.a.</v>
      </c>
      <c r="BT39" s="515" t="str">
        <f>Translations!$B$157</f>
        <v>n.a.</v>
      </c>
      <c r="BU39" s="515" t="str">
        <f>Translations!$B$157</f>
        <v>n.a.</v>
      </c>
      <c r="BV39" s="515" t="str">
        <f>Translations!$B$157</f>
        <v>n.a.</v>
      </c>
      <c r="BW39" s="515" t="str">
        <f>Translations!$B$157</f>
        <v>n.a.</v>
      </c>
      <c r="BX39" s="515" t="str">
        <f>Translations!$B$157</f>
        <v>n.a.</v>
      </c>
      <c r="BY39" s="515" t="str">
        <f>Translations!$B$157</f>
        <v>n.a.</v>
      </c>
      <c r="BZ39" s="515" t="str">
        <f>Translations!$B$157</f>
        <v>n.a.</v>
      </c>
      <c r="CA39" s="515" t="str">
        <f>Translations!$B$157</f>
        <v>n.a.</v>
      </c>
      <c r="CB39" s="515" t="str">
        <f>Translations!$B$157</f>
        <v>n.a.</v>
      </c>
      <c r="CC39" s="515" t="str">
        <f>Translations!$B$157</f>
        <v>n.a.</v>
      </c>
      <c r="CD39" s="515" t="str">
        <f>Translations!$B$157</f>
        <v>n.a.</v>
      </c>
      <c r="CE39" s="515" t="str">
        <f>Translations!$B$157</f>
        <v>n.a.</v>
      </c>
      <c r="CF39" s="515" t="str">
        <f>Translations!$B$157</f>
        <v>n.a.</v>
      </c>
      <c r="CG39" s="515" t="str">
        <f>Translations!$B$157</f>
        <v>n.a.</v>
      </c>
      <c r="CH39" s="515" t="str">
        <f>Translations!$B$157</f>
        <v>n.a.</v>
      </c>
      <c r="CI39" s="515" t="str">
        <f>Translations!$B$157</f>
        <v>n.a.</v>
      </c>
      <c r="CJ39" s="515" t="str">
        <f>Translations!$B$157</f>
        <v>n.a.</v>
      </c>
      <c r="CK39" s="515" t="str">
        <f>Translations!$B$157</f>
        <v>n.a.</v>
      </c>
      <c r="CL39" s="515" t="str">
        <f>Translations!$B$157</f>
        <v>n.a.</v>
      </c>
      <c r="CM39" s="515" t="str">
        <f>Translations!$B$157</f>
        <v>n.a.</v>
      </c>
      <c r="CN39" s="515" t="str">
        <f>Translations!$B$157</f>
        <v>n.a.</v>
      </c>
      <c r="CO39" s="515" t="str">
        <f>Translations!$B$157</f>
        <v>n.a.</v>
      </c>
      <c r="CP39" s="515" t="str">
        <f>Translations!$B$157</f>
        <v>n.a.</v>
      </c>
      <c r="CQ39" s="515" t="str">
        <f>Translations!$B$157</f>
        <v>n.a.</v>
      </c>
      <c r="CR39" s="515" t="str">
        <f>Translations!$B$157</f>
        <v>n.a.</v>
      </c>
      <c r="CS39" s="515" t="str">
        <f>Translations!$B$157</f>
        <v>n.a.</v>
      </c>
      <c r="CT39" s="515" t="str">
        <f>Translations!$B$157</f>
        <v>n.a.</v>
      </c>
      <c r="CU39" s="515" t="str">
        <f>Translations!$B$157</f>
        <v>n.a.</v>
      </c>
      <c r="CV39" s="515" t="str">
        <f>Translations!$B$157</f>
        <v>n.a.</v>
      </c>
      <c r="CW39" s="515" t="str">
        <f>Translations!$B$157</f>
        <v>n.a.</v>
      </c>
      <c r="CX39" s="515" t="str">
        <f>Translations!$B$157</f>
        <v>n.a.</v>
      </c>
      <c r="CY39" s="515" t="str">
        <f>Translations!$B$157</f>
        <v>n.a.</v>
      </c>
      <c r="CZ39" s="515" t="str">
        <f>Translations!$B$157</f>
        <v>n.a.</v>
      </c>
      <c r="DA39" s="515" t="str">
        <f>Translations!$B$157</f>
        <v>n.a.</v>
      </c>
      <c r="DB39" s="517" t="str">
        <f>Translations!$B$157</f>
        <v>n.a.</v>
      </c>
    </row>
    <row r="40" spans="1:106" x14ac:dyDescent="0.25">
      <c r="A40" s="217">
        <f t="shared" si="2"/>
        <v>23</v>
      </c>
      <c r="B40" s="171" t="str">
        <f t="shared" si="0"/>
        <v>Metal ore: Mass balance</v>
      </c>
      <c r="C40" s="171"/>
      <c r="D40" s="173"/>
      <c r="E40" s="288" t="str">
        <f t="shared" ca="1" si="1"/>
        <v>MSParameters!$G$40:$CO$40</v>
      </c>
      <c r="F40" s="316"/>
      <c r="G40" s="514" t="str">
        <f>Translations!$B$1065</f>
        <v>Material - Limestone</v>
      </c>
      <c r="H40" s="515" t="str">
        <f>Translations!$B$1066</f>
        <v>Material - Dolomite</v>
      </c>
      <c r="I40" s="515" t="str">
        <f>Translations!$B$1067</f>
        <v>Material - Sodium bicarbonate</v>
      </c>
      <c r="J40" s="515" t="str">
        <f>Translations!$B$1089</f>
        <v>Material - Iron ores</v>
      </c>
      <c r="K40" s="515" t="str">
        <f>Translations!$B$1068</f>
        <v>Material - Sodium carbonate</v>
      </c>
      <c r="L40" s="515" t="str">
        <f>Translations!$B$1069</f>
        <v>Material - Potash</v>
      </c>
      <c r="M40" s="515" t="str">
        <f>Translations!$B$1070</f>
        <v>Material - CaCO3</v>
      </c>
      <c r="N40" s="515" t="str">
        <f>Translations!$B$1071</f>
        <v>Material - MgCO3</v>
      </c>
      <c r="O40" s="515" t="str">
        <f>Translations!$B$1072</f>
        <v>Material - Na2CO3</v>
      </c>
      <c r="P40" s="515" t="str">
        <f>Translations!$B$1073</f>
        <v>Material - BaCO3</v>
      </c>
      <c r="Q40" s="515" t="str">
        <f>Translations!$B$1074</f>
        <v>Material - Li2CO3</v>
      </c>
      <c r="R40" s="515" t="str">
        <f>Translations!$B$1075</f>
        <v>Material - K2CO3</v>
      </c>
      <c r="S40" s="515" t="str">
        <f>Translations!$B$1076</f>
        <v>Material - SrCO3</v>
      </c>
      <c r="T40" s="515" t="str">
        <f>Translations!$B$1077</f>
        <v>Material - NaHCO3</v>
      </c>
      <c r="U40" s="515" t="str">
        <f>Translations!$B$1078</f>
        <v>Material - FeCO3</v>
      </c>
      <c r="V40" s="515" t="str">
        <f>Translations!$B$1082</f>
        <v>Material - CaO</v>
      </c>
      <c r="W40" s="515" t="str">
        <f>Translations!$B$1083</f>
        <v>Material - MgO</v>
      </c>
      <c r="X40" s="515" t="str">
        <f>Translations!$B$1084</f>
        <v>Material - BaO</v>
      </c>
      <c r="Y40" s="515" t="str">
        <f>Translations!$B$1079</f>
        <v>Material - Other carbonates</v>
      </c>
      <c r="Z40" s="515" t="str">
        <f>Translations!$B$1064</f>
        <v>Material - Other materials</v>
      </c>
      <c r="AA40" s="515" t="str">
        <f>Translations!$B$999</f>
        <v>Gaseous - Natural Gas</v>
      </c>
      <c r="AB40" s="515" t="str">
        <f>Translations!$B$1000</f>
        <v>Gaseous - Gas Works Gas</v>
      </c>
      <c r="AC40" s="515" t="str">
        <f>Translations!$B$1001</f>
        <v>Gaseous - Coke Oven Gas</v>
      </c>
      <c r="AD40" s="515" t="str">
        <f>Translations!$B$1002</f>
        <v>Gaseous - Blast Furnace Gas</v>
      </c>
      <c r="AE40" s="515" t="str">
        <f>Translations!$B$1003</f>
        <v>Gaseous - Oxygen Steel Furnace Gas</v>
      </c>
      <c r="AF40" s="515" t="str">
        <f>Translations!$B$1004</f>
        <v>Gaseous - Biogas</v>
      </c>
      <c r="AG40" s="515" t="str">
        <f>Translations!$B$1005</f>
        <v>Gaseous - Sludge Gas</v>
      </c>
      <c r="AH40" s="515" t="str">
        <f>Translations!$B$1006</f>
        <v>Gaseous - Landfill Gas</v>
      </c>
      <c r="AI40" s="515" t="str">
        <f>Translations!$B$1007</f>
        <v>Gaseous - Carbon Monoxide</v>
      </c>
      <c r="AJ40" s="515" t="str">
        <f>Translations!$B$1008</f>
        <v>Gaseous - Methane</v>
      </c>
      <c r="AK40" s="515" t="str">
        <f>Translations!$B$988</f>
        <v>Gaseous - Ethane</v>
      </c>
      <c r="AL40" s="515" t="str">
        <f>Translations!$B$989</f>
        <v>Gaseous - Propane</v>
      </c>
      <c r="AM40" s="515" t="str">
        <f>Translations!$B$990</f>
        <v>Gaseous - Butane</v>
      </c>
      <c r="AN40" s="515" t="str">
        <f>Translations!$B$1009</f>
        <v>Gaseous - Other gaseous fuels</v>
      </c>
      <c r="AO40" s="515" t="str">
        <f>Translations!$B$1010</f>
        <v>Gaseous - Other gaseous biomass</v>
      </c>
      <c r="AP40" s="515" t="str">
        <f>Translations!$B$991</f>
        <v>Liquid - Light fuel oil</v>
      </c>
      <c r="AQ40" s="515" t="str">
        <f>Translations!$B$1011</f>
        <v>Liquid - Extra light fuel oil</v>
      </c>
      <c r="AR40" s="515" t="str">
        <f>Translations!$B$1012</f>
        <v>Liquid - Medium fuel oil</v>
      </c>
      <c r="AS40" s="515" t="str">
        <f>Translations!$B$1013</f>
        <v>Liquid - Heavy fuel oil</v>
      </c>
      <c r="AT40" s="515" t="str">
        <f>Translations!$B$992</f>
        <v>Liquid - Gas oil</v>
      </c>
      <c r="AU40" s="515" t="str">
        <f>Translations!$B$993</f>
        <v>Liquid - Gasoline</v>
      </c>
      <c r="AV40" s="515" t="str">
        <f>Translations!$B$994</f>
        <v>Liquid - Lamp oil</v>
      </c>
      <c r="AW40" s="515" t="str">
        <f>Translations!$B$995</f>
        <v>Liquid - Kerosene</v>
      </c>
      <c r="AX40" s="515" t="str">
        <f>Translations!$B$996</f>
        <v>Liquid - Jet kerosene (jet A1 or jet A)</v>
      </c>
      <c r="AY40" s="515" t="str">
        <f>Translations!$B$997</f>
        <v>Liquid - Jet gasoline (Jet B)</v>
      </c>
      <c r="AZ40" s="515" t="str">
        <f>Translations!$B$998</f>
        <v>Liquid - Aviation gasoline (AvGas)</v>
      </c>
      <c r="BA40" s="515" t="str">
        <f>Translations!$B$1014</f>
        <v>Liquid - Liquefied Petroleum Gases</v>
      </c>
      <c r="BB40" s="515" t="str">
        <f>Translations!$B$1016</f>
        <v>Liquid - Orimulsion</v>
      </c>
      <c r="BC40" s="515" t="str">
        <f>Translations!$B$1017</f>
        <v>Liquid - Natural Gas Liquids</v>
      </c>
      <c r="BD40" s="515" t="str">
        <f>Translations!$B$1018</f>
        <v>Liquid - Motor Gasoline</v>
      </c>
      <c r="BE40" s="515" t="str">
        <f>Translations!$B$1020</f>
        <v>Liquid - Gas/Diesel Oil</v>
      </c>
      <c r="BF40" s="515" t="str">
        <f>Translations!$B$1021</f>
        <v>Liquid - Residual Fuel Oil</v>
      </c>
      <c r="BG40" s="515" t="str">
        <f>Translations!$B$1022</f>
        <v>Liquid - Naphtha</v>
      </c>
      <c r="BH40" s="515" t="str">
        <f>Translations!$B$1023</f>
        <v>Liquid - Lubricants</v>
      </c>
      <c r="BI40" s="515" t="str">
        <f>Translations!$B$1024</f>
        <v>Liquid - White Spirit &amp; SBP</v>
      </c>
      <c r="BJ40" s="515" t="str">
        <f>Translations!$B$1025</f>
        <v>Liquid - Oil Shale and Tar Sands</v>
      </c>
      <c r="BK40" s="515" t="str">
        <f>Translations!$B$1026</f>
        <v>Liquid - Patent Fuel</v>
      </c>
      <c r="BL40" s="515" t="str">
        <f>Translations!$B$1027</f>
        <v>Liquid - Waste Oils</v>
      </c>
      <c r="BM40" s="515" t="str">
        <f>Translations!$B$1028</f>
        <v>Liquid - Biogasoline</v>
      </c>
      <c r="BN40" s="515" t="str">
        <f>Translations!$B$1029</f>
        <v>Liquid - Biodiesels</v>
      </c>
      <c r="BO40" s="515" t="str">
        <f>Translations!$B$1030</f>
        <v>Liquid - Bitumen</v>
      </c>
      <c r="BP40" s="515" t="str">
        <f>Translations!$B$1032</f>
        <v>Liquid - Other liquid fuels</v>
      </c>
      <c r="BQ40" s="515" t="str">
        <f>Translations!$B$1033</f>
        <v>Liquid - Other liquid biomass</v>
      </c>
      <c r="BR40" s="515" t="str">
        <f>Translations!$B$1040</f>
        <v>Solid - Coke</v>
      </c>
      <c r="BS40" s="515" t="str">
        <f>Translations!$B$1041</f>
        <v>Solid - Petroleum Coke</v>
      </c>
      <c r="BT40" s="515" t="str">
        <f>Translations!$B$1042</f>
        <v>Solid - Hard coal</v>
      </c>
      <c r="BU40" s="515" t="str">
        <f>Translations!$B$1043</f>
        <v>Solid - Lignite</v>
      </c>
      <c r="BV40" s="515" t="str">
        <f>Translations!$B$1044</f>
        <v>Solid - Anthracite</v>
      </c>
      <c r="BW40" s="515" t="str">
        <f>Translations!$B$1045</f>
        <v>Solid - Coking Coal</v>
      </c>
      <c r="BX40" s="515" t="str">
        <f>Translations!$B$1046</f>
        <v>Solid - Sub-Bituminous Coal</v>
      </c>
      <c r="BY40" s="515" t="str">
        <f>Translations!$B$1047</f>
        <v>Solid - Other Bituminous Coal</v>
      </c>
      <c r="BZ40" s="515" t="str">
        <f>Translations!$B$1048</f>
        <v>Solid - Gas Coke</v>
      </c>
      <c r="CA40" s="515" t="str">
        <f>Translations!$B$1049</f>
        <v>Solid - Paraffin wax</v>
      </c>
      <c r="CB40" s="515" t="str">
        <f>Translations!$B$1050</f>
        <v>Solid - Black liquor</v>
      </c>
      <c r="CC40" s="515" t="str">
        <f>Translations!$B$1051</f>
        <v>Solid - Firewood</v>
      </c>
      <c r="CD40" s="515" t="str">
        <f>Translations!$B$1052</f>
        <v>Solid - Wood (non-waste)</v>
      </c>
      <c r="CE40" s="515" t="str">
        <f>Translations!$B$1053</f>
        <v>Solid - Wood (waste)</v>
      </c>
      <c r="CF40" s="515" t="str">
        <f>Translations!$B$1054</f>
        <v>Solid - Peat</v>
      </c>
      <c r="CG40" s="515" t="str">
        <f>Translations!$B$1055</f>
        <v>Solid - Sewage sludge</v>
      </c>
      <c r="CH40" s="515" t="str">
        <f>Translations!$B$1056</f>
        <v>Solid - Municipal sewage sludge</v>
      </c>
      <c r="CI40" s="515" t="str">
        <f>Translations!$B$1057</f>
        <v>Solid - Coal Tar</v>
      </c>
      <c r="CJ40" s="515" t="str">
        <f>Translations!$B$1058</f>
        <v>Solid - Charcoal</v>
      </c>
      <c r="CK40" s="515" t="str">
        <f>Translations!$B$1059</f>
        <v>Solid - Waste Tyres</v>
      </c>
      <c r="CL40" s="515" t="str">
        <f>Translations!$B$1060</f>
        <v>Solid - Other solid fuels</v>
      </c>
      <c r="CM40" s="515" t="str">
        <f>Translations!$B$1061</f>
        <v>Solid - Other solid biomass</v>
      </c>
      <c r="CN40" s="515" t="str">
        <f>Translations!$B$1034</f>
        <v>Waste - Municipal and industrial wastes</v>
      </c>
      <c r="CO40" s="515" t="str">
        <f>Translations!$B$1035</f>
        <v>Waste - Industrial Wastes</v>
      </c>
      <c r="CP40" s="515" t="str">
        <f>Translations!$B$157</f>
        <v>n.a.</v>
      </c>
      <c r="CQ40" s="515" t="str">
        <f>Translations!$B$157</f>
        <v>n.a.</v>
      </c>
      <c r="CR40" s="515" t="str">
        <f>Translations!$B$157</f>
        <v>n.a.</v>
      </c>
      <c r="CS40" s="515" t="str">
        <f>Translations!$B$157</f>
        <v>n.a.</v>
      </c>
      <c r="CT40" s="515" t="str">
        <f>Translations!$B$157</f>
        <v>n.a.</v>
      </c>
      <c r="CU40" s="515" t="str">
        <f>Translations!$B$157</f>
        <v>n.a.</v>
      </c>
      <c r="CV40" s="515" t="str">
        <f>Translations!$B$157</f>
        <v>n.a.</v>
      </c>
      <c r="CW40" s="515" t="str">
        <f>Translations!$B$157</f>
        <v>n.a.</v>
      </c>
      <c r="CX40" s="515" t="str">
        <f>Translations!$B$157</f>
        <v>n.a.</v>
      </c>
      <c r="CY40" s="515" t="str">
        <f>Translations!$B$157</f>
        <v>n.a.</v>
      </c>
      <c r="CZ40" s="515" t="str">
        <f>Translations!$B$157</f>
        <v>n.a.</v>
      </c>
      <c r="DA40" s="515" t="str">
        <f>Translations!$B$157</f>
        <v>n.a.</v>
      </c>
      <c r="DB40" s="517" t="str">
        <f>Translations!$B$157</f>
        <v>n.a.</v>
      </c>
    </row>
    <row r="41" spans="1:106" x14ac:dyDescent="0.25">
      <c r="A41" s="217">
        <f t="shared" si="2"/>
        <v>24</v>
      </c>
      <c r="B41" s="171" t="str">
        <f t="shared" si="0"/>
        <v>Iron &amp; steel: Fuel as process input</v>
      </c>
      <c r="C41" s="171"/>
      <c r="D41" s="173"/>
      <c r="E41" s="288" t="str">
        <f t="shared" ca="1" si="1"/>
        <v>MSParameters!$G$41:$BX$41</v>
      </c>
      <c r="F41" s="316"/>
      <c r="G41" s="514" t="str">
        <f>Translations!$B$999</f>
        <v>Gaseous - Natural Gas</v>
      </c>
      <c r="H41" s="515" t="str">
        <f>Translations!$B$1000</f>
        <v>Gaseous - Gas Works Gas</v>
      </c>
      <c r="I41" s="515" t="str">
        <f>Translations!$B$1001</f>
        <v>Gaseous - Coke Oven Gas</v>
      </c>
      <c r="J41" s="515" t="str">
        <f>Translations!$B$1002</f>
        <v>Gaseous - Blast Furnace Gas</v>
      </c>
      <c r="K41" s="515" t="str">
        <f>Translations!$B$1003</f>
        <v>Gaseous - Oxygen Steel Furnace Gas</v>
      </c>
      <c r="L41" s="515" t="str">
        <f>Translations!$B$1004</f>
        <v>Gaseous - Biogas</v>
      </c>
      <c r="M41" s="515" t="str">
        <f>Translations!$B$1005</f>
        <v>Gaseous - Sludge Gas</v>
      </c>
      <c r="N41" s="515" t="str">
        <f>Translations!$B$1006</f>
        <v>Gaseous - Landfill Gas</v>
      </c>
      <c r="O41" s="515" t="str">
        <f>Translations!$B$1007</f>
        <v>Gaseous - Carbon Monoxide</v>
      </c>
      <c r="P41" s="515" t="str">
        <f>Translations!$B$1008</f>
        <v>Gaseous - Methane</v>
      </c>
      <c r="Q41" s="515" t="str">
        <f>Translations!$B$988</f>
        <v>Gaseous - Ethane</v>
      </c>
      <c r="R41" s="515" t="str">
        <f>Translations!$B$989</f>
        <v>Gaseous - Propane</v>
      </c>
      <c r="S41" s="515" t="str">
        <f>Translations!$B$990</f>
        <v>Gaseous - Butane</v>
      </c>
      <c r="T41" s="515" t="str">
        <f>Translations!$B$1009</f>
        <v>Gaseous - Other gaseous fuels</v>
      </c>
      <c r="U41" s="515" t="str">
        <f>Translations!$B$1010</f>
        <v>Gaseous - Other gaseous biomass</v>
      </c>
      <c r="V41" s="515" t="str">
        <f>Translations!$B$991</f>
        <v>Liquid - Light fuel oil</v>
      </c>
      <c r="W41" s="515" t="str">
        <f>Translations!$B$1011</f>
        <v>Liquid - Extra light fuel oil</v>
      </c>
      <c r="X41" s="515" t="str">
        <f>Translations!$B$1012</f>
        <v>Liquid - Medium fuel oil</v>
      </c>
      <c r="Y41" s="515" t="str">
        <f>Translations!$B$1013</f>
        <v>Liquid - Heavy fuel oil</v>
      </c>
      <c r="Z41" s="515" t="str">
        <f>Translations!$B$992</f>
        <v>Liquid - Gas oil</v>
      </c>
      <c r="AA41" s="515" t="str">
        <f>Translations!$B$993</f>
        <v>Liquid - Gasoline</v>
      </c>
      <c r="AB41" s="515" t="str">
        <f>Translations!$B$994</f>
        <v>Liquid - Lamp oil</v>
      </c>
      <c r="AC41" s="515" t="str">
        <f>Translations!$B$995</f>
        <v>Liquid - Kerosene</v>
      </c>
      <c r="AD41" s="515" t="str">
        <f>Translations!$B$996</f>
        <v>Liquid - Jet kerosene (jet A1 or jet A)</v>
      </c>
      <c r="AE41" s="515" t="str">
        <f>Translations!$B$997</f>
        <v>Liquid - Jet gasoline (Jet B)</v>
      </c>
      <c r="AF41" s="515" t="str">
        <f>Translations!$B$998</f>
        <v>Liquid - Aviation gasoline (AvGas)</v>
      </c>
      <c r="AG41" s="515" t="str">
        <f>Translations!$B$1014</f>
        <v>Liquid - Liquefied Petroleum Gases</v>
      </c>
      <c r="AH41" s="515" t="str">
        <f>Translations!$B$1015</f>
        <v>Liquid - Crude Oil</v>
      </c>
      <c r="AI41" s="515" t="str">
        <f>Translations!$B$1016</f>
        <v>Liquid - Orimulsion</v>
      </c>
      <c r="AJ41" s="515" t="str">
        <f>Translations!$B$1017</f>
        <v>Liquid - Natural Gas Liquids</v>
      </c>
      <c r="AK41" s="515" t="str">
        <f>Translations!$B$1018</f>
        <v>Liquid - Motor Gasoline</v>
      </c>
      <c r="AL41" s="515" t="str">
        <f>Translations!$B$1019</f>
        <v>Liquid - Shale Oil</v>
      </c>
      <c r="AM41" s="515" t="str">
        <f>Translations!$B$1020</f>
        <v>Liquid - Gas/Diesel Oil</v>
      </c>
      <c r="AN41" s="515" t="str">
        <f>Translations!$B$1021</f>
        <v>Liquid - Residual Fuel Oil</v>
      </c>
      <c r="AO41" s="515" t="str">
        <f>Translations!$B$1022</f>
        <v>Liquid - Naphtha</v>
      </c>
      <c r="AP41" s="515" t="str">
        <f>Translations!$B$1023</f>
        <v>Liquid - Lubricants</v>
      </c>
      <c r="AQ41" s="515" t="str">
        <f>Translations!$B$1024</f>
        <v>Liquid - White Spirit &amp; SBP</v>
      </c>
      <c r="AR41" s="515" t="str">
        <f>Translations!$B$1025</f>
        <v>Liquid - Oil Shale and Tar Sands</v>
      </c>
      <c r="AS41" s="515" t="str">
        <f>Translations!$B$1026</f>
        <v>Liquid - Patent Fuel</v>
      </c>
      <c r="AT41" s="515" t="str">
        <f>Translations!$B$1027</f>
        <v>Liquid - Waste Oils</v>
      </c>
      <c r="AU41" s="515" t="str">
        <f>Translations!$B$1028</f>
        <v>Liquid - Biogasoline</v>
      </c>
      <c r="AV41" s="515" t="str">
        <f>Translations!$B$1029</f>
        <v>Liquid - Biodiesels</v>
      </c>
      <c r="AW41" s="515" t="str">
        <f>Translations!$B$1030</f>
        <v>Liquid - Bitumen</v>
      </c>
      <c r="AX41" s="515" t="str">
        <f>Translations!$B$1032</f>
        <v>Liquid - Other liquid fuels</v>
      </c>
      <c r="AY41" s="515" t="str">
        <f>Translations!$B$1033</f>
        <v>Liquid - Other liquid biomass</v>
      </c>
      <c r="AZ41" s="515" t="str">
        <f>Translations!$B$1040</f>
        <v>Solid - Coke</v>
      </c>
      <c r="BA41" s="515" t="str">
        <f>Translations!$B$1041</f>
        <v>Solid - Petroleum Coke</v>
      </c>
      <c r="BB41" s="515" t="str">
        <f>Translations!$B$1042</f>
        <v>Solid - Hard coal</v>
      </c>
      <c r="BC41" s="515" t="str">
        <f>Translations!$B$1043</f>
        <v>Solid - Lignite</v>
      </c>
      <c r="BD41" s="515" t="str">
        <f>Translations!$B$1044</f>
        <v>Solid - Anthracite</v>
      </c>
      <c r="BE41" s="515" t="str">
        <f>Translations!$B$1045</f>
        <v>Solid - Coking Coal</v>
      </c>
      <c r="BF41" s="515" t="str">
        <f>Translations!$B$1046</f>
        <v>Solid - Sub-Bituminous Coal</v>
      </c>
      <c r="BG41" s="515" t="str">
        <f>Translations!$B$1047</f>
        <v>Solid - Other Bituminous Coal</v>
      </c>
      <c r="BH41" s="515" t="str">
        <f>Translations!$B$1048</f>
        <v>Solid - Gas Coke</v>
      </c>
      <c r="BI41" s="515" t="str">
        <f>Translations!$B$1049</f>
        <v>Solid - Paraffin wax</v>
      </c>
      <c r="BJ41" s="515" t="str">
        <f>Translations!$B$1050</f>
        <v>Solid - Black liquor</v>
      </c>
      <c r="BK41" s="515" t="str">
        <f>Translations!$B$1051</f>
        <v>Solid - Firewood</v>
      </c>
      <c r="BL41" s="515" t="str">
        <f>Translations!$B$1052</f>
        <v>Solid - Wood (non-waste)</v>
      </c>
      <c r="BM41" s="515" t="str">
        <f>Translations!$B$1053</f>
        <v>Solid - Wood (waste)</v>
      </c>
      <c r="BN41" s="515" t="str">
        <f>Translations!$B$1054</f>
        <v>Solid - Peat</v>
      </c>
      <c r="BO41" s="515" t="str">
        <f>Translations!$B$1055</f>
        <v>Solid - Sewage sludge</v>
      </c>
      <c r="BP41" s="515" t="str">
        <f>Translations!$B$1056</f>
        <v>Solid - Municipal sewage sludge</v>
      </c>
      <c r="BQ41" s="515" t="str">
        <f>Translations!$B$1057</f>
        <v>Solid - Coal Tar</v>
      </c>
      <c r="BR41" s="515" t="str">
        <f>Translations!$B$1058</f>
        <v>Solid - Charcoal</v>
      </c>
      <c r="BS41" s="515" t="str">
        <f>Translations!$B$1059</f>
        <v>Solid - Waste Tyres</v>
      </c>
      <c r="BT41" s="515" t="str">
        <f>Translations!$B$1060</f>
        <v>Solid - Other solid fuels</v>
      </c>
      <c r="BU41" s="515" t="str">
        <f>Translations!$B$1061</f>
        <v>Solid - Other solid biomass</v>
      </c>
      <c r="BV41" s="515" t="str">
        <f>Translations!$B$1034</f>
        <v>Waste - Municipal and industrial wastes</v>
      </c>
      <c r="BW41" s="515" t="str">
        <f>Translations!$B$1035</f>
        <v>Waste - Industrial Wastes</v>
      </c>
      <c r="BX41" s="515" t="str">
        <f>Translations!$B$1036</f>
        <v>Refinery - Refinery Gas</v>
      </c>
      <c r="BY41" s="515" t="str">
        <f>Translations!$B$157</f>
        <v>n.a.</v>
      </c>
      <c r="BZ41" s="515" t="str">
        <f>Translations!$B$157</f>
        <v>n.a.</v>
      </c>
      <c r="CA41" s="515" t="str">
        <f>Translations!$B$157</f>
        <v>n.a.</v>
      </c>
      <c r="CB41" s="515" t="str">
        <f>Translations!$B$157</f>
        <v>n.a.</v>
      </c>
      <c r="CC41" s="515" t="str">
        <f>Translations!$B$157</f>
        <v>n.a.</v>
      </c>
      <c r="CD41" s="515" t="str">
        <f>Translations!$B$157</f>
        <v>n.a.</v>
      </c>
      <c r="CE41" s="515" t="str">
        <f>Translations!$B$157</f>
        <v>n.a.</v>
      </c>
      <c r="CF41" s="515" t="str">
        <f>Translations!$B$157</f>
        <v>n.a.</v>
      </c>
      <c r="CG41" s="515" t="str">
        <f>Translations!$B$157</f>
        <v>n.a.</v>
      </c>
      <c r="CH41" s="515" t="str">
        <f>Translations!$B$157</f>
        <v>n.a.</v>
      </c>
      <c r="CI41" s="515" t="str">
        <f>Translations!$B$157</f>
        <v>n.a.</v>
      </c>
      <c r="CJ41" s="515" t="str">
        <f>Translations!$B$157</f>
        <v>n.a.</v>
      </c>
      <c r="CK41" s="515" t="str">
        <f>Translations!$B$157</f>
        <v>n.a.</v>
      </c>
      <c r="CL41" s="515" t="str">
        <f>Translations!$B$157</f>
        <v>n.a.</v>
      </c>
      <c r="CM41" s="515" t="str">
        <f>Translations!$B$157</f>
        <v>n.a.</v>
      </c>
      <c r="CN41" s="515" t="str">
        <f>Translations!$B$157</f>
        <v>n.a.</v>
      </c>
      <c r="CO41" s="515" t="str">
        <f>Translations!$B$157</f>
        <v>n.a.</v>
      </c>
      <c r="CP41" s="515" t="str">
        <f>Translations!$B$157</f>
        <v>n.a.</v>
      </c>
      <c r="CQ41" s="515" t="str">
        <f>Translations!$B$157</f>
        <v>n.a.</v>
      </c>
      <c r="CR41" s="515" t="str">
        <f>Translations!$B$157</f>
        <v>n.a.</v>
      </c>
      <c r="CS41" s="515" t="str">
        <f>Translations!$B$157</f>
        <v>n.a.</v>
      </c>
      <c r="CT41" s="515" t="str">
        <f>Translations!$B$157</f>
        <v>n.a.</v>
      </c>
      <c r="CU41" s="515" t="str">
        <f>Translations!$B$157</f>
        <v>n.a.</v>
      </c>
      <c r="CV41" s="515" t="str">
        <f>Translations!$B$157</f>
        <v>n.a.</v>
      </c>
      <c r="CW41" s="515" t="str">
        <f>Translations!$B$157</f>
        <v>n.a.</v>
      </c>
      <c r="CX41" s="515" t="str">
        <f>Translations!$B$157</f>
        <v>n.a.</v>
      </c>
      <c r="CY41" s="515" t="str">
        <f>Translations!$B$157</f>
        <v>n.a.</v>
      </c>
      <c r="CZ41" s="515" t="str">
        <f>Translations!$B$157</f>
        <v>n.a.</v>
      </c>
      <c r="DA41" s="515" t="str">
        <f>Translations!$B$157</f>
        <v>n.a.</v>
      </c>
      <c r="DB41" s="517" t="str">
        <f>Translations!$B$157</f>
        <v>n.a.</v>
      </c>
    </row>
    <row r="42" spans="1:106" x14ac:dyDescent="0.25">
      <c r="A42" s="217">
        <f t="shared" si="2"/>
        <v>25</v>
      </c>
      <c r="B42" s="171" t="str">
        <f t="shared" si="0"/>
        <v>Iron &amp; steel: Process (method A): carbonate only</v>
      </c>
      <c r="C42" s="171"/>
      <c r="D42" s="173"/>
      <c r="E42" s="288" t="str">
        <f t="shared" ca="1" si="1"/>
        <v>MSParameters!$G$42:$U$42</v>
      </c>
      <c r="F42" s="316"/>
      <c r="G42" s="514" t="str">
        <f>Translations!$B$1065</f>
        <v>Material - Limestone</v>
      </c>
      <c r="H42" s="515" t="str">
        <f>Translations!$B$1066</f>
        <v>Material - Dolomite</v>
      </c>
      <c r="I42" s="515" t="str">
        <f>Translations!$B$1067</f>
        <v>Material - Sodium bicarbonate</v>
      </c>
      <c r="J42" s="515" t="str">
        <f>Translations!$B$1068</f>
        <v>Material - Sodium carbonate</v>
      </c>
      <c r="K42" s="515" t="str">
        <f>Translations!$B$1069</f>
        <v>Material - Potash</v>
      </c>
      <c r="L42" s="515" t="str">
        <f>Translations!$B$1070</f>
        <v>Material - CaCO3</v>
      </c>
      <c r="M42" s="515" t="str">
        <f>Translations!$B$1071</f>
        <v>Material - MgCO3</v>
      </c>
      <c r="N42" s="515" t="str">
        <f>Translations!$B$1072</f>
        <v>Material - Na2CO3</v>
      </c>
      <c r="O42" s="515" t="str">
        <f>Translations!$B$1073</f>
        <v>Material - BaCO3</v>
      </c>
      <c r="P42" s="515" t="str">
        <f>Translations!$B$1074</f>
        <v>Material - Li2CO3</v>
      </c>
      <c r="Q42" s="515" t="str">
        <f>Translations!$B$1075</f>
        <v>Material - K2CO3</v>
      </c>
      <c r="R42" s="515" t="str">
        <f>Translations!$B$1076</f>
        <v>Material - SrCO3</v>
      </c>
      <c r="S42" s="515" t="str">
        <f>Translations!$B$1077</f>
        <v>Material - NaHCO3</v>
      </c>
      <c r="T42" s="515" t="str">
        <f>Translations!$B$1078</f>
        <v>Material - FeCO3</v>
      </c>
      <c r="U42" s="515" t="str">
        <f>Translations!$B$1079</f>
        <v>Material - Other carbonates</v>
      </c>
      <c r="V42" s="515" t="str">
        <f>Translations!$B$157</f>
        <v>n.a.</v>
      </c>
      <c r="W42" s="515" t="str">
        <f>Translations!$B$157</f>
        <v>n.a.</v>
      </c>
      <c r="X42" s="515" t="str">
        <f>Translations!$B$157</f>
        <v>n.a.</v>
      </c>
      <c r="Y42" s="515" t="str">
        <f>Translations!$B$157</f>
        <v>n.a.</v>
      </c>
      <c r="Z42" s="515" t="str">
        <f>Translations!$B$157</f>
        <v>n.a.</v>
      </c>
      <c r="AA42" s="515" t="str">
        <f>Translations!$B$157</f>
        <v>n.a.</v>
      </c>
      <c r="AB42" s="515" t="str">
        <f>Translations!$B$157</f>
        <v>n.a.</v>
      </c>
      <c r="AC42" s="515" t="str">
        <f>Translations!$B$157</f>
        <v>n.a.</v>
      </c>
      <c r="AD42" s="515" t="str">
        <f>Translations!$B$157</f>
        <v>n.a.</v>
      </c>
      <c r="AE42" s="515" t="str">
        <f>Translations!$B$157</f>
        <v>n.a.</v>
      </c>
      <c r="AF42" s="515" t="str">
        <f>Translations!$B$157</f>
        <v>n.a.</v>
      </c>
      <c r="AG42" s="515" t="str">
        <f>Translations!$B$157</f>
        <v>n.a.</v>
      </c>
      <c r="AH42" s="515" t="str">
        <f>Translations!$B$157</f>
        <v>n.a.</v>
      </c>
      <c r="AI42" s="515" t="str">
        <f>Translations!$B$157</f>
        <v>n.a.</v>
      </c>
      <c r="AJ42" s="515" t="str">
        <f>Translations!$B$157</f>
        <v>n.a.</v>
      </c>
      <c r="AK42" s="515" t="str">
        <f>Translations!$B$157</f>
        <v>n.a.</v>
      </c>
      <c r="AL42" s="515" t="str">
        <f>Translations!$B$157</f>
        <v>n.a.</v>
      </c>
      <c r="AM42" s="515" t="str">
        <f>Translations!$B$157</f>
        <v>n.a.</v>
      </c>
      <c r="AN42" s="515" t="str">
        <f>Translations!$B$157</f>
        <v>n.a.</v>
      </c>
      <c r="AO42" s="515" t="str">
        <f>Translations!$B$157</f>
        <v>n.a.</v>
      </c>
      <c r="AP42" s="515" t="str">
        <f>Translations!$B$157</f>
        <v>n.a.</v>
      </c>
      <c r="AQ42" s="515" t="str">
        <f>Translations!$B$157</f>
        <v>n.a.</v>
      </c>
      <c r="AR42" s="515" t="str">
        <f>Translations!$B$157</f>
        <v>n.a.</v>
      </c>
      <c r="AS42" s="515" t="str">
        <f>Translations!$B$157</f>
        <v>n.a.</v>
      </c>
      <c r="AT42" s="515" t="str">
        <f>Translations!$B$157</f>
        <v>n.a.</v>
      </c>
      <c r="AU42" s="515" t="str">
        <f>Translations!$B$157</f>
        <v>n.a.</v>
      </c>
      <c r="AV42" s="515" t="str">
        <f>Translations!$B$157</f>
        <v>n.a.</v>
      </c>
      <c r="AW42" s="515" t="str">
        <f>Translations!$B$157</f>
        <v>n.a.</v>
      </c>
      <c r="AX42" s="515" t="str">
        <f>Translations!$B$157</f>
        <v>n.a.</v>
      </c>
      <c r="AY42" s="515" t="str">
        <f>Translations!$B$157</f>
        <v>n.a.</v>
      </c>
      <c r="AZ42" s="515" t="str">
        <f>Translations!$B$157</f>
        <v>n.a.</v>
      </c>
      <c r="BA42" s="515" t="str">
        <f>Translations!$B$157</f>
        <v>n.a.</v>
      </c>
      <c r="BB42" s="515" t="str">
        <f>Translations!$B$157</f>
        <v>n.a.</v>
      </c>
      <c r="BC42" s="515" t="str">
        <f>Translations!$B$157</f>
        <v>n.a.</v>
      </c>
      <c r="BD42" s="515" t="str">
        <f>Translations!$B$157</f>
        <v>n.a.</v>
      </c>
      <c r="BE42" s="515" t="str">
        <f>Translations!$B$157</f>
        <v>n.a.</v>
      </c>
      <c r="BF42" s="515" t="str">
        <f>Translations!$B$157</f>
        <v>n.a.</v>
      </c>
      <c r="BG42" s="515" t="str">
        <f>Translations!$B$157</f>
        <v>n.a.</v>
      </c>
      <c r="BH42" s="515" t="str">
        <f>Translations!$B$157</f>
        <v>n.a.</v>
      </c>
      <c r="BI42" s="515" t="str">
        <f>Translations!$B$157</f>
        <v>n.a.</v>
      </c>
      <c r="BJ42" s="515" t="str">
        <f>Translations!$B$157</f>
        <v>n.a.</v>
      </c>
      <c r="BK42" s="515" t="str">
        <f>Translations!$B$157</f>
        <v>n.a.</v>
      </c>
      <c r="BL42" s="515" t="str">
        <f>Translations!$B$157</f>
        <v>n.a.</v>
      </c>
      <c r="BM42" s="515" t="str">
        <f>Translations!$B$157</f>
        <v>n.a.</v>
      </c>
      <c r="BN42" s="515" t="str">
        <f>Translations!$B$157</f>
        <v>n.a.</v>
      </c>
      <c r="BO42" s="515" t="str">
        <f>Translations!$B$157</f>
        <v>n.a.</v>
      </c>
      <c r="BP42" s="515" t="str">
        <f>Translations!$B$157</f>
        <v>n.a.</v>
      </c>
      <c r="BQ42" s="515" t="str">
        <f>Translations!$B$157</f>
        <v>n.a.</v>
      </c>
      <c r="BR42" s="515" t="str">
        <f>Translations!$B$157</f>
        <v>n.a.</v>
      </c>
      <c r="BS42" s="515" t="str">
        <f>Translations!$B$157</f>
        <v>n.a.</v>
      </c>
      <c r="BT42" s="515" t="str">
        <f>Translations!$B$157</f>
        <v>n.a.</v>
      </c>
      <c r="BU42" s="515" t="str">
        <f>Translations!$B$157</f>
        <v>n.a.</v>
      </c>
      <c r="BV42" s="515" t="str">
        <f>Translations!$B$157</f>
        <v>n.a.</v>
      </c>
      <c r="BW42" s="515" t="str">
        <f>Translations!$B$157</f>
        <v>n.a.</v>
      </c>
      <c r="BX42" s="515" t="str">
        <f>Translations!$B$157</f>
        <v>n.a.</v>
      </c>
      <c r="BY42" s="515" t="str">
        <f>Translations!$B$157</f>
        <v>n.a.</v>
      </c>
      <c r="BZ42" s="515" t="str">
        <f>Translations!$B$157</f>
        <v>n.a.</v>
      </c>
      <c r="CA42" s="515" t="str">
        <f>Translations!$B$157</f>
        <v>n.a.</v>
      </c>
      <c r="CB42" s="515" t="str">
        <f>Translations!$B$157</f>
        <v>n.a.</v>
      </c>
      <c r="CC42" s="515" t="str">
        <f>Translations!$B$157</f>
        <v>n.a.</v>
      </c>
      <c r="CD42" s="515" t="str">
        <f>Translations!$B$157</f>
        <v>n.a.</v>
      </c>
      <c r="CE42" s="515" t="str">
        <f>Translations!$B$157</f>
        <v>n.a.</v>
      </c>
      <c r="CF42" s="515" t="str">
        <f>Translations!$B$157</f>
        <v>n.a.</v>
      </c>
      <c r="CG42" s="515" t="str">
        <f>Translations!$B$157</f>
        <v>n.a.</v>
      </c>
      <c r="CH42" s="515" t="str">
        <f>Translations!$B$157</f>
        <v>n.a.</v>
      </c>
      <c r="CI42" s="515" t="str">
        <f>Translations!$B$157</f>
        <v>n.a.</v>
      </c>
      <c r="CJ42" s="515" t="str">
        <f>Translations!$B$157</f>
        <v>n.a.</v>
      </c>
      <c r="CK42" s="515" t="str">
        <f>Translations!$B$157</f>
        <v>n.a.</v>
      </c>
      <c r="CL42" s="515" t="str">
        <f>Translations!$B$157</f>
        <v>n.a.</v>
      </c>
      <c r="CM42" s="515" t="str">
        <f>Translations!$B$157</f>
        <v>n.a.</v>
      </c>
      <c r="CN42" s="515" t="str">
        <f>Translations!$B$157</f>
        <v>n.a.</v>
      </c>
      <c r="CO42" s="515" t="str">
        <f>Translations!$B$157</f>
        <v>n.a.</v>
      </c>
      <c r="CP42" s="515" t="str">
        <f>Translations!$B$157</f>
        <v>n.a.</v>
      </c>
      <c r="CQ42" s="515" t="str">
        <f>Translations!$B$157</f>
        <v>n.a.</v>
      </c>
      <c r="CR42" s="515" t="str">
        <f>Translations!$B$157</f>
        <v>n.a.</v>
      </c>
      <c r="CS42" s="515" t="str">
        <f>Translations!$B$157</f>
        <v>n.a.</v>
      </c>
      <c r="CT42" s="515" t="str">
        <f>Translations!$B$157</f>
        <v>n.a.</v>
      </c>
      <c r="CU42" s="515" t="str">
        <f>Translations!$B$157</f>
        <v>n.a.</v>
      </c>
      <c r="CV42" s="515" t="str">
        <f>Translations!$B$157</f>
        <v>n.a.</v>
      </c>
      <c r="CW42" s="515" t="str">
        <f>Translations!$B$157</f>
        <v>n.a.</v>
      </c>
      <c r="CX42" s="515" t="str">
        <f>Translations!$B$157</f>
        <v>n.a.</v>
      </c>
      <c r="CY42" s="515" t="str">
        <f>Translations!$B$157</f>
        <v>n.a.</v>
      </c>
      <c r="CZ42" s="515" t="str">
        <f>Translations!$B$157</f>
        <v>n.a.</v>
      </c>
      <c r="DA42" s="515" t="str">
        <f>Translations!$B$157</f>
        <v>n.a.</v>
      </c>
      <c r="DB42" s="517" t="str">
        <f>Translations!$B$157</f>
        <v>n.a.</v>
      </c>
    </row>
    <row r="43" spans="1:106" x14ac:dyDescent="0.25">
      <c r="A43" s="217">
        <f t="shared" si="2"/>
        <v>26</v>
      </c>
      <c r="B43" s="171" t="str">
        <f t="shared" si="0"/>
        <v>Iron &amp; steel: Process (method A): mixed (carbonate + non-carbonate)</v>
      </c>
      <c r="C43" s="171"/>
      <c r="D43" s="173"/>
      <c r="E43" s="288" t="str">
        <f t="shared" ca="1" si="1"/>
        <v>MSParameters!$G$43:$U$43</v>
      </c>
      <c r="F43" s="316"/>
      <c r="G43" s="514" t="str">
        <f>Translations!$B$1065</f>
        <v>Material - Limestone</v>
      </c>
      <c r="H43" s="515" t="str">
        <f>Translations!$B$1066</f>
        <v>Material - Dolomite</v>
      </c>
      <c r="I43" s="515" t="str">
        <f>Translations!$B$1067</f>
        <v>Material - Sodium bicarbonate</v>
      </c>
      <c r="J43" s="515" t="str">
        <f>Translations!$B$1068</f>
        <v>Material - Sodium carbonate</v>
      </c>
      <c r="K43" s="515" t="str">
        <f>Translations!$B$1069</f>
        <v>Material - Potash</v>
      </c>
      <c r="L43" s="515" t="str">
        <f>Translations!$B$1070</f>
        <v>Material - CaCO3</v>
      </c>
      <c r="M43" s="515" t="str">
        <f>Translations!$B$1071</f>
        <v>Material - MgCO3</v>
      </c>
      <c r="N43" s="515" t="str">
        <f>Translations!$B$1072</f>
        <v>Material - Na2CO3</v>
      </c>
      <c r="O43" s="515" t="str">
        <f>Translations!$B$1073</f>
        <v>Material - BaCO3</v>
      </c>
      <c r="P43" s="515" t="str">
        <f>Translations!$B$1074</f>
        <v>Material - Li2CO3</v>
      </c>
      <c r="Q43" s="515" t="str">
        <f>Translations!$B$1075</f>
        <v>Material - K2CO3</v>
      </c>
      <c r="R43" s="516" t="str">
        <f>Translations!$B$1076</f>
        <v>Material - SrCO3</v>
      </c>
      <c r="S43" s="516" t="str">
        <f>Translations!$B$1077</f>
        <v>Material - NaHCO3</v>
      </c>
      <c r="T43" s="516" t="str">
        <f>Translations!$B$1078</f>
        <v>Material - FeCO3</v>
      </c>
      <c r="U43" s="516" t="str">
        <f>Translations!$B$1079</f>
        <v>Material - Other carbonates</v>
      </c>
      <c r="V43" s="516" t="str">
        <f>Translations!$B$157</f>
        <v>n.a.</v>
      </c>
      <c r="W43" s="516" t="str">
        <f>Translations!$B$157</f>
        <v>n.a.</v>
      </c>
      <c r="X43" s="516" t="str">
        <f>Translations!$B$157</f>
        <v>n.a.</v>
      </c>
      <c r="Y43" s="516" t="str">
        <f>Translations!$B$157</f>
        <v>n.a.</v>
      </c>
      <c r="Z43" s="516" t="str">
        <f>Translations!$B$157</f>
        <v>n.a.</v>
      </c>
      <c r="AA43" s="515" t="str">
        <f>Translations!$B$157</f>
        <v>n.a.</v>
      </c>
      <c r="AB43" s="515" t="str">
        <f>Translations!$B$157</f>
        <v>n.a.</v>
      </c>
      <c r="AC43" s="515" t="str">
        <f>Translations!$B$157</f>
        <v>n.a.</v>
      </c>
      <c r="AD43" s="515" t="str">
        <f>Translations!$B$157</f>
        <v>n.a.</v>
      </c>
      <c r="AE43" s="515" t="str">
        <f>Translations!$B$157</f>
        <v>n.a.</v>
      </c>
      <c r="AF43" s="515" t="str">
        <f>Translations!$B$157</f>
        <v>n.a.</v>
      </c>
      <c r="AG43" s="515" t="str">
        <f>Translations!$B$157</f>
        <v>n.a.</v>
      </c>
      <c r="AH43" s="515" t="str">
        <f>Translations!$B$157</f>
        <v>n.a.</v>
      </c>
      <c r="AI43" s="515" t="str">
        <f>Translations!$B$157</f>
        <v>n.a.</v>
      </c>
      <c r="AJ43" s="515" t="str">
        <f>Translations!$B$157</f>
        <v>n.a.</v>
      </c>
      <c r="AK43" s="515" t="str">
        <f>Translations!$B$157</f>
        <v>n.a.</v>
      </c>
      <c r="AL43" s="515" t="str">
        <f>Translations!$B$157</f>
        <v>n.a.</v>
      </c>
      <c r="AM43" s="515" t="str">
        <f>Translations!$B$157</f>
        <v>n.a.</v>
      </c>
      <c r="AN43" s="515" t="str">
        <f>Translations!$B$157</f>
        <v>n.a.</v>
      </c>
      <c r="AO43" s="515" t="str">
        <f>Translations!$B$157</f>
        <v>n.a.</v>
      </c>
      <c r="AP43" s="515" t="str">
        <f>Translations!$B$157</f>
        <v>n.a.</v>
      </c>
      <c r="AQ43" s="515" t="str">
        <f>Translations!$B$157</f>
        <v>n.a.</v>
      </c>
      <c r="AR43" s="515" t="str">
        <f>Translations!$B$157</f>
        <v>n.a.</v>
      </c>
      <c r="AS43" s="515" t="str">
        <f>Translations!$B$157</f>
        <v>n.a.</v>
      </c>
      <c r="AT43" s="515" t="str">
        <f>Translations!$B$157</f>
        <v>n.a.</v>
      </c>
      <c r="AU43" s="515" t="str">
        <f>Translations!$B$157</f>
        <v>n.a.</v>
      </c>
      <c r="AV43" s="515" t="str">
        <f>Translations!$B$157</f>
        <v>n.a.</v>
      </c>
      <c r="AW43" s="515" t="str">
        <f>Translations!$B$157</f>
        <v>n.a.</v>
      </c>
      <c r="AX43" s="515" t="str">
        <f>Translations!$B$157</f>
        <v>n.a.</v>
      </c>
      <c r="AY43" s="515" t="str">
        <f>Translations!$B$157</f>
        <v>n.a.</v>
      </c>
      <c r="AZ43" s="515" t="str">
        <f>Translations!$B$157</f>
        <v>n.a.</v>
      </c>
      <c r="BA43" s="515" t="str">
        <f>Translations!$B$157</f>
        <v>n.a.</v>
      </c>
      <c r="BB43" s="515" t="str">
        <f>Translations!$B$157</f>
        <v>n.a.</v>
      </c>
      <c r="BC43" s="515" t="str">
        <f>Translations!$B$157</f>
        <v>n.a.</v>
      </c>
      <c r="BD43" s="515" t="str">
        <f>Translations!$B$157</f>
        <v>n.a.</v>
      </c>
      <c r="BE43" s="515" t="str">
        <f>Translations!$B$157</f>
        <v>n.a.</v>
      </c>
      <c r="BF43" s="515" t="str">
        <f>Translations!$B$157</f>
        <v>n.a.</v>
      </c>
      <c r="BG43" s="515" t="str">
        <f>Translations!$B$157</f>
        <v>n.a.</v>
      </c>
      <c r="BH43" s="515" t="str">
        <f>Translations!$B$157</f>
        <v>n.a.</v>
      </c>
      <c r="BI43" s="515" t="str">
        <f>Translations!$B$157</f>
        <v>n.a.</v>
      </c>
      <c r="BJ43" s="515" t="str">
        <f>Translations!$B$157</f>
        <v>n.a.</v>
      </c>
      <c r="BK43" s="515" t="str">
        <f>Translations!$B$157</f>
        <v>n.a.</v>
      </c>
      <c r="BL43" s="515" t="str">
        <f>Translations!$B$157</f>
        <v>n.a.</v>
      </c>
      <c r="BM43" s="515" t="str">
        <f>Translations!$B$157</f>
        <v>n.a.</v>
      </c>
      <c r="BN43" s="515" t="str">
        <f>Translations!$B$157</f>
        <v>n.a.</v>
      </c>
      <c r="BO43" s="515" t="str">
        <f>Translations!$B$157</f>
        <v>n.a.</v>
      </c>
      <c r="BP43" s="515" t="str">
        <f>Translations!$B$157</f>
        <v>n.a.</v>
      </c>
      <c r="BQ43" s="515" t="str">
        <f>Translations!$B$157</f>
        <v>n.a.</v>
      </c>
      <c r="BR43" s="515" t="str">
        <f>Translations!$B$157</f>
        <v>n.a.</v>
      </c>
      <c r="BS43" s="515" t="str">
        <f>Translations!$B$157</f>
        <v>n.a.</v>
      </c>
      <c r="BT43" s="515" t="str">
        <f>Translations!$B$157</f>
        <v>n.a.</v>
      </c>
      <c r="BU43" s="515" t="str">
        <f>Translations!$B$157</f>
        <v>n.a.</v>
      </c>
      <c r="BV43" s="515" t="str">
        <f>Translations!$B$157</f>
        <v>n.a.</v>
      </c>
      <c r="BW43" s="515" t="str">
        <f>Translations!$B$157</f>
        <v>n.a.</v>
      </c>
      <c r="BX43" s="515" t="str">
        <f>Translations!$B$157</f>
        <v>n.a.</v>
      </c>
      <c r="BY43" s="515" t="str">
        <f>Translations!$B$157</f>
        <v>n.a.</v>
      </c>
      <c r="BZ43" s="515" t="str">
        <f>Translations!$B$157</f>
        <v>n.a.</v>
      </c>
      <c r="CA43" s="515" t="str">
        <f>Translations!$B$157</f>
        <v>n.a.</v>
      </c>
      <c r="CB43" s="515" t="str">
        <f>Translations!$B$157</f>
        <v>n.a.</v>
      </c>
      <c r="CC43" s="515" t="str">
        <f>Translations!$B$157</f>
        <v>n.a.</v>
      </c>
      <c r="CD43" s="515" t="str">
        <f>Translations!$B$157</f>
        <v>n.a.</v>
      </c>
      <c r="CE43" s="515" t="str">
        <f>Translations!$B$157</f>
        <v>n.a.</v>
      </c>
      <c r="CF43" s="515" t="str">
        <f>Translations!$B$157</f>
        <v>n.a.</v>
      </c>
      <c r="CG43" s="515" t="str">
        <f>Translations!$B$157</f>
        <v>n.a.</v>
      </c>
      <c r="CH43" s="515" t="str">
        <f>Translations!$B$157</f>
        <v>n.a.</v>
      </c>
      <c r="CI43" s="515" t="str">
        <f>Translations!$B$157</f>
        <v>n.a.</v>
      </c>
      <c r="CJ43" s="515" t="str">
        <f>Translations!$B$157</f>
        <v>n.a.</v>
      </c>
      <c r="CK43" s="515" t="str">
        <f>Translations!$B$157</f>
        <v>n.a.</v>
      </c>
      <c r="CL43" s="515" t="str">
        <f>Translations!$B$157</f>
        <v>n.a.</v>
      </c>
      <c r="CM43" s="515" t="str">
        <f>Translations!$B$157</f>
        <v>n.a.</v>
      </c>
      <c r="CN43" s="515" t="str">
        <f>Translations!$B$157</f>
        <v>n.a.</v>
      </c>
      <c r="CO43" s="515" t="str">
        <f>Translations!$B$157</f>
        <v>n.a.</v>
      </c>
      <c r="CP43" s="515" t="str">
        <f>Translations!$B$157</f>
        <v>n.a.</v>
      </c>
      <c r="CQ43" s="515" t="str">
        <f>Translations!$B$157</f>
        <v>n.a.</v>
      </c>
      <c r="CR43" s="515" t="str">
        <f>Translations!$B$157</f>
        <v>n.a.</v>
      </c>
      <c r="CS43" s="515" t="str">
        <f>Translations!$B$157</f>
        <v>n.a.</v>
      </c>
      <c r="CT43" s="515" t="str">
        <f>Translations!$B$157</f>
        <v>n.a.</v>
      </c>
      <c r="CU43" s="515" t="str">
        <f>Translations!$B$157</f>
        <v>n.a.</v>
      </c>
      <c r="CV43" s="515" t="str">
        <f>Translations!$B$157</f>
        <v>n.a.</v>
      </c>
      <c r="CW43" s="515" t="str">
        <f>Translations!$B$157</f>
        <v>n.a.</v>
      </c>
      <c r="CX43" s="515" t="str">
        <f>Translations!$B$157</f>
        <v>n.a.</v>
      </c>
      <c r="CY43" s="515" t="str">
        <f>Translations!$B$157</f>
        <v>n.a.</v>
      </c>
      <c r="CZ43" s="515" t="str">
        <f>Translations!$B$157</f>
        <v>n.a.</v>
      </c>
      <c r="DA43" s="515" t="str">
        <f>Translations!$B$157</f>
        <v>n.a.</v>
      </c>
      <c r="DB43" s="517" t="str">
        <f>Translations!$B$157</f>
        <v>n.a.</v>
      </c>
    </row>
    <row r="44" spans="1:106" x14ac:dyDescent="0.25">
      <c r="A44" s="217">
        <f t="shared" si="2"/>
        <v>27</v>
      </c>
      <c r="B44" s="171" t="str">
        <f t="shared" si="0"/>
        <v>Iron &amp; steel: Process (method A): non-carbonate</v>
      </c>
      <c r="C44" s="171"/>
      <c r="D44" s="173"/>
      <c r="E44" s="288" t="str">
        <f t="shared" ca="1" si="1"/>
        <v>MSParameters!$G$44:$U$44</v>
      </c>
      <c r="F44" s="316"/>
      <c r="G44" s="514" t="str">
        <f>Translations!$B$1065</f>
        <v>Material - Limestone</v>
      </c>
      <c r="H44" s="515" t="str">
        <f>Translations!$B$1066</f>
        <v>Material - Dolomite</v>
      </c>
      <c r="I44" s="515" t="str">
        <f>Translations!$B$1067</f>
        <v>Material - Sodium bicarbonate</v>
      </c>
      <c r="J44" s="515" t="str">
        <f>Translations!$B$1068</f>
        <v>Material - Sodium carbonate</v>
      </c>
      <c r="K44" s="515" t="str">
        <f>Translations!$B$1069</f>
        <v>Material - Potash</v>
      </c>
      <c r="L44" s="515" t="str">
        <f>Translations!$B$1070</f>
        <v>Material - CaCO3</v>
      </c>
      <c r="M44" s="515" t="str">
        <f>Translations!$B$1071</f>
        <v>Material - MgCO3</v>
      </c>
      <c r="N44" s="515" t="str">
        <f>Translations!$B$1072</f>
        <v>Material - Na2CO3</v>
      </c>
      <c r="O44" s="515" t="str">
        <f>Translations!$B$1073</f>
        <v>Material - BaCO3</v>
      </c>
      <c r="P44" s="515" t="str">
        <f>Translations!$B$1074</f>
        <v>Material - Li2CO3</v>
      </c>
      <c r="Q44" s="515" t="str">
        <f>Translations!$B$1075</f>
        <v>Material - K2CO3</v>
      </c>
      <c r="R44" s="515" t="str">
        <f>Translations!$B$1076</f>
        <v>Material - SrCO3</v>
      </c>
      <c r="S44" s="515" t="str">
        <f>Translations!$B$1077</f>
        <v>Material - NaHCO3</v>
      </c>
      <c r="T44" s="515" t="str">
        <f>Translations!$B$1078</f>
        <v>Material - FeCO3</v>
      </c>
      <c r="U44" s="515" t="str">
        <f>Translations!$B$1079</f>
        <v>Material - Other carbonates</v>
      </c>
      <c r="V44" s="515" t="str">
        <f>Translations!$B$157</f>
        <v>n.a.</v>
      </c>
      <c r="W44" s="515" t="str">
        <f>Translations!$B$157</f>
        <v>n.a.</v>
      </c>
      <c r="X44" s="515" t="str">
        <f>Translations!$B$157</f>
        <v>n.a.</v>
      </c>
      <c r="Y44" s="515" t="str">
        <f>Translations!$B$157</f>
        <v>n.a.</v>
      </c>
      <c r="Z44" s="515" t="str">
        <f>Translations!$B$157</f>
        <v>n.a.</v>
      </c>
      <c r="AA44" s="515" t="str">
        <f>Translations!$B$157</f>
        <v>n.a.</v>
      </c>
      <c r="AB44" s="515" t="str">
        <f>Translations!$B$157</f>
        <v>n.a.</v>
      </c>
      <c r="AC44" s="515" t="str">
        <f>Translations!$B$157</f>
        <v>n.a.</v>
      </c>
      <c r="AD44" s="515" t="str">
        <f>Translations!$B$157</f>
        <v>n.a.</v>
      </c>
      <c r="AE44" s="515" t="str">
        <f>Translations!$B$157</f>
        <v>n.a.</v>
      </c>
      <c r="AF44" s="515" t="str">
        <f>Translations!$B$157</f>
        <v>n.a.</v>
      </c>
      <c r="AG44" s="515" t="str">
        <f>Translations!$B$157</f>
        <v>n.a.</v>
      </c>
      <c r="AH44" s="515" t="str">
        <f>Translations!$B$157</f>
        <v>n.a.</v>
      </c>
      <c r="AI44" s="515" t="str">
        <f>Translations!$B$157</f>
        <v>n.a.</v>
      </c>
      <c r="AJ44" s="515" t="str">
        <f>Translations!$B$157</f>
        <v>n.a.</v>
      </c>
      <c r="AK44" s="515" t="str">
        <f>Translations!$B$157</f>
        <v>n.a.</v>
      </c>
      <c r="AL44" s="515" t="str">
        <f>Translations!$B$157</f>
        <v>n.a.</v>
      </c>
      <c r="AM44" s="515" t="str">
        <f>Translations!$B$157</f>
        <v>n.a.</v>
      </c>
      <c r="AN44" s="515" t="str">
        <f>Translations!$B$157</f>
        <v>n.a.</v>
      </c>
      <c r="AO44" s="515" t="str">
        <f>Translations!$B$157</f>
        <v>n.a.</v>
      </c>
      <c r="AP44" s="515" t="str">
        <f>Translations!$B$157</f>
        <v>n.a.</v>
      </c>
      <c r="AQ44" s="515" t="str">
        <f>Translations!$B$157</f>
        <v>n.a.</v>
      </c>
      <c r="AR44" s="515" t="str">
        <f>Translations!$B$157</f>
        <v>n.a.</v>
      </c>
      <c r="AS44" s="515" t="str">
        <f>Translations!$B$157</f>
        <v>n.a.</v>
      </c>
      <c r="AT44" s="515" t="str">
        <f>Translations!$B$157</f>
        <v>n.a.</v>
      </c>
      <c r="AU44" s="515" t="str">
        <f>Translations!$B$157</f>
        <v>n.a.</v>
      </c>
      <c r="AV44" s="515" t="str">
        <f>Translations!$B$157</f>
        <v>n.a.</v>
      </c>
      <c r="AW44" s="515" t="str">
        <f>Translations!$B$157</f>
        <v>n.a.</v>
      </c>
      <c r="AX44" s="515" t="str">
        <f>Translations!$B$157</f>
        <v>n.a.</v>
      </c>
      <c r="AY44" s="515" t="str">
        <f>Translations!$B$157</f>
        <v>n.a.</v>
      </c>
      <c r="AZ44" s="515" t="str">
        <f>Translations!$B$157</f>
        <v>n.a.</v>
      </c>
      <c r="BA44" s="515" t="str">
        <f>Translations!$B$157</f>
        <v>n.a.</v>
      </c>
      <c r="BB44" s="515" t="str">
        <f>Translations!$B$157</f>
        <v>n.a.</v>
      </c>
      <c r="BC44" s="515" t="str">
        <f>Translations!$B$157</f>
        <v>n.a.</v>
      </c>
      <c r="BD44" s="515" t="str">
        <f>Translations!$B$157</f>
        <v>n.a.</v>
      </c>
      <c r="BE44" s="515" t="str">
        <f>Translations!$B$157</f>
        <v>n.a.</v>
      </c>
      <c r="BF44" s="515" t="str">
        <f>Translations!$B$157</f>
        <v>n.a.</v>
      </c>
      <c r="BG44" s="515" t="str">
        <f>Translations!$B$157</f>
        <v>n.a.</v>
      </c>
      <c r="BH44" s="515" t="str">
        <f>Translations!$B$157</f>
        <v>n.a.</v>
      </c>
      <c r="BI44" s="515" t="str">
        <f>Translations!$B$157</f>
        <v>n.a.</v>
      </c>
      <c r="BJ44" s="515" t="str">
        <f>Translations!$B$157</f>
        <v>n.a.</v>
      </c>
      <c r="BK44" s="515" t="str">
        <f>Translations!$B$157</f>
        <v>n.a.</v>
      </c>
      <c r="BL44" s="515" t="str">
        <f>Translations!$B$157</f>
        <v>n.a.</v>
      </c>
      <c r="BM44" s="515" t="str">
        <f>Translations!$B$157</f>
        <v>n.a.</v>
      </c>
      <c r="BN44" s="515" t="str">
        <f>Translations!$B$157</f>
        <v>n.a.</v>
      </c>
      <c r="BO44" s="515" t="str">
        <f>Translations!$B$157</f>
        <v>n.a.</v>
      </c>
      <c r="BP44" s="515" t="str">
        <f>Translations!$B$157</f>
        <v>n.a.</v>
      </c>
      <c r="BQ44" s="515" t="str">
        <f>Translations!$B$157</f>
        <v>n.a.</v>
      </c>
      <c r="BR44" s="515" t="str">
        <f>Translations!$B$157</f>
        <v>n.a.</v>
      </c>
      <c r="BS44" s="515" t="str">
        <f>Translations!$B$157</f>
        <v>n.a.</v>
      </c>
      <c r="BT44" s="515" t="str">
        <f>Translations!$B$157</f>
        <v>n.a.</v>
      </c>
      <c r="BU44" s="515" t="str">
        <f>Translations!$B$157</f>
        <v>n.a.</v>
      </c>
      <c r="BV44" s="515" t="str">
        <f>Translations!$B$157</f>
        <v>n.a.</v>
      </c>
      <c r="BW44" s="515" t="str">
        <f>Translations!$B$157</f>
        <v>n.a.</v>
      </c>
      <c r="BX44" s="515" t="str">
        <f>Translations!$B$157</f>
        <v>n.a.</v>
      </c>
      <c r="BY44" s="515" t="str">
        <f>Translations!$B$157</f>
        <v>n.a.</v>
      </c>
      <c r="BZ44" s="515" t="str">
        <f>Translations!$B$157</f>
        <v>n.a.</v>
      </c>
      <c r="CA44" s="515" t="str">
        <f>Translations!$B$157</f>
        <v>n.a.</v>
      </c>
      <c r="CB44" s="515" t="str">
        <f>Translations!$B$157</f>
        <v>n.a.</v>
      </c>
      <c r="CC44" s="515" t="str">
        <f>Translations!$B$157</f>
        <v>n.a.</v>
      </c>
      <c r="CD44" s="515" t="str">
        <f>Translations!$B$157</f>
        <v>n.a.</v>
      </c>
      <c r="CE44" s="515" t="str">
        <f>Translations!$B$157</f>
        <v>n.a.</v>
      </c>
      <c r="CF44" s="515" t="str">
        <f>Translations!$B$157</f>
        <v>n.a.</v>
      </c>
      <c r="CG44" s="515" t="str">
        <f>Translations!$B$157</f>
        <v>n.a.</v>
      </c>
      <c r="CH44" s="515" t="str">
        <f>Translations!$B$157</f>
        <v>n.a.</v>
      </c>
      <c r="CI44" s="515" t="str">
        <f>Translations!$B$157</f>
        <v>n.a.</v>
      </c>
      <c r="CJ44" s="515" t="str">
        <f>Translations!$B$157</f>
        <v>n.a.</v>
      </c>
      <c r="CK44" s="515" t="str">
        <f>Translations!$B$157</f>
        <v>n.a.</v>
      </c>
      <c r="CL44" s="515" t="str">
        <f>Translations!$B$157</f>
        <v>n.a.</v>
      </c>
      <c r="CM44" s="515" t="str">
        <f>Translations!$B$157</f>
        <v>n.a.</v>
      </c>
      <c r="CN44" s="515" t="str">
        <f>Translations!$B$157</f>
        <v>n.a.</v>
      </c>
      <c r="CO44" s="515" t="str">
        <f>Translations!$B$157</f>
        <v>n.a.</v>
      </c>
      <c r="CP44" s="515" t="str">
        <f>Translations!$B$157</f>
        <v>n.a.</v>
      </c>
      <c r="CQ44" s="515" t="str">
        <f>Translations!$B$157</f>
        <v>n.a.</v>
      </c>
      <c r="CR44" s="515" t="str">
        <f>Translations!$B$157</f>
        <v>n.a.</v>
      </c>
      <c r="CS44" s="515" t="str">
        <f>Translations!$B$157</f>
        <v>n.a.</v>
      </c>
      <c r="CT44" s="515" t="str">
        <f>Translations!$B$157</f>
        <v>n.a.</v>
      </c>
      <c r="CU44" s="515" t="str">
        <f>Translations!$B$157</f>
        <v>n.a.</v>
      </c>
      <c r="CV44" s="515" t="str">
        <f>Translations!$B$157</f>
        <v>n.a.</v>
      </c>
      <c r="CW44" s="515" t="str">
        <f>Translations!$B$157</f>
        <v>n.a.</v>
      </c>
      <c r="CX44" s="515" t="str">
        <f>Translations!$B$157</f>
        <v>n.a.</v>
      </c>
      <c r="CY44" s="515" t="str">
        <f>Translations!$B$157</f>
        <v>n.a.</v>
      </c>
      <c r="CZ44" s="515" t="str">
        <f>Translations!$B$157</f>
        <v>n.a.</v>
      </c>
      <c r="DA44" s="515" t="str">
        <f>Translations!$B$157</f>
        <v>n.a.</v>
      </c>
      <c r="DB44" s="517" t="str">
        <f>Translations!$B$157</f>
        <v>n.a.</v>
      </c>
    </row>
    <row r="45" spans="1:106" x14ac:dyDescent="0.25">
      <c r="A45" s="217">
        <f t="shared" si="2"/>
        <v>28</v>
      </c>
      <c r="B45" s="171" t="str">
        <f t="shared" si="0"/>
        <v>Iron &amp; steel: Process (method B): oxide output</v>
      </c>
      <c r="C45" s="171"/>
      <c r="D45" s="173"/>
      <c r="E45" s="288" t="str">
        <f t="shared" ca="1" si="1"/>
        <v>MSParameters!$G$45:$G$45</v>
      </c>
      <c r="F45" s="316"/>
      <c r="G45" s="514" t="str">
        <f>Translations!$B$1064</f>
        <v>Material - Other materials</v>
      </c>
      <c r="H45" s="515" t="str">
        <f>Translations!$B$157</f>
        <v>n.a.</v>
      </c>
      <c r="I45" s="515" t="str">
        <f>Translations!$B$157</f>
        <v>n.a.</v>
      </c>
      <c r="J45" s="515" t="str">
        <f>Translations!$B$157</f>
        <v>n.a.</v>
      </c>
      <c r="K45" s="515" t="str">
        <f>Translations!$B$157</f>
        <v>n.a.</v>
      </c>
      <c r="L45" s="515" t="str">
        <f>Translations!$B$157</f>
        <v>n.a.</v>
      </c>
      <c r="M45" s="515" t="str">
        <f>Translations!$B$157</f>
        <v>n.a.</v>
      </c>
      <c r="N45" s="515" t="str">
        <f>Translations!$B$157</f>
        <v>n.a.</v>
      </c>
      <c r="O45" s="515" t="str">
        <f>Translations!$B$157</f>
        <v>n.a.</v>
      </c>
      <c r="P45" s="515" t="str">
        <f>Translations!$B$157</f>
        <v>n.a.</v>
      </c>
      <c r="Q45" s="515" t="str">
        <f>Translations!$B$157</f>
        <v>n.a.</v>
      </c>
      <c r="R45" s="515" t="str">
        <f>Translations!$B$157</f>
        <v>n.a.</v>
      </c>
      <c r="S45" s="515" t="str">
        <f>Translations!$B$157</f>
        <v>n.a.</v>
      </c>
      <c r="T45" s="515" t="str">
        <f>Translations!$B$157</f>
        <v>n.a.</v>
      </c>
      <c r="U45" s="515" t="str">
        <f>Translations!$B$157</f>
        <v>n.a.</v>
      </c>
      <c r="V45" s="515" t="str">
        <f>Translations!$B$157</f>
        <v>n.a.</v>
      </c>
      <c r="W45" s="515" t="str">
        <f>Translations!$B$157</f>
        <v>n.a.</v>
      </c>
      <c r="X45" s="515" t="str">
        <f>Translations!$B$157</f>
        <v>n.a.</v>
      </c>
      <c r="Y45" s="515" t="str">
        <f>Translations!$B$157</f>
        <v>n.a.</v>
      </c>
      <c r="Z45" s="515" t="str">
        <f>Translations!$B$157</f>
        <v>n.a.</v>
      </c>
      <c r="AA45" s="515" t="str">
        <f>Translations!$B$157</f>
        <v>n.a.</v>
      </c>
      <c r="AB45" s="515" t="str">
        <f>Translations!$B$157</f>
        <v>n.a.</v>
      </c>
      <c r="AC45" s="515" t="str">
        <f>Translations!$B$157</f>
        <v>n.a.</v>
      </c>
      <c r="AD45" s="515" t="str">
        <f>Translations!$B$157</f>
        <v>n.a.</v>
      </c>
      <c r="AE45" s="515" t="str">
        <f>Translations!$B$157</f>
        <v>n.a.</v>
      </c>
      <c r="AF45" s="515" t="str">
        <f>Translations!$B$157</f>
        <v>n.a.</v>
      </c>
      <c r="AG45" s="515" t="str">
        <f>Translations!$B$157</f>
        <v>n.a.</v>
      </c>
      <c r="AH45" s="515" t="str">
        <f>Translations!$B$157</f>
        <v>n.a.</v>
      </c>
      <c r="AI45" s="515" t="str">
        <f>Translations!$B$157</f>
        <v>n.a.</v>
      </c>
      <c r="AJ45" s="515" t="str">
        <f>Translations!$B$157</f>
        <v>n.a.</v>
      </c>
      <c r="AK45" s="515" t="str">
        <f>Translations!$B$157</f>
        <v>n.a.</v>
      </c>
      <c r="AL45" s="515" t="str">
        <f>Translations!$B$157</f>
        <v>n.a.</v>
      </c>
      <c r="AM45" s="515" t="str">
        <f>Translations!$B$157</f>
        <v>n.a.</v>
      </c>
      <c r="AN45" s="515" t="str">
        <f>Translations!$B$157</f>
        <v>n.a.</v>
      </c>
      <c r="AO45" s="515" t="str">
        <f>Translations!$B$157</f>
        <v>n.a.</v>
      </c>
      <c r="AP45" s="515" t="str">
        <f>Translations!$B$157</f>
        <v>n.a.</v>
      </c>
      <c r="AQ45" s="515" t="str">
        <f>Translations!$B$157</f>
        <v>n.a.</v>
      </c>
      <c r="AR45" s="515" t="str">
        <f>Translations!$B$157</f>
        <v>n.a.</v>
      </c>
      <c r="AS45" s="515" t="str">
        <f>Translations!$B$157</f>
        <v>n.a.</v>
      </c>
      <c r="AT45" s="515" t="str">
        <f>Translations!$B$157</f>
        <v>n.a.</v>
      </c>
      <c r="AU45" s="515" t="str">
        <f>Translations!$B$157</f>
        <v>n.a.</v>
      </c>
      <c r="AV45" s="515" t="str">
        <f>Translations!$B$157</f>
        <v>n.a.</v>
      </c>
      <c r="AW45" s="515" t="str">
        <f>Translations!$B$157</f>
        <v>n.a.</v>
      </c>
      <c r="AX45" s="515" t="str">
        <f>Translations!$B$157</f>
        <v>n.a.</v>
      </c>
      <c r="AY45" s="515" t="str">
        <f>Translations!$B$157</f>
        <v>n.a.</v>
      </c>
      <c r="AZ45" s="515" t="str">
        <f>Translations!$B$157</f>
        <v>n.a.</v>
      </c>
      <c r="BA45" s="515" t="str">
        <f>Translations!$B$157</f>
        <v>n.a.</v>
      </c>
      <c r="BB45" s="515" t="str">
        <f>Translations!$B$157</f>
        <v>n.a.</v>
      </c>
      <c r="BC45" s="515" t="str">
        <f>Translations!$B$157</f>
        <v>n.a.</v>
      </c>
      <c r="BD45" s="515" t="str">
        <f>Translations!$B$157</f>
        <v>n.a.</v>
      </c>
      <c r="BE45" s="515" t="str">
        <f>Translations!$B$157</f>
        <v>n.a.</v>
      </c>
      <c r="BF45" s="515" t="str">
        <f>Translations!$B$157</f>
        <v>n.a.</v>
      </c>
      <c r="BG45" s="515" t="str">
        <f>Translations!$B$157</f>
        <v>n.a.</v>
      </c>
      <c r="BH45" s="515" t="str">
        <f>Translations!$B$157</f>
        <v>n.a.</v>
      </c>
      <c r="BI45" s="515" t="str">
        <f>Translations!$B$157</f>
        <v>n.a.</v>
      </c>
      <c r="BJ45" s="515" t="str">
        <f>Translations!$B$157</f>
        <v>n.a.</v>
      </c>
      <c r="BK45" s="515" t="str">
        <f>Translations!$B$157</f>
        <v>n.a.</v>
      </c>
      <c r="BL45" s="515" t="str">
        <f>Translations!$B$157</f>
        <v>n.a.</v>
      </c>
      <c r="BM45" s="515" t="str">
        <f>Translations!$B$157</f>
        <v>n.a.</v>
      </c>
      <c r="BN45" s="515" t="str">
        <f>Translations!$B$157</f>
        <v>n.a.</v>
      </c>
      <c r="BO45" s="515" t="str">
        <f>Translations!$B$157</f>
        <v>n.a.</v>
      </c>
      <c r="BP45" s="515" t="str">
        <f>Translations!$B$157</f>
        <v>n.a.</v>
      </c>
      <c r="BQ45" s="515" t="str">
        <f>Translations!$B$157</f>
        <v>n.a.</v>
      </c>
      <c r="BR45" s="515" t="str">
        <f>Translations!$B$157</f>
        <v>n.a.</v>
      </c>
      <c r="BS45" s="515" t="str">
        <f>Translations!$B$157</f>
        <v>n.a.</v>
      </c>
      <c r="BT45" s="515" t="str">
        <f>Translations!$B$157</f>
        <v>n.a.</v>
      </c>
      <c r="BU45" s="515" t="str">
        <f>Translations!$B$157</f>
        <v>n.a.</v>
      </c>
      <c r="BV45" s="515" t="str">
        <f>Translations!$B$157</f>
        <v>n.a.</v>
      </c>
      <c r="BW45" s="515" t="str">
        <f>Translations!$B$157</f>
        <v>n.a.</v>
      </c>
      <c r="BX45" s="515" t="str">
        <f>Translations!$B$157</f>
        <v>n.a.</v>
      </c>
      <c r="BY45" s="515" t="str">
        <f>Translations!$B$157</f>
        <v>n.a.</v>
      </c>
      <c r="BZ45" s="515" t="str">
        <f>Translations!$B$157</f>
        <v>n.a.</v>
      </c>
      <c r="CA45" s="515" t="str">
        <f>Translations!$B$157</f>
        <v>n.a.</v>
      </c>
      <c r="CB45" s="515" t="str">
        <f>Translations!$B$157</f>
        <v>n.a.</v>
      </c>
      <c r="CC45" s="515" t="str">
        <f>Translations!$B$157</f>
        <v>n.a.</v>
      </c>
      <c r="CD45" s="515" t="str">
        <f>Translations!$B$157</f>
        <v>n.a.</v>
      </c>
      <c r="CE45" s="515" t="str">
        <f>Translations!$B$157</f>
        <v>n.a.</v>
      </c>
      <c r="CF45" s="515" t="str">
        <f>Translations!$B$157</f>
        <v>n.a.</v>
      </c>
      <c r="CG45" s="515" t="str">
        <f>Translations!$B$157</f>
        <v>n.a.</v>
      </c>
      <c r="CH45" s="515" t="str">
        <f>Translations!$B$157</f>
        <v>n.a.</v>
      </c>
      <c r="CI45" s="515" t="str">
        <f>Translations!$B$157</f>
        <v>n.a.</v>
      </c>
      <c r="CJ45" s="515" t="str">
        <f>Translations!$B$157</f>
        <v>n.a.</v>
      </c>
      <c r="CK45" s="515" t="str">
        <f>Translations!$B$157</f>
        <v>n.a.</v>
      </c>
      <c r="CL45" s="515" t="str">
        <f>Translations!$B$157</f>
        <v>n.a.</v>
      </c>
      <c r="CM45" s="515" t="str">
        <f>Translations!$B$157</f>
        <v>n.a.</v>
      </c>
      <c r="CN45" s="515" t="str">
        <f>Translations!$B$157</f>
        <v>n.a.</v>
      </c>
      <c r="CO45" s="515" t="str">
        <f>Translations!$B$157</f>
        <v>n.a.</v>
      </c>
      <c r="CP45" s="515" t="str">
        <f>Translations!$B$157</f>
        <v>n.a.</v>
      </c>
      <c r="CQ45" s="515" t="str">
        <f>Translations!$B$157</f>
        <v>n.a.</v>
      </c>
      <c r="CR45" s="515" t="str">
        <f>Translations!$B$157</f>
        <v>n.a.</v>
      </c>
      <c r="CS45" s="515" t="str">
        <f>Translations!$B$157</f>
        <v>n.a.</v>
      </c>
      <c r="CT45" s="515" t="str">
        <f>Translations!$B$157</f>
        <v>n.a.</v>
      </c>
      <c r="CU45" s="515" t="str">
        <f>Translations!$B$157</f>
        <v>n.a.</v>
      </c>
      <c r="CV45" s="515" t="str">
        <f>Translations!$B$157</f>
        <v>n.a.</v>
      </c>
      <c r="CW45" s="515" t="str">
        <f>Translations!$B$157</f>
        <v>n.a.</v>
      </c>
      <c r="CX45" s="515" t="str">
        <f>Translations!$B$157</f>
        <v>n.a.</v>
      </c>
      <c r="CY45" s="515" t="str">
        <f>Translations!$B$157</f>
        <v>n.a.</v>
      </c>
      <c r="CZ45" s="515" t="str">
        <f>Translations!$B$157</f>
        <v>n.a.</v>
      </c>
      <c r="DA45" s="515" t="str">
        <f>Translations!$B$157</f>
        <v>n.a.</v>
      </c>
      <c r="DB45" s="517" t="str">
        <f>Translations!$B$157</f>
        <v>n.a.</v>
      </c>
    </row>
    <row r="46" spans="1:106" x14ac:dyDescent="0.25">
      <c r="A46" s="217">
        <f t="shared" si="2"/>
        <v>29</v>
      </c>
      <c r="B46" s="171" t="str">
        <f t="shared" si="0"/>
        <v>Iron &amp; steel: Mass balance</v>
      </c>
      <c r="C46" s="171"/>
      <c r="D46" s="173"/>
      <c r="E46" s="288" t="str">
        <f t="shared" ca="1" si="1"/>
        <v>MSParameters!$G$46:$DA$46</v>
      </c>
      <c r="F46" s="316"/>
      <c r="G46" s="514" t="str">
        <f>Translations!$B$1065</f>
        <v>Material - Limestone</v>
      </c>
      <c r="H46" s="515" t="str">
        <f>Translations!$B$1066</f>
        <v>Material - Dolomite</v>
      </c>
      <c r="I46" s="515" t="str">
        <f>Translations!$B$1067</f>
        <v>Material - Sodium bicarbonate</v>
      </c>
      <c r="J46" s="515" t="str">
        <f>Translations!$B$1088</f>
        <v>Material - Scrap Iron</v>
      </c>
      <c r="K46" s="515" t="str">
        <f>Translations!$B$1089</f>
        <v>Material - Iron ores</v>
      </c>
      <c r="L46" s="515" t="str">
        <f>Translations!$B$1093</f>
        <v>Material - Direct Reduced Iron</v>
      </c>
      <c r="M46" s="515" t="str">
        <f>Translations!$B$1094</f>
        <v>Material - EAF Carbon Electrodes</v>
      </c>
      <c r="N46" s="515" t="str">
        <f>Translations!$B$1095</f>
        <v>Material - EAF Charge Carbon</v>
      </c>
      <c r="O46" s="515" t="str">
        <f>Translations!$B$1096</f>
        <v>Material - Hot Briquette Iron</v>
      </c>
      <c r="P46" s="515" t="str">
        <f>Translations!$B$1097</f>
        <v>Material - Purchased Pig Iron</v>
      </c>
      <c r="Q46" s="515" t="str">
        <f>Translations!$B$1098</f>
        <v>Material - Steel</v>
      </c>
      <c r="R46" s="515" t="str">
        <f>Translations!$B$1099</f>
        <v>Material - Steel scrap</v>
      </c>
      <c r="S46" s="515" t="str">
        <f>Translations!$B$1100</f>
        <v>Material - Hot metal</v>
      </c>
      <c r="T46" s="515" t="str">
        <f>Translations!$B$1101</f>
        <v>Material - Alloying components</v>
      </c>
      <c r="U46" s="515" t="str">
        <f>Translations!$B$1090</f>
        <v>Material - Blast Furnace Slag</v>
      </c>
      <c r="V46" s="515" t="str">
        <f>Translations!$B$1091</f>
        <v>Material - Other slag</v>
      </c>
      <c r="W46" s="515" t="str">
        <f>Translations!$B$1068</f>
        <v>Material - Sodium carbonate</v>
      </c>
      <c r="X46" s="515" t="str">
        <f>Translations!$B$1069</f>
        <v>Material - Potash</v>
      </c>
      <c r="Y46" s="515" t="str">
        <f>Translations!$B$1070</f>
        <v>Material - CaCO3</v>
      </c>
      <c r="Z46" s="515" t="str">
        <f>Translations!$B$1071</f>
        <v>Material - MgCO3</v>
      </c>
      <c r="AA46" s="515" t="str">
        <f>Translations!$B$1072</f>
        <v>Material - Na2CO3</v>
      </c>
      <c r="AB46" s="515" t="str">
        <f>Translations!$B$1073</f>
        <v>Material - BaCO3</v>
      </c>
      <c r="AC46" s="515" t="str">
        <f>Translations!$B$1074</f>
        <v>Material - Li2CO3</v>
      </c>
      <c r="AD46" s="515" t="str">
        <f>Translations!$B$1075</f>
        <v>Material - K2CO3</v>
      </c>
      <c r="AE46" s="515" t="str">
        <f>Translations!$B$1076</f>
        <v>Material - SrCO3</v>
      </c>
      <c r="AF46" s="515" t="str">
        <f>Translations!$B$1077</f>
        <v>Material - NaHCO3</v>
      </c>
      <c r="AG46" s="515" t="str">
        <f>Translations!$B$1078</f>
        <v>Material - FeCO3</v>
      </c>
      <c r="AH46" s="515" t="str">
        <f>Translations!$B$1082</f>
        <v>Material - CaO</v>
      </c>
      <c r="AI46" s="515" t="str">
        <f>Translations!$B$1083</f>
        <v>Material - MgO</v>
      </c>
      <c r="AJ46" s="515" t="str">
        <f>Translations!$B$1084</f>
        <v>Material - BaO</v>
      </c>
      <c r="AK46" s="515" t="str">
        <f>Translations!$B$1079</f>
        <v>Material - Other carbonates</v>
      </c>
      <c r="AL46" s="515" t="str">
        <f>Translations!$B$1064</f>
        <v>Material - Other materials</v>
      </c>
      <c r="AM46" s="515" t="str">
        <f>Translations!$B$999</f>
        <v>Gaseous - Natural Gas</v>
      </c>
      <c r="AN46" s="515" t="str">
        <f>Translations!$B$1000</f>
        <v>Gaseous - Gas Works Gas</v>
      </c>
      <c r="AO46" s="515" t="str">
        <f>Translations!$B$1001</f>
        <v>Gaseous - Coke Oven Gas</v>
      </c>
      <c r="AP46" s="515" t="str">
        <f>Translations!$B$1002</f>
        <v>Gaseous - Blast Furnace Gas</v>
      </c>
      <c r="AQ46" s="515" t="str">
        <f>Translations!$B$1003</f>
        <v>Gaseous - Oxygen Steel Furnace Gas</v>
      </c>
      <c r="AR46" s="515" t="str">
        <f>Translations!$B$1004</f>
        <v>Gaseous - Biogas</v>
      </c>
      <c r="AS46" s="515" t="str">
        <f>Translations!$B$1005</f>
        <v>Gaseous - Sludge Gas</v>
      </c>
      <c r="AT46" s="515" t="str">
        <f>Translations!$B$1006</f>
        <v>Gaseous - Landfill Gas</v>
      </c>
      <c r="AU46" s="515" t="str">
        <f>Translations!$B$1007</f>
        <v>Gaseous - Carbon Monoxide</v>
      </c>
      <c r="AV46" s="515" t="str">
        <f>Translations!$B$1008</f>
        <v>Gaseous - Methane</v>
      </c>
      <c r="AW46" s="515" t="str">
        <f>Translations!$B$988</f>
        <v>Gaseous - Ethane</v>
      </c>
      <c r="AX46" s="515" t="str">
        <f>Translations!$B$989</f>
        <v>Gaseous - Propane</v>
      </c>
      <c r="AY46" s="515" t="str">
        <f>Translations!$B$990</f>
        <v>Gaseous - Butane</v>
      </c>
      <c r="AZ46" s="515" t="str">
        <f>Translations!$B$1009</f>
        <v>Gaseous - Other gaseous fuels</v>
      </c>
      <c r="BA46" s="515" t="str">
        <f>Translations!$B$1010</f>
        <v>Gaseous - Other gaseous biomass</v>
      </c>
      <c r="BB46" s="515" t="str">
        <f>Translations!$B$991</f>
        <v>Liquid - Light fuel oil</v>
      </c>
      <c r="BC46" s="515" t="str">
        <f>Translations!$B$1011</f>
        <v>Liquid - Extra light fuel oil</v>
      </c>
      <c r="BD46" s="515" t="str">
        <f>Translations!$B$1012</f>
        <v>Liquid - Medium fuel oil</v>
      </c>
      <c r="BE46" s="515" t="str">
        <f>Translations!$B$1013</f>
        <v>Liquid - Heavy fuel oil</v>
      </c>
      <c r="BF46" s="515" t="str">
        <f>Translations!$B$992</f>
        <v>Liquid - Gas oil</v>
      </c>
      <c r="BG46" s="515" t="str">
        <f>Translations!$B$993</f>
        <v>Liquid - Gasoline</v>
      </c>
      <c r="BH46" s="515" t="str">
        <f>Translations!$B$994</f>
        <v>Liquid - Lamp oil</v>
      </c>
      <c r="BI46" s="515" t="str">
        <f>Translations!$B$995</f>
        <v>Liquid - Kerosene</v>
      </c>
      <c r="BJ46" s="515" t="str">
        <f>Translations!$B$996</f>
        <v>Liquid - Jet kerosene (jet A1 or jet A)</v>
      </c>
      <c r="BK46" s="515" t="str">
        <f>Translations!$B$997</f>
        <v>Liquid - Jet gasoline (Jet B)</v>
      </c>
      <c r="BL46" s="515" t="str">
        <f>Translations!$B$998</f>
        <v>Liquid - Aviation gasoline (AvGas)</v>
      </c>
      <c r="BM46" s="515" t="str">
        <f>Translations!$B$1014</f>
        <v>Liquid - Liquefied Petroleum Gases</v>
      </c>
      <c r="BN46" s="515" t="str">
        <f>Translations!$B$1016</f>
        <v>Liquid - Orimulsion</v>
      </c>
      <c r="BO46" s="515" t="str">
        <f>Translations!$B$1017</f>
        <v>Liquid - Natural Gas Liquids</v>
      </c>
      <c r="BP46" s="515" t="str">
        <f>Translations!$B$1018</f>
        <v>Liquid - Motor Gasoline</v>
      </c>
      <c r="BQ46" s="515" t="str">
        <f>Translations!$B$1020</f>
        <v>Liquid - Gas/Diesel Oil</v>
      </c>
      <c r="BR46" s="515" t="str">
        <f>Translations!$B$1021</f>
        <v>Liquid - Residual Fuel Oil</v>
      </c>
      <c r="BS46" s="515" t="str">
        <f>Translations!$B$1022</f>
        <v>Liquid - Naphtha</v>
      </c>
      <c r="BT46" s="515" t="str">
        <f>Translations!$B$1023</f>
        <v>Liquid - Lubricants</v>
      </c>
      <c r="BU46" s="515" t="str">
        <f>Translations!$B$1024</f>
        <v>Liquid - White Spirit &amp; SBP</v>
      </c>
      <c r="BV46" s="515" t="str">
        <f>Translations!$B$1025</f>
        <v>Liquid - Oil Shale and Tar Sands</v>
      </c>
      <c r="BW46" s="515" t="str">
        <f>Translations!$B$1026</f>
        <v>Liquid - Patent Fuel</v>
      </c>
      <c r="BX46" s="515" t="str">
        <f>Translations!$B$1027</f>
        <v>Liquid - Waste Oils</v>
      </c>
      <c r="BY46" s="515" t="str">
        <f>Translations!$B$1028</f>
        <v>Liquid - Biogasoline</v>
      </c>
      <c r="BZ46" s="515" t="str">
        <f>Translations!$B$1029</f>
        <v>Liquid - Biodiesels</v>
      </c>
      <c r="CA46" s="515" t="str">
        <f>Translations!$B$1030</f>
        <v>Liquid - Bitumen</v>
      </c>
      <c r="CB46" s="515" t="str">
        <f>Translations!$B$1032</f>
        <v>Liquid - Other liquid fuels</v>
      </c>
      <c r="CC46" s="515" t="str">
        <f>Translations!$B$1033</f>
        <v>Liquid - Other liquid biomass</v>
      </c>
      <c r="CD46" s="515" t="str">
        <f>Translations!$B$1040</f>
        <v>Solid - Coke</v>
      </c>
      <c r="CE46" s="515" t="str">
        <f>Translations!$B$1041</f>
        <v>Solid - Petroleum Coke</v>
      </c>
      <c r="CF46" s="515" t="str">
        <f>Translations!$B$1042</f>
        <v>Solid - Hard coal</v>
      </c>
      <c r="CG46" s="515" t="str">
        <f>Translations!$B$1043</f>
        <v>Solid - Lignite</v>
      </c>
      <c r="CH46" s="515" t="str">
        <f>Translations!$B$1044</f>
        <v>Solid - Anthracite</v>
      </c>
      <c r="CI46" s="515" t="str">
        <f>Translations!$B$1045</f>
        <v>Solid - Coking Coal</v>
      </c>
      <c r="CJ46" s="515" t="str">
        <f>Translations!$B$1046</f>
        <v>Solid - Sub-Bituminous Coal</v>
      </c>
      <c r="CK46" s="515" t="str">
        <f>Translations!$B$1047</f>
        <v>Solid - Other Bituminous Coal</v>
      </c>
      <c r="CL46" s="515" t="str">
        <f>Translations!$B$1048</f>
        <v>Solid - Gas Coke</v>
      </c>
      <c r="CM46" s="515" t="str">
        <f>Translations!$B$1049</f>
        <v>Solid - Paraffin wax</v>
      </c>
      <c r="CN46" s="515" t="str">
        <f>Translations!$B$1050</f>
        <v>Solid - Black liquor</v>
      </c>
      <c r="CO46" s="515" t="str">
        <f>Translations!$B$1051</f>
        <v>Solid - Firewood</v>
      </c>
      <c r="CP46" s="515" t="str">
        <f>Translations!$B$1052</f>
        <v>Solid - Wood (non-waste)</v>
      </c>
      <c r="CQ46" s="515" t="str">
        <f>Translations!$B$1053</f>
        <v>Solid - Wood (waste)</v>
      </c>
      <c r="CR46" s="515" t="str">
        <f>Translations!$B$1054</f>
        <v>Solid - Peat</v>
      </c>
      <c r="CS46" s="515" t="str">
        <f>Translations!$B$1055</f>
        <v>Solid - Sewage sludge</v>
      </c>
      <c r="CT46" s="515" t="str">
        <f>Translations!$B$1056</f>
        <v>Solid - Municipal sewage sludge</v>
      </c>
      <c r="CU46" s="515" t="str">
        <f>Translations!$B$1057</f>
        <v>Solid - Coal Tar</v>
      </c>
      <c r="CV46" s="515" t="str">
        <f>Translations!$B$1058</f>
        <v>Solid - Charcoal</v>
      </c>
      <c r="CW46" s="515" t="str">
        <f>Translations!$B$1059</f>
        <v>Solid - Waste Tyres</v>
      </c>
      <c r="CX46" s="515" t="str">
        <f>Translations!$B$1060</f>
        <v>Solid - Other solid fuels</v>
      </c>
      <c r="CY46" s="515" t="str">
        <f>Translations!$B$1061</f>
        <v>Solid - Other solid biomass</v>
      </c>
      <c r="CZ46" s="515" t="str">
        <f>Translations!$B$1034</f>
        <v>Waste - Municipal and industrial wastes</v>
      </c>
      <c r="DA46" s="515" t="str">
        <f>Translations!$B$1035</f>
        <v>Waste - Industrial Wastes</v>
      </c>
      <c r="DB46" s="517" t="str">
        <f>Translations!$B$157</f>
        <v>n.a.</v>
      </c>
    </row>
    <row r="47" spans="1:106" x14ac:dyDescent="0.25">
      <c r="A47" s="217">
        <f t="shared" si="2"/>
        <v>30</v>
      </c>
      <c r="B47" s="171" t="str">
        <f t="shared" si="0"/>
        <v>Cement clinker: Kiln input based (Method A)</v>
      </c>
      <c r="C47" s="171"/>
      <c r="D47" s="173"/>
      <c r="E47" s="288" t="str">
        <f t="shared" ca="1" si="1"/>
        <v>MSParameters!$G$47:$H$47</v>
      </c>
      <c r="F47" s="316"/>
      <c r="G47" s="514" t="str">
        <f>Translations!$B$1102</f>
        <v>Material - Raw meal</v>
      </c>
      <c r="H47" s="515" t="str">
        <f>Translations!$B$1079</f>
        <v>Material - Other carbonates</v>
      </c>
      <c r="I47" s="515" t="str">
        <f>Translations!$B$157</f>
        <v>n.a.</v>
      </c>
      <c r="J47" s="515" t="str">
        <f>Translations!$B$157</f>
        <v>n.a.</v>
      </c>
      <c r="K47" s="515" t="str">
        <f>Translations!$B$157</f>
        <v>n.a.</v>
      </c>
      <c r="L47" s="515" t="str">
        <f>Translations!$B$157</f>
        <v>n.a.</v>
      </c>
      <c r="M47" s="515" t="str">
        <f>Translations!$B$157</f>
        <v>n.a.</v>
      </c>
      <c r="N47" s="515" t="str">
        <f>Translations!$B$157</f>
        <v>n.a.</v>
      </c>
      <c r="O47" s="515" t="str">
        <f>Translations!$B$157</f>
        <v>n.a.</v>
      </c>
      <c r="P47" s="515" t="str">
        <f>Translations!$B$157</f>
        <v>n.a.</v>
      </c>
      <c r="Q47" s="515" t="str">
        <f>Translations!$B$157</f>
        <v>n.a.</v>
      </c>
      <c r="R47" s="515" t="str">
        <f>Translations!$B$157</f>
        <v>n.a.</v>
      </c>
      <c r="S47" s="515" t="str">
        <f>Translations!$B$157</f>
        <v>n.a.</v>
      </c>
      <c r="T47" s="515" t="str">
        <f>Translations!$B$157</f>
        <v>n.a.</v>
      </c>
      <c r="U47" s="515" t="str">
        <f>Translations!$B$157</f>
        <v>n.a.</v>
      </c>
      <c r="V47" s="515" t="str">
        <f>Translations!$B$157</f>
        <v>n.a.</v>
      </c>
      <c r="W47" s="515" t="str">
        <f>Translations!$B$157</f>
        <v>n.a.</v>
      </c>
      <c r="X47" s="515" t="str">
        <f>Translations!$B$157</f>
        <v>n.a.</v>
      </c>
      <c r="Y47" s="515" t="str">
        <f>Translations!$B$157</f>
        <v>n.a.</v>
      </c>
      <c r="Z47" s="515" t="str">
        <f>Translations!$B$157</f>
        <v>n.a.</v>
      </c>
      <c r="AA47" s="515" t="str">
        <f>Translations!$B$157</f>
        <v>n.a.</v>
      </c>
      <c r="AB47" s="515" t="str">
        <f>Translations!$B$157</f>
        <v>n.a.</v>
      </c>
      <c r="AC47" s="515" t="str">
        <f>Translations!$B$157</f>
        <v>n.a.</v>
      </c>
      <c r="AD47" s="515" t="str">
        <f>Translations!$B$157</f>
        <v>n.a.</v>
      </c>
      <c r="AE47" s="515" t="str">
        <f>Translations!$B$157</f>
        <v>n.a.</v>
      </c>
      <c r="AF47" s="515" t="str">
        <f>Translations!$B$157</f>
        <v>n.a.</v>
      </c>
      <c r="AG47" s="515" t="str">
        <f>Translations!$B$157</f>
        <v>n.a.</v>
      </c>
      <c r="AH47" s="515" t="str">
        <f>Translations!$B$157</f>
        <v>n.a.</v>
      </c>
      <c r="AI47" s="515" t="str">
        <f>Translations!$B$157</f>
        <v>n.a.</v>
      </c>
      <c r="AJ47" s="515" t="str">
        <f>Translations!$B$157</f>
        <v>n.a.</v>
      </c>
      <c r="AK47" s="515" t="str">
        <f>Translations!$B$157</f>
        <v>n.a.</v>
      </c>
      <c r="AL47" s="515" t="str">
        <f>Translations!$B$157</f>
        <v>n.a.</v>
      </c>
      <c r="AM47" s="515" t="str">
        <f>Translations!$B$157</f>
        <v>n.a.</v>
      </c>
      <c r="AN47" s="515" t="str">
        <f>Translations!$B$157</f>
        <v>n.a.</v>
      </c>
      <c r="AO47" s="515" t="str">
        <f>Translations!$B$157</f>
        <v>n.a.</v>
      </c>
      <c r="AP47" s="515" t="str">
        <f>Translations!$B$157</f>
        <v>n.a.</v>
      </c>
      <c r="AQ47" s="515" t="str">
        <f>Translations!$B$157</f>
        <v>n.a.</v>
      </c>
      <c r="AR47" s="515" t="str">
        <f>Translations!$B$157</f>
        <v>n.a.</v>
      </c>
      <c r="AS47" s="515" t="str">
        <f>Translations!$B$157</f>
        <v>n.a.</v>
      </c>
      <c r="AT47" s="515" t="str">
        <f>Translations!$B$157</f>
        <v>n.a.</v>
      </c>
      <c r="AU47" s="515" t="str">
        <f>Translations!$B$157</f>
        <v>n.a.</v>
      </c>
      <c r="AV47" s="515" t="str">
        <f>Translations!$B$157</f>
        <v>n.a.</v>
      </c>
      <c r="AW47" s="515" t="str">
        <f>Translations!$B$157</f>
        <v>n.a.</v>
      </c>
      <c r="AX47" s="515" t="str">
        <f>Translations!$B$157</f>
        <v>n.a.</v>
      </c>
      <c r="AY47" s="515" t="str">
        <f>Translations!$B$157</f>
        <v>n.a.</v>
      </c>
      <c r="AZ47" s="515" t="str">
        <f>Translations!$B$157</f>
        <v>n.a.</v>
      </c>
      <c r="BA47" s="515" t="str">
        <f>Translations!$B$157</f>
        <v>n.a.</v>
      </c>
      <c r="BB47" s="515" t="str">
        <f>Translations!$B$157</f>
        <v>n.a.</v>
      </c>
      <c r="BC47" s="515" t="str">
        <f>Translations!$B$157</f>
        <v>n.a.</v>
      </c>
      <c r="BD47" s="515" t="str">
        <f>Translations!$B$157</f>
        <v>n.a.</v>
      </c>
      <c r="BE47" s="515" t="str">
        <f>Translations!$B$157</f>
        <v>n.a.</v>
      </c>
      <c r="BF47" s="515" t="str">
        <f>Translations!$B$157</f>
        <v>n.a.</v>
      </c>
      <c r="BG47" s="515" t="str">
        <f>Translations!$B$157</f>
        <v>n.a.</v>
      </c>
      <c r="BH47" s="515" t="str">
        <f>Translations!$B$157</f>
        <v>n.a.</v>
      </c>
      <c r="BI47" s="515" t="str">
        <f>Translations!$B$157</f>
        <v>n.a.</v>
      </c>
      <c r="BJ47" s="515" t="str">
        <f>Translations!$B$157</f>
        <v>n.a.</v>
      </c>
      <c r="BK47" s="515" t="str">
        <f>Translations!$B$157</f>
        <v>n.a.</v>
      </c>
      <c r="BL47" s="515" t="str">
        <f>Translations!$B$157</f>
        <v>n.a.</v>
      </c>
      <c r="BM47" s="515" t="str">
        <f>Translations!$B$157</f>
        <v>n.a.</v>
      </c>
      <c r="BN47" s="515" t="str">
        <f>Translations!$B$157</f>
        <v>n.a.</v>
      </c>
      <c r="BO47" s="515" t="str">
        <f>Translations!$B$157</f>
        <v>n.a.</v>
      </c>
      <c r="BP47" s="515" t="str">
        <f>Translations!$B$157</f>
        <v>n.a.</v>
      </c>
      <c r="BQ47" s="515" t="str">
        <f>Translations!$B$157</f>
        <v>n.a.</v>
      </c>
      <c r="BR47" s="515" t="str">
        <f>Translations!$B$157</f>
        <v>n.a.</v>
      </c>
      <c r="BS47" s="515" t="str">
        <f>Translations!$B$157</f>
        <v>n.a.</v>
      </c>
      <c r="BT47" s="515" t="str">
        <f>Translations!$B$157</f>
        <v>n.a.</v>
      </c>
      <c r="BU47" s="515" t="str">
        <f>Translations!$B$157</f>
        <v>n.a.</v>
      </c>
      <c r="BV47" s="515" t="str">
        <f>Translations!$B$157</f>
        <v>n.a.</v>
      </c>
      <c r="BW47" s="515" t="str">
        <f>Translations!$B$157</f>
        <v>n.a.</v>
      </c>
      <c r="BX47" s="515" t="str">
        <f>Translations!$B$157</f>
        <v>n.a.</v>
      </c>
      <c r="BY47" s="515" t="str">
        <f>Translations!$B$157</f>
        <v>n.a.</v>
      </c>
      <c r="BZ47" s="515" t="str">
        <f>Translations!$B$157</f>
        <v>n.a.</v>
      </c>
      <c r="CA47" s="515" t="str">
        <f>Translations!$B$157</f>
        <v>n.a.</v>
      </c>
      <c r="CB47" s="515" t="str">
        <f>Translations!$B$157</f>
        <v>n.a.</v>
      </c>
      <c r="CC47" s="515" t="str">
        <f>Translations!$B$157</f>
        <v>n.a.</v>
      </c>
      <c r="CD47" s="515" t="str">
        <f>Translations!$B$157</f>
        <v>n.a.</v>
      </c>
      <c r="CE47" s="515" t="str">
        <f>Translations!$B$157</f>
        <v>n.a.</v>
      </c>
      <c r="CF47" s="515" t="str">
        <f>Translations!$B$157</f>
        <v>n.a.</v>
      </c>
      <c r="CG47" s="515" t="str">
        <f>Translations!$B$157</f>
        <v>n.a.</v>
      </c>
      <c r="CH47" s="515" t="str">
        <f>Translations!$B$157</f>
        <v>n.a.</v>
      </c>
      <c r="CI47" s="515" t="str">
        <f>Translations!$B$157</f>
        <v>n.a.</v>
      </c>
      <c r="CJ47" s="515" t="str">
        <f>Translations!$B$157</f>
        <v>n.a.</v>
      </c>
      <c r="CK47" s="515" t="str">
        <f>Translations!$B$157</f>
        <v>n.a.</v>
      </c>
      <c r="CL47" s="515" t="str">
        <f>Translations!$B$157</f>
        <v>n.a.</v>
      </c>
      <c r="CM47" s="515" t="str">
        <f>Translations!$B$157</f>
        <v>n.a.</v>
      </c>
      <c r="CN47" s="515" t="str">
        <f>Translations!$B$157</f>
        <v>n.a.</v>
      </c>
      <c r="CO47" s="515" t="str">
        <f>Translations!$B$157</f>
        <v>n.a.</v>
      </c>
      <c r="CP47" s="515" t="str">
        <f>Translations!$B$157</f>
        <v>n.a.</v>
      </c>
      <c r="CQ47" s="515" t="str">
        <f>Translations!$B$157</f>
        <v>n.a.</v>
      </c>
      <c r="CR47" s="515" t="str">
        <f>Translations!$B$157</f>
        <v>n.a.</v>
      </c>
      <c r="CS47" s="515" t="str">
        <f>Translations!$B$157</f>
        <v>n.a.</v>
      </c>
      <c r="CT47" s="515" t="str">
        <f>Translations!$B$157</f>
        <v>n.a.</v>
      </c>
      <c r="CU47" s="515" t="str">
        <f>Translations!$B$157</f>
        <v>n.a.</v>
      </c>
      <c r="CV47" s="515" t="str">
        <f>Translations!$B$157</f>
        <v>n.a.</v>
      </c>
      <c r="CW47" s="515" t="str">
        <f>Translations!$B$157</f>
        <v>n.a.</v>
      </c>
      <c r="CX47" s="515" t="str">
        <f>Translations!$B$157</f>
        <v>n.a.</v>
      </c>
      <c r="CY47" s="515" t="str">
        <f>Translations!$B$157</f>
        <v>n.a.</v>
      </c>
      <c r="CZ47" s="515" t="str">
        <f>Translations!$B$157</f>
        <v>n.a.</v>
      </c>
      <c r="DA47" s="515" t="str">
        <f>Translations!$B$157</f>
        <v>n.a.</v>
      </c>
      <c r="DB47" s="517" t="str">
        <f>Translations!$B$157</f>
        <v>n.a.</v>
      </c>
    </row>
    <row r="48" spans="1:106" x14ac:dyDescent="0.25">
      <c r="A48" s="217">
        <f t="shared" si="2"/>
        <v>31</v>
      </c>
      <c r="B48" s="171" t="str">
        <f t="shared" si="0"/>
        <v>Cement clinker: Clinker output (Method B)</v>
      </c>
      <c r="C48" s="171"/>
      <c r="D48" s="173"/>
      <c r="E48" s="288" t="str">
        <f t="shared" ca="1" si="1"/>
        <v>MSParameters!$G$48:$K$48</v>
      </c>
      <c r="F48" s="316"/>
      <c r="G48" s="514" t="str">
        <f>Translations!$B$1103</f>
        <v>Material - Cement clinker</v>
      </c>
      <c r="H48" s="515" t="str">
        <f>Translations!$B$1082</f>
        <v>Material - CaO</v>
      </c>
      <c r="I48" s="515" t="str">
        <f>Translations!$B$1083</f>
        <v>Material - MgO</v>
      </c>
      <c r="J48" s="515" t="str">
        <f>Translations!$B$1084</f>
        <v>Material - BaO</v>
      </c>
      <c r="K48" s="515" t="str">
        <f>Translations!$B$1085</f>
        <v>Material - Other products</v>
      </c>
      <c r="L48" s="515" t="str">
        <f>Translations!$B$157</f>
        <v>n.a.</v>
      </c>
      <c r="M48" s="515" t="str">
        <f>Translations!$B$157</f>
        <v>n.a.</v>
      </c>
      <c r="N48" s="515" t="str">
        <f>Translations!$B$157</f>
        <v>n.a.</v>
      </c>
      <c r="O48" s="515" t="str">
        <f>Translations!$B$157</f>
        <v>n.a.</v>
      </c>
      <c r="P48" s="515" t="str">
        <f>Translations!$B$157</f>
        <v>n.a.</v>
      </c>
      <c r="Q48" s="515" t="str">
        <f>Translations!$B$157</f>
        <v>n.a.</v>
      </c>
      <c r="R48" s="515" t="str">
        <f>Translations!$B$157</f>
        <v>n.a.</v>
      </c>
      <c r="S48" s="515" t="str">
        <f>Translations!$B$157</f>
        <v>n.a.</v>
      </c>
      <c r="T48" s="515" t="str">
        <f>Translations!$B$157</f>
        <v>n.a.</v>
      </c>
      <c r="U48" s="515" t="str">
        <f>Translations!$B$157</f>
        <v>n.a.</v>
      </c>
      <c r="V48" s="515" t="str">
        <f>Translations!$B$157</f>
        <v>n.a.</v>
      </c>
      <c r="W48" s="515" t="str">
        <f>Translations!$B$157</f>
        <v>n.a.</v>
      </c>
      <c r="X48" s="515" t="str">
        <f>Translations!$B$157</f>
        <v>n.a.</v>
      </c>
      <c r="Y48" s="515" t="str">
        <f>Translations!$B$157</f>
        <v>n.a.</v>
      </c>
      <c r="Z48" s="515" t="str">
        <f>Translations!$B$157</f>
        <v>n.a.</v>
      </c>
      <c r="AA48" s="515" t="str">
        <f>Translations!$B$157</f>
        <v>n.a.</v>
      </c>
      <c r="AB48" s="515" t="str">
        <f>Translations!$B$157</f>
        <v>n.a.</v>
      </c>
      <c r="AC48" s="515" t="str">
        <f>Translations!$B$157</f>
        <v>n.a.</v>
      </c>
      <c r="AD48" s="515" t="str">
        <f>Translations!$B$157</f>
        <v>n.a.</v>
      </c>
      <c r="AE48" s="515" t="str">
        <f>Translations!$B$157</f>
        <v>n.a.</v>
      </c>
      <c r="AF48" s="515" t="str">
        <f>Translations!$B$157</f>
        <v>n.a.</v>
      </c>
      <c r="AG48" s="515" t="str">
        <f>Translations!$B$157</f>
        <v>n.a.</v>
      </c>
      <c r="AH48" s="515" t="str">
        <f>Translations!$B$157</f>
        <v>n.a.</v>
      </c>
      <c r="AI48" s="515" t="str">
        <f>Translations!$B$157</f>
        <v>n.a.</v>
      </c>
      <c r="AJ48" s="515" t="str">
        <f>Translations!$B$157</f>
        <v>n.a.</v>
      </c>
      <c r="AK48" s="515" t="str">
        <f>Translations!$B$157</f>
        <v>n.a.</v>
      </c>
      <c r="AL48" s="515" t="str">
        <f>Translations!$B$157</f>
        <v>n.a.</v>
      </c>
      <c r="AM48" s="515" t="str">
        <f>Translations!$B$157</f>
        <v>n.a.</v>
      </c>
      <c r="AN48" s="515" t="str">
        <f>Translations!$B$157</f>
        <v>n.a.</v>
      </c>
      <c r="AO48" s="515" t="str">
        <f>Translations!$B$157</f>
        <v>n.a.</v>
      </c>
      <c r="AP48" s="515" t="str">
        <f>Translations!$B$157</f>
        <v>n.a.</v>
      </c>
      <c r="AQ48" s="515" t="str">
        <f>Translations!$B$157</f>
        <v>n.a.</v>
      </c>
      <c r="AR48" s="515" t="str">
        <f>Translations!$B$157</f>
        <v>n.a.</v>
      </c>
      <c r="AS48" s="515" t="str">
        <f>Translations!$B$157</f>
        <v>n.a.</v>
      </c>
      <c r="AT48" s="515" t="str">
        <f>Translations!$B$157</f>
        <v>n.a.</v>
      </c>
      <c r="AU48" s="515" t="str">
        <f>Translations!$B$157</f>
        <v>n.a.</v>
      </c>
      <c r="AV48" s="515" t="str">
        <f>Translations!$B$157</f>
        <v>n.a.</v>
      </c>
      <c r="AW48" s="515" t="str">
        <f>Translations!$B$157</f>
        <v>n.a.</v>
      </c>
      <c r="AX48" s="515" t="str">
        <f>Translations!$B$157</f>
        <v>n.a.</v>
      </c>
      <c r="AY48" s="515" t="str">
        <f>Translations!$B$157</f>
        <v>n.a.</v>
      </c>
      <c r="AZ48" s="515" t="str">
        <f>Translations!$B$157</f>
        <v>n.a.</v>
      </c>
      <c r="BA48" s="515" t="str">
        <f>Translations!$B$157</f>
        <v>n.a.</v>
      </c>
      <c r="BB48" s="515" t="str">
        <f>Translations!$B$157</f>
        <v>n.a.</v>
      </c>
      <c r="BC48" s="515" t="str">
        <f>Translations!$B$157</f>
        <v>n.a.</v>
      </c>
      <c r="BD48" s="515" t="str">
        <f>Translations!$B$157</f>
        <v>n.a.</v>
      </c>
      <c r="BE48" s="515" t="str">
        <f>Translations!$B$157</f>
        <v>n.a.</v>
      </c>
      <c r="BF48" s="515" t="str">
        <f>Translations!$B$157</f>
        <v>n.a.</v>
      </c>
      <c r="BG48" s="515" t="str">
        <f>Translations!$B$157</f>
        <v>n.a.</v>
      </c>
      <c r="BH48" s="515" t="str">
        <f>Translations!$B$157</f>
        <v>n.a.</v>
      </c>
      <c r="BI48" s="515" t="str">
        <f>Translations!$B$157</f>
        <v>n.a.</v>
      </c>
      <c r="BJ48" s="515" t="str">
        <f>Translations!$B$157</f>
        <v>n.a.</v>
      </c>
      <c r="BK48" s="515" t="str">
        <f>Translations!$B$157</f>
        <v>n.a.</v>
      </c>
      <c r="BL48" s="515" t="str">
        <f>Translations!$B$157</f>
        <v>n.a.</v>
      </c>
      <c r="BM48" s="515" t="str">
        <f>Translations!$B$157</f>
        <v>n.a.</v>
      </c>
      <c r="BN48" s="515" t="str">
        <f>Translations!$B$157</f>
        <v>n.a.</v>
      </c>
      <c r="BO48" s="515" t="str">
        <f>Translations!$B$157</f>
        <v>n.a.</v>
      </c>
      <c r="BP48" s="515" t="str">
        <f>Translations!$B$157</f>
        <v>n.a.</v>
      </c>
      <c r="BQ48" s="515" t="str">
        <f>Translations!$B$157</f>
        <v>n.a.</v>
      </c>
      <c r="BR48" s="515" t="str">
        <f>Translations!$B$157</f>
        <v>n.a.</v>
      </c>
      <c r="BS48" s="515" t="str">
        <f>Translations!$B$157</f>
        <v>n.a.</v>
      </c>
      <c r="BT48" s="515" t="str">
        <f>Translations!$B$157</f>
        <v>n.a.</v>
      </c>
      <c r="BU48" s="515" t="str">
        <f>Translations!$B$157</f>
        <v>n.a.</v>
      </c>
      <c r="BV48" s="515" t="str">
        <f>Translations!$B$157</f>
        <v>n.a.</v>
      </c>
      <c r="BW48" s="515" t="str">
        <f>Translations!$B$157</f>
        <v>n.a.</v>
      </c>
      <c r="BX48" s="515" t="str">
        <f>Translations!$B$157</f>
        <v>n.a.</v>
      </c>
      <c r="BY48" s="515" t="str">
        <f>Translations!$B$157</f>
        <v>n.a.</v>
      </c>
      <c r="BZ48" s="515" t="str">
        <f>Translations!$B$157</f>
        <v>n.a.</v>
      </c>
      <c r="CA48" s="515" t="str">
        <f>Translations!$B$157</f>
        <v>n.a.</v>
      </c>
      <c r="CB48" s="515" t="str">
        <f>Translations!$B$157</f>
        <v>n.a.</v>
      </c>
      <c r="CC48" s="515" t="str">
        <f>Translations!$B$157</f>
        <v>n.a.</v>
      </c>
      <c r="CD48" s="515" t="str">
        <f>Translations!$B$157</f>
        <v>n.a.</v>
      </c>
      <c r="CE48" s="515" t="str">
        <f>Translations!$B$157</f>
        <v>n.a.</v>
      </c>
      <c r="CF48" s="515" t="str">
        <f>Translations!$B$157</f>
        <v>n.a.</v>
      </c>
      <c r="CG48" s="515" t="str">
        <f>Translations!$B$157</f>
        <v>n.a.</v>
      </c>
      <c r="CH48" s="515" t="str">
        <f>Translations!$B$157</f>
        <v>n.a.</v>
      </c>
      <c r="CI48" s="515" t="str">
        <f>Translations!$B$157</f>
        <v>n.a.</v>
      </c>
      <c r="CJ48" s="515" t="str">
        <f>Translations!$B$157</f>
        <v>n.a.</v>
      </c>
      <c r="CK48" s="515" t="str">
        <f>Translations!$B$157</f>
        <v>n.a.</v>
      </c>
      <c r="CL48" s="515" t="str">
        <f>Translations!$B$157</f>
        <v>n.a.</v>
      </c>
      <c r="CM48" s="515" t="str">
        <f>Translations!$B$157</f>
        <v>n.a.</v>
      </c>
      <c r="CN48" s="515" t="str">
        <f>Translations!$B$157</f>
        <v>n.a.</v>
      </c>
      <c r="CO48" s="515" t="str">
        <f>Translations!$B$157</f>
        <v>n.a.</v>
      </c>
      <c r="CP48" s="515" t="str">
        <f>Translations!$B$157</f>
        <v>n.a.</v>
      </c>
      <c r="CQ48" s="515" t="str">
        <f>Translations!$B$157</f>
        <v>n.a.</v>
      </c>
      <c r="CR48" s="515" t="str">
        <f>Translations!$B$157</f>
        <v>n.a.</v>
      </c>
      <c r="CS48" s="515" t="str">
        <f>Translations!$B$157</f>
        <v>n.a.</v>
      </c>
      <c r="CT48" s="515" t="str">
        <f>Translations!$B$157</f>
        <v>n.a.</v>
      </c>
      <c r="CU48" s="515" t="str">
        <f>Translations!$B$157</f>
        <v>n.a.</v>
      </c>
      <c r="CV48" s="515" t="str">
        <f>Translations!$B$157</f>
        <v>n.a.</v>
      </c>
      <c r="CW48" s="515" t="str">
        <f>Translations!$B$157</f>
        <v>n.a.</v>
      </c>
      <c r="CX48" s="515" t="str">
        <f>Translations!$B$157</f>
        <v>n.a.</v>
      </c>
      <c r="CY48" s="515" t="str">
        <f>Translations!$B$157</f>
        <v>n.a.</v>
      </c>
      <c r="CZ48" s="515" t="str">
        <f>Translations!$B$157</f>
        <v>n.a.</v>
      </c>
      <c r="DA48" s="515" t="str">
        <f>Translations!$B$157</f>
        <v>n.a.</v>
      </c>
      <c r="DB48" s="517" t="str">
        <f>Translations!$B$157</f>
        <v>n.a.</v>
      </c>
    </row>
    <row r="49" spans="1:106" x14ac:dyDescent="0.25">
      <c r="A49" s="217">
        <f t="shared" si="2"/>
        <v>32</v>
      </c>
      <c r="B49" s="171" t="str">
        <f t="shared" si="0"/>
        <v>Cement clinker: CKD</v>
      </c>
      <c r="C49" s="171"/>
      <c r="D49" s="173"/>
      <c r="E49" s="288" t="str">
        <f t="shared" ca="1" si="1"/>
        <v>MSParameters!$G$49:$L$49</v>
      </c>
      <c r="F49" s="316"/>
      <c r="G49" s="514" t="str">
        <f>Translations!$B$1104</f>
        <v>Material - Bypass dust</v>
      </c>
      <c r="H49" s="515" t="str">
        <f>Translations!$B$1105</f>
        <v>Material - Bypass meal</v>
      </c>
      <c r="I49" s="515" t="str">
        <f>Translations!$B$1082</f>
        <v>Material - CaO</v>
      </c>
      <c r="J49" s="515" t="str">
        <f>Translations!$B$1083</f>
        <v>Material - MgO</v>
      </c>
      <c r="K49" s="515" t="str">
        <f>Translations!$B$1084</f>
        <v>Material - BaO</v>
      </c>
      <c r="L49" s="515" t="str">
        <f>Translations!$B$1106</f>
        <v>Material - Other bypass materials</v>
      </c>
      <c r="M49" s="515" t="str">
        <f>Translations!$B$157</f>
        <v>n.a.</v>
      </c>
      <c r="N49" s="515" t="str">
        <f>Translations!$B$157</f>
        <v>n.a.</v>
      </c>
      <c r="O49" s="515" t="str">
        <f>Translations!$B$157</f>
        <v>n.a.</v>
      </c>
      <c r="P49" s="515" t="str">
        <f>Translations!$B$157</f>
        <v>n.a.</v>
      </c>
      <c r="Q49" s="515" t="str">
        <f>Translations!$B$157</f>
        <v>n.a.</v>
      </c>
      <c r="R49" s="515" t="str">
        <f>Translations!$B$157</f>
        <v>n.a.</v>
      </c>
      <c r="S49" s="515" t="str">
        <f>Translations!$B$157</f>
        <v>n.a.</v>
      </c>
      <c r="T49" s="515" t="str">
        <f>Translations!$B$157</f>
        <v>n.a.</v>
      </c>
      <c r="U49" s="515" t="str">
        <f>Translations!$B$157</f>
        <v>n.a.</v>
      </c>
      <c r="V49" s="515" t="str">
        <f>Translations!$B$157</f>
        <v>n.a.</v>
      </c>
      <c r="W49" s="515" t="str">
        <f>Translations!$B$157</f>
        <v>n.a.</v>
      </c>
      <c r="X49" s="515" t="str">
        <f>Translations!$B$157</f>
        <v>n.a.</v>
      </c>
      <c r="Y49" s="515" t="str">
        <f>Translations!$B$157</f>
        <v>n.a.</v>
      </c>
      <c r="Z49" s="515" t="str">
        <f>Translations!$B$157</f>
        <v>n.a.</v>
      </c>
      <c r="AA49" s="515" t="str">
        <f>Translations!$B$157</f>
        <v>n.a.</v>
      </c>
      <c r="AB49" s="515" t="str">
        <f>Translations!$B$157</f>
        <v>n.a.</v>
      </c>
      <c r="AC49" s="515" t="str">
        <f>Translations!$B$157</f>
        <v>n.a.</v>
      </c>
      <c r="AD49" s="515" t="str">
        <f>Translations!$B$157</f>
        <v>n.a.</v>
      </c>
      <c r="AE49" s="515" t="str">
        <f>Translations!$B$157</f>
        <v>n.a.</v>
      </c>
      <c r="AF49" s="515" t="str">
        <f>Translations!$B$157</f>
        <v>n.a.</v>
      </c>
      <c r="AG49" s="515" t="str">
        <f>Translations!$B$157</f>
        <v>n.a.</v>
      </c>
      <c r="AH49" s="515" t="str">
        <f>Translations!$B$157</f>
        <v>n.a.</v>
      </c>
      <c r="AI49" s="515" t="str">
        <f>Translations!$B$157</f>
        <v>n.a.</v>
      </c>
      <c r="AJ49" s="515" t="str">
        <f>Translations!$B$157</f>
        <v>n.a.</v>
      </c>
      <c r="AK49" s="515" t="str">
        <f>Translations!$B$157</f>
        <v>n.a.</v>
      </c>
      <c r="AL49" s="515" t="str">
        <f>Translations!$B$157</f>
        <v>n.a.</v>
      </c>
      <c r="AM49" s="515" t="str">
        <f>Translations!$B$157</f>
        <v>n.a.</v>
      </c>
      <c r="AN49" s="515" t="str">
        <f>Translations!$B$157</f>
        <v>n.a.</v>
      </c>
      <c r="AO49" s="515" t="str">
        <f>Translations!$B$157</f>
        <v>n.a.</v>
      </c>
      <c r="AP49" s="515" t="str">
        <f>Translations!$B$157</f>
        <v>n.a.</v>
      </c>
      <c r="AQ49" s="515" t="str">
        <f>Translations!$B$157</f>
        <v>n.a.</v>
      </c>
      <c r="AR49" s="515" t="str">
        <f>Translations!$B$157</f>
        <v>n.a.</v>
      </c>
      <c r="AS49" s="515" t="str">
        <f>Translations!$B$157</f>
        <v>n.a.</v>
      </c>
      <c r="AT49" s="515" t="str">
        <f>Translations!$B$157</f>
        <v>n.a.</v>
      </c>
      <c r="AU49" s="515" t="str">
        <f>Translations!$B$157</f>
        <v>n.a.</v>
      </c>
      <c r="AV49" s="515" t="str">
        <f>Translations!$B$157</f>
        <v>n.a.</v>
      </c>
      <c r="AW49" s="515" t="str">
        <f>Translations!$B$157</f>
        <v>n.a.</v>
      </c>
      <c r="AX49" s="515" t="str">
        <f>Translations!$B$157</f>
        <v>n.a.</v>
      </c>
      <c r="AY49" s="515" t="str">
        <f>Translations!$B$157</f>
        <v>n.a.</v>
      </c>
      <c r="AZ49" s="515" t="str">
        <f>Translations!$B$157</f>
        <v>n.a.</v>
      </c>
      <c r="BA49" s="515" t="str">
        <f>Translations!$B$157</f>
        <v>n.a.</v>
      </c>
      <c r="BB49" s="515" t="str">
        <f>Translations!$B$157</f>
        <v>n.a.</v>
      </c>
      <c r="BC49" s="515" t="str">
        <f>Translations!$B$157</f>
        <v>n.a.</v>
      </c>
      <c r="BD49" s="515" t="str">
        <f>Translations!$B$157</f>
        <v>n.a.</v>
      </c>
      <c r="BE49" s="515" t="str">
        <f>Translations!$B$157</f>
        <v>n.a.</v>
      </c>
      <c r="BF49" s="515" t="str">
        <f>Translations!$B$157</f>
        <v>n.a.</v>
      </c>
      <c r="BG49" s="515" t="str">
        <f>Translations!$B$157</f>
        <v>n.a.</v>
      </c>
      <c r="BH49" s="515" t="str">
        <f>Translations!$B$157</f>
        <v>n.a.</v>
      </c>
      <c r="BI49" s="515" t="str">
        <f>Translations!$B$157</f>
        <v>n.a.</v>
      </c>
      <c r="BJ49" s="515" t="str">
        <f>Translations!$B$157</f>
        <v>n.a.</v>
      </c>
      <c r="BK49" s="515" t="str">
        <f>Translations!$B$157</f>
        <v>n.a.</v>
      </c>
      <c r="BL49" s="515" t="str">
        <f>Translations!$B$157</f>
        <v>n.a.</v>
      </c>
      <c r="BM49" s="515" t="str">
        <f>Translations!$B$157</f>
        <v>n.a.</v>
      </c>
      <c r="BN49" s="515" t="str">
        <f>Translations!$B$157</f>
        <v>n.a.</v>
      </c>
      <c r="BO49" s="515" t="str">
        <f>Translations!$B$157</f>
        <v>n.a.</v>
      </c>
      <c r="BP49" s="515" t="str">
        <f>Translations!$B$157</f>
        <v>n.a.</v>
      </c>
      <c r="BQ49" s="515" t="str">
        <f>Translations!$B$157</f>
        <v>n.a.</v>
      </c>
      <c r="BR49" s="515" t="str">
        <f>Translations!$B$157</f>
        <v>n.a.</v>
      </c>
      <c r="BS49" s="515" t="str">
        <f>Translations!$B$157</f>
        <v>n.a.</v>
      </c>
      <c r="BT49" s="515" t="str">
        <f>Translations!$B$157</f>
        <v>n.a.</v>
      </c>
      <c r="BU49" s="515" t="str">
        <f>Translations!$B$157</f>
        <v>n.a.</v>
      </c>
      <c r="BV49" s="515" t="str">
        <f>Translations!$B$157</f>
        <v>n.a.</v>
      </c>
      <c r="BW49" s="515" t="str">
        <f>Translations!$B$157</f>
        <v>n.a.</v>
      </c>
      <c r="BX49" s="515" t="str">
        <f>Translations!$B$157</f>
        <v>n.a.</v>
      </c>
      <c r="BY49" s="515" t="str">
        <f>Translations!$B$157</f>
        <v>n.a.</v>
      </c>
      <c r="BZ49" s="515" t="str">
        <f>Translations!$B$157</f>
        <v>n.a.</v>
      </c>
      <c r="CA49" s="515" t="str">
        <f>Translations!$B$157</f>
        <v>n.a.</v>
      </c>
      <c r="CB49" s="515" t="str">
        <f>Translations!$B$157</f>
        <v>n.a.</v>
      </c>
      <c r="CC49" s="515" t="str">
        <f>Translations!$B$157</f>
        <v>n.a.</v>
      </c>
      <c r="CD49" s="515" t="str">
        <f>Translations!$B$157</f>
        <v>n.a.</v>
      </c>
      <c r="CE49" s="515" t="str">
        <f>Translations!$B$157</f>
        <v>n.a.</v>
      </c>
      <c r="CF49" s="515" t="str">
        <f>Translations!$B$157</f>
        <v>n.a.</v>
      </c>
      <c r="CG49" s="515" t="str">
        <f>Translations!$B$157</f>
        <v>n.a.</v>
      </c>
      <c r="CH49" s="515" t="str">
        <f>Translations!$B$157</f>
        <v>n.a.</v>
      </c>
      <c r="CI49" s="515" t="str">
        <f>Translations!$B$157</f>
        <v>n.a.</v>
      </c>
      <c r="CJ49" s="515" t="str">
        <f>Translations!$B$157</f>
        <v>n.a.</v>
      </c>
      <c r="CK49" s="515" t="str">
        <f>Translations!$B$157</f>
        <v>n.a.</v>
      </c>
      <c r="CL49" s="515" t="str">
        <f>Translations!$B$157</f>
        <v>n.a.</v>
      </c>
      <c r="CM49" s="515" t="str">
        <f>Translations!$B$157</f>
        <v>n.a.</v>
      </c>
      <c r="CN49" s="515" t="str">
        <f>Translations!$B$157</f>
        <v>n.a.</v>
      </c>
      <c r="CO49" s="515" t="str">
        <f>Translations!$B$157</f>
        <v>n.a.</v>
      </c>
      <c r="CP49" s="515" t="str">
        <f>Translations!$B$157</f>
        <v>n.a.</v>
      </c>
      <c r="CQ49" s="515" t="str">
        <f>Translations!$B$157</f>
        <v>n.a.</v>
      </c>
      <c r="CR49" s="515" t="str">
        <f>Translations!$B$157</f>
        <v>n.a.</v>
      </c>
      <c r="CS49" s="515" t="str">
        <f>Translations!$B$157</f>
        <v>n.a.</v>
      </c>
      <c r="CT49" s="515" t="str">
        <f>Translations!$B$157</f>
        <v>n.a.</v>
      </c>
      <c r="CU49" s="515" t="str">
        <f>Translations!$B$157</f>
        <v>n.a.</v>
      </c>
      <c r="CV49" s="515" t="str">
        <f>Translations!$B$157</f>
        <v>n.a.</v>
      </c>
      <c r="CW49" s="515" t="str">
        <f>Translations!$B$157</f>
        <v>n.a.</v>
      </c>
      <c r="CX49" s="515" t="str">
        <f>Translations!$B$157</f>
        <v>n.a.</v>
      </c>
      <c r="CY49" s="515" t="str">
        <f>Translations!$B$157</f>
        <v>n.a.</v>
      </c>
      <c r="CZ49" s="515" t="str">
        <f>Translations!$B$157</f>
        <v>n.a.</v>
      </c>
      <c r="DA49" s="515" t="str">
        <f>Translations!$B$157</f>
        <v>n.a.</v>
      </c>
      <c r="DB49" s="517" t="str">
        <f>Translations!$B$157</f>
        <v>n.a.</v>
      </c>
    </row>
    <row r="50" spans="1:106" x14ac:dyDescent="0.25">
      <c r="A50" s="217">
        <f t="shared" si="2"/>
        <v>33</v>
      </c>
      <c r="B50" s="171" t="str">
        <f t="shared" si="0"/>
        <v>Cement clinker: Non-carbonate carbon</v>
      </c>
      <c r="C50" s="171"/>
      <c r="D50" s="173"/>
      <c r="E50" s="288" t="str">
        <f t="shared" ca="1" si="1"/>
        <v>MSParameters!$G$50:$J$50</v>
      </c>
      <c r="F50" s="316"/>
      <c r="G50" s="514" t="str">
        <f>Translations!$B$1107</f>
        <v>Material - Fly ash</v>
      </c>
      <c r="H50" s="515" t="str">
        <f>Translations!$B$1090</f>
        <v>Material - Blast Furnace Slag</v>
      </c>
      <c r="I50" s="515" t="str">
        <f>Translations!$B$1091</f>
        <v>Material - Other slag</v>
      </c>
      <c r="J50" s="515" t="str">
        <f>Translations!$B$1108</f>
        <v>Material - Other carbon-containing material</v>
      </c>
      <c r="K50" s="515" t="str">
        <f>Translations!$B$157</f>
        <v>n.a.</v>
      </c>
      <c r="L50" s="515" t="str">
        <f>Translations!$B$157</f>
        <v>n.a.</v>
      </c>
      <c r="M50" s="515" t="str">
        <f>Translations!$B$157</f>
        <v>n.a.</v>
      </c>
      <c r="N50" s="515" t="str">
        <f>Translations!$B$157</f>
        <v>n.a.</v>
      </c>
      <c r="O50" s="515" t="str">
        <f>Translations!$B$157</f>
        <v>n.a.</v>
      </c>
      <c r="P50" s="515" t="str">
        <f>Translations!$B$157</f>
        <v>n.a.</v>
      </c>
      <c r="Q50" s="515" t="str">
        <f>Translations!$B$157</f>
        <v>n.a.</v>
      </c>
      <c r="R50" s="516" t="str">
        <f>Translations!$B$157</f>
        <v>n.a.</v>
      </c>
      <c r="S50" s="516" t="str">
        <f>Translations!$B$157</f>
        <v>n.a.</v>
      </c>
      <c r="T50" s="516" t="str">
        <f>Translations!$B$157</f>
        <v>n.a.</v>
      </c>
      <c r="U50" s="516" t="str">
        <f>Translations!$B$157</f>
        <v>n.a.</v>
      </c>
      <c r="V50" s="516" t="str">
        <f>Translations!$B$157</f>
        <v>n.a.</v>
      </c>
      <c r="W50" s="516" t="str">
        <f>Translations!$B$157</f>
        <v>n.a.</v>
      </c>
      <c r="X50" s="516" t="str">
        <f>Translations!$B$157</f>
        <v>n.a.</v>
      </c>
      <c r="Y50" s="516" t="str">
        <f>Translations!$B$157</f>
        <v>n.a.</v>
      </c>
      <c r="Z50" s="516" t="str">
        <f>Translations!$B$157</f>
        <v>n.a.</v>
      </c>
      <c r="AA50" s="516" t="str">
        <f>Translations!$B$157</f>
        <v>n.a.</v>
      </c>
      <c r="AB50" s="516" t="str">
        <f>Translations!$B$157</f>
        <v>n.a.</v>
      </c>
      <c r="AC50" s="516" t="str">
        <f>Translations!$B$157</f>
        <v>n.a.</v>
      </c>
      <c r="AD50" s="516" t="str">
        <f>Translations!$B$157</f>
        <v>n.a.</v>
      </c>
      <c r="AE50" s="516" t="str">
        <f>Translations!$B$157</f>
        <v>n.a.</v>
      </c>
      <c r="AF50" s="516" t="str">
        <f>Translations!$B$157</f>
        <v>n.a.</v>
      </c>
      <c r="AG50" s="516" t="str">
        <f>Translations!$B$157</f>
        <v>n.a.</v>
      </c>
      <c r="AH50" s="516" t="str">
        <f>Translations!$B$157</f>
        <v>n.a.</v>
      </c>
      <c r="AI50" s="516" t="str">
        <f>Translations!$B$157</f>
        <v>n.a.</v>
      </c>
      <c r="AJ50" s="516" t="str">
        <f>Translations!$B$157</f>
        <v>n.a.</v>
      </c>
      <c r="AK50" s="516" t="str">
        <f>Translations!$B$157</f>
        <v>n.a.</v>
      </c>
      <c r="AL50" s="516" t="str">
        <f>Translations!$B$157</f>
        <v>n.a.</v>
      </c>
      <c r="AM50" s="516" t="str">
        <f>Translations!$B$157</f>
        <v>n.a.</v>
      </c>
      <c r="AN50" s="516" t="str">
        <f>Translations!$B$157</f>
        <v>n.a.</v>
      </c>
      <c r="AO50" s="516" t="str">
        <f>Translations!$B$157</f>
        <v>n.a.</v>
      </c>
      <c r="AP50" s="516" t="str">
        <f>Translations!$B$157</f>
        <v>n.a.</v>
      </c>
      <c r="AQ50" s="516" t="str">
        <f>Translations!$B$157</f>
        <v>n.a.</v>
      </c>
      <c r="AR50" s="516" t="str">
        <f>Translations!$B$157</f>
        <v>n.a.</v>
      </c>
      <c r="AS50" s="516" t="str">
        <f>Translations!$B$157</f>
        <v>n.a.</v>
      </c>
      <c r="AT50" s="516" t="str">
        <f>Translations!$B$157</f>
        <v>n.a.</v>
      </c>
      <c r="AU50" s="516" t="str">
        <f>Translations!$B$157</f>
        <v>n.a.</v>
      </c>
      <c r="AV50" s="516" t="str">
        <f>Translations!$B$157</f>
        <v>n.a.</v>
      </c>
      <c r="AW50" s="516" t="str">
        <f>Translations!$B$157</f>
        <v>n.a.</v>
      </c>
      <c r="AX50" s="516" t="str">
        <f>Translations!$B$157</f>
        <v>n.a.</v>
      </c>
      <c r="AY50" s="516" t="str">
        <f>Translations!$B$157</f>
        <v>n.a.</v>
      </c>
      <c r="AZ50" s="516" t="str">
        <f>Translations!$B$157</f>
        <v>n.a.</v>
      </c>
      <c r="BA50" s="516" t="str">
        <f>Translations!$B$157</f>
        <v>n.a.</v>
      </c>
      <c r="BB50" s="516" t="str">
        <f>Translations!$B$157</f>
        <v>n.a.</v>
      </c>
      <c r="BC50" s="516" t="str">
        <f>Translations!$B$157</f>
        <v>n.a.</v>
      </c>
      <c r="BD50" s="516" t="str">
        <f>Translations!$B$157</f>
        <v>n.a.</v>
      </c>
      <c r="BE50" s="516" t="str">
        <f>Translations!$B$157</f>
        <v>n.a.</v>
      </c>
      <c r="BF50" s="516" t="str">
        <f>Translations!$B$157</f>
        <v>n.a.</v>
      </c>
      <c r="BG50" s="516" t="str">
        <f>Translations!$B$157</f>
        <v>n.a.</v>
      </c>
      <c r="BH50" s="516" t="str">
        <f>Translations!$B$157</f>
        <v>n.a.</v>
      </c>
      <c r="BI50" s="516" t="str">
        <f>Translations!$B$157</f>
        <v>n.a.</v>
      </c>
      <c r="BJ50" s="516" t="str">
        <f>Translations!$B$157</f>
        <v>n.a.</v>
      </c>
      <c r="BK50" s="516" t="str">
        <f>Translations!$B$157</f>
        <v>n.a.</v>
      </c>
      <c r="BL50" s="516" t="str">
        <f>Translations!$B$157</f>
        <v>n.a.</v>
      </c>
      <c r="BM50" s="516" t="str">
        <f>Translations!$B$157</f>
        <v>n.a.</v>
      </c>
      <c r="BN50" s="516" t="str">
        <f>Translations!$B$157</f>
        <v>n.a.</v>
      </c>
      <c r="BO50" s="516" t="str">
        <f>Translations!$B$157</f>
        <v>n.a.</v>
      </c>
      <c r="BP50" s="516" t="str">
        <f>Translations!$B$157</f>
        <v>n.a.</v>
      </c>
      <c r="BQ50" s="516" t="str">
        <f>Translations!$B$157</f>
        <v>n.a.</v>
      </c>
      <c r="BR50" s="516" t="str">
        <f>Translations!$B$157</f>
        <v>n.a.</v>
      </c>
      <c r="BS50" s="516" t="str">
        <f>Translations!$B$157</f>
        <v>n.a.</v>
      </c>
      <c r="BT50" s="516" t="str">
        <f>Translations!$B$157</f>
        <v>n.a.</v>
      </c>
      <c r="BU50" s="516" t="str">
        <f>Translations!$B$157</f>
        <v>n.a.</v>
      </c>
      <c r="BV50" s="516" t="str">
        <f>Translations!$B$157</f>
        <v>n.a.</v>
      </c>
      <c r="BW50" s="516" t="str">
        <f>Translations!$B$157</f>
        <v>n.a.</v>
      </c>
      <c r="BX50" s="516" t="str">
        <f>Translations!$B$157</f>
        <v>n.a.</v>
      </c>
      <c r="BY50" s="516" t="str">
        <f>Translations!$B$157</f>
        <v>n.a.</v>
      </c>
      <c r="BZ50" s="516" t="str">
        <f>Translations!$B$157</f>
        <v>n.a.</v>
      </c>
      <c r="CA50" s="516" t="str">
        <f>Translations!$B$157</f>
        <v>n.a.</v>
      </c>
      <c r="CB50" s="516" t="str">
        <f>Translations!$B$157</f>
        <v>n.a.</v>
      </c>
      <c r="CC50" s="516" t="str">
        <f>Translations!$B$157</f>
        <v>n.a.</v>
      </c>
      <c r="CD50" s="515" t="str">
        <f>Translations!$B$157</f>
        <v>n.a.</v>
      </c>
      <c r="CE50" s="515" t="str">
        <f>Translations!$B$157</f>
        <v>n.a.</v>
      </c>
      <c r="CF50" s="516" t="str">
        <f>Translations!$B$157</f>
        <v>n.a.</v>
      </c>
      <c r="CG50" s="516" t="str">
        <f>Translations!$B$157</f>
        <v>n.a.</v>
      </c>
      <c r="CH50" s="516" t="str">
        <f>Translations!$B$157</f>
        <v>n.a.</v>
      </c>
      <c r="CI50" s="516" t="str">
        <f>Translations!$B$157</f>
        <v>n.a.</v>
      </c>
      <c r="CJ50" s="516" t="str">
        <f>Translations!$B$157</f>
        <v>n.a.</v>
      </c>
      <c r="CK50" s="516" t="str">
        <f>Translations!$B$157</f>
        <v>n.a.</v>
      </c>
      <c r="CL50" s="516" t="str">
        <f>Translations!$B$157</f>
        <v>n.a.</v>
      </c>
      <c r="CM50" s="516" t="str">
        <f>Translations!$B$157</f>
        <v>n.a.</v>
      </c>
      <c r="CN50" s="516" t="str">
        <f>Translations!$B$157</f>
        <v>n.a.</v>
      </c>
      <c r="CO50" s="516" t="str">
        <f>Translations!$B$157</f>
        <v>n.a.</v>
      </c>
      <c r="CP50" s="516" t="str">
        <f>Translations!$B$157</f>
        <v>n.a.</v>
      </c>
      <c r="CQ50" s="516" t="str">
        <f>Translations!$B$157</f>
        <v>n.a.</v>
      </c>
      <c r="CR50" s="516" t="str">
        <f>Translations!$B$157</f>
        <v>n.a.</v>
      </c>
      <c r="CS50" s="516" t="str">
        <f>Translations!$B$157</f>
        <v>n.a.</v>
      </c>
      <c r="CT50" s="516" t="str">
        <f>Translations!$B$157</f>
        <v>n.a.</v>
      </c>
      <c r="CU50" s="516" t="str">
        <f>Translations!$B$157</f>
        <v>n.a.</v>
      </c>
      <c r="CV50" s="516" t="str">
        <f>Translations!$B$157</f>
        <v>n.a.</v>
      </c>
      <c r="CW50" s="516" t="str">
        <f>Translations!$B$157</f>
        <v>n.a.</v>
      </c>
      <c r="CX50" s="516" t="str">
        <f>Translations!$B$157</f>
        <v>n.a.</v>
      </c>
      <c r="CY50" s="516" t="str">
        <f>Translations!$B$157</f>
        <v>n.a.</v>
      </c>
      <c r="CZ50" s="516" t="str">
        <f>Translations!$B$157</f>
        <v>n.a.</v>
      </c>
      <c r="DA50" s="516" t="str">
        <f>Translations!$B$157</f>
        <v>n.a.</v>
      </c>
      <c r="DB50" s="518" t="str">
        <f>Translations!$B$157</f>
        <v>n.a.</v>
      </c>
    </row>
    <row r="51" spans="1:106" x14ac:dyDescent="0.25">
      <c r="A51" s="217">
        <f t="shared" si="2"/>
        <v>34</v>
      </c>
      <c r="B51" s="171" t="str">
        <f t="shared" si="0"/>
        <v>Lime / dolomite / magnesite: Process (method A): carbonate only</v>
      </c>
      <c r="C51" s="171"/>
      <c r="D51" s="173"/>
      <c r="E51" s="288" t="str">
        <f t="shared" ca="1" si="1"/>
        <v>MSParameters!$G$51:$V$51</v>
      </c>
      <c r="F51" s="316"/>
      <c r="G51" s="514" t="str">
        <f>Translations!$B$1065</f>
        <v>Material - Limestone</v>
      </c>
      <c r="H51" s="515" t="str">
        <f>Translations!$B$1066</f>
        <v>Material - Dolomite</v>
      </c>
      <c r="I51" s="515" t="str">
        <f>Translations!$B$1067</f>
        <v>Material - Sodium bicarbonate</v>
      </c>
      <c r="J51" s="515" t="str">
        <f>Translations!$B$1068</f>
        <v>Material - Sodium carbonate</v>
      </c>
      <c r="K51" s="515" t="str">
        <f>Translations!$B$1069</f>
        <v>Material - Potash</v>
      </c>
      <c r="L51" s="515" t="str">
        <f>Translations!$B$1070</f>
        <v>Material - CaCO3</v>
      </c>
      <c r="M51" s="515" t="str">
        <f>Translations!$B$1071</f>
        <v>Material - MgCO3</v>
      </c>
      <c r="N51" s="515" t="str">
        <f>Translations!$B$1072</f>
        <v>Material - Na2CO3</v>
      </c>
      <c r="O51" s="515" t="str">
        <f>Translations!$B$1073</f>
        <v>Material - BaCO3</v>
      </c>
      <c r="P51" s="515" t="str">
        <f>Translations!$B$1074</f>
        <v>Material - Li2CO3</v>
      </c>
      <c r="Q51" s="515" t="str">
        <f>Translations!$B$1075</f>
        <v>Material - K2CO3</v>
      </c>
      <c r="R51" s="515" t="str">
        <f>Translations!$B$1076</f>
        <v>Material - SrCO3</v>
      </c>
      <c r="S51" s="515" t="str">
        <f>Translations!$B$1077</f>
        <v>Material - NaHCO3</v>
      </c>
      <c r="T51" s="515" t="str">
        <f>Translations!$B$1078</f>
        <v>Material - FeCO3</v>
      </c>
      <c r="U51" s="515" t="str">
        <f>Translations!$B$1307</f>
        <v>Materials - Precipitated calcium carbonate</v>
      </c>
      <c r="V51" s="515" t="str">
        <f>Translations!$B$1079</f>
        <v>Material - Other carbonates</v>
      </c>
      <c r="W51" s="515" t="str">
        <f>Translations!$B$157</f>
        <v>n.a.</v>
      </c>
      <c r="X51" s="515" t="str">
        <f>Translations!$B$157</f>
        <v>n.a.</v>
      </c>
      <c r="Y51" s="515" t="str">
        <f>Translations!$B$157</f>
        <v>n.a.</v>
      </c>
      <c r="Z51" s="515" t="str">
        <f>Translations!$B$157</f>
        <v>n.a.</v>
      </c>
      <c r="AA51" s="515" t="str">
        <f>Translations!$B$157</f>
        <v>n.a.</v>
      </c>
      <c r="AB51" s="515" t="str">
        <f>Translations!$B$157</f>
        <v>n.a.</v>
      </c>
      <c r="AC51" s="515" t="str">
        <f>Translations!$B$157</f>
        <v>n.a.</v>
      </c>
      <c r="AD51" s="515" t="str">
        <f>Translations!$B$157</f>
        <v>n.a.</v>
      </c>
      <c r="AE51" s="515" t="str">
        <f>Translations!$B$157</f>
        <v>n.a.</v>
      </c>
      <c r="AF51" s="515" t="str">
        <f>Translations!$B$157</f>
        <v>n.a.</v>
      </c>
      <c r="AG51" s="515" t="str">
        <f>Translations!$B$157</f>
        <v>n.a.</v>
      </c>
      <c r="AH51" s="515" t="str">
        <f>Translations!$B$157</f>
        <v>n.a.</v>
      </c>
      <c r="AI51" s="515" t="str">
        <f>Translations!$B$157</f>
        <v>n.a.</v>
      </c>
      <c r="AJ51" s="515" t="str">
        <f>Translations!$B$157</f>
        <v>n.a.</v>
      </c>
      <c r="AK51" s="515" t="str">
        <f>Translations!$B$157</f>
        <v>n.a.</v>
      </c>
      <c r="AL51" s="515" t="str">
        <f>Translations!$B$157</f>
        <v>n.a.</v>
      </c>
      <c r="AM51" s="515" t="str">
        <f>Translations!$B$157</f>
        <v>n.a.</v>
      </c>
      <c r="AN51" s="515" t="str">
        <f>Translations!$B$157</f>
        <v>n.a.</v>
      </c>
      <c r="AO51" s="515" t="str">
        <f>Translations!$B$157</f>
        <v>n.a.</v>
      </c>
      <c r="AP51" s="515" t="str">
        <f>Translations!$B$157</f>
        <v>n.a.</v>
      </c>
      <c r="AQ51" s="515" t="str">
        <f>Translations!$B$157</f>
        <v>n.a.</v>
      </c>
      <c r="AR51" s="515" t="str">
        <f>Translations!$B$157</f>
        <v>n.a.</v>
      </c>
      <c r="AS51" s="515" t="str">
        <f>Translations!$B$157</f>
        <v>n.a.</v>
      </c>
      <c r="AT51" s="515" t="str">
        <f>Translations!$B$157</f>
        <v>n.a.</v>
      </c>
      <c r="AU51" s="515" t="str">
        <f>Translations!$B$157</f>
        <v>n.a.</v>
      </c>
      <c r="AV51" s="515" t="str">
        <f>Translations!$B$157</f>
        <v>n.a.</v>
      </c>
      <c r="AW51" s="515" t="str">
        <f>Translations!$B$157</f>
        <v>n.a.</v>
      </c>
      <c r="AX51" s="515" t="str">
        <f>Translations!$B$157</f>
        <v>n.a.</v>
      </c>
      <c r="AY51" s="515" t="str">
        <f>Translations!$B$157</f>
        <v>n.a.</v>
      </c>
      <c r="AZ51" s="515" t="str">
        <f>Translations!$B$157</f>
        <v>n.a.</v>
      </c>
      <c r="BA51" s="515" t="str">
        <f>Translations!$B$157</f>
        <v>n.a.</v>
      </c>
      <c r="BB51" s="515" t="str">
        <f>Translations!$B$157</f>
        <v>n.a.</v>
      </c>
      <c r="BC51" s="515" t="str">
        <f>Translations!$B$157</f>
        <v>n.a.</v>
      </c>
      <c r="BD51" s="515" t="str">
        <f>Translations!$B$157</f>
        <v>n.a.</v>
      </c>
      <c r="BE51" s="515" t="str">
        <f>Translations!$B$157</f>
        <v>n.a.</v>
      </c>
      <c r="BF51" s="515" t="str">
        <f>Translations!$B$157</f>
        <v>n.a.</v>
      </c>
      <c r="BG51" s="515" t="str">
        <f>Translations!$B$157</f>
        <v>n.a.</v>
      </c>
      <c r="BH51" s="515" t="str">
        <f>Translations!$B$157</f>
        <v>n.a.</v>
      </c>
      <c r="BI51" s="515" t="str">
        <f>Translations!$B$157</f>
        <v>n.a.</v>
      </c>
      <c r="BJ51" s="515" t="str">
        <f>Translations!$B$157</f>
        <v>n.a.</v>
      </c>
      <c r="BK51" s="515" t="str">
        <f>Translations!$B$157</f>
        <v>n.a.</v>
      </c>
      <c r="BL51" s="515" t="str">
        <f>Translations!$B$157</f>
        <v>n.a.</v>
      </c>
      <c r="BM51" s="515" t="str">
        <f>Translations!$B$157</f>
        <v>n.a.</v>
      </c>
      <c r="BN51" s="515" t="str">
        <f>Translations!$B$157</f>
        <v>n.a.</v>
      </c>
      <c r="BO51" s="515" t="str">
        <f>Translations!$B$157</f>
        <v>n.a.</v>
      </c>
      <c r="BP51" s="515" t="str">
        <f>Translations!$B$157</f>
        <v>n.a.</v>
      </c>
      <c r="BQ51" s="515" t="str">
        <f>Translations!$B$157</f>
        <v>n.a.</v>
      </c>
      <c r="BR51" s="515" t="str">
        <f>Translations!$B$157</f>
        <v>n.a.</v>
      </c>
      <c r="BS51" s="515" t="str">
        <f>Translations!$B$157</f>
        <v>n.a.</v>
      </c>
      <c r="BT51" s="515" t="str">
        <f>Translations!$B$157</f>
        <v>n.a.</v>
      </c>
      <c r="BU51" s="515" t="str">
        <f>Translations!$B$157</f>
        <v>n.a.</v>
      </c>
      <c r="BV51" s="515" t="str">
        <f>Translations!$B$157</f>
        <v>n.a.</v>
      </c>
      <c r="BW51" s="515" t="str">
        <f>Translations!$B$157</f>
        <v>n.a.</v>
      </c>
      <c r="BX51" s="515" t="str">
        <f>Translations!$B$157</f>
        <v>n.a.</v>
      </c>
      <c r="BY51" s="515" t="str">
        <f>Translations!$B$157</f>
        <v>n.a.</v>
      </c>
      <c r="BZ51" s="515" t="str">
        <f>Translations!$B$157</f>
        <v>n.a.</v>
      </c>
      <c r="CA51" s="515" t="str">
        <f>Translations!$B$157</f>
        <v>n.a.</v>
      </c>
      <c r="CB51" s="515" t="str">
        <f>Translations!$B$157</f>
        <v>n.a.</v>
      </c>
      <c r="CC51" s="515" t="str">
        <f>Translations!$B$157</f>
        <v>n.a.</v>
      </c>
      <c r="CD51" s="515" t="str">
        <f>Translations!$B$157</f>
        <v>n.a.</v>
      </c>
      <c r="CE51" s="515" t="str">
        <f>Translations!$B$157</f>
        <v>n.a.</v>
      </c>
      <c r="CF51" s="515" t="str">
        <f>Translations!$B$157</f>
        <v>n.a.</v>
      </c>
      <c r="CG51" s="515" t="str">
        <f>Translations!$B$157</f>
        <v>n.a.</v>
      </c>
      <c r="CH51" s="515" t="str">
        <f>Translations!$B$157</f>
        <v>n.a.</v>
      </c>
      <c r="CI51" s="515" t="str">
        <f>Translations!$B$157</f>
        <v>n.a.</v>
      </c>
      <c r="CJ51" s="515" t="str">
        <f>Translations!$B$157</f>
        <v>n.a.</v>
      </c>
      <c r="CK51" s="515" t="str">
        <f>Translations!$B$157</f>
        <v>n.a.</v>
      </c>
      <c r="CL51" s="515" t="str">
        <f>Translations!$B$157</f>
        <v>n.a.</v>
      </c>
      <c r="CM51" s="515" t="str">
        <f>Translations!$B$157</f>
        <v>n.a.</v>
      </c>
      <c r="CN51" s="515" t="str">
        <f>Translations!$B$157</f>
        <v>n.a.</v>
      </c>
      <c r="CO51" s="515" t="str">
        <f>Translations!$B$157</f>
        <v>n.a.</v>
      </c>
      <c r="CP51" s="515" t="str">
        <f>Translations!$B$157</f>
        <v>n.a.</v>
      </c>
      <c r="CQ51" s="515" t="str">
        <f>Translations!$B$157</f>
        <v>n.a.</v>
      </c>
      <c r="CR51" s="515" t="str">
        <f>Translations!$B$157</f>
        <v>n.a.</v>
      </c>
      <c r="CS51" s="515" t="str">
        <f>Translations!$B$157</f>
        <v>n.a.</v>
      </c>
      <c r="CT51" s="515" t="str">
        <f>Translations!$B$157</f>
        <v>n.a.</v>
      </c>
      <c r="CU51" s="515" t="str">
        <f>Translations!$B$157</f>
        <v>n.a.</v>
      </c>
      <c r="CV51" s="515" t="str">
        <f>Translations!$B$157</f>
        <v>n.a.</v>
      </c>
      <c r="CW51" s="515" t="str">
        <f>Translations!$B$157</f>
        <v>n.a.</v>
      </c>
      <c r="CX51" s="515" t="str">
        <f>Translations!$B$157</f>
        <v>n.a.</v>
      </c>
      <c r="CY51" s="515" t="str">
        <f>Translations!$B$157</f>
        <v>n.a.</v>
      </c>
      <c r="CZ51" s="515" t="str">
        <f>Translations!$B$157</f>
        <v>n.a.</v>
      </c>
      <c r="DA51" s="515" t="str">
        <f>Translations!$B$157</f>
        <v>n.a.</v>
      </c>
      <c r="DB51" s="517" t="str">
        <f>Translations!$B$157</f>
        <v>n.a.</v>
      </c>
    </row>
    <row r="52" spans="1:106" x14ac:dyDescent="0.25">
      <c r="A52" s="217">
        <f t="shared" si="2"/>
        <v>35</v>
      </c>
      <c r="B52" s="171" t="str">
        <f t="shared" si="0"/>
        <v>Lime / dolomite / magnesite: Process (method A): mixed (carbonate + non-carbonate)</v>
      </c>
      <c r="C52" s="171"/>
      <c r="D52" s="173"/>
      <c r="E52" s="288" t="str">
        <f t="shared" ca="1" si="1"/>
        <v>MSParameters!$G$52:$U$52</v>
      </c>
      <c r="F52" s="316"/>
      <c r="G52" s="514" t="str">
        <f>Translations!$B$1065</f>
        <v>Material - Limestone</v>
      </c>
      <c r="H52" s="515" t="str">
        <f>Translations!$B$1066</f>
        <v>Material - Dolomite</v>
      </c>
      <c r="I52" s="515" t="str">
        <f>Translations!$B$1067</f>
        <v>Material - Sodium bicarbonate</v>
      </c>
      <c r="J52" s="515" t="str">
        <f>Translations!$B$1068</f>
        <v>Material - Sodium carbonate</v>
      </c>
      <c r="K52" s="515" t="str">
        <f>Translations!$B$1069</f>
        <v>Material - Potash</v>
      </c>
      <c r="L52" s="515" t="str">
        <f>Translations!$B$1070</f>
        <v>Material - CaCO3</v>
      </c>
      <c r="M52" s="515" t="str">
        <f>Translations!$B$1071</f>
        <v>Material - MgCO3</v>
      </c>
      <c r="N52" s="515" t="str">
        <f>Translations!$B$1072</f>
        <v>Material - Na2CO3</v>
      </c>
      <c r="O52" s="515" t="str">
        <f>Translations!$B$1073</f>
        <v>Material - BaCO3</v>
      </c>
      <c r="P52" s="515" t="str">
        <f>Translations!$B$1074</f>
        <v>Material - Li2CO3</v>
      </c>
      <c r="Q52" s="515" t="str">
        <f>Translations!$B$1075</f>
        <v>Material - K2CO3</v>
      </c>
      <c r="R52" s="516" t="str">
        <f>Translations!$B$1076</f>
        <v>Material - SrCO3</v>
      </c>
      <c r="S52" s="516" t="str">
        <f>Translations!$B$1077</f>
        <v>Material - NaHCO3</v>
      </c>
      <c r="T52" s="516" t="str">
        <f>Translations!$B$1078</f>
        <v>Material - FeCO3</v>
      </c>
      <c r="U52" s="516" t="str">
        <f>Translations!$B$1079</f>
        <v>Material - Other carbonates</v>
      </c>
      <c r="V52" s="516" t="str">
        <f>Translations!$B$157</f>
        <v>n.a.</v>
      </c>
      <c r="W52" s="516" t="str">
        <f>Translations!$B$157</f>
        <v>n.a.</v>
      </c>
      <c r="X52" s="516" t="str">
        <f>Translations!$B$157</f>
        <v>n.a.</v>
      </c>
      <c r="Y52" s="516" t="str">
        <f>Translations!$B$157</f>
        <v>n.a.</v>
      </c>
      <c r="Z52" s="516" t="str">
        <f>Translations!$B$157</f>
        <v>n.a.</v>
      </c>
      <c r="AA52" s="515" t="str">
        <f>Translations!$B$157</f>
        <v>n.a.</v>
      </c>
      <c r="AB52" s="515" t="str">
        <f>Translations!$B$157</f>
        <v>n.a.</v>
      </c>
      <c r="AC52" s="515" t="str">
        <f>Translations!$B$157</f>
        <v>n.a.</v>
      </c>
      <c r="AD52" s="515" t="str">
        <f>Translations!$B$157</f>
        <v>n.a.</v>
      </c>
      <c r="AE52" s="515" t="str">
        <f>Translations!$B$157</f>
        <v>n.a.</v>
      </c>
      <c r="AF52" s="515" t="str">
        <f>Translations!$B$157</f>
        <v>n.a.</v>
      </c>
      <c r="AG52" s="515" t="str">
        <f>Translations!$B$157</f>
        <v>n.a.</v>
      </c>
      <c r="AH52" s="515" t="str">
        <f>Translations!$B$157</f>
        <v>n.a.</v>
      </c>
      <c r="AI52" s="515" t="str">
        <f>Translations!$B$157</f>
        <v>n.a.</v>
      </c>
      <c r="AJ52" s="515" t="str">
        <f>Translations!$B$157</f>
        <v>n.a.</v>
      </c>
      <c r="AK52" s="515" t="str">
        <f>Translations!$B$157</f>
        <v>n.a.</v>
      </c>
      <c r="AL52" s="515" t="str">
        <f>Translations!$B$157</f>
        <v>n.a.</v>
      </c>
      <c r="AM52" s="515" t="str">
        <f>Translations!$B$157</f>
        <v>n.a.</v>
      </c>
      <c r="AN52" s="515" t="str">
        <f>Translations!$B$157</f>
        <v>n.a.</v>
      </c>
      <c r="AO52" s="515" t="str">
        <f>Translations!$B$157</f>
        <v>n.a.</v>
      </c>
      <c r="AP52" s="515" t="str">
        <f>Translations!$B$157</f>
        <v>n.a.</v>
      </c>
      <c r="AQ52" s="515" t="str">
        <f>Translations!$B$157</f>
        <v>n.a.</v>
      </c>
      <c r="AR52" s="515" t="str">
        <f>Translations!$B$157</f>
        <v>n.a.</v>
      </c>
      <c r="AS52" s="515" t="str">
        <f>Translations!$B$157</f>
        <v>n.a.</v>
      </c>
      <c r="AT52" s="515" t="str">
        <f>Translations!$B$157</f>
        <v>n.a.</v>
      </c>
      <c r="AU52" s="515" t="str">
        <f>Translations!$B$157</f>
        <v>n.a.</v>
      </c>
      <c r="AV52" s="515" t="str">
        <f>Translations!$B$157</f>
        <v>n.a.</v>
      </c>
      <c r="AW52" s="515" t="str">
        <f>Translations!$B$157</f>
        <v>n.a.</v>
      </c>
      <c r="AX52" s="515" t="str">
        <f>Translations!$B$157</f>
        <v>n.a.</v>
      </c>
      <c r="AY52" s="515" t="str">
        <f>Translations!$B$157</f>
        <v>n.a.</v>
      </c>
      <c r="AZ52" s="515" t="str">
        <f>Translations!$B$157</f>
        <v>n.a.</v>
      </c>
      <c r="BA52" s="515" t="str">
        <f>Translations!$B$157</f>
        <v>n.a.</v>
      </c>
      <c r="BB52" s="515" t="str">
        <f>Translations!$B$157</f>
        <v>n.a.</v>
      </c>
      <c r="BC52" s="515" t="str">
        <f>Translations!$B$157</f>
        <v>n.a.</v>
      </c>
      <c r="BD52" s="515" t="str">
        <f>Translations!$B$157</f>
        <v>n.a.</v>
      </c>
      <c r="BE52" s="515" t="str">
        <f>Translations!$B$157</f>
        <v>n.a.</v>
      </c>
      <c r="BF52" s="515" t="str">
        <f>Translations!$B$157</f>
        <v>n.a.</v>
      </c>
      <c r="BG52" s="515" t="str">
        <f>Translations!$B$157</f>
        <v>n.a.</v>
      </c>
      <c r="BH52" s="515" t="str">
        <f>Translations!$B$157</f>
        <v>n.a.</v>
      </c>
      <c r="BI52" s="515" t="str">
        <f>Translations!$B$157</f>
        <v>n.a.</v>
      </c>
      <c r="BJ52" s="515" t="str">
        <f>Translations!$B$157</f>
        <v>n.a.</v>
      </c>
      <c r="BK52" s="515" t="str">
        <f>Translations!$B$157</f>
        <v>n.a.</v>
      </c>
      <c r="BL52" s="515" t="str">
        <f>Translations!$B$157</f>
        <v>n.a.</v>
      </c>
      <c r="BM52" s="515" t="str">
        <f>Translations!$B$157</f>
        <v>n.a.</v>
      </c>
      <c r="BN52" s="515" t="str">
        <f>Translations!$B$157</f>
        <v>n.a.</v>
      </c>
      <c r="BO52" s="515" t="str">
        <f>Translations!$B$157</f>
        <v>n.a.</v>
      </c>
      <c r="BP52" s="515" t="str">
        <f>Translations!$B$157</f>
        <v>n.a.</v>
      </c>
      <c r="BQ52" s="515" t="str">
        <f>Translations!$B$157</f>
        <v>n.a.</v>
      </c>
      <c r="BR52" s="515" t="str">
        <f>Translations!$B$157</f>
        <v>n.a.</v>
      </c>
      <c r="BS52" s="515" t="str">
        <f>Translations!$B$157</f>
        <v>n.a.</v>
      </c>
      <c r="BT52" s="515" t="str">
        <f>Translations!$B$157</f>
        <v>n.a.</v>
      </c>
      <c r="BU52" s="515" t="str">
        <f>Translations!$B$157</f>
        <v>n.a.</v>
      </c>
      <c r="BV52" s="515" t="str">
        <f>Translations!$B$157</f>
        <v>n.a.</v>
      </c>
      <c r="BW52" s="515" t="str">
        <f>Translations!$B$157</f>
        <v>n.a.</v>
      </c>
      <c r="BX52" s="515" t="str">
        <f>Translations!$B$157</f>
        <v>n.a.</v>
      </c>
      <c r="BY52" s="515" t="str">
        <f>Translations!$B$157</f>
        <v>n.a.</v>
      </c>
      <c r="BZ52" s="515" t="str">
        <f>Translations!$B$157</f>
        <v>n.a.</v>
      </c>
      <c r="CA52" s="515" t="str">
        <f>Translations!$B$157</f>
        <v>n.a.</v>
      </c>
      <c r="CB52" s="515" t="str">
        <f>Translations!$B$157</f>
        <v>n.a.</v>
      </c>
      <c r="CC52" s="515" t="str">
        <f>Translations!$B$157</f>
        <v>n.a.</v>
      </c>
      <c r="CD52" s="515" t="str">
        <f>Translations!$B$157</f>
        <v>n.a.</v>
      </c>
      <c r="CE52" s="515" t="str">
        <f>Translations!$B$157</f>
        <v>n.a.</v>
      </c>
      <c r="CF52" s="515" t="str">
        <f>Translations!$B$157</f>
        <v>n.a.</v>
      </c>
      <c r="CG52" s="515" t="str">
        <f>Translations!$B$157</f>
        <v>n.a.</v>
      </c>
      <c r="CH52" s="515" t="str">
        <f>Translations!$B$157</f>
        <v>n.a.</v>
      </c>
      <c r="CI52" s="515" t="str">
        <f>Translations!$B$157</f>
        <v>n.a.</v>
      </c>
      <c r="CJ52" s="515" t="str">
        <f>Translations!$B$157</f>
        <v>n.a.</v>
      </c>
      <c r="CK52" s="515" t="str">
        <f>Translations!$B$157</f>
        <v>n.a.</v>
      </c>
      <c r="CL52" s="515" t="str">
        <f>Translations!$B$157</f>
        <v>n.a.</v>
      </c>
      <c r="CM52" s="515" t="str">
        <f>Translations!$B$157</f>
        <v>n.a.</v>
      </c>
      <c r="CN52" s="515" t="str">
        <f>Translations!$B$157</f>
        <v>n.a.</v>
      </c>
      <c r="CO52" s="515" t="str">
        <f>Translations!$B$157</f>
        <v>n.a.</v>
      </c>
      <c r="CP52" s="515" t="str">
        <f>Translations!$B$157</f>
        <v>n.a.</v>
      </c>
      <c r="CQ52" s="515" t="str">
        <f>Translations!$B$157</f>
        <v>n.a.</v>
      </c>
      <c r="CR52" s="515" t="str">
        <f>Translations!$B$157</f>
        <v>n.a.</v>
      </c>
      <c r="CS52" s="515" t="str">
        <f>Translations!$B$157</f>
        <v>n.a.</v>
      </c>
      <c r="CT52" s="515" t="str">
        <f>Translations!$B$157</f>
        <v>n.a.</v>
      </c>
      <c r="CU52" s="515" t="str">
        <f>Translations!$B$157</f>
        <v>n.a.</v>
      </c>
      <c r="CV52" s="515" t="str">
        <f>Translations!$B$157</f>
        <v>n.a.</v>
      </c>
      <c r="CW52" s="515" t="str">
        <f>Translations!$B$157</f>
        <v>n.a.</v>
      </c>
      <c r="CX52" s="515" t="str">
        <f>Translations!$B$157</f>
        <v>n.a.</v>
      </c>
      <c r="CY52" s="515" t="str">
        <f>Translations!$B$157</f>
        <v>n.a.</v>
      </c>
      <c r="CZ52" s="515" t="str">
        <f>Translations!$B$157</f>
        <v>n.a.</v>
      </c>
      <c r="DA52" s="515" t="str">
        <f>Translations!$B$157</f>
        <v>n.a.</v>
      </c>
      <c r="DB52" s="517" t="str">
        <f>Translations!$B$157</f>
        <v>n.a.</v>
      </c>
    </row>
    <row r="53" spans="1:106" x14ac:dyDescent="0.25">
      <c r="A53" s="217">
        <f t="shared" si="2"/>
        <v>36</v>
      </c>
      <c r="B53" s="171" t="str">
        <f t="shared" si="0"/>
        <v>Lime / dolomite / magnesite: Process (method A): non-carbonate</v>
      </c>
      <c r="C53" s="171"/>
      <c r="D53" s="173"/>
      <c r="E53" s="288" t="str">
        <f t="shared" ca="1" si="1"/>
        <v>MSParameters!$G$53:$U$53</v>
      </c>
      <c r="F53" s="316"/>
      <c r="G53" s="514" t="str">
        <f>Translations!$B$1065</f>
        <v>Material - Limestone</v>
      </c>
      <c r="H53" s="515" t="str">
        <f>Translations!$B$1066</f>
        <v>Material - Dolomite</v>
      </c>
      <c r="I53" s="515" t="str">
        <f>Translations!$B$1067</f>
        <v>Material - Sodium bicarbonate</v>
      </c>
      <c r="J53" s="515" t="str">
        <f>Translations!$B$1068</f>
        <v>Material - Sodium carbonate</v>
      </c>
      <c r="K53" s="515" t="str">
        <f>Translations!$B$1069</f>
        <v>Material - Potash</v>
      </c>
      <c r="L53" s="515" t="str">
        <f>Translations!$B$1070</f>
        <v>Material - CaCO3</v>
      </c>
      <c r="M53" s="515" t="str">
        <f>Translations!$B$1071</f>
        <v>Material - MgCO3</v>
      </c>
      <c r="N53" s="515" t="str">
        <f>Translations!$B$1072</f>
        <v>Material - Na2CO3</v>
      </c>
      <c r="O53" s="515" t="str">
        <f>Translations!$B$1073</f>
        <v>Material - BaCO3</v>
      </c>
      <c r="P53" s="515" t="str">
        <f>Translations!$B$1074</f>
        <v>Material - Li2CO3</v>
      </c>
      <c r="Q53" s="515" t="str">
        <f>Translations!$B$1075</f>
        <v>Material - K2CO3</v>
      </c>
      <c r="R53" s="515" t="str">
        <f>Translations!$B$1076</f>
        <v>Material - SrCO3</v>
      </c>
      <c r="S53" s="515" t="str">
        <f>Translations!$B$1077</f>
        <v>Material - NaHCO3</v>
      </c>
      <c r="T53" s="515" t="str">
        <f>Translations!$B$1078</f>
        <v>Material - FeCO3</v>
      </c>
      <c r="U53" s="515" t="str">
        <f>Translations!$B$1079</f>
        <v>Material - Other carbonates</v>
      </c>
      <c r="V53" s="515" t="str">
        <f>Translations!$B$157</f>
        <v>n.a.</v>
      </c>
      <c r="W53" s="515" t="str">
        <f>Translations!$B$157</f>
        <v>n.a.</v>
      </c>
      <c r="X53" s="515" t="str">
        <f>Translations!$B$157</f>
        <v>n.a.</v>
      </c>
      <c r="Y53" s="515" t="str">
        <f>Translations!$B$157</f>
        <v>n.a.</v>
      </c>
      <c r="Z53" s="515" t="str">
        <f>Translations!$B$157</f>
        <v>n.a.</v>
      </c>
      <c r="AA53" s="515" t="str">
        <f>Translations!$B$157</f>
        <v>n.a.</v>
      </c>
      <c r="AB53" s="515" t="str">
        <f>Translations!$B$157</f>
        <v>n.a.</v>
      </c>
      <c r="AC53" s="515" t="str">
        <f>Translations!$B$157</f>
        <v>n.a.</v>
      </c>
      <c r="AD53" s="515" t="str">
        <f>Translations!$B$157</f>
        <v>n.a.</v>
      </c>
      <c r="AE53" s="515" t="str">
        <f>Translations!$B$157</f>
        <v>n.a.</v>
      </c>
      <c r="AF53" s="515" t="str">
        <f>Translations!$B$157</f>
        <v>n.a.</v>
      </c>
      <c r="AG53" s="515" t="str">
        <f>Translations!$B$157</f>
        <v>n.a.</v>
      </c>
      <c r="AH53" s="515" t="str">
        <f>Translations!$B$157</f>
        <v>n.a.</v>
      </c>
      <c r="AI53" s="515" t="str">
        <f>Translations!$B$157</f>
        <v>n.a.</v>
      </c>
      <c r="AJ53" s="515" t="str">
        <f>Translations!$B$157</f>
        <v>n.a.</v>
      </c>
      <c r="AK53" s="515" t="str">
        <f>Translations!$B$157</f>
        <v>n.a.</v>
      </c>
      <c r="AL53" s="515" t="str">
        <f>Translations!$B$157</f>
        <v>n.a.</v>
      </c>
      <c r="AM53" s="515" t="str">
        <f>Translations!$B$157</f>
        <v>n.a.</v>
      </c>
      <c r="AN53" s="515" t="str">
        <f>Translations!$B$157</f>
        <v>n.a.</v>
      </c>
      <c r="AO53" s="515" t="str">
        <f>Translations!$B$157</f>
        <v>n.a.</v>
      </c>
      <c r="AP53" s="515" t="str">
        <f>Translations!$B$157</f>
        <v>n.a.</v>
      </c>
      <c r="AQ53" s="515" t="str">
        <f>Translations!$B$157</f>
        <v>n.a.</v>
      </c>
      <c r="AR53" s="515" t="str">
        <f>Translations!$B$157</f>
        <v>n.a.</v>
      </c>
      <c r="AS53" s="515" t="str">
        <f>Translations!$B$157</f>
        <v>n.a.</v>
      </c>
      <c r="AT53" s="515" t="str">
        <f>Translations!$B$157</f>
        <v>n.a.</v>
      </c>
      <c r="AU53" s="515" t="str">
        <f>Translations!$B$157</f>
        <v>n.a.</v>
      </c>
      <c r="AV53" s="515" t="str">
        <f>Translations!$B$157</f>
        <v>n.a.</v>
      </c>
      <c r="AW53" s="515" t="str">
        <f>Translations!$B$157</f>
        <v>n.a.</v>
      </c>
      <c r="AX53" s="515" t="str">
        <f>Translations!$B$157</f>
        <v>n.a.</v>
      </c>
      <c r="AY53" s="515" t="str">
        <f>Translations!$B$157</f>
        <v>n.a.</v>
      </c>
      <c r="AZ53" s="515" t="str">
        <f>Translations!$B$157</f>
        <v>n.a.</v>
      </c>
      <c r="BA53" s="515" t="str">
        <f>Translations!$B$157</f>
        <v>n.a.</v>
      </c>
      <c r="BB53" s="515" t="str">
        <f>Translations!$B$157</f>
        <v>n.a.</v>
      </c>
      <c r="BC53" s="515" t="str">
        <f>Translations!$B$157</f>
        <v>n.a.</v>
      </c>
      <c r="BD53" s="515" t="str">
        <f>Translations!$B$157</f>
        <v>n.a.</v>
      </c>
      <c r="BE53" s="515" t="str">
        <f>Translations!$B$157</f>
        <v>n.a.</v>
      </c>
      <c r="BF53" s="515" t="str">
        <f>Translations!$B$157</f>
        <v>n.a.</v>
      </c>
      <c r="BG53" s="515" t="str">
        <f>Translations!$B$157</f>
        <v>n.a.</v>
      </c>
      <c r="BH53" s="515" t="str">
        <f>Translations!$B$157</f>
        <v>n.a.</v>
      </c>
      <c r="BI53" s="515" t="str">
        <f>Translations!$B$157</f>
        <v>n.a.</v>
      </c>
      <c r="BJ53" s="515" t="str">
        <f>Translations!$B$157</f>
        <v>n.a.</v>
      </c>
      <c r="BK53" s="515" t="str">
        <f>Translations!$B$157</f>
        <v>n.a.</v>
      </c>
      <c r="BL53" s="515" t="str">
        <f>Translations!$B$157</f>
        <v>n.a.</v>
      </c>
      <c r="BM53" s="515" t="str">
        <f>Translations!$B$157</f>
        <v>n.a.</v>
      </c>
      <c r="BN53" s="515" t="str">
        <f>Translations!$B$157</f>
        <v>n.a.</v>
      </c>
      <c r="BO53" s="515" t="str">
        <f>Translations!$B$157</f>
        <v>n.a.</v>
      </c>
      <c r="BP53" s="515" t="str">
        <f>Translations!$B$157</f>
        <v>n.a.</v>
      </c>
      <c r="BQ53" s="515" t="str">
        <f>Translations!$B$157</f>
        <v>n.a.</v>
      </c>
      <c r="BR53" s="515" t="str">
        <f>Translations!$B$157</f>
        <v>n.a.</v>
      </c>
      <c r="BS53" s="515" t="str">
        <f>Translations!$B$157</f>
        <v>n.a.</v>
      </c>
      <c r="BT53" s="515" t="str">
        <f>Translations!$B$157</f>
        <v>n.a.</v>
      </c>
      <c r="BU53" s="515" t="str">
        <f>Translations!$B$157</f>
        <v>n.a.</v>
      </c>
      <c r="BV53" s="515" t="str">
        <f>Translations!$B$157</f>
        <v>n.a.</v>
      </c>
      <c r="BW53" s="515" t="str">
        <f>Translations!$B$157</f>
        <v>n.a.</v>
      </c>
      <c r="BX53" s="515" t="str">
        <f>Translations!$B$157</f>
        <v>n.a.</v>
      </c>
      <c r="BY53" s="515" t="str">
        <f>Translations!$B$157</f>
        <v>n.a.</v>
      </c>
      <c r="BZ53" s="515" t="str">
        <f>Translations!$B$157</f>
        <v>n.a.</v>
      </c>
      <c r="CA53" s="515" t="str">
        <f>Translations!$B$157</f>
        <v>n.a.</v>
      </c>
      <c r="CB53" s="515" t="str">
        <f>Translations!$B$157</f>
        <v>n.a.</v>
      </c>
      <c r="CC53" s="515" t="str">
        <f>Translations!$B$157</f>
        <v>n.a.</v>
      </c>
      <c r="CD53" s="515" t="str">
        <f>Translations!$B$157</f>
        <v>n.a.</v>
      </c>
      <c r="CE53" s="515" t="str">
        <f>Translations!$B$157</f>
        <v>n.a.</v>
      </c>
      <c r="CF53" s="515" t="str">
        <f>Translations!$B$157</f>
        <v>n.a.</v>
      </c>
      <c r="CG53" s="515" t="str">
        <f>Translations!$B$157</f>
        <v>n.a.</v>
      </c>
      <c r="CH53" s="515" t="str">
        <f>Translations!$B$157</f>
        <v>n.a.</v>
      </c>
      <c r="CI53" s="515" t="str">
        <f>Translations!$B$157</f>
        <v>n.a.</v>
      </c>
      <c r="CJ53" s="515" t="str">
        <f>Translations!$B$157</f>
        <v>n.a.</v>
      </c>
      <c r="CK53" s="515" t="str">
        <f>Translations!$B$157</f>
        <v>n.a.</v>
      </c>
      <c r="CL53" s="515" t="str">
        <f>Translations!$B$157</f>
        <v>n.a.</v>
      </c>
      <c r="CM53" s="515" t="str">
        <f>Translations!$B$157</f>
        <v>n.a.</v>
      </c>
      <c r="CN53" s="515" t="str">
        <f>Translations!$B$157</f>
        <v>n.a.</v>
      </c>
      <c r="CO53" s="515" t="str">
        <f>Translations!$B$157</f>
        <v>n.a.</v>
      </c>
      <c r="CP53" s="515" t="str">
        <f>Translations!$B$157</f>
        <v>n.a.</v>
      </c>
      <c r="CQ53" s="515" t="str">
        <f>Translations!$B$157</f>
        <v>n.a.</v>
      </c>
      <c r="CR53" s="515" t="str">
        <f>Translations!$B$157</f>
        <v>n.a.</v>
      </c>
      <c r="CS53" s="515" t="str">
        <f>Translations!$B$157</f>
        <v>n.a.</v>
      </c>
      <c r="CT53" s="515" t="str">
        <f>Translations!$B$157</f>
        <v>n.a.</v>
      </c>
      <c r="CU53" s="515" t="str">
        <f>Translations!$B$157</f>
        <v>n.a.</v>
      </c>
      <c r="CV53" s="515" t="str">
        <f>Translations!$B$157</f>
        <v>n.a.</v>
      </c>
      <c r="CW53" s="515" t="str">
        <f>Translations!$B$157</f>
        <v>n.a.</v>
      </c>
      <c r="CX53" s="515" t="str">
        <f>Translations!$B$157</f>
        <v>n.a.</v>
      </c>
      <c r="CY53" s="515" t="str">
        <f>Translations!$B$157</f>
        <v>n.a.</v>
      </c>
      <c r="CZ53" s="515" t="str">
        <f>Translations!$B$157</f>
        <v>n.a.</v>
      </c>
      <c r="DA53" s="515" t="str">
        <f>Translations!$B$157</f>
        <v>n.a.</v>
      </c>
      <c r="DB53" s="517" t="str">
        <f>Translations!$B$157</f>
        <v>n.a.</v>
      </c>
    </row>
    <row r="54" spans="1:106" x14ac:dyDescent="0.25">
      <c r="A54" s="217">
        <f t="shared" si="2"/>
        <v>37</v>
      </c>
      <c r="B54" s="171" t="str">
        <f t="shared" si="0"/>
        <v>Lime / dolomite / magnesite: Process (method B): oxide output</v>
      </c>
      <c r="C54" s="171"/>
      <c r="D54" s="173"/>
      <c r="E54" s="288" t="str">
        <f t="shared" ca="1" si="1"/>
        <v>MSParameters!$G$54:$I$54</v>
      </c>
      <c r="F54" s="316"/>
      <c r="G54" s="520" t="str">
        <f>Translations!$B$1110</f>
        <v>Material - Lime</v>
      </c>
      <c r="H54" s="515" t="str">
        <f>Translations!$B$1111</f>
        <v>Material - Magnesia</v>
      </c>
      <c r="I54" s="515" t="str">
        <f>Translations!$B$1085</f>
        <v>Material - Other products</v>
      </c>
      <c r="J54" s="515" t="str">
        <f>Translations!$B$157</f>
        <v>n.a.</v>
      </c>
      <c r="K54" s="515" t="str">
        <f>Translations!$B$157</f>
        <v>n.a.</v>
      </c>
      <c r="L54" s="515" t="str">
        <f>Translations!$B$157</f>
        <v>n.a.</v>
      </c>
      <c r="M54" s="515" t="str">
        <f>Translations!$B$157</f>
        <v>n.a.</v>
      </c>
      <c r="N54" s="515" t="str">
        <f>Translations!$B$157</f>
        <v>n.a.</v>
      </c>
      <c r="O54" s="515" t="str">
        <f>Translations!$B$157</f>
        <v>n.a.</v>
      </c>
      <c r="P54" s="515" t="str">
        <f>Translations!$B$157</f>
        <v>n.a.</v>
      </c>
      <c r="Q54" s="515" t="str">
        <f>Translations!$B$157</f>
        <v>n.a.</v>
      </c>
      <c r="R54" s="515" t="str">
        <f>Translations!$B$157</f>
        <v>n.a.</v>
      </c>
      <c r="S54" s="515" t="str">
        <f>Translations!$B$157</f>
        <v>n.a.</v>
      </c>
      <c r="T54" s="515" t="str">
        <f>Translations!$B$157</f>
        <v>n.a.</v>
      </c>
      <c r="U54" s="515" t="str">
        <f>Translations!$B$157</f>
        <v>n.a.</v>
      </c>
      <c r="V54" s="515" t="str">
        <f>Translations!$B$157</f>
        <v>n.a.</v>
      </c>
      <c r="W54" s="515" t="str">
        <f>Translations!$B$157</f>
        <v>n.a.</v>
      </c>
      <c r="X54" s="515" t="str">
        <f>Translations!$B$157</f>
        <v>n.a.</v>
      </c>
      <c r="Y54" s="515" t="str">
        <f>Translations!$B$157</f>
        <v>n.a.</v>
      </c>
      <c r="Z54" s="515" t="str">
        <f>Translations!$B$157</f>
        <v>n.a.</v>
      </c>
      <c r="AA54" s="515" t="str">
        <f>Translations!$B$157</f>
        <v>n.a.</v>
      </c>
      <c r="AB54" s="515" t="str">
        <f>Translations!$B$157</f>
        <v>n.a.</v>
      </c>
      <c r="AC54" s="515" t="str">
        <f>Translations!$B$157</f>
        <v>n.a.</v>
      </c>
      <c r="AD54" s="515" t="str">
        <f>Translations!$B$157</f>
        <v>n.a.</v>
      </c>
      <c r="AE54" s="515" t="str">
        <f>Translations!$B$157</f>
        <v>n.a.</v>
      </c>
      <c r="AF54" s="515" t="str">
        <f>Translations!$B$157</f>
        <v>n.a.</v>
      </c>
      <c r="AG54" s="515" t="str">
        <f>Translations!$B$157</f>
        <v>n.a.</v>
      </c>
      <c r="AH54" s="515" t="str">
        <f>Translations!$B$157</f>
        <v>n.a.</v>
      </c>
      <c r="AI54" s="515" t="str">
        <f>Translations!$B$157</f>
        <v>n.a.</v>
      </c>
      <c r="AJ54" s="515" t="str">
        <f>Translations!$B$157</f>
        <v>n.a.</v>
      </c>
      <c r="AK54" s="515" t="str">
        <f>Translations!$B$157</f>
        <v>n.a.</v>
      </c>
      <c r="AL54" s="515" t="str">
        <f>Translations!$B$157</f>
        <v>n.a.</v>
      </c>
      <c r="AM54" s="515" t="str">
        <f>Translations!$B$157</f>
        <v>n.a.</v>
      </c>
      <c r="AN54" s="515" t="str">
        <f>Translations!$B$157</f>
        <v>n.a.</v>
      </c>
      <c r="AO54" s="515" t="str">
        <f>Translations!$B$157</f>
        <v>n.a.</v>
      </c>
      <c r="AP54" s="515" t="str">
        <f>Translations!$B$157</f>
        <v>n.a.</v>
      </c>
      <c r="AQ54" s="515" t="str">
        <f>Translations!$B$157</f>
        <v>n.a.</v>
      </c>
      <c r="AR54" s="515" t="str">
        <f>Translations!$B$157</f>
        <v>n.a.</v>
      </c>
      <c r="AS54" s="515" t="str">
        <f>Translations!$B$157</f>
        <v>n.a.</v>
      </c>
      <c r="AT54" s="515" t="str">
        <f>Translations!$B$157</f>
        <v>n.a.</v>
      </c>
      <c r="AU54" s="515" t="str">
        <f>Translations!$B$157</f>
        <v>n.a.</v>
      </c>
      <c r="AV54" s="515" t="str">
        <f>Translations!$B$157</f>
        <v>n.a.</v>
      </c>
      <c r="AW54" s="515" t="str">
        <f>Translations!$B$157</f>
        <v>n.a.</v>
      </c>
      <c r="AX54" s="515" t="str">
        <f>Translations!$B$157</f>
        <v>n.a.</v>
      </c>
      <c r="AY54" s="515" t="str">
        <f>Translations!$B$157</f>
        <v>n.a.</v>
      </c>
      <c r="AZ54" s="515" t="str">
        <f>Translations!$B$157</f>
        <v>n.a.</v>
      </c>
      <c r="BA54" s="515" t="str">
        <f>Translations!$B$157</f>
        <v>n.a.</v>
      </c>
      <c r="BB54" s="515" t="str">
        <f>Translations!$B$157</f>
        <v>n.a.</v>
      </c>
      <c r="BC54" s="515" t="str">
        <f>Translations!$B$157</f>
        <v>n.a.</v>
      </c>
      <c r="BD54" s="515" t="str">
        <f>Translations!$B$157</f>
        <v>n.a.</v>
      </c>
      <c r="BE54" s="515" t="str">
        <f>Translations!$B$157</f>
        <v>n.a.</v>
      </c>
      <c r="BF54" s="515" t="str">
        <f>Translations!$B$157</f>
        <v>n.a.</v>
      </c>
      <c r="BG54" s="515" t="str">
        <f>Translations!$B$157</f>
        <v>n.a.</v>
      </c>
      <c r="BH54" s="515" t="str">
        <f>Translations!$B$157</f>
        <v>n.a.</v>
      </c>
      <c r="BI54" s="515" t="str">
        <f>Translations!$B$157</f>
        <v>n.a.</v>
      </c>
      <c r="BJ54" s="515" t="str">
        <f>Translations!$B$157</f>
        <v>n.a.</v>
      </c>
      <c r="BK54" s="515" t="str">
        <f>Translations!$B$157</f>
        <v>n.a.</v>
      </c>
      <c r="BL54" s="515" t="str">
        <f>Translations!$B$157</f>
        <v>n.a.</v>
      </c>
      <c r="BM54" s="515" t="str">
        <f>Translations!$B$157</f>
        <v>n.a.</v>
      </c>
      <c r="BN54" s="515" t="str">
        <f>Translations!$B$157</f>
        <v>n.a.</v>
      </c>
      <c r="BO54" s="515" t="str">
        <f>Translations!$B$157</f>
        <v>n.a.</v>
      </c>
      <c r="BP54" s="515" t="str">
        <f>Translations!$B$157</f>
        <v>n.a.</v>
      </c>
      <c r="BQ54" s="515" t="str">
        <f>Translations!$B$157</f>
        <v>n.a.</v>
      </c>
      <c r="BR54" s="515" t="str">
        <f>Translations!$B$157</f>
        <v>n.a.</v>
      </c>
      <c r="BS54" s="515" t="str">
        <f>Translations!$B$157</f>
        <v>n.a.</v>
      </c>
      <c r="BT54" s="515" t="str">
        <f>Translations!$B$157</f>
        <v>n.a.</v>
      </c>
      <c r="BU54" s="515" t="str">
        <f>Translations!$B$157</f>
        <v>n.a.</v>
      </c>
      <c r="BV54" s="515" t="str">
        <f>Translations!$B$157</f>
        <v>n.a.</v>
      </c>
      <c r="BW54" s="515" t="str">
        <f>Translations!$B$157</f>
        <v>n.a.</v>
      </c>
      <c r="BX54" s="515" t="str">
        <f>Translations!$B$157</f>
        <v>n.a.</v>
      </c>
      <c r="BY54" s="515" t="str">
        <f>Translations!$B$157</f>
        <v>n.a.</v>
      </c>
      <c r="BZ54" s="515" t="str">
        <f>Translations!$B$157</f>
        <v>n.a.</v>
      </c>
      <c r="CA54" s="515" t="str">
        <f>Translations!$B$157</f>
        <v>n.a.</v>
      </c>
      <c r="CB54" s="515" t="str">
        <f>Translations!$B$157</f>
        <v>n.a.</v>
      </c>
      <c r="CC54" s="515" t="str">
        <f>Translations!$B$157</f>
        <v>n.a.</v>
      </c>
      <c r="CD54" s="515" t="str">
        <f>Translations!$B$157</f>
        <v>n.a.</v>
      </c>
      <c r="CE54" s="515" t="str">
        <f>Translations!$B$157</f>
        <v>n.a.</v>
      </c>
      <c r="CF54" s="515" t="str">
        <f>Translations!$B$157</f>
        <v>n.a.</v>
      </c>
      <c r="CG54" s="515" t="str">
        <f>Translations!$B$157</f>
        <v>n.a.</v>
      </c>
      <c r="CH54" s="515" t="str">
        <f>Translations!$B$157</f>
        <v>n.a.</v>
      </c>
      <c r="CI54" s="515" t="str">
        <f>Translations!$B$157</f>
        <v>n.a.</v>
      </c>
      <c r="CJ54" s="515" t="str">
        <f>Translations!$B$157</f>
        <v>n.a.</v>
      </c>
      <c r="CK54" s="515" t="str">
        <f>Translations!$B$157</f>
        <v>n.a.</v>
      </c>
      <c r="CL54" s="515" t="str">
        <f>Translations!$B$157</f>
        <v>n.a.</v>
      </c>
      <c r="CM54" s="515" t="str">
        <f>Translations!$B$157</f>
        <v>n.a.</v>
      </c>
      <c r="CN54" s="515" t="str">
        <f>Translations!$B$157</f>
        <v>n.a.</v>
      </c>
      <c r="CO54" s="515" t="str">
        <f>Translations!$B$157</f>
        <v>n.a.</v>
      </c>
      <c r="CP54" s="515" t="str">
        <f>Translations!$B$157</f>
        <v>n.a.</v>
      </c>
      <c r="CQ54" s="515" t="str">
        <f>Translations!$B$157</f>
        <v>n.a.</v>
      </c>
      <c r="CR54" s="515" t="str">
        <f>Translations!$B$157</f>
        <v>n.a.</v>
      </c>
      <c r="CS54" s="515" t="str">
        <f>Translations!$B$157</f>
        <v>n.a.</v>
      </c>
      <c r="CT54" s="515" t="str">
        <f>Translations!$B$157</f>
        <v>n.a.</v>
      </c>
      <c r="CU54" s="515" t="str">
        <f>Translations!$B$157</f>
        <v>n.a.</v>
      </c>
      <c r="CV54" s="515" t="str">
        <f>Translations!$B$157</f>
        <v>n.a.</v>
      </c>
      <c r="CW54" s="515" t="str">
        <f>Translations!$B$157</f>
        <v>n.a.</v>
      </c>
      <c r="CX54" s="515" t="str">
        <f>Translations!$B$157</f>
        <v>n.a.</v>
      </c>
      <c r="CY54" s="515" t="str">
        <f>Translations!$B$157</f>
        <v>n.a.</v>
      </c>
      <c r="CZ54" s="515" t="str">
        <f>Translations!$B$157</f>
        <v>n.a.</v>
      </c>
      <c r="DA54" s="515" t="str">
        <f>Translations!$B$157</f>
        <v>n.a.</v>
      </c>
      <c r="DB54" s="517" t="str">
        <f>Translations!$B$157</f>
        <v>n.a.</v>
      </c>
    </row>
    <row r="55" spans="1:106" x14ac:dyDescent="0.25">
      <c r="A55" s="217">
        <f t="shared" si="2"/>
        <v>38</v>
      </c>
      <c r="B55" s="171" t="str">
        <f t="shared" si="0"/>
        <v>Lime / dolomite / magnesite: Kiln dust (Method B)</v>
      </c>
      <c r="C55" s="171"/>
      <c r="D55" s="173"/>
      <c r="E55" s="288" t="str">
        <f t="shared" ca="1" si="1"/>
        <v>MSParameters!$G$55:$H$55</v>
      </c>
      <c r="F55" s="316"/>
      <c r="G55" s="514" t="str">
        <f>Translations!$B$1112</f>
        <v>Material - Kiln dust</v>
      </c>
      <c r="H55" s="515" t="str">
        <f>Translations!$B$1085</f>
        <v>Material - Other products</v>
      </c>
      <c r="I55" s="515" t="str">
        <f>Translations!$B$157</f>
        <v>n.a.</v>
      </c>
      <c r="J55" s="515" t="str">
        <f>Translations!$B$157</f>
        <v>n.a.</v>
      </c>
      <c r="K55" s="515" t="str">
        <f>Translations!$B$157</f>
        <v>n.a.</v>
      </c>
      <c r="L55" s="515" t="str">
        <f>Translations!$B$157</f>
        <v>n.a.</v>
      </c>
      <c r="M55" s="515" t="str">
        <f>Translations!$B$157</f>
        <v>n.a.</v>
      </c>
      <c r="N55" s="515" t="str">
        <f>Translations!$B$157</f>
        <v>n.a.</v>
      </c>
      <c r="O55" s="515" t="str">
        <f>Translations!$B$157</f>
        <v>n.a.</v>
      </c>
      <c r="P55" s="515" t="str">
        <f>Translations!$B$157</f>
        <v>n.a.</v>
      </c>
      <c r="Q55" s="515" t="str">
        <f>Translations!$B$157</f>
        <v>n.a.</v>
      </c>
      <c r="R55" s="515" t="str">
        <f>Translations!$B$157</f>
        <v>n.a.</v>
      </c>
      <c r="S55" s="515" t="str">
        <f>Translations!$B$157</f>
        <v>n.a.</v>
      </c>
      <c r="T55" s="515" t="str">
        <f>Translations!$B$157</f>
        <v>n.a.</v>
      </c>
      <c r="U55" s="515" t="str">
        <f>Translations!$B$157</f>
        <v>n.a.</v>
      </c>
      <c r="V55" s="515" t="str">
        <f>Translations!$B$157</f>
        <v>n.a.</v>
      </c>
      <c r="W55" s="515" t="str">
        <f>Translations!$B$157</f>
        <v>n.a.</v>
      </c>
      <c r="X55" s="515" t="str">
        <f>Translations!$B$157</f>
        <v>n.a.</v>
      </c>
      <c r="Y55" s="516" t="str">
        <f>Translations!$B$157</f>
        <v>n.a.</v>
      </c>
      <c r="Z55" s="516" t="str">
        <f>Translations!$B$157</f>
        <v>n.a.</v>
      </c>
      <c r="AA55" s="516" t="str">
        <f>Translations!$B$157</f>
        <v>n.a.</v>
      </c>
      <c r="AB55" s="516" t="str">
        <f>Translations!$B$157</f>
        <v>n.a.</v>
      </c>
      <c r="AC55" s="516" t="str">
        <f>Translations!$B$157</f>
        <v>n.a.</v>
      </c>
      <c r="AD55" s="515" t="str">
        <f>Translations!$B$157</f>
        <v>n.a.</v>
      </c>
      <c r="AE55" s="515" t="str">
        <f>Translations!$B$157</f>
        <v>n.a.</v>
      </c>
      <c r="AF55" s="515" t="str">
        <f>Translations!$B$157</f>
        <v>n.a.</v>
      </c>
      <c r="AG55" s="515" t="str">
        <f>Translations!$B$157</f>
        <v>n.a.</v>
      </c>
      <c r="AH55" s="515" t="str">
        <f>Translations!$B$157</f>
        <v>n.a.</v>
      </c>
      <c r="AI55" s="515" t="str">
        <f>Translations!$B$157</f>
        <v>n.a.</v>
      </c>
      <c r="AJ55" s="515" t="str">
        <f>Translations!$B$157</f>
        <v>n.a.</v>
      </c>
      <c r="AK55" s="515" t="str">
        <f>Translations!$B$157</f>
        <v>n.a.</v>
      </c>
      <c r="AL55" s="515" t="str">
        <f>Translations!$B$157</f>
        <v>n.a.</v>
      </c>
      <c r="AM55" s="515" t="str">
        <f>Translations!$B$157</f>
        <v>n.a.</v>
      </c>
      <c r="AN55" s="515" t="str">
        <f>Translations!$B$157</f>
        <v>n.a.</v>
      </c>
      <c r="AO55" s="515" t="str">
        <f>Translations!$B$157</f>
        <v>n.a.</v>
      </c>
      <c r="AP55" s="515" t="str">
        <f>Translations!$B$157</f>
        <v>n.a.</v>
      </c>
      <c r="AQ55" s="515" t="str">
        <f>Translations!$B$157</f>
        <v>n.a.</v>
      </c>
      <c r="AR55" s="515" t="str">
        <f>Translations!$B$157</f>
        <v>n.a.</v>
      </c>
      <c r="AS55" s="515" t="str">
        <f>Translations!$B$157</f>
        <v>n.a.</v>
      </c>
      <c r="AT55" s="515" t="str">
        <f>Translations!$B$157</f>
        <v>n.a.</v>
      </c>
      <c r="AU55" s="515" t="str">
        <f>Translations!$B$157</f>
        <v>n.a.</v>
      </c>
      <c r="AV55" s="515" t="str">
        <f>Translations!$B$157</f>
        <v>n.a.</v>
      </c>
      <c r="AW55" s="515" t="str">
        <f>Translations!$B$157</f>
        <v>n.a.</v>
      </c>
      <c r="AX55" s="515" t="str">
        <f>Translations!$B$157</f>
        <v>n.a.</v>
      </c>
      <c r="AY55" s="515" t="str">
        <f>Translations!$B$157</f>
        <v>n.a.</v>
      </c>
      <c r="AZ55" s="515" t="str">
        <f>Translations!$B$157</f>
        <v>n.a.</v>
      </c>
      <c r="BA55" s="515" t="str">
        <f>Translations!$B$157</f>
        <v>n.a.</v>
      </c>
      <c r="BB55" s="515" t="str">
        <f>Translations!$B$157</f>
        <v>n.a.</v>
      </c>
      <c r="BC55" s="515" t="str">
        <f>Translations!$B$157</f>
        <v>n.a.</v>
      </c>
      <c r="BD55" s="515" t="str">
        <f>Translations!$B$157</f>
        <v>n.a.</v>
      </c>
      <c r="BE55" s="515" t="str">
        <f>Translations!$B$157</f>
        <v>n.a.</v>
      </c>
      <c r="BF55" s="515" t="str">
        <f>Translations!$B$157</f>
        <v>n.a.</v>
      </c>
      <c r="BG55" s="515" t="str">
        <f>Translations!$B$157</f>
        <v>n.a.</v>
      </c>
      <c r="BH55" s="515" t="str">
        <f>Translations!$B$157</f>
        <v>n.a.</v>
      </c>
      <c r="BI55" s="515" t="str">
        <f>Translations!$B$157</f>
        <v>n.a.</v>
      </c>
      <c r="BJ55" s="515" t="str">
        <f>Translations!$B$157</f>
        <v>n.a.</v>
      </c>
      <c r="BK55" s="515" t="str">
        <f>Translations!$B$157</f>
        <v>n.a.</v>
      </c>
      <c r="BL55" s="515" t="str">
        <f>Translations!$B$157</f>
        <v>n.a.</v>
      </c>
      <c r="BM55" s="515" t="str">
        <f>Translations!$B$157</f>
        <v>n.a.</v>
      </c>
      <c r="BN55" s="515" t="str">
        <f>Translations!$B$157</f>
        <v>n.a.</v>
      </c>
      <c r="BO55" s="515" t="str">
        <f>Translations!$B$157</f>
        <v>n.a.</v>
      </c>
      <c r="BP55" s="515" t="str">
        <f>Translations!$B$157</f>
        <v>n.a.</v>
      </c>
      <c r="BQ55" s="515" t="str">
        <f>Translations!$B$157</f>
        <v>n.a.</v>
      </c>
      <c r="BR55" s="515" t="str">
        <f>Translations!$B$157</f>
        <v>n.a.</v>
      </c>
      <c r="BS55" s="515" t="str">
        <f>Translations!$B$157</f>
        <v>n.a.</v>
      </c>
      <c r="BT55" s="515" t="str">
        <f>Translations!$B$157</f>
        <v>n.a.</v>
      </c>
      <c r="BU55" s="515" t="str">
        <f>Translations!$B$157</f>
        <v>n.a.</v>
      </c>
      <c r="BV55" s="515" t="str">
        <f>Translations!$B$157</f>
        <v>n.a.</v>
      </c>
      <c r="BW55" s="515" t="str">
        <f>Translations!$B$157</f>
        <v>n.a.</v>
      </c>
      <c r="BX55" s="515" t="str">
        <f>Translations!$B$157</f>
        <v>n.a.</v>
      </c>
      <c r="BY55" s="515" t="str">
        <f>Translations!$B$157</f>
        <v>n.a.</v>
      </c>
      <c r="BZ55" s="515" t="str">
        <f>Translations!$B$157</f>
        <v>n.a.</v>
      </c>
      <c r="CA55" s="515" t="str">
        <f>Translations!$B$157</f>
        <v>n.a.</v>
      </c>
      <c r="CB55" s="515" t="str">
        <f>Translations!$B$157</f>
        <v>n.a.</v>
      </c>
      <c r="CC55" s="515" t="str">
        <f>Translations!$B$157</f>
        <v>n.a.</v>
      </c>
      <c r="CD55" s="515" t="str">
        <f>Translations!$B$157</f>
        <v>n.a.</v>
      </c>
      <c r="CE55" s="515" t="str">
        <f>Translations!$B$157</f>
        <v>n.a.</v>
      </c>
      <c r="CF55" s="515" t="str">
        <f>Translations!$B$157</f>
        <v>n.a.</v>
      </c>
      <c r="CG55" s="515" t="str">
        <f>Translations!$B$157</f>
        <v>n.a.</v>
      </c>
      <c r="CH55" s="515" t="str">
        <f>Translations!$B$157</f>
        <v>n.a.</v>
      </c>
      <c r="CI55" s="515" t="str">
        <f>Translations!$B$157</f>
        <v>n.a.</v>
      </c>
      <c r="CJ55" s="515" t="str">
        <f>Translations!$B$157</f>
        <v>n.a.</v>
      </c>
      <c r="CK55" s="515" t="str">
        <f>Translations!$B$157</f>
        <v>n.a.</v>
      </c>
      <c r="CL55" s="515" t="str">
        <f>Translations!$B$157</f>
        <v>n.a.</v>
      </c>
      <c r="CM55" s="515" t="str">
        <f>Translations!$B$157</f>
        <v>n.a.</v>
      </c>
      <c r="CN55" s="515" t="str">
        <f>Translations!$B$157</f>
        <v>n.a.</v>
      </c>
      <c r="CO55" s="515" t="str">
        <f>Translations!$B$157</f>
        <v>n.a.</v>
      </c>
      <c r="CP55" s="515" t="str">
        <f>Translations!$B$157</f>
        <v>n.a.</v>
      </c>
      <c r="CQ55" s="515" t="str">
        <f>Translations!$B$157</f>
        <v>n.a.</v>
      </c>
      <c r="CR55" s="515" t="str">
        <f>Translations!$B$157</f>
        <v>n.a.</v>
      </c>
      <c r="CS55" s="515" t="str">
        <f>Translations!$B$157</f>
        <v>n.a.</v>
      </c>
      <c r="CT55" s="515" t="str">
        <f>Translations!$B$157</f>
        <v>n.a.</v>
      </c>
      <c r="CU55" s="515" t="str">
        <f>Translations!$B$157</f>
        <v>n.a.</v>
      </c>
      <c r="CV55" s="515" t="str">
        <f>Translations!$B$157</f>
        <v>n.a.</v>
      </c>
      <c r="CW55" s="515" t="str">
        <f>Translations!$B$157</f>
        <v>n.a.</v>
      </c>
      <c r="CX55" s="515" t="str">
        <f>Translations!$B$157</f>
        <v>n.a.</v>
      </c>
      <c r="CY55" s="515" t="str">
        <f>Translations!$B$157</f>
        <v>n.a.</v>
      </c>
      <c r="CZ55" s="515" t="str">
        <f>Translations!$B$157</f>
        <v>n.a.</v>
      </c>
      <c r="DA55" s="515" t="str">
        <f>Translations!$B$157</f>
        <v>n.a.</v>
      </c>
      <c r="DB55" s="517" t="str">
        <f>Translations!$B$157</f>
        <v>n.a.</v>
      </c>
    </row>
    <row r="56" spans="1:106" x14ac:dyDescent="0.25">
      <c r="A56" s="217">
        <f t="shared" si="2"/>
        <v>39</v>
      </c>
      <c r="B56" s="171" t="str">
        <f t="shared" si="0"/>
        <v>Glass and mineral wool: Process (method A): carbonate only</v>
      </c>
      <c r="C56" s="171"/>
      <c r="D56" s="173"/>
      <c r="E56" s="288" t="str">
        <f t="shared" ca="1" si="1"/>
        <v>MSParameters!$G$56:$U$56</v>
      </c>
      <c r="F56" s="316"/>
      <c r="G56" s="514" t="str">
        <f>Translations!$B$1065</f>
        <v>Material - Limestone</v>
      </c>
      <c r="H56" s="515" t="str">
        <f>Translations!$B$1066</f>
        <v>Material - Dolomite</v>
      </c>
      <c r="I56" s="515" t="str">
        <f>Translations!$B$1067</f>
        <v>Material - Sodium bicarbonate</v>
      </c>
      <c r="J56" s="515" t="str">
        <f>Translations!$B$1068</f>
        <v>Material - Sodium carbonate</v>
      </c>
      <c r="K56" s="515" t="str">
        <f>Translations!$B$1069</f>
        <v>Material - Potash</v>
      </c>
      <c r="L56" s="515" t="str">
        <f>Translations!$B$1070</f>
        <v>Material - CaCO3</v>
      </c>
      <c r="M56" s="515" t="str">
        <f>Translations!$B$1071</f>
        <v>Material - MgCO3</v>
      </c>
      <c r="N56" s="515" t="str">
        <f>Translations!$B$1072</f>
        <v>Material - Na2CO3</v>
      </c>
      <c r="O56" s="515" t="str">
        <f>Translations!$B$1073</f>
        <v>Material - BaCO3</v>
      </c>
      <c r="P56" s="515" t="str">
        <f>Translations!$B$1074</f>
        <v>Material - Li2CO3</v>
      </c>
      <c r="Q56" s="515" t="str">
        <f>Translations!$B$1075</f>
        <v>Material - K2CO3</v>
      </c>
      <c r="R56" s="515" t="str">
        <f>Translations!$B$1076</f>
        <v>Material - SrCO3</v>
      </c>
      <c r="S56" s="515" t="str">
        <f>Translations!$B$1077</f>
        <v>Material - NaHCO3</v>
      </c>
      <c r="T56" s="515" t="str">
        <f>Translations!$B$1078</f>
        <v>Material - FeCO3</v>
      </c>
      <c r="U56" s="515" t="str">
        <f>Translations!$B$1079</f>
        <v>Material - Other carbonates</v>
      </c>
      <c r="V56" s="515" t="str">
        <f>Translations!$B$157</f>
        <v>n.a.</v>
      </c>
      <c r="W56" s="515" t="str">
        <f>Translations!$B$157</f>
        <v>n.a.</v>
      </c>
      <c r="X56" s="515" t="str">
        <f>Translations!$B$157</f>
        <v>n.a.</v>
      </c>
      <c r="Y56" s="515" t="str">
        <f>Translations!$B$157</f>
        <v>n.a.</v>
      </c>
      <c r="Z56" s="515" t="str">
        <f>Translations!$B$157</f>
        <v>n.a.</v>
      </c>
      <c r="AA56" s="515" t="str">
        <f>Translations!$B$157</f>
        <v>n.a.</v>
      </c>
      <c r="AB56" s="515" t="str">
        <f>Translations!$B$157</f>
        <v>n.a.</v>
      </c>
      <c r="AC56" s="515" t="str">
        <f>Translations!$B$157</f>
        <v>n.a.</v>
      </c>
      <c r="AD56" s="515" t="str">
        <f>Translations!$B$157</f>
        <v>n.a.</v>
      </c>
      <c r="AE56" s="515" t="str">
        <f>Translations!$B$157</f>
        <v>n.a.</v>
      </c>
      <c r="AF56" s="515" t="str">
        <f>Translations!$B$157</f>
        <v>n.a.</v>
      </c>
      <c r="AG56" s="515" t="str">
        <f>Translations!$B$157</f>
        <v>n.a.</v>
      </c>
      <c r="AH56" s="515" t="str">
        <f>Translations!$B$157</f>
        <v>n.a.</v>
      </c>
      <c r="AI56" s="515" t="str">
        <f>Translations!$B$157</f>
        <v>n.a.</v>
      </c>
      <c r="AJ56" s="515" t="str">
        <f>Translations!$B$157</f>
        <v>n.a.</v>
      </c>
      <c r="AK56" s="515" t="str">
        <f>Translations!$B$157</f>
        <v>n.a.</v>
      </c>
      <c r="AL56" s="515" t="str">
        <f>Translations!$B$157</f>
        <v>n.a.</v>
      </c>
      <c r="AM56" s="515" t="str">
        <f>Translations!$B$157</f>
        <v>n.a.</v>
      </c>
      <c r="AN56" s="515" t="str">
        <f>Translations!$B$157</f>
        <v>n.a.</v>
      </c>
      <c r="AO56" s="515" t="str">
        <f>Translations!$B$157</f>
        <v>n.a.</v>
      </c>
      <c r="AP56" s="515" t="str">
        <f>Translations!$B$157</f>
        <v>n.a.</v>
      </c>
      <c r="AQ56" s="515" t="str">
        <f>Translations!$B$157</f>
        <v>n.a.</v>
      </c>
      <c r="AR56" s="515" t="str">
        <f>Translations!$B$157</f>
        <v>n.a.</v>
      </c>
      <c r="AS56" s="515" t="str">
        <f>Translations!$B$157</f>
        <v>n.a.</v>
      </c>
      <c r="AT56" s="515" t="str">
        <f>Translations!$B$157</f>
        <v>n.a.</v>
      </c>
      <c r="AU56" s="515" t="str">
        <f>Translations!$B$157</f>
        <v>n.a.</v>
      </c>
      <c r="AV56" s="515" t="str">
        <f>Translations!$B$157</f>
        <v>n.a.</v>
      </c>
      <c r="AW56" s="515" t="str">
        <f>Translations!$B$157</f>
        <v>n.a.</v>
      </c>
      <c r="AX56" s="515" t="str">
        <f>Translations!$B$157</f>
        <v>n.a.</v>
      </c>
      <c r="AY56" s="515" t="str">
        <f>Translations!$B$157</f>
        <v>n.a.</v>
      </c>
      <c r="AZ56" s="515" t="str">
        <f>Translations!$B$157</f>
        <v>n.a.</v>
      </c>
      <c r="BA56" s="515" t="str">
        <f>Translations!$B$157</f>
        <v>n.a.</v>
      </c>
      <c r="BB56" s="515" t="str">
        <f>Translations!$B$157</f>
        <v>n.a.</v>
      </c>
      <c r="BC56" s="515" t="str">
        <f>Translations!$B$157</f>
        <v>n.a.</v>
      </c>
      <c r="BD56" s="515" t="str">
        <f>Translations!$B$157</f>
        <v>n.a.</v>
      </c>
      <c r="BE56" s="515" t="str">
        <f>Translations!$B$157</f>
        <v>n.a.</v>
      </c>
      <c r="BF56" s="515" t="str">
        <f>Translations!$B$157</f>
        <v>n.a.</v>
      </c>
      <c r="BG56" s="515" t="str">
        <f>Translations!$B$157</f>
        <v>n.a.</v>
      </c>
      <c r="BH56" s="515" t="str">
        <f>Translations!$B$157</f>
        <v>n.a.</v>
      </c>
      <c r="BI56" s="515" t="str">
        <f>Translations!$B$157</f>
        <v>n.a.</v>
      </c>
      <c r="BJ56" s="515" t="str">
        <f>Translations!$B$157</f>
        <v>n.a.</v>
      </c>
      <c r="BK56" s="515" t="str">
        <f>Translations!$B$157</f>
        <v>n.a.</v>
      </c>
      <c r="BL56" s="515" t="str">
        <f>Translations!$B$157</f>
        <v>n.a.</v>
      </c>
      <c r="BM56" s="515" t="str">
        <f>Translations!$B$157</f>
        <v>n.a.</v>
      </c>
      <c r="BN56" s="515" t="str">
        <f>Translations!$B$157</f>
        <v>n.a.</v>
      </c>
      <c r="BO56" s="515" t="str">
        <f>Translations!$B$157</f>
        <v>n.a.</v>
      </c>
      <c r="BP56" s="515" t="str">
        <f>Translations!$B$157</f>
        <v>n.a.</v>
      </c>
      <c r="BQ56" s="515" t="str">
        <f>Translations!$B$157</f>
        <v>n.a.</v>
      </c>
      <c r="BR56" s="515" t="str">
        <f>Translations!$B$157</f>
        <v>n.a.</v>
      </c>
      <c r="BS56" s="515" t="str">
        <f>Translations!$B$157</f>
        <v>n.a.</v>
      </c>
      <c r="BT56" s="515" t="str">
        <f>Translations!$B$157</f>
        <v>n.a.</v>
      </c>
      <c r="BU56" s="515" t="str">
        <f>Translations!$B$157</f>
        <v>n.a.</v>
      </c>
      <c r="BV56" s="515" t="str">
        <f>Translations!$B$157</f>
        <v>n.a.</v>
      </c>
      <c r="BW56" s="515" t="str">
        <f>Translations!$B$157</f>
        <v>n.a.</v>
      </c>
      <c r="BX56" s="515" t="str">
        <f>Translations!$B$157</f>
        <v>n.a.</v>
      </c>
      <c r="BY56" s="515" t="str">
        <f>Translations!$B$157</f>
        <v>n.a.</v>
      </c>
      <c r="BZ56" s="515" t="str">
        <f>Translations!$B$157</f>
        <v>n.a.</v>
      </c>
      <c r="CA56" s="515" t="str">
        <f>Translations!$B$157</f>
        <v>n.a.</v>
      </c>
      <c r="CB56" s="515" t="str">
        <f>Translations!$B$157</f>
        <v>n.a.</v>
      </c>
      <c r="CC56" s="515" t="str">
        <f>Translations!$B$157</f>
        <v>n.a.</v>
      </c>
      <c r="CD56" s="515" t="str">
        <f>Translations!$B$157</f>
        <v>n.a.</v>
      </c>
      <c r="CE56" s="515" t="str">
        <f>Translations!$B$157</f>
        <v>n.a.</v>
      </c>
      <c r="CF56" s="515" t="str">
        <f>Translations!$B$157</f>
        <v>n.a.</v>
      </c>
      <c r="CG56" s="515" t="str">
        <f>Translations!$B$157</f>
        <v>n.a.</v>
      </c>
      <c r="CH56" s="515" t="str">
        <f>Translations!$B$157</f>
        <v>n.a.</v>
      </c>
      <c r="CI56" s="515" t="str">
        <f>Translations!$B$157</f>
        <v>n.a.</v>
      </c>
      <c r="CJ56" s="515" t="str">
        <f>Translations!$B$157</f>
        <v>n.a.</v>
      </c>
      <c r="CK56" s="515" t="str">
        <f>Translations!$B$157</f>
        <v>n.a.</v>
      </c>
      <c r="CL56" s="515" t="str">
        <f>Translations!$B$157</f>
        <v>n.a.</v>
      </c>
      <c r="CM56" s="515" t="str">
        <f>Translations!$B$157</f>
        <v>n.a.</v>
      </c>
      <c r="CN56" s="515" t="str">
        <f>Translations!$B$157</f>
        <v>n.a.</v>
      </c>
      <c r="CO56" s="515" t="str">
        <f>Translations!$B$157</f>
        <v>n.a.</v>
      </c>
      <c r="CP56" s="515" t="str">
        <f>Translations!$B$157</f>
        <v>n.a.</v>
      </c>
      <c r="CQ56" s="515" t="str">
        <f>Translations!$B$157</f>
        <v>n.a.</v>
      </c>
      <c r="CR56" s="515" t="str">
        <f>Translations!$B$157</f>
        <v>n.a.</v>
      </c>
      <c r="CS56" s="515" t="str">
        <f>Translations!$B$157</f>
        <v>n.a.</v>
      </c>
      <c r="CT56" s="515" t="str">
        <f>Translations!$B$157</f>
        <v>n.a.</v>
      </c>
      <c r="CU56" s="515" t="str">
        <f>Translations!$B$157</f>
        <v>n.a.</v>
      </c>
      <c r="CV56" s="515" t="str">
        <f>Translations!$B$157</f>
        <v>n.a.</v>
      </c>
      <c r="CW56" s="515" t="str">
        <f>Translations!$B$157</f>
        <v>n.a.</v>
      </c>
      <c r="CX56" s="515" t="str">
        <f>Translations!$B$157</f>
        <v>n.a.</v>
      </c>
      <c r="CY56" s="515" t="str">
        <f>Translations!$B$157</f>
        <v>n.a.</v>
      </c>
      <c r="CZ56" s="515" t="str">
        <f>Translations!$B$157</f>
        <v>n.a.</v>
      </c>
      <c r="DA56" s="515" t="str">
        <f>Translations!$B$157</f>
        <v>n.a.</v>
      </c>
      <c r="DB56" s="517" t="str">
        <f>Translations!$B$157</f>
        <v>n.a.</v>
      </c>
    </row>
    <row r="57" spans="1:106" x14ac:dyDescent="0.25">
      <c r="A57" s="217">
        <f t="shared" si="2"/>
        <v>40</v>
      </c>
      <c r="B57" s="171" t="str">
        <f t="shared" si="0"/>
        <v>Glass and mineral wool: Process (method A): mixed (carbonate + non-carbonate)</v>
      </c>
      <c r="C57" s="171"/>
      <c r="D57" s="173"/>
      <c r="E57" s="288" t="str">
        <f t="shared" ca="1" si="1"/>
        <v>MSParameters!$G$57:$U$57</v>
      </c>
      <c r="F57" s="316"/>
      <c r="G57" s="514" t="str">
        <f>Translations!$B$1065</f>
        <v>Material - Limestone</v>
      </c>
      <c r="H57" s="515" t="str">
        <f>Translations!$B$1066</f>
        <v>Material - Dolomite</v>
      </c>
      <c r="I57" s="515" t="str">
        <f>Translations!$B$1067</f>
        <v>Material - Sodium bicarbonate</v>
      </c>
      <c r="J57" s="515" t="str">
        <f>Translations!$B$1068</f>
        <v>Material - Sodium carbonate</v>
      </c>
      <c r="K57" s="515" t="str">
        <f>Translations!$B$1069</f>
        <v>Material - Potash</v>
      </c>
      <c r="L57" s="515" t="str">
        <f>Translations!$B$1070</f>
        <v>Material - CaCO3</v>
      </c>
      <c r="M57" s="515" t="str">
        <f>Translations!$B$1071</f>
        <v>Material - MgCO3</v>
      </c>
      <c r="N57" s="515" t="str">
        <f>Translations!$B$1072</f>
        <v>Material - Na2CO3</v>
      </c>
      <c r="O57" s="515" t="str">
        <f>Translations!$B$1073</f>
        <v>Material - BaCO3</v>
      </c>
      <c r="P57" s="515" t="str">
        <f>Translations!$B$1074</f>
        <v>Material - Li2CO3</v>
      </c>
      <c r="Q57" s="515" t="str">
        <f>Translations!$B$1075</f>
        <v>Material - K2CO3</v>
      </c>
      <c r="R57" s="516" t="str">
        <f>Translations!$B$1076</f>
        <v>Material - SrCO3</v>
      </c>
      <c r="S57" s="516" t="str">
        <f>Translations!$B$1077</f>
        <v>Material - NaHCO3</v>
      </c>
      <c r="T57" s="516" t="str">
        <f>Translations!$B$1078</f>
        <v>Material - FeCO3</v>
      </c>
      <c r="U57" s="516" t="str">
        <f>Translations!$B$1079</f>
        <v>Material - Other carbonates</v>
      </c>
      <c r="V57" s="516" t="str">
        <f>Translations!$B$157</f>
        <v>n.a.</v>
      </c>
      <c r="W57" s="516" t="str">
        <f>Translations!$B$157</f>
        <v>n.a.</v>
      </c>
      <c r="X57" s="516" t="str">
        <f>Translations!$B$157</f>
        <v>n.a.</v>
      </c>
      <c r="Y57" s="516" t="str">
        <f>Translations!$B$157</f>
        <v>n.a.</v>
      </c>
      <c r="Z57" s="516" t="str">
        <f>Translations!$B$157</f>
        <v>n.a.</v>
      </c>
      <c r="AA57" s="515" t="str">
        <f>Translations!$B$157</f>
        <v>n.a.</v>
      </c>
      <c r="AB57" s="515" t="str">
        <f>Translations!$B$157</f>
        <v>n.a.</v>
      </c>
      <c r="AC57" s="515" t="str">
        <f>Translations!$B$157</f>
        <v>n.a.</v>
      </c>
      <c r="AD57" s="515" t="str">
        <f>Translations!$B$157</f>
        <v>n.a.</v>
      </c>
      <c r="AE57" s="515" t="str">
        <f>Translations!$B$157</f>
        <v>n.a.</v>
      </c>
      <c r="AF57" s="515" t="str">
        <f>Translations!$B$157</f>
        <v>n.a.</v>
      </c>
      <c r="AG57" s="515" t="str">
        <f>Translations!$B$157</f>
        <v>n.a.</v>
      </c>
      <c r="AH57" s="515" t="str">
        <f>Translations!$B$157</f>
        <v>n.a.</v>
      </c>
      <c r="AI57" s="515" t="str">
        <f>Translations!$B$157</f>
        <v>n.a.</v>
      </c>
      <c r="AJ57" s="515" t="str">
        <f>Translations!$B$157</f>
        <v>n.a.</v>
      </c>
      <c r="AK57" s="515" t="str">
        <f>Translations!$B$157</f>
        <v>n.a.</v>
      </c>
      <c r="AL57" s="515" t="str">
        <f>Translations!$B$157</f>
        <v>n.a.</v>
      </c>
      <c r="AM57" s="515" t="str">
        <f>Translations!$B$157</f>
        <v>n.a.</v>
      </c>
      <c r="AN57" s="515" t="str">
        <f>Translations!$B$157</f>
        <v>n.a.</v>
      </c>
      <c r="AO57" s="515" t="str">
        <f>Translations!$B$157</f>
        <v>n.a.</v>
      </c>
      <c r="AP57" s="515" t="str">
        <f>Translations!$B$157</f>
        <v>n.a.</v>
      </c>
      <c r="AQ57" s="515" t="str">
        <f>Translations!$B$157</f>
        <v>n.a.</v>
      </c>
      <c r="AR57" s="515" t="str">
        <f>Translations!$B$157</f>
        <v>n.a.</v>
      </c>
      <c r="AS57" s="515" t="str">
        <f>Translations!$B$157</f>
        <v>n.a.</v>
      </c>
      <c r="AT57" s="515" t="str">
        <f>Translations!$B$157</f>
        <v>n.a.</v>
      </c>
      <c r="AU57" s="515" t="str">
        <f>Translations!$B$157</f>
        <v>n.a.</v>
      </c>
      <c r="AV57" s="515" t="str">
        <f>Translations!$B$157</f>
        <v>n.a.</v>
      </c>
      <c r="AW57" s="515" t="str">
        <f>Translations!$B$157</f>
        <v>n.a.</v>
      </c>
      <c r="AX57" s="515" t="str">
        <f>Translations!$B$157</f>
        <v>n.a.</v>
      </c>
      <c r="AY57" s="515" t="str">
        <f>Translations!$B$157</f>
        <v>n.a.</v>
      </c>
      <c r="AZ57" s="515" t="str">
        <f>Translations!$B$157</f>
        <v>n.a.</v>
      </c>
      <c r="BA57" s="515" t="str">
        <f>Translations!$B$157</f>
        <v>n.a.</v>
      </c>
      <c r="BB57" s="515" t="str">
        <f>Translations!$B$157</f>
        <v>n.a.</v>
      </c>
      <c r="BC57" s="515" t="str">
        <f>Translations!$B$157</f>
        <v>n.a.</v>
      </c>
      <c r="BD57" s="515" t="str">
        <f>Translations!$B$157</f>
        <v>n.a.</v>
      </c>
      <c r="BE57" s="515" t="str">
        <f>Translations!$B$157</f>
        <v>n.a.</v>
      </c>
      <c r="BF57" s="515" t="str">
        <f>Translations!$B$157</f>
        <v>n.a.</v>
      </c>
      <c r="BG57" s="515" t="str">
        <f>Translations!$B$157</f>
        <v>n.a.</v>
      </c>
      <c r="BH57" s="515" t="str">
        <f>Translations!$B$157</f>
        <v>n.a.</v>
      </c>
      <c r="BI57" s="515" t="str">
        <f>Translations!$B$157</f>
        <v>n.a.</v>
      </c>
      <c r="BJ57" s="515" t="str">
        <f>Translations!$B$157</f>
        <v>n.a.</v>
      </c>
      <c r="BK57" s="515" t="str">
        <f>Translations!$B$157</f>
        <v>n.a.</v>
      </c>
      <c r="BL57" s="515" t="str">
        <f>Translations!$B$157</f>
        <v>n.a.</v>
      </c>
      <c r="BM57" s="515" t="str">
        <f>Translations!$B$157</f>
        <v>n.a.</v>
      </c>
      <c r="BN57" s="515" t="str">
        <f>Translations!$B$157</f>
        <v>n.a.</v>
      </c>
      <c r="BO57" s="515" t="str">
        <f>Translations!$B$157</f>
        <v>n.a.</v>
      </c>
      <c r="BP57" s="515" t="str">
        <f>Translations!$B$157</f>
        <v>n.a.</v>
      </c>
      <c r="BQ57" s="515" t="str">
        <f>Translations!$B$157</f>
        <v>n.a.</v>
      </c>
      <c r="BR57" s="515" t="str">
        <f>Translations!$B$157</f>
        <v>n.a.</v>
      </c>
      <c r="BS57" s="515" t="str">
        <f>Translations!$B$157</f>
        <v>n.a.</v>
      </c>
      <c r="BT57" s="515" t="str">
        <f>Translations!$B$157</f>
        <v>n.a.</v>
      </c>
      <c r="BU57" s="515" t="str">
        <f>Translations!$B$157</f>
        <v>n.a.</v>
      </c>
      <c r="BV57" s="515" t="str">
        <f>Translations!$B$157</f>
        <v>n.a.</v>
      </c>
      <c r="BW57" s="515" t="str">
        <f>Translations!$B$157</f>
        <v>n.a.</v>
      </c>
      <c r="BX57" s="515" t="str">
        <f>Translations!$B$157</f>
        <v>n.a.</v>
      </c>
      <c r="BY57" s="515" t="str">
        <f>Translations!$B$157</f>
        <v>n.a.</v>
      </c>
      <c r="BZ57" s="515" t="str">
        <f>Translations!$B$157</f>
        <v>n.a.</v>
      </c>
      <c r="CA57" s="515" t="str">
        <f>Translations!$B$157</f>
        <v>n.a.</v>
      </c>
      <c r="CB57" s="515" t="str">
        <f>Translations!$B$157</f>
        <v>n.a.</v>
      </c>
      <c r="CC57" s="515" t="str">
        <f>Translations!$B$157</f>
        <v>n.a.</v>
      </c>
      <c r="CD57" s="515" t="str">
        <f>Translations!$B$157</f>
        <v>n.a.</v>
      </c>
      <c r="CE57" s="515" t="str">
        <f>Translations!$B$157</f>
        <v>n.a.</v>
      </c>
      <c r="CF57" s="515" t="str">
        <f>Translations!$B$157</f>
        <v>n.a.</v>
      </c>
      <c r="CG57" s="515" t="str">
        <f>Translations!$B$157</f>
        <v>n.a.</v>
      </c>
      <c r="CH57" s="515" t="str">
        <f>Translations!$B$157</f>
        <v>n.a.</v>
      </c>
      <c r="CI57" s="515" t="str">
        <f>Translations!$B$157</f>
        <v>n.a.</v>
      </c>
      <c r="CJ57" s="515" t="str">
        <f>Translations!$B$157</f>
        <v>n.a.</v>
      </c>
      <c r="CK57" s="515" t="str">
        <f>Translations!$B$157</f>
        <v>n.a.</v>
      </c>
      <c r="CL57" s="515" t="str">
        <f>Translations!$B$157</f>
        <v>n.a.</v>
      </c>
      <c r="CM57" s="515" t="str">
        <f>Translations!$B$157</f>
        <v>n.a.</v>
      </c>
      <c r="CN57" s="515" t="str">
        <f>Translations!$B$157</f>
        <v>n.a.</v>
      </c>
      <c r="CO57" s="515" t="str">
        <f>Translations!$B$157</f>
        <v>n.a.</v>
      </c>
      <c r="CP57" s="515" t="str">
        <f>Translations!$B$157</f>
        <v>n.a.</v>
      </c>
      <c r="CQ57" s="515" t="str">
        <f>Translations!$B$157</f>
        <v>n.a.</v>
      </c>
      <c r="CR57" s="515" t="str">
        <f>Translations!$B$157</f>
        <v>n.a.</v>
      </c>
      <c r="CS57" s="515" t="str">
        <f>Translations!$B$157</f>
        <v>n.a.</v>
      </c>
      <c r="CT57" s="515" t="str">
        <f>Translations!$B$157</f>
        <v>n.a.</v>
      </c>
      <c r="CU57" s="515" t="str">
        <f>Translations!$B$157</f>
        <v>n.a.</v>
      </c>
      <c r="CV57" s="515" t="str">
        <f>Translations!$B$157</f>
        <v>n.a.</v>
      </c>
      <c r="CW57" s="515" t="str">
        <f>Translations!$B$157</f>
        <v>n.a.</v>
      </c>
      <c r="CX57" s="515" t="str">
        <f>Translations!$B$157</f>
        <v>n.a.</v>
      </c>
      <c r="CY57" s="515" t="str">
        <f>Translations!$B$157</f>
        <v>n.a.</v>
      </c>
      <c r="CZ57" s="515" t="str">
        <f>Translations!$B$157</f>
        <v>n.a.</v>
      </c>
      <c r="DA57" s="515" t="str">
        <f>Translations!$B$157</f>
        <v>n.a.</v>
      </c>
      <c r="DB57" s="517" t="str">
        <f>Translations!$B$157</f>
        <v>n.a.</v>
      </c>
    </row>
    <row r="58" spans="1:106" x14ac:dyDescent="0.25">
      <c r="A58" s="217">
        <f t="shared" si="2"/>
        <v>41</v>
      </c>
      <c r="B58" s="171" t="str">
        <f t="shared" si="0"/>
        <v>Glass and mineral wool: Process (method A): non-carbonate</v>
      </c>
      <c r="C58" s="171"/>
      <c r="D58" s="173"/>
      <c r="E58" s="288" t="str">
        <f t="shared" ca="1" si="1"/>
        <v>MSParameters!$G$58:$U$58</v>
      </c>
      <c r="F58" s="316"/>
      <c r="G58" s="514" t="str">
        <f>Translations!$B$1065</f>
        <v>Material - Limestone</v>
      </c>
      <c r="H58" s="515" t="str">
        <f>Translations!$B$1066</f>
        <v>Material - Dolomite</v>
      </c>
      <c r="I58" s="515" t="str">
        <f>Translations!$B$1067</f>
        <v>Material - Sodium bicarbonate</v>
      </c>
      <c r="J58" s="515" t="str">
        <f>Translations!$B$1068</f>
        <v>Material - Sodium carbonate</v>
      </c>
      <c r="K58" s="515" t="str">
        <f>Translations!$B$1069</f>
        <v>Material - Potash</v>
      </c>
      <c r="L58" s="515" t="str">
        <f>Translations!$B$1070</f>
        <v>Material - CaCO3</v>
      </c>
      <c r="M58" s="515" t="str">
        <f>Translations!$B$1071</f>
        <v>Material - MgCO3</v>
      </c>
      <c r="N58" s="515" t="str">
        <f>Translations!$B$1072</f>
        <v>Material - Na2CO3</v>
      </c>
      <c r="O58" s="515" t="str">
        <f>Translations!$B$1073</f>
        <v>Material - BaCO3</v>
      </c>
      <c r="P58" s="515" t="str">
        <f>Translations!$B$1074</f>
        <v>Material - Li2CO3</v>
      </c>
      <c r="Q58" s="515" t="str">
        <f>Translations!$B$1075</f>
        <v>Material - K2CO3</v>
      </c>
      <c r="R58" s="515" t="str">
        <f>Translations!$B$1076</f>
        <v>Material - SrCO3</v>
      </c>
      <c r="S58" s="515" t="str">
        <f>Translations!$B$1077</f>
        <v>Material - NaHCO3</v>
      </c>
      <c r="T58" s="515" t="str">
        <f>Translations!$B$1078</f>
        <v>Material - FeCO3</v>
      </c>
      <c r="U58" s="515" t="str">
        <f>Translations!$B$1079</f>
        <v>Material - Other carbonates</v>
      </c>
      <c r="V58" s="515" t="str">
        <f>Translations!$B$157</f>
        <v>n.a.</v>
      </c>
      <c r="W58" s="515" t="str">
        <f>Translations!$B$157</f>
        <v>n.a.</v>
      </c>
      <c r="X58" s="515" t="str">
        <f>Translations!$B$157</f>
        <v>n.a.</v>
      </c>
      <c r="Y58" s="515" t="str">
        <f>Translations!$B$157</f>
        <v>n.a.</v>
      </c>
      <c r="Z58" s="515" t="str">
        <f>Translations!$B$157</f>
        <v>n.a.</v>
      </c>
      <c r="AA58" s="515" t="str">
        <f>Translations!$B$157</f>
        <v>n.a.</v>
      </c>
      <c r="AB58" s="515" t="str">
        <f>Translations!$B$157</f>
        <v>n.a.</v>
      </c>
      <c r="AC58" s="515" t="str">
        <f>Translations!$B$157</f>
        <v>n.a.</v>
      </c>
      <c r="AD58" s="515" t="str">
        <f>Translations!$B$157</f>
        <v>n.a.</v>
      </c>
      <c r="AE58" s="515" t="str">
        <f>Translations!$B$157</f>
        <v>n.a.</v>
      </c>
      <c r="AF58" s="515" t="str">
        <f>Translations!$B$157</f>
        <v>n.a.</v>
      </c>
      <c r="AG58" s="515" t="str">
        <f>Translations!$B$157</f>
        <v>n.a.</v>
      </c>
      <c r="AH58" s="515" t="str">
        <f>Translations!$B$157</f>
        <v>n.a.</v>
      </c>
      <c r="AI58" s="515" t="str">
        <f>Translations!$B$157</f>
        <v>n.a.</v>
      </c>
      <c r="AJ58" s="515" t="str">
        <f>Translations!$B$157</f>
        <v>n.a.</v>
      </c>
      <c r="AK58" s="515" t="str">
        <f>Translations!$B$157</f>
        <v>n.a.</v>
      </c>
      <c r="AL58" s="515" t="str">
        <f>Translations!$B$157</f>
        <v>n.a.</v>
      </c>
      <c r="AM58" s="515" t="str">
        <f>Translations!$B$157</f>
        <v>n.a.</v>
      </c>
      <c r="AN58" s="515" t="str">
        <f>Translations!$B$157</f>
        <v>n.a.</v>
      </c>
      <c r="AO58" s="515" t="str">
        <f>Translations!$B$157</f>
        <v>n.a.</v>
      </c>
      <c r="AP58" s="515" t="str">
        <f>Translations!$B$157</f>
        <v>n.a.</v>
      </c>
      <c r="AQ58" s="515" t="str">
        <f>Translations!$B$157</f>
        <v>n.a.</v>
      </c>
      <c r="AR58" s="515" t="str">
        <f>Translations!$B$157</f>
        <v>n.a.</v>
      </c>
      <c r="AS58" s="515" t="str">
        <f>Translations!$B$157</f>
        <v>n.a.</v>
      </c>
      <c r="AT58" s="515" t="str">
        <f>Translations!$B$157</f>
        <v>n.a.</v>
      </c>
      <c r="AU58" s="515" t="str">
        <f>Translations!$B$157</f>
        <v>n.a.</v>
      </c>
      <c r="AV58" s="515" t="str">
        <f>Translations!$B$157</f>
        <v>n.a.</v>
      </c>
      <c r="AW58" s="515" t="str">
        <f>Translations!$B$157</f>
        <v>n.a.</v>
      </c>
      <c r="AX58" s="515" t="str">
        <f>Translations!$B$157</f>
        <v>n.a.</v>
      </c>
      <c r="AY58" s="515" t="str">
        <f>Translations!$B$157</f>
        <v>n.a.</v>
      </c>
      <c r="AZ58" s="515" t="str">
        <f>Translations!$B$157</f>
        <v>n.a.</v>
      </c>
      <c r="BA58" s="515" t="str">
        <f>Translations!$B$157</f>
        <v>n.a.</v>
      </c>
      <c r="BB58" s="515" t="str">
        <f>Translations!$B$157</f>
        <v>n.a.</v>
      </c>
      <c r="BC58" s="515" t="str">
        <f>Translations!$B$157</f>
        <v>n.a.</v>
      </c>
      <c r="BD58" s="515" t="str">
        <f>Translations!$B$157</f>
        <v>n.a.</v>
      </c>
      <c r="BE58" s="515" t="str">
        <f>Translations!$B$157</f>
        <v>n.a.</v>
      </c>
      <c r="BF58" s="515" t="str">
        <f>Translations!$B$157</f>
        <v>n.a.</v>
      </c>
      <c r="BG58" s="515" t="str">
        <f>Translations!$B$157</f>
        <v>n.a.</v>
      </c>
      <c r="BH58" s="515" t="str">
        <f>Translations!$B$157</f>
        <v>n.a.</v>
      </c>
      <c r="BI58" s="515" t="str">
        <f>Translations!$B$157</f>
        <v>n.a.</v>
      </c>
      <c r="BJ58" s="515" t="str">
        <f>Translations!$B$157</f>
        <v>n.a.</v>
      </c>
      <c r="BK58" s="515" t="str">
        <f>Translations!$B$157</f>
        <v>n.a.</v>
      </c>
      <c r="BL58" s="515" t="str">
        <f>Translations!$B$157</f>
        <v>n.a.</v>
      </c>
      <c r="BM58" s="515" t="str">
        <f>Translations!$B$157</f>
        <v>n.a.</v>
      </c>
      <c r="BN58" s="515" t="str">
        <f>Translations!$B$157</f>
        <v>n.a.</v>
      </c>
      <c r="BO58" s="515" t="str">
        <f>Translations!$B$157</f>
        <v>n.a.</v>
      </c>
      <c r="BP58" s="515" t="str">
        <f>Translations!$B$157</f>
        <v>n.a.</v>
      </c>
      <c r="BQ58" s="515" t="str">
        <f>Translations!$B$157</f>
        <v>n.a.</v>
      </c>
      <c r="BR58" s="515" t="str">
        <f>Translations!$B$157</f>
        <v>n.a.</v>
      </c>
      <c r="BS58" s="515" t="str">
        <f>Translations!$B$157</f>
        <v>n.a.</v>
      </c>
      <c r="BT58" s="515" t="str">
        <f>Translations!$B$157</f>
        <v>n.a.</v>
      </c>
      <c r="BU58" s="515" t="str">
        <f>Translations!$B$157</f>
        <v>n.a.</v>
      </c>
      <c r="BV58" s="515" t="str">
        <f>Translations!$B$157</f>
        <v>n.a.</v>
      </c>
      <c r="BW58" s="515" t="str">
        <f>Translations!$B$157</f>
        <v>n.a.</v>
      </c>
      <c r="BX58" s="515" t="str">
        <f>Translations!$B$157</f>
        <v>n.a.</v>
      </c>
      <c r="BY58" s="515" t="str">
        <f>Translations!$B$157</f>
        <v>n.a.</v>
      </c>
      <c r="BZ58" s="515" t="str">
        <f>Translations!$B$157</f>
        <v>n.a.</v>
      </c>
      <c r="CA58" s="515" t="str">
        <f>Translations!$B$157</f>
        <v>n.a.</v>
      </c>
      <c r="CB58" s="515" t="str">
        <f>Translations!$B$157</f>
        <v>n.a.</v>
      </c>
      <c r="CC58" s="515" t="str">
        <f>Translations!$B$157</f>
        <v>n.a.</v>
      </c>
      <c r="CD58" s="515" t="str">
        <f>Translations!$B$157</f>
        <v>n.a.</v>
      </c>
      <c r="CE58" s="515" t="str">
        <f>Translations!$B$157</f>
        <v>n.a.</v>
      </c>
      <c r="CF58" s="515" t="str">
        <f>Translations!$B$157</f>
        <v>n.a.</v>
      </c>
      <c r="CG58" s="515" t="str">
        <f>Translations!$B$157</f>
        <v>n.a.</v>
      </c>
      <c r="CH58" s="515" t="str">
        <f>Translations!$B$157</f>
        <v>n.a.</v>
      </c>
      <c r="CI58" s="515" t="str">
        <f>Translations!$B$157</f>
        <v>n.a.</v>
      </c>
      <c r="CJ58" s="515" t="str">
        <f>Translations!$B$157</f>
        <v>n.a.</v>
      </c>
      <c r="CK58" s="515" t="str">
        <f>Translations!$B$157</f>
        <v>n.a.</v>
      </c>
      <c r="CL58" s="515" t="str">
        <f>Translations!$B$157</f>
        <v>n.a.</v>
      </c>
      <c r="CM58" s="515" t="str">
        <f>Translations!$B$157</f>
        <v>n.a.</v>
      </c>
      <c r="CN58" s="515" t="str">
        <f>Translations!$B$157</f>
        <v>n.a.</v>
      </c>
      <c r="CO58" s="515" t="str">
        <f>Translations!$B$157</f>
        <v>n.a.</v>
      </c>
      <c r="CP58" s="515" t="str">
        <f>Translations!$B$157</f>
        <v>n.a.</v>
      </c>
      <c r="CQ58" s="515" t="str">
        <f>Translations!$B$157</f>
        <v>n.a.</v>
      </c>
      <c r="CR58" s="515" t="str">
        <f>Translations!$B$157</f>
        <v>n.a.</v>
      </c>
      <c r="CS58" s="515" t="str">
        <f>Translations!$B$157</f>
        <v>n.a.</v>
      </c>
      <c r="CT58" s="515" t="str">
        <f>Translations!$B$157</f>
        <v>n.a.</v>
      </c>
      <c r="CU58" s="515" t="str">
        <f>Translations!$B$157</f>
        <v>n.a.</v>
      </c>
      <c r="CV58" s="515" t="str">
        <f>Translations!$B$157</f>
        <v>n.a.</v>
      </c>
      <c r="CW58" s="515" t="str">
        <f>Translations!$B$157</f>
        <v>n.a.</v>
      </c>
      <c r="CX58" s="515" t="str">
        <f>Translations!$B$157</f>
        <v>n.a.</v>
      </c>
      <c r="CY58" s="515" t="str">
        <f>Translations!$B$157</f>
        <v>n.a.</v>
      </c>
      <c r="CZ58" s="515" t="str">
        <f>Translations!$B$157</f>
        <v>n.a.</v>
      </c>
      <c r="DA58" s="515" t="str">
        <f>Translations!$B$157</f>
        <v>n.a.</v>
      </c>
      <c r="DB58" s="517" t="str">
        <f>Translations!$B$157</f>
        <v>n.a.</v>
      </c>
    </row>
    <row r="59" spans="1:106" x14ac:dyDescent="0.25">
      <c r="A59" s="217">
        <f t="shared" si="2"/>
        <v>42</v>
      </c>
      <c r="B59" s="171" t="str">
        <f t="shared" si="0"/>
        <v>Ceramics: Process (method A): carbonate only</v>
      </c>
      <c r="C59" s="171"/>
      <c r="D59" s="173"/>
      <c r="E59" s="288" t="str">
        <f t="shared" ca="1" si="1"/>
        <v>MSParameters!$G$59:$H$59</v>
      </c>
      <c r="F59" s="316"/>
      <c r="G59" s="514" t="str">
        <f>Translations!$B$1113</f>
        <v>Material - Clay</v>
      </c>
      <c r="H59" s="515" t="str">
        <f>Translations!$B$1108</f>
        <v>Material - Other carbon-containing material</v>
      </c>
      <c r="I59" s="515" t="str">
        <f>Translations!$B$157</f>
        <v>n.a.</v>
      </c>
      <c r="J59" s="515" t="str">
        <f>Translations!$B$157</f>
        <v>n.a.</v>
      </c>
      <c r="K59" s="515" t="str">
        <f>Translations!$B$157</f>
        <v>n.a.</v>
      </c>
      <c r="L59" s="515" t="str">
        <f>Translations!$B$157</f>
        <v>n.a.</v>
      </c>
      <c r="M59" s="515" t="str">
        <f>Translations!$B$157</f>
        <v>n.a.</v>
      </c>
      <c r="N59" s="515" t="str">
        <f>Translations!$B$157</f>
        <v>n.a.</v>
      </c>
      <c r="O59" s="515" t="str">
        <f>Translations!$B$157</f>
        <v>n.a.</v>
      </c>
      <c r="P59" s="515" t="str">
        <f>Translations!$B$157</f>
        <v>n.a.</v>
      </c>
      <c r="Q59" s="515" t="str">
        <f>Translations!$B$157</f>
        <v>n.a.</v>
      </c>
      <c r="R59" s="515" t="str">
        <f>Translations!$B$157</f>
        <v>n.a.</v>
      </c>
      <c r="S59" s="515" t="str">
        <f>Translations!$B$157</f>
        <v>n.a.</v>
      </c>
      <c r="T59" s="515" t="str">
        <f>Translations!$B$157</f>
        <v>n.a.</v>
      </c>
      <c r="U59" s="515" t="str">
        <f>Translations!$B$157</f>
        <v>n.a.</v>
      </c>
      <c r="V59" s="515" t="str">
        <f>Translations!$B$157</f>
        <v>n.a.</v>
      </c>
      <c r="W59" s="515" t="str">
        <f>Translations!$B$157</f>
        <v>n.a.</v>
      </c>
      <c r="X59" s="515" t="str">
        <f>Translations!$B$157</f>
        <v>n.a.</v>
      </c>
      <c r="Y59" s="515" t="str">
        <f>Translations!$B$157</f>
        <v>n.a.</v>
      </c>
      <c r="Z59" s="515" t="str">
        <f>Translations!$B$157</f>
        <v>n.a.</v>
      </c>
      <c r="AA59" s="515" t="str">
        <f>Translations!$B$157</f>
        <v>n.a.</v>
      </c>
      <c r="AB59" s="515" t="str">
        <f>Translations!$B$157</f>
        <v>n.a.</v>
      </c>
      <c r="AC59" s="515" t="str">
        <f>Translations!$B$157</f>
        <v>n.a.</v>
      </c>
      <c r="AD59" s="515" t="str">
        <f>Translations!$B$157</f>
        <v>n.a.</v>
      </c>
      <c r="AE59" s="515" t="str">
        <f>Translations!$B$157</f>
        <v>n.a.</v>
      </c>
      <c r="AF59" s="515" t="str">
        <f>Translations!$B$157</f>
        <v>n.a.</v>
      </c>
      <c r="AG59" s="515" t="str">
        <f>Translations!$B$157</f>
        <v>n.a.</v>
      </c>
      <c r="AH59" s="515" t="str">
        <f>Translations!$B$157</f>
        <v>n.a.</v>
      </c>
      <c r="AI59" s="515" t="str">
        <f>Translations!$B$157</f>
        <v>n.a.</v>
      </c>
      <c r="AJ59" s="515" t="str">
        <f>Translations!$B$157</f>
        <v>n.a.</v>
      </c>
      <c r="AK59" s="515" t="str">
        <f>Translations!$B$157</f>
        <v>n.a.</v>
      </c>
      <c r="AL59" s="515" t="str">
        <f>Translations!$B$157</f>
        <v>n.a.</v>
      </c>
      <c r="AM59" s="515" t="str">
        <f>Translations!$B$157</f>
        <v>n.a.</v>
      </c>
      <c r="AN59" s="515" t="str">
        <f>Translations!$B$157</f>
        <v>n.a.</v>
      </c>
      <c r="AO59" s="515" t="str">
        <f>Translations!$B$157</f>
        <v>n.a.</v>
      </c>
      <c r="AP59" s="515" t="str">
        <f>Translations!$B$157</f>
        <v>n.a.</v>
      </c>
      <c r="AQ59" s="515" t="str">
        <f>Translations!$B$157</f>
        <v>n.a.</v>
      </c>
      <c r="AR59" s="515" t="str">
        <f>Translations!$B$157</f>
        <v>n.a.</v>
      </c>
      <c r="AS59" s="515" t="str">
        <f>Translations!$B$157</f>
        <v>n.a.</v>
      </c>
      <c r="AT59" s="515" t="str">
        <f>Translations!$B$157</f>
        <v>n.a.</v>
      </c>
      <c r="AU59" s="515" t="str">
        <f>Translations!$B$157</f>
        <v>n.a.</v>
      </c>
      <c r="AV59" s="515" t="str">
        <f>Translations!$B$157</f>
        <v>n.a.</v>
      </c>
      <c r="AW59" s="515" t="str">
        <f>Translations!$B$157</f>
        <v>n.a.</v>
      </c>
      <c r="AX59" s="515" t="str">
        <f>Translations!$B$157</f>
        <v>n.a.</v>
      </c>
      <c r="AY59" s="515" t="str">
        <f>Translations!$B$157</f>
        <v>n.a.</v>
      </c>
      <c r="AZ59" s="515" t="str">
        <f>Translations!$B$157</f>
        <v>n.a.</v>
      </c>
      <c r="BA59" s="515" t="str">
        <f>Translations!$B$157</f>
        <v>n.a.</v>
      </c>
      <c r="BB59" s="515" t="str">
        <f>Translations!$B$157</f>
        <v>n.a.</v>
      </c>
      <c r="BC59" s="515" t="str">
        <f>Translations!$B$157</f>
        <v>n.a.</v>
      </c>
      <c r="BD59" s="515" t="str">
        <f>Translations!$B$157</f>
        <v>n.a.</v>
      </c>
      <c r="BE59" s="515" t="str">
        <f>Translations!$B$157</f>
        <v>n.a.</v>
      </c>
      <c r="BF59" s="515" t="str">
        <f>Translations!$B$157</f>
        <v>n.a.</v>
      </c>
      <c r="BG59" s="515" t="str">
        <f>Translations!$B$157</f>
        <v>n.a.</v>
      </c>
      <c r="BH59" s="515" t="str">
        <f>Translations!$B$157</f>
        <v>n.a.</v>
      </c>
      <c r="BI59" s="515" t="str">
        <f>Translations!$B$157</f>
        <v>n.a.</v>
      </c>
      <c r="BJ59" s="515" t="str">
        <f>Translations!$B$157</f>
        <v>n.a.</v>
      </c>
      <c r="BK59" s="515" t="str">
        <f>Translations!$B$157</f>
        <v>n.a.</v>
      </c>
      <c r="BL59" s="515" t="str">
        <f>Translations!$B$157</f>
        <v>n.a.</v>
      </c>
      <c r="BM59" s="515" t="str">
        <f>Translations!$B$157</f>
        <v>n.a.</v>
      </c>
      <c r="BN59" s="515" t="str">
        <f>Translations!$B$157</f>
        <v>n.a.</v>
      </c>
      <c r="BO59" s="515" t="str">
        <f>Translations!$B$157</f>
        <v>n.a.</v>
      </c>
      <c r="BP59" s="515" t="str">
        <f>Translations!$B$157</f>
        <v>n.a.</v>
      </c>
      <c r="BQ59" s="515" t="str">
        <f>Translations!$B$157</f>
        <v>n.a.</v>
      </c>
      <c r="BR59" s="515" t="str">
        <f>Translations!$B$157</f>
        <v>n.a.</v>
      </c>
      <c r="BS59" s="515" t="str">
        <f>Translations!$B$157</f>
        <v>n.a.</v>
      </c>
      <c r="BT59" s="515" t="str">
        <f>Translations!$B$157</f>
        <v>n.a.</v>
      </c>
      <c r="BU59" s="515" t="str">
        <f>Translations!$B$157</f>
        <v>n.a.</v>
      </c>
      <c r="BV59" s="515" t="str">
        <f>Translations!$B$157</f>
        <v>n.a.</v>
      </c>
      <c r="BW59" s="515" t="str">
        <f>Translations!$B$157</f>
        <v>n.a.</v>
      </c>
      <c r="BX59" s="515" t="str">
        <f>Translations!$B$157</f>
        <v>n.a.</v>
      </c>
      <c r="BY59" s="515" t="str">
        <f>Translations!$B$157</f>
        <v>n.a.</v>
      </c>
      <c r="BZ59" s="515" t="str">
        <f>Translations!$B$157</f>
        <v>n.a.</v>
      </c>
      <c r="CA59" s="515" t="str">
        <f>Translations!$B$157</f>
        <v>n.a.</v>
      </c>
      <c r="CB59" s="515" t="str">
        <f>Translations!$B$157</f>
        <v>n.a.</v>
      </c>
      <c r="CC59" s="515" t="str">
        <f>Translations!$B$157</f>
        <v>n.a.</v>
      </c>
      <c r="CD59" s="515" t="str">
        <f>Translations!$B$157</f>
        <v>n.a.</v>
      </c>
      <c r="CE59" s="515" t="str">
        <f>Translations!$B$157</f>
        <v>n.a.</v>
      </c>
      <c r="CF59" s="515" t="str">
        <f>Translations!$B$157</f>
        <v>n.a.</v>
      </c>
      <c r="CG59" s="515" t="str">
        <f>Translations!$B$157</f>
        <v>n.a.</v>
      </c>
      <c r="CH59" s="515" t="str">
        <f>Translations!$B$157</f>
        <v>n.a.</v>
      </c>
      <c r="CI59" s="515" t="str">
        <f>Translations!$B$157</f>
        <v>n.a.</v>
      </c>
      <c r="CJ59" s="515" t="str">
        <f>Translations!$B$157</f>
        <v>n.a.</v>
      </c>
      <c r="CK59" s="515" t="str">
        <f>Translations!$B$157</f>
        <v>n.a.</v>
      </c>
      <c r="CL59" s="515" t="str">
        <f>Translations!$B$157</f>
        <v>n.a.</v>
      </c>
      <c r="CM59" s="515" t="str">
        <f>Translations!$B$157</f>
        <v>n.a.</v>
      </c>
      <c r="CN59" s="515" t="str">
        <f>Translations!$B$157</f>
        <v>n.a.</v>
      </c>
      <c r="CO59" s="515" t="str">
        <f>Translations!$B$157</f>
        <v>n.a.</v>
      </c>
      <c r="CP59" s="515" t="str">
        <f>Translations!$B$157</f>
        <v>n.a.</v>
      </c>
      <c r="CQ59" s="515" t="str">
        <f>Translations!$B$157</f>
        <v>n.a.</v>
      </c>
      <c r="CR59" s="515" t="str">
        <f>Translations!$B$157</f>
        <v>n.a.</v>
      </c>
      <c r="CS59" s="515" t="str">
        <f>Translations!$B$157</f>
        <v>n.a.</v>
      </c>
      <c r="CT59" s="515" t="str">
        <f>Translations!$B$157</f>
        <v>n.a.</v>
      </c>
      <c r="CU59" s="515" t="str">
        <f>Translations!$B$157</f>
        <v>n.a.</v>
      </c>
      <c r="CV59" s="515" t="str">
        <f>Translations!$B$157</f>
        <v>n.a.</v>
      </c>
      <c r="CW59" s="515" t="str">
        <f>Translations!$B$157</f>
        <v>n.a.</v>
      </c>
      <c r="CX59" s="515" t="str">
        <f>Translations!$B$157</f>
        <v>n.a.</v>
      </c>
      <c r="CY59" s="515" t="str">
        <f>Translations!$B$157</f>
        <v>n.a.</v>
      </c>
      <c r="CZ59" s="515" t="str">
        <f>Translations!$B$157</f>
        <v>n.a.</v>
      </c>
      <c r="DA59" s="515" t="str">
        <f>Translations!$B$157</f>
        <v>n.a.</v>
      </c>
      <c r="DB59" s="517" t="str">
        <f>Translations!$B$157</f>
        <v>n.a.</v>
      </c>
    </row>
    <row r="60" spans="1:106" x14ac:dyDescent="0.25">
      <c r="A60" s="217">
        <f t="shared" si="2"/>
        <v>43</v>
      </c>
      <c r="B60" s="171" t="str">
        <f t="shared" si="0"/>
        <v>Ceramics: Process (method A): mixed (carbonate + non-carbonate)</v>
      </c>
      <c r="C60" s="171"/>
      <c r="D60" s="173"/>
      <c r="E60" s="508" t="str">
        <f t="shared" ref="E60:E88" ca="1" si="3">ADDRESS(ROW(),COLUMN(G60),,,$P$11)&amp;":"&amp;ADDRESS(ROW(),COLUMN(G60)+MAX(0,99-COUNTIF(G60:DB60,EUconst_NA)-COUNTIF(G60:DB60,"")))</f>
        <v>MSParameters!$G$60:$H$60</v>
      </c>
      <c r="F60" s="316"/>
      <c r="G60" s="514" t="str">
        <f>Translations!$B$1113</f>
        <v>Material - Clay</v>
      </c>
      <c r="H60" s="515" t="str">
        <f>Translations!$B$1108</f>
        <v>Material - Other carbon-containing material</v>
      </c>
      <c r="I60" s="515" t="str">
        <f>Translations!$B$157</f>
        <v>n.a.</v>
      </c>
      <c r="J60" s="515" t="str">
        <f>Translations!$B$157</f>
        <v>n.a.</v>
      </c>
      <c r="K60" s="515" t="str">
        <f>Translations!$B$157</f>
        <v>n.a.</v>
      </c>
      <c r="L60" s="515" t="str">
        <f>Translations!$B$157</f>
        <v>n.a.</v>
      </c>
      <c r="M60" s="515" t="str">
        <f>Translations!$B$157</f>
        <v>n.a.</v>
      </c>
      <c r="N60" s="515" t="str">
        <f>Translations!$B$157</f>
        <v>n.a.</v>
      </c>
      <c r="O60" s="515" t="str">
        <f>Translations!$B$157</f>
        <v>n.a.</v>
      </c>
      <c r="P60" s="515" t="str">
        <f>Translations!$B$157</f>
        <v>n.a.</v>
      </c>
      <c r="Q60" s="515" t="str">
        <f>Translations!$B$157</f>
        <v>n.a.</v>
      </c>
      <c r="R60" s="515" t="str">
        <f>Translations!$B$157</f>
        <v>n.a.</v>
      </c>
      <c r="S60" s="515" t="str">
        <f>Translations!$B$157</f>
        <v>n.a.</v>
      </c>
      <c r="T60" s="515" t="str">
        <f>Translations!$B$157</f>
        <v>n.a.</v>
      </c>
      <c r="U60" s="515" t="str">
        <f>Translations!$B$157</f>
        <v>n.a.</v>
      </c>
      <c r="V60" s="515" t="str">
        <f>Translations!$B$157</f>
        <v>n.a.</v>
      </c>
      <c r="W60" s="515" t="str">
        <f>Translations!$B$157</f>
        <v>n.a.</v>
      </c>
      <c r="X60" s="515" t="str">
        <f>Translations!$B$157</f>
        <v>n.a.</v>
      </c>
      <c r="Y60" s="515" t="str">
        <f>Translations!$B$157</f>
        <v>n.a.</v>
      </c>
      <c r="Z60" s="515" t="str">
        <f>Translations!$B$157</f>
        <v>n.a.</v>
      </c>
      <c r="AA60" s="515" t="str">
        <f>Translations!$B$157</f>
        <v>n.a.</v>
      </c>
      <c r="AB60" s="515" t="str">
        <f>Translations!$B$157</f>
        <v>n.a.</v>
      </c>
      <c r="AC60" s="515" t="str">
        <f>Translations!$B$157</f>
        <v>n.a.</v>
      </c>
      <c r="AD60" s="515" t="str">
        <f>Translations!$B$157</f>
        <v>n.a.</v>
      </c>
      <c r="AE60" s="515" t="str">
        <f>Translations!$B$157</f>
        <v>n.a.</v>
      </c>
      <c r="AF60" s="515" t="str">
        <f>Translations!$B$157</f>
        <v>n.a.</v>
      </c>
      <c r="AG60" s="515" t="str">
        <f>Translations!$B$157</f>
        <v>n.a.</v>
      </c>
      <c r="AH60" s="515" t="str">
        <f>Translations!$B$157</f>
        <v>n.a.</v>
      </c>
      <c r="AI60" s="515" t="str">
        <f>Translations!$B$157</f>
        <v>n.a.</v>
      </c>
      <c r="AJ60" s="515" t="str">
        <f>Translations!$B$157</f>
        <v>n.a.</v>
      </c>
      <c r="AK60" s="515" t="str">
        <f>Translations!$B$157</f>
        <v>n.a.</v>
      </c>
      <c r="AL60" s="515" t="str">
        <f>Translations!$B$157</f>
        <v>n.a.</v>
      </c>
      <c r="AM60" s="515" t="str">
        <f>Translations!$B$157</f>
        <v>n.a.</v>
      </c>
      <c r="AN60" s="515" t="str">
        <f>Translations!$B$157</f>
        <v>n.a.</v>
      </c>
      <c r="AO60" s="515" t="str">
        <f>Translations!$B$157</f>
        <v>n.a.</v>
      </c>
      <c r="AP60" s="515" t="str">
        <f>Translations!$B$157</f>
        <v>n.a.</v>
      </c>
      <c r="AQ60" s="515" t="str">
        <f>Translations!$B$157</f>
        <v>n.a.</v>
      </c>
      <c r="AR60" s="515" t="str">
        <f>Translations!$B$157</f>
        <v>n.a.</v>
      </c>
      <c r="AS60" s="515" t="str">
        <f>Translations!$B$157</f>
        <v>n.a.</v>
      </c>
      <c r="AT60" s="515" t="str">
        <f>Translations!$B$157</f>
        <v>n.a.</v>
      </c>
      <c r="AU60" s="515" t="str">
        <f>Translations!$B$157</f>
        <v>n.a.</v>
      </c>
      <c r="AV60" s="515" t="str">
        <f>Translations!$B$157</f>
        <v>n.a.</v>
      </c>
      <c r="AW60" s="515" t="str">
        <f>Translations!$B$157</f>
        <v>n.a.</v>
      </c>
      <c r="AX60" s="515" t="str">
        <f>Translations!$B$157</f>
        <v>n.a.</v>
      </c>
      <c r="AY60" s="515" t="str">
        <f>Translations!$B$157</f>
        <v>n.a.</v>
      </c>
      <c r="AZ60" s="515" t="str">
        <f>Translations!$B$157</f>
        <v>n.a.</v>
      </c>
      <c r="BA60" s="515" t="str">
        <f>Translations!$B$157</f>
        <v>n.a.</v>
      </c>
      <c r="BB60" s="515" t="str">
        <f>Translations!$B$157</f>
        <v>n.a.</v>
      </c>
      <c r="BC60" s="515" t="str">
        <f>Translations!$B$157</f>
        <v>n.a.</v>
      </c>
      <c r="BD60" s="515" t="str">
        <f>Translations!$B$157</f>
        <v>n.a.</v>
      </c>
      <c r="BE60" s="515" t="str">
        <f>Translations!$B$157</f>
        <v>n.a.</v>
      </c>
      <c r="BF60" s="515" t="str">
        <f>Translations!$B$157</f>
        <v>n.a.</v>
      </c>
      <c r="BG60" s="515" t="str">
        <f>Translations!$B$157</f>
        <v>n.a.</v>
      </c>
      <c r="BH60" s="515" t="str">
        <f>Translations!$B$157</f>
        <v>n.a.</v>
      </c>
      <c r="BI60" s="515" t="str">
        <f>Translations!$B$157</f>
        <v>n.a.</v>
      </c>
      <c r="BJ60" s="515" t="str">
        <f>Translations!$B$157</f>
        <v>n.a.</v>
      </c>
      <c r="BK60" s="515" t="str">
        <f>Translations!$B$157</f>
        <v>n.a.</v>
      </c>
      <c r="BL60" s="515" t="str">
        <f>Translations!$B$157</f>
        <v>n.a.</v>
      </c>
      <c r="BM60" s="515" t="str">
        <f>Translations!$B$157</f>
        <v>n.a.</v>
      </c>
      <c r="BN60" s="515" t="str">
        <f>Translations!$B$157</f>
        <v>n.a.</v>
      </c>
      <c r="BO60" s="515" t="str">
        <f>Translations!$B$157</f>
        <v>n.a.</v>
      </c>
      <c r="BP60" s="515" t="str">
        <f>Translations!$B$157</f>
        <v>n.a.</v>
      </c>
      <c r="BQ60" s="515" t="str">
        <f>Translations!$B$157</f>
        <v>n.a.</v>
      </c>
      <c r="BR60" s="515" t="str">
        <f>Translations!$B$157</f>
        <v>n.a.</v>
      </c>
      <c r="BS60" s="515" t="str">
        <f>Translations!$B$157</f>
        <v>n.a.</v>
      </c>
      <c r="BT60" s="515" t="str">
        <f>Translations!$B$157</f>
        <v>n.a.</v>
      </c>
      <c r="BU60" s="515" t="str">
        <f>Translations!$B$157</f>
        <v>n.a.</v>
      </c>
      <c r="BV60" s="515" t="str">
        <f>Translations!$B$157</f>
        <v>n.a.</v>
      </c>
      <c r="BW60" s="515" t="str">
        <f>Translations!$B$157</f>
        <v>n.a.</v>
      </c>
      <c r="BX60" s="515" t="str">
        <f>Translations!$B$157</f>
        <v>n.a.</v>
      </c>
      <c r="BY60" s="515" t="str">
        <f>Translations!$B$157</f>
        <v>n.a.</v>
      </c>
      <c r="BZ60" s="515" t="str">
        <f>Translations!$B$157</f>
        <v>n.a.</v>
      </c>
      <c r="CA60" s="515" t="str">
        <f>Translations!$B$157</f>
        <v>n.a.</v>
      </c>
      <c r="CB60" s="515" t="str">
        <f>Translations!$B$157</f>
        <v>n.a.</v>
      </c>
      <c r="CC60" s="515" t="str">
        <f>Translations!$B$157</f>
        <v>n.a.</v>
      </c>
      <c r="CD60" s="515" t="str">
        <f>Translations!$B$157</f>
        <v>n.a.</v>
      </c>
      <c r="CE60" s="515" t="str">
        <f>Translations!$B$157</f>
        <v>n.a.</v>
      </c>
      <c r="CF60" s="515" t="str">
        <f>Translations!$B$157</f>
        <v>n.a.</v>
      </c>
      <c r="CG60" s="515" t="str">
        <f>Translations!$B$157</f>
        <v>n.a.</v>
      </c>
      <c r="CH60" s="515" t="str">
        <f>Translations!$B$157</f>
        <v>n.a.</v>
      </c>
      <c r="CI60" s="515" t="str">
        <f>Translations!$B$157</f>
        <v>n.a.</v>
      </c>
      <c r="CJ60" s="515" t="str">
        <f>Translations!$B$157</f>
        <v>n.a.</v>
      </c>
      <c r="CK60" s="515" t="str">
        <f>Translations!$B$157</f>
        <v>n.a.</v>
      </c>
      <c r="CL60" s="515" t="str">
        <f>Translations!$B$157</f>
        <v>n.a.</v>
      </c>
      <c r="CM60" s="515" t="str">
        <f>Translations!$B$157</f>
        <v>n.a.</v>
      </c>
      <c r="CN60" s="515" t="str">
        <f>Translations!$B$157</f>
        <v>n.a.</v>
      </c>
      <c r="CO60" s="515" t="str">
        <f>Translations!$B$157</f>
        <v>n.a.</v>
      </c>
      <c r="CP60" s="515" t="str">
        <f>Translations!$B$157</f>
        <v>n.a.</v>
      </c>
      <c r="CQ60" s="515" t="str">
        <f>Translations!$B$157</f>
        <v>n.a.</v>
      </c>
      <c r="CR60" s="515" t="str">
        <f>Translations!$B$157</f>
        <v>n.a.</v>
      </c>
      <c r="CS60" s="515" t="str">
        <f>Translations!$B$157</f>
        <v>n.a.</v>
      </c>
      <c r="CT60" s="515" t="str">
        <f>Translations!$B$157</f>
        <v>n.a.</v>
      </c>
      <c r="CU60" s="515" t="str">
        <f>Translations!$B$157</f>
        <v>n.a.</v>
      </c>
      <c r="CV60" s="515" t="str">
        <f>Translations!$B$157</f>
        <v>n.a.</v>
      </c>
      <c r="CW60" s="515" t="str">
        <f>Translations!$B$157</f>
        <v>n.a.</v>
      </c>
      <c r="CX60" s="515" t="str">
        <f>Translations!$B$157</f>
        <v>n.a.</v>
      </c>
      <c r="CY60" s="515" t="str">
        <f>Translations!$B$157</f>
        <v>n.a.</v>
      </c>
      <c r="CZ60" s="515" t="str">
        <f>Translations!$B$157</f>
        <v>n.a.</v>
      </c>
      <c r="DA60" s="515" t="str">
        <f>Translations!$B$157</f>
        <v>n.a.</v>
      </c>
      <c r="DB60" s="517" t="str">
        <f>Translations!$B$157</f>
        <v>n.a.</v>
      </c>
    </row>
    <row r="61" spans="1:106" x14ac:dyDescent="0.25">
      <c r="A61" s="217">
        <f t="shared" si="2"/>
        <v>44</v>
      </c>
      <c r="B61" s="171" t="str">
        <f t="shared" si="0"/>
        <v>Ceramics: Process (method A): non-carbonate</v>
      </c>
      <c r="C61" s="171"/>
      <c r="D61" s="173"/>
      <c r="E61" s="508" t="str">
        <f t="shared" ca="1" si="3"/>
        <v>MSParameters!$G$61:$H$61</v>
      </c>
      <c r="F61" s="316"/>
      <c r="G61" s="514" t="str">
        <f>Translations!$B$1113</f>
        <v>Material - Clay</v>
      </c>
      <c r="H61" s="515" t="str">
        <f>Translations!$B$1108</f>
        <v>Material - Other carbon-containing material</v>
      </c>
      <c r="I61" s="515" t="str">
        <f>Translations!$B$157</f>
        <v>n.a.</v>
      </c>
      <c r="J61" s="515" t="str">
        <f>Translations!$B$157</f>
        <v>n.a.</v>
      </c>
      <c r="K61" s="515" t="str">
        <f>Translations!$B$157</f>
        <v>n.a.</v>
      </c>
      <c r="L61" s="515" t="str">
        <f>Translations!$B$157</f>
        <v>n.a.</v>
      </c>
      <c r="M61" s="515" t="str">
        <f>Translations!$B$157</f>
        <v>n.a.</v>
      </c>
      <c r="N61" s="515" t="str">
        <f>Translations!$B$157</f>
        <v>n.a.</v>
      </c>
      <c r="O61" s="515" t="str">
        <f>Translations!$B$157</f>
        <v>n.a.</v>
      </c>
      <c r="P61" s="515" t="str">
        <f>Translations!$B$157</f>
        <v>n.a.</v>
      </c>
      <c r="Q61" s="515" t="str">
        <f>Translations!$B$157</f>
        <v>n.a.</v>
      </c>
      <c r="R61" s="515" t="str">
        <f>Translations!$B$157</f>
        <v>n.a.</v>
      </c>
      <c r="S61" s="515" t="str">
        <f>Translations!$B$157</f>
        <v>n.a.</v>
      </c>
      <c r="T61" s="515" t="str">
        <f>Translations!$B$157</f>
        <v>n.a.</v>
      </c>
      <c r="U61" s="515" t="str">
        <f>Translations!$B$157</f>
        <v>n.a.</v>
      </c>
      <c r="V61" s="515" t="str">
        <f>Translations!$B$157</f>
        <v>n.a.</v>
      </c>
      <c r="W61" s="515" t="str">
        <f>Translations!$B$157</f>
        <v>n.a.</v>
      </c>
      <c r="X61" s="515" t="str">
        <f>Translations!$B$157</f>
        <v>n.a.</v>
      </c>
      <c r="Y61" s="515" t="str">
        <f>Translations!$B$157</f>
        <v>n.a.</v>
      </c>
      <c r="Z61" s="515" t="str">
        <f>Translations!$B$157</f>
        <v>n.a.</v>
      </c>
      <c r="AA61" s="515" t="str">
        <f>Translations!$B$157</f>
        <v>n.a.</v>
      </c>
      <c r="AB61" s="515" t="str">
        <f>Translations!$B$157</f>
        <v>n.a.</v>
      </c>
      <c r="AC61" s="515" t="str">
        <f>Translations!$B$157</f>
        <v>n.a.</v>
      </c>
      <c r="AD61" s="515" t="str">
        <f>Translations!$B$157</f>
        <v>n.a.</v>
      </c>
      <c r="AE61" s="515" t="str">
        <f>Translations!$B$157</f>
        <v>n.a.</v>
      </c>
      <c r="AF61" s="515" t="str">
        <f>Translations!$B$157</f>
        <v>n.a.</v>
      </c>
      <c r="AG61" s="515" t="str">
        <f>Translations!$B$157</f>
        <v>n.a.</v>
      </c>
      <c r="AH61" s="515" t="str">
        <f>Translations!$B$157</f>
        <v>n.a.</v>
      </c>
      <c r="AI61" s="515" t="str">
        <f>Translations!$B$157</f>
        <v>n.a.</v>
      </c>
      <c r="AJ61" s="515" t="str">
        <f>Translations!$B$157</f>
        <v>n.a.</v>
      </c>
      <c r="AK61" s="515" t="str">
        <f>Translations!$B$157</f>
        <v>n.a.</v>
      </c>
      <c r="AL61" s="515" t="str">
        <f>Translations!$B$157</f>
        <v>n.a.</v>
      </c>
      <c r="AM61" s="515" t="str">
        <f>Translations!$B$157</f>
        <v>n.a.</v>
      </c>
      <c r="AN61" s="515" t="str">
        <f>Translations!$B$157</f>
        <v>n.a.</v>
      </c>
      <c r="AO61" s="515" t="str">
        <f>Translations!$B$157</f>
        <v>n.a.</v>
      </c>
      <c r="AP61" s="515" t="str">
        <f>Translations!$B$157</f>
        <v>n.a.</v>
      </c>
      <c r="AQ61" s="515" t="str">
        <f>Translations!$B$157</f>
        <v>n.a.</v>
      </c>
      <c r="AR61" s="515" t="str">
        <f>Translations!$B$157</f>
        <v>n.a.</v>
      </c>
      <c r="AS61" s="515" t="str">
        <f>Translations!$B$157</f>
        <v>n.a.</v>
      </c>
      <c r="AT61" s="515" t="str">
        <f>Translations!$B$157</f>
        <v>n.a.</v>
      </c>
      <c r="AU61" s="515" t="str">
        <f>Translations!$B$157</f>
        <v>n.a.</v>
      </c>
      <c r="AV61" s="515" t="str">
        <f>Translations!$B$157</f>
        <v>n.a.</v>
      </c>
      <c r="AW61" s="515" t="str">
        <f>Translations!$B$157</f>
        <v>n.a.</v>
      </c>
      <c r="AX61" s="515" t="str">
        <f>Translations!$B$157</f>
        <v>n.a.</v>
      </c>
      <c r="AY61" s="515" t="str">
        <f>Translations!$B$157</f>
        <v>n.a.</v>
      </c>
      <c r="AZ61" s="515" t="str">
        <f>Translations!$B$157</f>
        <v>n.a.</v>
      </c>
      <c r="BA61" s="515" t="str">
        <f>Translations!$B$157</f>
        <v>n.a.</v>
      </c>
      <c r="BB61" s="515" t="str">
        <f>Translations!$B$157</f>
        <v>n.a.</v>
      </c>
      <c r="BC61" s="515" t="str">
        <f>Translations!$B$157</f>
        <v>n.a.</v>
      </c>
      <c r="BD61" s="515" t="str">
        <f>Translations!$B$157</f>
        <v>n.a.</v>
      </c>
      <c r="BE61" s="515" t="str">
        <f>Translations!$B$157</f>
        <v>n.a.</v>
      </c>
      <c r="BF61" s="515" t="str">
        <f>Translations!$B$157</f>
        <v>n.a.</v>
      </c>
      <c r="BG61" s="515" t="str">
        <f>Translations!$B$157</f>
        <v>n.a.</v>
      </c>
      <c r="BH61" s="515" t="str">
        <f>Translations!$B$157</f>
        <v>n.a.</v>
      </c>
      <c r="BI61" s="515" t="str">
        <f>Translations!$B$157</f>
        <v>n.a.</v>
      </c>
      <c r="BJ61" s="515" t="str">
        <f>Translations!$B$157</f>
        <v>n.a.</v>
      </c>
      <c r="BK61" s="515" t="str">
        <f>Translations!$B$157</f>
        <v>n.a.</v>
      </c>
      <c r="BL61" s="515" t="str">
        <f>Translations!$B$157</f>
        <v>n.a.</v>
      </c>
      <c r="BM61" s="515" t="str">
        <f>Translations!$B$157</f>
        <v>n.a.</v>
      </c>
      <c r="BN61" s="515" t="str">
        <f>Translations!$B$157</f>
        <v>n.a.</v>
      </c>
      <c r="BO61" s="515" t="str">
        <f>Translations!$B$157</f>
        <v>n.a.</v>
      </c>
      <c r="BP61" s="515" t="str">
        <f>Translations!$B$157</f>
        <v>n.a.</v>
      </c>
      <c r="BQ61" s="515" t="str">
        <f>Translations!$B$157</f>
        <v>n.a.</v>
      </c>
      <c r="BR61" s="515" t="str">
        <f>Translations!$B$157</f>
        <v>n.a.</v>
      </c>
      <c r="BS61" s="515" t="str">
        <f>Translations!$B$157</f>
        <v>n.a.</v>
      </c>
      <c r="BT61" s="515" t="str">
        <f>Translations!$B$157</f>
        <v>n.a.</v>
      </c>
      <c r="BU61" s="515" t="str">
        <f>Translations!$B$157</f>
        <v>n.a.</v>
      </c>
      <c r="BV61" s="515" t="str">
        <f>Translations!$B$157</f>
        <v>n.a.</v>
      </c>
      <c r="BW61" s="515" t="str">
        <f>Translations!$B$157</f>
        <v>n.a.</v>
      </c>
      <c r="BX61" s="515" t="str">
        <f>Translations!$B$157</f>
        <v>n.a.</v>
      </c>
      <c r="BY61" s="515" t="str">
        <f>Translations!$B$157</f>
        <v>n.a.</v>
      </c>
      <c r="BZ61" s="515" t="str">
        <f>Translations!$B$157</f>
        <v>n.a.</v>
      </c>
      <c r="CA61" s="515" t="str">
        <f>Translations!$B$157</f>
        <v>n.a.</v>
      </c>
      <c r="CB61" s="515" t="str">
        <f>Translations!$B$157</f>
        <v>n.a.</v>
      </c>
      <c r="CC61" s="515" t="str">
        <f>Translations!$B$157</f>
        <v>n.a.</v>
      </c>
      <c r="CD61" s="515" t="str">
        <f>Translations!$B$157</f>
        <v>n.a.</v>
      </c>
      <c r="CE61" s="515" t="str">
        <f>Translations!$B$157</f>
        <v>n.a.</v>
      </c>
      <c r="CF61" s="515" t="str">
        <f>Translations!$B$157</f>
        <v>n.a.</v>
      </c>
      <c r="CG61" s="515" t="str">
        <f>Translations!$B$157</f>
        <v>n.a.</v>
      </c>
      <c r="CH61" s="515" t="str">
        <f>Translations!$B$157</f>
        <v>n.a.</v>
      </c>
      <c r="CI61" s="515" t="str">
        <f>Translations!$B$157</f>
        <v>n.a.</v>
      </c>
      <c r="CJ61" s="515" t="str">
        <f>Translations!$B$157</f>
        <v>n.a.</v>
      </c>
      <c r="CK61" s="515" t="str">
        <f>Translations!$B$157</f>
        <v>n.a.</v>
      </c>
      <c r="CL61" s="515" t="str">
        <f>Translations!$B$157</f>
        <v>n.a.</v>
      </c>
      <c r="CM61" s="515" t="str">
        <f>Translations!$B$157</f>
        <v>n.a.</v>
      </c>
      <c r="CN61" s="515" t="str">
        <f>Translations!$B$157</f>
        <v>n.a.</v>
      </c>
      <c r="CO61" s="515" t="str">
        <f>Translations!$B$157</f>
        <v>n.a.</v>
      </c>
      <c r="CP61" s="515" t="str">
        <f>Translations!$B$157</f>
        <v>n.a.</v>
      </c>
      <c r="CQ61" s="515" t="str">
        <f>Translations!$B$157</f>
        <v>n.a.</v>
      </c>
      <c r="CR61" s="515" t="str">
        <f>Translations!$B$157</f>
        <v>n.a.</v>
      </c>
      <c r="CS61" s="515" t="str">
        <f>Translations!$B$157</f>
        <v>n.a.</v>
      </c>
      <c r="CT61" s="515" t="str">
        <f>Translations!$B$157</f>
        <v>n.a.</v>
      </c>
      <c r="CU61" s="515" t="str">
        <f>Translations!$B$157</f>
        <v>n.a.</v>
      </c>
      <c r="CV61" s="515" t="str">
        <f>Translations!$B$157</f>
        <v>n.a.</v>
      </c>
      <c r="CW61" s="515" t="str">
        <f>Translations!$B$157</f>
        <v>n.a.</v>
      </c>
      <c r="CX61" s="515" t="str">
        <f>Translations!$B$157</f>
        <v>n.a.</v>
      </c>
      <c r="CY61" s="515" t="str">
        <f>Translations!$B$157</f>
        <v>n.a.</v>
      </c>
      <c r="CZ61" s="515" t="str">
        <f>Translations!$B$157</f>
        <v>n.a.</v>
      </c>
      <c r="DA61" s="515" t="str">
        <f>Translations!$B$157</f>
        <v>n.a.</v>
      </c>
      <c r="DB61" s="517" t="str">
        <f>Translations!$B$157</f>
        <v>n.a.</v>
      </c>
    </row>
    <row r="62" spans="1:106" x14ac:dyDescent="0.25">
      <c r="A62" s="217">
        <f t="shared" si="2"/>
        <v>45</v>
      </c>
      <c r="B62" s="171" t="str">
        <f t="shared" si="0"/>
        <v>Ceramics: Process (method B): oxide output</v>
      </c>
      <c r="C62" s="171"/>
      <c r="D62" s="173"/>
      <c r="E62" s="508" t="str">
        <f t="shared" ca="1" si="3"/>
        <v>MSParameters!$G$62:$K$62</v>
      </c>
      <c r="F62" s="316"/>
      <c r="G62" s="514" t="str">
        <f>Translations!$B$1082</f>
        <v>Material - CaO</v>
      </c>
      <c r="H62" s="515" t="str">
        <f>Translations!$B$1083</f>
        <v>Material - MgO</v>
      </c>
      <c r="I62" s="515" t="str">
        <f>Translations!$B$1084</f>
        <v>Material - BaO</v>
      </c>
      <c r="J62" s="515" t="str">
        <f>Translations!$B$1114</f>
        <v>Material - Bricks</v>
      </c>
      <c r="K62" s="515" t="str">
        <f>Translations!$B$1085</f>
        <v>Material - Other products</v>
      </c>
      <c r="L62" s="515" t="str">
        <f>Translations!$B$157</f>
        <v>n.a.</v>
      </c>
      <c r="M62" s="515" t="str">
        <f>Translations!$B$157</f>
        <v>n.a.</v>
      </c>
      <c r="N62" s="515" t="str">
        <f>Translations!$B$157</f>
        <v>n.a.</v>
      </c>
      <c r="O62" s="515" t="str">
        <f>Translations!$B$157</f>
        <v>n.a.</v>
      </c>
      <c r="P62" s="515" t="str">
        <f>Translations!$B$157</f>
        <v>n.a.</v>
      </c>
      <c r="Q62" s="515" t="str">
        <f>Translations!$B$157</f>
        <v>n.a.</v>
      </c>
      <c r="R62" s="515" t="str">
        <f>Translations!$B$157</f>
        <v>n.a.</v>
      </c>
      <c r="S62" s="515" t="str">
        <f>Translations!$B$157</f>
        <v>n.a.</v>
      </c>
      <c r="T62" s="515" t="str">
        <f>Translations!$B$157</f>
        <v>n.a.</v>
      </c>
      <c r="U62" s="515" t="str">
        <f>Translations!$B$157</f>
        <v>n.a.</v>
      </c>
      <c r="V62" s="515" t="str">
        <f>Translations!$B$157</f>
        <v>n.a.</v>
      </c>
      <c r="W62" s="515" t="str">
        <f>Translations!$B$157</f>
        <v>n.a.</v>
      </c>
      <c r="X62" s="515" t="str">
        <f>Translations!$B$157</f>
        <v>n.a.</v>
      </c>
      <c r="Y62" s="515" t="str">
        <f>Translations!$B$157</f>
        <v>n.a.</v>
      </c>
      <c r="Z62" s="515" t="str">
        <f>Translations!$B$157</f>
        <v>n.a.</v>
      </c>
      <c r="AA62" s="515" t="str">
        <f>Translations!$B$157</f>
        <v>n.a.</v>
      </c>
      <c r="AB62" s="515" t="str">
        <f>Translations!$B$157</f>
        <v>n.a.</v>
      </c>
      <c r="AC62" s="515" t="str">
        <f>Translations!$B$157</f>
        <v>n.a.</v>
      </c>
      <c r="AD62" s="515" t="str">
        <f>Translations!$B$157</f>
        <v>n.a.</v>
      </c>
      <c r="AE62" s="515" t="str">
        <f>Translations!$B$157</f>
        <v>n.a.</v>
      </c>
      <c r="AF62" s="515" t="str">
        <f>Translations!$B$157</f>
        <v>n.a.</v>
      </c>
      <c r="AG62" s="515" t="str">
        <f>Translations!$B$157</f>
        <v>n.a.</v>
      </c>
      <c r="AH62" s="515" t="str">
        <f>Translations!$B$157</f>
        <v>n.a.</v>
      </c>
      <c r="AI62" s="515" t="str">
        <f>Translations!$B$157</f>
        <v>n.a.</v>
      </c>
      <c r="AJ62" s="515" t="str">
        <f>Translations!$B$157</f>
        <v>n.a.</v>
      </c>
      <c r="AK62" s="515" t="str">
        <f>Translations!$B$157</f>
        <v>n.a.</v>
      </c>
      <c r="AL62" s="515" t="str">
        <f>Translations!$B$157</f>
        <v>n.a.</v>
      </c>
      <c r="AM62" s="515" t="str">
        <f>Translations!$B$157</f>
        <v>n.a.</v>
      </c>
      <c r="AN62" s="515" t="str">
        <f>Translations!$B$157</f>
        <v>n.a.</v>
      </c>
      <c r="AO62" s="515" t="str">
        <f>Translations!$B$157</f>
        <v>n.a.</v>
      </c>
      <c r="AP62" s="515" t="str">
        <f>Translations!$B$157</f>
        <v>n.a.</v>
      </c>
      <c r="AQ62" s="515" t="str">
        <f>Translations!$B$157</f>
        <v>n.a.</v>
      </c>
      <c r="AR62" s="515" t="str">
        <f>Translations!$B$157</f>
        <v>n.a.</v>
      </c>
      <c r="AS62" s="515" t="str">
        <f>Translations!$B$157</f>
        <v>n.a.</v>
      </c>
      <c r="AT62" s="515" t="str">
        <f>Translations!$B$157</f>
        <v>n.a.</v>
      </c>
      <c r="AU62" s="515" t="str">
        <f>Translations!$B$157</f>
        <v>n.a.</v>
      </c>
      <c r="AV62" s="515" t="str">
        <f>Translations!$B$157</f>
        <v>n.a.</v>
      </c>
      <c r="AW62" s="515" t="str">
        <f>Translations!$B$157</f>
        <v>n.a.</v>
      </c>
      <c r="AX62" s="515" t="str">
        <f>Translations!$B$157</f>
        <v>n.a.</v>
      </c>
      <c r="AY62" s="515" t="str">
        <f>Translations!$B$157</f>
        <v>n.a.</v>
      </c>
      <c r="AZ62" s="515" t="str">
        <f>Translations!$B$157</f>
        <v>n.a.</v>
      </c>
      <c r="BA62" s="515" t="str">
        <f>Translations!$B$157</f>
        <v>n.a.</v>
      </c>
      <c r="BB62" s="515" t="str">
        <f>Translations!$B$157</f>
        <v>n.a.</v>
      </c>
      <c r="BC62" s="515" t="str">
        <f>Translations!$B$157</f>
        <v>n.a.</v>
      </c>
      <c r="BD62" s="515" t="str">
        <f>Translations!$B$157</f>
        <v>n.a.</v>
      </c>
      <c r="BE62" s="515" t="str">
        <f>Translations!$B$157</f>
        <v>n.a.</v>
      </c>
      <c r="BF62" s="515" t="str">
        <f>Translations!$B$157</f>
        <v>n.a.</v>
      </c>
      <c r="BG62" s="515" t="str">
        <f>Translations!$B$157</f>
        <v>n.a.</v>
      </c>
      <c r="BH62" s="515" t="str">
        <f>Translations!$B$157</f>
        <v>n.a.</v>
      </c>
      <c r="BI62" s="515" t="str">
        <f>Translations!$B$157</f>
        <v>n.a.</v>
      </c>
      <c r="BJ62" s="515" t="str">
        <f>Translations!$B$157</f>
        <v>n.a.</v>
      </c>
      <c r="BK62" s="515" t="str">
        <f>Translations!$B$157</f>
        <v>n.a.</v>
      </c>
      <c r="BL62" s="515" t="str">
        <f>Translations!$B$157</f>
        <v>n.a.</v>
      </c>
      <c r="BM62" s="515" t="str">
        <f>Translations!$B$157</f>
        <v>n.a.</v>
      </c>
      <c r="BN62" s="515" t="str">
        <f>Translations!$B$157</f>
        <v>n.a.</v>
      </c>
      <c r="BO62" s="515" t="str">
        <f>Translations!$B$157</f>
        <v>n.a.</v>
      </c>
      <c r="BP62" s="515" t="str">
        <f>Translations!$B$157</f>
        <v>n.a.</v>
      </c>
      <c r="BQ62" s="515" t="str">
        <f>Translations!$B$157</f>
        <v>n.a.</v>
      </c>
      <c r="BR62" s="515" t="str">
        <f>Translations!$B$157</f>
        <v>n.a.</v>
      </c>
      <c r="BS62" s="515" t="str">
        <f>Translations!$B$157</f>
        <v>n.a.</v>
      </c>
      <c r="BT62" s="515" t="str">
        <f>Translations!$B$157</f>
        <v>n.a.</v>
      </c>
      <c r="BU62" s="515" t="str">
        <f>Translations!$B$157</f>
        <v>n.a.</v>
      </c>
      <c r="BV62" s="515" t="str">
        <f>Translations!$B$157</f>
        <v>n.a.</v>
      </c>
      <c r="BW62" s="515" t="str">
        <f>Translations!$B$157</f>
        <v>n.a.</v>
      </c>
      <c r="BX62" s="515" t="str">
        <f>Translations!$B$157</f>
        <v>n.a.</v>
      </c>
      <c r="BY62" s="515" t="str">
        <f>Translations!$B$157</f>
        <v>n.a.</v>
      </c>
      <c r="BZ62" s="515" t="str">
        <f>Translations!$B$157</f>
        <v>n.a.</v>
      </c>
      <c r="CA62" s="515" t="str">
        <f>Translations!$B$157</f>
        <v>n.a.</v>
      </c>
      <c r="CB62" s="515" t="str">
        <f>Translations!$B$157</f>
        <v>n.a.</v>
      </c>
      <c r="CC62" s="515" t="str">
        <f>Translations!$B$157</f>
        <v>n.a.</v>
      </c>
      <c r="CD62" s="515" t="str">
        <f>Translations!$B$157</f>
        <v>n.a.</v>
      </c>
      <c r="CE62" s="515" t="str">
        <f>Translations!$B$157</f>
        <v>n.a.</v>
      </c>
      <c r="CF62" s="515" t="str">
        <f>Translations!$B$157</f>
        <v>n.a.</v>
      </c>
      <c r="CG62" s="515" t="str">
        <f>Translations!$B$157</f>
        <v>n.a.</v>
      </c>
      <c r="CH62" s="515" t="str">
        <f>Translations!$B$157</f>
        <v>n.a.</v>
      </c>
      <c r="CI62" s="515" t="str">
        <f>Translations!$B$157</f>
        <v>n.a.</v>
      </c>
      <c r="CJ62" s="515" t="str">
        <f>Translations!$B$157</f>
        <v>n.a.</v>
      </c>
      <c r="CK62" s="515" t="str">
        <f>Translations!$B$157</f>
        <v>n.a.</v>
      </c>
      <c r="CL62" s="515" t="str">
        <f>Translations!$B$157</f>
        <v>n.a.</v>
      </c>
      <c r="CM62" s="515" t="str">
        <f>Translations!$B$157</f>
        <v>n.a.</v>
      </c>
      <c r="CN62" s="515" t="str">
        <f>Translations!$B$157</f>
        <v>n.a.</v>
      </c>
      <c r="CO62" s="515" t="str">
        <f>Translations!$B$157</f>
        <v>n.a.</v>
      </c>
      <c r="CP62" s="515" t="str">
        <f>Translations!$B$157</f>
        <v>n.a.</v>
      </c>
      <c r="CQ62" s="515" t="str">
        <f>Translations!$B$157</f>
        <v>n.a.</v>
      </c>
      <c r="CR62" s="515" t="str">
        <f>Translations!$B$157</f>
        <v>n.a.</v>
      </c>
      <c r="CS62" s="515" t="str">
        <f>Translations!$B$157</f>
        <v>n.a.</v>
      </c>
      <c r="CT62" s="515" t="str">
        <f>Translations!$B$157</f>
        <v>n.a.</v>
      </c>
      <c r="CU62" s="515" t="str">
        <f>Translations!$B$157</f>
        <v>n.a.</v>
      </c>
      <c r="CV62" s="515" t="str">
        <f>Translations!$B$157</f>
        <v>n.a.</v>
      </c>
      <c r="CW62" s="515" t="str">
        <f>Translations!$B$157</f>
        <v>n.a.</v>
      </c>
      <c r="CX62" s="515" t="str">
        <f>Translations!$B$157</f>
        <v>n.a.</v>
      </c>
      <c r="CY62" s="515" t="str">
        <f>Translations!$B$157</f>
        <v>n.a.</v>
      </c>
      <c r="CZ62" s="515" t="str">
        <f>Translations!$B$157</f>
        <v>n.a.</v>
      </c>
      <c r="DA62" s="515" t="str">
        <f>Translations!$B$157</f>
        <v>n.a.</v>
      </c>
      <c r="DB62" s="517" t="str">
        <f>Translations!$B$157</f>
        <v>n.a.</v>
      </c>
    </row>
    <row r="63" spans="1:106" x14ac:dyDescent="0.25">
      <c r="A63" s="217">
        <f t="shared" si="2"/>
        <v>46</v>
      </c>
      <c r="B63" s="171" t="str">
        <f t="shared" si="0"/>
        <v>Ceramics: Scrubbing</v>
      </c>
      <c r="C63" s="171"/>
      <c r="D63" s="173"/>
      <c r="E63" s="508" t="str">
        <f t="shared" ca="1" si="3"/>
        <v>MSParameters!$G$63:$V$63</v>
      </c>
      <c r="F63" s="316"/>
      <c r="G63" s="514" t="str">
        <f>Translations!$B$1065</f>
        <v>Material - Limestone</v>
      </c>
      <c r="H63" s="515" t="str">
        <f>Translations!$B$1066</f>
        <v>Material - Dolomite</v>
      </c>
      <c r="I63" s="515" t="str">
        <f>Translations!$B$1067</f>
        <v>Material - Sodium bicarbonate</v>
      </c>
      <c r="J63" s="515" t="str">
        <f>Translations!$B$1068</f>
        <v>Material - Sodium carbonate</v>
      </c>
      <c r="K63" s="515" t="str">
        <f>Translations!$B$1069</f>
        <v>Material - Potash</v>
      </c>
      <c r="L63" s="515" t="str">
        <f>Translations!$B$1070</f>
        <v>Material - CaCO3</v>
      </c>
      <c r="M63" s="515" t="str">
        <f>Translations!$B$1071</f>
        <v>Material - MgCO3</v>
      </c>
      <c r="N63" s="515" t="str">
        <f>Translations!$B$1072</f>
        <v>Material - Na2CO3</v>
      </c>
      <c r="O63" s="515" t="str">
        <f>Translations!$B$1073</f>
        <v>Material - BaCO3</v>
      </c>
      <c r="P63" s="515" t="str">
        <f>Translations!$B$1074</f>
        <v>Material - Li2CO3</v>
      </c>
      <c r="Q63" s="515" t="str">
        <f>Translations!$B$1075</f>
        <v>Material - K2CO3</v>
      </c>
      <c r="R63" s="515" t="str">
        <f>Translations!$B$1076</f>
        <v>Material - SrCO3</v>
      </c>
      <c r="S63" s="515" t="str">
        <f>Translations!$B$1077</f>
        <v>Material - NaHCO3</v>
      </c>
      <c r="T63" s="515" t="str">
        <f>Translations!$B$1078</f>
        <v>Material - FeCO3</v>
      </c>
      <c r="U63" s="515" t="str">
        <f>Translations!$B$1079</f>
        <v>Material - Other carbonates</v>
      </c>
      <c r="V63" s="515" t="str">
        <f>Translations!$B$1064</f>
        <v>Material - Other materials</v>
      </c>
      <c r="W63" s="515" t="str">
        <f>Translations!$B$157</f>
        <v>n.a.</v>
      </c>
      <c r="X63" s="515" t="str">
        <f>Translations!$B$157</f>
        <v>n.a.</v>
      </c>
      <c r="Y63" s="515" t="str">
        <f>Translations!$B$157</f>
        <v>n.a.</v>
      </c>
      <c r="Z63" s="515" t="str">
        <f>Translations!$B$157</f>
        <v>n.a.</v>
      </c>
      <c r="AA63" s="515" t="str">
        <f>Translations!$B$157</f>
        <v>n.a.</v>
      </c>
      <c r="AB63" s="515" t="str">
        <f>Translations!$B$157</f>
        <v>n.a.</v>
      </c>
      <c r="AC63" s="515" t="str">
        <f>Translations!$B$157</f>
        <v>n.a.</v>
      </c>
      <c r="AD63" s="515" t="str">
        <f>Translations!$B$157</f>
        <v>n.a.</v>
      </c>
      <c r="AE63" s="515" t="str">
        <f>Translations!$B$157</f>
        <v>n.a.</v>
      </c>
      <c r="AF63" s="515" t="str">
        <f>Translations!$B$157</f>
        <v>n.a.</v>
      </c>
      <c r="AG63" s="515" t="str">
        <f>Translations!$B$157</f>
        <v>n.a.</v>
      </c>
      <c r="AH63" s="515" t="str">
        <f>Translations!$B$157</f>
        <v>n.a.</v>
      </c>
      <c r="AI63" s="515" t="str">
        <f>Translations!$B$157</f>
        <v>n.a.</v>
      </c>
      <c r="AJ63" s="515" t="str">
        <f>Translations!$B$157</f>
        <v>n.a.</v>
      </c>
      <c r="AK63" s="515" t="str">
        <f>Translations!$B$157</f>
        <v>n.a.</v>
      </c>
      <c r="AL63" s="515" t="str">
        <f>Translations!$B$157</f>
        <v>n.a.</v>
      </c>
      <c r="AM63" s="515" t="str">
        <f>Translations!$B$157</f>
        <v>n.a.</v>
      </c>
      <c r="AN63" s="515" t="str">
        <f>Translations!$B$157</f>
        <v>n.a.</v>
      </c>
      <c r="AO63" s="515" t="str">
        <f>Translations!$B$157</f>
        <v>n.a.</v>
      </c>
      <c r="AP63" s="515" t="str">
        <f>Translations!$B$157</f>
        <v>n.a.</v>
      </c>
      <c r="AQ63" s="515" t="str">
        <f>Translations!$B$157</f>
        <v>n.a.</v>
      </c>
      <c r="AR63" s="515" t="str">
        <f>Translations!$B$157</f>
        <v>n.a.</v>
      </c>
      <c r="AS63" s="515" t="str">
        <f>Translations!$B$157</f>
        <v>n.a.</v>
      </c>
      <c r="AT63" s="515" t="str">
        <f>Translations!$B$157</f>
        <v>n.a.</v>
      </c>
      <c r="AU63" s="515" t="str">
        <f>Translations!$B$157</f>
        <v>n.a.</v>
      </c>
      <c r="AV63" s="515" t="str">
        <f>Translations!$B$157</f>
        <v>n.a.</v>
      </c>
      <c r="AW63" s="515" t="str">
        <f>Translations!$B$157</f>
        <v>n.a.</v>
      </c>
      <c r="AX63" s="515" t="str">
        <f>Translations!$B$157</f>
        <v>n.a.</v>
      </c>
      <c r="AY63" s="515" t="str">
        <f>Translations!$B$157</f>
        <v>n.a.</v>
      </c>
      <c r="AZ63" s="515" t="str">
        <f>Translations!$B$157</f>
        <v>n.a.</v>
      </c>
      <c r="BA63" s="515" t="str">
        <f>Translations!$B$157</f>
        <v>n.a.</v>
      </c>
      <c r="BB63" s="515" t="str">
        <f>Translations!$B$157</f>
        <v>n.a.</v>
      </c>
      <c r="BC63" s="515" t="str">
        <f>Translations!$B$157</f>
        <v>n.a.</v>
      </c>
      <c r="BD63" s="515" t="str">
        <f>Translations!$B$157</f>
        <v>n.a.</v>
      </c>
      <c r="BE63" s="515" t="str">
        <f>Translations!$B$157</f>
        <v>n.a.</v>
      </c>
      <c r="BF63" s="515" t="str">
        <f>Translations!$B$157</f>
        <v>n.a.</v>
      </c>
      <c r="BG63" s="515" t="str">
        <f>Translations!$B$157</f>
        <v>n.a.</v>
      </c>
      <c r="BH63" s="515" t="str">
        <f>Translations!$B$157</f>
        <v>n.a.</v>
      </c>
      <c r="BI63" s="515" t="str">
        <f>Translations!$B$157</f>
        <v>n.a.</v>
      </c>
      <c r="BJ63" s="515" t="str">
        <f>Translations!$B$157</f>
        <v>n.a.</v>
      </c>
      <c r="BK63" s="515" t="str">
        <f>Translations!$B$157</f>
        <v>n.a.</v>
      </c>
      <c r="BL63" s="515" t="str">
        <f>Translations!$B$157</f>
        <v>n.a.</v>
      </c>
      <c r="BM63" s="515" t="str">
        <f>Translations!$B$157</f>
        <v>n.a.</v>
      </c>
      <c r="BN63" s="515" t="str">
        <f>Translations!$B$157</f>
        <v>n.a.</v>
      </c>
      <c r="BO63" s="515" t="str">
        <f>Translations!$B$157</f>
        <v>n.a.</v>
      </c>
      <c r="BP63" s="515" t="str">
        <f>Translations!$B$157</f>
        <v>n.a.</v>
      </c>
      <c r="BQ63" s="515" t="str">
        <f>Translations!$B$157</f>
        <v>n.a.</v>
      </c>
      <c r="BR63" s="515" t="str">
        <f>Translations!$B$157</f>
        <v>n.a.</v>
      </c>
      <c r="BS63" s="515" t="str">
        <f>Translations!$B$157</f>
        <v>n.a.</v>
      </c>
      <c r="BT63" s="515" t="str">
        <f>Translations!$B$157</f>
        <v>n.a.</v>
      </c>
      <c r="BU63" s="515" t="str">
        <f>Translations!$B$157</f>
        <v>n.a.</v>
      </c>
      <c r="BV63" s="515" t="str">
        <f>Translations!$B$157</f>
        <v>n.a.</v>
      </c>
      <c r="BW63" s="515" t="str">
        <f>Translations!$B$157</f>
        <v>n.a.</v>
      </c>
      <c r="BX63" s="515" t="str">
        <f>Translations!$B$157</f>
        <v>n.a.</v>
      </c>
      <c r="BY63" s="515" t="str">
        <f>Translations!$B$157</f>
        <v>n.a.</v>
      </c>
      <c r="BZ63" s="515" t="str">
        <f>Translations!$B$157</f>
        <v>n.a.</v>
      </c>
      <c r="CA63" s="515" t="str">
        <f>Translations!$B$157</f>
        <v>n.a.</v>
      </c>
      <c r="CB63" s="515" t="str">
        <f>Translations!$B$157</f>
        <v>n.a.</v>
      </c>
      <c r="CC63" s="515" t="str">
        <f>Translations!$B$157</f>
        <v>n.a.</v>
      </c>
      <c r="CD63" s="515" t="str">
        <f>Translations!$B$157</f>
        <v>n.a.</v>
      </c>
      <c r="CE63" s="515" t="str">
        <f>Translations!$B$157</f>
        <v>n.a.</v>
      </c>
      <c r="CF63" s="515" t="str">
        <f>Translations!$B$157</f>
        <v>n.a.</v>
      </c>
      <c r="CG63" s="515" t="str">
        <f>Translations!$B$157</f>
        <v>n.a.</v>
      </c>
      <c r="CH63" s="515" t="str">
        <f>Translations!$B$157</f>
        <v>n.a.</v>
      </c>
      <c r="CI63" s="515" t="str">
        <f>Translations!$B$157</f>
        <v>n.a.</v>
      </c>
      <c r="CJ63" s="515" t="str">
        <f>Translations!$B$157</f>
        <v>n.a.</v>
      </c>
      <c r="CK63" s="515" t="str">
        <f>Translations!$B$157</f>
        <v>n.a.</v>
      </c>
      <c r="CL63" s="515" t="str">
        <f>Translations!$B$157</f>
        <v>n.a.</v>
      </c>
      <c r="CM63" s="515" t="str">
        <f>Translations!$B$157</f>
        <v>n.a.</v>
      </c>
      <c r="CN63" s="515" t="str">
        <f>Translations!$B$157</f>
        <v>n.a.</v>
      </c>
      <c r="CO63" s="515" t="str">
        <f>Translations!$B$157</f>
        <v>n.a.</v>
      </c>
      <c r="CP63" s="515" t="str">
        <f>Translations!$B$157</f>
        <v>n.a.</v>
      </c>
      <c r="CQ63" s="515" t="str">
        <f>Translations!$B$157</f>
        <v>n.a.</v>
      </c>
      <c r="CR63" s="515" t="str">
        <f>Translations!$B$157</f>
        <v>n.a.</v>
      </c>
      <c r="CS63" s="515" t="str">
        <f>Translations!$B$157</f>
        <v>n.a.</v>
      </c>
      <c r="CT63" s="515" t="str">
        <f>Translations!$B$157</f>
        <v>n.a.</v>
      </c>
      <c r="CU63" s="515" t="str">
        <f>Translations!$B$157</f>
        <v>n.a.</v>
      </c>
      <c r="CV63" s="515" t="str">
        <f>Translations!$B$157</f>
        <v>n.a.</v>
      </c>
      <c r="CW63" s="515" t="str">
        <f>Translations!$B$157</f>
        <v>n.a.</v>
      </c>
      <c r="CX63" s="515" t="str">
        <f>Translations!$B$157</f>
        <v>n.a.</v>
      </c>
      <c r="CY63" s="515" t="str">
        <f>Translations!$B$157</f>
        <v>n.a.</v>
      </c>
      <c r="CZ63" s="515" t="str">
        <f>Translations!$B$157</f>
        <v>n.a.</v>
      </c>
      <c r="DA63" s="515" t="str">
        <f>Translations!$B$157</f>
        <v>n.a.</v>
      </c>
      <c r="DB63" s="517" t="str">
        <f>Translations!$B$157</f>
        <v>n.a.</v>
      </c>
    </row>
    <row r="64" spans="1:106" x14ac:dyDescent="0.25">
      <c r="A64" s="217">
        <f t="shared" si="2"/>
        <v>47</v>
      </c>
      <c r="B64" s="171" t="str">
        <f t="shared" si="0"/>
        <v>Pulp &amp; paper: Make up chemicals</v>
      </c>
      <c r="C64" s="171"/>
      <c r="D64" s="173"/>
      <c r="E64" s="508" t="str">
        <f t="shared" ca="1" si="3"/>
        <v>MSParameters!$G$64:$Z$64</v>
      </c>
      <c r="F64" s="316"/>
      <c r="G64" s="514" t="str">
        <f>Translations!$B$1065</f>
        <v>Material - Limestone</v>
      </c>
      <c r="H64" s="515" t="str">
        <f>Translations!$B$1066</f>
        <v>Material - Dolomite</v>
      </c>
      <c r="I64" s="515" t="str">
        <f>Translations!$B$1067</f>
        <v>Material - Sodium bicarbonate</v>
      </c>
      <c r="J64" s="515" t="str">
        <f>Translations!$B$1110</f>
        <v>Material - Lime</v>
      </c>
      <c r="K64" s="515" t="str">
        <f>Translations!$B$1068</f>
        <v>Material - Sodium carbonate</v>
      </c>
      <c r="L64" s="515" t="str">
        <f>Translations!$B$1069</f>
        <v>Material - Potash</v>
      </c>
      <c r="M64" s="515" t="str">
        <f>Translations!$B$1070</f>
        <v>Material - CaCO3</v>
      </c>
      <c r="N64" s="515" t="str">
        <f>Translations!$B$1071</f>
        <v>Material - MgCO3</v>
      </c>
      <c r="O64" s="515" t="str">
        <f>Translations!$B$1072</f>
        <v>Material - Na2CO3</v>
      </c>
      <c r="P64" s="515" t="str">
        <f>Translations!$B$1073</f>
        <v>Material - BaCO3</v>
      </c>
      <c r="Q64" s="515" t="str">
        <f>Translations!$B$1074</f>
        <v>Material - Li2CO3</v>
      </c>
      <c r="R64" s="515" t="str">
        <f>Translations!$B$1075</f>
        <v>Material - K2CO3</v>
      </c>
      <c r="S64" s="515" t="str">
        <f>Translations!$B$1076</f>
        <v>Material - SrCO3</v>
      </c>
      <c r="T64" s="515" t="str">
        <f>Translations!$B$1077</f>
        <v>Material - NaHCO3</v>
      </c>
      <c r="U64" s="515" t="str">
        <f>Translations!$B$1078</f>
        <v>Material - FeCO3</v>
      </c>
      <c r="V64" s="515" t="str">
        <f>Translations!$B$1082</f>
        <v>Material - CaO</v>
      </c>
      <c r="W64" s="515" t="str">
        <f>Translations!$B$1083</f>
        <v>Material - MgO</v>
      </c>
      <c r="X64" s="515" t="str">
        <f>Translations!$B$1084</f>
        <v>Material - BaO</v>
      </c>
      <c r="Y64" s="515" t="str">
        <f>Translations!$B$1115</f>
        <v>Material - Other chemicals</v>
      </c>
      <c r="Z64" s="515" t="str">
        <f>Translations!$B$1079</f>
        <v>Material - Other carbonates</v>
      </c>
      <c r="AA64" s="515" t="str">
        <f>Translations!$B$157</f>
        <v>n.a.</v>
      </c>
      <c r="AB64" s="515" t="str">
        <f>Translations!$B$157</f>
        <v>n.a.</v>
      </c>
      <c r="AC64" s="515" t="str">
        <f>Translations!$B$157</f>
        <v>n.a.</v>
      </c>
      <c r="AD64" s="515" t="str">
        <f>Translations!$B$157</f>
        <v>n.a.</v>
      </c>
      <c r="AE64" s="515" t="str">
        <f>Translations!$B$157</f>
        <v>n.a.</v>
      </c>
      <c r="AF64" s="515" t="str">
        <f>Translations!$B$157</f>
        <v>n.a.</v>
      </c>
      <c r="AG64" s="515" t="str">
        <f>Translations!$B$157</f>
        <v>n.a.</v>
      </c>
      <c r="AH64" s="515" t="str">
        <f>Translations!$B$157</f>
        <v>n.a.</v>
      </c>
      <c r="AI64" s="515" t="str">
        <f>Translations!$B$157</f>
        <v>n.a.</v>
      </c>
      <c r="AJ64" s="515" t="str">
        <f>Translations!$B$157</f>
        <v>n.a.</v>
      </c>
      <c r="AK64" s="515" t="str">
        <f>Translations!$B$157</f>
        <v>n.a.</v>
      </c>
      <c r="AL64" s="515" t="str">
        <f>Translations!$B$157</f>
        <v>n.a.</v>
      </c>
      <c r="AM64" s="515" t="str">
        <f>Translations!$B$157</f>
        <v>n.a.</v>
      </c>
      <c r="AN64" s="515" t="str">
        <f>Translations!$B$157</f>
        <v>n.a.</v>
      </c>
      <c r="AO64" s="515" t="str">
        <f>Translations!$B$157</f>
        <v>n.a.</v>
      </c>
      <c r="AP64" s="515" t="str">
        <f>Translations!$B$157</f>
        <v>n.a.</v>
      </c>
      <c r="AQ64" s="515" t="str">
        <f>Translations!$B$157</f>
        <v>n.a.</v>
      </c>
      <c r="AR64" s="515" t="str">
        <f>Translations!$B$157</f>
        <v>n.a.</v>
      </c>
      <c r="AS64" s="515" t="str">
        <f>Translations!$B$157</f>
        <v>n.a.</v>
      </c>
      <c r="AT64" s="515" t="str">
        <f>Translations!$B$157</f>
        <v>n.a.</v>
      </c>
      <c r="AU64" s="515" t="str">
        <f>Translations!$B$157</f>
        <v>n.a.</v>
      </c>
      <c r="AV64" s="515" t="str">
        <f>Translations!$B$157</f>
        <v>n.a.</v>
      </c>
      <c r="AW64" s="515" t="str">
        <f>Translations!$B$157</f>
        <v>n.a.</v>
      </c>
      <c r="AX64" s="515" t="str">
        <f>Translations!$B$157</f>
        <v>n.a.</v>
      </c>
      <c r="AY64" s="515" t="str">
        <f>Translations!$B$157</f>
        <v>n.a.</v>
      </c>
      <c r="AZ64" s="515" t="str">
        <f>Translations!$B$157</f>
        <v>n.a.</v>
      </c>
      <c r="BA64" s="515" t="str">
        <f>Translations!$B$157</f>
        <v>n.a.</v>
      </c>
      <c r="BB64" s="515" t="str">
        <f>Translations!$B$157</f>
        <v>n.a.</v>
      </c>
      <c r="BC64" s="515" t="str">
        <f>Translations!$B$157</f>
        <v>n.a.</v>
      </c>
      <c r="BD64" s="515" t="str">
        <f>Translations!$B$157</f>
        <v>n.a.</v>
      </c>
      <c r="BE64" s="515" t="str">
        <f>Translations!$B$157</f>
        <v>n.a.</v>
      </c>
      <c r="BF64" s="515" t="str">
        <f>Translations!$B$157</f>
        <v>n.a.</v>
      </c>
      <c r="BG64" s="515" t="str">
        <f>Translations!$B$157</f>
        <v>n.a.</v>
      </c>
      <c r="BH64" s="515" t="str">
        <f>Translations!$B$157</f>
        <v>n.a.</v>
      </c>
      <c r="BI64" s="515" t="str">
        <f>Translations!$B$157</f>
        <v>n.a.</v>
      </c>
      <c r="BJ64" s="515" t="str">
        <f>Translations!$B$157</f>
        <v>n.a.</v>
      </c>
      <c r="BK64" s="515" t="str">
        <f>Translations!$B$157</f>
        <v>n.a.</v>
      </c>
      <c r="BL64" s="515" t="str">
        <f>Translations!$B$157</f>
        <v>n.a.</v>
      </c>
      <c r="BM64" s="515" t="str">
        <f>Translations!$B$157</f>
        <v>n.a.</v>
      </c>
      <c r="BN64" s="515" t="str">
        <f>Translations!$B$157</f>
        <v>n.a.</v>
      </c>
      <c r="BO64" s="515" t="str">
        <f>Translations!$B$157</f>
        <v>n.a.</v>
      </c>
      <c r="BP64" s="515" t="str">
        <f>Translations!$B$157</f>
        <v>n.a.</v>
      </c>
      <c r="BQ64" s="515" t="str">
        <f>Translations!$B$157</f>
        <v>n.a.</v>
      </c>
      <c r="BR64" s="515" t="str">
        <f>Translations!$B$157</f>
        <v>n.a.</v>
      </c>
      <c r="BS64" s="515" t="str">
        <f>Translations!$B$157</f>
        <v>n.a.</v>
      </c>
      <c r="BT64" s="515" t="str">
        <f>Translations!$B$157</f>
        <v>n.a.</v>
      </c>
      <c r="BU64" s="515" t="str">
        <f>Translations!$B$157</f>
        <v>n.a.</v>
      </c>
      <c r="BV64" s="515" t="str">
        <f>Translations!$B$157</f>
        <v>n.a.</v>
      </c>
      <c r="BW64" s="515" t="str">
        <f>Translations!$B$157</f>
        <v>n.a.</v>
      </c>
      <c r="BX64" s="515" t="str">
        <f>Translations!$B$157</f>
        <v>n.a.</v>
      </c>
      <c r="BY64" s="515" t="str">
        <f>Translations!$B$157</f>
        <v>n.a.</v>
      </c>
      <c r="BZ64" s="515" t="str">
        <f>Translations!$B$157</f>
        <v>n.a.</v>
      </c>
      <c r="CA64" s="515" t="str">
        <f>Translations!$B$157</f>
        <v>n.a.</v>
      </c>
      <c r="CB64" s="515" t="str">
        <f>Translations!$B$157</f>
        <v>n.a.</v>
      </c>
      <c r="CC64" s="515" t="str">
        <f>Translations!$B$157</f>
        <v>n.a.</v>
      </c>
      <c r="CD64" s="515" t="str">
        <f>Translations!$B$157</f>
        <v>n.a.</v>
      </c>
      <c r="CE64" s="515" t="str">
        <f>Translations!$B$157</f>
        <v>n.a.</v>
      </c>
      <c r="CF64" s="515" t="str">
        <f>Translations!$B$157</f>
        <v>n.a.</v>
      </c>
      <c r="CG64" s="515" t="str">
        <f>Translations!$B$157</f>
        <v>n.a.</v>
      </c>
      <c r="CH64" s="515" t="str">
        <f>Translations!$B$157</f>
        <v>n.a.</v>
      </c>
      <c r="CI64" s="515" t="str">
        <f>Translations!$B$157</f>
        <v>n.a.</v>
      </c>
      <c r="CJ64" s="515" t="str">
        <f>Translations!$B$157</f>
        <v>n.a.</v>
      </c>
      <c r="CK64" s="515" t="str">
        <f>Translations!$B$157</f>
        <v>n.a.</v>
      </c>
      <c r="CL64" s="515" t="str">
        <f>Translations!$B$157</f>
        <v>n.a.</v>
      </c>
      <c r="CM64" s="515" t="str">
        <f>Translations!$B$157</f>
        <v>n.a.</v>
      </c>
      <c r="CN64" s="515" t="str">
        <f>Translations!$B$157</f>
        <v>n.a.</v>
      </c>
      <c r="CO64" s="515" t="str">
        <f>Translations!$B$157</f>
        <v>n.a.</v>
      </c>
      <c r="CP64" s="515" t="str">
        <f>Translations!$B$157</f>
        <v>n.a.</v>
      </c>
      <c r="CQ64" s="515" t="str">
        <f>Translations!$B$157</f>
        <v>n.a.</v>
      </c>
      <c r="CR64" s="515" t="str">
        <f>Translations!$B$157</f>
        <v>n.a.</v>
      </c>
      <c r="CS64" s="515" t="str">
        <f>Translations!$B$157</f>
        <v>n.a.</v>
      </c>
      <c r="CT64" s="515" t="str">
        <f>Translations!$B$157</f>
        <v>n.a.</v>
      </c>
      <c r="CU64" s="515" t="str">
        <f>Translations!$B$157</f>
        <v>n.a.</v>
      </c>
      <c r="CV64" s="515" t="str">
        <f>Translations!$B$157</f>
        <v>n.a.</v>
      </c>
      <c r="CW64" s="515" t="str">
        <f>Translations!$B$157</f>
        <v>n.a.</v>
      </c>
      <c r="CX64" s="515" t="str">
        <f>Translations!$B$157</f>
        <v>n.a.</v>
      </c>
      <c r="CY64" s="515" t="str">
        <f>Translations!$B$157</f>
        <v>n.a.</v>
      </c>
      <c r="CZ64" s="515" t="str">
        <f>Translations!$B$157</f>
        <v>n.a.</v>
      </c>
      <c r="DA64" s="515" t="str">
        <f>Translations!$B$157</f>
        <v>n.a.</v>
      </c>
      <c r="DB64" s="517" t="str">
        <f>Translations!$B$157</f>
        <v>n.a.</v>
      </c>
    </row>
    <row r="65" spans="1:106" x14ac:dyDescent="0.25">
      <c r="A65" s="217">
        <f t="shared" si="2"/>
        <v>48</v>
      </c>
      <c r="B65" s="171" t="str">
        <f t="shared" si="0"/>
        <v>Carbon black: Mass balance methodology</v>
      </c>
      <c r="C65" s="171"/>
      <c r="D65" s="173"/>
      <c r="E65" s="508" t="str">
        <f t="shared" ca="1" si="3"/>
        <v>MSParameters!$G$65:$CN$65</v>
      </c>
      <c r="F65" s="316"/>
      <c r="G65" s="514" t="str">
        <f>Translations!$B$1065</f>
        <v>Material - Limestone</v>
      </c>
      <c r="H65" s="515" t="str">
        <f>Translations!$B$1066</f>
        <v>Material - Dolomite</v>
      </c>
      <c r="I65" s="515" t="str">
        <f>Translations!$B$1067</f>
        <v>Material - Sodium bicarbonate</v>
      </c>
      <c r="J65" s="515" t="str">
        <f>Translations!$B$1068</f>
        <v>Material - Sodium carbonate</v>
      </c>
      <c r="K65" s="515" t="str">
        <f>Translations!$B$1069</f>
        <v>Material - Potash</v>
      </c>
      <c r="L65" s="515" t="str">
        <f>Translations!$B$1070</f>
        <v>Material - CaCO3</v>
      </c>
      <c r="M65" s="515" t="str">
        <f>Translations!$B$1071</f>
        <v>Material - MgCO3</v>
      </c>
      <c r="N65" s="515" t="str">
        <f>Translations!$B$1072</f>
        <v>Material - Na2CO3</v>
      </c>
      <c r="O65" s="515" t="str">
        <f>Translations!$B$1073</f>
        <v>Material - BaCO3</v>
      </c>
      <c r="P65" s="515" t="str">
        <f>Translations!$B$1074</f>
        <v>Material - Li2CO3</v>
      </c>
      <c r="Q65" s="515" t="str">
        <f>Translations!$B$1075</f>
        <v>Material - K2CO3</v>
      </c>
      <c r="R65" s="515" t="str">
        <f>Translations!$B$1076</f>
        <v>Material - SrCO3</v>
      </c>
      <c r="S65" s="515" t="str">
        <f>Translations!$B$1077</f>
        <v>Material - NaHCO3</v>
      </c>
      <c r="T65" s="515" t="str">
        <f>Translations!$B$1078</f>
        <v>Material - FeCO3</v>
      </c>
      <c r="U65" s="515" t="str">
        <f>Translations!$B$1082</f>
        <v>Material - CaO</v>
      </c>
      <c r="V65" s="515" t="str">
        <f>Translations!$B$1083</f>
        <v>Material - MgO</v>
      </c>
      <c r="W65" s="515" t="str">
        <f>Translations!$B$1084</f>
        <v>Material - BaO</v>
      </c>
      <c r="X65" s="515" t="str">
        <f>Translations!$B$1079</f>
        <v>Material - Other carbonates</v>
      </c>
      <c r="Y65" s="515" t="str">
        <f>Translations!$B$1064</f>
        <v>Material - Other materials</v>
      </c>
      <c r="Z65" s="515" t="str">
        <f>Translations!$B$999</f>
        <v>Gaseous - Natural Gas</v>
      </c>
      <c r="AA65" s="515" t="str">
        <f>Translations!$B$1000</f>
        <v>Gaseous - Gas Works Gas</v>
      </c>
      <c r="AB65" s="515" t="str">
        <f>Translations!$B$1001</f>
        <v>Gaseous - Coke Oven Gas</v>
      </c>
      <c r="AC65" s="515" t="str">
        <f>Translations!$B$1002</f>
        <v>Gaseous - Blast Furnace Gas</v>
      </c>
      <c r="AD65" s="515" t="str">
        <f>Translations!$B$1003</f>
        <v>Gaseous - Oxygen Steel Furnace Gas</v>
      </c>
      <c r="AE65" s="515" t="str">
        <f>Translations!$B$1004</f>
        <v>Gaseous - Biogas</v>
      </c>
      <c r="AF65" s="515" t="str">
        <f>Translations!$B$1005</f>
        <v>Gaseous - Sludge Gas</v>
      </c>
      <c r="AG65" s="515" t="str">
        <f>Translations!$B$1006</f>
        <v>Gaseous - Landfill Gas</v>
      </c>
      <c r="AH65" s="515" t="str">
        <f>Translations!$B$1007</f>
        <v>Gaseous - Carbon Monoxide</v>
      </c>
      <c r="AI65" s="515" t="str">
        <f>Translations!$B$1008</f>
        <v>Gaseous - Methane</v>
      </c>
      <c r="AJ65" s="515" t="str">
        <f>Translations!$B$988</f>
        <v>Gaseous - Ethane</v>
      </c>
      <c r="AK65" s="515" t="str">
        <f>Translations!$B$989</f>
        <v>Gaseous - Propane</v>
      </c>
      <c r="AL65" s="515" t="str">
        <f>Translations!$B$990</f>
        <v>Gaseous - Butane</v>
      </c>
      <c r="AM65" s="515" t="str">
        <f>Translations!$B$1009</f>
        <v>Gaseous - Other gaseous fuels</v>
      </c>
      <c r="AN65" s="515" t="str">
        <f>Translations!$B$1010</f>
        <v>Gaseous - Other gaseous biomass</v>
      </c>
      <c r="AO65" s="515" t="str">
        <f>Translations!$B$991</f>
        <v>Liquid - Light fuel oil</v>
      </c>
      <c r="AP65" s="515" t="str">
        <f>Translations!$B$1011</f>
        <v>Liquid - Extra light fuel oil</v>
      </c>
      <c r="AQ65" s="515" t="str">
        <f>Translations!$B$1012</f>
        <v>Liquid - Medium fuel oil</v>
      </c>
      <c r="AR65" s="515" t="str">
        <f>Translations!$B$1013</f>
        <v>Liquid - Heavy fuel oil</v>
      </c>
      <c r="AS65" s="515" t="str">
        <f>Translations!$B$992</f>
        <v>Liquid - Gas oil</v>
      </c>
      <c r="AT65" s="515" t="str">
        <f>Translations!$B$993</f>
        <v>Liquid - Gasoline</v>
      </c>
      <c r="AU65" s="515" t="str">
        <f>Translations!$B$994</f>
        <v>Liquid - Lamp oil</v>
      </c>
      <c r="AV65" s="515" t="str">
        <f>Translations!$B$995</f>
        <v>Liquid - Kerosene</v>
      </c>
      <c r="AW65" s="515" t="str">
        <f>Translations!$B$996</f>
        <v>Liquid - Jet kerosene (jet A1 or jet A)</v>
      </c>
      <c r="AX65" s="515" t="str">
        <f>Translations!$B$997</f>
        <v>Liquid - Jet gasoline (Jet B)</v>
      </c>
      <c r="AY65" s="515" t="str">
        <f>Translations!$B$998</f>
        <v>Liquid - Aviation gasoline (AvGas)</v>
      </c>
      <c r="AZ65" s="515" t="str">
        <f>Translations!$B$1014</f>
        <v>Liquid - Liquefied Petroleum Gases</v>
      </c>
      <c r="BA65" s="515" t="str">
        <f>Translations!$B$1016</f>
        <v>Liquid - Orimulsion</v>
      </c>
      <c r="BB65" s="515" t="str">
        <f>Translations!$B$1017</f>
        <v>Liquid - Natural Gas Liquids</v>
      </c>
      <c r="BC65" s="515" t="str">
        <f>Translations!$B$1018</f>
        <v>Liquid - Motor Gasoline</v>
      </c>
      <c r="BD65" s="515" t="str">
        <f>Translations!$B$1020</f>
        <v>Liquid - Gas/Diesel Oil</v>
      </c>
      <c r="BE65" s="515" t="str">
        <f>Translations!$B$1021</f>
        <v>Liquid - Residual Fuel Oil</v>
      </c>
      <c r="BF65" s="515" t="str">
        <f>Translations!$B$1022</f>
        <v>Liquid - Naphtha</v>
      </c>
      <c r="BG65" s="515" t="str">
        <f>Translations!$B$1023</f>
        <v>Liquid - Lubricants</v>
      </c>
      <c r="BH65" s="515" t="str">
        <f>Translations!$B$1024</f>
        <v>Liquid - White Spirit &amp; SBP</v>
      </c>
      <c r="BI65" s="515" t="str">
        <f>Translations!$B$1025</f>
        <v>Liquid - Oil Shale and Tar Sands</v>
      </c>
      <c r="BJ65" s="515" t="str">
        <f>Translations!$B$1026</f>
        <v>Liquid - Patent Fuel</v>
      </c>
      <c r="BK65" s="515" t="str">
        <f>Translations!$B$1027</f>
        <v>Liquid - Waste Oils</v>
      </c>
      <c r="BL65" s="515" t="str">
        <f>Translations!$B$1028</f>
        <v>Liquid - Biogasoline</v>
      </c>
      <c r="BM65" s="515" t="str">
        <f>Translations!$B$1029</f>
        <v>Liquid - Biodiesels</v>
      </c>
      <c r="BN65" s="515" t="str">
        <f>Translations!$B$1030</f>
        <v>Liquid - Bitumen</v>
      </c>
      <c r="BO65" s="515" t="str">
        <f>Translations!$B$1032</f>
        <v>Liquid - Other liquid fuels</v>
      </c>
      <c r="BP65" s="515" t="str">
        <f>Translations!$B$1033</f>
        <v>Liquid - Other liquid biomass</v>
      </c>
      <c r="BQ65" s="515" t="str">
        <f>Translations!$B$1040</f>
        <v>Solid - Coke</v>
      </c>
      <c r="BR65" s="515" t="str">
        <f>Translations!$B$1041</f>
        <v>Solid - Petroleum Coke</v>
      </c>
      <c r="BS65" s="515" t="str">
        <f>Translations!$B$1042</f>
        <v>Solid - Hard coal</v>
      </c>
      <c r="BT65" s="515" t="str">
        <f>Translations!$B$1043</f>
        <v>Solid - Lignite</v>
      </c>
      <c r="BU65" s="515" t="str">
        <f>Translations!$B$1044</f>
        <v>Solid - Anthracite</v>
      </c>
      <c r="BV65" s="515" t="str">
        <f>Translations!$B$1045</f>
        <v>Solid - Coking Coal</v>
      </c>
      <c r="BW65" s="515" t="str">
        <f>Translations!$B$1046</f>
        <v>Solid - Sub-Bituminous Coal</v>
      </c>
      <c r="BX65" s="515" t="str">
        <f>Translations!$B$1047</f>
        <v>Solid - Other Bituminous Coal</v>
      </c>
      <c r="BY65" s="515" t="str">
        <f>Translations!$B$1048</f>
        <v>Solid - Gas Coke</v>
      </c>
      <c r="BZ65" s="515" t="str">
        <f>Translations!$B$1049</f>
        <v>Solid - Paraffin wax</v>
      </c>
      <c r="CA65" s="515" t="str">
        <f>Translations!$B$1050</f>
        <v>Solid - Black liquor</v>
      </c>
      <c r="CB65" s="515" t="str">
        <f>Translations!$B$1051</f>
        <v>Solid - Firewood</v>
      </c>
      <c r="CC65" s="515" t="str">
        <f>Translations!$B$1052</f>
        <v>Solid - Wood (non-waste)</v>
      </c>
      <c r="CD65" s="515" t="str">
        <f>Translations!$B$1053</f>
        <v>Solid - Wood (waste)</v>
      </c>
      <c r="CE65" s="515" t="str">
        <f>Translations!$B$1054</f>
        <v>Solid - Peat</v>
      </c>
      <c r="CF65" s="515" t="str">
        <f>Translations!$B$1055</f>
        <v>Solid - Sewage sludge</v>
      </c>
      <c r="CG65" s="515" t="str">
        <f>Translations!$B$1056</f>
        <v>Solid - Municipal sewage sludge</v>
      </c>
      <c r="CH65" s="515" t="str">
        <f>Translations!$B$1057</f>
        <v>Solid - Coal Tar</v>
      </c>
      <c r="CI65" s="515" t="str">
        <f>Translations!$B$1058</f>
        <v>Solid - Charcoal</v>
      </c>
      <c r="CJ65" s="515" t="str">
        <f>Translations!$B$1059</f>
        <v>Solid - Waste Tyres</v>
      </c>
      <c r="CK65" s="515" t="str">
        <f>Translations!$B$1060</f>
        <v>Solid - Other solid fuels</v>
      </c>
      <c r="CL65" s="515" t="str">
        <f>Translations!$B$1061</f>
        <v>Solid - Other solid biomass</v>
      </c>
      <c r="CM65" s="515" t="str">
        <f>Translations!$B$1034</f>
        <v>Waste - Municipal and industrial wastes</v>
      </c>
      <c r="CN65" s="515" t="str">
        <f>Translations!$B$1035</f>
        <v>Waste - Industrial Wastes</v>
      </c>
      <c r="CO65" s="515" t="str">
        <f>Translations!$B$157</f>
        <v>n.a.</v>
      </c>
      <c r="CP65" s="515" t="str">
        <f>Translations!$B$157</f>
        <v>n.a.</v>
      </c>
      <c r="CQ65" s="515" t="str">
        <f>Translations!$B$157</f>
        <v>n.a.</v>
      </c>
      <c r="CR65" s="515" t="str">
        <f>Translations!$B$157</f>
        <v>n.a.</v>
      </c>
      <c r="CS65" s="515" t="str">
        <f>Translations!$B$157</f>
        <v>n.a.</v>
      </c>
      <c r="CT65" s="515" t="str">
        <f>Translations!$B$157</f>
        <v>n.a.</v>
      </c>
      <c r="CU65" s="515" t="str">
        <f>Translations!$B$157</f>
        <v>n.a.</v>
      </c>
      <c r="CV65" s="515" t="str">
        <f>Translations!$B$157</f>
        <v>n.a.</v>
      </c>
      <c r="CW65" s="515" t="str">
        <f>Translations!$B$157</f>
        <v>n.a.</v>
      </c>
      <c r="CX65" s="515" t="str">
        <f>Translations!$B$157</f>
        <v>n.a.</v>
      </c>
      <c r="CY65" s="515" t="str">
        <f>Translations!$B$157</f>
        <v>n.a.</v>
      </c>
      <c r="CZ65" s="515" t="str">
        <f>Translations!$B$157</f>
        <v>n.a.</v>
      </c>
      <c r="DA65" s="515" t="str">
        <f>Translations!$B$157</f>
        <v>n.a.</v>
      </c>
      <c r="DB65" s="517" t="str">
        <f>Translations!$B$157</f>
        <v>n.a.</v>
      </c>
    </row>
    <row r="66" spans="1:106" x14ac:dyDescent="0.25">
      <c r="A66" s="217">
        <f t="shared" si="2"/>
        <v>49</v>
      </c>
      <c r="B66" s="171" t="str">
        <f t="shared" si="0"/>
        <v>Ammonia: Fuel as process input</v>
      </c>
      <c r="C66" s="171"/>
      <c r="D66" s="173"/>
      <c r="E66" s="508" t="str">
        <f t="shared" ca="1" si="3"/>
        <v>MSParameters!$G$66:$BY$66</v>
      </c>
      <c r="F66" s="316"/>
      <c r="G66" s="514" t="str">
        <f>Translations!$B$999</f>
        <v>Gaseous - Natural Gas</v>
      </c>
      <c r="H66" s="515" t="str">
        <f>Translations!$B$1000</f>
        <v>Gaseous - Gas Works Gas</v>
      </c>
      <c r="I66" s="515" t="str">
        <f>Translations!$B$1001</f>
        <v>Gaseous - Coke Oven Gas</v>
      </c>
      <c r="J66" s="515" t="str">
        <f>Translations!$B$1002</f>
        <v>Gaseous - Blast Furnace Gas</v>
      </c>
      <c r="K66" s="515" t="str">
        <f>Translations!$B$1003</f>
        <v>Gaseous - Oxygen Steel Furnace Gas</v>
      </c>
      <c r="L66" s="515" t="str">
        <f>Translations!$B$1004</f>
        <v>Gaseous - Biogas</v>
      </c>
      <c r="M66" s="515" t="str">
        <f>Translations!$B$1005</f>
        <v>Gaseous - Sludge Gas</v>
      </c>
      <c r="N66" s="515" t="str">
        <f>Translations!$B$1006</f>
        <v>Gaseous - Landfill Gas</v>
      </c>
      <c r="O66" s="515" t="str">
        <f>Translations!$B$1007</f>
        <v>Gaseous - Carbon Monoxide</v>
      </c>
      <c r="P66" s="515" t="str">
        <f>Translations!$B$1008</f>
        <v>Gaseous - Methane</v>
      </c>
      <c r="Q66" s="515" t="str">
        <f>Translations!$B$988</f>
        <v>Gaseous - Ethane</v>
      </c>
      <c r="R66" s="515" t="str">
        <f>Translations!$B$989</f>
        <v>Gaseous - Propane</v>
      </c>
      <c r="S66" s="515" t="str">
        <f>Translations!$B$990</f>
        <v>Gaseous - Butane</v>
      </c>
      <c r="T66" s="515" t="str">
        <f>Translations!$B$1009</f>
        <v>Gaseous - Other gaseous fuels</v>
      </c>
      <c r="U66" s="515" t="str">
        <f>Translations!$B$1010</f>
        <v>Gaseous - Other gaseous biomass</v>
      </c>
      <c r="V66" s="515" t="str">
        <f>Translations!$B$991</f>
        <v>Liquid - Light fuel oil</v>
      </c>
      <c r="W66" s="515" t="str">
        <f>Translations!$B$1011</f>
        <v>Liquid - Extra light fuel oil</v>
      </c>
      <c r="X66" s="515" t="str">
        <f>Translations!$B$1012</f>
        <v>Liquid - Medium fuel oil</v>
      </c>
      <c r="Y66" s="515" t="str">
        <f>Translations!$B$1013</f>
        <v>Liquid - Heavy fuel oil</v>
      </c>
      <c r="Z66" s="515" t="str">
        <f>Translations!$B$992</f>
        <v>Liquid - Gas oil</v>
      </c>
      <c r="AA66" s="515" t="str">
        <f>Translations!$B$993</f>
        <v>Liquid - Gasoline</v>
      </c>
      <c r="AB66" s="515" t="str">
        <f>Translations!$B$994</f>
        <v>Liquid - Lamp oil</v>
      </c>
      <c r="AC66" s="515" t="str">
        <f>Translations!$B$995</f>
        <v>Liquid - Kerosene</v>
      </c>
      <c r="AD66" s="515" t="str">
        <f>Translations!$B$996</f>
        <v>Liquid - Jet kerosene (jet A1 or jet A)</v>
      </c>
      <c r="AE66" s="515" t="str">
        <f>Translations!$B$997</f>
        <v>Liquid - Jet gasoline (Jet B)</v>
      </c>
      <c r="AF66" s="515" t="str">
        <f>Translations!$B$998</f>
        <v>Liquid - Aviation gasoline (AvGas)</v>
      </c>
      <c r="AG66" s="515" t="str">
        <f>Translations!$B$1014</f>
        <v>Liquid - Liquefied Petroleum Gases</v>
      </c>
      <c r="AH66" s="515" t="str">
        <f>Translations!$B$1015</f>
        <v>Liquid - Crude Oil</v>
      </c>
      <c r="AI66" s="515" t="str">
        <f>Translations!$B$1016</f>
        <v>Liquid - Orimulsion</v>
      </c>
      <c r="AJ66" s="515" t="str">
        <f>Translations!$B$1017</f>
        <v>Liquid - Natural Gas Liquids</v>
      </c>
      <c r="AK66" s="515" t="str">
        <f>Translations!$B$1018</f>
        <v>Liquid - Motor Gasoline</v>
      </c>
      <c r="AL66" s="515" t="str">
        <f>Translations!$B$1019</f>
        <v>Liquid - Shale Oil</v>
      </c>
      <c r="AM66" s="515" t="str">
        <f>Translations!$B$1020</f>
        <v>Liquid - Gas/Diesel Oil</v>
      </c>
      <c r="AN66" s="515" t="str">
        <f>Translations!$B$1021</f>
        <v>Liquid - Residual Fuel Oil</v>
      </c>
      <c r="AO66" s="515" t="str">
        <f>Translations!$B$1022</f>
        <v>Liquid - Naphtha</v>
      </c>
      <c r="AP66" s="515" t="str">
        <f>Translations!$B$1023</f>
        <v>Liquid - Lubricants</v>
      </c>
      <c r="AQ66" s="515" t="str">
        <f>Translations!$B$1024</f>
        <v>Liquid - White Spirit &amp; SBP</v>
      </c>
      <c r="AR66" s="515" t="str">
        <f>Translations!$B$1025</f>
        <v>Liquid - Oil Shale and Tar Sands</v>
      </c>
      <c r="AS66" s="515" t="str">
        <f>Translations!$B$1026</f>
        <v>Liquid - Patent Fuel</v>
      </c>
      <c r="AT66" s="515" t="str">
        <f>Translations!$B$1027</f>
        <v>Liquid - Waste Oils</v>
      </c>
      <c r="AU66" s="515" t="str">
        <f>Translations!$B$1028</f>
        <v>Liquid - Biogasoline</v>
      </c>
      <c r="AV66" s="515" t="str">
        <f>Translations!$B$1029</f>
        <v>Liquid - Biodiesels</v>
      </c>
      <c r="AW66" s="515" t="str">
        <f>Translations!$B$1030</f>
        <v>Liquid - Bitumen</v>
      </c>
      <c r="AX66" s="515" t="str">
        <f>Translations!$B$1032</f>
        <v>Liquid - Other liquid fuels</v>
      </c>
      <c r="AY66" s="515" t="str">
        <f>Translations!$B$1033</f>
        <v>Liquid - Other liquid biomass</v>
      </c>
      <c r="AZ66" s="515" t="str">
        <f>Translations!$B$1040</f>
        <v>Solid - Coke</v>
      </c>
      <c r="BA66" s="515" t="str">
        <f>Translations!$B$1041</f>
        <v>Solid - Petroleum Coke</v>
      </c>
      <c r="BB66" s="515" t="str">
        <f>Translations!$B$1042</f>
        <v>Solid - Hard coal</v>
      </c>
      <c r="BC66" s="515" t="str">
        <f>Translations!$B$1043</f>
        <v>Solid - Lignite</v>
      </c>
      <c r="BD66" s="515" t="str">
        <f>Translations!$B$1044</f>
        <v>Solid - Anthracite</v>
      </c>
      <c r="BE66" s="515" t="str">
        <f>Translations!$B$1045</f>
        <v>Solid - Coking Coal</v>
      </c>
      <c r="BF66" s="515" t="str">
        <f>Translations!$B$1046</f>
        <v>Solid - Sub-Bituminous Coal</v>
      </c>
      <c r="BG66" s="515" t="str">
        <f>Translations!$B$1047</f>
        <v>Solid - Other Bituminous Coal</v>
      </c>
      <c r="BH66" s="515" t="str">
        <f>Translations!$B$1048</f>
        <v>Solid - Gas Coke</v>
      </c>
      <c r="BI66" s="515" t="str">
        <f>Translations!$B$1049</f>
        <v>Solid - Paraffin wax</v>
      </c>
      <c r="BJ66" s="515" t="str">
        <f>Translations!$B$1050</f>
        <v>Solid - Black liquor</v>
      </c>
      <c r="BK66" s="515" t="str">
        <f>Translations!$B$1051</f>
        <v>Solid - Firewood</v>
      </c>
      <c r="BL66" s="515" t="str">
        <f>Translations!$B$1052</f>
        <v>Solid - Wood (non-waste)</v>
      </c>
      <c r="BM66" s="515" t="str">
        <f>Translations!$B$1053</f>
        <v>Solid - Wood (waste)</v>
      </c>
      <c r="BN66" s="515" t="str">
        <f>Translations!$B$1054</f>
        <v>Solid - Peat</v>
      </c>
      <c r="BO66" s="515" t="str">
        <f>Translations!$B$1055</f>
        <v>Solid - Sewage sludge</v>
      </c>
      <c r="BP66" s="515" t="str">
        <f>Translations!$B$1056</f>
        <v>Solid - Municipal sewage sludge</v>
      </c>
      <c r="BQ66" s="515" t="str">
        <f>Translations!$B$1057</f>
        <v>Solid - Coal Tar</v>
      </c>
      <c r="BR66" s="515" t="str">
        <f>Translations!$B$1058</f>
        <v>Solid - Charcoal</v>
      </c>
      <c r="BS66" s="515" t="str">
        <f>Translations!$B$1059</f>
        <v>Solid - Waste Tyres</v>
      </c>
      <c r="BT66" s="515" t="str">
        <f>Translations!$B$1060</f>
        <v>Solid - Other solid fuels</v>
      </c>
      <c r="BU66" s="515" t="str">
        <f>Translations!$B$1061</f>
        <v>Solid - Other solid biomass</v>
      </c>
      <c r="BV66" s="515" t="str">
        <f>Translations!$B$1034</f>
        <v>Waste - Municipal and industrial wastes</v>
      </c>
      <c r="BW66" s="515" t="str">
        <f>Translations!$B$1035</f>
        <v>Waste - Industrial Wastes</v>
      </c>
      <c r="BX66" s="515" t="str">
        <f>Translations!$B$1036</f>
        <v>Refinery - Refinery Gas</v>
      </c>
      <c r="BY66" s="515" t="str">
        <f>Translations!$B$1307</f>
        <v>Materials - Precipitated calcium carbonate</v>
      </c>
      <c r="BZ66" s="515" t="str">
        <f>Translations!$B$157</f>
        <v>n.a.</v>
      </c>
      <c r="CA66" s="515" t="str">
        <f>Translations!$B$157</f>
        <v>n.a.</v>
      </c>
      <c r="CB66" s="515" t="str">
        <f>Translations!$B$157</f>
        <v>n.a.</v>
      </c>
      <c r="CC66" s="515" t="str">
        <f>Translations!$B$157</f>
        <v>n.a.</v>
      </c>
      <c r="CD66" s="515" t="str">
        <f>Translations!$B$157</f>
        <v>n.a.</v>
      </c>
      <c r="CE66" s="515" t="str">
        <f>Translations!$B$157</f>
        <v>n.a.</v>
      </c>
      <c r="CF66" s="515" t="str">
        <f>Translations!$B$157</f>
        <v>n.a.</v>
      </c>
      <c r="CG66" s="515" t="str">
        <f>Translations!$B$157</f>
        <v>n.a.</v>
      </c>
      <c r="CH66" s="515" t="str">
        <f>Translations!$B$157</f>
        <v>n.a.</v>
      </c>
      <c r="CI66" s="515" t="str">
        <f>Translations!$B$157</f>
        <v>n.a.</v>
      </c>
      <c r="CJ66" s="515" t="str">
        <f>Translations!$B$157</f>
        <v>n.a.</v>
      </c>
      <c r="CK66" s="515" t="str">
        <f>Translations!$B$157</f>
        <v>n.a.</v>
      </c>
      <c r="CL66" s="515" t="str">
        <f>Translations!$B$157</f>
        <v>n.a.</v>
      </c>
      <c r="CM66" s="515" t="str">
        <f>Translations!$B$157</f>
        <v>n.a.</v>
      </c>
      <c r="CN66" s="515" t="str">
        <f>Translations!$B$157</f>
        <v>n.a.</v>
      </c>
      <c r="CO66" s="515" t="str">
        <f>Translations!$B$157</f>
        <v>n.a.</v>
      </c>
      <c r="CP66" s="515" t="str">
        <f>Translations!$B$157</f>
        <v>n.a.</v>
      </c>
      <c r="CQ66" s="515" t="str">
        <f>Translations!$B$157</f>
        <v>n.a.</v>
      </c>
      <c r="CR66" s="515" t="str">
        <f>Translations!$B$157</f>
        <v>n.a.</v>
      </c>
      <c r="CS66" s="515" t="str">
        <f>Translations!$B$157</f>
        <v>n.a.</v>
      </c>
      <c r="CT66" s="515" t="str">
        <f>Translations!$B$157</f>
        <v>n.a.</v>
      </c>
      <c r="CU66" s="515" t="str">
        <f>Translations!$B$157</f>
        <v>n.a.</v>
      </c>
      <c r="CV66" s="515" t="str">
        <f>Translations!$B$157</f>
        <v>n.a.</v>
      </c>
      <c r="CW66" s="515" t="str">
        <f>Translations!$B$157</f>
        <v>n.a.</v>
      </c>
      <c r="CX66" s="515" t="str">
        <f>Translations!$B$157</f>
        <v>n.a.</v>
      </c>
      <c r="CY66" s="515" t="str">
        <f>Translations!$B$157</f>
        <v>n.a.</v>
      </c>
      <c r="CZ66" s="515" t="str">
        <f>Translations!$B$157</f>
        <v>n.a.</v>
      </c>
      <c r="DA66" s="515" t="str">
        <f>Translations!$B$157</f>
        <v>n.a.</v>
      </c>
      <c r="DB66" s="517" t="str">
        <f>Translations!$B$157</f>
        <v>n.a.</v>
      </c>
    </row>
    <row r="67" spans="1:106" x14ac:dyDescent="0.25">
      <c r="A67" s="217">
        <f t="shared" si="2"/>
        <v>50</v>
      </c>
      <c r="B67" s="171" t="str">
        <f t="shared" si="0"/>
        <v>Hydrogen and synthesis gas: Fuel as process input</v>
      </c>
      <c r="C67" s="171"/>
      <c r="D67" s="173"/>
      <c r="E67" s="508" t="str">
        <f t="shared" ca="1" si="3"/>
        <v>MSParameters!$G$67:$BX$67</v>
      </c>
      <c r="F67" s="316"/>
      <c r="G67" s="514" t="str">
        <f>Translations!$B$999</f>
        <v>Gaseous - Natural Gas</v>
      </c>
      <c r="H67" s="515" t="str">
        <f>Translations!$B$1000</f>
        <v>Gaseous - Gas Works Gas</v>
      </c>
      <c r="I67" s="515" t="str">
        <f>Translations!$B$1001</f>
        <v>Gaseous - Coke Oven Gas</v>
      </c>
      <c r="J67" s="515" t="str">
        <f>Translations!$B$1002</f>
        <v>Gaseous - Blast Furnace Gas</v>
      </c>
      <c r="K67" s="515" t="str">
        <f>Translations!$B$1003</f>
        <v>Gaseous - Oxygen Steel Furnace Gas</v>
      </c>
      <c r="L67" s="515" t="str">
        <f>Translations!$B$1004</f>
        <v>Gaseous - Biogas</v>
      </c>
      <c r="M67" s="515" t="str">
        <f>Translations!$B$1005</f>
        <v>Gaseous - Sludge Gas</v>
      </c>
      <c r="N67" s="515" t="str">
        <f>Translations!$B$1006</f>
        <v>Gaseous - Landfill Gas</v>
      </c>
      <c r="O67" s="515" t="str">
        <f>Translations!$B$1007</f>
        <v>Gaseous - Carbon Monoxide</v>
      </c>
      <c r="P67" s="515" t="str">
        <f>Translations!$B$1008</f>
        <v>Gaseous - Methane</v>
      </c>
      <c r="Q67" s="515" t="str">
        <f>Translations!$B$988</f>
        <v>Gaseous - Ethane</v>
      </c>
      <c r="R67" s="515" t="str">
        <f>Translations!$B$989</f>
        <v>Gaseous - Propane</v>
      </c>
      <c r="S67" s="515" t="str">
        <f>Translations!$B$990</f>
        <v>Gaseous - Butane</v>
      </c>
      <c r="T67" s="515" t="str">
        <f>Translations!$B$1009</f>
        <v>Gaseous - Other gaseous fuels</v>
      </c>
      <c r="U67" s="515" t="str">
        <f>Translations!$B$1010</f>
        <v>Gaseous - Other gaseous biomass</v>
      </c>
      <c r="V67" s="515" t="str">
        <f>Translations!$B$991</f>
        <v>Liquid - Light fuel oil</v>
      </c>
      <c r="W67" s="515" t="str">
        <f>Translations!$B$1011</f>
        <v>Liquid - Extra light fuel oil</v>
      </c>
      <c r="X67" s="515" t="str">
        <f>Translations!$B$1012</f>
        <v>Liquid - Medium fuel oil</v>
      </c>
      <c r="Y67" s="515" t="str">
        <f>Translations!$B$1013</f>
        <v>Liquid - Heavy fuel oil</v>
      </c>
      <c r="Z67" s="515" t="str">
        <f>Translations!$B$992</f>
        <v>Liquid - Gas oil</v>
      </c>
      <c r="AA67" s="515" t="str">
        <f>Translations!$B$993</f>
        <v>Liquid - Gasoline</v>
      </c>
      <c r="AB67" s="515" t="str">
        <f>Translations!$B$994</f>
        <v>Liquid - Lamp oil</v>
      </c>
      <c r="AC67" s="515" t="str">
        <f>Translations!$B$995</f>
        <v>Liquid - Kerosene</v>
      </c>
      <c r="AD67" s="515" t="str">
        <f>Translations!$B$996</f>
        <v>Liquid - Jet kerosene (jet A1 or jet A)</v>
      </c>
      <c r="AE67" s="515" t="str">
        <f>Translations!$B$997</f>
        <v>Liquid - Jet gasoline (Jet B)</v>
      </c>
      <c r="AF67" s="515" t="str">
        <f>Translations!$B$998</f>
        <v>Liquid - Aviation gasoline (AvGas)</v>
      </c>
      <c r="AG67" s="515" t="str">
        <f>Translations!$B$1014</f>
        <v>Liquid - Liquefied Petroleum Gases</v>
      </c>
      <c r="AH67" s="515" t="str">
        <f>Translations!$B$1015</f>
        <v>Liquid - Crude Oil</v>
      </c>
      <c r="AI67" s="515" t="str">
        <f>Translations!$B$1016</f>
        <v>Liquid - Orimulsion</v>
      </c>
      <c r="AJ67" s="515" t="str">
        <f>Translations!$B$1017</f>
        <v>Liquid - Natural Gas Liquids</v>
      </c>
      <c r="AK67" s="515" t="str">
        <f>Translations!$B$1018</f>
        <v>Liquid - Motor Gasoline</v>
      </c>
      <c r="AL67" s="515" t="str">
        <f>Translations!$B$1019</f>
        <v>Liquid - Shale Oil</v>
      </c>
      <c r="AM67" s="515" t="str">
        <f>Translations!$B$1020</f>
        <v>Liquid - Gas/Diesel Oil</v>
      </c>
      <c r="AN67" s="515" t="str">
        <f>Translations!$B$1021</f>
        <v>Liquid - Residual Fuel Oil</v>
      </c>
      <c r="AO67" s="515" t="str">
        <f>Translations!$B$1022</f>
        <v>Liquid - Naphtha</v>
      </c>
      <c r="AP67" s="515" t="str">
        <f>Translations!$B$1023</f>
        <v>Liquid - Lubricants</v>
      </c>
      <c r="AQ67" s="515" t="str">
        <f>Translations!$B$1024</f>
        <v>Liquid - White Spirit &amp; SBP</v>
      </c>
      <c r="AR67" s="515" t="str">
        <f>Translations!$B$1025</f>
        <v>Liquid - Oil Shale and Tar Sands</v>
      </c>
      <c r="AS67" s="515" t="str">
        <f>Translations!$B$1026</f>
        <v>Liquid - Patent Fuel</v>
      </c>
      <c r="AT67" s="515" t="str">
        <f>Translations!$B$1027</f>
        <v>Liquid - Waste Oils</v>
      </c>
      <c r="AU67" s="515" t="str">
        <f>Translations!$B$1028</f>
        <v>Liquid - Biogasoline</v>
      </c>
      <c r="AV67" s="515" t="str">
        <f>Translations!$B$1029</f>
        <v>Liquid - Biodiesels</v>
      </c>
      <c r="AW67" s="515" t="str">
        <f>Translations!$B$1030</f>
        <v>Liquid - Bitumen</v>
      </c>
      <c r="AX67" s="515" t="str">
        <f>Translations!$B$1032</f>
        <v>Liquid - Other liquid fuels</v>
      </c>
      <c r="AY67" s="515" t="str">
        <f>Translations!$B$1033</f>
        <v>Liquid - Other liquid biomass</v>
      </c>
      <c r="AZ67" s="515" t="str">
        <f>Translations!$B$1040</f>
        <v>Solid - Coke</v>
      </c>
      <c r="BA67" s="515" t="str">
        <f>Translations!$B$1041</f>
        <v>Solid - Petroleum Coke</v>
      </c>
      <c r="BB67" s="515" t="str">
        <f>Translations!$B$1042</f>
        <v>Solid - Hard coal</v>
      </c>
      <c r="BC67" s="515" t="str">
        <f>Translations!$B$1043</f>
        <v>Solid - Lignite</v>
      </c>
      <c r="BD67" s="515" t="str">
        <f>Translations!$B$1044</f>
        <v>Solid - Anthracite</v>
      </c>
      <c r="BE67" s="515" t="str">
        <f>Translations!$B$1045</f>
        <v>Solid - Coking Coal</v>
      </c>
      <c r="BF67" s="515" t="str">
        <f>Translations!$B$1046</f>
        <v>Solid - Sub-Bituminous Coal</v>
      </c>
      <c r="BG67" s="515" t="str">
        <f>Translations!$B$1047</f>
        <v>Solid - Other Bituminous Coal</v>
      </c>
      <c r="BH67" s="515" t="str">
        <f>Translations!$B$1048</f>
        <v>Solid - Gas Coke</v>
      </c>
      <c r="BI67" s="515" t="str">
        <f>Translations!$B$1049</f>
        <v>Solid - Paraffin wax</v>
      </c>
      <c r="BJ67" s="515" t="str">
        <f>Translations!$B$1050</f>
        <v>Solid - Black liquor</v>
      </c>
      <c r="BK67" s="515" t="str">
        <f>Translations!$B$1051</f>
        <v>Solid - Firewood</v>
      </c>
      <c r="BL67" s="515" t="str">
        <f>Translations!$B$1052</f>
        <v>Solid - Wood (non-waste)</v>
      </c>
      <c r="BM67" s="515" t="str">
        <f>Translations!$B$1053</f>
        <v>Solid - Wood (waste)</v>
      </c>
      <c r="BN67" s="515" t="str">
        <f>Translations!$B$1054</f>
        <v>Solid - Peat</v>
      </c>
      <c r="BO67" s="515" t="str">
        <f>Translations!$B$1055</f>
        <v>Solid - Sewage sludge</v>
      </c>
      <c r="BP67" s="515" t="str">
        <f>Translations!$B$1056</f>
        <v>Solid - Municipal sewage sludge</v>
      </c>
      <c r="BQ67" s="515" t="str">
        <f>Translations!$B$1057</f>
        <v>Solid - Coal Tar</v>
      </c>
      <c r="BR67" s="515" t="str">
        <f>Translations!$B$1058</f>
        <v>Solid - Charcoal</v>
      </c>
      <c r="BS67" s="515" t="str">
        <f>Translations!$B$1059</f>
        <v>Solid - Waste Tyres</v>
      </c>
      <c r="BT67" s="515" t="str">
        <f>Translations!$B$1060</f>
        <v>Solid - Other solid fuels</v>
      </c>
      <c r="BU67" s="515" t="str">
        <f>Translations!$B$1061</f>
        <v>Solid - Other solid biomass</v>
      </c>
      <c r="BV67" s="515" t="str">
        <f>Translations!$B$1034</f>
        <v>Waste - Municipal and industrial wastes</v>
      </c>
      <c r="BW67" s="515" t="str">
        <f>Translations!$B$1035</f>
        <v>Waste - Industrial Wastes</v>
      </c>
      <c r="BX67" s="515" t="str">
        <f>Translations!$B$1036</f>
        <v>Refinery - Refinery Gas</v>
      </c>
      <c r="BY67" s="515" t="str">
        <f>Translations!$B$157</f>
        <v>n.a.</v>
      </c>
      <c r="BZ67" s="515" t="str">
        <f>Translations!$B$157</f>
        <v>n.a.</v>
      </c>
      <c r="CA67" s="515" t="str">
        <f>Translations!$B$157</f>
        <v>n.a.</v>
      </c>
      <c r="CB67" s="515" t="str">
        <f>Translations!$B$157</f>
        <v>n.a.</v>
      </c>
      <c r="CC67" s="515" t="str">
        <f>Translations!$B$157</f>
        <v>n.a.</v>
      </c>
      <c r="CD67" s="515" t="str">
        <f>Translations!$B$157</f>
        <v>n.a.</v>
      </c>
      <c r="CE67" s="515" t="str">
        <f>Translations!$B$157</f>
        <v>n.a.</v>
      </c>
      <c r="CF67" s="515" t="str">
        <f>Translations!$B$157</f>
        <v>n.a.</v>
      </c>
      <c r="CG67" s="515" t="str">
        <f>Translations!$B$157</f>
        <v>n.a.</v>
      </c>
      <c r="CH67" s="515" t="str">
        <f>Translations!$B$157</f>
        <v>n.a.</v>
      </c>
      <c r="CI67" s="515" t="str">
        <f>Translations!$B$157</f>
        <v>n.a.</v>
      </c>
      <c r="CJ67" s="515" t="str">
        <f>Translations!$B$157</f>
        <v>n.a.</v>
      </c>
      <c r="CK67" s="515" t="str">
        <f>Translations!$B$157</f>
        <v>n.a.</v>
      </c>
      <c r="CL67" s="515" t="str">
        <f>Translations!$B$157</f>
        <v>n.a.</v>
      </c>
      <c r="CM67" s="515" t="str">
        <f>Translations!$B$157</f>
        <v>n.a.</v>
      </c>
      <c r="CN67" s="515" t="str">
        <f>Translations!$B$157</f>
        <v>n.a.</v>
      </c>
      <c r="CO67" s="515" t="str">
        <f>Translations!$B$157</f>
        <v>n.a.</v>
      </c>
      <c r="CP67" s="515" t="str">
        <f>Translations!$B$157</f>
        <v>n.a.</v>
      </c>
      <c r="CQ67" s="515" t="str">
        <f>Translations!$B$157</f>
        <v>n.a.</v>
      </c>
      <c r="CR67" s="515" t="str">
        <f>Translations!$B$157</f>
        <v>n.a.</v>
      </c>
      <c r="CS67" s="515" t="str">
        <f>Translations!$B$157</f>
        <v>n.a.</v>
      </c>
      <c r="CT67" s="515" t="str">
        <f>Translations!$B$157</f>
        <v>n.a.</v>
      </c>
      <c r="CU67" s="515" t="str">
        <f>Translations!$B$157</f>
        <v>n.a.</v>
      </c>
      <c r="CV67" s="515" t="str">
        <f>Translations!$B$157</f>
        <v>n.a.</v>
      </c>
      <c r="CW67" s="515" t="str">
        <f>Translations!$B$157</f>
        <v>n.a.</v>
      </c>
      <c r="CX67" s="515" t="str">
        <f>Translations!$B$157</f>
        <v>n.a.</v>
      </c>
      <c r="CY67" s="515" t="str">
        <f>Translations!$B$157</f>
        <v>n.a.</v>
      </c>
      <c r="CZ67" s="515" t="str">
        <f>Translations!$B$157</f>
        <v>n.a.</v>
      </c>
      <c r="DA67" s="515" t="str">
        <f>Translations!$B$157</f>
        <v>n.a.</v>
      </c>
      <c r="DB67" s="517" t="str">
        <f>Translations!$B$157</f>
        <v>n.a.</v>
      </c>
    </row>
    <row r="68" spans="1:106" x14ac:dyDescent="0.25">
      <c r="A68" s="217">
        <f t="shared" si="2"/>
        <v>51</v>
      </c>
      <c r="B68" s="171" t="str">
        <f t="shared" si="0"/>
        <v>Hydrogen and synthesis gas: Mass balance methodology</v>
      </c>
      <c r="C68" s="171"/>
      <c r="D68" s="173"/>
      <c r="E68" s="508" t="str">
        <f t="shared" ca="1" si="3"/>
        <v>MSParameters!$G$68:$CP$68</v>
      </c>
      <c r="F68" s="316"/>
      <c r="G68" s="514" t="str">
        <f>Translations!$B$1065</f>
        <v>Material - Limestone</v>
      </c>
      <c r="H68" s="515" t="str">
        <f>Translations!$B$1066</f>
        <v>Material - Dolomite</v>
      </c>
      <c r="I68" s="515" t="str">
        <f>Translations!$B$1067</f>
        <v>Material - Sodium bicarbonate</v>
      </c>
      <c r="J68" s="515" t="str">
        <f>Translations!$B$1068</f>
        <v>Material - Sodium carbonate</v>
      </c>
      <c r="K68" s="515" t="str">
        <f>Translations!$B$1069</f>
        <v>Material - Potash</v>
      </c>
      <c r="L68" s="515" t="str">
        <f>Translations!$B$1070</f>
        <v>Material - CaCO3</v>
      </c>
      <c r="M68" s="515" t="str">
        <f>Translations!$B$1071</f>
        <v>Material - MgCO3</v>
      </c>
      <c r="N68" s="515" t="str">
        <f>Translations!$B$1072</f>
        <v>Material - Na2CO3</v>
      </c>
      <c r="O68" s="515" t="str">
        <f>Translations!$B$1073</f>
        <v>Material - BaCO3</v>
      </c>
      <c r="P68" s="515" t="str">
        <f>Translations!$B$1074</f>
        <v>Material - Li2CO3</v>
      </c>
      <c r="Q68" s="515" t="str">
        <f>Translations!$B$1075</f>
        <v>Material - K2CO3</v>
      </c>
      <c r="R68" s="515" t="str">
        <f>Translations!$B$1076</f>
        <v>Material - SrCO3</v>
      </c>
      <c r="S68" s="515" t="str">
        <f>Translations!$B$1077</f>
        <v>Material - NaHCO3</v>
      </c>
      <c r="T68" s="515" t="str">
        <f>Translations!$B$1078</f>
        <v>Material - FeCO3</v>
      </c>
      <c r="U68" s="515" t="str">
        <f>Translations!$B$1082</f>
        <v>Material - CaO</v>
      </c>
      <c r="V68" s="515" t="str">
        <f>Translations!$B$1083</f>
        <v>Material - MgO</v>
      </c>
      <c r="W68" s="515" t="str">
        <f>Translations!$B$1084</f>
        <v>Material - BaO</v>
      </c>
      <c r="X68" s="515" t="str">
        <f>Translations!$B$1079</f>
        <v>Material - Other carbonates</v>
      </c>
      <c r="Y68" s="515" t="str">
        <f>Translations!$B$1064</f>
        <v>Material - Other materials</v>
      </c>
      <c r="Z68" s="515" t="str">
        <f>Translations!$B$999</f>
        <v>Gaseous - Natural Gas</v>
      </c>
      <c r="AA68" s="515" t="str">
        <f>Translations!$B$1000</f>
        <v>Gaseous - Gas Works Gas</v>
      </c>
      <c r="AB68" s="515" t="str">
        <f>Translations!$B$1001</f>
        <v>Gaseous - Coke Oven Gas</v>
      </c>
      <c r="AC68" s="515" t="str">
        <f>Translations!$B$1002</f>
        <v>Gaseous - Blast Furnace Gas</v>
      </c>
      <c r="AD68" s="515" t="str">
        <f>Translations!$B$1003</f>
        <v>Gaseous - Oxygen Steel Furnace Gas</v>
      </c>
      <c r="AE68" s="515" t="str">
        <f>Translations!$B$1004</f>
        <v>Gaseous - Biogas</v>
      </c>
      <c r="AF68" s="515" t="str">
        <f>Translations!$B$1005</f>
        <v>Gaseous - Sludge Gas</v>
      </c>
      <c r="AG68" s="515" t="str">
        <f>Translations!$B$1006</f>
        <v>Gaseous - Landfill Gas</v>
      </c>
      <c r="AH68" s="515" t="str">
        <f>Translations!$B$1007</f>
        <v>Gaseous - Carbon Monoxide</v>
      </c>
      <c r="AI68" s="515" t="str">
        <f>Translations!$B$1008</f>
        <v>Gaseous - Methane</v>
      </c>
      <c r="AJ68" s="515" t="str">
        <f>Translations!$B$988</f>
        <v>Gaseous - Ethane</v>
      </c>
      <c r="AK68" s="515" t="str">
        <f>Translations!$B$989</f>
        <v>Gaseous - Propane</v>
      </c>
      <c r="AL68" s="515" t="str">
        <f>Translations!$B$990</f>
        <v>Gaseous - Butane</v>
      </c>
      <c r="AM68" s="515" t="str">
        <f>Translations!$B$1009</f>
        <v>Gaseous - Other gaseous fuels</v>
      </c>
      <c r="AN68" s="515" t="str">
        <f>Translations!$B$1010</f>
        <v>Gaseous - Other gaseous biomass</v>
      </c>
      <c r="AO68" s="515" t="str">
        <f>Translations!$B$991</f>
        <v>Liquid - Light fuel oil</v>
      </c>
      <c r="AP68" s="515" t="str">
        <f>Translations!$B$1011</f>
        <v>Liquid - Extra light fuel oil</v>
      </c>
      <c r="AQ68" s="515" t="str">
        <f>Translations!$B$1012</f>
        <v>Liquid - Medium fuel oil</v>
      </c>
      <c r="AR68" s="515" t="str">
        <f>Translations!$B$1013</f>
        <v>Liquid - Heavy fuel oil</v>
      </c>
      <c r="AS68" s="515" t="str">
        <f>Translations!$B$992</f>
        <v>Liquid - Gas oil</v>
      </c>
      <c r="AT68" s="515" t="str">
        <f>Translations!$B$993</f>
        <v>Liquid - Gasoline</v>
      </c>
      <c r="AU68" s="515" t="str">
        <f>Translations!$B$994</f>
        <v>Liquid - Lamp oil</v>
      </c>
      <c r="AV68" s="515" t="str">
        <f>Translations!$B$995</f>
        <v>Liquid - Kerosene</v>
      </c>
      <c r="AW68" s="515" t="str">
        <f>Translations!$B$996</f>
        <v>Liquid - Jet kerosene (jet A1 or jet A)</v>
      </c>
      <c r="AX68" s="515" t="str">
        <f>Translations!$B$997</f>
        <v>Liquid - Jet gasoline (Jet B)</v>
      </c>
      <c r="AY68" s="515" t="str">
        <f>Translations!$B$998</f>
        <v>Liquid - Aviation gasoline (AvGas)</v>
      </c>
      <c r="AZ68" s="515" t="str">
        <f>Translations!$B$1014</f>
        <v>Liquid - Liquefied Petroleum Gases</v>
      </c>
      <c r="BA68" s="515" t="str">
        <f>Translations!$B$1015</f>
        <v>Liquid - Crude Oil</v>
      </c>
      <c r="BB68" s="515" t="str">
        <f>Translations!$B$1016</f>
        <v>Liquid - Orimulsion</v>
      </c>
      <c r="BC68" s="515" t="str">
        <f>Translations!$B$1017</f>
        <v>Liquid - Natural Gas Liquids</v>
      </c>
      <c r="BD68" s="515" t="str">
        <f>Translations!$B$1018</f>
        <v>Liquid - Motor Gasoline</v>
      </c>
      <c r="BE68" s="515" t="str">
        <f>Translations!$B$1019</f>
        <v>Liquid - Shale Oil</v>
      </c>
      <c r="BF68" s="515" t="str">
        <f>Translations!$B$1020</f>
        <v>Liquid - Gas/Diesel Oil</v>
      </c>
      <c r="BG68" s="515" t="str">
        <f>Translations!$B$1021</f>
        <v>Liquid - Residual Fuel Oil</v>
      </c>
      <c r="BH68" s="515" t="str">
        <f>Translations!$B$1022</f>
        <v>Liquid - Naphtha</v>
      </c>
      <c r="BI68" s="515" t="str">
        <f>Translations!$B$1023</f>
        <v>Liquid - Lubricants</v>
      </c>
      <c r="BJ68" s="515" t="str">
        <f>Translations!$B$1024</f>
        <v>Liquid - White Spirit &amp; SBP</v>
      </c>
      <c r="BK68" s="515" t="str">
        <f>Translations!$B$1025</f>
        <v>Liquid - Oil Shale and Tar Sands</v>
      </c>
      <c r="BL68" s="515" t="str">
        <f>Translations!$B$1026</f>
        <v>Liquid - Patent Fuel</v>
      </c>
      <c r="BM68" s="515" t="str">
        <f>Translations!$B$1027</f>
        <v>Liquid - Waste Oils</v>
      </c>
      <c r="BN68" s="515" t="str">
        <f>Translations!$B$1028</f>
        <v>Liquid - Biogasoline</v>
      </c>
      <c r="BO68" s="515" t="str">
        <f>Translations!$B$1029</f>
        <v>Liquid - Biodiesels</v>
      </c>
      <c r="BP68" s="515" t="str">
        <f>Translations!$B$1030</f>
        <v>Liquid - Bitumen</v>
      </c>
      <c r="BQ68" s="515" t="str">
        <f>Translations!$B$1032</f>
        <v>Liquid - Other liquid fuels</v>
      </c>
      <c r="BR68" s="515" t="str">
        <f>Translations!$B$1033</f>
        <v>Liquid - Other liquid biomass</v>
      </c>
      <c r="BS68" s="515" t="str">
        <f>Translations!$B$1040</f>
        <v>Solid - Coke</v>
      </c>
      <c r="BT68" s="515" t="str">
        <f>Translations!$B$1041</f>
        <v>Solid - Petroleum Coke</v>
      </c>
      <c r="BU68" s="515" t="str">
        <f>Translations!$B$1042</f>
        <v>Solid - Hard coal</v>
      </c>
      <c r="BV68" s="515" t="str">
        <f>Translations!$B$1043</f>
        <v>Solid - Lignite</v>
      </c>
      <c r="BW68" s="515" t="str">
        <f>Translations!$B$1044</f>
        <v>Solid - Anthracite</v>
      </c>
      <c r="BX68" s="515" t="str">
        <f>Translations!$B$1045</f>
        <v>Solid - Coking Coal</v>
      </c>
      <c r="BY68" s="515" t="str">
        <f>Translations!$B$1046</f>
        <v>Solid - Sub-Bituminous Coal</v>
      </c>
      <c r="BZ68" s="515" t="str">
        <f>Translations!$B$1047</f>
        <v>Solid - Other Bituminous Coal</v>
      </c>
      <c r="CA68" s="515" t="str">
        <f>Translations!$B$1048</f>
        <v>Solid - Gas Coke</v>
      </c>
      <c r="CB68" s="515" t="str">
        <f>Translations!$B$1049</f>
        <v>Solid - Paraffin wax</v>
      </c>
      <c r="CC68" s="515" t="str">
        <f>Translations!$B$1050</f>
        <v>Solid - Black liquor</v>
      </c>
      <c r="CD68" s="515" t="str">
        <f>Translations!$B$1051</f>
        <v>Solid - Firewood</v>
      </c>
      <c r="CE68" s="515" t="str">
        <f>Translations!$B$1052</f>
        <v>Solid - Wood (non-waste)</v>
      </c>
      <c r="CF68" s="515" t="str">
        <f>Translations!$B$1053</f>
        <v>Solid - Wood (waste)</v>
      </c>
      <c r="CG68" s="515" t="str">
        <f>Translations!$B$1054</f>
        <v>Solid - Peat</v>
      </c>
      <c r="CH68" s="515" t="str">
        <f>Translations!$B$1055</f>
        <v>Solid - Sewage sludge</v>
      </c>
      <c r="CI68" s="515" t="str">
        <f>Translations!$B$1056</f>
        <v>Solid - Municipal sewage sludge</v>
      </c>
      <c r="CJ68" s="515" t="str">
        <f>Translations!$B$1057</f>
        <v>Solid - Coal Tar</v>
      </c>
      <c r="CK68" s="515" t="str">
        <f>Translations!$B$1058</f>
        <v>Solid - Charcoal</v>
      </c>
      <c r="CL68" s="515" t="str">
        <f>Translations!$B$1059</f>
        <v>Solid - Waste Tyres</v>
      </c>
      <c r="CM68" s="515" t="str">
        <f>Translations!$B$1060</f>
        <v>Solid - Other solid fuels</v>
      </c>
      <c r="CN68" s="515" t="str">
        <f>Translations!$B$1061</f>
        <v>Solid - Other solid biomass</v>
      </c>
      <c r="CO68" s="515" t="str">
        <f>Translations!$B$1034</f>
        <v>Waste - Municipal and industrial wastes</v>
      </c>
      <c r="CP68" s="515" t="str">
        <f>Translations!$B$1035</f>
        <v>Waste - Industrial Wastes</v>
      </c>
      <c r="CQ68" s="515" t="str">
        <f>Translations!$B$157</f>
        <v>n.a.</v>
      </c>
      <c r="CR68" s="515" t="str">
        <f>Translations!$B$157</f>
        <v>n.a.</v>
      </c>
      <c r="CS68" s="515" t="str">
        <f>Translations!$B$157</f>
        <v>n.a.</v>
      </c>
      <c r="CT68" s="515" t="str">
        <f>Translations!$B$157</f>
        <v>n.a.</v>
      </c>
      <c r="CU68" s="515" t="str">
        <f>Translations!$B$157</f>
        <v>n.a.</v>
      </c>
      <c r="CV68" s="515" t="str">
        <f>Translations!$B$157</f>
        <v>n.a.</v>
      </c>
      <c r="CW68" s="515" t="str">
        <f>Translations!$B$157</f>
        <v>n.a.</v>
      </c>
      <c r="CX68" s="515" t="str">
        <f>Translations!$B$157</f>
        <v>n.a.</v>
      </c>
      <c r="CY68" s="515" t="str">
        <f>Translations!$B$157</f>
        <v>n.a.</v>
      </c>
      <c r="CZ68" s="515" t="str">
        <f>Translations!$B$157</f>
        <v>n.a.</v>
      </c>
      <c r="DA68" s="515" t="str">
        <f>Translations!$B$157</f>
        <v>n.a.</v>
      </c>
      <c r="DB68" s="517" t="str">
        <f>Translations!$B$157</f>
        <v>n.a.</v>
      </c>
    </row>
    <row r="69" spans="1:106" x14ac:dyDescent="0.25">
      <c r="A69" s="217">
        <f t="shared" si="2"/>
        <v>52</v>
      </c>
      <c r="B69" s="171" t="str">
        <f t="shared" si="0"/>
        <v>Bulk organic chemicals: Mass balance methodology</v>
      </c>
      <c r="C69" s="171"/>
      <c r="D69" s="173"/>
      <c r="E69" s="508" t="str">
        <f t="shared" ca="1" si="3"/>
        <v>MSParameters!$G$69:$AG$69</v>
      </c>
      <c r="F69" s="316"/>
      <c r="G69" s="514" t="str">
        <f>Translations!$B$1116</f>
        <v>Material - Acetonitrile</v>
      </c>
      <c r="H69" s="515" t="str">
        <f>Translations!$B$1117</f>
        <v>Material - Acrylonitrile</v>
      </c>
      <c r="I69" s="515" t="str">
        <f>Translations!$B$1118</f>
        <v>Material - Butadiene</v>
      </c>
      <c r="J69" s="515" t="str">
        <f>Translations!$B$1119</f>
        <v>Material - Carbon Black</v>
      </c>
      <c r="K69" s="515" t="str">
        <f>Translations!$B$1120</f>
        <v>Material - Ethylene</v>
      </c>
      <c r="L69" s="515" t="str">
        <f>Translations!$B$1121</f>
        <v>Material - Ethylene dichloride</v>
      </c>
      <c r="M69" s="515" t="str">
        <f>Translations!$B$1122</f>
        <v>Material - Ethylene glycol</v>
      </c>
      <c r="N69" s="515" t="str">
        <f>Translations!$B$1123</f>
        <v>Material - Ethylene oxide</v>
      </c>
      <c r="O69" s="515" t="str">
        <f>Translations!$B$1124</f>
        <v>Material - Hydrogen cyanide</v>
      </c>
      <c r="P69" s="515" t="str">
        <f>Translations!$B$1125</f>
        <v>Material - Methanol</v>
      </c>
      <c r="Q69" s="515" t="str">
        <f>Translations!$B$1126</f>
        <v>Material - Propylene</v>
      </c>
      <c r="R69" s="515" t="str">
        <f>Translations!$B$1127</f>
        <v>Material - Vinyl chloride monomer</v>
      </c>
      <c r="S69" s="515" t="str">
        <f>Translations!$B$1128</f>
        <v>Material - Maleic acid anhydride</v>
      </c>
      <c r="T69" s="515" t="str">
        <f>Translations!$B$1129</f>
        <v>Material - Phthalic acid anhydride</v>
      </c>
      <c r="U69" s="515" t="str">
        <f>Translations!$B$1130</f>
        <v>Material - Aromatics</v>
      </c>
      <c r="V69" s="515" t="str">
        <f>Translations!$B$1131</f>
        <v>Material - Terephthalic acid</v>
      </c>
      <c r="W69" s="515" t="str">
        <f>Translations!$B$1132</f>
        <v>Material - Phenol</v>
      </c>
      <c r="X69" s="515" t="str">
        <f>Translations!$B$1133</f>
        <v>Material - Acetone</v>
      </c>
      <c r="Y69" s="515" t="str">
        <f>Translations!$B$1134</f>
        <v>Material - Cumene</v>
      </c>
      <c r="Z69" s="515" t="str">
        <f>Translations!$B$1135</f>
        <v>Material - Formic acid</v>
      </c>
      <c r="AA69" s="515" t="str">
        <f>Translations!$B$1136</f>
        <v>Material - Acetic acid</v>
      </c>
      <c r="AB69" s="515" t="str">
        <f>Translations!$B$1137</f>
        <v>Material - Formaldehyde</v>
      </c>
      <c r="AC69" s="515" t="str">
        <f>Translations!$B$1138</f>
        <v>Material - Acetic anhydride</v>
      </c>
      <c r="AD69" s="515" t="str">
        <f>Translations!$B$1139</f>
        <v>Material - Phthalic acid</v>
      </c>
      <c r="AE69" s="515" t="str">
        <f>Translations!$B$1140</f>
        <v>Material - Acrylic acid</v>
      </c>
      <c r="AF69" s="515" t="str">
        <f>Translations!$B$1062</f>
        <v>Material - Other Inputs</v>
      </c>
      <c r="AG69" s="515" t="str">
        <f>Translations!$B$1063</f>
        <v>Material - Other Outputs</v>
      </c>
      <c r="AH69" s="515" t="str">
        <f>Translations!$B$157</f>
        <v>n.a.</v>
      </c>
      <c r="AI69" s="515" t="str">
        <f>Translations!$B$157</f>
        <v>n.a.</v>
      </c>
      <c r="AJ69" s="515" t="str">
        <f>Translations!$B$157</f>
        <v>n.a.</v>
      </c>
      <c r="AK69" s="515" t="str">
        <f>Translations!$B$157</f>
        <v>n.a.</v>
      </c>
      <c r="AL69" s="515" t="str">
        <f>Translations!$B$157</f>
        <v>n.a.</v>
      </c>
      <c r="AM69" s="515" t="str">
        <f>Translations!$B$157</f>
        <v>n.a.</v>
      </c>
      <c r="AN69" s="515" t="str">
        <f>Translations!$B$157</f>
        <v>n.a.</v>
      </c>
      <c r="AO69" s="515" t="str">
        <f>Translations!$B$157</f>
        <v>n.a.</v>
      </c>
      <c r="AP69" s="515" t="str">
        <f>Translations!$B$157</f>
        <v>n.a.</v>
      </c>
      <c r="AQ69" s="515" t="str">
        <f>Translations!$B$157</f>
        <v>n.a.</v>
      </c>
      <c r="AR69" s="515" t="str">
        <f>Translations!$B$157</f>
        <v>n.a.</v>
      </c>
      <c r="AS69" s="515" t="str">
        <f>Translations!$B$157</f>
        <v>n.a.</v>
      </c>
      <c r="AT69" s="515" t="str">
        <f>Translations!$B$157</f>
        <v>n.a.</v>
      </c>
      <c r="AU69" s="515" t="str">
        <f>Translations!$B$157</f>
        <v>n.a.</v>
      </c>
      <c r="AV69" s="515" t="str">
        <f>Translations!$B$157</f>
        <v>n.a.</v>
      </c>
      <c r="AW69" s="515" t="str">
        <f>Translations!$B$157</f>
        <v>n.a.</v>
      </c>
      <c r="AX69" s="515" t="str">
        <f>Translations!$B$157</f>
        <v>n.a.</v>
      </c>
      <c r="AY69" s="515" t="str">
        <f>Translations!$B$157</f>
        <v>n.a.</v>
      </c>
      <c r="AZ69" s="515" t="str">
        <f>Translations!$B$157</f>
        <v>n.a.</v>
      </c>
      <c r="BA69" s="515" t="str">
        <f>Translations!$B$157</f>
        <v>n.a.</v>
      </c>
      <c r="BB69" s="515" t="str">
        <f>Translations!$B$157</f>
        <v>n.a.</v>
      </c>
      <c r="BC69" s="515" t="str">
        <f>Translations!$B$157</f>
        <v>n.a.</v>
      </c>
      <c r="BD69" s="515" t="str">
        <f>Translations!$B$157</f>
        <v>n.a.</v>
      </c>
      <c r="BE69" s="515" t="str">
        <f>Translations!$B$157</f>
        <v>n.a.</v>
      </c>
      <c r="BF69" s="515" t="str">
        <f>Translations!$B$157</f>
        <v>n.a.</v>
      </c>
      <c r="BG69" s="515" t="str">
        <f>Translations!$B$157</f>
        <v>n.a.</v>
      </c>
      <c r="BH69" s="515" t="str">
        <f>Translations!$B$157</f>
        <v>n.a.</v>
      </c>
      <c r="BI69" s="515" t="str">
        <f>Translations!$B$157</f>
        <v>n.a.</v>
      </c>
      <c r="BJ69" s="515" t="str">
        <f>Translations!$B$157</f>
        <v>n.a.</v>
      </c>
      <c r="BK69" s="515" t="str">
        <f>Translations!$B$157</f>
        <v>n.a.</v>
      </c>
      <c r="BL69" s="515" t="str">
        <f>Translations!$B$157</f>
        <v>n.a.</v>
      </c>
      <c r="BM69" s="515" t="str">
        <f>Translations!$B$157</f>
        <v>n.a.</v>
      </c>
      <c r="BN69" s="515" t="str">
        <f>Translations!$B$157</f>
        <v>n.a.</v>
      </c>
      <c r="BO69" s="515" t="str">
        <f>Translations!$B$157</f>
        <v>n.a.</v>
      </c>
      <c r="BP69" s="515" t="str">
        <f>Translations!$B$157</f>
        <v>n.a.</v>
      </c>
      <c r="BQ69" s="515" t="str">
        <f>Translations!$B$157</f>
        <v>n.a.</v>
      </c>
      <c r="BR69" s="515" t="str">
        <f>Translations!$B$157</f>
        <v>n.a.</v>
      </c>
      <c r="BS69" s="515" t="str">
        <f>Translations!$B$157</f>
        <v>n.a.</v>
      </c>
      <c r="BT69" s="515" t="str">
        <f>Translations!$B$157</f>
        <v>n.a.</v>
      </c>
      <c r="BU69" s="515" t="str">
        <f>Translations!$B$157</f>
        <v>n.a.</v>
      </c>
      <c r="BV69" s="515" t="str">
        <f>Translations!$B$157</f>
        <v>n.a.</v>
      </c>
      <c r="BW69" s="515" t="str">
        <f>Translations!$B$157</f>
        <v>n.a.</v>
      </c>
      <c r="BX69" s="515" t="str">
        <f>Translations!$B$157</f>
        <v>n.a.</v>
      </c>
      <c r="BY69" s="515" t="str">
        <f>Translations!$B$157</f>
        <v>n.a.</v>
      </c>
      <c r="BZ69" s="515" t="str">
        <f>Translations!$B$157</f>
        <v>n.a.</v>
      </c>
      <c r="CA69" s="515" t="str">
        <f>Translations!$B$157</f>
        <v>n.a.</v>
      </c>
      <c r="CB69" s="515" t="str">
        <f>Translations!$B$157</f>
        <v>n.a.</v>
      </c>
      <c r="CC69" s="515" t="str">
        <f>Translations!$B$157</f>
        <v>n.a.</v>
      </c>
      <c r="CD69" s="515" t="str">
        <f>Translations!$B$157</f>
        <v>n.a.</v>
      </c>
      <c r="CE69" s="515" t="str">
        <f>Translations!$B$157</f>
        <v>n.a.</v>
      </c>
      <c r="CF69" s="515" t="str">
        <f>Translations!$B$157</f>
        <v>n.a.</v>
      </c>
      <c r="CG69" s="515" t="str">
        <f>Translations!$B$157</f>
        <v>n.a.</v>
      </c>
      <c r="CH69" s="515" t="str">
        <f>Translations!$B$157</f>
        <v>n.a.</v>
      </c>
      <c r="CI69" s="515" t="str">
        <f>Translations!$B$157</f>
        <v>n.a.</v>
      </c>
      <c r="CJ69" s="515" t="str">
        <f>Translations!$B$157</f>
        <v>n.a.</v>
      </c>
      <c r="CK69" s="515" t="str">
        <f>Translations!$B$157</f>
        <v>n.a.</v>
      </c>
      <c r="CL69" s="515" t="str">
        <f>Translations!$B$157</f>
        <v>n.a.</v>
      </c>
      <c r="CM69" s="515" t="str">
        <f>Translations!$B$157</f>
        <v>n.a.</v>
      </c>
      <c r="CN69" s="515" t="str">
        <f>Translations!$B$157</f>
        <v>n.a.</v>
      </c>
      <c r="CO69" s="515" t="str">
        <f>Translations!$B$157</f>
        <v>n.a.</v>
      </c>
      <c r="CP69" s="515" t="str">
        <f>Translations!$B$157</f>
        <v>n.a.</v>
      </c>
      <c r="CQ69" s="515" t="str">
        <f>Translations!$B$157</f>
        <v>n.a.</v>
      </c>
      <c r="CR69" s="515" t="str">
        <f>Translations!$B$157</f>
        <v>n.a.</v>
      </c>
      <c r="CS69" s="515" t="str">
        <f>Translations!$B$157</f>
        <v>n.a.</v>
      </c>
      <c r="CT69" s="515" t="str">
        <f>Translations!$B$157</f>
        <v>n.a.</v>
      </c>
      <c r="CU69" s="515" t="str">
        <f>Translations!$B$157</f>
        <v>n.a.</v>
      </c>
      <c r="CV69" s="515" t="str">
        <f>Translations!$B$157</f>
        <v>n.a.</v>
      </c>
      <c r="CW69" s="515" t="str">
        <f>Translations!$B$157</f>
        <v>n.a.</v>
      </c>
      <c r="CX69" s="515" t="str">
        <f>Translations!$B$157</f>
        <v>n.a.</v>
      </c>
      <c r="CY69" s="515" t="str">
        <f>Translations!$B$157</f>
        <v>n.a.</v>
      </c>
      <c r="CZ69" s="515" t="str">
        <f>Translations!$B$157</f>
        <v>n.a.</v>
      </c>
      <c r="DA69" s="515" t="str">
        <f>Translations!$B$157</f>
        <v>n.a.</v>
      </c>
      <c r="DB69" s="517" t="str">
        <f>Translations!$B$157</f>
        <v>n.a.</v>
      </c>
    </row>
    <row r="70" spans="1:106" x14ac:dyDescent="0.25">
      <c r="A70" s="217">
        <f t="shared" si="2"/>
        <v>53</v>
      </c>
      <c r="B70" s="171" t="str">
        <f t="shared" si="0"/>
        <v>(Non) ferrous, sec. aluminium: Process (method A): carbonate only</v>
      </c>
      <c r="C70" s="171"/>
      <c r="D70" s="173"/>
      <c r="E70" s="508" t="str">
        <f t="shared" ca="1" si="3"/>
        <v>MSParameters!$G$70:$CW$70</v>
      </c>
      <c r="F70" s="316"/>
      <c r="G70" s="514" t="str">
        <f>Translations!$B$1065</f>
        <v>Material - Limestone</v>
      </c>
      <c r="H70" s="515" t="str">
        <f>Translations!$B$1066</f>
        <v>Material - Dolomite</v>
      </c>
      <c r="I70" s="515" t="str">
        <f>Translations!$B$1067</f>
        <v>Material - Sodium bicarbonate</v>
      </c>
      <c r="J70" s="515" t="str">
        <f>Translations!$B$1086</f>
        <v>Material - Ores</v>
      </c>
      <c r="K70" s="515" t="str">
        <f>Translations!$B$1087</f>
        <v>Material - Additives</v>
      </c>
      <c r="L70" s="515" t="str">
        <f>Translations!$B$1088</f>
        <v>Material - Scrap Iron</v>
      </c>
      <c r="M70" s="515" t="str">
        <f>Translations!$B$1089</f>
        <v>Material - Iron ores</v>
      </c>
      <c r="N70" s="515" t="str">
        <f>Translations!$B$1101</f>
        <v>Material - Alloying components</v>
      </c>
      <c r="O70" s="515" t="str">
        <f>Translations!$B$1090</f>
        <v>Material - Blast Furnace Slag</v>
      </c>
      <c r="P70" s="515" t="str">
        <f>Translations!$B$1091</f>
        <v>Material - Other slag</v>
      </c>
      <c r="Q70" s="515" t="str">
        <f>Translations!$B$1108</f>
        <v>Material - Other carbon-containing material</v>
      </c>
      <c r="R70" s="515" t="str">
        <f>Translations!$B$1068</f>
        <v>Material - Sodium carbonate</v>
      </c>
      <c r="S70" s="515" t="str">
        <f>Translations!$B$1069</f>
        <v>Material - Potash</v>
      </c>
      <c r="T70" s="515" t="str">
        <f>Translations!$B$1070</f>
        <v>Material - CaCO3</v>
      </c>
      <c r="U70" s="515" t="str">
        <f>Translations!$B$1071</f>
        <v>Material - MgCO3</v>
      </c>
      <c r="V70" s="515" t="str">
        <f>Translations!$B$1072</f>
        <v>Material - Na2CO3</v>
      </c>
      <c r="W70" s="515" t="str">
        <f>Translations!$B$1073</f>
        <v>Material - BaCO3</v>
      </c>
      <c r="X70" s="515" t="str">
        <f>Translations!$B$1074</f>
        <v>Material - Li2CO3</v>
      </c>
      <c r="Y70" s="515" t="str">
        <f>Translations!$B$1075</f>
        <v>Material - K2CO3</v>
      </c>
      <c r="Z70" s="515" t="str">
        <f>Translations!$B$1076</f>
        <v>Material - SrCO3</v>
      </c>
      <c r="AA70" s="515" t="str">
        <f>Translations!$B$1077</f>
        <v>Material - NaHCO3</v>
      </c>
      <c r="AB70" s="515" t="str">
        <f>Translations!$B$1078</f>
        <v>Material - FeCO3</v>
      </c>
      <c r="AC70" s="515" t="str">
        <f>Translations!$B$1079</f>
        <v>Material - Other carbonates</v>
      </c>
      <c r="AD70" s="515" t="str">
        <f>Translations!$B$1092</f>
        <v>Material - Other reductants</v>
      </c>
      <c r="AE70" s="515" t="str">
        <f>Translations!$B$1064</f>
        <v>Material - Other materials</v>
      </c>
      <c r="AF70" s="515" t="str">
        <f>Translations!$B$999</f>
        <v>Gaseous - Natural Gas</v>
      </c>
      <c r="AG70" s="515" t="str">
        <f>Translations!$B$1000</f>
        <v>Gaseous - Gas Works Gas</v>
      </c>
      <c r="AH70" s="515" t="str">
        <f>Translations!$B$1001</f>
        <v>Gaseous - Coke Oven Gas</v>
      </c>
      <c r="AI70" s="515" t="str">
        <f>Translations!$B$1002</f>
        <v>Gaseous - Blast Furnace Gas</v>
      </c>
      <c r="AJ70" s="515" t="str">
        <f>Translations!$B$1003</f>
        <v>Gaseous - Oxygen Steel Furnace Gas</v>
      </c>
      <c r="AK70" s="515" t="str">
        <f>Translations!$B$1004</f>
        <v>Gaseous - Biogas</v>
      </c>
      <c r="AL70" s="515" t="str">
        <f>Translations!$B$1005</f>
        <v>Gaseous - Sludge Gas</v>
      </c>
      <c r="AM70" s="515" t="str">
        <f>Translations!$B$1006</f>
        <v>Gaseous - Landfill Gas</v>
      </c>
      <c r="AN70" s="515" t="str">
        <f>Translations!$B$1007</f>
        <v>Gaseous - Carbon Monoxide</v>
      </c>
      <c r="AO70" s="515" t="str">
        <f>Translations!$B$1008</f>
        <v>Gaseous - Methane</v>
      </c>
      <c r="AP70" s="515" t="str">
        <f>Translations!$B$988</f>
        <v>Gaseous - Ethane</v>
      </c>
      <c r="AQ70" s="515" t="str">
        <f>Translations!$B$989</f>
        <v>Gaseous - Propane</v>
      </c>
      <c r="AR70" s="515" t="str">
        <f>Translations!$B$990</f>
        <v>Gaseous - Butane</v>
      </c>
      <c r="AS70" s="515" t="str">
        <f>Translations!$B$1009</f>
        <v>Gaseous - Other gaseous fuels</v>
      </c>
      <c r="AT70" s="515" t="str">
        <f>Translations!$B$1010</f>
        <v>Gaseous - Other gaseous biomass</v>
      </c>
      <c r="AU70" s="515" t="str">
        <f>Translations!$B$991</f>
        <v>Liquid - Light fuel oil</v>
      </c>
      <c r="AV70" s="515" t="str">
        <f>Translations!$B$1011</f>
        <v>Liquid - Extra light fuel oil</v>
      </c>
      <c r="AW70" s="515" t="str">
        <f>Translations!$B$1012</f>
        <v>Liquid - Medium fuel oil</v>
      </c>
      <c r="AX70" s="515" t="str">
        <f>Translations!$B$1013</f>
        <v>Liquid - Heavy fuel oil</v>
      </c>
      <c r="AY70" s="515" t="str">
        <f>Translations!$B$992</f>
        <v>Liquid - Gas oil</v>
      </c>
      <c r="AZ70" s="515" t="str">
        <f>Translations!$B$993</f>
        <v>Liquid - Gasoline</v>
      </c>
      <c r="BA70" s="515" t="str">
        <f>Translations!$B$994</f>
        <v>Liquid - Lamp oil</v>
      </c>
      <c r="BB70" s="515" t="str">
        <f>Translations!$B$995</f>
        <v>Liquid - Kerosene</v>
      </c>
      <c r="BC70" s="515" t="str">
        <f>Translations!$B$996</f>
        <v>Liquid - Jet kerosene (jet A1 or jet A)</v>
      </c>
      <c r="BD70" s="515" t="str">
        <f>Translations!$B$997</f>
        <v>Liquid - Jet gasoline (Jet B)</v>
      </c>
      <c r="BE70" s="515" t="str">
        <f>Translations!$B$998</f>
        <v>Liquid - Aviation gasoline (AvGas)</v>
      </c>
      <c r="BF70" s="515" t="str">
        <f>Translations!$B$1014</f>
        <v>Liquid - Liquefied Petroleum Gases</v>
      </c>
      <c r="BG70" s="515" t="str">
        <f>Translations!$B$1015</f>
        <v>Liquid - Crude Oil</v>
      </c>
      <c r="BH70" s="515" t="str">
        <f>Translations!$B$1016</f>
        <v>Liquid - Orimulsion</v>
      </c>
      <c r="BI70" s="515" t="str">
        <f>Translations!$B$1017</f>
        <v>Liquid - Natural Gas Liquids</v>
      </c>
      <c r="BJ70" s="515" t="str">
        <f>Translations!$B$1018</f>
        <v>Liquid - Motor Gasoline</v>
      </c>
      <c r="BK70" s="515" t="str">
        <f>Translations!$B$1019</f>
        <v>Liquid - Shale Oil</v>
      </c>
      <c r="BL70" s="515" t="str">
        <f>Translations!$B$1020</f>
        <v>Liquid - Gas/Diesel Oil</v>
      </c>
      <c r="BM70" s="515" t="str">
        <f>Translations!$B$1021</f>
        <v>Liquid - Residual Fuel Oil</v>
      </c>
      <c r="BN70" s="515" t="str">
        <f>Translations!$B$1022</f>
        <v>Liquid - Naphtha</v>
      </c>
      <c r="BO70" s="515" t="str">
        <f>Translations!$B$1023</f>
        <v>Liquid - Lubricants</v>
      </c>
      <c r="BP70" s="515" t="str">
        <f>Translations!$B$1024</f>
        <v>Liquid - White Spirit &amp; SBP</v>
      </c>
      <c r="BQ70" s="515" t="str">
        <f>Translations!$B$1025</f>
        <v>Liquid - Oil Shale and Tar Sands</v>
      </c>
      <c r="BR70" s="515" t="str">
        <f>Translations!$B$1026</f>
        <v>Liquid - Patent Fuel</v>
      </c>
      <c r="BS70" s="515" t="str">
        <f>Translations!$B$1027</f>
        <v>Liquid - Waste Oils</v>
      </c>
      <c r="BT70" s="515" t="str">
        <f>Translations!$B$1028</f>
        <v>Liquid - Biogasoline</v>
      </c>
      <c r="BU70" s="515" t="str">
        <f>Translations!$B$1029</f>
        <v>Liquid - Biodiesels</v>
      </c>
      <c r="BV70" s="515" t="str">
        <f>Translations!$B$1030</f>
        <v>Liquid - Bitumen</v>
      </c>
      <c r="BW70" s="515" t="str">
        <f>Translations!$B$1032</f>
        <v>Liquid - Other liquid fuels</v>
      </c>
      <c r="BX70" s="515" t="str">
        <f>Translations!$B$1033</f>
        <v>Liquid - Other liquid biomass</v>
      </c>
      <c r="BY70" s="515" t="str">
        <f>Translations!$B$1040</f>
        <v>Solid - Coke</v>
      </c>
      <c r="BZ70" s="515" t="str">
        <f>Translations!$B$1041</f>
        <v>Solid - Petroleum Coke</v>
      </c>
      <c r="CA70" s="515" t="str">
        <f>Translations!$B$1042</f>
        <v>Solid - Hard coal</v>
      </c>
      <c r="CB70" s="515" t="str">
        <f>Translations!$B$1043</f>
        <v>Solid - Lignite</v>
      </c>
      <c r="CC70" s="515" t="str">
        <f>Translations!$B$1044</f>
        <v>Solid - Anthracite</v>
      </c>
      <c r="CD70" s="515" t="str">
        <f>Translations!$B$1045</f>
        <v>Solid - Coking Coal</v>
      </c>
      <c r="CE70" s="515" t="str">
        <f>Translations!$B$1046</f>
        <v>Solid - Sub-Bituminous Coal</v>
      </c>
      <c r="CF70" s="515" t="str">
        <f>Translations!$B$1047</f>
        <v>Solid - Other Bituminous Coal</v>
      </c>
      <c r="CG70" s="515" t="str">
        <f>Translations!$B$1048</f>
        <v>Solid - Gas Coke</v>
      </c>
      <c r="CH70" s="515" t="str">
        <f>Translations!$B$1049</f>
        <v>Solid - Paraffin wax</v>
      </c>
      <c r="CI70" s="515" t="str">
        <f>Translations!$B$1050</f>
        <v>Solid - Black liquor</v>
      </c>
      <c r="CJ70" s="515" t="str">
        <f>Translations!$B$1051</f>
        <v>Solid - Firewood</v>
      </c>
      <c r="CK70" s="515" t="str">
        <f>Translations!$B$1052</f>
        <v>Solid - Wood (non-waste)</v>
      </c>
      <c r="CL70" s="515" t="str">
        <f>Translations!$B$1053</f>
        <v>Solid - Wood (waste)</v>
      </c>
      <c r="CM70" s="515" t="str">
        <f>Translations!$B$1054</f>
        <v>Solid - Peat</v>
      </c>
      <c r="CN70" s="515" t="str">
        <f>Translations!$B$1055</f>
        <v>Solid - Sewage sludge</v>
      </c>
      <c r="CO70" s="515" t="str">
        <f>Translations!$B$1056</f>
        <v>Solid - Municipal sewage sludge</v>
      </c>
      <c r="CP70" s="515" t="str">
        <f>Translations!$B$1057</f>
        <v>Solid - Coal Tar</v>
      </c>
      <c r="CQ70" s="515" t="str">
        <f>Translations!$B$1058</f>
        <v>Solid - Charcoal</v>
      </c>
      <c r="CR70" s="515" t="str">
        <f>Translations!$B$1059</f>
        <v>Solid - Waste Tyres</v>
      </c>
      <c r="CS70" s="515" t="str">
        <f>Translations!$B$1060</f>
        <v>Solid - Other solid fuels</v>
      </c>
      <c r="CT70" s="515" t="str">
        <f>Translations!$B$1061</f>
        <v>Solid - Other solid biomass</v>
      </c>
      <c r="CU70" s="515" t="str">
        <f>Translations!$B$1034</f>
        <v>Waste - Municipal and industrial wastes</v>
      </c>
      <c r="CV70" s="515" t="str">
        <f>Translations!$B$1035</f>
        <v>Waste - Industrial Wastes</v>
      </c>
      <c r="CW70" s="515" t="str">
        <f>Translations!$B$1036</f>
        <v>Refinery - Refinery Gas</v>
      </c>
      <c r="CX70" s="515" t="str">
        <f>Translations!$B$157</f>
        <v>n.a.</v>
      </c>
      <c r="CY70" s="515" t="str">
        <f>Translations!$B$157</f>
        <v>n.a.</v>
      </c>
      <c r="CZ70" s="515" t="str">
        <f>Translations!$B$157</f>
        <v>n.a.</v>
      </c>
      <c r="DA70" s="515" t="str">
        <f>Translations!$B$157</f>
        <v>n.a.</v>
      </c>
      <c r="DB70" s="517" t="str">
        <f>Translations!$B$157</f>
        <v>n.a.</v>
      </c>
    </row>
    <row r="71" spans="1:106" x14ac:dyDescent="0.25">
      <c r="A71" s="217">
        <f t="shared" si="2"/>
        <v>54</v>
      </c>
      <c r="B71" s="171" t="str">
        <f t="shared" si="0"/>
        <v>(Non) ferrous, sec. aluminium: Process (method A): mixed (carbonate + non-carbonate)</v>
      </c>
      <c r="C71" s="171"/>
      <c r="D71" s="173"/>
      <c r="E71" s="508" t="str">
        <f t="shared" ca="1" si="3"/>
        <v>MSParameters!$G$71:$CW$71</v>
      </c>
      <c r="F71" s="316"/>
      <c r="G71" s="514" t="str">
        <f>Translations!$B$1065</f>
        <v>Material - Limestone</v>
      </c>
      <c r="H71" s="515" t="str">
        <f>Translations!$B$1066</f>
        <v>Material - Dolomite</v>
      </c>
      <c r="I71" s="515" t="str">
        <f>Translations!$B$1067</f>
        <v>Material - Sodium bicarbonate</v>
      </c>
      <c r="J71" s="515" t="str">
        <f>Translations!$B$1086</f>
        <v>Material - Ores</v>
      </c>
      <c r="K71" s="515" t="str">
        <f>Translations!$B$1087</f>
        <v>Material - Additives</v>
      </c>
      <c r="L71" s="515" t="str">
        <f>Translations!$B$1088</f>
        <v>Material - Scrap Iron</v>
      </c>
      <c r="M71" s="515" t="str">
        <f>Translations!$B$1089</f>
        <v>Material - Iron ores</v>
      </c>
      <c r="N71" s="515" t="str">
        <f>Translations!$B$1101</f>
        <v>Material - Alloying components</v>
      </c>
      <c r="O71" s="515" t="str">
        <f>Translations!$B$1090</f>
        <v>Material - Blast Furnace Slag</v>
      </c>
      <c r="P71" s="515" t="str">
        <f>Translations!$B$1091</f>
        <v>Material - Other slag</v>
      </c>
      <c r="Q71" s="515" t="str">
        <f>Translations!$B$1108</f>
        <v>Material - Other carbon-containing material</v>
      </c>
      <c r="R71" s="515" t="str">
        <f>Translations!$B$1068</f>
        <v>Material - Sodium carbonate</v>
      </c>
      <c r="S71" s="515" t="str">
        <f>Translations!$B$1069</f>
        <v>Material - Potash</v>
      </c>
      <c r="T71" s="515" t="str">
        <f>Translations!$B$1070</f>
        <v>Material - CaCO3</v>
      </c>
      <c r="U71" s="515" t="str">
        <f>Translations!$B$1071</f>
        <v>Material - MgCO3</v>
      </c>
      <c r="V71" s="515" t="str">
        <f>Translations!$B$1072</f>
        <v>Material - Na2CO3</v>
      </c>
      <c r="W71" s="515" t="str">
        <f>Translations!$B$1073</f>
        <v>Material - BaCO3</v>
      </c>
      <c r="X71" s="515" t="str">
        <f>Translations!$B$1074</f>
        <v>Material - Li2CO3</v>
      </c>
      <c r="Y71" s="515" t="str">
        <f>Translations!$B$1075</f>
        <v>Material - K2CO3</v>
      </c>
      <c r="Z71" s="515" t="str">
        <f>Translations!$B$1076</f>
        <v>Material - SrCO3</v>
      </c>
      <c r="AA71" s="515" t="str">
        <f>Translations!$B$1077</f>
        <v>Material - NaHCO3</v>
      </c>
      <c r="AB71" s="515" t="str">
        <f>Translations!$B$1078</f>
        <v>Material - FeCO3</v>
      </c>
      <c r="AC71" s="515" t="str">
        <f>Translations!$B$1079</f>
        <v>Material - Other carbonates</v>
      </c>
      <c r="AD71" s="515" t="str">
        <f>Translations!$B$1092</f>
        <v>Material - Other reductants</v>
      </c>
      <c r="AE71" s="515" t="str">
        <f>Translations!$B$1064</f>
        <v>Material - Other materials</v>
      </c>
      <c r="AF71" s="515" t="str">
        <f>Translations!$B$999</f>
        <v>Gaseous - Natural Gas</v>
      </c>
      <c r="AG71" s="515" t="str">
        <f>Translations!$B$1000</f>
        <v>Gaseous - Gas Works Gas</v>
      </c>
      <c r="AH71" s="515" t="str">
        <f>Translations!$B$1001</f>
        <v>Gaseous - Coke Oven Gas</v>
      </c>
      <c r="AI71" s="515" t="str">
        <f>Translations!$B$1002</f>
        <v>Gaseous - Blast Furnace Gas</v>
      </c>
      <c r="AJ71" s="515" t="str">
        <f>Translations!$B$1003</f>
        <v>Gaseous - Oxygen Steel Furnace Gas</v>
      </c>
      <c r="AK71" s="515" t="str">
        <f>Translations!$B$1004</f>
        <v>Gaseous - Biogas</v>
      </c>
      <c r="AL71" s="515" t="str">
        <f>Translations!$B$1005</f>
        <v>Gaseous - Sludge Gas</v>
      </c>
      <c r="AM71" s="515" t="str">
        <f>Translations!$B$1006</f>
        <v>Gaseous - Landfill Gas</v>
      </c>
      <c r="AN71" s="515" t="str">
        <f>Translations!$B$1007</f>
        <v>Gaseous - Carbon Monoxide</v>
      </c>
      <c r="AO71" s="515" t="str">
        <f>Translations!$B$1008</f>
        <v>Gaseous - Methane</v>
      </c>
      <c r="AP71" s="515" t="str">
        <f>Translations!$B$988</f>
        <v>Gaseous - Ethane</v>
      </c>
      <c r="AQ71" s="515" t="str">
        <f>Translations!$B$989</f>
        <v>Gaseous - Propane</v>
      </c>
      <c r="AR71" s="515" t="str">
        <f>Translations!$B$990</f>
        <v>Gaseous - Butane</v>
      </c>
      <c r="AS71" s="515" t="str">
        <f>Translations!$B$1009</f>
        <v>Gaseous - Other gaseous fuels</v>
      </c>
      <c r="AT71" s="515" t="str">
        <f>Translations!$B$1010</f>
        <v>Gaseous - Other gaseous biomass</v>
      </c>
      <c r="AU71" s="515" t="str">
        <f>Translations!$B$991</f>
        <v>Liquid - Light fuel oil</v>
      </c>
      <c r="AV71" s="515" t="str">
        <f>Translations!$B$1011</f>
        <v>Liquid - Extra light fuel oil</v>
      </c>
      <c r="AW71" s="515" t="str">
        <f>Translations!$B$1012</f>
        <v>Liquid - Medium fuel oil</v>
      </c>
      <c r="AX71" s="515" t="str">
        <f>Translations!$B$1013</f>
        <v>Liquid - Heavy fuel oil</v>
      </c>
      <c r="AY71" s="515" t="str">
        <f>Translations!$B$992</f>
        <v>Liquid - Gas oil</v>
      </c>
      <c r="AZ71" s="515" t="str">
        <f>Translations!$B$993</f>
        <v>Liquid - Gasoline</v>
      </c>
      <c r="BA71" s="515" t="str">
        <f>Translations!$B$994</f>
        <v>Liquid - Lamp oil</v>
      </c>
      <c r="BB71" s="515" t="str">
        <f>Translations!$B$995</f>
        <v>Liquid - Kerosene</v>
      </c>
      <c r="BC71" s="515" t="str">
        <f>Translations!$B$996</f>
        <v>Liquid - Jet kerosene (jet A1 or jet A)</v>
      </c>
      <c r="BD71" s="515" t="str">
        <f>Translations!$B$997</f>
        <v>Liquid - Jet gasoline (Jet B)</v>
      </c>
      <c r="BE71" s="515" t="str">
        <f>Translations!$B$998</f>
        <v>Liquid - Aviation gasoline (AvGas)</v>
      </c>
      <c r="BF71" s="515" t="str">
        <f>Translations!$B$1014</f>
        <v>Liquid - Liquefied Petroleum Gases</v>
      </c>
      <c r="BG71" s="515" t="str">
        <f>Translations!$B$1015</f>
        <v>Liquid - Crude Oil</v>
      </c>
      <c r="BH71" s="515" t="str">
        <f>Translations!$B$1016</f>
        <v>Liquid - Orimulsion</v>
      </c>
      <c r="BI71" s="515" t="str">
        <f>Translations!$B$1017</f>
        <v>Liquid - Natural Gas Liquids</v>
      </c>
      <c r="BJ71" s="515" t="str">
        <f>Translations!$B$1018</f>
        <v>Liquid - Motor Gasoline</v>
      </c>
      <c r="BK71" s="515" t="str">
        <f>Translations!$B$1019</f>
        <v>Liquid - Shale Oil</v>
      </c>
      <c r="BL71" s="515" t="str">
        <f>Translations!$B$1020</f>
        <v>Liquid - Gas/Diesel Oil</v>
      </c>
      <c r="BM71" s="515" t="str">
        <f>Translations!$B$1021</f>
        <v>Liquid - Residual Fuel Oil</v>
      </c>
      <c r="BN71" s="515" t="str">
        <f>Translations!$B$1022</f>
        <v>Liquid - Naphtha</v>
      </c>
      <c r="BO71" s="515" t="str">
        <f>Translations!$B$1023</f>
        <v>Liquid - Lubricants</v>
      </c>
      <c r="BP71" s="515" t="str">
        <f>Translations!$B$1024</f>
        <v>Liquid - White Spirit &amp; SBP</v>
      </c>
      <c r="BQ71" s="515" t="str">
        <f>Translations!$B$1025</f>
        <v>Liquid - Oil Shale and Tar Sands</v>
      </c>
      <c r="BR71" s="515" t="str">
        <f>Translations!$B$1026</f>
        <v>Liquid - Patent Fuel</v>
      </c>
      <c r="BS71" s="515" t="str">
        <f>Translations!$B$1027</f>
        <v>Liquid - Waste Oils</v>
      </c>
      <c r="BT71" s="515" t="str">
        <f>Translations!$B$1028</f>
        <v>Liquid - Biogasoline</v>
      </c>
      <c r="BU71" s="515" t="str">
        <f>Translations!$B$1029</f>
        <v>Liquid - Biodiesels</v>
      </c>
      <c r="BV71" s="515" t="str">
        <f>Translations!$B$1030</f>
        <v>Liquid - Bitumen</v>
      </c>
      <c r="BW71" s="515" t="str">
        <f>Translations!$B$1032</f>
        <v>Liquid - Other liquid fuels</v>
      </c>
      <c r="BX71" s="515" t="str">
        <f>Translations!$B$1033</f>
        <v>Liquid - Other liquid biomass</v>
      </c>
      <c r="BY71" s="515" t="str">
        <f>Translations!$B$1040</f>
        <v>Solid - Coke</v>
      </c>
      <c r="BZ71" s="515" t="str">
        <f>Translations!$B$1041</f>
        <v>Solid - Petroleum Coke</v>
      </c>
      <c r="CA71" s="515" t="str">
        <f>Translations!$B$1042</f>
        <v>Solid - Hard coal</v>
      </c>
      <c r="CB71" s="515" t="str">
        <f>Translations!$B$1043</f>
        <v>Solid - Lignite</v>
      </c>
      <c r="CC71" s="515" t="str">
        <f>Translations!$B$1044</f>
        <v>Solid - Anthracite</v>
      </c>
      <c r="CD71" s="515" t="str">
        <f>Translations!$B$1045</f>
        <v>Solid - Coking Coal</v>
      </c>
      <c r="CE71" s="515" t="str">
        <f>Translations!$B$1046</f>
        <v>Solid - Sub-Bituminous Coal</v>
      </c>
      <c r="CF71" s="515" t="str">
        <f>Translations!$B$1047</f>
        <v>Solid - Other Bituminous Coal</v>
      </c>
      <c r="CG71" s="515" t="str">
        <f>Translations!$B$1048</f>
        <v>Solid - Gas Coke</v>
      </c>
      <c r="CH71" s="515" t="str">
        <f>Translations!$B$1049</f>
        <v>Solid - Paraffin wax</v>
      </c>
      <c r="CI71" s="515" t="str">
        <f>Translations!$B$1050</f>
        <v>Solid - Black liquor</v>
      </c>
      <c r="CJ71" s="515" t="str">
        <f>Translations!$B$1051</f>
        <v>Solid - Firewood</v>
      </c>
      <c r="CK71" s="515" t="str">
        <f>Translations!$B$1052</f>
        <v>Solid - Wood (non-waste)</v>
      </c>
      <c r="CL71" s="515" t="str">
        <f>Translations!$B$1053</f>
        <v>Solid - Wood (waste)</v>
      </c>
      <c r="CM71" s="515" t="str">
        <f>Translations!$B$1054</f>
        <v>Solid - Peat</v>
      </c>
      <c r="CN71" s="515" t="str">
        <f>Translations!$B$1055</f>
        <v>Solid - Sewage sludge</v>
      </c>
      <c r="CO71" s="515" t="str">
        <f>Translations!$B$1056</f>
        <v>Solid - Municipal sewage sludge</v>
      </c>
      <c r="CP71" s="515" t="str">
        <f>Translations!$B$1057</f>
        <v>Solid - Coal Tar</v>
      </c>
      <c r="CQ71" s="515" t="str">
        <f>Translations!$B$1058</f>
        <v>Solid - Charcoal</v>
      </c>
      <c r="CR71" s="515" t="str">
        <f>Translations!$B$1059</f>
        <v>Solid - Waste Tyres</v>
      </c>
      <c r="CS71" s="515" t="str">
        <f>Translations!$B$1060</f>
        <v>Solid - Other solid fuels</v>
      </c>
      <c r="CT71" s="515" t="str">
        <f>Translations!$B$1061</f>
        <v>Solid - Other solid biomass</v>
      </c>
      <c r="CU71" s="515" t="str">
        <f>Translations!$B$1034</f>
        <v>Waste - Municipal and industrial wastes</v>
      </c>
      <c r="CV71" s="515" t="str">
        <f>Translations!$B$1035</f>
        <v>Waste - Industrial Wastes</v>
      </c>
      <c r="CW71" s="515" t="str">
        <f>Translations!$B$1036</f>
        <v>Refinery - Refinery Gas</v>
      </c>
      <c r="CX71" s="515" t="str">
        <f>Translations!$B$157</f>
        <v>n.a.</v>
      </c>
      <c r="CY71" s="515" t="str">
        <f>Translations!$B$157</f>
        <v>n.a.</v>
      </c>
      <c r="CZ71" s="515" t="str">
        <f>Translations!$B$157</f>
        <v>n.a.</v>
      </c>
      <c r="DA71" s="515" t="str">
        <f>Translations!$B$157</f>
        <v>n.a.</v>
      </c>
      <c r="DB71" s="517" t="str">
        <f>Translations!$B$157</f>
        <v>n.a.</v>
      </c>
    </row>
    <row r="72" spans="1:106" x14ac:dyDescent="0.25">
      <c r="A72" s="217">
        <f t="shared" si="2"/>
        <v>55</v>
      </c>
      <c r="B72" s="171" t="str">
        <f t="shared" si="0"/>
        <v>(Non) ferrous, sec. aluminium: Process (method A): non-carbonate</v>
      </c>
      <c r="C72" s="171"/>
      <c r="D72" s="173"/>
      <c r="E72" s="508" t="str">
        <f t="shared" ca="1" si="3"/>
        <v>MSParameters!$G$72:$G$72</v>
      </c>
      <c r="F72" s="316"/>
      <c r="G72" s="514" t="str">
        <f>Translations!$B$1108</f>
        <v>Material - Other carbon-containing material</v>
      </c>
      <c r="H72" s="515" t="str">
        <f>Translations!$B$157</f>
        <v>n.a.</v>
      </c>
      <c r="I72" s="515" t="str">
        <f>Translations!$B$157</f>
        <v>n.a.</v>
      </c>
      <c r="J72" s="515" t="str">
        <f>Translations!$B$157</f>
        <v>n.a.</v>
      </c>
      <c r="K72" s="515" t="str">
        <f>Translations!$B$157</f>
        <v>n.a.</v>
      </c>
      <c r="L72" s="515" t="str">
        <f>Translations!$B$157</f>
        <v>n.a.</v>
      </c>
      <c r="M72" s="515" t="str">
        <f>Translations!$B$157</f>
        <v>n.a.</v>
      </c>
      <c r="N72" s="515" t="str">
        <f>Translations!$B$157</f>
        <v>n.a.</v>
      </c>
      <c r="O72" s="515" t="str">
        <f>Translations!$B$157</f>
        <v>n.a.</v>
      </c>
      <c r="P72" s="515" t="str">
        <f>Translations!$B$157</f>
        <v>n.a.</v>
      </c>
      <c r="Q72" s="515" t="str">
        <f>Translations!$B$157</f>
        <v>n.a.</v>
      </c>
      <c r="R72" s="515" t="str">
        <f>Translations!$B$157</f>
        <v>n.a.</v>
      </c>
      <c r="S72" s="515" t="str">
        <f>Translations!$B$157</f>
        <v>n.a.</v>
      </c>
      <c r="T72" s="515" t="str">
        <f>Translations!$B$157</f>
        <v>n.a.</v>
      </c>
      <c r="U72" s="515" t="str">
        <f>Translations!$B$157</f>
        <v>n.a.</v>
      </c>
      <c r="V72" s="515" t="str">
        <f>Translations!$B$157</f>
        <v>n.a.</v>
      </c>
      <c r="W72" s="515" t="str">
        <f>Translations!$B$157</f>
        <v>n.a.</v>
      </c>
      <c r="X72" s="515" t="str">
        <f>Translations!$B$157</f>
        <v>n.a.</v>
      </c>
      <c r="Y72" s="515" t="str">
        <f>Translations!$B$157</f>
        <v>n.a.</v>
      </c>
      <c r="Z72" s="515" t="str">
        <f>Translations!$B$157</f>
        <v>n.a.</v>
      </c>
      <c r="AA72" s="515" t="str">
        <f>Translations!$B$157</f>
        <v>n.a.</v>
      </c>
      <c r="AB72" s="515" t="str">
        <f>Translations!$B$157</f>
        <v>n.a.</v>
      </c>
      <c r="AC72" s="515" t="str">
        <f>Translations!$B$157</f>
        <v>n.a.</v>
      </c>
      <c r="AD72" s="515" t="str">
        <f>Translations!$B$157</f>
        <v>n.a.</v>
      </c>
      <c r="AE72" s="515" t="str">
        <f>Translations!$B$157</f>
        <v>n.a.</v>
      </c>
      <c r="AF72" s="515" t="str">
        <f>Translations!$B$157</f>
        <v>n.a.</v>
      </c>
      <c r="AG72" s="515" t="str">
        <f>Translations!$B$157</f>
        <v>n.a.</v>
      </c>
      <c r="AH72" s="515" t="str">
        <f>Translations!$B$157</f>
        <v>n.a.</v>
      </c>
      <c r="AI72" s="515" t="str">
        <f>Translations!$B$157</f>
        <v>n.a.</v>
      </c>
      <c r="AJ72" s="515" t="str">
        <f>Translations!$B$157</f>
        <v>n.a.</v>
      </c>
      <c r="AK72" s="515" t="str">
        <f>Translations!$B$157</f>
        <v>n.a.</v>
      </c>
      <c r="AL72" s="515" t="str">
        <f>Translations!$B$157</f>
        <v>n.a.</v>
      </c>
      <c r="AM72" s="515" t="str">
        <f>Translations!$B$157</f>
        <v>n.a.</v>
      </c>
      <c r="AN72" s="515" t="str">
        <f>Translations!$B$157</f>
        <v>n.a.</v>
      </c>
      <c r="AO72" s="515" t="str">
        <f>Translations!$B$157</f>
        <v>n.a.</v>
      </c>
      <c r="AP72" s="515" t="str">
        <f>Translations!$B$157</f>
        <v>n.a.</v>
      </c>
      <c r="AQ72" s="515" t="str">
        <f>Translations!$B$157</f>
        <v>n.a.</v>
      </c>
      <c r="AR72" s="515" t="str">
        <f>Translations!$B$157</f>
        <v>n.a.</v>
      </c>
      <c r="AS72" s="515" t="str">
        <f>Translations!$B$157</f>
        <v>n.a.</v>
      </c>
      <c r="AT72" s="515" t="str">
        <f>Translations!$B$157</f>
        <v>n.a.</v>
      </c>
      <c r="AU72" s="515" t="str">
        <f>Translations!$B$157</f>
        <v>n.a.</v>
      </c>
      <c r="AV72" s="515" t="str">
        <f>Translations!$B$157</f>
        <v>n.a.</v>
      </c>
      <c r="AW72" s="515" t="str">
        <f>Translations!$B$157</f>
        <v>n.a.</v>
      </c>
      <c r="AX72" s="515" t="str">
        <f>Translations!$B$157</f>
        <v>n.a.</v>
      </c>
      <c r="AY72" s="515" t="str">
        <f>Translations!$B$157</f>
        <v>n.a.</v>
      </c>
      <c r="AZ72" s="515" t="str">
        <f>Translations!$B$157</f>
        <v>n.a.</v>
      </c>
      <c r="BA72" s="515" t="str">
        <f>Translations!$B$157</f>
        <v>n.a.</v>
      </c>
      <c r="BB72" s="515" t="str">
        <f>Translations!$B$157</f>
        <v>n.a.</v>
      </c>
      <c r="BC72" s="515" t="str">
        <f>Translations!$B$157</f>
        <v>n.a.</v>
      </c>
      <c r="BD72" s="515" t="str">
        <f>Translations!$B$157</f>
        <v>n.a.</v>
      </c>
      <c r="BE72" s="515" t="str">
        <f>Translations!$B$157</f>
        <v>n.a.</v>
      </c>
      <c r="BF72" s="515" t="str">
        <f>Translations!$B$157</f>
        <v>n.a.</v>
      </c>
      <c r="BG72" s="515" t="str">
        <f>Translations!$B$157</f>
        <v>n.a.</v>
      </c>
      <c r="BH72" s="515" t="str">
        <f>Translations!$B$157</f>
        <v>n.a.</v>
      </c>
      <c r="BI72" s="515" t="str">
        <f>Translations!$B$157</f>
        <v>n.a.</v>
      </c>
      <c r="BJ72" s="515" t="str">
        <f>Translations!$B$157</f>
        <v>n.a.</v>
      </c>
      <c r="BK72" s="515" t="str">
        <f>Translations!$B$157</f>
        <v>n.a.</v>
      </c>
      <c r="BL72" s="515" t="str">
        <f>Translations!$B$157</f>
        <v>n.a.</v>
      </c>
      <c r="BM72" s="515" t="str">
        <f>Translations!$B$157</f>
        <v>n.a.</v>
      </c>
      <c r="BN72" s="515" t="str">
        <f>Translations!$B$157</f>
        <v>n.a.</v>
      </c>
      <c r="BO72" s="515" t="str">
        <f>Translations!$B$157</f>
        <v>n.a.</v>
      </c>
      <c r="BP72" s="515" t="str">
        <f>Translations!$B$157</f>
        <v>n.a.</v>
      </c>
      <c r="BQ72" s="515" t="str">
        <f>Translations!$B$157</f>
        <v>n.a.</v>
      </c>
      <c r="BR72" s="515" t="str">
        <f>Translations!$B$157</f>
        <v>n.a.</v>
      </c>
      <c r="BS72" s="515" t="str">
        <f>Translations!$B$157</f>
        <v>n.a.</v>
      </c>
      <c r="BT72" s="515" t="str">
        <f>Translations!$B$157</f>
        <v>n.a.</v>
      </c>
      <c r="BU72" s="515" t="str">
        <f>Translations!$B$157</f>
        <v>n.a.</v>
      </c>
      <c r="BV72" s="515" t="str">
        <f>Translations!$B$157</f>
        <v>n.a.</v>
      </c>
      <c r="BW72" s="515" t="str">
        <f>Translations!$B$157</f>
        <v>n.a.</v>
      </c>
      <c r="BX72" s="515" t="str">
        <f>Translations!$B$157</f>
        <v>n.a.</v>
      </c>
      <c r="BY72" s="515" t="str">
        <f>Translations!$B$157</f>
        <v>n.a.</v>
      </c>
      <c r="BZ72" s="515" t="str">
        <f>Translations!$B$157</f>
        <v>n.a.</v>
      </c>
      <c r="CA72" s="515" t="str">
        <f>Translations!$B$157</f>
        <v>n.a.</v>
      </c>
      <c r="CB72" s="515" t="str">
        <f>Translations!$B$157</f>
        <v>n.a.</v>
      </c>
      <c r="CC72" s="515" t="str">
        <f>Translations!$B$157</f>
        <v>n.a.</v>
      </c>
      <c r="CD72" s="515" t="str">
        <f>Translations!$B$157</f>
        <v>n.a.</v>
      </c>
      <c r="CE72" s="515" t="str">
        <f>Translations!$B$157</f>
        <v>n.a.</v>
      </c>
      <c r="CF72" s="515" t="str">
        <f>Translations!$B$157</f>
        <v>n.a.</v>
      </c>
      <c r="CG72" s="515" t="str">
        <f>Translations!$B$157</f>
        <v>n.a.</v>
      </c>
      <c r="CH72" s="515" t="str">
        <f>Translations!$B$157</f>
        <v>n.a.</v>
      </c>
      <c r="CI72" s="515" t="str">
        <f>Translations!$B$157</f>
        <v>n.a.</v>
      </c>
      <c r="CJ72" s="515" t="str">
        <f>Translations!$B$157</f>
        <v>n.a.</v>
      </c>
      <c r="CK72" s="515" t="str">
        <f>Translations!$B$157</f>
        <v>n.a.</v>
      </c>
      <c r="CL72" s="515" t="str">
        <f>Translations!$B$157</f>
        <v>n.a.</v>
      </c>
      <c r="CM72" s="515" t="str">
        <f>Translations!$B$157</f>
        <v>n.a.</v>
      </c>
      <c r="CN72" s="515" t="str">
        <f>Translations!$B$157</f>
        <v>n.a.</v>
      </c>
      <c r="CO72" s="515" t="str">
        <f>Translations!$B$157</f>
        <v>n.a.</v>
      </c>
      <c r="CP72" s="515" t="str">
        <f>Translations!$B$157</f>
        <v>n.a.</v>
      </c>
      <c r="CQ72" s="515" t="str">
        <f>Translations!$B$157</f>
        <v>n.a.</v>
      </c>
      <c r="CR72" s="515" t="str">
        <f>Translations!$B$157</f>
        <v>n.a.</v>
      </c>
      <c r="CS72" s="515" t="str">
        <f>Translations!$B$157</f>
        <v>n.a.</v>
      </c>
      <c r="CT72" s="515" t="str">
        <f>Translations!$B$157</f>
        <v>n.a.</v>
      </c>
      <c r="CU72" s="515" t="str">
        <f>Translations!$B$157</f>
        <v>n.a.</v>
      </c>
      <c r="CV72" s="515" t="str">
        <f>Translations!$B$157</f>
        <v>n.a.</v>
      </c>
      <c r="CW72" s="515" t="str">
        <f>Translations!$B$157</f>
        <v>n.a.</v>
      </c>
      <c r="CX72" s="515" t="str">
        <f>Translations!$B$157</f>
        <v>n.a.</v>
      </c>
      <c r="CY72" s="515" t="str">
        <f>Translations!$B$157</f>
        <v>n.a.</v>
      </c>
      <c r="CZ72" s="515" t="str">
        <f>Translations!$B$157</f>
        <v>n.a.</v>
      </c>
      <c r="DA72" s="515" t="str">
        <f>Translations!$B$157</f>
        <v>n.a.</v>
      </c>
      <c r="DB72" s="517" t="str">
        <f>Translations!$B$157</f>
        <v>n.a.</v>
      </c>
    </row>
    <row r="73" spans="1:106" x14ac:dyDescent="0.25">
      <c r="A73" s="217">
        <f t="shared" si="2"/>
        <v>56</v>
      </c>
      <c r="B73" s="171" t="str">
        <f t="shared" si="0"/>
        <v>(Non) ferrous, sec. aluminium: Process (method B): oxide output</v>
      </c>
      <c r="C73" s="171"/>
      <c r="D73" s="173"/>
      <c r="E73" s="508" t="str">
        <f t="shared" ca="1" si="3"/>
        <v>MSParameters!$G$73:$G$73</v>
      </c>
      <c r="F73" s="316"/>
      <c r="G73" s="514" t="str">
        <f>Translations!$B$1064</f>
        <v>Material - Other materials</v>
      </c>
      <c r="H73" s="515" t="str">
        <f>Translations!$B$157</f>
        <v>n.a.</v>
      </c>
      <c r="I73" s="515" t="str">
        <f>Translations!$B$157</f>
        <v>n.a.</v>
      </c>
      <c r="J73" s="515" t="str">
        <f>Translations!$B$157</f>
        <v>n.a.</v>
      </c>
      <c r="K73" s="515" t="str">
        <f>Translations!$B$157</f>
        <v>n.a.</v>
      </c>
      <c r="L73" s="515" t="str">
        <f>Translations!$B$157</f>
        <v>n.a.</v>
      </c>
      <c r="M73" s="515" t="str">
        <f>Translations!$B$157</f>
        <v>n.a.</v>
      </c>
      <c r="N73" s="515" t="str">
        <f>Translations!$B$157</f>
        <v>n.a.</v>
      </c>
      <c r="O73" s="515" t="str">
        <f>Translations!$B$157</f>
        <v>n.a.</v>
      </c>
      <c r="P73" s="515" t="str">
        <f>Translations!$B$157</f>
        <v>n.a.</v>
      </c>
      <c r="Q73" s="515" t="str">
        <f>Translations!$B$157</f>
        <v>n.a.</v>
      </c>
      <c r="R73" s="515" t="str">
        <f>Translations!$B$157</f>
        <v>n.a.</v>
      </c>
      <c r="S73" s="515" t="str">
        <f>Translations!$B$157</f>
        <v>n.a.</v>
      </c>
      <c r="T73" s="515" t="str">
        <f>Translations!$B$157</f>
        <v>n.a.</v>
      </c>
      <c r="U73" s="515" t="str">
        <f>Translations!$B$157</f>
        <v>n.a.</v>
      </c>
      <c r="V73" s="515" t="str">
        <f>Translations!$B$157</f>
        <v>n.a.</v>
      </c>
      <c r="W73" s="515" t="str">
        <f>Translations!$B$157</f>
        <v>n.a.</v>
      </c>
      <c r="X73" s="515" t="str">
        <f>Translations!$B$157</f>
        <v>n.a.</v>
      </c>
      <c r="Y73" s="515" t="str">
        <f>Translations!$B$157</f>
        <v>n.a.</v>
      </c>
      <c r="Z73" s="515" t="str">
        <f>Translations!$B$157</f>
        <v>n.a.</v>
      </c>
      <c r="AA73" s="515" t="str">
        <f>Translations!$B$157</f>
        <v>n.a.</v>
      </c>
      <c r="AB73" s="515" t="str">
        <f>Translations!$B$157</f>
        <v>n.a.</v>
      </c>
      <c r="AC73" s="515" t="str">
        <f>Translations!$B$157</f>
        <v>n.a.</v>
      </c>
      <c r="AD73" s="515" t="str">
        <f>Translations!$B$157</f>
        <v>n.a.</v>
      </c>
      <c r="AE73" s="515" t="str">
        <f>Translations!$B$157</f>
        <v>n.a.</v>
      </c>
      <c r="AF73" s="515" t="str">
        <f>Translations!$B$157</f>
        <v>n.a.</v>
      </c>
      <c r="AG73" s="515" t="str">
        <f>Translations!$B$157</f>
        <v>n.a.</v>
      </c>
      <c r="AH73" s="515" t="str">
        <f>Translations!$B$157</f>
        <v>n.a.</v>
      </c>
      <c r="AI73" s="515" t="str">
        <f>Translations!$B$157</f>
        <v>n.a.</v>
      </c>
      <c r="AJ73" s="515" t="str">
        <f>Translations!$B$157</f>
        <v>n.a.</v>
      </c>
      <c r="AK73" s="515" t="str">
        <f>Translations!$B$157</f>
        <v>n.a.</v>
      </c>
      <c r="AL73" s="515" t="str">
        <f>Translations!$B$157</f>
        <v>n.a.</v>
      </c>
      <c r="AM73" s="515" t="str">
        <f>Translations!$B$157</f>
        <v>n.a.</v>
      </c>
      <c r="AN73" s="515" t="str">
        <f>Translations!$B$157</f>
        <v>n.a.</v>
      </c>
      <c r="AO73" s="515" t="str">
        <f>Translations!$B$157</f>
        <v>n.a.</v>
      </c>
      <c r="AP73" s="515" t="str">
        <f>Translations!$B$157</f>
        <v>n.a.</v>
      </c>
      <c r="AQ73" s="515" t="str">
        <f>Translations!$B$157</f>
        <v>n.a.</v>
      </c>
      <c r="AR73" s="515" t="str">
        <f>Translations!$B$157</f>
        <v>n.a.</v>
      </c>
      <c r="AS73" s="515" t="str">
        <f>Translations!$B$157</f>
        <v>n.a.</v>
      </c>
      <c r="AT73" s="515" t="str">
        <f>Translations!$B$157</f>
        <v>n.a.</v>
      </c>
      <c r="AU73" s="515" t="str">
        <f>Translations!$B$157</f>
        <v>n.a.</v>
      </c>
      <c r="AV73" s="515" t="str">
        <f>Translations!$B$157</f>
        <v>n.a.</v>
      </c>
      <c r="AW73" s="515" t="str">
        <f>Translations!$B$157</f>
        <v>n.a.</v>
      </c>
      <c r="AX73" s="515" t="str">
        <f>Translations!$B$157</f>
        <v>n.a.</v>
      </c>
      <c r="AY73" s="515" t="str">
        <f>Translations!$B$157</f>
        <v>n.a.</v>
      </c>
      <c r="AZ73" s="515" t="str">
        <f>Translations!$B$157</f>
        <v>n.a.</v>
      </c>
      <c r="BA73" s="515" t="str">
        <f>Translations!$B$157</f>
        <v>n.a.</v>
      </c>
      <c r="BB73" s="515" t="str">
        <f>Translations!$B$157</f>
        <v>n.a.</v>
      </c>
      <c r="BC73" s="515" t="str">
        <f>Translations!$B$157</f>
        <v>n.a.</v>
      </c>
      <c r="BD73" s="515" t="str">
        <f>Translations!$B$157</f>
        <v>n.a.</v>
      </c>
      <c r="BE73" s="515" t="str">
        <f>Translations!$B$157</f>
        <v>n.a.</v>
      </c>
      <c r="BF73" s="515" t="str">
        <f>Translations!$B$157</f>
        <v>n.a.</v>
      </c>
      <c r="BG73" s="515" t="str">
        <f>Translations!$B$157</f>
        <v>n.a.</v>
      </c>
      <c r="BH73" s="515" t="str">
        <f>Translations!$B$157</f>
        <v>n.a.</v>
      </c>
      <c r="BI73" s="515" t="str">
        <f>Translations!$B$157</f>
        <v>n.a.</v>
      </c>
      <c r="BJ73" s="515" t="str">
        <f>Translations!$B$157</f>
        <v>n.a.</v>
      </c>
      <c r="BK73" s="515" t="str">
        <f>Translations!$B$157</f>
        <v>n.a.</v>
      </c>
      <c r="BL73" s="515" t="str">
        <f>Translations!$B$157</f>
        <v>n.a.</v>
      </c>
      <c r="BM73" s="515" t="str">
        <f>Translations!$B$157</f>
        <v>n.a.</v>
      </c>
      <c r="BN73" s="515" t="str">
        <f>Translations!$B$157</f>
        <v>n.a.</v>
      </c>
      <c r="BO73" s="515" t="str">
        <f>Translations!$B$157</f>
        <v>n.a.</v>
      </c>
      <c r="BP73" s="515" t="str">
        <f>Translations!$B$157</f>
        <v>n.a.</v>
      </c>
      <c r="BQ73" s="515" t="str">
        <f>Translations!$B$157</f>
        <v>n.a.</v>
      </c>
      <c r="BR73" s="515" t="str">
        <f>Translations!$B$157</f>
        <v>n.a.</v>
      </c>
      <c r="BS73" s="515" t="str">
        <f>Translations!$B$157</f>
        <v>n.a.</v>
      </c>
      <c r="BT73" s="515" t="str">
        <f>Translations!$B$157</f>
        <v>n.a.</v>
      </c>
      <c r="BU73" s="515" t="str">
        <f>Translations!$B$157</f>
        <v>n.a.</v>
      </c>
      <c r="BV73" s="515" t="str">
        <f>Translations!$B$157</f>
        <v>n.a.</v>
      </c>
      <c r="BW73" s="515" t="str">
        <f>Translations!$B$157</f>
        <v>n.a.</v>
      </c>
      <c r="BX73" s="515" t="str">
        <f>Translations!$B$157</f>
        <v>n.a.</v>
      </c>
      <c r="BY73" s="515" t="str">
        <f>Translations!$B$157</f>
        <v>n.a.</v>
      </c>
      <c r="BZ73" s="515" t="str">
        <f>Translations!$B$157</f>
        <v>n.a.</v>
      </c>
      <c r="CA73" s="515" t="str">
        <f>Translations!$B$157</f>
        <v>n.a.</v>
      </c>
      <c r="CB73" s="515" t="str">
        <f>Translations!$B$157</f>
        <v>n.a.</v>
      </c>
      <c r="CC73" s="515" t="str">
        <f>Translations!$B$157</f>
        <v>n.a.</v>
      </c>
      <c r="CD73" s="515" t="str">
        <f>Translations!$B$157</f>
        <v>n.a.</v>
      </c>
      <c r="CE73" s="515" t="str">
        <f>Translations!$B$157</f>
        <v>n.a.</v>
      </c>
      <c r="CF73" s="515" t="str">
        <f>Translations!$B$157</f>
        <v>n.a.</v>
      </c>
      <c r="CG73" s="515" t="str">
        <f>Translations!$B$157</f>
        <v>n.a.</v>
      </c>
      <c r="CH73" s="515" t="str">
        <f>Translations!$B$157</f>
        <v>n.a.</v>
      </c>
      <c r="CI73" s="515" t="str">
        <f>Translations!$B$157</f>
        <v>n.a.</v>
      </c>
      <c r="CJ73" s="515" t="str">
        <f>Translations!$B$157</f>
        <v>n.a.</v>
      </c>
      <c r="CK73" s="515" t="str">
        <f>Translations!$B$157</f>
        <v>n.a.</v>
      </c>
      <c r="CL73" s="515" t="str">
        <f>Translations!$B$157</f>
        <v>n.a.</v>
      </c>
      <c r="CM73" s="515" t="str">
        <f>Translations!$B$157</f>
        <v>n.a.</v>
      </c>
      <c r="CN73" s="515" t="str">
        <f>Translations!$B$157</f>
        <v>n.a.</v>
      </c>
      <c r="CO73" s="515" t="str">
        <f>Translations!$B$157</f>
        <v>n.a.</v>
      </c>
      <c r="CP73" s="515" t="str">
        <f>Translations!$B$157</f>
        <v>n.a.</v>
      </c>
      <c r="CQ73" s="515" t="str">
        <f>Translations!$B$157</f>
        <v>n.a.</v>
      </c>
      <c r="CR73" s="515" t="str">
        <f>Translations!$B$157</f>
        <v>n.a.</v>
      </c>
      <c r="CS73" s="515" t="str">
        <f>Translations!$B$157</f>
        <v>n.a.</v>
      </c>
      <c r="CT73" s="515" t="str">
        <f>Translations!$B$157</f>
        <v>n.a.</v>
      </c>
      <c r="CU73" s="515" t="str">
        <f>Translations!$B$157</f>
        <v>n.a.</v>
      </c>
      <c r="CV73" s="515" t="str">
        <f>Translations!$B$157</f>
        <v>n.a.</v>
      </c>
      <c r="CW73" s="515" t="str">
        <f>Translations!$B$157</f>
        <v>n.a.</v>
      </c>
      <c r="CX73" s="515" t="str">
        <f>Translations!$B$157</f>
        <v>n.a.</v>
      </c>
      <c r="CY73" s="515" t="str">
        <f>Translations!$B$157</f>
        <v>n.a.</v>
      </c>
      <c r="CZ73" s="515" t="str">
        <f>Translations!$B$157</f>
        <v>n.a.</v>
      </c>
      <c r="DA73" s="515" t="str">
        <f>Translations!$B$157</f>
        <v>n.a.</v>
      </c>
      <c r="DB73" s="517" t="str">
        <f>Translations!$B$157</f>
        <v>n.a.</v>
      </c>
    </row>
    <row r="74" spans="1:106" x14ac:dyDescent="0.25">
      <c r="A74" s="217">
        <f t="shared" si="2"/>
        <v>57</v>
      </c>
      <c r="B74" s="171" t="str">
        <f t="shared" si="0"/>
        <v>(Non) ferrous, sec. aluminium: Mass balance methodology</v>
      </c>
      <c r="C74" s="171"/>
      <c r="D74" s="173"/>
      <c r="E74" s="508" t="str">
        <f t="shared" ca="1" si="3"/>
        <v>MSParameters!$G$74:$CU$74</v>
      </c>
      <c r="F74" s="316"/>
      <c r="G74" s="514" t="str">
        <f>Translations!$B$1065</f>
        <v>Material - Limestone</v>
      </c>
      <c r="H74" s="515" t="str">
        <f>Translations!$B$1066</f>
        <v>Material - Dolomite</v>
      </c>
      <c r="I74" s="515" t="str">
        <f>Translations!$B$1067</f>
        <v>Material - Sodium bicarbonate</v>
      </c>
      <c r="J74" s="515" t="str">
        <f>Translations!$B$1086</f>
        <v>Material - Ores</v>
      </c>
      <c r="K74" s="515" t="str">
        <f>Translations!$B$1087</f>
        <v>Material - Additives</v>
      </c>
      <c r="L74" s="515" t="str">
        <f>Translations!$B$1088</f>
        <v>Material - Scrap Iron</v>
      </c>
      <c r="M74" s="515" t="str">
        <f>Translations!$B$1089</f>
        <v>Material - Iron ores</v>
      </c>
      <c r="N74" s="515" t="str">
        <f>Translations!$B$1101</f>
        <v>Material - Alloying components</v>
      </c>
      <c r="O74" s="515" t="str">
        <f>Translations!$B$1090</f>
        <v>Material - Blast Furnace Slag</v>
      </c>
      <c r="P74" s="515" t="str">
        <f>Translations!$B$1091</f>
        <v>Material - Other slag</v>
      </c>
      <c r="Q74" s="515" t="str">
        <f>Translations!$B$1068</f>
        <v>Material - Sodium carbonate</v>
      </c>
      <c r="R74" s="515" t="str">
        <f>Translations!$B$1069</f>
        <v>Material - Potash</v>
      </c>
      <c r="S74" s="515" t="str">
        <f>Translations!$B$1070</f>
        <v>Material - CaCO3</v>
      </c>
      <c r="T74" s="515" t="str">
        <f>Translations!$B$1071</f>
        <v>Material - MgCO3</v>
      </c>
      <c r="U74" s="515" t="str">
        <f>Translations!$B$1072</f>
        <v>Material - Na2CO3</v>
      </c>
      <c r="V74" s="515" t="str">
        <f>Translations!$B$1073</f>
        <v>Material - BaCO3</v>
      </c>
      <c r="W74" s="515" t="str">
        <f>Translations!$B$1074</f>
        <v>Material - Li2CO3</v>
      </c>
      <c r="X74" s="515" t="str">
        <f>Translations!$B$1075</f>
        <v>Material - K2CO3</v>
      </c>
      <c r="Y74" s="515" t="str">
        <f>Translations!$B$1076</f>
        <v>Material - SrCO3</v>
      </c>
      <c r="Z74" s="515" t="str">
        <f>Translations!$B$1077</f>
        <v>Material - NaHCO3</v>
      </c>
      <c r="AA74" s="515" t="str">
        <f>Translations!$B$1078</f>
        <v>Material - FeCO3</v>
      </c>
      <c r="AB74" s="515" t="str">
        <f>Translations!$B$1082</f>
        <v>Material - CaO</v>
      </c>
      <c r="AC74" s="515" t="str">
        <f>Translations!$B$1083</f>
        <v>Material - MgO</v>
      </c>
      <c r="AD74" s="515" t="str">
        <f>Translations!$B$1084</f>
        <v>Material - BaO</v>
      </c>
      <c r="AE74" s="515" t="str">
        <f>Translations!$B$1079</f>
        <v>Material - Other carbonates</v>
      </c>
      <c r="AF74" s="515" t="str">
        <f>Translations!$B$1092</f>
        <v>Material - Other reductants</v>
      </c>
      <c r="AG74" s="515" t="str">
        <f>Translations!$B$999</f>
        <v>Gaseous - Natural Gas</v>
      </c>
      <c r="AH74" s="515" t="str">
        <f>Translations!$B$1000</f>
        <v>Gaseous - Gas Works Gas</v>
      </c>
      <c r="AI74" s="515" t="str">
        <f>Translations!$B$1001</f>
        <v>Gaseous - Coke Oven Gas</v>
      </c>
      <c r="AJ74" s="515" t="str">
        <f>Translations!$B$1002</f>
        <v>Gaseous - Blast Furnace Gas</v>
      </c>
      <c r="AK74" s="515" t="str">
        <f>Translations!$B$1003</f>
        <v>Gaseous - Oxygen Steel Furnace Gas</v>
      </c>
      <c r="AL74" s="515" t="str">
        <f>Translations!$B$1004</f>
        <v>Gaseous - Biogas</v>
      </c>
      <c r="AM74" s="515" t="str">
        <f>Translations!$B$1005</f>
        <v>Gaseous - Sludge Gas</v>
      </c>
      <c r="AN74" s="515" t="str">
        <f>Translations!$B$1006</f>
        <v>Gaseous - Landfill Gas</v>
      </c>
      <c r="AO74" s="515" t="str">
        <f>Translations!$B$1007</f>
        <v>Gaseous - Carbon Monoxide</v>
      </c>
      <c r="AP74" s="515" t="str">
        <f>Translations!$B$1008</f>
        <v>Gaseous - Methane</v>
      </c>
      <c r="AQ74" s="515" t="str">
        <f>Translations!$B$988</f>
        <v>Gaseous - Ethane</v>
      </c>
      <c r="AR74" s="515" t="str">
        <f>Translations!$B$989</f>
        <v>Gaseous - Propane</v>
      </c>
      <c r="AS74" s="515" t="str">
        <f>Translations!$B$990</f>
        <v>Gaseous - Butane</v>
      </c>
      <c r="AT74" s="515" t="str">
        <f>Translations!$B$1009</f>
        <v>Gaseous - Other gaseous fuels</v>
      </c>
      <c r="AU74" s="515" t="str">
        <f>Translations!$B$1010</f>
        <v>Gaseous - Other gaseous biomass</v>
      </c>
      <c r="AV74" s="515" t="str">
        <f>Translations!$B$991</f>
        <v>Liquid - Light fuel oil</v>
      </c>
      <c r="AW74" s="515" t="str">
        <f>Translations!$B$1011</f>
        <v>Liquid - Extra light fuel oil</v>
      </c>
      <c r="AX74" s="515" t="str">
        <f>Translations!$B$1012</f>
        <v>Liquid - Medium fuel oil</v>
      </c>
      <c r="AY74" s="515" t="str">
        <f>Translations!$B$1013</f>
        <v>Liquid - Heavy fuel oil</v>
      </c>
      <c r="AZ74" s="515" t="str">
        <f>Translations!$B$992</f>
        <v>Liquid - Gas oil</v>
      </c>
      <c r="BA74" s="515" t="str">
        <f>Translations!$B$993</f>
        <v>Liquid - Gasoline</v>
      </c>
      <c r="BB74" s="515" t="str">
        <f>Translations!$B$994</f>
        <v>Liquid - Lamp oil</v>
      </c>
      <c r="BC74" s="515" t="str">
        <f>Translations!$B$995</f>
        <v>Liquid - Kerosene</v>
      </c>
      <c r="BD74" s="515" t="str">
        <f>Translations!$B$996</f>
        <v>Liquid - Jet kerosene (jet A1 or jet A)</v>
      </c>
      <c r="BE74" s="515" t="str">
        <f>Translations!$B$997</f>
        <v>Liquid - Jet gasoline (Jet B)</v>
      </c>
      <c r="BF74" s="515" t="str">
        <f>Translations!$B$998</f>
        <v>Liquid - Aviation gasoline (AvGas)</v>
      </c>
      <c r="BG74" s="515" t="str">
        <f>Translations!$B$1014</f>
        <v>Liquid - Liquefied Petroleum Gases</v>
      </c>
      <c r="BH74" s="515" t="str">
        <f>Translations!$B$1016</f>
        <v>Liquid - Orimulsion</v>
      </c>
      <c r="BI74" s="515" t="str">
        <f>Translations!$B$1017</f>
        <v>Liquid - Natural Gas Liquids</v>
      </c>
      <c r="BJ74" s="515" t="str">
        <f>Translations!$B$1018</f>
        <v>Liquid - Motor Gasoline</v>
      </c>
      <c r="BK74" s="515" t="str">
        <f>Translations!$B$1020</f>
        <v>Liquid - Gas/Diesel Oil</v>
      </c>
      <c r="BL74" s="515" t="str">
        <f>Translations!$B$1021</f>
        <v>Liquid - Residual Fuel Oil</v>
      </c>
      <c r="BM74" s="515" t="str">
        <f>Translations!$B$1022</f>
        <v>Liquid - Naphtha</v>
      </c>
      <c r="BN74" s="515" t="str">
        <f>Translations!$B$1023</f>
        <v>Liquid - Lubricants</v>
      </c>
      <c r="BO74" s="515" t="str">
        <f>Translations!$B$1024</f>
        <v>Liquid - White Spirit &amp; SBP</v>
      </c>
      <c r="BP74" s="515" t="str">
        <f>Translations!$B$1025</f>
        <v>Liquid - Oil Shale and Tar Sands</v>
      </c>
      <c r="BQ74" s="515" t="str">
        <f>Translations!$B$1026</f>
        <v>Liquid - Patent Fuel</v>
      </c>
      <c r="BR74" s="515" t="str">
        <f>Translations!$B$1027</f>
        <v>Liquid - Waste Oils</v>
      </c>
      <c r="BS74" s="515" t="str">
        <f>Translations!$B$1028</f>
        <v>Liquid - Biogasoline</v>
      </c>
      <c r="BT74" s="515" t="str">
        <f>Translations!$B$1029</f>
        <v>Liquid - Biodiesels</v>
      </c>
      <c r="BU74" s="515" t="str">
        <f>Translations!$B$1030</f>
        <v>Liquid - Bitumen</v>
      </c>
      <c r="BV74" s="515" t="str">
        <f>Translations!$B$1032</f>
        <v>Liquid - Other liquid fuels</v>
      </c>
      <c r="BW74" s="515" t="str">
        <f>Translations!$B$1033</f>
        <v>Liquid - Other liquid biomass</v>
      </c>
      <c r="BX74" s="515" t="str">
        <f>Translations!$B$1040</f>
        <v>Solid - Coke</v>
      </c>
      <c r="BY74" s="515" t="str">
        <f>Translations!$B$1041</f>
        <v>Solid - Petroleum Coke</v>
      </c>
      <c r="BZ74" s="515" t="str">
        <f>Translations!$B$1042</f>
        <v>Solid - Hard coal</v>
      </c>
      <c r="CA74" s="515" t="str">
        <f>Translations!$B$1043</f>
        <v>Solid - Lignite</v>
      </c>
      <c r="CB74" s="515" t="str">
        <f>Translations!$B$1044</f>
        <v>Solid - Anthracite</v>
      </c>
      <c r="CC74" s="515" t="str">
        <f>Translations!$B$1045</f>
        <v>Solid - Coking Coal</v>
      </c>
      <c r="CD74" s="515" t="str">
        <f>Translations!$B$1046</f>
        <v>Solid - Sub-Bituminous Coal</v>
      </c>
      <c r="CE74" s="515" t="str">
        <f>Translations!$B$1047</f>
        <v>Solid - Other Bituminous Coal</v>
      </c>
      <c r="CF74" s="515" t="str">
        <f>Translations!$B$1048</f>
        <v>Solid - Gas Coke</v>
      </c>
      <c r="CG74" s="515" t="str">
        <f>Translations!$B$1049</f>
        <v>Solid - Paraffin wax</v>
      </c>
      <c r="CH74" s="515" t="str">
        <f>Translations!$B$1050</f>
        <v>Solid - Black liquor</v>
      </c>
      <c r="CI74" s="515" t="str">
        <f>Translations!$B$1051</f>
        <v>Solid - Firewood</v>
      </c>
      <c r="CJ74" s="515" t="str">
        <f>Translations!$B$1052</f>
        <v>Solid - Wood (non-waste)</v>
      </c>
      <c r="CK74" s="515" t="str">
        <f>Translations!$B$1053</f>
        <v>Solid - Wood (waste)</v>
      </c>
      <c r="CL74" s="515" t="str">
        <f>Translations!$B$1054</f>
        <v>Solid - Peat</v>
      </c>
      <c r="CM74" s="515" t="str">
        <f>Translations!$B$1055</f>
        <v>Solid - Sewage sludge</v>
      </c>
      <c r="CN74" s="515" t="str">
        <f>Translations!$B$1056</f>
        <v>Solid - Municipal sewage sludge</v>
      </c>
      <c r="CO74" s="515" t="str">
        <f>Translations!$B$1057</f>
        <v>Solid - Coal Tar</v>
      </c>
      <c r="CP74" s="515" t="str">
        <f>Translations!$B$1058</f>
        <v>Solid - Charcoal</v>
      </c>
      <c r="CQ74" s="515" t="str">
        <f>Translations!$B$1059</f>
        <v>Solid - Waste Tyres</v>
      </c>
      <c r="CR74" s="515" t="str">
        <f>Translations!$B$1060</f>
        <v>Solid - Other solid fuels</v>
      </c>
      <c r="CS74" s="515" t="str">
        <f>Translations!$B$1061</f>
        <v>Solid - Other solid biomass</v>
      </c>
      <c r="CT74" s="515" t="str">
        <f>Translations!$B$1034</f>
        <v>Waste - Municipal and industrial wastes</v>
      </c>
      <c r="CU74" s="515" t="str">
        <f>Translations!$B$1035</f>
        <v>Waste - Industrial Wastes</v>
      </c>
      <c r="CV74" s="515" t="str">
        <f>Translations!$B$157</f>
        <v>n.a.</v>
      </c>
      <c r="CW74" s="515" t="str">
        <f>Translations!$B$157</f>
        <v>n.a.</v>
      </c>
      <c r="CX74" s="515" t="str">
        <f>Translations!$B$157</f>
        <v>n.a.</v>
      </c>
      <c r="CY74" s="515" t="str">
        <f>Translations!$B$157</f>
        <v>n.a.</v>
      </c>
      <c r="CZ74" s="515" t="str">
        <f>Translations!$B$157</f>
        <v>n.a.</v>
      </c>
      <c r="DA74" s="515" t="str">
        <f>Translations!$B$157</f>
        <v>n.a.</v>
      </c>
      <c r="DB74" s="517" t="str">
        <f>Translations!$B$157</f>
        <v>n.a.</v>
      </c>
    </row>
    <row r="75" spans="1:106" x14ac:dyDescent="0.25">
      <c r="A75" s="217">
        <f t="shared" si="2"/>
        <v>58</v>
      </c>
      <c r="B75" s="171" t="str">
        <f t="shared" si="0"/>
        <v>Soda ash / sodium bicarbonate: Mass balance methodology</v>
      </c>
      <c r="C75" s="171"/>
      <c r="D75" s="173"/>
      <c r="E75" s="508" t="str">
        <f t="shared" ca="1" si="3"/>
        <v>MSParameters!$G$75:$CQ$75</v>
      </c>
      <c r="F75" s="316"/>
      <c r="G75" s="514" t="str">
        <f>Translations!$B$1065</f>
        <v>Material - Limestone</v>
      </c>
      <c r="H75" s="515" t="str">
        <f>Translations!$B$1066</f>
        <v>Material - Dolomite</v>
      </c>
      <c r="I75" s="515" t="str">
        <f>Translations!$B$1067</f>
        <v>Material - Sodium bicarbonate</v>
      </c>
      <c r="J75" s="515" t="str">
        <f>Translations!$B$1108</f>
        <v>Material - Other carbon-containing material</v>
      </c>
      <c r="K75" s="515" t="str">
        <f>Translations!$B$1068</f>
        <v>Material - Sodium carbonate</v>
      </c>
      <c r="L75" s="515" t="str">
        <f>Translations!$B$1069</f>
        <v>Material - Potash</v>
      </c>
      <c r="M75" s="515" t="str">
        <f>Translations!$B$1070</f>
        <v>Material - CaCO3</v>
      </c>
      <c r="N75" s="515" t="str">
        <f>Translations!$B$1071</f>
        <v>Material - MgCO3</v>
      </c>
      <c r="O75" s="515" t="str">
        <f>Translations!$B$1072</f>
        <v>Material - Na2CO3</v>
      </c>
      <c r="P75" s="515" t="str">
        <f>Translations!$B$1073</f>
        <v>Material - BaCO3</v>
      </c>
      <c r="Q75" s="515" t="str">
        <f>Translations!$B$1074</f>
        <v>Material - Li2CO3</v>
      </c>
      <c r="R75" s="515" t="str">
        <f>Translations!$B$1075</f>
        <v>Material - K2CO3</v>
      </c>
      <c r="S75" s="515" t="str">
        <f>Translations!$B$1076</f>
        <v>Material - SrCO3</v>
      </c>
      <c r="T75" s="515" t="str">
        <f>Translations!$B$1077</f>
        <v>Material - NaHCO3</v>
      </c>
      <c r="U75" s="515" t="str">
        <f>Translations!$B$1078</f>
        <v>Material - FeCO3</v>
      </c>
      <c r="V75" s="515" t="str">
        <f>Translations!$B$1082</f>
        <v>Material - CaO</v>
      </c>
      <c r="W75" s="515" t="str">
        <f>Translations!$B$1083</f>
        <v>Material - MgO</v>
      </c>
      <c r="X75" s="515" t="str">
        <f>Translations!$B$1084</f>
        <v>Material - BaO</v>
      </c>
      <c r="Y75" s="515" t="str">
        <f>Translations!$B$1079</f>
        <v>Material - Other carbonates</v>
      </c>
      <c r="Z75" s="515" t="str">
        <f>Translations!$B$1064</f>
        <v>Material - Other materials</v>
      </c>
      <c r="AA75" s="515" t="str">
        <f>Translations!$B$999</f>
        <v>Gaseous - Natural Gas</v>
      </c>
      <c r="AB75" s="515" t="str">
        <f>Translations!$B$1000</f>
        <v>Gaseous - Gas Works Gas</v>
      </c>
      <c r="AC75" s="515" t="str">
        <f>Translations!$B$1001</f>
        <v>Gaseous - Coke Oven Gas</v>
      </c>
      <c r="AD75" s="515" t="str">
        <f>Translations!$B$1002</f>
        <v>Gaseous - Blast Furnace Gas</v>
      </c>
      <c r="AE75" s="515" t="str">
        <f>Translations!$B$1003</f>
        <v>Gaseous - Oxygen Steel Furnace Gas</v>
      </c>
      <c r="AF75" s="515" t="str">
        <f>Translations!$B$1004</f>
        <v>Gaseous - Biogas</v>
      </c>
      <c r="AG75" s="515" t="str">
        <f>Translations!$B$1005</f>
        <v>Gaseous - Sludge Gas</v>
      </c>
      <c r="AH75" s="515" t="str">
        <f>Translations!$B$1006</f>
        <v>Gaseous - Landfill Gas</v>
      </c>
      <c r="AI75" s="515" t="str">
        <f>Translations!$B$1007</f>
        <v>Gaseous - Carbon Monoxide</v>
      </c>
      <c r="AJ75" s="515" t="str">
        <f>Translations!$B$1008</f>
        <v>Gaseous - Methane</v>
      </c>
      <c r="AK75" s="515" t="str">
        <f>Translations!$B$988</f>
        <v>Gaseous - Ethane</v>
      </c>
      <c r="AL75" s="515" t="str">
        <f>Translations!$B$989</f>
        <v>Gaseous - Propane</v>
      </c>
      <c r="AM75" s="515" t="str">
        <f>Translations!$B$990</f>
        <v>Gaseous - Butane</v>
      </c>
      <c r="AN75" s="515" t="str">
        <f>Translations!$B$1009</f>
        <v>Gaseous - Other gaseous fuels</v>
      </c>
      <c r="AO75" s="515" t="str">
        <f>Translations!$B$1010</f>
        <v>Gaseous - Other gaseous biomass</v>
      </c>
      <c r="AP75" s="515" t="str">
        <f>Translations!$B$991</f>
        <v>Liquid - Light fuel oil</v>
      </c>
      <c r="AQ75" s="515" t="str">
        <f>Translations!$B$1011</f>
        <v>Liquid - Extra light fuel oil</v>
      </c>
      <c r="AR75" s="515" t="str">
        <f>Translations!$B$1012</f>
        <v>Liquid - Medium fuel oil</v>
      </c>
      <c r="AS75" s="515" t="str">
        <f>Translations!$B$1013</f>
        <v>Liquid - Heavy fuel oil</v>
      </c>
      <c r="AT75" s="515" t="str">
        <f>Translations!$B$992</f>
        <v>Liquid - Gas oil</v>
      </c>
      <c r="AU75" s="515" t="str">
        <f>Translations!$B$993</f>
        <v>Liquid - Gasoline</v>
      </c>
      <c r="AV75" s="515" t="str">
        <f>Translations!$B$994</f>
        <v>Liquid - Lamp oil</v>
      </c>
      <c r="AW75" s="515" t="str">
        <f>Translations!$B$995</f>
        <v>Liquid - Kerosene</v>
      </c>
      <c r="AX75" s="515" t="str">
        <f>Translations!$B$996</f>
        <v>Liquid - Jet kerosene (jet A1 or jet A)</v>
      </c>
      <c r="AY75" s="515" t="str">
        <f>Translations!$B$997</f>
        <v>Liquid - Jet gasoline (Jet B)</v>
      </c>
      <c r="AZ75" s="515" t="str">
        <f>Translations!$B$998</f>
        <v>Liquid - Aviation gasoline (AvGas)</v>
      </c>
      <c r="BA75" s="515" t="str">
        <f>Translations!$B$1014</f>
        <v>Liquid - Liquefied Petroleum Gases</v>
      </c>
      <c r="BB75" s="515" t="str">
        <f>Translations!$B$1015</f>
        <v>Liquid - Crude Oil</v>
      </c>
      <c r="BC75" s="515" t="str">
        <f>Translations!$B$1016</f>
        <v>Liquid - Orimulsion</v>
      </c>
      <c r="BD75" s="515" t="str">
        <f>Translations!$B$1017</f>
        <v>Liquid - Natural Gas Liquids</v>
      </c>
      <c r="BE75" s="515" t="str">
        <f>Translations!$B$1018</f>
        <v>Liquid - Motor Gasoline</v>
      </c>
      <c r="BF75" s="515" t="str">
        <f>Translations!$B$1019</f>
        <v>Liquid - Shale Oil</v>
      </c>
      <c r="BG75" s="515" t="str">
        <f>Translations!$B$1020</f>
        <v>Liquid - Gas/Diesel Oil</v>
      </c>
      <c r="BH75" s="515" t="str">
        <f>Translations!$B$1021</f>
        <v>Liquid - Residual Fuel Oil</v>
      </c>
      <c r="BI75" s="515" t="str">
        <f>Translations!$B$1022</f>
        <v>Liquid - Naphtha</v>
      </c>
      <c r="BJ75" s="515" t="str">
        <f>Translations!$B$1023</f>
        <v>Liquid - Lubricants</v>
      </c>
      <c r="BK75" s="515" t="str">
        <f>Translations!$B$1024</f>
        <v>Liquid - White Spirit &amp; SBP</v>
      </c>
      <c r="BL75" s="515" t="str">
        <f>Translations!$B$1025</f>
        <v>Liquid - Oil Shale and Tar Sands</v>
      </c>
      <c r="BM75" s="515" t="str">
        <f>Translations!$B$1026</f>
        <v>Liquid - Patent Fuel</v>
      </c>
      <c r="BN75" s="515" t="str">
        <f>Translations!$B$1027</f>
        <v>Liquid - Waste Oils</v>
      </c>
      <c r="BO75" s="515" t="str">
        <f>Translations!$B$1028</f>
        <v>Liquid - Biogasoline</v>
      </c>
      <c r="BP75" s="515" t="str">
        <f>Translations!$B$1029</f>
        <v>Liquid - Biodiesels</v>
      </c>
      <c r="BQ75" s="515" t="str">
        <f>Translations!$B$1030</f>
        <v>Liquid - Bitumen</v>
      </c>
      <c r="BR75" s="515" t="str">
        <f>Translations!$B$1032</f>
        <v>Liquid - Other liquid fuels</v>
      </c>
      <c r="BS75" s="515" t="str">
        <f>Translations!$B$1033</f>
        <v>Liquid - Other liquid biomass</v>
      </c>
      <c r="BT75" s="515" t="str">
        <f>Translations!$B$1040</f>
        <v>Solid - Coke</v>
      </c>
      <c r="BU75" s="515" t="str">
        <f>Translations!$B$1041</f>
        <v>Solid - Petroleum Coke</v>
      </c>
      <c r="BV75" s="515" t="str">
        <f>Translations!$B$1042</f>
        <v>Solid - Hard coal</v>
      </c>
      <c r="BW75" s="515" t="str">
        <f>Translations!$B$1043</f>
        <v>Solid - Lignite</v>
      </c>
      <c r="BX75" s="515" t="str">
        <f>Translations!$B$1044</f>
        <v>Solid - Anthracite</v>
      </c>
      <c r="BY75" s="515" t="str">
        <f>Translations!$B$1045</f>
        <v>Solid - Coking Coal</v>
      </c>
      <c r="BZ75" s="515" t="str">
        <f>Translations!$B$1046</f>
        <v>Solid - Sub-Bituminous Coal</v>
      </c>
      <c r="CA75" s="515" t="str">
        <f>Translations!$B$1047</f>
        <v>Solid - Other Bituminous Coal</v>
      </c>
      <c r="CB75" s="515" t="str">
        <f>Translations!$B$1048</f>
        <v>Solid - Gas Coke</v>
      </c>
      <c r="CC75" s="515" t="str">
        <f>Translations!$B$1049</f>
        <v>Solid - Paraffin wax</v>
      </c>
      <c r="CD75" s="515" t="str">
        <f>Translations!$B$1050</f>
        <v>Solid - Black liquor</v>
      </c>
      <c r="CE75" s="515" t="str">
        <f>Translations!$B$1051</f>
        <v>Solid - Firewood</v>
      </c>
      <c r="CF75" s="515" t="str">
        <f>Translations!$B$1052</f>
        <v>Solid - Wood (non-waste)</v>
      </c>
      <c r="CG75" s="515" t="str">
        <f>Translations!$B$1053</f>
        <v>Solid - Wood (waste)</v>
      </c>
      <c r="CH75" s="515" t="str">
        <f>Translations!$B$1054</f>
        <v>Solid - Peat</v>
      </c>
      <c r="CI75" s="515" t="str">
        <f>Translations!$B$1055</f>
        <v>Solid - Sewage sludge</v>
      </c>
      <c r="CJ75" s="515" t="str">
        <f>Translations!$B$1056</f>
        <v>Solid - Municipal sewage sludge</v>
      </c>
      <c r="CK75" s="515" t="str">
        <f>Translations!$B$1057</f>
        <v>Solid - Coal Tar</v>
      </c>
      <c r="CL75" s="515" t="str">
        <f>Translations!$B$1058</f>
        <v>Solid - Charcoal</v>
      </c>
      <c r="CM75" s="515" t="str">
        <f>Translations!$B$1059</f>
        <v>Solid - Waste Tyres</v>
      </c>
      <c r="CN75" s="515" t="str">
        <f>Translations!$B$1060</f>
        <v>Solid - Other solid fuels</v>
      </c>
      <c r="CO75" s="515" t="str">
        <f>Translations!$B$1061</f>
        <v>Solid - Other solid biomass</v>
      </c>
      <c r="CP75" s="515" t="str">
        <f>Translations!$B$1034</f>
        <v>Waste - Municipal and industrial wastes</v>
      </c>
      <c r="CQ75" s="515" t="str">
        <f>Translations!$B$1035</f>
        <v>Waste - Industrial Wastes</v>
      </c>
      <c r="CR75" s="515" t="str">
        <f>Translations!$B$157</f>
        <v>n.a.</v>
      </c>
      <c r="CS75" s="515" t="str">
        <f>Translations!$B$157</f>
        <v>n.a.</v>
      </c>
      <c r="CT75" s="515" t="str">
        <f>Translations!$B$157</f>
        <v>n.a.</v>
      </c>
      <c r="CU75" s="515" t="str">
        <f>Translations!$B$157</f>
        <v>n.a.</v>
      </c>
      <c r="CV75" s="515" t="str">
        <f>Translations!$B$157</f>
        <v>n.a.</v>
      </c>
      <c r="CW75" s="515" t="str">
        <f>Translations!$B$157</f>
        <v>n.a.</v>
      </c>
      <c r="CX75" s="515" t="str">
        <f>Translations!$B$157</f>
        <v>n.a.</v>
      </c>
      <c r="CY75" s="515" t="str">
        <f>Translations!$B$157</f>
        <v>n.a.</v>
      </c>
      <c r="CZ75" s="515" t="str">
        <f>Translations!$B$157</f>
        <v>n.a.</v>
      </c>
      <c r="DA75" s="515" t="str">
        <f>Translations!$B$157</f>
        <v>n.a.</v>
      </c>
      <c r="DB75" s="517" t="str">
        <f>Translations!$B$157</f>
        <v>n.a.</v>
      </c>
    </row>
    <row r="76" spans="1:106" x14ac:dyDescent="0.25">
      <c r="A76" s="217">
        <f t="shared" si="2"/>
        <v>59</v>
      </c>
      <c r="B76" s="171" t="str">
        <f t="shared" si="0"/>
        <v>Primary aluminium: Mass balance methodology</v>
      </c>
      <c r="C76" s="171"/>
      <c r="D76" s="173"/>
      <c r="E76" s="508" t="str">
        <f t="shared" ca="1" si="3"/>
        <v>MSParameters!$G$76:$N$76</v>
      </c>
      <c r="F76" s="316"/>
      <c r="G76" s="514" t="str">
        <f>Translations!$B$859</f>
        <v>Material - Centre Worked Pre-Bake (CWPB)</v>
      </c>
      <c r="H76" s="515" t="str">
        <f>Translations!$B$860</f>
        <v>Material - Vertical Stud Søderberg (VSS)</v>
      </c>
      <c r="I76" s="515" t="str">
        <f>Translations!$B$861</f>
        <v>Material - Side-Worked Pre-Bake (SWPB)</v>
      </c>
      <c r="J76" s="515" t="str">
        <f>Translations!$B$862</f>
        <v>Material - Horizontal Stud Søderberg (HSS)</v>
      </c>
      <c r="K76" s="515" t="str">
        <f>Translations!$B$1062</f>
        <v>Material - Other Inputs</v>
      </c>
      <c r="L76" s="515" t="str">
        <f>Translations!$B$1063</f>
        <v>Material - Other Outputs</v>
      </c>
      <c r="M76" s="515" t="str">
        <f>Translations!$B$1141</f>
        <v>Material - Other electrodes</v>
      </c>
      <c r="N76" s="515" t="str">
        <f>Translations!$B$1064</f>
        <v>Material - Other materials</v>
      </c>
      <c r="O76" s="515" t="str">
        <f>Translations!$B$157</f>
        <v>n.a.</v>
      </c>
      <c r="P76" s="515" t="str">
        <f>Translations!$B$157</f>
        <v>n.a.</v>
      </c>
      <c r="Q76" s="515" t="str">
        <f>Translations!$B$157</f>
        <v>n.a.</v>
      </c>
      <c r="R76" s="515" t="str">
        <f>Translations!$B$157</f>
        <v>n.a.</v>
      </c>
      <c r="S76" s="515" t="str">
        <f>Translations!$B$157</f>
        <v>n.a.</v>
      </c>
      <c r="T76" s="515" t="str">
        <f>Translations!$B$157</f>
        <v>n.a.</v>
      </c>
      <c r="U76" s="515" t="str">
        <f>Translations!$B$157</f>
        <v>n.a.</v>
      </c>
      <c r="V76" s="515" t="str">
        <f>Translations!$B$157</f>
        <v>n.a.</v>
      </c>
      <c r="W76" s="515" t="str">
        <f>Translations!$B$157</f>
        <v>n.a.</v>
      </c>
      <c r="X76" s="515" t="str">
        <f>Translations!$B$157</f>
        <v>n.a.</v>
      </c>
      <c r="Y76" s="515" t="str">
        <f>Translations!$B$157</f>
        <v>n.a.</v>
      </c>
      <c r="Z76" s="515" t="str">
        <f>Translations!$B$157</f>
        <v>n.a.</v>
      </c>
      <c r="AA76" s="515" t="str">
        <f>Translations!$B$157</f>
        <v>n.a.</v>
      </c>
      <c r="AB76" s="515" t="str">
        <f>Translations!$B$157</f>
        <v>n.a.</v>
      </c>
      <c r="AC76" s="515" t="str">
        <f>Translations!$B$157</f>
        <v>n.a.</v>
      </c>
      <c r="AD76" s="515" t="str">
        <f>Translations!$B$157</f>
        <v>n.a.</v>
      </c>
      <c r="AE76" s="515" t="str">
        <f>Translations!$B$157</f>
        <v>n.a.</v>
      </c>
      <c r="AF76" s="515" t="str">
        <f>Translations!$B$157</f>
        <v>n.a.</v>
      </c>
      <c r="AG76" s="515" t="str">
        <f>Translations!$B$157</f>
        <v>n.a.</v>
      </c>
      <c r="AH76" s="515" t="str">
        <f>Translations!$B$157</f>
        <v>n.a.</v>
      </c>
      <c r="AI76" s="515" t="str">
        <f>Translations!$B$157</f>
        <v>n.a.</v>
      </c>
      <c r="AJ76" s="515" t="str">
        <f>Translations!$B$157</f>
        <v>n.a.</v>
      </c>
      <c r="AK76" s="515" t="str">
        <f>Translations!$B$157</f>
        <v>n.a.</v>
      </c>
      <c r="AL76" s="515" t="str">
        <f>Translations!$B$157</f>
        <v>n.a.</v>
      </c>
      <c r="AM76" s="515" t="str">
        <f>Translations!$B$157</f>
        <v>n.a.</v>
      </c>
      <c r="AN76" s="515" t="str">
        <f>Translations!$B$157</f>
        <v>n.a.</v>
      </c>
      <c r="AO76" s="515" t="str">
        <f>Translations!$B$157</f>
        <v>n.a.</v>
      </c>
      <c r="AP76" s="515" t="str">
        <f>Translations!$B$157</f>
        <v>n.a.</v>
      </c>
      <c r="AQ76" s="515" t="str">
        <f>Translations!$B$157</f>
        <v>n.a.</v>
      </c>
      <c r="AR76" s="515" t="str">
        <f>Translations!$B$157</f>
        <v>n.a.</v>
      </c>
      <c r="AS76" s="515" t="str">
        <f>Translations!$B$157</f>
        <v>n.a.</v>
      </c>
      <c r="AT76" s="515" t="str">
        <f>Translations!$B$157</f>
        <v>n.a.</v>
      </c>
      <c r="AU76" s="515" t="str">
        <f>Translations!$B$157</f>
        <v>n.a.</v>
      </c>
      <c r="AV76" s="515" t="str">
        <f>Translations!$B$157</f>
        <v>n.a.</v>
      </c>
      <c r="AW76" s="515" t="str">
        <f>Translations!$B$157</f>
        <v>n.a.</v>
      </c>
      <c r="AX76" s="515" t="str">
        <f>Translations!$B$157</f>
        <v>n.a.</v>
      </c>
      <c r="AY76" s="515" t="str">
        <f>Translations!$B$157</f>
        <v>n.a.</v>
      </c>
      <c r="AZ76" s="515" t="str">
        <f>Translations!$B$157</f>
        <v>n.a.</v>
      </c>
      <c r="BA76" s="515" t="str">
        <f>Translations!$B$157</f>
        <v>n.a.</v>
      </c>
      <c r="BB76" s="515" t="str">
        <f>Translations!$B$157</f>
        <v>n.a.</v>
      </c>
      <c r="BC76" s="515" t="str">
        <f>Translations!$B$157</f>
        <v>n.a.</v>
      </c>
      <c r="BD76" s="515" t="str">
        <f>Translations!$B$157</f>
        <v>n.a.</v>
      </c>
      <c r="BE76" s="515" t="str">
        <f>Translations!$B$157</f>
        <v>n.a.</v>
      </c>
      <c r="BF76" s="515" t="str">
        <f>Translations!$B$157</f>
        <v>n.a.</v>
      </c>
      <c r="BG76" s="515" t="str">
        <f>Translations!$B$157</f>
        <v>n.a.</v>
      </c>
      <c r="BH76" s="515" t="str">
        <f>Translations!$B$157</f>
        <v>n.a.</v>
      </c>
      <c r="BI76" s="515" t="str">
        <f>Translations!$B$157</f>
        <v>n.a.</v>
      </c>
      <c r="BJ76" s="515" t="str">
        <f>Translations!$B$157</f>
        <v>n.a.</v>
      </c>
      <c r="BK76" s="515" t="str">
        <f>Translations!$B$157</f>
        <v>n.a.</v>
      </c>
      <c r="BL76" s="515" t="str">
        <f>Translations!$B$157</f>
        <v>n.a.</v>
      </c>
      <c r="BM76" s="515" t="str">
        <f>Translations!$B$157</f>
        <v>n.a.</v>
      </c>
      <c r="BN76" s="515" t="str">
        <f>Translations!$B$157</f>
        <v>n.a.</v>
      </c>
      <c r="BO76" s="515" t="str">
        <f>Translations!$B$157</f>
        <v>n.a.</v>
      </c>
      <c r="BP76" s="515" t="str">
        <f>Translations!$B$157</f>
        <v>n.a.</v>
      </c>
      <c r="BQ76" s="515" t="str">
        <f>Translations!$B$157</f>
        <v>n.a.</v>
      </c>
      <c r="BR76" s="515" t="str">
        <f>Translations!$B$157</f>
        <v>n.a.</v>
      </c>
      <c r="BS76" s="515" t="str">
        <f>Translations!$B$157</f>
        <v>n.a.</v>
      </c>
      <c r="BT76" s="515" t="str">
        <f>Translations!$B$157</f>
        <v>n.a.</v>
      </c>
      <c r="BU76" s="515" t="str">
        <f>Translations!$B$157</f>
        <v>n.a.</v>
      </c>
      <c r="BV76" s="515" t="str">
        <f>Translations!$B$157</f>
        <v>n.a.</v>
      </c>
      <c r="BW76" s="515" t="str">
        <f>Translations!$B$157</f>
        <v>n.a.</v>
      </c>
      <c r="BX76" s="515" t="str">
        <f>Translations!$B$157</f>
        <v>n.a.</v>
      </c>
      <c r="BY76" s="515" t="str">
        <f>Translations!$B$157</f>
        <v>n.a.</v>
      </c>
      <c r="BZ76" s="515" t="str">
        <f>Translations!$B$157</f>
        <v>n.a.</v>
      </c>
      <c r="CA76" s="515" t="str">
        <f>Translations!$B$157</f>
        <v>n.a.</v>
      </c>
      <c r="CB76" s="515" t="str">
        <f>Translations!$B$157</f>
        <v>n.a.</v>
      </c>
      <c r="CC76" s="515" t="str">
        <f>Translations!$B$157</f>
        <v>n.a.</v>
      </c>
      <c r="CD76" s="515" t="str">
        <f>Translations!$B$157</f>
        <v>n.a.</v>
      </c>
      <c r="CE76" s="515" t="str">
        <f>Translations!$B$157</f>
        <v>n.a.</v>
      </c>
      <c r="CF76" s="515" t="str">
        <f>Translations!$B$157</f>
        <v>n.a.</v>
      </c>
      <c r="CG76" s="515" t="str">
        <f>Translations!$B$157</f>
        <v>n.a.</v>
      </c>
      <c r="CH76" s="515" t="str">
        <f>Translations!$B$157</f>
        <v>n.a.</v>
      </c>
      <c r="CI76" s="515" t="str">
        <f>Translations!$B$157</f>
        <v>n.a.</v>
      </c>
      <c r="CJ76" s="515" t="str">
        <f>Translations!$B$157</f>
        <v>n.a.</v>
      </c>
      <c r="CK76" s="515" t="str">
        <f>Translations!$B$157</f>
        <v>n.a.</v>
      </c>
      <c r="CL76" s="515" t="str">
        <f>Translations!$B$157</f>
        <v>n.a.</v>
      </c>
      <c r="CM76" s="515" t="str">
        <f>Translations!$B$157</f>
        <v>n.a.</v>
      </c>
      <c r="CN76" s="515" t="str">
        <f>Translations!$B$157</f>
        <v>n.a.</v>
      </c>
      <c r="CO76" s="515" t="str">
        <f>Translations!$B$157</f>
        <v>n.a.</v>
      </c>
      <c r="CP76" s="515" t="str">
        <f>Translations!$B$157</f>
        <v>n.a.</v>
      </c>
      <c r="CQ76" s="515" t="str">
        <f>Translations!$B$157</f>
        <v>n.a.</v>
      </c>
      <c r="CR76" s="515" t="str">
        <f>Translations!$B$157</f>
        <v>n.a.</v>
      </c>
      <c r="CS76" s="515" t="str">
        <f>Translations!$B$157</f>
        <v>n.a.</v>
      </c>
      <c r="CT76" s="515" t="str">
        <f>Translations!$B$157</f>
        <v>n.a.</v>
      </c>
      <c r="CU76" s="515" t="str">
        <f>Translations!$B$157</f>
        <v>n.a.</v>
      </c>
      <c r="CV76" s="515" t="str">
        <f>Translations!$B$157</f>
        <v>n.a.</v>
      </c>
      <c r="CW76" s="515" t="str">
        <f>Translations!$B$157</f>
        <v>n.a.</v>
      </c>
      <c r="CX76" s="515" t="str">
        <f>Translations!$B$157</f>
        <v>n.a.</v>
      </c>
      <c r="CY76" s="515" t="str">
        <f>Translations!$B$157</f>
        <v>n.a.</v>
      </c>
      <c r="CZ76" s="515" t="str">
        <f>Translations!$B$157</f>
        <v>n.a.</v>
      </c>
      <c r="DA76" s="515" t="str">
        <f>Translations!$B$157</f>
        <v>n.a.</v>
      </c>
      <c r="DB76" s="517" t="str">
        <f>Translations!$B$157</f>
        <v>n.a.</v>
      </c>
    </row>
    <row r="77" spans="1:106" x14ac:dyDescent="0.25">
      <c r="A77" s="217">
        <f t="shared" si="2"/>
        <v>60</v>
      </c>
      <c r="B77" s="171" t="str">
        <f t="shared" si="0"/>
        <v>Primary aluminium: PFC emissions (slope method)</v>
      </c>
      <c r="C77" s="171"/>
      <c r="D77" s="173"/>
      <c r="E77" s="508" t="str">
        <f t="shared" ca="1" si="3"/>
        <v>MSParameters!$G$77:$K$77</v>
      </c>
      <c r="F77" s="316"/>
      <c r="G77" s="514" t="str">
        <f>Translations!$B$859</f>
        <v>Material - Centre Worked Pre-Bake (CWPB)</v>
      </c>
      <c r="H77" s="515" t="str">
        <f>Translations!$B$860</f>
        <v>Material - Vertical Stud Søderberg (VSS)</v>
      </c>
      <c r="I77" s="515" t="str">
        <f>Translations!$B$861</f>
        <v>Material - Side-Worked Pre-Bake (SWPB)</v>
      </c>
      <c r="J77" s="515" t="str">
        <f>Translations!$B$862</f>
        <v>Material - Horizontal Stud Søderberg (HSS)</v>
      </c>
      <c r="K77" s="515" t="str">
        <f>Translations!$B$1142</f>
        <v>Material - Others</v>
      </c>
      <c r="L77" s="515" t="str">
        <f>Translations!$B$157</f>
        <v>n.a.</v>
      </c>
      <c r="M77" s="515" t="str">
        <f>Translations!$B$157</f>
        <v>n.a.</v>
      </c>
      <c r="N77" s="515" t="str">
        <f>Translations!$B$157</f>
        <v>n.a.</v>
      </c>
      <c r="O77" s="515" t="str">
        <f>Translations!$B$157</f>
        <v>n.a.</v>
      </c>
      <c r="P77" s="515" t="str">
        <f>Translations!$B$157</f>
        <v>n.a.</v>
      </c>
      <c r="Q77" s="515" t="str">
        <f>Translations!$B$157</f>
        <v>n.a.</v>
      </c>
      <c r="R77" s="515" t="str">
        <f>Translations!$B$157</f>
        <v>n.a.</v>
      </c>
      <c r="S77" s="515" t="str">
        <f>Translations!$B$157</f>
        <v>n.a.</v>
      </c>
      <c r="T77" s="515" t="str">
        <f>Translations!$B$157</f>
        <v>n.a.</v>
      </c>
      <c r="U77" s="515" t="str">
        <f>Translations!$B$157</f>
        <v>n.a.</v>
      </c>
      <c r="V77" s="515" t="str">
        <f>Translations!$B$157</f>
        <v>n.a.</v>
      </c>
      <c r="W77" s="515" t="str">
        <f>Translations!$B$157</f>
        <v>n.a.</v>
      </c>
      <c r="X77" s="515" t="str">
        <f>Translations!$B$157</f>
        <v>n.a.</v>
      </c>
      <c r="Y77" s="515" t="str">
        <f>Translations!$B$157</f>
        <v>n.a.</v>
      </c>
      <c r="Z77" s="515" t="str">
        <f>Translations!$B$157</f>
        <v>n.a.</v>
      </c>
      <c r="AA77" s="515" t="str">
        <f>Translations!$B$157</f>
        <v>n.a.</v>
      </c>
      <c r="AB77" s="515" t="str">
        <f>Translations!$B$157</f>
        <v>n.a.</v>
      </c>
      <c r="AC77" s="515" t="str">
        <f>Translations!$B$157</f>
        <v>n.a.</v>
      </c>
      <c r="AD77" s="515" t="str">
        <f>Translations!$B$157</f>
        <v>n.a.</v>
      </c>
      <c r="AE77" s="515" t="str">
        <f>Translations!$B$157</f>
        <v>n.a.</v>
      </c>
      <c r="AF77" s="515" t="str">
        <f>Translations!$B$157</f>
        <v>n.a.</v>
      </c>
      <c r="AG77" s="515" t="str">
        <f>Translations!$B$157</f>
        <v>n.a.</v>
      </c>
      <c r="AH77" s="515" t="str">
        <f>Translations!$B$157</f>
        <v>n.a.</v>
      </c>
      <c r="AI77" s="515" t="str">
        <f>Translations!$B$157</f>
        <v>n.a.</v>
      </c>
      <c r="AJ77" s="515" t="str">
        <f>Translations!$B$157</f>
        <v>n.a.</v>
      </c>
      <c r="AK77" s="515" t="str">
        <f>Translations!$B$157</f>
        <v>n.a.</v>
      </c>
      <c r="AL77" s="515" t="str">
        <f>Translations!$B$157</f>
        <v>n.a.</v>
      </c>
      <c r="AM77" s="515" t="str">
        <f>Translations!$B$157</f>
        <v>n.a.</v>
      </c>
      <c r="AN77" s="515" t="str">
        <f>Translations!$B$157</f>
        <v>n.a.</v>
      </c>
      <c r="AO77" s="515" t="str">
        <f>Translations!$B$157</f>
        <v>n.a.</v>
      </c>
      <c r="AP77" s="515" t="str">
        <f>Translations!$B$157</f>
        <v>n.a.</v>
      </c>
      <c r="AQ77" s="515" t="str">
        <f>Translations!$B$157</f>
        <v>n.a.</v>
      </c>
      <c r="AR77" s="515" t="str">
        <f>Translations!$B$157</f>
        <v>n.a.</v>
      </c>
      <c r="AS77" s="515" t="str">
        <f>Translations!$B$157</f>
        <v>n.a.</v>
      </c>
      <c r="AT77" s="515" t="str">
        <f>Translations!$B$157</f>
        <v>n.a.</v>
      </c>
      <c r="AU77" s="515" t="str">
        <f>Translations!$B$157</f>
        <v>n.a.</v>
      </c>
      <c r="AV77" s="515" t="str">
        <f>Translations!$B$157</f>
        <v>n.a.</v>
      </c>
      <c r="AW77" s="515" t="str">
        <f>Translations!$B$157</f>
        <v>n.a.</v>
      </c>
      <c r="AX77" s="515" t="str">
        <f>Translations!$B$157</f>
        <v>n.a.</v>
      </c>
      <c r="AY77" s="515" t="str">
        <f>Translations!$B$157</f>
        <v>n.a.</v>
      </c>
      <c r="AZ77" s="515" t="str">
        <f>Translations!$B$157</f>
        <v>n.a.</v>
      </c>
      <c r="BA77" s="515" t="str">
        <f>Translations!$B$157</f>
        <v>n.a.</v>
      </c>
      <c r="BB77" s="515" t="str">
        <f>Translations!$B$157</f>
        <v>n.a.</v>
      </c>
      <c r="BC77" s="515" t="str">
        <f>Translations!$B$157</f>
        <v>n.a.</v>
      </c>
      <c r="BD77" s="515" t="str">
        <f>Translations!$B$157</f>
        <v>n.a.</v>
      </c>
      <c r="BE77" s="515" t="str">
        <f>Translations!$B$157</f>
        <v>n.a.</v>
      </c>
      <c r="BF77" s="515" t="str">
        <f>Translations!$B$157</f>
        <v>n.a.</v>
      </c>
      <c r="BG77" s="515" t="str">
        <f>Translations!$B$157</f>
        <v>n.a.</v>
      </c>
      <c r="BH77" s="515" t="str">
        <f>Translations!$B$157</f>
        <v>n.a.</v>
      </c>
      <c r="BI77" s="515" t="str">
        <f>Translations!$B$157</f>
        <v>n.a.</v>
      </c>
      <c r="BJ77" s="515" t="str">
        <f>Translations!$B$157</f>
        <v>n.a.</v>
      </c>
      <c r="BK77" s="515" t="str">
        <f>Translations!$B$157</f>
        <v>n.a.</v>
      </c>
      <c r="BL77" s="515" t="str">
        <f>Translations!$B$157</f>
        <v>n.a.</v>
      </c>
      <c r="BM77" s="515" t="str">
        <f>Translations!$B$157</f>
        <v>n.a.</v>
      </c>
      <c r="BN77" s="515" t="str">
        <f>Translations!$B$157</f>
        <v>n.a.</v>
      </c>
      <c r="BO77" s="515" t="str">
        <f>Translations!$B$157</f>
        <v>n.a.</v>
      </c>
      <c r="BP77" s="515" t="str">
        <f>Translations!$B$157</f>
        <v>n.a.</v>
      </c>
      <c r="BQ77" s="515" t="str">
        <f>Translations!$B$157</f>
        <v>n.a.</v>
      </c>
      <c r="BR77" s="515" t="str">
        <f>Translations!$B$157</f>
        <v>n.a.</v>
      </c>
      <c r="BS77" s="515" t="str">
        <f>Translations!$B$157</f>
        <v>n.a.</v>
      </c>
      <c r="BT77" s="515" t="str">
        <f>Translations!$B$157</f>
        <v>n.a.</v>
      </c>
      <c r="BU77" s="515" t="str">
        <f>Translations!$B$157</f>
        <v>n.a.</v>
      </c>
      <c r="BV77" s="515" t="str">
        <f>Translations!$B$157</f>
        <v>n.a.</v>
      </c>
      <c r="BW77" s="515" t="str">
        <f>Translations!$B$157</f>
        <v>n.a.</v>
      </c>
      <c r="BX77" s="515" t="str">
        <f>Translations!$B$157</f>
        <v>n.a.</v>
      </c>
      <c r="BY77" s="515" t="str">
        <f>Translations!$B$157</f>
        <v>n.a.</v>
      </c>
      <c r="BZ77" s="515" t="str">
        <f>Translations!$B$157</f>
        <v>n.a.</v>
      </c>
      <c r="CA77" s="515" t="str">
        <f>Translations!$B$157</f>
        <v>n.a.</v>
      </c>
      <c r="CB77" s="515" t="str">
        <f>Translations!$B$157</f>
        <v>n.a.</v>
      </c>
      <c r="CC77" s="515" t="str">
        <f>Translations!$B$157</f>
        <v>n.a.</v>
      </c>
      <c r="CD77" s="515" t="str">
        <f>Translations!$B$157</f>
        <v>n.a.</v>
      </c>
      <c r="CE77" s="515" t="str">
        <f>Translations!$B$157</f>
        <v>n.a.</v>
      </c>
      <c r="CF77" s="515" t="str">
        <f>Translations!$B$157</f>
        <v>n.a.</v>
      </c>
      <c r="CG77" s="515" t="str">
        <f>Translations!$B$157</f>
        <v>n.a.</v>
      </c>
      <c r="CH77" s="515" t="str">
        <f>Translations!$B$157</f>
        <v>n.a.</v>
      </c>
      <c r="CI77" s="515" t="str">
        <f>Translations!$B$157</f>
        <v>n.a.</v>
      </c>
      <c r="CJ77" s="515" t="str">
        <f>Translations!$B$157</f>
        <v>n.a.</v>
      </c>
      <c r="CK77" s="515" t="str">
        <f>Translations!$B$157</f>
        <v>n.a.</v>
      </c>
      <c r="CL77" s="515" t="str">
        <f>Translations!$B$157</f>
        <v>n.a.</v>
      </c>
      <c r="CM77" s="515" t="str">
        <f>Translations!$B$157</f>
        <v>n.a.</v>
      </c>
      <c r="CN77" s="515" t="str">
        <f>Translations!$B$157</f>
        <v>n.a.</v>
      </c>
      <c r="CO77" s="515" t="str">
        <f>Translations!$B$157</f>
        <v>n.a.</v>
      </c>
      <c r="CP77" s="515" t="str">
        <f>Translations!$B$157</f>
        <v>n.a.</v>
      </c>
      <c r="CQ77" s="515" t="str">
        <f>Translations!$B$157</f>
        <v>n.a.</v>
      </c>
      <c r="CR77" s="515" t="str">
        <f>Translations!$B$157</f>
        <v>n.a.</v>
      </c>
      <c r="CS77" s="515" t="str">
        <f>Translations!$B$157</f>
        <v>n.a.</v>
      </c>
      <c r="CT77" s="515" t="str">
        <f>Translations!$B$157</f>
        <v>n.a.</v>
      </c>
      <c r="CU77" s="515" t="str">
        <f>Translations!$B$157</f>
        <v>n.a.</v>
      </c>
      <c r="CV77" s="515" t="str">
        <f>Translations!$B$157</f>
        <v>n.a.</v>
      </c>
      <c r="CW77" s="515" t="str">
        <f>Translations!$B$157</f>
        <v>n.a.</v>
      </c>
      <c r="CX77" s="515" t="str">
        <f>Translations!$B$157</f>
        <v>n.a.</v>
      </c>
      <c r="CY77" s="515" t="str">
        <f>Translations!$B$157</f>
        <v>n.a.</v>
      </c>
      <c r="CZ77" s="515" t="str">
        <f>Translations!$B$157</f>
        <v>n.a.</v>
      </c>
      <c r="DA77" s="515" t="str">
        <f>Translations!$B$157</f>
        <v>n.a.</v>
      </c>
      <c r="DB77" s="517" t="str">
        <f>Translations!$B$157</f>
        <v>n.a.</v>
      </c>
    </row>
    <row r="78" spans="1:106" x14ac:dyDescent="0.25">
      <c r="A78" s="217">
        <f t="shared" si="2"/>
        <v>61</v>
      </c>
      <c r="B78" s="171" t="str">
        <f t="shared" si="0"/>
        <v>Primary aluminium: PFC emissions (overvoltage method)</v>
      </c>
      <c r="C78" s="171"/>
      <c r="D78" s="173"/>
      <c r="E78" s="508" t="str">
        <f t="shared" ref="E78" ca="1" si="4">ADDRESS(ROW(),COLUMN(G78),,,$P$11)&amp;":"&amp;ADDRESS(ROW(),COLUMN(G78)+MAX(0,99-COUNTIF(G78:DB78,EUconst_NA)-COUNTIF(G78:DB78,"")))</f>
        <v>MSParameters!$G$78:$K$78</v>
      </c>
      <c r="F78" s="316"/>
      <c r="G78" s="578" t="str">
        <f>Translations!$B$859</f>
        <v>Material - Centre Worked Pre-Bake (CWPB)</v>
      </c>
      <c r="H78" s="579" t="str">
        <f>Translations!$B$860</f>
        <v>Material - Vertical Stud Søderberg (VSS)</v>
      </c>
      <c r="I78" s="579" t="str">
        <f>Translations!$B$861</f>
        <v>Material - Side-Worked Pre-Bake (SWPB)</v>
      </c>
      <c r="J78" s="579" t="str">
        <f>Translations!$B$862</f>
        <v>Material - Horizontal Stud Søderberg (HSS)</v>
      </c>
      <c r="K78" s="579" t="str">
        <f>Translations!$B$1142</f>
        <v>Material - Others</v>
      </c>
      <c r="L78" s="579" t="str">
        <f>Translations!$B$157</f>
        <v>n.a.</v>
      </c>
      <c r="M78" s="579" t="str">
        <f>Translations!$B$157</f>
        <v>n.a.</v>
      </c>
      <c r="N78" s="579" t="str">
        <f>Translations!$B$157</f>
        <v>n.a.</v>
      </c>
      <c r="O78" s="579" t="str">
        <f>Translations!$B$157</f>
        <v>n.a.</v>
      </c>
      <c r="P78" s="579" t="str">
        <f>Translations!$B$157</f>
        <v>n.a.</v>
      </c>
      <c r="Q78" s="579" t="str">
        <f>Translations!$B$157</f>
        <v>n.a.</v>
      </c>
      <c r="R78" s="579" t="str">
        <f>Translations!$B$157</f>
        <v>n.a.</v>
      </c>
      <c r="S78" s="579" t="str">
        <f>Translations!$B$157</f>
        <v>n.a.</v>
      </c>
      <c r="T78" s="579" t="str">
        <f>Translations!$B$157</f>
        <v>n.a.</v>
      </c>
      <c r="U78" s="579" t="str">
        <f>Translations!$B$157</f>
        <v>n.a.</v>
      </c>
      <c r="V78" s="579" t="str">
        <f>Translations!$B$157</f>
        <v>n.a.</v>
      </c>
      <c r="W78" s="579" t="str">
        <f>Translations!$B$157</f>
        <v>n.a.</v>
      </c>
      <c r="X78" s="579" t="str">
        <f>Translations!$B$157</f>
        <v>n.a.</v>
      </c>
      <c r="Y78" s="579" t="str">
        <f>Translations!$B$157</f>
        <v>n.a.</v>
      </c>
      <c r="Z78" s="579" t="str">
        <f>Translations!$B$157</f>
        <v>n.a.</v>
      </c>
      <c r="AA78" s="579" t="str">
        <f>Translations!$B$157</f>
        <v>n.a.</v>
      </c>
      <c r="AB78" s="579" t="str">
        <f>Translations!$B$157</f>
        <v>n.a.</v>
      </c>
      <c r="AC78" s="579" t="str">
        <f>Translations!$B$157</f>
        <v>n.a.</v>
      </c>
      <c r="AD78" s="579" t="str">
        <f>Translations!$B$157</f>
        <v>n.a.</v>
      </c>
      <c r="AE78" s="579" t="str">
        <f>Translations!$B$157</f>
        <v>n.a.</v>
      </c>
      <c r="AF78" s="579" t="str">
        <f>Translations!$B$157</f>
        <v>n.a.</v>
      </c>
      <c r="AG78" s="579" t="str">
        <f>Translations!$B$157</f>
        <v>n.a.</v>
      </c>
      <c r="AH78" s="579" t="str">
        <f>Translations!$B$157</f>
        <v>n.a.</v>
      </c>
      <c r="AI78" s="579" t="str">
        <f>Translations!$B$157</f>
        <v>n.a.</v>
      </c>
      <c r="AJ78" s="579" t="str">
        <f>Translations!$B$157</f>
        <v>n.a.</v>
      </c>
      <c r="AK78" s="579" t="str">
        <f>Translations!$B$157</f>
        <v>n.a.</v>
      </c>
      <c r="AL78" s="579" t="str">
        <f>Translations!$B$157</f>
        <v>n.a.</v>
      </c>
      <c r="AM78" s="579" t="str">
        <f>Translations!$B$157</f>
        <v>n.a.</v>
      </c>
      <c r="AN78" s="579" t="str">
        <f>Translations!$B$157</f>
        <v>n.a.</v>
      </c>
      <c r="AO78" s="579" t="str">
        <f>Translations!$B$157</f>
        <v>n.a.</v>
      </c>
      <c r="AP78" s="579" t="str">
        <f>Translations!$B$157</f>
        <v>n.a.</v>
      </c>
      <c r="AQ78" s="579" t="str">
        <f>Translations!$B$157</f>
        <v>n.a.</v>
      </c>
      <c r="AR78" s="579" t="str">
        <f>Translations!$B$157</f>
        <v>n.a.</v>
      </c>
      <c r="AS78" s="579" t="str">
        <f>Translations!$B$157</f>
        <v>n.a.</v>
      </c>
      <c r="AT78" s="579" t="str">
        <f>Translations!$B$157</f>
        <v>n.a.</v>
      </c>
      <c r="AU78" s="579" t="str">
        <f>Translations!$B$157</f>
        <v>n.a.</v>
      </c>
      <c r="AV78" s="579" t="str">
        <f>Translations!$B$157</f>
        <v>n.a.</v>
      </c>
      <c r="AW78" s="579" t="str">
        <f>Translations!$B$157</f>
        <v>n.a.</v>
      </c>
      <c r="AX78" s="579" t="str">
        <f>Translations!$B$157</f>
        <v>n.a.</v>
      </c>
      <c r="AY78" s="579" t="str">
        <f>Translations!$B$157</f>
        <v>n.a.</v>
      </c>
      <c r="AZ78" s="579" t="str">
        <f>Translations!$B$157</f>
        <v>n.a.</v>
      </c>
      <c r="BA78" s="579" t="str">
        <f>Translations!$B$157</f>
        <v>n.a.</v>
      </c>
      <c r="BB78" s="579" t="str">
        <f>Translations!$B$157</f>
        <v>n.a.</v>
      </c>
      <c r="BC78" s="579" t="str">
        <f>Translations!$B$157</f>
        <v>n.a.</v>
      </c>
      <c r="BD78" s="579" t="str">
        <f>Translations!$B$157</f>
        <v>n.a.</v>
      </c>
      <c r="BE78" s="579" t="str">
        <f>Translations!$B$157</f>
        <v>n.a.</v>
      </c>
      <c r="BF78" s="579" t="str">
        <f>Translations!$B$157</f>
        <v>n.a.</v>
      </c>
      <c r="BG78" s="579" t="str">
        <f>Translations!$B$157</f>
        <v>n.a.</v>
      </c>
      <c r="BH78" s="579" t="str">
        <f>Translations!$B$157</f>
        <v>n.a.</v>
      </c>
      <c r="BI78" s="579" t="str">
        <f>Translations!$B$157</f>
        <v>n.a.</v>
      </c>
      <c r="BJ78" s="579" t="str">
        <f>Translations!$B$157</f>
        <v>n.a.</v>
      </c>
      <c r="BK78" s="579" t="str">
        <f>Translations!$B$157</f>
        <v>n.a.</v>
      </c>
      <c r="BL78" s="579" t="str">
        <f>Translations!$B$157</f>
        <v>n.a.</v>
      </c>
      <c r="BM78" s="579" t="str">
        <f>Translations!$B$157</f>
        <v>n.a.</v>
      </c>
      <c r="BN78" s="579" t="str">
        <f>Translations!$B$157</f>
        <v>n.a.</v>
      </c>
      <c r="BO78" s="579" t="str">
        <f>Translations!$B$157</f>
        <v>n.a.</v>
      </c>
      <c r="BP78" s="579" t="str">
        <f>Translations!$B$157</f>
        <v>n.a.</v>
      </c>
      <c r="BQ78" s="579" t="str">
        <f>Translations!$B$157</f>
        <v>n.a.</v>
      </c>
      <c r="BR78" s="579" t="str">
        <f>Translations!$B$157</f>
        <v>n.a.</v>
      </c>
      <c r="BS78" s="579" t="str">
        <f>Translations!$B$157</f>
        <v>n.a.</v>
      </c>
      <c r="BT78" s="579" t="str">
        <f>Translations!$B$157</f>
        <v>n.a.</v>
      </c>
      <c r="BU78" s="579" t="str">
        <f>Translations!$B$157</f>
        <v>n.a.</v>
      </c>
      <c r="BV78" s="579" t="str">
        <f>Translations!$B$157</f>
        <v>n.a.</v>
      </c>
      <c r="BW78" s="579" t="str">
        <f>Translations!$B$157</f>
        <v>n.a.</v>
      </c>
      <c r="BX78" s="579" t="str">
        <f>Translations!$B$157</f>
        <v>n.a.</v>
      </c>
      <c r="BY78" s="579" t="str">
        <f>Translations!$B$157</f>
        <v>n.a.</v>
      </c>
      <c r="BZ78" s="579" t="str">
        <f>Translations!$B$157</f>
        <v>n.a.</v>
      </c>
      <c r="CA78" s="579" t="str">
        <f>Translations!$B$157</f>
        <v>n.a.</v>
      </c>
      <c r="CB78" s="579" t="str">
        <f>Translations!$B$157</f>
        <v>n.a.</v>
      </c>
      <c r="CC78" s="579" t="str">
        <f>Translations!$B$157</f>
        <v>n.a.</v>
      </c>
      <c r="CD78" s="579" t="str">
        <f>Translations!$B$157</f>
        <v>n.a.</v>
      </c>
      <c r="CE78" s="579" t="str">
        <f>Translations!$B$157</f>
        <v>n.a.</v>
      </c>
      <c r="CF78" s="579" t="str">
        <f>Translations!$B$157</f>
        <v>n.a.</v>
      </c>
      <c r="CG78" s="579" t="str">
        <f>Translations!$B$157</f>
        <v>n.a.</v>
      </c>
      <c r="CH78" s="579" t="str">
        <f>Translations!$B$157</f>
        <v>n.a.</v>
      </c>
      <c r="CI78" s="579" t="str">
        <f>Translations!$B$157</f>
        <v>n.a.</v>
      </c>
      <c r="CJ78" s="579" t="str">
        <f>Translations!$B$157</f>
        <v>n.a.</v>
      </c>
      <c r="CK78" s="579" t="str">
        <f>Translations!$B$157</f>
        <v>n.a.</v>
      </c>
      <c r="CL78" s="579" t="str">
        <f>Translations!$B$157</f>
        <v>n.a.</v>
      </c>
      <c r="CM78" s="579" t="str">
        <f>Translations!$B$157</f>
        <v>n.a.</v>
      </c>
      <c r="CN78" s="579" t="str">
        <f>Translations!$B$157</f>
        <v>n.a.</v>
      </c>
      <c r="CO78" s="579" t="str">
        <f>Translations!$B$157</f>
        <v>n.a.</v>
      </c>
      <c r="CP78" s="579" t="str">
        <f>Translations!$B$157</f>
        <v>n.a.</v>
      </c>
      <c r="CQ78" s="579" t="str">
        <f>Translations!$B$157</f>
        <v>n.a.</v>
      </c>
      <c r="CR78" s="579" t="str">
        <f>Translations!$B$157</f>
        <v>n.a.</v>
      </c>
      <c r="CS78" s="579" t="str">
        <f>Translations!$B$157</f>
        <v>n.a.</v>
      </c>
      <c r="CT78" s="579" t="str">
        <f>Translations!$B$157</f>
        <v>n.a.</v>
      </c>
      <c r="CU78" s="579" t="str">
        <f>Translations!$B$157</f>
        <v>n.a.</v>
      </c>
      <c r="CV78" s="579" t="str">
        <f>Translations!$B$157</f>
        <v>n.a.</v>
      </c>
      <c r="CW78" s="579" t="str">
        <f>Translations!$B$157</f>
        <v>n.a.</v>
      </c>
      <c r="CX78" s="579" t="str">
        <f>Translations!$B$157</f>
        <v>n.a.</v>
      </c>
      <c r="CY78" s="579" t="str">
        <f>Translations!$B$157</f>
        <v>n.a.</v>
      </c>
      <c r="CZ78" s="579" t="str">
        <f>Translations!$B$157</f>
        <v>n.a.</v>
      </c>
      <c r="DA78" s="579" t="str">
        <f>Translations!$B$157</f>
        <v>n.a.</v>
      </c>
      <c r="DB78" s="580" t="str">
        <f>Translations!$B$157</f>
        <v>n.a.</v>
      </c>
    </row>
    <row r="79" spans="1:106" x14ac:dyDescent="0.25">
      <c r="A79" s="217">
        <f t="shared" si="2"/>
        <v>62</v>
      </c>
      <c r="B79" s="171" t="str">
        <f t="shared" si="0"/>
        <v>CCS: Capture: CO2 transferred</v>
      </c>
      <c r="C79" s="171"/>
      <c r="D79" s="173"/>
      <c r="E79" s="508" t="str">
        <f t="shared" ca="1" si="3"/>
        <v>MSParameters!$G$79:$H$79</v>
      </c>
      <c r="F79" s="316"/>
      <c r="G79" s="578" t="s">
        <v>1631</v>
      </c>
      <c r="H79" s="579" t="s">
        <v>1632</v>
      </c>
      <c r="I79" s="579" t="str">
        <f>Translations!$B$157</f>
        <v>n.a.</v>
      </c>
      <c r="J79" s="579" t="str">
        <f>Translations!$B$157</f>
        <v>n.a.</v>
      </c>
      <c r="K79" s="579" t="str">
        <f>Translations!$B$157</f>
        <v>n.a.</v>
      </c>
      <c r="L79" s="579" t="str">
        <f>Translations!$B$157</f>
        <v>n.a.</v>
      </c>
      <c r="M79" s="579" t="str">
        <f>Translations!$B$157</f>
        <v>n.a.</v>
      </c>
      <c r="N79" s="579" t="str">
        <f>Translations!$B$157</f>
        <v>n.a.</v>
      </c>
      <c r="O79" s="579" t="str">
        <f>Translations!$B$157</f>
        <v>n.a.</v>
      </c>
      <c r="P79" s="579" t="str">
        <f>Translations!$B$157</f>
        <v>n.a.</v>
      </c>
      <c r="Q79" s="579" t="str">
        <f>Translations!$B$157</f>
        <v>n.a.</v>
      </c>
      <c r="R79" s="579" t="str">
        <f>Translations!$B$157</f>
        <v>n.a.</v>
      </c>
      <c r="S79" s="579" t="str">
        <f>Translations!$B$157</f>
        <v>n.a.</v>
      </c>
      <c r="T79" s="579" t="str">
        <f>Translations!$B$157</f>
        <v>n.a.</v>
      </c>
      <c r="U79" s="579" t="str">
        <f>Translations!$B$157</f>
        <v>n.a.</v>
      </c>
      <c r="V79" s="579" t="str">
        <f>Translations!$B$157</f>
        <v>n.a.</v>
      </c>
      <c r="W79" s="579" t="str">
        <f>Translations!$B$157</f>
        <v>n.a.</v>
      </c>
      <c r="X79" s="579" t="str">
        <f>Translations!$B$157</f>
        <v>n.a.</v>
      </c>
      <c r="Y79" s="579" t="str">
        <f>Translations!$B$157</f>
        <v>n.a.</v>
      </c>
      <c r="Z79" s="579" t="str">
        <f>Translations!$B$157</f>
        <v>n.a.</v>
      </c>
      <c r="AA79" s="579" t="str">
        <f>Translations!$B$157</f>
        <v>n.a.</v>
      </c>
      <c r="AB79" s="579" t="str">
        <f>Translations!$B$157</f>
        <v>n.a.</v>
      </c>
      <c r="AC79" s="579" t="str">
        <f>Translations!$B$157</f>
        <v>n.a.</v>
      </c>
      <c r="AD79" s="579" t="str">
        <f>Translations!$B$157</f>
        <v>n.a.</v>
      </c>
      <c r="AE79" s="579" t="str">
        <f>Translations!$B$157</f>
        <v>n.a.</v>
      </c>
      <c r="AF79" s="579" t="str">
        <f>Translations!$B$157</f>
        <v>n.a.</v>
      </c>
      <c r="AG79" s="579" t="str">
        <f>Translations!$B$157</f>
        <v>n.a.</v>
      </c>
      <c r="AH79" s="579" t="str">
        <f>Translations!$B$157</f>
        <v>n.a.</v>
      </c>
      <c r="AI79" s="579" t="str">
        <f>Translations!$B$157</f>
        <v>n.a.</v>
      </c>
      <c r="AJ79" s="579" t="str">
        <f>Translations!$B$157</f>
        <v>n.a.</v>
      </c>
      <c r="AK79" s="579" t="str">
        <f>Translations!$B$157</f>
        <v>n.a.</v>
      </c>
      <c r="AL79" s="579" t="str">
        <f>Translations!$B$157</f>
        <v>n.a.</v>
      </c>
      <c r="AM79" s="579" t="str">
        <f>Translations!$B$157</f>
        <v>n.a.</v>
      </c>
      <c r="AN79" s="579" t="str">
        <f>Translations!$B$157</f>
        <v>n.a.</v>
      </c>
      <c r="AO79" s="579" t="str">
        <f>Translations!$B$157</f>
        <v>n.a.</v>
      </c>
      <c r="AP79" s="579" t="str">
        <f>Translations!$B$157</f>
        <v>n.a.</v>
      </c>
      <c r="AQ79" s="579" t="str">
        <f>Translations!$B$157</f>
        <v>n.a.</v>
      </c>
      <c r="AR79" s="579" t="str">
        <f>Translations!$B$157</f>
        <v>n.a.</v>
      </c>
      <c r="AS79" s="579" t="str">
        <f>Translations!$B$157</f>
        <v>n.a.</v>
      </c>
      <c r="AT79" s="579" t="str">
        <f>Translations!$B$157</f>
        <v>n.a.</v>
      </c>
      <c r="AU79" s="579" t="str">
        <f>Translations!$B$157</f>
        <v>n.a.</v>
      </c>
      <c r="AV79" s="579" t="str">
        <f>Translations!$B$157</f>
        <v>n.a.</v>
      </c>
      <c r="AW79" s="579" t="str">
        <f>Translations!$B$157</f>
        <v>n.a.</v>
      </c>
      <c r="AX79" s="579" t="str">
        <f>Translations!$B$157</f>
        <v>n.a.</v>
      </c>
      <c r="AY79" s="579" t="str">
        <f>Translations!$B$157</f>
        <v>n.a.</v>
      </c>
      <c r="AZ79" s="579" t="str">
        <f>Translations!$B$157</f>
        <v>n.a.</v>
      </c>
      <c r="BA79" s="579" t="str">
        <f>Translations!$B$157</f>
        <v>n.a.</v>
      </c>
      <c r="BB79" s="579" t="str">
        <f>Translations!$B$157</f>
        <v>n.a.</v>
      </c>
      <c r="BC79" s="579" t="str">
        <f>Translations!$B$157</f>
        <v>n.a.</v>
      </c>
      <c r="BD79" s="579" t="str">
        <f>Translations!$B$157</f>
        <v>n.a.</v>
      </c>
      <c r="BE79" s="579" t="str">
        <f>Translations!$B$157</f>
        <v>n.a.</v>
      </c>
      <c r="BF79" s="579" t="str">
        <f>Translations!$B$157</f>
        <v>n.a.</v>
      </c>
      <c r="BG79" s="579" t="str">
        <f>Translations!$B$157</f>
        <v>n.a.</v>
      </c>
      <c r="BH79" s="579" t="str">
        <f>Translations!$B$157</f>
        <v>n.a.</v>
      </c>
      <c r="BI79" s="579" t="str">
        <f>Translations!$B$157</f>
        <v>n.a.</v>
      </c>
      <c r="BJ79" s="579" t="str">
        <f>Translations!$B$157</f>
        <v>n.a.</v>
      </c>
      <c r="BK79" s="579" t="str">
        <f>Translations!$B$157</f>
        <v>n.a.</v>
      </c>
      <c r="BL79" s="579" t="str">
        <f>Translations!$B$157</f>
        <v>n.a.</v>
      </c>
      <c r="BM79" s="579" t="str">
        <f>Translations!$B$157</f>
        <v>n.a.</v>
      </c>
      <c r="BN79" s="579" t="str">
        <f>Translations!$B$157</f>
        <v>n.a.</v>
      </c>
      <c r="BO79" s="579" t="str">
        <f>Translations!$B$157</f>
        <v>n.a.</v>
      </c>
      <c r="BP79" s="579" t="str">
        <f>Translations!$B$157</f>
        <v>n.a.</v>
      </c>
      <c r="BQ79" s="579" t="str">
        <f>Translations!$B$157</f>
        <v>n.a.</v>
      </c>
      <c r="BR79" s="579" t="str">
        <f>Translations!$B$157</f>
        <v>n.a.</v>
      </c>
      <c r="BS79" s="579" t="str">
        <f>Translations!$B$157</f>
        <v>n.a.</v>
      </c>
      <c r="BT79" s="579" t="str">
        <f>Translations!$B$157</f>
        <v>n.a.</v>
      </c>
      <c r="BU79" s="579" t="str">
        <f>Translations!$B$157</f>
        <v>n.a.</v>
      </c>
      <c r="BV79" s="579" t="str">
        <f>Translations!$B$157</f>
        <v>n.a.</v>
      </c>
      <c r="BW79" s="579" t="str">
        <f>Translations!$B$157</f>
        <v>n.a.</v>
      </c>
      <c r="BX79" s="579" t="str">
        <f>Translations!$B$157</f>
        <v>n.a.</v>
      </c>
      <c r="BY79" s="579" t="str">
        <f>Translations!$B$157</f>
        <v>n.a.</v>
      </c>
      <c r="BZ79" s="579" t="str">
        <f>Translations!$B$157</f>
        <v>n.a.</v>
      </c>
      <c r="CA79" s="579" t="str">
        <f>Translations!$B$157</f>
        <v>n.a.</v>
      </c>
      <c r="CB79" s="579" t="str">
        <f>Translations!$B$157</f>
        <v>n.a.</v>
      </c>
      <c r="CC79" s="579" t="str">
        <f>Translations!$B$157</f>
        <v>n.a.</v>
      </c>
      <c r="CD79" s="579" t="str">
        <f>Translations!$B$157</f>
        <v>n.a.</v>
      </c>
      <c r="CE79" s="579" t="str">
        <f>Translations!$B$157</f>
        <v>n.a.</v>
      </c>
      <c r="CF79" s="579" t="str">
        <f>Translations!$B$157</f>
        <v>n.a.</v>
      </c>
      <c r="CG79" s="579" t="str">
        <f>Translations!$B$157</f>
        <v>n.a.</v>
      </c>
      <c r="CH79" s="579" t="str">
        <f>Translations!$B$157</f>
        <v>n.a.</v>
      </c>
      <c r="CI79" s="579" t="str">
        <f>Translations!$B$157</f>
        <v>n.a.</v>
      </c>
      <c r="CJ79" s="579" t="str">
        <f>Translations!$B$157</f>
        <v>n.a.</v>
      </c>
      <c r="CK79" s="579" t="str">
        <f>Translations!$B$157</f>
        <v>n.a.</v>
      </c>
      <c r="CL79" s="579" t="str">
        <f>Translations!$B$157</f>
        <v>n.a.</v>
      </c>
      <c r="CM79" s="579" t="str">
        <f>Translations!$B$157</f>
        <v>n.a.</v>
      </c>
      <c r="CN79" s="579" t="str">
        <f>Translations!$B$157</f>
        <v>n.a.</v>
      </c>
      <c r="CO79" s="579" t="str">
        <f>Translations!$B$157</f>
        <v>n.a.</v>
      </c>
      <c r="CP79" s="579" t="str">
        <f>Translations!$B$157</f>
        <v>n.a.</v>
      </c>
      <c r="CQ79" s="579" t="str">
        <f>Translations!$B$157</f>
        <v>n.a.</v>
      </c>
      <c r="CR79" s="579" t="str">
        <f>Translations!$B$157</f>
        <v>n.a.</v>
      </c>
      <c r="CS79" s="579" t="str">
        <f>Translations!$B$157</f>
        <v>n.a.</v>
      </c>
      <c r="CT79" s="579" t="str">
        <f>Translations!$B$157</f>
        <v>n.a.</v>
      </c>
      <c r="CU79" s="579" t="str">
        <f>Translations!$B$157</f>
        <v>n.a.</v>
      </c>
      <c r="CV79" s="579" t="str">
        <f>Translations!$B$157</f>
        <v>n.a.</v>
      </c>
      <c r="CW79" s="579" t="str">
        <f>Translations!$B$157</f>
        <v>n.a.</v>
      </c>
      <c r="CX79" s="579" t="str">
        <f>Translations!$B$157</f>
        <v>n.a.</v>
      </c>
      <c r="CY79" s="579" t="str">
        <f>Translations!$B$157</f>
        <v>n.a.</v>
      </c>
      <c r="CZ79" s="579" t="str">
        <f>Translations!$B$157</f>
        <v>n.a.</v>
      </c>
      <c r="DA79" s="579" t="str">
        <f>Translations!$B$157</f>
        <v>n.a.</v>
      </c>
      <c r="DB79" s="580" t="str">
        <f>Translations!$B$157</f>
        <v>n.a.</v>
      </c>
    </row>
    <row r="80" spans="1:106" x14ac:dyDescent="0.25">
      <c r="A80" s="217">
        <f t="shared" si="2"/>
        <v>63</v>
      </c>
      <c r="B80" s="171" t="str">
        <f t="shared" si="0"/>
        <v>CCS: Transport: CO2 transferred</v>
      </c>
      <c r="C80" s="171"/>
      <c r="D80" s="173"/>
      <c r="E80" s="508" t="str">
        <f t="shared" ca="1" si="3"/>
        <v>MSParameters!$G$80:$H$80</v>
      </c>
      <c r="F80" s="316"/>
      <c r="G80" s="578" t="s">
        <v>1631</v>
      </c>
      <c r="H80" s="579" t="s">
        <v>1632</v>
      </c>
      <c r="I80" s="579" t="str">
        <f>Translations!$B$157</f>
        <v>n.a.</v>
      </c>
      <c r="J80" s="579" t="str">
        <f>Translations!$B$157</f>
        <v>n.a.</v>
      </c>
      <c r="K80" s="579" t="str">
        <f>Translations!$B$157</f>
        <v>n.a.</v>
      </c>
      <c r="L80" s="579" t="str">
        <f>Translations!$B$157</f>
        <v>n.a.</v>
      </c>
      <c r="M80" s="579" t="str">
        <f>Translations!$B$157</f>
        <v>n.a.</v>
      </c>
      <c r="N80" s="579" t="str">
        <f>Translations!$B$157</f>
        <v>n.a.</v>
      </c>
      <c r="O80" s="579" t="str">
        <f>Translations!$B$157</f>
        <v>n.a.</v>
      </c>
      <c r="P80" s="579" t="str">
        <f>Translations!$B$157</f>
        <v>n.a.</v>
      </c>
      <c r="Q80" s="579" t="str">
        <f>Translations!$B$157</f>
        <v>n.a.</v>
      </c>
      <c r="R80" s="579" t="str">
        <f>Translations!$B$157</f>
        <v>n.a.</v>
      </c>
      <c r="S80" s="579" t="str">
        <f>Translations!$B$157</f>
        <v>n.a.</v>
      </c>
      <c r="T80" s="579" t="str">
        <f>Translations!$B$157</f>
        <v>n.a.</v>
      </c>
      <c r="U80" s="579" t="str">
        <f>Translations!$B$157</f>
        <v>n.a.</v>
      </c>
      <c r="V80" s="579" t="str">
        <f>Translations!$B$157</f>
        <v>n.a.</v>
      </c>
      <c r="W80" s="579" t="str">
        <f>Translations!$B$157</f>
        <v>n.a.</v>
      </c>
      <c r="X80" s="579" t="str">
        <f>Translations!$B$157</f>
        <v>n.a.</v>
      </c>
      <c r="Y80" s="579" t="str">
        <f>Translations!$B$157</f>
        <v>n.a.</v>
      </c>
      <c r="Z80" s="579" t="str">
        <f>Translations!$B$157</f>
        <v>n.a.</v>
      </c>
      <c r="AA80" s="579" t="str">
        <f>Translations!$B$157</f>
        <v>n.a.</v>
      </c>
      <c r="AB80" s="579" t="str">
        <f>Translations!$B$157</f>
        <v>n.a.</v>
      </c>
      <c r="AC80" s="579" t="str">
        <f>Translations!$B$157</f>
        <v>n.a.</v>
      </c>
      <c r="AD80" s="579" t="str">
        <f>Translations!$B$157</f>
        <v>n.a.</v>
      </c>
      <c r="AE80" s="579" t="str">
        <f>Translations!$B$157</f>
        <v>n.a.</v>
      </c>
      <c r="AF80" s="579" t="str">
        <f>Translations!$B$157</f>
        <v>n.a.</v>
      </c>
      <c r="AG80" s="579" t="str">
        <f>Translations!$B$157</f>
        <v>n.a.</v>
      </c>
      <c r="AH80" s="579" t="str">
        <f>Translations!$B$157</f>
        <v>n.a.</v>
      </c>
      <c r="AI80" s="579" t="str">
        <f>Translations!$B$157</f>
        <v>n.a.</v>
      </c>
      <c r="AJ80" s="579" t="str">
        <f>Translations!$B$157</f>
        <v>n.a.</v>
      </c>
      <c r="AK80" s="579" t="str">
        <f>Translations!$B$157</f>
        <v>n.a.</v>
      </c>
      <c r="AL80" s="579" t="str">
        <f>Translations!$B$157</f>
        <v>n.a.</v>
      </c>
      <c r="AM80" s="579" t="str">
        <f>Translations!$B$157</f>
        <v>n.a.</v>
      </c>
      <c r="AN80" s="579" t="str">
        <f>Translations!$B$157</f>
        <v>n.a.</v>
      </c>
      <c r="AO80" s="579" t="str">
        <f>Translations!$B$157</f>
        <v>n.a.</v>
      </c>
      <c r="AP80" s="579" t="str">
        <f>Translations!$B$157</f>
        <v>n.a.</v>
      </c>
      <c r="AQ80" s="579" t="str">
        <f>Translations!$B$157</f>
        <v>n.a.</v>
      </c>
      <c r="AR80" s="579" t="str">
        <f>Translations!$B$157</f>
        <v>n.a.</v>
      </c>
      <c r="AS80" s="579" t="str">
        <f>Translations!$B$157</f>
        <v>n.a.</v>
      </c>
      <c r="AT80" s="579" t="str">
        <f>Translations!$B$157</f>
        <v>n.a.</v>
      </c>
      <c r="AU80" s="579" t="str">
        <f>Translations!$B$157</f>
        <v>n.a.</v>
      </c>
      <c r="AV80" s="579" t="str">
        <f>Translations!$B$157</f>
        <v>n.a.</v>
      </c>
      <c r="AW80" s="579" t="str">
        <f>Translations!$B$157</f>
        <v>n.a.</v>
      </c>
      <c r="AX80" s="579" t="str">
        <f>Translations!$B$157</f>
        <v>n.a.</v>
      </c>
      <c r="AY80" s="579" t="str">
        <f>Translations!$B$157</f>
        <v>n.a.</v>
      </c>
      <c r="AZ80" s="579" t="str">
        <f>Translations!$B$157</f>
        <v>n.a.</v>
      </c>
      <c r="BA80" s="579" t="str">
        <f>Translations!$B$157</f>
        <v>n.a.</v>
      </c>
      <c r="BB80" s="579" t="str">
        <f>Translations!$B$157</f>
        <v>n.a.</v>
      </c>
      <c r="BC80" s="579" t="str">
        <f>Translations!$B$157</f>
        <v>n.a.</v>
      </c>
      <c r="BD80" s="579" t="str">
        <f>Translations!$B$157</f>
        <v>n.a.</v>
      </c>
      <c r="BE80" s="579" t="str">
        <f>Translations!$B$157</f>
        <v>n.a.</v>
      </c>
      <c r="BF80" s="579" t="str">
        <f>Translations!$B$157</f>
        <v>n.a.</v>
      </c>
      <c r="BG80" s="579" t="str">
        <f>Translations!$B$157</f>
        <v>n.a.</v>
      </c>
      <c r="BH80" s="579" t="str">
        <f>Translations!$B$157</f>
        <v>n.a.</v>
      </c>
      <c r="BI80" s="579" t="str">
        <f>Translations!$B$157</f>
        <v>n.a.</v>
      </c>
      <c r="BJ80" s="579" t="str">
        <f>Translations!$B$157</f>
        <v>n.a.</v>
      </c>
      <c r="BK80" s="579" t="str">
        <f>Translations!$B$157</f>
        <v>n.a.</v>
      </c>
      <c r="BL80" s="579" t="str">
        <f>Translations!$B$157</f>
        <v>n.a.</v>
      </c>
      <c r="BM80" s="579" t="str">
        <f>Translations!$B$157</f>
        <v>n.a.</v>
      </c>
      <c r="BN80" s="579" t="str">
        <f>Translations!$B$157</f>
        <v>n.a.</v>
      </c>
      <c r="BO80" s="579" t="str">
        <f>Translations!$B$157</f>
        <v>n.a.</v>
      </c>
      <c r="BP80" s="579" t="str">
        <f>Translations!$B$157</f>
        <v>n.a.</v>
      </c>
      <c r="BQ80" s="579" t="str">
        <f>Translations!$B$157</f>
        <v>n.a.</v>
      </c>
      <c r="BR80" s="579" t="str">
        <f>Translations!$B$157</f>
        <v>n.a.</v>
      </c>
      <c r="BS80" s="579" t="str">
        <f>Translations!$B$157</f>
        <v>n.a.</v>
      </c>
      <c r="BT80" s="579" t="str">
        <f>Translations!$B$157</f>
        <v>n.a.</v>
      </c>
      <c r="BU80" s="579" t="str">
        <f>Translations!$B$157</f>
        <v>n.a.</v>
      </c>
      <c r="BV80" s="579" t="str">
        <f>Translations!$B$157</f>
        <v>n.a.</v>
      </c>
      <c r="BW80" s="579" t="str">
        <f>Translations!$B$157</f>
        <v>n.a.</v>
      </c>
      <c r="BX80" s="579" t="str">
        <f>Translations!$B$157</f>
        <v>n.a.</v>
      </c>
      <c r="BY80" s="579" t="str">
        <f>Translations!$B$157</f>
        <v>n.a.</v>
      </c>
      <c r="BZ80" s="579" t="str">
        <f>Translations!$B$157</f>
        <v>n.a.</v>
      </c>
      <c r="CA80" s="579" t="str">
        <f>Translations!$B$157</f>
        <v>n.a.</v>
      </c>
      <c r="CB80" s="579" t="str">
        <f>Translations!$B$157</f>
        <v>n.a.</v>
      </c>
      <c r="CC80" s="579" t="str">
        <f>Translations!$B$157</f>
        <v>n.a.</v>
      </c>
      <c r="CD80" s="579" t="str">
        <f>Translations!$B$157</f>
        <v>n.a.</v>
      </c>
      <c r="CE80" s="579" t="str">
        <f>Translations!$B$157</f>
        <v>n.a.</v>
      </c>
      <c r="CF80" s="579" t="str">
        <f>Translations!$B$157</f>
        <v>n.a.</v>
      </c>
      <c r="CG80" s="579" t="str">
        <f>Translations!$B$157</f>
        <v>n.a.</v>
      </c>
      <c r="CH80" s="579" t="str">
        <f>Translations!$B$157</f>
        <v>n.a.</v>
      </c>
      <c r="CI80" s="579" t="str">
        <f>Translations!$B$157</f>
        <v>n.a.</v>
      </c>
      <c r="CJ80" s="579" t="str">
        <f>Translations!$B$157</f>
        <v>n.a.</v>
      </c>
      <c r="CK80" s="579" t="str">
        <f>Translations!$B$157</f>
        <v>n.a.</v>
      </c>
      <c r="CL80" s="579" t="str">
        <f>Translations!$B$157</f>
        <v>n.a.</v>
      </c>
      <c r="CM80" s="579" t="str">
        <f>Translations!$B$157</f>
        <v>n.a.</v>
      </c>
      <c r="CN80" s="579" t="str">
        <f>Translations!$B$157</f>
        <v>n.a.</v>
      </c>
      <c r="CO80" s="579" t="str">
        <f>Translations!$B$157</f>
        <v>n.a.</v>
      </c>
      <c r="CP80" s="579" t="str">
        <f>Translations!$B$157</f>
        <v>n.a.</v>
      </c>
      <c r="CQ80" s="579" t="str">
        <f>Translations!$B$157</f>
        <v>n.a.</v>
      </c>
      <c r="CR80" s="579" t="str">
        <f>Translations!$B$157</f>
        <v>n.a.</v>
      </c>
      <c r="CS80" s="579" t="str">
        <f>Translations!$B$157</f>
        <v>n.a.</v>
      </c>
      <c r="CT80" s="579" t="str">
        <f>Translations!$B$157</f>
        <v>n.a.</v>
      </c>
      <c r="CU80" s="579" t="str">
        <f>Translations!$B$157</f>
        <v>n.a.</v>
      </c>
      <c r="CV80" s="579" t="str">
        <f>Translations!$B$157</f>
        <v>n.a.</v>
      </c>
      <c r="CW80" s="579" t="str">
        <f>Translations!$B$157</f>
        <v>n.a.</v>
      </c>
      <c r="CX80" s="579" t="str">
        <f>Translations!$B$157</f>
        <v>n.a.</v>
      </c>
      <c r="CY80" s="579" t="str">
        <f>Translations!$B$157</f>
        <v>n.a.</v>
      </c>
      <c r="CZ80" s="579" t="str">
        <f>Translations!$B$157</f>
        <v>n.a.</v>
      </c>
      <c r="DA80" s="579" t="str">
        <f>Translations!$B$157</f>
        <v>n.a.</v>
      </c>
      <c r="DB80" s="580" t="str">
        <f>Translations!$B$157</f>
        <v>n.a.</v>
      </c>
    </row>
    <row r="81" spans="1:106" x14ac:dyDescent="0.25">
      <c r="A81" s="217">
        <f t="shared" si="2"/>
        <v>64</v>
      </c>
      <c r="B81" s="171" t="str">
        <f t="shared" si="0"/>
        <v>CCS: Transport: CO2 vented</v>
      </c>
      <c r="C81" s="171"/>
      <c r="D81" s="173"/>
      <c r="E81" s="508" t="str">
        <f t="shared" ca="1" si="3"/>
        <v>MSParameters!$G$81:$G$81</v>
      </c>
      <c r="F81" s="316"/>
      <c r="G81" s="578" t="str">
        <f>EUwideConstants!D372</f>
        <v>CO2 vented</v>
      </c>
      <c r="H81" s="579" t="str">
        <f>Translations!$B$157</f>
        <v>n.a.</v>
      </c>
      <c r="I81" s="579" t="str">
        <f>Translations!$B$157</f>
        <v>n.a.</v>
      </c>
      <c r="J81" s="579" t="str">
        <f>Translations!$B$157</f>
        <v>n.a.</v>
      </c>
      <c r="K81" s="579" t="str">
        <f>Translations!$B$157</f>
        <v>n.a.</v>
      </c>
      <c r="L81" s="579" t="str">
        <f>Translations!$B$157</f>
        <v>n.a.</v>
      </c>
      <c r="M81" s="579" t="str">
        <f>Translations!$B$157</f>
        <v>n.a.</v>
      </c>
      <c r="N81" s="579" t="str">
        <f>Translations!$B$157</f>
        <v>n.a.</v>
      </c>
      <c r="O81" s="579" t="str">
        <f>Translations!$B$157</f>
        <v>n.a.</v>
      </c>
      <c r="P81" s="579" t="str">
        <f>Translations!$B$157</f>
        <v>n.a.</v>
      </c>
      <c r="Q81" s="579" t="str">
        <f>Translations!$B$157</f>
        <v>n.a.</v>
      </c>
      <c r="R81" s="579" t="str">
        <f>Translations!$B$157</f>
        <v>n.a.</v>
      </c>
      <c r="S81" s="579" t="str">
        <f>Translations!$B$157</f>
        <v>n.a.</v>
      </c>
      <c r="T81" s="579" t="str">
        <f>Translations!$B$157</f>
        <v>n.a.</v>
      </c>
      <c r="U81" s="579" t="str">
        <f>Translations!$B$157</f>
        <v>n.a.</v>
      </c>
      <c r="V81" s="579" t="str">
        <f>Translations!$B$157</f>
        <v>n.a.</v>
      </c>
      <c r="W81" s="579" t="str">
        <f>Translations!$B$157</f>
        <v>n.a.</v>
      </c>
      <c r="X81" s="579" t="str">
        <f>Translations!$B$157</f>
        <v>n.a.</v>
      </c>
      <c r="Y81" s="579" t="str">
        <f>Translations!$B$157</f>
        <v>n.a.</v>
      </c>
      <c r="Z81" s="579" t="str">
        <f>Translations!$B$157</f>
        <v>n.a.</v>
      </c>
      <c r="AA81" s="579" t="str">
        <f>Translations!$B$157</f>
        <v>n.a.</v>
      </c>
      <c r="AB81" s="579" t="str">
        <f>Translations!$B$157</f>
        <v>n.a.</v>
      </c>
      <c r="AC81" s="579" t="str">
        <f>Translations!$B$157</f>
        <v>n.a.</v>
      </c>
      <c r="AD81" s="579" t="str">
        <f>Translations!$B$157</f>
        <v>n.a.</v>
      </c>
      <c r="AE81" s="579" t="str">
        <f>Translations!$B$157</f>
        <v>n.a.</v>
      </c>
      <c r="AF81" s="579" t="str">
        <f>Translations!$B$157</f>
        <v>n.a.</v>
      </c>
      <c r="AG81" s="579" t="str">
        <f>Translations!$B$157</f>
        <v>n.a.</v>
      </c>
      <c r="AH81" s="579" t="str">
        <f>Translations!$B$157</f>
        <v>n.a.</v>
      </c>
      <c r="AI81" s="579" t="str">
        <f>Translations!$B$157</f>
        <v>n.a.</v>
      </c>
      <c r="AJ81" s="579" t="str">
        <f>Translations!$B$157</f>
        <v>n.a.</v>
      </c>
      <c r="AK81" s="579" t="str">
        <f>Translations!$B$157</f>
        <v>n.a.</v>
      </c>
      <c r="AL81" s="579" t="str">
        <f>Translations!$B$157</f>
        <v>n.a.</v>
      </c>
      <c r="AM81" s="579" t="str">
        <f>Translations!$B$157</f>
        <v>n.a.</v>
      </c>
      <c r="AN81" s="579" t="str">
        <f>Translations!$B$157</f>
        <v>n.a.</v>
      </c>
      <c r="AO81" s="579" t="str">
        <f>Translations!$B$157</f>
        <v>n.a.</v>
      </c>
      <c r="AP81" s="579" t="str">
        <f>Translations!$B$157</f>
        <v>n.a.</v>
      </c>
      <c r="AQ81" s="579" t="str">
        <f>Translations!$B$157</f>
        <v>n.a.</v>
      </c>
      <c r="AR81" s="579" t="str">
        <f>Translations!$B$157</f>
        <v>n.a.</v>
      </c>
      <c r="AS81" s="579" t="str">
        <f>Translations!$B$157</f>
        <v>n.a.</v>
      </c>
      <c r="AT81" s="579" t="str">
        <f>Translations!$B$157</f>
        <v>n.a.</v>
      </c>
      <c r="AU81" s="579" t="str">
        <f>Translations!$B$157</f>
        <v>n.a.</v>
      </c>
      <c r="AV81" s="579" t="str">
        <f>Translations!$B$157</f>
        <v>n.a.</v>
      </c>
      <c r="AW81" s="579" t="str">
        <f>Translations!$B$157</f>
        <v>n.a.</v>
      </c>
      <c r="AX81" s="579" t="str">
        <f>Translations!$B$157</f>
        <v>n.a.</v>
      </c>
      <c r="AY81" s="579" t="str">
        <f>Translations!$B$157</f>
        <v>n.a.</v>
      </c>
      <c r="AZ81" s="579" t="str">
        <f>Translations!$B$157</f>
        <v>n.a.</v>
      </c>
      <c r="BA81" s="579" t="str">
        <f>Translations!$B$157</f>
        <v>n.a.</v>
      </c>
      <c r="BB81" s="579" t="str">
        <f>Translations!$B$157</f>
        <v>n.a.</v>
      </c>
      <c r="BC81" s="579" t="str">
        <f>Translations!$B$157</f>
        <v>n.a.</v>
      </c>
      <c r="BD81" s="579" t="str">
        <f>Translations!$B$157</f>
        <v>n.a.</v>
      </c>
      <c r="BE81" s="579" t="str">
        <f>Translations!$B$157</f>
        <v>n.a.</v>
      </c>
      <c r="BF81" s="579" t="str">
        <f>Translations!$B$157</f>
        <v>n.a.</v>
      </c>
      <c r="BG81" s="579" t="str">
        <f>Translations!$B$157</f>
        <v>n.a.</v>
      </c>
      <c r="BH81" s="579" t="str">
        <f>Translations!$B$157</f>
        <v>n.a.</v>
      </c>
      <c r="BI81" s="579" t="str">
        <f>Translations!$B$157</f>
        <v>n.a.</v>
      </c>
      <c r="BJ81" s="579" t="str">
        <f>Translations!$B$157</f>
        <v>n.a.</v>
      </c>
      <c r="BK81" s="579" t="str">
        <f>Translations!$B$157</f>
        <v>n.a.</v>
      </c>
      <c r="BL81" s="579" t="str">
        <f>Translations!$B$157</f>
        <v>n.a.</v>
      </c>
      <c r="BM81" s="579" t="str">
        <f>Translations!$B$157</f>
        <v>n.a.</v>
      </c>
      <c r="BN81" s="579" t="str">
        <f>Translations!$B$157</f>
        <v>n.a.</v>
      </c>
      <c r="BO81" s="579" t="str">
        <f>Translations!$B$157</f>
        <v>n.a.</v>
      </c>
      <c r="BP81" s="579" t="str">
        <f>Translations!$B$157</f>
        <v>n.a.</v>
      </c>
      <c r="BQ81" s="579" t="str">
        <f>Translations!$B$157</f>
        <v>n.a.</v>
      </c>
      <c r="BR81" s="579" t="str">
        <f>Translations!$B$157</f>
        <v>n.a.</v>
      </c>
      <c r="BS81" s="579" t="str">
        <f>Translations!$B$157</f>
        <v>n.a.</v>
      </c>
      <c r="BT81" s="579" t="str">
        <f>Translations!$B$157</f>
        <v>n.a.</v>
      </c>
      <c r="BU81" s="579" t="str">
        <f>Translations!$B$157</f>
        <v>n.a.</v>
      </c>
      <c r="BV81" s="579" t="str">
        <f>Translations!$B$157</f>
        <v>n.a.</v>
      </c>
      <c r="BW81" s="579" t="str">
        <f>Translations!$B$157</f>
        <v>n.a.</v>
      </c>
      <c r="BX81" s="579" t="str">
        <f>Translations!$B$157</f>
        <v>n.a.</v>
      </c>
      <c r="BY81" s="579" t="str">
        <f>Translations!$B$157</f>
        <v>n.a.</v>
      </c>
      <c r="BZ81" s="579" t="str">
        <f>Translations!$B$157</f>
        <v>n.a.</v>
      </c>
      <c r="CA81" s="579" t="str">
        <f>Translations!$B$157</f>
        <v>n.a.</v>
      </c>
      <c r="CB81" s="579" t="str">
        <f>Translations!$B$157</f>
        <v>n.a.</v>
      </c>
      <c r="CC81" s="579" t="str">
        <f>Translations!$B$157</f>
        <v>n.a.</v>
      </c>
      <c r="CD81" s="579" t="str">
        <f>Translations!$B$157</f>
        <v>n.a.</v>
      </c>
      <c r="CE81" s="579" t="str">
        <f>Translations!$B$157</f>
        <v>n.a.</v>
      </c>
      <c r="CF81" s="579" t="str">
        <f>Translations!$B$157</f>
        <v>n.a.</v>
      </c>
      <c r="CG81" s="579" t="str">
        <f>Translations!$B$157</f>
        <v>n.a.</v>
      </c>
      <c r="CH81" s="579" t="str">
        <f>Translations!$B$157</f>
        <v>n.a.</v>
      </c>
      <c r="CI81" s="579" t="str">
        <f>Translations!$B$157</f>
        <v>n.a.</v>
      </c>
      <c r="CJ81" s="579" t="str">
        <f>Translations!$B$157</f>
        <v>n.a.</v>
      </c>
      <c r="CK81" s="579" t="str">
        <f>Translations!$B$157</f>
        <v>n.a.</v>
      </c>
      <c r="CL81" s="579" t="str">
        <f>Translations!$B$157</f>
        <v>n.a.</v>
      </c>
      <c r="CM81" s="579" t="str">
        <f>Translations!$B$157</f>
        <v>n.a.</v>
      </c>
      <c r="CN81" s="579" t="str">
        <f>Translations!$B$157</f>
        <v>n.a.</v>
      </c>
      <c r="CO81" s="579" t="str">
        <f>Translations!$B$157</f>
        <v>n.a.</v>
      </c>
      <c r="CP81" s="579" t="str">
        <f>Translations!$B$157</f>
        <v>n.a.</v>
      </c>
      <c r="CQ81" s="579" t="str">
        <f>Translations!$B$157</f>
        <v>n.a.</v>
      </c>
      <c r="CR81" s="579" t="str">
        <f>Translations!$B$157</f>
        <v>n.a.</v>
      </c>
      <c r="CS81" s="579" t="str">
        <f>Translations!$B$157</f>
        <v>n.a.</v>
      </c>
      <c r="CT81" s="579" t="str">
        <f>Translations!$B$157</f>
        <v>n.a.</v>
      </c>
      <c r="CU81" s="579" t="str">
        <f>Translations!$B$157</f>
        <v>n.a.</v>
      </c>
      <c r="CV81" s="579" t="str">
        <f>Translations!$B$157</f>
        <v>n.a.</v>
      </c>
      <c r="CW81" s="579" t="str">
        <f>Translations!$B$157</f>
        <v>n.a.</v>
      </c>
      <c r="CX81" s="579" t="str">
        <f>Translations!$B$157</f>
        <v>n.a.</v>
      </c>
      <c r="CY81" s="579" t="str">
        <f>Translations!$B$157</f>
        <v>n.a.</v>
      </c>
      <c r="CZ81" s="579" t="str">
        <f>Translations!$B$157</f>
        <v>n.a.</v>
      </c>
      <c r="DA81" s="579" t="str">
        <f>Translations!$B$157</f>
        <v>n.a.</v>
      </c>
      <c r="DB81" s="580" t="str">
        <f>Translations!$B$157</f>
        <v>n.a.</v>
      </c>
    </row>
    <row r="82" spans="1:106" x14ac:dyDescent="0.25">
      <c r="A82" s="217">
        <f t="shared" si="2"/>
        <v>65</v>
      </c>
      <c r="B82" s="171" t="str">
        <f t="shared" ref="B82:B86" si="5">INDEX(EUConst_TierActivityListNames,A82)</f>
        <v>CCS: Transport: CO2 leaked</v>
      </c>
      <c r="C82" s="171"/>
      <c r="D82" s="173"/>
      <c r="E82" s="508" t="str">
        <f t="shared" ca="1" si="3"/>
        <v>MSParameters!$G$82:$G$82</v>
      </c>
      <c r="F82" s="316"/>
      <c r="G82" s="578" t="str">
        <f>EUwideConstants!D373</f>
        <v>CO2 leaked</v>
      </c>
      <c r="H82" s="579" t="str">
        <f>Translations!$B$157</f>
        <v>n.a.</v>
      </c>
      <c r="I82" s="579" t="str">
        <f>Translations!$B$157</f>
        <v>n.a.</v>
      </c>
      <c r="J82" s="579" t="str">
        <f>Translations!$B$157</f>
        <v>n.a.</v>
      </c>
      <c r="K82" s="579" t="str">
        <f>Translations!$B$157</f>
        <v>n.a.</v>
      </c>
      <c r="L82" s="579" t="str">
        <f>Translations!$B$157</f>
        <v>n.a.</v>
      </c>
      <c r="M82" s="579" t="str">
        <f>Translations!$B$157</f>
        <v>n.a.</v>
      </c>
      <c r="N82" s="579" t="str">
        <f>Translations!$B$157</f>
        <v>n.a.</v>
      </c>
      <c r="O82" s="579" t="str">
        <f>Translations!$B$157</f>
        <v>n.a.</v>
      </c>
      <c r="P82" s="579" t="str">
        <f>Translations!$B$157</f>
        <v>n.a.</v>
      </c>
      <c r="Q82" s="579" t="str">
        <f>Translations!$B$157</f>
        <v>n.a.</v>
      </c>
      <c r="R82" s="579" t="str">
        <f>Translations!$B$157</f>
        <v>n.a.</v>
      </c>
      <c r="S82" s="579" t="str">
        <f>Translations!$B$157</f>
        <v>n.a.</v>
      </c>
      <c r="T82" s="579" t="str">
        <f>Translations!$B$157</f>
        <v>n.a.</v>
      </c>
      <c r="U82" s="579" t="str">
        <f>Translations!$B$157</f>
        <v>n.a.</v>
      </c>
      <c r="V82" s="579" t="str">
        <f>Translations!$B$157</f>
        <v>n.a.</v>
      </c>
      <c r="W82" s="579" t="str">
        <f>Translations!$B$157</f>
        <v>n.a.</v>
      </c>
      <c r="X82" s="579" t="str">
        <f>Translations!$B$157</f>
        <v>n.a.</v>
      </c>
      <c r="Y82" s="579" t="str">
        <f>Translations!$B$157</f>
        <v>n.a.</v>
      </c>
      <c r="Z82" s="579" t="str">
        <f>Translations!$B$157</f>
        <v>n.a.</v>
      </c>
      <c r="AA82" s="579" t="str">
        <f>Translations!$B$157</f>
        <v>n.a.</v>
      </c>
      <c r="AB82" s="579" t="str">
        <f>Translations!$B$157</f>
        <v>n.a.</v>
      </c>
      <c r="AC82" s="579" t="str">
        <f>Translations!$B$157</f>
        <v>n.a.</v>
      </c>
      <c r="AD82" s="579" t="str">
        <f>Translations!$B$157</f>
        <v>n.a.</v>
      </c>
      <c r="AE82" s="579" t="str">
        <f>Translations!$B$157</f>
        <v>n.a.</v>
      </c>
      <c r="AF82" s="579" t="str">
        <f>Translations!$B$157</f>
        <v>n.a.</v>
      </c>
      <c r="AG82" s="579" t="str">
        <f>Translations!$B$157</f>
        <v>n.a.</v>
      </c>
      <c r="AH82" s="579" t="str">
        <f>Translations!$B$157</f>
        <v>n.a.</v>
      </c>
      <c r="AI82" s="579" t="str">
        <f>Translations!$B$157</f>
        <v>n.a.</v>
      </c>
      <c r="AJ82" s="579" t="str">
        <f>Translations!$B$157</f>
        <v>n.a.</v>
      </c>
      <c r="AK82" s="579" t="str">
        <f>Translations!$B$157</f>
        <v>n.a.</v>
      </c>
      <c r="AL82" s="579" t="str">
        <f>Translations!$B$157</f>
        <v>n.a.</v>
      </c>
      <c r="AM82" s="579" t="str">
        <f>Translations!$B$157</f>
        <v>n.a.</v>
      </c>
      <c r="AN82" s="579" t="str">
        <f>Translations!$B$157</f>
        <v>n.a.</v>
      </c>
      <c r="AO82" s="579" t="str">
        <f>Translations!$B$157</f>
        <v>n.a.</v>
      </c>
      <c r="AP82" s="579" t="str">
        <f>Translations!$B$157</f>
        <v>n.a.</v>
      </c>
      <c r="AQ82" s="579" t="str">
        <f>Translations!$B$157</f>
        <v>n.a.</v>
      </c>
      <c r="AR82" s="579" t="str">
        <f>Translations!$B$157</f>
        <v>n.a.</v>
      </c>
      <c r="AS82" s="579" t="str">
        <f>Translations!$B$157</f>
        <v>n.a.</v>
      </c>
      <c r="AT82" s="579" t="str">
        <f>Translations!$B$157</f>
        <v>n.a.</v>
      </c>
      <c r="AU82" s="579" t="str">
        <f>Translations!$B$157</f>
        <v>n.a.</v>
      </c>
      <c r="AV82" s="579" t="str">
        <f>Translations!$B$157</f>
        <v>n.a.</v>
      </c>
      <c r="AW82" s="579" t="str">
        <f>Translations!$B$157</f>
        <v>n.a.</v>
      </c>
      <c r="AX82" s="579" t="str">
        <f>Translations!$B$157</f>
        <v>n.a.</v>
      </c>
      <c r="AY82" s="579" t="str">
        <f>Translations!$B$157</f>
        <v>n.a.</v>
      </c>
      <c r="AZ82" s="579" t="str">
        <f>Translations!$B$157</f>
        <v>n.a.</v>
      </c>
      <c r="BA82" s="579" t="str">
        <f>Translations!$B$157</f>
        <v>n.a.</v>
      </c>
      <c r="BB82" s="579" t="str">
        <f>Translations!$B$157</f>
        <v>n.a.</v>
      </c>
      <c r="BC82" s="579" t="str">
        <f>Translations!$B$157</f>
        <v>n.a.</v>
      </c>
      <c r="BD82" s="579" t="str">
        <f>Translations!$B$157</f>
        <v>n.a.</v>
      </c>
      <c r="BE82" s="579" t="str">
        <f>Translations!$B$157</f>
        <v>n.a.</v>
      </c>
      <c r="BF82" s="579" t="str">
        <f>Translations!$B$157</f>
        <v>n.a.</v>
      </c>
      <c r="BG82" s="579" t="str">
        <f>Translations!$B$157</f>
        <v>n.a.</v>
      </c>
      <c r="BH82" s="579" t="str">
        <f>Translations!$B$157</f>
        <v>n.a.</v>
      </c>
      <c r="BI82" s="579" t="str">
        <f>Translations!$B$157</f>
        <v>n.a.</v>
      </c>
      <c r="BJ82" s="579" t="str">
        <f>Translations!$B$157</f>
        <v>n.a.</v>
      </c>
      <c r="BK82" s="579" t="str">
        <f>Translations!$B$157</f>
        <v>n.a.</v>
      </c>
      <c r="BL82" s="579" t="str">
        <f>Translations!$B$157</f>
        <v>n.a.</v>
      </c>
      <c r="BM82" s="579" t="str">
        <f>Translations!$B$157</f>
        <v>n.a.</v>
      </c>
      <c r="BN82" s="579" t="str">
        <f>Translations!$B$157</f>
        <v>n.a.</v>
      </c>
      <c r="BO82" s="579" t="str">
        <f>Translations!$B$157</f>
        <v>n.a.</v>
      </c>
      <c r="BP82" s="579" t="str">
        <f>Translations!$B$157</f>
        <v>n.a.</v>
      </c>
      <c r="BQ82" s="579" t="str">
        <f>Translations!$B$157</f>
        <v>n.a.</v>
      </c>
      <c r="BR82" s="579" t="str">
        <f>Translations!$B$157</f>
        <v>n.a.</v>
      </c>
      <c r="BS82" s="579" t="str">
        <f>Translations!$B$157</f>
        <v>n.a.</v>
      </c>
      <c r="BT82" s="579" t="str">
        <f>Translations!$B$157</f>
        <v>n.a.</v>
      </c>
      <c r="BU82" s="579" t="str">
        <f>Translations!$B$157</f>
        <v>n.a.</v>
      </c>
      <c r="BV82" s="579" t="str">
        <f>Translations!$B$157</f>
        <v>n.a.</v>
      </c>
      <c r="BW82" s="579" t="str">
        <f>Translations!$B$157</f>
        <v>n.a.</v>
      </c>
      <c r="BX82" s="579" t="str">
        <f>Translations!$B$157</f>
        <v>n.a.</v>
      </c>
      <c r="BY82" s="579" t="str">
        <f>Translations!$B$157</f>
        <v>n.a.</v>
      </c>
      <c r="BZ82" s="579" t="str">
        <f>Translations!$B$157</f>
        <v>n.a.</v>
      </c>
      <c r="CA82" s="579" t="str">
        <f>Translations!$B$157</f>
        <v>n.a.</v>
      </c>
      <c r="CB82" s="579" t="str">
        <f>Translations!$B$157</f>
        <v>n.a.</v>
      </c>
      <c r="CC82" s="579" t="str">
        <f>Translations!$B$157</f>
        <v>n.a.</v>
      </c>
      <c r="CD82" s="579" t="str">
        <f>Translations!$B$157</f>
        <v>n.a.</v>
      </c>
      <c r="CE82" s="579" t="str">
        <f>Translations!$B$157</f>
        <v>n.a.</v>
      </c>
      <c r="CF82" s="579" t="str">
        <f>Translations!$B$157</f>
        <v>n.a.</v>
      </c>
      <c r="CG82" s="579" t="str">
        <f>Translations!$B$157</f>
        <v>n.a.</v>
      </c>
      <c r="CH82" s="579" t="str">
        <f>Translations!$B$157</f>
        <v>n.a.</v>
      </c>
      <c r="CI82" s="579" t="str">
        <f>Translations!$B$157</f>
        <v>n.a.</v>
      </c>
      <c r="CJ82" s="579" t="str">
        <f>Translations!$B$157</f>
        <v>n.a.</v>
      </c>
      <c r="CK82" s="579" t="str">
        <f>Translations!$B$157</f>
        <v>n.a.</v>
      </c>
      <c r="CL82" s="579" t="str">
        <f>Translations!$B$157</f>
        <v>n.a.</v>
      </c>
      <c r="CM82" s="579" t="str">
        <f>Translations!$B$157</f>
        <v>n.a.</v>
      </c>
      <c r="CN82" s="579" t="str">
        <f>Translations!$B$157</f>
        <v>n.a.</v>
      </c>
      <c r="CO82" s="579" t="str">
        <f>Translations!$B$157</f>
        <v>n.a.</v>
      </c>
      <c r="CP82" s="579" t="str">
        <f>Translations!$B$157</f>
        <v>n.a.</v>
      </c>
      <c r="CQ82" s="579" t="str">
        <f>Translations!$B$157</f>
        <v>n.a.</v>
      </c>
      <c r="CR82" s="579" t="str">
        <f>Translations!$B$157</f>
        <v>n.a.</v>
      </c>
      <c r="CS82" s="579" t="str">
        <f>Translations!$B$157</f>
        <v>n.a.</v>
      </c>
      <c r="CT82" s="579" t="str">
        <f>Translations!$B$157</f>
        <v>n.a.</v>
      </c>
      <c r="CU82" s="579" t="str">
        <f>Translations!$B$157</f>
        <v>n.a.</v>
      </c>
      <c r="CV82" s="579" t="str">
        <f>Translations!$B$157</f>
        <v>n.a.</v>
      </c>
      <c r="CW82" s="579" t="str">
        <f>Translations!$B$157</f>
        <v>n.a.</v>
      </c>
      <c r="CX82" s="579" t="str">
        <f>Translations!$B$157</f>
        <v>n.a.</v>
      </c>
      <c r="CY82" s="579" t="str">
        <f>Translations!$B$157</f>
        <v>n.a.</v>
      </c>
      <c r="CZ82" s="579" t="str">
        <f>Translations!$B$157</f>
        <v>n.a.</v>
      </c>
      <c r="DA82" s="579" t="str">
        <f>Translations!$B$157</f>
        <v>n.a.</v>
      </c>
      <c r="DB82" s="580" t="str">
        <f>Translations!$B$157</f>
        <v>n.a.</v>
      </c>
    </row>
    <row r="83" spans="1:106" x14ac:dyDescent="0.25">
      <c r="A83" s="217">
        <f t="shared" si="2"/>
        <v>66</v>
      </c>
      <c r="B83" s="171" t="str">
        <f t="shared" si="5"/>
        <v>CCS: Transport: CO2 fugitive</v>
      </c>
      <c r="C83" s="171"/>
      <c r="D83" s="173"/>
      <c r="E83" s="508" t="str">
        <f t="shared" ca="1" si="3"/>
        <v>MSParameters!$G$83:$G$83</v>
      </c>
      <c r="F83" s="316"/>
      <c r="G83" s="578" t="str">
        <f>EUwideConstants!D374</f>
        <v>CO2 fugitive</v>
      </c>
      <c r="H83" s="579" t="str">
        <f>Translations!$B$157</f>
        <v>n.a.</v>
      </c>
      <c r="I83" s="579" t="str">
        <f>Translations!$B$157</f>
        <v>n.a.</v>
      </c>
      <c r="J83" s="579" t="str">
        <f>Translations!$B$157</f>
        <v>n.a.</v>
      </c>
      <c r="K83" s="579" t="str">
        <f>Translations!$B$157</f>
        <v>n.a.</v>
      </c>
      <c r="L83" s="579" t="str">
        <f>Translations!$B$157</f>
        <v>n.a.</v>
      </c>
      <c r="M83" s="579" t="str">
        <f>Translations!$B$157</f>
        <v>n.a.</v>
      </c>
      <c r="N83" s="579" t="str">
        <f>Translations!$B$157</f>
        <v>n.a.</v>
      </c>
      <c r="O83" s="579" t="str">
        <f>Translations!$B$157</f>
        <v>n.a.</v>
      </c>
      <c r="P83" s="579" t="str">
        <f>Translations!$B$157</f>
        <v>n.a.</v>
      </c>
      <c r="Q83" s="579" t="str">
        <f>Translations!$B$157</f>
        <v>n.a.</v>
      </c>
      <c r="R83" s="579" t="str">
        <f>Translations!$B$157</f>
        <v>n.a.</v>
      </c>
      <c r="S83" s="579" t="str">
        <f>Translations!$B$157</f>
        <v>n.a.</v>
      </c>
      <c r="T83" s="579" t="str">
        <f>Translations!$B$157</f>
        <v>n.a.</v>
      </c>
      <c r="U83" s="579" t="str">
        <f>Translations!$B$157</f>
        <v>n.a.</v>
      </c>
      <c r="V83" s="579" t="str">
        <f>Translations!$B$157</f>
        <v>n.a.</v>
      </c>
      <c r="W83" s="579" t="str">
        <f>Translations!$B$157</f>
        <v>n.a.</v>
      </c>
      <c r="X83" s="579" t="str">
        <f>Translations!$B$157</f>
        <v>n.a.</v>
      </c>
      <c r="Y83" s="579" t="str">
        <f>Translations!$B$157</f>
        <v>n.a.</v>
      </c>
      <c r="Z83" s="579" t="str">
        <f>Translations!$B$157</f>
        <v>n.a.</v>
      </c>
      <c r="AA83" s="579" t="str">
        <f>Translations!$B$157</f>
        <v>n.a.</v>
      </c>
      <c r="AB83" s="579" t="str">
        <f>Translations!$B$157</f>
        <v>n.a.</v>
      </c>
      <c r="AC83" s="579" t="str">
        <f>Translations!$B$157</f>
        <v>n.a.</v>
      </c>
      <c r="AD83" s="579" t="str">
        <f>Translations!$B$157</f>
        <v>n.a.</v>
      </c>
      <c r="AE83" s="579" t="str">
        <f>Translations!$B$157</f>
        <v>n.a.</v>
      </c>
      <c r="AF83" s="579" t="str">
        <f>Translations!$B$157</f>
        <v>n.a.</v>
      </c>
      <c r="AG83" s="579" t="str">
        <f>Translations!$B$157</f>
        <v>n.a.</v>
      </c>
      <c r="AH83" s="579" t="str">
        <f>Translations!$B$157</f>
        <v>n.a.</v>
      </c>
      <c r="AI83" s="579" t="str">
        <f>Translations!$B$157</f>
        <v>n.a.</v>
      </c>
      <c r="AJ83" s="579" t="str">
        <f>Translations!$B$157</f>
        <v>n.a.</v>
      </c>
      <c r="AK83" s="579" t="str">
        <f>Translations!$B$157</f>
        <v>n.a.</v>
      </c>
      <c r="AL83" s="579" t="str">
        <f>Translations!$B$157</f>
        <v>n.a.</v>
      </c>
      <c r="AM83" s="579" t="str">
        <f>Translations!$B$157</f>
        <v>n.a.</v>
      </c>
      <c r="AN83" s="579" t="str">
        <f>Translations!$B$157</f>
        <v>n.a.</v>
      </c>
      <c r="AO83" s="579" t="str">
        <f>Translations!$B$157</f>
        <v>n.a.</v>
      </c>
      <c r="AP83" s="579" t="str">
        <f>Translations!$B$157</f>
        <v>n.a.</v>
      </c>
      <c r="AQ83" s="579" t="str">
        <f>Translations!$B$157</f>
        <v>n.a.</v>
      </c>
      <c r="AR83" s="579" t="str">
        <f>Translations!$B$157</f>
        <v>n.a.</v>
      </c>
      <c r="AS83" s="579" t="str">
        <f>Translations!$B$157</f>
        <v>n.a.</v>
      </c>
      <c r="AT83" s="579" t="str">
        <f>Translations!$B$157</f>
        <v>n.a.</v>
      </c>
      <c r="AU83" s="579" t="str">
        <f>Translations!$B$157</f>
        <v>n.a.</v>
      </c>
      <c r="AV83" s="579" t="str">
        <f>Translations!$B$157</f>
        <v>n.a.</v>
      </c>
      <c r="AW83" s="579" t="str">
        <f>Translations!$B$157</f>
        <v>n.a.</v>
      </c>
      <c r="AX83" s="579" t="str">
        <f>Translations!$B$157</f>
        <v>n.a.</v>
      </c>
      <c r="AY83" s="579" t="str">
        <f>Translations!$B$157</f>
        <v>n.a.</v>
      </c>
      <c r="AZ83" s="579" t="str">
        <f>Translations!$B$157</f>
        <v>n.a.</v>
      </c>
      <c r="BA83" s="579" t="str">
        <f>Translations!$B$157</f>
        <v>n.a.</v>
      </c>
      <c r="BB83" s="579" t="str">
        <f>Translations!$B$157</f>
        <v>n.a.</v>
      </c>
      <c r="BC83" s="579" t="str">
        <f>Translations!$B$157</f>
        <v>n.a.</v>
      </c>
      <c r="BD83" s="579" t="str">
        <f>Translations!$B$157</f>
        <v>n.a.</v>
      </c>
      <c r="BE83" s="579" t="str">
        <f>Translations!$B$157</f>
        <v>n.a.</v>
      </c>
      <c r="BF83" s="579" t="str">
        <f>Translations!$B$157</f>
        <v>n.a.</v>
      </c>
      <c r="BG83" s="579" t="str">
        <f>Translations!$B$157</f>
        <v>n.a.</v>
      </c>
      <c r="BH83" s="579" t="str">
        <f>Translations!$B$157</f>
        <v>n.a.</v>
      </c>
      <c r="BI83" s="579" t="str">
        <f>Translations!$B$157</f>
        <v>n.a.</v>
      </c>
      <c r="BJ83" s="579" t="str">
        <f>Translations!$B$157</f>
        <v>n.a.</v>
      </c>
      <c r="BK83" s="579" t="str">
        <f>Translations!$B$157</f>
        <v>n.a.</v>
      </c>
      <c r="BL83" s="579" t="str">
        <f>Translations!$B$157</f>
        <v>n.a.</v>
      </c>
      <c r="BM83" s="579" t="str">
        <f>Translations!$B$157</f>
        <v>n.a.</v>
      </c>
      <c r="BN83" s="579" t="str">
        <f>Translations!$B$157</f>
        <v>n.a.</v>
      </c>
      <c r="BO83" s="579" t="str">
        <f>Translations!$B$157</f>
        <v>n.a.</v>
      </c>
      <c r="BP83" s="579" t="str">
        <f>Translations!$B$157</f>
        <v>n.a.</v>
      </c>
      <c r="BQ83" s="579" t="str">
        <f>Translations!$B$157</f>
        <v>n.a.</v>
      </c>
      <c r="BR83" s="579" t="str">
        <f>Translations!$B$157</f>
        <v>n.a.</v>
      </c>
      <c r="BS83" s="579" t="str">
        <f>Translations!$B$157</f>
        <v>n.a.</v>
      </c>
      <c r="BT83" s="579" t="str">
        <f>Translations!$B$157</f>
        <v>n.a.</v>
      </c>
      <c r="BU83" s="579" t="str">
        <f>Translations!$B$157</f>
        <v>n.a.</v>
      </c>
      <c r="BV83" s="579" t="str">
        <f>Translations!$B$157</f>
        <v>n.a.</v>
      </c>
      <c r="BW83" s="579" t="str">
        <f>Translations!$B$157</f>
        <v>n.a.</v>
      </c>
      <c r="BX83" s="579" t="str">
        <f>Translations!$B$157</f>
        <v>n.a.</v>
      </c>
      <c r="BY83" s="579" t="str">
        <f>Translations!$B$157</f>
        <v>n.a.</v>
      </c>
      <c r="BZ83" s="579" t="str">
        <f>Translations!$B$157</f>
        <v>n.a.</v>
      </c>
      <c r="CA83" s="579" t="str">
        <f>Translations!$B$157</f>
        <v>n.a.</v>
      </c>
      <c r="CB83" s="579" t="str">
        <f>Translations!$B$157</f>
        <v>n.a.</v>
      </c>
      <c r="CC83" s="579" t="str">
        <f>Translations!$B$157</f>
        <v>n.a.</v>
      </c>
      <c r="CD83" s="579" t="str">
        <f>Translations!$B$157</f>
        <v>n.a.</v>
      </c>
      <c r="CE83" s="579" t="str">
        <f>Translations!$B$157</f>
        <v>n.a.</v>
      </c>
      <c r="CF83" s="579" t="str">
        <f>Translations!$B$157</f>
        <v>n.a.</v>
      </c>
      <c r="CG83" s="579" t="str">
        <f>Translations!$B$157</f>
        <v>n.a.</v>
      </c>
      <c r="CH83" s="579" t="str">
        <f>Translations!$B$157</f>
        <v>n.a.</v>
      </c>
      <c r="CI83" s="579" t="str">
        <f>Translations!$B$157</f>
        <v>n.a.</v>
      </c>
      <c r="CJ83" s="579" t="str">
        <f>Translations!$B$157</f>
        <v>n.a.</v>
      </c>
      <c r="CK83" s="579" t="str">
        <f>Translations!$B$157</f>
        <v>n.a.</v>
      </c>
      <c r="CL83" s="579" t="str">
        <f>Translations!$B$157</f>
        <v>n.a.</v>
      </c>
      <c r="CM83" s="579" t="str">
        <f>Translations!$B$157</f>
        <v>n.a.</v>
      </c>
      <c r="CN83" s="579" t="str">
        <f>Translations!$B$157</f>
        <v>n.a.</v>
      </c>
      <c r="CO83" s="579" t="str">
        <f>Translations!$B$157</f>
        <v>n.a.</v>
      </c>
      <c r="CP83" s="579" t="str">
        <f>Translations!$B$157</f>
        <v>n.a.</v>
      </c>
      <c r="CQ83" s="579" t="str">
        <f>Translations!$B$157</f>
        <v>n.a.</v>
      </c>
      <c r="CR83" s="579" t="str">
        <f>Translations!$B$157</f>
        <v>n.a.</v>
      </c>
      <c r="CS83" s="579" t="str">
        <f>Translations!$B$157</f>
        <v>n.a.</v>
      </c>
      <c r="CT83" s="579" t="str">
        <f>Translations!$B$157</f>
        <v>n.a.</v>
      </c>
      <c r="CU83" s="579" t="str">
        <f>Translations!$B$157</f>
        <v>n.a.</v>
      </c>
      <c r="CV83" s="579" t="str">
        <f>Translations!$B$157</f>
        <v>n.a.</v>
      </c>
      <c r="CW83" s="579" t="str">
        <f>Translations!$B$157</f>
        <v>n.a.</v>
      </c>
      <c r="CX83" s="579" t="str">
        <f>Translations!$B$157</f>
        <v>n.a.</v>
      </c>
      <c r="CY83" s="579" t="str">
        <f>Translations!$B$157</f>
        <v>n.a.</v>
      </c>
      <c r="CZ83" s="579" t="str">
        <f>Translations!$B$157</f>
        <v>n.a.</v>
      </c>
      <c r="DA83" s="579" t="str">
        <f>Translations!$B$157</f>
        <v>n.a.</v>
      </c>
      <c r="DB83" s="580" t="str">
        <f>Translations!$B$157</f>
        <v>n.a.</v>
      </c>
    </row>
    <row r="84" spans="1:106" x14ac:dyDescent="0.25">
      <c r="A84" s="217">
        <f t="shared" ref="A84:A87" si="6">A83+1</f>
        <v>67</v>
      </c>
      <c r="B84" s="171" t="str">
        <f t="shared" si="5"/>
        <v>CCS: Storage: CO2 transferred</v>
      </c>
      <c r="C84" s="171"/>
      <c r="D84" s="173"/>
      <c r="E84" s="508" t="str">
        <f t="shared" ca="1" si="3"/>
        <v>MSParameters!$G$84:$G$84</v>
      </c>
      <c r="F84" s="316"/>
      <c r="G84" s="578" t="s">
        <v>1631</v>
      </c>
      <c r="H84" s="579" t="str">
        <f>Translations!$B$157</f>
        <v>n.a.</v>
      </c>
      <c r="I84" s="579" t="str">
        <f>Translations!$B$157</f>
        <v>n.a.</v>
      </c>
      <c r="J84" s="579" t="str">
        <f>Translations!$B$157</f>
        <v>n.a.</v>
      </c>
      <c r="K84" s="579" t="str">
        <f>Translations!$B$157</f>
        <v>n.a.</v>
      </c>
      <c r="L84" s="579" t="str">
        <f>Translations!$B$157</f>
        <v>n.a.</v>
      </c>
      <c r="M84" s="579" t="str">
        <f>Translations!$B$157</f>
        <v>n.a.</v>
      </c>
      <c r="N84" s="579" t="str">
        <f>Translations!$B$157</f>
        <v>n.a.</v>
      </c>
      <c r="O84" s="579" t="str">
        <f>Translations!$B$157</f>
        <v>n.a.</v>
      </c>
      <c r="P84" s="579" t="str">
        <f>Translations!$B$157</f>
        <v>n.a.</v>
      </c>
      <c r="Q84" s="579" t="str">
        <f>Translations!$B$157</f>
        <v>n.a.</v>
      </c>
      <c r="R84" s="579" t="str">
        <f>Translations!$B$157</f>
        <v>n.a.</v>
      </c>
      <c r="S84" s="579" t="str">
        <f>Translations!$B$157</f>
        <v>n.a.</v>
      </c>
      <c r="T84" s="579" t="str">
        <f>Translations!$B$157</f>
        <v>n.a.</v>
      </c>
      <c r="U84" s="579" t="str">
        <f>Translations!$B$157</f>
        <v>n.a.</v>
      </c>
      <c r="V84" s="579" t="str">
        <f>Translations!$B$157</f>
        <v>n.a.</v>
      </c>
      <c r="W84" s="579" t="str">
        <f>Translations!$B$157</f>
        <v>n.a.</v>
      </c>
      <c r="X84" s="579" t="str">
        <f>Translations!$B$157</f>
        <v>n.a.</v>
      </c>
      <c r="Y84" s="579" t="str">
        <f>Translations!$B$157</f>
        <v>n.a.</v>
      </c>
      <c r="Z84" s="579" t="str">
        <f>Translations!$B$157</f>
        <v>n.a.</v>
      </c>
      <c r="AA84" s="579" t="str">
        <f>Translations!$B$157</f>
        <v>n.a.</v>
      </c>
      <c r="AB84" s="579" t="str">
        <f>Translations!$B$157</f>
        <v>n.a.</v>
      </c>
      <c r="AC84" s="579" t="str">
        <f>Translations!$B$157</f>
        <v>n.a.</v>
      </c>
      <c r="AD84" s="579" t="str">
        <f>Translations!$B$157</f>
        <v>n.a.</v>
      </c>
      <c r="AE84" s="579" t="str">
        <f>Translations!$B$157</f>
        <v>n.a.</v>
      </c>
      <c r="AF84" s="579" t="str">
        <f>Translations!$B$157</f>
        <v>n.a.</v>
      </c>
      <c r="AG84" s="579" t="str">
        <f>Translations!$B$157</f>
        <v>n.a.</v>
      </c>
      <c r="AH84" s="579" t="str">
        <f>Translations!$B$157</f>
        <v>n.a.</v>
      </c>
      <c r="AI84" s="579" t="str">
        <f>Translations!$B$157</f>
        <v>n.a.</v>
      </c>
      <c r="AJ84" s="579" t="str">
        <f>Translations!$B$157</f>
        <v>n.a.</v>
      </c>
      <c r="AK84" s="579" t="str">
        <f>Translations!$B$157</f>
        <v>n.a.</v>
      </c>
      <c r="AL84" s="579" t="str">
        <f>Translations!$B$157</f>
        <v>n.a.</v>
      </c>
      <c r="AM84" s="579" t="str">
        <f>Translations!$B$157</f>
        <v>n.a.</v>
      </c>
      <c r="AN84" s="579" t="str">
        <f>Translations!$B$157</f>
        <v>n.a.</v>
      </c>
      <c r="AO84" s="579" t="str">
        <f>Translations!$B$157</f>
        <v>n.a.</v>
      </c>
      <c r="AP84" s="579" t="str">
        <f>Translations!$B$157</f>
        <v>n.a.</v>
      </c>
      <c r="AQ84" s="579" t="str">
        <f>Translations!$B$157</f>
        <v>n.a.</v>
      </c>
      <c r="AR84" s="579" t="str">
        <f>Translations!$B$157</f>
        <v>n.a.</v>
      </c>
      <c r="AS84" s="579" t="str">
        <f>Translations!$B$157</f>
        <v>n.a.</v>
      </c>
      <c r="AT84" s="579" t="str">
        <f>Translations!$B$157</f>
        <v>n.a.</v>
      </c>
      <c r="AU84" s="579" t="str">
        <f>Translations!$B$157</f>
        <v>n.a.</v>
      </c>
      <c r="AV84" s="579" t="str">
        <f>Translations!$B$157</f>
        <v>n.a.</v>
      </c>
      <c r="AW84" s="579" t="str">
        <f>Translations!$B$157</f>
        <v>n.a.</v>
      </c>
      <c r="AX84" s="579" t="str">
        <f>Translations!$B$157</f>
        <v>n.a.</v>
      </c>
      <c r="AY84" s="579" t="str">
        <f>Translations!$B$157</f>
        <v>n.a.</v>
      </c>
      <c r="AZ84" s="579" t="str">
        <f>Translations!$B$157</f>
        <v>n.a.</v>
      </c>
      <c r="BA84" s="579" t="str">
        <f>Translations!$B$157</f>
        <v>n.a.</v>
      </c>
      <c r="BB84" s="579" t="str">
        <f>Translations!$B$157</f>
        <v>n.a.</v>
      </c>
      <c r="BC84" s="579" t="str">
        <f>Translations!$B$157</f>
        <v>n.a.</v>
      </c>
      <c r="BD84" s="579" t="str">
        <f>Translations!$B$157</f>
        <v>n.a.</v>
      </c>
      <c r="BE84" s="579" t="str">
        <f>Translations!$B$157</f>
        <v>n.a.</v>
      </c>
      <c r="BF84" s="579" t="str">
        <f>Translations!$B$157</f>
        <v>n.a.</v>
      </c>
      <c r="BG84" s="579" t="str">
        <f>Translations!$B$157</f>
        <v>n.a.</v>
      </c>
      <c r="BH84" s="579" t="str">
        <f>Translations!$B$157</f>
        <v>n.a.</v>
      </c>
      <c r="BI84" s="579" t="str">
        <f>Translations!$B$157</f>
        <v>n.a.</v>
      </c>
      <c r="BJ84" s="579" t="str">
        <f>Translations!$B$157</f>
        <v>n.a.</v>
      </c>
      <c r="BK84" s="579" t="str">
        <f>Translations!$B$157</f>
        <v>n.a.</v>
      </c>
      <c r="BL84" s="579" t="str">
        <f>Translations!$B$157</f>
        <v>n.a.</v>
      </c>
      <c r="BM84" s="579" t="str">
        <f>Translations!$B$157</f>
        <v>n.a.</v>
      </c>
      <c r="BN84" s="579" t="str">
        <f>Translations!$B$157</f>
        <v>n.a.</v>
      </c>
      <c r="BO84" s="579" t="str">
        <f>Translations!$B$157</f>
        <v>n.a.</v>
      </c>
      <c r="BP84" s="579" t="str">
        <f>Translations!$B$157</f>
        <v>n.a.</v>
      </c>
      <c r="BQ84" s="579" t="str">
        <f>Translations!$B$157</f>
        <v>n.a.</v>
      </c>
      <c r="BR84" s="579" t="str">
        <f>Translations!$B$157</f>
        <v>n.a.</v>
      </c>
      <c r="BS84" s="579" t="str">
        <f>Translations!$B$157</f>
        <v>n.a.</v>
      </c>
      <c r="BT84" s="579" t="str">
        <f>Translations!$B$157</f>
        <v>n.a.</v>
      </c>
      <c r="BU84" s="579" t="str">
        <f>Translations!$B$157</f>
        <v>n.a.</v>
      </c>
      <c r="BV84" s="579" t="str">
        <f>Translations!$B$157</f>
        <v>n.a.</v>
      </c>
      <c r="BW84" s="579" t="str">
        <f>Translations!$B$157</f>
        <v>n.a.</v>
      </c>
      <c r="BX84" s="579" t="str">
        <f>Translations!$B$157</f>
        <v>n.a.</v>
      </c>
      <c r="BY84" s="579" t="str">
        <f>Translations!$B$157</f>
        <v>n.a.</v>
      </c>
      <c r="BZ84" s="579" t="str">
        <f>Translations!$B$157</f>
        <v>n.a.</v>
      </c>
      <c r="CA84" s="579" t="str">
        <f>Translations!$B$157</f>
        <v>n.a.</v>
      </c>
      <c r="CB84" s="579" t="str">
        <f>Translations!$B$157</f>
        <v>n.a.</v>
      </c>
      <c r="CC84" s="579" t="str">
        <f>Translations!$B$157</f>
        <v>n.a.</v>
      </c>
      <c r="CD84" s="579" t="str">
        <f>Translations!$B$157</f>
        <v>n.a.</v>
      </c>
      <c r="CE84" s="579" t="str">
        <f>Translations!$B$157</f>
        <v>n.a.</v>
      </c>
      <c r="CF84" s="579" t="str">
        <f>Translations!$B$157</f>
        <v>n.a.</v>
      </c>
      <c r="CG84" s="579" t="str">
        <f>Translations!$B$157</f>
        <v>n.a.</v>
      </c>
      <c r="CH84" s="579" t="str">
        <f>Translations!$B$157</f>
        <v>n.a.</v>
      </c>
      <c r="CI84" s="579" t="str">
        <f>Translations!$B$157</f>
        <v>n.a.</v>
      </c>
      <c r="CJ84" s="579" t="str">
        <f>Translations!$B$157</f>
        <v>n.a.</v>
      </c>
      <c r="CK84" s="579" t="str">
        <f>Translations!$B$157</f>
        <v>n.a.</v>
      </c>
      <c r="CL84" s="579" t="str">
        <f>Translations!$B$157</f>
        <v>n.a.</v>
      </c>
      <c r="CM84" s="579" t="str">
        <f>Translations!$B$157</f>
        <v>n.a.</v>
      </c>
      <c r="CN84" s="579" t="str">
        <f>Translations!$B$157</f>
        <v>n.a.</v>
      </c>
      <c r="CO84" s="579" t="str">
        <f>Translations!$B$157</f>
        <v>n.a.</v>
      </c>
      <c r="CP84" s="579" t="str">
        <f>Translations!$B$157</f>
        <v>n.a.</v>
      </c>
      <c r="CQ84" s="579" t="str">
        <f>Translations!$B$157</f>
        <v>n.a.</v>
      </c>
      <c r="CR84" s="579" t="str">
        <f>Translations!$B$157</f>
        <v>n.a.</v>
      </c>
      <c r="CS84" s="579" t="str">
        <f>Translations!$B$157</f>
        <v>n.a.</v>
      </c>
      <c r="CT84" s="579" t="str">
        <f>Translations!$B$157</f>
        <v>n.a.</v>
      </c>
      <c r="CU84" s="579" t="str">
        <f>Translations!$B$157</f>
        <v>n.a.</v>
      </c>
      <c r="CV84" s="579" t="str">
        <f>Translations!$B$157</f>
        <v>n.a.</v>
      </c>
      <c r="CW84" s="579" t="str">
        <f>Translations!$B$157</f>
        <v>n.a.</v>
      </c>
      <c r="CX84" s="579" t="str">
        <f>Translations!$B$157</f>
        <v>n.a.</v>
      </c>
      <c r="CY84" s="579" t="str">
        <f>Translations!$B$157</f>
        <v>n.a.</v>
      </c>
      <c r="CZ84" s="579" t="str">
        <f>Translations!$B$157</f>
        <v>n.a.</v>
      </c>
      <c r="DA84" s="579" t="str">
        <f>Translations!$B$157</f>
        <v>n.a.</v>
      </c>
      <c r="DB84" s="580" t="str">
        <f>Translations!$B$157</f>
        <v>n.a.</v>
      </c>
    </row>
    <row r="85" spans="1:106" x14ac:dyDescent="0.25">
      <c r="A85" s="217">
        <f t="shared" si="6"/>
        <v>68</v>
      </c>
      <c r="B85" s="171" t="str">
        <f t="shared" si="5"/>
        <v>CCS: Storage: CO2 vented</v>
      </c>
      <c r="C85" s="171"/>
      <c r="D85" s="173"/>
      <c r="E85" s="508" t="str">
        <f t="shared" ca="1" si="3"/>
        <v>MSParameters!$G$85:$G$85</v>
      </c>
      <c r="F85" s="316"/>
      <c r="G85" s="578" t="str">
        <f>EUwideConstants!D376</f>
        <v>CO2 vented</v>
      </c>
      <c r="H85" s="579" t="str">
        <f>Translations!$B$157</f>
        <v>n.a.</v>
      </c>
      <c r="I85" s="579" t="str">
        <f>Translations!$B$157</f>
        <v>n.a.</v>
      </c>
      <c r="J85" s="579" t="str">
        <f>Translations!$B$157</f>
        <v>n.a.</v>
      </c>
      <c r="K85" s="579" t="str">
        <f>Translations!$B$157</f>
        <v>n.a.</v>
      </c>
      <c r="L85" s="579" t="str">
        <f>Translations!$B$157</f>
        <v>n.a.</v>
      </c>
      <c r="M85" s="579" t="str">
        <f>Translations!$B$157</f>
        <v>n.a.</v>
      </c>
      <c r="N85" s="579" t="str">
        <f>Translations!$B$157</f>
        <v>n.a.</v>
      </c>
      <c r="O85" s="579" t="str">
        <f>Translations!$B$157</f>
        <v>n.a.</v>
      </c>
      <c r="P85" s="579" t="str">
        <f>Translations!$B$157</f>
        <v>n.a.</v>
      </c>
      <c r="Q85" s="579" t="str">
        <f>Translations!$B$157</f>
        <v>n.a.</v>
      </c>
      <c r="R85" s="579" t="str">
        <f>Translations!$B$157</f>
        <v>n.a.</v>
      </c>
      <c r="S85" s="579" t="str">
        <f>Translations!$B$157</f>
        <v>n.a.</v>
      </c>
      <c r="T85" s="579" t="str">
        <f>Translations!$B$157</f>
        <v>n.a.</v>
      </c>
      <c r="U85" s="579" t="str">
        <f>Translations!$B$157</f>
        <v>n.a.</v>
      </c>
      <c r="V85" s="579" t="str">
        <f>Translations!$B$157</f>
        <v>n.a.</v>
      </c>
      <c r="W85" s="579" t="str">
        <f>Translations!$B$157</f>
        <v>n.a.</v>
      </c>
      <c r="X85" s="579" t="str">
        <f>Translations!$B$157</f>
        <v>n.a.</v>
      </c>
      <c r="Y85" s="579" t="str">
        <f>Translations!$B$157</f>
        <v>n.a.</v>
      </c>
      <c r="Z85" s="579" t="str">
        <f>Translations!$B$157</f>
        <v>n.a.</v>
      </c>
      <c r="AA85" s="579" t="str">
        <f>Translations!$B$157</f>
        <v>n.a.</v>
      </c>
      <c r="AB85" s="579" t="str">
        <f>Translations!$B$157</f>
        <v>n.a.</v>
      </c>
      <c r="AC85" s="579" t="str">
        <f>Translations!$B$157</f>
        <v>n.a.</v>
      </c>
      <c r="AD85" s="579" t="str">
        <f>Translations!$B$157</f>
        <v>n.a.</v>
      </c>
      <c r="AE85" s="579" t="str">
        <f>Translations!$B$157</f>
        <v>n.a.</v>
      </c>
      <c r="AF85" s="579" t="str">
        <f>Translations!$B$157</f>
        <v>n.a.</v>
      </c>
      <c r="AG85" s="579" t="str">
        <f>Translations!$B$157</f>
        <v>n.a.</v>
      </c>
      <c r="AH85" s="579" t="str">
        <f>Translations!$B$157</f>
        <v>n.a.</v>
      </c>
      <c r="AI85" s="579" t="str">
        <f>Translations!$B$157</f>
        <v>n.a.</v>
      </c>
      <c r="AJ85" s="579" t="str">
        <f>Translations!$B$157</f>
        <v>n.a.</v>
      </c>
      <c r="AK85" s="579" t="str">
        <f>Translations!$B$157</f>
        <v>n.a.</v>
      </c>
      <c r="AL85" s="579" t="str">
        <f>Translations!$B$157</f>
        <v>n.a.</v>
      </c>
      <c r="AM85" s="579" t="str">
        <f>Translations!$B$157</f>
        <v>n.a.</v>
      </c>
      <c r="AN85" s="579" t="str">
        <f>Translations!$B$157</f>
        <v>n.a.</v>
      </c>
      <c r="AO85" s="579" t="str">
        <f>Translations!$B$157</f>
        <v>n.a.</v>
      </c>
      <c r="AP85" s="579" t="str">
        <f>Translations!$B$157</f>
        <v>n.a.</v>
      </c>
      <c r="AQ85" s="579" t="str">
        <f>Translations!$B$157</f>
        <v>n.a.</v>
      </c>
      <c r="AR85" s="579" t="str">
        <f>Translations!$B$157</f>
        <v>n.a.</v>
      </c>
      <c r="AS85" s="579" t="str">
        <f>Translations!$B$157</f>
        <v>n.a.</v>
      </c>
      <c r="AT85" s="579" t="str">
        <f>Translations!$B$157</f>
        <v>n.a.</v>
      </c>
      <c r="AU85" s="579" t="str">
        <f>Translations!$B$157</f>
        <v>n.a.</v>
      </c>
      <c r="AV85" s="579" t="str">
        <f>Translations!$B$157</f>
        <v>n.a.</v>
      </c>
      <c r="AW85" s="579" t="str">
        <f>Translations!$B$157</f>
        <v>n.a.</v>
      </c>
      <c r="AX85" s="579" t="str">
        <f>Translations!$B$157</f>
        <v>n.a.</v>
      </c>
      <c r="AY85" s="579" t="str">
        <f>Translations!$B$157</f>
        <v>n.a.</v>
      </c>
      <c r="AZ85" s="579" t="str">
        <f>Translations!$B$157</f>
        <v>n.a.</v>
      </c>
      <c r="BA85" s="579" t="str">
        <f>Translations!$B$157</f>
        <v>n.a.</v>
      </c>
      <c r="BB85" s="579" t="str">
        <f>Translations!$B$157</f>
        <v>n.a.</v>
      </c>
      <c r="BC85" s="579" t="str">
        <f>Translations!$B$157</f>
        <v>n.a.</v>
      </c>
      <c r="BD85" s="579" t="str">
        <f>Translations!$B$157</f>
        <v>n.a.</v>
      </c>
      <c r="BE85" s="579" t="str">
        <f>Translations!$B$157</f>
        <v>n.a.</v>
      </c>
      <c r="BF85" s="579" t="str">
        <f>Translations!$B$157</f>
        <v>n.a.</v>
      </c>
      <c r="BG85" s="579" t="str">
        <f>Translations!$B$157</f>
        <v>n.a.</v>
      </c>
      <c r="BH85" s="579" t="str">
        <f>Translations!$B$157</f>
        <v>n.a.</v>
      </c>
      <c r="BI85" s="579" t="str">
        <f>Translations!$B$157</f>
        <v>n.a.</v>
      </c>
      <c r="BJ85" s="579" t="str">
        <f>Translations!$B$157</f>
        <v>n.a.</v>
      </c>
      <c r="BK85" s="579" t="str">
        <f>Translations!$B$157</f>
        <v>n.a.</v>
      </c>
      <c r="BL85" s="579" t="str">
        <f>Translations!$B$157</f>
        <v>n.a.</v>
      </c>
      <c r="BM85" s="579" t="str">
        <f>Translations!$B$157</f>
        <v>n.a.</v>
      </c>
      <c r="BN85" s="579" t="str">
        <f>Translations!$B$157</f>
        <v>n.a.</v>
      </c>
      <c r="BO85" s="579" t="str">
        <f>Translations!$B$157</f>
        <v>n.a.</v>
      </c>
      <c r="BP85" s="579" t="str">
        <f>Translations!$B$157</f>
        <v>n.a.</v>
      </c>
      <c r="BQ85" s="579" t="str">
        <f>Translations!$B$157</f>
        <v>n.a.</v>
      </c>
      <c r="BR85" s="579" t="str">
        <f>Translations!$B$157</f>
        <v>n.a.</v>
      </c>
      <c r="BS85" s="579" t="str">
        <f>Translations!$B$157</f>
        <v>n.a.</v>
      </c>
      <c r="BT85" s="579" t="str">
        <f>Translations!$B$157</f>
        <v>n.a.</v>
      </c>
      <c r="BU85" s="579" t="str">
        <f>Translations!$B$157</f>
        <v>n.a.</v>
      </c>
      <c r="BV85" s="579" t="str">
        <f>Translations!$B$157</f>
        <v>n.a.</v>
      </c>
      <c r="BW85" s="579" t="str">
        <f>Translations!$B$157</f>
        <v>n.a.</v>
      </c>
      <c r="BX85" s="579" t="str">
        <f>Translations!$B$157</f>
        <v>n.a.</v>
      </c>
      <c r="BY85" s="579" t="str">
        <f>Translations!$B$157</f>
        <v>n.a.</v>
      </c>
      <c r="BZ85" s="579" t="str">
        <f>Translations!$B$157</f>
        <v>n.a.</v>
      </c>
      <c r="CA85" s="579" t="str">
        <f>Translations!$B$157</f>
        <v>n.a.</v>
      </c>
      <c r="CB85" s="579" t="str">
        <f>Translations!$B$157</f>
        <v>n.a.</v>
      </c>
      <c r="CC85" s="579" t="str">
        <f>Translations!$B$157</f>
        <v>n.a.</v>
      </c>
      <c r="CD85" s="579" t="str">
        <f>Translations!$B$157</f>
        <v>n.a.</v>
      </c>
      <c r="CE85" s="579" t="str">
        <f>Translations!$B$157</f>
        <v>n.a.</v>
      </c>
      <c r="CF85" s="579" t="str">
        <f>Translations!$B$157</f>
        <v>n.a.</v>
      </c>
      <c r="CG85" s="579" t="str">
        <f>Translations!$B$157</f>
        <v>n.a.</v>
      </c>
      <c r="CH85" s="579" t="str">
        <f>Translations!$B$157</f>
        <v>n.a.</v>
      </c>
      <c r="CI85" s="579" t="str">
        <f>Translations!$B$157</f>
        <v>n.a.</v>
      </c>
      <c r="CJ85" s="579" t="str">
        <f>Translations!$B$157</f>
        <v>n.a.</v>
      </c>
      <c r="CK85" s="579" t="str">
        <f>Translations!$B$157</f>
        <v>n.a.</v>
      </c>
      <c r="CL85" s="579" t="str">
        <f>Translations!$B$157</f>
        <v>n.a.</v>
      </c>
      <c r="CM85" s="579" t="str">
        <f>Translations!$B$157</f>
        <v>n.a.</v>
      </c>
      <c r="CN85" s="579" t="str">
        <f>Translations!$B$157</f>
        <v>n.a.</v>
      </c>
      <c r="CO85" s="579" t="str">
        <f>Translations!$B$157</f>
        <v>n.a.</v>
      </c>
      <c r="CP85" s="579" t="str">
        <f>Translations!$B$157</f>
        <v>n.a.</v>
      </c>
      <c r="CQ85" s="579" t="str">
        <f>Translations!$B$157</f>
        <v>n.a.</v>
      </c>
      <c r="CR85" s="579" t="str">
        <f>Translations!$B$157</f>
        <v>n.a.</v>
      </c>
      <c r="CS85" s="579" t="str">
        <f>Translations!$B$157</f>
        <v>n.a.</v>
      </c>
      <c r="CT85" s="579" t="str">
        <f>Translations!$B$157</f>
        <v>n.a.</v>
      </c>
      <c r="CU85" s="579" t="str">
        <f>Translations!$B$157</f>
        <v>n.a.</v>
      </c>
      <c r="CV85" s="579" t="str">
        <f>Translations!$B$157</f>
        <v>n.a.</v>
      </c>
      <c r="CW85" s="579" t="str">
        <f>Translations!$B$157</f>
        <v>n.a.</v>
      </c>
      <c r="CX85" s="579" t="str">
        <f>Translations!$B$157</f>
        <v>n.a.</v>
      </c>
      <c r="CY85" s="579" t="str">
        <f>Translations!$B$157</f>
        <v>n.a.</v>
      </c>
      <c r="CZ85" s="579" t="str">
        <f>Translations!$B$157</f>
        <v>n.a.</v>
      </c>
      <c r="DA85" s="579" t="str">
        <f>Translations!$B$157</f>
        <v>n.a.</v>
      </c>
      <c r="DB85" s="580" t="str">
        <f>Translations!$B$157</f>
        <v>n.a.</v>
      </c>
    </row>
    <row r="86" spans="1:106" x14ac:dyDescent="0.25">
      <c r="A86" s="217">
        <f t="shared" si="6"/>
        <v>69</v>
      </c>
      <c r="B86" s="171" t="str">
        <f t="shared" si="5"/>
        <v>CCS: Storage: CO2 leaked</v>
      </c>
      <c r="C86" s="171"/>
      <c r="D86" s="173"/>
      <c r="E86" s="508" t="str">
        <f t="shared" ca="1" si="3"/>
        <v>MSParameters!$G$86:$G$86</v>
      </c>
      <c r="F86" s="316"/>
      <c r="G86" s="578" t="str">
        <f>EUwideConstants!D377</f>
        <v>CO2 leaked</v>
      </c>
      <c r="H86" s="579" t="str">
        <f>Translations!$B$157</f>
        <v>n.a.</v>
      </c>
      <c r="I86" s="579" t="str">
        <f>Translations!$B$157</f>
        <v>n.a.</v>
      </c>
      <c r="J86" s="579" t="str">
        <f>Translations!$B$157</f>
        <v>n.a.</v>
      </c>
      <c r="K86" s="579" t="str">
        <f>Translations!$B$157</f>
        <v>n.a.</v>
      </c>
      <c r="L86" s="579" t="str">
        <f>Translations!$B$157</f>
        <v>n.a.</v>
      </c>
      <c r="M86" s="579" t="str">
        <f>Translations!$B$157</f>
        <v>n.a.</v>
      </c>
      <c r="N86" s="579" t="str">
        <f>Translations!$B$157</f>
        <v>n.a.</v>
      </c>
      <c r="O86" s="579" t="str">
        <f>Translations!$B$157</f>
        <v>n.a.</v>
      </c>
      <c r="P86" s="579" t="str">
        <f>Translations!$B$157</f>
        <v>n.a.</v>
      </c>
      <c r="Q86" s="579" t="str">
        <f>Translations!$B$157</f>
        <v>n.a.</v>
      </c>
      <c r="R86" s="579" t="str">
        <f>Translations!$B$157</f>
        <v>n.a.</v>
      </c>
      <c r="S86" s="579" t="str">
        <f>Translations!$B$157</f>
        <v>n.a.</v>
      </c>
      <c r="T86" s="579" t="str">
        <f>Translations!$B$157</f>
        <v>n.a.</v>
      </c>
      <c r="U86" s="579" t="str">
        <f>Translations!$B$157</f>
        <v>n.a.</v>
      </c>
      <c r="V86" s="579" t="str">
        <f>Translations!$B$157</f>
        <v>n.a.</v>
      </c>
      <c r="W86" s="579" t="str">
        <f>Translations!$B$157</f>
        <v>n.a.</v>
      </c>
      <c r="X86" s="579" t="str">
        <f>Translations!$B$157</f>
        <v>n.a.</v>
      </c>
      <c r="Y86" s="579" t="str">
        <f>Translations!$B$157</f>
        <v>n.a.</v>
      </c>
      <c r="Z86" s="579" t="str">
        <f>Translations!$B$157</f>
        <v>n.a.</v>
      </c>
      <c r="AA86" s="579" t="str">
        <f>Translations!$B$157</f>
        <v>n.a.</v>
      </c>
      <c r="AB86" s="579" t="str">
        <f>Translations!$B$157</f>
        <v>n.a.</v>
      </c>
      <c r="AC86" s="579" t="str">
        <f>Translations!$B$157</f>
        <v>n.a.</v>
      </c>
      <c r="AD86" s="579" t="str">
        <f>Translations!$B$157</f>
        <v>n.a.</v>
      </c>
      <c r="AE86" s="579" t="str">
        <f>Translations!$B$157</f>
        <v>n.a.</v>
      </c>
      <c r="AF86" s="579" t="str">
        <f>Translations!$B$157</f>
        <v>n.a.</v>
      </c>
      <c r="AG86" s="579" t="str">
        <f>Translations!$B$157</f>
        <v>n.a.</v>
      </c>
      <c r="AH86" s="579" t="str">
        <f>Translations!$B$157</f>
        <v>n.a.</v>
      </c>
      <c r="AI86" s="579" t="str">
        <f>Translations!$B$157</f>
        <v>n.a.</v>
      </c>
      <c r="AJ86" s="579" t="str">
        <f>Translations!$B$157</f>
        <v>n.a.</v>
      </c>
      <c r="AK86" s="579" t="str">
        <f>Translations!$B$157</f>
        <v>n.a.</v>
      </c>
      <c r="AL86" s="579" t="str">
        <f>Translations!$B$157</f>
        <v>n.a.</v>
      </c>
      <c r="AM86" s="579" t="str">
        <f>Translations!$B$157</f>
        <v>n.a.</v>
      </c>
      <c r="AN86" s="579" t="str">
        <f>Translations!$B$157</f>
        <v>n.a.</v>
      </c>
      <c r="AO86" s="579" t="str">
        <f>Translations!$B$157</f>
        <v>n.a.</v>
      </c>
      <c r="AP86" s="579" t="str">
        <f>Translations!$B$157</f>
        <v>n.a.</v>
      </c>
      <c r="AQ86" s="579" t="str">
        <f>Translations!$B$157</f>
        <v>n.a.</v>
      </c>
      <c r="AR86" s="579" t="str">
        <f>Translations!$B$157</f>
        <v>n.a.</v>
      </c>
      <c r="AS86" s="579" t="str">
        <f>Translations!$B$157</f>
        <v>n.a.</v>
      </c>
      <c r="AT86" s="579" t="str">
        <f>Translations!$B$157</f>
        <v>n.a.</v>
      </c>
      <c r="AU86" s="579" t="str">
        <f>Translations!$B$157</f>
        <v>n.a.</v>
      </c>
      <c r="AV86" s="579" t="str">
        <f>Translations!$B$157</f>
        <v>n.a.</v>
      </c>
      <c r="AW86" s="579" t="str">
        <f>Translations!$B$157</f>
        <v>n.a.</v>
      </c>
      <c r="AX86" s="579" t="str">
        <f>Translations!$B$157</f>
        <v>n.a.</v>
      </c>
      <c r="AY86" s="579" t="str">
        <f>Translations!$B$157</f>
        <v>n.a.</v>
      </c>
      <c r="AZ86" s="579" t="str">
        <f>Translations!$B$157</f>
        <v>n.a.</v>
      </c>
      <c r="BA86" s="579" t="str">
        <f>Translations!$B$157</f>
        <v>n.a.</v>
      </c>
      <c r="BB86" s="579" t="str">
        <f>Translations!$B$157</f>
        <v>n.a.</v>
      </c>
      <c r="BC86" s="579" t="str">
        <f>Translations!$B$157</f>
        <v>n.a.</v>
      </c>
      <c r="BD86" s="579" t="str">
        <f>Translations!$B$157</f>
        <v>n.a.</v>
      </c>
      <c r="BE86" s="579" t="str">
        <f>Translations!$B$157</f>
        <v>n.a.</v>
      </c>
      <c r="BF86" s="579" t="str">
        <f>Translations!$B$157</f>
        <v>n.a.</v>
      </c>
      <c r="BG86" s="579" t="str">
        <f>Translations!$B$157</f>
        <v>n.a.</v>
      </c>
      <c r="BH86" s="579" t="str">
        <f>Translations!$B$157</f>
        <v>n.a.</v>
      </c>
      <c r="BI86" s="579" t="str">
        <f>Translations!$B$157</f>
        <v>n.a.</v>
      </c>
      <c r="BJ86" s="579" t="str">
        <f>Translations!$B$157</f>
        <v>n.a.</v>
      </c>
      <c r="BK86" s="579" t="str">
        <f>Translations!$B$157</f>
        <v>n.a.</v>
      </c>
      <c r="BL86" s="579" t="str">
        <f>Translations!$B$157</f>
        <v>n.a.</v>
      </c>
      <c r="BM86" s="579" t="str">
        <f>Translations!$B$157</f>
        <v>n.a.</v>
      </c>
      <c r="BN86" s="579" t="str">
        <f>Translations!$B$157</f>
        <v>n.a.</v>
      </c>
      <c r="BO86" s="579" t="str">
        <f>Translations!$B$157</f>
        <v>n.a.</v>
      </c>
      <c r="BP86" s="579" t="str">
        <f>Translations!$B$157</f>
        <v>n.a.</v>
      </c>
      <c r="BQ86" s="579" t="str">
        <f>Translations!$B$157</f>
        <v>n.a.</v>
      </c>
      <c r="BR86" s="579" t="str">
        <f>Translations!$B$157</f>
        <v>n.a.</v>
      </c>
      <c r="BS86" s="579" t="str">
        <f>Translations!$B$157</f>
        <v>n.a.</v>
      </c>
      <c r="BT86" s="579" t="str">
        <f>Translations!$B$157</f>
        <v>n.a.</v>
      </c>
      <c r="BU86" s="579" t="str">
        <f>Translations!$B$157</f>
        <v>n.a.</v>
      </c>
      <c r="BV86" s="579" t="str">
        <f>Translations!$B$157</f>
        <v>n.a.</v>
      </c>
      <c r="BW86" s="579" t="str">
        <f>Translations!$B$157</f>
        <v>n.a.</v>
      </c>
      <c r="BX86" s="579" t="str">
        <f>Translations!$B$157</f>
        <v>n.a.</v>
      </c>
      <c r="BY86" s="579" t="str">
        <f>Translations!$B$157</f>
        <v>n.a.</v>
      </c>
      <c r="BZ86" s="579" t="str">
        <f>Translations!$B$157</f>
        <v>n.a.</v>
      </c>
      <c r="CA86" s="579" t="str">
        <f>Translations!$B$157</f>
        <v>n.a.</v>
      </c>
      <c r="CB86" s="579" t="str">
        <f>Translations!$B$157</f>
        <v>n.a.</v>
      </c>
      <c r="CC86" s="579" t="str">
        <f>Translations!$B$157</f>
        <v>n.a.</v>
      </c>
      <c r="CD86" s="579" t="str">
        <f>Translations!$B$157</f>
        <v>n.a.</v>
      </c>
      <c r="CE86" s="579" t="str">
        <f>Translations!$B$157</f>
        <v>n.a.</v>
      </c>
      <c r="CF86" s="579" t="str">
        <f>Translations!$B$157</f>
        <v>n.a.</v>
      </c>
      <c r="CG86" s="579" t="str">
        <f>Translations!$B$157</f>
        <v>n.a.</v>
      </c>
      <c r="CH86" s="579" t="str">
        <f>Translations!$B$157</f>
        <v>n.a.</v>
      </c>
      <c r="CI86" s="579" t="str">
        <f>Translations!$B$157</f>
        <v>n.a.</v>
      </c>
      <c r="CJ86" s="579" t="str">
        <f>Translations!$B$157</f>
        <v>n.a.</v>
      </c>
      <c r="CK86" s="579" t="str">
        <f>Translations!$B$157</f>
        <v>n.a.</v>
      </c>
      <c r="CL86" s="579" t="str">
        <f>Translations!$B$157</f>
        <v>n.a.</v>
      </c>
      <c r="CM86" s="579" t="str">
        <f>Translations!$B$157</f>
        <v>n.a.</v>
      </c>
      <c r="CN86" s="579" t="str">
        <f>Translations!$B$157</f>
        <v>n.a.</v>
      </c>
      <c r="CO86" s="579" t="str">
        <f>Translations!$B$157</f>
        <v>n.a.</v>
      </c>
      <c r="CP86" s="579" t="str">
        <f>Translations!$B$157</f>
        <v>n.a.</v>
      </c>
      <c r="CQ86" s="579" t="str">
        <f>Translations!$B$157</f>
        <v>n.a.</v>
      </c>
      <c r="CR86" s="579" t="str">
        <f>Translations!$B$157</f>
        <v>n.a.</v>
      </c>
      <c r="CS86" s="579" t="str">
        <f>Translations!$B$157</f>
        <v>n.a.</v>
      </c>
      <c r="CT86" s="579" t="str">
        <f>Translations!$B$157</f>
        <v>n.a.</v>
      </c>
      <c r="CU86" s="579" t="str">
        <f>Translations!$B$157</f>
        <v>n.a.</v>
      </c>
      <c r="CV86" s="579" t="str">
        <f>Translations!$B$157</f>
        <v>n.a.</v>
      </c>
      <c r="CW86" s="579" t="str">
        <f>Translations!$B$157</f>
        <v>n.a.</v>
      </c>
      <c r="CX86" s="579" t="str">
        <f>Translations!$B$157</f>
        <v>n.a.</v>
      </c>
      <c r="CY86" s="579" t="str">
        <f>Translations!$B$157</f>
        <v>n.a.</v>
      </c>
      <c r="CZ86" s="579" t="str">
        <f>Translations!$B$157</f>
        <v>n.a.</v>
      </c>
      <c r="DA86" s="579" t="str">
        <f>Translations!$B$157</f>
        <v>n.a.</v>
      </c>
      <c r="DB86" s="580" t="str">
        <f>Translations!$B$157</f>
        <v>n.a.</v>
      </c>
    </row>
    <row r="87" spans="1:106" x14ac:dyDescent="0.25">
      <c r="A87" s="217">
        <f t="shared" si="6"/>
        <v>70</v>
      </c>
      <c r="B87" s="171" t="str">
        <f t="shared" ref="B87" si="7">INDEX(EUConst_TierActivityListNames,A87)</f>
        <v>CCS: Storage: CO2 fugitive</v>
      </c>
      <c r="C87" s="171"/>
      <c r="D87" s="173"/>
      <c r="E87" s="508" t="str">
        <f t="shared" ref="E87" ca="1" si="8">ADDRESS(ROW(),COLUMN(G87),,,$P$11)&amp;":"&amp;ADDRESS(ROW(),COLUMN(G87)+MAX(0,99-COUNTIF(G87:DB87,EUconst_NA)-COUNTIF(G87:DB87,"")))</f>
        <v>MSParameters!$G$87:$G$87</v>
      </c>
      <c r="F87" s="316"/>
      <c r="G87" s="578" t="str">
        <f>EUwideConstants!D377</f>
        <v>CO2 leaked</v>
      </c>
      <c r="H87" s="579" t="str">
        <f>Translations!$B$157</f>
        <v>n.a.</v>
      </c>
      <c r="I87" s="579" t="str">
        <f>Translations!$B$157</f>
        <v>n.a.</v>
      </c>
      <c r="J87" s="579" t="str">
        <f>Translations!$B$157</f>
        <v>n.a.</v>
      </c>
      <c r="K87" s="579" t="str">
        <f>Translations!$B$157</f>
        <v>n.a.</v>
      </c>
      <c r="L87" s="579" t="str">
        <f>Translations!$B$157</f>
        <v>n.a.</v>
      </c>
      <c r="M87" s="579" t="str">
        <f>Translations!$B$157</f>
        <v>n.a.</v>
      </c>
      <c r="N87" s="579" t="str">
        <f>Translations!$B$157</f>
        <v>n.a.</v>
      </c>
      <c r="O87" s="579" t="str">
        <f>Translations!$B$157</f>
        <v>n.a.</v>
      </c>
      <c r="P87" s="579" t="str">
        <f>Translations!$B$157</f>
        <v>n.a.</v>
      </c>
      <c r="Q87" s="579" t="str">
        <f>Translations!$B$157</f>
        <v>n.a.</v>
      </c>
      <c r="R87" s="579" t="str">
        <f>Translations!$B$157</f>
        <v>n.a.</v>
      </c>
      <c r="S87" s="579" t="str">
        <f>Translations!$B$157</f>
        <v>n.a.</v>
      </c>
      <c r="T87" s="579" t="str">
        <f>Translations!$B$157</f>
        <v>n.a.</v>
      </c>
      <c r="U87" s="579" t="str">
        <f>Translations!$B$157</f>
        <v>n.a.</v>
      </c>
      <c r="V87" s="579" t="str">
        <f>Translations!$B$157</f>
        <v>n.a.</v>
      </c>
      <c r="W87" s="579" t="str">
        <f>Translations!$B$157</f>
        <v>n.a.</v>
      </c>
      <c r="X87" s="579" t="str">
        <f>Translations!$B$157</f>
        <v>n.a.</v>
      </c>
      <c r="Y87" s="579" t="str">
        <f>Translations!$B$157</f>
        <v>n.a.</v>
      </c>
      <c r="Z87" s="579" t="str">
        <f>Translations!$B$157</f>
        <v>n.a.</v>
      </c>
      <c r="AA87" s="579" t="str">
        <f>Translations!$B$157</f>
        <v>n.a.</v>
      </c>
      <c r="AB87" s="579" t="str">
        <f>Translations!$B$157</f>
        <v>n.a.</v>
      </c>
      <c r="AC87" s="579" t="str">
        <f>Translations!$B$157</f>
        <v>n.a.</v>
      </c>
      <c r="AD87" s="579" t="str">
        <f>Translations!$B$157</f>
        <v>n.a.</v>
      </c>
      <c r="AE87" s="579" t="str">
        <f>Translations!$B$157</f>
        <v>n.a.</v>
      </c>
      <c r="AF87" s="579" t="str">
        <f>Translations!$B$157</f>
        <v>n.a.</v>
      </c>
      <c r="AG87" s="579" t="str">
        <f>Translations!$B$157</f>
        <v>n.a.</v>
      </c>
      <c r="AH87" s="579" t="str">
        <f>Translations!$B$157</f>
        <v>n.a.</v>
      </c>
      <c r="AI87" s="579" t="str">
        <f>Translations!$B$157</f>
        <v>n.a.</v>
      </c>
      <c r="AJ87" s="579" t="str">
        <f>Translations!$B$157</f>
        <v>n.a.</v>
      </c>
      <c r="AK87" s="579" t="str">
        <f>Translations!$B$157</f>
        <v>n.a.</v>
      </c>
      <c r="AL87" s="579" t="str">
        <f>Translations!$B$157</f>
        <v>n.a.</v>
      </c>
      <c r="AM87" s="579" t="str">
        <f>Translations!$B$157</f>
        <v>n.a.</v>
      </c>
      <c r="AN87" s="579" t="str">
        <f>Translations!$B$157</f>
        <v>n.a.</v>
      </c>
      <c r="AO87" s="579" t="str">
        <f>Translations!$B$157</f>
        <v>n.a.</v>
      </c>
      <c r="AP87" s="579" t="str">
        <f>Translations!$B$157</f>
        <v>n.a.</v>
      </c>
      <c r="AQ87" s="579" t="str">
        <f>Translations!$B$157</f>
        <v>n.a.</v>
      </c>
      <c r="AR87" s="579" t="str">
        <f>Translations!$B$157</f>
        <v>n.a.</v>
      </c>
      <c r="AS87" s="579" t="str">
        <f>Translations!$B$157</f>
        <v>n.a.</v>
      </c>
      <c r="AT87" s="579" t="str">
        <f>Translations!$B$157</f>
        <v>n.a.</v>
      </c>
      <c r="AU87" s="579" t="str">
        <f>Translations!$B$157</f>
        <v>n.a.</v>
      </c>
      <c r="AV87" s="579" t="str">
        <f>Translations!$B$157</f>
        <v>n.a.</v>
      </c>
      <c r="AW87" s="579" t="str">
        <f>Translations!$B$157</f>
        <v>n.a.</v>
      </c>
      <c r="AX87" s="579" t="str">
        <f>Translations!$B$157</f>
        <v>n.a.</v>
      </c>
      <c r="AY87" s="579" t="str">
        <f>Translations!$B$157</f>
        <v>n.a.</v>
      </c>
      <c r="AZ87" s="579" t="str">
        <f>Translations!$B$157</f>
        <v>n.a.</v>
      </c>
      <c r="BA87" s="579" t="str">
        <f>Translations!$B$157</f>
        <v>n.a.</v>
      </c>
      <c r="BB87" s="579" t="str">
        <f>Translations!$B$157</f>
        <v>n.a.</v>
      </c>
      <c r="BC87" s="579" t="str">
        <f>Translations!$B$157</f>
        <v>n.a.</v>
      </c>
      <c r="BD87" s="579" t="str">
        <f>Translations!$B$157</f>
        <v>n.a.</v>
      </c>
      <c r="BE87" s="579" t="str">
        <f>Translations!$B$157</f>
        <v>n.a.</v>
      </c>
      <c r="BF87" s="579" t="str">
        <f>Translations!$B$157</f>
        <v>n.a.</v>
      </c>
      <c r="BG87" s="579" t="str">
        <f>Translations!$B$157</f>
        <v>n.a.</v>
      </c>
      <c r="BH87" s="579" t="str">
        <f>Translations!$B$157</f>
        <v>n.a.</v>
      </c>
      <c r="BI87" s="579" t="str">
        <f>Translations!$B$157</f>
        <v>n.a.</v>
      </c>
      <c r="BJ87" s="579" t="str">
        <f>Translations!$B$157</f>
        <v>n.a.</v>
      </c>
      <c r="BK87" s="579" t="str">
        <f>Translations!$B$157</f>
        <v>n.a.</v>
      </c>
      <c r="BL87" s="579" t="str">
        <f>Translations!$B$157</f>
        <v>n.a.</v>
      </c>
      <c r="BM87" s="579" t="str">
        <f>Translations!$B$157</f>
        <v>n.a.</v>
      </c>
      <c r="BN87" s="579" t="str">
        <f>Translations!$B$157</f>
        <v>n.a.</v>
      </c>
      <c r="BO87" s="579" t="str">
        <f>Translations!$B$157</f>
        <v>n.a.</v>
      </c>
      <c r="BP87" s="579" t="str">
        <f>Translations!$B$157</f>
        <v>n.a.</v>
      </c>
      <c r="BQ87" s="579" t="str">
        <f>Translations!$B$157</f>
        <v>n.a.</v>
      </c>
      <c r="BR87" s="579" t="str">
        <f>Translations!$B$157</f>
        <v>n.a.</v>
      </c>
      <c r="BS87" s="579" t="str">
        <f>Translations!$B$157</f>
        <v>n.a.</v>
      </c>
      <c r="BT87" s="579" t="str">
        <f>Translations!$B$157</f>
        <v>n.a.</v>
      </c>
      <c r="BU87" s="579" t="str">
        <f>Translations!$B$157</f>
        <v>n.a.</v>
      </c>
      <c r="BV87" s="579" t="str">
        <f>Translations!$B$157</f>
        <v>n.a.</v>
      </c>
      <c r="BW87" s="579" t="str">
        <f>Translations!$B$157</f>
        <v>n.a.</v>
      </c>
      <c r="BX87" s="579" t="str">
        <f>Translations!$B$157</f>
        <v>n.a.</v>
      </c>
      <c r="BY87" s="579" t="str">
        <f>Translations!$B$157</f>
        <v>n.a.</v>
      </c>
      <c r="BZ87" s="579" t="str">
        <f>Translations!$B$157</f>
        <v>n.a.</v>
      </c>
      <c r="CA87" s="579" t="str">
        <f>Translations!$B$157</f>
        <v>n.a.</v>
      </c>
      <c r="CB87" s="579" t="str">
        <f>Translations!$B$157</f>
        <v>n.a.</v>
      </c>
      <c r="CC87" s="579" t="str">
        <f>Translations!$B$157</f>
        <v>n.a.</v>
      </c>
      <c r="CD87" s="579" t="str">
        <f>Translations!$B$157</f>
        <v>n.a.</v>
      </c>
      <c r="CE87" s="579" t="str">
        <f>Translations!$B$157</f>
        <v>n.a.</v>
      </c>
      <c r="CF87" s="579" t="str">
        <f>Translations!$B$157</f>
        <v>n.a.</v>
      </c>
      <c r="CG87" s="579" t="str">
        <f>Translations!$B$157</f>
        <v>n.a.</v>
      </c>
      <c r="CH87" s="579" t="str">
        <f>Translations!$B$157</f>
        <v>n.a.</v>
      </c>
      <c r="CI87" s="579" t="str">
        <f>Translations!$B$157</f>
        <v>n.a.</v>
      </c>
      <c r="CJ87" s="579" t="str">
        <f>Translations!$B$157</f>
        <v>n.a.</v>
      </c>
      <c r="CK87" s="579" t="str">
        <f>Translations!$B$157</f>
        <v>n.a.</v>
      </c>
      <c r="CL87" s="579" t="str">
        <f>Translations!$B$157</f>
        <v>n.a.</v>
      </c>
      <c r="CM87" s="579" t="str">
        <f>Translations!$B$157</f>
        <v>n.a.</v>
      </c>
      <c r="CN87" s="579" t="str">
        <f>Translations!$B$157</f>
        <v>n.a.</v>
      </c>
      <c r="CO87" s="579" t="str">
        <f>Translations!$B$157</f>
        <v>n.a.</v>
      </c>
      <c r="CP87" s="579" t="str">
        <f>Translations!$B$157</f>
        <v>n.a.</v>
      </c>
      <c r="CQ87" s="579" t="str">
        <f>Translations!$B$157</f>
        <v>n.a.</v>
      </c>
      <c r="CR87" s="579" t="str">
        <f>Translations!$B$157</f>
        <v>n.a.</v>
      </c>
      <c r="CS87" s="579" t="str">
        <f>Translations!$B$157</f>
        <v>n.a.</v>
      </c>
      <c r="CT87" s="579" t="str">
        <f>Translations!$B$157</f>
        <v>n.a.</v>
      </c>
      <c r="CU87" s="579" t="str">
        <f>Translations!$B$157</f>
        <v>n.a.</v>
      </c>
      <c r="CV87" s="579" t="str">
        <f>Translations!$B$157</f>
        <v>n.a.</v>
      </c>
      <c r="CW87" s="579" t="str">
        <f>Translations!$B$157</f>
        <v>n.a.</v>
      </c>
      <c r="CX87" s="579" t="str">
        <f>Translations!$B$157</f>
        <v>n.a.</v>
      </c>
      <c r="CY87" s="579" t="str">
        <f>Translations!$B$157</f>
        <v>n.a.</v>
      </c>
      <c r="CZ87" s="579" t="str">
        <f>Translations!$B$157</f>
        <v>n.a.</v>
      </c>
      <c r="DA87" s="579" t="str">
        <f>Translations!$B$157</f>
        <v>n.a.</v>
      </c>
      <c r="DB87" s="580" t="str">
        <f>Translations!$B$157</f>
        <v>n.a.</v>
      </c>
    </row>
    <row r="88" spans="1:106" ht="13.8" thickBot="1" x14ac:dyDescent="0.3">
      <c r="A88" s="581">
        <v>71</v>
      </c>
      <c r="B88" s="582" t="e">
        <f>#REF!</f>
        <v>#REF!</v>
      </c>
      <c r="C88" s="582"/>
      <c r="D88" s="583"/>
      <c r="E88" s="584" t="str">
        <f t="shared" ca="1" si="3"/>
        <v>MSParameters!$G$88:$H$88</v>
      </c>
      <c r="F88" s="316"/>
      <c r="G88" s="521" t="s">
        <v>1633</v>
      </c>
      <c r="H88" s="522" t="s">
        <v>1634</v>
      </c>
      <c r="I88" s="522" t="str">
        <f>Translations!$B$157</f>
        <v>n.a.</v>
      </c>
      <c r="J88" s="522" t="str">
        <f>Translations!$B$157</f>
        <v>n.a.</v>
      </c>
      <c r="K88" s="522" t="str">
        <f>Translations!$B$157</f>
        <v>n.a.</v>
      </c>
      <c r="L88" s="522" t="str">
        <f>Translations!$B$157</f>
        <v>n.a.</v>
      </c>
      <c r="M88" s="522" t="str">
        <f>Translations!$B$157</f>
        <v>n.a.</v>
      </c>
      <c r="N88" s="522" t="str">
        <f>Translations!$B$157</f>
        <v>n.a.</v>
      </c>
      <c r="O88" s="522" t="str">
        <f>Translations!$B$157</f>
        <v>n.a.</v>
      </c>
      <c r="P88" s="522" t="str">
        <f>Translations!$B$157</f>
        <v>n.a.</v>
      </c>
      <c r="Q88" s="522" t="str">
        <f>Translations!$B$157</f>
        <v>n.a.</v>
      </c>
      <c r="R88" s="522" t="str">
        <f>Translations!$B$157</f>
        <v>n.a.</v>
      </c>
      <c r="S88" s="522" t="str">
        <f>Translations!$B$157</f>
        <v>n.a.</v>
      </c>
      <c r="T88" s="522" t="str">
        <f>Translations!$B$157</f>
        <v>n.a.</v>
      </c>
      <c r="U88" s="522" t="str">
        <f>Translations!$B$157</f>
        <v>n.a.</v>
      </c>
      <c r="V88" s="522" t="str">
        <f>Translations!$B$157</f>
        <v>n.a.</v>
      </c>
      <c r="W88" s="522" t="str">
        <f>Translations!$B$157</f>
        <v>n.a.</v>
      </c>
      <c r="X88" s="522" t="str">
        <f>Translations!$B$157</f>
        <v>n.a.</v>
      </c>
      <c r="Y88" s="522" t="str">
        <f>Translations!$B$157</f>
        <v>n.a.</v>
      </c>
      <c r="Z88" s="522" t="str">
        <f>Translations!$B$157</f>
        <v>n.a.</v>
      </c>
      <c r="AA88" s="522" t="str">
        <f>Translations!$B$157</f>
        <v>n.a.</v>
      </c>
      <c r="AB88" s="522" t="str">
        <f>Translations!$B$157</f>
        <v>n.a.</v>
      </c>
      <c r="AC88" s="522" t="str">
        <f>Translations!$B$157</f>
        <v>n.a.</v>
      </c>
      <c r="AD88" s="522" t="str">
        <f>Translations!$B$157</f>
        <v>n.a.</v>
      </c>
      <c r="AE88" s="522" t="str">
        <f>Translations!$B$157</f>
        <v>n.a.</v>
      </c>
      <c r="AF88" s="522" t="str">
        <f>Translations!$B$157</f>
        <v>n.a.</v>
      </c>
      <c r="AG88" s="522" t="str">
        <f>Translations!$B$157</f>
        <v>n.a.</v>
      </c>
      <c r="AH88" s="522" t="str">
        <f>Translations!$B$157</f>
        <v>n.a.</v>
      </c>
      <c r="AI88" s="522" t="str">
        <f>Translations!$B$157</f>
        <v>n.a.</v>
      </c>
      <c r="AJ88" s="522" t="str">
        <f>Translations!$B$157</f>
        <v>n.a.</v>
      </c>
      <c r="AK88" s="522" t="str">
        <f>Translations!$B$157</f>
        <v>n.a.</v>
      </c>
      <c r="AL88" s="522" t="str">
        <f>Translations!$B$157</f>
        <v>n.a.</v>
      </c>
      <c r="AM88" s="522" t="str">
        <f>Translations!$B$157</f>
        <v>n.a.</v>
      </c>
      <c r="AN88" s="522" t="str">
        <f>Translations!$B$157</f>
        <v>n.a.</v>
      </c>
      <c r="AO88" s="522" t="str">
        <f>Translations!$B$157</f>
        <v>n.a.</v>
      </c>
      <c r="AP88" s="522" t="str">
        <f>Translations!$B$157</f>
        <v>n.a.</v>
      </c>
      <c r="AQ88" s="522" t="str">
        <f>Translations!$B$157</f>
        <v>n.a.</v>
      </c>
      <c r="AR88" s="522" t="str">
        <f>Translations!$B$157</f>
        <v>n.a.</v>
      </c>
      <c r="AS88" s="522" t="str">
        <f>Translations!$B$157</f>
        <v>n.a.</v>
      </c>
      <c r="AT88" s="522" t="str">
        <f>Translations!$B$157</f>
        <v>n.a.</v>
      </c>
      <c r="AU88" s="522" t="str">
        <f>Translations!$B$157</f>
        <v>n.a.</v>
      </c>
      <c r="AV88" s="522" t="str">
        <f>Translations!$B$157</f>
        <v>n.a.</v>
      </c>
      <c r="AW88" s="522" t="str">
        <f>Translations!$B$157</f>
        <v>n.a.</v>
      </c>
      <c r="AX88" s="522" t="str">
        <f>Translations!$B$157</f>
        <v>n.a.</v>
      </c>
      <c r="AY88" s="522" t="str">
        <f>Translations!$B$157</f>
        <v>n.a.</v>
      </c>
      <c r="AZ88" s="522" t="str">
        <f>Translations!$B$157</f>
        <v>n.a.</v>
      </c>
      <c r="BA88" s="522" t="str">
        <f>Translations!$B$157</f>
        <v>n.a.</v>
      </c>
      <c r="BB88" s="522" t="str">
        <f>Translations!$B$157</f>
        <v>n.a.</v>
      </c>
      <c r="BC88" s="522" t="str">
        <f>Translations!$B$157</f>
        <v>n.a.</v>
      </c>
      <c r="BD88" s="522" t="str">
        <f>Translations!$B$157</f>
        <v>n.a.</v>
      </c>
      <c r="BE88" s="522" t="str">
        <f>Translations!$B$157</f>
        <v>n.a.</v>
      </c>
      <c r="BF88" s="522" t="str">
        <f>Translations!$B$157</f>
        <v>n.a.</v>
      </c>
      <c r="BG88" s="522" t="str">
        <f>Translations!$B$157</f>
        <v>n.a.</v>
      </c>
      <c r="BH88" s="522" t="str">
        <f>Translations!$B$157</f>
        <v>n.a.</v>
      </c>
      <c r="BI88" s="522" t="str">
        <f>Translations!$B$157</f>
        <v>n.a.</v>
      </c>
      <c r="BJ88" s="522" t="str">
        <f>Translations!$B$157</f>
        <v>n.a.</v>
      </c>
      <c r="BK88" s="522" t="str">
        <f>Translations!$B$157</f>
        <v>n.a.</v>
      </c>
      <c r="BL88" s="522" t="str">
        <f>Translations!$B$157</f>
        <v>n.a.</v>
      </c>
      <c r="BM88" s="522" t="str">
        <f>Translations!$B$157</f>
        <v>n.a.</v>
      </c>
      <c r="BN88" s="522" t="str">
        <f>Translations!$B$157</f>
        <v>n.a.</v>
      </c>
      <c r="BO88" s="522" t="str">
        <f>Translations!$B$157</f>
        <v>n.a.</v>
      </c>
      <c r="BP88" s="522" t="str">
        <f>Translations!$B$157</f>
        <v>n.a.</v>
      </c>
      <c r="BQ88" s="522" t="str">
        <f>Translations!$B$157</f>
        <v>n.a.</v>
      </c>
      <c r="BR88" s="522" t="str">
        <f>Translations!$B$157</f>
        <v>n.a.</v>
      </c>
      <c r="BS88" s="522" t="str">
        <f>Translations!$B$157</f>
        <v>n.a.</v>
      </c>
      <c r="BT88" s="522" t="str">
        <f>Translations!$B$157</f>
        <v>n.a.</v>
      </c>
      <c r="BU88" s="522" t="str">
        <f>Translations!$B$157</f>
        <v>n.a.</v>
      </c>
      <c r="BV88" s="522" t="str">
        <f>Translations!$B$157</f>
        <v>n.a.</v>
      </c>
      <c r="BW88" s="522" t="str">
        <f>Translations!$B$157</f>
        <v>n.a.</v>
      </c>
      <c r="BX88" s="522" t="str">
        <f>Translations!$B$157</f>
        <v>n.a.</v>
      </c>
      <c r="BY88" s="522" t="str">
        <f>Translations!$B$157</f>
        <v>n.a.</v>
      </c>
      <c r="BZ88" s="522" t="str">
        <f>Translations!$B$157</f>
        <v>n.a.</v>
      </c>
      <c r="CA88" s="522" t="str">
        <f>Translations!$B$157</f>
        <v>n.a.</v>
      </c>
      <c r="CB88" s="522" t="str">
        <f>Translations!$B$157</f>
        <v>n.a.</v>
      </c>
      <c r="CC88" s="522" t="str">
        <f>Translations!$B$157</f>
        <v>n.a.</v>
      </c>
      <c r="CD88" s="522" t="str">
        <f>Translations!$B$157</f>
        <v>n.a.</v>
      </c>
      <c r="CE88" s="522" t="str">
        <f>Translations!$B$157</f>
        <v>n.a.</v>
      </c>
      <c r="CF88" s="522" t="str">
        <f>Translations!$B$157</f>
        <v>n.a.</v>
      </c>
      <c r="CG88" s="522" t="str">
        <f>Translations!$B$157</f>
        <v>n.a.</v>
      </c>
      <c r="CH88" s="522" t="str">
        <f>Translations!$B$157</f>
        <v>n.a.</v>
      </c>
      <c r="CI88" s="522" t="str">
        <f>Translations!$B$157</f>
        <v>n.a.</v>
      </c>
      <c r="CJ88" s="522" t="str">
        <f>Translations!$B$157</f>
        <v>n.a.</v>
      </c>
      <c r="CK88" s="522" t="str">
        <f>Translations!$B$157</f>
        <v>n.a.</v>
      </c>
      <c r="CL88" s="522" t="str">
        <f>Translations!$B$157</f>
        <v>n.a.</v>
      </c>
      <c r="CM88" s="522" t="str">
        <f>Translations!$B$157</f>
        <v>n.a.</v>
      </c>
      <c r="CN88" s="522" t="str">
        <f>Translations!$B$157</f>
        <v>n.a.</v>
      </c>
      <c r="CO88" s="522" t="str">
        <f>Translations!$B$157</f>
        <v>n.a.</v>
      </c>
      <c r="CP88" s="522" t="str">
        <f>Translations!$B$157</f>
        <v>n.a.</v>
      </c>
      <c r="CQ88" s="522" t="str">
        <f>Translations!$B$157</f>
        <v>n.a.</v>
      </c>
      <c r="CR88" s="522" t="str">
        <f>Translations!$B$157</f>
        <v>n.a.</v>
      </c>
      <c r="CS88" s="522" t="str">
        <f>Translations!$B$157</f>
        <v>n.a.</v>
      </c>
      <c r="CT88" s="522" t="str">
        <f>Translations!$B$157</f>
        <v>n.a.</v>
      </c>
      <c r="CU88" s="522" t="str">
        <f>Translations!$B$157</f>
        <v>n.a.</v>
      </c>
      <c r="CV88" s="522" t="str">
        <f>Translations!$B$157</f>
        <v>n.a.</v>
      </c>
      <c r="CW88" s="522" t="str">
        <f>Translations!$B$157</f>
        <v>n.a.</v>
      </c>
      <c r="CX88" s="522" t="str">
        <f>Translations!$B$157</f>
        <v>n.a.</v>
      </c>
      <c r="CY88" s="522" t="str">
        <f>Translations!$B$157</f>
        <v>n.a.</v>
      </c>
      <c r="CZ88" s="522" t="str">
        <f>Translations!$B$157</f>
        <v>n.a.</v>
      </c>
      <c r="DA88" s="522" t="str">
        <f>Translations!$B$157</f>
        <v>n.a.</v>
      </c>
      <c r="DB88" s="523" t="str">
        <f>Translations!$B$157</f>
        <v>n.a.</v>
      </c>
    </row>
    <row r="91" spans="1:106" s="144" customFormat="1" x14ac:dyDescent="0.25">
      <c r="A91" s="144" t="s">
        <v>969</v>
      </c>
    </row>
    <row r="92" spans="1:106" x14ac:dyDescent="0.25">
      <c r="A92" s="19" t="s">
        <v>596</v>
      </c>
      <c r="B92" s="19"/>
    </row>
    <row r="93" spans="1:106" x14ac:dyDescent="0.25">
      <c r="A93" s="145" t="s">
        <v>88</v>
      </c>
      <c r="B93" s="145"/>
    </row>
    <row r="94" spans="1:106" x14ac:dyDescent="0.25">
      <c r="A94" s="145" t="s">
        <v>92</v>
      </c>
      <c r="B94" s="145"/>
    </row>
    <row r="95" spans="1:106" x14ac:dyDescent="0.25">
      <c r="A95" s="145" t="s">
        <v>89</v>
      </c>
      <c r="B95" s="145"/>
    </row>
    <row r="96" spans="1:106" x14ac:dyDescent="0.25">
      <c r="A96" s="145" t="s">
        <v>91</v>
      </c>
      <c r="B96" s="145"/>
    </row>
    <row r="97" spans="1:112" x14ac:dyDescent="0.25">
      <c r="A97" s="145" t="s">
        <v>90</v>
      </c>
      <c r="B97" s="145"/>
    </row>
    <row r="98" spans="1:112" x14ac:dyDescent="0.25">
      <c r="A98" s="145" t="s">
        <v>93</v>
      </c>
      <c r="B98" s="145"/>
    </row>
    <row r="99" spans="1:112" x14ac:dyDescent="0.25">
      <c r="A99" s="145" t="s">
        <v>1409</v>
      </c>
      <c r="B99" s="145"/>
    </row>
    <row r="100" spans="1:112" ht="13.8" thickBot="1" x14ac:dyDescent="0.3">
      <c r="A100" s="145"/>
      <c r="B100" s="145"/>
    </row>
    <row r="101" spans="1:112" s="298" customFormat="1" ht="25.5" customHeight="1" thickBot="1" x14ac:dyDescent="0.3">
      <c r="A101" s="297"/>
      <c r="B101" s="928" t="s">
        <v>946</v>
      </c>
      <c r="C101" s="929"/>
      <c r="D101" s="929"/>
      <c r="E101" s="929"/>
      <c r="F101" s="929"/>
      <c r="G101" s="929"/>
      <c r="H101" s="929"/>
      <c r="I101" s="930"/>
      <c r="J101" s="293"/>
      <c r="K101" s="294"/>
      <c r="L101" s="928" t="s">
        <v>947</v>
      </c>
      <c r="M101" s="929"/>
      <c r="N101" s="929"/>
      <c r="O101" s="929"/>
      <c r="P101" s="929"/>
      <c r="Q101" s="929"/>
      <c r="R101" s="929"/>
      <c r="S101" s="929"/>
      <c r="T101" s="929"/>
      <c r="U101" s="930"/>
    </row>
    <row r="102" spans="1:112" ht="13.8" thickBot="1" x14ac:dyDescent="0.3">
      <c r="A102" s="145"/>
      <c r="B102" s="936" t="s">
        <v>968</v>
      </c>
      <c r="C102" s="937"/>
      <c r="D102" s="937"/>
      <c r="E102" s="937"/>
      <c r="F102" s="937"/>
      <c r="G102" s="937"/>
      <c r="H102" s="937"/>
      <c r="I102" s="938"/>
      <c r="J102" s="293"/>
      <c r="K102" s="294"/>
      <c r="L102" s="936" t="s">
        <v>948</v>
      </c>
      <c r="M102" s="937"/>
      <c r="N102" s="937"/>
      <c r="O102" s="937"/>
      <c r="P102" s="937"/>
      <c r="Q102" s="937"/>
      <c r="R102" s="937"/>
      <c r="S102" s="937"/>
      <c r="T102" s="937"/>
      <c r="U102" s="938"/>
    </row>
    <row r="103" spans="1:112" x14ac:dyDescent="0.25">
      <c r="A103" s="931" t="s">
        <v>442</v>
      </c>
      <c r="B103" s="932"/>
      <c r="C103" s="214" t="s">
        <v>408</v>
      </c>
      <c r="D103" s="941" t="str">
        <f>Translations!$B$802</f>
        <v>EF</v>
      </c>
      <c r="E103" s="942"/>
      <c r="F103" s="941" t="str">
        <f>Translations!$B$468</f>
        <v>NCV</v>
      </c>
      <c r="G103" s="942"/>
      <c r="H103" s="941" t="s">
        <v>406</v>
      </c>
      <c r="I103" s="943"/>
      <c r="J103" s="293"/>
      <c r="K103" s="294"/>
      <c r="L103" s="180" t="s">
        <v>984</v>
      </c>
      <c r="M103" s="939" t="str">
        <f>Translations!$B$468</f>
        <v>NCV</v>
      </c>
      <c r="N103" s="940"/>
      <c r="O103" s="939" t="str">
        <f>Translations!$B$802</f>
        <v>EF</v>
      </c>
      <c r="P103" s="940"/>
      <c r="Q103" s="641" t="s">
        <v>404</v>
      </c>
      <c r="R103" s="641" t="s">
        <v>405</v>
      </c>
      <c r="S103" s="939" t="s">
        <v>406</v>
      </c>
      <c r="T103" s="940"/>
      <c r="U103" s="185" t="s">
        <v>407</v>
      </c>
    </row>
    <row r="104" spans="1:112" ht="13.8" thickBot="1" x14ac:dyDescent="0.3">
      <c r="A104" s="933"/>
      <c r="B104" s="934"/>
      <c r="C104" s="164" t="str">
        <f>Translations!$B$158</f>
        <v>Unit</v>
      </c>
      <c r="D104" s="165" t="str">
        <f>Translations!$B$673</f>
        <v>Value</v>
      </c>
      <c r="E104" s="151" t="str">
        <f>Translations!$B$158</f>
        <v>Unit</v>
      </c>
      <c r="F104" s="165" t="str">
        <f>Translations!$B$673</f>
        <v>Value</v>
      </c>
      <c r="G104" s="151" t="str">
        <f>Translations!$B$158</f>
        <v>Unit</v>
      </c>
      <c r="H104" s="165" t="str">
        <f>Translations!$B$673</f>
        <v>Value</v>
      </c>
      <c r="I104" s="158" t="str">
        <f>Translations!$B$158</f>
        <v>Unit</v>
      </c>
      <c r="J104" s="293"/>
      <c r="K104" s="294"/>
      <c r="L104" s="183" t="str">
        <f>Translations!$B$158</f>
        <v>Unit</v>
      </c>
      <c r="M104" s="156" t="str">
        <f>Translations!$B$673</f>
        <v>Value</v>
      </c>
      <c r="N104" s="156" t="str">
        <f>Translations!$B$158</f>
        <v>Unit</v>
      </c>
      <c r="O104" s="156" t="str">
        <f>Translations!$B$673</f>
        <v>Value</v>
      </c>
      <c r="P104" s="156" t="str">
        <f>Translations!$B$158</f>
        <v>Unit</v>
      </c>
      <c r="Q104" s="156" t="s">
        <v>290</v>
      </c>
      <c r="R104" s="156" t="s">
        <v>290</v>
      </c>
      <c r="S104" s="156" t="str">
        <f>Translations!$B$673</f>
        <v>Value</v>
      </c>
      <c r="T104" s="156" t="str">
        <f>Translations!$B$158</f>
        <v>Unit</v>
      </c>
      <c r="U104" s="157" t="s">
        <v>290</v>
      </c>
    </row>
    <row r="105" spans="1:112" ht="30.75" customHeight="1" thickBot="1" x14ac:dyDescent="0.3">
      <c r="A105" s="211" t="s">
        <v>440</v>
      </c>
      <c r="B105" s="211" t="str">
        <f>Translations!$B$1151</f>
        <v>Source</v>
      </c>
      <c r="C105" s="179" t="str">
        <f>EUconst_CNTR_ActivityData&amp;EUconst_Unit&amp;"_"&amp;1</f>
        <v>ActivityData_Unit_1</v>
      </c>
      <c r="D105" s="166" t="str">
        <f>EUconst_CNTR_EF&amp;EUconst_Value&amp;"_"&amp;1</f>
        <v>EF_Value_1</v>
      </c>
      <c r="E105" s="160" t="str">
        <f>EUconst_CNTR_EF&amp;EUconst_Unit&amp;"_"&amp;1</f>
        <v>EF_Unit_1</v>
      </c>
      <c r="F105" s="166" t="str">
        <f>EUconst_CNTR_NCV&amp;EUconst_Value&amp;"_"&amp;1</f>
        <v>NCV_Value_1</v>
      </c>
      <c r="G105" s="160" t="str">
        <f>EUconst_CNTR_NCV&amp;EUconst_Unit&amp;"_"&amp;1</f>
        <v>NCV_Unit_1</v>
      </c>
      <c r="H105" s="166" t="str">
        <f>EUconst_CNTR_CarbonContent&amp;EUconst_Value&amp;"_"&amp;1</f>
        <v>CarbC_Value_1</v>
      </c>
      <c r="I105" s="161" t="str">
        <f>EUconst_CNTR_CarbonContent&amp;EUconst_Unit&amp;"_"&amp;1</f>
        <v>CarbC_Unit_1</v>
      </c>
      <c r="J105" s="292" t="s">
        <v>439</v>
      </c>
      <c r="K105" s="215" t="s">
        <v>961</v>
      </c>
      <c r="L105" s="184" t="str">
        <f>EUconst_CNTR_ActivityData&amp;EUconst_Unit&amp;"_"&amp;2</f>
        <v>ActivityData_Unit_2</v>
      </c>
      <c r="M105" s="160" t="str">
        <f>EUconst_CNTR_NCV&amp;EUconst_Value&amp;"_"&amp;2</f>
        <v>NCV_Value_2</v>
      </c>
      <c r="N105" s="160" t="str">
        <f>EUconst_CNTR_NCV&amp;EUconst_Unit&amp;"_"&amp;2</f>
        <v>NCV_Unit_2</v>
      </c>
      <c r="O105" s="160" t="str">
        <f>EUconst_CNTR_EF&amp;EUconst_Value&amp;"_"&amp;2</f>
        <v>EF_Value_2</v>
      </c>
      <c r="P105" s="160" t="str">
        <f>EUconst_CNTR_EF&amp;EUconst_Unit&amp;"_"&amp;2</f>
        <v>EF_Unit_2</v>
      </c>
      <c r="Q105" s="160" t="str">
        <f>EUconst_CNTR_OxidationFactor&amp;EUconst_Value&amp;"_"&amp;2</f>
        <v>OxF_Value_2</v>
      </c>
      <c r="R105" s="160" t="str">
        <f>EUconst_CNTR_ConversionFactor&amp;EUconst_Value&amp;"_"&amp;2</f>
        <v>ConvF_Value_2</v>
      </c>
      <c r="S105" s="160" t="str">
        <f>EUconst_CNTR_CarbonContent&amp;EUconst_Value&amp;"_"&amp;2</f>
        <v>CarbC_Value_2</v>
      </c>
      <c r="T105" s="160" t="str">
        <f>EUconst_CNTR_CarbonContent&amp;EUconst_Unit&amp;"_"&amp;2</f>
        <v>CarbC_Unit_2</v>
      </c>
      <c r="U105" s="161" t="str">
        <f>EUconst_CNTR_BiomassContent&amp;EUconst_Value&amp;"_"&amp;2</f>
        <v>BioC_Value_2</v>
      </c>
      <c r="V105" s="21" t="s">
        <v>447</v>
      </c>
    </row>
    <row r="106" spans="1:112" x14ac:dyDescent="0.25">
      <c r="A106" s="212" t="str">
        <f>Translations!$B$1015</f>
        <v>Liquid - Crude Oil</v>
      </c>
      <c r="B106" s="212" t="s">
        <v>971</v>
      </c>
      <c r="C106" s="162" t="str">
        <f t="shared" ref="C106:C137" si="9">EUconst_t</f>
        <v>t</v>
      </c>
      <c r="D106" s="167">
        <v>73.3</v>
      </c>
      <c r="E106" s="159" t="str">
        <f t="shared" ref="E106:E137" si="10">EUconst_tCO2pTJ</f>
        <v>tCO2/TJ</v>
      </c>
      <c r="F106" s="167">
        <v>42.3</v>
      </c>
      <c r="G106" s="159" t="str">
        <f t="shared" ref="G106:G137" si="11">EUconst_GJpt</f>
        <v>GJ/t</v>
      </c>
      <c r="H106" s="167" t="str">
        <f t="shared" ref="H106:I125" si="12">EUconst_NA</f>
        <v>n.a.</v>
      </c>
      <c r="I106" s="168" t="str">
        <f t="shared" si="12"/>
        <v>n.a.</v>
      </c>
      <c r="J106" s="321" t="b">
        <f>FALSE</f>
        <v>0</v>
      </c>
      <c r="K106" s="321" t="b">
        <f>TRUE</f>
        <v>1</v>
      </c>
      <c r="L106" s="322" t="str">
        <f t="shared" ref="L106:M121" si="13">EUconst_NA</f>
        <v>n.a.</v>
      </c>
      <c r="M106" s="323" t="str">
        <f t="shared" si="13"/>
        <v>n.a.</v>
      </c>
      <c r="N106" s="177" t="str">
        <f t="shared" ref="N106:N137" si="14">IF(OR(L106="",L106=EUconst_NA),EUconst_NA,IF(L106=EUconst_t,EUconst_GJpt,EUconst_GJpkNm3))</f>
        <v>n.a.</v>
      </c>
      <c r="O106" s="323" t="str">
        <f t="shared" ref="O106:O142" si="15">EUconst_NA</f>
        <v>n.a.</v>
      </c>
      <c r="P106" s="323" t="str">
        <f t="shared" ref="P106:P137" si="16">EUconst_tCO2pTJ</f>
        <v>tCO2/TJ</v>
      </c>
      <c r="Q106" s="323">
        <v>1</v>
      </c>
      <c r="R106" s="323">
        <v>1</v>
      </c>
      <c r="S106" s="323" t="str">
        <f t="shared" ref="S106:U121" si="17">EUconst_NA</f>
        <v>n.a.</v>
      </c>
      <c r="T106" s="324" t="str">
        <f t="shared" si="17"/>
        <v>n.a.</v>
      </c>
      <c r="U106" s="325" t="str">
        <f t="shared" si="17"/>
        <v>n.a.</v>
      </c>
      <c r="W106" s="148"/>
      <c r="DH106" s="28">
        <v>1</v>
      </c>
    </row>
    <row r="107" spans="1:112" x14ac:dyDescent="0.25">
      <c r="A107" s="213" t="str">
        <f>Translations!$B$1016</f>
        <v>Liquid - Orimulsion</v>
      </c>
      <c r="B107" s="213" t="s">
        <v>971</v>
      </c>
      <c r="C107" s="163" t="str">
        <f t="shared" si="9"/>
        <v>t</v>
      </c>
      <c r="D107" s="169">
        <v>77</v>
      </c>
      <c r="E107" s="150" t="str">
        <f t="shared" si="10"/>
        <v>tCO2/TJ</v>
      </c>
      <c r="F107" s="169">
        <v>27.5</v>
      </c>
      <c r="G107" s="150" t="str">
        <f t="shared" si="11"/>
        <v>GJ/t</v>
      </c>
      <c r="H107" s="169" t="str">
        <f t="shared" si="12"/>
        <v>n.a.</v>
      </c>
      <c r="I107" s="170" t="str">
        <f t="shared" si="12"/>
        <v>n.a.</v>
      </c>
      <c r="J107" s="326" t="b">
        <f>FALSE</f>
        <v>0</v>
      </c>
      <c r="K107" s="326" t="b">
        <f>TRUE</f>
        <v>1</v>
      </c>
      <c r="L107" s="327" t="str">
        <f t="shared" si="13"/>
        <v>n.a.</v>
      </c>
      <c r="M107" s="328" t="str">
        <f t="shared" si="13"/>
        <v>n.a.</v>
      </c>
      <c r="N107" s="175" t="str">
        <f t="shared" si="14"/>
        <v>n.a.</v>
      </c>
      <c r="O107" s="328" t="str">
        <f t="shared" si="15"/>
        <v>n.a.</v>
      </c>
      <c r="P107" s="328" t="str">
        <f t="shared" si="16"/>
        <v>tCO2/TJ</v>
      </c>
      <c r="Q107" s="328">
        <v>1</v>
      </c>
      <c r="R107" s="328">
        <v>1</v>
      </c>
      <c r="S107" s="328" t="str">
        <f t="shared" si="17"/>
        <v>n.a.</v>
      </c>
      <c r="T107" s="329" t="str">
        <f t="shared" si="17"/>
        <v>n.a.</v>
      </c>
      <c r="U107" s="330" t="str">
        <f t="shared" si="17"/>
        <v>n.a.</v>
      </c>
      <c r="W107" s="148"/>
      <c r="DH107" s="28">
        <v>2</v>
      </c>
    </row>
    <row r="108" spans="1:112" x14ac:dyDescent="0.25">
      <c r="A108" s="213" t="str">
        <f>Translations!$B$1017</f>
        <v>Liquid - Natural Gas Liquids</v>
      </c>
      <c r="B108" s="213" t="s">
        <v>971</v>
      </c>
      <c r="C108" s="163" t="str">
        <f t="shared" si="9"/>
        <v>t</v>
      </c>
      <c r="D108" s="169">
        <v>64.2</v>
      </c>
      <c r="E108" s="150" t="str">
        <f t="shared" si="10"/>
        <v>tCO2/TJ</v>
      </c>
      <c r="F108" s="169">
        <v>44.2</v>
      </c>
      <c r="G108" s="150" t="str">
        <f t="shared" si="11"/>
        <v>GJ/t</v>
      </c>
      <c r="H108" s="169" t="str">
        <f t="shared" si="12"/>
        <v>n.a.</v>
      </c>
      <c r="I108" s="170" t="str">
        <f t="shared" si="12"/>
        <v>n.a.</v>
      </c>
      <c r="J108" s="326" t="b">
        <f>FALSE</f>
        <v>0</v>
      </c>
      <c r="K108" s="326" t="b">
        <f>TRUE</f>
        <v>1</v>
      </c>
      <c r="L108" s="327" t="str">
        <f t="shared" si="13"/>
        <v>n.a.</v>
      </c>
      <c r="M108" s="328" t="str">
        <f t="shared" si="13"/>
        <v>n.a.</v>
      </c>
      <c r="N108" s="175" t="str">
        <f t="shared" si="14"/>
        <v>n.a.</v>
      </c>
      <c r="O108" s="328" t="str">
        <f t="shared" si="15"/>
        <v>n.a.</v>
      </c>
      <c r="P108" s="328" t="str">
        <f t="shared" si="16"/>
        <v>tCO2/TJ</v>
      </c>
      <c r="Q108" s="328">
        <v>1</v>
      </c>
      <c r="R108" s="328">
        <v>1</v>
      </c>
      <c r="S108" s="328" t="str">
        <f t="shared" si="17"/>
        <v>n.a.</v>
      </c>
      <c r="T108" s="329" t="str">
        <f t="shared" si="17"/>
        <v>n.a.</v>
      </c>
      <c r="U108" s="330" t="str">
        <f t="shared" si="17"/>
        <v>n.a.</v>
      </c>
      <c r="W108" s="148"/>
    </row>
    <row r="109" spans="1:112" x14ac:dyDescent="0.25">
      <c r="A109" s="213" t="str">
        <f>Translations!$B$1018</f>
        <v>Liquid - Motor Gasoline</v>
      </c>
      <c r="B109" s="213" t="s">
        <v>971</v>
      </c>
      <c r="C109" s="163" t="str">
        <f t="shared" si="9"/>
        <v>t</v>
      </c>
      <c r="D109" s="169">
        <v>69.3</v>
      </c>
      <c r="E109" s="150" t="str">
        <f t="shared" si="10"/>
        <v>tCO2/TJ</v>
      </c>
      <c r="F109" s="169">
        <v>44.3</v>
      </c>
      <c r="G109" s="150" t="str">
        <f t="shared" si="11"/>
        <v>GJ/t</v>
      </c>
      <c r="H109" s="169" t="str">
        <f t="shared" si="12"/>
        <v>n.a.</v>
      </c>
      <c r="I109" s="170" t="str">
        <f t="shared" si="12"/>
        <v>n.a.</v>
      </c>
      <c r="J109" s="326" t="b">
        <f>FALSE</f>
        <v>0</v>
      </c>
      <c r="K109" s="326" t="b">
        <f>TRUE</f>
        <v>1</v>
      </c>
      <c r="L109" s="327" t="str">
        <f t="shared" si="13"/>
        <v>n.a.</v>
      </c>
      <c r="M109" s="328" t="str">
        <f t="shared" si="13"/>
        <v>n.a.</v>
      </c>
      <c r="N109" s="175" t="str">
        <f t="shared" si="14"/>
        <v>n.a.</v>
      </c>
      <c r="O109" s="328" t="str">
        <f t="shared" si="15"/>
        <v>n.a.</v>
      </c>
      <c r="P109" s="328" t="str">
        <f t="shared" si="16"/>
        <v>tCO2/TJ</v>
      </c>
      <c r="Q109" s="328">
        <v>1</v>
      </c>
      <c r="R109" s="328">
        <v>1</v>
      </c>
      <c r="S109" s="328" t="str">
        <f t="shared" si="17"/>
        <v>n.a.</v>
      </c>
      <c r="T109" s="329" t="str">
        <f t="shared" si="17"/>
        <v>n.a.</v>
      </c>
      <c r="U109" s="330" t="str">
        <f t="shared" si="17"/>
        <v>n.a.</v>
      </c>
      <c r="W109" s="148"/>
    </row>
    <row r="110" spans="1:112" x14ac:dyDescent="0.25">
      <c r="A110" s="213" t="str">
        <f>Translations!$B$995</f>
        <v>Liquid - Kerosene</v>
      </c>
      <c r="B110" s="213" t="s">
        <v>971</v>
      </c>
      <c r="C110" s="163" t="str">
        <f t="shared" si="9"/>
        <v>t</v>
      </c>
      <c r="D110" s="169">
        <v>71.900000000000006</v>
      </c>
      <c r="E110" s="150" t="str">
        <f t="shared" si="10"/>
        <v>tCO2/TJ</v>
      </c>
      <c r="F110" s="169">
        <v>43.8</v>
      </c>
      <c r="G110" s="150" t="str">
        <f t="shared" si="11"/>
        <v>GJ/t</v>
      </c>
      <c r="H110" s="169" t="str">
        <f t="shared" si="12"/>
        <v>n.a.</v>
      </c>
      <c r="I110" s="170" t="str">
        <f t="shared" si="12"/>
        <v>n.a.</v>
      </c>
      <c r="J110" s="326" t="b">
        <f>TRUE</f>
        <v>1</v>
      </c>
      <c r="K110" s="326" t="b">
        <f>TRUE</f>
        <v>1</v>
      </c>
      <c r="L110" s="327" t="str">
        <f t="shared" si="13"/>
        <v>n.a.</v>
      </c>
      <c r="M110" s="328" t="str">
        <f t="shared" si="13"/>
        <v>n.a.</v>
      </c>
      <c r="N110" s="175" t="str">
        <f t="shared" si="14"/>
        <v>n.a.</v>
      </c>
      <c r="O110" s="328" t="str">
        <f t="shared" si="15"/>
        <v>n.a.</v>
      </c>
      <c r="P110" s="328" t="str">
        <f t="shared" si="16"/>
        <v>tCO2/TJ</v>
      </c>
      <c r="Q110" s="328">
        <v>1</v>
      </c>
      <c r="R110" s="328">
        <v>1</v>
      </c>
      <c r="S110" s="328" t="str">
        <f t="shared" si="17"/>
        <v>n.a.</v>
      </c>
      <c r="T110" s="329" t="str">
        <f t="shared" si="17"/>
        <v>n.a.</v>
      </c>
      <c r="U110" s="330" t="str">
        <f t="shared" si="17"/>
        <v>n.a.</v>
      </c>
      <c r="W110" s="148"/>
    </row>
    <row r="111" spans="1:112" x14ac:dyDescent="0.25">
      <c r="A111" s="213" t="str">
        <f>Translations!$B$998</f>
        <v>Liquid - Aviation gasoline (AvGas)</v>
      </c>
      <c r="B111" s="213" t="s">
        <v>971</v>
      </c>
      <c r="C111" s="163" t="str">
        <f t="shared" si="9"/>
        <v>t</v>
      </c>
      <c r="D111" s="169">
        <v>70</v>
      </c>
      <c r="E111" s="150" t="str">
        <f t="shared" si="10"/>
        <v>tCO2/TJ</v>
      </c>
      <c r="F111" s="169">
        <v>44.3</v>
      </c>
      <c r="G111" s="150" t="str">
        <f t="shared" si="11"/>
        <v>GJ/t</v>
      </c>
      <c r="H111" s="169" t="str">
        <f t="shared" si="12"/>
        <v>n.a.</v>
      </c>
      <c r="I111" s="170" t="str">
        <f t="shared" si="12"/>
        <v>n.a.</v>
      </c>
      <c r="J111" s="326" t="b">
        <f>TRUE</f>
        <v>1</v>
      </c>
      <c r="K111" s="326" t="b">
        <f>TRUE</f>
        <v>1</v>
      </c>
      <c r="L111" s="327" t="str">
        <f t="shared" si="13"/>
        <v>n.a.</v>
      </c>
      <c r="M111" s="328" t="str">
        <f t="shared" si="13"/>
        <v>n.a.</v>
      </c>
      <c r="N111" s="175" t="str">
        <f t="shared" si="14"/>
        <v>n.a.</v>
      </c>
      <c r="O111" s="328" t="str">
        <f t="shared" si="15"/>
        <v>n.a.</v>
      </c>
      <c r="P111" s="328" t="str">
        <f t="shared" si="16"/>
        <v>tCO2/TJ</v>
      </c>
      <c r="Q111" s="328">
        <v>1</v>
      </c>
      <c r="R111" s="328">
        <v>1</v>
      </c>
      <c r="S111" s="328" t="str">
        <f t="shared" si="17"/>
        <v>n.a.</v>
      </c>
      <c r="T111" s="329" t="str">
        <f t="shared" si="17"/>
        <v>n.a.</v>
      </c>
      <c r="U111" s="330" t="str">
        <f t="shared" si="17"/>
        <v>n.a.</v>
      </c>
      <c r="W111" s="148"/>
    </row>
    <row r="112" spans="1:112" x14ac:dyDescent="0.25">
      <c r="A112" s="213" t="str">
        <f>Translations!$B$997</f>
        <v>Liquid - Jet gasoline (Jet B)</v>
      </c>
      <c r="B112" s="213" t="s">
        <v>971</v>
      </c>
      <c r="C112" s="163" t="str">
        <f t="shared" si="9"/>
        <v>t</v>
      </c>
      <c r="D112" s="169">
        <v>70</v>
      </c>
      <c r="E112" s="150" t="str">
        <f t="shared" si="10"/>
        <v>tCO2/TJ</v>
      </c>
      <c r="F112" s="169">
        <v>44.3</v>
      </c>
      <c r="G112" s="150" t="str">
        <f t="shared" si="11"/>
        <v>GJ/t</v>
      </c>
      <c r="H112" s="169" t="str">
        <f t="shared" si="12"/>
        <v>n.a.</v>
      </c>
      <c r="I112" s="170" t="str">
        <f t="shared" si="12"/>
        <v>n.a.</v>
      </c>
      <c r="J112" s="326" t="b">
        <f>TRUE</f>
        <v>1</v>
      </c>
      <c r="K112" s="326" t="b">
        <f>TRUE</f>
        <v>1</v>
      </c>
      <c r="L112" s="327" t="str">
        <f t="shared" si="13"/>
        <v>n.a.</v>
      </c>
      <c r="M112" s="328" t="str">
        <f t="shared" si="13"/>
        <v>n.a.</v>
      </c>
      <c r="N112" s="175" t="str">
        <f t="shared" si="14"/>
        <v>n.a.</v>
      </c>
      <c r="O112" s="328" t="str">
        <f t="shared" si="15"/>
        <v>n.a.</v>
      </c>
      <c r="P112" s="328" t="str">
        <f t="shared" si="16"/>
        <v>tCO2/TJ</v>
      </c>
      <c r="Q112" s="328">
        <v>1</v>
      </c>
      <c r="R112" s="328">
        <v>1</v>
      </c>
      <c r="S112" s="328" t="str">
        <f t="shared" si="17"/>
        <v>n.a.</v>
      </c>
      <c r="T112" s="329" t="str">
        <f t="shared" si="17"/>
        <v>n.a.</v>
      </c>
      <c r="U112" s="330" t="str">
        <f t="shared" si="17"/>
        <v>n.a.</v>
      </c>
      <c r="W112" s="148"/>
    </row>
    <row r="113" spans="1:23" x14ac:dyDescent="0.25">
      <c r="A113" s="213" t="str">
        <f>Translations!$B$996</f>
        <v>Liquid - Jet kerosene (jet A1 or jet A)</v>
      </c>
      <c r="B113" s="213" t="s">
        <v>971</v>
      </c>
      <c r="C113" s="163" t="str">
        <f t="shared" si="9"/>
        <v>t</v>
      </c>
      <c r="D113" s="169">
        <v>71.5</v>
      </c>
      <c r="E113" s="150" t="str">
        <f t="shared" si="10"/>
        <v>tCO2/TJ</v>
      </c>
      <c r="F113" s="169">
        <v>44.1</v>
      </c>
      <c r="G113" s="150" t="str">
        <f t="shared" si="11"/>
        <v>GJ/t</v>
      </c>
      <c r="H113" s="169" t="str">
        <f t="shared" si="12"/>
        <v>n.a.</v>
      </c>
      <c r="I113" s="170" t="str">
        <f t="shared" si="12"/>
        <v>n.a.</v>
      </c>
      <c r="J113" s="326" t="b">
        <f>TRUE</f>
        <v>1</v>
      </c>
      <c r="K113" s="326" t="b">
        <f>TRUE</f>
        <v>1</v>
      </c>
      <c r="L113" s="327" t="str">
        <f t="shared" si="13"/>
        <v>n.a.</v>
      </c>
      <c r="M113" s="328" t="str">
        <f t="shared" si="13"/>
        <v>n.a.</v>
      </c>
      <c r="N113" s="175" t="str">
        <f t="shared" si="14"/>
        <v>n.a.</v>
      </c>
      <c r="O113" s="328" t="str">
        <f t="shared" si="15"/>
        <v>n.a.</v>
      </c>
      <c r="P113" s="328" t="str">
        <f t="shared" si="16"/>
        <v>tCO2/TJ</v>
      </c>
      <c r="Q113" s="328">
        <v>1</v>
      </c>
      <c r="R113" s="328">
        <v>1</v>
      </c>
      <c r="S113" s="328" t="str">
        <f t="shared" si="17"/>
        <v>n.a.</v>
      </c>
      <c r="T113" s="329" t="str">
        <f t="shared" si="17"/>
        <v>n.a.</v>
      </c>
      <c r="U113" s="330" t="str">
        <f t="shared" si="17"/>
        <v>n.a.</v>
      </c>
      <c r="W113" s="148"/>
    </row>
    <row r="114" spans="1:23" x14ac:dyDescent="0.25">
      <c r="A114" s="213" t="str">
        <f>Translations!$B$1019</f>
        <v>Liquid - Shale Oil</v>
      </c>
      <c r="B114" s="213" t="s">
        <v>971</v>
      </c>
      <c r="C114" s="163" t="str">
        <f t="shared" si="9"/>
        <v>t</v>
      </c>
      <c r="D114" s="169">
        <v>73.3</v>
      </c>
      <c r="E114" s="150" t="str">
        <f t="shared" si="10"/>
        <v>tCO2/TJ</v>
      </c>
      <c r="F114" s="169">
        <v>38.1</v>
      </c>
      <c r="G114" s="150" t="str">
        <f t="shared" si="11"/>
        <v>GJ/t</v>
      </c>
      <c r="H114" s="169" t="str">
        <f t="shared" si="12"/>
        <v>n.a.</v>
      </c>
      <c r="I114" s="170" t="str">
        <f t="shared" si="12"/>
        <v>n.a.</v>
      </c>
      <c r="J114" s="326" t="b">
        <f>FALSE</f>
        <v>0</v>
      </c>
      <c r="K114" s="326" t="b">
        <f>TRUE</f>
        <v>1</v>
      </c>
      <c r="L114" s="327" t="str">
        <f t="shared" si="13"/>
        <v>n.a.</v>
      </c>
      <c r="M114" s="328" t="str">
        <f t="shared" si="13"/>
        <v>n.a.</v>
      </c>
      <c r="N114" s="175" t="str">
        <f t="shared" si="14"/>
        <v>n.a.</v>
      </c>
      <c r="O114" s="328" t="str">
        <f t="shared" si="15"/>
        <v>n.a.</v>
      </c>
      <c r="P114" s="328" t="str">
        <f t="shared" si="16"/>
        <v>tCO2/TJ</v>
      </c>
      <c r="Q114" s="328">
        <v>1</v>
      </c>
      <c r="R114" s="328">
        <v>1</v>
      </c>
      <c r="S114" s="328" t="str">
        <f t="shared" si="17"/>
        <v>n.a.</v>
      </c>
      <c r="T114" s="329" t="str">
        <f t="shared" si="17"/>
        <v>n.a.</v>
      </c>
      <c r="U114" s="330" t="str">
        <f t="shared" si="17"/>
        <v>n.a.</v>
      </c>
      <c r="W114" s="148"/>
    </row>
    <row r="115" spans="1:23" x14ac:dyDescent="0.25">
      <c r="A115" s="213" t="str">
        <f>Translations!$B$1020</f>
        <v>Liquid - Gas/Diesel Oil</v>
      </c>
      <c r="B115" s="213" t="s">
        <v>971</v>
      </c>
      <c r="C115" s="163" t="str">
        <f t="shared" si="9"/>
        <v>t</v>
      </c>
      <c r="D115" s="169">
        <v>74.099999999999994</v>
      </c>
      <c r="E115" s="150" t="str">
        <f t="shared" si="10"/>
        <v>tCO2/TJ</v>
      </c>
      <c r="F115" s="169">
        <v>43</v>
      </c>
      <c r="G115" s="150" t="str">
        <f t="shared" si="11"/>
        <v>GJ/t</v>
      </c>
      <c r="H115" s="169" t="str">
        <f t="shared" si="12"/>
        <v>n.a.</v>
      </c>
      <c r="I115" s="170" t="str">
        <f t="shared" si="12"/>
        <v>n.a.</v>
      </c>
      <c r="J115" s="326" t="b">
        <f>FALSE</f>
        <v>0</v>
      </c>
      <c r="K115" s="326" t="b">
        <f>TRUE</f>
        <v>1</v>
      </c>
      <c r="L115" s="327" t="str">
        <f t="shared" si="13"/>
        <v>n.a.</v>
      </c>
      <c r="M115" s="328" t="str">
        <f t="shared" si="13"/>
        <v>n.a.</v>
      </c>
      <c r="N115" s="175" t="str">
        <f t="shared" si="14"/>
        <v>n.a.</v>
      </c>
      <c r="O115" s="328" t="str">
        <f t="shared" si="15"/>
        <v>n.a.</v>
      </c>
      <c r="P115" s="328" t="str">
        <f t="shared" si="16"/>
        <v>tCO2/TJ</v>
      </c>
      <c r="Q115" s="328">
        <v>1</v>
      </c>
      <c r="R115" s="328">
        <v>1</v>
      </c>
      <c r="S115" s="328" t="str">
        <f t="shared" si="17"/>
        <v>n.a.</v>
      </c>
      <c r="T115" s="329" t="str">
        <f t="shared" si="17"/>
        <v>n.a.</v>
      </c>
      <c r="U115" s="330" t="str">
        <f t="shared" si="17"/>
        <v>n.a.</v>
      </c>
      <c r="W115" s="148"/>
    </row>
    <row r="116" spans="1:23" x14ac:dyDescent="0.25">
      <c r="A116" s="213" t="str">
        <f>Translations!$B$1021</f>
        <v>Liquid - Residual Fuel Oil</v>
      </c>
      <c r="B116" s="213" t="s">
        <v>971</v>
      </c>
      <c r="C116" s="163" t="str">
        <f t="shared" si="9"/>
        <v>t</v>
      </c>
      <c r="D116" s="169">
        <v>77.400000000000006</v>
      </c>
      <c r="E116" s="150" t="str">
        <f t="shared" si="10"/>
        <v>tCO2/TJ</v>
      </c>
      <c r="F116" s="169">
        <v>40.4</v>
      </c>
      <c r="G116" s="150" t="str">
        <f t="shared" si="11"/>
        <v>GJ/t</v>
      </c>
      <c r="H116" s="169" t="str">
        <f t="shared" si="12"/>
        <v>n.a.</v>
      </c>
      <c r="I116" s="170" t="str">
        <f t="shared" si="12"/>
        <v>n.a.</v>
      </c>
      <c r="J116" s="326" t="b">
        <f>FALSE</f>
        <v>0</v>
      </c>
      <c r="K116" s="326" t="b">
        <f>TRUE</f>
        <v>1</v>
      </c>
      <c r="L116" s="327" t="str">
        <f t="shared" si="13"/>
        <v>n.a.</v>
      </c>
      <c r="M116" s="328" t="str">
        <f t="shared" si="13"/>
        <v>n.a.</v>
      </c>
      <c r="N116" s="175" t="str">
        <f t="shared" si="14"/>
        <v>n.a.</v>
      </c>
      <c r="O116" s="328" t="str">
        <f t="shared" si="15"/>
        <v>n.a.</v>
      </c>
      <c r="P116" s="328" t="str">
        <f t="shared" si="16"/>
        <v>tCO2/TJ</v>
      </c>
      <c r="Q116" s="328">
        <v>1</v>
      </c>
      <c r="R116" s="328">
        <v>1</v>
      </c>
      <c r="S116" s="328" t="str">
        <f t="shared" si="17"/>
        <v>n.a.</v>
      </c>
      <c r="T116" s="329" t="str">
        <f t="shared" si="17"/>
        <v>n.a.</v>
      </c>
      <c r="U116" s="330" t="str">
        <f t="shared" si="17"/>
        <v>n.a.</v>
      </c>
      <c r="W116" s="148"/>
    </row>
    <row r="117" spans="1:23" x14ac:dyDescent="0.25">
      <c r="A117" s="213" t="str">
        <f>Translations!$B$1014</f>
        <v>Liquid - Liquefied Petroleum Gases</v>
      </c>
      <c r="B117" s="213" t="s">
        <v>971</v>
      </c>
      <c r="C117" s="163" t="str">
        <f t="shared" si="9"/>
        <v>t</v>
      </c>
      <c r="D117" s="169">
        <v>63.1</v>
      </c>
      <c r="E117" s="150" t="str">
        <f t="shared" si="10"/>
        <v>tCO2/TJ</v>
      </c>
      <c r="F117" s="169">
        <v>47.3</v>
      </c>
      <c r="G117" s="150" t="str">
        <f t="shared" si="11"/>
        <v>GJ/t</v>
      </c>
      <c r="H117" s="169" t="str">
        <f t="shared" si="12"/>
        <v>n.a.</v>
      </c>
      <c r="I117" s="170" t="str">
        <f t="shared" si="12"/>
        <v>n.a.</v>
      </c>
      <c r="J117" s="326" t="b">
        <f>TRUE</f>
        <v>1</v>
      </c>
      <c r="K117" s="326" t="b">
        <f>TRUE</f>
        <v>1</v>
      </c>
      <c r="L117" s="327" t="str">
        <f t="shared" si="13"/>
        <v>n.a.</v>
      </c>
      <c r="M117" s="328" t="str">
        <f t="shared" si="13"/>
        <v>n.a.</v>
      </c>
      <c r="N117" s="175" t="str">
        <f t="shared" si="14"/>
        <v>n.a.</v>
      </c>
      <c r="O117" s="328" t="str">
        <f t="shared" si="15"/>
        <v>n.a.</v>
      </c>
      <c r="P117" s="328" t="str">
        <f t="shared" si="16"/>
        <v>tCO2/TJ</v>
      </c>
      <c r="Q117" s="328">
        <v>1</v>
      </c>
      <c r="R117" s="328">
        <v>1</v>
      </c>
      <c r="S117" s="328" t="str">
        <f t="shared" si="17"/>
        <v>n.a.</v>
      </c>
      <c r="T117" s="329" t="str">
        <f t="shared" si="17"/>
        <v>n.a.</v>
      </c>
      <c r="U117" s="330" t="str">
        <f t="shared" si="17"/>
        <v>n.a.</v>
      </c>
      <c r="W117" s="148"/>
    </row>
    <row r="118" spans="1:23" x14ac:dyDescent="0.25">
      <c r="A118" s="213" t="str">
        <f>Translations!$B$988</f>
        <v>Gaseous - Ethane</v>
      </c>
      <c r="B118" s="213" t="s">
        <v>971</v>
      </c>
      <c r="C118" s="163" t="str">
        <f t="shared" si="9"/>
        <v>t</v>
      </c>
      <c r="D118" s="169">
        <v>61.6</v>
      </c>
      <c r="E118" s="150" t="str">
        <f t="shared" si="10"/>
        <v>tCO2/TJ</v>
      </c>
      <c r="F118" s="182">
        <v>46.4</v>
      </c>
      <c r="G118" s="150" t="str">
        <f t="shared" si="11"/>
        <v>GJ/t</v>
      </c>
      <c r="H118" s="169" t="str">
        <f t="shared" si="12"/>
        <v>n.a.</v>
      </c>
      <c r="I118" s="170" t="str">
        <f t="shared" si="12"/>
        <v>n.a.</v>
      </c>
      <c r="J118" s="326" t="b">
        <f>TRUE</f>
        <v>1</v>
      </c>
      <c r="K118" s="326" t="b">
        <f>TRUE</f>
        <v>1</v>
      </c>
      <c r="L118" s="327" t="str">
        <f t="shared" si="13"/>
        <v>n.a.</v>
      </c>
      <c r="M118" s="328" t="str">
        <f t="shared" si="13"/>
        <v>n.a.</v>
      </c>
      <c r="N118" s="175" t="str">
        <f t="shared" si="14"/>
        <v>n.a.</v>
      </c>
      <c r="O118" s="328" t="str">
        <f t="shared" si="15"/>
        <v>n.a.</v>
      </c>
      <c r="P118" s="328" t="str">
        <f t="shared" si="16"/>
        <v>tCO2/TJ</v>
      </c>
      <c r="Q118" s="328">
        <v>1</v>
      </c>
      <c r="R118" s="328">
        <v>1</v>
      </c>
      <c r="S118" s="328" t="str">
        <f t="shared" si="17"/>
        <v>n.a.</v>
      </c>
      <c r="T118" s="329" t="str">
        <f t="shared" si="17"/>
        <v>n.a.</v>
      </c>
      <c r="U118" s="330" t="str">
        <f t="shared" si="17"/>
        <v>n.a.</v>
      </c>
      <c r="W118" s="148"/>
    </row>
    <row r="119" spans="1:23" x14ac:dyDescent="0.25">
      <c r="A119" s="213" t="str">
        <f>Translations!$B$1022</f>
        <v>Liquid - Naphtha</v>
      </c>
      <c r="B119" s="213" t="s">
        <v>971</v>
      </c>
      <c r="C119" s="163" t="str">
        <f t="shared" si="9"/>
        <v>t</v>
      </c>
      <c r="D119" s="169">
        <v>73.3</v>
      </c>
      <c r="E119" s="150" t="str">
        <f t="shared" si="10"/>
        <v>tCO2/TJ</v>
      </c>
      <c r="F119" s="169">
        <v>44.5</v>
      </c>
      <c r="G119" s="150" t="str">
        <f t="shared" si="11"/>
        <v>GJ/t</v>
      </c>
      <c r="H119" s="169" t="str">
        <f t="shared" si="12"/>
        <v>n.a.</v>
      </c>
      <c r="I119" s="170" t="str">
        <f t="shared" si="12"/>
        <v>n.a.</v>
      </c>
      <c r="J119" s="326" t="b">
        <f>FALSE</f>
        <v>0</v>
      </c>
      <c r="K119" s="326" t="b">
        <f>TRUE</f>
        <v>1</v>
      </c>
      <c r="L119" s="327" t="str">
        <f t="shared" si="13"/>
        <v>n.a.</v>
      </c>
      <c r="M119" s="328" t="str">
        <f t="shared" si="13"/>
        <v>n.a.</v>
      </c>
      <c r="N119" s="175" t="str">
        <f t="shared" si="14"/>
        <v>n.a.</v>
      </c>
      <c r="O119" s="328" t="str">
        <f t="shared" si="15"/>
        <v>n.a.</v>
      </c>
      <c r="P119" s="328" t="str">
        <f t="shared" si="16"/>
        <v>tCO2/TJ</v>
      </c>
      <c r="Q119" s="328">
        <v>1</v>
      </c>
      <c r="R119" s="328">
        <v>1</v>
      </c>
      <c r="S119" s="328" t="str">
        <f t="shared" si="17"/>
        <v>n.a.</v>
      </c>
      <c r="T119" s="329" t="str">
        <f t="shared" si="17"/>
        <v>n.a.</v>
      </c>
      <c r="U119" s="330" t="str">
        <f t="shared" si="17"/>
        <v>n.a.</v>
      </c>
      <c r="W119" s="148"/>
    </row>
    <row r="120" spans="1:23" x14ac:dyDescent="0.25">
      <c r="A120" s="213" t="str">
        <f>Translations!$B$1030</f>
        <v>Liquid - Bitumen</v>
      </c>
      <c r="B120" s="213" t="s">
        <v>971</v>
      </c>
      <c r="C120" s="163" t="str">
        <f t="shared" si="9"/>
        <v>t</v>
      </c>
      <c r="D120" s="169">
        <v>80.7</v>
      </c>
      <c r="E120" s="150" t="str">
        <f t="shared" si="10"/>
        <v>tCO2/TJ</v>
      </c>
      <c r="F120" s="169">
        <v>40.200000000000003</v>
      </c>
      <c r="G120" s="150" t="str">
        <f t="shared" si="11"/>
        <v>GJ/t</v>
      </c>
      <c r="H120" s="169" t="str">
        <f t="shared" si="12"/>
        <v>n.a.</v>
      </c>
      <c r="I120" s="170" t="str">
        <f t="shared" si="12"/>
        <v>n.a.</v>
      </c>
      <c r="J120" s="326" t="b">
        <f>FALSE</f>
        <v>0</v>
      </c>
      <c r="K120" s="326" t="b">
        <f>TRUE</f>
        <v>1</v>
      </c>
      <c r="L120" s="327" t="str">
        <f t="shared" si="13"/>
        <v>n.a.</v>
      </c>
      <c r="M120" s="328" t="str">
        <f t="shared" si="13"/>
        <v>n.a.</v>
      </c>
      <c r="N120" s="175" t="str">
        <f t="shared" si="14"/>
        <v>n.a.</v>
      </c>
      <c r="O120" s="328" t="str">
        <f t="shared" si="15"/>
        <v>n.a.</v>
      </c>
      <c r="P120" s="328" t="str">
        <f t="shared" si="16"/>
        <v>tCO2/TJ</v>
      </c>
      <c r="Q120" s="328">
        <v>1</v>
      </c>
      <c r="R120" s="328">
        <v>1</v>
      </c>
      <c r="S120" s="328" t="str">
        <f t="shared" si="17"/>
        <v>n.a.</v>
      </c>
      <c r="T120" s="329" t="str">
        <f t="shared" si="17"/>
        <v>n.a.</v>
      </c>
      <c r="U120" s="330" t="str">
        <f t="shared" si="17"/>
        <v>n.a.</v>
      </c>
      <c r="W120" s="148"/>
    </row>
    <row r="121" spans="1:23" x14ac:dyDescent="0.25">
      <c r="A121" s="213" t="str">
        <f>Translations!$B$1023</f>
        <v>Liquid - Lubricants</v>
      </c>
      <c r="B121" s="213" t="s">
        <v>971</v>
      </c>
      <c r="C121" s="163" t="str">
        <f t="shared" si="9"/>
        <v>t</v>
      </c>
      <c r="D121" s="169">
        <v>73.3</v>
      </c>
      <c r="E121" s="150" t="str">
        <f t="shared" si="10"/>
        <v>tCO2/TJ</v>
      </c>
      <c r="F121" s="169">
        <v>40.200000000000003</v>
      </c>
      <c r="G121" s="150" t="str">
        <f t="shared" si="11"/>
        <v>GJ/t</v>
      </c>
      <c r="H121" s="169" t="str">
        <f t="shared" si="12"/>
        <v>n.a.</v>
      </c>
      <c r="I121" s="170" t="str">
        <f t="shared" si="12"/>
        <v>n.a.</v>
      </c>
      <c r="J121" s="326" t="b">
        <f>FALSE</f>
        <v>0</v>
      </c>
      <c r="K121" s="326" t="b">
        <f>TRUE</f>
        <v>1</v>
      </c>
      <c r="L121" s="327" t="str">
        <f t="shared" si="13"/>
        <v>n.a.</v>
      </c>
      <c r="M121" s="328" t="str">
        <f t="shared" si="13"/>
        <v>n.a.</v>
      </c>
      <c r="N121" s="175" t="str">
        <f t="shared" si="14"/>
        <v>n.a.</v>
      </c>
      <c r="O121" s="328" t="str">
        <f t="shared" si="15"/>
        <v>n.a.</v>
      </c>
      <c r="P121" s="328" t="str">
        <f t="shared" si="16"/>
        <v>tCO2/TJ</v>
      </c>
      <c r="Q121" s="328">
        <v>1</v>
      </c>
      <c r="R121" s="328">
        <v>1</v>
      </c>
      <c r="S121" s="328" t="str">
        <f t="shared" si="17"/>
        <v>n.a.</v>
      </c>
      <c r="T121" s="329" t="str">
        <f t="shared" si="17"/>
        <v>n.a.</v>
      </c>
      <c r="U121" s="330" t="str">
        <f t="shared" si="17"/>
        <v>n.a.</v>
      </c>
      <c r="W121" s="148"/>
    </row>
    <row r="122" spans="1:23" x14ac:dyDescent="0.25">
      <c r="A122" s="213" t="str">
        <f>Translations!$B$1041</f>
        <v>Solid - Petroleum Coke</v>
      </c>
      <c r="B122" s="213" t="s">
        <v>971</v>
      </c>
      <c r="C122" s="163" t="str">
        <f t="shared" si="9"/>
        <v>t</v>
      </c>
      <c r="D122" s="169">
        <v>97.5</v>
      </c>
      <c r="E122" s="150" t="str">
        <f t="shared" si="10"/>
        <v>tCO2/TJ</v>
      </c>
      <c r="F122" s="169">
        <v>32.5</v>
      </c>
      <c r="G122" s="150" t="str">
        <f t="shared" si="11"/>
        <v>GJ/t</v>
      </c>
      <c r="H122" s="169">
        <v>0.87060000000000004</v>
      </c>
      <c r="I122" s="170" t="str">
        <f>EUconst_tCpt</f>
        <v>tC/t</v>
      </c>
      <c r="J122" s="326" t="b">
        <f>TRUE</f>
        <v>1</v>
      </c>
      <c r="K122" s="326" t="b">
        <f>TRUE</f>
        <v>1</v>
      </c>
      <c r="L122" s="327" t="str">
        <f t="shared" ref="L122:L168" si="18">EUconst_NA</f>
        <v>n.a.</v>
      </c>
      <c r="M122" s="328" t="str">
        <f t="shared" ref="M122:M142" si="19">EUconst_NA</f>
        <v>n.a.</v>
      </c>
      <c r="N122" s="175" t="str">
        <f t="shared" si="14"/>
        <v>n.a.</v>
      </c>
      <c r="O122" s="328" t="str">
        <f t="shared" si="15"/>
        <v>n.a.</v>
      </c>
      <c r="P122" s="328" t="str">
        <f t="shared" si="16"/>
        <v>tCO2/TJ</v>
      </c>
      <c r="Q122" s="328">
        <v>1</v>
      </c>
      <c r="R122" s="328">
        <v>1</v>
      </c>
      <c r="S122" s="328" t="str">
        <f t="shared" ref="S122:U133" si="20">EUconst_NA</f>
        <v>n.a.</v>
      </c>
      <c r="T122" s="329" t="str">
        <f t="shared" si="20"/>
        <v>n.a.</v>
      </c>
      <c r="U122" s="330" t="str">
        <f t="shared" si="20"/>
        <v>n.a.</v>
      </c>
      <c r="W122" s="148"/>
    </row>
    <row r="123" spans="1:23" x14ac:dyDescent="0.25">
      <c r="A123" s="213" t="str">
        <f>Translations!$B$1143</f>
        <v>Refinery - Other Feedstocks</v>
      </c>
      <c r="B123" s="213" t="s">
        <v>971</v>
      </c>
      <c r="C123" s="163" t="str">
        <f t="shared" si="9"/>
        <v>t</v>
      </c>
      <c r="D123" s="169">
        <v>73.3</v>
      </c>
      <c r="E123" s="150" t="str">
        <f t="shared" si="10"/>
        <v>tCO2/TJ</v>
      </c>
      <c r="F123" s="169">
        <v>43</v>
      </c>
      <c r="G123" s="150" t="str">
        <f t="shared" si="11"/>
        <v>GJ/t</v>
      </c>
      <c r="H123" s="169" t="str">
        <f t="shared" si="12"/>
        <v>n.a.</v>
      </c>
      <c r="I123" s="170" t="str">
        <f t="shared" si="12"/>
        <v>n.a.</v>
      </c>
      <c r="J123" s="326" t="b">
        <f>FALSE</f>
        <v>0</v>
      </c>
      <c r="K123" s="326" t="b">
        <f>TRUE</f>
        <v>1</v>
      </c>
      <c r="L123" s="327" t="str">
        <f t="shared" si="18"/>
        <v>n.a.</v>
      </c>
      <c r="M123" s="328" t="str">
        <f t="shared" si="19"/>
        <v>n.a.</v>
      </c>
      <c r="N123" s="175" t="str">
        <f t="shared" si="14"/>
        <v>n.a.</v>
      </c>
      <c r="O123" s="328" t="str">
        <f t="shared" si="15"/>
        <v>n.a.</v>
      </c>
      <c r="P123" s="328" t="str">
        <f t="shared" si="16"/>
        <v>tCO2/TJ</v>
      </c>
      <c r="Q123" s="328">
        <v>1</v>
      </c>
      <c r="R123" s="328">
        <v>1</v>
      </c>
      <c r="S123" s="328" t="str">
        <f t="shared" si="20"/>
        <v>n.a.</v>
      </c>
      <c r="T123" s="329" t="str">
        <f t="shared" si="20"/>
        <v>n.a.</v>
      </c>
      <c r="U123" s="330" t="str">
        <f t="shared" si="20"/>
        <v>n.a.</v>
      </c>
      <c r="W123" s="148"/>
    </row>
    <row r="124" spans="1:23" x14ac:dyDescent="0.25">
      <c r="A124" s="213" t="str">
        <f>Translations!$B$1036</f>
        <v>Refinery - Refinery Gas</v>
      </c>
      <c r="B124" s="213" t="s">
        <v>971</v>
      </c>
      <c r="C124" s="163" t="str">
        <f t="shared" si="9"/>
        <v>t</v>
      </c>
      <c r="D124" s="169">
        <v>57.6</v>
      </c>
      <c r="E124" s="150" t="str">
        <f t="shared" si="10"/>
        <v>tCO2/TJ</v>
      </c>
      <c r="F124" s="169">
        <v>49.5</v>
      </c>
      <c r="G124" s="150" t="str">
        <f t="shared" si="11"/>
        <v>GJ/t</v>
      </c>
      <c r="H124" s="169" t="str">
        <f t="shared" si="12"/>
        <v>n.a.</v>
      </c>
      <c r="I124" s="170" t="str">
        <f t="shared" si="12"/>
        <v>n.a.</v>
      </c>
      <c r="J124" s="326" t="b">
        <f>FALSE</f>
        <v>0</v>
      </c>
      <c r="K124" s="326" t="b">
        <f>TRUE</f>
        <v>1</v>
      </c>
      <c r="L124" s="327" t="str">
        <f t="shared" si="18"/>
        <v>n.a.</v>
      </c>
      <c r="M124" s="328" t="str">
        <f t="shared" si="19"/>
        <v>n.a.</v>
      </c>
      <c r="N124" s="175" t="str">
        <f t="shared" si="14"/>
        <v>n.a.</v>
      </c>
      <c r="O124" s="328" t="str">
        <f t="shared" si="15"/>
        <v>n.a.</v>
      </c>
      <c r="P124" s="328" t="str">
        <f t="shared" si="16"/>
        <v>tCO2/TJ</v>
      </c>
      <c r="Q124" s="328">
        <v>1</v>
      </c>
      <c r="R124" s="328">
        <v>1</v>
      </c>
      <c r="S124" s="328" t="str">
        <f t="shared" si="20"/>
        <v>n.a.</v>
      </c>
      <c r="T124" s="329" t="str">
        <f t="shared" si="20"/>
        <v>n.a.</v>
      </c>
      <c r="U124" s="330" t="str">
        <f t="shared" si="20"/>
        <v>n.a.</v>
      </c>
      <c r="W124" s="148"/>
    </row>
    <row r="125" spans="1:23" x14ac:dyDescent="0.25">
      <c r="A125" s="213" t="str">
        <f>Translations!$B$1049</f>
        <v>Solid - Paraffin wax</v>
      </c>
      <c r="B125" s="213" t="s">
        <v>971</v>
      </c>
      <c r="C125" s="163" t="str">
        <f t="shared" si="9"/>
        <v>t</v>
      </c>
      <c r="D125" s="169">
        <v>73.3</v>
      </c>
      <c r="E125" s="150" t="str">
        <f t="shared" si="10"/>
        <v>tCO2/TJ</v>
      </c>
      <c r="F125" s="169">
        <v>40.200000000000003</v>
      </c>
      <c r="G125" s="150" t="str">
        <f t="shared" si="11"/>
        <v>GJ/t</v>
      </c>
      <c r="H125" s="169" t="str">
        <f t="shared" si="12"/>
        <v>n.a.</v>
      </c>
      <c r="I125" s="170" t="str">
        <f t="shared" si="12"/>
        <v>n.a.</v>
      </c>
      <c r="J125" s="326" t="b">
        <f>FALSE</f>
        <v>0</v>
      </c>
      <c r="K125" s="326" t="b">
        <f>TRUE</f>
        <v>1</v>
      </c>
      <c r="L125" s="327" t="str">
        <f t="shared" si="18"/>
        <v>n.a.</v>
      </c>
      <c r="M125" s="328" t="str">
        <f t="shared" si="19"/>
        <v>n.a.</v>
      </c>
      <c r="N125" s="175" t="str">
        <f t="shared" si="14"/>
        <v>n.a.</v>
      </c>
      <c r="O125" s="328" t="str">
        <f t="shared" si="15"/>
        <v>n.a.</v>
      </c>
      <c r="P125" s="328" t="str">
        <f t="shared" si="16"/>
        <v>tCO2/TJ</v>
      </c>
      <c r="Q125" s="328">
        <v>1</v>
      </c>
      <c r="R125" s="328">
        <v>1</v>
      </c>
      <c r="S125" s="328" t="str">
        <f t="shared" si="20"/>
        <v>n.a.</v>
      </c>
      <c r="T125" s="329" t="str">
        <f t="shared" si="20"/>
        <v>n.a.</v>
      </c>
      <c r="U125" s="330" t="str">
        <f t="shared" si="20"/>
        <v>n.a.</v>
      </c>
      <c r="W125" s="148"/>
    </row>
    <row r="126" spans="1:23" x14ac:dyDescent="0.25">
      <c r="A126" s="213" t="str">
        <f>Translations!$B$1024</f>
        <v>Liquid - White Spirit &amp; SBP</v>
      </c>
      <c r="B126" s="213" t="s">
        <v>971</v>
      </c>
      <c r="C126" s="163" t="str">
        <f t="shared" si="9"/>
        <v>t</v>
      </c>
      <c r="D126" s="169">
        <v>73.3</v>
      </c>
      <c r="E126" s="150" t="str">
        <f t="shared" si="10"/>
        <v>tCO2/TJ</v>
      </c>
      <c r="F126" s="169">
        <v>40.200000000000003</v>
      </c>
      <c r="G126" s="150" t="str">
        <f t="shared" si="11"/>
        <v>GJ/t</v>
      </c>
      <c r="H126" s="169" t="str">
        <f t="shared" ref="H126:I140" si="21">EUconst_NA</f>
        <v>n.a.</v>
      </c>
      <c r="I126" s="170" t="str">
        <f t="shared" si="21"/>
        <v>n.a.</v>
      </c>
      <c r="J126" s="326" t="b">
        <f>FALSE</f>
        <v>0</v>
      </c>
      <c r="K126" s="326" t="b">
        <f>TRUE</f>
        <v>1</v>
      </c>
      <c r="L126" s="327" t="str">
        <f t="shared" si="18"/>
        <v>n.a.</v>
      </c>
      <c r="M126" s="328" t="str">
        <f t="shared" si="19"/>
        <v>n.a.</v>
      </c>
      <c r="N126" s="175" t="str">
        <f t="shared" si="14"/>
        <v>n.a.</v>
      </c>
      <c r="O126" s="328" t="str">
        <f t="shared" si="15"/>
        <v>n.a.</v>
      </c>
      <c r="P126" s="328" t="str">
        <f t="shared" si="16"/>
        <v>tCO2/TJ</v>
      </c>
      <c r="Q126" s="328">
        <v>1</v>
      </c>
      <c r="R126" s="328">
        <v>1</v>
      </c>
      <c r="S126" s="328" t="str">
        <f t="shared" si="20"/>
        <v>n.a.</v>
      </c>
      <c r="T126" s="329" t="str">
        <f t="shared" si="20"/>
        <v>n.a.</v>
      </c>
      <c r="U126" s="330" t="str">
        <f t="shared" si="20"/>
        <v>n.a.</v>
      </c>
      <c r="W126" s="148"/>
    </row>
    <row r="127" spans="1:23" x14ac:dyDescent="0.25">
      <c r="A127" s="213" t="str">
        <f>Translations!$B$1039</f>
        <v>Refinery - Other Petroleum Products</v>
      </c>
      <c r="B127" s="213" t="s">
        <v>971</v>
      </c>
      <c r="C127" s="163" t="str">
        <f t="shared" si="9"/>
        <v>t</v>
      </c>
      <c r="D127" s="169">
        <v>73.3</v>
      </c>
      <c r="E127" s="150" t="str">
        <f t="shared" si="10"/>
        <v>tCO2/TJ</v>
      </c>
      <c r="F127" s="169">
        <v>40.200000000000003</v>
      </c>
      <c r="G127" s="150" t="str">
        <f t="shared" si="11"/>
        <v>GJ/t</v>
      </c>
      <c r="H127" s="169" t="str">
        <f t="shared" si="21"/>
        <v>n.a.</v>
      </c>
      <c r="I127" s="170" t="str">
        <f t="shared" si="21"/>
        <v>n.a.</v>
      </c>
      <c r="J127" s="326" t="b">
        <f>FALSE</f>
        <v>0</v>
      </c>
      <c r="K127" s="326" t="b">
        <f>TRUE</f>
        <v>1</v>
      </c>
      <c r="L127" s="327" t="str">
        <f t="shared" si="18"/>
        <v>n.a.</v>
      </c>
      <c r="M127" s="328" t="str">
        <f t="shared" si="19"/>
        <v>n.a.</v>
      </c>
      <c r="N127" s="175" t="str">
        <f t="shared" si="14"/>
        <v>n.a.</v>
      </c>
      <c r="O127" s="328" t="str">
        <f t="shared" si="15"/>
        <v>n.a.</v>
      </c>
      <c r="P127" s="328" t="str">
        <f t="shared" si="16"/>
        <v>tCO2/TJ</v>
      </c>
      <c r="Q127" s="328">
        <v>1</v>
      </c>
      <c r="R127" s="328">
        <v>1</v>
      </c>
      <c r="S127" s="328" t="str">
        <f t="shared" si="20"/>
        <v>n.a.</v>
      </c>
      <c r="T127" s="329" t="str">
        <f t="shared" si="20"/>
        <v>n.a.</v>
      </c>
      <c r="U127" s="330" t="str">
        <f t="shared" si="20"/>
        <v>n.a.</v>
      </c>
      <c r="W127" s="148"/>
    </row>
    <row r="128" spans="1:23" x14ac:dyDescent="0.25">
      <c r="A128" s="213" t="str">
        <f>Translations!$B$1044</f>
        <v>Solid - Anthracite</v>
      </c>
      <c r="B128" s="213" t="s">
        <v>971</v>
      </c>
      <c r="C128" s="163" t="str">
        <f t="shared" si="9"/>
        <v>t</v>
      </c>
      <c r="D128" s="169">
        <v>98.3</v>
      </c>
      <c r="E128" s="150" t="str">
        <f t="shared" si="10"/>
        <v>tCO2/TJ</v>
      </c>
      <c r="F128" s="169">
        <v>26.7</v>
      </c>
      <c r="G128" s="150" t="str">
        <f t="shared" si="11"/>
        <v>GJ/t</v>
      </c>
      <c r="H128" s="169" t="str">
        <f t="shared" si="21"/>
        <v>n.a.</v>
      </c>
      <c r="I128" s="170" t="str">
        <f t="shared" si="21"/>
        <v>n.a.</v>
      </c>
      <c r="J128" s="326" t="b">
        <f>TRUE</f>
        <v>1</v>
      </c>
      <c r="K128" s="326" t="b">
        <f>TRUE</f>
        <v>1</v>
      </c>
      <c r="L128" s="327" t="str">
        <f t="shared" si="18"/>
        <v>n.a.</v>
      </c>
      <c r="M128" s="328" t="str">
        <f t="shared" si="19"/>
        <v>n.a.</v>
      </c>
      <c r="N128" s="175" t="str">
        <f t="shared" si="14"/>
        <v>n.a.</v>
      </c>
      <c r="O128" s="328" t="str">
        <f t="shared" si="15"/>
        <v>n.a.</v>
      </c>
      <c r="P128" s="328" t="str">
        <f t="shared" si="16"/>
        <v>tCO2/TJ</v>
      </c>
      <c r="Q128" s="328">
        <v>1</v>
      </c>
      <c r="R128" s="328">
        <v>1</v>
      </c>
      <c r="S128" s="328" t="str">
        <f t="shared" si="20"/>
        <v>n.a.</v>
      </c>
      <c r="T128" s="329" t="str">
        <f t="shared" si="20"/>
        <v>n.a.</v>
      </c>
      <c r="U128" s="330" t="str">
        <f t="shared" si="20"/>
        <v>n.a.</v>
      </c>
      <c r="W128" s="148"/>
    </row>
    <row r="129" spans="1:23" x14ac:dyDescent="0.25">
      <c r="A129" s="213" t="str">
        <f>Translations!$B$1045</f>
        <v>Solid - Coking Coal</v>
      </c>
      <c r="B129" s="213" t="s">
        <v>971</v>
      </c>
      <c r="C129" s="163" t="str">
        <f t="shared" si="9"/>
        <v>t</v>
      </c>
      <c r="D129" s="169">
        <v>94.6</v>
      </c>
      <c r="E129" s="150" t="str">
        <f t="shared" si="10"/>
        <v>tCO2/TJ</v>
      </c>
      <c r="F129" s="169">
        <v>28.2</v>
      </c>
      <c r="G129" s="150" t="str">
        <f t="shared" si="11"/>
        <v>GJ/t</v>
      </c>
      <c r="H129" s="169" t="str">
        <f t="shared" si="21"/>
        <v>n.a.</v>
      </c>
      <c r="I129" s="170" t="str">
        <f t="shared" si="21"/>
        <v>n.a.</v>
      </c>
      <c r="J129" s="326" t="b">
        <f>TRUE</f>
        <v>1</v>
      </c>
      <c r="K129" s="326" t="b">
        <f>TRUE</f>
        <v>1</v>
      </c>
      <c r="L129" s="327" t="str">
        <f t="shared" si="18"/>
        <v>n.a.</v>
      </c>
      <c r="M129" s="328" t="str">
        <f t="shared" si="19"/>
        <v>n.a.</v>
      </c>
      <c r="N129" s="175" t="str">
        <f t="shared" si="14"/>
        <v>n.a.</v>
      </c>
      <c r="O129" s="328" t="str">
        <f t="shared" si="15"/>
        <v>n.a.</v>
      </c>
      <c r="P129" s="328" t="str">
        <f t="shared" si="16"/>
        <v>tCO2/TJ</v>
      </c>
      <c r="Q129" s="328">
        <v>1</v>
      </c>
      <c r="R129" s="328">
        <v>1</v>
      </c>
      <c r="S129" s="328" t="str">
        <f t="shared" si="20"/>
        <v>n.a.</v>
      </c>
      <c r="T129" s="329" t="str">
        <f t="shared" si="20"/>
        <v>n.a.</v>
      </c>
      <c r="U129" s="330" t="str">
        <f t="shared" si="20"/>
        <v>n.a.</v>
      </c>
      <c r="W129" s="148"/>
    </row>
    <row r="130" spans="1:23" x14ac:dyDescent="0.25">
      <c r="A130" s="213" t="str">
        <f>Translations!$B$1047</f>
        <v>Solid - Other Bituminous Coal</v>
      </c>
      <c r="B130" s="213" t="s">
        <v>971</v>
      </c>
      <c r="C130" s="163" t="str">
        <f t="shared" si="9"/>
        <v>t</v>
      </c>
      <c r="D130" s="169">
        <v>94.6</v>
      </c>
      <c r="E130" s="150" t="str">
        <f t="shared" si="10"/>
        <v>tCO2/TJ</v>
      </c>
      <c r="F130" s="169">
        <v>25.8</v>
      </c>
      <c r="G130" s="150" t="str">
        <f t="shared" si="11"/>
        <v>GJ/t</v>
      </c>
      <c r="H130" s="169" t="str">
        <f t="shared" si="21"/>
        <v>n.a.</v>
      </c>
      <c r="I130" s="170" t="str">
        <f t="shared" si="21"/>
        <v>n.a.</v>
      </c>
      <c r="J130" s="326" t="b">
        <f>FALSE</f>
        <v>0</v>
      </c>
      <c r="K130" s="326" t="b">
        <f>TRUE</f>
        <v>1</v>
      </c>
      <c r="L130" s="327" t="str">
        <f t="shared" si="18"/>
        <v>n.a.</v>
      </c>
      <c r="M130" s="328" t="str">
        <f t="shared" si="19"/>
        <v>n.a.</v>
      </c>
      <c r="N130" s="175" t="str">
        <f t="shared" si="14"/>
        <v>n.a.</v>
      </c>
      <c r="O130" s="328" t="str">
        <f t="shared" si="15"/>
        <v>n.a.</v>
      </c>
      <c r="P130" s="328" t="str">
        <f t="shared" si="16"/>
        <v>tCO2/TJ</v>
      </c>
      <c r="Q130" s="328">
        <v>1</v>
      </c>
      <c r="R130" s="328">
        <v>1</v>
      </c>
      <c r="S130" s="328" t="str">
        <f t="shared" si="20"/>
        <v>n.a.</v>
      </c>
      <c r="T130" s="329" t="str">
        <f t="shared" si="20"/>
        <v>n.a.</v>
      </c>
      <c r="U130" s="330" t="str">
        <f t="shared" si="20"/>
        <v>n.a.</v>
      </c>
      <c r="W130" s="148"/>
    </row>
    <row r="131" spans="1:23" x14ac:dyDescent="0.25">
      <c r="A131" s="213" t="str">
        <f>Translations!$B$1046</f>
        <v>Solid - Sub-Bituminous Coal</v>
      </c>
      <c r="B131" s="213" t="s">
        <v>971</v>
      </c>
      <c r="C131" s="163" t="str">
        <f t="shared" si="9"/>
        <v>t</v>
      </c>
      <c r="D131" s="169">
        <v>96.1</v>
      </c>
      <c r="E131" s="150" t="str">
        <f t="shared" si="10"/>
        <v>tCO2/TJ</v>
      </c>
      <c r="F131" s="169">
        <v>18.899999999999999</v>
      </c>
      <c r="G131" s="150" t="str">
        <f t="shared" si="11"/>
        <v>GJ/t</v>
      </c>
      <c r="H131" s="169" t="str">
        <f t="shared" si="21"/>
        <v>n.a.</v>
      </c>
      <c r="I131" s="170" t="str">
        <f t="shared" si="21"/>
        <v>n.a.</v>
      </c>
      <c r="J131" s="326" t="b">
        <f>TRUE</f>
        <v>1</v>
      </c>
      <c r="K131" s="326" t="b">
        <f>TRUE</f>
        <v>1</v>
      </c>
      <c r="L131" s="327" t="str">
        <f t="shared" si="18"/>
        <v>n.a.</v>
      </c>
      <c r="M131" s="328" t="str">
        <f t="shared" si="19"/>
        <v>n.a.</v>
      </c>
      <c r="N131" s="175" t="str">
        <f t="shared" si="14"/>
        <v>n.a.</v>
      </c>
      <c r="O131" s="328" t="str">
        <f t="shared" si="15"/>
        <v>n.a.</v>
      </c>
      <c r="P131" s="328" t="str">
        <f t="shared" si="16"/>
        <v>tCO2/TJ</v>
      </c>
      <c r="Q131" s="328">
        <v>1</v>
      </c>
      <c r="R131" s="328">
        <v>1</v>
      </c>
      <c r="S131" s="328" t="str">
        <f t="shared" si="20"/>
        <v>n.a.</v>
      </c>
      <c r="T131" s="329" t="str">
        <f t="shared" si="20"/>
        <v>n.a.</v>
      </c>
      <c r="U131" s="330" t="str">
        <f t="shared" si="20"/>
        <v>n.a.</v>
      </c>
      <c r="W131" s="148"/>
    </row>
    <row r="132" spans="1:23" x14ac:dyDescent="0.25">
      <c r="A132" s="213" t="str">
        <f>Translations!$B$1043</f>
        <v>Solid - Lignite</v>
      </c>
      <c r="B132" s="213" t="s">
        <v>971</v>
      </c>
      <c r="C132" s="163" t="str">
        <f t="shared" si="9"/>
        <v>t</v>
      </c>
      <c r="D132" s="169">
        <v>101</v>
      </c>
      <c r="E132" s="150" t="str">
        <f t="shared" si="10"/>
        <v>tCO2/TJ</v>
      </c>
      <c r="F132" s="169">
        <v>11.9</v>
      </c>
      <c r="G132" s="150" t="str">
        <f t="shared" si="11"/>
        <v>GJ/t</v>
      </c>
      <c r="H132" s="169" t="str">
        <f t="shared" si="21"/>
        <v>n.a.</v>
      </c>
      <c r="I132" s="170" t="str">
        <f t="shared" si="21"/>
        <v>n.a.</v>
      </c>
      <c r="J132" s="326" t="b">
        <f>TRUE</f>
        <v>1</v>
      </c>
      <c r="K132" s="326" t="b">
        <f>TRUE</f>
        <v>1</v>
      </c>
      <c r="L132" s="327" t="str">
        <f t="shared" si="18"/>
        <v>n.a.</v>
      </c>
      <c r="M132" s="328" t="str">
        <f t="shared" si="19"/>
        <v>n.a.</v>
      </c>
      <c r="N132" s="175" t="str">
        <f t="shared" si="14"/>
        <v>n.a.</v>
      </c>
      <c r="O132" s="328" t="str">
        <f t="shared" si="15"/>
        <v>n.a.</v>
      </c>
      <c r="P132" s="328" t="str">
        <f t="shared" si="16"/>
        <v>tCO2/TJ</v>
      </c>
      <c r="Q132" s="328">
        <v>1</v>
      </c>
      <c r="R132" s="328">
        <v>1</v>
      </c>
      <c r="S132" s="328" t="str">
        <f t="shared" si="20"/>
        <v>n.a.</v>
      </c>
      <c r="T132" s="329" t="str">
        <f t="shared" si="20"/>
        <v>n.a.</v>
      </c>
      <c r="U132" s="330" t="str">
        <f t="shared" si="20"/>
        <v>n.a.</v>
      </c>
      <c r="W132" s="148"/>
    </row>
    <row r="133" spans="1:23" x14ac:dyDescent="0.25">
      <c r="A133" s="213" t="str">
        <f>Translations!$B$1025</f>
        <v>Liquid - Oil Shale and Tar Sands</v>
      </c>
      <c r="B133" s="213" t="s">
        <v>971</v>
      </c>
      <c r="C133" s="163" t="str">
        <f t="shared" si="9"/>
        <v>t</v>
      </c>
      <c r="D133" s="169">
        <v>107</v>
      </c>
      <c r="E133" s="150" t="str">
        <f t="shared" si="10"/>
        <v>tCO2/TJ</v>
      </c>
      <c r="F133" s="169">
        <v>8.9</v>
      </c>
      <c r="G133" s="150" t="str">
        <f t="shared" si="11"/>
        <v>GJ/t</v>
      </c>
      <c r="H133" s="169" t="str">
        <f t="shared" si="21"/>
        <v>n.a.</v>
      </c>
      <c r="I133" s="170" t="str">
        <f t="shared" si="21"/>
        <v>n.a.</v>
      </c>
      <c r="J133" s="326" t="b">
        <f>FALSE</f>
        <v>0</v>
      </c>
      <c r="K133" s="326" t="b">
        <f>TRUE</f>
        <v>1</v>
      </c>
      <c r="L133" s="327" t="str">
        <f t="shared" si="18"/>
        <v>n.a.</v>
      </c>
      <c r="M133" s="328" t="str">
        <f t="shared" si="19"/>
        <v>n.a.</v>
      </c>
      <c r="N133" s="175" t="str">
        <f t="shared" si="14"/>
        <v>n.a.</v>
      </c>
      <c r="O133" s="328" t="str">
        <f t="shared" si="15"/>
        <v>n.a.</v>
      </c>
      <c r="P133" s="328" t="str">
        <f t="shared" si="16"/>
        <v>tCO2/TJ</v>
      </c>
      <c r="Q133" s="328">
        <v>1</v>
      </c>
      <c r="R133" s="328">
        <v>1</v>
      </c>
      <c r="S133" s="328" t="str">
        <f t="shared" si="20"/>
        <v>n.a.</v>
      </c>
      <c r="T133" s="329" t="str">
        <f t="shared" si="20"/>
        <v>n.a.</v>
      </c>
      <c r="U133" s="330" t="str">
        <f t="shared" si="20"/>
        <v>n.a.</v>
      </c>
      <c r="W133" s="148"/>
    </row>
    <row r="134" spans="1:23" x14ac:dyDescent="0.25">
      <c r="A134" s="213" t="str">
        <f>Translations!$B$1026</f>
        <v>Liquid - Patent Fuel</v>
      </c>
      <c r="B134" s="213" t="s">
        <v>971</v>
      </c>
      <c r="C134" s="163" t="str">
        <f t="shared" si="9"/>
        <v>t</v>
      </c>
      <c r="D134" s="169">
        <v>97.5</v>
      </c>
      <c r="E134" s="150" t="str">
        <f t="shared" si="10"/>
        <v>tCO2/TJ</v>
      </c>
      <c r="F134" s="169">
        <v>20.7</v>
      </c>
      <c r="G134" s="150" t="str">
        <f t="shared" si="11"/>
        <v>GJ/t</v>
      </c>
      <c r="H134" s="169" t="str">
        <f t="shared" si="21"/>
        <v>n.a.</v>
      </c>
      <c r="I134" s="170" t="str">
        <f t="shared" si="21"/>
        <v>n.a.</v>
      </c>
      <c r="J134" s="326" t="b">
        <f>FALSE</f>
        <v>0</v>
      </c>
      <c r="K134" s="326" t="b">
        <f>TRUE</f>
        <v>1</v>
      </c>
      <c r="L134" s="327" t="str">
        <f t="shared" si="18"/>
        <v>n.a.</v>
      </c>
      <c r="M134" s="328" t="str">
        <f t="shared" si="19"/>
        <v>n.a.</v>
      </c>
      <c r="N134" s="175" t="str">
        <f t="shared" si="14"/>
        <v>n.a.</v>
      </c>
      <c r="O134" s="328" t="str">
        <f t="shared" si="15"/>
        <v>n.a.</v>
      </c>
      <c r="P134" s="328" t="str">
        <f t="shared" si="16"/>
        <v>tCO2/TJ</v>
      </c>
      <c r="Q134" s="328">
        <v>1</v>
      </c>
      <c r="R134" s="328">
        <v>1</v>
      </c>
      <c r="S134" s="328" t="str">
        <f t="shared" ref="S134:U141" si="22">EUconst_NA</f>
        <v>n.a.</v>
      </c>
      <c r="T134" s="329" t="str">
        <f t="shared" si="22"/>
        <v>n.a.</v>
      </c>
      <c r="U134" s="330" t="str">
        <f t="shared" si="22"/>
        <v>n.a.</v>
      </c>
      <c r="W134" s="148"/>
    </row>
    <row r="135" spans="1:23" x14ac:dyDescent="0.25">
      <c r="A135" s="213" t="str">
        <f>Translations!$B$1144</f>
        <v>Solid - Coke Oven Coke &amp; Lignite Coke</v>
      </c>
      <c r="B135" s="213" t="s">
        <v>971</v>
      </c>
      <c r="C135" s="163" t="str">
        <f t="shared" si="9"/>
        <v>t</v>
      </c>
      <c r="D135" s="169">
        <v>107</v>
      </c>
      <c r="E135" s="150" t="str">
        <f t="shared" si="10"/>
        <v>tCO2/TJ</v>
      </c>
      <c r="F135" s="169">
        <v>28.2</v>
      </c>
      <c r="G135" s="150" t="str">
        <f t="shared" si="11"/>
        <v>GJ/t</v>
      </c>
      <c r="H135" s="169" t="str">
        <f t="shared" si="21"/>
        <v>n.a.</v>
      </c>
      <c r="I135" s="170" t="str">
        <f t="shared" si="21"/>
        <v>n.a.</v>
      </c>
      <c r="J135" s="326" t="b">
        <f>FALSE</f>
        <v>0</v>
      </c>
      <c r="K135" s="326" t="b">
        <f>TRUE</f>
        <v>1</v>
      </c>
      <c r="L135" s="327" t="str">
        <f t="shared" si="18"/>
        <v>n.a.</v>
      </c>
      <c r="M135" s="328" t="str">
        <f t="shared" si="19"/>
        <v>n.a.</v>
      </c>
      <c r="N135" s="175" t="str">
        <f t="shared" si="14"/>
        <v>n.a.</v>
      </c>
      <c r="O135" s="328" t="str">
        <f t="shared" si="15"/>
        <v>n.a.</v>
      </c>
      <c r="P135" s="328" t="str">
        <f t="shared" si="16"/>
        <v>tCO2/TJ</v>
      </c>
      <c r="Q135" s="328">
        <v>1</v>
      </c>
      <c r="R135" s="328">
        <v>1</v>
      </c>
      <c r="S135" s="328" t="str">
        <f t="shared" si="22"/>
        <v>n.a.</v>
      </c>
      <c r="T135" s="329" t="str">
        <f t="shared" si="22"/>
        <v>n.a.</v>
      </c>
      <c r="U135" s="330" t="str">
        <f t="shared" si="22"/>
        <v>n.a.</v>
      </c>
      <c r="W135" s="148"/>
    </row>
    <row r="136" spans="1:23" x14ac:dyDescent="0.25">
      <c r="A136" s="213" t="str">
        <f>Translations!$B$1048</f>
        <v>Solid - Gas Coke</v>
      </c>
      <c r="B136" s="213" t="s">
        <v>971</v>
      </c>
      <c r="C136" s="163" t="str">
        <f t="shared" si="9"/>
        <v>t</v>
      </c>
      <c r="D136" s="169">
        <v>107</v>
      </c>
      <c r="E136" s="150" t="str">
        <f t="shared" si="10"/>
        <v>tCO2/TJ</v>
      </c>
      <c r="F136" s="169">
        <v>28.2</v>
      </c>
      <c r="G136" s="150" t="str">
        <f t="shared" si="11"/>
        <v>GJ/t</v>
      </c>
      <c r="H136" s="169" t="str">
        <f t="shared" si="21"/>
        <v>n.a.</v>
      </c>
      <c r="I136" s="170" t="str">
        <f t="shared" si="21"/>
        <v>n.a.</v>
      </c>
      <c r="J136" s="326" t="b">
        <f>FALSE</f>
        <v>0</v>
      </c>
      <c r="K136" s="326" t="b">
        <f>TRUE</f>
        <v>1</v>
      </c>
      <c r="L136" s="327" t="str">
        <f t="shared" si="18"/>
        <v>n.a.</v>
      </c>
      <c r="M136" s="328" t="str">
        <f t="shared" si="19"/>
        <v>n.a.</v>
      </c>
      <c r="N136" s="175" t="str">
        <f t="shared" si="14"/>
        <v>n.a.</v>
      </c>
      <c r="O136" s="328" t="str">
        <f t="shared" si="15"/>
        <v>n.a.</v>
      </c>
      <c r="P136" s="328" t="str">
        <f t="shared" si="16"/>
        <v>tCO2/TJ</v>
      </c>
      <c r="Q136" s="328">
        <v>1</v>
      </c>
      <c r="R136" s="328">
        <v>1</v>
      </c>
      <c r="S136" s="328" t="str">
        <f t="shared" si="22"/>
        <v>n.a.</v>
      </c>
      <c r="T136" s="329" t="str">
        <f t="shared" si="22"/>
        <v>n.a.</v>
      </c>
      <c r="U136" s="330" t="str">
        <f t="shared" si="22"/>
        <v>n.a.</v>
      </c>
      <c r="W136" s="148"/>
    </row>
    <row r="137" spans="1:23" x14ac:dyDescent="0.25">
      <c r="A137" s="213" t="str">
        <f>Translations!$B$1057</f>
        <v>Solid - Coal Tar</v>
      </c>
      <c r="B137" s="213" t="s">
        <v>971</v>
      </c>
      <c r="C137" s="163" t="str">
        <f t="shared" si="9"/>
        <v>t</v>
      </c>
      <c r="D137" s="169">
        <v>80.7</v>
      </c>
      <c r="E137" s="150" t="str">
        <f t="shared" si="10"/>
        <v>tCO2/TJ</v>
      </c>
      <c r="F137" s="169">
        <v>28</v>
      </c>
      <c r="G137" s="150" t="str">
        <f t="shared" si="11"/>
        <v>GJ/t</v>
      </c>
      <c r="H137" s="169" t="str">
        <f t="shared" si="21"/>
        <v>n.a.</v>
      </c>
      <c r="I137" s="170" t="str">
        <f t="shared" si="21"/>
        <v>n.a.</v>
      </c>
      <c r="J137" s="326" t="b">
        <f>FALSE</f>
        <v>0</v>
      </c>
      <c r="K137" s="326" t="b">
        <f>TRUE</f>
        <v>1</v>
      </c>
      <c r="L137" s="327" t="str">
        <f t="shared" si="18"/>
        <v>n.a.</v>
      </c>
      <c r="M137" s="328" t="str">
        <f t="shared" si="19"/>
        <v>n.a.</v>
      </c>
      <c r="N137" s="175" t="str">
        <f t="shared" si="14"/>
        <v>n.a.</v>
      </c>
      <c r="O137" s="328" t="str">
        <f t="shared" si="15"/>
        <v>n.a.</v>
      </c>
      <c r="P137" s="328" t="str">
        <f t="shared" si="16"/>
        <v>tCO2/TJ</v>
      </c>
      <c r="Q137" s="328">
        <v>1</v>
      </c>
      <c r="R137" s="328">
        <v>1</v>
      </c>
      <c r="S137" s="328" t="str">
        <f t="shared" si="22"/>
        <v>n.a.</v>
      </c>
      <c r="T137" s="329" t="str">
        <f t="shared" si="22"/>
        <v>n.a.</v>
      </c>
      <c r="U137" s="330" t="str">
        <f t="shared" si="22"/>
        <v>n.a.</v>
      </c>
      <c r="W137" s="148"/>
    </row>
    <row r="138" spans="1:23" x14ac:dyDescent="0.25">
      <c r="A138" s="213" t="str">
        <f>Translations!$B$1000</f>
        <v>Gaseous - Gas Works Gas</v>
      </c>
      <c r="B138" s="213" t="s">
        <v>971</v>
      </c>
      <c r="C138" s="163" t="str">
        <f t="shared" ref="C138:C179" si="23">EUconst_t</f>
        <v>t</v>
      </c>
      <c r="D138" s="169">
        <v>44.4</v>
      </c>
      <c r="E138" s="150" t="str">
        <f t="shared" ref="E138:E158" si="24">EUconst_tCO2pTJ</f>
        <v>tCO2/TJ</v>
      </c>
      <c r="F138" s="169">
        <v>38.700000000000003</v>
      </c>
      <c r="G138" s="150" t="str">
        <f t="shared" ref="G138:G158" si="25">EUconst_GJpt</f>
        <v>GJ/t</v>
      </c>
      <c r="H138" s="169" t="str">
        <f t="shared" si="21"/>
        <v>n.a.</v>
      </c>
      <c r="I138" s="170" t="str">
        <f t="shared" si="21"/>
        <v>n.a.</v>
      </c>
      <c r="J138" s="326" t="b">
        <f>FALSE</f>
        <v>0</v>
      </c>
      <c r="K138" s="326" t="b">
        <f>TRUE</f>
        <v>1</v>
      </c>
      <c r="L138" s="327" t="str">
        <f t="shared" si="18"/>
        <v>n.a.</v>
      </c>
      <c r="M138" s="328" t="str">
        <f t="shared" si="19"/>
        <v>n.a.</v>
      </c>
      <c r="N138" s="175" t="str">
        <f t="shared" ref="N138:N169" si="26">IF(OR(L138="",L138=EUconst_NA),EUconst_NA,IF(L138=EUconst_t,EUconst_GJpt,EUconst_GJpkNm3))</f>
        <v>n.a.</v>
      </c>
      <c r="O138" s="328" t="str">
        <f t="shared" si="15"/>
        <v>n.a.</v>
      </c>
      <c r="P138" s="328" t="str">
        <f t="shared" ref="P138:P158" si="27">EUconst_tCO2pTJ</f>
        <v>tCO2/TJ</v>
      </c>
      <c r="Q138" s="328">
        <v>1</v>
      </c>
      <c r="R138" s="328">
        <v>1</v>
      </c>
      <c r="S138" s="328" t="str">
        <f t="shared" si="22"/>
        <v>n.a.</v>
      </c>
      <c r="T138" s="329" t="str">
        <f t="shared" si="22"/>
        <v>n.a.</v>
      </c>
      <c r="U138" s="330" t="str">
        <f t="shared" si="22"/>
        <v>n.a.</v>
      </c>
      <c r="W138" s="148"/>
    </row>
    <row r="139" spans="1:23" x14ac:dyDescent="0.25">
      <c r="A139" s="213" t="str">
        <f>Translations!$B$1001</f>
        <v>Gaseous - Coke Oven Gas</v>
      </c>
      <c r="B139" s="213" t="s">
        <v>971</v>
      </c>
      <c r="C139" s="163" t="str">
        <f t="shared" si="23"/>
        <v>t</v>
      </c>
      <c r="D139" s="169">
        <v>44.4</v>
      </c>
      <c r="E139" s="150" t="str">
        <f t="shared" si="24"/>
        <v>tCO2/TJ</v>
      </c>
      <c r="F139" s="169">
        <v>38.700000000000003</v>
      </c>
      <c r="G139" s="150" t="str">
        <f t="shared" si="25"/>
        <v>GJ/t</v>
      </c>
      <c r="H139" s="169" t="str">
        <f t="shared" si="21"/>
        <v>n.a.</v>
      </c>
      <c r="I139" s="170" t="str">
        <f t="shared" si="21"/>
        <v>n.a.</v>
      </c>
      <c r="J139" s="326" t="b">
        <f>FALSE</f>
        <v>0</v>
      </c>
      <c r="K139" s="326" t="b">
        <f>TRUE</f>
        <v>1</v>
      </c>
      <c r="L139" s="327" t="str">
        <f t="shared" si="18"/>
        <v>n.a.</v>
      </c>
      <c r="M139" s="328" t="str">
        <f t="shared" si="19"/>
        <v>n.a.</v>
      </c>
      <c r="N139" s="175" t="str">
        <f t="shared" si="26"/>
        <v>n.a.</v>
      </c>
      <c r="O139" s="328" t="str">
        <f t="shared" si="15"/>
        <v>n.a.</v>
      </c>
      <c r="P139" s="328" t="str">
        <f t="shared" si="27"/>
        <v>tCO2/TJ</v>
      </c>
      <c r="Q139" s="328">
        <v>1</v>
      </c>
      <c r="R139" s="328">
        <v>1</v>
      </c>
      <c r="S139" s="328" t="str">
        <f t="shared" si="22"/>
        <v>n.a.</v>
      </c>
      <c r="T139" s="329" t="str">
        <f t="shared" si="22"/>
        <v>n.a.</v>
      </c>
      <c r="U139" s="330" t="str">
        <f t="shared" si="22"/>
        <v>n.a.</v>
      </c>
      <c r="W139" s="148"/>
    </row>
    <row r="140" spans="1:23" x14ac:dyDescent="0.25">
      <c r="A140" s="213" t="str">
        <f>Translations!$B$1002</f>
        <v>Gaseous - Blast Furnace Gas</v>
      </c>
      <c r="B140" s="213" t="s">
        <v>971</v>
      </c>
      <c r="C140" s="163" t="str">
        <f t="shared" si="23"/>
        <v>t</v>
      </c>
      <c r="D140" s="169">
        <v>260</v>
      </c>
      <c r="E140" s="150" t="str">
        <f t="shared" si="24"/>
        <v>tCO2/TJ</v>
      </c>
      <c r="F140" s="169">
        <v>2.4700000000000002</v>
      </c>
      <c r="G140" s="150" t="str">
        <f t="shared" si="25"/>
        <v>GJ/t</v>
      </c>
      <c r="H140" s="169" t="str">
        <f t="shared" si="21"/>
        <v>n.a.</v>
      </c>
      <c r="I140" s="170" t="str">
        <f t="shared" si="21"/>
        <v>n.a.</v>
      </c>
      <c r="J140" s="326" t="b">
        <f>FALSE</f>
        <v>0</v>
      </c>
      <c r="K140" s="326" t="b">
        <f>TRUE</f>
        <v>1</v>
      </c>
      <c r="L140" s="327" t="str">
        <f t="shared" si="18"/>
        <v>n.a.</v>
      </c>
      <c r="M140" s="328" t="str">
        <f t="shared" si="19"/>
        <v>n.a.</v>
      </c>
      <c r="N140" s="175" t="str">
        <f t="shared" si="26"/>
        <v>n.a.</v>
      </c>
      <c r="O140" s="328" t="str">
        <f t="shared" si="15"/>
        <v>n.a.</v>
      </c>
      <c r="P140" s="328" t="str">
        <f t="shared" si="27"/>
        <v>tCO2/TJ</v>
      </c>
      <c r="Q140" s="328">
        <v>1</v>
      </c>
      <c r="R140" s="328">
        <v>1</v>
      </c>
      <c r="S140" s="328" t="str">
        <f t="shared" si="22"/>
        <v>n.a.</v>
      </c>
      <c r="T140" s="329" t="str">
        <f t="shared" si="22"/>
        <v>n.a.</v>
      </c>
      <c r="U140" s="330" t="str">
        <f t="shared" si="22"/>
        <v>n.a.</v>
      </c>
      <c r="W140" s="148"/>
    </row>
    <row r="141" spans="1:23" x14ac:dyDescent="0.25">
      <c r="A141" s="213" t="str">
        <f>Translations!$B$1003</f>
        <v>Gaseous - Oxygen Steel Furnace Gas</v>
      </c>
      <c r="B141" s="213" t="s">
        <v>971</v>
      </c>
      <c r="C141" s="163" t="str">
        <f t="shared" si="23"/>
        <v>t</v>
      </c>
      <c r="D141" s="169">
        <v>182</v>
      </c>
      <c r="E141" s="150" t="str">
        <f t="shared" si="24"/>
        <v>tCO2/TJ</v>
      </c>
      <c r="F141" s="169">
        <v>7.06</v>
      </c>
      <c r="G141" s="150" t="str">
        <f t="shared" si="25"/>
        <v>GJ/t</v>
      </c>
      <c r="H141" s="169">
        <v>0.3493</v>
      </c>
      <c r="I141" s="170" t="str">
        <f>EUconst_tCpt</f>
        <v>tC/t</v>
      </c>
      <c r="J141" s="326" t="b">
        <f>FALSE</f>
        <v>0</v>
      </c>
      <c r="K141" s="326" t="b">
        <f>TRUE</f>
        <v>1</v>
      </c>
      <c r="L141" s="327" t="str">
        <f t="shared" si="18"/>
        <v>n.a.</v>
      </c>
      <c r="M141" s="328" t="str">
        <f t="shared" si="19"/>
        <v>n.a.</v>
      </c>
      <c r="N141" s="175" t="str">
        <f t="shared" si="26"/>
        <v>n.a.</v>
      </c>
      <c r="O141" s="328" t="str">
        <f t="shared" si="15"/>
        <v>n.a.</v>
      </c>
      <c r="P141" s="328" t="str">
        <f t="shared" si="27"/>
        <v>tCO2/TJ</v>
      </c>
      <c r="Q141" s="328">
        <v>1</v>
      </c>
      <c r="R141" s="328">
        <v>1</v>
      </c>
      <c r="S141" s="328" t="str">
        <f t="shared" si="22"/>
        <v>n.a.</v>
      </c>
      <c r="T141" s="329" t="str">
        <f t="shared" si="22"/>
        <v>n.a.</v>
      </c>
      <c r="U141" s="330" t="str">
        <f t="shared" si="22"/>
        <v>n.a.</v>
      </c>
      <c r="W141" s="148"/>
    </row>
    <row r="142" spans="1:23" x14ac:dyDescent="0.25">
      <c r="A142" s="213" t="str">
        <f>Translations!$B$999</f>
        <v>Gaseous - Natural Gas</v>
      </c>
      <c r="B142" s="213" t="s">
        <v>971</v>
      </c>
      <c r="C142" s="163" t="str">
        <f t="shared" si="23"/>
        <v>t</v>
      </c>
      <c r="D142" s="169">
        <v>56.1</v>
      </c>
      <c r="E142" s="150" t="str">
        <f t="shared" si="24"/>
        <v>tCO2/TJ</v>
      </c>
      <c r="F142" s="169">
        <v>48</v>
      </c>
      <c r="G142" s="150" t="str">
        <f t="shared" si="25"/>
        <v>GJ/t</v>
      </c>
      <c r="H142" s="169" t="str">
        <f t="shared" ref="H142:I159" si="28">EUconst_NA</f>
        <v>n.a.</v>
      </c>
      <c r="I142" s="170" t="str">
        <f t="shared" si="28"/>
        <v>n.a.</v>
      </c>
      <c r="J142" s="326" t="b">
        <f>TRUE</f>
        <v>1</v>
      </c>
      <c r="K142" s="326" t="b">
        <v>0</v>
      </c>
      <c r="L142" s="327" t="str">
        <f t="shared" si="18"/>
        <v>n.a.</v>
      </c>
      <c r="M142" s="328" t="str">
        <f t="shared" si="19"/>
        <v>n.a.</v>
      </c>
      <c r="N142" s="175" t="str">
        <f t="shared" si="26"/>
        <v>n.a.</v>
      </c>
      <c r="O142" s="328" t="str">
        <f t="shared" si="15"/>
        <v>n.a.</v>
      </c>
      <c r="P142" s="328" t="str">
        <f t="shared" si="27"/>
        <v>tCO2/TJ</v>
      </c>
      <c r="Q142" s="328">
        <v>1</v>
      </c>
      <c r="R142" s="328">
        <v>1</v>
      </c>
      <c r="S142" s="328" t="str">
        <f t="shared" ref="S142:U169" si="29">EUconst_NA</f>
        <v>n.a.</v>
      </c>
      <c r="T142" s="329" t="str">
        <f t="shared" si="29"/>
        <v>n.a.</v>
      </c>
      <c r="U142" s="330" t="str">
        <f t="shared" si="29"/>
        <v>n.a.</v>
      </c>
      <c r="W142" s="148"/>
    </row>
    <row r="143" spans="1:23" x14ac:dyDescent="0.25">
      <c r="A143" s="213" t="str">
        <f>Translations!$B$1035</f>
        <v>Waste - Industrial Wastes</v>
      </c>
      <c r="B143" s="213" t="s">
        <v>971</v>
      </c>
      <c r="C143" s="163" t="str">
        <f t="shared" si="23"/>
        <v>t</v>
      </c>
      <c r="D143" s="169">
        <v>143</v>
      </c>
      <c r="E143" s="150" t="str">
        <f t="shared" si="24"/>
        <v>tCO2/TJ</v>
      </c>
      <c r="F143" s="169" t="str">
        <f>EUconst_NA</f>
        <v>n.a.</v>
      </c>
      <c r="G143" s="150" t="str">
        <f t="shared" si="25"/>
        <v>GJ/t</v>
      </c>
      <c r="H143" s="169" t="str">
        <f t="shared" si="28"/>
        <v>n.a.</v>
      </c>
      <c r="I143" s="170" t="str">
        <f t="shared" si="28"/>
        <v>n.a.</v>
      </c>
      <c r="J143" s="326" t="b">
        <f>FALSE</f>
        <v>0</v>
      </c>
      <c r="K143" s="326" t="b">
        <v>0</v>
      </c>
      <c r="L143" s="327" t="str">
        <f t="shared" si="18"/>
        <v>n.a.</v>
      </c>
      <c r="M143" s="328" t="str">
        <f t="shared" ref="M143:M193" si="30">EUconst_NA</f>
        <v>n.a.</v>
      </c>
      <c r="N143" s="175" t="str">
        <f t="shared" si="26"/>
        <v>n.a.</v>
      </c>
      <c r="O143" s="328" t="str">
        <f>EUconst_NA</f>
        <v>n.a.</v>
      </c>
      <c r="P143" s="328" t="str">
        <f t="shared" si="27"/>
        <v>tCO2/TJ</v>
      </c>
      <c r="Q143" s="328">
        <v>1</v>
      </c>
      <c r="R143" s="328">
        <v>1</v>
      </c>
      <c r="S143" s="328" t="str">
        <f t="shared" si="29"/>
        <v>n.a.</v>
      </c>
      <c r="T143" s="329" t="str">
        <f t="shared" si="29"/>
        <v>n.a.</v>
      </c>
      <c r="U143" s="330" t="str">
        <f t="shared" si="29"/>
        <v>n.a.</v>
      </c>
      <c r="W143" s="148"/>
    </row>
    <row r="144" spans="1:23" x14ac:dyDescent="0.25">
      <c r="A144" s="213" t="str">
        <f>Translations!$B$1027</f>
        <v>Liquid - Waste Oils</v>
      </c>
      <c r="B144" s="213" t="s">
        <v>971</v>
      </c>
      <c r="C144" s="163" t="str">
        <f t="shared" si="23"/>
        <v>t</v>
      </c>
      <c r="D144" s="169">
        <v>73.3</v>
      </c>
      <c r="E144" s="150" t="str">
        <f t="shared" si="24"/>
        <v>tCO2/TJ</v>
      </c>
      <c r="F144" s="169">
        <v>40.200000000000003</v>
      </c>
      <c r="G144" s="150" t="str">
        <f t="shared" si="25"/>
        <v>GJ/t</v>
      </c>
      <c r="H144" s="169" t="str">
        <f t="shared" si="28"/>
        <v>n.a.</v>
      </c>
      <c r="I144" s="170" t="str">
        <f t="shared" si="28"/>
        <v>n.a.</v>
      </c>
      <c r="J144" s="326" t="b">
        <f>FALSE</f>
        <v>0</v>
      </c>
      <c r="K144" s="326" t="b">
        <v>0</v>
      </c>
      <c r="L144" s="327" t="str">
        <f t="shared" si="18"/>
        <v>n.a.</v>
      </c>
      <c r="M144" s="328" t="str">
        <f t="shared" si="30"/>
        <v>n.a.</v>
      </c>
      <c r="N144" s="175" t="str">
        <f t="shared" si="26"/>
        <v>n.a.</v>
      </c>
      <c r="O144" s="328" t="str">
        <f>EUconst_NA</f>
        <v>n.a.</v>
      </c>
      <c r="P144" s="328" t="str">
        <f t="shared" si="27"/>
        <v>tCO2/TJ</v>
      </c>
      <c r="Q144" s="328">
        <v>1</v>
      </c>
      <c r="R144" s="328">
        <v>1</v>
      </c>
      <c r="S144" s="328" t="str">
        <f t="shared" si="29"/>
        <v>n.a.</v>
      </c>
      <c r="T144" s="329" t="str">
        <f t="shared" si="29"/>
        <v>n.a.</v>
      </c>
      <c r="U144" s="330" t="str">
        <f t="shared" si="29"/>
        <v>n.a.</v>
      </c>
      <c r="W144" s="148"/>
    </row>
    <row r="145" spans="1:23" x14ac:dyDescent="0.25">
      <c r="A145" s="213" t="str">
        <f>Translations!$B$1054</f>
        <v>Solid - Peat</v>
      </c>
      <c r="B145" s="213" t="s">
        <v>971</v>
      </c>
      <c r="C145" s="163" t="str">
        <f t="shared" si="23"/>
        <v>t</v>
      </c>
      <c r="D145" s="169">
        <v>106</v>
      </c>
      <c r="E145" s="150" t="str">
        <f t="shared" si="24"/>
        <v>tCO2/TJ</v>
      </c>
      <c r="F145" s="169">
        <v>9.76</v>
      </c>
      <c r="G145" s="150" t="str">
        <f t="shared" si="25"/>
        <v>GJ/t</v>
      </c>
      <c r="H145" s="169" t="str">
        <f t="shared" si="28"/>
        <v>n.a.</v>
      </c>
      <c r="I145" s="170" t="str">
        <f t="shared" si="28"/>
        <v>n.a.</v>
      </c>
      <c r="J145" s="326" t="b">
        <f>FALSE</f>
        <v>0</v>
      </c>
      <c r="K145" s="326" t="b">
        <f>TRUE</f>
        <v>1</v>
      </c>
      <c r="L145" s="327" t="str">
        <f t="shared" si="18"/>
        <v>n.a.</v>
      </c>
      <c r="M145" s="328" t="str">
        <f t="shared" si="30"/>
        <v>n.a.</v>
      </c>
      <c r="N145" s="175" t="str">
        <f t="shared" si="26"/>
        <v>n.a.</v>
      </c>
      <c r="O145" s="328" t="str">
        <f>EUconst_NA</f>
        <v>n.a.</v>
      </c>
      <c r="P145" s="328" t="str">
        <f t="shared" si="27"/>
        <v>tCO2/TJ</v>
      </c>
      <c r="Q145" s="328">
        <v>1</v>
      </c>
      <c r="R145" s="328">
        <v>1</v>
      </c>
      <c r="S145" s="328" t="str">
        <f t="shared" si="29"/>
        <v>n.a.</v>
      </c>
      <c r="T145" s="329" t="str">
        <f t="shared" si="29"/>
        <v>n.a.</v>
      </c>
      <c r="U145" s="330" t="str">
        <f t="shared" si="29"/>
        <v>n.a.</v>
      </c>
      <c r="W145" s="148"/>
    </row>
    <row r="146" spans="1:23" x14ac:dyDescent="0.25">
      <c r="A146" s="213" t="str">
        <f>Translations!$B$1052</f>
        <v>Solid - Wood (non-waste)</v>
      </c>
      <c r="B146" s="213" t="s">
        <v>971</v>
      </c>
      <c r="C146" s="163" t="str">
        <f t="shared" si="23"/>
        <v>t</v>
      </c>
      <c r="D146" s="169">
        <v>0</v>
      </c>
      <c r="E146" s="150" t="str">
        <f t="shared" si="24"/>
        <v>tCO2/TJ</v>
      </c>
      <c r="F146" s="169">
        <v>15.6</v>
      </c>
      <c r="G146" s="150" t="str">
        <f t="shared" si="25"/>
        <v>GJ/t</v>
      </c>
      <c r="H146" s="169" t="str">
        <f t="shared" si="28"/>
        <v>n.a.</v>
      </c>
      <c r="I146" s="170" t="str">
        <f t="shared" si="28"/>
        <v>n.a.</v>
      </c>
      <c r="J146" s="326" t="b">
        <f>FALSE</f>
        <v>0</v>
      </c>
      <c r="K146" s="326" t="b">
        <v>0</v>
      </c>
      <c r="L146" s="327" t="str">
        <f t="shared" si="18"/>
        <v>n.a.</v>
      </c>
      <c r="M146" s="328" t="str">
        <f t="shared" si="30"/>
        <v>n.a.</v>
      </c>
      <c r="N146" s="175" t="str">
        <f t="shared" si="26"/>
        <v>n.a.</v>
      </c>
      <c r="O146" s="328" t="str">
        <f>EUconst_NA</f>
        <v>n.a.</v>
      </c>
      <c r="P146" s="328" t="str">
        <f t="shared" si="27"/>
        <v>tCO2/TJ</v>
      </c>
      <c r="Q146" s="328">
        <v>1</v>
      </c>
      <c r="R146" s="328">
        <v>1</v>
      </c>
      <c r="S146" s="328" t="str">
        <f t="shared" si="29"/>
        <v>n.a.</v>
      </c>
      <c r="T146" s="329" t="str">
        <f t="shared" si="29"/>
        <v>n.a.</v>
      </c>
      <c r="U146" s="330" t="str">
        <f t="shared" si="29"/>
        <v>n.a.</v>
      </c>
      <c r="W146" s="148"/>
    </row>
    <row r="147" spans="1:23" x14ac:dyDescent="0.25">
      <c r="A147" s="213" t="str">
        <f>Translations!$B$1053</f>
        <v>Solid - Wood (waste)</v>
      </c>
      <c r="B147" s="213" t="s">
        <v>971</v>
      </c>
      <c r="C147" s="163" t="s">
        <v>584</v>
      </c>
      <c r="D147" s="169">
        <v>0</v>
      </c>
      <c r="E147" s="150" t="str">
        <f t="shared" si="24"/>
        <v>tCO2/TJ</v>
      </c>
      <c r="F147" s="169">
        <v>15.6</v>
      </c>
      <c r="G147" s="150" t="str">
        <f t="shared" si="25"/>
        <v>GJ/t</v>
      </c>
      <c r="H147" s="169" t="str">
        <f t="shared" si="28"/>
        <v>n.a.</v>
      </c>
      <c r="I147" s="170" t="str">
        <f t="shared" si="28"/>
        <v>n.a.</v>
      </c>
      <c r="J147" s="326" t="b">
        <f>FALSE</f>
        <v>0</v>
      </c>
      <c r="K147" s="326" t="b">
        <v>0</v>
      </c>
      <c r="L147" s="327" t="str">
        <f t="shared" si="18"/>
        <v>n.a.</v>
      </c>
      <c r="M147" s="328" t="str">
        <f t="shared" si="30"/>
        <v>n.a.</v>
      </c>
      <c r="N147" s="175" t="str">
        <f t="shared" si="26"/>
        <v>n.a.</v>
      </c>
      <c r="O147" s="328" t="str">
        <f>EUconst_NA</f>
        <v>n.a.</v>
      </c>
      <c r="P147" s="328" t="str">
        <f t="shared" si="27"/>
        <v>tCO2/TJ</v>
      </c>
      <c r="Q147" s="328">
        <v>1</v>
      </c>
      <c r="R147" s="328">
        <v>1</v>
      </c>
      <c r="S147" s="328" t="str">
        <f t="shared" si="29"/>
        <v>n.a.</v>
      </c>
      <c r="T147" s="329" t="str">
        <f t="shared" si="29"/>
        <v>n.a.</v>
      </c>
      <c r="U147" s="330" t="str">
        <f t="shared" si="29"/>
        <v>n.a.</v>
      </c>
      <c r="W147" s="148"/>
    </row>
    <row r="148" spans="1:23" x14ac:dyDescent="0.25">
      <c r="A148" s="213" t="str">
        <f>Translations!$B$1145</f>
        <v>Solid - Other solid biomass</v>
      </c>
      <c r="B148" s="213" t="s">
        <v>971</v>
      </c>
      <c r="C148" s="163" t="str">
        <f t="shared" si="23"/>
        <v>t</v>
      </c>
      <c r="D148" s="169">
        <v>0</v>
      </c>
      <c r="E148" s="150" t="str">
        <f t="shared" si="24"/>
        <v>tCO2/TJ</v>
      </c>
      <c r="F148" s="169">
        <v>11.6</v>
      </c>
      <c r="G148" s="150" t="str">
        <f t="shared" si="25"/>
        <v>GJ/t</v>
      </c>
      <c r="H148" s="169" t="str">
        <f t="shared" si="28"/>
        <v>n.a.</v>
      </c>
      <c r="I148" s="170" t="str">
        <f t="shared" si="28"/>
        <v>n.a.</v>
      </c>
      <c r="J148" s="326" t="b">
        <f>FALSE</f>
        <v>0</v>
      </c>
      <c r="K148" s="326" t="b">
        <v>0</v>
      </c>
      <c r="L148" s="327" t="str">
        <f t="shared" si="18"/>
        <v>n.a.</v>
      </c>
      <c r="M148" s="328" t="str">
        <f t="shared" si="30"/>
        <v>n.a.</v>
      </c>
      <c r="N148" s="175" t="str">
        <f t="shared" si="26"/>
        <v>n.a.</v>
      </c>
      <c r="O148" s="328" t="str">
        <f t="shared" ref="O148:O193" si="31">EUconst_NA</f>
        <v>n.a.</v>
      </c>
      <c r="P148" s="328" t="str">
        <f t="shared" si="27"/>
        <v>tCO2/TJ</v>
      </c>
      <c r="Q148" s="328">
        <v>1</v>
      </c>
      <c r="R148" s="328">
        <v>1</v>
      </c>
      <c r="S148" s="328" t="str">
        <f t="shared" si="29"/>
        <v>n.a.</v>
      </c>
      <c r="T148" s="329" t="str">
        <f t="shared" si="29"/>
        <v>n.a.</v>
      </c>
      <c r="U148" s="330" t="str">
        <f t="shared" si="29"/>
        <v>n.a.</v>
      </c>
      <c r="W148" s="148"/>
    </row>
    <row r="149" spans="1:23" x14ac:dyDescent="0.25">
      <c r="A149" s="213" t="str">
        <f>Translations!$B$1058</f>
        <v>Solid - Charcoal</v>
      </c>
      <c r="B149" s="213" t="s">
        <v>971</v>
      </c>
      <c r="C149" s="163" t="str">
        <f t="shared" si="23"/>
        <v>t</v>
      </c>
      <c r="D149" s="169">
        <v>0</v>
      </c>
      <c r="E149" s="150" t="str">
        <f t="shared" si="24"/>
        <v>tCO2/TJ</v>
      </c>
      <c r="F149" s="169">
        <v>29.5</v>
      </c>
      <c r="G149" s="150" t="str">
        <f t="shared" si="25"/>
        <v>GJ/t</v>
      </c>
      <c r="H149" s="169" t="str">
        <f t="shared" si="28"/>
        <v>n.a.</v>
      </c>
      <c r="I149" s="170" t="str">
        <f t="shared" si="28"/>
        <v>n.a.</v>
      </c>
      <c r="J149" s="326" t="b">
        <f>FALSE</f>
        <v>0</v>
      </c>
      <c r="K149" s="326" t="b">
        <v>0</v>
      </c>
      <c r="L149" s="327" t="str">
        <f t="shared" si="18"/>
        <v>n.a.</v>
      </c>
      <c r="M149" s="328" t="str">
        <f t="shared" si="30"/>
        <v>n.a.</v>
      </c>
      <c r="N149" s="175" t="str">
        <f t="shared" si="26"/>
        <v>n.a.</v>
      </c>
      <c r="O149" s="328" t="str">
        <f t="shared" si="31"/>
        <v>n.a.</v>
      </c>
      <c r="P149" s="328" t="str">
        <f t="shared" si="27"/>
        <v>tCO2/TJ</v>
      </c>
      <c r="Q149" s="328">
        <v>1</v>
      </c>
      <c r="R149" s="328">
        <v>1</v>
      </c>
      <c r="S149" s="328" t="str">
        <f t="shared" si="29"/>
        <v>n.a.</v>
      </c>
      <c r="T149" s="329" t="str">
        <f t="shared" si="29"/>
        <v>n.a.</v>
      </c>
      <c r="U149" s="330" t="str">
        <f t="shared" si="29"/>
        <v>n.a.</v>
      </c>
      <c r="W149" s="148"/>
    </row>
    <row r="150" spans="1:23" x14ac:dyDescent="0.25">
      <c r="A150" s="213" t="str">
        <f>Translations!$B$1028</f>
        <v>Liquid - Biogasoline</v>
      </c>
      <c r="B150" s="213" t="s">
        <v>971</v>
      </c>
      <c r="C150" s="163" t="str">
        <f t="shared" si="23"/>
        <v>t</v>
      </c>
      <c r="D150" s="169">
        <v>0</v>
      </c>
      <c r="E150" s="150" t="str">
        <f t="shared" si="24"/>
        <v>tCO2/TJ</v>
      </c>
      <c r="F150" s="169">
        <v>27</v>
      </c>
      <c r="G150" s="150" t="str">
        <f t="shared" si="25"/>
        <v>GJ/t</v>
      </c>
      <c r="H150" s="169" t="str">
        <f t="shared" si="28"/>
        <v>n.a.</v>
      </c>
      <c r="I150" s="170" t="str">
        <f t="shared" si="28"/>
        <v>n.a.</v>
      </c>
      <c r="J150" s="326" t="b">
        <f>FALSE</f>
        <v>0</v>
      </c>
      <c r="K150" s="326" t="b">
        <v>0</v>
      </c>
      <c r="L150" s="327" t="str">
        <f t="shared" si="18"/>
        <v>n.a.</v>
      </c>
      <c r="M150" s="328" t="str">
        <f t="shared" si="30"/>
        <v>n.a.</v>
      </c>
      <c r="N150" s="175" t="str">
        <f t="shared" si="26"/>
        <v>n.a.</v>
      </c>
      <c r="O150" s="328" t="str">
        <f t="shared" si="31"/>
        <v>n.a.</v>
      </c>
      <c r="P150" s="328" t="str">
        <f t="shared" si="27"/>
        <v>tCO2/TJ</v>
      </c>
      <c r="Q150" s="328">
        <v>1</v>
      </c>
      <c r="R150" s="328">
        <v>1</v>
      </c>
      <c r="S150" s="328" t="str">
        <f t="shared" si="29"/>
        <v>n.a.</v>
      </c>
      <c r="T150" s="329" t="str">
        <f t="shared" si="29"/>
        <v>n.a.</v>
      </c>
      <c r="U150" s="330" t="str">
        <f t="shared" si="29"/>
        <v>n.a.</v>
      </c>
      <c r="W150" s="148"/>
    </row>
    <row r="151" spans="1:23" x14ac:dyDescent="0.25">
      <c r="A151" s="213" t="str">
        <f>Translations!$B$1029</f>
        <v>Liquid - Biodiesels</v>
      </c>
      <c r="B151" s="213" t="s">
        <v>971</v>
      </c>
      <c r="C151" s="163" t="str">
        <f t="shared" si="23"/>
        <v>t</v>
      </c>
      <c r="D151" s="169">
        <v>0</v>
      </c>
      <c r="E151" s="150" t="str">
        <f t="shared" si="24"/>
        <v>tCO2/TJ</v>
      </c>
      <c r="F151" s="169">
        <v>27</v>
      </c>
      <c r="G151" s="150" t="str">
        <f t="shared" si="25"/>
        <v>GJ/t</v>
      </c>
      <c r="H151" s="169" t="str">
        <f t="shared" si="28"/>
        <v>n.a.</v>
      </c>
      <c r="I151" s="170" t="str">
        <f t="shared" si="28"/>
        <v>n.a.</v>
      </c>
      <c r="J151" s="326" t="b">
        <f>FALSE</f>
        <v>0</v>
      </c>
      <c r="K151" s="326" t="b">
        <v>0</v>
      </c>
      <c r="L151" s="327" t="str">
        <f t="shared" si="18"/>
        <v>n.a.</v>
      </c>
      <c r="M151" s="328" t="str">
        <f t="shared" si="30"/>
        <v>n.a.</v>
      </c>
      <c r="N151" s="175" t="str">
        <f t="shared" si="26"/>
        <v>n.a.</v>
      </c>
      <c r="O151" s="328" t="str">
        <f t="shared" si="31"/>
        <v>n.a.</v>
      </c>
      <c r="P151" s="328" t="str">
        <f t="shared" si="27"/>
        <v>tCO2/TJ</v>
      </c>
      <c r="Q151" s="328">
        <v>1</v>
      </c>
      <c r="R151" s="328">
        <v>1</v>
      </c>
      <c r="S151" s="328" t="str">
        <f t="shared" si="29"/>
        <v>n.a.</v>
      </c>
      <c r="T151" s="329" t="str">
        <f t="shared" si="29"/>
        <v>n.a.</v>
      </c>
      <c r="U151" s="330" t="str">
        <f t="shared" si="29"/>
        <v>n.a.</v>
      </c>
      <c r="W151" s="148"/>
    </row>
    <row r="152" spans="1:23" x14ac:dyDescent="0.25">
      <c r="A152" s="213" t="str">
        <f>Translations!$B$1146</f>
        <v>Liquid - Other liquid biomass</v>
      </c>
      <c r="B152" s="213" t="s">
        <v>971</v>
      </c>
      <c r="C152" s="163" t="str">
        <f t="shared" si="23"/>
        <v>t</v>
      </c>
      <c r="D152" s="169">
        <v>0</v>
      </c>
      <c r="E152" s="150" t="str">
        <f t="shared" si="24"/>
        <v>tCO2/TJ</v>
      </c>
      <c r="F152" s="169">
        <v>27.4</v>
      </c>
      <c r="G152" s="150" t="str">
        <f t="shared" si="25"/>
        <v>GJ/t</v>
      </c>
      <c r="H152" s="169" t="str">
        <f t="shared" si="28"/>
        <v>n.a.</v>
      </c>
      <c r="I152" s="170" t="str">
        <f t="shared" si="28"/>
        <v>n.a.</v>
      </c>
      <c r="J152" s="326" t="b">
        <f>FALSE</f>
        <v>0</v>
      </c>
      <c r="K152" s="326" t="b">
        <v>0</v>
      </c>
      <c r="L152" s="327" t="str">
        <f t="shared" si="18"/>
        <v>n.a.</v>
      </c>
      <c r="M152" s="328" t="str">
        <f t="shared" si="30"/>
        <v>n.a.</v>
      </c>
      <c r="N152" s="175" t="str">
        <f t="shared" si="26"/>
        <v>n.a.</v>
      </c>
      <c r="O152" s="328" t="str">
        <f t="shared" si="31"/>
        <v>n.a.</v>
      </c>
      <c r="P152" s="328" t="str">
        <f t="shared" si="27"/>
        <v>tCO2/TJ</v>
      </c>
      <c r="Q152" s="328">
        <v>1</v>
      </c>
      <c r="R152" s="328">
        <v>1</v>
      </c>
      <c r="S152" s="328" t="str">
        <f t="shared" si="29"/>
        <v>n.a.</v>
      </c>
      <c r="T152" s="329" t="str">
        <f t="shared" si="29"/>
        <v>n.a.</v>
      </c>
      <c r="U152" s="330" t="str">
        <f t="shared" si="29"/>
        <v>n.a.</v>
      </c>
      <c r="W152" s="148"/>
    </row>
    <row r="153" spans="1:23" x14ac:dyDescent="0.25">
      <c r="A153" s="213" t="str">
        <f>Translations!$B$1006</f>
        <v>Gaseous - Landfill Gas</v>
      </c>
      <c r="B153" s="213" t="s">
        <v>971</v>
      </c>
      <c r="C153" s="163" t="str">
        <f t="shared" si="23"/>
        <v>t</v>
      </c>
      <c r="D153" s="169">
        <v>0</v>
      </c>
      <c r="E153" s="150" t="str">
        <f t="shared" si="24"/>
        <v>tCO2/TJ</v>
      </c>
      <c r="F153" s="169">
        <v>50.4</v>
      </c>
      <c r="G153" s="150" t="str">
        <f t="shared" si="25"/>
        <v>GJ/t</v>
      </c>
      <c r="H153" s="169" t="str">
        <f t="shared" si="28"/>
        <v>n.a.</v>
      </c>
      <c r="I153" s="170" t="str">
        <f t="shared" si="28"/>
        <v>n.a.</v>
      </c>
      <c r="J153" s="326" t="b">
        <f>FALSE</f>
        <v>0</v>
      </c>
      <c r="K153" s="326" t="b">
        <v>0</v>
      </c>
      <c r="L153" s="327" t="str">
        <f t="shared" si="18"/>
        <v>n.a.</v>
      </c>
      <c r="M153" s="328" t="str">
        <f t="shared" si="30"/>
        <v>n.a.</v>
      </c>
      <c r="N153" s="175" t="str">
        <f t="shared" si="26"/>
        <v>n.a.</v>
      </c>
      <c r="O153" s="328" t="str">
        <f t="shared" si="31"/>
        <v>n.a.</v>
      </c>
      <c r="P153" s="328" t="str">
        <f t="shared" si="27"/>
        <v>tCO2/TJ</v>
      </c>
      <c r="Q153" s="328">
        <v>1</v>
      </c>
      <c r="R153" s="328">
        <v>1</v>
      </c>
      <c r="S153" s="328" t="str">
        <f t="shared" si="29"/>
        <v>n.a.</v>
      </c>
      <c r="T153" s="329" t="str">
        <f t="shared" si="29"/>
        <v>n.a.</v>
      </c>
      <c r="U153" s="330" t="str">
        <f t="shared" si="29"/>
        <v>n.a.</v>
      </c>
      <c r="W153" s="148"/>
    </row>
    <row r="154" spans="1:23" x14ac:dyDescent="0.25">
      <c r="A154" s="213" t="str">
        <f>Translations!$B$1005</f>
        <v>Gaseous - Sludge Gas</v>
      </c>
      <c r="B154" s="213" t="s">
        <v>971</v>
      </c>
      <c r="C154" s="163" t="str">
        <f t="shared" si="23"/>
        <v>t</v>
      </c>
      <c r="D154" s="169">
        <v>0</v>
      </c>
      <c r="E154" s="150" t="str">
        <f t="shared" si="24"/>
        <v>tCO2/TJ</v>
      </c>
      <c r="F154" s="169">
        <v>50.4</v>
      </c>
      <c r="G154" s="150" t="str">
        <f t="shared" si="25"/>
        <v>GJ/t</v>
      </c>
      <c r="H154" s="169" t="str">
        <f t="shared" si="28"/>
        <v>n.a.</v>
      </c>
      <c r="I154" s="170" t="str">
        <f t="shared" si="28"/>
        <v>n.a.</v>
      </c>
      <c r="J154" s="326" t="b">
        <f>FALSE</f>
        <v>0</v>
      </c>
      <c r="K154" s="326" t="b">
        <v>0</v>
      </c>
      <c r="L154" s="327" t="str">
        <f t="shared" si="18"/>
        <v>n.a.</v>
      </c>
      <c r="M154" s="328" t="str">
        <f t="shared" si="30"/>
        <v>n.a.</v>
      </c>
      <c r="N154" s="175" t="str">
        <f t="shared" si="26"/>
        <v>n.a.</v>
      </c>
      <c r="O154" s="328" t="str">
        <f t="shared" si="31"/>
        <v>n.a.</v>
      </c>
      <c r="P154" s="328" t="str">
        <f t="shared" si="27"/>
        <v>tCO2/TJ</v>
      </c>
      <c r="Q154" s="328">
        <v>1</v>
      </c>
      <c r="R154" s="328">
        <v>1</v>
      </c>
      <c r="S154" s="328" t="str">
        <f t="shared" si="29"/>
        <v>n.a.</v>
      </c>
      <c r="T154" s="329" t="str">
        <f t="shared" si="29"/>
        <v>n.a.</v>
      </c>
      <c r="U154" s="330" t="str">
        <f t="shared" si="29"/>
        <v>n.a.</v>
      </c>
      <c r="W154" s="148"/>
    </row>
    <row r="155" spans="1:23" x14ac:dyDescent="0.25">
      <c r="A155" s="213" t="str">
        <f>Translations!$B$1147</f>
        <v>Gaseous - Other gaseous biomass</v>
      </c>
      <c r="B155" s="213" t="s">
        <v>971</v>
      </c>
      <c r="C155" s="163" t="str">
        <f t="shared" si="23"/>
        <v>t</v>
      </c>
      <c r="D155" s="169">
        <v>0</v>
      </c>
      <c r="E155" s="150" t="str">
        <f t="shared" si="24"/>
        <v>tCO2/TJ</v>
      </c>
      <c r="F155" s="169">
        <v>50.4</v>
      </c>
      <c r="G155" s="150" t="str">
        <f t="shared" si="25"/>
        <v>GJ/t</v>
      </c>
      <c r="H155" s="169" t="str">
        <f t="shared" si="28"/>
        <v>n.a.</v>
      </c>
      <c r="I155" s="170" t="str">
        <f t="shared" si="28"/>
        <v>n.a.</v>
      </c>
      <c r="J155" s="326" t="b">
        <f>FALSE</f>
        <v>0</v>
      </c>
      <c r="K155" s="326" t="b">
        <v>0</v>
      </c>
      <c r="L155" s="327" t="str">
        <f t="shared" si="18"/>
        <v>n.a.</v>
      </c>
      <c r="M155" s="328" t="str">
        <f t="shared" si="30"/>
        <v>n.a.</v>
      </c>
      <c r="N155" s="175" t="str">
        <f t="shared" si="26"/>
        <v>n.a.</v>
      </c>
      <c r="O155" s="328" t="str">
        <f t="shared" si="31"/>
        <v>n.a.</v>
      </c>
      <c r="P155" s="328" t="str">
        <f t="shared" si="27"/>
        <v>tCO2/TJ</v>
      </c>
      <c r="Q155" s="328">
        <v>1</v>
      </c>
      <c r="R155" s="328">
        <v>1</v>
      </c>
      <c r="S155" s="328" t="str">
        <f t="shared" si="29"/>
        <v>n.a.</v>
      </c>
      <c r="T155" s="329" t="str">
        <f t="shared" si="29"/>
        <v>n.a.</v>
      </c>
      <c r="U155" s="330" t="str">
        <f t="shared" si="29"/>
        <v>n.a.</v>
      </c>
      <c r="W155" s="148"/>
    </row>
    <row r="156" spans="1:23" x14ac:dyDescent="0.25">
      <c r="A156" s="213" t="str">
        <f>Translations!$B$1059</f>
        <v>Solid - Waste Tyres</v>
      </c>
      <c r="B156" s="213" t="s">
        <v>971</v>
      </c>
      <c r="C156" s="163" t="str">
        <f t="shared" si="23"/>
        <v>t</v>
      </c>
      <c r="D156" s="169">
        <v>85</v>
      </c>
      <c r="E156" s="150" t="str">
        <f t="shared" si="24"/>
        <v>tCO2/TJ</v>
      </c>
      <c r="F156" s="169" t="str">
        <f>EUconst_NA</f>
        <v>n.a.</v>
      </c>
      <c r="G156" s="150" t="str">
        <f t="shared" si="25"/>
        <v>GJ/t</v>
      </c>
      <c r="H156" s="169" t="str">
        <f t="shared" si="28"/>
        <v>n.a.</v>
      </c>
      <c r="I156" s="170" t="str">
        <f t="shared" si="28"/>
        <v>n.a.</v>
      </c>
      <c r="J156" s="326" t="b">
        <f>FALSE</f>
        <v>0</v>
      </c>
      <c r="K156" s="326" t="b">
        <v>0</v>
      </c>
      <c r="L156" s="327" t="str">
        <f t="shared" si="18"/>
        <v>n.a.</v>
      </c>
      <c r="M156" s="328" t="str">
        <f t="shared" si="30"/>
        <v>n.a.</v>
      </c>
      <c r="N156" s="175" t="str">
        <f t="shared" si="26"/>
        <v>n.a.</v>
      </c>
      <c r="O156" s="328" t="str">
        <f t="shared" si="31"/>
        <v>n.a.</v>
      </c>
      <c r="P156" s="328" t="str">
        <f t="shared" si="27"/>
        <v>tCO2/TJ</v>
      </c>
      <c r="Q156" s="328">
        <v>1</v>
      </c>
      <c r="R156" s="328">
        <v>1</v>
      </c>
      <c r="S156" s="328" t="str">
        <f t="shared" si="29"/>
        <v>n.a.</v>
      </c>
      <c r="T156" s="329" t="str">
        <f t="shared" si="29"/>
        <v>n.a.</v>
      </c>
      <c r="U156" s="330" t="str">
        <f t="shared" si="29"/>
        <v>n.a.</v>
      </c>
      <c r="W156" s="148"/>
    </row>
    <row r="157" spans="1:23" x14ac:dyDescent="0.25">
      <c r="A157" s="213" t="str">
        <f>Translations!$B$1007</f>
        <v>Gaseous - Carbon Monoxide</v>
      </c>
      <c r="B157" s="213" t="s">
        <v>971</v>
      </c>
      <c r="C157" s="163" t="str">
        <f t="shared" si="23"/>
        <v>t</v>
      </c>
      <c r="D157" s="169">
        <v>155.19999999999999</v>
      </c>
      <c r="E157" s="150" t="str">
        <f t="shared" si="24"/>
        <v>tCO2/TJ</v>
      </c>
      <c r="F157" s="169">
        <v>10.1</v>
      </c>
      <c r="G157" s="150" t="str">
        <f t="shared" si="25"/>
        <v>GJ/t</v>
      </c>
      <c r="H157" s="169" t="str">
        <f t="shared" si="28"/>
        <v>n.a.</v>
      </c>
      <c r="I157" s="170" t="str">
        <f t="shared" si="28"/>
        <v>n.a.</v>
      </c>
      <c r="J157" s="326" t="b">
        <f>TRUE</f>
        <v>1</v>
      </c>
      <c r="K157" s="326" t="b">
        <v>1</v>
      </c>
      <c r="L157" s="327" t="str">
        <f t="shared" si="18"/>
        <v>n.a.</v>
      </c>
      <c r="M157" s="328" t="str">
        <f t="shared" si="30"/>
        <v>n.a.</v>
      </c>
      <c r="N157" s="175" t="str">
        <f t="shared" si="26"/>
        <v>n.a.</v>
      </c>
      <c r="O157" s="328" t="str">
        <f t="shared" si="31"/>
        <v>n.a.</v>
      </c>
      <c r="P157" s="328" t="str">
        <f t="shared" si="27"/>
        <v>tCO2/TJ</v>
      </c>
      <c r="Q157" s="328">
        <v>1</v>
      </c>
      <c r="R157" s="328">
        <v>1</v>
      </c>
      <c r="S157" s="328" t="str">
        <f t="shared" si="29"/>
        <v>n.a.</v>
      </c>
      <c r="T157" s="329" t="str">
        <f t="shared" si="29"/>
        <v>n.a.</v>
      </c>
      <c r="U157" s="330" t="str">
        <f t="shared" si="29"/>
        <v>n.a.</v>
      </c>
      <c r="W157" s="148"/>
    </row>
    <row r="158" spans="1:23" x14ac:dyDescent="0.25">
      <c r="A158" s="213" t="str">
        <f>Translations!$B$1008</f>
        <v>Gaseous - Methane</v>
      </c>
      <c r="B158" s="213" t="s">
        <v>971</v>
      </c>
      <c r="C158" s="163" t="str">
        <f t="shared" si="23"/>
        <v>t</v>
      </c>
      <c r="D158" s="169">
        <v>54.9</v>
      </c>
      <c r="E158" s="150" t="str">
        <f t="shared" si="24"/>
        <v>tCO2/TJ</v>
      </c>
      <c r="F158" s="169">
        <v>50</v>
      </c>
      <c r="G158" s="150" t="str">
        <f t="shared" si="25"/>
        <v>GJ/t</v>
      </c>
      <c r="H158" s="169">
        <v>0.749</v>
      </c>
      <c r="I158" s="170" t="str">
        <f>EUconst_tCpt</f>
        <v>tC/t</v>
      </c>
      <c r="J158" s="326" t="b">
        <f>TRUE</f>
        <v>1</v>
      </c>
      <c r="K158" s="326" t="b">
        <v>1</v>
      </c>
      <c r="L158" s="327" t="str">
        <f t="shared" si="18"/>
        <v>n.a.</v>
      </c>
      <c r="M158" s="328" t="str">
        <f t="shared" si="30"/>
        <v>n.a.</v>
      </c>
      <c r="N158" s="175" t="str">
        <f t="shared" si="26"/>
        <v>n.a.</v>
      </c>
      <c r="O158" s="328" t="str">
        <f t="shared" si="31"/>
        <v>n.a.</v>
      </c>
      <c r="P158" s="328" t="str">
        <f t="shared" si="27"/>
        <v>tCO2/TJ</v>
      </c>
      <c r="Q158" s="328">
        <v>1</v>
      </c>
      <c r="R158" s="328">
        <v>1</v>
      </c>
      <c r="S158" s="328" t="str">
        <f t="shared" si="29"/>
        <v>n.a.</v>
      </c>
      <c r="T158" s="329" t="str">
        <f t="shared" si="29"/>
        <v>n.a.</v>
      </c>
      <c r="U158" s="330" t="str">
        <f t="shared" si="29"/>
        <v>n.a.</v>
      </c>
      <c r="W158" s="148"/>
    </row>
    <row r="159" spans="1:23" x14ac:dyDescent="0.25">
      <c r="A159" s="317" t="str">
        <f t="shared" ref="A159:B168" si="32">EUconst_NA</f>
        <v>n.a.</v>
      </c>
      <c r="B159" s="301" t="str">
        <f t="shared" si="32"/>
        <v>n.a.</v>
      </c>
      <c r="C159" s="302" t="str">
        <f t="shared" si="23"/>
        <v>t</v>
      </c>
      <c r="D159" s="169" t="str">
        <f t="shared" ref="D159:G168" si="33">EUconst_NA</f>
        <v>n.a.</v>
      </c>
      <c r="E159" s="169" t="str">
        <f t="shared" si="33"/>
        <v>n.a.</v>
      </c>
      <c r="F159" s="169" t="str">
        <f t="shared" si="33"/>
        <v>n.a.</v>
      </c>
      <c r="G159" s="169" t="str">
        <f t="shared" si="33"/>
        <v>n.a.</v>
      </c>
      <c r="H159" s="169" t="str">
        <f t="shared" si="28"/>
        <v>n.a.</v>
      </c>
      <c r="I159" s="170" t="str">
        <f t="shared" si="28"/>
        <v>n.a.</v>
      </c>
      <c r="J159" s="326" t="b">
        <f>TRUE</f>
        <v>1</v>
      </c>
      <c r="K159" s="331" t="b">
        <f>TRUE</f>
        <v>1</v>
      </c>
      <c r="L159" s="332" t="str">
        <f t="shared" si="18"/>
        <v>n.a.</v>
      </c>
      <c r="M159" s="333" t="str">
        <f t="shared" si="30"/>
        <v>n.a.</v>
      </c>
      <c r="N159" s="295" t="str">
        <f t="shared" si="26"/>
        <v>n.a.</v>
      </c>
      <c r="O159" s="333" t="str">
        <f t="shared" si="31"/>
        <v>n.a.</v>
      </c>
      <c r="P159" s="333" t="str">
        <f t="shared" ref="P159:R168" si="34">EUconst_NA</f>
        <v>n.a.</v>
      </c>
      <c r="Q159" s="333" t="str">
        <f t="shared" si="34"/>
        <v>n.a.</v>
      </c>
      <c r="R159" s="333" t="str">
        <f t="shared" si="34"/>
        <v>n.a.</v>
      </c>
      <c r="S159" s="333" t="str">
        <f t="shared" si="29"/>
        <v>n.a.</v>
      </c>
      <c r="T159" s="334" t="str">
        <f t="shared" si="29"/>
        <v>n.a.</v>
      </c>
      <c r="U159" s="335" t="str">
        <f t="shared" si="29"/>
        <v>n.a.</v>
      </c>
      <c r="W159" s="148"/>
    </row>
    <row r="160" spans="1:23" x14ac:dyDescent="0.25">
      <c r="A160" s="317" t="str">
        <f t="shared" si="32"/>
        <v>n.a.</v>
      </c>
      <c r="B160" s="301" t="str">
        <f t="shared" si="32"/>
        <v>n.a.</v>
      </c>
      <c r="C160" s="302" t="str">
        <f t="shared" si="23"/>
        <v>t</v>
      </c>
      <c r="D160" s="169" t="str">
        <f t="shared" si="33"/>
        <v>n.a.</v>
      </c>
      <c r="E160" s="169" t="str">
        <f t="shared" si="33"/>
        <v>n.a.</v>
      </c>
      <c r="F160" s="169" t="str">
        <f t="shared" si="33"/>
        <v>n.a.</v>
      </c>
      <c r="G160" s="169" t="str">
        <f t="shared" si="33"/>
        <v>n.a.</v>
      </c>
      <c r="H160" s="169" t="str">
        <f t="shared" ref="H160:I168" si="35">EUconst_NA</f>
        <v>n.a.</v>
      </c>
      <c r="I160" s="170" t="str">
        <f t="shared" si="35"/>
        <v>n.a.</v>
      </c>
      <c r="J160" s="331" t="b">
        <f>FALSE</f>
        <v>0</v>
      </c>
      <c r="K160" s="331" t="b">
        <f>TRUE</f>
        <v>1</v>
      </c>
      <c r="L160" s="332" t="str">
        <f t="shared" si="18"/>
        <v>n.a.</v>
      </c>
      <c r="M160" s="333" t="str">
        <f t="shared" si="30"/>
        <v>n.a.</v>
      </c>
      <c r="N160" s="295" t="str">
        <f t="shared" si="26"/>
        <v>n.a.</v>
      </c>
      <c r="O160" s="333" t="str">
        <f t="shared" si="31"/>
        <v>n.a.</v>
      </c>
      <c r="P160" s="333" t="str">
        <f t="shared" si="34"/>
        <v>n.a.</v>
      </c>
      <c r="Q160" s="333" t="str">
        <f t="shared" si="34"/>
        <v>n.a.</v>
      </c>
      <c r="R160" s="333" t="str">
        <f t="shared" si="34"/>
        <v>n.a.</v>
      </c>
      <c r="S160" s="333" t="str">
        <f t="shared" si="29"/>
        <v>n.a.</v>
      </c>
      <c r="T160" s="334" t="str">
        <f t="shared" si="29"/>
        <v>n.a.</v>
      </c>
      <c r="U160" s="335" t="str">
        <f t="shared" si="29"/>
        <v>n.a.</v>
      </c>
      <c r="W160" s="148"/>
    </row>
    <row r="161" spans="1:25" x14ac:dyDescent="0.25">
      <c r="A161" s="317" t="str">
        <f t="shared" si="32"/>
        <v>n.a.</v>
      </c>
      <c r="B161" s="301" t="str">
        <f t="shared" si="32"/>
        <v>n.a.</v>
      </c>
      <c r="C161" s="302" t="str">
        <f t="shared" si="23"/>
        <v>t</v>
      </c>
      <c r="D161" s="169" t="str">
        <f t="shared" si="33"/>
        <v>n.a.</v>
      </c>
      <c r="E161" s="169" t="str">
        <f t="shared" si="33"/>
        <v>n.a.</v>
      </c>
      <c r="F161" s="169" t="str">
        <f t="shared" si="33"/>
        <v>n.a.</v>
      </c>
      <c r="G161" s="169" t="str">
        <f t="shared" si="33"/>
        <v>n.a.</v>
      </c>
      <c r="H161" s="169" t="str">
        <f t="shared" si="35"/>
        <v>n.a.</v>
      </c>
      <c r="I161" s="170" t="str">
        <f t="shared" si="35"/>
        <v>n.a.</v>
      </c>
      <c r="J161" s="331" t="b">
        <f>FALSE</f>
        <v>0</v>
      </c>
      <c r="K161" s="331" t="b">
        <f>TRUE</f>
        <v>1</v>
      </c>
      <c r="L161" s="332" t="str">
        <f t="shared" si="18"/>
        <v>n.a.</v>
      </c>
      <c r="M161" s="333" t="str">
        <f t="shared" si="30"/>
        <v>n.a.</v>
      </c>
      <c r="N161" s="295" t="str">
        <f t="shared" si="26"/>
        <v>n.a.</v>
      </c>
      <c r="O161" s="333" t="str">
        <f t="shared" si="31"/>
        <v>n.a.</v>
      </c>
      <c r="P161" s="333" t="str">
        <f t="shared" si="34"/>
        <v>n.a.</v>
      </c>
      <c r="Q161" s="333" t="str">
        <f t="shared" si="34"/>
        <v>n.a.</v>
      </c>
      <c r="R161" s="333" t="str">
        <f t="shared" si="34"/>
        <v>n.a.</v>
      </c>
      <c r="S161" s="333" t="str">
        <f t="shared" si="29"/>
        <v>n.a.</v>
      </c>
      <c r="T161" s="334" t="str">
        <f t="shared" si="29"/>
        <v>n.a.</v>
      </c>
      <c r="U161" s="335" t="str">
        <f t="shared" si="29"/>
        <v>n.a.</v>
      </c>
      <c r="W161" s="148"/>
    </row>
    <row r="162" spans="1:25" x14ac:dyDescent="0.25">
      <c r="A162" s="317" t="str">
        <f t="shared" si="32"/>
        <v>n.a.</v>
      </c>
      <c r="B162" s="301" t="str">
        <f t="shared" si="32"/>
        <v>n.a.</v>
      </c>
      <c r="C162" s="302" t="str">
        <f t="shared" si="23"/>
        <v>t</v>
      </c>
      <c r="D162" s="169" t="str">
        <f t="shared" si="33"/>
        <v>n.a.</v>
      </c>
      <c r="E162" s="169" t="str">
        <f t="shared" si="33"/>
        <v>n.a.</v>
      </c>
      <c r="F162" s="169" t="str">
        <f t="shared" si="33"/>
        <v>n.a.</v>
      </c>
      <c r="G162" s="169" t="str">
        <f t="shared" si="33"/>
        <v>n.a.</v>
      </c>
      <c r="H162" s="169" t="str">
        <f t="shared" si="35"/>
        <v>n.a.</v>
      </c>
      <c r="I162" s="170" t="str">
        <f t="shared" si="35"/>
        <v>n.a.</v>
      </c>
      <c r="J162" s="331" t="b">
        <f>FALSE</f>
        <v>0</v>
      </c>
      <c r="K162" s="331" t="b">
        <f>TRUE</f>
        <v>1</v>
      </c>
      <c r="L162" s="332" t="str">
        <f t="shared" si="18"/>
        <v>n.a.</v>
      </c>
      <c r="M162" s="333" t="str">
        <f t="shared" si="30"/>
        <v>n.a.</v>
      </c>
      <c r="N162" s="295" t="str">
        <f t="shared" si="26"/>
        <v>n.a.</v>
      </c>
      <c r="O162" s="333" t="str">
        <f t="shared" si="31"/>
        <v>n.a.</v>
      </c>
      <c r="P162" s="333" t="str">
        <f t="shared" si="34"/>
        <v>n.a.</v>
      </c>
      <c r="Q162" s="333" t="str">
        <f t="shared" si="34"/>
        <v>n.a.</v>
      </c>
      <c r="R162" s="333" t="str">
        <f t="shared" si="34"/>
        <v>n.a.</v>
      </c>
      <c r="S162" s="333" t="str">
        <f t="shared" si="29"/>
        <v>n.a.</v>
      </c>
      <c r="T162" s="334" t="str">
        <f t="shared" si="29"/>
        <v>n.a.</v>
      </c>
      <c r="U162" s="335" t="str">
        <f t="shared" si="29"/>
        <v>n.a.</v>
      </c>
      <c r="W162" s="148"/>
    </row>
    <row r="163" spans="1:25" x14ac:dyDescent="0.25">
      <c r="A163" s="317" t="str">
        <f t="shared" si="32"/>
        <v>n.a.</v>
      </c>
      <c r="B163" s="301" t="str">
        <f t="shared" si="32"/>
        <v>n.a.</v>
      </c>
      <c r="C163" s="302" t="str">
        <f t="shared" si="23"/>
        <v>t</v>
      </c>
      <c r="D163" s="169" t="str">
        <f t="shared" si="33"/>
        <v>n.a.</v>
      </c>
      <c r="E163" s="169" t="str">
        <f t="shared" si="33"/>
        <v>n.a.</v>
      </c>
      <c r="F163" s="169" t="str">
        <f t="shared" si="33"/>
        <v>n.a.</v>
      </c>
      <c r="G163" s="169" t="str">
        <f t="shared" si="33"/>
        <v>n.a.</v>
      </c>
      <c r="H163" s="169" t="str">
        <f t="shared" si="35"/>
        <v>n.a.</v>
      </c>
      <c r="I163" s="170" t="str">
        <f t="shared" si="35"/>
        <v>n.a.</v>
      </c>
      <c r="J163" s="331" t="b">
        <f>FALSE</f>
        <v>0</v>
      </c>
      <c r="K163" s="331" t="b">
        <f>TRUE</f>
        <v>1</v>
      </c>
      <c r="L163" s="332" t="str">
        <f t="shared" si="18"/>
        <v>n.a.</v>
      </c>
      <c r="M163" s="333" t="str">
        <f t="shared" si="30"/>
        <v>n.a.</v>
      </c>
      <c r="N163" s="295" t="str">
        <f t="shared" si="26"/>
        <v>n.a.</v>
      </c>
      <c r="O163" s="333" t="str">
        <f t="shared" si="31"/>
        <v>n.a.</v>
      </c>
      <c r="P163" s="333" t="str">
        <f t="shared" si="34"/>
        <v>n.a.</v>
      </c>
      <c r="Q163" s="333" t="str">
        <f t="shared" si="34"/>
        <v>n.a.</v>
      </c>
      <c r="R163" s="333" t="str">
        <f t="shared" si="34"/>
        <v>n.a.</v>
      </c>
      <c r="S163" s="333" t="str">
        <f t="shared" si="29"/>
        <v>n.a.</v>
      </c>
      <c r="T163" s="334" t="str">
        <f t="shared" si="29"/>
        <v>n.a.</v>
      </c>
      <c r="U163" s="335" t="str">
        <f t="shared" si="29"/>
        <v>n.a.</v>
      </c>
      <c r="W163" s="148"/>
    </row>
    <row r="164" spans="1:25" x14ac:dyDescent="0.25">
      <c r="A164" s="317" t="str">
        <f t="shared" si="32"/>
        <v>n.a.</v>
      </c>
      <c r="B164" s="301" t="str">
        <f t="shared" si="32"/>
        <v>n.a.</v>
      </c>
      <c r="C164" s="302" t="str">
        <f t="shared" si="23"/>
        <v>t</v>
      </c>
      <c r="D164" s="169" t="str">
        <f t="shared" si="33"/>
        <v>n.a.</v>
      </c>
      <c r="E164" s="169" t="str">
        <f t="shared" si="33"/>
        <v>n.a.</v>
      </c>
      <c r="F164" s="169" t="str">
        <f t="shared" si="33"/>
        <v>n.a.</v>
      </c>
      <c r="G164" s="169" t="str">
        <f t="shared" si="33"/>
        <v>n.a.</v>
      </c>
      <c r="H164" s="169" t="str">
        <f t="shared" si="35"/>
        <v>n.a.</v>
      </c>
      <c r="I164" s="170" t="str">
        <f t="shared" si="35"/>
        <v>n.a.</v>
      </c>
      <c r="J164" s="331" t="b">
        <f>FALSE</f>
        <v>0</v>
      </c>
      <c r="K164" s="331" t="b">
        <f>TRUE</f>
        <v>1</v>
      </c>
      <c r="L164" s="332" t="str">
        <f t="shared" si="18"/>
        <v>n.a.</v>
      </c>
      <c r="M164" s="333" t="str">
        <f t="shared" si="30"/>
        <v>n.a.</v>
      </c>
      <c r="N164" s="295" t="str">
        <f t="shared" si="26"/>
        <v>n.a.</v>
      </c>
      <c r="O164" s="333" t="str">
        <f t="shared" si="31"/>
        <v>n.a.</v>
      </c>
      <c r="P164" s="333" t="str">
        <f t="shared" si="34"/>
        <v>n.a.</v>
      </c>
      <c r="Q164" s="333" t="str">
        <f t="shared" si="34"/>
        <v>n.a.</v>
      </c>
      <c r="R164" s="333" t="str">
        <f t="shared" si="34"/>
        <v>n.a.</v>
      </c>
      <c r="S164" s="333" t="str">
        <f t="shared" si="29"/>
        <v>n.a.</v>
      </c>
      <c r="T164" s="334" t="str">
        <f t="shared" si="29"/>
        <v>n.a.</v>
      </c>
      <c r="U164" s="335" t="str">
        <f t="shared" si="29"/>
        <v>n.a.</v>
      </c>
      <c r="W164" s="148"/>
    </row>
    <row r="165" spans="1:25" x14ac:dyDescent="0.25">
      <c r="A165" s="317" t="str">
        <f t="shared" si="32"/>
        <v>n.a.</v>
      </c>
      <c r="B165" s="301" t="str">
        <f t="shared" si="32"/>
        <v>n.a.</v>
      </c>
      <c r="C165" s="302" t="str">
        <f t="shared" si="23"/>
        <v>t</v>
      </c>
      <c r="D165" s="169" t="str">
        <f t="shared" si="33"/>
        <v>n.a.</v>
      </c>
      <c r="E165" s="169" t="str">
        <f t="shared" si="33"/>
        <v>n.a.</v>
      </c>
      <c r="F165" s="169" t="str">
        <f t="shared" si="33"/>
        <v>n.a.</v>
      </c>
      <c r="G165" s="169" t="str">
        <f t="shared" si="33"/>
        <v>n.a.</v>
      </c>
      <c r="H165" s="169" t="str">
        <f t="shared" si="35"/>
        <v>n.a.</v>
      </c>
      <c r="I165" s="170" t="str">
        <f t="shared" si="35"/>
        <v>n.a.</v>
      </c>
      <c r="J165" s="331" t="b">
        <f>FALSE</f>
        <v>0</v>
      </c>
      <c r="K165" s="331" t="b">
        <f>TRUE</f>
        <v>1</v>
      </c>
      <c r="L165" s="332" t="str">
        <f t="shared" si="18"/>
        <v>n.a.</v>
      </c>
      <c r="M165" s="333" t="str">
        <f t="shared" si="30"/>
        <v>n.a.</v>
      </c>
      <c r="N165" s="295" t="str">
        <f t="shared" si="26"/>
        <v>n.a.</v>
      </c>
      <c r="O165" s="333" t="str">
        <f t="shared" si="31"/>
        <v>n.a.</v>
      </c>
      <c r="P165" s="333" t="str">
        <f t="shared" si="34"/>
        <v>n.a.</v>
      </c>
      <c r="Q165" s="333" t="str">
        <f t="shared" si="34"/>
        <v>n.a.</v>
      </c>
      <c r="R165" s="333" t="str">
        <f t="shared" si="34"/>
        <v>n.a.</v>
      </c>
      <c r="S165" s="333" t="str">
        <f t="shared" si="29"/>
        <v>n.a.</v>
      </c>
      <c r="T165" s="334" t="str">
        <f t="shared" si="29"/>
        <v>n.a.</v>
      </c>
      <c r="U165" s="335" t="str">
        <f t="shared" si="29"/>
        <v>n.a.</v>
      </c>
      <c r="W165" s="148"/>
    </row>
    <row r="166" spans="1:25" x14ac:dyDescent="0.25">
      <c r="A166" s="317" t="str">
        <f t="shared" si="32"/>
        <v>n.a.</v>
      </c>
      <c r="B166" s="301" t="str">
        <f t="shared" si="32"/>
        <v>n.a.</v>
      </c>
      <c r="C166" s="302" t="str">
        <f t="shared" si="23"/>
        <v>t</v>
      </c>
      <c r="D166" s="169" t="str">
        <f t="shared" si="33"/>
        <v>n.a.</v>
      </c>
      <c r="E166" s="169" t="str">
        <f t="shared" si="33"/>
        <v>n.a.</v>
      </c>
      <c r="F166" s="169" t="str">
        <f t="shared" si="33"/>
        <v>n.a.</v>
      </c>
      <c r="G166" s="169" t="str">
        <f t="shared" si="33"/>
        <v>n.a.</v>
      </c>
      <c r="H166" s="169" t="str">
        <f t="shared" si="35"/>
        <v>n.a.</v>
      </c>
      <c r="I166" s="170" t="str">
        <f t="shared" si="35"/>
        <v>n.a.</v>
      </c>
      <c r="J166" s="331" t="b">
        <f>FALSE</f>
        <v>0</v>
      </c>
      <c r="K166" s="331" t="b">
        <f>TRUE</f>
        <v>1</v>
      </c>
      <c r="L166" s="332" t="str">
        <f t="shared" si="18"/>
        <v>n.a.</v>
      </c>
      <c r="M166" s="333" t="str">
        <f t="shared" si="30"/>
        <v>n.a.</v>
      </c>
      <c r="N166" s="295" t="str">
        <f t="shared" si="26"/>
        <v>n.a.</v>
      </c>
      <c r="O166" s="333" t="str">
        <f t="shared" si="31"/>
        <v>n.a.</v>
      </c>
      <c r="P166" s="333" t="str">
        <f t="shared" si="34"/>
        <v>n.a.</v>
      </c>
      <c r="Q166" s="333" t="str">
        <f t="shared" si="34"/>
        <v>n.a.</v>
      </c>
      <c r="R166" s="333" t="str">
        <f t="shared" si="34"/>
        <v>n.a.</v>
      </c>
      <c r="S166" s="333" t="str">
        <f t="shared" si="29"/>
        <v>n.a.</v>
      </c>
      <c r="T166" s="334" t="str">
        <f t="shared" si="29"/>
        <v>n.a.</v>
      </c>
      <c r="U166" s="335" t="str">
        <f t="shared" si="29"/>
        <v>n.a.</v>
      </c>
      <c r="W166" s="148"/>
    </row>
    <row r="167" spans="1:25" x14ac:dyDescent="0.25">
      <c r="A167" s="317" t="str">
        <f t="shared" si="32"/>
        <v>n.a.</v>
      </c>
      <c r="B167" s="301" t="str">
        <f t="shared" si="32"/>
        <v>n.a.</v>
      </c>
      <c r="C167" s="302" t="str">
        <f t="shared" si="23"/>
        <v>t</v>
      </c>
      <c r="D167" s="169" t="str">
        <f t="shared" si="33"/>
        <v>n.a.</v>
      </c>
      <c r="E167" s="169" t="str">
        <f t="shared" si="33"/>
        <v>n.a.</v>
      </c>
      <c r="F167" s="169" t="str">
        <f t="shared" si="33"/>
        <v>n.a.</v>
      </c>
      <c r="G167" s="169" t="str">
        <f t="shared" si="33"/>
        <v>n.a.</v>
      </c>
      <c r="H167" s="169" t="str">
        <f t="shared" si="35"/>
        <v>n.a.</v>
      </c>
      <c r="I167" s="170" t="str">
        <f t="shared" si="35"/>
        <v>n.a.</v>
      </c>
      <c r="J167" s="331" t="b">
        <f>FALSE</f>
        <v>0</v>
      </c>
      <c r="K167" s="331" t="b">
        <f>TRUE</f>
        <v>1</v>
      </c>
      <c r="L167" s="332" t="str">
        <f t="shared" si="18"/>
        <v>n.a.</v>
      </c>
      <c r="M167" s="333" t="str">
        <f t="shared" si="30"/>
        <v>n.a.</v>
      </c>
      <c r="N167" s="295" t="str">
        <f t="shared" si="26"/>
        <v>n.a.</v>
      </c>
      <c r="O167" s="333" t="str">
        <f t="shared" si="31"/>
        <v>n.a.</v>
      </c>
      <c r="P167" s="333" t="str">
        <f t="shared" si="34"/>
        <v>n.a.</v>
      </c>
      <c r="Q167" s="333" t="str">
        <f t="shared" si="34"/>
        <v>n.a.</v>
      </c>
      <c r="R167" s="333" t="str">
        <f t="shared" si="34"/>
        <v>n.a.</v>
      </c>
      <c r="S167" s="333" t="str">
        <f t="shared" si="29"/>
        <v>n.a.</v>
      </c>
      <c r="T167" s="334" t="str">
        <f t="shared" si="29"/>
        <v>n.a.</v>
      </c>
      <c r="U167" s="335" t="str">
        <f t="shared" si="29"/>
        <v>n.a.</v>
      </c>
      <c r="W167" s="148"/>
    </row>
    <row r="168" spans="1:25" ht="13.8" thickBot="1" x14ac:dyDescent="0.3">
      <c r="A168" s="318" t="str">
        <f t="shared" si="32"/>
        <v>n.a.</v>
      </c>
      <c r="B168" s="303" t="str">
        <f t="shared" si="32"/>
        <v>n.a.</v>
      </c>
      <c r="C168" s="304" t="str">
        <f t="shared" si="23"/>
        <v>t</v>
      </c>
      <c r="D168" s="305" t="str">
        <f t="shared" si="33"/>
        <v>n.a.</v>
      </c>
      <c r="E168" s="305" t="str">
        <f t="shared" si="33"/>
        <v>n.a.</v>
      </c>
      <c r="F168" s="305" t="str">
        <f t="shared" si="33"/>
        <v>n.a.</v>
      </c>
      <c r="G168" s="305" t="str">
        <f t="shared" si="33"/>
        <v>n.a.</v>
      </c>
      <c r="H168" s="305" t="str">
        <f t="shared" si="35"/>
        <v>n.a.</v>
      </c>
      <c r="I168" s="306" t="str">
        <f t="shared" si="35"/>
        <v>n.a.</v>
      </c>
      <c r="J168" s="336" t="b">
        <f>FALSE</f>
        <v>0</v>
      </c>
      <c r="K168" s="336" t="b">
        <f>TRUE</f>
        <v>1</v>
      </c>
      <c r="L168" s="337" t="str">
        <f t="shared" si="18"/>
        <v>n.a.</v>
      </c>
      <c r="M168" s="338" t="str">
        <f t="shared" si="30"/>
        <v>n.a.</v>
      </c>
      <c r="N168" s="178" t="str">
        <f t="shared" si="26"/>
        <v>n.a.</v>
      </c>
      <c r="O168" s="338" t="str">
        <f t="shared" si="31"/>
        <v>n.a.</v>
      </c>
      <c r="P168" s="338" t="str">
        <f t="shared" si="34"/>
        <v>n.a.</v>
      </c>
      <c r="Q168" s="338" t="str">
        <f t="shared" si="34"/>
        <v>n.a.</v>
      </c>
      <c r="R168" s="338" t="str">
        <f t="shared" si="34"/>
        <v>n.a.</v>
      </c>
      <c r="S168" s="338" t="str">
        <f t="shared" si="29"/>
        <v>n.a.</v>
      </c>
      <c r="T168" s="339" t="str">
        <f t="shared" si="29"/>
        <v>n.a.</v>
      </c>
      <c r="U168" s="340" t="str">
        <f t="shared" si="29"/>
        <v>n.a.</v>
      </c>
      <c r="W168" s="148"/>
    </row>
    <row r="169" spans="1:25" x14ac:dyDescent="0.25">
      <c r="A169" s="212" t="str">
        <f>Translations!$B$1070</f>
        <v>Material - CaCO3</v>
      </c>
      <c r="B169" s="212" t="s">
        <v>971</v>
      </c>
      <c r="C169" s="307" t="str">
        <f t="shared" si="23"/>
        <v>t</v>
      </c>
      <c r="D169" s="308">
        <v>0.44</v>
      </c>
      <c r="E169" s="309" t="str">
        <f t="shared" ref="E169:E180" si="36">EUconst_tCO2pt</f>
        <v>tCO2/t</v>
      </c>
      <c r="F169" s="308" t="str">
        <f t="shared" ref="F169:I190" si="37">EUconst_NA</f>
        <v>n.a.</v>
      </c>
      <c r="G169" s="309" t="str">
        <f t="shared" si="37"/>
        <v>n.a.</v>
      </c>
      <c r="H169" s="308" t="str">
        <f t="shared" si="37"/>
        <v>n.a.</v>
      </c>
      <c r="I169" s="310" t="str">
        <f t="shared" si="37"/>
        <v>n.a.</v>
      </c>
      <c r="J169" s="326" t="b">
        <f>TRUE</f>
        <v>1</v>
      </c>
      <c r="K169" s="321" t="b">
        <f>TRUE</f>
        <v>1</v>
      </c>
      <c r="L169" s="341" t="s">
        <v>584</v>
      </c>
      <c r="M169" s="342" t="str">
        <f t="shared" si="30"/>
        <v>n.a.</v>
      </c>
      <c r="N169" s="174" t="str">
        <f t="shared" si="26"/>
        <v>GJ/t</v>
      </c>
      <c r="O169" s="342" t="str">
        <f t="shared" si="31"/>
        <v>n.a.</v>
      </c>
      <c r="P169" s="342" t="str">
        <f t="shared" ref="P169:P180" si="38">EUconst_tCO2pt</f>
        <v>tCO2/t</v>
      </c>
      <c r="Q169" s="342" t="str">
        <f t="shared" ref="Q169:R184" si="39">EUconst_NA</f>
        <v>n.a.</v>
      </c>
      <c r="R169" s="342">
        <v>1</v>
      </c>
      <c r="S169" s="342" t="str">
        <f t="shared" si="29"/>
        <v>n.a.</v>
      </c>
      <c r="T169" s="343" t="str">
        <f t="shared" si="29"/>
        <v>n.a.</v>
      </c>
      <c r="U169" s="344" t="str">
        <f t="shared" ref="U169:U197" si="40">EUconst_NA</f>
        <v>n.a.</v>
      </c>
      <c r="W169" s="148"/>
    </row>
    <row r="170" spans="1:25" x14ac:dyDescent="0.25">
      <c r="A170" s="213" t="str">
        <f>Translations!$B$1071</f>
        <v>Material - MgCO3</v>
      </c>
      <c r="B170" s="213" t="s">
        <v>971</v>
      </c>
      <c r="C170" s="163" t="str">
        <f t="shared" si="23"/>
        <v>t</v>
      </c>
      <c r="D170" s="169">
        <v>0.52200000000000002</v>
      </c>
      <c r="E170" s="150" t="str">
        <f t="shared" si="36"/>
        <v>tCO2/t</v>
      </c>
      <c r="F170" s="169" t="str">
        <f t="shared" si="37"/>
        <v>n.a.</v>
      </c>
      <c r="G170" s="150" t="str">
        <f t="shared" si="37"/>
        <v>n.a.</v>
      </c>
      <c r="H170" s="169" t="str">
        <f t="shared" si="37"/>
        <v>n.a.</v>
      </c>
      <c r="I170" s="170" t="str">
        <f t="shared" si="37"/>
        <v>n.a.</v>
      </c>
      <c r="J170" s="326" t="b">
        <f>TRUE</f>
        <v>1</v>
      </c>
      <c r="K170" s="326" t="b">
        <f>TRUE</f>
        <v>1</v>
      </c>
      <c r="L170" s="327" t="s">
        <v>584</v>
      </c>
      <c r="M170" s="328" t="str">
        <f t="shared" si="30"/>
        <v>n.a.</v>
      </c>
      <c r="N170" s="175" t="str">
        <f t="shared" ref="N170:N201" si="41">IF(OR(L170="",L170=EUconst_NA),EUconst_NA,IF(L170=EUconst_t,EUconst_GJpt,EUconst_GJpkNm3))</f>
        <v>GJ/t</v>
      </c>
      <c r="O170" s="328" t="str">
        <f t="shared" si="31"/>
        <v>n.a.</v>
      </c>
      <c r="P170" s="328" t="str">
        <f t="shared" si="38"/>
        <v>tCO2/t</v>
      </c>
      <c r="Q170" s="328" t="str">
        <f t="shared" si="39"/>
        <v>n.a.</v>
      </c>
      <c r="R170" s="328">
        <v>1</v>
      </c>
      <c r="S170" s="328" t="str">
        <f t="shared" ref="S170:T233" si="42">EUconst_NA</f>
        <v>n.a.</v>
      </c>
      <c r="T170" s="329" t="str">
        <f t="shared" si="42"/>
        <v>n.a.</v>
      </c>
      <c r="U170" s="330" t="str">
        <f t="shared" si="40"/>
        <v>n.a.</v>
      </c>
      <c r="W170" s="148"/>
    </row>
    <row r="171" spans="1:25" x14ac:dyDescent="0.25">
      <c r="A171" s="213" t="str">
        <f>Translations!$B$1072</f>
        <v>Material - Na2CO3</v>
      </c>
      <c r="B171" s="213" t="s">
        <v>971</v>
      </c>
      <c r="C171" s="163" t="str">
        <f t="shared" si="23"/>
        <v>t</v>
      </c>
      <c r="D171" s="169">
        <v>0.41499999999999998</v>
      </c>
      <c r="E171" s="150" t="str">
        <f t="shared" si="36"/>
        <v>tCO2/t</v>
      </c>
      <c r="F171" s="169" t="str">
        <f t="shared" si="37"/>
        <v>n.a.</v>
      </c>
      <c r="G171" s="150" t="str">
        <f t="shared" si="37"/>
        <v>n.a.</v>
      </c>
      <c r="H171" s="169" t="str">
        <f t="shared" si="37"/>
        <v>n.a.</v>
      </c>
      <c r="I171" s="170" t="str">
        <f t="shared" si="37"/>
        <v>n.a.</v>
      </c>
      <c r="J171" s="326" t="b">
        <f>TRUE</f>
        <v>1</v>
      </c>
      <c r="K171" s="326" t="b">
        <f>TRUE</f>
        <v>1</v>
      </c>
      <c r="L171" s="327" t="s">
        <v>584</v>
      </c>
      <c r="M171" s="328" t="str">
        <f t="shared" si="30"/>
        <v>n.a.</v>
      </c>
      <c r="N171" s="175" t="str">
        <f t="shared" si="41"/>
        <v>GJ/t</v>
      </c>
      <c r="O171" s="328" t="str">
        <f t="shared" si="31"/>
        <v>n.a.</v>
      </c>
      <c r="P171" s="328" t="str">
        <f t="shared" si="38"/>
        <v>tCO2/t</v>
      </c>
      <c r="Q171" s="328" t="str">
        <f t="shared" si="39"/>
        <v>n.a.</v>
      </c>
      <c r="R171" s="328">
        <v>1</v>
      </c>
      <c r="S171" s="328" t="str">
        <f t="shared" si="42"/>
        <v>n.a.</v>
      </c>
      <c r="T171" s="329" t="str">
        <f t="shared" si="42"/>
        <v>n.a.</v>
      </c>
      <c r="U171" s="330" t="str">
        <f t="shared" si="40"/>
        <v>n.a.</v>
      </c>
      <c r="W171" s="148"/>
      <c r="Y171" s="148"/>
    </row>
    <row r="172" spans="1:25" x14ac:dyDescent="0.25">
      <c r="A172" s="213" t="str">
        <f>Translations!$B$1073</f>
        <v>Material - BaCO3</v>
      </c>
      <c r="B172" s="213" t="s">
        <v>971</v>
      </c>
      <c r="C172" s="163" t="str">
        <f t="shared" si="23"/>
        <v>t</v>
      </c>
      <c r="D172" s="169">
        <v>0.223</v>
      </c>
      <c r="E172" s="150" t="str">
        <f t="shared" si="36"/>
        <v>tCO2/t</v>
      </c>
      <c r="F172" s="169" t="str">
        <f t="shared" si="37"/>
        <v>n.a.</v>
      </c>
      <c r="G172" s="150" t="str">
        <f t="shared" si="37"/>
        <v>n.a.</v>
      </c>
      <c r="H172" s="169" t="str">
        <f t="shared" si="37"/>
        <v>n.a.</v>
      </c>
      <c r="I172" s="170" t="str">
        <f t="shared" si="37"/>
        <v>n.a.</v>
      </c>
      <c r="J172" s="326" t="b">
        <f>TRUE</f>
        <v>1</v>
      </c>
      <c r="K172" s="326" t="b">
        <f>TRUE</f>
        <v>1</v>
      </c>
      <c r="L172" s="327" t="s">
        <v>584</v>
      </c>
      <c r="M172" s="328" t="str">
        <f t="shared" si="30"/>
        <v>n.a.</v>
      </c>
      <c r="N172" s="175" t="str">
        <f t="shared" si="41"/>
        <v>GJ/t</v>
      </c>
      <c r="O172" s="328" t="str">
        <f t="shared" si="31"/>
        <v>n.a.</v>
      </c>
      <c r="P172" s="328" t="str">
        <f t="shared" si="38"/>
        <v>tCO2/t</v>
      </c>
      <c r="Q172" s="328" t="str">
        <f t="shared" si="39"/>
        <v>n.a.</v>
      </c>
      <c r="R172" s="328">
        <v>1</v>
      </c>
      <c r="S172" s="328" t="str">
        <f t="shared" si="42"/>
        <v>n.a.</v>
      </c>
      <c r="T172" s="329" t="str">
        <f t="shared" si="42"/>
        <v>n.a.</v>
      </c>
      <c r="U172" s="330" t="str">
        <f t="shared" si="40"/>
        <v>n.a.</v>
      </c>
      <c r="W172" s="148"/>
      <c r="Y172" s="148"/>
    </row>
    <row r="173" spans="1:25" x14ac:dyDescent="0.25">
      <c r="A173" s="213" t="str">
        <f>Translations!$B$1074</f>
        <v>Material - Li2CO3</v>
      </c>
      <c r="B173" s="213" t="s">
        <v>971</v>
      </c>
      <c r="C173" s="163" t="str">
        <f t="shared" si="23"/>
        <v>t</v>
      </c>
      <c r="D173" s="169">
        <v>0.59599999999999997</v>
      </c>
      <c r="E173" s="150" t="str">
        <f t="shared" si="36"/>
        <v>tCO2/t</v>
      </c>
      <c r="F173" s="169" t="str">
        <f t="shared" si="37"/>
        <v>n.a.</v>
      </c>
      <c r="G173" s="150" t="str">
        <f t="shared" si="37"/>
        <v>n.a.</v>
      </c>
      <c r="H173" s="169" t="str">
        <f t="shared" si="37"/>
        <v>n.a.</v>
      </c>
      <c r="I173" s="170" t="str">
        <f t="shared" si="37"/>
        <v>n.a.</v>
      </c>
      <c r="J173" s="326" t="b">
        <f>TRUE</f>
        <v>1</v>
      </c>
      <c r="K173" s="326" t="b">
        <f>TRUE</f>
        <v>1</v>
      </c>
      <c r="L173" s="327" t="s">
        <v>584</v>
      </c>
      <c r="M173" s="328" t="str">
        <f t="shared" si="30"/>
        <v>n.a.</v>
      </c>
      <c r="N173" s="175" t="str">
        <f t="shared" si="41"/>
        <v>GJ/t</v>
      </c>
      <c r="O173" s="328" t="str">
        <f t="shared" si="31"/>
        <v>n.a.</v>
      </c>
      <c r="P173" s="328" t="str">
        <f t="shared" si="38"/>
        <v>tCO2/t</v>
      </c>
      <c r="Q173" s="328" t="str">
        <f t="shared" si="39"/>
        <v>n.a.</v>
      </c>
      <c r="R173" s="328">
        <v>1</v>
      </c>
      <c r="S173" s="328" t="str">
        <f t="shared" si="42"/>
        <v>n.a.</v>
      </c>
      <c r="T173" s="329" t="str">
        <f t="shared" si="42"/>
        <v>n.a.</v>
      </c>
      <c r="U173" s="330" t="str">
        <f t="shared" si="40"/>
        <v>n.a.</v>
      </c>
      <c r="W173" s="148"/>
    </row>
    <row r="174" spans="1:25" x14ac:dyDescent="0.25">
      <c r="A174" s="213" t="str">
        <f>Translations!$B$1075</f>
        <v>Material - K2CO3</v>
      </c>
      <c r="B174" s="213" t="s">
        <v>971</v>
      </c>
      <c r="C174" s="163" t="str">
        <f t="shared" si="23"/>
        <v>t</v>
      </c>
      <c r="D174" s="169">
        <v>0.318</v>
      </c>
      <c r="E174" s="150" t="str">
        <f t="shared" si="36"/>
        <v>tCO2/t</v>
      </c>
      <c r="F174" s="169" t="str">
        <f t="shared" si="37"/>
        <v>n.a.</v>
      </c>
      <c r="G174" s="150" t="str">
        <f t="shared" si="37"/>
        <v>n.a.</v>
      </c>
      <c r="H174" s="169" t="str">
        <f t="shared" si="37"/>
        <v>n.a.</v>
      </c>
      <c r="I174" s="170" t="str">
        <f t="shared" si="37"/>
        <v>n.a.</v>
      </c>
      <c r="J174" s="326" t="b">
        <f>TRUE</f>
        <v>1</v>
      </c>
      <c r="K174" s="326" t="b">
        <f>TRUE</f>
        <v>1</v>
      </c>
      <c r="L174" s="327" t="s">
        <v>584</v>
      </c>
      <c r="M174" s="328" t="str">
        <f t="shared" si="30"/>
        <v>n.a.</v>
      </c>
      <c r="N174" s="175" t="str">
        <f t="shared" si="41"/>
        <v>GJ/t</v>
      </c>
      <c r="O174" s="328" t="str">
        <f t="shared" si="31"/>
        <v>n.a.</v>
      </c>
      <c r="P174" s="328" t="str">
        <f t="shared" si="38"/>
        <v>tCO2/t</v>
      </c>
      <c r="Q174" s="328" t="str">
        <f t="shared" si="39"/>
        <v>n.a.</v>
      </c>
      <c r="R174" s="328">
        <v>1</v>
      </c>
      <c r="S174" s="328" t="str">
        <f t="shared" si="42"/>
        <v>n.a.</v>
      </c>
      <c r="T174" s="329" t="str">
        <f t="shared" si="42"/>
        <v>n.a.</v>
      </c>
      <c r="U174" s="330" t="str">
        <f t="shared" si="40"/>
        <v>n.a.</v>
      </c>
      <c r="W174" s="148"/>
    </row>
    <row r="175" spans="1:25" x14ac:dyDescent="0.25">
      <c r="A175" s="213" t="str">
        <f>Translations!$B$1076</f>
        <v>Material - SrCO3</v>
      </c>
      <c r="B175" s="213" t="s">
        <v>971</v>
      </c>
      <c r="C175" s="163" t="str">
        <f t="shared" si="23"/>
        <v>t</v>
      </c>
      <c r="D175" s="169">
        <v>0.29799999999999999</v>
      </c>
      <c r="E175" s="150" t="str">
        <f t="shared" si="36"/>
        <v>tCO2/t</v>
      </c>
      <c r="F175" s="169" t="str">
        <f t="shared" si="37"/>
        <v>n.a.</v>
      </c>
      <c r="G175" s="150" t="str">
        <f t="shared" si="37"/>
        <v>n.a.</v>
      </c>
      <c r="H175" s="169" t="str">
        <f t="shared" si="37"/>
        <v>n.a.</v>
      </c>
      <c r="I175" s="170" t="str">
        <f t="shared" si="37"/>
        <v>n.a.</v>
      </c>
      <c r="J175" s="326" t="b">
        <f>TRUE</f>
        <v>1</v>
      </c>
      <c r="K175" s="326" t="b">
        <f>TRUE</f>
        <v>1</v>
      </c>
      <c r="L175" s="327" t="s">
        <v>584</v>
      </c>
      <c r="M175" s="328" t="str">
        <f t="shared" si="30"/>
        <v>n.a.</v>
      </c>
      <c r="N175" s="175" t="str">
        <f t="shared" si="41"/>
        <v>GJ/t</v>
      </c>
      <c r="O175" s="328" t="str">
        <f t="shared" si="31"/>
        <v>n.a.</v>
      </c>
      <c r="P175" s="328" t="str">
        <f t="shared" si="38"/>
        <v>tCO2/t</v>
      </c>
      <c r="Q175" s="328" t="str">
        <f t="shared" si="39"/>
        <v>n.a.</v>
      </c>
      <c r="R175" s="328">
        <v>1</v>
      </c>
      <c r="S175" s="328" t="str">
        <f t="shared" si="42"/>
        <v>n.a.</v>
      </c>
      <c r="T175" s="329" t="str">
        <f t="shared" si="42"/>
        <v>n.a.</v>
      </c>
      <c r="U175" s="330" t="str">
        <f t="shared" si="40"/>
        <v>n.a.</v>
      </c>
      <c r="W175" s="148"/>
    </row>
    <row r="176" spans="1:25" x14ac:dyDescent="0.25">
      <c r="A176" s="213" t="str">
        <f>Translations!$B$1077</f>
        <v>Material - NaHCO3</v>
      </c>
      <c r="B176" s="213" t="s">
        <v>971</v>
      </c>
      <c r="C176" s="163" t="str">
        <f t="shared" si="23"/>
        <v>t</v>
      </c>
      <c r="D176" s="169">
        <v>0.52400000000000002</v>
      </c>
      <c r="E176" s="150" t="str">
        <f t="shared" si="36"/>
        <v>tCO2/t</v>
      </c>
      <c r="F176" s="169" t="str">
        <f t="shared" si="37"/>
        <v>n.a.</v>
      </c>
      <c r="G176" s="150" t="str">
        <f t="shared" si="37"/>
        <v>n.a.</v>
      </c>
      <c r="H176" s="169" t="str">
        <f t="shared" si="37"/>
        <v>n.a.</v>
      </c>
      <c r="I176" s="170" t="str">
        <f t="shared" si="37"/>
        <v>n.a.</v>
      </c>
      <c r="J176" s="326" t="b">
        <f>TRUE</f>
        <v>1</v>
      </c>
      <c r="K176" s="326" t="b">
        <f>TRUE</f>
        <v>1</v>
      </c>
      <c r="L176" s="327" t="s">
        <v>584</v>
      </c>
      <c r="M176" s="328" t="str">
        <f t="shared" si="30"/>
        <v>n.a.</v>
      </c>
      <c r="N176" s="175" t="str">
        <f t="shared" si="41"/>
        <v>GJ/t</v>
      </c>
      <c r="O176" s="328" t="str">
        <f t="shared" si="31"/>
        <v>n.a.</v>
      </c>
      <c r="P176" s="328" t="str">
        <f t="shared" si="38"/>
        <v>tCO2/t</v>
      </c>
      <c r="Q176" s="328" t="str">
        <f t="shared" si="39"/>
        <v>n.a.</v>
      </c>
      <c r="R176" s="328">
        <v>1</v>
      </c>
      <c r="S176" s="328" t="str">
        <f t="shared" si="42"/>
        <v>n.a.</v>
      </c>
      <c r="T176" s="329" t="str">
        <f t="shared" si="42"/>
        <v>n.a.</v>
      </c>
      <c r="U176" s="330" t="str">
        <f t="shared" si="40"/>
        <v>n.a.</v>
      </c>
      <c r="W176" s="148"/>
    </row>
    <row r="177" spans="1:23" x14ac:dyDescent="0.25">
      <c r="A177" s="213" t="str">
        <f>Translations!$B$1078</f>
        <v>Material - FeCO3</v>
      </c>
      <c r="B177" s="213" t="s">
        <v>971</v>
      </c>
      <c r="C177" s="163" t="str">
        <f t="shared" si="23"/>
        <v>t</v>
      </c>
      <c r="D177" s="169">
        <v>0.38</v>
      </c>
      <c r="E177" s="150" t="str">
        <f t="shared" si="36"/>
        <v>tCO2/t</v>
      </c>
      <c r="F177" s="169" t="str">
        <f t="shared" si="37"/>
        <v>n.a.</v>
      </c>
      <c r="G177" s="150" t="str">
        <f t="shared" si="37"/>
        <v>n.a.</v>
      </c>
      <c r="H177" s="169" t="str">
        <f t="shared" si="37"/>
        <v>n.a.</v>
      </c>
      <c r="I177" s="170" t="str">
        <f t="shared" si="37"/>
        <v>n.a.</v>
      </c>
      <c r="J177" s="326" t="b">
        <f>TRUE</f>
        <v>1</v>
      </c>
      <c r="K177" s="326" t="b">
        <f>TRUE</f>
        <v>1</v>
      </c>
      <c r="L177" s="327" t="s">
        <v>584</v>
      </c>
      <c r="M177" s="328" t="str">
        <f t="shared" si="30"/>
        <v>n.a.</v>
      </c>
      <c r="N177" s="175" t="str">
        <f t="shared" si="41"/>
        <v>GJ/t</v>
      </c>
      <c r="O177" s="328" t="str">
        <f t="shared" si="31"/>
        <v>n.a.</v>
      </c>
      <c r="P177" s="328" t="str">
        <f t="shared" si="38"/>
        <v>tCO2/t</v>
      </c>
      <c r="Q177" s="328" t="str">
        <f t="shared" si="39"/>
        <v>n.a.</v>
      </c>
      <c r="R177" s="328">
        <v>1</v>
      </c>
      <c r="S177" s="328" t="str">
        <f t="shared" si="42"/>
        <v>n.a.</v>
      </c>
      <c r="T177" s="329" t="str">
        <f t="shared" si="42"/>
        <v>n.a.</v>
      </c>
      <c r="U177" s="330" t="str">
        <f t="shared" si="40"/>
        <v>n.a.</v>
      </c>
      <c r="W177" s="148"/>
    </row>
    <row r="178" spans="1:23" x14ac:dyDescent="0.25">
      <c r="A178" s="213" t="str">
        <f>Translations!$B$1082</f>
        <v>Material - CaO</v>
      </c>
      <c r="B178" s="213" t="s">
        <v>971</v>
      </c>
      <c r="C178" s="163" t="str">
        <f t="shared" si="23"/>
        <v>t</v>
      </c>
      <c r="D178" s="169">
        <v>0.78500000000000003</v>
      </c>
      <c r="E178" s="150" t="str">
        <f t="shared" si="36"/>
        <v>tCO2/t</v>
      </c>
      <c r="F178" s="169" t="str">
        <f t="shared" si="37"/>
        <v>n.a.</v>
      </c>
      <c r="G178" s="150" t="str">
        <f t="shared" si="37"/>
        <v>n.a.</v>
      </c>
      <c r="H178" s="169" t="str">
        <f t="shared" si="37"/>
        <v>n.a.</v>
      </c>
      <c r="I178" s="170" t="str">
        <f t="shared" si="37"/>
        <v>n.a.</v>
      </c>
      <c r="J178" s="326" t="b">
        <f>TRUE</f>
        <v>1</v>
      </c>
      <c r="K178" s="326" t="b">
        <f>TRUE</f>
        <v>1</v>
      </c>
      <c r="L178" s="327" t="s">
        <v>584</v>
      </c>
      <c r="M178" s="328" t="str">
        <f t="shared" si="30"/>
        <v>n.a.</v>
      </c>
      <c r="N178" s="175" t="str">
        <f t="shared" si="41"/>
        <v>GJ/t</v>
      </c>
      <c r="O178" s="328" t="str">
        <f t="shared" si="31"/>
        <v>n.a.</v>
      </c>
      <c r="P178" s="328" t="str">
        <f t="shared" si="38"/>
        <v>tCO2/t</v>
      </c>
      <c r="Q178" s="328" t="str">
        <f t="shared" si="39"/>
        <v>n.a.</v>
      </c>
      <c r="R178" s="328">
        <v>1</v>
      </c>
      <c r="S178" s="328" t="str">
        <f t="shared" si="42"/>
        <v>n.a.</v>
      </c>
      <c r="T178" s="329" t="str">
        <f t="shared" si="42"/>
        <v>n.a.</v>
      </c>
      <c r="U178" s="330" t="str">
        <f t="shared" si="40"/>
        <v>n.a.</v>
      </c>
      <c r="W178" s="148"/>
    </row>
    <row r="179" spans="1:23" x14ac:dyDescent="0.25">
      <c r="A179" s="213" t="str">
        <f>Translations!$B$1083</f>
        <v>Material - MgO</v>
      </c>
      <c r="B179" s="213" t="s">
        <v>971</v>
      </c>
      <c r="C179" s="163" t="str">
        <f t="shared" si="23"/>
        <v>t</v>
      </c>
      <c r="D179" s="169">
        <v>1.0920000000000001</v>
      </c>
      <c r="E179" s="150" t="str">
        <f t="shared" si="36"/>
        <v>tCO2/t</v>
      </c>
      <c r="F179" s="169" t="str">
        <f t="shared" si="37"/>
        <v>n.a.</v>
      </c>
      <c r="G179" s="150" t="str">
        <f t="shared" si="37"/>
        <v>n.a.</v>
      </c>
      <c r="H179" s="169" t="str">
        <f t="shared" si="37"/>
        <v>n.a.</v>
      </c>
      <c r="I179" s="170" t="str">
        <f t="shared" si="37"/>
        <v>n.a.</v>
      </c>
      <c r="J179" s="326" t="b">
        <f>TRUE</f>
        <v>1</v>
      </c>
      <c r="K179" s="326" t="b">
        <f>TRUE</f>
        <v>1</v>
      </c>
      <c r="L179" s="327" t="s">
        <v>584</v>
      </c>
      <c r="M179" s="328" t="str">
        <f t="shared" si="30"/>
        <v>n.a.</v>
      </c>
      <c r="N179" s="175" t="str">
        <f t="shared" si="41"/>
        <v>GJ/t</v>
      </c>
      <c r="O179" s="328" t="str">
        <f t="shared" si="31"/>
        <v>n.a.</v>
      </c>
      <c r="P179" s="328" t="str">
        <f t="shared" si="38"/>
        <v>tCO2/t</v>
      </c>
      <c r="Q179" s="328" t="str">
        <f t="shared" si="39"/>
        <v>n.a.</v>
      </c>
      <c r="R179" s="328">
        <v>1</v>
      </c>
      <c r="S179" s="328" t="str">
        <f t="shared" si="42"/>
        <v>n.a.</v>
      </c>
      <c r="T179" s="329" t="str">
        <f t="shared" si="42"/>
        <v>n.a.</v>
      </c>
      <c r="U179" s="330" t="str">
        <f t="shared" si="40"/>
        <v>n.a.</v>
      </c>
      <c r="W179" s="148"/>
    </row>
    <row r="180" spans="1:23" x14ac:dyDescent="0.25">
      <c r="A180" s="213" t="str">
        <f>Translations!$B$1084</f>
        <v>Material - BaO</v>
      </c>
      <c r="B180" s="213" t="s">
        <v>971</v>
      </c>
      <c r="C180" s="163" t="str">
        <f t="shared" ref="C180:C233" si="43">EUconst_t</f>
        <v>t</v>
      </c>
      <c r="D180" s="169">
        <v>0.28699999999999998</v>
      </c>
      <c r="E180" s="150" t="str">
        <f t="shared" si="36"/>
        <v>tCO2/t</v>
      </c>
      <c r="F180" s="169" t="str">
        <f t="shared" si="37"/>
        <v>n.a.</v>
      </c>
      <c r="G180" s="150" t="str">
        <f t="shared" si="37"/>
        <v>n.a.</v>
      </c>
      <c r="H180" s="169" t="str">
        <f t="shared" si="37"/>
        <v>n.a.</v>
      </c>
      <c r="I180" s="170" t="str">
        <f t="shared" si="37"/>
        <v>n.a.</v>
      </c>
      <c r="J180" s="326" t="b">
        <f>TRUE</f>
        <v>1</v>
      </c>
      <c r="K180" s="326" t="b">
        <f>TRUE</f>
        <v>1</v>
      </c>
      <c r="L180" s="327" t="s">
        <v>584</v>
      </c>
      <c r="M180" s="328" t="str">
        <f t="shared" si="30"/>
        <v>n.a.</v>
      </c>
      <c r="N180" s="175" t="str">
        <f t="shared" si="41"/>
        <v>GJ/t</v>
      </c>
      <c r="O180" s="328" t="str">
        <f t="shared" si="31"/>
        <v>n.a.</v>
      </c>
      <c r="P180" s="328" t="str">
        <f t="shared" si="38"/>
        <v>tCO2/t</v>
      </c>
      <c r="Q180" s="328" t="str">
        <f t="shared" si="39"/>
        <v>n.a.</v>
      </c>
      <c r="R180" s="328">
        <v>1</v>
      </c>
      <c r="S180" s="328" t="str">
        <f t="shared" si="42"/>
        <v>n.a.</v>
      </c>
      <c r="T180" s="329" t="str">
        <f t="shared" si="42"/>
        <v>n.a.</v>
      </c>
      <c r="U180" s="330" t="str">
        <f t="shared" si="40"/>
        <v>n.a.</v>
      </c>
      <c r="W180" s="148"/>
    </row>
    <row r="181" spans="1:23" x14ac:dyDescent="0.25">
      <c r="A181" s="319" t="str">
        <f t="shared" ref="A181:B190" si="44">EUconst_NA</f>
        <v>n.a.</v>
      </c>
      <c r="B181" s="311" t="str">
        <f t="shared" si="44"/>
        <v>n.a.</v>
      </c>
      <c r="C181" s="164" t="str">
        <f t="shared" si="43"/>
        <v>t</v>
      </c>
      <c r="D181" s="165" t="str">
        <f t="shared" ref="D181:E190" si="45">EUconst_NA</f>
        <v>n.a.</v>
      </c>
      <c r="E181" s="151" t="str">
        <f t="shared" si="45"/>
        <v>n.a.</v>
      </c>
      <c r="F181" s="165" t="str">
        <f t="shared" si="37"/>
        <v>n.a.</v>
      </c>
      <c r="G181" s="151" t="str">
        <f t="shared" si="37"/>
        <v>n.a.</v>
      </c>
      <c r="H181" s="165" t="str">
        <f t="shared" si="37"/>
        <v>n.a.</v>
      </c>
      <c r="I181" s="312" t="str">
        <f t="shared" si="37"/>
        <v>n.a.</v>
      </c>
      <c r="J181" s="345" t="b">
        <f>FALSE</f>
        <v>0</v>
      </c>
      <c r="K181" s="345" t="b">
        <f>TRUE</f>
        <v>1</v>
      </c>
      <c r="L181" s="346" t="str">
        <f t="shared" ref="L181:L190" si="46">EUconst_NA</f>
        <v>n.a.</v>
      </c>
      <c r="M181" s="347" t="str">
        <f t="shared" si="30"/>
        <v>n.a.</v>
      </c>
      <c r="N181" s="296" t="str">
        <f t="shared" si="41"/>
        <v>n.a.</v>
      </c>
      <c r="O181" s="347" t="str">
        <f t="shared" si="31"/>
        <v>n.a.</v>
      </c>
      <c r="P181" s="347" t="str">
        <f t="shared" ref="P181:P190" si="47">EUconst_NA</f>
        <v>n.a.</v>
      </c>
      <c r="Q181" s="347" t="str">
        <f t="shared" si="39"/>
        <v>n.a.</v>
      </c>
      <c r="R181" s="347" t="str">
        <f t="shared" si="39"/>
        <v>n.a.</v>
      </c>
      <c r="S181" s="347" t="str">
        <f t="shared" si="42"/>
        <v>n.a.</v>
      </c>
      <c r="T181" s="348" t="str">
        <f t="shared" si="42"/>
        <v>n.a.</v>
      </c>
      <c r="U181" s="349" t="str">
        <f t="shared" si="40"/>
        <v>n.a.</v>
      </c>
      <c r="W181" s="148"/>
    </row>
    <row r="182" spans="1:23" x14ac:dyDescent="0.25">
      <c r="A182" s="319" t="str">
        <f t="shared" si="44"/>
        <v>n.a.</v>
      </c>
      <c r="B182" s="311" t="str">
        <f t="shared" si="44"/>
        <v>n.a.</v>
      </c>
      <c r="C182" s="164" t="str">
        <f t="shared" si="43"/>
        <v>t</v>
      </c>
      <c r="D182" s="165" t="str">
        <f t="shared" si="45"/>
        <v>n.a.</v>
      </c>
      <c r="E182" s="151" t="str">
        <f t="shared" si="45"/>
        <v>n.a.</v>
      </c>
      <c r="F182" s="165" t="str">
        <f t="shared" si="37"/>
        <v>n.a.</v>
      </c>
      <c r="G182" s="151" t="str">
        <f t="shared" si="37"/>
        <v>n.a.</v>
      </c>
      <c r="H182" s="165" t="str">
        <f t="shared" si="37"/>
        <v>n.a.</v>
      </c>
      <c r="I182" s="312" t="str">
        <f t="shared" si="37"/>
        <v>n.a.</v>
      </c>
      <c r="J182" s="345" t="b">
        <f>FALSE</f>
        <v>0</v>
      </c>
      <c r="K182" s="345" t="b">
        <f>TRUE</f>
        <v>1</v>
      </c>
      <c r="L182" s="346" t="str">
        <f t="shared" si="46"/>
        <v>n.a.</v>
      </c>
      <c r="M182" s="347" t="str">
        <f t="shared" si="30"/>
        <v>n.a.</v>
      </c>
      <c r="N182" s="296" t="str">
        <f t="shared" si="41"/>
        <v>n.a.</v>
      </c>
      <c r="O182" s="347" t="str">
        <f t="shared" si="31"/>
        <v>n.a.</v>
      </c>
      <c r="P182" s="347" t="str">
        <f t="shared" si="47"/>
        <v>n.a.</v>
      </c>
      <c r="Q182" s="347" t="str">
        <f t="shared" si="39"/>
        <v>n.a.</v>
      </c>
      <c r="R182" s="347" t="str">
        <f t="shared" si="39"/>
        <v>n.a.</v>
      </c>
      <c r="S182" s="347" t="str">
        <f t="shared" si="42"/>
        <v>n.a.</v>
      </c>
      <c r="T182" s="348" t="str">
        <f t="shared" si="42"/>
        <v>n.a.</v>
      </c>
      <c r="U182" s="349" t="str">
        <f t="shared" si="40"/>
        <v>n.a.</v>
      </c>
      <c r="W182" s="148"/>
    </row>
    <row r="183" spans="1:23" x14ac:dyDescent="0.25">
      <c r="A183" s="319" t="str">
        <f t="shared" si="44"/>
        <v>n.a.</v>
      </c>
      <c r="B183" s="311" t="str">
        <f t="shared" si="44"/>
        <v>n.a.</v>
      </c>
      <c r="C183" s="164" t="str">
        <f t="shared" si="43"/>
        <v>t</v>
      </c>
      <c r="D183" s="165" t="str">
        <f t="shared" si="45"/>
        <v>n.a.</v>
      </c>
      <c r="E183" s="151" t="str">
        <f t="shared" si="45"/>
        <v>n.a.</v>
      </c>
      <c r="F183" s="165" t="str">
        <f t="shared" si="37"/>
        <v>n.a.</v>
      </c>
      <c r="G183" s="151" t="str">
        <f t="shared" si="37"/>
        <v>n.a.</v>
      </c>
      <c r="H183" s="165" t="str">
        <f t="shared" si="37"/>
        <v>n.a.</v>
      </c>
      <c r="I183" s="312" t="str">
        <f t="shared" si="37"/>
        <v>n.a.</v>
      </c>
      <c r="J183" s="345" t="b">
        <f>FALSE</f>
        <v>0</v>
      </c>
      <c r="K183" s="345" t="b">
        <f>TRUE</f>
        <v>1</v>
      </c>
      <c r="L183" s="346" t="str">
        <f t="shared" si="46"/>
        <v>n.a.</v>
      </c>
      <c r="M183" s="347" t="str">
        <f t="shared" si="30"/>
        <v>n.a.</v>
      </c>
      <c r="N183" s="296" t="str">
        <f t="shared" si="41"/>
        <v>n.a.</v>
      </c>
      <c r="O183" s="347" t="str">
        <f t="shared" si="31"/>
        <v>n.a.</v>
      </c>
      <c r="P183" s="347" t="str">
        <f t="shared" si="47"/>
        <v>n.a.</v>
      </c>
      <c r="Q183" s="347" t="str">
        <f>EUconst_NA</f>
        <v>n.a.</v>
      </c>
      <c r="R183" s="347" t="str">
        <f>EUconst_NA</f>
        <v>n.a.</v>
      </c>
      <c r="S183" s="347" t="str">
        <f t="shared" si="42"/>
        <v>n.a.</v>
      </c>
      <c r="T183" s="348" t="str">
        <f t="shared" si="42"/>
        <v>n.a.</v>
      </c>
      <c r="U183" s="349" t="str">
        <f t="shared" si="40"/>
        <v>n.a.</v>
      </c>
      <c r="W183" s="148"/>
    </row>
    <row r="184" spans="1:23" x14ac:dyDescent="0.25">
      <c r="A184" s="319" t="str">
        <f t="shared" si="44"/>
        <v>n.a.</v>
      </c>
      <c r="B184" s="311" t="str">
        <f t="shared" si="44"/>
        <v>n.a.</v>
      </c>
      <c r="C184" s="164" t="str">
        <f t="shared" si="43"/>
        <v>t</v>
      </c>
      <c r="D184" s="165" t="str">
        <f t="shared" si="45"/>
        <v>n.a.</v>
      </c>
      <c r="E184" s="151" t="str">
        <f t="shared" si="45"/>
        <v>n.a.</v>
      </c>
      <c r="F184" s="165" t="str">
        <f t="shared" si="37"/>
        <v>n.a.</v>
      </c>
      <c r="G184" s="151" t="str">
        <f t="shared" si="37"/>
        <v>n.a.</v>
      </c>
      <c r="H184" s="165" t="str">
        <f t="shared" si="37"/>
        <v>n.a.</v>
      </c>
      <c r="I184" s="312" t="str">
        <f t="shared" si="37"/>
        <v>n.a.</v>
      </c>
      <c r="J184" s="345" t="b">
        <f>FALSE</f>
        <v>0</v>
      </c>
      <c r="K184" s="345" t="b">
        <f>TRUE</f>
        <v>1</v>
      </c>
      <c r="L184" s="346" t="str">
        <f t="shared" si="46"/>
        <v>n.a.</v>
      </c>
      <c r="M184" s="347" t="str">
        <f t="shared" si="30"/>
        <v>n.a.</v>
      </c>
      <c r="N184" s="296" t="str">
        <f t="shared" si="41"/>
        <v>n.a.</v>
      </c>
      <c r="O184" s="347" t="str">
        <f t="shared" si="31"/>
        <v>n.a.</v>
      </c>
      <c r="P184" s="347" t="str">
        <f t="shared" si="47"/>
        <v>n.a.</v>
      </c>
      <c r="Q184" s="347" t="str">
        <f t="shared" si="39"/>
        <v>n.a.</v>
      </c>
      <c r="R184" s="347" t="str">
        <f t="shared" si="39"/>
        <v>n.a.</v>
      </c>
      <c r="S184" s="347" t="str">
        <f t="shared" si="42"/>
        <v>n.a.</v>
      </c>
      <c r="T184" s="348" t="str">
        <f t="shared" si="42"/>
        <v>n.a.</v>
      </c>
      <c r="U184" s="349" t="str">
        <f t="shared" si="40"/>
        <v>n.a.</v>
      </c>
      <c r="W184" s="148"/>
    </row>
    <row r="185" spans="1:23" x14ac:dyDescent="0.25">
      <c r="A185" s="319" t="str">
        <f t="shared" si="44"/>
        <v>n.a.</v>
      </c>
      <c r="B185" s="311" t="str">
        <f t="shared" si="44"/>
        <v>n.a.</v>
      </c>
      <c r="C185" s="164" t="str">
        <f t="shared" si="43"/>
        <v>t</v>
      </c>
      <c r="D185" s="165" t="str">
        <f t="shared" si="45"/>
        <v>n.a.</v>
      </c>
      <c r="E185" s="151" t="str">
        <f t="shared" si="45"/>
        <v>n.a.</v>
      </c>
      <c r="F185" s="165" t="str">
        <f t="shared" si="37"/>
        <v>n.a.</v>
      </c>
      <c r="G185" s="151" t="str">
        <f t="shared" si="37"/>
        <v>n.a.</v>
      </c>
      <c r="H185" s="165" t="str">
        <f t="shared" si="37"/>
        <v>n.a.</v>
      </c>
      <c r="I185" s="312" t="str">
        <f t="shared" si="37"/>
        <v>n.a.</v>
      </c>
      <c r="J185" s="345" t="b">
        <f>FALSE</f>
        <v>0</v>
      </c>
      <c r="K185" s="345" t="b">
        <f>TRUE</f>
        <v>1</v>
      </c>
      <c r="L185" s="346" t="str">
        <f t="shared" si="46"/>
        <v>n.a.</v>
      </c>
      <c r="M185" s="347" t="str">
        <f t="shared" si="30"/>
        <v>n.a.</v>
      </c>
      <c r="N185" s="296" t="str">
        <f t="shared" si="41"/>
        <v>n.a.</v>
      </c>
      <c r="O185" s="347" t="str">
        <f t="shared" si="31"/>
        <v>n.a.</v>
      </c>
      <c r="P185" s="347" t="str">
        <f t="shared" si="47"/>
        <v>n.a.</v>
      </c>
      <c r="Q185" s="347" t="str">
        <f t="shared" ref="Q185:R190" si="48">EUconst_NA</f>
        <v>n.a.</v>
      </c>
      <c r="R185" s="347" t="str">
        <f t="shared" si="48"/>
        <v>n.a.</v>
      </c>
      <c r="S185" s="347" t="str">
        <f t="shared" si="42"/>
        <v>n.a.</v>
      </c>
      <c r="T185" s="348" t="str">
        <f t="shared" si="42"/>
        <v>n.a.</v>
      </c>
      <c r="U185" s="349" t="str">
        <f t="shared" si="40"/>
        <v>n.a.</v>
      </c>
      <c r="W185" s="148"/>
    </row>
    <row r="186" spans="1:23" x14ac:dyDescent="0.25">
      <c r="A186" s="319" t="str">
        <f t="shared" si="44"/>
        <v>n.a.</v>
      </c>
      <c r="B186" s="311" t="str">
        <f t="shared" si="44"/>
        <v>n.a.</v>
      </c>
      <c r="C186" s="164" t="str">
        <f t="shared" si="43"/>
        <v>t</v>
      </c>
      <c r="D186" s="165" t="str">
        <f t="shared" si="45"/>
        <v>n.a.</v>
      </c>
      <c r="E186" s="151" t="str">
        <f t="shared" si="45"/>
        <v>n.a.</v>
      </c>
      <c r="F186" s="165" t="str">
        <f t="shared" si="37"/>
        <v>n.a.</v>
      </c>
      <c r="G186" s="151" t="str">
        <f t="shared" si="37"/>
        <v>n.a.</v>
      </c>
      <c r="H186" s="165" t="str">
        <f t="shared" si="37"/>
        <v>n.a.</v>
      </c>
      <c r="I186" s="312" t="str">
        <f t="shared" si="37"/>
        <v>n.a.</v>
      </c>
      <c r="J186" s="345" t="b">
        <f>FALSE</f>
        <v>0</v>
      </c>
      <c r="K186" s="345" t="b">
        <f>TRUE</f>
        <v>1</v>
      </c>
      <c r="L186" s="346" t="str">
        <f t="shared" si="46"/>
        <v>n.a.</v>
      </c>
      <c r="M186" s="347" t="str">
        <f t="shared" si="30"/>
        <v>n.a.</v>
      </c>
      <c r="N186" s="296" t="str">
        <f t="shared" si="41"/>
        <v>n.a.</v>
      </c>
      <c r="O186" s="347" t="str">
        <f t="shared" si="31"/>
        <v>n.a.</v>
      </c>
      <c r="P186" s="347" t="str">
        <f t="shared" si="47"/>
        <v>n.a.</v>
      </c>
      <c r="Q186" s="347" t="str">
        <f t="shared" si="48"/>
        <v>n.a.</v>
      </c>
      <c r="R186" s="347" t="str">
        <f t="shared" si="48"/>
        <v>n.a.</v>
      </c>
      <c r="S186" s="347" t="str">
        <f t="shared" si="42"/>
        <v>n.a.</v>
      </c>
      <c r="T186" s="348" t="str">
        <f t="shared" si="42"/>
        <v>n.a.</v>
      </c>
      <c r="U186" s="349" t="str">
        <f t="shared" si="40"/>
        <v>n.a.</v>
      </c>
      <c r="W186" s="148"/>
    </row>
    <row r="187" spans="1:23" x14ac:dyDescent="0.25">
      <c r="A187" s="319" t="str">
        <f t="shared" si="44"/>
        <v>n.a.</v>
      </c>
      <c r="B187" s="311" t="str">
        <f t="shared" si="44"/>
        <v>n.a.</v>
      </c>
      <c r="C187" s="164" t="str">
        <f t="shared" si="43"/>
        <v>t</v>
      </c>
      <c r="D187" s="165" t="str">
        <f t="shared" si="45"/>
        <v>n.a.</v>
      </c>
      <c r="E187" s="151" t="str">
        <f t="shared" si="45"/>
        <v>n.a.</v>
      </c>
      <c r="F187" s="165" t="str">
        <f t="shared" si="37"/>
        <v>n.a.</v>
      </c>
      <c r="G187" s="151" t="str">
        <f t="shared" si="37"/>
        <v>n.a.</v>
      </c>
      <c r="H187" s="165" t="str">
        <f t="shared" si="37"/>
        <v>n.a.</v>
      </c>
      <c r="I187" s="312" t="str">
        <f t="shared" si="37"/>
        <v>n.a.</v>
      </c>
      <c r="J187" s="345" t="b">
        <f>FALSE</f>
        <v>0</v>
      </c>
      <c r="K187" s="345" t="b">
        <f>TRUE</f>
        <v>1</v>
      </c>
      <c r="L187" s="346" t="str">
        <f t="shared" si="46"/>
        <v>n.a.</v>
      </c>
      <c r="M187" s="347" t="str">
        <f t="shared" si="30"/>
        <v>n.a.</v>
      </c>
      <c r="N187" s="296" t="str">
        <f t="shared" si="41"/>
        <v>n.a.</v>
      </c>
      <c r="O187" s="347" t="str">
        <f t="shared" si="31"/>
        <v>n.a.</v>
      </c>
      <c r="P187" s="347" t="str">
        <f t="shared" si="47"/>
        <v>n.a.</v>
      </c>
      <c r="Q187" s="347" t="str">
        <f t="shared" si="48"/>
        <v>n.a.</v>
      </c>
      <c r="R187" s="347" t="str">
        <f t="shared" si="48"/>
        <v>n.a.</v>
      </c>
      <c r="S187" s="347" t="str">
        <f t="shared" si="42"/>
        <v>n.a.</v>
      </c>
      <c r="T187" s="348" t="str">
        <f t="shared" si="42"/>
        <v>n.a.</v>
      </c>
      <c r="U187" s="349" t="str">
        <f t="shared" si="40"/>
        <v>n.a.</v>
      </c>
      <c r="W187" s="148"/>
    </row>
    <row r="188" spans="1:23" x14ac:dyDescent="0.25">
      <c r="A188" s="319" t="str">
        <f t="shared" si="44"/>
        <v>n.a.</v>
      </c>
      <c r="B188" s="311" t="str">
        <f t="shared" si="44"/>
        <v>n.a.</v>
      </c>
      <c r="C188" s="164" t="str">
        <f t="shared" si="43"/>
        <v>t</v>
      </c>
      <c r="D188" s="165" t="str">
        <f t="shared" si="45"/>
        <v>n.a.</v>
      </c>
      <c r="E188" s="151" t="str">
        <f t="shared" si="45"/>
        <v>n.a.</v>
      </c>
      <c r="F188" s="165" t="str">
        <f t="shared" si="37"/>
        <v>n.a.</v>
      </c>
      <c r="G188" s="151" t="str">
        <f t="shared" si="37"/>
        <v>n.a.</v>
      </c>
      <c r="H188" s="165" t="str">
        <f t="shared" si="37"/>
        <v>n.a.</v>
      </c>
      <c r="I188" s="312" t="str">
        <f t="shared" si="37"/>
        <v>n.a.</v>
      </c>
      <c r="J188" s="345" t="b">
        <f>FALSE</f>
        <v>0</v>
      </c>
      <c r="K188" s="345" t="b">
        <f>TRUE</f>
        <v>1</v>
      </c>
      <c r="L188" s="346" t="str">
        <f t="shared" si="46"/>
        <v>n.a.</v>
      </c>
      <c r="M188" s="347" t="str">
        <f t="shared" si="30"/>
        <v>n.a.</v>
      </c>
      <c r="N188" s="296" t="str">
        <f t="shared" si="41"/>
        <v>n.a.</v>
      </c>
      <c r="O188" s="347" t="str">
        <f t="shared" si="31"/>
        <v>n.a.</v>
      </c>
      <c r="P188" s="347" t="str">
        <f t="shared" si="47"/>
        <v>n.a.</v>
      </c>
      <c r="Q188" s="347" t="str">
        <f t="shared" si="48"/>
        <v>n.a.</v>
      </c>
      <c r="R188" s="347" t="str">
        <f t="shared" si="48"/>
        <v>n.a.</v>
      </c>
      <c r="S188" s="347" t="str">
        <f t="shared" si="42"/>
        <v>n.a.</v>
      </c>
      <c r="T188" s="348" t="str">
        <f t="shared" si="42"/>
        <v>n.a.</v>
      </c>
      <c r="U188" s="349" t="str">
        <f t="shared" si="40"/>
        <v>n.a.</v>
      </c>
      <c r="W188" s="148"/>
    </row>
    <row r="189" spans="1:23" x14ac:dyDescent="0.25">
      <c r="A189" s="319" t="str">
        <f t="shared" si="44"/>
        <v>n.a.</v>
      </c>
      <c r="B189" s="311" t="str">
        <f t="shared" si="44"/>
        <v>n.a.</v>
      </c>
      <c r="C189" s="164" t="str">
        <f t="shared" si="43"/>
        <v>t</v>
      </c>
      <c r="D189" s="165" t="str">
        <f t="shared" si="45"/>
        <v>n.a.</v>
      </c>
      <c r="E189" s="151" t="str">
        <f t="shared" si="45"/>
        <v>n.a.</v>
      </c>
      <c r="F189" s="165" t="str">
        <f t="shared" si="37"/>
        <v>n.a.</v>
      </c>
      <c r="G189" s="151" t="str">
        <f t="shared" si="37"/>
        <v>n.a.</v>
      </c>
      <c r="H189" s="165" t="str">
        <f t="shared" si="37"/>
        <v>n.a.</v>
      </c>
      <c r="I189" s="312" t="str">
        <f t="shared" si="37"/>
        <v>n.a.</v>
      </c>
      <c r="J189" s="345" t="b">
        <f>FALSE</f>
        <v>0</v>
      </c>
      <c r="K189" s="345" t="b">
        <f>TRUE</f>
        <v>1</v>
      </c>
      <c r="L189" s="346" t="str">
        <f t="shared" si="46"/>
        <v>n.a.</v>
      </c>
      <c r="M189" s="347" t="str">
        <f t="shared" si="30"/>
        <v>n.a.</v>
      </c>
      <c r="N189" s="296" t="str">
        <f t="shared" si="41"/>
        <v>n.a.</v>
      </c>
      <c r="O189" s="347" t="str">
        <f t="shared" si="31"/>
        <v>n.a.</v>
      </c>
      <c r="P189" s="347" t="str">
        <f t="shared" si="47"/>
        <v>n.a.</v>
      </c>
      <c r="Q189" s="347" t="str">
        <f t="shared" si="48"/>
        <v>n.a.</v>
      </c>
      <c r="R189" s="347" t="str">
        <f t="shared" si="48"/>
        <v>n.a.</v>
      </c>
      <c r="S189" s="347" t="str">
        <f t="shared" si="42"/>
        <v>n.a.</v>
      </c>
      <c r="T189" s="348" t="str">
        <f t="shared" si="42"/>
        <v>n.a.</v>
      </c>
      <c r="U189" s="349" t="str">
        <f t="shared" si="40"/>
        <v>n.a.</v>
      </c>
      <c r="W189" s="148"/>
    </row>
    <row r="190" spans="1:23" ht="13.8" thickBot="1" x14ac:dyDescent="0.3">
      <c r="A190" s="318" t="str">
        <f t="shared" si="44"/>
        <v>n.a.</v>
      </c>
      <c r="B190" s="303" t="str">
        <f t="shared" si="44"/>
        <v>n.a.</v>
      </c>
      <c r="C190" s="313" t="str">
        <f t="shared" si="43"/>
        <v>t</v>
      </c>
      <c r="D190" s="305" t="str">
        <f t="shared" si="45"/>
        <v>n.a.</v>
      </c>
      <c r="E190" s="156" t="str">
        <f t="shared" si="45"/>
        <v>n.a.</v>
      </c>
      <c r="F190" s="305" t="str">
        <f t="shared" si="37"/>
        <v>n.a.</v>
      </c>
      <c r="G190" s="156" t="str">
        <f t="shared" si="37"/>
        <v>n.a.</v>
      </c>
      <c r="H190" s="305" t="str">
        <f t="shared" si="37"/>
        <v>n.a.</v>
      </c>
      <c r="I190" s="306" t="str">
        <f t="shared" si="37"/>
        <v>n.a.</v>
      </c>
      <c r="J190" s="350" t="b">
        <f>FALSE</f>
        <v>0</v>
      </c>
      <c r="K190" s="350" t="b">
        <f>TRUE</f>
        <v>1</v>
      </c>
      <c r="L190" s="351" t="str">
        <f t="shared" si="46"/>
        <v>n.a.</v>
      </c>
      <c r="M190" s="352" t="str">
        <f t="shared" si="30"/>
        <v>n.a.</v>
      </c>
      <c r="N190" s="176" t="str">
        <f t="shared" si="41"/>
        <v>n.a.</v>
      </c>
      <c r="O190" s="352" t="str">
        <f t="shared" si="31"/>
        <v>n.a.</v>
      </c>
      <c r="P190" s="352" t="str">
        <f t="shared" si="47"/>
        <v>n.a.</v>
      </c>
      <c r="Q190" s="352" t="str">
        <f t="shared" si="48"/>
        <v>n.a.</v>
      </c>
      <c r="R190" s="352" t="str">
        <f t="shared" si="48"/>
        <v>n.a.</v>
      </c>
      <c r="S190" s="352" t="str">
        <f t="shared" si="42"/>
        <v>n.a.</v>
      </c>
      <c r="T190" s="353" t="str">
        <f t="shared" si="42"/>
        <v>n.a.</v>
      </c>
      <c r="U190" s="354" t="str">
        <f t="shared" si="40"/>
        <v>n.a.</v>
      </c>
      <c r="W190" s="148"/>
    </row>
    <row r="191" spans="1:23" x14ac:dyDescent="0.25">
      <c r="A191" s="212" t="str">
        <f>Translations!$B$1093</f>
        <v>Material - Direct Reduced Iron</v>
      </c>
      <c r="B191" s="212" t="s">
        <v>971</v>
      </c>
      <c r="C191" s="307" t="str">
        <f t="shared" si="43"/>
        <v>t</v>
      </c>
      <c r="D191" s="308">
        <v>7.0000000000000007E-2</v>
      </c>
      <c r="E191" s="309" t="str">
        <f t="shared" ref="E191:E223" si="49">EUconst_tCO2pt</f>
        <v>tCO2/t</v>
      </c>
      <c r="F191" s="308" t="str">
        <f t="shared" ref="F191:I223" si="50">EUconst_NA</f>
        <v>n.a.</v>
      </c>
      <c r="G191" s="309" t="str">
        <f t="shared" si="50"/>
        <v>n.a.</v>
      </c>
      <c r="H191" s="308">
        <v>1.9099999999999999E-2</v>
      </c>
      <c r="I191" s="310" t="str">
        <f t="shared" ref="I191:I199" si="51">EUconst_tCpt</f>
        <v>tC/t</v>
      </c>
      <c r="J191" s="321" t="b">
        <f>TRUE</f>
        <v>1</v>
      </c>
      <c r="K191" s="321" t="b">
        <v>0</v>
      </c>
      <c r="L191" s="341" t="s">
        <v>584</v>
      </c>
      <c r="M191" s="342" t="str">
        <f t="shared" si="30"/>
        <v>n.a.</v>
      </c>
      <c r="N191" s="174" t="str">
        <f t="shared" si="41"/>
        <v>GJ/t</v>
      </c>
      <c r="O191" s="342" t="str">
        <f t="shared" si="31"/>
        <v>n.a.</v>
      </c>
      <c r="P191" s="342" t="str">
        <f t="shared" ref="P191:P199" si="52">EUconst_tCO2pt</f>
        <v>tCO2/t</v>
      </c>
      <c r="Q191" s="342">
        <v>1</v>
      </c>
      <c r="R191" s="342">
        <v>1</v>
      </c>
      <c r="S191" s="342" t="str">
        <f t="shared" si="42"/>
        <v>n.a.</v>
      </c>
      <c r="T191" s="343" t="str">
        <f t="shared" si="42"/>
        <v>n.a.</v>
      </c>
      <c r="U191" s="344" t="str">
        <f t="shared" si="40"/>
        <v>n.a.</v>
      </c>
      <c r="W191" s="148"/>
    </row>
    <row r="192" spans="1:23" x14ac:dyDescent="0.25">
      <c r="A192" s="213" t="str">
        <f>Translations!$B$1094</f>
        <v>Material - EAF Carbon Electrodes</v>
      </c>
      <c r="B192" s="213" t="s">
        <v>971</v>
      </c>
      <c r="C192" s="163" t="str">
        <f t="shared" si="43"/>
        <v>t</v>
      </c>
      <c r="D192" s="169">
        <v>3</v>
      </c>
      <c r="E192" s="150" t="str">
        <f t="shared" si="49"/>
        <v>tCO2/t</v>
      </c>
      <c r="F192" s="169" t="str">
        <f t="shared" si="50"/>
        <v>n.a.</v>
      </c>
      <c r="G192" s="150" t="str">
        <f t="shared" si="50"/>
        <v>n.a.</v>
      </c>
      <c r="H192" s="169">
        <v>0.81879999999999997</v>
      </c>
      <c r="I192" s="170" t="str">
        <f t="shared" si="51"/>
        <v>tC/t</v>
      </c>
      <c r="J192" s="326" t="b">
        <f>TRUE</f>
        <v>1</v>
      </c>
      <c r="K192" s="326" t="b">
        <v>0</v>
      </c>
      <c r="L192" s="327" t="s">
        <v>584</v>
      </c>
      <c r="M192" s="328" t="str">
        <f t="shared" si="30"/>
        <v>n.a.</v>
      </c>
      <c r="N192" s="175" t="str">
        <f t="shared" si="41"/>
        <v>GJ/t</v>
      </c>
      <c r="O192" s="328" t="str">
        <f t="shared" si="31"/>
        <v>n.a.</v>
      </c>
      <c r="P192" s="328" t="str">
        <f t="shared" si="52"/>
        <v>tCO2/t</v>
      </c>
      <c r="Q192" s="328">
        <v>1</v>
      </c>
      <c r="R192" s="328">
        <v>1</v>
      </c>
      <c r="S192" s="328" t="str">
        <f t="shared" si="42"/>
        <v>n.a.</v>
      </c>
      <c r="T192" s="329" t="str">
        <f t="shared" si="42"/>
        <v>n.a.</v>
      </c>
      <c r="U192" s="330" t="str">
        <f t="shared" si="40"/>
        <v>n.a.</v>
      </c>
      <c r="W192" s="148"/>
    </row>
    <row r="193" spans="1:23" x14ac:dyDescent="0.25">
      <c r="A193" s="213" t="str">
        <f>Translations!$B$1095</f>
        <v>Material - EAF Charge Carbon</v>
      </c>
      <c r="B193" s="213" t="s">
        <v>971</v>
      </c>
      <c r="C193" s="163" t="str">
        <f t="shared" si="43"/>
        <v>t</v>
      </c>
      <c r="D193" s="169">
        <v>3.04</v>
      </c>
      <c r="E193" s="150" t="str">
        <f t="shared" si="49"/>
        <v>tCO2/t</v>
      </c>
      <c r="F193" s="169" t="str">
        <f t="shared" si="50"/>
        <v>n.a.</v>
      </c>
      <c r="G193" s="150" t="str">
        <f t="shared" si="50"/>
        <v>n.a.</v>
      </c>
      <c r="H193" s="169">
        <v>0.82969999999999999</v>
      </c>
      <c r="I193" s="170" t="str">
        <f t="shared" si="51"/>
        <v>tC/t</v>
      </c>
      <c r="J193" s="326" t="b">
        <f>TRUE</f>
        <v>1</v>
      </c>
      <c r="K193" s="326" t="b">
        <v>0</v>
      </c>
      <c r="L193" s="327" t="s">
        <v>584</v>
      </c>
      <c r="M193" s="328" t="str">
        <f t="shared" si="30"/>
        <v>n.a.</v>
      </c>
      <c r="N193" s="175" t="str">
        <f t="shared" si="41"/>
        <v>GJ/t</v>
      </c>
      <c r="O193" s="328" t="str">
        <f t="shared" si="31"/>
        <v>n.a.</v>
      </c>
      <c r="P193" s="328" t="str">
        <f t="shared" si="52"/>
        <v>tCO2/t</v>
      </c>
      <c r="Q193" s="328">
        <v>1</v>
      </c>
      <c r="R193" s="328">
        <v>1</v>
      </c>
      <c r="S193" s="328" t="str">
        <f t="shared" si="42"/>
        <v>n.a.</v>
      </c>
      <c r="T193" s="329" t="str">
        <f t="shared" si="42"/>
        <v>n.a.</v>
      </c>
      <c r="U193" s="330" t="str">
        <f t="shared" si="40"/>
        <v>n.a.</v>
      </c>
      <c r="W193" s="148"/>
    </row>
    <row r="194" spans="1:23" x14ac:dyDescent="0.25">
      <c r="A194" s="213" t="str">
        <f>Translations!$B$1096</f>
        <v>Material - Hot Briquette Iron</v>
      </c>
      <c r="B194" s="213" t="s">
        <v>971</v>
      </c>
      <c r="C194" s="163" t="str">
        <f t="shared" si="43"/>
        <v>t</v>
      </c>
      <c r="D194" s="169">
        <v>7.0000000000000007E-2</v>
      </c>
      <c r="E194" s="150" t="str">
        <f t="shared" si="49"/>
        <v>tCO2/t</v>
      </c>
      <c r="F194" s="169" t="str">
        <f t="shared" si="50"/>
        <v>n.a.</v>
      </c>
      <c r="G194" s="150" t="str">
        <f t="shared" si="50"/>
        <v>n.a.</v>
      </c>
      <c r="H194" s="169">
        <v>1.9099999999999999E-2</v>
      </c>
      <c r="I194" s="170" t="str">
        <f t="shared" si="51"/>
        <v>tC/t</v>
      </c>
      <c r="J194" s="326" t="b">
        <f>TRUE</f>
        <v>1</v>
      </c>
      <c r="K194" s="326" t="b">
        <v>0</v>
      </c>
      <c r="L194" s="327" t="s">
        <v>584</v>
      </c>
      <c r="M194" s="328" t="str">
        <f t="shared" ref="M194:M223" si="53">EUconst_NA</f>
        <v>n.a.</v>
      </c>
      <c r="N194" s="175" t="str">
        <f t="shared" si="41"/>
        <v>GJ/t</v>
      </c>
      <c r="O194" s="328" t="str">
        <f t="shared" ref="O194:R233" si="54">EUconst_NA</f>
        <v>n.a.</v>
      </c>
      <c r="P194" s="328" t="str">
        <f t="shared" si="52"/>
        <v>tCO2/t</v>
      </c>
      <c r="Q194" s="328">
        <v>1</v>
      </c>
      <c r="R194" s="328">
        <v>1</v>
      </c>
      <c r="S194" s="328" t="str">
        <f t="shared" si="42"/>
        <v>n.a.</v>
      </c>
      <c r="T194" s="329" t="str">
        <f t="shared" si="42"/>
        <v>n.a.</v>
      </c>
      <c r="U194" s="330" t="str">
        <f t="shared" si="40"/>
        <v>n.a.</v>
      </c>
      <c r="W194" s="148"/>
    </row>
    <row r="195" spans="1:23" x14ac:dyDescent="0.25">
      <c r="A195" s="213" t="str">
        <f>Translations!$B$1003</f>
        <v>Gaseous - Oxygen Steel Furnace Gas</v>
      </c>
      <c r="B195" s="213" t="s">
        <v>971</v>
      </c>
      <c r="C195" s="163" t="str">
        <f t="shared" si="43"/>
        <v>t</v>
      </c>
      <c r="D195" s="169">
        <v>1.28</v>
      </c>
      <c r="E195" s="150" t="str">
        <f t="shared" si="49"/>
        <v>tCO2/t</v>
      </c>
      <c r="F195" s="169" t="str">
        <f t="shared" si="50"/>
        <v>n.a.</v>
      </c>
      <c r="G195" s="150" t="str">
        <f t="shared" si="50"/>
        <v>n.a.</v>
      </c>
      <c r="H195" s="169">
        <v>0.3493</v>
      </c>
      <c r="I195" s="170" t="str">
        <f t="shared" si="51"/>
        <v>tC/t</v>
      </c>
      <c r="J195" s="326" t="b">
        <f>TRUE</f>
        <v>1</v>
      </c>
      <c r="K195" s="326" t="b">
        <v>0</v>
      </c>
      <c r="L195" s="327" t="s">
        <v>584</v>
      </c>
      <c r="M195" s="328" t="str">
        <f t="shared" si="53"/>
        <v>n.a.</v>
      </c>
      <c r="N195" s="175" t="str">
        <f t="shared" si="41"/>
        <v>GJ/t</v>
      </c>
      <c r="O195" s="328" t="str">
        <f t="shared" si="54"/>
        <v>n.a.</v>
      </c>
      <c r="P195" s="328" t="str">
        <f t="shared" si="52"/>
        <v>tCO2/t</v>
      </c>
      <c r="Q195" s="328">
        <v>1</v>
      </c>
      <c r="R195" s="328">
        <v>1</v>
      </c>
      <c r="S195" s="328" t="str">
        <f t="shared" si="42"/>
        <v>n.a.</v>
      </c>
      <c r="T195" s="329" t="str">
        <f t="shared" si="42"/>
        <v>n.a.</v>
      </c>
      <c r="U195" s="330" t="str">
        <f t="shared" si="40"/>
        <v>n.a.</v>
      </c>
      <c r="W195" s="148"/>
    </row>
    <row r="196" spans="1:23" x14ac:dyDescent="0.25">
      <c r="A196" s="213" t="str">
        <f>Translations!$B$1041</f>
        <v>Solid - Petroleum Coke</v>
      </c>
      <c r="B196" s="213" t="s">
        <v>971</v>
      </c>
      <c r="C196" s="163" t="str">
        <f t="shared" si="43"/>
        <v>t</v>
      </c>
      <c r="D196" s="169">
        <v>3.19</v>
      </c>
      <c r="E196" s="150" t="str">
        <f t="shared" si="49"/>
        <v>tCO2/t</v>
      </c>
      <c r="F196" s="169" t="str">
        <f t="shared" si="50"/>
        <v>n.a.</v>
      </c>
      <c r="G196" s="150" t="str">
        <f t="shared" si="50"/>
        <v>n.a.</v>
      </c>
      <c r="H196" s="169">
        <v>0.87060000000000004</v>
      </c>
      <c r="I196" s="170" t="str">
        <f t="shared" si="51"/>
        <v>tC/t</v>
      </c>
      <c r="J196" s="326" t="b">
        <f>TRUE</f>
        <v>1</v>
      </c>
      <c r="K196" s="326" t="b">
        <v>0</v>
      </c>
      <c r="L196" s="327" t="s">
        <v>584</v>
      </c>
      <c r="M196" s="328" t="str">
        <f t="shared" si="53"/>
        <v>n.a.</v>
      </c>
      <c r="N196" s="175" t="str">
        <f t="shared" si="41"/>
        <v>GJ/t</v>
      </c>
      <c r="O196" s="328" t="str">
        <f t="shared" si="54"/>
        <v>n.a.</v>
      </c>
      <c r="P196" s="328" t="str">
        <f t="shared" si="52"/>
        <v>tCO2/t</v>
      </c>
      <c r="Q196" s="328">
        <v>1</v>
      </c>
      <c r="R196" s="328">
        <v>1</v>
      </c>
      <c r="S196" s="328" t="str">
        <f t="shared" si="42"/>
        <v>n.a.</v>
      </c>
      <c r="T196" s="329" t="str">
        <f t="shared" si="42"/>
        <v>n.a.</v>
      </c>
      <c r="U196" s="330" t="str">
        <f t="shared" si="40"/>
        <v>n.a.</v>
      </c>
      <c r="W196" s="148"/>
    </row>
    <row r="197" spans="1:23" x14ac:dyDescent="0.25">
      <c r="A197" s="213" t="str">
        <f>Translations!$B$1097</f>
        <v>Material - Purchased Pig Iron</v>
      </c>
      <c r="B197" s="213" t="s">
        <v>971</v>
      </c>
      <c r="C197" s="163" t="str">
        <f t="shared" si="43"/>
        <v>t</v>
      </c>
      <c r="D197" s="169">
        <v>0.15</v>
      </c>
      <c r="E197" s="150" t="str">
        <f t="shared" si="49"/>
        <v>tCO2/t</v>
      </c>
      <c r="F197" s="169" t="str">
        <f t="shared" si="50"/>
        <v>n.a.</v>
      </c>
      <c r="G197" s="150" t="str">
        <f t="shared" si="50"/>
        <v>n.a.</v>
      </c>
      <c r="H197" s="169">
        <v>4.0899999999999999E-2</v>
      </c>
      <c r="I197" s="170" t="str">
        <f t="shared" si="51"/>
        <v>tC/t</v>
      </c>
      <c r="J197" s="326" t="b">
        <f>TRUE</f>
        <v>1</v>
      </c>
      <c r="K197" s="326" t="b">
        <v>0</v>
      </c>
      <c r="L197" s="327" t="s">
        <v>584</v>
      </c>
      <c r="M197" s="328" t="str">
        <f t="shared" si="53"/>
        <v>n.a.</v>
      </c>
      <c r="N197" s="175" t="str">
        <f t="shared" si="41"/>
        <v>GJ/t</v>
      </c>
      <c r="O197" s="328" t="str">
        <f t="shared" si="54"/>
        <v>n.a.</v>
      </c>
      <c r="P197" s="328" t="str">
        <f t="shared" si="52"/>
        <v>tCO2/t</v>
      </c>
      <c r="Q197" s="328">
        <v>1</v>
      </c>
      <c r="R197" s="328">
        <v>1</v>
      </c>
      <c r="S197" s="328" t="str">
        <f t="shared" si="42"/>
        <v>n.a.</v>
      </c>
      <c r="T197" s="329" t="str">
        <f t="shared" si="42"/>
        <v>n.a.</v>
      </c>
      <c r="U197" s="330" t="str">
        <f t="shared" si="40"/>
        <v>n.a.</v>
      </c>
      <c r="W197" s="148"/>
    </row>
    <row r="198" spans="1:23" x14ac:dyDescent="0.25">
      <c r="A198" s="213" t="str">
        <f>Translations!$B$1088</f>
        <v>Material - Scrap Iron</v>
      </c>
      <c r="B198" s="213" t="s">
        <v>971</v>
      </c>
      <c r="C198" s="163" t="str">
        <f t="shared" si="43"/>
        <v>t</v>
      </c>
      <c r="D198" s="169">
        <v>0.15</v>
      </c>
      <c r="E198" s="150" t="str">
        <f t="shared" si="49"/>
        <v>tCO2/t</v>
      </c>
      <c r="F198" s="169" t="str">
        <f t="shared" si="50"/>
        <v>n.a.</v>
      </c>
      <c r="G198" s="150" t="str">
        <f t="shared" si="50"/>
        <v>n.a.</v>
      </c>
      <c r="H198" s="169">
        <v>4.0899999999999999E-2</v>
      </c>
      <c r="I198" s="170" t="str">
        <f t="shared" si="51"/>
        <v>tC/t</v>
      </c>
      <c r="J198" s="326" t="b">
        <f>TRUE</f>
        <v>1</v>
      </c>
      <c r="K198" s="326" t="b">
        <v>0</v>
      </c>
      <c r="L198" s="327" t="s">
        <v>584</v>
      </c>
      <c r="M198" s="328" t="str">
        <f t="shared" si="53"/>
        <v>n.a.</v>
      </c>
      <c r="N198" s="175" t="str">
        <f t="shared" si="41"/>
        <v>GJ/t</v>
      </c>
      <c r="O198" s="328" t="str">
        <f t="shared" si="54"/>
        <v>n.a.</v>
      </c>
      <c r="P198" s="328" t="str">
        <f t="shared" si="52"/>
        <v>tCO2/t</v>
      </c>
      <c r="Q198" s="328">
        <v>1</v>
      </c>
      <c r="R198" s="328">
        <v>1</v>
      </c>
      <c r="S198" s="328" t="str">
        <f t="shared" si="42"/>
        <v>n.a.</v>
      </c>
      <c r="T198" s="329" t="str">
        <f t="shared" si="42"/>
        <v>n.a.</v>
      </c>
      <c r="U198" s="330" t="str">
        <f t="shared" ref="U198:U233" si="55">EUconst_NA</f>
        <v>n.a.</v>
      </c>
      <c r="W198" s="148"/>
    </row>
    <row r="199" spans="1:23" x14ac:dyDescent="0.25">
      <c r="A199" s="213" t="str">
        <f>Translations!$B$1098</f>
        <v>Material - Steel</v>
      </c>
      <c r="B199" s="213" t="s">
        <v>971</v>
      </c>
      <c r="C199" s="163" t="str">
        <f t="shared" si="43"/>
        <v>t</v>
      </c>
      <c r="D199" s="169">
        <v>0.04</v>
      </c>
      <c r="E199" s="150" t="str">
        <f t="shared" si="49"/>
        <v>tCO2/t</v>
      </c>
      <c r="F199" s="169" t="str">
        <f t="shared" si="50"/>
        <v>n.a.</v>
      </c>
      <c r="G199" s="150" t="str">
        <f t="shared" si="50"/>
        <v>n.a.</v>
      </c>
      <c r="H199" s="169">
        <v>1.09E-2</v>
      </c>
      <c r="I199" s="170" t="str">
        <f t="shared" si="51"/>
        <v>tC/t</v>
      </c>
      <c r="J199" s="326" t="b">
        <f>TRUE</f>
        <v>1</v>
      </c>
      <c r="K199" s="326" t="b">
        <f>TRUE</f>
        <v>1</v>
      </c>
      <c r="L199" s="327" t="s">
        <v>584</v>
      </c>
      <c r="M199" s="328" t="str">
        <f t="shared" si="53"/>
        <v>n.a.</v>
      </c>
      <c r="N199" s="175" t="str">
        <f t="shared" si="41"/>
        <v>GJ/t</v>
      </c>
      <c r="O199" s="328" t="str">
        <f t="shared" si="54"/>
        <v>n.a.</v>
      </c>
      <c r="P199" s="328" t="str">
        <f t="shared" si="52"/>
        <v>tCO2/t</v>
      </c>
      <c r="Q199" s="328">
        <v>1</v>
      </c>
      <c r="R199" s="328">
        <v>1</v>
      </c>
      <c r="S199" s="328" t="str">
        <f t="shared" si="42"/>
        <v>n.a.</v>
      </c>
      <c r="T199" s="329" t="str">
        <f t="shared" si="42"/>
        <v>n.a.</v>
      </c>
      <c r="U199" s="330" t="str">
        <f t="shared" si="55"/>
        <v>n.a.</v>
      </c>
      <c r="W199" s="148"/>
    </row>
    <row r="200" spans="1:23" x14ac:dyDescent="0.25">
      <c r="A200" s="319" t="str">
        <f t="shared" ref="A200:B209" si="56">EUconst_NA</f>
        <v>n.a.</v>
      </c>
      <c r="B200" s="311" t="str">
        <f t="shared" si="56"/>
        <v>n.a.</v>
      </c>
      <c r="C200" s="164" t="str">
        <f t="shared" si="43"/>
        <v>t</v>
      </c>
      <c r="D200" s="165" t="str">
        <f t="shared" ref="D200:E209" si="57">EUconst_NA</f>
        <v>n.a.</v>
      </c>
      <c r="E200" s="151" t="str">
        <f t="shared" si="57"/>
        <v>n.a.</v>
      </c>
      <c r="F200" s="165" t="str">
        <f t="shared" si="50"/>
        <v>n.a.</v>
      </c>
      <c r="G200" s="151" t="str">
        <f t="shared" si="50"/>
        <v>n.a.</v>
      </c>
      <c r="H200" s="165" t="str">
        <f t="shared" si="50"/>
        <v>n.a.</v>
      </c>
      <c r="I200" s="312" t="str">
        <f t="shared" si="50"/>
        <v>n.a.</v>
      </c>
      <c r="J200" s="345" t="b">
        <f>FALSE</f>
        <v>0</v>
      </c>
      <c r="K200" s="345" t="b">
        <f>TRUE</f>
        <v>1</v>
      </c>
      <c r="L200" s="346" t="str">
        <f t="shared" ref="L200:L209" si="58">EUconst_NA</f>
        <v>n.a.</v>
      </c>
      <c r="M200" s="347" t="str">
        <f t="shared" si="53"/>
        <v>n.a.</v>
      </c>
      <c r="N200" s="296" t="str">
        <f t="shared" si="41"/>
        <v>n.a.</v>
      </c>
      <c r="O200" s="347" t="str">
        <f t="shared" si="54"/>
        <v>n.a.</v>
      </c>
      <c r="P200" s="347" t="str">
        <f t="shared" si="54"/>
        <v>n.a.</v>
      </c>
      <c r="Q200" s="347" t="str">
        <f t="shared" si="54"/>
        <v>n.a.</v>
      </c>
      <c r="R200" s="347" t="str">
        <f t="shared" si="54"/>
        <v>n.a.</v>
      </c>
      <c r="S200" s="347" t="str">
        <f t="shared" si="42"/>
        <v>n.a.</v>
      </c>
      <c r="T200" s="348" t="str">
        <f t="shared" si="42"/>
        <v>n.a.</v>
      </c>
      <c r="U200" s="349" t="str">
        <f t="shared" si="55"/>
        <v>n.a.</v>
      </c>
      <c r="W200" s="148"/>
    </row>
    <row r="201" spans="1:23" x14ac:dyDescent="0.25">
      <c r="A201" s="319" t="str">
        <f t="shared" si="56"/>
        <v>n.a.</v>
      </c>
      <c r="B201" s="311" t="str">
        <f t="shared" si="56"/>
        <v>n.a.</v>
      </c>
      <c r="C201" s="164" t="str">
        <f t="shared" si="43"/>
        <v>t</v>
      </c>
      <c r="D201" s="165" t="str">
        <f t="shared" si="57"/>
        <v>n.a.</v>
      </c>
      <c r="E201" s="151" t="str">
        <f t="shared" si="57"/>
        <v>n.a.</v>
      </c>
      <c r="F201" s="165" t="str">
        <f t="shared" si="50"/>
        <v>n.a.</v>
      </c>
      <c r="G201" s="151" t="str">
        <f t="shared" si="50"/>
        <v>n.a.</v>
      </c>
      <c r="H201" s="165" t="str">
        <f t="shared" si="50"/>
        <v>n.a.</v>
      </c>
      <c r="I201" s="312" t="str">
        <f t="shared" si="50"/>
        <v>n.a.</v>
      </c>
      <c r="J201" s="345" t="b">
        <f>FALSE</f>
        <v>0</v>
      </c>
      <c r="K201" s="345" t="b">
        <f>TRUE</f>
        <v>1</v>
      </c>
      <c r="L201" s="346" t="str">
        <f t="shared" si="58"/>
        <v>n.a.</v>
      </c>
      <c r="M201" s="347" t="str">
        <f t="shared" si="53"/>
        <v>n.a.</v>
      </c>
      <c r="N201" s="296" t="str">
        <f t="shared" si="41"/>
        <v>n.a.</v>
      </c>
      <c r="O201" s="347" t="str">
        <f t="shared" si="54"/>
        <v>n.a.</v>
      </c>
      <c r="P201" s="347" t="str">
        <f t="shared" si="54"/>
        <v>n.a.</v>
      </c>
      <c r="Q201" s="347" t="str">
        <f t="shared" si="54"/>
        <v>n.a.</v>
      </c>
      <c r="R201" s="347" t="str">
        <f t="shared" si="54"/>
        <v>n.a.</v>
      </c>
      <c r="S201" s="347" t="str">
        <f t="shared" si="42"/>
        <v>n.a.</v>
      </c>
      <c r="T201" s="348" t="str">
        <f t="shared" si="42"/>
        <v>n.a.</v>
      </c>
      <c r="U201" s="349" t="str">
        <f t="shared" si="55"/>
        <v>n.a.</v>
      </c>
      <c r="W201" s="148"/>
    </row>
    <row r="202" spans="1:23" x14ac:dyDescent="0.25">
      <c r="A202" s="319" t="str">
        <f t="shared" si="56"/>
        <v>n.a.</v>
      </c>
      <c r="B202" s="311" t="str">
        <f t="shared" si="56"/>
        <v>n.a.</v>
      </c>
      <c r="C202" s="164" t="str">
        <f t="shared" si="43"/>
        <v>t</v>
      </c>
      <c r="D202" s="165" t="str">
        <f t="shared" si="57"/>
        <v>n.a.</v>
      </c>
      <c r="E202" s="151" t="str">
        <f t="shared" si="57"/>
        <v>n.a.</v>
      </c>
      <c r="F202" s="165" t="str">
        <f t="shared" si="50"/>
        <v>n.a.</v>
      </c>
      <c r="G202" s="151" t="str">
        <f t="shared" si="50"/>
        <v>n.a.</v>
      </c>
      <c r="H202" s="165" t="str">
        <f t="shared" si="50"/>
        <v>n.a.</v>
      </c>
      <c r="I202" s="312" t="str">
        <f t="shared" si="50"/>
        <v>n.a.</v>
      </c>
      <c r="J202" s="345" t="b">
        <f>FALSE</f>
        <v>0</v>
      </c>
      <c r="K202" s="345" t="b">
        <f>TRUE</f>
        <v>1</v>
      </c>
      <c r="L202" s="346" t="str">
        <f t="shared" si="58"/>
        <v>n.a.</v>
      </c>
      <c r="M202" s="347" t="str">
        <f t="shared" si="53"/>
        <v>n.a.</v>
      </c>
      <c r="N202" s="296" t="str">
        <f t="shared" ref="N202:N233" si="59">IF(OR(L202="",L202=EUconst_NA),EUconst_NA,IF(L202=EUconst_t,EUconst_GJpt,EUconst_GJpkNm3))</f>
        <v>n.a.</v>
      </c>
      <c r="O202" s="347" t="str">
        <f t="shared" si="54"/>
        <v>n.a.</v>
      </c>
      <c r="P202" s="347" t="str">
        <f t="shared" si="54"/>
        <v>n.a.</v>
      </c>
      <c r="Q202" s="347" t="str">
        <f t="shared" si="54"/>
        <v>n.a.</v>
      </c>
      <c r="R202" s="347" t="str">
        <f t="shared" si="54"/>
        <v>n.a.</v>
      </c>
      <c r="S202" s="347" t="str">
        <f t="shared" si="42"/>
        <v>n.a.</v>
      </c>
      <c r="T202" s="348" t="str">
        <f t="shared" si="42"/>
        <v>n.a.</v>
      </c>
      <c r="U202" s="349" t="str">
        <f t="shared" si="55"/>
        <v>n.a.</v>
      </c>
      <c r="W202" s="148"/>
    </row>
    <row r="203" spans="1:23" x14ac:dyDescent="0.25">
      <c r="A203" s="319" t="str">
        <f t="shared" si="56"/>
        <v>n.a.</v>
      </c>
      <c r="B203" s="311" t="str">
        <f t="shared" si="56"/>
        <v>n.a.</v>
      </c>
      <c r="C203" s="164" t="str">
        <f t="shared" si="43"/>
        <v>t</v>
      </c>
      <c r="D203" s="165" t="str">
        <f t="shared" si="57"/>
        <v>n.a.</v>
      </c>
      <c r="E203" s="151" t="str">
        <f t="shared" si="57"/>
        <v>n.a.</v>
      </c>
      <c r="F203" s="165" t="str">
        <f t="shared" si="50"/>
        <v>n.a.</v>
      </c>
      <c r="G203" s="151" t="str">
        <f t="shared" si="50"/>
        <v>n.a.</v>
      </c>
      <c r="H203" s="165" t="str">
        <f t="shared" si="50"/>
        <v>n.a.</v>
      </c>
      <c r="I203" s="312" t="str">
        <f t="shared" si="50"/>
        <v>n.a.</v>
      </c>
      <c r="J203" s="345" t="b">
        <f>FALSE</f>
        <v>0</v>
      </c>
      <c r="K203" s="345" t="b">
        <f>TRUE</f>
        <v>1</v>
      </c>
      <c r="L203" s="346" t="str">
        <f t="shared" si="58"/>
        <v>n.a.</v>
      </c>
      <c r="M203" s="347" t="str">
        <f t="shared" si="53"/>
        <v>n.a.</v>
      </c>
      <c r="N203" s="296" t="str">
        <f t="shared" si="59"/>
        <v>n.a.</v>
      </c>
      <c r="O203" s="347" t="str">
        <f t="shared" si="54"/>
        <v>n.a.</v>
      </c>
      <c r="P203" s="347" t="str">
        <f t="shared" si="54"/>
        <v>n.a.</v>
      </c>
      <c r="Q203" s="347" t="str">
        <f t="shared" si="54"/>
        <v>n.a.</v>
      </c>
      <c r="R203" s="347" t="str">
        <f t="shared" si="54"/>
        <v>n.a.</v>
      </c>
      <c r="S203" s="347" t="str">
        <f t="shared" si="42"/>
        <v>n.a.</v>
      </c>
      <c r="T203" s="348" t="str">
        <f t="shared" si="42"/>
        <v>n.a.</v>
      </c>
      <c r="U203" s="349" t="str">
        <f t="shared" si="55"/>
        <v>n.a.</v>
      </c>
      <c r="W203" s="148"/>
    </row>
    <row r="204" spans="1:23" x14ac:dyDescent="0.25">
      <c r="A204" s="319" t="str">
        <f t="shared" si="56"/>
        <v>n.a.</v>
      </c>
      <c r="B204" s="311" t="str">
        <f t="shared" si="56"/>
        <v>n.a.</v>
      </c>
      <c r="C204" s="164" t="str">
        <f t="shared" si="43"/>
        <v>t</v>
      </c>
      <c r="D204" s="165" t="str">
        <f t="shared" si="57"/>
        <v>n.a.</v>
      </c>
      <c r="E204" s="151" t="str">
        <f t="shared" si="57"/>
        <v>n.a.</v>
      </c>
      <c r="F204" s="165" t="str">
        <f t="shared" si="50"/>
        <v>n.a.</v>
      </c>
      <c r="G204" s="151" t="str">
        <f t="shared" si="50"/>
        <v>n.a.</v>
      </c>
      <c r="H204" s="165" t="str">
        <f t="shared" si="50"/>
        <v>n.a.</v>
      </c>
      <c r="I204" s="312" t="str">
        <f t="shared" si="50"/>
        <v>n.a.</v>
      </c>
      <c r="J204" s="345" t="b">
        <f>FALSE</f>
        <v>0</v>
      </c>
      <c r="K204" s="345" t="b">
        <f>TRUE</f>
        <v>1</v>
      </c>
      <c r="L204" s="346" t="str">
        <f t="shared" si="58"/>
        <v>n.a.</v>
      </c>
      <c r="M204" s="347" t="str">
        <f t="shared" si="53"/>
        <v>n.a.</v>
      </c>
      <c r="N204" s="296" t="str">
        <f t="shared" si="59"/>
        <v>n.a.</v>
      </c>
      <c r="O204" s="347" t="str">
        <f t="shared" si="54"/>
        <v>n.a.</v>
      </c>
      <c r="P204" s="347" t="str">
        <f t="shared" si="54"/>
        <v>n.a.</v>
      </c>
      <c r="Q204" s="347" t="str">
        <f t="shared" si="54"/>
        <v>n.a.</v>
      </c>
      <c r="R204" s="347" t="str">
        <f t="shared" si="54"/>
        <v>n.a.</v>
      </c>
      <c r="S204" s="347" t="str">
        <f t="shared" si="42"/>
        <v>n.a.</v>
      </c>
      <c r="T204" s="348" t="str">
        <f t="shared" si="42"/>
        <v>n.a.</v>
      </c>
      <c r="U204" s="349" t="str">
        <f t="shared" si="55"/>
        <v>n.a.</v>
      </c>
      <c r="W204" s="148"/>
    </row>
    <row r="205" spans="1:23" x14ac:dyDescent="0.25">
      <c r="A205" s="319" t="str">
        <f t="shared" si="56"/>
        <v>n.a.</v>
      </c>
      <c r="B205" s="311" t="str">
        <f t="shared" si="56"/>
        <v>n.a.</v>
      </c>
      <c r="C205" s="164" t="str">
        <f t="shared" si="43"/>
        <v>t</v>
      </c>
      <c r="D205" s="165" t="str">
        <f t="shared" si="57"/>
        <v>n.a.</v>
      </c>
      <c r="E205" s="151" t="str">
        <f t="shared" si="57"/>
        <v>n.a.</v>
      </c>
      <c r="F205" s="165" t="str">
        <f t="shared" si="50"/>
        <v>n.a.</v>
      </c>
      <c r="G205" s="151" t="str">
        <f t="shared" si="50"/>
        <v>n.a.</v>
      </c>
      <c r="H205" s="165" t="str">
        <f t="shared" si="50"/>
        <v>n.a.</v>
      </c>
      <c r="I205" s="312" t="str">
        <f t="shared" si="50"/>
        <v>n.a.</v>
      </c>
      <c r="J205" s="345" t="b">
        <f>FALSE</f>
        <v>0</v>
      </c>
      <c r="K205" s="345" t="b">
        <f>TRUE</f>
        <v>1</v>
      </c>
      <c r="L205" s="346" t="str">
        <f t="shared" si="58"/>
        <v>n.a.</v>
      </c>
      <c r="M205" s="347" t="str">
        <f t="shared" si="53"/>
        <v>n.a.</v>
      </c>
      <c r="N205" s="296" t="str">
        <f t="shared" si="59"/>
        <v>n.a.</v>
      </c>
      <c r="O205" s="347" t="str">
        <f t="shared" si="54"/>
        <v>n.a.</v>
      </c>
      <c r="P205" s="347" t="str">
        <f t="shared" si="54"/>
        <v>n.a.</v>
      </c>
      <c r="Q205" s="347" t="str">
        <f t="shared" si="54"/>
        <v>n.a.</v>
      </c>
      <c r="R205" s="347" t="str">
        <f t="shared" si="54"/>
        <v>n.a.</v>
      </c>
      <c r="S205" s="347" t="str">
        <f t="shared" si="42"/>
        <v>n.a.</v>
      </c>
      <c r="T205" s="348" t="str">
        <f t="shared" si="42"/>
        <v>n.a.</v>
      </c>
      <c r="U205" s="349" t="str">
        <f t="shared" si="55"/>
        <v>n.a.</v>
      </c>
      <c r="W205" s="148"/>
    </row>
    <row r="206" spans="1:23" x14ac:dyDescent="0.25">
      <c r="A206" s="319" t="str">
        <f t="shared" si="56"/>
        <v>n.a.</v>
      </c>
      <c r="B206" s="311" t="str">
        <f t="shared" si="56"/>
        <v>n.a.</v>
      </c>
      <c r="C206" s="164" t="str">
        <f t="shared" si="43"/>
        <v>t</v>
      </c>
      <c r="D206" s="165" t="str">
        <f t="shared" si="57"/>
        <v>n.a.</v>
      </c>
      <c r="E206" s="151" t="str">
        <f t="shared" si="57"/>
        <v>n.a.</v>
      </c>
      <c r="F206" s="165" t="str">
        <f t="shared" si="50"/>
        <v>n.a.</v>
      </c>
      <c r="G206" s="151" t="str">
        <f t="shared" si="50"/>
        <v>n.a.</v>
      </c>
      <c r="H206" s="165" t="str">
        <f t="shared" si="50"/>
        <v>n.a.</v>
      </c>
      <c r="I206" s="312" t="str">
        <f t="shared" si="50"/>
        <v>n.a.</v>
      </c>
      <c r="J206" s="345" t="b">
        <f>FALSE</f>
        <v>0</v>
      </c>
      <c r="K206" s="345" t="b">
        <f>TRUE</f>
        <v>1</v>
      </c>
      <c r="L206" s="346" t="str">
        <f t="shared" si="58"/>
        <v>n.a.</v>
      </c>
      <c r="M206" s="347" t="str">
        <f t="shared" si="53"/>
        <v>n.a.</v>
      </c>
      <c r="N206" s="296" t="str">
        <f t="shared" si="59"/>
        <v>n.a.</v>
      </c>
      <c r="O206" s="347" t="str">
        <f t="shared" si="54"/>
        <v>n.a.</v>
      </c>
      <c r="P206" s="347" t="str">
        <f t="shared" si="54"/>
        <v>n.a.</v>
      </c>
      <c r="Q206" s="347" t="str">
        <f t="shared" si="54"/>
        <v>n.a.</v>
      </c>
      <c r="R206" s="347" t="str">
        <f t="shared" si="54"/>
        <v>n.a.</v>
      </c>
      <c r="S206" s="347" t="str">
        <f t="shared" si="42"/>
        <v>n.a.</v>
      </c>
      <c r="T206" s="348" t="str">
        <f t="shared" si="42"/>
        <v>n.a.</v>
      </c>
      <c r="U206" s="349" t="str">
        <f t="shared" si="55"/>
        <v>n.a.</v>
      </c>
      <c r="W206" s="148"/>
    </row>
    <row r="207" spans="1:23" x14ac:dyDescent="0.25">
      <c r="A207" s="319" t="str">
        <f t="shared" si="56"/>
        <v>n.a.</v>
      </c>
      <c r="B207" s="311" t="str">
        <f t="shared" si="56"/>
        <v>n.a.</v>
      </c>
      <c r="C207" s="164" t="str">
        <f t="shared" si="43"/>
        <v>t</v>
      </c>
      <c r="D207" s="165" t="str">
        <f t="shared" si="57"/>
        <v>n.a.</v>
      </c>
      <c r="E207" s="151" t="str">
        <f t="shared" si="57"/>
        <v>n.a.</v>
      </c>
      <c r="F207" s="165" t="str">
        <f t="shared" si="50"/>
        <v>n.a.</v>
      </c>
      <c r="G207" s="151" t="str">
        <f t="shared" si="50"/>
        <v>n.a.</v>
      </c>
      <c r="H207" s="165" t="str">
        <f t="shared" si="50"/>
        <v>n.a.</v>
      </c>
      <c r="I207" s="312" t="str">
        <f t="shared" si="50"/>
        <v>n.a.</v>
      </c>
      <c r="J207" s="345" t="b">
        <f>FALSE</f>
        <v>0</v>
      </c>
      <c r="K207" s="345" t="b">
        <f>TRUE</f>
        <v>1</v>
      </c>
      <c r="L207" s="346" t="str">
        <f t="shared" si="58"/>
        <v>n.a.</v>
      </c>
      <c r="M207" s="347" t="str">
        <f t="shared" si="53"/>
        <v>n.a.</v>
      </c>
      <c r="N207" s="296" t="str">
        <f t="shared" si="59"/>
        <v>n.a.</v>
      </c>
      <c r="O207" s="347" t="str">
        <f t="shared" si="54"/>
        <v>n.a.</v>
      </c>
      <c r="P207" s="347" t="str">
        <f t="shared" si="54"/>
        <v>n.a.</v>
      </c>
      <c r="Q207" s="347" t="str">
        <f t="shared" si="54"/>
        <v>n.a.</v>
      </c>
      <c r="R207" s="347" t="str">
        <f t="shared" si="54"/>
        <v>n.a.</v>
      </c>
      <c r="S207" s="347" t="str">
        <f t="shared" si="42"/>
        <v>n.a.</v>
      </c>
      <c r="T207" s="348" t="str">
        <f t="shared" si="42"/>
        <v>n.a.</v>
      </c>
      <c r="U207" s="349" t="str">
        <f t="shared" si="55"/>
        <v>n.a.</v>
      </c>
      <c r="W207" s="148"/>
    </row>
    <row r="208" spans="1:23" x14ac:dyDescent="0.25">
      <c r="A208" s="319" t="str">
        <f t="shared" si="56"/>
        <v>n.a.</v>
      </c>
      <c r="B208" s="311" t="str">
        <f t="shared" si="56"/>
        <v>n.a.</v>
      </c>
      <c r="C208" s="164" t="str">
        <f t="shared" si="43"/>
        <v>t</v>
      </c>
      <c r="D208" s="165" t="str">
        <f t="shared" si="57"/>
        <v>n.a.</v>
      </c>
      <c r="E208" s="151" t="str">
        <f t="shared" si="57"/>
        <v>n.a.</v>
      </c>
      <c r="F208" s="165" t="str">
        <f t="shared" si="50"/>
        <v>n.a.</v>
      </c>
      <c r="G208" s="151" t="str">
        <f t="shared" si="50"/>
        <v>n.a.</v>
      </c>
      <c r="H208" s="165" t="str">
        <f t="shared" si="50"/>
        <v>n.a.</v>
      </c>
      <c r="I208" s="312" t="str">
        <f t="shared" si="50"/>
        <v>n.a.</v>
      </c>
      <c r="J208" s="345" t="b">
        <f>FALSE</f>
        <v>0</v>
      </c>
      <c r="K208" s="345" t="b">
        <f>TRUE</f>
        <v>1</v>
      </c>
      <c r="L208" s="346" t="str">
        <f t="shared" si="58"/>
        <v>n.a.</v>
      </c>
      <c r="M208" s="347" t="str">
        <f t="shared" si="53"/>
        <v>n.a.</v>
      </c>
      <c r="N208" s="296" t="str">
        <f t="shared" si="59"/>
        <v>n.a.</v>
      </c>
      <c r="O208" s="347" t="str">
        <f t="shared" si="54"/>
        <v>n.a.</v>
      </c>
      <c r="P208" s="347" t="str">
        <f t="shared" si="54"/>
        <v>n.a.</v>
      </c>
      <c r="Q208" s="347" t="str">
        <f t="shared" si="54"/>
        <v>n.a.</v>
      </c>
      <c r="R208" s="347" t="str">
        <f t="shared" si="54"/>
        <v>n.a.</v>
      </c>
      <c r="S208" s="347" t="str">
        <f t="shared" si="42"/>
        <v>n.a.</v>
      </c>
      <c r="T208" s="348" t="str">
        <f t="shared" si="42"/>
        <v>n.a.</v>
      </c>
      <c r="U208" s="349" t="str">
        <f t="shared" si="55"/>
        <v>n.a.</v>
      </c>
      <c r="W208" s="148"/>
    </row>
    <row r="209" spans="1:23" ht="13.8" thickBot="1" x14ac:dyDescent="0.3">
      <c r="A209" s="318" t="str">
        <f t="shared" si="56"/>
        <v>n.a.</v>
      </c>
      <c r="B209" s="303" t="str">
        <f t="shared" si="56"/>
        <v>n.a.</v>
      </c>
      <c r="C209" s="313" t="str">
        <f t="shared" si="43"/>
        <v>t</v>
      </c>
      <c r="D209" s="305" t="str">
        <f t="shared" si="57"/>
        <v>n.a.</v>
      </c>
      <c r="E209" s="156" t="str">
        <f t="shared" si="57"/>
        <v>n.a.</v>
      </c>
      <c r="F209" s="305" t="str">
        <f t="shared" si="50"/>
        <v>n.a.</v>
      </c>
      <c r="G209" s="156" t="str">
        <f t="shared" si="50"/>
        <v>n.a.</v>
      </c>
      <c r="H209" s="305" t="str">
        <f>EUconst_NA</f>
        <v>n.a.</v>
      </c>
      <c r="I209" s="306" t="str">
        <f>EUconst_NA</f>
        <v>n.a.</v>
      </c>
      <c r="J209" s="350" t="b">
        <f>FALSE</f>
        <v>0</v>
      </c>
      <c r="K209" s="350" t="b">
        <f>TRUE</f>
        <v>1</v>
      </c>
      <c r="L209" s="351" t="str">
        <f t="shared" si="58"/>
        <v>n.a.</v>
      </c>
      <c r="M209" s="352" t="str">
        <f t="shared" si="53"/>
        <v>n.a.</v>
      </c>
      <c r="N209" s="176" t="str">
        <f t="shared" si="59"/>
        <v>n.a.</v>
      </c>
      <c r="O209" s="352" t="str">
        <f t="shared" si="54"/>
        <v>n.a.</v>
      </c>
      <c r="P209" s="352" t="str">
        <f>EUconst_NA</f>
        <v>n.a.</v>
      </c>
      <c r="Q209" s="352" t="str">
        <f>EUconst_NA</f>
        <v>n.a.</v>
      </c>
      <c r="R209" s="352" t="str">
        <f>EUconst_NA</f>
        <v>n.a.</v>
      </c>
      <c r="S209" s="352" t="str">
        <f t="shared" si="42"/>
        <v>n.a.</v>
      </c>
      <c r="T209" s="353" t="str">
        <f t="shared" si="42"/>
        <v>n.a.</v>
      </c>
      <c r="U209" s="354" t="str">
        <f t="shared" si="55"/>
        <v>n.a.</v>
      </c>
      <c r="W209" s="148"/>
    </row>
    <row r="210" spans="1:23" x14ac:dyDescent="0.25">
      <c r="A210" s="314" t="str">
        <f>Translations!$B$1116</f>
        <v>Material - Acetonitrile</v>
      </c>
      <c r="B210" s="314" t="s">
        <v>971</v>
      </c>
      <c r="C210" s="162" t="str">
        <f t="shared" si="43"/>
        <v>t</v>
      </c>
      <c r="D210" s="167">
        <v>2.1440000000000001</v>
      </c>
      <c r="E210" s="159" t="str">
        <f t="shared" si="49"/>
        <v>tCO2/t</v>
      </c>
      <c r="F210" s="167" t="str">
        <f t="shared" si="50"/>
        <v>n.a.</v>
      </c>
      <c r="G210" s="159" t="str">
        <f t="shared" si="50"/>
        <v>n.a.</v>
      </c>
      <c r="H210" s="167">
        <v>0.58520000000000005</v>
      </c>
      <c r="I210" s="168" t="str">
        <f t="shared" ref="I210:I223" si="60">EUconst_tCpt</f>
        <v>tC/t</v>
      </c>
      <c r="J210" s="355" t="b">
        <f>TRUE</f>
        <v>1</v>
      </c>
      <c r="K210" s="356" t="b">
        <f>TRUE</f>
        <v>1</v>
      </c>
      <c r="L210" s="322" t="s">
        <v>584</v>
      </c>
      <c r="M210" s="323" t="str">
        <f t="shared" si="53"/>
        <v>n.a.</v>
      </c>
      <c r="N210" s="177" t="str">
        <f t="shared" si="59"/>
        <v>GJ/t</v>
      </c>
      <c r="O210" s="323" t="str">
        <f t="shared" si="54"/>
        <v>n.a.</v>
      </c>
      <c r="P210" s="323" t="str">
        <f t="shared" ref="P210:P223" si="61">EUconst_tCO2pt</f>
        <v>tCO2/t</v>
      </c>
      <c r="Q210" s="323">
        <v>1</v>
      </c>
      <c r="R210" s="323">
        <v>1</v>
      </c>
      <c r="S210" s="323" t="str">
        <f t="shared" si="42"/>
        <v>n.a.</v>
      </c>
      <c r="T210" s="324" t="str">
        <f t="shared" si="42"/>
        <v>n.a.</v>
      </c>
      <c r="U210" s="325" t="str">
        <f t="shared" si="55"/>
        <v>n.a.</v>
      </c>
      <c r="W210" s="148"/>
    </row>
    <row r="211" spans="1:23" x14ac:dyDescent="0.25">
      <c r="A211" s="213" t="str">
        <f>Translations!$B$1117</f>
        <v>Material - Acrylonitrile</v>
      </c>
      <c r="B211" s="213" t="s">
        <v>971</v>
      </c>
      <c r="C211" s="163" t="str">
        <f t="shared" si="43"/>
        <v>t</v>
      </c>
      <c r="D211" s="169">
        <v>2.4420000000000002</v>
      </c>
      <c r="E211" s="150" t="str">
        <f t="shared" si="49"/>
        <v>tCO2/t</v>
      </c>
      <c r="F211" s="169" t="str">
        <f t="shared" si="50"/>
        <v>n.a.</v>
      </c>
      <c r="G211" s="150" t="str">
        <f t="shared" si="50"/>
        <v>n.a.</v>
      </c>
      <c r="H211" s="169">
        <v>0.66639999999999999</v>
      </c>
      <c r="I211" s="170" t="str">
        <f t="shared" si="60"/>
        <v>tC/t</v>
      </c>
      <c r="J211" s="326" t="b">
        <f>TRUE</f>
        <v>1</v>
      </c>
      <c r="K211" s="357" t="b">
        <f>TRUE</f>
        <v>1</v>
      </c>
      <c r="L211" s="327" t="s">
        <v>584</v>
      </c>
      <c r="M211" s="328" t="str">
        <f t="shared" si="53"/>
        <v>n.a.</v>
      </c>
      <c r="N211" s="175" t="str">
        <f t="shared" si="59"/>
        <v>GJ/t</v>
      </c>
      <c r="O211" s="328" t="str">
        <f t="shared" si="54"/>
        <v>n.a.</v>
      </c>
      <c r="P211" s="328" t="str">
        <f t="shared" si="61"/>
        <v>tCO2/t</v>
      </c>
      <c r="Q211" s="328">
        <v>1</v>
      </c>
      <c r="R211" s="328">
        <v>1</v>
      </c>
      <c r="S211" s="328" t="str">
        <f t="shared" si="42"/>
        <v>n.a.</v>
      </c>
      <c r="T211" s="329" t="str">
        <f t="shared" si="42"/>
        <v>n.a.</v>
      </c>
      <c r="U211" s="330" t="str">
        <f t="shared" si="55"/>
        <v>n.a.</v>
      </c>
      <c r="W211" s="148"/>
    </row>
    <row r="212" spans="1:23" x14ac:dyDescent="0.25">
      <c r="A212" s="213" t="str">
        <f>Translations!$B$1118</f>
        <v>Material - Butadiene</v>
      </c>
      <c r="B212" s="213" t="s">
        <v>971</v>
      </c>
      <c r="C212" s="163" t="str">
        <f t="shared" si="43"/>
        <v>t</v>
      </c>
      <c r="D212" s="169">
        <v>3.254</v>
      </c>
      <c r="E212" s="150" t="str">
        <f t="shared" si="49"/>
        <v>tCO2/t</v>
      </c>
      <c r="F212" s="169" t="str">
        <f t="shared" si="50"/>
        <v>n.a.</v>
      </c>
      <c r="G212" s="150" t="str">
        <f t="shared" si="50"/>
        <v>n.a.</v>
      </c>
      <c r="H212" s="169">
        <v>0.88800000000000001</v>
      </c>
      <c r="I212" s="170" t="str">
        <f t="shared" si="60"/>
        <v>tC/t</v>
      </c>
      <c r="J212" s="326" t="b">
        <f>TRUE</f>
        <v>1</v>
      </c>
      <c r="K212" s="357" t="b">
        <f>TRUE</f>
        <v>1</v>
      </c>
      <c r="L212" s="327" t="s">
        <v>584</v>
      </c>
      <c r="M212" s="328" t="str">
        <f t="shared" si="53"/>
        <v>n.a.</v>
      </c>
      <c r="N212" s="175" t="str">
        <f t="shared" si="59"/>
        <v>GJ/t</v>
      </c>
      <c r="O212" s="328" t="str">
        <f t="shared" si="54"/>
        <v>n.a.</v>
      </c>
      <c r="P212" s="328" t="str">
        <f t="shared" si="61"/>
        <v>tCO2/t</v>
      </c>
      <c r="Q212" s="328">
        <v>1</v>
      </c>
      <c r="R212" s="328">
        <v>1</v>
      </c>
      <c r="S212" s="328" t="str">
        <f t="shared" si="42"/>
        <v>n.a.</v>
      </c>
      <c r="T212" s="329" t="str">
        <f t="shared" si="42"/>
        <v>n.a.</v>
      </c>
      <c r="U212" s="330" t="str">
        <f t="shared" si="55"/>
        <v>n.a.</v>
      </c>
      <c r="W212" s="148"/>
    </row>
    <row r="213" spans="1:23" x14ac:dyDescent="0.25">
      <c r="A213" s="213" t="str">
        <f>Translations!$B$1119</f>
        <v>Material - Carbon Black</v>
      </c>
      <c r="B213" s="213" t="s">
        <v>971</v>
      </c>
      <c r="C213" s="163" t="str">
        <f t="shared" si="43"/>
        <v>t</v>
      </c>
      <c r="D213" s="169">
        <v>3.5539999999999998</v>
      </c>
      <c r="E213" s="150" t="str">
        <f t="shared" si="49"/>
        <v>tCO2/t</v>
      </c>
      <c r="F213" s="169" t="str">
        <f t="shared" si="50"/>
        <v>n.a.</v>
      </c>
      <c r="G213" s="150" t="str">
        <f t="shared" si="50"/>
        <v>n.a.</v>
      </c>
      <c r="H213" s="169">
        <v>0.97</v>
      </c>
      <c r="I213" s="170" t="str">
        <f t="shared" si="60"/>
        <v>tC/t</v>
      </c>
      <c r="J213" s="326" t="b">
        <f>TRUE</f>
        <v>1</v>
      </c>
      <c r="K213" s="357" t="b">
        <f>TRUE</f>
        <v>1</v>
      </c>
      <c r="L213" s="327" t="s">
        <v>584</v>
      </c>
      <c r="M213" s="328" t="str">
        <f t="shared" si="53"/>
        <v>n.a.</v>
      </c>
      <c r="N213" s="175" t="str">
        <f t="shared" si="59"/>
        <v>GJ/t</v>
      </c>
      <c r="O213" s="328" t="str">
        <f t="shared" si="54"/>
        <v>n.a.</v>
      </c>
      <c r="P213" s="328" t="str">
        <f t="shared" si="61"/>
        <v>tCO2/t</v>
      </c>
      <c r="Q213" s="328">
        <v>1</v>
      </c>
      <c r="R213" s="328">
        <v>1</v>
      </c>
      <c r="S213" s="328" t="str">
        <f t="shared" si="42"/>
        <v>n.a.</v>
      </c>
      <c r="T213" s="329" t="str">
        <f t="shared" si="42"/>
        <v>n.a.</v>
      </c>
      <c r="U213" s="330" t="str">
        <f t="shared" si="55"/>
        <v>n.a.</v>
      </c>
      <c r="W213" s="148"/>
    </row>
    <row r="214" spans="1:23" x14ac:dyDescent="0.25">
      <c r="A214" s="213" t="str">
        <f>Translations!$B$1120</f>
        <v>Material - Ethylene</v>
      </c>
      <c r="B214" s="213" t="s">
        <v>971</v>
      </c>
      <c r="C214" s="163" t="str">
        <f t="shared" si="43"/>
        <v>t</v>
      </c>
      <c r="D214" s="169">
        <v>3.1360000000000001</v>
      </c>
      <c r="E214" s="150" t="str">
        <f t="shared" si="49"/>
        <v>tCO2/t</v>
      </c>
      <c r="F214" s="169" t="str">
        <f t="shared" si="50"/>
        <v>n.a.</v>
      </c>
      <c r="G214" s="150" t="str">
        <f t="shared" si="50"/>
        <v>n.a.</v>
      </c>
      <c r="H214" s="169">
        <v>0.85599999999999998</v>
      </c>
      <c r="I214" s="170" t="str">
        <f t="shared" si="60"/>
        <v>tC/t</v>
      </c>
      <c r="J214" s="326" t="b">
        <f>TRUE</f>
        <v>1</v>
      </c>
      <c r="K214" s="357" t="b">
        <f>TRUE</f>
        <v>1</v>
      </c>
      <c r="L214" s="327" t="s">
        <v>584</v>
      </c>
      <c r="M214" s="328" t="str">
        <f t="shared" si="53"/>
        <v>n.a.</v>
      </c>
      <c r="N214" s="175" t="str">
        <f t="shared" si="59"/>
        <v>GJ/t</v>
      </c>
      <c r="O214" s="328" t="str">
        <f t="shared" si="54"/>
        <v>n.a.</v>
      </c>
      <c r="P214" s="328" t="str">
        <f t="shared" si="61"/>
        <v>tCO2/t</v>
      </c>
      <c r="Q214" s="328">
        <v>1</v>
      </c>
      <c r="R214" s="328">
        <v>1</v>
      </c>
      <c r="S214" s="328" t="str">
        <f t="shared" si="42"/>
        <v>n.a.</v>
      </c>
      <c r="T214" s="329" t="str">
        <f t="shared" si="42"/>
        <v>n.a.</v>
      </c>
      <c r="U214" s="330" t="str">
        <f t="shared" si="55"/>
        <v>n.a.</v>
      </c>
      <c r="W214" s="148"/>
    </row>
    <row r="215" spans="1:23" x14ac:dyDescent="0.25">
      <c r="A215" s="213" t="str">
        <f>Translations!$B$1121</f>
        <v>Material - Ethylene dichloride</v>
      </c>
      <c r="B215" s="213" t="s">
        <v>971</v>
      </c>
      <c r="C215" s="163" t="str">
        <f t="shared" si="43"/>
        <v>t</v>
      </c>
      <c r="D215" s="169">
        <v>0.89800000000000002</v>
      </c>
      <c r="E215" s="150" t="str">
        <f t="shared" si="49"/>
        <v>tCO2/t</v>
      </c>
      <c r="F215" s="169" t="str">
        <f t="shared" si="50"/>
        <v>n.a.</v>
      </c>
      <c r="G215" s="150" t="str">
        <f t="shared" si="50"/>
        <v>n.a.</v>
      </c>
      <c r="H215" s="169">
        <v>0.245</v>
      </c>
      <c r="I215" s="170" t="str">
        <f t="shared" si="60"/>
        <v>tC/t</v>
      </c>
      <c r="J215" s="326" t="b">
        <f>TRUE</f>
        <v>1</v>
      </c>
      <c r="K215" s="357" t="b">
        <f>TRUE</f>
        <v>1</v>
      </c>
      <c r="L215" s="327" t="s">
        <v>584</v>
      </c>
      <c r="M215" s="328" t="str">
        <f t="shared" si="53"/>
        <v>n.a.</v>
      </c>
      <c r="N215" s="175" t="str">
        <f t="shared" si="59"/>
        <v>GJ/t</v>
      </c>
      <c r="O215" s="328" t="str">
        <f t="shared" si="54"/>
        <v>n.a.</v>
      </c>
      <c r="P215" s="328" t="str">
        <f t="shared" si="61"/>
        <v>tCO2/t</v>
      </c>
      <c r="Q215" s="328">
        <v>1</v>
      </c>
      <c r="R215" s="328">
        <v>1</v>
      </c>
      <c r="S215" s="328" t="str">
        <f t="shared" si="42"/>
        <v>n.a.</v>
      </c>
      <c r="T215" s="329" t="str">
        <f t="shared" si="42"/>
        <v>n.a.</v>
      </c>
      <c r="U215" s="330" t="str">
        <f t="shared" si="55"/>
        <v>n.a.</v>
      </c>
      <c r="W215" s="148"/>
    </row>
    <row r="216" spans="1:23" x14ac:dyDescent="0.25">
      <c r="A216" s="213" t="str">
        <f>Translations!$B$1122</f>
        <v>Material - Ethylene glycol</v>
      </c>
      <c r="B216" s="213" t="s">
        <v>971</v>
      </c>
      <c r="C216" s="163" t="str">
        <f t="shared" si="43"/>
        <v>t</v>
      </c>
      <c r="D216" s="169">
        <v>1.4179999999999999</v>
      </c>
      <c r="E216" s="150" t="str">
        <f t="shared" si="49"/>
        <v>tCO2/t</v>
      </c>
      <c r="F216" s="169" t="str">
        <f t="shared" si="50"/>
        <v>n.a.</v>
      </c>
      <c r="G216" s="150" t="str">
        <f t="shared" si="50"/>
        <v>n.a.</v>
      </c>
      <c r="H216" s="169">
        <v>0.38700000000000001</v>
      </c>
      <c r="I216" s="170" t="str">
        <f t="shared" si="60"/>
        <v>tC/t</v>
      </c>
      <c r="J216" s="326" t="b">
        <f>TRUE</f>
        <v>1</v>
      </c>
      <c r="K216" s="357" t="b">
        <f>TRUE</f>
        <v>1</v>
      </c>
      <c r="L216" s="327" t="s">
        <v>584</v>
      </c>
      <c r="M216" s="328" t="str">
        <f t="shared" si="53"/>
        <v>n.a.</v>
      </c>
      <c r="N216" s="175" t="str">
        <f t="shared" si="59"/>
        <v>GJ/t</v>
      </c>
      <c r="O216" s="328" t="str">
        <f t="shared" si="54"/>
        <v>n.a.</v>
      </c>
      <c r="P216" s="328" t="str">
        <f t="shared" si="61"/>
        <v>tCO2/t</v>
      </c>
      <c r="Q216" s="328">
        <v>1</v>
      </c>
      <c r="R216" s="328">
        <v>1</v>
      </c>
      <c r="S216" s="328" t="str">
        <f t="shared" si="42"/>
        <v>n.a.</v>
      </c>
      <c r="T216" s="329" t="str">
        <f t="shared" si="42"/>
        <v>n.a.</v>
      </c>
      <c r="U216" s="330" t="str">
        <f t="shared" si="55"/>
        <v>n.a.</v>
      </c>
      <c r="W216" s="148"/>
    </row>
    <row r="217" spans="1:23" x14ac:dyDescent="0.25">
      <c r="A217" s="213" t="str">
        <f>Translations!$B$1123</f>
        <v>Material - Ethylene oxide</v>
      </c>
      <c r="B217" s="213" t="s">
        <v>971</v>
      </c>
      <c r="C217" s="163" t="str">
        <f t="shared" si="43"/>
        <v>t</v>
      </c>
      <c r="D217" s="169">
        <v>1.9970000000000001</v>
      </c>
      <c r="E217" s="150" t="str">
        <f t="shared" si="49"/>
        <v>tCO2/t</v>
      </c>
      <c r="F217" s="169" t="str">
        <f t="shared" si="50"/>
        <v>n.a.</v>
      </c>
      <c r="G217" s="150" t="str">
        <f t="shared" si="50"/>
        <v>n.a.</v>
      </c>
      <c r="H217" s="169">
        <v>0.54500000000000004</v>
      </c>
      <c r="I217" s="170" t="str">
        <f t="shared" si="60"/>
        <v>tC/t</v>
      </c>
      <c r="J217" s="326" t="b">
        <f>TRUE</f>
        <v>1</v>
      </c>
      <c r="K217" s="357" t="b">
        <f>TRUE</f>
        <v>1</v>
      </c>
      <c r="L217" s="327" t="s">
        <v>584</v>
      </c>
      <c r="M217" s="328" t="str">
        <f t="shared" si="53"/>
        <v>n.a.</v>
      </c>
      <c r="N217" s="175" t="str">
        <f t="shared" si="59"/>
        <v>GJ/t</v>
      </c>
      <c r="O217" s="328" t="str">
        <f t="shared" si="54"/>
        <v>n.a.</v>
      </c>
      <c r="P217" s="328" t="str">
        <f t="shared" si="61"/>
        <v>tCO2/t</v>
      </c>
      <c r="Q217" s="328">
        <v>1</v>
      </c>
      <c r="R217" s="328">
        <v>1</v>
      </c>
      <c r="S217" s="328" t="str">
        <f t="shared" si="42"/>
        <v>n.a.</v>
      </c>
      <c r="T217" s="329" t="str">
        <f t="shared" si="42"/>
        <v>n.a.</v>
      </c>
      <c r="U217" s="330" t="str">
        <f t="shared" si="55"/>
        <v>n.a.</v>
      </c>
      <c r="W217" s="148"/>
    </row>
    <row r="218" spans="1:23" x14ac:dyDescent="0.25">
      <c r="A218" s="213" t="str">
        <f>Translations!$B$1124</f>
        <v>Material - Hydrogen cyanide</v>
      </c>
      <c r="B218" s="213" t="s">
        <v>971</v>
      </c>
      <c r="C218" s="163" t="str">
        <f t="shared" si="43"/>
        <v>t</v>
      </c>
      <c r="D218" s="169">
        <v>1.6279999999999999</v>
      </c>
      <c r="E218" s="150" t="str">
        <f t="shared" si="49"/>
        <v>tCO2/t</v>
      </c>
      <c r="F218" s="169" t="str">
        <f t="shared" si="50"/>
        <v>n.a.</v>
      </c>
      <c r="G218" s="150" t="str">
        <f t="shared" si="50"/>
        <v>n.a.</v>
      </c>
      <c r="H218" s="169">
        <v>0.44440000000000002</v>
      </c>
      <c r="I218" s="170" t="str">
        <f t="shared" si="60"/>
        <v>tC/t</v>
      </c>
      <c r="J218" s="326" t="b">
        <f>TRUE</f>
        <v>1</v>
      </c>
      <c r="K218" s="357" t="b">
        <f>TRUE</f>
        <v>1</v>
      </c>
      <c r="L218" s="327" t="s">
        <v>584</v>
      </c>
      <c r="M218" s="328" t="str">
        <f t="shared" si="53"/>
        <v>n.a.</v>
      </c>
      <c r="N218" s="175" t="str">
        <f t="shared" si="59"/>
        <v>GJ/t</v>
      </c>
      <c r="O218" s="328" t="str">
        <f t="shared" si="54"/>
        <v>n.a.</v>
      </c>
      <c r="P218" s="328" t="str">
        <f t="shared" si="61"/>
        <v>tCO2/t</v>
      </c>
      <c r="Q218" s="328">
        <v>1</v>
      </c>
      <c r="R218" s="328">
        <v>1</v>
      </c>
      <c r="S218" s="328" t="str">
        <f t="shared" si="42"/>
        <v>n.a.</v>
      </c>
      <c r="T218" s="329" t="str">
        <f t="shared" si="42"/>
        <v>n.a.</v>
      </c>
      <c r="U218" s="330" t="str">
        <f t="shared" si="55"/>
        <v>n.a.</v>
      </c>
      <c r="W218" s="148"/>
    </row>
    <row r="219" spans="1:23" x14ac:dyDescent="0.25">
      <c r="A219" s="213" t="str">
        <f>Translations!$B$1125</f>
        <v>Material - Methanol</v>
      </c>
      <c r="B219" s="213" t="s">
        <v>971</v>
      </c>
      <c r="C219" s="163" t="str">
        <f t="shared" si="43"/>
        <v>t</v>
      </c>
      <c r="D219" s="169">
        <v>1.3740000000000001</v>
      </c>
      <c r="E219" s="150" t="str">
        <f t="shared" si="49"/>
        <v>tCO2/t</v>
      </c>
      <c r="F219" s="169" t="str">
        <f t="shared" si="50"/>
        <v>n.a.</v>
      </c>
      <c r="G219" s="150" t="str">
        <f t="shared" si="50"/>
        <v>n.a.</v>
      </c>
      <c r="H219" s="169">
        <v>0.375</v>
      </c>
      <c r="I219" s="170" t="str">
        <f t="shared" si="60"/>
        <v>tC/t</v>
      </c>
      <c r="J219" s="326" t="b">
        <f>TRUE</f>
        <v>1</v>
      </c>
      <c r="K219" s="357" t="b">
        <f>TRUE</f>
        <v>1</v>
      </c>
      <c r="L219" s="327" t="s">
        <v>584</v>
      </c>
      <c r="M219" s="328" t="str">
        <f t="shared" si="53"/>
        <v>n.a.</v>
      </c>
      <c r="N219" s="175" t="str">
        <f t="shared" si="59"/>
        <v>GJ/t</v>
      </c>
      <c r="O219" s="328" t="str">
        <f t="shared" si="54"/>
        <v>n.a.</v>
      </c>
      <c r="P219" s="328" t="str">
        <f t="shared" si="61"/>
        <v>tCO2/t</v>
      </c>
      <c r="Q219" s="328">
        <v>1</v>
      </c>
      <c r="R219" s="328">
        <v>1</v>
      </c>
      <c r="S219" s="328" t="str">
        <f t="shared" si="42"/>
        <v>n.a.</v>
      </c>
      <c r="T219" s="329" t="str">
        <f t="shared" si="42"/>
        <v>n.a.</v>
      </c>
      <c r="U219" s="330" t="str">
        <f t="shared" si="55"/>
        <v>n.a.</v>
      </c>
      <c r="W219" s="148"/>
    </row>
    <row r="220" spans="1:23" x14ac:dyDescent="0.25">
      <c r="A220" s="213" t="str">
        <f>Translations!$B$1008</f>
        <v>Gaseous - Methane</v>
      </c>
      <c r="B220" s="213" t="s">
        <v>971</v>
      </c>
      <c r="C220" s="163" t="str">
        <f t="shared" si="43"/>
        <v>t</v>
      </c>
      <c r="D220" s="169">
        <v>2.7440000000000002</v>
      </c>
      <c r="E220" s="150" t="str">
        <f t="shared" si="49"/>
        <v>tCO2/t</v>
      </c>
      <c r="F220" s="169" t="str">
        <f t="shared" si="50"/>
        <v>n.a.</v>
      </c>
      <c r="G220" s="150" t="str">
        <f t="shared" si="50"/>
        <v>n.a.</v>
      </c>
      <c r="H220" s="169">
        <v>0.749</v>
      </c>
      <c r="I220" s="170" t="str">
        <f t="shared" si="60"/>
        <v>tC/t</v>
      </c>
      <c r="J220" s="326" t="b">
        <f>TRUE</f>
        <v>1</v>
      </c>
      <c r="K220" s="357" t="b">
        <f>TRUE</f>
        <v>1</v>
      </c>
      <c r="L220" s="327" t="s">
        <v>584</v>
      </c>
      <c r="M220" s="328" t="str">
        <f t="shared" si="53"/>
        <v>n.a.</v>
      </c>
      <c r="N220" s="175" t="str">
        <f t="shared" si="59"/>
        <v>GJ/t</v>
      </c>
      <c r="O220" s="328" t="str">
        <f t="shared" si="54"/>
        <v>n.a.</v>
      </c>
      <c r="P220" s="328" t="str">
        <f t="shared" si="61"/>
        <v>tCO2/t</v>
      </c>
      <c r="Q220" s="328">
        <v>1</v>
      </c>
      <c r="R220" s="328">
        <v>1</v>
      </c>
      <c r="S220" s="328" t="str">
        <f t="shared" si="42"/>
        <v>n.a.</v>
      </c>
      <c r="T220" s="329" t="str">
        <f t="shared" si="42"/>
        <v>n.a.</v>
      </c>
      <c r="U220" s="330" t="str">
        <f t="shared" si="55"/>
        <v>n.a.</v>
      </c>
      <c r="W220" s="148"/>
    </row>
    <row r="221" spans="1:23" x14ac:dyDescent="0.25">
      <c r="A221" s="213" t="str">
        <f>Translations!$B$989</f>
        <v>Gaseous - Propane</v>
      </c>
      <c r="B221" s="213" t="s">
        <v>971</v>
      </c>
      <c r="C221" s="163" t="str">
        <f t="shared" si="43"/>
        <v>t</v>
      </c>
      <c r="D221" s="169">
        <v>2.9929999999999999</v>
      </c>
      <c r="E221" s="150" t="str">
        <f t="shared" si="49"/>
        <v>tCO2/t</v>
      </c>
      <c r="F221" s="169" t="str">
        <f t="shared" si="50"/>
        <v>n.a.</v>
      </c>
      <c r="G221" s="150" t="str">
        <f t="shared" si="50"/>
        <v>n.a.</v>
      </c>
      <c r="H221" s="169">
        <v>0.81699999999999995</v>
      </c>
      <c r="I221" s="170" t="str">
        <f t="shared" si="60"/>
        <v>tC/t</v>
      </c>
      <c r="J221" s="326" t="b">
        <f>TRUE</f>
        <v>1</v>
      </c>
      <c r="K221" s="357" t="b">
        <f>TRUE</f>
        <v>1</v>
      </c>
      <c r="L221" s="327" t="s">
        <v>584</v>
      </c>
      <c r="M221" s="328" t="str">
        <f t="shared" si="53"/>
        <v>n.a.</v>
      </c>
      <c r="N221" s="175" t="str">
        <f t="shared" si="59"/>
        <v>GJ/t</v>
      </c>
      <c r="O221" s="328" t="str">
        <f t="shared" si="54"/>
        <v>n.a.</v>
      </c>
      <c r="P221" s="328" t="str">
        <f t="shared" si="61"/>
        <v>tCO2/t</v>
      </c>
      <c r="Q221" s="328">
        <v>1</v>
      </c>
      <c r="R221" s="328">
        <v>1</v>
      </c>
      <c r="S221" s="328" t="str">
        <f t="shared" si="42"/>
        <v>n.a.</v>
      </c>
      <c r="T221" s="329" t="str">
        <f t="shared" si="42"/>
        <v>n.a.</v>
      </c>
      <c r="U221" s="330" t="str">
        <f t="shared" si="55"/>
        <v>n.a.</v>
      </c>
      <c r="W221" s="148"/>
    </row>
    <row r="222" spans="1:23" x14ac:dyDescent="0.25">
      <c r="A222" s="213" t="str">
        <f>Translations!$B$1126</f>
        <v>Material - Propylene</v>
      </c>
      <c r="B222" s="213" t="s">
        <v>971</v>
      </c>
      <c r="C222" s="163" t="str">
        <f t="shared" si="43"/>
        <v>t</v>
      </c>
      <c r="D222" s="169">
        <v>3.137</v>
      </c>
      <c r="E222" s="150" t="str">
        <f t="shared" si="49"/>
        <v>tCO2/t</v>
      </c>
      <c r="F222" s="169" t="str">
        <f t="shared" si="50"/>
        <v>n.a.</v>
      </c>
      <c r="G222" s="150" t="str">
        <f t="shared" si="50"/>
        <v>n.a.</v>
      </c>
      <c r="H222" s="169">
        <v>0.85629999999999995</v>
      </c>
      <c r="I222" s="170" t="str">
        <f t="shared" si="60"/>
        <v>tC/t</v>
      </c>
      <c r="J222" s="326" t="b">
        <f>TRUE</f>
        <v>1</v>
      </c>
      <c r="K222" s="357" t="b">
        <f>TRUE</f>
        <v>1</v>
      </c>
      <c r="L222" s="327" t="s">
        <v>584</v>
      </c>
      <c r="M222" s="328" t="str">
        <f t="shared" si="53"/>
        <v>n.a.</v>
      </c>
      <c r="N222" s="175" t="str">
        <f t="shared" si="59"/>
        <v>GJ/t</v>
      </c>
      <c r="O222" s="328" t="str">
        <f t="shared" si="54"/>
        <v>n.a.</v>
      </c>
      <c r="P222" s="328" t="str">
        <f t="shared" si="61"/>
        <v>tCO2/t</v>
      </c>
      <c r="Q222" s="328">
        <v>1</v>
      </c>
      <c r="R222" s="328">
        <v>1</v>
      </c>
      <c r="S222" s="328" t="str">
        <f t="shared" si="42"/>
        <v>n.a.</v>
      </c>
      <c r="T222" s="329" t="str">
        <f t="shared" si="42"/>
        <v>n.a.</v>
      </c>
      <c r="U222" s="330" t="str">
        <f t="shared" si="55"/>
        <v>n.a.</v>
      </c>
      <c r="W222" s="148"/>
    </row>
    <row r="223" spans="1:23" x14ac:dyDescent="0.25">
      <c r="A223" s="213" t="str">
        <f>Translations!$B$1127</f>
        <v>Material - Vinyl chloride monomer</v>
      </c>
      <c r="B223" s="213" t="s">
        <v>971</v>
      </c>
      <c r="C223" s="163" t="str">
        <f t="shared" si="43"/>
        <v>t</v>
      </c>
      <c r="D223" s="169">
        <v>1.407</v>
      </c>
      <c r="E223" s="150" t="str">
        <f t="shared" si="49"/>
        <v>tCO2/t</v>
      </c>
      <c r="F223" s="169" t="str">
        <f t="shared" si="50"/>
        <v>n.a.</v>
      </c>
      <c r="G223" s="150" t="str">
        <f t="shared" si="50"/>
        <v>n.a.</v>
      </c>
      <c r="H223" s="169">
        <v>0.38400000000000001</v>
      </c>
      <c r="I223" s="170" t="str">
        <f t="shared" si="60"/>
        <v>tC/t</v>
      </c>
      <c r="J223" s="326" t="b">
        <f>TRUE</f>
        <v>1</v>
      </c>
      <c r="K223" s="357" t="b">
        <f>TRUE</f>
        <v>1</v>
      </c>
      <c r="L223" s="327" t="s">
        <v>584</v>
      </c>
      <c r="M223" s="328" t="str">
        <f t="shared" si="53"/>
        <v>n.a.</v>
      </c>
      <c r="N223" s="175" t="str">
        <f t="shared" si="59"/>
        <v>GJ/t</v>
      </c>
      <c r="O223" s="328" t="str">
        <f t="shared" si="54"/>
        <v>n.a.</v>
      </c>
      <c r="P223" s="328" t="str">
        <f t="shared" si="61"/>
        <v>tCO2/t</v>
      </c>
      <c r="Q223" s="328">
        <v>1</v>
      </c>
      <c r="R223" s="328">
        <v>1</v>
      </c>
      <c r="S223" s="328" t="str">
        <f t="shared" si="42"/>
        <v>n.a.</v>
      </c>
      <c r="T223" s="329" t="str">
        <f t="shared" si="42"/>
        <v>n.a.</v>
      </c>
      <c r="U223" s="330" t="str">
        <f t="shared" si="55"/>
        <v>n.a.</v>
      </c>
      <c r="W223" s="148"/>
    </row>
    <row r="224" spans="1:23" x14ac:dyDescent="0.25">
      <c r="A224" s="319" t="str">
        <f t="shared" ref="A224:B233" si="62">EUconst_NA</f>
        <v>n.a.</v>
      </c>
      <c r="B224" s="311" t="str">
        <f t="shared" si="62"/>
        <v>n.a.</v>
      </c>
      <c r="C224" s="164" t="str">
        <f t="shared" si="43"/>
        <v>t</v>
      </c>
      <c r="D224" s="165" t="str">
        <f t="shared" ref="D224:M232" si="63">EUconst_NA</f>
        <v>n.a.</v>
      </c>
      <c r="E224" s="151" t="str">
        <f t="shared" si="63"/>
        <v>n.a.</v>
      </c>
      <c r="F224" s="165" t="str">
        <f t="shared" si="63"/>
        <v>n.a.</v>
      </c>
      <c r="G224" s="151" t="str">
        <f t="shared" si="63"/>
        <v>n.a.</v>
      </c>
      <c r="H224" s="165" t="str">
        <f t="shared" si="63"/>
        <v>n.a.</v>
      </c>
      <c r="I224" s="312" t="str">
        <f t="shared" si="63"/>
        <v>n.a.</v>
      </c>
      <c r="J224" s="345" t="b">
        <f>FALSE</f>
        <v>0</v>
      </c>
      <c r="K224" s="358" t="b">
        <f>TRUE</f>
        <v>1</v>
      </c>
      <c r="L224" s="346" t="str">
        <f t="shared" ref="L224:L233" si="64">EUconst_NA</f>
        <v>n.a.</v>
      </c>
      <c r="M224" s="347" t="str">
        <f t="shared" si="63"/>
        <v>n.a.</v>
      </c>
      <c r="N224" s="296" t="str">
        <f t="shared" si="59"/>
        <v>n.a.</v>
      </c>
      <c r="O224" s="347" t="str">
        <f t="shared" si="54"/>
        <v>n.a.</v>
      </c>
      <c r="P224" s="347" t="str">
        <f t="shared" si="54"/>
        <v>n.a.</v>
      </c>
      <c r="Q224" s="347" t="str">
        <f t="shared" si="54"/>
        <v>n.a.</v>
      </c>
      <c r="R224" s="347" t="str">
        <f t="shared" si="54"/>
        <v>n.a.</v>
      </c>
      <c r="S224" s="347" t="str">
        <f t="shared" si="42"/>
        <v>n.a.</v>
      </c>
      <c r="T224" s="348" t="str">
        <f t="shared" si="42"/>
        <v>n.a.</v>
      </c>
      <c r="U224" s="349" t="str">
        <f t="shared" si="55"/>
        <v>n.a.</v>
      </c>
      <c r="W224" s="148"/>
    </row>
    <row r="225" spans="1:27" x14ac:dyDescent="0.25">
      <c r="A225" s="319" t="str">
        <f t="shared" si="62"/>
        <v>n.a.</v>
      </c>
      <c r="B225" s="311" t="str">
        <f t="shared" si="62"/>
        <v>n.a.</v>
      </c>
      <c r="C225" s="164" t="str">
        <f t="shared" si="43"/>
        <v>t</v>
      </c>
      <c r="D225" s="165" t="str">
        <f t="shared" si="63"/>
        <v>n.a.</v>
      </c>
      <c r="E225" s="151" t="str">
        <f t="shared" si="63"/>
        <v>n.a.</v>
      </c>
      <c r="F225" s="165" t="str">
        <f t="shared" si="63"/>
        <v>n.a.</v>
      </c>
      <c r="G225" s="151" t="str">
        <f t="shared" si="63"/>
        <v>n.a.</v>
      </c>
      <c r="H225" s="165" t="str">
        <f t="shared" si="63"/>
        <v>n.a.</v>
      </c>
      <c r="I225" s="312" t="str">
        <f t="shared" si="63"/>
        <v>n.a.</v>
      </c>
      <c r="J225" s="345" t="b">
        <f>FALSE</f>
        <v>0</v>
      </c>
      <c r="K225" s="358" t="b">
        <f>TRUE</f>
        <v>1</v>
      </c>
      <c r="L225" s="346" t="str">
        <f t="shared" si="64"/>
        <v>n.a.</v>
      </c>
      <c r="M225" s="347" t="str">
        <f t="shared" si="63"/>
        <v>n.a.</v>
      </c>
      <c r="N225" s="296" t="str">
        <f t="shared" si="59"/>
        <v>n.a.</v>
      </c>
      <c r="O225" s="347" t="str">
        <f t="shared" si="54"/>
        <v>n.a.</v>
      </c>
      <c r="P225" s="347" t="str">
        <f t="shared" si="54"/>
        <v>n.a.</v>
      </c>
      <c r="Q225" s="347" t="str">
        <f t="shared" si="54"/>
        <v>n.a.</v>
      </c>
      <c r="R225" s="347" t="str">
        <f t="shared" si="54"/>
        <v>n.a.</v>
      </c>
      <c r="S225" s="347" t="str">
        <f t="shared" si="42"/>
        <v>n.a.</v>
      </c>
      <c r="T225" s="348" t="str">
        <f t="shared" si="42"/>
        <v>n.a.</v>
      </c>
      <c r="U225" s="349" t="str">
        <f t="shared" si="55"/>
        <v>n.a.</v>
      </c>
      <c r="W225" s="148"/>
    </row>
    <row r="226" spans="1:27" x14ac:dyDescent="0.25">
      <c r="A226" s="319" t="str">
        <f t="shared" si="62"/>
        <v>n.a.</v>
      </c>
      <c r="B226" s="311" t="str">
        <f t="shared" si="62"/>
        <v>n.a.</v>
      </c>
      <c r="C226" s="164" t="str">
        <f t="shared" si="43"/>
        <v>t</v>
      </c>
      <c r="D226" s="165" t="str">
        <f t="shared" si="63"/>
        <v>n.a.</v>
      </c>
      <c r="E226" s="151" t="str">
        <f t="shared" si="63"/>
        <v>n.a.</v>
      </c>
      <c r="F226" s="165" t="str">
        <f t="shared" si="63"/>
        <v>n.a.</v>
      </c>
      <c r="G226" s="151" t="str">
        <f t="shared" si="63"/>
        <v>n.a.</v>
      </c>
      <c r="H226" s="165" t="str">
        <f t="shared" si="63"/>
        <v>n.a.</v>
      </c>
      <c r="I226" s="312" t="str">
        <f t="shared" si="63"/>
        <v>n.a.</v>
      </c>
      <c r="J226" s="345" t="b">
        <f>FALSE</f>
        <v>0</v>
      </c>
      <c r="K226" s="358" t="b">
        <f>TRUE</f>
        <v>1</v>
      </c>
      <c r="L226" s="346" t="str">
        <f t="shared" si="64"/>
        <v>n.a.</v>
      </c>
      <c r="M226" s="347" t="str">
        <f t="shared" si="63"/>
        <v>n.a.</v>
      </c>
      <c r="N226" s="296" t="str">
        <f t="shared" si="59"/>
        <v>n.a.</v>
      </c>
      <c r="O226" s="347" t="str">
        <f t="shared" si="54"/>
        <v>n.a.</v>
      </c>
      <c r="P226" s="347" t="str">
        <f t="shared" si="54"/>
        <v>n.a.</v>
      </c>
      <c r="Q226" s="347" t="str">
        <f t="shared" si="54"/>
        <v>n.a.</v>
      </c>
      <c r="R226" s="347" t="str">
        <f t="shared" si="54"/>
        <v>n.a.</v>
      </c>
      <c r="S226" s="347" t="str">
        <f t="shared" si="42"/>
        <v>n.a.</v>
      </c>
      <c r="T226" s="348" t="str">
        <f t="shared" si="42"/>
        <v>n.a.</v>
      </c>
      <c r="U226" s="349" t="str">
        <f t="shared" si="55"/>
        <v>n.a.</v>
      </c>
      <c r="W226" s="148"/>
    </row>
    <row r="227" spans="1:27" x14ac:dyDescent="0.25">
      <c r="A227" s="319" t="str">
        <f t="shared" si="62"/>
        <v>n.a.</v>
      </c>
      <c r="B227" s="311" t="str">
        <f t="shared" si="62"/>
        <v>n.a.</v>
      </c>
      <c r="C227" s="164" t="str">
        <f t="shared" si="43"/>
        <v>t</v>
      </c>
      <c r="D227" s="165" t="str">
        <f t="shared" si="63"/>
        <v>n.a.</v>
      </c>
      <c r="E227" s="151" t="str">
        <f t="shared" si="63"/>
        <v>n.a.</v>
      </c>
      <c r="F227" s="165" t="str">
        <f t="shared" si="63"/>
        <v>n.a.</v>
      </c>
      <c r="G227" s="151" t="str">
        <f t="shared" si="63"/>
        <v>n.a.</v>
      </c>
      <c r="H227" s="165" t="str">
        <f t="shared" si="63"/>
        <v>n.a.</v>
      </c>
      <c r="I227" s="312" t="str">
        <f t="shared" si="63"/>
        <v>n.a.</v>
      </c>
      <c r="J227" s="345" t="b">
        <f>FALSE</f>
        <v>0</v>
      </c>
      <c r="K227" s="358" t="b">
        <f>TRUE</f>
        <v>1</v>
      </c>
      <c r="L227" s="346" t="str">
        <f t="shared" si="64"/>
        <v>n.a.</v>
      </c>
      <c r="M227" s="347" t="str">
        <f t="shared" si="63"/>
        <v>n.a.</v>
      </c>
      <c r="N227" s="296" t="str">
        <f t="shared" si="59"/>
        <v>n.a.</v>
      </c>
      <c r="O227" s="347" t="str">
        <f t="shared" si="54"/>
        <v>n.a.</v>
      </c>
      <c r="P227" s="347" t="str">
        <f t="shared" si="54"/>
        <v>n.a.</v>
      </c>
      <c r="Q227" s="347" t="str">
        <f t="shared" si="54"/>
        <v>n.a.</v>
      </c>
      <c r="R227" s="347" t="str">
        <f t="shared" si="54"/>
        <v>n.a.</v>
      </c>
      <c r="S227" s="347" t="str">
        <f t="shared" si="42"/>
        <v>n.a.</v>
      </c>
      <c r="T227" s="348" t="str">
        <f t="shared" si="42"/>
        <v>n.a.</v>
      </c>
      <c r="U227" s="349" t="str">
        <f t="shared" si="55"/>
        <v>n.a.</v>
      </c>
      <c r="W227" s="148"/>
    </row>
    <row r="228" spans="1:27" x14ac:dyDescent="0.25">
      <c r="A228" s="319" t="str">
        <f t="shared" si="62"/>
        <v>n.a.</v>
      </c>
      <c r="B228" s="311" t="str">
        <f t="shared" si="62"/>
        <v>n.a.</v>
      </c>
      <c r="C228" s="164" t="str">
        <f t="shared" si="43"/>
        <v>t</v>
      </c>
      <c r="D228" s="165" t="str">
        <f t="shared" si="63"/>
        <v>n.a.</v>
      </c>
      <c r="E228" s="151" t="str">
        <f t="shared" si="63"/>
        <v>n.a.</v>
      </c>
      <c r="F228" s="165" t="str">
        <f t="shared" si="63"/>
        <v>n.a.</v>
      </c>
      <c r="G228" s="151" t="str">
        <f t="shared" si="63"/>
        <v>n.a.</v>
      </c>
      <c r="H228" s="165" t="str">
        <f t="shared" si="63"/>
        <v>n.a.</v>
      </c>
      <c r="I228" s="312" t="str">
        <f t="shared" si="63"/>
        <v>n.a.</v>
      </c>
      <c r="J228" s="345" t="b">
        <f>FALSE</f>
        <v>0</v>
      </c>
      <c r="K228" s="358" t="b">
        <f>TRUE</f>
        <v>1</v>
      </c>
      <c r="L228" s="346" t="str">
        <f t="shared" si="64"/>
        <v>n.a.</v>
      </c>
      <c r="M228" s="347" t="str">
        <f t="shared" si="63"/>
        <v>n.a.</v>
      </c>
      <c r="N228" s="296" t="str">
        <f t="shared" si="59"/>
        <v>n.a.</v>
      </c>
      <c r="O228" s="347" t="str">
        <f t="shared" si="54"/>
        <v>n.a.</v>
      </c>
      <c r="P228" s="347" t="str">
        <f t="shared" si="54"/>
        <v>n.a.</v>
      </c>
      <c r="Q228" s="347" t="str">
        <f t="shared" si="54"/>
        <v>n.a.</v>
      </c>
      <c r="R228" s="347" t="str">
        <f t="shared" si="54"/>
        <v>n.a.</v>
      </c>
      <c r="S228" s="347" t="str">
        <f t="shared" si="42"/>
        <v>n.a.</v>
      </c>
      <c r="T228" s="348" t="str">
        <f t="shared" si="42"/>
        <v>n.a.</v>
      </c>
      <c r="U228" s="349" t="str">
        <f t="shared" si="55"/>
        <v>n.a.</v>
      </c>
      <c r="W228" s="148"/>
    </row>
    <row r="229" spans="1:27" x14ac:dyDescent="0.25">
      <c r="A229" s="319" t="str">
        <f t="shared" si="62"/>
        <v>n.a.</v>
      </c>
      <c r="B229" s="311" t="str">
        <f t="shared" si="62"/>
        <v>n.a.</v>
      </c>
      <c r="C229" s="164" t="str">
        <f t="shared" si="43"/>
        <v>t</v>
      </c>
      <c r="D229" s="165" t="str">
        <f t="shared" si="63"/>
        <v>n.a.</v>
      </c>
      <c r="E229" s="151" t="str">
        <f t="shared" si="63"/>
        <v>n.a.</v>
      </c>
      <c r="F229" s="165" t="str">
        <f t="shared" si="63"/>
        <v>n.a.</v>
      </c>
      <c r="G229" s="151" t="str">
        <f t="shared" si="63"/>
        <v>n.a.</v>
      </c>
      <c r="H229" s="165" t="str">
        <f t="shared" si="63"/>
        <v>n.a.</v>
      </c>
      <c r="I229" s="312" t="str">
        <f t="shared" si="63"/>
        <v>n.a.</v>
      </c>
      <c r="J229" s="345" t="b">
        <f>FALSE</f>
        <v>0</v>
      </c>
      <c r="K229" s="358" t="b">
        <f>TRUE</f>
        <v>1</v>
      </c>
      <c r="L229" s="346" t="str">
        <f t="shared" si="64"/>
        <v>n.a.</v>
      </c>
      <c r="M229" s="347" t="str">
        <f t="shared" si="63"/>
        <v>n.a.</v>
      </c>
      <c r="N229" s="296" t="str">
        <f t="shared" si="59"/>
        <v>n.a.</v>
      </c>
      <c r="O229" s="347" t="str">
        <f t="shared" si="54"/>
        <v>n.a.</v>
      </c>
      <c r="P229" s="347" t="str">
        <f t="shared" si="54"/>
        <v>n.a.</v>
      </c>
      <c r="Q229" s="347" t="str">
        <f t="shared" si="54"/>
        <v>n.a.</v>
      </c>
      <c r="R229" s="347" t="str">
        <f t="shared" si="54"/>
        <v>n.a.</v>
      </c>
      <c r="S229" s="347" t="str">
        <f t="shared" si="42"/>
        <v>n.a.</v>
      </c>
      <c r="T229" s="348" t="str">
        <f t="shared" si="42"/>
        <v>n.a.</v>
      </c>
      <c r="U229" s="349" t="str">
        <f t="shared" si="55"/>
        <v>n.a.</v>
      </c>
      <c r="W229" s="148"/>
    </row>
    <row r="230" spans="1:27" x14ac:dyDescent="0.25">
      <c r="A230" s="319" t="str">
        <f t="shared" si="62"/>
        <v>n.a.</v>
      </c>
      <c r="B230" s="311" t="str">
        <f t="shared" si="62"/>
        <v>n.a.</v>
      </c>
      <c r="C230" s="164" t="str">
        <f t="shared" si="43"/>
        <v>t</v>
      </c>
      <c r="D230" s="165" t="str">
        <f t="shared" si="63"/>
        <v>n.a.</v>
      </c>
      <c r="E230" s="151" t="str">
        <f t="shared" si="63"/>
        <v>n.a.</v>
      </c>
      <c r="F230" s="165" t="str">
        <f t="shared" si="63"/>
        <v>n.a.</v>
      </c>
      <c r="G230" s="151" t="str">
        <f t="shared" si="63"/>
        <v>n.a.</v>
      </c>
      <c r="H230" s="165" t="str">
        <f t="shared" si="63"/>
        <v>n.a.</v>
      </c>
      <c r="I230" s="312" t="str">
        <f t="shared" si="63"/>
        <v>n.a.</v>
      </c>
      <c r="J230" s="345" t="b">
        <f>FALSE</f>
        <v>0</v>
      </c>
      <c r="K230" s="358" t="b">
        <f>TRUE</f>
        <v>1</v>
      </c>
      <c r="L230" s="346" t="str">
        <f t="shared" si="64"/>
        <v>n.a.</v>
      </c>
      <c r="M230" s="347" t="str">
        <f t="shared" si="63"/>
        <v>n.a.</v>
      </c>
      <c r="N230" s="296" t="str">
        <f t="shared" si="59"/>
        <v>n.a.</v>
      </c>
      <c r="O230" s="347" t="str">
        <f t="shared" si="54"/>
        <v>n.a.</v>
      </c>
      <c r="P230" s="347" t="str">
        <f t="shared" si="54"/>
        <v>n.a.</v>
      </c>
      <c r="Q230" s="347" t="str">
        <f t="shared" si="54"/>
        <v>n.a.</v>
      </c>
      <c r="R230" s="347" t="str">
        <f t="shared" si="54"/>
        <v>n.a.</v>
      </c>
      <c r="S230" s="347" t="str">
        <f t="shared" si="42"/>
        <v>n.a.</v>
      </c>
      <c r="T230" s="348" t="str">
        <f t="shared" si="42"/>
        <v>n.a.</v>
      </c>
      <c r="U230" s="349" t="str">
        <f t="shared" si="55"/>
        <v>n.a.</v>
      </c>
      <c r="W230" s="148"/>
    </row>
    <row r="231" spans="1:27" x14ac:dyDescent="0.25">
      <c r="A231" s="319" t="str">
        <f t="shared" si="62"/>
        <v>n.a.</v>
      </c>
      <c r="B231" s="311" t="str">
        <f t="shared" si="62"/>
        <v>n.a.</v>
      </c>
      <c r="C231" s="164" t="str">
        <f t="shared" si="43"/>
        <v>t</v>
      </c>
      <c r="D231" s="165" t="str">
        <f t="shared" si="63"/>
        <v>n.a.</v>
      </c>
      <c r="E231" s="151" t="str">
        <f t="shared" si="63"/>
        <v>n.a.</v>
      </c>
      <c r="F231" s="165" t="str">
        <f t="shared" si="63"/>
        <v>n.a.</v>
      </c>
      <c r="G231" s="151" t="str">
        <f t="shared" si="63"/>
        <v>n.a.</v>
      </c>
      <c r="H231" s="165" t="str">
        <f t="shared" si="63"/>
        <v>n.a.</v>
      </c>
      <c r="I231" s="312" t="str">
        <f t="shared" si="63"/>
        <v>n.a.</v>
      </c>
      <c r="J231" s="345" t="b">
        <f>FALSE</f>
        <v>0</v>
      </c>
      <c r="K231" s="358" t="b">
        <f>TRUE</f>
        <v>1</v>
      </c>
      <c r="L231" s="346" t="str">
        <f t="shared" si="64"/>
        <v>n.a.</v>
      </c>
      <c r="M231" s="347" t="str">
        <f t="shared" si="63"/>
        <v>n.a.</v>
      </c>
      <c r="N231" s="296" t="str">
        <f t="shared" si="59"/>
        <v>n.a.</v>
      </c>
      <c r="O231" s="347" t="str">
        <f t="shared" si="54"/>
        <v>n.a.</v>
      </c>
      <c r="P231" s="347" t="str">
        <f t="shared" si="54"/>
        <v>n.a.</v>
      </c>
      <c r="Q231" s="347" t="str">
        <f t="shared" si="54"/>
        <v>n.a.</v>
      </c>
      <c r="R231" s="347" t="str">
        <f t="shared" si="54"/>
        <v>n.a.</v>
      </c>
      <c r="S231" s="347" t="str">
        <f t="shared" si="42"/>
        <v>n.a.</v>
      </c>
      <c r="T231" s="348" t="str">
        <f t="shared" si="42"/>
        <v>n.a.</v>
      </c>
      <c r="U231" s="349" t="str">
        <f t="shared" si="55"/>
        <v>n.a.</v>
      </c>
      <c r="W231" s="148"/>
    </row>
    <row r="232" spans="1:27" x14ac:dyDescent="0.25">
      <c r="A232" s="319" t="str">
        <f t="shared" si="62"/>
        <v>n.a.</v>
      </c>
      <c r="B232" s="311" t="str">
        <f t="shared" si="62"/>
        <v>n.a.</v>
      </c>
      <c r="C232" s="164" t="str">
        <f t="shared" si="43"/>
        <v>t</v>
      </c>
      <c r="D232" s="165" t="str">
        <f t="shared" si="63"/>
        <v>n.a.</v>
      </c>
      <c r="E232" s="151" t="str">
        <f t="shared" si="63"/>
        <v>n.a.</v>
      </c>
      <c r="F232" s="165" t="str">
        <f t="shared" si="63"/>
        <v>n.a.</v>
      </c>
      <c r="G232" s="151" t="str">
        <f t="shared" si="63"/>
        <v>n.a.</v>
      </c>
      <c r="H232" s="165" t="str">
        <f t="shared" si="63"/>
        <v>n.a.</v>
      </c>
      <c r="I232" s="312" t="str">
        <f t="shared" si="63"/>
        <v>n.a.</v>
      </c>
      <c r="J232" s="345" t="b">
        <f>FALSE</f>
        <v>0</v>
      </c>
      <c r="K232" s="358" t="b">
        <f>TRUE</f>
        <v>1</v>
      </c>
      <c r="L232" s="346" t="str">
        <f t="shared" si="64"/>
        <v>n.a.</v>
      </c>
      <c r="M232" s="347" t="str">
        <f t="shared" si="63"/>
        <v>n.a.</v>
      </c>
      <c r="N232" s="296" t="str">
        <f t="shared" si="59"/>
        <v>n.a.</v>
      </c>
      <c r="O232" s="347" t="str">
        <f t="shared" si="54"/>
        <v>n.a.</v>
      </c>
      <c r="P232" s="347" t="str">
        <f t="shared" si="54"/>
        <v>n.a.</v>
      </c>
      <c r="Q232" s="347" t="str">
        <f t="shared" si="54"/>
        <v>n.a.</v>
      </c>
      <c r="R232" s="347" t="str">
        <f t="shared" si="54"/>
        <v>n.a.</v>
      </c>
      <c r="S232" s="347" t="str">
        <f t="shared" si="42"/>
        <v>n.a.</v>
      </c>
      <c r="T232" s="348" t="str">
        <f t="shared" si="42"/>
        <v>n.a.</v>
      </c>
      <c r="U232" s="349" t="str">
        <f t="shared" si="55"/>
        <v>n.a.</v>
      </c>
      <c r="W232" s="148"/>
    </row>
    <row r="233" spans="1:27" ht="13.8" thickBot="1" x14ac:dyDescent="0.3">
      <c r="A233" s="319" t="str">
        <f t="shared" si="62"/>
        <v>n.a.</v>
      </c>
      <c r="B233" s="311" t="str">
        <f t="shared" si="62"/>
        <v>n.a.</v>
      </c>
      <c r="C233" s="164" t="str">
        <f t="shared" si="43"/>
        <v>t</v>
      </c>
      <c r="D233" s="305" t="str">
        <f t="shared" ref="D233:M233" si="65">EUconst_NA</f>
        <v>n.a.</v>
      </c>
      <c r="E233" s="156" t="str">
        <f t="shared" si="65"/>
        <v>n.a.</v>
      </c>
      <c r="F233" s="305" t="str">
        <f t="shared" si="65"/>
        <v>n.a.</v>
      </c>
      <c r="G233" s="156" t="str">
        <f t="shared" si="65"/>
        <v>n.a.</v>
      </c>
      <c r="H233" s="305" t="str">
        <f t="shared" si="65"/>
        <v>n.a.</v>
      </c>
      <c r="I233" s="306" t="str">
        <f t="shared" si="65"/>
        <v>n.a.</v>
      </c>
      <c r="J233" s="350" t="b">
        <f>FALSE</f>
        <v>0</v>
      </c>
      <c r="K233" s="359" t="b">
        <f>TRUE</f>
        <v>1</v>
      </c>
      <c r="L233" s="351" t="str">
        <f t="shared" si="64"/>
        <v>n.a.</v>
      </c>
      <c r="M233" s="352" t="str">
        <f t="shared" si="65"/>
        <v>n.a.</v>
      </c>
      <c r="N233" s="176" t="str">
        <f t="shared" si="59"/>
        <v>n.a.</v>
      </c>
      <c r="O233" s="352" t="str">
        <f t="shared" si="54"/>
        <v>n.a.</v>
      </c>
      <c r="P233" s="352" t="str">
        <f>EUconst_NA</f>
        <v>n.a.</v>
      </c>
      <c r="Q233" s="352" t="str">
        <f>EUconst_NA</f>
        <v>n.a.</v>
      </c>
      <c r="R233" s="352" t="str">
        <f>EUconst_NA</f>
        <v>n.a.</v>
      </c>
      <c r="S233" s="352" t="str">
        <f t="shared" si="42"/>
        <v>n.a.</v>
      </c>
      <c r="T233" s="353" t="str">
        <f t="shared" si="42"/>
        <v>n.a.</v>
      </c>
      <c r="U233" s="354" t="str">
        <f t="shared" si="55"/>
        <v>n.a.</v>
      </c>
      <c r="W233" s="148"/>
      <c r="AA233" s="28" t="str">
        <f>IF(A233=EUconst_NA,"",COUNTIF($A$106:$A$233,A233)&gt;1)</f>
        <v/>
      </c>
    </row>
    <row r="234" spans="1:27" ht="13.8" thickBot="1" x14ac:dyDescent="0.3">
      <c r="A234" s="315" t="str">
        <f>Translations!$B$1148</f>
        <v>&lt;END of list&gt;</v>
      </c>
      <c r="B234" s="315"/>
      <c r="C234" s="216"/>
      <c r="D234" s="152"/>
      <c r="E234" s="152"/>
      <c r="F234" s="152"/>
      <c r="G234" s="152"/>
      <c r="H234" s="152"/>
      <c r="I234" s="153"/>
      <c r="J234" s="155"/>
      <c r="K234" s="216"/>
      <c r="L234" s="186"/>
      <c r="M234" s="152"/>
      <c r="N234" s="152"/>
      <c r="O234" s="152"/>
      <c r="P234" s="152"/>
      <c r="Q234" s="152"/>
      <c r="R234" s="152"/>
      <c r="S234" s="152"/>
      <c r="T234" s="154"/>
      <c r="U234" s="153"/>
      <c r="W234" s="148"/>
    </row>
    <row r="236" spans="1:27" x14ac:dyDescent="0.25">
      <c r="C236" s="935" t="str">
        <f>Translations!$B$238</f>
        <v>Method A</v>
      </c>
      <c r="D236" s="935"/>
      <c r="E236" s="935" t="str">
        <f>Translations!$B$239</f>
        <v>Method B</v>
      </c>
      <c r="F236" s="935"/>
    </row>
    <row r="237" spans="1:27" ht="12.75" customHeight="1" x14ac:dyDescent="0.25">
      <c r="C237" s="230" t="str">
        <f>Translations!$B$1149</f>
        <v>EF (SEF-CF4)</v>
      </c>
      <c r="D237" s="230" t="str">
        <f>Translations!$B$1150</f>
        <v>EF (C2F6)</v>
      </c>
      <c r="E237" s="230" t="str">
        <f>Translations!$B$1149</f>
        <v>EF (SEF-CF4)</v>
      </c>
      <c r="F237" s="230" t="str">
        <f>Translations!$B$1150</f>
        <v>EF (C2F6)</v>
      </c>
    </row>
    <row r="238" spans="1:27" ht="13.8" thickBot="1" x14ac:dyDescent="0.3">
      <c r="A238" s="228" t="str">
        <f>Translations!$B$288</f>
        <v>PFCCellTypes</v>
      </c>
      <c r="B238" s="229" t="str">
        <f>Translations!$B$1151</f>
        <v>Source</v>
      </c>
      <c r="C238" s="227" t="str">
        <f>INDEX(PFCUnits,3)</f>
        <v>(kgCF4/tAl)/(min/cell-day)</v>
      </c>
      <c r="D238" s="227" t="str">
        <f>INDEX(PFCUnits,7)</f>
        <v>tC2F6 / tCF4</v>
      </c>
      <c r="E238" s="227" t="str">
        <f>INDEX(PFCUnits,6)</f>
        <v>(kg CF4)/(t Al mV)</v>
      </c>
      <c r="F238" s="227" t="str">
        <f>INDEX(PFCUnits,7)</f>
        <v>tC2F6 / tCF4</v>
      </c>
    </row>
    <row r="239" spans="1:27" x14ac:dyDescent="0.25">
      <c r="A239" s="171" t="str">
        <f>Translations!$B$859</f>
        <v>Material - Centre Worked Pre-Bake (CWPB)</v>
      </c>
      <c r="B239" s="173" t="s">
        <v>1449</v>
      </c>
      <c r="C239" s="231">
        <v>0.14299999999999999</v>
      </c>
      <c r="D239" s="232">
        <v>0.121</v>
      </c>
      <c r="E239" s="231">
        <v>1.1599999999999999</v>
      </c>
      <c r="F239" s="232">
        <v>0.121</v>
      </c>
    </row>
    <row r="240" spans="1:27" x14ac:dyDescent="0.25">
      <c r="A240" s="171" t="str">
        <f>Translations!$B$860</f>
        <v>Material - Vertical Stud Søderberg (VSS)</v>
      </c>
      <c r="B240" s="173" t="s">
        <v>1449</v>
      </c>
      <c r="C240" s="233">
        <v>9.1999999999999998E-2</v>
      </c>
      <c r="D240" s="234">
        <v>5.2999999999999999E-2</v>
      </c>
      <c r="E240" s="233" t="str">
        <f>EUconst_NA</f>
        <v>n.a.</v>
      </c>
      <c r="F240" s="234">
        <v>5.2999999999999999E-2</v>
      </c>
    </row>
    <row r="241" spans="1:6" x14ac:dyDescent="0.25">
      <c r="A241" s="171" t="str">
        <f>Translations!$B$861</f>
        <v>Material - Side-Worked Pre-Bake (SWPB)</v>
      </c>
      <c r="B241" s="173" t="s">
        <v>1449</v>
      </c>
      <c r="C241" s="233" t="str">
        <f t="shared" ref="C241:D243" si="66">EUconst_NA</f>
        <v>n.a.</v>
      </c>
      <c r="D241" s="234" t="str">
        <f t="shared" si="66"/>
        <v>n.a.</v>
      </c>
      <c r="E241" s="233" t="str">
        <f>EUconst_NA</f>
        <v>n.a.</v>
      </c>
      <c r="F241" s="234" t="str">
        <f>EUconst_NA</f>
        <v>n.a.</v>
      </c>
    </row>
    <row r="242" spans="1:6" x14ac:dyDescent="0.25">
      <c r="A242" s="171" t="str">
        <f>Translations!$B$862</f>
        <v>Material - Horizontal Stud Søderberg (HSS)</v>
      </c>
      <c r="B242" s="173" t="s">
        <v>1449</v>
      </c>
      <c r="C242" s="299" t="str">
        <f t="shared" si="66"/>
        <v>n.a.</v>
      </c>
      <c r="D242" s="300" t="str">
        <f t="shared" si="66"/>
        <v>n.a.</v>
      </c>
      <c r="E242" s="299" t="str">
        <f>EUconst_NA</f>
        <v>n.a.</v>
      </c>
      <c r="F242" s="300" t="str">
        <f>EUconst_NA</f>
        <v>n.a.</v>
      </c>
    </row>
    <row r="243" spans="1:6" ht="13.8" thickBot="1" x14ac:dyDescent="0.3">
      <c r="A243" s="171" t="str">
        <f>EUconst_NA</f>
        <v>n.a.</v>
      </c>
      <c r="B243" s="173" t="str">
        <f>EUconst_NA</f>
        <v>n.a.</v>
      </c>
      <c r="C243" s="235" t="str">
        <f t="shared" si="66"/>
        <v>n.a.</v>
      </c>
      <c r="D243" s="236" t="str">
        <f t="shared" si="66"/>
        <v>n.a.</v>
      </c>
      <c r="E243" s="235" t="str">
        <f>EUconst_NA</f>
        <v>n.a.</v>
      </c>
      <c r="F243" s="236" t="str">
        <f>EUconst_NA</f>
        <v>n.a.</v>
      </c>
    </row>
    <row r="244" spans="1:6" x14ac:dyDescent="0.25">
      <c r="C244" s="28" t="s">
        <v>86</v>
      </c>
      <c r="E244" s="28" t="s">
        <v>85</v>
      </c>
    </row>
    <row r="246" spans="1:6" x14ac:dyDescent="0.25">
      <c r="B246" s="483" t="s">
        <v>1486</v>
      </c>
      <c r="C246" s="483" t="s">
        <v>1487</v>
      </c>
    </row>
    <row r="247" spans="1:6" x14ac:dyDescent="0.25">
      <c r="A247" s="401" t="str">
        <f>Translations!$B$1062</f>
        <v>Material - Other Inputs</v>
      </c>
      <c r="B247" s="171" t="b">
        <v>1</v>
      </c>
    </row>
    <row r="248" spans="1:6" x14ac:dyDescent="0.25">
      <c r="A248" s="401" t="str">
        <f>Translations!$B$1063</f>
        <v>Material - Other Outputs</v>
      </c>
      <c r="B248" s="171" t="b">
        <v>1</v>
      </c>
    </row>
    <row r="249" spans="1:6" x14ac:dyDescent="0.25">
      <c r="A249" s="401" t="str">
        <f>Translations!$B$1064</f>
        <v>Material - Other materials</v>
      </c>
      <c r="B249" s="171" t="b">
        <v>1</v>
      </c>
    </row>
    <row r="250" spans="1:6" x14ac:dyDescent="0.25">
      <c r="A250" s="401" t="str">
        <f>Translations!$B$1065</f>
        <v>Material - Limestone</v>
      </c>
      <c r="B250" s="171" t="b">
        <v>0</v>
      </c>
    </row>
    <row r="251" spans="1:6" x14ac:dyDescent="0.25">
      <c r="A251" s="401" t="str">
        <f>Translations!$B$1066</f>
        <v>Material - Dolomite</v>
      </c>
      <c r="B251" s="171" t="b">
        <v>0</v>
      </c>
    </row>
    <row r="252" spans="1:6" x14ac:dyDescent="0.25">
      <c r="A252" s="401" t="str">
        <f>Translations!$B$1067</f>
        <v>Material - Sodium bicarbonate</v>
      </c>
      <c r="B252" s="171" t="b">
        <v>0</v>
      </c>
    </row>
    <row r="253" spans="1:6" x14ac:dyDescent="0.25">
      <c r="A253" s="401" t="str">
        <f>Translations!$B$1068</f>
        <v>Material - Sodium carbonate</v>
      </c>
      <c r="B253" s="171" t="b">
        <v>0</v>
      </c>
    </row>
    <row r="254" spans="1:6" x14ac:dyDescent="0.25">
      <c r="A254" s="401" t="str">
        <f>Translations!$B$1069</f>
        <v>Material - Potash</v>
      </c>
      <c r="B254" s="171" t="b">
        <v>0</v>
      </c>
    </row>
    <row r="255" spans="1:6" x14ac:dyDescent="0.25">
      <c r="A255" s="401" t="str">
        <f>Translations!$B$1070</f>
        <v>Material - CaCO3</v>
      </c>
      <c r="B255" s="171" t="b">
        <v>0</v>
      </c>
    </row>
    <row r="256" spans="1:6" x14ac:dyDescent="0.25">
      <c r="A256" s="401" t="str">
        <f>Translations!$B$1071</f>
        <v>Material - MgCO3</v>
      </c>
      <c r="B256" s="171" t="b">
        <v>0</v>
      </c>
    </row>
    <row r="257" spans="1:2" x14ac:dyDescent="0.25">
      <c r="A257" s="401" t="str">
        <f>Translations!$B$1072</f>
        <v>Material - Na2CO3</v>
      </c>
      <c r="B257" s="171" t="b">
        <v>0</v>
      </c>
    </row>
    <row r="258" spans="1:2" x14ac:dyDescent="0.25">
      <c r="A258" s="401" t="str">
        <f>Translations!$B$1073</f>
        <v>Material - BaCO3</v>
      </c>
      <c r="B258" s="171" t="b">
        <v>0</v>
      </c>
    </row>
    <row r="259" spans="1:2" x14ac:dyDescent="0.25">
      <c r="A259" s="401" t="str">
        <f>Translations!$B$1074</f>
        <v>Material - Li2CO3</v>
      </c>
      <c r="B259" s="171" t="b">
        <v>0</v>
      </c>
    </row>
    <row r="260" spans="1:2" x14ac:dyDescent="0.25">
      <c r="A260" s="401" t="str">
        <f>Translations!$B$1075</f>
        <v>Material - K2CO3</v>
      </c>
      <c r="B260" s="171" t="b">
        <v>0</v>
      </c>
    </row>
    <row r="261" spans="1:2" x14ac:dyDescent="0.25">
      <c r="A261" s="401" t="str">
        <f>Translations!$B$1076</f>
        <v>Material - SrCO3</v>
      </c>
      <c r="B261" s="171" t="b">
        <v>0</v>
      </c>
    </row>
    <row r="262" spans="1:2" x14ac:dyDescent="0.25">
      <c r="A262" s="401" t="str">
        <f>Translations!$B$1077</f>
        <v>Material - NaHCO3</v>
      </c>
      <c r="B262" s="171" t="b">
        <v>0</v>
      </c>
    </row>
    <row r="263" spans="1:2" x14ac:dyDescent="0.25">
      <c r="A263" s="401" t="str">
        <f>Translations!$B$1078</f>
        <v>Material - FeCO3</v>
      </c>
      <c r="B263" s="171" t="b">
        <v>0</v>
      </c>
    </row>
    <row r="264" spans="1:2" x14ac:dyDescent="0.25">
      <c r="A264" s="401" t="str">
        <f>Translations!$B$1079</f>
        <v>Material - Other carbonates</v>
      </c>
      <c r="B264" s="171" t="b">
        <v>0</v>
      </c>
    </row>
    <row r="265" spans="1:2" x14ac:dyDescent="0.25">
      <c r="A265" s="401" t="str">
        <f>Translations!$B$1080</f>
        <v>Material - Gypsum</v>
      </c>
      <c r="B265" s="171" t="b">
        <v>0</v>
      </c>
    </row>
    <row r="266" spans="1:2" x14ac:dyDescent="0.25">
      <c r="A266" s="401" t="str">
        <f>Translations!$B$1081</f>
        <v>Material - Process material</v>
      </c>
      <c r="B266" s="171" t="b">
        <v>0</v>
      </c>
    </row>
    <row r="267" spans="1:2" x14ac:dyDescent="0.25">
      <c r="A267" s="401" t="str">
        <f>Translations!$B$1082</f>
        <v>Material - CaO</v>
      </c>
      <c r="B267" s="171" t="b">
        <v>0</v>
      </c>
    </row>
    <row r="268" spans="1:2" x14ac:dyDescent="0.25">
      <c r="A268" s="401" t="str">
        <f>Translations!$B$1083</f>
        <v>Material - MgO</v>
      </c>
      <c r="B268" s="171" t="b">
        <v>0</v>
      </c>
    </row>
    <row r="269" spans="1:2" x14ac:dyDescent="0.25">
      <c r="A269" s="401" t="str">
        <f>Translations!$B$1084</f>
        <v>Material - BaO</v>
      </c>
      <c r="B269" s="171" t="b">
        <v>0</v>
      </c>
    </row>
    <row r="270" spans="1:2" x14ac:dyDescent="0.25">
      <c r="A270" s="401" t="str">
        <f>Translations!$B$1085</f>
        <v>Material - Other products</v>
      </c>
      <c r="B270" s="171" t="b">
        <v>1</v>
      </c>
    </row>
    <row r="271" spans="1:2" x14ac:dyDescent="0.25">
      <c r="A271" s="401" t="str">
        <f>Translations!$B$1086</f>
        <v>Material - Ores</v>
      </c>
      <c r="B271" s="171" t="b">
        <v>0</v>
      </c>
    </row>
    <row r="272" spans="1:2" x14ac:dyDescent="0.25">
      <c r="A272" s="401" t="str">
        <f>Translations!$B$1087</f>
        <v>Material - Additives</v>
      </c>
      <c r="B272" s="171" t="b">
        <v>0</v>
      </c>
    </row>
    <row r="273" spans="1:2" x14ac:dyDescent="0.25">
      <c r="A273" s="401" t="str">
        <f>Translations!$B$1088</f>
        <v>Material - Scrap Iron</v>
      </c>
      <c r="B273" s="171" t="b">
        <v>1</v>
      </c>
    </row>
    <row r="274" spans="1:2" x14ac:dyDescent="0.25">
      <c r="A274" s="401" t="str">
        <f>Translations!$B$1089</f>
        <v>Material - Iron ores</v>
      </c>
      <c r="B274" s="171" t="b">
        <v>0</v>
      </c>
    </row>
    <row r="275" spans="1:2" x14ac:dyDescent="0.25">
      <c r="A275" s="401" t="str">
        <f>Translations!$B$1090</f>
        <v>Material - Blast Furnace Slag</v>
      </c>
      <c r="B275" s="171" t="b">
        <v>1</v>
      </c>
    </row>
    <row r="276" spans="1:2" x14ac:dyDescent="0.25">
      <c r="A276" s="401" t="str">
        <f>Translations!$B$1091</f>
        <v>Material - Other slag</v>
      </c>
      <c r="B276" s="171" t="b">
        <v>1</v>
      </c>
    </row>
    <row r="277" spans="1:2" x14ac:dyDescent="0.25">
      <c r="A277" s="401" t="str">
        <f>Translations!$B$1092</f>
        <v>Material - Other reductants</v>
      </c>
      <c r="B277" s="171" t="b">
        <v>1</v>
      </c>
    </row>
    <row r="278" spans="1:2" x14ac:dyDescent="0.25">
      <c r="A278" s="401" t="str">
        <f>Translations!$B$1093</f>
        <v>Material - Direct Reduced Iron</v>
      </c>
      <c r="B278" s="171" t="b">
        <v>0</v>
      </c>
    </row>
    <row r="279" spans="1:2" x14ac:dyDescent="0.25">
      <c r="A279" s="401" t="str">
        <f>Translations!$B$1094</f>
        <v>Material - EAF Carbon Electrodes</v>
      </c>
      <c r="B279" s="171" t="b">
        <v>0</v>
      </c>
    </row>
    <row r="280" spans="1:2" x14ac:dyDescent="0.25">
      <c r="A280" s="401" t="str">
        <f>Translations!$B$1095</f>
        <v>Material - EAF Charge Carbon</v>
      </c>
      <c r="B280" s="171" t="b">
        <v>0</v>
      </c>
    </row>
    <row r="281" spans="1:2" x14ac:dyDescent="0.25">
      <c r="A281" s="401" t="str">
        <f>Translations!$B$1096</f>
        <v>Material - Hot Briquette Iron</v>
      </c>
      <c r="B281" s="171" t="b">
        <v>0</v>
      </c>
    </row>
    <row r="282" spans="1:2" x14ac:dyDescent="0.25">
      <c r="A282" s="401" t="str">
        <f>Translations!$B$1097</f>
        <v>Material - Purchased Pig Iron</v>
      </c>
      <c r="B282" s="171" t="b">
        <v>0</v>
      </c>
    </row>
    <row r="283" spans="1:2" x14ac:dyDescent="0.25">
      <c r="A283" s="401" t="str">
        <f>Translations!$B$1098</f>
        <v>Material - Steel</v>
      </c>
      <c r="B283" s="171" t="b">
        <v>0</v>
      </c>
    </row>
    <row r="284" spans="1:2" x14ac:dyDescent="0.25">
      <c r="A284" s="401" t="str">
        <f>Translations!$B$1099</f>
        <v>Material - Steel scrap</v>
      </c>
      <c r="B284" s="171" t="b">
        <v>1</v>
      </c>
    </row>
    <row r="285" spans="1:2" x14ac:dyDescent="0.25">
      <c r="A285" s="401" t="str">
        <f>Translations!$B$1100</f>
        <v>Material - Hot metal</v>
      </c>
      <c r="B285" s="171" t="b">
        <v>0</v>
      </c>
    </row>
    <row r="286" spans="1:2" x14ac:dyDescent="0.25">
      <c r="A286" s="401" t="str">
        <f>Translations!$B$1101</f>
        <v>Material - Alloying components</v>
      </c>
      <c r="B286" s="171" t="b">
        <v>0</v>
      </c>
    </row>
    <row r="287" spans="1:2" x14ac:dyDescent="0.25">
      <c r="A287" s="401" t="str">
        <f>Translations!$B$1102</f>
        <v>Material - Raw meal</v>
      </c>
      <c r="B287" s="171" t="b">
        <v>0</v>
      </c>
    </row>
    <row r="288" spans="1:2" x14ac:dyDescent="0.25">
      <c r="A288" s="401" t="str">
        <f>Translations!$B$1103</f>
        <v>Material - Cement clinker</v>
      </c>
      <c r="B288" s="171" t="b">
        <v>0</v>
      </c>
    </row>
    <row r="289" spans="1:2" x14ac:dyDescent="0.25">
      <c r="A289" s="401" t="str">
        <f>Translations!$B$1104</f>
        <v>Material - Bypass dust</v>
      </c>
      <c r="B289" s="171" t="b">
        <v>1</v>
      </c>
    </row>
    <row r="290" spans="1:2" x14ac:dyDescent="0.25">
      <c r="A290" s="401" t="str">
        <f>Translations!$B$1105</f>
        <v>Material - Bypass meal</v>
      </c>
      <c r="B290" s="171" t="b">
        <v>1</v>
      </c>
    </row>
    <row r="291" spans="1:2" x14ac:dyDescent="0.25">
      <c r="A291" s="401" t="str">
        <f>Translations!$B$1106</f>
        <v>Material - Other bypass materials</v>
      </c>
      <c r="B291" s="171" t="b">
        <v>1</v>
      </c>
    </row>
    <row r="292" spans="1:2" x14ac:dyDescent="0.25">
      <c r="A292" s="401" t="str">
        <f>Translations!$B$1107</f>
        <v>Material - Fly ash</v>
      </c>
      <c r="B292" s="171" t="b">
        <v>1</v>
      </c>
    </row>
    <row r="293" spans="1:2" x14ac:dyDescent="0.25">
      <c r="A293" s="401" t="str">
        <f>Translations!$B$1108</f>
        <v>Material - Other carbon-containing material</v>
      </c>
      <c r="B293" s="171" t="b">
        <v>1</v>
      </c>
    </row>
    <row r="294" spans="1:2" x14ac:dyDescent="0.25">
      <c r="A294" s="401" t="str">
        <f>Translations!$B$1109</f>
        <v>Material - Raw magnesite</v>
      </c>
      <c r="B294" s="171" t="b">
        <v>0</v>
      </c>
    </row>
    <row r="295" spans="1:2" x14ac:dyDescent="0.25">
      <c r="A295" s="401" t="str">
        <f>Translations!$B$1110</f>
        <v>Material - Lime</v>
      </c>
      <c r="B295" s="171" t="b">
        <v>0</v>
      </c>
    </row>
    <row r="296" spans="1:2" x14ac:dyDescent="0.25">
      <c r="A296" s="401" t="str">
        <f>Translations!$B$1111</f>
        <v>Material - Magnesia</v>
      </c>
      <c r="B296" s="171" t="b">
        <v>0</v>
      </c>
    </row>
    <row r="297" spans="1:2" x14ac:dyDescent="0.25">
      <c r="A297" s="401" t="str">
        <f>Translations!$B$1112</f>
        <v>Material - Kiln dust</v>
      </c>
      <c r="B297" s="171" t="b">
        <v>1</v>
      </c>
    </row>
    <row r="298" spans="1:2" x14ac:dyDescent="0.25">
      <c r="A298" s="401" t="str">
        <f>Translations!$B$1113</f>
        <v>Material - Clay</v>
      </c>
      <c r="B298" s="171" t="b">
        <v>0</v>
      </c>
    </row>
    <row r="299" spans="1:2" x14ac:dyDescent="0.25">
      <c r="A299" s="401" t="str">
        <f>Translations!$B$1114</f>
        <v>Material - Bricks</v>
      </c>
      <c r="B299" s="171" t="b">
        <v>0</v>
      </c>
    </row>
    <row r="300" spans="1:2" x14ac:dyDescent="0.25">
      <c r="A300" s="401" t="str">
        <f>Translations!$B$1115</f>
        <v>Material - Other chemicals</v>
      </c>
      <c r="B300" s="171" t="b">
        <v>1</v>
      </c>
    </row>
    <row r="301" spans="1:2" x14ac:dyDescent="0.25">
      <c r="A301" s="401" t="str">
        <f>Translations!$B$1116</f>
        <v>Material - Acetonitrile</v>
      </c>
      <c r="B301" s="171" t="b">
        <v>0</v>
      </c>
    </row>
    <row r="302" spans="1:2" x14ac:dyDescent="0.25">
      <c r="A302" s="401" t="str">
        <f>Translations!$B$1117</f>
        <v>Material - Acrylonitrile</v>
      </c>
      <c r="B302" s="171" t="b">
        <v>0</v>
      </c>
    </row>
    <row r="303" spans="1:2" x14ac:dyDescent="0.25">
      <c r="A303" s="401" t="str">
        <f>Translations!$B$1118</f>
        <v>Material - Butadiene</v>
      </c>
      <c r="B303" s="171" t="b">
        <v>0</v>
      </c>
    </row>
    <row r="304" spans="1:2" x14ac:dyDescent="0.25">
      <c r="A304" s="401" t="str">
        <f>Translations!$B$1119</f>
        <v>Material - Carbon Black</v>
      </c>
      <c r="B304" s="171" t="b">
        <v>0</v>
      </c>
    </row>
    <row r="305" spans="1:2" x14ac:dyDescent="0.25">
      <c r="A305" s="401" t="str">
        <f>Translations!$B$1120</f>
        <v>Material - Ethylene</v>
      </c>
      <c r="B305" s="171" t="b">
        <v>0</v>
      </c>
    </row>
    <row r="306" spans="1:2" x14ac:dyDescent="0.25">
      <c r="A306" s="401" t="str">
        <f>Translations!$B$1121</f>
        <v>Material - Ethylene dichloride</v>
      </c>
      <c r="B306" s="171" t="b">
        <v>0</v>
      </c>
    </row>
    <row r="307" spans="1:2" x14ac:dyDescent="0.25">
      <c r="A307" s="401" t="str">
        <f>Translations!$B$1122</f>
        <v>Material - Ethylene glycol</v>
      </c>
      <c r="B307" s="171" t="b">
        <v>0</v>
      </c>
    </row>
    <row r="308" spans="1:2" x14ac:dyDescent="0.25">
      <c r="A308" s="401" t="str">
        <f>Translations!$B$1123</f>
        <v>Material - Ethylene oxide</v>
      </c>
      <c r="B308" s="171" t="b">
        <v>0</v>
      </c>
    </row>
    <row r="309" spans="1:2" x14ac:dyDescent="0.25">
      <c r="A309" s="401" t="str">
        <f>Translations!$B$1124</f>
        <v>Material - Hydrogen cyanide</v>
      </c>
      <c r="B309" s="171" t="b">
        <v>0</v>
      </c>
    </row>
    <row r="310" spans="1:2" x14ac:dyDescent="0.25">
      <c r="A310" s="401" t="str">
        <f>Translations!$B$1125</f>
        <v>Material - Methanol</v>
      </c>
      <c r="B310" s="171" t="b">
        <v>0</v>
      </c>
    </row>
    <row r="311" spans="1:2" x14ac:dyDescent="0.25">
      <c r="A311" s="401" t="str">
        <f>Translations!$B$1126</f>
        <v>Material - Propylene</v>
      </c>
      <c r="B311" s="171" t="b">
        <v>0</v>
      </c>
    </row>
    <row r="312" spans="1:2" x14ac:dyDescent="0.25">
      <c r="A312" s="401" t="str">
        <f>Translations!$B$1127</f>
        <v>Material - Vinyl chloride monomer</v>
      </c>
      <c r="B312" s="171" t="b">
        <v>0</v>
      </c>
    </row>
    <row r="313" spans="1:2" x14ac:dyDescent="0.25">
      <c r="A313" s="401" t="str">
        <f>Translations!$B$1128</f>
        <v>Material - Maleic acid anhydride</v>
      </c>
      <c r="B313" s="171" t="b">
        <v>0</v>
      </c>
    </row>
    <row r="314" spans="1:2" x14ac:dyDescent="0.25">
      <c r="A314" s="401" t="str">
        <f>Translations!$B$1129</f>
        <v>Material - Phthalic acid anhydride</v>
      </c>
      <c r="B314" s="171" t="b">
        <v>0</v>
      </c>
    </row>
    <row r="315" spans="1:2" x14ac:dyDescent="0.25">
      <c r="A315" s="401" t="str">
        <f>Translations!$B$1130</f>
        <v>Material - Aromatics</v>
      </c>
      <c r="B315" s="171" t="b">
        <v>0</v>
      </c>
    </row>
    <row r="316" spans="1:2" x14ac:dyDescent="0.25">
      <c r="A316" s="401" t="str">
        <f>Translations!$B$1131</f>
        <v>Material - Terephthalic acid</v>
      </c>
      <c r="B316" s="171" t="b">
        <v>0</v>
      </c>
    </row>
    <row r="317" spans="1:2" x14ac:dyDescent="0.25">
      <c r="A317" s="401" t="str">
        <f>Translations!$B$1132</f>
        <v>Material - Phenol</v>
      </c>
      <c r="B317" s="171" t="b">
        <v>0</v>
      </c>
    </row>
    <row r="318" spans="1:2" x14ac:dyDescent="0.25">
      <c r="A318" s="401" t="str">
        <f>Translations!$B$1133</f>
        <v>Material - Acetone</v>
      </c>
      <c r="B318" s="171" t="b">
        <v>0</v>
      </c>
    </row>
    <row r="319" spans="1:2" x14ac:dyDescent="0.25">
      <c r="A319" s="401" t="str">
        <f>Translations!$B$1134</f>
        <v>Material - Cumene</v>
      </c>
      <c r="B319" s="171" t="b">
        <v>0</v>
      </c>
    </row>
    <row r="320" spans="1:2" x14ac:dyDescent="0.25">
      <c r="A320" s="401" t="str">
        <f>Translations!$B$1135</f>
        <v>Material - Formic acid</v>
      </c>
      <c r="B320" s="171" t="b">
        <v>0</v>
      </c>
    </row>
    <row r="321" spans="1:2" x14ac:dyDescent="0.25">
      <c r="A321" s="401" t="str">
        <f>Translations!$B$1136</f>
        <v>Material - Acetic acid</v>
      </c>
      <c r="B321" s="171" t="b">
        <v>0</v>
      </c>
    </row>
    <row r="322" spans="1:2" x14ac:dyDescent="0.25">
      <c r="A322" s="401" t="str">
        <f>Translations!$B$1137</f>
        <v>Material - Formaldehyde</v>
      </c>
      <c r="B322" s="171" t="b">
        <v>0</v>
      </c>
    </row>
    <row r="323" spans="1:2" x14ac:dyDescent="0.25">
      <c r="A323" s="401" t="str">
        <f>Translations!$B$1138</f>
        <v>Material - Acetic anhydride</v>
      </c>
      <c r="B323" s="171" t="b">
        <v>0</v>
      </c>
    </row>
    <row r="324" spans="1:2" x14ac:dyDescent="0.25">
      <c r="A324" s="401" t="str">
        <f>Translations!$B$1139</f>
        <v>Material - Phthalic acid</v>
      </c>
      <c r="B324" s="171" t="b">
        <v>0</v>
      </c>
    </row>
    <row r="325" spans="1:2" x14ac:dyDescent="0.25">
      <c r="A325" s="401" t="str">
        <f>Translations!$B$1140</f>
        <v>Material - Acrylic acid</v>
      </c>
      <c r="B325" s="171" t="b">
        <v>0</v>
      </c>
    </row>
    <row r="326" spans="1:2" x14ac:dyDescent="0.25">
      <c r="A326" s="401" t="str">
        <f>Translations!$B$859</f>
        <v>Material - Centre Worked Pre-Bake (CWPB)</v>
      </c>
      <c r="B326" s="171" t="b">
        <v>0</v>
      </c>
    </row>
    <row r="327" spans="1:2" x14ac:dyDescent="0.25">
      <c r="A327" s="401" t="str">
        <f>Translations!$B$860</f>
        <v>Material - Vertical Stud Søderberg (VSS)</v>
      </c>
      <c r="B327" s="171" t="b">
        <v>0</v>
      </c>
    </row>
    <row r="328" spans="1:2" x14ac:dyDescent="0.25">
      <c r="A328" s="401" t="str">
        <f>Translations!$B$861</f>
        <v>Material - Side-Worked Pre-Bake (SWPB)</v>
      </c>
      <c r="B328" s="171" t="b">
        <v>0</v>
      </c>
    </row>
    <row r="329" spans="1:2" x14ac:dyDescent="0.25">
      <c r="A329" s="401" t="str">
        <f>Translations!$B$862</f>
        <v>Material - Horizontal Stud Søderberg (HSS)</v>
      </c>
      <c r="B329" s="171" t="b">
        <v>0</v>
      </c>
    </row>
    <row r="330" spans="1:2" x14ac:dyDescent="0.25">
      <c r="A330" s="401" t="str">
        <f>Translations!$B$1141</f>
        <v>Material - Other electrodes</v>
      </c>
      <c r="B330" s="171" t="b">
        <v>0</v>
      </c>
    </row>
    <row r="331" spans="1:2" x14ac:dyDescent="0.25">
      <c r="A331" s="401" t="str">
        <f>Translations!$B$1142</f>
        <v>Material - Others</v>
      </c>
      <c r="B331" s="171" t="b">
        <v>1</v>
      </c>
    </row>
    <row r="332" spans="1:2" x14ac:dyDescent="0.25">
      <c r="A332" s="401" t="str">
        <f>Translations!$B$988</f>
        <v>Gaseous - Ethane</v>
      </c>
      <c r="B332" s="171" t="b">
        <v>0</v>
      </c>
    </row>
    <row r="333" spans="1:2" x14ac:dyDescent="0.25">
      <c r="A333" s="401" t="str">
        <f>Translations!$B$989</f>
        <v>Gaseous - Propane</v>
      </c>
      <c r="B333" s="171" t="b">
        <v>0</v>
      </c>
    </row>
    <row r="334" spans="1:2" x14ac:dyDescent="0.25">
      <c r="A334" s="401" t="str">
        <f>Translations!$B$990</f>
        <v>Gaseous - Butane</v>
      </c>
      <c r="B334" s="171" t="b">
        <v>0</v>
      </c>
    </row>
    <row r="335" spans="1:2" x14ac:dyDescent="0.25">
      <c r="A335" s="401" t="str">
        <f>Translations!$B$999</f>
        <v>Gaseous - Natural Gas</v>
      </c>
      <c r="B335" s="171" t="b">
        <v>0</v>
      </c>
    </row>
    <row r="336" spans="1:2" x14ac:dyDescent="0.25">
      <c r="A336" s="401" t="str">
        <f>Translations!$B$1000</f>
        <v>Gaseous - Gas Works Gas</v>
      </c>
      <c r="B336" s="171" t="b">
        <v>0</v>
      </c>
    </row>
    <row r="337" spans="1:2" x14ac:dyDescent="0.25">
      <c r="A337" s="401" t="str">
        <f>Translations!$B$1001</f>
        <v>Gaseous - Coke Oven Gas</v>
      </c>
      <c r="B337" s="171" t="b">
        <v>0</v>
      </c>
    </row>
    <row r="338" spans="1:2" x14ac:dyDescent="0.25">
      <c r="A338" s="401" t="str">
        <f>Translations!$B$1002</f>
        <v>Gaseous - Blast Furnace Gas</v>
      </c>
      <c r="B338" s="171" t="b">
        <v>0</v>
      </c>
    </row>
    <row r="339" spans="1:2" x14ac:dyDescent="0.25">
      <c r="A339" s="401" t="str">
        <f>Translations!$B$1003</f>
        <v>Gaseous - Oxygen Steel Furnace Gas</v>
      </c>
      <c r="B339" s="171" t="b">
        <v>0</v>
      </c>
    </row>
    <row r="340" spans="1:2" x14ac:dyDescent="0.25">
      <c r="A340" s="401" t="str">
        <f>Translations!$B$1004</f>
        <v>Gaseous - Biogas</v>
      </c>
      <c r="B340" s="171" t="b">
        <v>0</v>
      </c>
    </row>
    <row r="341" spans="1:2" x14ac:dyDescent="0.25">
      <c r="A341" s="401" t="str">
        <f>Translations!$B$1005</f>
        <v>Gaseous - Sludge Gas</v>
      </c>
      <c r="B341" s="171" t="b">
        <v>0</v>
      </c>
    </row>
    <row r="342" spans="1:2" x14ac:dyDescent="0.25">
      <c r="A342" s="401" t="str">
        <f>Translations!$B$1006</f>
        <v>Gaseous - Landfill Gas</v>
      </c>
      <c r="B342" s="171" t="b">
        <v>0</v>
      </c>
    </row>
    <row r="343" spans="1:2" x14ac:dyDescent="0.25">
      <c r="A343" s="401" t="str">
        <f>Translations!$B$1007</f>
        <v>Gaseous - Carbon Monoxide</v>
      </c>
      <c r="B343" s="171" t="b">
        <v>0</v>
      </c>
    </row>
    <row r="344" spans="1:2" x14ac:dyDescent="0.25">
      <c r="A344" s="401" t="str">
        <f>Translations!$B$1008</f>
        <v>Gaseous - Methane</v>
      </c>
      <c r="B344" s="171" t="b">
        <v>0</v>
      </c>
    </row>
    <row r="345" spans="1:2" x14ac:dyDescent="0.25">
      <c r="A345" s="401" t="str">
        <f>Translations!$B$1009</f>
        <v>Gaseous - Other gaseous fuels</v>
      </c>
      <c r="B345" s="171" t="b">
        <v>0</v>
      </c>
    </row>
    <row r="346" spans="1:2" x14ac:dyDescent="0.25">
      <c r="A346" s="401" t="str">
        <f>Translations!$B$1010</f>
        <v>Gaseous - Other gaseous biomass</v>
      </c>
      <c r="B346" s="171" t="b">
        <v>0</v>
      </c>
    </row>
    <row r="347" spans="1:2" x14ac:dyDescent="0.25">
      <c r="A347" s="401" t="str">
        <f>Translations!$B$991</f>
        <v>Liquid - Light fuel oil</v>
      </c>
      <c r="B347" s="171" t="b">
        <v>0</v>
      </c>
    </row>
    <row r="348" spans="1:2" x14ac:dyDescent="0.25">
      <c r="A348" s="401" t="str">
        <f>Translations!$B$992</f>
        <v>Liquid - Gas oil</v>
      </c>
      <c r="B348" s="171" t="b">
        <v>0</v>
      </c>
    </row>
    <row r="349" spans="1:2" x14ac:dyDescent="0.25">
      <c r="A349" s="401" t="str">
        <f>Translations!$B$993</f>
        <v>Liquid - Gasoline</v>
      </c>
      <c r="B349" s="171" t="b">
        <v>0</v>
      </c>
    </row>
    <row r="350" spans="1:2" x14ac:dyDescent="0.25">
      <c r="A350" s="401" t="str">
        <f>Translations!$B$994</f>
        <v>Liquid - Lamp oil</v>
      </c>
      <c r="B350" s="171" t="b">
        <v>0</v>
      </c>
    </row>
    <row r="351" spans="1:2" x14ac:dyDescent="0.25">
      <c r="A351" s="401" t="str">
        <f>Translations!$B$995</f>
        <v>Liquid - Kerosene</v>
      </c>
      <c r="B351" s="171" t="b">
        <v>0</v>
      </c>
    </row>
    <row r="352" spans="1:2" x14ac:dyDescent="0.25">
      <c r="A352" s="401" t="str">
        <f>Translations!$B$996</f>
        <v>Liquid - Jet kerosene (jet A1 or jet A)</v>
      </c>
      <c r="B352" s="171" t="b">
        <v>0</v>
      </c>
    </row>
    <row r="353" spans="1:2" x14ac:dyDescent="0.25">
      <c r="A353" s="401" t="str">
        <f>Translations!$B$997</f>
        <v>Liquid - Jet gasoline (Jet B)</v>
      </c>
      <c r="B353" s="171" t="b">
        <v>0</v>
      </c>
    </row>
    <row r="354" spans="1:2" x14ac:dyDescent="0.25">
      <c r="A354" s="401" t="str">
        <f>Translations!$B$998</f>
        <v>Liquid - Aviation gasoline (AvGas)</v>
      </c>
      <c r="B354" s="171" t="b">
        <v>0</v>
      </c>
    </row>
    <row r="355" spans="1:2" x14ac:dyDescent="0.25">
      <c r="A355" s="401" t="str">
        <f>Translations!$B$1011</f>
        <v>Liquid - Extra light fuel oil</v>
      </c>
      <c r="B355" s="171" t="b">
        <v>0</v>
      </c>
    </row>
    <row r="356" spans="1:2" x14ac:dyDescent="0.25">
      <c r="A356" s="401" t="str">
        <f>Translations!$B$1012</f>
        <v>Liquid - Medium fuel oil</v>
      </c>
      <c r="B356" s="171" t="b">
        <v>0</v>
      </c>
    </row>
    <row r="357" spans="1:2" x14ac:dyDescent="0.25">
      <c r="A357" s="401" t="str">
        <f>Translations!$B$1013</f>
        <v>Liquid - Heavy fuel oil</v>
      </c>
      <c r="B357" s="171" t="b">
        <v>0</v>
      </c>
    </row>
    <row r="358" spans="1:2" x14ac:dyDescent="0.25">
      <c r="A358" s="401" t="str">
        <f>Translations!$B$1014</f>
        <v>Liquid - Liquefied Petroleum Gases</v>
      </c>
      <c r="B358" s="171" t="b">
        <v>0</v>
      </c>
    </row>
    <row r="359" spans="1:2" x14ac:dyDescent="0.25">
      <c r="A359" s="401" t="str">
        <f>Translations!$B$1015</f>
        <v>Liquid - Crude Oil</v>
      </c>
      <c r="B359" s="171" t="b">
        <v>0</v>
      </c>
    </row>
    <row r="360" spans="1:2" x14ac:dyDescent="0.25">
      <c r="A360" s="401" t="str">
        <f>Translations!$B$1016</f>
        <v>Liquid - Orimulsion</v>
      </c>
      <c r="B360" s="171" t="b">
        <v>0</v>
      </c>
    </row>
    <row r="361" spans="1:2" x14ac:dyDescent="0.25">
      <c r="A361" s="401" t="str">
        <f>Translations!$B$1017</f>
        <v>Liquid - Natural Gas Liquids</v>
      </c>
      <c r="B361" s="171" t="b">
        <v>0</v>
      </c>
    </row>
    <row r="362" spans="1:2" x14ac:dyDescent="0.25">
      <c r="A362" s="401" t="str">
        <f>Translations!$B$1018</f>
        <v>Liquid - Motor Gasoline</v>
      </c>
      <c r="B362" s="171" t="b">
        <v>0</v>
      </c>
    </row>
    <row r="363" spans="1:2" x14ac:dyDescent="0.25">
      <c r="A363" s="401" t="str">
        <f>Translations!$B$1019</f>
        <v>Liquid - Shale Oil</v>
      </c>
      <c r="B363" s="171" t="b">
        <v>0</v>
      </c>
    </row>
    <row r="364" spans="1:2" x14ac:dyDescent="0.25">
      <c r="A364" s="401" t="str">
        <f>Translations!$B$1020</f>
        <v>Liquid - Gas/Diesel Oil</v>
      </c>
      <c r="B364" s="171" t="b">
        <v>0</v>
      </c>
    </row>
    <row r="365" spans="1:2" x14ac:dyDescent="0.25">
      <c r="A365" s="401" t="str">
        <f>Translations!$B$1021</f>
        <v>Liquid - Residual Fuel Oil</v>
      </c>
      <c r="B365" s="171" t="b">
        <v>0</v>
      </c>
    </row>
    <row r="366" spans="1:2" x14ac:dyDescent="0.25">
      <c r="A366" s="401" t="str">
        <f>Translations!$B$1022</f>
        <v>Liquid - Naphtha</v>
      </c>
      <c r="B366" s="171" t="b">
        <v>0</v>
      </c>
    </row>
    <row r="367" spans="1:2" x14ac:dyDescent="0.25">
      <c r="A367" s="401" t="str">
        <f>Translations!$B$1023</f>
        <v>Liquid - Lubricants</v>
      </c>
      <c r="B367" s="171" t="b">
        <v>0</v>
      </c>
    </row>
    <row r="368" spans="1:2" x14ac:dyDescent="0.25">
      <c r="A368" s="401" t="str">
        <f>Translations!$B$1024</f>
        <v>Liquid - White Spirit &amp; SBP</v>
      </c>
      <c r="B368" s="171" t="b">
        <v>0</v>
      </c>
    </row>
    <row r="369" spans="1:2" x14ac:dyDescent="0.25">
      <c r="A369" s="401" t="str">
        <f>Translations!$B$1025</f>
        <v>Liquid - Oil Shale and Tar Sands</v>
      </c>
      <c r="B369" s="171" t="b">
        <v>0</v>
      </c>
    </row>
    <row r="370" spans="1:2" x14ac:dyDescent="0.25">
      <c r="A370" s="401" t="str">
        <f>Translations!$B$1026</f>
        <v>Liquid - Patent Fuel</v>
      </c>
      <c r="B370" s="171" t="b">
        <v>0</v>
      </c>
    </row>
    <row r="371" spans="1:2" x14ac:dyDescent="0.25">
      <c r="A371" s="401" t="str">
        <f>Translations!$B$1027</f>
        <v>Liquid - Waste Oils</v>
      </c>
      <c r="B371" s="171" t="b">
        <v>1</v>
      </c>
    </row>
    <row r="372" spans="1:2" x14ac:dyDescent="0.25">
      <c r="A372" s="401" t="str">
        <f>Translations!$B$1028</f>
        <v>Liquid - Biogasoline</v>
      </c>
      <c r="B372" s="171" t="b">
        <v>0</v>
      </c>
    </row>
    <row r="373" spans="1:2" x14ac:dyDescent="0.25">
      <c r="A373" s="401" t="str">
        <f>Translations!$B$1029</f>
        <v>Liquid - Biodiesels</v>
      </c>
      <c r="B373" s="171" t="b">
        <v>0</v>
      </c>
    </row>
    <row r="374" spans="1:2" x14ac:dyDescent="0.25">
      <c r="A374" s="401" t="str">
        <f>Translations!$B$1030</f>
        <v>Liquid - Bitumen</v>
      </c>
      <c r="B374" s="171" t="b">
        <v>0</v>
      </c>
    </row>
    <row r="375" spans="1:2" x14ac:dyDescent="0.25">
      <c r="A375" s="401" t="str">
        <f>Translations!$B$1031</f>
        <v>Liquid - Organic solvents</v>
      </c>
      <c r="B375" s="171" t="b">
        <v>1</v>
      </c>
    </row>
    <row r="376" spans="1:2" x14ac:dyDescent="0.25">
      <c r="A376" s="401" t="str">
        <f>Translations!$B$1032</f>
        <v>Liquid - Other liquid fuels</v>
      </c>
      <c r="B376" s="171" t="b">
        <v>1</v>
      </c>
    </row>
    <row r="377" spans="1:2" x14ac:dyDescent="0.25">
      <c r="A377" s="401" t="str">
        <f>Translations!$B$1033</f>
        <v>Liquid - Other liquid biomass</v>
      </c>
      <c r="B377" s="171" t="b">
        <v>1</v>
      </c>
    </row>
    <row r="378" spans="1:2" x14ac:dyDescent="0.25">
      <c r="A378" s="401" t="str">
        <f>Translations!$B$1040</f>
        <v>Solid - Coke</v>
      </c>
      <c r="B378" s="171" t="b">
        <v>0</v>
      </c>
    </row>
    <row r="379" spans="1:2" x14ac:dyDescent="0.25">
      <c r="A379" s="401" t="str">
        <f>Translations!$B$1041</f>
        <v>Solid - Petroleum Coke</v>
      </c>
      <c r="B379" s="171" t="b">
        <v>1</v>
      </c>
    </row>
    <row r="380" spans="1:2" x14ac:dyDescent="0.25">
      <c r="A380" s="401" t="str">
        <f>Translations!$B$1042</f>
        <v>Solid - Hard coal</v>
      </c>
      <c r="B380" s="171" t="b">
        <v>0</v>
      </c>
    </row>
    <row r="381" spans="1:2" x14ac:dyDescent="0.25">
      <c r="A381" s="401" t="str">
        <f>Translations!$B$1043</f>
        <v>Solid - Lignite</v>
      </c>
      <c r="B381" s="171" t="b">
        <v>0</v>
      </c>
    </row>
    <row r="382" spans="1:2" x14ac:dyDescent="0.25">
      <c r="A382" s="401" t="str">
        <f>Translations!$B$1044</f>
        <v>Solid - Anthracite</v>
      </c>
      <c r="B382" s="171" t="b">
        <v>0</v>
      </c>
    </row>
    <row r="383" spans="1:2" x14ac:dyDescent="0.25">
      <c r="A383" s="401" t="str">
        <f>Translations!$B$1045</f>
        <v>Solid - Coking Coal</v>
      </c>
      <c r="B383" s="171" t="b">
        <v>0</v>
      </c>
    </row>
    <row r="384" spans="1:2" x14ac:dyDescent="0.25">
      <c r="A384" s="401" t="str">
        <f>Translations!$B$1046</f>
        <v>Solid - Sub-Bituminous Coal</v>
      </c>
      <c r="B384" s="171" t="b">
        <v>0</v>
      </c>
    </row>
    <row r="385" spans="1:2" x14ac:dyDescent="0.25">
      <c r="A385" s="401" t="str">
        <f>Translations!$B$1047</f>
        <v>Solid - Other Bituminous Coal</v>
      </c>
      <c r="B385" s="171" t="b">
        <v>0</v>
      </c>
    </row>
    <row r="386" spans="1:2" x14ac:dyDescent="0.25">
      <c r="A386" s="401" t="str">
        <f>Translations!$B$1048</f>
        <v>Solid - Gas Coke</v>
      </c>
      <c r="B386" s="171" t="b">
        <v>1</v>
      </c>
    </row>
    <row r="387" spans="1:2" x14ac:dyDescent="0.25">
      <c r="A387" s="401" t="str">
        <f>Translations!$B$1049</f>
        <v>Solid - Paraffin wax</v>
      </c>
      <c r="B387" s="171" t="b">
        <v>0</v>
      </c>
    </row>
    <row r="388" spans="1:2" x14ac:dyDescent="0.25">
      <c r="A388" s="401" t="str">
        <f>Translations!$B$1050</f>
        <v>Solid - Black liquor</v>
      </c>
      <c r="B388" s="171" t="b">
        <v>0</v>
      </c>
    </row>
    <row r="389" spans="1:2" x14ac:dyDescent="0.25">
      <c r="A389" s="401" t="str">
        <f>Translations!$B$1051</f>
        <v>Solid - Firewood</v>
      </c>
      <c r="B389" s="171" t="b">
        <v>0</v>
      </c>
    </row>
    <row r="390" spans="1:2" x14ac:dyDescent="0.25">
      <c r="A390" s="401" t="str">
        <f>Translations!$B$1052</f>
        <v>Solid - Wood (non-waste)</v>
      </c>
      <c r="B390" s="171" t="b">
        <v>0</v>
      </c>
    </row>
    <row r="391" spans="1:2" x14ac:dyDescent="0.25">
      <c r="A391" s="401" t="str">
        <f>Translations!$B$1053</f>
        <v>Solid - Wood (waste)</v>
      </c>
      <c r="B391" s="171" t="b">
        <v>1</v>
      </c>
    </row>
    <row r="392" spans="1:2" x14ac:dyDescent="0.25">
      <c r="A392" s="401" t="str">
        <f>Translations!$B$1054</f>
        <v>Solid - Peat</v>
      </c>
      <c r="B392" s="171" t="b">
        <v>0</v>
      </c>
    </row>
    <row r="393" spans="1:2" x14ac:dyDescent="0.25">
      <c r="A393" s="401" t="str">
        <f>Translations!$B$1055</f>
        <v>Solid - Sewage sludge</v>
      </c>
      <c r="B393" s="171" t="b">
        <v>1</v>
      </c>
    </row>
    <row r="394" spans="1:2" x14ac:dyDescent="0.25">
      <c r="A394" s="401" t="str">
        <f>Translations!$B$1056</f>
        <v>Solid - Municipal sewage sludge</v>
      </c>
      <c r="B394" s="171" t="b">
        <v>1</v>
      </c>
    </row>
    <row r="395" spans="1:2" x14ac:dyDescent="0.25">
      <c r="A395" s="401" t="str">
        <f>Translations!$B$1057</f>
        <v>Solid - Coal Tar</v>
      </c>
      <c r="B395" s="171" t="b">
        <v>0</v>
      </c>
    </row>
    <row r="396" spans="1:2" x14ac:dyDescent="0.25">
      <c r="A396" s="401" t="str">
        <f>Translations!$B$1058</f>
        <v>Solid - Charcoal</v>
      </c>
      <c r="B396" s="171" t="b">
        <v>0</v>
      </c>
    </row>
    <row r="397" spans="1:2" x14ac:dyDescent="0.25">
      <c r="A397" s="401" t="str">
        <f>Translations!$B$1059</f>
        <v>Solid - Waste Tyres</v>
      </c>
      <c r="B397" s="171" t="b">
        <v>1</v>
      </c>
    </row>
    <row r="398" spans="1:2" x14ac:dyDescent="0.25">
      <c r="A398" s="401" t="str">
        <f>Translations!$B$1060</f>
        <v>Solid - Other solid fuels</v>
      </c>
      <c r="B398" s="171" t="b">
        <v>1</v>
      </c>
    </row>
    <row r="399" spans="1:2" x14ac:dyDescent="0.25">
      <c r="A399" s="401" t="str">
        <f>Translations!$B$1061</f>
        <v>Solid - Other solid biomass</v>
      </c>
      <c r="B399" s="171" t="b">
        <v>1</v>
      </c>
    </row>
    <row r="400" spans="1:2" x14ac:dyDescent="0.25">
      <c r="A400" s="401" t="str">
        <f>Translations!$B$1034</f>
        <v>Waste - Municipal and industrial wastes</v>
      </c>
      <c r="B400" s="171" t="b">
        <v>1</v>
      </c>
    </row>
    <row r="401" spans="1:2" x14ac:dyDescent="0.25">
      <c r="A401" s="401" t="str">
        <f>Translations!$B$1035</f>
        <v>Waste - Industrial Wastes</v>
      </c>
      <c r="B401" s="171" t="b">
        <v>1</v>
      </c>
    </row>
    <row r="402" spans="1:2" x14ac:dyDescent="0.25">
      <c r="A402" s="401" t="str">
        <f>Translations!$B$1036</f>
        <v>Refinery - Refinery Gas</v>
      </c>
      <c r="B402" s="171" t="b">
        <v>0</v>
      </c>
    </row>
    <row r="403" spans="1:2" x14ac:dyDescent="0.25">
      <c r="A403" s="401" t="str">
        <f>Translations!$B$1037</f>
        <v>Refinery - Residues</v>
      </c>
      <c r="B403" s="171" t="b">
        <v>1</v>
      </c>
    </row>
    <row r="404" spans="1:2" x14ac:dyDescent="0.25">
      <c r="A404" s="401" t="str">
        <f>Translations!$B$1038</f>
        <v>Refinery - Other Feedstocks</v>
      </c>
      <c r="B404" s="171" t="b">
        <v>1</v>
      </c>
    </row>
    <row r="405" spans="1:2" x14ac:dyDescent="0.25">
      <c r="A405" s="401" t="str">
        <f>Translations!$B$1039</f>
        <v>Refinery - Other Petroleum Products</v>
      </c>
      <c r="B405" s="171" t="b">
        <v>1</v>
      </c>
    </row>
  </sheetData>
  <sheetProtection sheet="1" objects="1" scenarios="1" formatCells="0" formatColumns="0" formatRows="0"/>
  <mergeCells count="13">
    <mergeCell ref="B101:I101"/>
    <mergeCell ref="L101:U101"/>
    <mergeCell ref="A103:B104"/>
    <mergeCell ref="E236:F236"/>
    <mergeCell ref="C236:D236"/>
    <mergeCell ref="B102:I102"/>
    <mergeCell ref="S103:T103"/>
    <mergeCell ref="D103:E103"/>
    <mergeCell ref="F103:G103"/>
    <mergeCell ref="H103:I103"/>
    <mergeCell ref="O103:P103"/>
    <mergeCell ref="L102:U102"/>
    <mergeCell ref="M103:N103"/>
  </mergeCells>
  <phoneticPr fontId="50" type="noConversion"/>
  <conditionalFormatting sqref="B6:B8">
    <cfRule type="containsText" dxfId="16" priority="12" stopIfTrue="1" operator="containsText" text="XXX">
      <formula>NOT(ISERROR(SEARCH("XXX",B6)))</formula>
    </cfRule>
  </conditionalFormatting>
  <conditionalFormatting sqref="G18:DB88">
    <cfRule type="containsText" dxfId="15" priority="1" stopIfTrue="1" operator="containsText" text="XXX">
      <formula>NOT(ISERROR(SEARCH("XXX",G18)))</formula>
    </cfRule>
  </conditionalFormatting>
  <conditionalFormatting sqref="P243 R243:W243">
    <cfRule type="containsText" dxfId="14" priority="20" stopIfTrue="1" operator="containsText" text="XXX">
      <formula>NOT(ISERROR(SEARCH("XXX",P243)))</formula>
    </cfRule>
  </conditionalFormatting>
  <dataValidations count="4">
    <dataValidation type="list" allowBlank="1" showInputMessage="1" showErrorMessage="1" sqref="L106:L233" xr:uid="{00000000-0002-0000-0F00-000000000000}">
      <formula1>EUconst_torkNm3orNA</formula1>
    </dataValidation>
    <dataValidation type="list" allowBlank="1" showInputMessage="1" showErrorMessage="1" sqref="P106:P233 E106:E233" xr:uid="{00000000-0002-0000-0F00-000001000000}">
      <formula1>EUconst_tCO2pTJOrtCO2pt</formula1>
    </dataValidation>
    <dataValidation type="list" allowBlank="1" showInputMessage="1" showErrorMessage="1" sqref="T106:T233" xr:uid="{00000000-0002-0000-0F00-000002000000}">
      <formula1>EUconst_tCptOrtCpkNm3</formula1>
    </dataValidation>
    <dataValidation type="list" allowBlank="1" showInputMessage="1" showErrorMessage="1" sqref="J106:K233 B6:B8" xr:uid="{00000000-0002-0000-0F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2"/>
  </sheetPr>
  <dimension ref="A1:C1307"/>
  <sheetViews>
    <sheetView zoomScale="145" zoomScaleNormal="145" workbookViewId="0">
      <selection sqref="A1:XFD1048576"/>
    </sheetView>
  </sheetViews>
  <sheetFormatPr baseColWidth="10" defaultColWidth="11.44140625" defaultRowHeight="13.2" x14ac:dyDescent="0.25"/>
  <cols>
    <col min="1" max="1" width="8.33203125" style="561" customWidth="1"/>
    <col min="2" max="2" width="68.5546875" style="388" customWidth="1"/>
    <col min="3" max="3" width="70.6640625" style="17" customWidth="1"/>
    <col min="4" max="16384" width="11.44140625" style="17"/>
  </cols>
  <sheetData>
    <row r="1" spans="1:3" ht="14.4" x14ac:dyDescent="0.3">
      <c r="A1" s="558"/>
      <c r="B1" s="402" t="s">
        <v>977</v>
      </c>
      <c r="C1" s="15" t="s">
        <v>978</v>
      </c>
    </row>
    <row r="2" spans="1:3" x14ac:dyDescent="0.25">
      <c r="A2" s="138">
        <v>3</v>
      </c>
      <c r="B2" s="403" t="s">
        <v>758</v>
      </c>
    </row>
    <row r="3" spans="1:3" x14ac:dyDescent="0.25">
      <c r="A3" s="138">
        <v>4</v>
      </c>
      <c r="B3" s="388" t="s">
        <v>601</v>
      </c>
    </row>
    <row r="4" spans="1:3" x14ac:dyDescent="0.25">
      <c r="A4" s="138">
        <v>5</v>
      </c>
      <c r="B4" s="388" t="s">
        <v>602</v>
      </c>
    </row>
    <row r="5" spans="1:3" x14ac:dyDescent="0.25">
      <c r="A5" s="138">
        <v>9</v>
      </c>
      <c r="B5" s="110" t="s">
        <v>301</v>
      </c>
    </row>
    <row r="6" spans="1:3" x14ac:dyDescent="0.25">
      <c r="A6" s="138">
        <v>11</v>
      </c>
      <c r="B6" s="110" t="s">
        <v>126</v>
      </c>
    </row>
    <row r="7" spans="1:3" x14ac:dyDescent="0.25">
      <c r="A7" s="138">
        <v>14</v>
      </c>
      <c r="B7" s="110" t="s">
        <v>294</v>
      </c>
    </row>
    <row r="8" spans="1:3" x14ac:dyDescent="0.25">
      <c r="A8" s="138">
        <v>28</v>
      </c>
      <c r="B8" s="110" t="s">
        <v>563</v>
      </c>
    </row>
    <row r="9" spans="1:3" x14ac:dyDescent="0.25">
      <c r="A9" s="138">
        <v>39</v>
      </c>
      <c r="B9" s="110" t="s">
        <v>10</v>
      </c>
    </row>
    <row r="10" spans="1:3" x14ac:dyDescent="0.25">
      <c r="A10" s="138">
        <v>40</v>
      </c>
      <c r="B10" s="110" t="s">
        <v>542</v>
      </c>
    </row>
    <row r="11" spans="1:3" x14ac:dyDescent="0.25">
      <c r="A11" s="138">
        <v>43</v>
      </c>
      <c r="B11" s="110" t="s">
        <v>62</v>
      </c>
    </row>
    <row r="12" spans="1:3" x14ac:dyDescent="0.25">
      <c r="A12" s="138">
        <v>44</v>
      </c>
      <c r="B12" s="108" t="s">
        <v>147</v>
      </c>
    </row>
    <row r="13" spans="1:3" x14ac:dyDescent="0.25">
      <c r="A13" s="138">
        <v>46</v>
      </c>
      <c r="B13" s="404" t="s">
        <v>362</v>
      </c>
    </row>
    <row r="14" spans="1:3" ht="13.8" thickBot="1" x14ac:dyDescent="0.3">
      <c r="A14" s="138">
        <v>47</v>
      </c>
      <c r="B14" s="404" t="s">
        <v>738</v>
      </c>
    </row>
    <row r="15" spans="1:3" ht="13.8" thickBot="1" x14ac:dyDescent="0.3">
      <c r="A15" s="138">
        <v>50</v>
      </c>
      <c r="B15" s="111" t="s">
        <v>538</v>
      </c>
    </row>
    <row r="16" spans="1:3" ht="26.4" x14ac:dyDescent="0.25">
      <c r="A16" s="138">
        <v>51</v>
      </c>
      <c r="B16" s="111" t="s">
        <v>539</v>
      </c>
    </row>
    <row r="17" spans="1:2" ht="13.8" thickBot="1" x14ac:dyDescent="0.3">
      <c r="A17" s="138">
        <v>52</v>
      </c>
      <c r="B17" s="108" t="s">
        <v>146</v>
      </c>
    </row>
    <row r="18" spans="1:2" x14ac:dyDescent="0.25">
      <c r="A18" s="138">
        <v>53</v>
      </c>
      <c r="B18" s="112" t="s">
        <v>142</v>
      </c>
    </row>
    <row r="19" spans="1:2" x14ac:dyDescent="0.25">
      <c r="A19" s="138">
        <v>54</v>
      </c>
      <c r="B19" s="113" t="s">
        <v>145</v>
      </c>
    </row>
    <row r="20" spans="1:2" x14ac:dyDescent="0.25">
      <c r="A20" s="138">
        <v>55</v>
      </c>
      <c r="B20" s="113" t="s">
        <v>143</v>
      </c>
    </row>
    <row r="21" spans="1:2" ht="13.8" thickBot="1" x14ac:dyDescent="0.3">
      <c r="A21" s="138">
        <v>56</v>
      </c>
      <c r="B21" s="114" t="s">
        <v>144</v>
      </c>
    </row>
    <row r="22" spans="1:2" ht="27" thickBot="1" x14ac:dyDescent="0.3">
      <c r="A22" s="138">
        <v>57</v>
      </c>
      <c r="B22" s="115" t="s">
        <v>669</v>
      </c>
    </row>
    <row r="23" spans="1:2" ht="13.8" thickBot="1" x14ac:dyDescent="0.3">
      <c r="A23" s="138">
        <v>58</v>
      </c>
      <c r="B23" s="405" t="s">
        <v>501</v>
      </c>
    </row>
    <row r="24" spans="1:2" x14ac:dyDescent="0.25">
      <c r="A24" s="138">
        <v>59</v>
      </c>
      <c r="B24" s="388" t="s">
        <v>502</v>
      </c>
    </row>
    <row r="25" spans="1:2" x14ac:dyDescent="0.25">
      <c r="A25" s="138">
        <v>60</v>
      </c>
      <c r="B25" s="388" t="s">
        <v>503</v>
      </c>
    </row>
    <row r="26" spans="1:2" x14ac:dyDescent="0.25">
      <c r="A26" s="138">
        <v>61</v>
      </c>
      <c r="B26" s="388" t="s">
        <v>504</v>
      </c>
    </row>
    <row r="27" spans="1:2" x14ac:dyDescent="0.25">
      <c r="A27" s="138">
        <v>62</v>
      </c>
      <c r="B27" s="388" t="s">
        <v>505</v>
      </c>
    </row>
    <row r="28" spans="1:2" x14ac:dyDescent="0.25">
      <c r="A28" s="138">
        <v>63</v>
      </c>
      <c r="B28" s="388" t="s">
        <v>506</v>
      </c>
    </row>
    <row r="29" spans="1:2" ht="17.399999999999999" x14ac:dyDescent="0.25">
      <c r="A29" s="138">
        <v>64</v>
      </c>
      <c r="B29" s="116" t="s">
        <v>12</v>
      </c>
    </row>
    <row r="30" spans="1:2" x14ac:dyDescent="0.25">
      <c r="A30" s="138">
        <v>66</v>
      </c>
      <c r="B30" s="117" t="s">
        <v>739</v>
      </c>
    </row>
    <row r="31" spans="1:2" ht="39.6" x14ac:dyDescent="0.25">
      <c r="A31" s="138">
        <v>67</v>
      </c>
      <c r="B31" s="388" t="s">
        <v>450</v>
      </c>
    </row>
    <row r="32" spans="1:2" ht="39.6" x14ac:dyDescent="0.25">
      <c r="A32" s="138">
        <v>68</v>
      </c>
      <c r="B32" s="117" t="s">
        <v>999</v>
      </c>
    </row>
    <row r="33" spans="1:2" ht="26.4" x14ac:dyDescent="0.25">
      <c r="A33" s="138">
        <v>69</v>
      </c>
      <c r="B33" s="388" t="s">
        <v>1000</v>
      </c>
    </row>
    <row r="34" spans="1:2" x14ac:dyDescent="0.25">
      <c r="A34" s="138">
        <v>72</v>
      </c>
      <c r="B34" s="117" t="s">
        <v>670</v>
      </c>
    </row>
    <row r="35" spans="1:2" ht="105.6" x14ac:dyDescent="0.25">
      <c r="A35" s="138">
        <v>73</v>
      </c>
      <c r="B35" s="406" t="s">
        <v>956</v>
      </c>
    </row>
    <row r="36" spans="1:2" ht="26.4" x14ac:dyDescent="0.25">
      <c r="A36" s="138">
        <v>79</v>
      </c>
      <c r="B36" s="117" t="s">
        <v>957</v>
      </c>
    </row>
    <row r="37" spans="1:2" x14ac:dyDescent="0.25">
      <c r="A37" s="138">
        <v>80</v>
      </c>
      <c r="B37" s="388" t="s">
        <v>568</v>
      </c>
    </row>
    <row r="38" spans="1:2" x14ac:dyDescent="0.25">
      <c r="A38" s="138">
        <v>81</v>
      </c>
      <c r="B38" s="104" t="s">
        <v>599</v>
      </c>
    </row>
    <row r="39" spans="1:2" x14ac:dyDescent="0.25">
      <c r="A39" s="138">
        <v>82</v>
      </c>
      <c r="B39" s="118" t="s">
        <v>958</v>
      </c>
    </row>
    <row r="40" spans="1:2" ht="52.8" x14ac:dyDescent="0.25">
      <c r="A40" s="138">
        <v>83</v>
      </c>
      <c r="B40" s="117" t="s">
        <v>959</v>
      </c>
    </row>
    <row r="41" spans="1:2" ht="39.6" x14ac:dyDescent="0.25">
      <c r="A41" s="138">
        <v>84</v>
      </c>
      <c r="B41" s="117" t="s">
        <v>960</v>
      </c>
    </row>
    <row r="42" spans="1:2" ht="39.6" x14ac:dyDescent="0.25">
      <c r="A42" s="138">
        <v>85</v>
      </c>
      <c r="B42" s="117" t="s">
        <v>733</v>
      </c>
    </row>
    <row r="43" spans="1:2" x14ac:dyDescent="0.25">
      <c r="A43" s="138">
        <v>87</v>
      </c>
      <c r="B43" s="119" t="s">
        <v>44</v>
      </c>
    </row>
    <row r="44" spans="1:2" ht="13.8" x14ac:dyDescent="0.25">
      <c r="A44" s="138">
        <v>93</v>
      </c>
      <c r="B44" s="103" t="s">
        <v>45</v>
      </c>
    </row>
    <row r="45" spans="1:2" x14ac:dyDescent="0.25">
      <c r="A45" s="138">
        <v>94</v>
      </c>
      <c r="B45" s="407" t="s">
        <v>46</v>
      </c>
    </row>
    <row r="46" spans="1:2" x14ac:dyDescent="0.25">
      <c r="A46" s="138">
        <v>95</v>
      </c>
      <c r="B46" s="408" t="s">
        <v>48</v>
      </c>
    </row>
    <row r="47" spans="1:2" x14ac:dyDescent="0.25">
      <c r="A47" s="138">
        <v>96</v>
      </c>
      <c r="B47" s="388" t="s">
        <v>47</v>
      </c>
    </row>
    <row r="48" spans="1:2" x14ac:dyDescent="0.25">
      <c r="A48" s="138">
        <v>97</v>
      </c>
      <c r="B48" s="408" t="s">
        <v>49</v>
      </c>
    </row>
    <row r="49" spans="1:2" x14ac:dyDescent="0.25">
      <c r="A49" s="138">
        <v>98</v>
      </c>
      <c r="B49" s="409" t="s">
        <v>125</v>
      </c>
    </row>
    <row r="50" spans="1:2" x14ac:dyDescent="0.25">
      <c r="A50" s="138">
        <v>99</v>
      </c>
      <c r="B50" s="408" t="s">
        <v>50</v>
      </c>
    </row>
    <row r="51" spans="1:2" x14ac:dyDescent="0.25">
      <c r="A51" s="138">
        <v>100</v>
      </c>
      <c r="B51" s="407" t="s">
        <v>51</v>
      </c>
    </row>
    <row r="52" spans="1:2" x14ac:dyDescent="0.25">
      <c r="A52" s="138">
        <v>101</v>
      </c>
      <c r="B52" s="120" t="s">
        <v>52</v>
      </c>
    </row>
    <row r="53" spans="1:2" x14ac:dyDescent="0.25">
      <c r="A53" s="138">
        <v>102</v>
      </c>
      <c r="B53" s="407" t="s">
        <v>53</v>
      </c>
    </row>
    <row r="54" spans="1:2" x14ac:dyDescent="0.25">
      <c r="A54" s="138">
        <v>103</v>
      </c>
      <c r="B54" s="120" t="s">
        <v>54</v>
      </c>
    </row>
    <row r="55" spans="1:2" ht="15.6" x14ac:dyDescent="0.25">
      <c r="A55" s="138">
        <v>104</v>
      </c>
      <c r="B55" s="101" t="s">
        <v>55</v>
      </c>
    </row>
    <row r="56" spans="1:2" ht="39.6" x14ac:dyDescent="0.25">
      <c r="A56" s="138">
        <v>106</v>
      </c>
      <c r="B56" s="117" t="s">
        <v>13</v>
      </c>
    </row>
    <row r="57" spans="1:2" ht="66" x14ac:dyDescent="0.25">
      <c r="A57" s="138">
        <v>107</v>
      </c>
      <c r="B57" s="117" t="s">
        <v>392</v>
      </c>
    </row>
    <row r="58" spans="1:2" x14ac:dyDescent="0.25">
      <c r="A58" s="138">
        <v>108</v>
      </c>
      <c r="B58" s="118" t="s">
        <v>300</v>
      </c>
    </row>
    <row r="59" spans="1:2" x14ac:dyDescent="0.25">
      <c r="A59" s="138">
        <v>109</v>
      </c>
      <c r="B59" s="33" t="s">
        <v>58</v>
      </c>
    </row>
    <row r="60" spans="1:2" x14ac:dyDescent="0.25">
      <c r="A60" s="138">
        <v>110</v>
      </c>
      <c r="B60" s="117" t="s">
        <v>59</v>
      </c>
    </row>
    <row r="61" spans="1:2" x14ac:dyDescent="0.25">
      <c r="A61" s="138">
        <v>111</v>
      </c>
      <c r="B61" s="121" t="s">
        <v>60</v>
      </c>
    </row>
    <row r="62" spans="1:2" ht="26.4" x14ac:dyDescent="0.25">
      <c r="A62" s="138">
        <v>112</v>
      </c>
      <c r="B62" s="117" t="s">
        <v>61</v>
      </c>
    </row>
    <row r="63" spans="1:2" x14ac:dyDescent="0.25">
      <c r="A63" s="138">
        <v>114</v>
      </c>
      <c r="B63" s="123" t="s">
        <v>451</v>
      </c>
    </row>
    <row r="64" spans="1:2" x14ac:dyDescent="0.25">
      <c r="A64" s="138">
        <v>118</v>
      </c>
      <c r="B64" s="117" t="s">
        <v>452</v>
      </c>
    </row>
    <row r="65" spans="1:2" ht="79.2" x14ac:dyDescent="0.25">
      <c r="A65" s="138">
        <v>120</v>
      </c>
      <c r="B65" s="591" t="s">
        <v>1</v>
      </c>
    </row>
    <row r="66" spans="1:2" ht="66" x14ac:dyDescent="0.25">
      <c r="A66" s="138">
        <v>121</v>
      </c>
      <c r="B66" s="102" t="s">
        <v>5</v>
      </c>
    </row>
    <row r="67" spans="1:2" ht="79.8" thickBot="1" x14ac:dyDescent="0.3">
      <c r="A67" s="138">
        <v>122</v>
      </c>
      <c r="B67" s="591" t="s">
        <v>964</v>
      </c>
    </row>
    <row r="68" spans="1:2" ht="119.4" thickBot="1" x14ac:dyDescent="0.3">
      <c r="A68" s="138">
        <v>123</v>
      </c>
      <c r="B68" s="410" t="s">
        <v>732</v>
      </c>
    </row>
    <row r="69" spans="1:2" ht="40.200000000000003" thickBot="1" x14ac:dyDescent="0.3">
      <c r="A69" s="138">
        <v>126</v>
      </c>
      <c r="B69" s="124" t="s">
        <v>965</v>
      </c>
    </row>
    <row r="70" spans="1:2" ht="15.6" x14ac:dyDescent="0.25">
      <c r="A70" s="138">
        <v>128</v>
      </c>
      <c r="B70" s="101" t="s">
        <v>797</v>
      </c>
    </row>
    <row r="71" spans="1:2" x14ac:dyDescent="0.25">
      <c r="A71" s="138">
        <v>139</v>
      </c>
      <c r="B71" s="126" t="s">
        <v>224</v>
      </c>
    </row>
    <row r="72" spans="1:2" x14ac:dyDescent="0.25">
      <c r="A72" s="138">
        <v>141</v>
      </c>
      <c r="B72" s="126" t="s">
        <v>472</v>
      </c>
    </row>
    <row r="73" spans="1:2" x14ac:dyDescent="0.25">
      <c r="A73" s="138">
        <v>144</v>
      </c>
      <c r="B73" s="126" t="s">
        <v>469</v>
      </c>
    </row>
    <row r="74" spans="1:2" x14ac:dyDescent="0.25">
      <c r="A74" s="138">
        <v>148</v>
      </c>
      <c r="B74" s="388" t="s">
        <v>149</v>
      </c>
    </row>
    <row r="75" spans="1:2" x14ac:dyDescent="0.25">
      <c r="A75" s="138">
        <v>149</v>
      </c>
      <c r="B75" s="388" t="s">
        <v>291</v>
      </c>
    </row>
    <row r="76" spans="1:2" x14ac:dyDescent="0.25">
      <c r="A76" s="138">
        <v>152</v>
      </c>
      <c r="B76" s="90" t="s">
        <v>1612</v>
      </c>
    </row>
    <row r="77" spans="1:2" x14ac:dyDescent="0.25">
      <c r="A77" s="138">
        <v>153</v>
      </c>
      <c r="B77" s="90" t="s">
        <v>56</v>
      </c>
    </row>
    <row r="78" spans="1:2" x14ac:dyDescent="0.25">
      <c r="A78" s="138">
        <v>154</v>
      </c>
      <c r="B78" s="600" t="s">
        <v>180</v>
      </c>
    </row>
    <row r="79" spans="1:2" x14ac:dyDescent="0.25">
      <c r="A79" s="138">
        <v>155</v>
      </c>
      <c r="B79" s="411" t="s">
        <v>57</v>
      </c>
    </row>
    <row r="80" spans="1:2" x14ac:dyDescent="0.25">
      <c r="A80" s="138">
        <v>158</v>
      </c>
      <c r="B80" s="108" t="s">
        <v>364</v>
      </c>
    </row>
    <row r="81" spans="1:2" x14ac:dyDescent="0.25">
      <c r="A81" s="138">
        <v>159</v>
      </c>
      <c r="B81" s="127" t="s">
        <v>363</v>
      </c>
    </row>
    <row r="82" spans="1:2" x14ac:dyDescent="0.25">
      <c r="A82" s="138">
        <v>162</v>
      </c>
      <c r="B82" s="128" t="s">
        <v>449</v>
      </c>
    </row>
    <row r="83" spans="1:2" x14ac:dyDescent="0.25">
      <c r="A83" s="138">
        <v>163</v>
      </c>
      <c r="B83" s="129" t="s">
        <v>365</v>
      </c>
    </row>
    <row r="84" spans="1:2" x14ac:dyDescent="0.25">
      <c r="A84" s="138">
        <v>164</v>
      </c>
      <c r="B84" s="127" t="s">
        <v>366</v>
      </c>
    </row>
    <row r="85" spans="1:2" x14ac:dyDescent="0.25">
      <c r="A85" s="138">
        <v>165</v>
      </c>
      <c r="B85" s="127" t="s">
        <v>367</v>
      </c>
    </row>
    <row r="86" spans="1:2" x14ac:dyDescent="0.25">
      <c r="A86" s="138">
        <v>166</v>
      </c>
      <c r="B86" s="127" t="s">
        <v>368</v>
      </c>
    </row>
    <row r="87" spans="1:2" x14ac:dyDescent="0.25">
      <c r="A87" s="138">
        <v>167</v>
      </c>
      <c r="B87" s="127" t="s">
        <v>369</v>
      </c>
    </row>
    <row r="88" spans="1:2" x14ac:dyDescent="0.25">
      <c r="A88" s="138">
        <v>169</v>
      </c>
      <c r="B88" s="127" t="s">
        <v>370</v>
      </c>
    </row>
    <row r="89" spans="1:2" x14ac:dyDescent="0.25">
      <c r="A89" s="138">
        <v>171</v>
      </c>
      <c r="B89" s="128" t="s">
        <v>448</v>
      </c>
    </row>
    <row r="90" spans="1:2" x14ac:dyDescent="0.25">
      <c r="A90" s="138">
        <v>175</v>
      </c>
      <c r="B90" s="33" t="s">
        <v>297</v>
      </c>
    </row>
    <row r="91" spans="1:2" x14ac:dyDescent="0.25">
      <c r="A91" s="138">
        <v>177</v>
      </c>
      <c r="B91" s="33" t="s">
        <v>298</v>
      </c>
    </row>
    <row r="92" spans="1:2" x14ac:dyDescent="0.25">
      <c r="A92" s="138">
        <v>178</v>
      </c>
      <c r="B92" s="33" t="s">
        <v>41</v>
      </c>
    </row>
    <row r="93" spans="1:2" x14ac:dyDescent="0.25">
      <c r="A93" s="138">
        <v>179</v>
      </c>
      <c r="B93" s="33" t="s">
        <v>972</v>
      </c>
    </row>
    <row r="94" spans="1:2" x14ac:dyDescent="0.25">
      <c r="A94" s="138">
        <v>180</v>
      </c>
      <c r="B94" s="33" t="s">
        <v>42</v>
      </c>
    </row>
    <row r="95" spans="1:2" x14ac:dyDescent="0.25">
      <c r="A95" s="138">
        <v>181</v>
      </c>
      <c r="B95" s="33" t="s">
        <v>43</v>
      </c>
    </row>
    <row r="96" spans="1:2" x14ac:dyDescent="0.25">
      <c r="A96" s="138">
        <v>185</v>
      </c>
      <c r="B96" s="388" t="s">
        <v>122</v>
      </c>
    </row>
    <row r="97" spans="1:2" x14ac:dyDescent="0.25">
      <c r="A97" s="138">
        <v>187</v>
      </c>
      <c r="B97" s="388" t="s">
        <v>996</v>
      </c>
    </row>
    <row r="98" spans="1:2" x14ac:dyDescent="0.25">
      <c r="A98" s="138">
        <v>188</v>
      </c>
      <c r="B98" s="388" t="s">
        <v>123</v>
      </c>
    </row>
    <row r="99" spans="1:2" ht="20.399999999999999" x14ac:dyDescent="0.25">
      <c r="A99" s="138">
        <v>199</v>
      </c>
      <c r="B99" s="611" t="s">
        <v>194</v>
      </c>
    </row>
    <row r="100" spans="1:2" x14ac:dyDescent="0.25">
      <c r="A100" s="138">
        <v>200</v>
      </c>
      <c r="B100" s="611" t="s">
        <v>667</v>
      </c>
    </row>
    <row r="101" spans="1:2" x14ac:dyDescent="0.25">
      <c r="A101" s="138">
        <v>201</v>
      </c>
      <c r="B101" s="611" t="s">
        <v>668</v>
      </c>
    </row>
    <row r="102" spans="1:2" ht="30.6" x14ac:dyDescent="0.25">
      <c r="A102" s="138">
        <v>202</v>
      </c>
      <c r="B102" s="611" t="s">
        <v>735</v>
      </c>
    </row>
    <row r="103" spans="1:2" ht="20.399999999999999" x14ac:dyDescent="0.25">
      <c r="A103" s="138">
        <v>203</v>
      </c>
      <c r="B103" s="611" t="s">
        <v>736</v>
      </c>
    </row>
    <row r="104" spans="1:2" ht="30.6" x14ac:dyDescent="0.25">
      <c r="A104" s="138">
        <v>204</v>
      </c>
      <c r="B104" s="611" t="s">
        <v>376</v>
      </c>
    </row>
    <row r="105" spans="1:2" x14ac:dyDescent="0.25">
      <c r="A105" s="138">
        <v>205</v>
      </c>
      <c r="B105" s="388" t="s">
        <v>666</v>
      </c>
    </row>
    <row r="106" spans="1:2" ht="20.399999999999999" x14ac:dyDescent="0.25">
      <c r="A106" s="138">
        <v>206</v>
      </c>
      <c r="B106" s="611" t="s">
        <v>195</v>
      </c>
    </row>
    <row r="107" spans="1:2" x14ac:dyDescent="0.25">
      <c r="A107" s="138">
        <v>208</v>
      </c>
      <c r="B107" s="622" t="s">
        <v>293</v>
      </c>
    </row>
    <row r="108" spans="1:2" x14ac:dyDescent="0.25">
      <c r="A108" s="138">
        <v>209</v>
      </c>
      <c r="B108" s="622" t="s">
        <v>292</v>
      </c>
    </row>
    <row r="109" spans="1:2" x14ac:dyDescent="0.25">
      <c r="A109" s="138">
        <v>210</v>
      </c>
      <c r="B109" s="622" t="s">
        <v>987</v>
      </c>
    </row>
    <row r="110" spans="1:2" x14ac:dyDescent="0.25">
      <c r="A110" s="138">
        <v>211</v>
      </c>
      <c r="B110" s="622" t="s">
        <v>678</v>
      </c>
    </row>
    <row r="111" spans="1:2" x14ac:dyDescent="0.25">
      <c r="A111" s="138">
        <v>212</v>
      </c>
      <c r="B111" s="105" t="s">
        <v>190</v>
      </c>
    </row>
    <row r="112" spans="1:2" x14ac:dyDescent="0.25">
      <c r="A112" s="138">
        <v>213</v>
      </c>
      <c r="B112" s="105" t="s">
        <v>683</v>
      </c>
    </row>
    <row r="113" spans="1:2" x14ac:dyDescent="0.25">
      <c r="A113" s="138">
        <v>214</v>
      </c>
      <c r="B113" s="105" t="s">
        <v>120</v>
      </c>
    </row>
    <row r="114" spans="1:2" x14ac:dyDescent="0.25">
      <c r="A114" s="138">
        <v>215</v>
      </c>
      <c r="B114" s="105" t="s">
        <v>986</v>
      </c>
    </row>
    <row r="115" spans="1:2" ht="30.6" x14ac:dyDescent="0.25">
      <c r="A115" s="138">
        <v>233</v>
      </c>
      <c r="B115" s="618" t="s">
        <v>974</v>
      </c>
    </row>
    <row r="116" spans="1:2" x14ac:dyDescent="0.25">
      <c r="A116" s="138">
        <v>236</v>
      </c>
      <c r="B116" s="412" t="s">
        <v>128</v>
      </c>
    </row>
    <row r="117" spans="1:2" x14ac:dyDescent="0.25">
      <c r="A117" s="138">
        <v>237</v>
      </c>
      <c r="B117" s="412" t="s">
        <v>129</v>
      </c>
    </row>
    <row r="118" spans="1:2" x14ac:dyDescent="0.25">
      <c r="A118" s="138">
        <v>238</v>
      </c>
      <c r="B118" s="412" t="s">
        <v>982</v>
      </c>
    </row>
    <row r="119" spans="1:2" x14ac:dyDescent="0.25">
      <c r="A119" s="138">
        <v>239</v>
      </c>
      <c r="B119" s="412" t="s">
        <v>202</v>
      </c>
    </row>
    <row r="120" spans="1:2" x14ac:dyDescent="0.25">
      <c r="A120" s="138">
        <v>240</v>
      </c>
      <c r="B120" s="412" t="s">
        <v>203</v>
      </c>
    </row>
    <row r="121" spans="1:2" x14ac:dyDescent="0.25">
      <c r="A121" s="138">
        <v>241</v>
      </c>
      <c r="B121" s="412" t="s">
        <v>204</v>
      </c>
    </row>
    <row r="122" spans="1:2" x14ac:dyDescent="0.25">
      <c r="A122" s="138">
        <v>264</v>
      </c>
      <c r="B122" s="33" t="s">
        <v>389</v>
      </c>
    </row>
    <row r="123" spans="1:2" ht="30.6" x14ac:dyDescent="0.25">
      <c r="A123" s="138">
        <v>266</v>
      </c>
      <c r="B123" s="611" t="s">
        <v>997</v>
      </c>
    </row>
    <row r="124" spans="1:2" x14ac:dyDescent="0.25">
      <c r="A124" s="138">
        <v>272</v>
      </c>
      <c r="B124" s="608" t="s">
        <v>286</v>
      </c>
    </row>
    <row r="125" spans="1:2" x14ac:dyDescent="0.25">
      <c r="A125" s="138">
        <v>273</v>
      </c>
      <c r="B125" s="608" t="s">
        <v>227</v>
      </c>
    </row>
    <row r="126" spans="1:2" x14ac:dyDescent="0.25">
      <c r="A126" s="138">
        <v>277</v>
      </c>
      <c r="B126" s="130" t="s">
        <v>119</v>
      </c>
    </row>
    <row r="127" spans="1:2" x14ac:dyDescent="0.25">
      <c r="A127" s="138">
        <v>278</v>
      </c>
      <c r="B127" s="615" t="s">
        <v>953</v>
      </c>
    </row>
    <row r="128" spans="1:2" ht="20.399999999999999" x14ac:dyDescent="0.25">
      <c r="A128" s="138">
        <v>283</v>
      </c>
      <c r="B128" s="611" t="s">
        <v>303</v>
      </c>
    </row>
    <row r="129" spans="1:2" x14ac:dyDescent="0.25">
      <c r="A129" s="138">
        <v>287</v>
      </c>
      <c r="B129" s="608" t="s">
        <v>226</v>
      </c>
    </row>
    <row r="130" spans="1:2" x14ac:dyDescent="0.25">
      <c r="A130" s="138">
        <v>288</v>
      </c>
      <c r="B130" s="106" t="s">
        <v>973</v>
      </c>
    </row>
    <row r="131" spans="1:2" x14ac:dyDescent="0.25">
      <c r="A131" s="138">
        <v>289</v>
      </c>
      <c r="B131" s="109" t="s">
        <v>954</v>
      </c>
    </row>
    <row r="132" spans="1:2" x14ac:dyDescent="0.25">
      <c r="A132" s="138">
        <v>290</v>
      </c>
      <c r="B132" s="610" t="s">
        <v>955</v>
      </c>
    </row>
    <row r="133" spans="1:2" x14ac:dyDescent="0.25">
      <c r="A133" s="138">
        <v>294</v>
      </c>
      <c r="B133" s="109" t="s">
        <v>685</v>
      </c>
    </row>
    <row r="134" spans="1:2" x14ac:dyDescent="0.25">
      <c r="A134" s="138">
        <v>295</v>
      </c>
      <c r="B134" s="610" t="s">
        <v>723</v>
      </c>
    </row>
    <row r="135" spans="1:2" x14ac:dyDescent="0.25">
      <c r="A135" s="138">
        <v>312</v>
      </c>
      <c r="B135" s="131" t="s">
        <v>680</v>
      </c>
    </row>
    <row r="136" spans="1:2" x14ac:dyDescent="0.25">
      <c r="A136" s="138">
        <v>365</v>
      </c>
      <c r="B136" s="107" t="s">
        <v>168</v>
      </c>
    </row>
    <row r="137" spans="1:2" x14ac:dyDescent="0.25">
      <c r="A137" s="138">
        <v>366</v>
      </c>
      <c r="B137" s="107" t="s">
        <v>390</v>
      </c>
    </row>
    <row r="138" spans="1:2" x14ac:dyDescent="0.25">
      <c r="A138" s="138">
        <v>388</v>
      </c>
      <c r="B138" s="620" t="s">
        <v>548</v>
      </c>
    </row>
    <row r="139" spans="1:2" x14ac:dyDescent="0.25">
      <c r="A139" s="138">
        <v>393</v>
      </c>
      <c r="B139" s="610" t="s">
        <v>724</v>
      </c>
    </row>
    <row r="140" spans="1:2" x14ac:dyDescent="0.25">
      <c r="A140" s="138">
        <v>396</v>
      </c>
      <c r="B140" s="610" t="s">
        <v>684</v>
      </c>
    </row>
    <row r="141" spans="1:2" x14ac:dyDescent="0.25">
      <c r="A141" s="138">
        <v>441</v>
      </c>
      <c r="B141" s="84" t="s">
        <v>689</v>
      </c>
    </row>
    <row r="142" spans="1:2" x14ac:dyDescent="0.25">
      <c r="A142" s="138">
        <v>456</v>
      </c>
      <c r="B142" s="413" t="s">
        <v>237</v>
      </c>
    </row>
    <row r="143" spans="1:2" ht="30.6" x14ac:dyDescent="0.25">
      <c r="A143" s="138">
        <v>493</v>
      </c>
      <c r="B143" s="625" t="s">
        <v>124</v>
      </c>
    </row>
    <row r="144" spans="1:2" ht="40.799999999999997" x14ac:dyDescent="0.25">
      <c r="A144" s="138">
        <v>497</v>
      </c>
      <c r="B144" s="624" t="s">
        <v>757</v>
      </c>
    </row>
    <row r="145" spans="1:2" ht="20.399999999999999" x14ac:dyDescent="0.25">
      <c r="A145" s="138">
        <v>498</v>
      </c>
      <c r="B145" s="611" t="s">
        <v>76</v>
      </c>
    </row>
    <row r="146" spans="1:2" x14ac:dyDescent="0.25">
      <c r="A146" s="138">
        <v>499</v>
      </c>
      <c r="B146" s="623" t="s">
        <v>75</v>
      </c>
    </row>
    <row r="147" spans="1:2" ht="30.6" x14ac:dyDescent="0.25">
      <c r="A147" s="138">
        <v>501</v>
      </c>
      <c r="B147" s="625" t="s">
        <v>250</v>
      </c>
    </row>
    <row r="148" spans="1:2" x14ac:dyDescent="0.25">
      <c r="A148" s="138">
        <v>503</v>
      </c>
      <c r="B148" s="625" t="s">
        <v>983</v>
      </c>
    </row>
    <row r="149" spans="1:2" x14ac:dyDescent="0.25">
      <c r="A149" s="138">
        <v>505</v>
      </c>
      <c r="B149" s="611" t="s">
        <v>251</v>
      </c>
    </row>
    <row r="150" spans="1:2" ht="20.399999999999999" x14ac:dyDescent="0.25">
      <c r="A150" s="138">
        <v>506</v>
      </c>
      <c r="B150" s="611" t="s">
        <v>252</v>
      </c>
    </row>
    <row r="151" spans="1:2" ht="20.399999999999999" x14ac:dyDescent="0.25">
      <c r="A151" s="138">
        <v>507</v>
      </c>
      <c r="B151" s="611" t="s">
        <v>228</v>
      </c>
    </row>
    <row r="152" spans="1:2" ht="30.6" x14ac:dyDescent="0.25">
      <c r="A152" s="138">
        <v>510</v>
      </c>
      <c r="B152" s="623" t="s">
        <v>253</v>
      </c>
    </row>
    <row r="153" spans="1:2" x14ac:dyDescent="0.25">
      <c r="A153" s="138">
        <v>521</v>
      </c>
      <c r="B153" s="414" t="s">
        <v>171</v>
      </c>
    </row>
    <row r="154" spans="1:2" x14ac:dyDescent="0.25">
      <c r="A154" s="138">
        <v>522</v>
      </c>
      <c r="B154" s="414" t="s">
        <v>172</v>
      </c>
    </row>
    <row r="155" spans="1:2" x14ac:dyDescent="0.25">
      <c r="A155" s="138">
        <v>523</v>
      </c>
      <c r="B155" s="414" t="s">
        <v>559</v>
      </c>
    </row>
    <row r="156" spans="1:2" x14ac:dyDescent="0.25">
      <c r="A156" s="138">
        <v>526</v>
      </c>
      <c r="B156" s="413" t="s">
        <v>843</v>
      </c>
    </row>
    <row r="157" spans="1:2" x14ac:dyDescent="0.25">
      <c r="A157" s="138">
        <v>529</v>
      </c>
      <c r="B157" s="84" t="s">
        <v>209</v>
      </c>
    </row>
    <row r="158" spans="1:2" x14ac:dyDescent="0.25">
      <c r="A158" s="138">
        <v>535</v>
      </c>
      <c r="B158" s="633" t="s">
        <v>265</v>
      </c>
    </row>
    <row r="159" spans="1:2" x14ac:dyDescent="0.25">
      <c r="A159" s="138">
        <v>541</v>
      </c>
      <c r="B159" s="84" t="s">
        <v>154</v>
      </c>
    </row>
    <row r="160" spans="1:2" x14ac:dyDescent="0.25">
      <c r="A160" s="138">
        <v>545</v>
      </c>
      <c r="B160" s="604" t="s">
        <v>16</v>
      </c>
    </row>
    <row r="161" spans="1:2" x14ac:dyDescent="0.25">
      <c r="A161" s="138">
        <v>583</v>
      </c>
      <c r="B161" s="84" t="s">
        <v>466</v>
      </c>
    </row>
    <row r="162" spans="1:2" x14ac:dyDescent="0.25">
      <c r="A162" s="138">
        <v>595</v>
      </c>
      <c r="B162" s="604" t="s">
        <v>222</v>
      </c>
    </row>
    <row r="163" spans="1:2" x14ac:dyDescent="0.25">
      <c r="A163" s="138">
        <v>641</v>
      </c>
      <c r="B163" s="33" t="s">
        <v>223</v>
      </c>
    </row>
    <row r="164" spans="1:2" x14ac:dyDescent="0.25">
      <c r="A164" s="138">
        <v>645</v>
      </c>
      <c r="B164" s="597" t="s">
        <v>671</v>
      </c>
    </row>
    <row r="165" spans="1:2" x14ac:dyDescent="0.25">
      <c r="A165" s="138">
        <v>646</v>
      </c>
      <c r="B165" s="99" t="s">
        <v>796</v>
      </c>
    </row>
    <row r="166" spans="1:2" ht="13.8" x14ac:dyDescent="0.25">
      <c r="A166" s="138">
        <v>651</v>
      </c>
      <c r="B166" s="83" t="s">
        <v>672</v>
      </c>
    </row>
    <row r="167" spans="1:2" x14ac:dyDescent="0.25">
      <c r="A167" s="138">
        <v>667</v>
      </c>
      <c r="B167" s="415" t="s">
        <v>737</v>
      </c>
    </row>
    <row r="168" spans="1:2" x14ac:dyDescent="0.25">
      <c r="A168" s="138">
        <v>682</v>
      </c>
      <c r="B168" s="97" t="s">
        <v>657</v>
      </c>
    </row>
    <row r="169" spans="1:2" x14ac:dyDescent="0.25">
      <c r="A169" s="138">
        <v>687</v>
      </c>
      <c r="B169" s="97" t="s">
        <v>220</v>
      </c>
    </row>
    <row r="170" spans="1:2" x14ac:dyDescent="0.25">
      <c r="A170" s="138">
        <v>693</v>
      </c>
      <c r="B170" s="99" t="s">
        <v>150</v>
      </c>
    </row>
    <row r="171" spans="1:2" x14ac:dyDescent="0.25">
      <c r="A171" s="138">
        <v>694</v>
      </c>
      <c r="B171" s="99" t="s">
        <v>219</v>
      </c>
    </row>
    <row r="172" spans="1:2" x14ac:dyDescent="0.25">
      <c r="A172" s="138">
        <v>768</v>
      </c>
      <c r="B172" s="622" t="s">
        <v>540</v>
      </c>
    </row>
    <row r="173" spans="1:2" x14ac:dyDescent="0.25">
      <c r="A173" s="138">
        <v>769</v>
      </c>
      <c r="B173" s="622" t="s">
        <v>541</v>
      </c>
    </row>
    <row r="174" spans="1:2" x14ac:dyDescent="0.25">
      <c r="A174" s="138">
        <v>773</v>
      </c>
      <c r="B174" s="622" t="s">
        <v>7</v>
      </c>
    </row>
    <row r="175" spans="1:2" x14ac:dyDescent="0.25">
      <c r="A175" s="138">
        <v>774</v>
      </c>
      <c r="B175" s="622" t="s">
        <v>6</v>
      </c>
    </row>
    <row r="176" spans="1:2" x14ac:dyDescent="0.25">
      <c r="A176" s="138">
        <v>781</v>
      </c>
      <c r="B176" s="33" t="s">
        <v>63</v>
      </c>
    </row>
    <row r="177" spans="1:2" x14ac:dyDescent="0.25">
      <c r="A177" s="138">
        <v>784</v>
      </c>
      <c r="B177" s="47" t="s">
        <v>600</v>
      </c>
    </row>
    <row r="178" spans="1:2" x14ac:dyDescent="0.25">
      <c r="A178" s="138">
        <v>785</v>
      </c>
      <c r="B178" s="47" t="s">
        <v>36</v>
      </c>
    </row>
    <row r="179" spans="1:2" x14ac:dyDescent="0.25">
      <c r="A179" s="138">
        <v>786</v>
      </c>
      <c r="B179" s="47" t="s">
        <v>296</v>
      </c>
    </row>
    <row r="180" spans="1:2" x14ac:dyDescent="0.25">
      <c r="A180" s="138">
        <v>787</v>
      </c>
      <c r="B180" s="47" t="s">
        <v>985</v>
      </c>
    </row>
    <row r="181" spans="1:2" x14ac:dyDescent="0.25">
      <c r="A181" s="138">
        <v>788</v>
      </c>
      <c r="B181" s="47" t="s">
        <v>236</v>
      </c>
    </row>
    <row r="182" spans="1:2" x14ac:dyDescent="0.25">
      <c r="A182" s="138">
        <v>790</v>
      </c>
      <c r="B182" s="47" t="s">
        <v>609</v>
      </c>
    </row>
    <row r="183" spans="1:2" x14ac:dyDescent="0.25">
      <c r="A183" s="138">
        <v>791</v>
      </c>
      <c r="B183" s="47" t="s">
        <v>608</v>
      </c>
    </row>
    <row r="184" spans="1:2" x14ac:dyDescent="0.25">
      <c r="A184" s="138">
        <v>792</v>
      </c>
      <c r="B184" s="47" t="s">
        <v>748</v>
      </c>
    </row>
    <row r="185" spans="1:2" x14ac:dyDescent="0.25">
      <c r="A185" s="138">
        <v>794</v>
      </c>
      <c r="B185" s="47" t="s">
        <v>37</v>
      </c>
    </row>
    <row r="186" spans="1:2" x14ac:dyDescent="0.25">
      <c r="A186" s="138">
        <v>795</v>
      </c>
      <c r="B186" s="47" t="s">
        <v>453</v>
      </c>
    </row>
    <row r="187" spans="1:2" x14ac:dyDescent="0.25">
      <c r="A187" s="138">
        <v>796</v>
      </c>
      <c r="B187" s="47" t="s">
        <v>462</v>
      </c>
    </row>
    <row r="188" spans="1:2" x14ac:dyDescent="0.25">
      <c r="A188" s="138">
        <v>797</v>
      </c>
      <c r="B188" s="47" t="s">
        <v>357</v>
      </c>
    </row>
    <row r="189" spans="1:2" x14ac:dyDescent="0.25">
      <c r="A189" s="138">
        <v>798</v>
      </c>
      <c r="B189" s="47" t="s">
        <v>558</v>
      </c>
    </row>
    <row r="190" spans="1:2" x14ac:dyDescent="0.25">
      <c r="A190" s="138">
        <v>799</v>
      </c>
      <c r="B190" s="47" t="s">
        <v>358</v>
      </c>
    </row>
    <row r="191" spans="1:2" x14ac:dyDescent="0.25">
      <c r="A191" s="138">
        <v>800</v>
      </c>
      <c r="B191" s="47" t="s">
        <v>284</v>
      </c>
    </row>
    <row r="192" spans="1:2" x14ac:dyDescent="0.25">
      <c r="A192" s="138">
        <v>801</v>
      </c>
      <c r="B192" s="47" t="s">
        <v>285</v>
      </c>
    </row>
    <row r="193" spans="1:2" x14ac:dyDescent="0.25">
      <c r="A193" s="138">
        <v>802</v>
      </c>
      <c r="B193" s="47" t="s">
        <v>302</v>
      </c>
    </row>
    <row r="194" spans="1:2" x14ac:dyDescent="0.25">
      <c r="A194" s="138">
        <v>803</v>
      </c>
      <c r="B194" s="47" t="s">
        <v>979</v>
      </c>
    </row>
    <row r="195" spans="1:2" x14ac:dyDescent="0.25">
      <c r="A195" s="138">
        <v>804</v>
      </c>
      <c r="B195" s="47" t="s">
        <v>38</v>
      </c>
    </row>
    <row r="196" spans="1:2" x14ac:dyDescent="0.25">
      <c r="A196" s="138">
        <v>805</v>
      </c>
      <c r="B196" s="416" t="s">
        <v>304</v>
      </c>
    </row>
    <row r="197" spans="1:2" x14ac:dyDescent="0.25">
      <c r="A197" s="138">
        <v>806</v>
      </c>
      <c r="B197" s="416" t="s">
        <v>305</v>
      </c>
    </row>
    <row r="198" spans="1:2" x14ac:dyDescent="0.25">
      <c r="A198" s="138">
        <v>807</v>
      </c>
      <c r="B198" s="417" t="s">
        <v>306</v>
      </c>
    </row>
    <row r="199" spans="1:2" x14ac:dyDescent="0.25">
      <c r="A199" s="138">
        <v>808</v>
      </c>
      <c r="B199" s="418" t="s">
        <v>268</v>
      </c>
    </row>
    <row r="200" spans="1:2" x14ac:dyDescent="0.25">
      <c r="A200" s="138">
        <v>809</v>
      </c>
      <c r="B200" s="417" t="s">
        <v>307</v>
      </c>
    </row>
    <row r="201" spans="1:2" x14ac:dyDescent="0.25">
      <c r="A201" s="138">
        <v>810</v>
      </c>
      <c r="B201" s="417" t="s">
        <v>308</v>
      </c>
    </row>
    <row r="202" spans="1:2" x14ac:dyDescent="0.25">
      <c r="A202" s="138">
        <v>811</v>
      </c>
      <c r="B202" s="417" t="s">
        <v>309</v>
      </c>
    </row>
    <row r="203" spans="1:2" x14ac:dyDescent="0.25">
      <c r="A203" s="138">
        <v>812</v>
      </c>
      <c r="B203" s="417" t="s">
        <v>310</v>
      </c>
    </row>
    <row r="204" spans="1:2" x14ac:dyDescent="0.25">
      <c r="A204" s="138">
        <v>813</v>
      </c>
      <c r="B204" s="417" t="s">
        <v>311</v>
      </c>
    </row>
    <row r="205" spans="1:2" x14ac:dyDescent="0.25">
      <c r="A205" s="138">
        <v>814</v>
      </c>
      <c r="B205" s="417" t="s">
        <v>312</v>
      </c>
    </row>
    <row r="206" spans="1:2" x14ac:dyDescent="0.25">
      <c r="A206" s="138">
        <v>815</v>
      </c>
      <c r="B206" s="417" t="s">
        <v>313</v>
      </c>
    </row>
    <row r="207" spans="1:2" x14ac:dyDescent="0.25">
      <c r="A207" s="138">
        <v>816</v>
      </c>
      <c r="B207" s="417" t="s">
        <v>314</v>
      </c>
    </row>
    <row r="208" spans="1:2" x14ac:dyDescent="0.25">
      <c r="A208" s="138">
        <v>817</v>
      </c>
      <c r="B208" s="417" t="s">
        <v>315</v>
      </c>
    </row>
    <row r="209" spans="1:2" x14ac:dyDescent="0.25">
      <c r="A209" s="138">
        <v>818</v>
      </c>
      <c r="B209" s="417" t="s">
        <v>270</v>
      </c>
    </row>
    <row r="210" spans="1:2" x14ac:dyDescent="0.25">
      <c r="A210" s="138">
        <v>819</v>
      </c>
      <c r="B210" s="417" t="s">
        <v>316</v>
      </c>
    </row>
    <row r="211" spans="1:2" x14ac:dyDescent="0.25">
      <c r="A211" s="138">
        <v>820</v>
      </c>
      <c r="B211" s="417" t="s">
        <v>317</v>
      </c>
    </row>
    <row r="212" spans="1:2" x14ac:dyDescent="0.25">
      <c r="A212" s="138">
        <v>821</v>
      </c>
      <c r="B212" s="417" t="s">
        <v>318</v>
      </c>
    </row>
    <row r="213" spans="1:2" x14ac:dyDescent="0.25">
      <c r="A213" s="138">
        <v>822</v>
      </c>
      <c r="B213" s="417" t="s">
        <v>272</v>
      </c>
    </row>
    <row r="214" spans="1:2" x14ac:dyDescent="0.25">
      <c r="A214" s="138">
        <v>823</v>
      </c>
      <c r="B214" s="417" t="s">
        <v>319</v>
      </c>
    </row>
    <row r="215" spans="1:2" x14ac:dyDescent="0.25">
      <c r="A215" s="138">
        <v>824</v>
      </c>
      <c r="B215" s="417" t="s">
        <v>320</v>
      </c>
    </row>
    <row r="216" spans="1:2" x14ac:dyDescent="0.25">
      <c r="A216" s="138">
        <v>825</v>
      </c>
      <c r="B216" s="417" t="s">
        <v>321</v>
      </c>
    </row>
    <row r="217" spans="1:2" x14ac:dyDescent="0.25">
      <c r="A217" s="138">
        <v>826</v>
      </c>
      <c r="B217" s="417" t="s">
        <v>990</v>
      </c>
    </row>
    <row r="218" spans="1:2" x14ac:dyDescent="0.25">
      <c r="A218" s="138">
        <v>827</v>
      </c>
      <c r="B218" s="417" t="s">
        <v>274</v>
      </c>
    </row>
    <row r="219" spans="1:2" x14ac:dyDescent="0.25">
      <c r="A219" s="138">
        <v>828</v>
      </c>
      <c r="B219" s="417" t="s">
        <v>991</v>
      </c>
    </row>
    <row r="220" spans="1:2" x14ac:dyDescent="0.25">
      <c r="A220" s="138">
        <v>829</v>
      </c>
      <c r="B220" s="417" t="s">
        <v>992</v>
      </c>
    </row>
    <row r="221" spans="1:2" x14ac:dyDescent="0.25">
      <c r="A221" s="138">
        <v>830</v>
      </c>
      <c r="B221" s="417" t="s">
        <v>993</v>
      </c>
    </row>
    <row r="222" spans="1:2" x14ac:dyDescent="0.25">
      <c r="A222" s="138">
        <v>831</v>
      </c>
      <c r="B222" s="417" t="s">
        <v>994</v>
      </c>
    </row>
    <row r="223" spans="1:2" x14ac:dyDescent="0.25">
      <c r="A223" s="138">
        <v>832</v>
      </c>
      <c r="B223" s="417" t="s">
        <v>995</v>
      </c>
    </row>
    <row r="224" spans="1:2" x14ac:dyDescent="0.25">
      <c r="A224" s="138">
        <v>833</v>
      </c>
      <c r="B224" s="417" t="s">
        <v>158</v>
      </c>
    </row>
    <row r="225" spans="1:2" x14ac:dyDescent="0.25">
      <c r="A225" s="138">
        <v>834</v>
      </c>
      <c r="B225" s="417" t="s">
        <v>159</v>
      </c>
    </row>
    <row r="226" spans="1:2" x14ac:dyDescent="0.25">
      <c r="A226" s="138">
        <v>835</v>
      </c>
      <c r="B226" s="417" t="s">
        <v>160</v>
      </c>
    </row>
    <row r="227" spans="1:2" x14ac:dyDescent="0.25">
      <c r="A227" s="138">
        <v>836</v>
      </c>
      <c r="B227" s="416" t="s">
        <v>470</v>
      </c>
    </row>
    <row r="228" spans="1:2" x14ac:dyDescent="0.25">
      <c r="A228" s="138">
        <v>837</v>
      </c>
      <c r="B228" s="416" t="s">
        <v>471</v>
      </c>
    </row>
    <row r="229" spans="1:2" x14ac:dyDescent="0.25">
      <c r="A229" s="138">
        <v>844</v>
      </c>
      <c r="B229" s="419" t="s">
        <v>244</v>
      </c>
    </row>
    <row r="230" spans="1:2" x14ac:dyDescent="0.25">
      <c r="A230" s="138">
        <v>846</v>
      </c>
      <c r="B230" s="420" t="s">
        <v>210</v>
      </c>
    </row>
    <row r="231" spans="1:2" x14ac:dyDescent="0.25">
      <c r="A231" s="138">
        <v>847</v>
      </c>
      <c r="B231" s="420" t="s">
        <v>211</v>
      </c>
    </row>
    <row r="232" spans="1:2" x14ac:dyDescent="0.25">
      <c r="A232" s="138">
        <v>848</v>
      </c>
      <c r="B232" s="420" t="s">
        <v>212</v>
      </c>
    </row>
    <row r="233" spans="1:2" x14ac:dyDescent="0.25">
      <c r="A233" s="138">
        <v>849</v>
      </c>
      <c r="B233" s="420" t="s">
        <v>213</v>
      </c>
    </row>
    <row r="234" spans="1:2" x14ac:dyDescent="0.25">
      <c r="A234" s="138">
        <v>850</v>
      </c>
      <c r="B234" s="420" t="s">
        <v>214</v>
      </c>
    </row>
    <row r="235" spans="1:2" x14ac:dyDescent="0.25">
      <c r="A235" s="138">
        <v>851</v>
      </c>
      <c r="B235" s="420" t="s">
        <v>215</v>
      </c>
    </row>
    <row r="236" spans="1:2" x14ac:dyDescent="0.25">
      <c r="A236" s="138">
        <v>852</v>
      </c>
      <c r="B236" s="420" t="s">
        <v>216</v>
      </c>
    </row>
    <row r="237" spans="1:2" x14ac:dyDescent="0.25">
      <c r="A237" s="138">
        <v>853</v>
      </c>
      <c r="B237" s="420" t="s">
        <v>221</v>
      </c>
    </row>
    <row r="238" spans="1:2" x14ac:dyDescent="0.25">
      <c r="A238" s="138">
        <v>854</v>
      </c>
      <c r="B238" s="419" t="s">
        <v>799</v>
      </c>
    </row>
    <row r="239" spans="1:2" x14ac:dyDescent="0.25">
      <c r="A239" s="138">
        <v>855</v>
      </c>
      <c r="B239" s="418" t="s">
        <v>800</v>
      </c>
    </row>
    <row r="240" spans="1:2" x14ac:dyDescent="0.25">
      <c r="A240" s="138">
        <v>856</v>
      </c>
      <c r="B240" s="421" t="s">
        <v>181</v>
      </c>
    </row>
    <row r="241" spans="1:2" x14ac:dyDescent="0.25">
      <c r="A241" s="138">
        <v>857</v>
      </c>
      <c r="B241" s="422" t="s">
        <v>183</v>
      </c>
    </row>
    <row r="242" spans="1:2" x14ac:dyDescent="0.25">
      <c r="A242" s="138">
        <v>858</v>
      </c>
      <c r="B242" s="422" t="s">
        <v>182</v>
      </c>
    </row>
    <row r="243" spans="1:2" x14ac:dyDescent="0.25">
      <c r="A243" s="138">
        <v>859</v>
      </c>
      <c r="B243" s="422" t="s">
        <v>184</v>
      </c>
    </row>
    <row r="244" spans="1:2" x14ac:dyDescent="0.25">
      <c r="A244" s="138">
        <v>860</v>
      </c>
      <c r="B244" s="422" t="s">
        <v>185</v>
      </c>
    </row>
    <row r="245" spans="1:2" x14ac:dyDescent="0.25">
      <c r="A245" s="138">
        <v>861</v>
      </c>
      <c r="B245" s="422" t="s">
        <v>186</v>
      </c>
    </row>
    <row r="246" spans="1:2" x14ac:dyDescent="0.25">
      <c r="A246" s="138">
        <v>862</v>
      </c>
      <c r="B246" s="422" t="s">
        <v>187</v>
      </c>
    </row>
    <row r="247" spans="1:2" x14ac:dyDescent="0.25">
      <c r="A247" s="138">
        <v>863</v>
      </c>
      <c r="B247" s="422" t="s">
        <v>188</v>
      </c>
    </row>
    <row r="248" spans="1:2" x14ac:dyDescent="0.25">
      <c r="A248" s="138">
        <v>864</v>
      </c>
      <c r="B248" s="422" t="s">
        <v>189</v>
      </c>
    </row>
    <row r="249" spans="1:2" x14ac:dyDescent="0.25">
      <c r="A249" s="138">
        <v>865</v>
      </c>
      <c r="B249" s="422" t="s">
        <v>191</v>
      </c>
    </row>
    <row r="250" spans="1:2" x14ac:dyDescent="0.25">
      <c r="A250" s="138">
        <v>866</v>
      </c>
      <c r="B250" s="422" t="s">
        <v>192</v>
      </c>
    </row>
    <row r="251" spans="1:2" x14ac:dyDescent="0.25">
      <c r="A251" s="138">
        <v>867</v>
      </c>
      <c r="B251" s="422" t="s">
        <v>193</v>
      </c>
    </row>
    <row r="252" spans="1:2" x14ac:dyDescent="0.25">
      <c r="A252" s="138">
        <v>868</v>
      </c>
      <c r="B252" s="422" t="s">
        <v>658</v>
      </c>
    </row>
    <row r="253" spans="1:2" x14ac:dyDescent="0.25">
      <c r="A253" s="138">
        <v>869</v>
      </c>
      <c r="B253" s="422" t="s">
        <v>659</v>
      </c>
    </row>
    <row r="254" spans="1:2" x14ac:dyDescent="0.25">
      <c r="A254" s="138">
        <v>870</v>
      </c>
      <c r="B254" s="422" t="s">
        <v>660</v>
      </c>
    </row>
    <row r="255" spans="1:2" x14ac:dyDescent="0.25">
      <c r="A255" s="138">
        <v>871</v>
      </c>
      <c r="B255" s="422" t="s">
        <v>661</v>
      </c>
    </row>
    <row r="256" spans="1:2" x14ac:dyDescent="0.25">
      <c r="A256" s="138">
        <v>872</v>
      </c>
      <c r="B256" s="422" t="s">
        <v>662</v>
      </c>
    </row>
    <row r="257" spans="1:2" x14ac:dyDescent="0.25">
      <c r="A257" s="138">
        <v>873</v>
      </c>
      <c r="B257" s="422" t="s">
        <v>283</v>
      </c>
    </row>
    <row r="258" spans="1:2" x14ac:dyDescent="0.25">
      <c r="A258" s="138">
        <v>874</v>
      </c>
      <c r="B258" s="422" t="s">
        <v>663</v>
      </c>
    </row>
    <row r="259" spans="1:2" x14ac:dyDescent="0.25">
      <c r="A259" s="138">
        <v>875</v>
      </c>
      <c r="B259" s="422" t="s">
        <v>664</v>
      </c>
    </row>
    <row r="260" spans="1:2" x14ac:dyDescent="0.25">
      <c r="A260" s="138">
        <v>876</v>
      </c>
      <c r="B260" s="422" t="s">
        <v>665</v>
      </c>
    </row>
    <row r="261" spans="1:2" x14ac:dyDescent="0.25">
      <c r="A261" s="138">
        <v>877</v>
      </c>
      <c r="B261" s="47" t="s">
        <v>383</v>
      </c>
    </row>
    <row r="262" spans="1:2" x14ac:dyDescent="0.25">
      <c r="A262" s="138">
        <v>878</v>
      </c>
      <c r="B262" s="422" t="s">
        <v>384</v>
      </c>
    </row>
    <row r="263" spans="1:2" x14ac:dyDescent="0.25">
      <c r="A263" s="138">
        <v>879</v>
      </c>
      <c r="B263" s="422" t="s">
        <v>385</v>
      </c>
    </row>
    <row r="264" spans="1:2" x14ac:dyDescent="0.25">
      <c r="A264" s="138">
        <v>880</v>
      </c>
      <c r="B264" s="422" t="s">
        <v>386</v>
      </c>
    </row>
    <row r="265" spans="1:2" x14ac:dyDescent="0.25">
      <c r="A265" s="138">
        <v>881</v>
      </c>
      <c r="B265" s="422" t="s">
        <v>387</v>
      </c>
    </row>
    <row r="266" spans="1:2" x14ac:dyDescent="0.25">
      <c r="A266" s="138">
        <v>882</v>
      </c>
      <c r="B266" s="422" t="s">
        <v>388</v>
      </c>
    </row>
    <row r="267" spans="1:2" x14ac:dyDescent="0.25">
      <c r="A267" s="138">
        <v>883</v>
      </c>
      <c r="B267" s="423" t="s">
        <v>64</v>
      </c>
    </row>
    <row r="268" spans="1:2" x14ac:dyDescent="0.25">
      <c r="A268" s="138">
        <v>884</v>
      </c>
      <c r="B268" s="422" t="s">
        <v>67</v>
      </c>
    </row>
    <row r="269" spans="1:2" x14ac:dyDescent="0.25">
      <c r="A269" s="138">
        <v>885</v>
      </c>
      <c r="B269" s="422" t="s">
        <v>68</v>
      </c>
    </row>
    <row r="270" spans="1:2" x14ac:dyDescent="0.25">
      <c r="A270" s="138">
        <v>886</v>
      </c>
      <c r="B270" s="422" t="s">
        <v>69</v>
      </c>
    </row>
    <row r="271" spans="1:2" x14ac:dyDescent="0.25">
      <c r="A271" s="138">
        <v>887</v>
      </c>
      <c r="B271" s="423" t="s">
        <v>679</v>
      </c>
    </row>
    <row r="272" spans="1:2" x14ac:dyDescent="0.25">
      <c r="A272" s="138">
        <v>888</v>
      </c>
      <c r="B272" s="422" t="s">
        <v>681</v>
      </c>
    </row>
    <row r="273" spans="1:2" x14ac:dyDescent="0.25">
      <c r="A273" s="138">
        <v>889</v>
      </c>
      <c r="B273" s="422" t="s">
        <v>682</v>
      </c>
    </row>
    <row r="274" spans="1:2" x14ac:dyDescent="0.25">
      <c r="A274" s="138">
        <v>890</v>
      </c>
      <c r="B274" s="423" t="s">
        <v>287</v>
      </c>
    </row>
    <row r="275" spans="1:2" x14ac:dyDescent="0.25">
      <c r="A275" s="138">
        <v>891</v>
      </c>
      <c r="B275" s="423" t="s">
        <v>562</v>
      </c>
    </row>
    <row r="276" spans="1:2" x14ac:dyDescent="0.25">
      <c r="A276" s="138">
        <v>892</v>
      </c>
      <c r="B276" s="422" t="s">
        <v>549</v>
      </c>
    </row>
    <row r="277" spans="1:2" x14ac:dyDescent="0.25">
      <c r="A277" s="138">
        <v>893</v>
      </c>
      <c r="B277" s="422" t="s">
        <v>153</v>
      </c>
    </row>
    <row r="278" spans="1:2" x14ac:dyDescent="0.25">
      <c r="A278" s="138">
        <v>894</v>
      </c>
      <c r="B278" s="422" t="s">
        <v>155</v>
      </c>
    </row>
    <row r="279" spans="1:2" x14ac:dyDescent="0.25">
      <c r="A279" s="138">
        <v>895</v>
      </c>
      <c r="B279" s="422" t="s">
        <v>560</v>
      </c>
    </row>
    <row r="280" spans="1:2" x14ac:dyDescent="0.25">
      <c r="A280" s="138">
        <v>896</v>
      </c>
      <c r="B280" s="422" t="s">
        <v>561</v>
      </c>
    </row>
    <row r="281" spans="1:2" x14ac:dyDescent="0.25">
      <c r="A281" s="138">
        <v>897</v>
      </c>
      <c r="B281" s="422" t="s">
        <v>156</v>
      </c>
    </row>
    <row r="282" spans="1:2" x14ac:dyDescent="0.25">
      <c r="A282" s="138">
        <v>898</v>
      </c>
      <c r="B282" s="423" t="s">
        <v>465</v>
      </c>
    </row>
    <row r="283" spans="1:2" x14ac:dyDescent="0.25">
      <c r="A283" s="138">
        <v>899</v>
      </c>
      <c r="B283" s="422" t="s">
        <v>464</v>
      </c>
    </row>
    <row r="284" spans="1:2" x14ac:dyDescent="0.25">
      <c r="A284" s="138">
        <v>900</v>
      </c>
      <c r="B284" s="422" t="s">
        <v>463</v>
      </c>
    </row>
    <row r="285" spans="1:2" x14ac:dyDescent="0.25">
      <c r="A285" s="138">
        <v>901</v>
      </c>
      <c r="B285" s="423" t="s">
        <v>564</v>
      </c>
    </row>
    <row r="286" spans="1:2" x14ac:dyDescent="0.25">
      <c r="A286" s="138">
        <v>902</v>
      </c>
      <c r="B286" s="422" t="s">
        <v>565</v>
      </c>
    </row>
    <row r="287" spans="1:2" x14ac:dyDescent="0.25">
      <c r="A287" s="138">
        <v>903</v>
      </c>
      <c r="B287" s="422" t="s">
        <v>566</v>
      </c>
    </row>
    <row r="288" spans="1:2" x14ac:dyDescent="0.25">
      <c r="A288" s="138">
        <v>904</v>
      </c>
      <c r="B288" s="423" t="s">
        <v>71</v>
      </c>
    </row>
    <row r="289" spans="1:2" x14ac:dyDescent="0.25">
      <c r="A289" s="138">
        <v>909</v>
      </c>
      <c r="B289" s="421" t="s">
        <v>179</v>
      </c>
    </row>
    <row r="290" spans="1:2" x14ac:dyDescent="0.25">
      <c r="A290" s="138">
        <v>910</v>
      </c>
      <c r="B290" s="422" t="s">
        <v>167</v>
      </c>
    </row>
    <row r="291" spans="1:2" x14ac:dyDescent="0.25">
      <c r="A291" s="138">
        <v>911</v>
      </c>
      <c r="B291" s="422" t="s">
        <v>169</v>
      </c>
    </row>
    <row r="292" spans="1:2" x14ac:dyDescent="0.25">
      <c r="A292" s="138">
        <v>912</v>
      </c>
      <c r="B292" s="422" t="s">
        <v>173</v>
      </c>
    </row>
    <row r="293" spans="1:2" x14ac:dyDescent="0.25">
      <c r="A293" s="138">
        <v>913</v>
      </c>
      <c r="B293" s="422" t="s">
        <v>174</v>
      </c>
    </row>
    <row r="294" spans="1:2" x14ac:dyDescent="0.25">
      <c r="A294" s="138">
        <v>914</v>
      </c>
      <c r="B294" s="422" t="s">
        <v>175</v>
      </c>
    </row>
    <row r="295" spans="1:2" x14ac:dyDescent="0.25">
      <c r="A295" s="138">
        <v>915</v>
      </c>
      <c r="B295" s="422" t="s">
        <v>176</v>
      </c>
    </row>
    <row r="296" spans="1:2" x14ac:dyDescent="0.25">
      <c r="A296" s="138">
        <v>916</v>
      </c>
      <c r="B296" s="422" t="s">
        <v>177</v>
      </c>
    </row>
    <row r="297" spans="1:2" x14ac:dyDescent="0.25">
      <c r="A297" s="138">
        <v>918</v>
      </c>
      <c r="B297" s="422" t="s">
        <v>178</v>
      </c>
    </row>
    <row r="298" spans="1:2" x14ac:dyDescent="0.25">
      <c r="A298" s="138">
        <v>919</v>
      </c>
      <c r="B298" s="422" t="s">
        <v>70</v>
      </c>
    </row>
    <row r="299" spans="1:2" x14ac:dyDescent="0.25">
      <c r="A299" s="138">
        <v>920</v>
      </c>
      <c r="B299" s="47" t="s">
        <v>391</v>
      </c>
    </row>
    <row r="300" spans="1:2" x14ac:dyDescent="0.25">
      <c r="A300" s="138">
        <v>921</v>
      </c>
      <c r="B300" s="423" t="s">
        <v>467</v>
      </c>
    </row>
    <row r="301" spans="1:2" x14ac:dyDescent="0.25">
      <c r="A301" s="138">
        <v>922</v>
      </c>
      <c r="B301" s="423" t="s">
        <v>567</v>
      </c>
    </row>
    <row r="302" spans="1:2" x14ac:dyDescent="0.25">
      <c r="A302" s="138">
        <v>923</v>
      </c>
      <c r="B302" s="423" t="s">
        <v>121</v>
      </c>
    </row>
    <row r="303" spans="1:2" x14ac:dyDescent="0.25">
      <c r="A303" s="138">
        <v>924</v>
      </c>
      <c r="B303" s="423" t="s">
        <v>556</v>
      </c>
    </row>
    <row r="304" spans="1:2" x14ac:dyDescent="0.25">
      <c r="A304" s="138">
        <v>925</v>
      </c>
      <c r="B304" s="423" t="s">
        <v>550</v>
      </c>
    </row>
    <row r="305" spans="1:2" x14ac:dyDescent="0.25">
      <c r="A305" s="138">
        <v>926</v>
      </c>
      <c r="B305" s="423" t="s">
        <v>551</v>
      </c>
    </row>
    <row r="306" spans="1:2" x14ac:dyDescent="0.25">
      <c r="A306" s="138">
        <v>927</v>
      </c>
      <c r="B306" s="422" t="s">
        <v>553</v>
      </c>
    </row>
    <row r="307" spans="1:2" x14ac:dyDescent="0.25">
      <c r="A307" s="138">
        <v>928</v>
      </c>
      <c r="B307" s="423" t="s">
        <v>554</v>
      </c>
    </row>
    <row r="308" spans="1:2" x14ac:dyDescent="0.25">
      <c r="A308" s="138">
        <v>929</v>
      </c>
      <c r="B308" s="423" t="s">
        <v>555</v>
      </c>
    </row>
    <row r="309" spans="1:2" x14ac:dyDescent="0.25">
      <c r="A309" s="138">
        <v>930</v>
      </c>
      <c r="B309" s="139" t="s">
        <v>533</v>
      </c>
    </row>
    <row r="310" spans="1:2" x14ac:dyDescent="0.25">
      <c r="A310" s="138">
        <v>931</v>
      </c>
      <c r="B310" s="139" t="s">
        <v>752</v>
      </c>
    </row>
    <row r="311" spans="1:2" ht="26.4" x14ac:dyDescent="0.25">
      <c r="A311" s="138">
        <v>932</v>
      </c>
      <c r="B311" s="418" t="s">
        <v>734</v>
      </c>
    </row>
    <row r="312" spans="1:2" x14ac:dyDescent="0.25">
      <c r="A312" s="138">
        <v>933</v>
      </c>
      <c r="B312" s="418" t="s">
        <v>229</v>
      </c>
    </row>
    <row r="313" spans="1:2" ht="26.4" x14ac:dyDescent="0.25">
      <c r="A313" s="138">
        <v>934</v>
      </c>
      <c r="B313" s="418" t="s">
        <v>230</v>
      </c>
    </row>
    <row r="314" spans="1:2" ht="52.8" x14ac:dyDescent="0.25">
      <c r="A314" s="138">
        <v>935</v>
      </c>
      <c r="B314" s="418" t="s">
        <v>981</v>
      </c>
    </row>
    <row r="315" spans="1:2" ht="26.4" x14ac:dyDescent="0.25">
      <c r="A315" s="138">
        <v>936</v>
      </c>
      <c r="B315" s="418" t="s">
        <v>231</v>
      </c>
    </row>
    <row r="316" spans="1:2" ht="39.6" x14ac:dyDescent="0.25">
      <c r="A316" s="138">
        <v>937</v>
      </c>
      <c r="B316" s="418" t="s">
        <v>507</v>
      </c>
    </row>
    <row r="317" spans="1:2" ht="39.6" x14ac:dyDescent="0.25">
      <c r="A317" s="138">
        <v>938</v>
      </c>
      <c r="B317" s="418" t="s">
        <v>508</v>
      </c>
    </row>
    <row r="318" spans="1:2" ht="26.4" x14ac:dyDescent="0.25">
      <c r="A318" s="138">
        <v>939</v>
      </c>
      <c r="B318" s="418" t="s">
        <v>509</v>
      </c>
    </row>
    <row r="319" spans="1:2" ht="26.4" x14ac:dyDescent="0.25">
      <c r="A319" s="138">
        <v>940</v>
      </c>
      <c r="B319" s="418" t="s">
        <v>510</v>
      </c>
    </row>
    <row r="320" spans="1:2" ht="39.6" x14ac:dyDescent="0.25">
      <c r="A320" s="138">
        <v>941</v>
      </c>
      <c r="B320" s="418" t="s">
        <v>511</v>
      </c>
    </row>
    <row r="321" spans="1:2" ht="26.4" x14ac:dyDescent="0.25">
      <c r="A321" s="138">
        <v>942</v>
      </c>
      <c r="B321" s="418" t="s">
        <v>512</v>
      </c>
    </row>
    <row r="322" spans="1:2" ht="39.6" x14ac:dyDescent="0.25">
      <c r="A322" s="138">
        <v>943</v>
      </c>
      <c r="B322" s="418" t="s">
        <v>513</v>
      </c>
    </row>
    <row r="323" spans="1:2" x14ac:dyDescent="0.25">
      <c r="A323" s="138">
        <v>944</v>
      </c>
      <c r="B323" s="418" t="s">
        <v>514</v>
      </c>
    </row>
    <row r="324" spans="1:2" ht="26.4" x14ac:dyDescent="0.25">
      <c r="A324" s="138">
        <v>945</v>
      </c>
      <c r="B324" s="418" t="s">
        <v>515</v>
      </c>
    </row>
    <row r="325" spans="1:2" ht="39.6" x14ac:dyDescent="0.25">
      <c r="A325" s="138">
        <v>946</v>
      </c>
      <c r="B325" s="418" t="s">
        <v>516</v>
      </c>
    </row>
    <row r="326" spans="1:2" ht="39.6" x14ac:dyDescent="0.25">
      <c r="A326" s="138">
        <v>947</v>
      </c>
      <c r="B326" s="418" t="s">
        <v>2</v>
      </c>
    </row>
    <row r="327" spans="1:2" ht="26.4" x14ac:dyDescent="0.25">
      <c r="A327" s="138">
        <v>948</v>
      </c>
      <c r="B327" s="418" t="s">
        <v>3</v>
      </c>
    </row>
    <row r="328" spans="1:2" x14ac:dyDescent="0.25">
      <c r="A328" s="138">
        <v>949</v>
      </c>
      <c r="B328" s="418" t="s">
        <v>4</v>
      </c>
    </row>
    <row r="329" spans="1:2" ht="39.6" x14ac:dyDescent="0.25">
      <c r="A329" s="138">
        <v>950</v>
      </c>
      <c r="B329" s="418" t="s">
        <v>83</v>
      </c>
    </row>
    <row r="330" spans="1:2" ht="26.4" x14ac:dyDescent="0.25">
      <c r="A330" s="138">
        <v>951</v>
      </c>
      <c r="B330" s="418" t="s">
        <v>84</v>
      </c>
    </row>
    <row r="331" spans="1:2" ht="26.4" x14ac:dyDescent="0.25">
      <c r="A331" s="138">
        <v>952</v>
      </c>
      <c r="B331" s="418" t="s">
        <v>532</v>
      </c>
    </row>
    <row r="332" spans="1:2" x14ac:dyDescent="0.25">
      <c r="A332" s="138">
        <v>953</v>
      </c>
      <c r="B332" s="424" t="s">
        <v>299</v>
      </c>
    </row>
    <row r="333" spans="1:2" x14ac:dyDescent="0.25">
      <c r="A333" s="138">
        <v>954</v>
      </c>
      <c r="B333" s="424" t="s">
        <v>535</v>
      </c>
    </row>
    <row r="334" spans="1:2" x14ac:dyDescent="0.25">
      <c r="A334" s="138">
        <v>955</v>
      </c>
      <c r="B334" s="424" t="s">
        <v>246</v>
      </c>
    </row>
    <row r="335" spans="1:2" x14ac:dyDescent="0.25">
      <c r="A335" s="138">
        <v>956</v>
      </c>
      <c r="B335" s="424" t="s">
        <v>573</v>
      </c>
    </row>
    <row r="336" spans="1:2" x14ac:dyDescent="0.25">
      <c r="A336" s="138">
        <v>957</v>
      </c>
      <c r="B336" s="424" t="s">
        <v>534</v>
      </c>
    </row>
    <row r="337" spans="1:2" x14ac:dyDescent="0.25">
      <c r="A337" s="138">
        <v>958</v>
      </c>
      <c r="B337" s="424" t="s">
        <v>519</v>
      </c>
    </row>
    <row r="338" spans="1:2" x14ac:dyDescent="0.25">
      <c r="A338" s="138">
        <v>959</v>
      </c>
      <c r="B338" s="424" t="s">
        <v>18</v>
      </c>
    </row>
    <row r="339" spans="1:2" x14ac:dyDescent="0.25">
      <c r="A339" s="138">
        <v>960</v>
      </c>
      <c r="B339" s="424" t="s">
        <v>500</v>
      </c>
    </row>
    <row r="340" spans="1:2" x14ac:dyDescent="0.25">
      <c r="A340" s="138">
        <v>961</v>
      </c>
      <c r="B340" s="49" t="s">
        <v>676</v>
      </c>
    </row>
    <row r="341" spans="1:2" x14ac:dyDescent="0.25">
      <c r="A341" s="138">
        <v>962</v>
      </c>
      <c r="B341" s="47" t="s">
        <v>572</v>
      </c>
    </row>
    <row r="342" spans="1:2" x14ac:dyDescent="0.25">
      <c r="A342" s="138">
        <v>963</v>
      </c>
      <c r="B342" s="47" t="s">
        <v>39</v>
      </c>
    </row>
    <row r="343" spans="1:2" x14ac:dyDescent="0.25">
      <c r="A343" s="138">
        <v>964</v>
      </c>
      <c r="B343" s="47" t="s">
        <v>480</v>
      </c>
    </row>
    <row r="344" spans="1:2" x14ac:dyDescent="0.25">
      <c r="A344" s="138">
        <v>965</v>
      </c>
      <c r="B344" s="425" t="s">
        <v>473</v>
      </c>
    </row>
    <row r="345" spans="1:2" x14ac:dyDescent="0.25">
      <c r="A345" s="138">
        <v>966</v>
      </c>
      <c r="B345" s="425" t="s">
        <v>474</v>
      </c>
    </row>
    <row r="346" spans="1:2" x14ac:dyDescent="0.25">
      <c r="A346" s="138">
        <v>967</v>
      </c>
      <c r="B346" s="425" t="s">
        <v>475</v>
      </c>
    </row>
    <row r="347" spans="1:2" x14ac:dyDescent="0.25">
      <c r="A347" s="138">
        <v>968</v>
      </c>
      <c r="B347" s="425" t="s">
        <v>476</v>
      </c>
    </row>
    <row r="348" spans="1:2" x14ac:dyDescent="0.25">
      <c r="A348" s="138">
        <v>969</v>
      </c>
      <c r="B348" s="47" t="s">
        <v>481</v>
      </c>
    </row>
    <row r="349" spans="1:2" x14ac:dyDescent="0.25">
      <c r="A349" s="138">
        <v>970</v>
      </c>
      <c r="B349" s="47" t="s">
        <v>482</v>
      </c>
    </row>
    <row r="350" spans="1:2" x14ac:dyDescent="0.25">
      <c r="A350" s="138">
        <v>971</v>
      </c>
      <c r="B350" s="47" t="s">
        <v>690</v>
      </c>
    </row>
    <row r="351" spans="1:2" x14ac:dyDescent="0.25">
      <c r="A351" s="138">
        <v>972</v>
      </c>
      <c r="B351" s="47" t="s">
        <v>677</v>
      </c>
    </row>
    <row r="352" spans="1:2" x14ac:dyDescent="0.25">
      <c r="A352" s="138">
        <v>973</v>
      </c>
      <c r="B352" s="47" t="s">
        <v>696</v>
      </c>
    </row>
    <row r="353" spans="1:2" x14ac:dyDescent="0.25">
      <c r="A353" s="138">
        <v>974</v>
      </c>
      <c r="B353" s="47" t="s">
        <v>483</v>
      </c>
    </row>
    <row r="354" spans="1:2" x14ac:dyDescent="0.25">
      <c r="A354" s="138">
        <v>975</v>
      </c>
      <c r="B354" s="47" t="s">
        <v>691</v>
      </c>
    </row>
    <row r="355" spans="1:2" x14ac:dyDescent="0.25">
      <c r="A355" s="138">
        <v>976</v>
      </c>
      <c r="B355" s="425" t="s">
        <v>477</v>
      </c>
    </row>
    <row r="356" spans="1:2" x14ac:dyDescent="0.25">
      <c r="A356" s="138">
        <v>977</v>
      </c>
      <c r="B356" s="425" t="s">
        <v>478</v>
      </c>
    </row>
    <row r="357" spans="1:2" x14ac:dyDescent="0.25">
      <c r="A357" s="138">
        <v>978</v>
      </c>
      <c r="B357" s="47" t="s">
        <v>484</v>
      </c>
    </row>
    <row r="358" spans="1:2" x14ac:dyDescent="0.25">
      <c r="A358" s="138">
        <v>979</v>
      </c>
      <c r="B358" s="47" t="s">
        <v>692</v>
      </c>
    </row>
    <row r="359" spans="1:2" x14ac:dyDescent="0.25">
      <c r="A359" s="138">
        <v>980</v>
      </c>
      <c r="B359" s="47" t="s">
        <v>485</v>
      </c>
    </row>
    <row r="360" spans="1:2" x14ac:dyDescent="0.25">
      <c r="A360" s="138">
        <v>981</v>
      </c>
      <c r="B360" s="47" t="s">
        <v>693</v>
      </c>
    </row>
    <row r="361" spans="1:2" x14ac:dyDescent="0.25">
      <c r="A361" s="138">
        <v>982</v>
      </c>
      <c r="B361" s="47" t="s">
        <v>254</v>
      </c>
    </row>
    <row r="362" spans="1:2" x14ac:dyDescent="0.25">
      <c r="A362" s="138">
        <v>983</v>
      </c>
      <c r="B362" s="47" t="s">
        <v>488</v>
      </c>
    </row>
    <row r="363" spans="1:2" x14ac:dyDescent="0.25">
      <c r="A363" s="138">
        <v>984</v>
      </c>
      <c r="B363" s="47" t="s">
        <v>486</v>
      </c>
    </row>
    <row r="364" spans="1:2" x14ac:dyDescent="0.25">
      <c r="A364" s="138">
        <v>985</v>
      </c>
      <c r="B364" s="47" t="s">
        <v>694</v>
      </c>
    </row>
    <row r="365" spans="1:2" x14ac:dyDescent="0.25">
      <c r="A365" s="138">
        <v>990</v>
      </c>
      <c r="B365" s="47" t="s">
        <v>487</v>
      </c>
    </row>
    <row r="366" spans="1:2" x14ac:dyDescent="0.25">
      <c r="A366" s="138">
        <v>991</v>
      </c>
      <c r="B366" s="47" t="s">
        <v>695</v>
      </c>
    </row>
    <row r="367" spans="1:2" x14ac:dyDescent="0.25">
      <c r="A367" s="138">
        <v>992</v>
      </c>
      <c r="B367" s="47" t="s">
        <v>255</v>
      </c>
    </row>
    <row r="368" spans="1:2" x14ac:dyDescent="0.25">
      <c r="A368" s="138">
        <v>993</v>
      </c>
      <c r="B368" s="47" t="s">
        <v>489</v>
      </c>
    </row>
    <row r="369" spans="1:2" x14ac:dyDescent="0.25">
      <c r="A369" s="138">
        <v>994</v>
      </c>
      <c r="B369" s="47" t="s">
        <v>674</v>
      </c>
    </row>
    <row r="370" spans="1:2" x14ac:dyDescent="0.25">
      <c r="A370" s="138">
        <v>995</v>
      </c>
      <c r="B370" s="47" t="s">
        <v>988</v>
      </c>
    </row>
    <row r="371" spans="1:2" x14ac:dyDescent="0.25">
      <c r="A371" s="138">
        <v>996</v>
      </c>
      <c r="B371" s="47" t="s">
        <v>675</v>
      </c>
    </row>
    <row r="372" spans="1:2" x14ac:dyDescent="0.25">
      <c r="A372" s="138">
        <v>997</v>
      </c>
      <c r="B372" s="47" t="s">
        <v>989</v>
      </c>
    </row>
    <row r="373" spans="1:2" x14ac:dyDescent="0.25">
      <c r="A373" s="138">
        <v>998</v>
      </c>
      <c r="B373" s="47" t="s">
        <v>490</v>
      </c>
    </row>
    <row r="374" spans="1:2" x14ac:dyDescent="0.25">
      <c r="A374" s="138">
        <v>999</v>
      </c>
      <c r="B374" s="47" t="s">
        <v>256</v>
      </c>
    </row>
    <row r="375" spans="1:2" x14ac:dyDescent="0.25">
      <c r="A375" s="138">
        <v>1000</v>
      </c>
      <c r="B375" s="47" t="s">
        <v>491</v>
      </c>
    </row>
    <row r="376" spans="1:2" x14ac:dyDescent="0.25">
      <c r="A376" s="138">
        <v>1001</v>
      </c>
      <c r="B376" s="47" t="s">
        <v>697</v>
      </c>
    </row>
    <row r="377" spans="1:2" x14ac:dyDescent="0.25">
      <c r="A377" s="138">
        <v>1002</v>
      </c>
      <c r="B377" s="47" t="s">
        <v>492</v>
      </c>
    </row>
    <row r="378" spans="1:2" x14ac:dyDescent="0.25">
      <c r="A378" s="138">
        <v>1003</v>
      </c>
      <c r="B378" s="47" t="s">
        <v>575</v>
      </c>
    </row>
    <row r="379" spans="1:2" x14ac:dyDescent="0.25">
      <c r="A379" s="138">
        <v>1004</v>
      </c>
      <c r="B379" s="47" t="s">
        <v>698</v>
      </c>
    </row>
    <row r="380" spans="1:2" x14ac:dyDescent="0.25">
      <c r="A380" s="138">
        <v>1005</v>
      </c>
      <c r="B380" s="47" t="s">
        <v>574</v>
      </c>
    </row>
    <row r="381" spans="1:2" x14ac:dyDescent="0.25">
      <c r="A381" s="138">
        <v>1006</v>
      </c>
      <c r="B381" s="47" t="s">
        <v>687</v>
      </c>
    </row>
    <row r="382" spans="1:2" x14ac:dyDescent="0.25">
      <c r="A382" s="138">
        <v>1007</v>
      </c>
      <c r="B382" s="47" t="s">
        <v>699</v>
      </c>
    </row>
    <row r="383" spans="1:2" x14ac:dyDescent="0.25">
      <c r="A383" s="138">
        <v>1008</v>
      </c>
      <c r="B383" s="47" t="s">
        <v>688</v>
      </c>
    </row>
    <row r="384" spans="1:2" x14ac:dyDescent="0.25">
      <c r="A384" s="138">
        <v>1009</v>
      </c>
      <c r="B384" s="47" t="s">
        <v>700</v>
      </c>
    </row>
    <row r="385" spans="1:2" x14ac:dyDescent="0.25">
      <c r="A385" s="138">
        <v>1010</v>
      </c>
      <c r="B385" s="47" t="s">
        <v>498</v>
      </c>
    </row>
    <row r="386" spans="1:2" x14ac:dyDescent="0.25">
      <c r="A386" s="138">
        <v>1011</v>
      </c>
      <c r="B386" s="47" t="s">
        <v>701</v>
      </c>
    </row>
    <row r="387" spans="1:2" x14ac:dyDescent="0.25">
      <c r="A387" s="138">
        <v>1012</v>
      </c>
      <c r="B387" s="47" t="s">
        <v>499</v>
      </c>
    </row>
    <row r="388" spans="1:2" x14ac:dyDescent="0.25">
      <c r="A388" s="138">
        <v>1013</v>
      </c>
      <c r="B388" s="47" t="s">
        <v>702</v>
      </c>
    </row>
    <row r="389" spans="1:2" x14ac:dyDescent="0.25">
      <c r="A389" s="138">
        <v>1014</v>
      </c>
      <c r="B389" s="425" t="s">
        <v>479</v>
      </c>
    </row>
    <row r="390" spans="1:2" x14ac:dyDescent="0.25">
      <c r="A390" s="138">
        <v>1015</v>
      </c>
      <c r="B390" s="47" t="s">
        <v>686</v>
      </c>
    </row>
    <row r="391" spans="1:2" x14ac:dyDescent="0.25">
      <c r="A391" s="138">
        <v>1016</v>
      </c>
      <c r="B391" s="47" t="s">
        <v>263</v>
      </c>
    </row>
    <row r="392" spans="1:2" x14ac:dyDescent="0.25">
      <c r="A392" s="138">
        <v>1017</v>
      </c>
      <c r="B392" s="47" t="s">
        <v>703</v>
      </c>
    </row>
    <row r="393" spans="1:2" x14ac:dyDescent="0.25">
      <c r="A393" s="138">
        <v>1018</v>
      </c>
      <c r="B393" s="47" t="s">
        <v>704</v>
      </c>
    </row>
    <row r="394" spans="1:2" x14ac:dyDescent="0.25">
      <c r="A394" s="138">
        <v>1019</v>
      </c>
      <c r="B394" s="47" t="s">
        <v>706</v>
      </c>
    </row>
    <row r="395" spans="1:2" x14ac:dyDescent="0.25">
      <c r="A395" s="138">
        <v>1020</v>
      </c>
      <c r="B395" s="47" t="s">
        <v>247</v>
      </c>
    </row>
    <row r="396" spans="1:2" x14ac:dyDescent="0.25">
      <c r="A396" s="138">
        <v>1021</v>
      </c>
      <c r="B396" s="47" t="s">
        <v>705</v>
      </c>
    </row>
    <row r="397" spans="1:2" x14ac:dyDescent="0.25">
      <c r="A397" s="138">
        <v>1022</v>
      </c>
      <c r="B397" s="47" t="s">
        <v>707</v>
      </c>
    </row>
    <row r="398" spans="1:2" x14ac:dyDescent="0.25">
      <c r="A398" s="138">
        <v>1023</v>
      </c>
      <c r="B398" s="47" t="s">
        <v>576</v>
      </c>
    </row>
    <row r="399" spans="1:2" x14ac:dyDescent="0.25">
      <c r="A399" s="138">
        <v>1024</v>
      </c>
      <c r="B399" s="47" t="s">
        <v>708</v>
      </c>
    </row>
    <row r="400" spans="1:2" x14ac:dyDescent="0.25">
      <c r="A400" s="138">
        <v>1025</v>
      </c>
      <c r="B400" s="47" t="s">
        <v>713</v>
      </c>
    </row>
    <row r="401" spans="1:2" x14ac:dyDescent="0.25">
      <c r="A401" s="138">
        <v>1026</v>
      </c>
      <c r="B401" s="47" t="s">
        <v>709</v>
      </c>
    </row>
    <row r="402" spans="1:2" x14ac:dyDescent="0.25">
      <c r="A402" s="138">
        <v>1027</v>
      </c>
      <c r="B402" s="47" t="s">
        <v>257</v>
      </c>
    </row>
    <row r="403" spans="1:2" x14ac:dyDescent="0.25">
      <c r="A403" s="138">
        <v>1028</v>
      </c>
      <c r="B403" s="47" t="s">
        <v>710</v>
      </c>
    </row>
    <row r="404" spans="1:2" x14ac:dyDescent="0.25">
      <c r="A404" s="138">
        <v>1030</v>
      </c>
      <c r="B404" s="47" t="s">
        <v>711</v>
      </c>
    </row>
    <row r="405" spans="1:2" ht="26.4" x14ac:dyDescent="0.25">
      <c r="A405" s="138">
        <v>1031</v>
      </c>
      <c r="B405" s="47" t="s">
        <v>714</v>
      </c>
    </row>
    <row r="406" spans="1:2" x14ac:dyDescent="0.25">
      <c r="A406" s="138">
        <v>1032</v>
      </c>
      <c r="B406" s="47" t="s">
        <v>712</v>
      </c>
    </row>
    <row r="407" spans="1:2" x14ac:dyDescent="0.25">
      <c r="A407" s="138">
        <v>1033</v>
      </c>
      <c r="B407" s="47" t="s">
        <v>715</v>
      </c>
    </row>
    <row r="408" spans="1:2" x14ac:dyDescent="0.25">
      <c r="A408" s="138">
        <v>1034</v>
      </c>
      <c r="B408" s="47" t="s">
        <v>716</v>
      </c>
    </row>
    <row r="409" spans="1:2" x14ac:dyDescent="0.25">
      <c r="A409" s="138">
        <v>1035</v>
      </c>
      <c r="B409" s="47" t="s">
        <v>577</v>
      </c>
    </row>
    <row r="410" spans="1:2" x14ac:dyDescent="0.25">
      <c r="A410" s="138">
        <v>1036</v>
      </c>
      <c r="B410" s="47" t="s">
        <v>717</v>
      </c>
    </row>
    <row r="411" spans="1:2" x14ac:dyDescent="0.25">
      <c r="A411" s="138">
        <v>1037</v>
      </c>
      <c r="B411" s="47" t="s">
        <v>718</v>
      </c>
    </row>
    <row r="412" spans="1:2" x14ac:dyDescent="0.25">
      <c r="A412" s="138">
        <v>1038</v>
      </c>
      <c r="B412" s="47" t="s">
        <v>578</v>
      </c>
    </row>
    <row r="413" spans="1:2" x14ac:dyDescent="0.25">
      <c r="A413" s="138">
        <v>1039</v>
      </c>
      <c r="B413" s="47" t="s">
        <v>719</v>
      </c>
    </row>
    <row r="414" spans="1:2" x14ac:dyDescent="0.25">
      <c r="A414" s="138">
        <v>1040</v>
      </c>
      <c r="B414" s="47" t="s">
        <v>579</v>
      </c>
    </row>
    <row r="415" spans="1:2" x14ac:dyDescent="0.25">
      <c r="A415" s="138">
        <v>1041</v>
      </c>
      <c r="B415" s="47" t="s">
        <v>720</v>
      </c>
    </row>
    <row r="416" spans="1:2" x14ac:dyDescent="0.25">
      <c r="A416" s="138">
        <v>1042</v>
      </c>
      <c r="B416" s="47" t="s">
        <v>580</v>
      </c>
    </row>
    <row r="417" spans="1:2" x14ac:dyDescent="0.25">
      <c r="A417" s="138">
        <v>1043</v>
      </c>
      <c r="B417" s="47" t="s">
        <v>721</v>
      </c>
    </row>
    <row r="418" spans="1:2" x14ac:dyDescent="0.25">
      <c r="A418" s="138">
        <v>1044</v>
      </c>
      <c r="B418" s="47" t="s">
        <v>722</v>
      </c>
    </row>
    <row r="419" spans="1:2" x14ac:dyDescent="0.25">
      <c r="A419" s="138">
        <v>1045</v>
      </c>
      <c r="B419" s="47" t="s">
        <v>581</v>
      </c>
    </row>
    <row r="420" spans="1:2" ht="26.4" x14ac:dyDescent="0.25">
      <c r="A420" s="138">
        <v>1046</v>
      </c>
      <c r="B420" s="47" t="s">
        <v>493</v>
      </c>
    </row>
    <row r="421" spans="1:2" x14ac:dyDescent="0.25">
      <c r="A421" s="138">
        <v>1047</v>
      </c>
      <c r="B421" s="47" t="s">
        <v>262</v>
      </c>
    </row>
    <row r="422" spans="1:2" x14ac:dyDescent="0.25">
      <c r="A422" s="138">
        <v>1048</v>
      </c>
      <c r="B422" s="47" t="s">
        <v>494</v>
      </c>
    </row>
    <row r="423" spans="1:2" x14ac:dyDescent="0.25">
      <c r="A423" s="138">
        <v>1049</v>
      </c>
      <c r="B423" s="47" t="s">
        <v>205</v>
      </c>
    </row>
    <row r="424" spans="1:2" x14ac:dyDescent="0.25">
      <c r="A424" s="138">
        <v>1050</v>
      </c>
      <c r="B424" s="47" t="s">
        <v>264</v>
      </c>
    </row>
    <row r="425" spans="1:2" x14ac:dyDescent="0.25">
      <c r="A425" s="138">
        <v>1051</v>
      </c>
      <c r="B425" s="47" t="s">
        <v>495</v>
      </c>
    </row>
    <row r="426" spans="1:2" x14ac:dyDescent="0.25">
      <c r="A426" s="138">
        <v>1052</v>
      </c>
      <c r="B426" s="47" t="s">
        <v>582</v>
      </c>
    </row>
    <row r="427" spans="1:2" x14ac:dyDescent="0.25">
      <c r="A427" s="138">
        <v>1053</v>
      </c>
      <c r="B427" s="47" t="s">
        <v>496</v>
      </c>
    </row>
    <row r="428" spans="1:2" ht="26.4" x14ac:dyDescent="0.25">
      <c r="A428" s="138">
        <v>1054</v>
      </c>
      <c r="B428" s="47" t="s">
        <v>206</v>
      </c>
    </row>
    <row r="429" spans="1:2" x14ac:dyDescent="0.25">
      <c r="A429" s="138">
        <v>1055</v>
      </c>
      <c r="B429" s="47" t="s">
        <v>497</v>
      </c>
    </row>
    <row r="430" spans="1:2" ht="26.4" x14ac:dyDescent="0.25">
      <c r="A430" s="138">
        <v>1056</v>
      </c>
      <c r="B430" s="47" t="s">
        <v>207</v>
      </c>
    </row>
    <row r="431" spans="1:2" x14ac:dyDescent="0.25">
      <c r="A431" s="138">
        <v>1057</v>
      </c>
      <c r="B431" s="47" t="s">
        <v>525</v>
      </c>
    </row>
    <row r="432" spans="1:2" x14ac:dyDescent="0.25">
      <c r="A432" s="138">
        <v>1058</v>
      </c>
      <c r="B432" s="424" t="s">
        <v>170</v>
      </c>
    </row>
    <row r="433" spans="1:2" x14ac:dyDescent="0.25">
      <c r="A433" s="138">
        <v>1059</v>
      </c>
      <c r="B433" s="424" t="s">
        <v>975</v>
      </c>
    </row>
    <row r="434" spans="1:2" ht="52.8" x14ac:dyDescent="0.25">
      <c r="A434" s="138">
        <v>1061</v>
      </c>
      <c r="B434" s="51" t="s">
        <v>249</v>
      </c>
    </row>
    <row r="435" spans="1:2" ht="39.6" x14ac:dyDescent="0.25">
      <c r="A435" s="138">
        <v>1062</v>
      </c>
      <c r="B435" s="51" t="s">
        <v>741</v>
      </c>
    </row>
    <row r="436" spans="1:2" ht="66" x14ac:dyDescent="0.25">
      <c r="A436" s="138">
        <v>1063</v>
      </c>
      <c r="B436" s="51" t="s">
        <v>740</v>
      </c>
    </row>
    <row r="437" spans="1:2" ht="26.4" x14ac:dyDescent="0.25">
      <c r="A437" s="138">
        <v>1064</v>
      </c>
      <c r="B437" s="51" t="s">
        <v>21</v>
      </c>
    </row>
    <row r="438" spans="1:2" x14ac:dyDescent="0.25">
      <c r="A438" s="138">
        <v>1065</v>
      </c>
      <c r="B438" s="51" t="s">
        <v>544</v>
      </c>
    </row>
    <row r="439" spans="1:2" ht="26.4" x14ac:dyDescent="0.25">
      <c r="A439" s="138">
        <v>1067</v>
      </c>
      <c r="B439" s="51" t="s">
        <v>456</v>
      </c>
    </row>
    <row r="440" spans="1:2" ht="118.8" x14ac:dyDescent="0.25">
      <c r="A440" s="138">
        <v>1068</v>
      </c>
      <c r="B440" s="51" t="s">
        <v>742</v>
      </c>
    </row>
    <row r="441" spans="1:2" x14ac:dyDescent="0.25">
      <c r="A441" s="138">
        <v>1069</v>
      </c>
      <c r="B441" s="51" t="s">
        <v>72</v>
      </c>
    </row>
    <row r="442" spans="1:2" ht="52.8" x14ac:dyDescent="0.25">
      <c r="A442" s="138">
        <v>1070</v>
      </c>
      <c r="B442" s="51" t="s">
        <v>454</v>
      </c>
    </row>
    <row r="443" spans="1:2" ht="26.4" x14ac:dyDescent="0.25">
      <c r="A443" s="138">
        <v>1072</v>
      </c>
      <c r="B443" s="51" t="s">
        <v>455</v>
      </c>
    </row>
    <row r="444" spans="1:2" ht="26.4" x14ac:dyDescent="0.25">
      <c r="A444" s="138">
        <v>1074</v>
      </c>
      <c r="B444" s="51" t="s">
        <v>457</v>
      </c>
    </row>
    <row r="445" spans="1:2" ht="39.6" x14ac:dyDescent="0.25">
      <c r="A445" s="138">
        <v>1075</v>
      </c>
      <c r="B445" s="51" t="s">
        <v>248</v>
      </c>
    </row>
    <row r="446" spans="1:2" x14ac:dyDescent="0.25">
      <c r="A446" s="138">
        <v>1077</v>
      </c>
      <c r="B446" s="51" t="s">
        <v>546</v>
      </c>
    </row>
    <row r="447" spans="1:2" x14ac:dyDescent="0.25">
      <c r="A447" s="138">
        <v>1078</v>
      </c>
      <c r="B447" s="51" t="s">
        <v>458</v>
      </c>
    </row>
    <row r="448" spans="1:2" ht="105.6" x14ac:dyDescent="0.25">
      <c r="A448" s="138">
        <v>1079</v>
      </c>
      <c r="B448" s="51" t="s">
        <v>245</v>
      </c>
    </row>
    <row r="449" spans="1:2" x14ac:dyDescent="0.25">
      <c r="A449" s="138">
        <v>1081</v>
      </c>
      <c r="B449" s="51" t="s">
        <v>545</v>
      </c>
    </row>
    <row r="450" spans="1:2" x14ac:dyDescent="0.25">
      <c r="A450" s="138">
        <v>1082</v>
      </c>
      <c r="B450" s="51" t="s">
        <v>729</v>
      </c>
    </row>
    <row r="451" spans="1:2" ht="39.6" x14ac:dyDescent="0.25">
      <c r="A451" s="138">
        <v>1083</v>
      </c>
      <c r="B451" s="51" t="s">
        <v>730</v>
      </c>
    </row>
    <row r="452" spans="1:2" x14ac:dyDescent="0.25">
      <c r="A452" s="138">
        <v>1084</v>
      </c>
      <c r="B452" s="51" t="s">
        <v>547</v>
      </c>
    </row>
    <row r="453" spans="1:2" ht="39.6" x14ac:dyDescent="0.25">
      <c r="A453" s="138">
        <v>1085</v>
      </c>
      <c r="B453" s="51" t="s">
        <v>239</v>
      </c>
    </row>
    <row r="454" spans="1:2" ht="39.6" x14ac:dyDescent="0.25">
      <c r="A454" s="138">
        <v>1086</v>
      </c>
      <c r="B454" s="51" t="s">
        <v>240</v>
      </c>
    </row>
    <row r="455" spans="1:2" ht="52.8" x14ac:dyDescent="0.25">
      <c r="A455" s="138">
        <v>1087</v>
      </c>
      <c r="B455" s="51" t="s">
        <v>377</v>
      </c>
    </row>
    <row r="456" spans="1:2" x14ac:dyDescent="0.25">
      <c r="A456" s="138">
        <v>1088</v>
      </c>
      <c r="B456" s="51" t="s">
        <v>241</v>
      </c>
    </row>
    <row r="457" spans="1:2" ht="39.6" x14ac:dyDescent="0.25">
      <c r="A457" s="138">
        <v>1089</v>
      </c>
      <c r="B457" s="51" t="s">
        <v>242</v>
      </c>
    </row>
    <row r="458" spans="1:2" ht="26.4" x14ac:dyDescent="0.25">
      <c r="A458" s="138">
        <v>1090</v>
      </c>
      <c r="B458" s="51" t="s">
        <v>517</v>
      </c>
    </row>
    <row r="459" spans="1:2" ht="39.6" x14ac:dyDescent="0.25">
      <c r="A459" s="138">
        <v>1091</v>
      </c>
      <c r="B459" s="51" t="s">
        <v>518</v>
      </c>
    </row>
    <row r="460" spans="1:2" ht="66" x14ac:dyDescent="0.25">
      <c r="A460" s="138">
        <v>1093</v>
      </c>
      <c r="B460" s="51" t="s">
        <v>73</v>
      </c>
    </row>
    <row r="461" spans="1:2" ht="66" x14ac:dyDescent="0.25">
      <c r="A461" s="138">
        <v>1094</v>
      </c>
      <c r="B461" s="51" t="s">
        <v>74</v>
      </c>
    </row>
    <row r="462" spans="1:2" ht="39.6" x14ac:dyDescent="0.25">
      <c r="A462" s="138">
        <v>1097</v>
      </c>
      <c r="B462" s="51" t="s">
        <v>524</v>
      </c>
    </row>
    <row r="463" spans="1:2" ht="79.2" x14ac:dyDescent="0.25">
      <c r="A463" s="138">
        <v>1099</v>
      </c>
      <c r="B463" s="51" t="s">
        <v>379</v>
      </c>
    </row>
    <row r="464" spans="1:2" ht="26.4" x14ac:dyDescent="0.25">
      <c r="A464" s="138">
        <v>1101</v>
      </c>
      <c r="B464" s="51" t="s">
        <v>998</v>
      </c>
    </row>
    <row r="465" spans="1:2" ht="105.6" x14ac:dyDescent="0.25">
      <c r="A465" s="138">
        <v>1102</v>
      </c>
      <c r="B465" s="51" t="s">
        <v>378</v>
      </c>
    </row>
    <row r="466" spans="1:2" ht="145.19999999999999" x14ac:dyDescent="0.25">
      <c r="A466" s="138">
        <v>1104</v>
      </c>
      <c r="B466" s="51" t="s">
        <v>523</v>
      </c>
    </row>
    <row r="467" spans="1:2" ht="66" x14ac:dyDescent="0.25">
      <c r="A467" s="138">
        <v>1106</v>
      </c>
      <c r="B467" s="51" t="s">
        <v>161</v>
      </c>
    </row>
    <row r="468" spans="1:2" x14ac:dyDescent="0.25">
      <c r="A468" s="138">
        <v>1107</v>
      </c>
      <c r="B468" s="424" t="s">
        <v>157</v>
      </c>
    </row>
    <row r="469" spans="1:2" ht="26.4" x14ac:dyDescent="0.25">
      <c r="A469" s="138">
        <v>1109</v>
      </c>
      <c r="B469" s="51" t="s">
        <v>744</v>
      </c>
    </row>
    <row r="470" spans="1:2" ht="66" x14ac:dyDescent="0.25">
      <c r="A470" s="138">
        <v>1110</v>
      </c>
      <c r="B470" s="47" t="s">
        <v>743</v>
      </c>
    </row>
    <row r="471" spans="1:2" ht="39.6" x14ac:dyDescent="0.25">
      <c r="A471" s="138">
        <v>1111</v>
      </c>
      <c r="B471" s="51" t="s">
        <v>543</v>
      </c>
    </row>
    <row r="472" spans="1:2" x14ac:dyDescent="0.25">
      <c r="A472" s="138">
        <v>1112</v>
      </c>
      <c r="B472" s="424" t="s">
        <v>557</v>
      </c>
    </row>
    <row r="473" spans="1:2" ht="66" x14ac:dyDescent="0.25">
      <c r="A473" s="138">
        <v>1113</v>
      </c>
      <c r="B473" s="51" t="s">
        <v>526</v>
      </c>
    </row>
    <row r="474" spans="1:2" ht="52.8" x14ac:dyDescent="0.25">
      <c r="A474" s="138">
        <v>1114</v>
      </c>
      <c r="B474" s="51" t="s">
        <v>746</v>
      </c>
    </row>
    <row r="475" spans="1:2" ht="105.6" x14ac:dyDescent="0.25">
      <c r="A475" s="138">
        <v>1115</v>
      </c>
      <c r="B475" s="47" t="s">
        <v>745</v>
      </c>
    </row>
    <row r="476" spans="1:2" ht="26.4" x14ac:dyDescent="0.25">
      <c r="A476" s="138">
        <v>1116</v>
      </c>
      <c r="B476" s="51" t="s">
        <v>527</v>
      </c>
    </row>
    <row r="477" spans="1:2" x14ac:dyDescent="0.25">
      <c r="A477" s="138">
        <v>1117</v>
      </c>
      <c r="B477" s="424" t="s">
        <v>522</v>
      </c>
    </row>
    <row r="478" spans="1:2" ht="52.8" x14ac:dyDescent="0.25">
      <c r="A478" s="138">
        <v>1118</v>
      </c>
      <c r="B478" s="51" t="s">
        <v>24</v>
      </c>
    </row>
    <row r="479" spans="1:2" x14ac:dyDescent="0.25">
      <c r="A479" s="138">
        <v>1119</v>
      </c>
      <c r="B479" s="51" t="s">
        <v>25</v>
      </c>
    </row>
    <row r="480" spans="1:2" x14ac:dyDescent="0.25">
      <c r="A480" s="138">
        <v>1120</v>
      </c>
      <c r="B480" s="51" t="s">
        <v>22</v>
      </c>
    </row>
    <row r="481" spans="1:2" ht="39.6" x14ac:dyDescent="0.25">
      <c r="A481" s="138">
        <v>1121</v>
      </c>
      <c r="B481" s="51" t="s">
        <v>23</v>
      </c>
    </row>
    <row r="482" spans="1:2" ht="66" x14ac:dyDescent="0.25">
      <c r="A482" s="138">
        <v>1122</v>
      </c>
      <c r="B482" s="51" t="s">
        <v>673</v>
      </c>
    </row>
    <row r="483" spans="1:2" x14ac:dyDescent="0.25">
      <c r="A483" s="138">
        <v>1124</v>
      </c>
      <c r="B483" s="51" t="s">
        <v>380</v>
      </c>
    </row>
    <row r="484" spans="1:2" x14ac:dyDescent="0.25">
      <c r="A484" s="138">
        <v>1127</v>
      </c>
      <c r="B484" s="51" t="s">
        <v>162</v>
      </c>
    </row>
    <row r="485" spans="1:2" ht="105.6" x14ac:dyDescent="0.25">
      <c r="A485" s="138">
        <v>1128</v>
      </c>
      <c r="B485" s="51" t="s">
        <v>751</v>
      </c>
    </row>
    <row r="486" spans="1:2" ht="145.19999999999999" x14ac:dyDescent="0.25">
      <c r="A486" s="138">
        <v>1129</v>
      </c>
      <c r="B486" s="51" t="s">
        <v>163</v>
      </c>
    </row>
    <row r="487" spans="1:2" x14ac:dyDescent="0.25">
      <c r="A487" s="138">
        <v>1130</v>
      </c>
      <c r="B487" s="424" t="s">
        <v>40</v>
      </c>
    </row>
    <row r="488" spans="1:2" x14ac:dyDescent="0.25">
      <c r="A488" s="138">
        <v>1131</v>
      </c>
      <c r="B488" s="425" t="s">
        <v>603</v>
      </c>
    </row>
    <row r="489" spans="1:2" x14ac:dyDescent="0.25">
      <c r="A489" s="138">
        <v>1132</v>
      </c>
      <c r="B489" s="426" t="s">
        <v>238</v>
      </c>
    </row>
    <row r="490" spans="1:2" ht="24.6" x14ac:dyDescent="0.25">
      <c r="A490" s="138">
        <v>2000</v>
      </c>
      <c r="B490" s="435" t="s">
        <v>117</v>
      </c>
    </row>
    <row r="491" spans="1:2" x14ac:dyDescent="0.25">
      <c r="A491" s="138">
        <v>2001</v>
      </c>
      <c r="B491" s="17" t="s">
        <v>1021</v>
      </c>
    </row>
    <row r="492" spans="1:2" x14ac:dyDescent="0.25">
      <c r="A492" s="138">
        <v>2002</v>
      </c>
      <c r="B492" s="17" t="s">
        <v>654</v>
      </c>
    </row>
    <row r="493" spans="1:2" x14ac:dyDescent="0.25">
      <c r="A493" s="138">
        <v>2003</v>
      </c>
      <c r="B493" s="17" t="s">
        <v>1030</v>
      </c>
    </row>
    <row r="494" spans="1:2" x14ac:dyDescent="0.25">
      <c r="A494" s="138">
        <v>2004</v>
      </c>
      <c r="B494" s="17" t="s">
        <v>1031</v>
      </c>
    </row>
    <row r="495" spans="1:2" x14ac:dyDescent="0.25">
      <c r="A495" s="138">
        <v>2005</v>
      </c>
      <c r="B495" s="17" t="s">
        <v>1032</v>
      </c>
    </row>
    <row r="496" spans="1:2" x14ac:dyDescent="0.25">
      <c r="A496" s="138">
        <v>2006</v>
      </c>
      <c r="B496" s="17" t="s">
        <v>850</v>
      </c>
    </row>
    <row r="497" spans="1:2" x14ac:dyDescent="0.25">
      <c r="A497" s="138">
        <v>2007</v>
      </c>
      <c r="B497" s="17" t="s">
        <v>1035</v>
      </c>
    </row>
    <row r="498" spans="1:2" x14ac:dyDescent="0.25">
      <c r="A498" s="138">
        <v>2008</v>
      </c>
      <c r="B498" s="17" t="s">
        <v>844</v>
      </c>
    </row>
    <row r="499" spans="1:2" x14ac:dyDescent="0.25">
      <c r="A499" s="138">
        <v>2009</v>
      </c>
      <c r="B499" s="17" t="s">
        <v>891</v>
      </c>
    </row>
    <row r="500" spans="1:2" x14ac:dyDescent="0.25">
      <c r="A500" s="138">
        <v>2010</v>
      </c>
      <c r="B500" s="17" t="s">
        <v>1022</v>
      </c>
    </row>
    <row r="501" spans="1:2" x14ac:dyDescent="0.25">
      <c r="A501" s="138">
        <v>2011</v>
      </c>
      <c r="B501" s="17" t="s">
        <v>1024</v>
      </c>
    </row>
    <row r="502" spans="1:2" x14ac:dyDescent="0.25">
      <c r="A502" s="138">
        <v>2012</v>
      </c>
      <c r="B502" s="17" t="s">
        <v>1029</v>
      </c>
    </row>
    <row r="503" spans="1:2" x14ac:dyDescent="0.25">
      <c r="A503" s="138">
        <v>2013</v>
      </c>
      <c r="B503" s="17" t="s">
        <v>1025</v>
      </c>
    </row>
    <row r="504" spans="1:2" x14ac:dyDescent="0.25">
      <c r="A504" s="138">
        <v>2014</v>
      </c>
      <c r="B504" s="17" t="s">
        <v>1446</v>
      </c>
    </row>
    <row r="505" spans="1:2" x14ac:dyDescent="0.25">
      <c r="A505" s="138">
        <v>2015</v>
      </c>
      <c r="B505" s="17" t="s">
        <v>1026</v>
      </c>
    </row>
    <row r="506" spans="1:2" x14ac:dyDescent="0.25">
      <c r="A506" s="138">
        <v>2016</v>
      </c>
      <c r="B506" s="17" t="s">
        <v>1019</v>
      </c>
    </row>
    <row r="507" spans="1:2" x14ac:dyDescent="0.25">
      <c r="A507" s="138">
        <v>2017</v>
      </c>
      <c r="B507" s="17" t="s">
        <v>1028</v>
      </c>
    </row>
    <row r="508" spans="1:2" x14ac:dyDescent="0.25">
      <c r="A508" s="138">
        <v>2018</v>
      </c>
      <c r="B508" s="436" t="s">
        <v>886</v>
      </c>
    </row>
    <row r="509" spans="1:2" ht="26.4" x14ac:dyDescent="0.25">
      <c r="A509" s="138">
        <v>2019</v>
      </c>
      <c r="B509" s="592" t="s">
        <v>108</v>
      </c>
    </row>
    <row r="510" spans="1:2" ht="66" x14ac:dyDescent="0.25">
      <c r="A510" s="138">
        <v>2020</v>
      </c>
      <c r="B510" s="117" t="s">
        <v>1150</v>
      </c>
    </row>
    <row r="511" spans="1:2" x14ac:dyDescent="0.25">
      <c r="A511" s="138">
        <v>2021</v>
      </c>
      <c r="B511" s="117" t="s">
        <v>1044</v>
      </c>
    </row>
    <row r="512" spans="1:2" ht="26.4" x14ac:dyDescent="0.25">
      <c r="A512" s="138">
        <v>2022</v>
      </c>
      <c r="B512" s="428" t="s">
        <v>103</v>
      </c>
    </row>
    <row r="513" spans="1:2" x14ac:dyDescent="0.25">
      <c r="A513" s="138">
        <v>2023</v>
      </c>
      <c r="B513" s="117" t="s">
        <v>104</v>
      </c>
    </row>
    <row r="514" spans="1:2" ht="66" x14ac:dyDescent="0.25">
      <c r="A514" s="138">
        <v>2024</v>
      </c>
      <c r="B514" s="117" t="s">
        <v>105</v>
      </c>
    </row>
    <row r="515" spans="1:2" ht="26.4" x14ac:dyDescent="0.25">
      <c r="A515" s="138">
        <v>2025</v>
      </c>
      <c r="B515" s="104" t="s">
        <v>1138</v>
      </c>
    </row>
    <row r="516" spans="1:2" ht="26.4" x14ac:dyDescent="0.25">
      <c r="A516" s="138">
        <v>2026</v>
      </c>
      <c r="B516" s="117" t="s">
        <v>106</v>
      </c>
    </row>
    <row r="517" spans="1:2" ht="26.4" x14ac:dyDescent="0.25">
      <c r="A517" s="138">
        <v>2027</v>
      </c>
      <c r="B517" s="104" t="s">
        <v>1139</v>
      </c>
    </row>
    <row r="518" spans="1:2" ht="26.4" x14ac:dyDescent="0.25">
      <c r="A518" s="138">
        <v>2028</v>
      </c>
      <c r="B518" s="104" t="s">
        <v>1400</v>
      </c>
    </row>
    <row r="519" spans="1:2" ht="52.8" x14ac:dyDescent="0.25">
      <c r="A519" s="138">
        <v>2029</v>
      </c>
      <c r="B519" s="104" t="s">
        <v>1401</v>
      </c>
    </row>
    <row r="520" spans="1:2" ht="69.599999999999994" x14ac:dyDescent="0.25">
      <c r="A520" s="138">
        <v>2030</v>
      </c>
      <c r="B520" s="429" t="s">
        <v>1506</v>
      </c>
    </row>
    <row r="521" spans="1:2" x14ac:dyDescent="0.25">
      <c r="A521" s="138">
        <v>2031</v>
      </c>
      <c r="B521" s="17" t="s">
        <v>1045</v>
      </c>
    </row>
    <row r="522" spans="1:2" ht="26.4" x14ac:dyDescent="0.25">
      <c r="A522" s="138">
        <v>2032</v>
      </c>
      <c r="B522" s="117" t="s">
        <v>107</v>
      </c>
    </row>
    <row r="523" spans="1:2" ht="39.6" x14ac:dyDescent="0.25">
      <c r="A523" s="138">
        <v>2033</v>
      </c>
      <c r="B523" s="117" t="s">
        <v>1047</v>
      </c>
    </row>
    <row r="524" spans="1:2" ht="105.6" x14ac:dyDescent="0.25">
      <c r="A524" s="138">
        <v>2034</v>
      </c>
      <c r="B524" s="104" t="s">
        <v>1046</v>
      </c>
    </row>
    <row r="525" spans="1:2" ht="39.6" x14ac:dyDescent="0.25">
      <c r="A525" s="138">
        <v>2035</v>
      </c>
      <c r="B525" s="117" t="s">
        <v>1008</v>
      </c>
    </row>
    <row r="526" spans="1:2" ht="52.8" x14ac:dyDescent="0.25">
      <c r="A526" s="138">
        <v>2036</v>
      </c>
      <c r="B526" s="122" t="s">
        <v>1081</v>
      </c>
    </row>
    <row r="527" spans="1:2" ht="26.4" x14ac:dyDescent="0.25">
      <c r="A527" s="138">
        <v>2037</v>
      </c>
      <c r="B527" s="123" t="s">
        <v>1391</v>
      </c>
    </row>
    <row r="528" spans="1:2" ht="26.4" x14ac:dyDescent="0.25">
      <c r="A528" s="138">
        <v>2038</v>
      </c>
      <c r="B528" s="123" t="s">
        <v>1080</v>
      </c>
    </row>
    <row r="529" spans="1:2" ht="26.4" x14ac:dyDescent="0.25">
      <c r="A529" s="138">
        <v>2039</v>
      </c>
      <c r="B529" s="117" t="s">
        <v>1057</v>
      </c>
    </row>
    <row r="530" spans="1:2" ht="52.8" x14ac:dyDescent="0.25">
      <c r="A530" s="138">
        <v>2040</v>
      </c>
      <c r="B530" s="591" t="s">
        <v>1058</v>
      </c>
    </row>
    <row r="531" spans="1:2" ht="40.200000000000003" thickBot="1" x14ac:dyDescent="0.3">
      <c r="A531" s="138">
        <v>2041</v>
      </c>
      <c r="B531" s="437" t="s">
        <v>1141</v>
      </c>
    </row>
    <row r="532" spans="1:2" ht="26.4" x14ac:dyDescent="0.25">
      <c r="A532" s="138">
        <v>2042</v>
      </c>
      <c r="B532" s="125" t="s">
        <v>849</v>
      </c>
    </row>
    <row r="533" spans="1:2" x14ac:dyDescent="0.25">
      <c r="A533" s="138">
        <v>2043</v>
      </c>
      <c r="B533" s="17" t="s">
        <v>1036</v>
      </c>
    </row>
    <row r="534" spans="1:2" ht="34.799999999999997" x14ac:dyDescent="0.25">
      <c r="A534" s="138">
        <v>2044</v>
      </c>
      <c r="B534" s="599" t="s">
        <v>1411</v>
      </c>
    </row>
    <row r="535" spans="1:2" ht="40.799999999999997" x14ac:dyDescent="0.25">
      <c r="A535" s="138">
        <v>2045</v>
      </c>
      <c r="B535" s="603" t="s">
        <v>1148</v>
      </c>
    </row>
    <row r="536" spans="1:2" ht="20.399999999999999" x14ac:dyDescent="0.25">
      <c r="A536" s="138">
        <v>2046</v>
      </c>
      <c r="B536" s="603" t="s">
        <v>1149</v>
      </c>
    </row>
    <row r="537" spans="1:2" x14ac:dyDescent="0.25">
      <c r="A537" s="138">
        <v>2047</v>
      </c>
      <c r="B537" s="619" t="s">
        <v>1136</v>
      </c>
    </row>
    <row r="538" spans="1:2" x14ac:dyDescent="0.25">
      <c r="A538" s="138">
        <v>2048</v>
      </c>
      <c r="B538" s="596" t="s">
        <v>1408</v>
      </c>
    </row>
    <row r="539" spans="1:2" x14ac:dyDescent="0.25">
      <c r="A539" s="138">
        <v>2049</v>
      </c>
      <c r="B539" s="598" t="s">
        <v>637</v>
      </c>
    </row>
    <row r="540" spans="1:2" ht="30.6" x14ac:dyDescent="0.25">
      <c r="A540" s="138">
        <v>2050</v>
      </c>
      <c r="B540" s="597" t="s">
        <v>1402</v>
      </c>
    </row>
    <row r="541" spans="1:2" x14ac:dyDescent="0.25">
      <c r="A541" s="138">
        <v>2051</v>
      </c>
      <c r="B541" s="601" t="s">
        <v>638</v>
      </c>
    </row>
    <row r="542" spans="1:2" x14ac:dyDescent="0.25">
      <c r="A542" s="138">
        <v>2052</v>
      </c>
      <c r="B542" s="601" t="s">
        <v>639</v>
      </c>
    </row>
    <row r="543" spans="1:2" x14ac:dyDescent="0.25">
      <c r="A543" s="138">
        <v>2053</v>
      </c>
      <c r="B543" s="601" t="s">
        <v>1392</v>
      </c>
    </row>
    <row r="544" spans="1:2" x14ac:dyDescent="0.25">
      <c r="A544" s="138">
        <v>2054</v>
      </c>
      <c r="B544" s="601" t="s">
        <v>640</v>
      </c>
    </row>
    <row r="545" spans="1:2" x14ac:dyDescent="0.25">
      <c r="A545" s="138">
        <v>2055</v>
      </c>
      <c r="B545" s="601" t="s">
        <v>641</v>
      </c>
    </row>
    <row r="546" spans="1:2" x14ac:dyDescent="0.25">
      <c r="A546" s="138">
        <v>2056</v>
      </c>
      <c r="B546" s="601" t="s">
        <v>643</v>
      </c>
    </row>
    <row r="547" spans="1:2" x14ac:dyDescent="0.25">
      <c r="A547" s="138">
        <v>2057</v>
      </c>
      <c r="B547" s="596" t="s">
        <v>645</v>
      </c>
    </row>
    <row r="548" spans="1:2" ht="15.6" x14ac:dyDescent="0.3">
      <c r="A548" s="138">
        <v>2058</v>
      </c>
      <c r="B548" s="602" t="s">
        <v>1145</v>
      </c>
    </row>
    <row r="549" spans="1:2" x14ac:dyDescent="0.25">
      <c r="A549" s="138">
        <v>2059</v>
      </c>
      <c r="B549" s="596" t="s">
        <v>887</v>
      </c>
    </row>
    <row r="550" spans="1:2" x14ac:dyDescent="0.25">
      <c r="A550" s="138">
        <v>2060</v>
      </c>
      <c r="B550" s="596" t="s">
        <v>1077</v>
      </c>
    </row>
    <row r="551" spans="1:2" x14ac:dyDescent="0.25">
      <c r="A551" s="138">
        <v>2061</v>
      </c>
      <c r="B551" s="635" t="s">
        <v>1359</v>
      </c>
    </row>
    <row r="552" spans="1:2" x14ac:dyDescent="0.25">
      <c r="A552" s="138">
        <v>2062</v>
      </c>
      <c r="B552" s="596" t="s">
        <v>1358</v>
      </c>
    </row>
    <row r="553" spans="1:2" x14ac:dyDescent="0.25">
      <c r="A553" s="138">
        <v>2063</v>
      </c>
      <c r="B553" s="596" t="s">
        <v>1355</v>
      </c>
    </row>
    <row r="554" spans="1:2" x14ac:dyDescent="0.25">
      <c r="A554" s="138">
        <v>2064</v>
      </c>
      <c r="B554" s="601" t="s">
        <v>1356</v>
      </c>
    </row>
    <row r="555" spans="1:2" x14ac:dyDescent="0.25">
      <c r="A555" s="138">
        <v>2065</v>
      </c>
      <c r="B555" s="596" t="s">
        <v>1357</v>
      </c>
    </row>
    <row r="556" spans="1:2" x14ac:dyDescent="0.25">
      <c r="A556" s="138">
        <v>2066</v>
      </c>
      <c r="B556" s="596" t="s">
        <v>1134</v>
      </c>
    </row>
    <row r="557" spans="1:2" x14ac:dyDescent="0.25">
      <c r="A557" s="138">
        <v>2067</v>
      </c>
      <c r="B557" s="596" t="s">
        <v>1074</v>
      </c>
    </row>
    <row r="558" spans="1:2" x14ac:dyDescent="0.25">
      <c r="A558" s="138">
        <v>2068</v>
      </c>
      <c r="B558" s="596" t="s">
        <v>1412</v>
      </c>
    </row>
    <row r="559" spans="1:2" ht="40.799999999999997" x14ac:dyDescent="0.25">
      <c r="A559" s="138">
        <v>2069</v>
      </c>
      <c r="B559" s="597" t="s">
        <v>1415</v>
      </c>
    </row>
    <row r="560" spans="1:2" ht="30.6" x14ac:dyDescent="0.25">
      <c r="A560" s="138">
        <v>2070</v>
      </c>
      <c r="B560" s="603" t="s">
        <v>1135</v>
      </c>
    </row>
    <row r="561" spans="1:2" ht="30.6" x14ac:dyDescent="0.25">
      <c r="A561" s="138">
        <v>2071</v>
      </c>
      <c r="B561" s="597" t="s">
        <v>1144</v>
      </c>
    </row>
    <row r="562" spans="1:2" x14ac:dyDescent="0.25">
      <c r="A562" s="138">
        <v>2072</v>
      </c>
      <c r="B562" s="598" t="s">
        <v>646</v>
      </c>
    </row>
    <row r="563" spans="1:2" x14ac:dyDescent="0.25">
      <c r="A563" s="138">
        <v>2073</v>
      </c>
      <c r="B563" s="605" t="s">
        <v>289</v>
      </c>
    </row>
    <row r="564" spans="1:2" x14ac:dyDescent="0.25">
      <c r="A564" s="138">
        <v>2074</v>
      </c>
      <c r="B564" s="598" t="s">
        <v>648</v>
      </c>
    </row>
    <row r="565" spans="1:2" ht="15.6" x14ac:dyDescent="0.3">
      <c r="A565" s="138">
        <v>2075</v>
      </c>
      <c r="B565" s="602" t="s">
        <v>77</v>
      </c>
    </row>
    <row r="566" spans="1:2" x14ac:dyDescent="0.25">
      <c r="A566" s="138">
        <v>2076</v>
      </c>
      <c r="B566" s="604" t="s">
        <v>649</v>
      </c>
    </row>
    <row r="567" spans="1:2" x14ac:dyDescent="0.25">
      <c r="A567" s="138">
        <v>2077</v>
      </c>
      <c r="B567" s="601" t="s">
        <v>650</v>
      </c>
    </row>
    <row r="568" spans="1:2" x14ac:dyDescent="0.25">
      <c r="A568" s="138">
        <v>2078</v>
      </c>
      <c r="B568" s="604" t="s">
        <v>651</v>
      </c>
    </row>
    <row r="569" spans="1:2" ht="20.399999999999999" x14ac:dyDescent="0.25">
      <c r="A569" s="138">
        <v>2079</v>
      </c>
      <c r="B569" s="597" t="s">
        <v>1079</v>
      </c>
    </row>
    <row r="570" spans="1:2" x14ac:dyDescent="0.25">
      <c r="A570" s="138">
        <v>2080</v>
      </c>
      <c r="B570" s="601" t="s">
        <v>647</v>
      </c>
    </row>
    <row r="571" spans="1:2" x14ac:dyDescent="0.25">
      <c r="A571" s="138">
        <v>2081</v>
      </c>
      <c r="B571" s="604" t="s">
        <v>1078</v>
      </c>
    </row>
    <row r="572" spans="1:2" ht="30.6" x14ac:dyDescent="0.25">
      <c r="A572" s="138">
        <v>2082</v>
      </c>
      <c r="B572" s="597" t="s">
        <v>1048</v>
      </c>
    </row>
    <row r="573" spans="1:2" ht="20.399999999999999" x14ac:dyDescent="0.25">
      <c r="A573" s="138">
        <v>2083</v>
      </c>
      <c r="B573" s="597" t="s">
        <v>1049</v>
      </c>
    </row>
    <row r="574" spans="1:2" ht="20.399999999999999" x14ac:dyDescent="0.25">
      <c r="A574" s="138">
        <v>2084</v>
      </c>
      <c r="B574" s="597" t="s">
        <v>1050</v>
      </c>
    </row>
    <row r="575" spans="1:2" x14ac:dyDescent="0.25">
      <c r="A575" s="138">
        <v>2085</v>
      </c>
      <c r="B575" s="601" t="s">
        <v>652</v>
      </c>
    </row>
    <row r="576" spans="1:2" ht="13.8" thickBot="1" x14ac:dyDescent="0.3">
      <c r="A576" s="138">
        <v>2086</v>
      </c>
      <c r="B576" s="596" t="s">
        <v>653</v>
      </c>
    </row>
    <row r="577" spans="1:2" ht="26.4" x14ac:dyDescent="0.25">
      <c r="A577" s="138">
        <v>2087</v>
      </c>
      <c r="B577" s="125" t="s">
        <v>801</v>
      </c>
    </row>
    <row r="578" spans="1:2" x14ac:dyDescent="0.25">
      <c r="A578" s="138">
        <v>2088</v>
      </c>
      <c r="B578" s="17" t="s">
        <v>1033</v>
      </c>
    </row>
    <row r="579" spans="1:2" x14ac:dyDescent="0.25">
      <c r="A579" s="138">
        <v>2089</v>
      </c>
      <c r="B579" s="17" t="s">
        <v>1034</v>
      </c>
    </row>
    <row r="580" spans="1:2" x14ac:dyDescent="0.25">
      <c r="A580" s="138">
        <v>2090</v>
      </c>
      <c r="B580" s="17" t="s">
        <v>900</v>
      </c>
    </row>
    <row r="581" spans="1:2" ht="15.6" x14ac:dyDescent="0.25">
      <c r="A581" s="138">
        <v>2091</v>
      </c>
      <c r="B581" s="617" t="s">
        <v>873</v>
      </c>
    </row>
    <row r="582" spans="1:2" ht="20.399999999999999" x14ac:dyDescent="0.25">
      <c r="A582" s="138">
        <v>2092</v>
      </c>
      <c r="B582" s="612" t="s">
        <v>1042</v>
      </c>
    </row>
    <row r="583" spans="1:2" ht="30.6" x14ac:dyDescent="0.25">
      <c r="A583" s="138">
        <v>2093</v>
      </c>
      <c r="B583" s="612" t="s">
        <v>1420</v>
      </c>
    </row>
    <row r="584" spans="1:2" x14ac:dyDescent="0.25">
      <c r="A584" s="138">
        <v>2094</v>
      </c>
      <c r="B584" s="622" t="s">
        <v>1108</v>
      </c>
    </row>
    <row r="585" spans="1:2" x14ac:dyDescent="0.25">
      <c r="A585" s="138">
        <v>2095</v>
      </c>
      <c r="B585" s="622" t="s">
        <v>1131</v>
      </c>
    </row>
    <row r="586" spans="1:2" x14ac:dyDescent="0.25">
      <c r="A586" s="138">
        <v>2096</v>
      </c>
      <c r="B586" s="622" t="s">
        <v>1132</v>
      </c>
    </row>
    <row r="587" spans="1:2" x14ac:dyDescent="0.25">
      <c r="A587" s="138">
        <v>2097</v>
      </c>
      <c r="B587" s="621" t="s">
        <v>1095</v>
      </c>
    </row>
    <row r="588" spans="1:2" x14ac:dyDescent="0.25">
      <c r="A588" s="138">
        <v>2098</v>
      </c>
      <c r="B588" s="621" t="s">
        <v>1109</v>
      </c>
    </row>
    <row r="589" spans="1:2" x14ac:dyDescent="0.25">
      <c r="A589" s="138">
        <v>2099</v>
      </c>
      <c r="B589" s="621" t="s">
        <v>1087</v>
      </c>
    </row>
    <row r="590" spans="1:2" ht="13.8" x14ac:dyDescent="0.25">
      <c r="A590" s="138">
        <v>2100</v>
      </c>
      <c r="B590" s="614" t="s">
        <v>874</v>
      </c>
    </row>
    <row r="591" spans="1:2" x14ac:dyDescent="0.25">
      <c r="A591" s="138">
        <v>2101</v>
      </c>
      <c r="B591" s="618" t="s">
        <v>875</v>
      </c>
    </row>
    <row r="592" spans="1:2" ht="51" x14ac:dyDescent="0.25">
      <c r="A592" s="138">
        <v>2102</v>
      </c>
      <c r="B592" s="612" t="s">
        <v>1083</v>
      </c>
    </row>
    <row r="593" spans="1:2" ht="20.399999999999999" x14ac:dyDescent="0.25">
      <c r="A593" s="138">
        <v>2103</v>
      </c>
      <c r="B593" s="612" t="s">
        <v>1082</v>
      </c>
    </row>
    <row r="594" spans="1:2" ht="20.399999999999999" x14ac:dyDescent="0.25">
      <c r="A594" s="138">
        <v>2104</v>
      </c>
      <c r="B594" s="612" t="s">
        <v>1084</v>
      </c>
    </row>
    <row r="595" spans="1:2" ht="13.8" x14ac:dyDescent="0.25">
      <c r="A595" s="138">
        <v>2105</v>
      </c>
      <c r="B595" s="614" t="s">
        <v>876</v>
      </c>
    </row>
    <row r="596" spans="1:2" ht="40.799999999999997" x14ac:dyDescent="0.25">
      <c r="A596" s="138">
        <v>2106</v>
      </c>
      <c r="B596" s="611" t="s">
        <v>877</v>
      </c>
    </row>
    <row r="597" spans="1:2" x14ac:dyDescent="0.25">
      <c r="A597" s="138">
        <v>2107</v>
      </c>
      <c r="B597" s="611" t="s">
        <v>1061</v>
      </c>
    </row>
    <row r="598" spans="1:2" x14ac:dyDescent="0.25">
      <c r="A598" s="138">
        <v>2108</v>
      </c>
      <c r="B598" s="611" t="s">
        <v>878</v>
      </c>
    </row>
    <row r="599" spans="1:2" ht="20.399999999999999" x14ac:dyDescent="0.25">
      <c r="A599" s="138">
        <v>2109</v>
      </c>
      <c r="B599" s="611" t="s">
        <v>1059</v>
      </c>
    </row>
    <row r="600" spans="1:2" ht="30.6" x14ac:dyDescent="0.25">
      <c r="A600" s="138">
        <v>2110</v>
      </c>
      <c r="B600" s="612" t="s">
        <v>1071</v>
      </c>
    </row>
    <row r="601" spans="1:2" ht="20.399999999999999" x14ac:dyDescent="0.25">
      <c r="A601" s="138">
        <v>2111</v>
      </c>
      <c r="B601" s="612" t="s">
        <v>1043</v>
      </c>
    </row>
    <row r="602" spans="1:2" x14ac:dyDescent="0.25">
      <c r="A602" s="138">
        <v>2112</v>
      </c>
      <c r="B602" s="611" t="s">
        <v>879</v>
      </c>
    </row>
    <row r="603" spans="1:2" ht="20.399999999999999" x14ac:dyDescent="0.25">
      <c r="A603" s="138">
        <v>2113</v>
      </c>
      <c r="B603" s="611" t="s">
        <v>1403</v>
      </c>
    </row>
    <row r="604" spans="1:2" ht="30.6" x14ac:dyDescent="0.25">
      <c r="A604" s="138">
        <v>2114</v>
      </c>
      <c r="B604" s="612" t="s">
        <v>1143</v>
      </c>
    </row>
    <row r="605" spans="1:2" x14ac:dyDescent="0.25">
      <c r="A605" s="138">
        <v>2115</v>
      </c>
      <c r="B605" s="611" t="s">
        <v>880</v>
      </c>
    </row>
    <row r="606" spans="1:2" ht="30.6" x14ac:dyDescent="0.25">
      <c r="A606" s="138">
        <v>2116</v>
      </c>
      <c r="B606" s="611" t="s">
        <v>881</v>
      </c>
    </row>
    <row r="607" spans="1:2" ht="20.399999999999999" x14ac:dyDescent="0.25">
      <c r="A607" s="138">
        <v>2117</v>
      </c>
      <c r="B607" s="612" t="s">
        <v>1140</v>
      </c>
    </row>
    <row r="608" spans="1:2" x14ac:dyDescent="0.25">
      <c r="A608" s="138">
        <v>2118</v>
      </c>
      <c r="B608" s="622" t="s">
        <v>1421</v>
      </c>
    </row>
    <row r="609" spans="1:2" x14ac:dyDescent="0.25">
      <c r="A609" s="138">
        <v>2119</v>
      </c>
      <c r="B609" s="608" t="s">
        <v>437</v>
      </c>
    </row>
    <row r="610" spans="1:2" x14ac:dyDescent="0.25">
      <c r="A610" s="138">
        <v>2120</v>
      </c>
      <c r="B610" s="620" t="s">
        <v>436</v>
      </c>
    </row>
    <row r="611" spans="1:2" x14ac:dyDescent="0.25">
      <c r="A611" s="138">
        <v>2121</v>
      </c>
      <c r="B611" s="610" t="s">
        <v>618</v>
      </c>
    </row>
    <row r="612" spans="1:2" x14ac:dyDescent="0.25">
      <c r="A612" s="138">
        <v>2122</v>
      </c>
      <c r="B612" s="609" t="s">
        <v>225</v>
      </c>
    </row>
    <row r="613" spans="1:2" x14ac:dyDescent="0.25">
      <c r="A613" s="138">
        <v>2123</v>
      </c>
      <c r="B613" s="613" t="s">
        <v>1060</v>
      </c>
    </row>
    <row r="614" spans="1:2" x14ac:dyDescent="0.25">
      <c r="A614" s="138">
        <v>2124</v>
      </c>
      <c r="B614" s="610" t="s">
        <v>441</v>
      </c>
    </row>
    <row r="615" spans="1:2" x14ac:dyDescent="0.25">
      <c r="A615" s="138">
        <v>2125</v>
      </c>
      <c r="B615" s="611" t="s">
        <v>889</v>
      </c>
    </row>
    <row r="616" spans="1:2" ht="20.399999999999999" x14ac:dyDescent="0.25">
      <c r="A616" s="138">
        <v>2126</v>
      </c>
      <c r="B616" s="612" t="s">
        <v>1142</v>
      </c>
    </row>
    <row r="617" spans="1:2" ht="13.8" thickBot="1" x14ac:dyDescent="0.3">
      <c r="A617" s="138">
        <v>2127</v>
      </c>
      <c r="B617" s="438" t="s">
        <v>1133</v>
      </c>
    </row>
    <row r="618" spans="1:2" ht="26.4" x14ac:dyDescent="0.25">
      <c r="A618" s="138">
        <v>2128</v>
      </c>
      <c r="B618" s="125" t="s">
        <v>802</v>
      </c>
    </row>
    <row r="619" spans="1:2" ht="15.6" x14ac:dyDescent="0.25">
      <c r="A619" s="138">
        <v>2129</v>
      </c>
      <c r="B619" s="617" t="s">
        <v>851</v>
      </c>
    </row>
    <row r="620" spans="1:2" ht="34.200000000000003" x14ac:dyDescent="0.25">
      <c r="A620" s="138">
        <v>2130</v>
      </c>
      <c r="B620" s="630" t="s">
        <v>1137</v>
      </c>
    </row>
    <row r="621" spans="1:2" ht="13.8" x14ac:dyDescent="0.25">
      <c r="A621" s="138">
        <v>2131</v>
      </c>
      <c r="B621" s="627" t="s">
        <v>839</v>
      </c>
    </row>
    <row r="622" spans="1:2" x14ac:dyDescent="0.25">
      <c r="A622" s="138">
        <v>2132</v>
      </c>
      <c r="B622" s="133" t="s">
        <v>409</v>
      </c>
    </row>
    <row r="623" spans="1:2" ht="30.6" x14ac:dyDescent="0.25">
      <c r="A623" s="138">
        <v>2133</v>
      </c>
      <c r="B623" s="624" t="s">
        <v>1075</v>
      </c>
    </row>
    <row r="624" spans="1:2" ht="20.399999999999999" x14ac:dyDescent="0.25">
      <c r="A624" s="138">
        <v>2134</v>
      </c>
      <c r="B624" s="611" t="s">
        <v>1085</v>
      </c>
    </row>
    <row r="625" spans="1:2" ht="30.6" x14ac:dyDescent="0.25">
      <c r="A625" s="138">
        <v>2135</v>
      </c>
      <c r="B625" s="611" t="s">
        <v>1437</v>
      </c>
    </row>
    <row r="626" spans="1:2" x14ac:dyDescent="0.25">
      <c r="A626" s="138">
        <v>2136</v>
      </c>
      <c r="B626" s="439" t="s">
        <v>1433</v>
      </c>
    </row>
    <row r="627" spans="1:2" x14ac:dyDescent="0.25">
      <c r="A627" s="138">
        <v>2137</v>
      </c>
      <c r="B627" s="611" t="s">
        <v>1440</v>
      </c>
    </row>
    <row r="628" spans="1:2" x14ac:dyDescent="0.25">
      <c r="A628" s="138">
        <v>2138</v>
      </c>
      <c r="B628" s="439" t="s">
        <v>1434</v>
      </c>
    </row>
    <row r="629" spans="1:2" x14ac:dyDescent="0.25">
      <c r="A629" s="138">
        <v>2139</v>
      </c>
      <c r="B629" s="611" t="s">
        <v>1441</v>
      </c>
    </row>
    <row r="630" spans="1:2" x14ac:dyDescent="0.25">
      <c r="A630" s="138">
        <v>2140</v>
      </c>
      <c r="B630" s="439" t="s">
        <v>1435</v>
      </c>
    </row>
    <row r="631" spans="1:2" x14ac:dyDescent="0.25">
      <c r="A631" s="138">
        <v>2141</v>
      </c>
      <c r="B631" s="611" t="s">
        <v>1438</v>
      </c>
    </row>
    <row r="632" spans="1:2" x14ac:dyDescent="0.25">
      <c r="A632" s="138">
        <v>2142</v>
      </c>
      <c r="B632" s="439" t="s">
        <v>1436</v>
      </c>
    </row>
    <row r="633" spans="1:2" x14ac:dyDescent="0.25">
      <c r="A633" s="138">
        <v>2143</v>
      </c>
      <c r="B633" s="611" t="s">
        <v>1439</v>
      </c>
    </row>
    <row r="634" spans="1:2" x14ac:dyDescent="0.25">
      <c r="A634" s="138">
        <v>2144</v>
      </c>
      <c r="B634" s="132" t="s">
        <v>415</v>
      </c>
    </row>
    <row r="635" spans="1:2" ht="30.6" x14ac:dyDescent="0.25">
      <c r="A635" s="138">
        <v>2145</v>
      </c>
      <c r="B635" s="625" t="s">
        <v>1404</v>
      </c>
    </row>
    <row r="636" spans="1:2" x14ac:dyDescent="0.25">
      <c r="A636" s="138">
        <v>2146</v>
      </c>
      <c r="B636" s="133" t="s">
        <v>410</v>
      </c>
    </row>
    <row r="637" spans="1:2" ht="30.6" x14ac:dyDescent="0.25">
      <c r="A637" s="138">
        <v>2147</v>
      </c>
      <c r="B637" s="624" t="s">
        <v>865</v>
      </c>
    </row>
    <row r="638" spans="1:2" x14ac:dyDescent="0.25">
      <c r="A638" s="138">
        <v>2148</v>
      </c>
      <c r="B638" s="132" t="s">
        <v>411</v>
      </c>
    </row>
    <row r="639" spans="1:2" x14ac:dyDescent="0.25">
      <c r="A639" s="138">
        <v>2149</v>
      </c>
      <c r="B639" s="132" t="s">
        <v>412</v>
      </c>
    </row>
    <row r="640" spans="1:2" x14ac:dyDescent="0.25">
      <c r="A640" s="138">
        <v>2150</v>
      </c>
      <c r="B640" s="132" t="s">
        <v>413</v>
      </c>
    </row>
    <row r="641" spans="1:2" x14ac:dyDescent="0.25">
      <c r="A641" s="138">
        <v>2151</v>
      </c>
      <c r="B641" s="134" t="s">
        <v>414</v>
      </c>
    </row>
    <row r="642" spans="1:2" ht="20.399999999999999" x14ac:dyDescent="0.25">
      <c r="A642" s="138">
        <v>2152</v>
      </c>
      <c r="B642" s="624" t="s">
        <v>866</v>
      </c>
    </row>
    <row r="643" spans="1:2" x14ac:dyDescent="0.25">
      <c r="A643" s="138">
        <v>2153</v>
      </c>
      <c r="B643" s="611" t="s">
        <v>867</v>
      </c>
    </row>
    <row r="644" spans="1:2" x14ac:dyDescent="0.25">
      <c r="A644" s="138">
        <v>2154</v>
      </c>
      <c r="B644" s="611" t="s">
        <v>869</v>
      </c>
    </row>
    <row r="645" spans="1:2" x14ac:dyDescent="0.25">
      <c r="A645" s="138">
        <v>2155</v>
      </c>
      <c r="B645" s="611" t="s">
        <v>868</v>
      </c>
    </row>
    <row r="646" spans="1:2" x14ac:dyDescent="0.25">
      <c r="A646" s="138">
        <v>2156</v>
      </c>
      <c r="B646" s="611" t="s">
        <v>1062</v>
      </c>
    </row>
    <row r="647" spans="1:2" x14ac:dyDescent="0.25">
      <c r="A647" s="138">
        <v>2157</v>
      </c>
      <c r="B647" s="134" t="s">
        <v>806</v>
      </c>
    </row>
    <row r="648" spans="1:2" ht="20.399999999999999" x14ac:dyDescent="0.25">
      <c r="A648" s="138">
        <v>2158</v>
      </c>
      <c r="B648" s="624" t="s">
        <v>871</v>
      </c>
    </row>
    <row r="649" spans="1:2" ht="20.399999999999999" x14ac:dyDescent="0.25">
      <c r="A649" s="138">
        <v>2159</v>
      </c>
      <c r="B649" s="611" t="s">
        <v>870</v>
      </c>
    </row>
    <row r="650" spans="1:2" ht="13.8" x14ac:dyDescent="0.25">
      <c r="A650" s="138">
        <v>2160</v>
      </c>
      <c r="B650" s="614" t="s">
        <v>838</v>
      </c>
    </row>
    <row r="651" spans="1:2" ht="20.399999999999999" x14ac:dyDescent="0.25">
      <c r="A651" s="138">
        <v>2161</v>
      </c>
      <c r="B651" s="611" t="s">
        <v>1393</v>
      </c>
    </row>
    <row r="652" spans="1:2" x14ac:dyDescent="0.25">
      <c r="A652" s="138">
        <v>2162</v>
      </c>
      <c r="B652" s="611" t="s">
        <v>1063</v>
      </c>
    </row>
    <row r="653" spans="1:2" x14ac:dyDescent="0.25">
      <c r="A653" s="138">
        <v>2163</v>
      </c>
      <c r="B653" s="132" t="s">
        <v>417</v>
      </c>
    </row>
    <row r="654" spans="1:2" x14ac:dyDescent="0.25">
      <c r="A654" s="138">
        <v>2164</v>
      </c>
      <c r="B654" s="133" t="s">
        <v>418</v>
      </c>
    </row>
    <row r="655" spans="1:2" ht="30.6" x14ac:dyDescent="0.25">
      <c r="A655" s="138">
        <v>2165</v>
      </c>
      <c r="B655" s="624" t="s">
        <v>1394</v>
      </c>
    </row>
    <row r="656" spans="1:2" ht="40.799999999999997" x14ac:dyDescent="0.25">
      <c r="A656" s="138">
        <v>2166</v>
      </c>
      <c r="B656" s="623" t="s">
        <v>1065</v>
      </c>
    </row>
    <row r="657" spans="1:2" x14ac:dyDescent="0.25">
      <c r="A657" s="138">
        <v>2167</v>
      </c>
      <c r="B657" s="133" t="s">
        <v>842</v>
      </c>
    </row>
    <row r="658" spans="1:2" x14ac:dyDescent="0.25">
      <c r="A658" s="138">
        <v>2168</v>
      </c>
      <c r="B658" s="132" t="s">
        <v>424</v>
      </c>
    </row>
    <row r="659" spans="1:2" x14ac:dyDescent="0.25">
      <c r="A659" s="138">
        <v>2169</v>
      </c>
      <c r="B659" s="134" t="s">
        <v>431</v>
      </c>
    </row>
    <row r="660" spans="1:2" ht="30.6" x14ac:dyDescent="0.25">
      <c r="A660" s="138">
        <v>2170</v>
      </c>
      <c r="B660" s="623" t="s">
        <v>1064</v>
      </c>
    </row>
    <row r="661" spans="1:2" x14ac:dyDescent="0.25">
      <c r="A661" s="138">
        <v>2171</v>
      </c>
      <c r="B661" s="135" t="s">
        <v>432</v>
      </c>
    </row>
    <row r="662" spans="1:2" ht="13.8" x14ac:dyDescent="0.25">
      <c r="A662" s="138">
        <v>2172</v>
      </c>
      <c r="B662" s="627" t="s">
        <v>840</v>
      </c>
    </row>
    <row r="663" spans="1:2" x14ac:dyDescent="0.25">
      <c r="A663" s="138">
        <v>2173</v>
      </c>
      <c r="B663" s="625" t="s">
        <v>841</v>
      </c>
    </row>
    <row r="664" spans="1:2" ht="30.6" x14ac:dyDescent="0.25">
      <c r="A664" s="138">
        <v>2174</v>
      </c>
      <c r="B664" s="625" t="s">
        <v>848</v>
      </c>
    </row>
    <row r="665" spans="1:2" x14ac:dyDescent="0.25">
      <c r="A665" s="138">
        <v>2175</v>
      </c>
      <c r="B665" s="440" t="s">
        <v>1004</v>
      </c>
    </row>
    <row r="666" spans="1:2" x14ac:dyDescent="0.25">
      <c r="A666" s="138">
        <v>2176</v>
      </c>
      <c r="B666" s="441" t="s">
        <v>1003</v>
      </c>
    </row>
    <row r="667" spans="1:2" x14ac:dyDescent="0.25">
      <c r="A667" s="138">
        <v>2177</v>
      </c>
      <c r="B667" s="442" t="s">
        <v>1426</v>
      </c>
    </row>
    <row r="668" spans="1:2" x14ac:dyDescent="0.25">
      <c r="A668" s="138">
        <v>2178</v>
      </c>
      <c r="B668" s="226" t="s">
        <v>1422</v>
      </c>
    </row>
    <row r="669" spans="1:2" x14ac:dyDescent="0.25">
      <c r="A669" s="138">
        <v>2179</v>
      </c>
      <c r="B669" s="224" t="s">
        <v>1423</v>
      </c>
    </row>
    <row r="670" spans="1:2" x14ac:dyDescent="0.25">
      <c r="A670" s="138">
        <v>2180</v>
      </c>
      <c r="B670" s="224" t="s">
        <v>1424</v>
      </c>
    </row>
    <row r="671" spans="1:2" x14ac:dyDescent="0.25">
      <c r="A671" s="138">
        <v>2181</v>
      </c>
      <c r="B671" s="224" t="s">
        <v>1425</v>
      </c>
    </row>
    <row r="672" spans="1:2" x14ac:dyDescent="0.25">
      <c r="A672" s="138">
        <v>2182</v>
      </c>
      <c r="B672" s="443" t="s">
        <v>1076</v>
      </c>
    </row>
    <row r="673" spans="1:2" ht="13.8" thickBot="1" x14ac:dyDescent="0.3">
      <c r="A673" s="138">
        <v>2183</v>
      </c>
      <c r="B673" s="444" t="s">
        <v>1002</v>
      </c>
    </row>
    <row r="674" spans="1:2" x14ac:dyDescent="0.25">
      <c r="A674" s="138">
        <v>2184</v>
      </c>
      <c r="B674" s="445" t="s">
        <v>620</v>
      </c>
    </row>
    <row r="675" spans="1:2" x14ac:dyDescent="0.25">
      <c r="A675" s="138">
        <v>2185</v>
      </c>
      <c r="B675" s="445" t="s">
        <v>621</v>
      </c>
    </row>
    <row r="676" spans="1:2" x14ac:dyDescent="0.25">
      <c r="A676" s="138">
        <v>2186</v>
      </c>
      <c r="B676" s="446" t="s">
        <v>622</v>
      </c>
    </row>
    <row r="677" spans="1:2" ht="13.8" thickBot="1" x14ac:dyDescent="0.3">
      <c r="A677" s="138">
        <v>2187</v>
      </c>
      <c r="B677" s="445" t="s">
        <v>1009</v>
      </c>
    </row>
    <row r="678" spans="1:2" ht="26.4" x14ac:dyDescent="0.25">
      <c r="A678" s="138">
        <v>2188</v>
      </c>
      <c r="B678" s="125" t="s">
        <v>892</v>
      </c>
    </row>
    <row r="679" spans="1:2" ht="15.6" x14ac:dyDescent="0.25">
      <c r="A679" s="138">
        <v>2189</v>
      </c>
      <c r="B679" s="617" t="s">
        <v>852</v>
      </c>
    </row>
    <row r="680" spans="1:2" x14ac:dyDescent="0.25">
      <c r="A680" s="138">
        <v>2190</v>
      </c>
      <c r="B680" s="98" t="s">
        <v>114</v>
      </c>
    </row>
    <row r="681" spans="1:2" x14ac:dyDescent="0.25">
      <c r="A681" s="138">
        <v>2191</v>
      </c>
      <c r="B681" s="624" t="s">
        <v>115</v>
      </c>
    </row>
    <row r="682" spans="1:2" x14ac:dyDescent="0.25">
      <c r="A682" s="138">
        <v>2192</v>
      </c>
      <c r="B682" s="98" t="s">
        <v>632</v>
      </c>
    </row>
    <row r="683" spans="1:2" x14ac:dyDescent="0.25">
      <c r="A683" s="138">
        <v>2193</v>
      </c>
      <c r="B683" s="133" t="s">
        <v>949</v>
      </c>
    </row>
    <row r="684" spans="1:2" x14ac:dyDescent="0.25">
      <c r="A684" s="138">
        <v>2194</v>
      </c>
      <c r="B684" s="97" t="s">
        <v>826</v>
      </c>
    </row>
    <row r="685" spans="1:2" x14ac:dyDescent="0.25">
      <c r="A685" s="138">
        <v>2195</v>
      </c>
      <c r="B685" s="625" t="s">
        <v>116</v>
      </c>
    </row>
    <row r="686" spans="1:2" x14ac:dyDescent="0.25">
      <c r="A686" s="138">
        <v>2196</v>
      </c>
      <c r="B686" s="447" t="s">
        <v>623</v>
      </c>
    </row>
    <row r="687" spans="1:2" x14ac:dyDescent="0.25">
      <c r="A687" s="138">
        <v>2197</v>
      </c>
      <c r="B687" s="441" t="s">
        <v>828</v>
      </c>
    </row>
    <row r="688" spans="1:2" x14ac:dyDescent="0.25">
      <c r="A688" s="138">
        <v>2198</v>
      </c>
      <c r="B688" s="440" t="s">
        <v>951</v>
      </c>
    </row>
    <row r="689" spans="1:2" x14ac:dyDescent="0.25">
      <c r="A689" s="138">
        <v>2199</v>
      </c>
      <c r="B689" s="441" t="s">
        <v>952</v>
      </c>
    </row>
    <row r="690" spans="1:2" x14ac:dyDescent="0.25">
      <c r="A690" s="138">
        <v>2200</v>
      </c>
      <c r="B690" s="598" t="s">
        <v>232</v>
      </c>
    </row>
    <row r="691" spans="1:2" x14ac:dyDescent="0.25">
      <c r="A691" s="138">
        <v>2201</v>
      </c>
      <c r="B691" s="448" t="s">
        <v>890</v>
      </c>
    </row>
    <row r="692" spans="1:2" x14ac:dyDescent="0.25">
      <c r="A692" s="138">
        <v>2202</v>
      </c>
      <c r="B692" s="449" t="s">
        <v>624</v>
      </c>
    </row>
    <row r="693" spans="1:2" x14ac:dyDescent="0.25">
      <c r="A693" s="138">
        <v>2203</v>
      </c>
      <c r="B693" s="449" t="s">
        <v>845</v>
      </c>
    </row>
    <row r="694" spans="1:2" x14ac:dyDescent="0.25">
      <c r="A694" s="138">
        <v>2204</v>
      </c>
      <c r="B694" s="450" t="s">
        <v>634</v>
      </c>
    </row>
    <row r="695" spans="1:2" x14ac:dyDescent="0.25">
      <c r="A695" s="138">
        <v>2205</v>
      </c>
      <c r="B695" s="451" t="s">
        <v>633</v>
      </c>
    </row>
    <row r="696" spans="1:2" x14ac:dyDescent="0.25">
      <c r="A696" s="138">
        <v>2206</v>
      </c>
      <c r="B696" s="449" t="s">
        <v>827</v>
      </c>
    </row>
    <row r="697" spans="1:2" x14ac:dyDescent="0.25">
      <c r="A697" s="138">
        <v>2207</v>
      </c>
      <c r="B697" s="452" t="s">
        <v>635</v>
      </c>
    </row>
    <row r="698" spans="1:2" x14ac:dyDescent="0.25">
      <c r="A698" s="138">
        <v>2208</v>
      </c>
      <c r="B698" s="450" t="s">
        <v>636</v>
      </c>
    </row>
    <row r="699" spans="1:2" x14ac:dyDescent="0.25">
      <c r="A699" s="138">
        <v>2209</v>
      </c>
      <c r="B699" s="450" t="s">
        <v>872</v>
      </c>
    </row>
    <row r="700" spans="1:2" x14ac:dyDescent="0.25">
      <c r="A700" s="138">
        <v>2210</v>
      </c>
      <c r="B700" s="598" t="s">
        <v>963</v>
      </c>
    </row>
    <row r="701" spans="1:2" ht="27" thickBot="1" x14ac:dyDescent="0.3">
      <c r="A701" s="138">
        <v>2211</v>
      </c>
      <c r="B701" s="631" t="s">
        <v>656</v>
      </c>
    </row>
    <row r="702" spans="1:2" x14ac:dyDescent="0.25">
      <c r="A702" s="138">
        <v>2212</v>
      </c>
      <c r="B702" s="125" t="s">
        <v>853</v>
      </c>
    </row>
    <row r="703" spans="1:2" ht="17.399999999999999" x14ac:dyDescent="0.25">
      <c r="A703" s="138">
        <v>2213</v>
      </c>
      <c r="B703" s="599" t="s">
        <v>854</v>
      </c>
    </row>
    <row r="704" spans="1:2" ht="15.6" x14ac:dyDescent="0.25">
      <c r="A704" s="138">
        <v>2214</v>
      </c>
      <c r="B704" s="617" t="s">
        <v>855</v>
      </c>
    </row>
    <row r="705" spans="1:2" x14ac:dyDescent="0.25">
      <c r="A705" s="138">
        <v>2215</v>
      </c>
      <c r="B705" s="624" t="s">
        <v>109</v>
      </c>
    </row>
    <row r="706" spans="1:2" ht="20.399999999999999" x14ac:dyDescent="0.25">
      <c r="A706" s="138">
        <v>2216</v>
      </c>
      <c r="B706" s="611" t="s">
        <v>110</v>
      </c>
    </row>
    <row r="707" spans="1:2" ht="20.399999999999999" x14ac:dyDescent="0.25">
      <c r="A707" s="138">
        <v>2217</v>
      </c>
      <c r="B707" s="611" t="s">
        <v>111</v>
      </c>
    </row>
    <row r="708" spans="1:2" ht="20.399999999999999" x14ac:dyDescent="0.25">
      <c r="A708" s="138">
        <v>2218</v>
      </c>
      <c r="B708" s="625" t="s">
        <v>112</v>
      </c>
    </row>
    <row r="709" spans="1:2" ht="30.6" x14ac:dyDescent="0.25">
      <c r="A709" s="138">
        <v>2219</v>
      </c>
      <c r="B709" s="625" t="s">
        <v>113</v>
      </c>
    </row>
    <row r="710" spans="1:2" x14ac:dyDescent="0.25">
      <c r="A710" s="138">
        <v>2220</v>
      </c>
      <c r="B710" s="132" t="s">
        <v>950</v>
      </c>
    </row>
    <row r="711" spans="1:2" x14ac:dyDescent="0.25">
      <c r="A711" s="138">
        <v>2221</v>
      </c>
      <c r="B711" s="453" t="s">
        <v>888</v>
      </c>
    </row>
    <row r="712" spans="1:2" x14ac:dyDescent="0.25">
      <c r="A712" s="138">
        <v>2222</v>
      </c>
      <c r="B712" s="454" t="s">
        <v>1416</v>
      </c>
    </row>
    <row r="713" spans="1:2" ht="30.6" x14ac:dyDescent="0.25">
      <c r="A713" s="138">
        <v>2223</v>
      </c>
      <c r="B713" s="603" t="s">
        <v>1419</v>
      </c>
    </row>
    <row r="714" spans="1:2" ht="20.399999999999999" x14ac:dyDescent="0.25">
      <c r="A714" s="138">
        <v>2224</v>
      </c>
      <c r="B714" s="597" t="s">
        <v>1417</v>
      </c>
    </row>
    <row r="715" spans="1:2" ht="13.8" thickBot="1" x14ac:dyDescent="0.3">
      <c r="A715" s="138">
        <v>2225</v>
      </c>
      <c r="B715" s="454" t="s">
        <v>1418</v>
      </c>
    </row>
    <row r="716" spans="1:2" x14ac:dyDescent="0.25">
      <c r="A716" s="138">
        <v>2226</v>
      </c>
      <c r="B716" s="125" t="s">
        <v>1023</v>
      </c>
    </row>
    <row r="717" spans="1:2" ht="30.6" x14ac:dyDescent="0.25">
      <c r="A717" s="138">
        <v>2227</v>
      </c>
      <c r="B717" s="597" t="s">
        <v>1067</v>
      </c>
    </row>
    <row r="718" spans="1:2" ht="30.6" x14ac:dyDescent="0.25">
      <c r="A718" s="138">
        <v>2228</v>
      </c>
      <c r="B718" s="597" t="s">
        <v>1068</v>
      </c>
    </row>
    <row r="719" spans="1:2" ht="30.6" x14ac:dyDescent="0.25">
      <c r="A719" s="138">
        <v>2229</v>
      </c>
      <c r="B719" s="597" t="s">
        <v>1069</v>
      </c>
    </row>
    <row r="720" spans="1:2" ht="15.6" x14ac:dyDescent="0.25">
      <c r="A720" s="138">
        <v>2230</v>
      </c>
      <c r="B720" s="617" t="s">
        <v>856</v>
      </c>
    </row>
    <row r="721" spans="1:2" x14ac:dyDescent="0.25">
      <c r="A721" s="138">
        <v>2231</v>
      </c>
      <c r="B721" s="625" t="s">
        <v>1017</v>
      </c>
    </row>
    <row r="722" spans="1:2" x14ac:dyDescent="0.25">
      <c r="A722" s="138">
        <v>2232</v>
      </c>
      <c r="B722" s="132" t="s">
        <v>834</v>
      </c>
    </row>
    <row r="723" spans="1:2" x14ac:dyDescent="0.25">
      <c r="A723" s="138">
        <v>2233</v>
      </c>
      <c r="B723" s="625" t="s">
        <v>857</v>
      </c>
    </row>
    <row r="724" spans="1:2" x14ac:dyDescent="0.25">
      <c r="A724" s="138">
        <v>2234</v>
      </c>
      <c r="B724" s="133" t="s">
        <v>835</v>
      </c>
    </row>
    <row r="725" spans="1:2" x14ac:dyDescent="0.25">
      <c r="A725" s="138">
        <v>2235</v>
      </c>
      <c r="B725" s="625" t="s">
        <v>858</v>
      </c>
    </row>
    <row r="726" spans="1:2" x14ac:dyDescent="0.25">
      <c r="A726" s="138">
        <v>2236</v>
      </c>
      <c r="B726" s="133" t="s">
        <v>833</v>
      </c>
    </row>
    <row r="727" spans="1:2" x14ac:dyDescent="0.25">
      <c r="A727" s="138">
        <v>2237</v>
      </c>
      <c r="B727" s="625" t="s">
        <v>859</v>
      </c>
    </row>
    <row r="728" spans="1:2" x14ac:dyDescent="0.25">
      <c r="A728" s="138">
        <v>2238</v>
      </c>
      <c r="B728" s="133" t="s">
        <v>829</v>
      </c>
    </row>
    <row r="729" spans="1:2" x14ac:dyDescent="0.25">
      <c r="A729" s="138">
        <v>2239</v>
      </c>
      <c r="B729" s="625" t="s">
        <v>860</v>
      </c>
    </row>
    <row r="730" spans="1:2" x14ac:dyDescent="0.25">
      <c r="A730" s="138">
        <v>2240</v>
      </c>
      <c r="B730" s="133" t="s">
        <v>830</v>
      </c>
    </row>
    <row r="731" spans="1:2" x14ac:dyDescent="0.25">
      <c r="A731" s="138">
        <v>2241</v>
      </c>
      <c r="B731" s="625" t="s">
        <v>1066</v>
      </c>
    </row>
    <row r="732" spans="1:2" x14ac:dyDescent="0.25">
      <c r="A732" s="138">
        <v>2242</v>
      </c>
      <c r="B732" s="133" t="s">
        <v>831</v>
      </c>
    </row>
    <row r="733" spans="1:2" x14ac:dyDescent="0.25">
      <c r="A733" s="138">
        <v>2243</v>
      </c>
      <c r="B733" s="625" t="s">
        <v>861</v>
      </c>
    </row>
    <row r="734" spans="1:2" x14ac:dyDescent="0.25">
      <c r="A734" s="138">
        <v>2244</v>
      </c>
      <c r="B734" s="132" t="s">
        <v>832</v>
      </c>
    </row>
    <row r="735" spans="1:2" x14ac:dyDescent="0.25">
      <c r="A735" s="138">
        <v>2245</v>
      </c>
      <c r="B735" s="625" t="s">
        <v>862</v>
      </c>
    </row>
    <row r="736" spans="1:2" x14ac:dyDescent="0.25">
      <c r="A736" s="138">
        <v>2246</v>
      </c>
      <c r="B736" s="132" t="s">
        <v>815</v>
      </c>
    </row>
    <row r="737" spans="1:2" x14ac:dyDescent="0.25">
      <c r="A737" s="138">
        <v>2247</v>
      </c>
      <c r="B737" s="625" t="s">
        <v>863</v>
      </c>
    </row>
    <row r="738" spans="1:2" x14ac:dyDescent="0.25">
      <c r="A738" s="138">
        <v>2248</v>
      </c>
      <c r="B738" s="132" t="s">
        <v>816</v>
      </c>
    </row>
    <row r="739" spans="1:2" x14ac:dyDescent="0.25">
      <c r="A739" s="138">
        <v>2249</v>
      </c>
      <c r="B739" s="625" t="s">
        <v>864</v>
      </c>
    </row>
    <row r="740" spans="1:2" x14ac:dyDescent="0.25">
      <c r="A740" s="138">
        <v>2250</v>
      </c>
      <c r="B740" s="132" t="s">
        <v>884</v>
      </c>
    </row>
    <row r="741" spans="1:2" ht="20.399999999999999" x14ac:dyDescent="0.25">
      <c r="A741" s="138">
        <v>2251</v>
      </c>
      <c r="B741" s="625" t="s">
        <v>885</v>
      </c>
    </row>
    <row r="742" spans="1:2" x14ac:dyDescent="0.25">
      <c r="A742" s="138">
        <v>2252</v>
      </c>
      <c r="B742" s="132" t="s">
        <v>882</v>
      </c>
    </row>
    <row r="743" spans="1:2" ht="20.399999999999999" x14ac:dyDescent="0.25">
      <c r="A743" s="138">
        <v>2253</v>
      </c>
      <c r="B743" s="625" t="s">
        <v>1405</v>
      </c>
    </row>
    <row r="744" spans="1:2" x14ac:dyDescent="0.25">
      <c r="A744" s="138">
        <v>2254</v>
      </c>
      <c r="B744" s="132" t="s">
        <v>421</v>
      </c>
    </row>
    <row r="745" spans="1:2" ht="30.6" x14ac:dyDescent="0.25">
      <c r="A745" s="138">
        <v>2255</v>
      </c>
      <c r="B745" s="625" t="s">
        <v>883</v>
      </c>
    </row>
    <row r="746" spans="1:2" ht="30.6" x14ac:dyDescent="0.25">
      <c r="A746" s="138">
        <v>2256</v>
      </c>
      <c r="B746" s="625" t="s">
        <v>847</v>
      </c>
    </row>
    <row r="747" spans="1:2" x14ac:dyDescent="0.25">
      <c r="A747" s="138">
        <v>2257</v>
      </c>
      <c r="B747" s="440" t="s">
        <v>846</v>
      </c>
    </row>
    <row r="748" spans="1:2" x14ac:dyDescent="0.25">
      <c r="A748" s="138">
        <v>2258</v>
      </c>
      <c r="B748" s="226" t="s">
        <v>817</v>
      </c>
    </row>
    <row r="749" spans="1:2" ht="13.8" thickBot="1" x14ac:dyDescent="0.3">
      <c r="A749" s="138">
        <v>2259</v>
      </c>
      <c r="B749" s="226" t="s">
        <v>818</v>
      </c>
    </row>
    <row r="750" spans="1:2" x14ac:dyDescent="0.25">
      <c r="A750" s="138">
        <v>2260</v>
      </c>
      <c r="B750" s="125" t="s">
        <v>1014</v>
      </c>
    </row>
    <row r="751" spans="1:2" ht="15.6" x14ac:dyDescent="0.25">
      <c r="A751" s="138">
        <v>2261</v>
      </c>
      <c r="B751" s="617" t="s">
        <v>1052</v>
      </c>
    </row>
    <row r="752" spans="1:2" x14ac:dyDescent="0.25">
      <c r="A752" s="138">
        <v>2262</v>
      </c>
      <c r="B752" s="132" t="s">
        <v>1010</v>
      </c>
    </row>
    <row r="753" spans="1:2" ht="30.6" x14ac:dyDescent="0.25">
      <c r="A753" s="138">
        <v>2263</v>
      </c>
      <c r="B753" s="625" t="s">
        <v>1051</v>
      </c>
    </row>
    <row r="754" spans="1:2" x14ac:dyDescent="0.25">
      <c r="A754" s="138">
        <v>2264</v>
      </c>
      <c r="B754" s="132" t="s">
        <v>1011</v>
      </c>
    </row>
    <row r="755" spans="1:2" ht="30.6" x14ac:dyDescent="0.25">
      <c r="A755" s="138">
        <v>2265</v>
      </c>
      <c r="B755" s="625" t="s">
        <v>1406</v>
      </c>
    </row>
    <row r="756" spans="1:2" x14ac:dyDescent="0.25">
      <c r="A756" s="138">
        <v>2266</v>
      </c>
      <c r="B756" s="132" t="s">
        <v>1015</v>
      </c>
    </row>
    <row r="757" spans="1:2" x14ac:dyDescent="0.25">
      <c r="A757" s="138">
        <v>2267</v>
      </c>
      <c r="B757" s="625" t="s">
        <v>1055</v>
      </c>
    </row>
    <row r="758" spans="1:2" x14ac:dyDescent="0.25">
      <c r="A758" s="138">
        <v>2268</v>
      </c>
      <c r="B758" s="133" t="s">
        <v>1072</v>
      </c>
    </row>
    <row r="759" spans="1:2" ht="30.6" x14ac:dyDescent="0.25">
      <c r="A759" s="138">
        <v>2269</v>
      </c>
      <c r="B759" s="624" t="s">
        <v>1053</v>
      </c>
    </row>
    <row r="760" spans="1:2" ht="30.6" x14ac:dyDescent="0.25">
      <c r="A760" s="138">
        <v>2270</v>
      </c>
      <c r="B760" s="623" t="s">
        <v>1070</v>
      </c>
    </row>
    <row r="761" spans="1:2" x14ac:dyDescent="0.25">
      <c r="A761" s="138">
        <v>2271</v>
      </c>
      <c r="B761" s="133" t="s">
        <v>1016</v>
      </c>
    </row>
    <row r="762" spans="1:2" ht="40.799999999999997" x14ac:dyDescent="0.25">
      <c r="A762" s="138">
        <v>2272</v>
      </c>
      <c r="B762" s="624" t="s">
        <v>1054</v>
      </c>
    </row>
    <row r="763" spans="1:2" ht="61.2" x14ac:dyDescent="0.25">
      <c r="A763" s="138">
        <v>2273</v>
      </c>
      <c r="B763" s="623" t="s">
        <v>1407</v>
      </c>
    </row>
    <row r="764" spans="1:2" x14ac:dyDescent="0.25">
      <c r="A764" s="138">
        <v>2274</v>
      </c>
      <c r="B764" s="636" t="s">
        <v>1012</v>
      </c>
    </row>
    <row r="765" spans="1:2" x14ac:dyDescent="0.25">
      <c r="A765" s="138">
        <v>2275</v>
      </c>
      <c r="B765" s="636" t="s">
        <v>1013</v>
      </c>
    </row>
    <row r="766" spans="1:2" ht="26.4" x14ac:dyDescent="0.25">
      <c r="A766" s="138">
        <v>2276</v>
      </c>
      <c r="B766" s="635" t="s">
        <v>1007</v>
      </c>
    </row>
    <row r="767" spans="1:2" x14ac:dyDescent="0.25">
      <c r="A767" s="138">
        <v>2277</v>
      </c>
      <c r="B767" s="17" t="s">
        <v>1430</v>
      </c>
    </row>
    <row r="768" spans="1:2" x14ac:dyDescent="0.25">
      <c r="A768" s="138">
        <v>2278</v>
      </c>
      <c r="B768" s="688" t="s">
        <v>1027</v>
      </c>
    </row>
    <row r="769" spans="1:2" ht="17.399999999999999" x14ac:dyDescent="0.25">
      <c r="A769" s="138">
        <v>2279</v>
      </c>
      <c r="B769" s="455" t="s">
        <v>1018</v>
      </c>
    </row>
    <row r="770" spans="1:2" ht="20.399999999999999" x14ac:dyDescent="0.25">
      <c r="A770" s="138">
        <v>2280</v>
      </c>
      <c r="B770" s="612" t="s">
        <v>1432</v>
      </c>
    </row>
    <row r="771" spans="1:2" ht="20.399999999999999" x14ac:dyDescent="0.25">
      <c r="A771" s="138">
        <v>2281</v>
      </c>
      <c r="B771" s="619" t="s">
        <v>1447</v>
      </c>
    </row>
    <row r="772" spans="1:2" x14ac:dyDescent="0.25">
      <c r="A772" s="138">
        <v>2282</v>
      </c>
      <c r="B772" s="622" t="s">
        <v>1427</v>
      </c>
    </row>
    <row r="773" spans="1:2" x14ac:dyDescent="0.25">
      <c r="A773" s="138">
        <v>2283</v>
      </c>
      <c r="B773" s="622" t="s">
        <v>1428</v>
      </c>
    </row>
    <row r="774" spans="1:2" x14ac:dyDescent="0.25">
      <c r="A774" s="138">
        <v>2284</v>
      </c>
      <c r="B774" s="622" t="s">
        <v>1429</v>
      </c>
    </row>
    <row r="775" spans="1:2" ht="26.4" x14ac:dyDescent="0.25">
      <c r="A775" s="138">
        <v>2285</v>
      </c>
      <c r="B775" s="598" t="s">
        <v>1086</v>
      </c>
    </row>
    <row r="776" spans="1:2" ht="52.8" x14ac:dyDescent="0.25">
      <c r="A776" s="138">
        <v>2286</v>
      </c>
      <c r="B776" s="598" t="s">
        <v>1395</v>
      </c>
    </row>
    <row r="777" spans="1:2" ht="45.6" x14ac:dyDescent="0.25">
      <c r="A777" s="138">
        <v>2287</v>
      </c>
      <c r="B777" s="637" t="s">
        <v>1073</v>
      </c>
    </row>
    <row r="778" spans="1:2" ht="17.399999999999999" x14ac:dyDescent="0.25">
      <c r="A778" s="138">
        <v>2288</v>
      </c>
      <c r="B778" s="455" t="s">
        <v>803</v>
      </c>
    </row>
    <row r="779" spans="1:2" ht="15.6" x14ac:dyDescent="0.25">
      <c r="A779" s="138">
        <v>2289</v>
      </c>
      <c r="B779" s="617" t="s">
        <v>899</v>
      </c>
    </row>
    <row r="780" spans="1:2" ht="15.6" x14ac:dyDescent="0.25">
      <c r="A780" s="138">
        <v>2290</v>
      </c>
      <c r="B780" s="456" t="s">
        <v>910</v>
      </c>
    </row>
    <row r="781" spans="1:2" x14ac:dyDescent="0.25">
      <c r="A781" s="138">
        <v>2291</v>
      </c>
      <c r="B781" s="457" t="s">
        <v>911</v>
      </c>
    </row>
    <row r="782" spans="1:2" x14ac:dyDescent="0.25">
      <c r="A782" s="138">
        <v>2292</v>
      </c>
      <c r="B782" s="635" t="s">
        <v>894</v>
      </c>
    </row>
    <row r="783" spans="1:2" x14ac:dyDescent="0.25">
      <c r="A783" s="138">
        <v>2293</v>
      </c>
      <c r="B783" s="635" t="s">
        <v>895</v>
      </c>
    </row>
    <row r="784" spans="1:2" x14ac:dyDescent="0.25">
      <c r="A784" s="138">
        <v>2294</v>
      </c>
      <c r="B784" s="458" t="s">
        <v>896</v>
      </c>
    </row>
    <row r="785" spans="1:2" x14ac:dyDescent="0.25">
      <c r="A785" s="138">
        <v>2295</v>
      </c>
      <c r="B785" s="459" t="s">
        <v>897</v>
      </c>
    </row>
    <row r="786" spans="1:2" ht="13.8" thickBot="1" x14ac:dyDescent="0.3">
      <c r="A786" s="138">
        <v>2296</v>
      </c>
      <c r="B786" s="459" t="s">
        <v>902</v>
      </c>
    </row>
    <row r="787" spans="1:2" ht="13.8" thickBot="1" x14ac:dyDescent="0.3">
      <c r="A787" s="138">
        <v>2297</v>
      </c>
      <c r="B787" s="460" t="s">
        <v>945</v>
      </c>
    </row>
    <row r="788" spans="1:2" ht="17.399999999999999" x14ac:dyDescent="0.25">
      <c r="A788" s="138">
        <v>2298</v>
      </c>
      <c r="B788" s="461" t="s">
        <v>898</v>
      </c>
    </row>
    <row r="789" spans="1:2" x14ac:dyDescent="0.25">
      <c r="A789" s="138">
        <v>2299</v>
      </c>
      <c r="B789" s="462" t="s">
        <v>1056</v>
      </c>
    </row>
    <row r="790" spans="1:2" ht="15.6" x14ac:dyDescent="0.25">
      <c r="A790" s="138">
        <v>2300</v>
      </c>
      <c r="B790" s="463" t="s">
        <v>909</v>
      </c>
    </row>
    <row r="791" spans="1:2" ht="15.6" x14ac:dyDescent="0.25">
      <c r="A791" s="138">
        <v>2301</v>
      </c>
      <c r="B791" s="463" t="s">
        <v>908</v>
      </c>
    </row>
    <row r="792" spans="1:2" ht="15.6" x14ac:dyDescent="0.25">
      <c r="A792" s="138">
        <v>2302</v>
      </c>
      <c r="B792" s="463" t="s">
        <v>1378</v>
      </c>
    </row>
    <row r="793" spans="1:2" x14ac:dyDescent="0.25">
      <c r="A793" s="138">
        <v>2303</v>
      </c>
      <c r="B793" s="464" t="s">
        <v>1387</v>
      </c>
    </row>
    <row r="794" spans="1:2" x14ac:dyDescent="0.25">
      <c r="A794" s="138">
        <v>2304</v>
      </c>
      <c r="B794" s="465" t="s">
        <v>1380</v>
      </c>
    </row>
    <row r="795" spans="1:2" x14ac:dyDescent="0.25">
      <c r="A795" s="138">
        <v>2305</v>
      </c>
      <c r="B795" s="465" t="s">
        <v>1379</v>
      </c>
    </row>
    <row r="796" spans="1:2" x14ac:dyDescent="0.25">
      <c r="A796" s="138">
        <v>2306</v>
      </c>
      <c r="B796" s="464" t="s">
        <v>1388</v>
      </c>
    </row>
    <row r="797" spans="1:2" ht="25.2" thickBot="1" x14ac:dyDescent="0.45">
      <c r="A797" s="138">
        <v>2307</v>
      </c>
      <c r="B797" s="291" t="s">
        <v>940</v>
      </c>
    </row>
    <row r="798" spans="1:2" ht="13.8" thickBot="1" x14ac:dyDescent="0.3">
      <c r="A798" s="138">
        <v>2308</v>
      </c>
      <c r="B798" s="466" t="s">
        <v>152</v>
      </c>
    </row>
    <row r="799" spans="1:2" ht="13.8" thickBot="1" x14ac:dyDescent="0.3">
      <c r="A799" s="138">
        <v>2309</v>
      </c>
      <c r="B799" s="467" t="s">
        <v>1037</v>
      </c>
    </row>
    <row r="800" spans="1:2" ht="13.8" thickBot="1" x14ac:dyDescent="0.3">
      <c r="A800" s="138">
        <v>2310</v>
      </c>
      <c r="B800" s="468" t="s">
        <v>912</v>
      </c>
    </row>
    <row r="801" spans="1:2" ht="13.8" thickBot="1" x14ac:dyDescent="0.3">
      <c r="A801" s="138">
        <v>2311</v>
      </c>
      <c r="B801" s="468" t="s">
        <v>914</v>
      </c>
    </row>
    <row r="802" spans="1:2" ht="13.8" thickBot="1" x14ac:dyDescent="0.3">
      <c r="A802" s="138">
        <v>2312</v>
      </c>
      <c r="B802" s="468" t="s">
        <v>403</v>
      </c>
    </row>
    <row r="803" spans="1:2" ht="13.8" thickBot="1" x14ac:dyDescent="0.3">
      <c r="A803" s="138">
        <v>2313</v>
      </c>
      <c r="B803" s="468" t="s">
        <v>913</v>
      </c>
    </row>
    <row r="804" spans="1:2" ht="13.8" thickBot="1" x14ac:dyDescent="0.3">
      <c r="A804" s="138">
        <v>2314</v>
      </c>
      <c r="B804" s="468" t="s">
        <v>915</v>
      </c>
    </row>
    <row r="805" spans="1:2" ht="13.8" thickBot="1" x14ac:dyDescent="0.3">
      <c r="A805" s="138">
        <v>2315</v>
      </c>
      <c r="B805" s="468" t="s">
        <v>916</v>
      </c>
    </row>
    <row r="806" spans="1:2" ht="13.8" thickBot="1" x14ac:dyDescent="0.3">
      <c r="A806" s="138">
        <v>2316</v>
      </c>
      <c r="B806" s="468" t="s">
        <v>917</v>
      </c>
    </row>
    <row r="807" spans="1:2" ht="13.8" thickBot="1" x14ac:dyDescent="0.3">
      <c r="A807" s="138">
        <v>2317</v>
      </c>
      <c r="B807" s="468" t="s">
        <v>918</v>
      </c>
    </row>
    <row r="808" spans="1:2" ht="13.8" thickBot="1" x14ac:dyDescent="0.3">
      <c r="A808" s="138">
        <v>2318</v>
      </c>
      <c r="B808" s="468" t="s">
        <v>919</v>
      </c>
    </row>
    <row r="809" spans="1:2" ht="13.8" thickBot="1" x14ac:dyDescent="0.3">
      <c r="A809" s="138">
        <v>2319</v>
      </c>
      <c r="B809" s="468" t="s">
        <v>920</v>
      </c>
    </row>
    <row r="810" spans="1:2" ht="13.8" thickBot="1" x14ac:dyDescent="0.3">
      <c r="A810" s="138">
        <v>2320</v>
      </c>
      <c r="B810" s="468" t="s">
        <v>921</v>
      </c>
    </row>
    <row r="811" spans="1:2" ht="13.8" thickBot="1" x14ac:dyDescent="0.3">
      <c r="A811" s="138">
        <v>2321</v>
      </c>
      <c r="B811" s="468" t="s">
        <v>922</v>
      </c>
    </row>
    <row r="812" spans="1:2" ht="13.8" thickBot="1" x14ac:dyDescent="0.3">
      <c r="A812" s="138">
        <v>2322</v>
      </c>
      <c r="B812" s="468" t="s">
        <v>928</v>
      </c>
    </row>
    <row r="813" spans="1:2" ht="13.8" thickBot="1" x14ac:dyDescent="0.3">
      <c r="A813" s="138">
        <v>2323</v>
      </c>
      <c r="B813" s="468" t="s">
        <v>929</v>
      </c>
    </row>
    <row r="814" spans="1:2" ht="13.8" thickBot="1" x14ac:dyDescent="0.3">
      <c r="A814" s="138">
        <v>2324</v>
      </c>
      <c r="B814" s="468" t="s">
        <v>930</v>
      </c>
    </row>
    <row r="815" spans="1:2" ht="13.8" thickBot="1" x14ac:dyDescent="0.3">
      <c r="A815" s="138">
        <v>2325</v>
      </c>
      <c r="B815" s="468" t="s">
        <v>931</v>
      </c>
    </row>
    <row r="816" spans="1:2" ht="13.8" thickBot="1" x14ac:dyDescent="0.3">
      <c r="A816" s="138">
        <v>2326</v>
      </c>
      <c r="B816" s="468" t="s">
        <v>932</v>
      </c>
    </row>
    <row r="817" spans="1:2" ht="13.8" thickBot="1" x14ac:dyDescent="0.3">
      <c r="A817" s="138">
        <v>2327</v>
      </c>
      <c r="B817" s="468" t="s">
        <v>933</v>
      </c>
    </row>
    <row r="818" spans="1:2" ht="13.8" thickBot="1" x14ac:dyDescent="0.3">
      <c r="A818" s="138">
        <v>2328</v>
      </c>
      <c r="B818" s="468" t="s">
        <v>934</v>
      </c>
    </row>
    <row r="819" spans="1:2" ht="13.8" thickBot="1" x14ac:dyDescent="0.3">
      <c r="A819" s="138">
        <v>2329</v>
      </c>
      <c r="B819" s="468" t="s">
        <v>938</v>
      </c>
    </row>
    <row r="820" spans="1:2" ht="13.8" thickBot="1" x14ac:dyDescent="0.3">
      <c r="A820" s="138">
        <v>2330</v>
      </c>
      <c r="B820" s="468" t="s">
        <v>935</v>
      </c>
    </row>
    <row r="821" spans="1:2" ht="13.8" thickBot="1" x14ac:dyDescent="0.3">
      <c r="A821" s="138">
        <v>2331</v>
      </c>
      <c r="B821" s="468" t="s">
        <v>936</v>
      </c>
    </row>
    <row r="822" spans="1:2" ht="13.8" thickBot="1" x14ac:dyDescent="0.3">
      <c r="A822" s="138">
        <v>2332</v>
      </c>
      <c r="B822" s="469" t="s">
        <v>937</v>
      </c>
    </row>
    <row r="823" spans="1:2" ht="13.8" thickBot="1" x14ac:dyDescent="0.3">
      <c r="A823" s="138">
        <v>2333</v>
      </c>
      <c r="B823" s="468" t="s">
        <v>942</v>
      </c>
    </row>
    <row r="824" spans="1:2" ht="13.8" thickBot="1" x14ac:dyDescent="0.3">
      <c r="A824" s="138">
        <v>2334</v>
      </c>
      <c r="B824" s="468" t="s">
        <v>943</v>
      </c>
    </row>
    <row r="825" spans="1:2" ht="13.8" thickBot="1" x14ac:dyDescent="0.3">
      <c r="A825" s="138">
        <v>2335</v>
      </c>
      <c r="B825" s="469" t="s">
        <v>1038</v>
      </c>
    </row>
    <row r="826" spans="1:2" ht="13.8" thickBot="1" x14ac:dyDescent="0.3">
      <c r="A826" s="138">
        <v>2336</v>
      </c>
      <c r="B826" s="469" t="s">
        <v>1039</v>
      </c>
    </row>
    <row r="827" spans="1:2" ht="13.8" thickBot="1" x14ac:dyDescent="0.3">
      <c r="A827" s="138">
        <v>2337</v>
      </c>
      <c r="B827" s="469" t="s">
        <v>1040</v>
      </c>
    </row>
    <row r="828" spans="1:2" ht="13.8" thickBot="1" x14ac:dyDescent="0.3">
      <c r="A828" s="138">
        <v>2338</v>
      </c>
      <c r="B828" s="469" t="s">
        <v>1041</v>
      </c>
    </row>
    <row r="829" spans="1:2" ht="13.8" thickBot="1" x14ac:dyDescent="0.3">
      <c r="A829" s="138">
        <v>2339</v>
      </c>
      <c r="B829" s="468" t="s">
        <v>941</v>
      </c>
    </row>
    <row r="830" spans="1:2" ht="13.8" thickBot="1" x14ac:dyDescent="0.3">
      <c r="A830" s="138">
        <v>2340</v>
      </c>
      <c r="B830" s="468" t="s">
        <v>923</v>
      </c>
    </row>
    <row r="831" spans="1:2" ht="13.8" thickBot="1" x14ac:dyDescent="0.3">
      <c r="A831" s="138">
        <v>2341</v>
      </c>
      <c r="B831" s="468" t="s">
        <v>924</v>
      </c>
    </row>
    <row r="832" spans="1:2" ht="13.8" thickBot="1" x14ac:dyDescent="0.3">
      <c r="A832" s="138">
        <v>2342</v>
      </c>
      <c r="B832" s="468" t="s">
        <v>925</v>
      </c>
    </row>
    <row r="833" spans="1:2" ht="13.8" thickBot="1" x14ac:dyDescent="0.3">
      <c r="A833" s="138">
        <v>2343</v>
      </c>
      <c r="B833" s="468" t="s">
        <v>926</v>
      </c>
    </row>
    <row r="834" spans="1:2" ht="13.8" thickBot="1" x14ac:dyDescent="0.3">
      <c r="A834" s="138">
        <v>2344</v>
      </c>
      <c r="B834" s="470" t="s">
        <v>927</v>
      </c>
    </row>
    <row r="835" spans="1:2" ht="24.6" x14ac:dyDescent="0.4">
      <c r="A835" s="138">
        <v>2345</v>
      </c>
      <c r="B835" s="291" t="s">
        <v>944</v>
      </c>
    </row>
    <row r="836" spans="1:2" ht="24.6" x14ac:dyDescent="0.4">
      <c r="A836" s="138">
        <v>2346</v>
      </c>
      <c r="B836" s="291" t="s">
        <v>1020</v>
      </c>
    </row>
    <row r="837" spans="1:2" ht="24.6" x14ac:dyDescent="0.4">
      <c r="A837" s="138">
        <v>2347</v>
      </c>
      <c r="B837" s="291" t="s">
        <v>901</v>
      </c>
    </row>
    <row r="838" spans="1:2" x14ac:dyDescent="0.25">
      <c r="A838" s="138">
        <v>2348</v>
      </c>
      <c r="B838" s="29" t="s">
        <v>1005</v>
      </c>
    </row>
    <row r="839" spans="1:2" x14ac:dyDescent="0.25">
      <c r="A839" s="138">
        <v>2349</v>
      </c>
      <c r="B839" s="471" t="s">
        <v>591</v>
      </c>
    </row>
    <row r="840" spans="1:2" x14ac:dyDescent="0.25">
      <c r="A840" s="138">
        <v>2350</v>
      </c>
      <c r="B840" s="471" t="s">
        <v>1006</v>
      </c>
    </row>
    <row r="841" spans="1:2" x14ac:dyDescent="0.25">
      <c r="A841" s="138">
        <v>2351</v>
      </c>
      <c r="B841" s="471" t="s">
        <v>82</v>
      </c>
    </row>
    <row r="842" spans="1:2" x14ac:dyDescent="0.25">
      <c r="A842" s="138">
        <v>2352</v>
      </c>
      <c r="B842" s="471" t="s">
        <v>612</v>
      </c>
    </row>
    <row r="843" spans="1:2" x14ac:dyDescent="0.25">
      <c r="A843" s="138">
        <v>2353</v>
      </c>
      <c r="B843" s="471" t="s">
        <v>79</v>
      </c>
    </row>
    <row r="844" spans="1:2" x14ac:dyDescent="0.25">
      <c r="A844" s="138">
        <v>2354</v>
      </c>
      <c r="B844" s="136" t="s">
        <v>631</v>
      </c>
    </row>
    <row r="845" spans="1:2" x14ac:dyDescent="0.25">
      <c r="A845" s="138">
        <v>2355</v>
      </c>
      <c r="B845" s="136" t="s">
        <v>98</v>
      </c>
    </row>
    <row r="846" spans="1:2" x14ac:dyDescent="0.25">
      <c r="A846" s="138">
        <v>2356</v>
      </c>
      <c r="B846" s="136" t="s">
        <v>627</v>
      </c>
    </row>
    <row r="847" spans="1:2" x14ac:dyDescent="0.25">
      <c r="A847" s="138">
        <v>2357</v>
      </c>
      <c r="B847" s="136" t="s">
        <v>630</v>
      </c>
    </row>
    <row r="848" spans="1:2" x14ac:dyDescent="0.25">
      <c r="A848" s="138">
        <v>2358</v>
      </c>
      <c r="B848" s="29" t="s">
        <v>939</v>
      </c>
    </row>
    <row r="849" spans="1:2" x14ac:dyDescent="0.25">
      <c r="A849" s="138">
        <v>2359</v>
      </c>
      <c r="B849" s="29" t="s">
        <v>1001</v>
      </c>
    </row>
    <row r="850" spans="1:2" x14ac:dyDescent="0.25">
      <c r="A850" s="138">
        <v>2360</v>
      </c>
      <c r="B850" s="29" t="s">
        <v>805</v>
      </c>
    </row>
    <row r="851" spans="1:2" x14ac:dyDescent="0.25">
      <c r="A851" s="138">
        <v>2361</v>
      </c>
      <c r="B851" s="29" t="s">
        <v>809</v>
      </c>
    </row>
    <row r="852" spans="1:2" x14ac:dyDescent="0.25">
      <c r="A852" s="138">
        <v>2362</v>
      </c>
      <c r="B852" s="29" t="s">
        <v>615</v>
      </c>
    </row>
    <row r="853" spans="1:2" x14ac:dyDescent="0.25">
      <c r="A853" s="138">
        <v>2363</v>
      </c>
      <c r="B853" s="29" t="s">
        <v>616</v>
      </c>
    </row>
    <row r="854" spans="1:2" x14ac:dyDescent="0.25">
      <c r="A854" s="138">
        <v>2364</v>
      </c>
      <c r="B854" s="29" t="s">
        <v>99</v>
      </c>
    </row>
    <row r="855" spans="1:2" x14ac:dyDescent="0.25">
      <c r="A855" s="138">
        <v>2365</v>
      </c>
      <c r="B855" s="29" t="s">
        <v>100</v>
      </c>
    </row>
    <row r="856" spans="1:2" x14ac:dyDescent="0.25">
      <c r="A856" s="138">
        <v>2366</v>
      </c>
      <c r="B856" s="29" t="s">
        <v>101</v>
      </c>
    </row>
    <row r="857" spans="1:2" x14ac:dyDescent="0.25">
      <c r="A857" s="138">
        <v>2367</v>
      </c>
      <c r="B857" s="29" t="s">
        <v>102</v>
      </c>
    </row>
    <row r="858" spans="1:2" x14ac:dyDescent="0.25">
      <c r="A858" s="138">
        <v>2368</v>
      </c>
      <c r="B858" s="472" t="s">
        <v>807</v>
      </c>
    </row>
    <row r="859" spans="1:2" x14ac:dyDescent="0.25">
      <c r="A859" s="138">
        <v>2369</v>
      </c>
      <c r="B859" s="38" t="s">
        <v>1283</v>
      </c>
    </row>
    <row r="860" spans="1:2" x14ac:dyDescent="0.25">
      <c r="A860" s="138">
        <v>2370</v>
      </c>
      <c r="B860" s="38" t="s">
        <v>1284</v>
      </c>
    </row>
    <row r="861" spans="1:2" x14ac:dyDescent="0.25">
      <c r="A861" s="138">
        <v>2371</v>
      </c>
      <c r="B861" s="38" t="s">
        <v>1285</v>
      </c>
    </row>
    <row r="862" spans="1:2" x14ac:dyDescent="0.25">
      <c r="A862" s="138">
        <v>2372</v>
      </c>
      <c r="B862" s="38" t="s">
        <v>1286</v>
      </c>
    </row>
    <row r="863" spans="1:2" x14ac:dyDescent="0.25">
      <c r="A863" s="138">
        <v>2373</v>
      </c>
      <c r="B863" s="29" t="s">
        <v>820</v>
      </c>
    </row>
    <row r="864" spans="1:2" x14ac:dyDescent="0.25">
      <c r="A864" s="138">
        <v>2374</v>
      </c>
      <c r="B864" s="29" t="s">
        <v>819</v>
      </c>
    </row>
    <row r="865" spans="1:2" x14ac:dyDescent="0.25">
      <c r="A865" s="138">
        <v>2375</v>
      </c>
      <c r="B865" s="29" t="s">
        <v>811</v>
      </c>
    </row>
    <row r="866" spans="1:2" x14ac:dyDescent="0.25">
      <c r="A866" s="138">
        <v>2376</v>
      </c>
      <c r="B866" s="29" t="s">
        <v>814</v>
      </c>
    </row>
    <row r="867" spans="1:2" x14ac:dyDescent="0.25">
      <c r="A867" s="138">
        <v>2377</v>
      </c>
      <c r="B867" s="29" t="s">
        <v>813</v>
      </c>
    </row>
    <row r="868" spans="1:2" x14ac:dyDescent="0.25">
      <c r="A868" s="138">
        <v>2378</v>
      </c>
      <c r="B868" s="26" t="s">
        <v>1396</v>
      </c>
    </row>
    <row r="869" spans="1:2" x14ac:dyDescent="0.25">
      <c r="A869" s="138">
        <v>2379</v>
      </c>
      <c r="B869" s="473" t="s">
        <v>1088</v>
      </c>
    </row>
    <row r="870" spans="1:2" x14ac:dyDescent="0.25">
      <c r="A870" s="138">
        <v>2380</v>
      </c>
      <c r="B870" s="473" t="s">
        <v>1110</v>
      </c>
    </row>
    <row r="871" spans="1:2" x14ac:dyDescent="0.25">
      <c r="A871" s="138">
        <v>2381</v>
      </c>
      <c r="B871" s="473" t="s">
        <v>1089</v>
      </c>
    </row>
    <row r="872" spans="1:2" x14ac:dyDescent="0.25">
      <c r="A872" s="138">
        <v>2382</v>
      </c>
      <c r="B872" s="473" t="s">
        <v>1111</v>
      </c>
    </row>
    <row r="873" spans="1:2" x14ac:dyDescent="0.25">
      <c r="A873" s="138">
        <v>2383</v>
      </c>
      <c r="B873" s="473" t="s">
        <v>1414</v>
      </c>
    </row>
    <row r="874" spans="1:2" x14ac:dyDescent="0.25">
      <c r="A874" s="138">
        <v>2384</v>
      </c>
      <c r="B874" s="473" t="s">
        <v>1090</v>
      </c>
    </row>
    <row r="875" spans="1:2" x14ac:dyDescent="0.25">
      <c r="A875" s="138">
        <v>2385</v>
      </c>
      <c r="B875" s="473" t="s">
        <v>1112</v>
      </c>
    </row>
    <row r="876" spans="1:2" x14ac:dyDescent="0.25">
      <c r="A876" s="138">
        <v>2386</v>
      </c>
      <c r="B876" s="473" t="s">
        <v>1091</v>
      </c>
    </row>
    <row r="877" spans="1:2" x14ac:dyDescent="0.25">
      <c r="A877" s="138">
        <v>2387</v>
      </c>
      <c r="B877" s="473" t="s">
        <v>1113</v>
      </c>
    </row>
    <row r="878" spans="1:2" x14ac:dyDescent="0.25">
      <c r="A878" s="138">
        <v>2388</v>
      </c>
      <c r="B878" s="473" t="s">
        <v>1092</v>
      </c>
    </row>
    <row r="879" spans="1:2" x14ac:dyDescent="0.25">
      <c r="A879" s="138">
        <v>2389</v>
      </c>
      <c r="B879" s="473" t="s">
        <v>1114</v>
      </c>
    </row>
    <row r="880" spans="1:2" x14ac:dyDescent="0.25">
      <c r="A880" s="138">
        <v>2390</v>
      </c>
      <c r="B880" s="473" t="s">
        <v>1093</v>
      </c>
    </row>
    <row r="881" spans="1:2" x14ac:dyDescent="0.25">
      <c r="A881" s="138">
        <v>2391</v>
      </c>
      <c r="B881" s="473" t="s">
        <v>1115</v>
      </c>
    </row>
    <row r="882" spans="1:2" x14ac:dyDescent="0.25">
      <c r="A882" s="138">
        <v>2392</v>
      </c>
      <c r="B882" s="473" t="s">
        <v>1094</v>
      </c>
    </row>
    <row r="883" spans="1:2" x14ac:dyDescent="0.25">
      <c r="A883" s="138">
        <v>2393</v>
      </c>
      <c r="B883" s="473" t="s">
        <v>1116</v>
      </c>
    </row>
    <row r="884" spans="1:2" x14ac:dyDescent="0.25">
      <c r="A884" s="138">
        <v>2394</v>
      </c>
      <c r="B884" s="473" t="s">
        <v>1117</v>
      </c>
    </row>
    <row r="885" spans="1:2" x14ac:dyDescent="0.25">
      <c r="A885" s="138">
        <v>2395</v>
      </c>
      <c r="B885" s="473" t="s">
        <v>1096</v>
      </c>
    </row>
    <row r="886" spans="1:2" x14ac:dyDescent="0.25">
      <c r="A886" s="138">
        <v>2396</v>
      </c>
      <c r="B886" s="473" t="s">
        <v>1118</v>
      </c>
    </row>
    <row r="887" spans="1:2" x14ac:dyDescent="0.25">
      <c r="A887" s="138">
        <v>2397</v>
      </c>
      <c r="B887" s="473" t="s">
        <v>1097</v>
      </c>
    </row>
    <row r="888" spans="1:2" x14ac:dyDescent="0.25">
      <c r="A888" s="138">
        <v>2398</v>
      </c>
      <c r="B888" s="473" t="s">
        <v>1119</v>
      </c>
    </row>
    <row r="889" spans="1:2" x14ac:dyDescent="0.25">
      <c r="A889" s="138">
        <v>2399</v>
      </c>
      <c r="B889" s="473" t="s">
        <v>1098</v>
      </c>
    </row>
    <row r="890" spans="1:2" x14ac:dyDescent="0.25">
      <c r="A890" s="138">
        <v>2400</v>
      </c>
      <c r="B890" s="473" t="s">
        <v>1120</v>
      </c>
    </row>
    <row r="891" spans="1:2" x14ac:dyDescent="0.25">
      <c r="A891" s="138">
        <v>2401</v>
      </c>
      <c r="B891" s="473" t="s">
        <v>1099</v>
      </c>
    </row>
    <row r="892" spans="1:2" x14ac:dyDescent="0.25">
      <c r="A892" s="138">
        <v>2402</v>
      </c>
      <c r="B892" s="473" t="s">
        <v>1121</v>
      </c>
    </row>
    <row r="893" spans="1:2" x14ac:dyDescent="0.25">
      <c r="A893" s="138">
        <v>2403</v>
      </c>
      <c r="B893" s="473" t="s">
        <v>1100</v>
      </c>
    </row>
    <row r="894" spans="1:2" x14ac:dyDescent="0.25">
      <c r="A894" s="138">
        <v>2404</v>
      </c>
      <c r="B894" s="473" t="s">
        <v>1122</v>
      </c>
    </row>
    <row r="895" spans="1:2" x14ac:dyDescent="0.25">
      <c r="A895" s="138">
        <v>2405</v>
      </c>
      <c r="B895" s="473" t="s">
        <v>1101</v>
      </c>
    </row>
    <row r="896" spans="1:2" x14ac:dyDescent="0.25">
      <c r="A896" s="138">
        <v>2406</v>
      </c>
      <c r="B896" s="473" t="s">
        <v>1123</v>
      </c>
    </row>
    <row r="897" spans="1:2" x14ac:dyDescent="0.25">
      <c r="A897" s="138">
        <v>2407</v>
      </c>
      <c r="B897" s="473" t="s">
        <v>1102</v>
      </c>
    </row>
    <row r="898" spans="1:2" x14ac:dyDescent="0.25">
      <c r="A898" s="138">
        <v>2408</v>
      </c>
      <c r="B898" s="473" t="s">
        <v>1124</v>
      </c>
    </row>
    <row r="899" spans="1:2" x14ac:dyDescent="0.25">
      <c r="A899" s="138">
        <v>2409</v>
      </c>
      <c r="B899" s="473" t="s">
        <v>1103</v>
      </c>
    </row>
    <row r="900" spans="1:2" x14ac:dyDescent="0.25">
      <c r="A900" s="138">
        <v>2410</v>
      </c>
      <c r="B900" s="473" t="s">
        <v>1125</v>
      </c>
    </row>
    <row r="901" spans="1:2" x14ac:dyDescent="0.25">
      <c r="A901" s="138">
        <v>2411</v>
      </c>
      <c r="B901" s="473" t="s">
        <v>1104</v>
      </c>
    </row>
    <row r="902" spans="1:2" x14ac:dyDescent="0.25">
      <c r="A902" s="138">
        <v>2412</v>
      </c>
      <c r="B902" s="473" t="s">
        <v>1126</v>
      </c>
    </row>
    <row r="903" spans="1:2" x14ac:dyDescent="0.25">
      <c r="A903" s="138">
        <v>2413</v>
      </c>
      <c r="B903" s="473" t="s">
        <v>1105</v>
      </c>
    </row>
    <row r="904" spans="1:2" ht="13.8" thickBot="1" x14ac:dyDescent="0.3">
      <c r="A904" s="138">
        <v>2414</v>
      </c>
      <c r="B904" s="474" t="s">
        <v>1127</v>
      </c>
    </row>
    <row r="905" spans="1:2" x14ac:dyDescent="0.25">
      <c r="A905" s="138">
        <v>2415</v>
      </c>
      <c r="B905" s="473" t="s">
        <v>1106</v>
      </c>
    </row>
    <row r="906" spans="1:2" ht="13.8" thickBot="1" x14ac:dyDescent="0.3">
      <c r="A906" s="138">
        <v>2416</v>
      </c>
      <c r="B906" s="474" t="s">
        <v>1107</v>
      </c>
    </row>
    <row r="907" spans="1:2" x14ac:dyDescent="0.25">
      <c r="A907" s="138">
        <v>2417</v>
      </c>
      <c r="B907" s="475" t="s">
        <v>426</v>
      </c>
    </row>
    <row r="908" spans="1:2" x14ac:dyDescent="0.25">
      <c r="A908" s="138">
        <v>2418</v>
      </c>
      <c r="B908" s="475" t="s">
        <v>427</v>
      </c>
    </row>
    <row r="909" spans="1:2" x14ac:dyDescent="0.25">
      <c r="A909" s="138">
        <v>2419</v>
      </c>
      <c r="B909" s="475" t="s">
        <v>428</v>
      </c>
    </row>
    <row r="910" spans="1:2" ht="13.8" thickBot="1" x14ac:dyDescent="0.3">
      <c r="A910" s="138">
        <v>2420</v>
      </c>
      <c r="B910" s="475" t="s">
        <v>429</v>
      </c>
    </row>
    <row r="911" spans="1:2" ht="13.8" thickBot="1" x14ac:dyDescent="0.3">
      <c r="A911" s="138">
        <v>2421</v>
      </c>
      <c r="B911" s="476" t="s">
        <v>420</v>
      </c>
    </row>
    <row r="912" spans="1:2" x14ac:dyDescent="0.25">
      <c r="A912" s="138">
        <v>2422</v>
      </c>
      <c r="B912" s="476" t="s">
        <v>416</v>
      </c>
    </row>
    <row r="913" spans="1:2" x14ac:dyDescent="0.25">
      <c r="A913" s="138">
        <v>2423</v>
      </c>
      <c r="B913" s="477" t="s">
        <v>419</v>
      </c>
    </row>
    <row r="914" spans="1:2" x14ac:dyDescent="0.25">
      <c r="A914" s="138">
        <v>2424</v>
      </c>
      <c r="B914" s="477" t="s">
        <v>430</v>
      </c>
    </row>
    <row r="915" spans="1:2" x14ac:dyDescent="0.25">
      <c r="A915" s="138">
        <v>2425</v>
      </c>
      <c r="B915" s="477" t="s">
        <v>425</v>
      </c>
    </row>
    <row r="916" spans="1:2" x14ac:dyDescent="0.25">
      <c r="A916" s="138">
        <v>2426</v>
      </c>
      <c r="B916" s="477" t="s">
        <v>234</v>
      </c>
    </row>
    <row r="917" spans="1:2" x14ac:dyDescent="0.25">
      <c r="A917" s="138">
        <v>2427</v>
      </c>
      <c r="B917" s="477" t="s">
        <v>422</v>
      </c>
    </row>
    <row r="918" spans="1:2" x14ac:dyDescent="0.25">
      <c r="A918" s="138">
        <v>2428</v>
      </c>
      <c r="B918" s="477" t="s">
        <v>423</v>
      </c>
    </row>
    <row r="919" spans="1:2" x14ac:dyDescent="0.25">
      <c r="A919" s="138">
        <v>2429</v>
      </c>
      <c r="B919" s="50" t="s">
        <v>1397</v>
      </c>
    </row>
    <row r="920" spans="1:2" ht="13.8" thickBot="1" x14ac:dyDescent="0.3">
      <c r="A920" s="138">
        <v>2430</v>
      </c>
      <c r="B920" s="51" t="s">
        <v>435</v>
      </c>
    </row>
    <row r="921" spans="1:2" x14ac:dyDescent="0.25">
      <c r="A921" s="138">
        <v>2431</v>
      </c>
      <c r="B921" s="476" t="s">
        <v>434</v>
      </c>
    </row>
    <row r="922" spans="1:2" ht="13.8" thickBot="1" x14ac:dyDescent="0.3">
      <c r="A922" s="138">
        <v>2432</v>
      </c>
      <c r="B922" s="50" t="s">
        <v>433</v>
      </c>
    </row>
    <row r="923" spans="1:2" x14ac:dyDescent="0.25">
      <c r="A923" s="138">
        <v>2433</v>
      </c>
      <c r="B923" s="478" t="s">
        <v>1290</v>
      </c>
    </row>
    <row r="924" spans="1:2" x14ac:dyDescent="0.25">
      <c r="A924" s="138">
        <v>2434</v>
      </c>
      <c r="B924" s="479" t="s">
        <v>1291</v>
      </c>
    </row>
    <row r="925" spans="1:2" x14ac:dyDescent="0.25">
      <c r="A925" s="138">
        <v>2435</v>
      </c>
      <c r="B925" s="479" t="s">
        <v>1292</v>
      </c>
    </row>
    <row r="926" spans="1:2" x14ac:dyDescent="0.25">
      <c r="A926" s="138">
        <v>2436</v>
      </c>
      <c r="B926" s="479" t="s">
        <v>1293</v>
      </c>
    </row>
    <row r="927" spans="1:2" x14ac:dyDescent="0.25">
      <c r="A927" s="138">
        <v>2437</v>
      </c>
      <c r="B927" s="479" t="s">
        <v>1294</v>
      </c>
    </row>
    <row r="928" spans="1:2" x14ac:dyDescent="0.25">
      <c r="A928" s="138">
        <v>2438</v>
      </c>
      <c r="B928" s="479" t="s">
        <v>1295</v>
      </c>
    </row>
    <row r="929" spans="1:2" x14ac:dyDescent="0.25">
      <c r="A929" s="138">
        <v>2439</v>
      </c>
      <c r="B929" s="479" t="s">
        <v>1296</v>
      </c>
    </row>
    <row r="930" spans="1:2" x14ac:dyDescent="0.25">
      <c r="A930" s="138">
        <v>2440</v>
      </c>
      <c r="B930" s="479" t="s">
        <v>1297</v>
      </c>
    </row>
    <row r="931" spans="1:2" x14ac:dyDescent="0.25">
      <c r="A931" s="138">
        <v>2441</v>
      </c>
      <c r="B931" s="479" t="s">
        <v>1298</v>
      </c>
    </row>
    <row r="932" spans="1:2" x14ac:dyDescent="0.25">
      <c r="A932" s="138">
        <v>2442</v>
      </c>
      <c r="B932" s="479" t="s">
        <v>1299</v>
      </c>
    </row>
    <row r="933" spans="1:2" x14ac:dyDescent="0.25">
      <c r="A933" s="138">
        <v>2443</v>
      </c>
      <c r="B933" s="479" t="s">
        <v>1300</v>
      </c>
    </row>
    <row r="934" spans="1:2" x14ac:dyDescent="0.25">
      <c r="A934" s="138">
        <v>2444</v>
      </c>
      <c r="B934" s="479" t="s">
        <v>1301</v>
      </c>
    </row>
    <row r="935" spans="1:2" x14ac:dyDescent="0.25">
      <c r="A935" s="138">
        <v>2445</v>
      </c>
      <c r="B935" s="479" t="s">
        <v>1302</v>
      </c>
    </row>
    <row r="936" spans="1:2" x14ac:dyDescent="0.25">
      <c r="A936" s="138">
        <v>2446</v>
      </c>
      <c r="B936" s="479" t="s">
        <v>1303</v>
      </c>
    </row>
    <row r="937" spans="1:2" x14ac:dyDescent="0.25">
      <c r="A937" s="138">
        <v>2447</v>
      </c>
      <c r="B937" s="479" t="s">
        <v>1304</v>
      </c>
    </row>
    <row r="938" spans="1:2" x14ac:dyDescent="0.25">
      <c r="A938" s="138">
        <v>2448</v>
      </c>
      <c r="B938" s="479" t="s">
        <v>1305</v>
      </c>
    </row>
    <row r="939" spans="1:2" x14ac:dyDescent="0.25">
      <c r="A939" s="138">
        <v>2449</v>
      </c>
      <c r="B939" s="479" t="s">
        <v>1306</v>
      </c>
    </row>
    <row r="940" spans="1:2" x14ac:dyDescent="0.25">
      <c r="A940" s="138">
        <v>2450</v>
      </c>
      <c r="B940" s="479" t="s">
        <v>1307</v>
      </c>
    </row>
    <row r="941" spans="1:2" x14ac:dyDescent="0.25">
      <c r="A941" s="138">
        <v>2451</v>
      </c>
      <c r="B941" s="479" t="s">
        <v>1308</v>
      </c>
    </row>
    <row r="942" spans="1:2" x14ac:dyDescent="0.25">
      <c r="A942" s="138">
        <v>2452</v>
      </c>
      <c r="B942" s="479" t="s">
        <v>1309</v>
      </c>
    </row>
    <row r="943" spans="1:2" x14ac:dyDescent="0.25">
      <c r="A943" s="138">
        <v>2453</v>
      </c>
      <c r="B943" s="479" t="s">
        <v>1310</v>
      </c>
    </row>
    <row r="944" spans="1:2" x14ac:dyDescent="0.25">
      <c r="A944" s="138">
        <v>2454</v>
      </c>
      <c r="B944" s="479" t="s">
        <v>1311</v>
      </c>
    </row>
    <row r="945" spans="1:2" x14ac:dyDescent="0.25">
      <c r="A945" s="138">
        <v>2455</v>
      </c>
      <c r="B945" s="479" t="s">
        <v>1312</v>
      </c>
    </row>
    <row r="946" spans="1:2" x14ac:dyDescent="0.25">
      <c r="A946" s="138">
        <v>2456</v>
      </c>
      <c r="B946" s="479" t="s">
        <v>1313</v>
      </c>
    </row>
    <row r="947" spans="1:2" x14ac:dyDescent="0.25">
      <c r="A947" s="138">
        <v>2457</v>
      </c>
      <c r="B947" s="479" t="s">
        <v>1314</v>
      </c>
    </row>
    <row r="948" spans="1:2" x14ac:dyDescent="0.25">
      <c r="A948" s="138">
        <v>2458</v>
      </c>
      <c r="B948" s="479" t="s">
        <v>1315</v>
      </c>
    </row>
    <row r="949" spans="1:2" x14ac:dyDescent="0.25">
      <c r="A949" s="138">
        <v>2459</v>
      </c>
      <c r="B949" s="479" t="s">
        <v>1316</v>
      </c>
    </row>
    <row r="950" spans="1:2" x14ac:dyDescent="0.25">
      <c r="A950" s="138">
        <v>2460</v>
      </c>
      <c r="B950" s="479" t="s">
        <v>1317</v>
      </c>
    </row>
    <row r="951" spans="1:2" x14ac:dyDescent="0.25">
      <c r="A951" s="138">
        <v>2461</v>
      </c>
      <c r="B951" s="479" t="s">
        <v>1318</v>
      </c>
    </row>
    <row r="952" spans="1:2" x14ac:dyDescent="0.25">
      <c r="A952" s="138">
        <v>2462</v>
      </c>
      <c r="B952" s="479" t="s">
        <v>1319</v>
      </c>
    </row>
    <row r="953" spans="1:2" x14ac:dyDescent="0.25">
      <c r="A953" s="138">
        <v>2463</v>
      </c>
      <c r="B953" s="479" t="s">
        <v>1320</v>
      </c>
    </row>
    <row r="954" spans="1:2" x14ac:dyDescent="0.25">
      <c r="A954" s="138">
        <v>2464</v>
      </c>
      <c r="B954" s="479" t="s">
        <v>1354</v>
      </c>
    </row>
    <row r="955" spans="1:2" x14ac:dyDescent="0.25">
      <c r="A955" s="138">
        <v>2465</v>
      </c>
      <c r="B955" s="479" t="s">
        <v>1321</v>
      </c>
    </row>
    <row r="956" spans="1:2" x14ac:dyDescent="0.25">
      <c r="A956" s="138">
        <v>2466</v>
      </c>
      <c r="B956" s="479" t="s">
        <v>1322</v>
      </c>
    </row>
    <row r="957" spans="1:2" x14ac:dyDescent="0.25">
      <c r="A957" s="138">
        <v>2467</v>
      </c>
      <c r="B957" s="479" t="s">
        <v>1323</v>
      </c>
    </row>
    <row r="958" spans="1:2" x14ac:dyDescent="0.25">
      <c r="A958" s="138">
        <v>2468</v>
      </c>
      <c r="B958" s="479" t="s">
        <v>1324</v>
      </c>
    </row>
    <row r="959" spans="1:2" x14ac:dyDescent="0.25">
      <c r="A959" s="138">
        <v>2469</v>
      </c>
      <c r="B959" s="479" t="s">
        <v>1325</v>
      </c>
    </row>
    <row r="960" spans="1:2" x14ac:dyDescent="0.25">
      <c r="A960" s="138">
        <v>2470</v>
      </c>
      <c r="B960" s="479" t="s">
        <v>1326</v>
      </c>
    </row>
    <row r="961" spans="1:2" x14ac:dyDescent="0.25">
      <c r="A961" s="138">
        <v>2471</v>
      </c>
      <c r="B961" s="479" t="s">
        <v>1327</v>
      </c>
    </row>
    <row r="962" spans="1:2" x14ac:dyDescent="0.25">
      <c r="A962" s="138">
        <v>2472</v>
      </c>
      <c r="B962" s="479" t="s">
        <v>1328</v>
      </c>
    </row>
    <row r="963" spans="1:2" x14ac:dyDescent="0.25">
      <c r="A963" s="138">
        <v>2473</v>
      </c>
      <c r="B963" s="479" t="s">
        <v>1329</v>
      </c>
    </row>
    <row r="964" spans="1:2" x14ac:dyDescent="0.25">
      <c r="A964" s="138">
        <v>2474</v>
      </c>
      <c r="B964" s="479" t="s">
        <v>1330</v>
      </c>
    </row>
    <row r="965" spans="1:2" x14ac:dyDescent="0.25">
      <c r="A965" s="138">
        <v>2475</v>
      </c>
      <c r="B965" s="479" t="s">
        <v>1331</v>
      </c>
    </row>
    <row r="966" spans="1:2" x14ac:dyDescent="0.25">
      <c r="A966" s="138">
        <v>2476</v>
      </c>
      <c r="B966" s="479" t="s">
        <v>1332</v>
      </c>
    </row>
    <row r="967" spans="1:2" x14ac:dyDescent="0.25">
      <c r="A967" s="138">
        <v>2477</v>
      </c>
      <c r="B967" s="479" t="s">
        <v>1333</v>
      </c>
    </row>
    <row r="968" spans="1:2" x14ac:dyDescent="0.25">
      <c r="A968" s="138">
        <v>2478</v>
      </c>
      <c r="B968" s="479" t="s">
        <v>1334</v>
      </c>
    </row>
    <row r="969" spans="1:2" x14ac:dyDescent="0.25">
      <c r="A969" s="138">
        <v>2479</v>
      </c>
      <c r="B969" s="479" t="s">
        <v>1335</v>
      </c>
    </row>
    <row r="970" spans="1:2" x14ac:dyDescent="0.25">
      <c r="A970" s="138">
        <v>2480</v>
      </c>
      <c r="B970" s="479" t="s">
        <v>1336</v>
      </c>
    </row>
    <row r="971" spans="1:2" x14ac:dyDescent="0.25">
      <c r="A971" s="138">
        <v>2481</v>
      </c>
      <c r="B971" s="479" t="s">
        <v>1337</v>
      </c>
    </row>
    <row r="972" spans="1:2" x14ac:dyDescent="0.25">
      <c r="A972" s="138">
        <v>2482</v>
      </c>
      <c r="B972" s="479" t="s">
        <v>1338</v>
      </c>
    </row>
    <row r="973" spans="1:2" x14ac:dyDescent="0.25">
      <c r="A973" s="138">
        <v>2483</v>
      </c>
      <c r="B973" s="479" t="s">
        <v>1339</v>
      </c>
    </row>
    <row r="974" spans="1:2" x14ac:dyDescent="0.25">
      <c r="A974" s="138">
        <v>2484</v>
      </c>
      <c r="B974" s="479" t="s">
        <v>1340</v>
      </c>
    </row>
    <row r="975" spans="1:2" x14ac:dyDescent="0.25">
      <c r="A975" s="138">
        <v>2485</v>
      </c>
      <c r="B975" s="479" t="s">
        <v>1341</v>
      </c>
    </row>
    <row r="976" spans="1:2" x14ac:dyDescent="0.25">
      <c r="A976" s="138">
        <v>2486</v>
      </c>
      <c r="B976" s="479" t="s">
        <v>1342</v>
      </c>
    </row>
    <row r="977" spans="1:2" x14ac:dyDescent="0.25">
      <c r="A977" s="138">
        <v>2487</v>
      </c>
      <c r="B977" s="479" t="s">
        <v>1343</v>
      </c>
    </row>
    <row r="978" spans="1:2" x14ac:dyDescent="0.25">
      <c r="A978" s="138">
        <v>2488</v>
      </c>
      <c r="B978" s="479" t="s">
        <v>1344</v>
      </c>
    </row>
    <row r="979" spans="1:2" x14ac:dyDescent="0.25">
      <c r="A979" s="138">
        <v>2489</v>
      </c>
      <c r="B979" s="479" t="s">
        <v>1345</v>
      </c>
    </row>
    <row r="980" spans="1:2" x14ac:dyDescent="0.25">
      <c r="A980" s="138">
        <v>2490</v>
      </c>
      <c r="B980" s="480" t="s">
        <v>1346</v>
      </c>
    </row>
    <row r="981" spans="1:2" x14ac:dyDescent="0.25">
      <c r="A981" s="138">
        <v>2491</v>
      </c>
      <c r="B981" s="480" t="s">
        <v>1347</v>
      </c>
    </row>
    <row r="982" spans="1:2" x14ac:dyDescent="0.25">
      <c r="A982" s="138">
        <v>2492</v>
      </c>
      <c r="B982" s="479" t="s">
        <v>1348</v>
      </c>
    </row>
    <row r="983" spans="1:2" x14ac:dyDescent="0.25">
      <c r="A983" s="138">
        <v>2493</v>
      </c>
      <c r="B983" s="479" t="s">
        <v>1349</v>
      </c>
    </row>
    <row r="984" spans="1:2" x14ac:dyDescent="0.25">
      <c r="A984" s="138">
        <v>2494</v>
      </c>
      <c r="B984" s="479" t="s">
        <v>1350</v>
      </c>
    </row>
    <row r="985" spans="1:2" x14ac:dyDescent="0.25">
      <c r="A985" s="138">
        <v>2495</v>
      </c>
      <c r="B985" s="479" t="s">
        <v>1351</v>
      </c>
    </row>
    <row r="986" spans="1:2" x14ac:dyDescent="0.25">
      <c r="A986" s="138">
        <v>2496</v>
      </c>
      <c r="B986" s="479" t="s">
        <v>1352</v>
      </c>
    </row>
    <row r="987" spans="1:2" ht="13.8" thickBot="1" x14ac:dyDescent="0.3">
      <c r="A987" s="138">
        <v>2497</v>
      </c>
      <c r="B987" s="481" t="s">
        <v>1353</v>
      </c>
    </row>
    <row r="988" spans="1:2" ht="13.8" thickBot="1" x14ac:dyDescent="0.3">
      <c r="A988" s="138">
        <v>2498</v>
      </c>
      <c r="B988" s="361" t="s">
        <v>1151</v>
      </c>
    </row>
    <row r="989" spans="1:2" ht="13.8" thickBot="1" x14ac:dyDescent="0.3">
      <c r="A989" s="138">
        <v>2499</v>
      </c>
      <c r="B989" s="360" t="s">
        <v>1152</v>
      </c>
    </row>
    <row r="990" spans="1:2" ht="13.8" thickBot="1" x14ac:dyDescent="0.3">
      <c r="A990" s="138">
        <v>2500</v>
      </c>
      <c r="B990" s="360" t="s">
        <v>1153</v>
      </c>
    </row>
    <row r="991" spans="1:2" ht="13.8" thickBot="1" x14ac:dyDescent="0.3">
      <c r="A991" s="138">
        <v>2501</v>
      </c>
      <c r="B991" s="360" t="s">
        <v>1154</v>
      </c>
    </row>
    <row r="992" spans="1:2" ht="13.8" thickBot="1" x14ac:dyDescent="0.3">
      <c r="A992" s="138">
        <v>2502</v>
      </c>
      <c r="B992" s="360" t="s">
        <v>1155</v>
      </c>
    </row>
    <row r="993" spans="1:2" ht="13.8" thickBot="1" x14ac:dyDescent="0.3">
      <c r="A993" s="138">
        <v>2503</v>
      </c>
      <c r="B993" s="360" t="s">
        <v>1156</v>
      </c>
    </row>
    <row r="994" spans="1:2" ht="13.8" thickBot="1" x14ac:dyDescent="0.3">
      <c r="A994" s="138">
        <v>2504</v>
      </c>
      <c r="B994" s="360" t="s">
        <v>1157</v>
      </c>
    </row>
    <row r="995" spans="1:2" ht="13.8" thickBot="1" x14ac:dyDescent="0.3">
      <c r="A995" s="138">
        <v>2505</v>
      </c>
      <c r="B995" s="360" t="s">
        <v>1158</v>
      </c>
    </row>
    <row r="996" spans="1:2" ht="13.8" thickBot="1" x14ac:dyDescent="0.3">
      <c r="A996" s="138">
        <v>2506</v>
      </c>
      <c r="B996" s="360" t="s">
        <v>1159</v>
      </c>
    </row>
    <row r="997" spans="1:2" ht="13.8" thickBot="1" x14ac:dyDescent="0.3">
      <c r="A997" s="138">
        <v>2507</v>
      </c>
      <c r="B997" s="360" t="s">
        <v>1160</v>
      </c>
    </row>
    <row r="998" spans="1:2" ht="13.8" thickBot="1" x14ac:dyDescent="0.3">
      <c r="A998" s="138">
        <v>2508</v>
      </c>
      <c r="B998" s="360" t="s">
        <v>1161</v>
      </c>
    </row>
    <row r="999" spans="1:2" ht="13.8" thickBot="1" x14ac:dyDescent="0.3">
      <c r="A999" s="138">
        <v>2509</v>
      </c>
      <c r="B999" s="361" t="s">
        <v>1162</v>
      </c>
    </row>
    <row r="1000" spans="1:2" ht="13.8" thickBot="1" x14ac:dyDescent="0.3">
      <c r="A1000" s="138">
        <v>2510</v>
      </c>
      <c r="B1000" s="360" t="s">
        <v>1163</v>
      </c>
    </row>
    <row r="1001" spans="1:2" ht="13.8" thickBot="1" x14ac:dyDescent="0.3">
      <c r="A1001" s="138">
        <v>2511</v>
      </c>
      <c r="B1001" s="360" t="s">
        <v>1164</v>
      </c>
    </row>
    <row r="1002" spans="1:2" ht="13.8" thickBot="1" x14ac:dyDescent="0.3">
      <c r="A1002" s="138">
        <v>2512</v>
      </c>
      <c r="B1002" s="360" t="s">
        <v>1165</v>
      </c>
    </row>
    <row r="1003" spans="1:2" ht="13.8" thickBot="1" x14ac:dyDescent="0.3">
      <c r="A1003" s="138">
        <v>2513</v>
      </c>
      <c r="B1003" s="360" t="s">
        <v>1166</v>
      </c>
    </row>
    <row r="1004" spans="1:2" ht="13.8" thickBot="1" x14ac:dyDescent="0.3">
      <c r="A1004" s="138">
        <v>2514</v>
      </c>
      <c r="B1004" s="360" t="s">
        <v>1167</v>
      </c>
    </row>
    <row r="1005" spans="1:2" ht="13.8" thickBot="1" x14ac:dyDescent="0.3">
      <c r="A1005" s="138">
        <v>2515</v>
      </c>
      <c r="B1005" s="360" t="s">
        <v>1168</v>
      </c>
    </row>
    <row r="1006" spans="1:2" ht="13.8" thickBot="1" x14ac:dyDescent="0.3">
      <c r="A1006" s="138">
        <v>2516</v>
      </c>
      <c r="B1006" s="360" t="s">
        <v>1169</v>
      </c>
    </row>
    <row r="1007" spans="1:2" ht="13.8" thickBot="1" x14ac:dyDescent="0.3">
      <c r="A1007" s="138">
        <v>2517</v>
      </c>
      <c r="B1007" s="360" t="s">
        <v>1170</v>
      </c>
    </row>
    <row r="1008" spans="1:2" ht="13.8" thickBot="1" x14ac:dyDescent="0.3">
      <c r="A1008" s="138">
        <v>2518</v>
      </c>
      <c r="B1008" s="360" t="s">
        <v>1171</v>
      </c>
    </row>
    <row r="1009" spans="1:2" ht="13.8" thickBot="1" x14ac:dyDescent="0.3">
      <c r="A1009" s="138">
        <v>2519</v>
      </c>
      <c r="B1009" s="360" t="s">
        <v>1172</v>
      </c>
    </row>
    <row r="1010" spans="1:2" ht="13.8" thickBot="1" x14ac:dyDescent="0.3">
      <c r="A1010" s="138">
        <v>2520</v>
      </c>
      <c r="B1010" s="360" t="s">
        <v>1173</v>
      </c>
    </row>
    <row r="1011" spans="1:2" ht="13.8" thickBot="1" x14ac:dyDescent="0.3">
      <c r="A1011" s="138">
        <v>2521</v>
      </c>
      <c r="B1011" s="360" t="s">
        <v>1174</v>
      </c>
    </row>
    <row r="1012" spans="1:2" ht="13.8" thickBot="1" x14ac:dyDescent="0.3">
      <c r="A1012" s="138">
        <v>2522</v>
      </c>
      <c r="B1012" s="360" t="s">
        <v>1175</v>
      </c>
    </row>
    <row r="1013" spans="1:2" ht="13.8" thickBot="1" x14ac:dyDescent="0.3">
      <c r="A1013" s="138">
        <v>2523</v>
      </c>
      <c r="B1013" s="360" t="s">
        <v>1176</v>
      </c>
    </row>
    <row r="1014" spans="1:2" ht="13.8" thickBot="1" x14ac:dyDescent="0.3">
      <c r="A1014" s="138">
        <v>2524</v>
      </c>
      <c r="B1014" s="360" t="s">
        <v>1177</v>
      </c>
    </row>
    <row r="1015" spans="1:2" ht="13.8" thickBot="1" x14ac:dyDescent="0.3">
      <c r="A1015" s="138">
        <v>2525</v>
      </c>
      <c r="B1015" s="360" t="s">
        <v>1178</v>
      </c>
    </row>
    <row r="1016" spans="1:2" ht="13.8" thickBot="1" x14ac:dyDescent="0.3">
      <c r="A1016" s="138">
        <v>2526</v>
      </c>
      <c r="B1016" s="360" t="s">
        <v>1179</v>
      </c>
    </row>
    <row r="1017" spans="1:2" ht="13.8" thickBot="1" x14ac:dyDescent="0.3">
      <c r="A1017" s="138">
        <v>2527</v>
      </c>
      <c r="B1017" s="360" t="s">
        <v>1180</v>
      </c>
    </row>
    <row r="1018" spans="1:2" ht="13.8" thickBot="1" x14ac:dyDescent="0.3">
      <c r="A1018" s="138">
        <v>2528</v>
      </c>
      <c r="B1018" s="360" t="s">
        <v>1181</v>
      </c>
    </row>
    <row r="1019" spans="1:2" ht="13.8" thickBot="1" x14ac:dyDescent="0.3">
      <c r="A1019" s="138">
        <v>2529</v>
      </c>
      <c r="B1019" s="360" t="s">
        <v>1182</v>
      </c>
    </row>
    <row r="1020" spans="1:2" ht="13.8" thickBot="1" x14ac:dyDescent="0.3">
      <c r="A1020" s="138">
        <v>2530</v>
      </c>
      <c r="B1020" s="360" t="s">
        <v>1183</v>
      </c>
    </row>
    <row r="1021" spans="1:2" ht="13.8" thickBot="1" x14ac:dyDescent="0.3">
      <c r="A1021" s="138">
        <v>2531</v>
      </c>
      <c r="B1021" s="360" t="s">
        <v>1184</v>
      </c>
    </row>
    <row r="1022" spans="1:2" ht="13.8" thickBot="1" x14ac:dyDescent="0.3">
      <c r="A1022" s="138">
        <v>2532</v>
      </c>
      <c r="B1022" s="360" t="s">
        <v>1185</v>
      </c>
    </row>
    <row r="1023" spans="1:2" ht="13.8" thickBot="1" x14ac:dyDescent="0.3">
      <c r="A1023" s="138">
        <v>2533</v>
      </c>
      <c r="B1023" s="360" t="s">
        <v>1186</v>
      </c>
    </row>
    <row r="1024" spans="1:2" ht="13.8" thickBot="1" x14ac:dyDescent="0.3">
      <c r="A1024" s="138">
        <v>2534</v>
      </c>
      <c r="B1024" s="360" t="s">
        <v>1187</v>
      </c>
    </row>
    <row r="1025" spans="1:2" ht="13.8" thickBot="1" x14ac:dyDescent="0.3">
      <c r="A1025" s="138">
        <v>2535</v>
      </c>
      <c r="B1025" s="360" t="s">
        <v>1188</v>
      </c>
    </row>
    <row r="1026" spans="1:2" ht="13.8" thickBot="1" x14ac:dyDescent="0.3">
      <c r="A1026" s="138">
        <v>2536</v>
      </c>
      <c r="B1026" s="360" t="s">
        <v>1189</v>
      </c>
    </row>
    <row r="1027" spans="1:2" ht="13.8" thickBot="1" x14ac:dyDescent="0.3">
      <c r="A1027" s="138">
        <v>2537</v>
      </c>
      <c r="B1027" s="360" t="s">
        <v>1190</v>
      </c>
    </row>
    <row r="1028" spans="1:2" ht="13.8" thickBot="1" x14ac:dyDescent="0.3">
      <c r="A1028" s="138">
        <v>2538</v>
      </c>
      <c r="B1028" s="360" t="s">
        <v>1191</v>
      </c>
    </row>
    <row r="1029" spans="1:2" ht="13.8" thickBot="1" x14ac:dyDescent="0.3">
      <c r="A1029" s="138">
        <v>2539</v>
      </c>
      <c r="B1029" s="360" t="s">
        <v>1192</v>
      </c>
    </row>
    <row r="1030" spans="1:2" ht="13.8" thickBot="1" x14ac:dyDescent="0.3">
      <c r="A1030" s="138">
        <v>2540</v>
      </c>
      <c r="B1030" s="360" t="s">
        <v>1374</v>
      </c>
    </row>
    <row r="1031" spans="1:2" ht="13.8" thickBot="1" x14ac:dyDescent="0.3">
      <c r="A1031" s="138">
        <v>2541</v>
      </c>
      <c r="B1031" s="360" t="s">
        <v>1389</v>
      </c>
    </row>
    <row r="1032" spans="1:2" ht="13.8" thickBot="1" x14ac:dyDescent="0.3">
      <c r="A1032" s="138">
        <v>2542</v>
      </c>
      <c r="B1032" s="360" t="s">
        <v>1193</v>
      </c>
    </row>
    <row r="1033" spans="1:2" ht="13.8" thickBot="1" x14ac:dyDescent="0.3">
      <c r="A1033" s="138">
        <v>2543</v>
      </c>
      <c r="B1033" s="360" t="s">
        <v>1194</v>
      </c>
    </row>
    <row r="1034" spans="1:2" ht="13.8" thickBot="1" x14ac:dyDescent="0.3">
      <c r="A1034" s="138">
        <v>2544</v>
      </c>
      <c r="B1034" s="360" t="s">
        <v>1377</v>
      </c>
    </row>
    <row r="1035" spans="1:2" ht="13.8" thickBot="1" x14ac:dyDescent="0.3">
      <c r="A1035" s="138">
        <v>2545</v>
      </c>
      <c r="B1035" s="360" t="s">
        <v>1195</v>
      </c>
    </row>
    <row r="1036" spans="1:2" ht="13.8" thickBot="1" x14ac:dyDescent="0.3">
      <c r="A1036" s="138">
        <v>2546</v>
      </c>
      <c r="B1036" s="360" t="s">
        <v>1373</v>
      </c>
    </row>
    <row r="1037" spans="1:2" ht="13.8" thickBot="1" x14ac:dyDescent="0.3">
      <c r="A1037" s="138">
        <v>2547</v>
      </c>
      <c r="B1037" s="360" t="s">
        <v>1196</v>
      </c>
    </row>
    <row r="1038" spans="1:2" ht="13.8" thickBot="1" x14ac:dyDescent="0.3">
      <c r="A1038" s="138">
        <v>2548</v>
      </c>
      <c r="B1038" s="360" t="s">
        <v>1197</v>
      </c>
    </row>
    <row r="1039" spans="1:2" ht="13.8" thickBot="1" x14ac:dyDescent="0.3">
      <c r="A1039" s="138">
        <v>2549</v>
      </c>
      <c r="B1039" s="360" t="s">
        <v>1198</v>
      </c>
    </row>
    <row r="1040" spans="1:2" ht="13.8" thickBot="1" x14ac:dyDescent="0.3">
      <c r="A1040" s="138">
        <v>2550</v>
      </c>
      <c r="B1040" s="361" t="s">
        <v>1199</v>
      </c>
    </row>
    <row r="1041" spans="1:2" ht="13.8" thickBot="1" x14ac:dyDescent="0.3">
      <c r="A1041" s="138">
        <v>2551</v>
      </c>
      <c r="B1041" s="360" t="s">
        <v>1200</v>
      </c>
    </row>
    <row r="1042" spans="1:2" ht="13.8" thickBot="1" x14ac:dyDescent="0.3">
      <c r="A1042" s="138">
        <v>2552</v>
      </c>
      <c r="B1042" s="360" t="s">
        <v>1201</v>
      </c>
    </row>
    <row r="1043" spans="1:2" ht="13.8" thickBot="1" x14ac:dyDescent="0.3">
      <c r="A1043" s="138">
        <v>2553</v>
      </c>
      <c r="B1043" s="360" t="s">
        <v>1202</v>
      </c>
    </row>
    <row r="1044" spans="1:2" ht="13.8" thickBot="1" x14ac:dyDescent="0.3">
      <c r="A1044" s="138">
        <v>2554</v>
      </c>
      <c r="B1044" s="360" t="s">
        <v>1203</v>
      </c>
    </row>
    <row r="1045" spans="1:2" ht="13.8" thickBot="1" x14ac:dyDescent="0.3">
      <c r="A1045" s="138">
        <v>2555</v>
      </c>
      <c r="B1045" s="360" t="s">
        <v>1204</v>
      </c>
    </row>
    <row r="1046" spans="1:2" ht="13.8" thickBot="1" x14ac:dyDescent="0.3">
      <c r="A1046" s="138">
        <v>2556</v>
      </c>
      <c r="B1046" s="360" t="s">
        <v>1205</v>
      </c>
    </row>
    <row r="1047" spans="1:2" ht="13.8" thickBot="1" x14ac:dyDescent="0.3">
      <c r="A1047" s="138">
        <v>2557</v>
      </c>
      <c r="B1047" s="360" t="s">
        <v>1206</v>
      </c>
    </row>
    <row r="1048" spans="1:2" ht="13.8" thickBot="1" x14ac:dyDescent="0.3">
      <c r="A1048" s="138">
        <v>2558</v>
      </c>
      <c r="B1048" s="360" t="s">
        <v>1212</v>
      </c>
    </row>
    <row r="1049" spans="1:2" ht="13.8" thickBot="1" x14ac:dyDescent="0.3">
      <c r="A1049" s="138">
        <v>2559</v>
      </c>
      <c r="B1049" s="360" t="s">
        <v>1360</v>
      </c>
    </row>
    <row r="1050" spans="1:2" ht="13.8" thickBot="1" x14ac:dyDescent="0.3">
      <c r="A1050" s="138">
        <v>2560</v>
      </c>
      <c r="B1050" s="360" t="s">
        <v>1207</v>
      </c>
    </row>
    <row r="1051" spans="1:2" ht="13.8" thickBot="1" x14ac:dyDescent="0.3">
      <c r="A1051" s="138">
        <v>2561</v>
      </c>
      <c r="B1051" s="360" t="s">
        <v>1208</v>
      </c>
    </row>
    <row r="1052" spans="1:2" ht="13.8" thickBot="1" x14ac:dyDescent="0.3">
      <c r="A1052" s="138">
        <v>2562</v>
      </c>
      <c r="B1052" s="360" t="s">
        <v>1209</v>
      </c>
    </row>
    <row r="1053" spans="1:2" ht="13.8" thickBot="1" x14ac:dyDescent="0.3">
      <c r="A1053" s="138">
        <v>2563</v>
      </c>
      <c r="B1053" s="360" t="s">
        <v>1210</v>
      </c>
    </row>
    <row r="1054" spans="1:2" ht="13.8" thickBot="1" x14ac:dyDescent="0.3">
      <c r="A1054" s="138">
        <v>2564</v>
      </c>
      <c r="B1054" s="360" t="s">
        <v>1211</v>
      </c>
    </row>
    <row r="1055" spans="1:2" ht="13.8" thickBot="1" x14ac:dyDescent="0.3">
      <c r="A1055" s="138">
        <v>2565</v>
      </c>
      <c r="B1055" s="360" t="s">
        <v>1375</v>
      </c>
    </row>
    <row r="1056" spans="1:2" ht="13.8" thickBot="1" x14ac:dyDescent="0.3">
      <c r="A1056" s="138">
        <v>2566</v>
      </c>
      <c r="B1056" s="360" t="s">
        <v>1376</v>
      </c>
    </row>
    <row r="1057" spans="1:2" ht="13.8" thickBot="1" x14ac:dyDescent="0.3">
      <c r="A1057" s="138">
        <v>2567</v>
      </c>
      <c r="B1057" s="360" t="s">
        <v>1213</v>
      </c>
    </row>
    <row r="1058" spans="1:2" ht="13.8" thickBot="1" x14ac:dyDescent="0.3">
      <c r="A1058" s="138">
        <v>2568</v>
      </c>
      <c r="B1058" s="360" t="s">
        <v>1214</v>
      </c>
    </row>
    <row r="1059" spans="1:2" ht="13.8" thickBot="1" x14ac:dyDescent="0.3">
      <c r="A1059" s="138">
        <v>2569</v>
      </c>
      <c r="B1059" s="360" t="s">
        <v>1215</v>
      </c>
    </row>
    <row r="1060" spans="1:2" ht="13.8" thickBot="1" x14ac:dyDescent="0.3">
      <c r="A1060" s="138">
        <v>2570</v>
      </c>
      <c r="B1060" s="360" t="s">
        <v>1216</v>
      </c>
    </row>
    <row r="1061" spans="1:2" ht="13.8" thickBot="1" x14ac:dyDescent="0.3">
      <c r="A1061" s="138">
        <v>2571</v>
      </c>
      <c r="B1061" s="360" t="s">
        <v>1217</v>
      </c>
    </row>
    <row r="1062" spans="1:2" ht="13.8" thickBot="1" x14ac:dyDescent="0.3">
      <c r="A1062" s="138">
        <v>2572</v>
      </c>
      <c r="B1062" s="361" t="s">
        <v>1218</v>
      </c>
    </row>
    <row r="1063" spans="1:2" ht="13.8" thickBot="1" x14ac:dyDescent="0.3">
      <c r="A1063" s="138">
        <v>2573</v>
      </c>
      <c r="B1063" s="360" t="s">
        <v>1219</v>
      </c>
    </row>
    <row r="1064" spans="1:2" ht="13.8" thickBot="1" x14ac:dyDescent="0.3">
      <c r="A1064" s="138">
        <v>2574</v>
      </c>
      <c r="B1064" s="360" t="s">
        <v>1220</v>
      </c>
    </row>
    <row r="1065" spans="1:2" ht="13.8" thickBot="1" x14ac:dyDescent="0.3">
      <c r="A1065" s="138">
        <v>2575</v>
      </c>
      <c r="B1065" s="361" t="s">
        <v>1221</v>
      </c>
    </row>
    <row r="1066" spans="1:2" ht="13.8" thickBot="1" x14ac:dyDescent="0.3">
      <c r="A1066" s="138">
        <v>2576</v>
      </c>
      <c r="B1066" s="360" t="s">
        <v>1222</v>
      </c>
    </row>
    <row r="1067" spans="1:2" ht="13.8" thickBot="1" x14ac:dyDescent="0.3">
      <c r="A1067" s="138">
        <v>2577</v>
      </c>
      <c r="B1067" s="360" t="s">
        <v>1223</v>
      </c>
    </row>
    <row r="1068" spans="1:2" ht="13.8" thickBot="1" x14ac:dyDescent="0.3">
      <c r="A1068" s="138">
        <v>2578</v>
      </c>
      <c r="B1068" s="360" t="s">
        <v>1224</v>
      </c>
    </row>
    <row r="1069" spans="1:2" ht="13.8" thickBot="1" x14ac:dyDescent="0.3">
      <c r="A1069" s="138">
        <v>2579</v>
      </c>
      <c r="B1069" s="360" t="s">
        <v>1225</v>
      </c>
    </row>
    <row r="1070" spans="1:2" ht="13.8" thickBot="1" x14ac:dyDescent="0.3">
      <c r="A1070" s="138">
        <v>2580</v>
      </c>
      <c r="B1070" s="360" t="s">
        <v>1361</v>
      </c>
    </row>
    <row r="1071" spans="1:2" ht="13.8" thickBot="1" x14ac:dyDescent="0.3">
      <c r="A1071" s="138">
        <v>2581</v>
      </c>
      <c r="B1071" s="360" t="s">
        <v>1362</v>
      </c>
    </row>
    <row r="1072" spans="1:2" ht="13.8" thickBot="1" x14ac:dyDescent="0.3">
      <c r="A1072" s="138">
        <v>2582</v>
      </c>
      <c r="B1072" s="360" t="s">
        <v>1363</v>
      </c>
    </row>
    <row r="1073" spans="1:2" ht="13.8" thickBot="1" x14ac:dyDescent="0.3">
      <c r="A1073" s="138">
        <v>2583</v>
      </c>
      <c r="B1073" s="360" t="s">
        <v>1364</v>
      </c>
    </row>
    <row r="1074" spans="1:2" ht="13.8" thickBot="1" x14ac:dyDescent="0.3">
      <c r="A1074" s="138">
        <v>2584</v>
      </c>
      <c r="B1074" s="360" t="s">
        <v>1365</v>
      </c>
    </row>
    <row r="1075" spans="1:2" ht="13.8" thickBot="1" x14ac:dyDescent="0.3">
      <c r="A1075" s="138">
        <v>2585</v>
      </c>
      <c r="B1075" s="360" t="s">
        <v>1366</v>
      </c>
    </row>
    <row r="1076" spans="1:2" ht="13.8" thickBot="1" x14ac:dyDescent="0.3">
      <c r="A1076" s="138">
        <v>2586</v>
      </c>
      <c r="B1076" s="360" t="s">
        <v>1367</v>
      </c>
    </row>
    <row r="1077" spans="1:2" ht="13.8" thickBot="1" x14ac:dyDescent="0.3">
      <c r="A1077" s="138">
        <v>2587</v>
      </c>
      <c r="B1077" s="360" t="s">
        <v>1368</v>
      </c>
    </row>
    <row r="1078" spans="1:2" ht="13.8" thickBot="1" x14ac:dyDescent="0.3">
      <c r="A1078" s="138">
        <v>2588</v>
      </c>
      <c r="B1078" s="360" t="s">
        <v>1369</v>
      </c>
    </row>
    <row r="1079" spans="1:2" ht="13.8" thickBot="1" x14ac:dyDescent="0.3">
      <c r="A1079" s="138">
        <v>2589</v>
      </c>
      <c r="B1079" s="360" t="s">
        <v>1226</v>
      </c>
    </row>
    <row r="1080" spans="1:2" ht="13.8" thickBot="1" x14ac:dyDescent="0.3">
      <c r="A1080" s="138">
        <v>2590</v>
      </c>
      <c r="B1080" s="361" t="s">
        <v>1227</v>
      </c>
    </row>
    <row r="1081" spans="1:2" ht="13.8" thickBot="1" x14ac:dyDescent="0.3">
      <c r="A1081" s="138">
        <v>2591</v>
      </c>
      <c r="B1081" s="361" t="s">
        <v>1228</v>
      </c>
    </row>
    <row r="1082" spans="1:2" ht="13.8" thickBot="1" x14ac:dyDescent="0.3">
      <c r="A1082" s="138">
        <v>2592</v>
      </c>
      <c r="B1082" s="361" t="s">
        <v>1370</v>
      </c>
    </row>
    <row r="1083" spans="1:2" ht="13.8" thickBot="1" x14ac:dyDescent="0.3">
      <c r="A1083" s="138">
        <v>2593</v>
      </c>
      <c r="B1083" s="360" t="s">
        <v>1371</v>
      </c>
    </row>
    <row r="1084" spans="1:2" ht="13.8" thickBot="1" x14ac:dyDescent="0.3">
      <c r="A1084" s="138">
        <v>2594</v>
      </c>
      <c r="B1084" s="360" t="s">
        <v>1372</v>
      </c>
    </row>
    <row r="1085" spans="1:2" ht="13.8" thickBot="1" x14ac:dyDescent="0.3">
      <c r="A1085" s="138">
        <v>2595</v>
      </c>
      <c r="B1085" s="360" t="s">
        <v>1229</v>
      </c>
    </row>
    <row r="1086" spans="1:2" ht="13.8" thickBot="1" x14ac:dyDescent="0.3">
      <c r="A1086" s="138">
        <v>2596</v>
      </c>
      <c r="B1086" s="361" t="s">
        <v>1230</v>
      </c>
    </row>
    <row r="1087" spans="1:2" ht="13.8" thickBot="1" x14ac:dyDescent="0.3">
      <c r="A1087" s="138">
        <v>2597</v>
      </c>
      <c r="B1087" s="360" t="s">
        <v>1231</v>
      </c>
    </row>
    <row r="1088" spans="1:2" ht="13.8" thickBot="1" x14ac:dyDescent="0.3">
      <c r="A1088" s="138">
        <v>2598</v>
      </c>
      <c r="B1088" s="360" t="s">
        <v>1232</v>
      </c>
    </row>
    <row r="1089" spans="1:2" ht="13.8" thickBot="1" x14ac:dyDescent="0.3">
      <c r="A1089" s="138">
        <v>2599</v>
      </c>
      <c r="B1089" s="360" t="s">
        <v>1233</v>
      </c>
    </row>
    <row r="1090" spans="1:2" ht="13.8" thickBot="1" x14ac:dyDescent="0.3">
      <c r="A1090" s="138">
        <v>2600</v>
      </c>
      <c r="B1090" s="360" t="s">
        <v>1234</v>
      </c>
    </row>
    <row r="1091" spans="1:2" ht="13.8" thickBot="1" x14ac:dyDescent="0.3">
      <c r="A1091" s="138">
        <v>2601</v>
      </c>
      <c r="B1091" s="360" t="s">
        <v>1235</v>
      </c>
    </row>
    <row r="1092" spans="1:2" ht="13.8" thickBot="1" x14ac:dyDescent="0.3">
      <c r="A1092" s="138">
        <v>2602</v>
      </c>
      <c r="B1092" s="360" t="s">
        <v>1236</v>
      </c>
    </row>
    <row r="1093" spans="1:2" ht="13.8" thickBot="1" x14ac:dyDescent="0.3">
      <c r="A1093" s="138">
        <v>2603</v>
      </c>
      <c r="B1093" s="360" t="s">
        <v>1237</v>
      </c>
    </row>
    <row r="1094" spans="1:2" ht="13.8" thickBot="1" x14ac:dyDescent="0.3">
      <c r="A1094" s="138">
        <v>2604</v>
      </c>
      <c r="B1094" s="360" t="s">
        <v>1238</v>
      </c>
    </row>
    <row r="1095" spans="1:2" ht="13.8" thickBot="1" x14ac:dyDescent="0.3">
      <c r="A1095" s="138">
        <v>2605</v>
      </c>
      <c r="B1095" s="360" t="s">
        <v>1239</v>
      </c>
    </row>
    <row r="1096" spans="1:2" ht="13.8" thickBot="1" x14ac:dyDescent="0.3">
      <c r="A1096" s="138">
        <v>2606</v>
      </c>
      <c r="B1096" s="360" t="s">
        <v>1240</v>
      </c>
    </row>
    <row r="1097" spans="1:2" ht="13.8" thickBot="1" x14ac:dyDescent="0.3">
      <c r="A1097" s="138">
        <v>2607</v>
      </c>
      <c r="B1097" s="360" t="s">
        <v>1241</v>
      </c>
    </row>
    <row r="1098" spans="1:2" ht="13.8" thickBot="1" x14ac:dyDescent="0.3">
      <c r="A1098" s="138">
        <v>2608</v>
      </c>
      <c r="B1098" s="360" t="s">
        <v>1242</v>
      </c>
    </row>
    <row r="1099" spans="1:2" ht="13.8" thickBot="1" x14ac:dyDescent="0.3">
      <c r="A1099" s="138">
        <v>2609</v>
      </c>
      <c r="B1099" s="360" t="s">
        <v>1243</v>
      </c>
    </row>
    <row r="1100" spans="1:2" ht="13.8" thickBot="1" x14ac:dyDescent="0.3">
      <c r="A1100" s="138">
        <v>2610</v>
      </c>
      <c r="B1100" s="360" t="s">
        <v>1244</v>
      </c>
    </row>
    <row r="1101" spans="1:2" ht="13.8" thickBot="1" x14ac:dyDescent="0.3">
      <c r="A1101" s="138">
        <v>2611</v>
      </c>
      <c r="B1101" s="360" t="s">
        <v>1245</v>
      </c>
    </row>
    <row r="1102" spans="1:2" ht="13.8" thickBot="1" x14ac:dyDescent="0.3">
      <c r="A1102" s="138">
        <v>2612</v>
      </c>
      <c r="B1102" s="361" t="s">
        <v>1246</v>
      </c>
    </row>
    <row r="1103" spans="1:2" ht="13.8" thickBot="1" x14ac:dyDescent="0.3">
      <c r="A1103" s="138">
        <v>2613</v>
      </c>
      <c r="B1103" s="361" t="s">
        <v>1247</v>
      </c>
    </row>
    <row r="1104" spans="1:2" ht="13.8" thickBot="1" x14ac:dyDescent="0.3">
      <c r="A1104" s="138">
        <v>2614</v>
      </c>
      <c r="B1104" s="361" t="s">
        <v>1248</v>
      </c>
    </row>
    <row r="1105" spans="1:2" ht="13.8" thickBot="1" x14ac:dyDescent="0.3">
      <c r="A1105" s="138">
        <v>2615</v>
      </c>
      <c r="B1105" s="360" t="s">
        <v>1249</v>
      </c>
    </row>
    <row r="1106" spans="1:2" ht="13.8" thickBot="1" x14ac:dyDescent="0.3">
      <c r="A1106" s="138">
        <v>2616</v>
      </c>
      <c r="B1106" s="360" t="s">
        <v>1250</v>
      </c>
    </row>
    <row r="1107" spans="1:2" ht="13.8" thickBot="1" x14ac:dyDescent="0.3">
      <c r="A1107" s="138">
        <v>2617</v>
      </c>
      <c r="B1107" s="361" t="s">
        <v>1251</v>
      </c>
    </row>
    <row r="1108" spans="1:2" ht="13.8" thickBot="1" x14ac:dyDescent="0.3">
      <c r="A1108" s="138">
        <v>2618</v>
      </c>
      <c r="B1108" s="360" t="s">
        <v>1252</v>
      </c>
    </row>
    <row r="1109" spans="1:2" ht="13.8" thickBot="1" x14ac:dyDescent="0.3">
      <c r="A1109" s="138">
        <v>2619</v>
      </c>
      <c r="B1109" s="360" t="s">
        <v>1253</v>
      </c>
    </row>
    <row r="1110" spans="1:2" ht="13.8" thickBot="1" x14ac:dyDescent="0.3">
      <c r="A1110" s="138">
        <v>2620</v>
      </c>
      <c r="B1110" s="361" t="s">
        <v>1254</v>
      </c>
    </row>
    <row r="1111" spans="1:2" ht="13.8" thickBot="1" x14ac:dyDescent="0.3">
      <c r="A1111" s="138">
        <v>2621</v>
      </c>
      <c r="B1111" s="360" t="s">
        <v>1255</v>
      </c>
    </row>
    <row r="1112" spans="1:2" ht="13.8" thickBot="1" x14ac:dyDescent="0.3">
      <c r="A1112" s="138">
        <v>2622</v>
      </c>
      <c r="B1112" s="361" t="s">
        <v>1256</v>
      </c>
    </row>
    <row r="1113" spans="1:2" ht="13.8" thickBot="1" x14ac:dyDescent="0.3">
      <c r="A1113" s="138">
        <v>2623</v>
      </c>
      <c r="B1113" s="361" t="s">
        <v>1257</v>
      </c>
    </row>
    <row r="1114" spans="1:2" ht="13.8" thickBot="1" x14ac:dyDescent="0.3">
      <c r="A1114" s="138">
        <v>2624</v>
      </c>
      <c r="B1114" s="360" t="s">
        <v>1258</v>
      </c>
    </row>
    <row r="1115" spans="1:2" ht="13.8" thickBot="1" x14ac:dyDescent="0.3">
      <c r="A1115" s="138">
        <v>2625</v>
      </c>
      <c r="B1115" s="360" t="s">
        <v>1259</v>
      </c>
    </row>
    <row r="1116" spans="1:2" ht="13.8" thickBot="1" x14ac:dyDescent="0.3">
      <c r="A1116" s="138">
        <v>2626</v>
      </c>
      <c r="B1116" s="361" t="s">
        <v>1260</v>
      </c>
    </row>
    <row r="1117" spans="1:2" ht="13.8" thickBot="1" x14ac:dyDescent="0.3">
      <c r="A1117" s="138">
        <v>2627</v>
      </c>
      <c r="B1117" s="360" t="s">
        <v>1261</v>
      </c>
    </row>
    <row r="1118" spans="1:2" ht="13.8" thickBot="1" x14ac:dyDescent="0.3">
      <c r="A1118" s="138">
        <v>2628</v>
      </c>
      <c r="B1118" s="360" t="s">
        <v>1262</v>
      </c>
    </row>
    <row r="1119" spans="1:2" ht="13.8" thickBot="1" x14ac:dyDescent="0.3">
      <c r="A1119" s="138">
        <v>2629</v>
      </c>
      <c r="B1119" s="360" t="s">
        <v>1263</v>
      </c>
    </row>
    <row r="1120" spans="1:2" ht="13.8" thickBot="1" x14ac:dyDescent="0.3">
      <c r="A1120" s="138">
        <v>2630</v>
      </c>
      <c r="B1120" s="360" t="s">
        <v>1398</v>
      </c>
    </row>
    <row r="1121" spans="1:2" ht="13.8" thickBot="1" x14ac:dyDescent="0.3">
      <c r="A1121" s="138">
        <v>2631</v>
      </c>
      <c r="B1121" s="360" t="s">
        <v>1264</v>
      </c>
    </row>
    <row r="1122" spans="1:2" ht="13.8" thickBot="1" x14ac:dyDescent="0.3">
      <c r="A1122" s="138">
        <v>2632</v>
      </c>
      <c r="B1122" s="360" t="s">
        <v>1265</v>
      </c>
    </row>
    <row r="1123" spans="1:2" ht="13.8" thickBot="1" x14ac:dyDescent="0.3">
      <c r="A1123" s="138">
        <v>2633</v>
      </c>
      <c r="B1123" s="360" t="s">
        <v>1266</v>
      </c>
    </row>
    <row r="1124" spans="1:2" ht="13.8" thickBot="1" x14ac:dyDescent="0.3">
      <c r="A1124" s="138">
        <v>2634</v>
      </c>
      <c r="B1124" s="360" t="s">
        <v>1267</v>
      </c>
    </row>
    <row r="1125" spans="1:2" ht="13.8" thickBot="1" x14ac:dyDescent="0.3">
      <c r="A1125" s="138">
        <v>2635</v>
      </c>
      <c r="B1125" s="360" t="s">
        <v>1268</v>
      </c>
    </row>
    <row r="1126" spans="1:2" ht="13.8" thickBot="1" x14ac:dyDescent="0.3">
      <c r="A1126" s="138">
        <v>2636</v>
      </c>
      <c r="B1126" s="360" t="s">
        <v>1269</v>
      </c>
    </row>
    <row r="1127" spans="1:2" ht="13.8" thickBot="1" x14ac:dyDescent="0.3">
      <c r="A1127" s="138">
        <v>2637</v>
      </c>
      <c r="B1127" s="360" t="s">
        <v>1270</v>
      </c>
    </row>
    <row r="1128" spans="1:2" ht="13.8" thickBot="1" x14ac:dyDescent="0.3">
      <c r="A1128" s="138">
        <v>2638</v>
      </c>
      <c r="B1128" s="360" t="s">
        <v>1399</v>
      </c>
    </row>
    <row r="1129" spans="1:2" ht="13.8" thickBot="1" x14ac:dyDescent="0.3">
      <c r="A1129" s="138">
        <v>2639</v>
      </c>
      <c r="B1129" s="360" t="s">
        <v>1271</v>
      </c>
    </row>
    <row r="1130" spans="1:2" ht="13.8" thickBot="1" x14ac:dyDescent="0.3">
      <c r="A1130" s="138">
        <v>2640</v>
      </c>
      <c r="B1130" s="360" t="s">
        <v>1272</v>
      </c>
    </row>
    <row r="1131" spans="1:2" ht="13.8" thickBot="1" x14ac:dyDescent="0.3">
      <c r="A1131" s="138">
        <v>2641</v>
      </c>
      <c r="B1131" s="360" t="s">
        <v>1273</v>
      </c>
    </row>
    <row r="1132" spans="1:2" ht="13.8" thickBot="1" x14ac:dyDescent="0.3">
      <c r="A1132" s="138">
        <v>2642</v>
      </c>
      <c r="B1132" s="360" t="s">
        <v>1274</v>
      </c>
    </row>
    <row r="1133" spans="1:2" ht="13.8" thickBot="1" x14ac:dyDescent="0.3">
      <c r="A1133" s="138">
        <v>2643</v>
      </c>
      <c r="B1133" s="360" t="s">
        <v>1275</v>
      </c>
    </row>
    <row r="1134" spans="1:2" ht="13.8" thickBot="1" x14ac:dyDescent="0.3">
      <c r="A1134" s="138">
        <v>2644</v>
      </c>
      <c r="B1134" s="360" t="s">
        <v>1276</v>
      </c>
    </row>
    <row r="1135" spans="1:2" ht="13.8" thickBot="1" x14ac:dyDescent="0.3">
      <c r="A1135" s="138">
        <v>2645</v>
      </c>
      <c r="B1135" s="360" t="s">
        <v>1277</v>
      </c>
    </row>
    <row r="1136" spans="1:2" ht="13.8" thickBot="1" x14ac:dyDescent="0.3">
      <c r="A1136" s="138">
        <v>2646</v>
      </c>
      <c r="B1136" s="360" t="s">
        <v>1278</v>
      </c>
    </row>
    <row r="1137" spans="1:2" ht="13.8" thickBot="1" x14ac:dyDescent="0.3">
      <c r="A1137" s="138">
        <v>2647</v>
      </c>
      <c r="B1137" s="360" t="s">
        <v>1279</v>
      </c>
    </row>
    <row r="1138" spans="1:2" ht="13.8" thickBot="1" x14ac:dyDescent="0.3">
      <c r="A1138" s="138">
        <v>2648</v>
      </c>
      <c r="B1138" s="360" t="s">
        <v>1280</v>
      </c>
    </row>
    <row r="1139" spans="1:2" ht="13.8" thickBot="1" x14ac:dyDescent="0.3">
      <c r="A1139" s="138">
        <v>2649</v>
      </c>
      <c r="B1139" s="360" t="s">
        <v>1281</v>
      </c>
    </row>
    <row r="1140" spans="1:2" ht="13.8" thickBot="1" x14ac:dyDescent="0.3">
      <c r="A1140" s="138">
        <v>2650</v>
      </c>
      <c r="B1140" s="360" t="s">
        <v>1282</v>
      </c>
    </row>
    <row r="1141" spans="1:2" ht="13.8" thickBot="1" x14ac:dyDescent="0.3">
      <c r="A1141" s="138">
        <v>2651</v>
      </c>
      <c r="B1141" s="360" t="s">
        <v>1287</v>
      </c>
    </row>
    <row r="1142" spans="1:2" ht="13.8" thickBot="1" x14ac:dyDescent="0.3">
      <c r="A1142" s="138">
        <v>2652</v>
      </c>
      <c r="B1142" s="360" t="s">
        <v>1288</v>
      </c>
    </row>
    <row r="1143" spans="1:2" x14ac:dyDescent="0.25">
      <c r="A1143" s="138">
        <v>2653</v>
      </c>
      <c r="B1143" s="213" t="str">
        <f>B1038</f>
        <v>Refinery - Other Feedstocks</v>
      </c>
    </row>
    <row r="1144" spans="1:2" x14ac:dyDescent="0.25">
      <c r="A1144" s="138">
        <v>2654</v>
      </c>
      <c r="B1144" s="213" t="s">
        <v>1448</v>
      </c>
    </row>
    <row r="1145" spans="1:2" x14ac:dyDescent="0.25">
      <c r="A1145" s="138">
        <v>2655</v>
      </c>
      <c r="B1145" s="213" t="str">
        <f>B1061</f>
        <v>Solid - Other solid biomass</v>
      </c>
    </row>
    <row r="1146" spans="1:2" x14ac:dyDescent="0.25">
      <c r="A1146" s="138">
        <v>2656</v>
      </c>
      <c r="B1146" s="213" t="str">
        <f>B1033</f>
        <v>Liquid - Other liquid biomass</v>
      </c>
    </row>
    <row r="1147" spans="1:2" ht="13.8" thickBot="1" x14ac:dyDescent="0.3">
      <c r="A1147" s="138">
        <v>2657</v>
      </c>
      <c r="B1147" s="213" t="str">
        <f>B1010</f>
        <v>Gaseous - Other gaseous biomass</v>
      </c>
    </row>
    <row r="1148" spans="1:2" ht="13.8" thickBot="1" x14ac:dyDescent="0.3">
      <c r="A1148" s="138">
        <v>2658</v>
      </c>
      <c r="B1148" s="315" t="s">
        <v>381</v>
      </c>
    </row>
    <row r="1149" spans="1:2" x14ac:dyDescent="0.25">
      <c r="A1149" s="138">
        <v>2659</v>
      </c>
      <c r="B1149" s="482" t="s">
        <v>823</v>
      </c>
    </row>
    <row r="1150" spans="1:2" x14ac:dyDescent="0.25">
      <c r="A1150" s="138">
        <v>2660</v>
      </c>
      <c r="B1150" s="482" t="s">
        <v>824</v>
      </c>
    </row>
    <row r="1151" spans="1:2" x14ac:dyDescent="0.25">
      <c r="A1151" s="138">
        <v>2661</v>
      </c>
      <c r="B1151" s="229" t="s">
        <v>970</v>
      </c>
    </row>
    <row r="1152" spans="1:2" x14ac:dyDescent="0.25">
      <c r="A1152" s="138">
        <v>2700</v>
      </c>
      <c r="B1152" s="388" t="s">
        <v>1087</v>
      </c>
    </row>
    <row r="1153" spans="1:2" x14ac:dyDescent="0.25">
      <c r="A1153" s="484">
        <v>2701</v>
      </c>
      <c r="B1153" s="388" t="s">
        <v>1088</v>
      </c>
    </row>
    <row r="1154" spans="1:2" x14ac:dyDescent="0.25">
      <c r="A1154" s="138">
        <v>2702</v>
      </c>
      <c r="B1154" s="388" t="s">
        <v>1089</v>
      </c>
    </row>
    <row r="1155" spans="1:2" x14ac:dyDescent="0.25">
      <c r="A1155" s="484">
        <v>2703</v>
      </c>
      <c r="B1155" s="388" t="s">
        <v>1090</v>
      </c>
    </row>
    <row r="1156" spans="1:2" x14ac:dyDescent="0.25">
      <c r="A1156" s="138">
        <v>2704</v>
      </c>
      <c r="B1156" s="388" t="s">
        <v>1091</v>
      </c>
    </row>
    <row r="1157" spans="1:2" x14ac:dyDescent="0.25">
      <c r="A1157" s="484">
        <v>2705</v>
      </c>
      <c r="B1157" s="388" t="s">
        <v>1092</v>
      </c>
    </row>
    <row r="1158" spans="1:2" x14ac:dyDescent="0.25">
      <c r="A1158" s="138">
        <v>2706</v>
      </c>
      <c r="B1158" s="388" t="s">
        <v>1093</v>
      </c>
    </row>
    <row r="1159" spans="1:2" x14ac:dyDescent="0.25">
      <c r="A1159" s="484">
        <v>2707</v>
      </c>
      <c r="B1159" s="388" t="s">
        <v>1094</v>
      </c>
    </row>
    <row r="1160" spans="1:2" x14ac:dyDescent="0.25">
      <c r="A1160" s="138">
        <v>2708</v>
      </c>
      <c r="B1160" s="388" t="s">
        <v>1453</v>
      </c>
    </row>
    <row r="1161" spans="1:2" x14ac:dyDescent="0.25">
      <c r="A1161" s="484">
        <v>2709</v>
      </c>
      <c r="B1161" s="388" t="s">
        <v>1455</v>
      </c>
    </row>
    <row r="1162" spans="1:2" x14ac:dyDescent="0.25">
      <c r="A1162" s="138">
        <v>2710</v>
      </c>
      <c r="B1162" s="388" t="s">
        <v>1457</v>
      </c>
    </row>
    <row r="1163" spans="1:2" x14ac:dyDescent="0.25">
      <c r="A1163" s="484">
        <v>2711</v>
      </c>
      <c r="B1163" s="388" t="s">
        <v>1459</v>
      </c>
    </row>
    <row r="1164" spans="1:2" x14ac:dyDescent="0.25">
      <c r="A1164" s="138">
        <v>2712</v>
      </c>
      <c r="B1164" s="388" t="s">
        <v>1461</v>
      </c>
    </row>
    <row r="1165" spans="1:2" x14ac:dyDescent="0.25">
      <c r="A1165" s="484">
        <v>2713</v>
      </c>
      <c r="B1165" s="388" t="s">
        <v>1463</v>
      </c>
    </row>
    <row r="1166" spans="1:2" x14ac:dyDescent="0.25">
      <c r="A1166" s="138">
        <v>2714</v>
      </c>
      <c r="B1166" s="388" t="s">
        <v>1464</v>
      </c>
    </row>
    <row r="1167" spans="1:2" x14ac:dyDescent="0.25">
      <c r="A1167" s="484">
        <v>2715</v>
      </c>
      <c r="B1167" s="388" t="s">
        <v>1096</v>
      </c>
    </row>
    <row r="1168" spans="1:2" x14ac:dyDescent="0.25">
      <c r="A1168" s="138">
        <v>2716</v>
      </c>
      <c r="B1168" s="388" t="s">
        <v>1097</v>
      </c>
    </row>
    <row r="1169" spans="1:2" x14ac:dyDescent="0.25">
      <c r="A1169" s="484">
        <v>2717</v>
      </c>
      <c r="B1169" s="388" t="s">
        <v>1466</v>
      </c>
    </row>
    <row r="1170" spans="1:2" x14ac:dyDescent="0.25">
      <c r="A1170" s="138">
        <v>2718</v>
      </c>
      <c r="B1170" s="388" t="s">
        <v>1468</v>
      </c>
    </row>
    <row r="1171" spans="1:2" x14ac:dyDescent="0.25">
      <c r="A1171" s="484">
        <v>2719</v>
      </c>
      <c r="B1171" s="388" t="s">
        <v>1470</v>
      </c>
    </row>
    <row r="1172" spans="1:2" x14ac:dyDescent="0.25">
      <c r="A1172" s="138">
        <v>2720</v>
      </c>
      <c r="B1172" s="388" t="s">
        <v>1472</v>
      </c>
    </row>
    <row r="1173" spans="1:2" x14ac:dyDescent="0.25">
      <c r="A1173" s="484">
        <v>2721</v>
      </c>
      <c r="B1173" s="388" t="s">
        <v>1474</v>
      </c>
    </row>
    <row r="1174" spans="1:2" x14ac:dyDescent="0.25">
      <c r="A1174" s="138">
        <v>2722</v>
      </c>
      <c r="B1174" s="388" t="s">
        <v>1476</v>
      </c>
    </row>
    <row r="1175" spans="1:2" x14ac:dyDescent="0.25">
      <c r="A1175" s="484">
        <v>2723</v>
      </c>
      <c r="B1175" s="388" t="s">
        <v>1478</v>
      </c>
    </row>
    <row r="1176" spans="1:2" x14ac:dyDescent="0.25">
      <c r="A1176" s="138">
        <v>2724</v>
      </c>
      <c r="B1176" s="388" t="s">
        <v>1480</v>
      </c>
    </row>
    <row r="1177" spans="1:2" x14ac:dyDescent="0.25">
      <c r="A1177" s="484">
        <v>2725</v>
      </c>
      <c r="B1177" s="388" t="s">
        <v>1482</v>
      </c>
    </row>
    <row r="1178" spans="1:2" x14ac:dyDescent="0.25">
      <c r="A1178" s="138">
        <v>2726</v>
      </c>
      <c r="B1178" s="388" t="s">
        <v>1484</v>
      </c>
    </row>
    <row r="1179" spans="1:2" x14ac:dyDescent="0.25">
      <c r="A1179" s="484">
        <v>2727</v>
      </c>
      <c r="B1179" s="388" t="s">
        <v>1489</v>
      </c>
    </row>
    <row r="1180" spans="1:2" x14ac:dyDescent="0.25">
      <c r="A1180" s="138">
        <v>2728</v>
      </c>
      <c r="B1180" s="388" t="s">
        <v>1490</v>
      </c>
    </row>
    <row r="1181" spans="1:2" x14ac:dyDescent="0.25">
      <c r="A1181" s="484">
        <v>2729</v>
      </c>
      <c r="B1181" s="494" t="s">
        <v>1505</v>
      </c>
    </row>
    <row r="1182" spans="1:2" x14ac:dyDescent="0.25">
      <c r="A1182" s="138">
        <v>2730</v>
      </c>
      <c r="B1182" s="388" t="s">
        <v>1109</v>
      </c>
    </row>
    <row r="1183" spans="1:2" x14ac:dyDescent="0.25">
      <c r="A1183" s="484">
        <v>2731</v>
      </c>
      <c r="B1183" s="388" t="s">
        <v>1110</v>
      </c>
    </row>
    <row r="1184" spans="1:2" x14ac:dyDescent="0.25">
      <c r="A1184" s="138">
        <v>2732</v>
      </c>
      <c r="B1184" s="388" t="s">
        <v>1450</v>
      </c>
    </row>
    <row r="1185" spans="1:2" x14ac:dyDescent="0.25">
      <c r="A1185" s="484">
        <v>2733</v>
      </c>
      <c r="B1185" s="388" t="s">
        <v>1451</v>
      </c>
    </row>
    <row r="1186" spans="1:2" x14ac:dyDescent="0.25">
      <c r="A1186" s="138">
        <v>2734</v>
      </c>
      <c r="B1186" s="388" t="s">
        <v>1116</v>
      </c>
    </row>
    <row r="1187" spans="1:2" x14ac:dyDescent="0.25">
      <c r="A1187" s="484">
        <v>2735</v>
      </c>
      <c r="B1187" s="388" t="s">
        <v>1117</v>
      </c>
    </row>
    <row r="1188" spans="1:2" x14ac:dyDescent="0.25">
      <c r="A1188" s="138">
        <v>2736</v>
      </c>
      <c r="B1188" s="388" t="s">
        <v>1118</v>
      </c>
    </row>
    <row r="1189" spans="1:2" x14ac:dyDescent="0.25">
      <c r="A1189" s="484">
        <v>2737</v>
      </c>
      <c r="B1189" s="388" t="s">
        <v>1452</v>
      </c>
    </row>
    <row r="1190" spans="1:2" x14ac:dyDescent="0.25">
      <c r="A1190" s="138">
        <v>2738</v>
      </c>
      <c r="B1190" s="388" t="s">
        <v>1454</v>
      </c>
    </row>
    <row r="1191" spans="1:2" x14ac:dyDescent="0.25">
      <c r="A1191" s="484">
        <v>2739</v>
      </c>
      <c r="B1191" s="388" t="s">
        <v>1456</v>
      </c>
    </row>
    <row r="1192" spans="1:2" x14ac:dyDescent="0.25">
      <c r="A1192" s="138">
        <v>2740</v>
      </c>
      <c r="B1192" s="388" t="s">
        <v>1458</v>
      </c>
    </row>
    <row r="1193" spans="1:2" x14ac:dyDescent="0.25">
      <c r="A1193" s="138">
        <v>2741</v>
      </c>
      <c r="B1193" s="388" t="s">
        <v>1460</v>
      </c>
    </row>
    <row r="1194" spans="1:2" x14ac:dyDescent="0.25">
      <c r="A1194" s="484">
        <v>2742</v>
      </c>
      <c r="B1194" s="388" t="s">
        <v>1462</v>
      </c>
    </row>
    <row r="1195" spans="1:2" x14ac:dyDescent="0.25">
      <c r="A1195" s="138">
        <v>2743</v>
      </c>
      <c r="B1195" s="388" t="s">
        <v>1488</v>
      </c>
    </row>
    <row r="1196" spans="1:2" x14ac:dyDescent="0.25">
      <c r="A1196" s="138">
        <v>2744</v>
      </c>
      <c r="B1196" s="388" t="s">
        <v>1121</v>
      </c>
    </row>
    <row r="1197" spans="1:2" x14ac:dyDescent="0.25">
      <c r="A1197" s="484">
        <v>2745</v>
      </c>
      <c r="B1197" s="388" t="s">
        <v>1122</v>
      </c>
    </row>
    <row r="1198" spans="1:2" x14ac:dyDescent="0.25">
      <c r="A1198" s="138">
        <v>2746</v>
      </c>
      <c r="B1198" s="388" t="s">
        <v>1123</v>
      </c>
    </row>
    <row r="1199" spans="1:2" x14ac:dyDescent="0.25">
      <c r="A1199" s="138">
        <v>2747</v>
      </c>
      <c r="B1199" s="388" t="s">
        <v>1465</v>
      </c>
    </row>
    <row r="1200" spans="1:2" x14ac:dyDescent="0.25">
      <c r="A1200" s="484">
        <v>2748</v>
      </c>
      <c r="B1200" s="388" t="s">
        <v>1467</v>
      </c>
    </row>
    <row r="1201" spans="1:2" x14ac:dyDescent="0.25">
      <c r="A1201" s="138">
        <v>2749</v>
      </c>
      <c r="B1201" s="388" t="s">
        <v>1469</v>
      </c>
    </row>
    <row r="1202" spans="1:2" x14ac:dyDescent="0.25">
      <c r="A1202" s="138">
        <v>2750</v>
      </c>
      <c r="B1202" s="388" t="s">
        <v>1471</v>
      </c>
    </row>
    <row r="1203" spans="1:2" x14ac:dyDescent="0.25">
      <c r="A1203" s="484">
        <v>2751</v>
      </c>
      <c r="B1203" s="388" t="s">
        <v>1473</v>
      </c>
    </row>
    <row r="1204" spans="1:2" x14ac:dyDescent="0.25">
      <c r="A1204" s="138">
        <v>2752</v>
      </c>
      <c r="B1204" s="388" t="s">
        <v>1475</v>
      </c>
    </row>
    <row r="1205" spans="1:2" x14ac:dyDescent="0.25">
      <c r="A1205" s="138">
        <v>2753</v>
      </c>
      <c r="B1205" s="388" t="s">
        <v>1477</v>
      </c>
    </row>
    <row r="1206" spans="1:2" x14ac:dyDescent="0.25">
      <c r="A1206" s="138">
        <v>2754</v>
      </c>
      <c r="B1206" s="388" t="s">
        <v>1491</v>
      </c>
    </row>
    <row r="1207" spans="1:2" x14ac:dyDescent="0.25">
      <c r="A1207" s="138">
        <v>2755</v>
      </c>
      <c r="B1207" s="388" t="s">
        <v>1492</v>
      </c>
    </row>
    <row r="1208" spans="1:2" x14ac:dyDescent="0.25">
      <c r="A1208" s="138">
        <v>2756</v>
      </c>
      <c r="B1208" s="388" t="s">
        <v>1493</v>
      </c>
    </row>
    <row r="1209" spans="1:2" x14ac:dyDescent="0.25">
      <c r="A1209" s="138">
        <v>2757</v>
      </c>
      <c r="B1209" s="388" t="s">
        <v>1494</v>
      </c>
    </row>
    <row r="1210" spans="1:2" x14ac:dyDescent="0.25">
      <c r="A1210" s="138">
        <v>2758</v>
      </c>
      <c r="B1210" s="388" t="s">
        <v>1495</v>
      </c>
    </row>
    <row r="1211" spans="1:2" x14ac:dyDescent="0.25">
      <c r="A1211" s="138">
        <v>2759</v>
      </c>
      <c r="B1211" s="388" t="s">
        <v>1499</v>
      </c>
    </row>
    <row r="1212" spans="1:2" x14ac:dyDescent="0.25">
      <c r="A1212" s="138">
        <v>2760</v>
      </c>
      <c r="B1212" s="388" t="s">
        <v>1500</v>
      </c>
    </row>
    <row r="1213" spans="1:2" x14ac:dyDescent="0.25">
      <c r="A1213" s="138">
        <v>2761</v>
      </c>
      <c r="B1213" s="388" t="s">
        <v>1501</v>
      </c>
    </row>
    <row r="1214" spans="1:2" x14ac:dyDescent="0.25">
      <c r="A1214" s="138">
        <v>2762</v>
      </c>
      <c r="B1214" s="388" t="s">
        <v>1502</v>
      </c>
    </row>
    <row r="1215" spans="1:2" x14ac:dyDescent="0.25">
      <c r="A1215" s="138">
        <v>2763</v>
      </c>
      <c r="B1215" s="388" t="s">
        <v>1503</v>
      </c>
    </row>
    <row r="1216" spans="1:2" x14ac:dyDescent="0.25">
      <c r="A1216" s="138">
        <v>2764</v>
      </c>
      <c r="B1216" s="388" t="s">
        <v>1504</v>
      </c>
    </row>
    <row r="1217" spans="1:2" x14ac:dyDescent="0.25">
      <c r="A1217" s="138">
        <v>2765</v>
      </c>
      <c r="B1217" s="388" t="s">
        <v>1479</v>
      </c>
    </row>
    <row r="1218" spans="1:2" x14ac:dyDescent="0.25">
      <c r="A1218" s="138">
        <v>2766</v>
      </c>
      <c r="B1218" s="388" t="s">
        <v>1481</v>
      </c>
    </row>
    <row r="1219" spans="1:2" x14ac:dyDescent="0.25">
      <c r="A1219" s="138">
        <v>2767</v>
      </c>
      <c r="B1219" s="388" t="s">
        <v>1483</v>
      </c>
    </row>
    <row r="1220" spans="1:2" x14ac:dyDescent="0.25">
      <c r="A1220" s="138">
        <v>2768</v>
      </c>
      <c r="B1220" s="388" t="s">
        <v>1485</v>
      </c>
    </row>
    <row r="1221" spans="1:2" x14ac:dyDescent="0.25">
      <c r="A1221" s="138">
        <v>2769</v>
      </c>
      <c r="B1221" s="388" t="s">
        <v>1498</v>
      </c>
    </row>
    <row r="1222" spans="1:2" x14ac:dyDescent="0.25">
      <c r="A1222" s="138">
        <v>2770</v>
      </c>
      <c r="B1222" s="388" t="s">
        <v>1497</v>
      </c>
    </row>
    <row r="1223" spans="1:2" x14ac:dyDescent="0.25">
      <c r="A1223" s="138">
        <v>2771</v>
      </c>
      <c r="B1223" s="388" t="s">
        <v>1496</v>
      </c>
    </row>
    <row r="1224" spans="1:2" ht="24.6" x14ac:dyDescent="0.4">
      <c r="A1224" s="559"/>
      <c r="B1224" s="547" t="s">
        <v>1608</v>
      </c>
    </row>
    <row r="1225" spans="1:2" x14ac:dyDescent="0.25">
      <c r="A1225" s="557">
        <v>3000</v>
      </c>
      <c r="B1225" s="593" t="s">
        <v>1611</v>
      </c>
    </row>
    <row r="1226" spans="1:2" ht="39.6" x14ac:dyDescent="0.25">
      <c r="A1226" s="560">
        <v>3001</v>
      </c>
      <c r="B1226" s="548" t="s">
        <v>1603</v>
      </c>
    </row>
    <row r="1227" spans="1:2" x14ac:dyDescent="0.25">
      <c r="A1227" s="560">
        <v>3002</v>
      </c>
      <c r="B1227" s="549" t="s">
        <v>1610</v>
      </c>
    </row>
    <row r="1228" spans="1:2" x14ac:dyDescent="0.25">
      <c r="A1228" s="560">
        <v>3003</v>
      </c>
      <c r="B1228" s="548" t="s">
        <v>1555</v>
      </c>
    </row>
    <row r="1229" spans="1:2" ht="26.4" x14ac:dyDescent="0.25">
      <c r="A1229" s="560">
        <v>3004</v>
      </c>
      <c r="B1229" s="550" t="s">
        <v>1556</v>
      </c>
    </row>
    <row r="1230" spans="1:2" ht="52.8" x14ac:dyDescent="0.25">
      <c r="A1230" s="560">
        <v>3005</v>
      </c>
      <c r="B1230" s="550" t="s">
        <v>1568</v>
      </c>
    </row>
    <row r="1231" spans="1:2" ht="87" x14ac:dyDescent="0.25">
      <c r="A1231" s="560">
        <v>3006</v>
      </c>
      <c r="B1231" s="594" t="s">
        <v>1613</v>
      </c>
    </row>
    <row r="1232" spans="1:2" x14ac:dyDescent="0.25">
      <c r="A1232" s="560">
        <v>3007</v>
      </c>
      <c r="B1232" s="593" t="s">
        <v>1557</v>
      </c>
    </row>
    <row r="1233" spans="1:2" ht="13.8" thickBot="1" x14ac:dyDescent="0.3">
      <c r="A1233" s="560">
        <v>3008</v>
      </c>
      <c r="B1233" s="616" t="s">
        <v>1607</v>
      </c>
    </row>
    <row r="1234" spans="1:2" ht="13.8" thickBot="1" x14ac:dyDescent="0.3">
      <c r="A1234" s="560">
        <v>3009</v>
      </c>
      <c r="B1234" s="551" t="s">
        <v>1597</v>
      </c>
    </row>
    <row r="1235" spans="1:2" x14ac:dyDescent="0.25">
      <c r="A1235" s="560">
        <v>3010</v>
      </c>
      <c r="B1235" s="635" t="s">
        <v>1600</v>
      </c>
    </row>
    <row r="1236" spans="1:2" x14ac:dyDescent="0.25">
      <c r="A1236" s="560">
        <v>3011</v>
      </c>
      <c r="B1236" s="596" t="s">
        <v>1601</v>
      </c>
    </row>
    <row r="1237" spans="1:2" x14ac:dyDescent="0.25">
      <c r="A1237" s="560">
        <v>3012</v>
      </c>
      <c r="B1237" s="596" t="s">
        <v>1606</v>
      </c>
    </row>
    <row r="1238" spans="1:2" ht="30.6" x14ac:dyDescent="0.25">
      <c r="A1238" s="560">
        <v>3013</v>
      </c>
      <c r="B1238" s="597" t="s">
        <v>1567</v>
      </c>
    </row>
    <row r="1239" spans="1:2" x14ac:dyDescent="0.25">
      <c r="A1239" s="560">
        <v>3014</v>
      </c>
      <c r="B1239" s="607" t="s">
        <v>1551</v>
      </c>
    </row>
    <row r="1240" spans="1:2" x14ac:dyDescent="0.25">
      <c r="A1240" s="560">
        <v>3015</v>
      </c>
      <c r="B1240" s="611" t="s">
        <v>1558</v>
      </c>
    </row>
    <row r="1241" spans="1:2" x14ac:dyDescent="0.25">
      <c r="A1241" s="560">
        <v>3016</v>
      </c>
      <c r="B1241" s="133" t="s">
        <v>1569</v>
      </c>
    </row>
    <row r="1242" spans="1:2" x14ac:dyDescent="0.25">
      <c r="A1242" s="560">
        <v>3017</v>
      </c>
      <c r="B1242" s="624" t="s">
        <v>1570</v>
      </c>
    </row>
    <row r="1243" spans="1:2" x14ac:dyDescent="0.25">
      <c r="A1243" s="560">
        <v>3018</v>
      </c>
      <c r="B1243" s="611" t="s">
        <v>1571</v>
      </c>
    </row>
    <row r="1244" spans="1:2" ht="20.399999999999999" x14ac:dyDescent="0.25">
      <c r="A1244" s="560">
        <v>3019</v>
      </c>
      <c r="B1244" s="623" t="s">
        <v>1572</v>
      </c>
    </row>
    <row r="1245" spans="1:2" x14ac:dyDescent="0.25">
      <c r="A1245" s="560">
        <v>3020</v>
      </c>
      <c r="B1245" s="133" t="s">
        <v>1573</v>
      </c>
    </row>
    <row r="1246" spans="1:2" x14ac:dyDescent="0.25">
      <c r="A1246" s="560">
        <v>3021</v>
      </c>
      <c r="B1246" s="624" t="s">
        <v>1574</v>
      </c>
    </row>
    <row r="1247" spans="1:2" ht="20.399999999999999" x14ac:dyDescent="0.25">
      <c r="A1247" s="560">
        <v>3022</v>
      </c>
      <c r="B1247" s="611" t="s">
        <v>1575</v>
      </c>
    </row>
    <row r="1248" spans="1:2" ht="20.399999999999999" x14ac:dyDescent="0.25">
      <c r="A1248" s="560">
        <v>3023</v>
      </c>
      <c r="B1248" s="611" t="s">
        <v>1576</v>
      </c>
    </row>
    <row r="1249" spans="1:2" ht="20.399999999999999" x14ac:dyDescent="0.25">
      <c r="A1249" s="560">
        <v>3024</v>
      </c>
      <c r="B1249" s="623" t="s">
        <v>1577</v>
      </c>
    </row>
    <row r="1250" spans="1:2" x14ac:dyDescent="0.25">
      <c r="A1250" s="560">
        <v>3025</v>
      </c>
      <c r="B1250" s="133" t="s">
        <v>1578</v>
      </c>
    </row>
    <row r="1251" spans="1:2" x14ac:dyDescent="0.25">
      <c r="A1251" s="560">
        <v>3026</v>
      </c>
      <c r="B1251" s="132" t="s">
        <v>1579</v>
      </c>
    </row>
    <row r="1252" spans="1:2" x14ac:dyDescent="0.25">
      <c r="A1252" s="560">
        <v>3027</v>
      </c>
      <c r="B1252" s="133" t="s">
        <v>1580</v>
      </c>
    </row>
    <row r="1253" spans="1:2" ht="30.6" x14ac:dyDescent="0.25">
      <c r="A1253" s="560">
        <v>3028</v>
      </c>
      <c r="B1253" s="624" t="s">
        <v>1581</v>
      </c>
    </row>
    <row r="1254" spans="1:2" ht="40.799999999999997" x14ac:dyDescent="0.25">
      <c r="A1254" s="560">
        <v>3029</v>
      </c>
      <c r="B1254" s="623" t="s">
        <v>1582</v>
      </c>
    </row>
    <row r="1255" spans="1:2" x14ac:dyDescent="0.25">
      <c r="A1255" s="560">
        <v>3030</v>
      </c>
      <c r="B1255" s="133" t="s">
        <v>1583</v>
      </c>
    </row>
    <row r="1256" spans="1:2" x14ac:dyDescent="0.25">
      <c r="A1256" s="560">
        <v>3031</v>
      </c>
      <c r="B1256" s="611" t="s">
        <v>1584</v>
      </c>
    </row>
    <row r="1257" spans="1:2" ht="20.399999999999999" x14ac:dyDescent="0.25">
      <c r="A1257" s="560">
        <v>3032</v>
      </c>
      <c r="B1257" s="611" t="s">
        <v>1585</v>
      </c>
    </row>
    <row r="1258" spans="1:2" x14ac:dyDescent="0.25">
      <c r="A1258" s="560">
        <v>3033</v>
      </c>
      <c r="B1258" s="611" t="s">
        <v>1586</v>
      </c>
    </row>
    <row r="1259" spans="1:2" ht="20.399999999999999" x14ac:dyDescent="0.25">
      <c r="A1259" s="560">
        <v>3034</v>
      </c>
      <c r="B1259" s="611" t="s">
        <v>1587</v>
      </c>
    </row>
    <row r="1260" spans="1:2" ht="30.6" x14ac:dyDescent="0.25">
      <c r="A1260" s="560">
        <v>3035</v>
      </c>
      <c r="B1260" s="623" t="s">
        <v>1588</v>
      </c>
    </row>
    <row r="1261" spans="1:2" x14ac:dyDescent="0.25">
      <c r="A1261" s="560">
        <v>3036</v>
      </c>
      <c r="B1261" s="133" t="s">
        <v>1589</v>
      </c>
    </row>
    <row r="1262" spans="1:2" ht="30.6" x14ac:dyDescent="0.25">
      <c r="A1262" s="560">
        <v>3037</v>
      </c>
      <c r="B1262" s="611" t="s">
        <v>1590</v>
      </c>
    </row>
    <row r="1263" spans="1:2" ht="30.6" x14ac:dyDescent="0.25">
      <c r="A1263" s="560">
        <v>3038</v>
      </c>
      <c r="B1263" s="611" t="s">
        <v>1591</v>
      </c>
    </row>
    <row r="1264" spans="1:2" ht="20.399999999999999" x14ac:dyDescent="0.25">
      <c r="A1264" s="560">
        <v>3039</v>
      </c>
      <c r="B1264" s="623" t="s">
        <v>1592</v>
      </c>
    </row>
    <row r="1265" spans="1:2" x14ac:dyDescent="0.25">
      <c r="A1265" s="560">
        <v>3040</v>
      </c>
      <c r="B1265" s="135" t="s">
        <v>1593</v>
      </c>
    </row>
    <row r="1266" spans="1:2" ht="20.399999999999999" x14ac:dyDescent="0.25">
      <c r="A1266" s="560">
        <v>3041</v>
      </c>
      <c r="B1266" s="623" t="s">
        <v>1594</v>
      </c>
    </row>
    <row r="1267" spans="1:2" ht="13.8" thickBot="1" x14ac:dyDescent="0.3">
      <c r="A1267" s="560">
        <v>3042</v>
      </c>
      <c r="B1267" s="552" t="s">
        <v>1596</v>
      </c>
    </row>
    <row r="1268" spans="1:2" x14ac:dyDescent="0.25">
      <c r="A1268" s="560">
        <v>3043</v>
      </c>
      <c r="B1268" s="553" t="s">
        <v>821</v>
      </c>
    </row>
    <row r="1269" spans="1:2" ht="13.8" thickBot="1" x14ac:dyDescent="0.3">
      <c r="A1269" s="560">
        <v>3044</v>
      </c>
      <c r="B1269" s="554" t="s">
        <v>822</v>
      </c>
    </row>
    <row r="1270" spans="1:2" ht="30.6" x14ac:dyDescent="0.25">
      <c r="A1270" s="560">
        <v>3045</v>
      </c>
      <c r="B1270" s="624" t="s">
        <v>1566</v>
      </c>
    </row>
    <row r="1271" spans="1:2" x14ac:dyDescent="0.25">
      <c r="A1271" s="560">
        <v>3046</v>
      </c>
      <c r="B1271" s="639" t="s">
        <v>1602</v>
      </c>
    </row>
    <row r="1272" spans="1:2" ht="15.6" x14ac:dyDescent="0.25">
      <c r="A1272" s="560">
        <v>3047</v>
      </c>
      <c r="B1272" s="463" t="s">
        <v>1560</v>
      </c>
    </row>
    <row r="1273" spans="1:2" x14ac:dyDescent="0.25">
      <c r="A1273" s="560">
        <v>3048</v>
      </c>
      <c r="B1273" s="464" t="s">
        <v>1561</v>
      </c>
    </row>
    <row r="1274" spans="1:2" x14ac:dyDescent="0.25">
      <c r="A1274" s="560">
        <v>3049</v>
      </c>
      <c r="B1274" s="464" t="s">
        <v>1562</v>
      </c>
    </row>
    <row r="1275" spans="1:2" x14ac:dyDescent="0.25">
      <c r="A1275" s="560">
        <v>3050</v>
      </c>
      <c r="B1275" s="471" t="s">
        <v>1535</v>
      </c>
    </row>
    <row r="1276" spans="1:2" x14ac:dyDescent="0.25">
      <c r="A1276" s="560">
        <v>3051</v>
      </c>
      <c r="B1276" s="471" t="s">
        <v>1536</v>
      </c>
    </row>
    <row r="1277" spans="1:2" x14ac:dyDescent="0.25">
      <c r="A1277" s="560">
        <v>3052</v>
      </c>
      <c r="B1277" s="471" t="s">
        <v>1545</v>
      </c>
    </row>
    <row r="1278" spans="1:2" x14ac:dyDescent="0.25">
      <c r="A1278" s="560">
        <v>3053</v>
      </c>
      <c r="B1278" s="471" t="s">
        <v>1546</v>
      </c>
    </row>
    <row r="1279" spans="1:2" x14ac:dyDescent="0.25">
      <c r="A1279" s="560">
        <v>3054</v>
      </c>
      <c r="B1279" s="472" t="s">
        <v>1550</v>
      </c>
    </row>
    <row r="1280" spans="1:2" x14ac:dyDescent="0.25">
      <c r="A1280" s="560">
        <v>3055</v>
      </c>
      <c r="B1280" s="509" t="s">
        <v>1554</v>
      </c>
    </row>
    <row r="1281" spans="1:2" x14ac:dyDescent="0.25">
      <c r="A1281" s="560">
        <v>3056</v>
      </c>
      <c r="B1281" s="509" t="s">
        <v>1552</v>
      </c>
    </row>
    <row r="1282" spans="1:2" x14ac:dyDescent="0.25">
      <c r="A1282" s="560">
        <v>3057</v>
      </c>
      <c r="B1282" s="509" t="s">
        <v>1553</v>
      </c>
    </row>
    <row r="1283" spans="1:2" x14ac:dyDescent="0.25">
      <c r="A1283" s="560">
        <v>3058</v>
      </c>
      <c r="B1283" s="555" t="s">
        <v>1524</v>
      </c>
    </row>
    <row r="1284" spans="1:2" x14ac:dyDescent="0.25">
      <c r="A1284" s="560">
        <v>3059</v>
      </c>
      <c r="B1284" s="555" t="s">
        <v>1525</v>
      </c>
    </row>
    <row r="1285" spans="1:2" x14ac:dyDescent="0.25">
      <c r="A1285" s="560">
        <v>3060</v>
      </c>
      <c r="B1285" s="475" t="s">
        <v>1531</v>
      </c>
    </row>
    <row r="1286" spans="1:2" x14ac:dyDescent="0.25">
      <c r="A1286" s="560">
        <v>3061</v>
      </c>
      <c r="B1286" s="475" t="s">
        <v>1532</v>
      </c>
    </row>
    <row r="1287" spans="1:2" x14ac:dyDescent="0.25">
      <c r="A1287" s="560">
        <v>3062</v>
      </c>
      <c r="B1287" s="475" t="s">
        <v>1533</v>
      </c>
    </row>
    <row r="1288" spans="1:2" x14ac:dyDescent="0.25">
      <c r="A1288" s="560">
        <v>3063</v>
      </c>
      <c r="B1288" s="475" t="s">
        <v>1534</v>
      </c>
    </row>
    <row r="1289" spans="1:2" x14ac:dyDescent="0.25">
      <c r="A1289" s="560">
        <v>3064</v>
      </c>
      <c r="B1289" s="556" t="s">
        <v>1526</v>
      </c>
    </row>
    <row r="1290" spans="1:2" x14ac:dyDescent="0.25">
      <c r="A1290" s="560">
        <v>3065</v>
      </c>
      <c r="B1290" s="556" t="s">
        <v>1527</v>
      </c>
    </row>
    <row r="1291" spans="1:2" x14ac:dyDescent="0.25">
      <c r="A1291" s="560">
        <v>3066</v>
      </c>
      <c r="B1291" s="556" t="s">
        <v>1528</v>
      </c>
    </row>
    <row r="1292" spans="1:2" x14ac:dyDescent="0.25">
      <c r="A1292" s="560">
        <v>3067</v>
      </c>
      <c r="B1292" s="556" t="s">
        <v>1529</v>
      </c>
    </row>
    <row r="1293" spans="1:2" x14ac:dyDescent="0.25">
      <c r="A1293" s="560">
        <v>3068</v>
      </c>
      <c r="B1293" s="555" t="s">
        <v>1530</v>
      </c>
    </row>
    <row r="1294" spans="1:2" x14ac:dyDescent="0.25">
      <c r="A1294" s="560">
        <v>3069</v>
      </c>
      <c r="B1294" s="477" t="s">
        <v>1537</v>
      </c>
    </row>
    <row r="1295" spans="1:2" x14ac:dyDescent="0.25">
      <c r="A1295" s="560">
        <v>3070</v>
      </c>
      <c r="B1295" s="477" t="s">
        <v>1538</v>
      </c>
    </row>
    <row r="1296" spans="1:2" x14ac:dyDescent="0.25">
      <c r="A1296" s="560">
        <v>3071</v>
      </c>
      <c r="B1296" s="477" t="s">
        <v>1539</v>
      </c>
    </row>
    <row r="1297" spans="1:2" x14ac:dyDescent="0.25">
      <c r="A1297" s="560">
        <v>3072</v>
      </c>
      <c r="B1297" s="477" t="s">
        <v>1540</v>
      </c>
    </row>
    <row r="1298" spans="1:2" x14ac:dyDescent="0.25">
      <c r="A1298" s="560">
        <v>3073</v>
      </c>
      <c r="B1298" s="541" t="s">
        <v>1541</v>
      </c>
    </row>
    <row r="1299" spans="1:2" x14ac:dyDescent="0.25">
      <c r="A1299" s="560">
        <v>3074</v>
      </c>
      <c r="B1299" s="541" t="s">
        <v>1542</v>
      </c>
    </row>
    <row r="1300" spans="1:2" x14ac:dyDescent="0.25">
      <c r="A1300" s="560">
        <v>3075</v>
      </c>
      <c r="B1300" s="541" t="s">
        <v>1543</v>
      </c>
    </row>
    <row r="1301" spans="1:2" x14ac:dyDescent="0.25">
      <c r="A1301" s="560">
        <v>3076</v>
      </c>
      <c r="B1301" s="477" t="s">
        <v>1544</v>
      </c>
    </row>
    <row r="1302" spans="1:2" x14ac:dyDescent="0.25">
      <c r="A1302" s="560">
        <v>3077</v>
      </c>
      <c r="B1302" s="137" t="s">
        <v>1523</v>
      </c>
    </row>
    <row r="1303" spans="1:2" x14ac:dyDescent="0.25">
      <c r="A1303" s="560">
        <v>3078</v>
      </c>
      <c r="B1303" s="477" t="s">
        <v>1547</v>
      </c>
    </row>
    <row r="1304" spans="1:2" x14ac:dyDescent="0.25">
      <c r="A1304" s="560">
        <v>3079</v>
      </c>
      <c r="B1304" s="477" t="s">
        <v>1548</v>
      </c>
    </row>
    <row r="1305" spans="1:2" x14ac:dyDescent="0.25">
      <c r="A1305" s="560">
        <v>3080</v>
      </c>
      <c r="B1305" s="477" t="s">
        <v>1549</v>
      </c>
    </row>
    <row r="1306" spans="1:2" x14ac:dyDescent="0.25">
      <c r="A1306" s="560">
        <v>3081</v>
      </c>
      <c r="B1306" s="520" t="s">
        <v>1559</v>
      </c>
    </row>
    <row r="1307" spans="1:2" x14ac:dyDescent="0.25">
      <c r="A1307" s="560">
        <v>3082</v>
      </c>
      <c r="B1307" s="516" t="s">
        <v>1604</v>
      </c>
    </row>
  </sheetData>
  <sheetProtection sheet="1" objects="1" scenarios="1" formatCells="0" formatColumns="0" formatRows="0"/>
  <autoFilter ref="A1:B1151" xr:uid="{00000000-0009-0000-0000-000010000000}"/>
  <phoneticPr fontId="50" type="noConversion"/>
  <conditionalFormatting sqref="B141">
    <cfRule type="expression" dxfId="13" priority="401" stopIfTrue="1">
      <formula>NOT(ISERROR(SEARCH("!",B141)))</formula>
    </cfRule>
  </conditionalFormatting>
  <conditionalFormatting sqref="B341:B350 B352:B430 B432 B488">
    <cfRule type="expression" dxfId="12" priority="403" stopIfTrue="1">
      <formula>NOT(ISERROR(SEARCH("!",B341)))</formula>
    </cfRule>
  </conditionalFormatting>
  <conditionalFormatting sqref="B351 B431 B434:B483 B487">
    <cfRule type="expression" dxfId="11" priority="404" stopIfTrue="1">
      <formula>$U351</formula>
    </cfRule>
  </conditionalFormatting>
  <conditionalFormatting sqref="B907:B921">
    <cfRule type="containsText" dxfId="10" priority="215" stopIfTrue="1" operator="containsText" text="!">
      <formula>NOT(ISERROR(SEARCH("!",B907)))</formula>
    </cfRule>
  </conditionalFormatting>
  <conditionalFormatting sqref="B911:B921">
    <cfRule type="expression" dxfId="9" priority="216" stopIfTrue="1">
      <formula>$W911</formula>
    </cfRule>
  </conditionalFormatting>
  <conditionalFormatting sqref="B988:B1142">
    <cfRule type="containsText" dxfId="8" priority="60" stopIfTrue="1" operator="containsText" text="XXX">
      <formula>NOT(ISERROR(SEARCH("XXX",B988)))</formula>
    </cfRule>
  </conditionalFormatting>
  <conditionalFormatting sqref="B1283:B1301">
    <cfRule type="expression" dxfId="7" priority="20" stopIfTrue="1">
      <formula>$B1282&lt;&gt;$B1283</formula>
    </cfRule>
  </conditionalFormatting>
  <conditionalFormatting sqref="B1294:B1301">
    <cfRule type="expression" dxfId="6" priority="18" stopIfTrue="1">
      <formula>AC1294=2</formula>
    </cfRule>
    <cfRule type="expression" dxfId="5" priority="19" stopIfTrue="1">
      <formula>AC1294=1</formula>
    </cfRule>
  </conditionalFormatting>
  <conditionalFormatting sqref="B1294:B1305">
    <cfRule type="expression" dxfId="4" priority="4" stopIfTrue="1">
      <formula>$W1294</formula>
    </cfRule>
  </conditionalFormatting>
  <conditionalFormatting sqref="B1303:B1305">
    <cfRule type="expression" dxfId="3" priority="5" stopIfTrue="1">
      <formula>AC1303=2</formula>
    </cfRule>
    <cfRule type="expression" dxfId="2" priority="6" stopIfTrue="1">
      <formula>AC1303=1</formula>
    </cfRule>
    <cfRule type="expression" dxfId="1" priority="7" stopIfTrue="1">
      <formula>$B1302&lt;&gt;$B1303</formula>
    </cfRule>
  </conditionalFormatting>
  <conditionalFormatting sqref="B1306:B1307">
    <cfRule type="containsText" dxfId="0" priority="1" stopIfTrue="1" operator="containsText" text="XXX">
      <formula>NOT(ISERROR(SEARCH("XXX",B1306)))</formula>
    </cfRule>
  </conditionalFormatting>
  <dataValidations disablePrompts="1" count="9">
    <dataValidation type="list" allowBlank="1" showInputMessage="1" showErrorMessage="1" sqref="B71:B73" xr:uid="{00000000-0002-0000-1000-000000000000}">
      <formula1>Euconst_MPReferenceDateTypes</formula1>
    </dataValidation>
    <dataValidation type="list" allowBlank="1" showInputMessage="1" showErrorMessage="1" sqref="B111 B113" xr:uid="{00000000-0002-0000-1000-000001000000}">
      <formula1>AnnexIActivities</formula1>
    </dataValidation>
    <dataValidation type="list" allowBlank="1" showInputMessage="1" showErrorMessage="1" sqref="B136:B137" xr:uid="{00000000-0002-0000-1000-000002000000}">
      <formula1>MeteringDevices</formula1>
    </dataValidation>
    <dataValidation type="list" allowBlank="1" showInputMessage="1" showErrorMessage="1" sqref="B142" xr:uid="{00000000-0002-0000-1000-000003000000}">
      <formula1>EUconst_ActivityDeterminationMethod</formula1>
    </dataValidation>
    <dataValidation type="list" allowBlank="1" showInputMessage="1" showErrorMessage="1" sqref="B161" xr:uid="{00000000-0002-0000-1000-000004000000}">
      <formula1>OperationType</formula1>
    </dataValidation>
    <dataValidation type="list" allowBlank="1" showInputMessage="1" showErrorMessage="1" sqref="B587 B589" xr:uid="{00000000-0002-0000-1000-000005000000}">
      <formula1>EUconst_ListCRF1</formula1>
    </dataValidation>
    <dataValidation type="list" allowBlank="1" showInputMessage="1" showErrorMessage="1" sqref="B588" xr:uid="{00000000-0002-0000-1000-000006000000}">
      <formula1>EUconst_ListCRF2</formula1>
    </dataValidation>
    <dataValidation type="list" allowBlank="1" showInputMessage="1" showErrorMessage="1" sqref="B613" xr:uid="{00000000-0002-0000-1000-000007000000}">
      <formula1>INDIRECT("$i$" &amp; ROW($H$95) &amp; ":$i$" &amp; ROW($H$95)-1+MAX($G$95:$G$114))</formula1>
    </dataValidation>
    <dataValidation type="list" allowBlank="1" showInputMessage="1" showErrorMessage="1" sqref="B134 B132" xr:uid="{00000000-0002-0000-1000-000008000000}">
      <formula1>INDIRECT("$i$" &amp; ROW(#REF!) &amp; ":$i$" &amp; ROW(#REF!)-1+MAX($E$126:$E$135))</formula1>
    </dataValidation>
  </dataValidations>
  <hyperlinks>
    <hyperlink ref="B1225" r:id="rId1" xr:uid="{00000000-0004-0000-1000-000000000000}"/>
    <hyperlink ref="B1227" r:id="rId2" xr:uid="{00000000-0004-0000-1000-000001000000}"/>
    <hyperlink ref="B1232" r:id="rId3" location="tab-0-1" xr:uid="{00000000-0004-0000-1000-000002000000}"/>
    <hyperlink ref="B1233" r:id="rId4" display="http://ec.europa.eu/clima/policies/ets/index_en.htm" xr:uid="{00000000-0004-0000-1000-000003000000}"/>
    <hyperlink ref="B1234" location="JUMP_I_Summary" display="Summary" xr:uid="{00000000-0004-0000-1000-000004000000}"/>
  </hyperlinks>
  <pageMargins left="0.7" right="0.7" top="0.78740157499999996" bottom="0.78740157499999996" header="0.3" footer="0.3"/>
  <pageSetup paperSize="132" orientation="portrait" r:id="rId5"/>
  <headerFooter>
    <oddHeader>&amp;L&amp;F, &amp;A&amp;R&amp;D, &amp;T</oddHeader>
    <oddFooter>&amp;C&amp;P / &amp;N</oddFooter>
  </headerFooter>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17"/>
    <pageSetUpPr fitToPage="1"/>
  </sheetPr>
  <dimension ref="A1:E96"/>
  <sheetViews>
    <sheetView zoomScaleNormal="100" workbookViewId="0">
      <selection activeCell="B3" sqref="B3"/>
    </sheetView>
  </sheetViews>
  <sheetFormatPr baseColWidth="10" defaultColWidth="11.44140625" defaultRowHeight="13.2" x14ac:dyDescent="0.25"/>
  <cols>
    <col min="1" max="1" width="17.109375" style="17" customWidth="1"/>
    <col min="2" max="2" width="34.6640625" style="17" customWidth="1"/>
    <col min="3" max="3" width="15.109375" style="17" customWidth="1"/>
    <col min="4" max="16384" width="11.44140625" style="17"/>
  </cols>
  <sheetData>
    <row r="1" spans="1:5" ht="13.8" thickBot="1" x14ac:dyDescent="0.3">
      <c r="A1" s="21" t="s">
        <v>529</v>
      </c>
    </row>
    <row r="2" spans="1:5" ht="13.8" thickBot="1" x14ac:dyDescent="0.3">
      <c r="A2" s="61" t="s">
        <v>530</v>
      </c>
      <c r="B2" s="237" t="s">
        <v>1510</v>
      </c>
    </row>
    <row r="3" spans="1:5" ht="13.8" thickBot="1" x14ac:dyDescent="0.3">
      <c r="A3" s="62" t="s">
        <v>528</v>
      </c>
      <c r="B3" s="63">
        <v>45670</v>
      </c>
      <c r="C3" s="64" t="str">
        <f>IF(ISNUMBER(MATCH(B3,A20:A34,0)),VLOOKUP(B3,A20:B34,2,FALSE),"---")</f>
        <v>P4 Inst AER_COM_en_20250113.xls</v>
      </c>
      <c r="D3" s="65"/>
      <c r="E3" s="66"/>
    </row>
    <row r="4" spans="1:5" x14ac:dyDescent="0.25">
      <c r="A4" s="67" t="s">
        <v>766</v>
      </c>
      <c r="B4" s="68" t="s">
        <v>767</v>
      </c>
    </row>
    <row r="5" spans="1:5" ht="13.8" thickBot="1" x14ac:dyDescent="0.3">
      <c r="A5" s="69" t="s">
        <v>759</v>
      </c>
      <c r="B5" s="70" t="s">
        <v>782</v>
      </c>
    </row>
    <row r="7" spans="1:5" x14ac:dyDescent="0.25">
      <c r="A7" s="71" t="s">
        <v>531</v>
      </c>
    </row>
    <row r="8" spans="1:5" x14ac:dyDescent="0.25">
      <c r="A8" s="86" t="s">
        <v>763</v>
      </c>
      <c r="B8" s="86"/>
      <c r="C8" s="87" t="s">
        <v>760</v>
      </c>
    </row>
    <row r="9" spans="1:5" x14ac:dyDescent="0.25">
      <c r="A9" s="86" t="s">
        <v>764</v>
      </c>
      <c r="B9" s="86"/>
      <c r="C9" s="87" t="s">
        <v>761</v>
      </c>
    </row>
    <row r="10" spans="1:5" x14ac:dyDescent="0.25">
      <c r="A10" s="86" t="s">
        <v>765</v>
      </c>
      <c r="B10" s="86"/>
      <c r="C10" s="87" t="s">
        <v>762</v>
      </c>
    </row>
    <row r="11" spans="1:5" x14ac:dyDescent="0.25">
      <c r="A11" s="238" t="s">
        <v>825</v>
      </c>
      <c r="B11" s="86"/>
      <c r="C11" s="362" t="s">
        <v>118</v>
      </c>
    </row>
    <row r="12" spans="1:5" x14ac:dyDescent="0.25">
      <c r="A12" s="86" t="s">
        <v>1507</v>
      </c>
      <c r="B12" s="86"/>
      <c r="C12" s="87" t="s">
        <v>1513</v>
      </c>
    </row>
    <row r="13" spans="1:5" x14ac:dyDescent="0.25">
      <c r="A13" s="86" t="s">
        <v>1508</v>
      </c>
      <c r="B13" s="86"/>
      <c r="C13" s="87" t="s">
        <v>1514</v>
      </c>
    </row>
    <row r="14" spans="1:5" x14ac:dyDescent="0.25">
      <c r="A14" s="86" t="s">
        <v>1509</v>
      </c>
      <c r="B14" s="86"/>
      <c r="C14" s="87" t="s">
        <v>1515</v>
      </c>
    </row>
    <row r="15" spans="1:5" x14ac:dyDescent="0.25">
      <c r="A15" s="238" t="s">
        <v>1510</v>
      </c>
      <c r="B15" s="86"/>
      <c r="C15" s="362" t="s">
        <v>1516</v>
      </c>
    </row>
    <row r="16" spans="1:5" x14ac:dyDescent="0.25">
      <c r="A16" s="238" t="s">
        <v>1511</v>
      </c>
      <c r="B16" s="86"/>
      <c r="C16" s="362" t="s">
        <v>1517</v>
      </c>
    </row>
    <row r="17" spans="1:4" x14ac:dyDescent="0.25">
      <c r="A17" s="238" t="s">
        <v>1512</v>
      </c>
      <c r="B17" s="86"/>
      <c r="C17" s="362" t="s">
        <v>1518</v>
      </c>
    </row>
    <row r="18" spans="1:4" x14ac:dyDescent="0.25">
      <c r="A18" s="22"/>
    </row>
    <row r="19" spans="1:4" x14ac:dyDescent="0.25">
      <c r="A19" s="72" t="s">
        <v>597</v>
      </c>
      <c r="B19" s="73" t="s">
        <v>338</v>
      </c>
      <c r="C19" s="73" t="s">
        <v>295</v>
      </c>
      <c r="D19" s="74"/>
    </row>
    <row r="20" spans="1:4" x14ac:dyDescent="0.25">
      <c r="A20" s="385">
        <v>44257</v>
      </c>
      <c r="B20" s="492" t="str">
        <f>IF(ISBLANK($A20),"---", VLOOKUP($B$2,$A$8:$C$17,3,0) &amp; "_" &amp; VLOOKUP($B$4,$A$37:$B$69,2,0)&amp;"_"&amp;VLOOKUP($B$5,$A$72:$B$96,2,0)&amp;"_"&amp; TEXT(YEAR($A20),"0#")&amp; TEXT(MONTH($A20),"0#") &amp; TEXT(DAY($A20),"0#")&amp;".xls")</f>
        <v>P4 Inst AER_COM_en_20210302.xls</v>
      </c>
      <c r="C20" s="187" t="s">
        <v>1595</v>
      </c>
      <c r="D20" s="75"/>
    </row>
    <row r="21" spans="1:4" x14ac:dyDescent="0.25">
      <c r="A21" s="76">
        <v>44362</v>
      </c>
      <c r="B21" s="493" t="str">
        <f t="shared" ref="B21:B34" si="0">IF(ISBLANK($A21),"---", VLOOKUP($B$2,$A$8:$C$17,3,0) &amp; "_" &amp; VLOOKUP($B$4,$A$37:$B$69,2,0)&amp;"_"&amp;VLOOKUP($B$5,$A$72:$B$96,2,0)&amp;"_"&amp; TEXT(YEAR($A21),"0#")&amp; TEXT(MONTH($A21),"0#") &amp; TEXT(DAY($A21),"0#")&amp;".xls")</f>
        <v>P4 Inst AER_COM_en_20210615.xls</v>
      </c>
      <c r="C21" s="366" t="s">
        <v>1605</v>
      </c>
      <c r="D21" s="78"/>
    </row>
    <row r="22" spans="1:4" x14ac:dyDescent="0.25">
      <c r="A22" s="76">
        <v>44483</v>
      </c>
      <c r="B22" s="493" t="str">
        <f t="shared" si="0"/>
        <v>P4 Inst AER_COM_en_20211014.xls</v>
      </c>
      <c r="C22" s="366" t="s">
        <v>1609</v>
      </c>
      <c r="D22" s="78"/>
    </row>
    <row r="23" spans="1:4" x14ac:dyDescent="0.25">
      <c r="A23" s="76">
        <v>44578</v>
      </c>
      <c r="B23" s="493" t="str">
        <f t="shared" si="0"/>
        <v>P4 Inst AER_COM_en_20220117.xls</v>
      </c>
      <c r="C23" s="366" t="s">
        <v>1614</v>
      </c>
      <c r="D23" s="78"/>
    </row>
    <row r="24" spans="1:4" x14ac:dyDescent="0.25">
      <c r="A24" s="76">
        <v>44965</v>
      </c>
      <c r="B24" s="493" t="str">
        <f t="shared" si="0"/>
        <v>P4 Inst AER_COM_en_20230208.xls</v>
      </c>
      <c r="C24" s="366" t="s">
        <v>1615</v>
      </c>
      <c r="D24" s="78"/>
    </row>
    <row r="25" spans="1:4" x14ac:dyDescent="0.25">
      <c r="A25" s="76">
        <v>45670</v>
      </c>
      <c r="B25" s="493" t="str">
        <f t="shared" si="0"/>
        <v>P4 Inst AER_COM_en_20250113.xls</v>
      </c>
      <c r="C25" s="77" t="s">
        <v>1701</v>
      </c>
      <c r="D25" s="78"/>
    </row>
    <row r="26" spans="1:4" x14ac:dyDescent="0.25">
      <c r="A26" s="76"/>
      <c r="B26" s="493" t="str">
        <f t="shared" si="0"/>
        <v>---</v>
      </c>
      <c r="C26" s="366"/>
      <c r="D26" s="78"/>
    </row>
    <row r="27" spans="1:4" x14ac:dyDescent="0.25">
      <c r="A27" s="76"/>
      <c r="B27" s="493" t="str">
        <f t="shared" si="0"/>
        <v>---</v>
      </c>
      <c r="C27" s="366"/>
      <c r="D27" s="78"/>
    </row>
    <row r="28" spans="1:4" x14ac:dyDescent="0.25">
      <c r="A28" s="76"/>
      <c r="B28" s="493" t="str">
        <f t="shared" si="0"/>
        <v>---</v>
      </c>
      <c r="C28" s="366"/>
      <c r="D28" s="78"/>
    </row>
    <row r="29" spans="1:4" x14ac:dyDescent="0.25">
      <c r="A29" s="76"/>
      <c r="B29" s="493" t="str">
        <f t="shared" si="0"/>
        <v>---</v>
      </c>
      <c r="C29" s="366"/>
      <c r="D29" s="78"/>
    </row>
    <row r="30" spans="1:4" x14ac:dyDescent="0.25">
      <c r="A30" s="76"/>
      <c r="B30" s="493" t="str">
        <f t="shared" si="0"/>
        <v>---</v>
      </c>
      <c r="C30" s="366"/>
      <c r="D30" s="78"/>
    </row>
    <row r="31" spans="1:4" x14ac:dyDescent="0.25">
      <c r="A31" s="76"/>
      <c r="B31" s="493" t="str">
        <f t="shared" si="0"/>
        <v>---</v>
      </c>
      <c r="C31" s="366"/>
      <c r="D31" s="78"/>
    </row>
    <row r="32" spans="1:4" x14ac:dyDescent="0.25">
      <c r="A32" s="76"/>
      <c r="B32" s="493" t="str">
        <f t="shared" si="0"/>
        <v>---</v>
      </c>
      <c r="C32" s="366"/>
      <c r="D32" s="78"/>
    </row>
    <row r="33" spans="1:4" x14ac:dyDescent="0.25">
      <c r="A33" s="76"/>
      <c r="B33" s="493" t="str">
        <f t="shared" si="0"/>
        <v>---</v>
      </c>
      <c r="C33" s="366"/>
      <c r="D33" s="78"/>
    </row>
    <row r="34" spans="1:4" x14ac:dyDescent="0.25">
      <c r="A34" s="141"/>
      <c r="B34" s="495" t="str">
        <f t="shared" si="0"/>
        <v>---</v>
      </c>
      <c r="C34" s="79"/>
      <c r="D34" s="80"/>
    </row>
    <row r="36" spans="1:4" x14ac:dyDescent="0.25">
      <c r="A36" s="21" t="s">
        <v>766</v>
      </c>
    </row>
    <row r="37" spans="1:4" x14ac:dyDescent="0.25">
      <c r="A37" s="59" t="s">
        <v>767</v>
      </c>
      <c r="B37" s="59" t="s">
        <v>339</v>
      </c>
    </row>
    <row r="38" spans="1:4" x14ac:dyDescent="0.25">
      <c r="A38" s="59" t="s">
        <v>266</v>
      </c>
      <c r="B38" s="59" t="s">
        <v>267</v>
      </c>
    </row>
    <row r="39" spans="1:4" x14ac:dyDescent="0.25">
      <c r="A39" s="59" t="s">
        <v>304</v>
      </c>
      <c r="B39" s="59" t="s">
        <v>340</v>
      </c>
    </row>
    <row r="40" spans="1:4" x14ac:dyDescent="0.25">
      <c r="A40" s="59" t="s">
        <v>305</v>
      </c>
      <c r="B40" s="59" t="s">
        <v>341</v>
      </c>
    </row>
    <row r="41" spans="1:4" x14ac:dyDescent="0.25">
      <c r="A41" s="59" t="s">
        <v>306</v>
      </c>
      <c r="B41" s="59" t="s">
        <v>342</v>
      </c>
    </row>
    <row r="42" spans="1:4" x14ac:dyDescent="0.25">
      <c r="A42" s="59" t="s">
        <v>268</v>
      </c>
      <c r="B42" s="59" t="s">
        <v>269</v>
      </c>
    </row>
    <row r="43" spans="1:4" x14ac:dyDescent="0.25">
      <c r="A43" s="59" t="s">
        <v>307</v>
      </c>
      <c r="B43" s="59" t="s">
        <v>343</v>
      </c>
    </row>
    <row r="44" spans="1:4" x14ac:dyDescent="0.25">
      <c r="A44" s="59" t="s">
        <v>308</v>
      </c>
      <c r="B44" s="59" t="s">
        <v>344</v>
      </c>
    </row>
    <row r="45" spans="1:4" x14ac:dyDescent="0.25">
      <c r="A45" s="59" t="s">
        <v>309</v>
      </c>
      <c r="B45" s="59" t="s">
        <v>345</v>
      </c>
    </row>
    <row r="46" spans="1:4" x14ac:dyDescent="0.25">
      <c r="A46" s="59" t="s">
        <v>310</v>
      </c>
      <c r="B46" s="59" t="s">
        <v>346</v>
      </c>
    </row>
    <row r="47" spans="1:4" x14ac:dyDescent="0.25">
      <c r="A47" s="59" t="s">
        <v>311</v>
      </c>
      <c r="B47" s="59" t="s">
        <v>347</v>
      </c>
    </row>
    <row r="48" spans="1:4" x14ac:dyDescent="0.25">
      <c r="A48" s="59" t="s">
        <v>312</v>
      </c>
      <c r="B48" s="59" t="s">
        <v>348</v>
      </c>
    </row>
    <row r="49" spans="1:2" x14ac:dyDescent="0.25">
      <c r="A49" s="59" t="s">
        <v>313</v>
      </c>
      <c r="B49" s="59" t="s">
        <v>349</v>
      </c>
    </row>
    <row r="50" spans="1:2" x14ac:dyDescent="0.25">
      <c r="A50" s="59" t="s">
        <v>314</v>
      </c>
      <c r="B50" s="59" t="s">
        <v>350</v>
      </c>
    </row>
    <row r="51" spans="1:2" x14ac:dyDescent="0.25">
      <c r="A51" s="59" t="s">
        <v>315</v>
      </c>
      <c r="B51" s="59" t="s">
        <v>351</v>
      </c>
    </row>
    <row r="52" spans="1:2" x14ac:dyDescent="0.25">
      <c r="A52" s="59" t="s">
        <v>270</v>
      </c>
      <c r="B52" s="59" t="s">
        <v>271</v>
      </c>
    </row>
    <row r="53" spans="1:2" x14ac:dyDescent="0.25">
      <c r="A53" s="59" t="s">
        <v>316</v>
      </c>
      <c r="B53" s="59" t="s">
        <v>352</v>
      </c>
    </row>
    <row r="54" spans="1:2" x14ac:dyDescent="0.25">
      <c r="A54" s="59" t="s">
        <v>317</v>
      </c>
      <c r="B54" s="59" t="s">
        <v>353</v>
      </c>
    </row>
    <row r="55" spans="1:2" x14ac:dyDescent="0.25">
      <c r="A55" s="59" t="s">
        <v>318</v>
      </c>
      <c r="B55" s="59" t="s">
        <v>354</v>
      </c>
    </row>
    <row r="56" spans="1:2" x14ac:dyDescent="0.25">
      <c r="A56" s="59" t="s">
        <v>272</v>
      </c>
      <c r="B56" s="59" t="s">
        <v>273</v>
      </c>
    </row>
    <row r="57" spans="1:2" x14ac:dyDescent="0.25">
      <c r="A57" s="59" t="s">
        <v>319</v>
      </c>
      <c r="B57" s="59" t="s">
        <v>130</v>
      </c>
    </row>
    <row r="58" spans="1:2" x14ac:dyDescent="0.25">
      <c r="A58" s="59" t="s">
        <v>320</v>
      </c>
      <c r="B58" s="59" t="s">
        <v>131</v>
      </c>
    </row>
    <row r="59" spans="1:2" x14ac:dyDescent="0.25">
      <c r="A59" s="59" t="s">
        <v>321</v>
      </c>
      <c r="B59" s="59" t="s">
        <v>132</v>
      </c>
    </row>
    <row r="60" spans="1:2" x14ac:dyDescent="0.25">
      <c r="A60" s="59" t="s">
        <v>990</v>
      </c>
      <c r="B60" s="59" t="s">
        <v>133</v>
      </c>
    </row>
    <row r="61" spans="1:2" x14ac:dyDescent="0.25">
      <c r="A61" s="59" t="s">
        <v>274</v>
      </c>
      <c r="B61" s="59" t="s">
        <v>148</v>
      </c>
    </row>
    <row r="62" spans="1:2" x14ac:dyDescent="0.25">
      <c r="A62" s="59" t="s">
        <v>991</v>
      </c>
      <c r="B62" s="59" t="s">
        <v>134</v>
      </c>
    </row>
    <row r="63" spans="1:2" x14ac:dyDescent="0.25">
      <c r="A63" s="59" t="s">
        <v>992</v>
      </c>
      <c r="B63" s="59" t="s">
        <v>135</v>
      </c>
    </row>
    <row r="64" spans="1:2" x14ac:dyDescent="0.25">
      <c r="A64" s="59" t="s">
        <v>993</v>
      </c>
      <c r="B64" s="59" t="s">
        <v>136</v>
      </c>
    </row>
    <row r="65" spans="1:2" x14ac:dyDescent="0.25">
      <c r="A65" s="59" t="s">
        <v>994</v>
      </c>
      <c r="B65" s="59" t="s">
        <v>137</v>
      </c>
    </row>
    <row r="66" spans="1:2" x14ac:dyDescent="0.25">
      <c r="A66" s="59" t="s">
        <v>995</v>
      </c>
      <c r="B66" s="59" t="s">
        <v>138</v>
      </c>
    </row>
    <row r="67" spans="1:2" x14ac:dyDescent="0.25">
      <c r="A67" s="59" t="s">
        <v>158</v>
      </c>
      <c r="B67" s="59" t="s">
        <v>139</v>
      </c>
    </row>
    <row r="68" spans="1:2" x14ac:dyDescent="0.25">
      <c r="A68" s="59" t="s">
        <v>159</v>
      </c>
      <c r="B68" s="59" t="s">
        <v>140</v>
      </c>
    </row>
    <row r="69" spans="1:2" x14ac:dyDescent="0.25">
      <c r="A69" s="59" t="s">
        <v>160</v>
      </c>
      <c r="B69" s="59" t="s">
        <v>141</v>
      </c>
    </row>
    <row r="71" spans="1:2" x14ac:dyDescent="0.25">
      <c r="A71" s="23" t="s">
        <v>598</v>
      </c>
    </row>
    <row r="72" spans="1:2" x14ac:dyDescent="0.25">
      <c r="A72" s="60" t="s">
        <v>768</v>
      </c>
      <c r="B72" s="60" t="s">
        <v>769</v>
      </c>
    </row>
    <row r="73" spans="1:2" x14ac:dyDescent="0.25">
      <c r="A73" s="60" t="s">
        <v>770</v>
      </c>
      <c r="B73" s="60" t="s">
        <v>771</v>
      </c>
    </row>
    <row r="74" spans="1:2" x14ac:dyDescent="0.25">
      <c r="A74" s="60" t="s">
        <v>275</v>
      </c>
      <c r="B74" s="60" t="s">
        <v>276</v>
      </c>
    </row>
    <row r="75" spans="1:2" x14ac:dyDescent="0.25">
      <c r="A75" s="60" t="s">
        <v>772</v>
      </c>
      <c r="B75" s="60" t="s">
        <v>773</v>
      </c>
    </row>
    <row r="76" spans="1:2" x14ac:dyDescent="0.25">
      <c r="A76" s="60" t="s">
        <v>774</v>
      </c>
      <c r="B76" s="60" t="s">
        <v>775</v>
      </c>
    </row>
    <row r="77" spans="1:2" x14ac:dyDescent="0.25">
      <c r="A77" s="60" t="s">
        <v>776</v>
      </c>
      <c r="B77" s="60" t="s">
        <v>777</v>
      </c>
    </row>
    <row r="78" spans="1:2" x14ac:dyDescent="0.25">
      <c r="A78" s="60" t="s">
        <v>778</v>
      </c>
      <c r="B78" s="60" t="s">
        <v>779</v>
      </c>
    </row>
    <row r="79" spans="1:2" x14ac:dyDescent="0.25">
      <c r="A79" s="60" t="s">
        <v>780</v>
      </c>
      <c r="B79" s="60" t="s">
        <v>781</v>
      </c>
    </row>
    <row r="80" spans="1:2" x14ac:dyDescent="0.25">
      <c r="A80" s="60" t="s">
        <v>782</v>
      </c>
      <c r="B80" s="60" t="s">
        <v>783</v>
      </c>
    </row>
    <row r="81" spans="1:2" x14ac:dyDescent="0.25">
      <c r="A81" s="60" t="s">
        <v>784</v>
      </c>
      <c r="B81" s="60" t="s">
        <v>785</v>
      </c>
    </row>
    <row r="82" spans="1:2" x14ac:dyDescent="0.25">
      <c r="A82" s="60" t="s">
        <v>277</v>
      </c>
      <c r="B82" s="60" t="s">
        <v>278</v>
      </c>
    </row>
    <row r="83" spans="1:2" x14ac:dyDescent="0.25">
      <c r="A83" s="60" t="s">
        <v>786</v>
      </c>
      <c r="B83" s="60" t="s">
        <v>787</v>
      </c>
    </row>
    <row r="84" spans="1:2" x14ac:dyDescent="0.25">
      <c r="A84" s="60" t="s">
        <v>788</v>
      </c>
      <c r="B84" s="60" t="s">
        <v>789</v>
      </c>
    </row>
    <row r="85" spans="1:2" x14ac:dyDescent="0.25">
      <c r="A85" s="60" t="s">
        <v>790</v>
      </c>
      <c r="B85" s="60" t="s">
        <v>791</v>
      </c>
    </row>
    <row r="86" spans="1:2" x14ac:dyDescent="0.25">
      <c r="A86" s="60" t="s">
        <v>792</v>
      </c>
      <c r="B86" s="60" t="s">
        <v>793</v>
      </c>
    </row>
    <row r="87" spans="1:2" x14ac:dyDescent="0.25">
      <c r="A87" s="60" t="s">
        <v>794</v>
      </c>
      <c r="B87" s="60" t="s">
        <v>795</v>
      </c>
    </row>
    <row r="88" spans="1:2" x14ac:dyDescent="0.25">
      <c r="A88" s="60" t="s">
        <v>279</v>
      </c>
      <c r="B88" s="60" t="s">
        <v>280</v>
      </c>
    </row>
    <row r="89" spans="1:2" x14ac:dyDescent="0.25">
      <c r="A89" s="60" t="s">
        <v>322</v>
      </c>
      <c r="B89" s="60" t="s">
        <v>323</v>
      </c>
    </row>
    <row r="90" spans="1:2" x14ac:dyDescent="0.25">
      <c r="A90" s="60" t="s">
        <v>324</v>
      </c>
      <c r="B90" s="60" t="s">
        <v>325</v>
      </c>
    </row>
    <row r="91" spans="1:2" x14ac:dyDescent="0.25">
      <c r="A91" s="60" t="s">
        <v>326</v>
      </c>
      <c r="B91" s="60" t="s">
        <v>327</v>
      </c>
    </row>
    <row r="92" spans="1:2" x14ac:dyDescent="0.25">
      <c r="A92" s="60" t="s">
        <v>328</v>
      </c>
      <c r="B92" s="60" t="s">
        <v>329</v>
      </c>
    </row>
    <row r="93" spans="1:2" x14ac:dyDescent="0.25">
      <c r="A93" s="60" t="s">
        <v>330</v>
      </c>
      <c r="B93" s="60" t="s">
        <v>331</v>
      </c>
    </row>
    <row r="94" spans="1:2" x14ac:dyDescent="0.25">
      <c r="A94" s="60" t="s">
        <v>332</v>
      </c>
      <c r="B94" s="60" t="s">
        <v>333</v>
      </c>
    </row>
    <row r="95" spans="1:2" x14ac:dyDescent="0.25">
      <c r="A95" s="60" t="s">
        <v>334</v>
      </c>
      <c r="B95" s="60" t="s">
        <v>335</v>
      </c>
    </row>
    <row r="96" spans="1:2" x14ac:dyDescent="0.25">
      <c r="A96" s="60" t="s">
        <v>336</v>
      </c>
      <c r="B96" s="60" t="s">
        <v>337</v>
      </c>
    </row>
  </sheetData>
  <sheetProtection sheet="1" objects="1" scenarios="1" formatCells="0" formatColumns="0" formatRows="0"/>
  <phoneticPr fontId="46" type="noConversion"/>
  <dataValidations count="4">
    <dataValidation type="list" allowBlank="1" showInputMessage="1" showErrorMessage="1" sqref="B3" xr:uid="{00000000-0002-0000-1100-000000000000}">
      <formula1>$A$20:$A$34</formula1>
    </dataValidation>
    <dataValidation type="list" allowBlank="1" showInputMessage="1" showErrorMessage="1" sqref="B5" xr:uid="{00000000-0002-0000-1100-000001000000}">
      <formula1>$A$72:$A$96</formula1>
    </dataValidation>
    <dataValidation type="list" allowBlank="1" showInputMessage="1" showErrorMessage="1" sqref="B4" xr:uid="{00000000-0002-0000-1100-000002000000}">
      <formula1>$A$37:$A$69</formula1>
    </dataValidation>
    <dataValidation type="list" allowBlank="1" showInputMessage="1" showErrorMessage="1" sqref="B2" xr:uid="{00000000-0002-0000-11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163</vt:i4>
      </vt:variant>
    </vt:vector>
  </HeadingPairs>
  <TitlesOfParts>
    <vt:vector size="171" baseType="lpstr">
      <vt:lpstr>A_Operator&amp;Inst.ID</vt:lpstr>
      <vt:lpstr>Example Annex Xa</vt:lpstr>
      <vt:lpstr>Annex Xa</vt:lpstr>
      <vt:lpstr>Scroll-down lists</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CNTR_IsWaste</vt:lpstr>
      <vt:lpstr>CNTR_PFCSourceStreams</vt:lpstr>
      <vt:lpstr>CNTR_ReportingYear</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EUconst_CalcOrMeasureOrOther</vt:lpstr>
      <vt:lpstr>EUconst_CEMSHighestTiers</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EUconst_CNTR_NonSustRFNBOetcContent</vt:lpstr>
      <vt:lpstr>EUconst_CNTR_NoSmallEmitter</vt:lpstr>
      <vt:lpstr>EUconst_CNTR_OxidationFactor</vt:lpstr>
      <vt:lpstr>EUconst_CNTR_RFNBOetcContent</vt:lpstr>
      <vt:lpstr>EUconst_CNTR_SmallEmitter</vt:lpstr>
      <vt:lpstr>EUconst_CNTR_SourceCategory</vt:lpstr>
      <vt:lpstr>EUconst_CNTR_SourceStreamClass</vt:lpstr>
      <vt:lpstr>EUconst_CNTR_SourceStreamName</vt:lpstr>
      <vt:lpstr>EUconst_CO2ImportOrExport</vt:lpstr>
      <vt:lpstr>EUconst_CO2TransferTypes</vt:lpstr>
      <vt:lpstr>EUconst_CO2TransferWeight</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EUconst_PermCCUType</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JUMP_A_2</vt:lpstr>
      <vt:lpstr>JUMP_A_3</vt:lpstr>
      <vt:lpstr>JUMP_A_4</vt:lpstr>
      <vt:lpstr>JUMP_A_5</vt:lpstr>
      <vt:lpstr>JUMP_B_Bottom</vt:lpstr>
      <vt:lpstr>JUMP_C_5</vt:lpstr>
      <vt:lpstr>JUMP_C_Top</vt:lpstr>
      <vt:lpstr>'Annex Xa'!JUMP_F2_Top</vt:lpstr>
      <vt:lpstr>'Example Annex Xa'!JUMP_F2_Top</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RFNBOTiers</vt:lpstr>
      <vt:lpstr>SourceCategory</vt:lpstr>
      <vt:lpstr>SourceCategoryCEMS</vt:lpstr>
      <vt:lpstr>SpecifiedEmissions2</vt:lpstr>
      <vt:lpstr>'A_Operator&amp;Inst.ID'!Zone_d_impression</vt:lpstr>
      <vt:lpstr>VersionDocumentation!Zone_d_impression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Christian.Heller@umweltbundesamt.at</dc:creator>
  <dc:description>The template for Annual Emissions Reporting was developed by Umweltbundesamt on behalf of DG CLIMA. 
Authors: Christian Heller / Hubert Fallmann</dc:description>
  <cp:lastModifiedBy>LAURENT Damien</cp:lastModifiedBy>
  <cp:lastPrinted>2013-03-21T22:36:08Z</cp:lastPrinted>
  <dcterms:created xsi:type="dcterms:W3CDTF">2008-05-26T08:52:55Z</dcterms:created>
  <dcterms:modified xsi:type="dcterms:W3CDTF">2025-02-26T15:53:07Z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97a477d1-147d-4e34-b5e3-7b26d2f44870_Enabled">
    <vt:lpwstr>true</vt:lpwstr>
  </property>
  <property fmtid="{D5CDD505-2E9C-101B-9397-08002B2CF9AE}" pid="4" name="MSIP_Label_97a477d1-147d-4e34-b5e3-7b26d2f44870_SetDate">
    <vt:lpwstr>2025-01-27T10:37:54Z</vt:lpwstr>
  </property>
  <property fmtid="{D5CDD505-2E9C-101B-9397-08002B2CF9AE}" pid="5" name="MSIP_Label_97a477d1-147d-4e34-b5e3-7b26d2f44870_Method">
    <vt:lpwstr>Standard</vt:lpwstr>
  </property>
  <property fmtid="{D5CDD505-2E9C-101B-9397-08002B2CF9AE}" pid="6" name="MSIP_Label_97a477d1-147d-4e34-b5e3-7b26d2f44870_Name">
    <vt:lpwstr>97a477d1-147d-4e34-b5e3-7b26d2f44870</vt:lpwstr>
  </property>
  <property fmtid="{D5CDD505-2E9C-101B-9397-08002B2CF9AE}" pid="7" name="MSIP_Label_97a477d1-147d-4e34-b5e3-7b26d2f44870_SiteId">
    <vt:lpwstr>1f816a84-7aa6-4a56-b22a-7b3452fa8681</vt:lpwstr>
  </property>
  <property fmtid="{D5CDD505-2E9C-101B-9397-08002B2CF9AE}" pid="8" name="MSIP_Label_97a477d1-147d-4e34-b5e3-7b26d2f44870_ActionId">
    <vt:lpwstr>f2fe1bea-3575-4531-bdc1-5bf3a03da758</vt:lpwstr>
  </property>
  <property fmtid="{D5CDD505-2E9C-101B-9397-08002B2CF9AE}" pid="9" name="MSIP_Label_97a477d1-147d-4e34-b5e3-7b26d2f44870_ContentBits">
    <vt:lpwstr>0</vt:lpwstr>
  </property>
</Properties>
</file>